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fileSharing readOnlyRecommended="1" userName="Jan Havlíček" reservationPassword="CC6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DD5CBAD-1AE3-4D1D-8874-60AA7F5FC59A}" xr6:coauthVersionLast="47" xr6:coauthVersionMax="47" xr10:uidLastSave="{00000000-0000-0000-0000-000000000000}"/>
  <bookViews>
    <workbookView xWindow="-120" yWindow="-120" windowWidth="38640" windowHeight="15720" tabRatio="909" activeTab="2"/>
  </bookViews>
  <sheets>
    <sheet name="Upload" sheetId="1" r:id="rId1"/>
    <sheet name="Sheet1" sheetId="2" r:id="rId2"/>
    <sheet name="Ops" sheetId="3" r:id="rId3"/>
    <sheet name="data" sheetId="4" r:id="rId4"/>
    <sheet name="Sendout vs HDDCDD" sheetId="5" r:id="rId5"/>
    <sheet name="Prices" sheetId="6" r:id="rId6"/>
    <sheet name="Pipline Map" sheetId="7" r:id="rId7"/>
    <sheet name="Topock" sheetId="8" r:id="rId8"/>
    <sheet name="Ehrenberg" sheetId="9" r:id="rId9"/>
    <sheet name="Kern Mojave" sheetId="10" r:id="rId10"/>
    <sheet name="PG&amp;E WR" sheetId="11" r:id="rId11"/>
    <sheet name="TW N Needles" sheetId="12" r:id="rId12"/>
    <sheet name="Total Receipts" sheetId="13" r:id="rId13"/>
    <sheet name="Cali Prod" sheetId="14" r:id="rId14"/>
    <sheet name="Inj-WD" sheetId="15" r:id="rId15"/>
    <sheet name="Total Sendout" sheetId="16" r:id="rId16"/>
    <sheet name="Total Inv" sheetId="17" r:id="rId17"/>
    <sheet name="Line Pack" sheetId="18" r:id="rId18"/>
    <sheet name="M. Robert's Demand " sheetId="19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caliprod00">'Cali Prod'!$A$982:$D$1348</definedName>
    <definedName name="caliprod01">'Cali Prod'!$A$1349:$D$1714</definedName>
    <definedName name="CaliProd97">'Cali Prod'!$A$4:$D$249</definedName>
    <definedName name="CaliProd98">'Cali Prod'!$A$250:$D$615</definedName>
    <definedName name="CaliProd99">'Cali Prod'!$A$616:$D$981</definedName>
    <definedName name="DateRange">data!$B$7:$B$982</definedName>
    <definedName name="Days">'Sendout vs HDDCDD'!$AF$138:$AF$144</definedName>
    <definedName name="ehrenberg00">Ehrenberg!$A$984:$D$1350</definedName>
    <definedName name="ehrenberg01">Ehrenberg!$A$1351:$D$1716</definedName>
    <definedName name="Ehrenberg97">Ehrenberg!$A$6:$D$251</definedName>
    <definedName name="Ehrenberg98">Ehrenberg!$A$252:$D$617</definedName>
    <definedName name="Ehrenberg99">Ehrenberg!$A$618:$D$983</definedName>
    <definedName name="EndDate">Upload!$C$3</definedName>
    <definedName name="forecast">'Sendout vs HDDCDD'!$AD$5:$AF$503</definedName>
    <definedName name="fromRowOffset">data!$H$2</definedName>
    <definedName name="gas_day00">Prices!$A$126:$G$492</definedName>
    <definedName name="Gas_Day99">Prices!$A$3:$G$125</definedName>
    <definedName name="inj00">'Inj-WD'!$A$980:$D$1346</definedName>
    <definedName name="_inj01">'Inj-WD'!$A$1347:$D$1712</definedName>
    <definedName name="_inj97">'Inj-WD'!$A$2:$D$247</definedName>
    <definedName name="_inj98">'Inj-WD'!$A$248:$D$613</definedName>
    <definedName name="_inj99">'Inj-WD'!$A$614:$D$979</definedName>
    <definedName name="inv00">'Total Inv'!$A$981:$D$1347</definedName>
    <definedName name="_inv01">'Total Inv'!$A$1348:$D$1713</definedName>
    <definedName name="_inv97">'Total Inv'!$A$3:$D$248</definedName>
    <definedName name="_inv98">'Total Inv'!$A$249:$D$614</definedName>
    <definedName name="_inv99">'Total Inv'!$A$615:$D$980</definedName>
    <definedName name="_ISO99">#REF!</definedName>
    <definedName name="kern00">'Kern Mojave'!$A$982:$D$1348</definedName>
    <definedName name="Kern01">'Kern Mojave'!$A$1349:$D$1714</definedName>
    <definedName name="Kern97">'Kern Mojave'!$A$4:$D$249</definedName>
    <definedName name="Kern98">'Kern Mojave'!$A$250:$D$615</definedName>
    <definedName name="Kern99">'Kern Mojave'!$A$616:$D$981</definedName>
    <definedName name="lp00">'Line Pack'!$A$982:$F$1348</definedName>
    <definedName name="_lp01">'Line Pack'!$A$1349:$F$1714</definedName>
    <definedName name="_lp97">'Line Pack'!$A$4:$F$249</definedName>
    <definedName name="_lp98">'Line Pack'!$A$250:$F$615</definedName>
    <definedName name="_lp99">'Line Pack'!$A$616:$F$981</definedName>
    <definedName name="Needles00">'TW N Needles'!$A$984:$D$1350</definedName>
    <definedName name="needles01">'TW N Needles'!$A$1351:$D$1716</definedName>
    <definedName name="Needles97">'TW N Needles'!$A$6:$D$251</definedName>
    <definedName name="Needles98">'TW N Needles'!$A$252:$D$617</definedName>
    <definedName name="Needles99">'TW N Needles'!$A$618:$D$983</definedName>
    <definedName name="NonScheduled97">#REF!</definedName>
    <definedName name="NonScheduled98">#REF!</definedName>
    <definedName name="pge00">'PG&amp;E WR'!$A$984:$D$1350</definedName>
    <definedName name="_pge01">'PG&amp;E WR'!$A$1351:$D$1716</definedName>
    <definedName name="_pge97">'PG&amp;E WR'!$A$6:$D$251</definedName>
    <definedName name="_pge98">'PG&amp;E WR'!$A$252:$D$617</definedName>
    <definedName name="_pge99">'PG&amp;E WR'!$A$618:$D$983</definedName>
    <definedName name="_xlnm.Print_Area" localSheetId="3">data!$A$1:$M$43</definedName>
    <definedName name="_xlnm.Print_Area" localSheetId="2">Ops!$A$1:$R$66</definedName>
    <definedName name="_xlnm.Print_Area" localSheetId="6">'Pipline Map'!$A$1:$W$88</definedName>
    <definedName name="_xlnm.Print_Area" localSheetId="4">'Sendout vs HDDCDD'!$AH$177:$AK$190</definedName>
    <definedName name="_xlnm.Print_Area" localSheetId="1">Sheet1!$A$1:$O$12</definedName>
    <definedName name="rec00">'Total Receipts'!$A$982:$D$1348</definedName>
    <definedName name="_rec01">'Total Receipts'!$A$1349:$D$1714</definedName>
    <definedName name="_rec97">'Total Receipts'!$A$4:$D$249</definedName>
    <definedName name="_rec98">'Total Receipts'!$A$250:$D$615</definedName>
    <definedName name="_rec99">'Total Receipts'!$A$616:$D$981</definedName>
    <definedName name="send00">'Total Sendout'!$A$982:$D$1348</definedName>
    <definedName name="send01">'Total Sendout'!$A$1349:$D$1714</definedName>
    <definedName name="send97">'Total Sendout'!$A$4:$D$249</definedName>
    <definedName name="send98">'Total Sendout'!$A$250:$D$615</definedName>
    <definedName name="send99">'Total Sendout'!$A$616:$D$981</definedName>
    <definedName name="SocalCodeRange">Upload!$B$10:$C$20</definedName>
    <definedName name="SocalDateRange">Upload!$C$23</definedName>
    <definedName name="StartDate">Upload!$C$2</definedName>
    <definedName name="Topock00">Topock!$A$982:$D$1348</definedName>
    <definedName name="Topock01">Topock!$A$1349:$D$1714</definedName>
    <definedName name="Topock97">Topock!$A$4:$D$249</definedName>
    <definedName name="Topock98">Topock!$A$250:$D$615</definedName>
    <definedName name="Topock99">Topock!$A$616:$D$981</definedName>
    <definedName name="toRowOffset">data!$H$3</definedName>
    <definedName name="UploadFromDate">data!$G$2</definedName>
    <definedName name="UploadToDate">data!$G$3</definedName>
    <definedName name="weather95">#REF!</definedName>
    <definedName name="weather96">#REF!</definedName>
    <definedName name="weather97">#REF!</definedName>
    <definedName name="weather98">#REF!</definedName>
    <definedName name="weather99">#REF!</definedName>
    <definedName name="Wed">'PG&amp;E WR'!$A$252:$D$617</definedName>
  </definedNames>
  <calcPr calcId="0"/>
</workbook>
</file>

<file path=xl/calcChain.xml><?xml version="1.0" encoding="utf-8"?>
<calcChain xmlns="http://schemas.openxmlformats.org/spreadsheetml/2006/main">
  <c r="C5" i="14" l="1"/>
  <c r="T5" i="14"/>
  <c r="C6" i="14"/>
  <c r="F6" i="14"/>
  <c r="G6" i="14"/>
  <c r="H6" i="14"/>
  <c r="I6" i="14"/>
  <c r="J6" i="14"/>
  <c r="K6" i="14"/>
  <c r="L6" i="14"/>
  <c r="M6" i="14"/>
  <c r="T6" i="14"/>
  <c r="C7" i="14"/>
  <c r="T7" i="14"/>
  <c r="C8" i="14"/>
  <c r="T8" i="14"/>
  <c r="C9" i="14"/>
  <c r="T9" i="14"/>
  <c r="C10" i="14"/>
  <c r="T10" i="14"/>
  <c r="C11" i="14"/>
  <c r="T11" i="14"/>
  <c r="C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T12" i="14"/>
  <c r="C13" i="14"/>
  <c r="T13" i="14"/>
  <c r="C14" i="14"/>
  <c r="T14" i="14"/>
  <c r="C15" i="14"/>
  <c r="T15" i="14"/>
  <c r="C16" i="14"/>
  <c r="T16" i="14"/>
  <c r="C17" i="14"/>
  <c r="T17" i="14"/>
  <c r="C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T18" i="14"/>
  <c r="C19" i="14"/>
  <c r="T19" i="14"/>
  <c r="C20" i="14"/>
  <c r="T20" i="14"/>
  <c r="C21" i="14"/>
  <c r="T21" i="14"/>
  <c r="C22" i="14"/>
  <c r="T22" i="14"/>
  <c r="C23" i="14"/>
  <c r="T23" i="14"/>
  <c r="C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T24" i="14"/>
  <c r="C25" i="14"/>
  <c r="T25" i="14"/>
  <c r="C26" i="14"/>
  <c r="T26" i="14"/>
  <c r="C27" i="14"/>
  <c r="T27" i="14"/>
  <c r="C28" i="14"/>
  <c r="T28" i="14"/>
  <c r="C29" i="14"/>
  <c r="T29" i="14"/>
  <c r="C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T30" i="14"/>
  <c r="C31" i="14"/>
  <c r="T31" i="14"/>
  <c r="C32" i="14"/>
  <c r="T32" i="14"/>
  <c r="C33" i="14"/>
  <c r="T33" i="14"/>
  <c r="C34" i="14"/>
  <c r="T34" i="14"/>
  <c r="C35" i="14"/>
  <c r="T35" i="14"/>
  <c r="C36" i="14"/>
  <c r="T36" i="14"/>
  <c r="C37" i="14"/>
  <c r="T37" i="14"/>
  <c r="C38" i="14"/>
  <c r="T38" i="14"/>
  <c r="C39" i="14"/>
  <c r="T39" i="14"/>
  <c r="C40" i="14"/>
  <c r="T40" i="14"/>
  <c r="C41" i="14"/>
  <c r="T41" i="14"/>
  <c r="C42" i="14"/>
  <c r="T42" i="14"/>
  <c r="C43" i="14"/>
  <c r="T43" i="14"/>
  <c r="C44" i="14"/>
  <c r="T44" i="14"/>
  <c r="C45" i="14"/>
  <c r="T45" i="14"/>
  <c r="C46" i="14"/>
  <c r="T46" i="14"/>
  <c r="C47" i="14"/>
  <c r="T47" i="14"/>
  <c r="C48" i="14"/>
  <c r="T48" i="14"/>
  <c r="C49" i="14"/>
  <c r="T49" i="14"/>
  <c r="C50" i="14"/>
  <c r="T50" i="14"/>
  <c r="C51" i="14"/>
  <c r="T51" i="14"/>
  <c r="C52" i="14"/>
  <c r="T52" i="14"/>
  <c r="C53" i="14"/>
  <c r="T53" i="14"/>
  <c r="C54" i="14"/>
  <c r="T54" i="14"/>
  <c r="C55" i="14"/>
  <c r="T55" i="14"/>
  <c r="C56" i="14"/>
  <c r="T56" i="14"/>
  <c r="C57" i="14"/>
  <c r="T57" i="14"/>
  <c r="C58" i="14"/>
  <c r="T58" i="14"/>
  <c r="C59" i="14"/>
  <c r="T59" i="14"/>
  <c r="C60" i="14"/>
  <c r="T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D852" i="14"/>
  <c r="C853" i="14"/>
  <c r="D853" i="14"/>
  <c r="C854" i="14"/>
  <c r="D854" i="14"/>
  <c r="C855" i="14"/>
  <c r="D855" i="14"/>
  <c r="C856" i="14"/>
  <c r="D856" i="14"/>
  <c r="C857" i="14"/>
  <c r="D857" i="14"/>
  <c r="C858" i="14"/>
  <c r="D858" i="14"/>
  <c r="C859" i="14"/>
  <c r="D859" i="14"/>
  <c r="C860" i="14"/>
  <c r="D860" i="14"/>
  <c r="C861" i="14"/>
  <c r="D861" i="14"/>
  <c r="C862" i="14"/>
  <c r="D862" i="14"/>
  <c r="C863" i="14"/>
  <c r="D863" i="14"/>
  <c r="C864" i="14"/>
  <c r="D864" i="14"/>
  <c r="C865" i="14"/>
  <c r="D865" i="14"/>
  <c r="C866" i="14"/>
  <c r="D866" i="14"/>
  <c r="C867" i="14"/>
  <c r="D867" i="14"/>
  <c r="C868" i="14"/>
  <c r="D868" i="14"/>
  <c r="C869" i="14"/>
  <c r="D869" i="14"/>
  <c r="C870" i="14"/>
  <c r="D870" i="14"/>
  <c r="C871" i="14"/>
  <c r="D871" i="14"/>
  <c r="C872" i="14"/>
  <c r="D872" i="14"/>
  <c r="C873" i="14"/>
  <c r="D873" i="14"/>
  <c r="C874" i="14"/>
  <c r="D874" i="14"/>
  <c r="C875" i="14"/>
  <c r="D875" i="14"/>
  <c r="C876" i="14"/>
  <c r="D876" i="14"/>
  <c r="C877" i="14"/>
  <c r="D877" i="14"/>
  <c r="C878" i="14"/>
  <c r="D878" i="14"/>
  <c r="C879" i="14"/>
  <c r="D879" i="14"/>
  <c r="C880" i="14"/>
  <c r="D880" i="14"/>
  <c r="C881" i="14"/>
  <c r="D881" i="14"/>
  <c r="C882" i="14"/>
  <c r="D882" i="14"/>
  <c r="C883" i="14"/>
  <c r="D883" i="14"/>
  <c r="C884" i="14"/>
  <c r="D884" i="14"/>
  <c r="C885" i="14"/>
  <c r="D885" i="14"/>
  <c r="C886" i="14"/>
  <c r="D886" i="14"/>
  <c r="C887" i="14"/>
  <c r="D887" i="14"/>
  <c r="C888" i="14"/>
  <c r="D888" i="14"/>
  <c r="C889" i="14"/>
  <c r="D889" i="14"/>
  <c r="C890" i="14"/>
  <c r="D890" i="14"/>
  <c r="C891" i="14"/>
  <c r="D891" i="14"/>
  <c r="C892" i="14"/>
  <c r="D892" i="14"/>
  <c r="C893" i="14"/>
  <c r="D893" i="14"/>
  <c r="C894" i="14"/>
  <c r="D894" i="14"/>
  <c r="C895" i="14"/>
  <c r="D895" i="14"/>
  <c r="C896" i="14"/>
  <c r="D896" i="14"/>
  <c r="C897" i="14"/>
  <c r="D897" i="14"/>
  <c r="C898" i="14"/>
  <c r="D898" i="14"/>
  <c r="C899" i="14"/>
  <c r="D899" i="14"/>
  <c r="C900" i="14"/>
  <c r="D900" i="14"/>
  <c r="C901" i="14"/>
  <c r="D901" i="14"/>
  <c r="C902" i="14"/>
  <c r="D902" i="14"/>
  <c r="C903" i="14"/>
  <c r="D903" i="14"/>
  <c r="C904" i="14"/>
  <c r="D904" i="14"/>
  <c r="C905" i="14"/>
  <c r="D905" i="14"/>
  <c r="C906" i="14"/>
  <c r="D906" i="14"/>
  <c r="C907" i="14"/>
  <c r="D907" i="14"/>
  <c r="C908" i="14"/>
  <c r="D908" i="14"/>
  <c r="C909" i="14"/>
  <c r="D909" i="14"/>
  <c r="C910" i="14"/>
  <c r="D910" i="14"/>
  <c r="C911" i="14"/>
  <c r="D911" i="14"/>
  <c r="C912" i="14"/>
  <c r="D912" i="14"/>
  <c r="C913" i="14"/>
  <c r="D913" i="14"/>
  <c r="C914" i="14"/>
  <c r="D914" i="14"/>
  <c r="C915" i="14"/>
  <c r="D915" i="14"/>
  <c r="C916" i="14"/>
  <c r="D916" i="14"/>
  <c r="C917" i="14"/>
  <c r="D917" i="14"/>
  <c r="C918" i="14"/>
  <c r="D918" i="14"/>
  <c r="C919" i="14"/>
  <c r="D919" i="14"/>
  <c r="C920" i="14"/>
  <c r="D920" i="14"/>
  <c r="C921" i="14"/>
  <c r="D921" i="14"/>
  <c r="C922" i="14"/>
  <c r="D922" i="14"/>
  <c r="C923" i="14"/>
  <c r="D923" i="14"/>
  <c r="C924" i="14"/>
  <c r="D924" i="14"/>
  <c r="C925" i="14"/>
  <c r="D925" i="14"/>
  <c r="C926" i="14"/>
  <c r="D926" i="14"/>
  <c r="C927" i="14"/>
  <c r="D927" i="14"/>
  <c r="C928" i="14"/>
  <c r="D928" i="14"/>
  <c r="C929" i="14"/>
  <c r="D929" i="14"/>
  <c r="C930" i="14"/>
  <c r="D930" i="14"/>
  <c r="C931" i="14"/>
  <c r="D931" i="14"/>
  <c r="C932" i="14"/>
  <c r="D932" i="14"/>
  <c r="C933" i="14"/>
  <c r="D933" i="14"/>
  <c r="C934" i="14"/>
  <c r="D934" i="14"/>
  <c r="C935" i="14"/>
  <c r="D935" i="14"/>
  <c r="C936" i="14"/>
  <c r="D936" i="14"/>
  <c r="C937" i="14"/>
  <c r="D937" i="14"/>
  <c r="C938" i="14"/>
  <c r="D938" i="14"/>
  <c r="C939" i="14"/>
  <c r="D939" i="14"/>
  <c r="C940" i="14"/>
  <c r="D940" i="14"/>
  <c r="C941" i="14"/>
  <c r="D941" i="14"/>
  <c r="C942" i="14"/>
  <c r="D942" i="14"/>
  <c r="C943" i="14"/>
  <c r="D943" i="14"/>
  <c r="C944" i="14"/>
  <c r="D944" i="14"/>
  <c r="C945" i="14"/>
  <c r="D945" i="14"/>
  <c r="C946" i="14"/>
  <c r="D946" i="14"/>
  <c r="C947" i="14"/>
  <c r="D947" i="14"/>
  <c r="C948" i="14"/>
  <c r="D948" i="14"/>
  <c r="C949" i="14"/>
  <c r="D949" i="14"/>
  <c r="C950" i="14"/>
  <c r="D950" i="14"/>
  <c r="C951" i="14"/>
  <c r="D951" i="14"/>
  <c r="C952" i="14"/>
  <c r="D952" i="14"/>
  <c r="C953" i="14"/>
  <c r="D953" i="14"/>
  <c r="C954" i="14"/>
  <c r="D954" i="14"/>
  <c r="C955" i="14"/>
  <c r="D955" i="14"/>
  <c r="C956" i="14"/>
  <c r="D956" i="14"/>
  <c r="C957" i="14"/>
  <c r="D957" i="14"/>
  <c r="C958" i="14"/>
  <c r="D958" i="14"/>
  <c r="C959" i="14"/>
  <c r="D959" i="14"/>
  <c r="C960" i="14"/>
  <c r="D960" i="14"/>
  <c r="C961" i="14"/>
  <c r="D961" i="14"/>
  <c r="C962" i="14"/>
  <c r="D962" i="14"/>
  <c r="C963" i="14"/>
  <c r="D963" i="14"/>
  <c r="C964" i="14"/>
  <c r="D964" i="14"/>
  <c r="C965" i="14"/>
  <c r="D965" i="14"/>
  <c r="C966" i="14"/>
  <c r="D966" i="14"/>
  <c r="C967" i="14"/>
  <c r="D967" i="14"/>
  <c r="C968" i="14"/>
  <c r="D968" i="14"/>
  <c r="C969" i="14"/>
  <c r="D969" i="14"/>
  <c r="C970" i="14"/>
  <c r="D970" i="14"/>
  <c r="C971" i="14"/>
  <c r="D971" i="14"/>
  <c r="C972" i="14"/>
  <c r="D972" i="14"/>
  <c r="C973" i="14"/>
  <c r="D973" i="14"/>
  <c r="C974" i="14"/>
  <c r="D974" i="14"/>
  <c r="C975" i="14"/>
  <c r="D975" i="14"/>
  <c r="C976" i="14"/>
  <c r="D976" i="14"/>
  <c r="C977" i="14"/>
  <c r="D977" i="14"/>
  <c r="C978" i="14"/>
  <c r="D978" i="14"/>
  <c r="C979" i="14"/>
  <c r="D979" i="14"/>
  <c r="C980" i="14"/>
  <c r="D980" i="14"/>
  <c r="C981" i="14"/>
  <c r="D981" i="14"/>
  <c r="C983" i="14"/>
  <c r="D983" i="14"/>
  <c r="C984" i="14"/>
  <c r="D984" i="14"/>
  <c r="C985" i="14"/>
  <c r="D985" i="14"/>
  <c r="C986" i="14"/>
  <c r="D986" i="14"/>
  <c r="C987" i="14"/>
  <c r="D987" i="14"/>
  <c r="C988" i="14"/>
  <c r="D988" i="14"/>
  <c r="C989" i="14"/>
  <c r="D989" i="14"/>
  <c r="C990" i="14"/>
  <c r="D990" i="14"/>
  <c r="C991" i="14"/>
  <c r="D991" i="14"/>
  <c r="C992" i="14"/>
  <c r="D992" i="14"/>
  <c r="C993" i="14"/>
  <c r="D993" i="14"/>
  <c r="C994" i="14"/>
  <c r="D994" i="14"/>
  <c r="C995" i="14"/>
  <c r="D995" i="14"/>
  <c r="C996" i="14"/>
  <c r="D996" i="14"/>
  <c r="C997" i="14"/>
  <c r="D997" i="14"/>
  <c r="C998" i="14"/>
  <c r="D998" i="14"/>
  <c r="C999" i="14"/>
  <c r="D999" i="14"/>
  <c r="C1000" i="14"/>
  <c r="D1000" i="14"/>
  <c r="C1001" i="14"/>
  <c r="D1001" i="14"/>
  <c r="C1002" i="14"/>
  <c r="D1002" i="14"/>
  <c r="C1003" i="14"/>
  <c r="D1003" i="14"/>
  <c r="C1004" i="14"/>
  <c r="D1004" i="14"/>
  <c r="C1005" i="14"/>
  <c r="D1005" i="14"/>
  <c r="C1006" i="14"/>
  <c r="D1006" i="14"/>
  <c r="C1007" i="14"/>
  <c r="D1007" i="14"/>
  <c r="C1008" i="14"/>
  <c r="D1008" i="14"/>
  <c r="C1009" i="14"/>
  <c r="D1009" i="14"/>
  <c r="C1010" i="14"/>
  <c r="D1010" i="14"/>
  <c r="C1011" i="14"/>
  <c r="D1011" i="14"/>
  <c r="C1012" i="14"/>
  <c r="D1012" i="14"/>
  <c r="C1013" i="14"/>
  <c r="D1013" i="14"/>
  <c r="C1014" i="14"/>
  <c r="D1014" i="14"/>
  <c r="C1015" i="14"/>
  <c r="D1015" i="14"/>
  <c r="C1016" i="14"/>
  <c r="D1016" i="14"/>
  <c r="C1017" i="14"/>
  <c r="D1017" i="14"/>
  <c r="C1018" i="14"/>
  <c r="D1018" i="14"/>
  <c r="C1019" i="14"/>
  <c r="D1019" i="14"/>
  <c r="C1020" i="14"/>
  <c r="D1020" i="14"/>
  <c r="C1021" i="14"/>
  <c r="D1021" i="14"/>
  <c r="C1022" i="14"/>
  <c r="D1022" i="14"/>
  <c r="C1023" i="14"/>
  <c r="D1023" i="14"/>
  <c r="C1024" i="14"/>
  <c r="D1024" i="14"/>
  <c r="C1025" i="14"/>
  <c r="D1025" i="14"/>
  <c r="C1026" i="14"/>
  <c r="D1026" i="14"/>
  <c r="C1027" i="14"/>
  <c r="D1027" i="14"/>
  <c r="C1028" i="14"/>
  <c r="D1028" i="14"/>
  <c r="C1029" i="14"/>
  <c r="D1029" i="14"/>
  <c r="C1030" i="14"/>
  <c r="D1030" i="14"/>
  <c r="C1031" i="14"/>
  <c r="D1031" i="14"/>
  <c r="C1032" i="14"/>
  <c r="D1032" i="14"/>
  <c r="C1033" i="14"/>
  <c r="D1033" i="14"/>
  <c r="C1034" i="14"/>
  <c r="D1034" i="14"/>
  <c r="C1035" i="14"/>
  <c r="D1035" i="14"/>
  <c r="C1036" i="14"/>
  <c r="D1036" i="14"/>
  <c r="C1037" i="14"/>
  <c r="D1037" i="14"/>
  <c r="C1038" i="14"/>
  <c r="D1038" i="14"/>
  <c r="C1039" i="14"/>
  <c r="D1039" i="14"/>
  <c r="C1040" i="14"/>
  <c r="D1040" i="14"/>
  <c r="C1041" i="14"/>
  <c r="D1041" i="14"/>
  <c r="C1042" i="14"/>
  <c r="D1042" i="14"/>
  <c r="C1043" i="14"/>
  <c r="D1043" i="14"/>
  <c r="C1044" i="14"/>
  <c r="D1044" i="14"/>
  <c r="C1045" i="14"/>
  <c r="D1045" i="14"/>
  <c r="C1046" i="14"/>
  <c r="D1046" i="14"/>
  <c r="C1047" i="14"/>
  <c r="D1047" i="14"/>
  <c r="C1048" i="14"/>
  <c r="D1048" i="14"/>
  <c r="C1049" i="14"/>
  <c r="D1049" i="14"/>
  <c r="C1050" i="14"/>
  <c r="D1050" i="14"/>
  <c r="C1051" i="14"/>
  <c r="D1051" i="14"/>
  <c r="C1052" i="14"/>
  <c r="D1052" i="14"/>
  <c r="C1053" i="14"/>
  <c r="D1053" i="14"/>
  <c r="C1054" i="14"/>
  <c r="D1054" i="14"/>
  <c r="C1055" i="14"/>
  <c r="D1055" i="14"/>
  <c r="C1056" i="14"/>
  <c r="D1056" i="14"/>
  <c r="C1057" i="14"/>
  <c r="D1057" i="14"/>
  <c r="C1058" i="14"/>
  <c r="D1058" i="14"/>
  <c r="C1059" i="14"/>
  <c r="D1059" i="14"/>
  <c r="C1060" i="14"/>
  <c r="D1060" i="14"/>
  <c r="C1061" i="14"/>
  <c r="D1061" i="14"/>
  <c r="C1062" i="14"/>
  <c r="D1062" i="14"/>
  <c r="C1063" i="14"/>
  <c r="D1063" i="14"/>
  <c r="C1064" i="14"/>
  <c r="D1064" i="14"/>
  <c r="C1065" i="14"/>
  <c r="D1065" i="14"/>
  <c r="C1066" i="14"/>
  <c r="D1066" i="14"/>
  <c r="C1067" i="14"/>
  <c r="D1067" i="14"/>
  <c r="C1068" i="14"/>
  <c r="D1068" i="14"/>
  <c r="C1069" i="14"/>
  <c r="D1069" i="14"/>
  <c r="C1070" i="14"/>
  <c r="D1070" i="14"/>
  <c r="C1071" i="14"/>
  <c r="D1071" i="14"/>
  <c r="C1072" i="14"/>
  <c r="D1072" i="14"/>
  <c r="C1073" i="14"/>
  <c r="D1073" i="14"/>
  <c r="C1074" i="14"/>
  <c r="D1074" i="14"/>
  <c r="C1075" i="14"/>
  <c r="D1075" i="14"/>
  <c r="C1076" i="14"/>
  <c r="D1076" i="14"/>
  <c r="C1077" i="14"/>
  <c r="D1077" i="14"/>
  <c r="C1078" i="14"/>
  <c r="D1078" i="14"/>
  <c r="C1079" i="14"/>
  <c r="D1079" i="14"/>
  <c r="C1080" i="14"/>
  <c r="D1080" i="14"/>
  <c r="C1081" i="14"/>
  <c r="D1081" i="14"/>
  <c r="C1082" i="14"/>
  <c r="D1082" i="14"/>
  <c r="C1083" i="14"/>
  <c r="D1083" i="14"/>
  <c r="C1084" i="14"/>
  <c r="D1084" i="14"/>
  <c r="C1085" i="14"/>
  <c r="D1085" i="14"/>
  <c r="C1086" i="14"/>
  <c r="D1086" i="14"/>
  <c r="C1087" i="14"/>
  <c r="D1087" i="14"/>
  <c r="C1088" i="14"/>
  <c r="D1088" i="14"/>
  <c r="C1089" i="14"/>
  <c r="D1089" i="14"/>
  <c r="C1090" i="14"/>
  <c r="D1090" i="14"/>
  <c r="C1091" i="14"/>
  <c r="D1091" i="14"/>
  <c r="C1092" i="14"/>
  <c r="D1092" i="14"/>
  <c r="C1093" i="14"/>
  <c r="D1093" i="14"/>
  <c r="C1094" i="14"/>
  <c r="D1094" i="14"/>
  <c r="C1095" i="14"/>
  <c r="D1095" i="14"/>
  <c r="C1096" i="14"/>
  <c r="D1096" i="14"/>
  <c r="C1097" i="14"/>
  <c r="D1097" i="14"/>
  <c r="C1098" i="14"/>
  <c r="D1098" i="14"/>
  <c r="C1099" i="14"/>
  <c r="D1099" i="14"/>
  <c r="C1100" i="14"/>
  <c r="D1100" i="14"/>
  <c r="C1101" i="14"/>
  <c r="D1101" i="14"/>
  <c r="C1102" i="14"/>
  <c r="D1102" i="14"/>
  <c r="C1103" i="14"/>
  <c r="D1103" i="14"/>
  <c r="C1104" i="14"/>
  <c r="D1104" i="14"/>
  <c r="C1105" i="14"/>
  <c r="D1105" i="14"/>
  <c r="C1106" i="14"/>
  <c r="D1106" i="14"/>
  <c r="C1107" i="14"/>
  <c r="D1107" i="14"/>
  <c r="C1108" i="14"/>
  <c r="D1108" i="14"/>
  <c r="C1109" i="14"/>
  <c r="D1109" i="14"/>
  <c r="C1110" i="14"/>
  <c r="D1110" i="14"/>
  <c r="C1111" i="14"/>
  <c r="D1111" i="14"/>
  <c r="C1112" i="14"/>
  <c r="D1112" i="14"/>
  <c r="C1113" i="14"/>
  <c r="D1113" i="14"/>
  <c r="C1114" i="14"/>
  <c r="D1114" i="14"/>
  <c r="C1115" i="14"/>
  <c r="D1115" i="14"/>
  <c r="C1116" i="14"/>
  <c r="D1116" i="14"/>
  <c r="C1117" i="14"/>
  <c r="D1117" i="14"/>
  <c r="C1118" i="14"/>
  <c r="D1118" i="14"/>
  <c r="C1119" i="14"/>
  <c r="D1119" i="14"/>
  <c r="C1120" i="14"/>
  <c r="D1120" i="14"/>
  <c r="C1121" i="14"/>
  <c r="D1121" i="14"/>
  <c r="C1122" i="14"/>
  <c r="D1122" i="14"/>
  <c r="C1123" i="14"/>
  <c r="D1123" i="14"/>
  <c r="C1124" i="14"/>
  <c r="D1124" i="14"/>
  <c r="C1125" i="14"/>
  <c r="D1125" i="14"/>
  <c r="C1126" i="14"/>
  <c r="D1126" i="14"/>
  <c r="C1127" i="14"/>
  <c r="D1127" i="14"/>
  <c r="C1128" i="14"/>
  <c r="D1128" i="14"/>
  <c r="C1129" i="14"/>
  <c r="D1129" i="14"/>
  <c r="C1130" i="14"/>
  <c r="D1130" i="14"/>
  <c r="C1131" i="14"/>
  <c r="D1131" i="14"/>
  <c r="C1132" i="14"/>
  <c r="D1132" i="14"/>
  <c r="C1133" i="14"/>
  <c r="D1133" i="14"/>
  <c r="C1134" i="14"/>
  <c r="D1134" i="14"/>
  <c r="C1135" i="14"/>
  <c r="D1135" i="14"/>
  <c r="C1136" i="14"/>
  <c r="D1136" i="14"/>
  <c r="C1137" i="14"/>
  <c r="D1137" i="14"/>
  <c r="C1138" i="14"/>
  <c r="D1138" i="14"/>
  <c r="C1139" i="14"/>
  <c r="D1139" i="14"/>
  <c r="C1140" i="14"/>
  <c r="D1140" i="14"/>
  <c r="C1141" i="14"/>
  <c r="D1141" i="14"/>
  <c r="C1142" i="14"/>
  <c r="D1142" i="14"/>
  <c r="C1143" i="14"/>
  <c r="D1143" i="14"/>
  <c r="C1144" i="14"/>
  <c r="D1144" i="14"/>
  <c r="C1145" i="14"/>
  <c r="D1145" i="14"/>
  <c r="C1146" i="14"/>
  <c r="D1146" i="14"/>
  <c r="C1147" i="14"/>
  <c r="D1147" i="14"/>
  <c r="C1148" i="14"/>
  <c r="D1148" i="14"/>
  <c r="C1149" i="14"/>
  <c r="D1149" i="14"/>
  <c r="C1150" i="14"/>
  <c r="D1150" i="14"/>
  <c r="C1151" i="14"/>
  <c r="D1151" i="14"/>
  <c r="C1152" i="14"/>
  <c r="D1152" i="14"/>
  <c r="C1153" i="14"/>
  <c r="D1153" i="14"/>
  <c r="C1154" i="14"/>
  <c r="D1154" i="14"/>
  <c r="C1155" i="14"/>
  <c r="D1155" i="14"/>
  <c r="C1156" i="14"/>
  <c r="D1156" i="14"/>
  <c r="C1157" i="14"/>
  <c r="D1157" i="14"/>
  <c r="C1158" i="14"/>
  <c r="D1158" i="14"/>
  <c r="C1159" i="14"/>
  <c r="D1159" i="14"/>
  <c r="C1160" i="14"/>
  <c r="D1160" i="14"/>
  <c r="C1161" i="14"/>
  <c r="D1161" i="14"/>
  <c r="C1162" i="14"/>
  <c r="D1162" i="14"/>
  <c r="C1163" i="14"/>
  <c r="D1163" i="14"/>
  <c r="C1164" i="14"/>
  <c r="D1164" i="14"/>
  <c r="C1165" i="14"/>
  <c r="D1165" i="14"/>
  <c r="C1166" i="14"/>
  <c r="D1166" i="14"/>
  <c r="C1167" i="14"/>
  <c r="D1167" i="14"/>
  <c r="C1168" i="14"/>
  <c r="D1168" i="14"/>
  <c r="C1169" i="14"/>
  <c r="D1169" i="14"/>
  <c r="C1170" i="14"/>
  <c r="D1170" i="14"/>
  <c r="C1171" i="14"/>
  <c r="D1171" i="14"/>
  <c r="C1172" i="14"/>
  <c r="D1172" i="14"/>
  <c r="C1173" i="14"/>
  <c r="D1173" i="14"/>
  <c r="C1174" i="14"/>
  <c r="D1174" i="14"/>
  <c r="C1175" i="14"/>
  <c r="D1175" i="14"/>
  <c r="C1176" i="14"/>
  <c r="D1176" i="14"/>
  <c r="C1177" i="14"/>
  <c r="D1177" i="14"/>
  <c r="C1178" i="14"/>
  <c r="D1178" i="14"/>
  <c r="C1179" i="14"/>
  <c r="D1179" i="14"/>
  <c r="C1180" i="14"/>
  <c r="D1180" i="14"/>
  <c r="C1181" i="14"/>
  <c r="D1181" i="14"/>
  <c r="C1182" i="14"/>
  <c r="D1182" i="14"/>
  <c r="C1183" i="14"/>
  <c r="D1183" i="14"/>
  <c r="C1184" i="14"/>
  <c r="D1184" i="14"/>
  <c r="C1185" i="14"/>
  <c r="D1185" i="14"/>
  <c r="C1186" i="14"/>
  <c r="D1186" i="14"/>
  <c r="C1187" i="14"/>
  <c r="D1187" i="14"/>
  <c r="C1188" i="14"/>
  <c r="D1188" i="14"/>
  <c r="C1189" i="14"/>
  <c r="D1189" i="14"/>
  <c r="C1190" i="14"/>
  <c r="D1190" i="14"/>
  <c r="C1191" i="14"/>
  <c r="D1191" i="14"/>
  <c r="C1192" i="14"/>
  <c r="D1192" i="14"/>
  <c r="C1193" i="14"/>
  <c r="D1193" i="14"/>
  <c r="C1194" i="14"/>
  <c r="D1194" i="14"/>
  <c r="C1195" i="14"/>
  <c r="D1195" i="14"/>
  <c r="C1196" i="14"/>
  <c r="D1196" i="14"/>
  <c r="C1197" i="14"/>
  <c r="D1197" i="14"/>
  <c r="C1198" i="14"/>
  <c r="D1198" i="14"/>
  <c r="C1199" i="14"/>
  <c r="D1199" i="14"/>
  <c r="C1200" i="14"/>
  <c r="D1200" i="14"/>
  <c r="C1201" i="14"/>
  <c r="D1201" i="14"/>
  <c r="C1202" i="14"/>
  <c r="D1202" i="14"/>
  <c r="C1203" i="14"/>
  <c r="D1203" i="14"/>
  <c r="C1204" i="14"/>
  <c r="D1204" i="14"/>
  <c r="C1205" i="14"/>
  <c r="D1205" i="14"/>
  <c r="C1206" i="14"/>
  <c r="D1206" i="14"/>
  <c r="C1207" i="14"/>
  <c r="D1207" i="14"/>
  <c r="C1208" i="14"/>
  <c r="D1208" i="14"/>
  <c r="C1209" i="14"/>
  <c r="D1209" i="14"/>
  <c r="C1210" i="14"/>
  <c r="D1210" i="14"/>
  <c r="C1211" i="14"/>
  <c r="D1211" i="14"/>
  <c r="C1212" i="14"/>
  <c r="D1212" i="14"/>
  <c r="C1213" i="14"/>
  <c r="D1213" i="14"/>
  <c r="C1214" i="14"/>
  <c r="D1214" i="14"/>
  <c r="C1215" i="14"/>
  <c r="D1215" i="14"/>
  <c r="C1216" i="14"/>
  <c r="D1216" i="14"/>
  <c r="C1217" i="14"/>
  <c r="D1217" i="14"/>
  <c r="C1218" i="14"/>
  <c r="D1218" i="14"/>
  <c r="C1219" i="14"/>
  <c r="D1219" i="14"/>
  <c r="C1220" i="14"/>
  <c r="D1220" i="14"/>
  <c r="C1221" i="14"/>
  <c r="D1221" i="14"/>
  <c r="C1222" i="14"/>
  <c r="D1222" i="14"/>
  <c r="C1223" i="14"/>
  <c r="D1223" i="14"/>
  <c r="C1224" i="14"/>
  <c r="D1224" i="14"/>
  <c r="C1225" i="14"/>
  <c r="D1225" i="14"/>
  <c r="C1226" i="14"/>
  <c r="D1226" i="14"/>
  <c r="C1227" i="14"/>
  <c r="D1227" i="14"/>
  <c r="C1228" i="14"/>
  <c r="D1228" i="14"/>
  <c r="C1229" i="14"/>
  <c r="D1229" i="14"/>
  <c r="C1230" i="14"/>
  <c r="D1230" i="14"/>
  <c r="C1231" i="14"/>
  <c r="D1231" i="14"/>
  <c r="C1232" i="14"/>
  <c r="D1232" i="14"/>
  <c r="C1233" i="14"/>
  <c r="D1233" i="14"/>
  <c r="C1234" i="14"/>
  <c r="D1234" i="14"/>
  <c r="C1235" i="14"/>
  <c r="D1235" i="14"/>
  <c r="C1236" i="14"/>
  <c r="D1236" i="14"/>
  <c r="C1237" i="14"/>
  <c r="D1237" i="14"/>
  <c r="C1238" i="14"/>
  <c r="D1238" i="14"/>
  <c r="C1239" i="14"/>
  <c r="D1239" i="14"/>
  <c r="C1240" i="14"/>
  <c r="D1240" i="14"/>
  <c r="C1241" i="14"/>
  <c r="D1241" i="14"/>
  <c r="C1242" i="14"/>
  <c r="D1242" i="14"/>
  <c r="C1243" i="14"/>
  <c r="D1243" i="14"/>
  <c r="C1244" i="14"/>
  <c r="D1244" i="14"/>
  <c r="C1245" i="14"/>
  <c r="D1245" i="14"/>
  <c r="C1246" i="14"/>
  <c r="D1246" i="14"/>
  <c r="C1247" i="14"/>
  <c r="D1247" i="14"/>
  <c r="C1248" i="14"/>
  <c r="D1248" i="14"/>
  <c r="C1249" i="14"/>
  <c r="D1249" i="14"/>
  <c r="C1250" i="14"/>
  <c r="D1250" i="14"/>
  <c r="C1251" i="14"/>
  <c r="D1251" i="14"/>
  <c r="C1252" i="14"/>
  <c r="D1252" i="14"/>
  <c r="C1253" i="14"/>
  <c r="D1253" i="14"/>
  <c r="C1254" i="14"/>
  <c r="D1254" i="14"/>
  <c r="C1255" i="14"/>
  <c r="D1255" i="14"/>
  <c r="C1256" i="14"/>
  <c r="D1256" i="14"/>
  <c r="C1257" i="14"/>
  <c r="D1257" i="14"/>
  <c r="C1258" i="14"/>
  <c r="D1258" i="14"/>
  <c r="C1259" i="14"/>
  <c r="D1259" i="14"/>
  <c r="C1260" i="14"/>
  <c r="D1260" i="14"/>
  <c r="C1261" i="14"/>
  <c r="D1261" i="14"/>
  <c r="C1262" i="14"/>
  <c r="D1262" i="14"/>
  <c r="C1263" i="14"/>
  <c r="D1263" i="14"/>
  <c r="C1264" i="14"/>
  <c r="D1264" i="14"/>
  <c r="C1265" i="14"/>
  <c r="D1265" i="14"/>
  <c r="C1266" i="14"/>
  <c r="D1266" i="14"/>
  <c r="C1267" i="14"/>
  <c r="D1267" i="14"/>
  <c r="C1268" i="14"/>
  <c r="D1268" i="14"/>
  <c r="C1269" i="14"/>
  <c r="D1269" i="14"/>
  <c r="C1270" i="14"/>
  <c r="D1270" i="14"/>
  <c r="C1271" i="14"/>
  <c r="D1271" i="14"/>
  <c r="C1272" i="14"/>
  <c r="D1272" i="14"/>
  <c r="C1273" i="14"/>
  <c r="D1273" i="14"/>
  <c r="C1274" i="14"/>
  <c r="D1274" i="14"/>
  <c r="C1275" i="14"/>
  <c r="D1275" i="14"/>
  <c r="C1276" i="14"/>
  <c r="D1276" i="14"/>
  <c r="C1277" i="14"/>
  <c r="D1277" i="14"/>
  <c r="C1278" i="14"/>
  <c r="D1278" i="14"/>
  <c r="C1279" i="14"/>
  <c r="D1279" i="14"/>
  <c r="C1280" i="14"/>
  <c r="D1280" i="14"/>
  <c r="C1281" i="14"/>
  <c r="D1281" i="14"/>
  <c r="C1282" i="14"/>
  <c r="D1282" i="14"/>
  <c r="C1283" i="14"/>
  <c r="D1283" i="14"/>
  <c r="C1284" i="14"/>
  <c r="D1284" i="14"/>
  <c r="C1285" i="14"/>
  <c r="D1285" i="14"/>
  <c r="C1286" i="14"/>
  <c r="D1286" i="14"/>
  <c r="C1287" i="14"/>
  <c r="D1287" i="14"/>
  <c r="C1288" i="14"/>
  <c r="D1288" i="14"/>
  <c r="C1289" i="14"/>
  <c r="D1289" i="14"/>
  <c r="C1290" i="14"/>
  <c r="D1290" i="14"/>
  <c r="C1291" i="14"/>
  <c r="D1291" i="14"/>
  <c r="C1292" i="14"/>
  <c r="D1292" i="14"/>
  <c r="C1293" i="14"/>
  <c r="D1293" i="14"/>
  <c r="C1294" i="14"/>
  <c r="D1294" i="14"/>
  <c r="C1295" i="14"/>
  <c r="D1295" i="14"/>
  <c r="C1296" i="14"/>
  <c r="D1296" i="14"/>
  <c r="C1297" i="14"/>
  <c r="D1297" i="14"/>
  <c r="C1298" i="14"/>
  <c r="D1298" i="14"/>
  <c r="C1299" i="14"/>
  <c r="D1299" i="14"/>
  <c r="C1300" i="14"/>
  <c r="D1300" i="14"/>
  <c r="C1301" i="14"/>
  <c r="D1301" i="14"/>
  <c r="C1302" i="14"/>
  <c r="D1302" i="14"/>
  <c r="C1303" i="14"/>
  <c r="D1303" i="14"/>
  <c r="C1304" i="14"/>
  <c r="D1304" i="14"/>
  <c r="C1305" i="14"/>
  <c r="D1305" i="14"/>
  <c r="C1306" i="14"/>
  <c r="D1306" i="14"/>
  <c r="C1307" i="14"/>
  <c r="D1307" i="14"/>
  <c r="C1308" i="14"/>
  <c r="D1308" i="14"/>
  <c r="C1309" i="14"/>
  <c r="D1309" i="14"/>
  <c r="C1310" i="14"/>
  <c r="D1310" i="14"/>
  <c r="C1311" i="14"/>
  <c r="D1311" i="14"/>
  <c r="C1312" i="14"/>
  <c r="D1312" i="14"/>
  <c r="C1313" i="14"/>
  <c r="D1313" i="14"/>
  <c r="C1314" i="14"/>
  <c r="D1314" i="14"/>
  <c r="C1315" i="14"/>
  <c r="D1315" i="14"/>
  <c r="C1316" i="14"/>
  <c r="D1316" i="14"/>
  <c r="C1317" i="14"/>
  <c r="D1317" i="14"/>
  <c r="C1318" i="14"/>
  <c r="D1318" i="14"/>
  <c r="C1319" i="14"/>
  <c r="D1319" i="14"/>
  <c r="C1320" i="14"/>
  <c r="D1320" i="14"/>
  <c r="C1321" i="14"/>
  <c r="D1321" i="14"/>
  <c r="C1322" i="14"/>
  <c r="D1322" i="14"/>
  <c r="C1323" i="14"/>
  <c r="D1323" i="14"/>
  <c r="C1324" i="14"/>
  <c r="D1324" i="14"/>
  <c r="C1325" i="14"/>
  <c r="D1325" i="14"/>
  <c r="C1326" i="14"/>
  <c r="D1326" i="14"/>
  <c r="C1327" i="14"/>
  <c r="D1327" i="14"/>
  <c r="C1328" i="14"/>
  <c r="D1328" i="14"/>
  <c r="C1329" i="14"/>
  <c r="D1329" i="14"/>
  <c r="C1330" i="14"/>
  <c r="D1330" i="14"/>
  <c r="C1331" i="14"/>
  <c r="D1331" i="14"/>
  <c r="C1332" i="14"/>
  <c r="D1332" i="14"/>
  <c r="C1333" i="14"/>
  <c r="D1333" i="14"/>
  <c r="C1334" i="14"/>
  <c r="D1334" i="14"/>
  <c r="C1335" i="14"/>
  <c r="D1335" i="14"/>
  <c r="C1336" i="14"/>
  <c r="D1336" i="14"/>
  <c r="C1337" i="14"/>
  <c r="D1337" i="14"/>
  <c r="C1338" i="14"/>
  <c r="D1338" i="14"/>
  <c r="C1339" i="14"/>
  <c r="D1339" i="14"/>
  <c r="C1340" i="14"/>
  <c r="D1340" i="14"/>
  <c r="C1341" i="14"/>
  <c r="D1341" i="14"/>
  <c r="C1342" i="14"/>
  <c r="D1342" i="14"/>
  <c r="C1343" i="14"/>
  <c r="D1343" i="14"/>
  <c r="C1344" i="14"/>
  <c r="D1344" i="14"/>
  <c r="C1345" i="14"/>
  <c r="D1345" i="14"/>
  <c r="C1346" i="14"/>
  <c r="D1346" i="14"/>
  <c r="C1347" i="14"/>
  <c r="D1347" i="14"/>
  <c r="C1348" i="14"/>
  <c r="D1348" i="14"/>
  <c r="C1350" i="14"/>
  <c r="D1350" i="14"/>
  <c r="C1351" i="14"/>
  <c r="D1351" i="14"/>
  <c r="C1352" i="14"/>
  <c r="D1352" i="14"/>
  <c r="C1353" i="14"/>
  <c r="D1353" i="14"/>
  <c r="C1354" i="14"/>
  <c r="D1354" i="14"/>
  <c r="C1355" i="14"/>
  <c r="D1355" i="14"/>
  <c r="C1356" i="14"/>
  <c r="D1356" i="14"/>
  <c r="C1357" i="14"/>
  <c r="D1357" i="14"/>
  <c r="C1358" i="14"/>
  <c r="D1358" i="14"/>
  <c r="C1359" i="14"/>
  <c r="D1359" i="14"/>
  <c r="C1360" i="14"/>
  <c r="D1360" i="14"/>
  <c r="C1361" i="14"/>
  <c r="D1361" i="14"/>
  <c r="C1362" i="14"/>
  <c r="D1362" i="14"/>
  <c r="C1363" i="14"/>
  <c r="D1363" i="14"/>
  <c r="C1364" i="14"/>
  <c r="D1364" i="14"/>
  <c r="C1365" i="14"/>
  <c r="D1365" i="14"/>
  <c r="C1366" i="14"/>
  <c r="D1366" i="14"/>
  <c r="C1367" i="14"/>
  <c r="D1367" i="14"/>
  <c r="C1368" i="14"/>
  <c r="D1368" i="14"/>
  <c r="C1369" i="14"/>
  <c r="D1369" i="14"/>
  <c r="C1370" i="14"/>
  <c r="D1370" i="14"/>
  <c r="C1371" i="14"/>
  <c r="D1371" i="14"/>
  <c r="C1372" i="14"/>
  <c r="D1372" i="14"/>
  <c r="C1373" i="14"/>
  <c r="D1373" i="14"/>
  <c r="C1374" i="14"/>
  <c r="D1374" i="14"/>
  <c r="C1375" i="14"/>
  <c r="D1375" i="14"/>
  <c r="C1376" i="14"/>
  <c r="D1376" i="14"/>
  <c r="C1377" i="14"/>
  <c r="D1377" i="14"/>
  <c r="C1378" i="14"/>
  <c r="D1378" i="14"/>
  <c r="C1379" i="14"/>
  <c r="D1379" i="14"/>
  <c r="C1380" i="14"/>
  <c r="D1380" i="14"/>
  <c r="C1381" i="14"/>
  <c r="D1381" i="14"/>
  <c r="C1382" i="14"/>
  <c r="D1382" i="14"/>
  <c r="C1383" i="14"/>
  <c r="D1383" i="14"/>
  <c r="C1384" i="14"/>
  <c r="D1384" i="14"/>
  <c r="C1385" i="14"/>
  <c r="D1385" i="14"/>
  <c r="C1386" i="14"/>
  <c r="D1386" i="14"/>
  <c r="C1387" i="14"/>
  <c r="D1387" i="14"/>
  <c r="C1388" i="14"/>
  <c r="D1388" i="14"/>
  <c r="C1389" i="14"/>
  <c r="D1389" i="14"/>
  <c r="C1390" i="14"/>
  <c r="D1390" i="14"/>
  <c r="C1391" i="14"/>
  <c r="D1391" i="14"/>
  <c r="C1392" i="14"/>
  <c r="D1392" i="14"/>
  <c r="C1393" i="14"/>
  <c r="D1393" i="14"/>
  <c r="C1394" i="14"/>
  <c r="D1394" i="14"/>
  <c r="C1395" i="14"/>
  <c r="D1395" i="14"/>
  <c r="C1396" i="14"/>
  <c r="D1396" i="14"/>
  <c r="C1397" i="14"/>
  <c r="D1397" i="14"/>
  <c r="C1398" i="14"/>
  <c r="D1398" i="14"/>
  <c r="C1399" i="14"/>
  <c r="D1399" i="14"/>
  <c r="C1400" i="14"/>
  <c r="D1400" i="14"/>
  <c r="C1401" i="14"/>
  <c r="D1401" i="14"/>
  <c r="C1402" i="14"/>
  <c r="D1402" i="14"/>
  <c r="C1403" i="14"/>
  <c r="D1403" i="14"/>
  <c r="C1404" i="14"/>
  <c r="D1404" i="14"/>
  <c r="C1405" i="14"/>
  <c r="D1405" i="14"/>
  <c r="C1406" i="14"/>
  <c r="D1406" i="14"/>
  <c r="C1407" i="14"/>
  <c r="D1407" i="14"/>
  <c r="C1408" i="14"/>
  <c r="D1408" i="14"/>
  <c r="C1409" i="14"/>
  <c r="D1409" i="14"/>
  <c r="C1410" i="14"/>
  <c r="D1410" i="14"/>
  <c r="C1411" i="14"/>
  <c r="D1411" i="14"/>
  <c r="C1412" i="14"/>
  <c r="D1412" i="14"/>
  <c r="C1413" i="14"/>
  <c r="D1413" i="14"/>
  <c r="C1414" i="14"/>
  <c r="D1414" i="14"/>
  <c r="C1415" i="14"/>
  <c r="D1415" i="14"/>
  <c r="C1416" i="14"/>
  <c r="D1416" i="14"/>
  <c r="C1417" i="14"/>
  <c r="D1417" i="14"/>
  <c r="C1418" i="14"/>
  <c r="D1418" i="14"/>
  <c r="C1419" i="14"/>
  <c r="D1419" i="14"/>
  <c r="C1420" i="14"/>
  <c r="D1420" i="14"/>
  <c r="C1421" i="14"/>
  <c r="D1421" i="14"/>
  <c r="C1422" i="14"/>
  <c r="D1422" i="14"/>
  <c r="C1423" i="14"/>
  <c r="D1423" i="14"/>
  <c r="C1424" i="14"/>
  <c r="D1424" i="14"/>
  <c r="C1425" i="14"/>
  <c r="D1425" i="14"/>
  <c r="C1426" i="14"/>
  <c r="D1426" i="14"/>
  <c r="C1427" i="14"/>
  <c r="D1427" i="14"/>
  <c r="C1428" i="14"/>
  <c r="D1428" i="14"/>
  <c r="C1429" i="14"/>
  <c r="D1429" i="14"/>
  <c r="C1430" i="14"/>
  <c r="D1430" i="14"/>
  <c r="C1431" i="14"/>
  <c r="D1431" i="14"/>
  <c r="C1432" i="14"/>
  <c r="D1432" i="14"/>
  <c r="C1433" i="14"/>
  <c r="D1433" i="14"/>
  <c r="C1434" i="14"/>
  <c r="D1434" i="14"/>
  <c r="C1435" i="14"/>
  <c r="D1435" i="14"/>
  <c r="C1436" i="14"/>
  <c r="D1436" i="14"/>
  <c r="C1437" i="14"/>
  <c r="D1437" i="14"/>
  <c r="C1438" i="14"/>
  <c r="D1438" i="14"/>
  <c r="C1439" i="14"/>
  <c r="D1439" i="14"/>
  <c r="C1440" i="14"/>
  <c r="D1440" i="14"/>
  <c r="C1441" i="14"/>
  <c r="D1441" i="14"/>
  <c r="C1442" i="14"/>
  <c r="D1442" i="14"/>
  <c r="C1443" i="14"/>
  <c r="D1443" i="14"/>
  <c r="C1444" i="14"/>
  <c r="D1444" i="14"/>
  <c r="C1445" i="14"/>
  <c r="D1445" i="14"/>
  <c r="C1446" i="14"/>
  <c r="D1446" i="14"/>
  <c r="C1447" i="14"/>
  <c r="D1447" i="14"/>
  <c r="C1448" i="14"/>
  <c r="D1448" i="14"/>
  <c r="C1449" i="14"/>
  <c r="D1449" i="14"/>
  <c r="C1450" i="14"/>
  <c r="D1450" i="14"/>
  <c r="C1451" i="14"/>
  <c r="D1451" i="14"/>
  <c r="C1452" i="14"/>
  <c r="D1452" i="14"/>
  <c r="C1453" i="14"/>
  <c r="D1453" i="14"/>
  <c r="C1454" i="14"/>
  <c r="D1454" i="14"/>
  <c r="C1455" i="14"/>
  <c r="D1455" i="14"/>
  <c r="C1456" i="14"/>
  <c r="D1456" i="14"/>
  <c r="C1457" i="14"/>
  <c r="D1457" i="14"/>
  <c r="C1458" i="14"/>
  <c r="D1458" i="14"/>
  <c r="C1459" i="14"/>
  <c r="D1459" i="14"/>
  <c r="C1460" i="14"/>
  <c r="D1460" i="14"/>
  <c r="C1461" i="14"/>
  <c r="D1461" i="14"/>
  <c r="C1462" i="14"/>
  <c r="D1462" i="14"/>
  <c r="C1463" i="14"/>
  <c r="D1463" i="14"/>
  <c r="C1464" i="14"/>
  <c r="D1464" i="14"/>
  <c r="C1465" i="14"/>
  <c r="D1465" i="14"/>
  <c r="C1466" i="14"/>
  <c r="D1466" i="14"/>
  <c r="C1467" i="14"/>
  <c r="D1467" i="14"/>
  <c r="C1468" i="14"/>
  <c r="D1468" i="14"/>
  <c r="C1469" i="14"/>
  <c r="D1469" i="14"/>
  <c r="C1470" i="14"/>
  <c r="D1470" i="14"/>
  <c r="C1471" i="14"/>
  <c r="D1471" i="14"/>
  <c r="C1472" i="14"/>
  <c r="D1472" i="14"/>
  <c r="C1473" i="14"/>
  <c r="D1473" i="14"/>
  <c r="C1474" i="14"/>
  <c r="D1474" i="14"/>
  <c r="C1475" i="14"/>
  <c r="D1475" i="14"/>
  <c r="C1476" i="14"/>
  <c r="D1476" i="14"/>
  <c r="C1477" i="14"/>
  <c r="D1477" i="14"/>
  <c r="C1478" i="14"/>
  <c r="D1478" i="14"/>
  <c r="C1479" i="14"/>
  <c r="D1479" i="14"/>
  <c r="C1480" i="14"/>
  <c r="D1480" i="14"/>
  <c r="C1481" i="14"/>
  <c r="D1481" i="14"/>
  <c r="C1482" i="14"/>
  <c r="D1482" i="14"/>
  <c r="C1483" i="14"/>
  <c r="D1483" i="14"/>
  <c r="C1484" i="14"/>
  <c r="D1484" i="14"/>
  <c r="C1485" i="14"/>
  <c r="D1485" i="14"/>
  <c r="C1486" i="14"/>
  <c r="D1486" i="14"/>
  <c r="C1487" i="14"/>
  <c r="D1487" i="14"/>
  <c r="C1488" i="14"/>
  <c r="D1488" i="14"/>
  <c r="C1489" i="14"/>
  <c r="D1489" i="14"/>
  <c r="C1490" i="14"/>
  <c r="D1490" i="14"/>
  <c r="C1491" i="14"/>
  <c r="D1491" i="14"/>
  <c r="C1492" i="14"/>
  <c r="D1492" i="14"/>
  <c r="C1493" i="14"/>
  <c r="D1493" i="14"/>
  <c r="C1494" i="14"/>
  <c r="D1494" i="14"/>
  <c r="C1495" i="14"/>
  <c r="D1495" i="14"/>
  <c r="C1496" i="14"/>
  <c r="D1496" i="14"/>
  <c r="C1497" i="14"/>
  <c r="D1497" i="14"/>
  <c r="C1498" i="14"/>
  <c r="D1498" i="14"/>
  <c r="C1499" i="14"/>
  <c r="D1499" i="14"/>
  <c r="C1500" i="14"/>
  <c r="D1500" i="14"/>
  <c r="C1501" i="14"/>
  <c r="D1501" i="14"/>
  <c r="C1502" i="14"/>
  <c r="D1502" i="14"/>
  <c r="C1503" i="14"/>
  <c r="D1503" i="14"/>
  <c r="C1504" i="14"/>
  <c r="D1504" i="14"/>
  <c r="C1505" i="14"/>
  <c r="D1505" i="14"/>
  <c r="C1506" i="14"/>
  <c r="D1506" i="14"/>
  <c r="C1507" i="14"/>
  <c r="D1507" i="14"/>
  <c r="C1508" i="14"/>
  <c r="D1508" i="14"/>
  <c r="C1509" i="14"/>
  <c r="D1509" i="14"/>
  <c r="C1510" i="14"/>
  <c r="D1510" i="14"/>
  <c r="C1511" i="14"/>
  <c r="D1511" i="14"/>
  <c r="C1512" i="14"/>
  <c r="D1512" i="14"/>
  <c r="C1513" i="14"/>
  <c r="D1513" i="14"/>
  <c r="C1514" i="14"/>
  <c r="D1514" i="14"/>
  <c r="C1515" i="14"/>
  <c r="D1515" i="14"/>
  <c r="C1516" i="14"/>
  <c r="D1516" i="14"/>
  <c r="C1517" i="14"/>
  <c r="D1517" i="14"/>
  <c r="C1518" i="14"/>
  <c r="D1518" i="14"/>
  <c r="C1519" i="14"/>
  <c r="D1519" i="14"/>
  <c r="C1520" i="14"/>
  <c r="D1520" i="14"/>
  <c r="C1521" i="14"/>
  <c r="D1521" i="14"/>
  <c r="C1522" i="14"/>
  <c r="D1522" i="14"/>
  <c r="C1523" i="14"/>
  <c r="D1523" i="14"/>
  <c r="C1524" i="14"/>
  <c r="D1524" i="14"/>
  <c r="C1525" i="14"/>
  <c r="D1525" i="14"/>
  <c r="C1526" i="14"/>
  <c r="D1526" i="14"/>
  <c r="C1527" i="14"/>
  <c r="D1527" i="14"/>
  <c r="C1528" i="14"/>
  <c r="D1528" i="14"/>
  <c r="C1529" i="14"/>
  <c r="D1529" i="14"/>
  <c r="C1530" i="14"/>
  <c r="D1530" i="14"/>
  <c r="C1531" i="14"/>
  <c r="D1531" i="14"/>
  <c r="C1532" i="14"/>
  <c r="D1532" i="14"/>
  <c r="C1533" i="14"/>
  <c r="D1533" i="14"/>
  <c r="C1534" i="14"/>
  <c r="D1534" i="14"/>
  <c r="C1535" i="14"/>
  <c r="D1535" i="14"/>
  <c r="C1536" i="14"/>
  <c r="D1536" i="14"/>
  <c r="C1537" i="14"/>
  <c r="D1537" i="14"/>
  <c r="C1538" i="14"/>
  <c r="D1538" i="14"/>
  <c r="C1539" i="14"/>
  <c r="D1539" i="14"/>
  <c r="C1540" i="14"/>
  <c r="D1540" i="14"/>
  <c r="C1541" i="14"/>
  <c r="D1541" i="14"/>
  <c r="C1542" i="14"/>
  <c r="D1542" i="14"/>
  <c r="C1543" i="14"/>
  <c r="D1543" i="14"/>
  <c r="C1544" i="14"/>
  <c r="D1544" i="14"/>
  <c r="C1545" i="14"/>
  <c r="D1545" i="14"/>
  <c r="C1546" i="14"/>
  <c r="D1546" i="14"/>
  <c r="C1547" i="14"/>
  <c r="D1547" i="14"/>
  <c r="C1548" i="14"/>
  <c r="D1548" i="14"/>
  <c r="C1549" i="14"/>
  <c r="D1549" i="14"/>
  <c r="C1550" i="14"/>
  <c r="D1550" i="14"/>
  <c r="C1551" i="14"/>
  <c r="D1551" i="14"/>
  <c r="C1552" i="14"/>
  <c r="D1552" i="14"/>
  <c r="C1553" i="14"/>
  <c r="D1553" i="14"/>
  <c r="C1554" i="14"/>
  <c r="D1554" i="14"/>
  <c r="C1555" i="14"/>
  <c r="D1555" i="14"/>
  <c r="C1556" i="14"/>
  <c r="D1556" i="14"/>
  <c r="C1557" i="14"/>
  <c r="D1557" i="14"/>
  <c r="C1558" i="14"/>
  <c r="D1558" i="14"/>
  <c r="C1559" i="14"/>
  <c r="D1559" i="14"/>
  <c r="C1560" i="14"/>
  <c r="D1560" i="14"/>
  <c r="C1561" i="14"/>
  <c r="D1561" i="14"/>
  <c r="C1562" i="14"/>
  <c r="D1562" i="14"/>
  <c r="C1563" i="14"/>
  <c r="D1563" i="14"/>
  <c r="C1564" i="14"/>
  <c r="D1564" i="14"/>
  <c r="C1565" i="14"/>
  <c r="D1565" i="14"/>
  <c r="C1566" i="14"/>
  <c r="D1566" i="14"/>
  <c r="C1567" i="14"/>
  <c r="D1567" i="14"/>
  <c r="C1568" i="14"/>
  <c r="D1568" i="14"/>
  <c r="C1569" i="14"/>
  <c r="D1569" i="14"/>
  <c r="C1570" i="14"/>
  <c r="D1570" i="14"/>
  <c r="C1571" i="14"/>
  <c r="D1571" i="14"/>
  <c r="C1572" i="14"/>
  <c r="D1572" i="14"/>
  <c r="C1573" i="14"/>
  <c r="D1573" i="14"/>
  <c r="C1574" i="14"/>
  <c r="D1574" i="14"/>
  <c r="C1575" i="14"/>
  <c r="D1575" i="14"/>
  <c r="C1576" i="14"/>
  <c r="D1576" i="14"/>
  <c r="C1577" i="14"/>
  <c r="D1577" i="14"/>
  <c r="C1578" i="14"/>
  <c r="D1578" i="14"/>
  <c r="C1579" i="14"/>
  <c r="D1579" i="14"/>
  <c r="C1580" i="14"/>
  <c r="D1580" i="14"/>
  <c r="C1581" i="14"/>
  <c r="D1581" i="14"/>
  <c r="C1582" i="14"/>
  <c r="D1582" i="14"/>
  <c r="C1583" i="14"/>
  <c r="D1583" i="14"/>
  <c r="C1584" i="14"/>
  <c r="D1584" i="14"/>
  <c r="C1585" i="14"/>
  <c r="D1585" i="14"/>
  <c r="C1586" i="14"/>
  <c r="D1586" i="14"/>
  <c r="C1587" i="14"/>
  <c r="D1587" i="14"/>
  <c r="C1588" i="14"/>
  <c r="D1588" i="14"/>
  <c r="C1589" i="14"/>
  <c r="D1589" i="14"/>
  <c r="C1590" i="14"/>
  <c r="D1590" i="14"/>
  <c r="C1591" i="14"/>
  <c r="D1591" i="14"/>
  <c r="C1592" i="14"/>
  <c r="D1592" i="14"/>
  <c r="C1593" i="14"/>
  <c r="D1593" i="14"/>
  <c r="C1594" i="14"/>
  <c r="D1594" i="14"/>
  <c r="C1595" i="14"/>
  <c r="D1595" i="14"/>
  <c r="C1596" i="14"/>
  <c r="D1596" i="14"/>
  <c r="C1597" i="14"/>
  <c r="D1597" i="14"/>
  <c r="C1598" i="14"/>
  <c r="D1598" i="14"/>
  <c r="C1599" i="14"/>
  <c r="D1599" i="14"/>
  <c r="C1600" i="14"/>
  <c r="D1600" i="14"/>
  <c r="C1601" i="14"/>
  <c r="D1601" i="14"/>
  <c r="C1602" i="14"/>
  <c r="D1602" i="14"/>
  <c r="C1603" i="14"/>
  <c r="D1603" i="14"/>
  <c r="C1604" i="14"/>
  <c r="D1604" i="14"/>
  <c r="C1605" i="14"/>
  <c r="D1605" i="14"/>
  <c r="C1606" i="14"/>
  <c r="D1606" i="14"/>
  <c r="C1607" i="14"/>
  <c r="D1607" i="14"/>
  <c r="C1608" i="14"/>
  <c r="D1608" i="14"/>
  <c r="C1609" i="14"/>
  <c r="D1609" i="14"/>
  <c r="C1610" i="14"/>
  <c r="D1610" i="14"/>
  <c r="C1611" i="14"/>
  <c r="D1611" i="14"/>
  <c r="C1612" i="14"/>
  <c r="D1612" i="14"/>
  <c r="C1613" i="14"/>
  <c r="D1613" i="14"/>
  <c r="C1614" i="14"/>
  <c r="D1614" i="14"/>
  <c r="C1615" i="14"/>
  <c r="D1615" i="14"/>
  <c r="C1616" i="14"/>
  <c r="D1616" i="14"/>
  <c r="C1617" i="14"/>
  <c r="D1617" i="14"/>
  <c r="C1618" i="14"/>
  <c r="D1618" i="14"/>
  <c r="C1619" i="14"/>
  <c r="D1619" i="14"/>
  <c r="C1620" i="14"/>
  <c r="D1620" i="14"/>
  <c r="C1621" i="14"/>
  <c r="D1621" i="14"/>
  <c r="C1622" i="14"/>
  <c r="D1622" i="14"/>
  <c r="C1623" i="14"/>
  <c r="D1623" i="14"/>
  <c r="C1624" i="14"/>
  <c r="D1624" i="14"/>
  <c r="C1625" i="14"/>
  <c r="D1625" i="14"/>
  <c r="C1626" i="14"/>
  <c r="D1626" i="14"/>
  <c r="C1627" i="14"/>
  <c r="D1627" i="14"/>
  <c r="C1628" i="14"/>
  <c r="D1628" i="14"/>
  <c r="C1629" i="14"/>
  <c r="D1629" i="14"/>
  <c r="C1630" i="14"/>
  <c r="D1630" i="14"/>
  <c r="C1631" i="14"/>
  <c r="D1631" i="14"/>
  <c r="C1632" i="14"/>
  <c r="D1632" i="14"/>
  <c r="C1633" i="14"/>
  <c r="D1633" i="14"/>
  <c r="C1634" i="14"/>
  <c r="D1634" i="14"/>
  <c r="C1635" i="14"/>
  <c r="D1635" i="14"/>
  <c r="C1636" i="14"/>
  <c r="D1636" i="14"/>
  <c r="C1637" i="14"/>
  <c r="D1637" i="14"/>
  <c r="C1638" i="14"/>
  <c r="D1638" i="14"/>
  <c r="C1639" i="14"/>
  <c r="D1639" i="14"/>
  <c r="C1640" i="14"/>
  <c r="D1640" i="14"/>
  <c r="C1641" i="14"/>
  <c r="D1641" i="14"/>
  <c r="C1642" i="14"/>
  <c r="D1642" i="14"/>
  <c r="C1643" i="14"/>
  <c r="D1643" i="14"/>
  <c r="C1644" i="14"/>
  <c r="D1644" i="14"/>
  <c r="C1645" i="14"/>
  <c r="D1645" i="14"/>
  <c r="C1646" i="14"/>
  <c r="D1646" i="14"/>
  <c r="C1647" i="14"/>
  <c r="D1647" i="14"/>
  <c r="C1648" i="14"/>
  <c r="D1648" i="14"/>
  <c r="C1649" i="14"/>
  <c r="D1649" i="14"/>
  <c r="C1650" i="14"/>
  <c r="D1650" i="14"/>
  <c r="C1651" i="14"/>
  <c r="D1651" i="14"/>
  <c r="C1652" i="14"/>
  <c r="D1652" i="14"/>
  <c r="C1653" i="14"/>
  <c r="D1653" i="14"/>
  <c r="C1654" i="14"/>
  <c r="D1654" i="14"/>
  <c r="C1655" i="14"/>
  <c r="D1655" i="14"/>
  <c r="C1656" i="14"/>
  <c r="D1656" i="14"/>
  <c r="C1657" i="14"/>
  <c r="D1657" i="14"/>
  <c r="C1658" i="14"/>
  <c r="D1658" i="14"/>
  <c r="C1659" i="14"/>
  <c r="D1659" i="14"/>
  <c r="C1660" i="14"/>
  <c r="D1660" i="14"/>
  <c r="C1661" i="14"/>
  <c r="D1661" i="14"/>
  <c r="C1662" i="14"/>
  <c r="D1662" i="14"/>
  <c r="C1663" i="14"/>
  <c r="D1663" i="14"/>
  <c r="C1664" i="14"/>
  <c r="D1664" i="14"/>
  <c r="C1665" i="14"/>
  <c r="D1665" i="14"/>
  <c r="C1666" i="14"/>
  <c r="D1666" i="14"/>
  <c r="C1667" i="14"/>
  <c r="D1667" i="14"/>
  <c r="C1668" i="14"/>
  <c r="D1668" i="14"/>
  <c r="C1669" i="14"/>
  <c r="D1669" i="14"/>
  <c r="C1670" i="14"/>
  <c r="D1670" i="14"/>
  <c r="C1671" i="14"/>
  <c r="D1671" i="14"/>
  <c r="C1672" i="14"/>
  <c r="D1672" i="14"/>
  <c r="C1673" i="14"/>
  <c r="D1673" i="14"/>
  <c r="C1674" i="14"/>
  <c r="D1674" i="14"/>
  <c r="C1675" i="14"/>
  <c r="D1675" i="14"/>
  <c r="C1676" i="14"/>
  <c r="D1676" i="14"/>
  <c r="C1677" i="14"/>
  <c r="D1677" i="14"/>
  <c r="C1678" i="14"/>
  <c r="D1678" i="14"/>
  <c r="C1679" i="14"/>
  <c r="D1679" i="14"/>
  <c r="C1680" i="14"/>
  <c r="D1680" i="14"/>
  <c r="C1681" i="14"/>
  <c r="D1681" i="14"/>
  <c r="C1682" i="14"/>
  <c r="D1682" i="14"/>
  <c r="C1683" i="14"/>
  <c r="D1683" i="14"/>
  <c r="C1684" i="14"/>
  <c r="D1684" i="14"/>
  <c r="C1685" i="14"/>
  <c r="D1685" i="14"/>
  <c r="C1686" i="14"/>
  <c r="D1686" i="14"/>
  <c r="C1687" i="14"/>
  <c r="D1687" i="14"/>
  <c r="C1688" i="14"/>
  <c r="D1688" i="14"/>
  <c r="C1689" i="14"/>
  <c r="D1689" i="14"/>
  <c r="C1690" i="14"/>
  <c r="D1690" i="14"/>
  <c r="C1691" i="14"/>
  <c r="D1691" i="14"/>
  <c r="C1692" i="14"/>
  <c r="D1692" i="14"/>
  <c r="C1693" i="14"/>
  <c r="D1693" i="14"/>
  <c r="C1694" i="14"/>
  <c r="D1694" i="14"/>
  <c r="C1695" i="14"/>
  <c r="D1695" i="14"/>
  <c r="C1696" i="14"/>
  <c r="D1696" i="14"/>
  <c r="C1697" i="14"/>
  <c r="D1697" i="14"/>
  <c r="C1698" i="14"/>
  <c r="D1698" i="14"/>
  <c r="C1699" i="14"/>
  <c r="D1699" i="14"/>
  <c r="C1700" i="14"/>
  <c r="D1700" i="14"/>
  <c r="C1701" i="14"/>
  <c r="D1701" i="14"/>
  <c r="C1702" i="14"/>
  <c r="D1702" i="14"/>
  <c r="C1703" i="14"/>
  <c r="D1703" i="14"/>
  <c r="C1704" i="14"/>
  <c r="D1704" i="14"/>
  <c r="C1705" i="14"/>
  <c r="D1705" i="14"/>
  <c r="C1706" i="14"/>
  <c r="D1706" i="14"/>
  <c r="C1707" i="14"/>
  <c r="D1707" i="14"/>
  <c r="C1708" i="14"/>
  <c r="D1708" i="14"/>
  <c r="C1709" i="14"/>
  <c r="D1709" i="14"/>
  <c r="C1710" i="14"/>
  <c r="D1710" i="14"/>
  <c r="C1711" i="14"/>
  <c r="D1711" i="14"/>
  <c r="C1712" i="14"/>
  <c r="D1712" i="14"/>
  <c r="C1713" i="14"/>
  <c r="D1713" i="14"/>
  <c r="C1714" i="14"/>
  <c r="D1714" i="14"/>
  <c r="H2" i="4"/>
  <c r="H3" i="4"/>
  <c r="C1057" i="4"/>
  <c r="D1057" i="4"/>
  <c r="E1057" i="4"/>
  <c r="F1057" i="4"/>
  <c r="G1057" i="4"/>
  <c r="H1057" i="4"/>
  <c r="J1057" i="4"/>
  <c r="K1057" i="4"/>
  <c r="L1057" i="4"/>
  <c r="M1057" i="4"/>
  <c r="C1058" i="4"/>
  <c r="D1058" i="4"/>
  <c r="E1058" i="4"/>
  <c r="F1058" i="4"/>
  <c r="G1058" i="4"/>
  <c r="H1058" i="4"/>
  <c r="J1058" i="4"/>
  <c r="K1058" i="4"/>
  <c r="L1058" i="4"/>
  <c r="M1058" i="4"/>
  <c r="C1060" i="4"/>
  <c r="D1060" i="4"/>
  <c r="E1060" i="4"/>
  <c r="F1060" i="4"/>
  <c r="G1060" i="4"/>
  <c r="H1060" i="4"/>
  <c r="J1060" i="4"/>
  <c r="K1060" i="4"/>
  <c r="L1060" i="4"/>
  <c r="M1060" i="4"/>
  <c r="C1061" i="4"/>
  <c r="D1061" i="4"/>
  <c r="E1061" i="4"/>
  <c r="F1061" i="4"/>
  <c r="G1061" i="4"/>
  <c r="H1061" i="4"/>
  <c r="J1061" i="4"/>
  <c r="K1061" i="4"/>
  <c r="L1061" i="4"/>
  <c r="M1061" i="4"/>
  <c r="C1062" i="4"/>
  <c r="D1062" i="4"/>
  <c r="E1062" i="4"/>
  <c r="F1062" i="4"/>
  <c r="G1062" i="4"/>
  <c r="H1062" i="4"/>
  <c r="J1062" i="4"/>
  <c r="K1062" i="4"/>
  <c r="L1062" i="4"/>
  <c r="M1062" i="4"/>
  <c r="C1063" i="4"/>
  <c r="D1063" i="4"/>
  <c r="E1063" i="4"/>
  <c r="F1063" i="4"/>
  <c r="G1063" i="4"/>
  <c r="H1063" i="4"/>
  <c r="J1063" i="4"/>
  <c r="K1063" i="4"/>
  <c r="L1063" i="4"/>
  <c r="M1063" i="4"/>
  <c r="C1064" i="4"/>
  <c r="D1064" i="4"/>
  <c r="E1064" i="4"/>
  <c r="F1064" i="4"/>
  <c r="G1064" i="4"/>
  <c r="H1064" i="4"/>
  <c r="J1064" i="4"/>
  <c r="K1064" i="4"/>
  <c r="L1064" i="4"/>
  <c r="M1064" i="4"/>
  <c r="C1065" i="4"/>
  <c r="D1065" i="4"/>
  <c r="E1065" i="4"/>
  <c r="F1065" i="4"/>
  <c r="G1065" i="4"/>
  <c r="H1065" i="4"/>
  <c r="J1065" i="4"/>
  <c r="K1065" i="4"/>
  <c r="L1065" i="4"/>
  <c r="M1065" i="4"/>
  <c r="C1066" i="4"/>
  <c r="D1066" i="4"/>
  <c r="E1066" i="4"/>
  <c r="F1066" i="4"/>
  <c r="G1066" i="4"/>
  <c r="H1066" i="4"/>
  <c r="J1066" i="4"/>
  <c r="K1066" i="4"/>
  <c r="L1066" i="4"/>
  <c r="M1066" i="4"/>
  <c r="C1067" i="4"/>
  <c r="D1067" i="4"/>
  <c r="E1067" i="4"/>
  <c r="F1067" i="4"/>
  <c r="G1067" i="4"/>
  <c r="H1067" i="4"/>
  <c r="J1067" i="4"/>
  <c r="K1067" i="4"/>
  <c r="L1067" i="4"/>
  <c r="M1067" i="4"/>
  <c r="C1068" i="4"/>
  <c r="D1068" i="4"/>
  <c r="E1068" i="4"/>
  <c r="F1068" i="4"/>
  <c r="G1068" i="4"/>
  <c r="H1068" i="4"/>
  <c r="J1068" i="4"/>
  <c r="K1068" i="4"/>
  <c r="L1068" i="4"/>
  <c r="M1068" i="4"/>
  <c r="C1069" i="4"/>
  <c r="D1069" i="4"/>
  <c r="E1069" i="4"/>
  <c r="F1069" i="4"/>
  <c r="G1069" i="4"/>
  <c r="H1069" i="4"/>
  <c r="J1069" i="4"/>
  <c r="K1069" i="4"/>
  <c r="L1069" i="4"/>
  <c r="M1069" i="4"/>
  <c r="C1070" i="4"/>
  <c r="D1070" i="4"/>
  <c r="E1070" i="4"/>
  <c r="F1070" i="4"/>
  <c r="G1070" i="4"/>
  <c r="H1070" i="4"/>
  <c r="J1070" i="4"/>
  <c r="K1070" i="4"/>
  <c r="L1070" i="4"/>
  <c r="M1070" i="4"/>
  <c r="C1071" i="4"/>
  <c r="D1071" i="4"/>
  <c r="E1071" i="4"/>
  <c r="F1071" i="4"/>
  <c r="G1071" i="4"/>
  <c r="H1071" i="4"/>
  <c r="J1071" i="4"/>
  <c r="K1071" i="4"/>
  <c r="L1071" i="4"/>
  <c r="M1071" i="4"/>
  <c r="C1072" i="4"/>
  <c r="D1072" i="4"/>
  <c r="E1072" i="4"/>
  <c r="F1072" i="4"/>
  <c r="G1072" i="4"/>
  <c r="H1072" i="4"/>
  <c r="J1072" i="4"/>
  <c r="K1072" i="4"/>
  <c r="L1072" i="4"/>
  <c r="M1072" i="4"/>
  <c r="C1073" i="4"/>
  <c r="D1073" i="4"/>
  <c r="E1073" i="4"/>
  <c r="F1073" i="4"/>
  <c r="G1073" i="4"/>
  <c r="H1073" i="4"/>
  <c r="J1073" i="4"/>
  <c r="K1073" i="4"/>
  <c r="L1073" i="4"/>
  <c r="M1073" i="4"/>
  <c r="C1074" i="4"/>
  <c r="D1074" i="4"/>
  <c r="E1074" i="4"/>
  <c r="F1074" i="4"/>
  <c r="G1074" i="4"/>
  <c r="H1074" i="4"/>
  <c r="J1074" i="4"/>
  <c r="K1074" i="4"/>
  <c r="L1074" i="4"/>
  <c r="M1074" i="4"/>
  <c r="C1075" i="4"/>
  <c r="D1075" i="4"/>
  <c r="E1075" i="4"/>
  <c r="F1075" i="4"/>
  <c r="G1075" i="4"/>
  <c r="H1075" i="4"/>
  <c r="J1075" i="4"/>
  <c r="K1075" i="4"/>
  <c r="L1075" i="4"/>
  <c r="M1075" i="4"/>
  <c r="C1076" i="4"/>
  <c r="D1076" i="4"/>
  <c r="E1076" i="4"/>
  <c r="F1076" i="4"/>
  <c r="G1076" i="4"/>
  <c r="H1076" i="4"/>
  <c r="J1076" i="4"/>
  <c r="K1076" i="4"/>
  <c r="L1076" i="4"/>
  <c r="M1076" i="4"/>
  <c r="C1077" i="4"/>
  <c r="D1077" i="4"/>
  <c r="E1077" i="4"/>
  <c r="F1077" i="4"/>
  <c r="G1077" i="4"/>
  <c r="H1077" i="4"/>
  <c r="J1077" i="4"/>
  <c r="K1077" i="4"/>
  <c r="L1077" i="4"/>
  <c r="M1077" i="4"/>
  <c r="C1078" i="4"/>
  <c r="D1078" i="4"/>
  <c r="E1078" i="4"/>
  <c r="F1078" i="4"/>
  <c r="G1078" i="4"/>
  <c r="H1078" i="4"/>
  <c r="J1078" i="4"/>
  <c r="K1078" i="4"/>
  <c r="L1078" i="4"/>
  <c r="M1078" i="4"/>
  <c r="C1079" i="4"/>
  <c r="D1079" i="4"/>
  <c r="E1079" i="4"/>
  <c r="F1079" i="4"/>
  <c r="G1079" i="4"/>
  <c r="H1079" i="4"/>
  <c r="J1079" i="4"/>
  <c r="K1079" i="4"/>
  <c r="L1079" i="4"/>
  <c r="M1079" i="4"/>
  <c r="C1080" i="4"/>
  <c r="D1080" i="4"/>
  <c r="E1080" i="4"/>
  <c r="F1080" i="4"/>
  <c r="G1080" i="4"/>
  <c r="H1080" i="4"/>
  <c r="J1080" i="4"/>
  <c r="K1080" i="4"/>
  <c r="L1080" i="4"/>
  <c r="M1080" i="4"/>
  <c r="C1081" i="4"/>
  <c r="D1081" i="4"/>
  <c r="E1081" i="4"/>
  <c r="F1081" i="4"/>
  <c r="G1081" i="4"/>
  <c r="H1081" i="4"/>
  <c r="J1081" i="4"/>
  <c r="K1081" i="4"/>
  <c r="L1081" i="4"/>
  <c r="M1081" i="4"/>
  <c r="C1082" i="4"/>
  <c r="D1082" i="4"/>
  <c r="E1082" i="4"/>
  <c r="F1082" i="4"/>
  <c r="G1082" i="4"/>
  <c r="H1082" i="4"/>
  <c r="J1082" i="4"/>
  <c r="K1082" i="4"/>
  <c r="L1082" i="4"/>
  <c r="M1082" i="4"/>
  <c r="C1083" i="4"/>
  <c r="D1083" i="4"/>
  <c r="E1083" i="4"/>
  <c r="F1083" i="4"/>
  <c r="G1083" i="4"/>
  <c r="H1083" i="4"/>
  <c r="J1083" i="4"/>
  <c r="K1083" i="4"/>
  <c r="L1083" i="4"/>
  <c r="M1083" i="4"/>
  <c r="C1084" i="4"/>
  <c r="D1084" i="4"/>
  <c r="E1084" i="4"/>
  <c r="F1084" i="4"/>
  <c r="G1084" i="4"/>
  <c r="H1084" i="4"/>
  <c r="J1084" i="4"/>
  <c r="K1084" i="4"/>
  <c r="L1084" i="4"/>
  <c r="M1084" i="4"/>
  <c r="C1085" i="4"/>
  <c r="D1085" i="4"/>
  <c r="E1085" i="4"/>
  <c r="F1085" i="4"/>
  <c r="G1085" i="4"/>
  <c r="H1085" i="4"/>
  <c r="J1085" i="4"/>
  <c r="K1085" i="4"/>
  <c r="L1085" i="4"/>
  <c r="M1085" i="4"/>
  <c r="C1086" i="4"/>
  <c r="D1086" i="4"/>
  <c r="E1086" i="4"/>
  <c r="F1086" i="4"/>
  <c r="G1086" i="4"/>
  <c r="H1086" i="4"/>
  <c r="J1086" i="4"/>
  <c r="K1086" i="4"/>
  <c r="L1086" i="4"/>
  <c r="M1086" i="4"/>
  <c r="C1087" i="4"/>
  <c r="D1087" i="4"/>
  <c r="E1087" i="4"/>
  <c r="F1087" i="4"/>
  <c r="G1087" i="4"/>
  <c r="H1087" i="4"/>
  <c r="J1087" i="4"/>
  <c r="K1087" i="4"/>
  <c r="L1087" i="4"/>
  <c r="M1087" i="4"/>
  <c r="C1088" i="4"/>
  <c r="D1088" i="4"/>
  <c r="E1088" i="4"/>
  <c r="F1088" i="4"/>
  <c r="G1088" i="4"/>
  <c r="H1088" i="4"/>
  <c r="J1088" i="4"/>
  <c r="K1088" i="4"/>
  <c r="L1088" i="4"/>
  <c r="M1088" i="4"/>
  <c r="C1089" i="4"/>
  <c r="D1089" i="4"/>
  <c r="E1089" i="4"/>
  <c r="F1089" i="4"/>
  <c r="G1089" i="4"/>
  <c r="H1089" i="4"/>
  <c r="J1089" i="4"/>
  <c r="K1089" i="4"/>
  <c r="L1089" i="4"/>
  <c r="M1089" i="4"/>
  <c r="C1090" i="4"/>
  <c r="D1090" i="4"/>
  <c r="E1090" i="4"/>
  <c r="F1090" i="4"/>
  <c r="G1090" i="4"/>
  <c r="H1090" i="4"/>
  <c r="J1090" i="4"/>
  <c r="K1090" i="4"/>
  <c r="L1090" i="4"/>
  <c r="M1090" i="4"/>
  <c r="C1091" i="4"/>
  <c r="D1091" i="4"/>
  <c r="E1091" i="4"/>
  <c r="F1091" i="4"/>
  <c r="G1091" i="4"/>
  <c r="H1091" i="4"/>
  <c r="J1091" i="4"/>
  <c r="K1091" i="4"/>
  <c r="L1091" i="4"/>
  <c r="M1091" i="4"/>
  <c r="C1092" i="4"/>
  <c r="D1092" i="4"/>
  <c r="E1092" i="4"/>
  <c r="F1092" i="4"/>
  <c r="G1092" i="4"/>
  <c r="H1092" i="4"/>
  <c r="J1092" i="4"/>
  <c r="K1092" i="4"/>
  <c r="L1092" i="4"/>
  <c r="M1092" i="4"/>
  <c r="C1093" i="4"/>
  <c r="D1093" i="4"/>
  <c r="E1093" i="4"/>
  <c r="F1093" i="4"/>
  <c r="G1093" i="4"/>
  <c r="H1093" i="4"/>
  <c r="J1093" i="4"/>
  <c r="K1093" i="4"/>
  <c r="L1093" i="4"/>
  <c r="M1093" i="4"/>
  <c r="C1094" i="4"/>
  <c r="D1094" i="4"/>
  <c r="E1094" i="4"/>
  <c r="F1094" i="4"/>
  <c r="G1094" i="4"/>
  <c r="H1094" i="4"/>
  <c r="J1094" i="4"/>
  <c r="K1094" i="4"/>
  <c r="L1094" i="4"/>
  <c r="M1094" i="4"/>
  <c r="C1095" i="4"/>
  <c r="D1095" i="4"/>
  <c r="E1095" i="4"/>
  <c r="F1095" i="4"/>
  <c r="G1095" i="4"/>
  <c r="H1095" i="4"/>
  <c r="J1095" i="4"/>
  <c r="K1095" i="4"/>
  <c r="L1095" i="4"/>
  <c r="M1095" i="4"/>
  <c r="C1096" i="4"/>
  <c r="D1096" i="4"/>
  <c r="E1096" i="4"/>
  <c r="F1096" i="4"/>
  <c r="G1096" i="4"/>
  <c r="H1096" i="4"/>
  <c r="J1096" i="4"/>
  <c r="K1096" i="4"/>
  <c r="L1096" i="4"/>
  <c r="M1096" i="4"/>
  <c r="C1097" i="4"/>
  <c r="D1097" i="4"/>
  <c r="E1097" i="4"/>
  <c r="F1097" i="4"/>
  <c r="G1097" i="4"/>
  <c r="H1097" i="4"/>
  <c r="J1097" i="4"/>
  <c r="K1097" i="4"/>
  <c r="L1097" i="4"/>
  <c r="M1097" i="4"/>
  <c r="C1098" i="4"/>
  <c r="D1098" i="4"/>
  <c r="E1098" i="4"/>
  <c r="F1098" i="4"/>
  <c r="G1098" i="4"/>
  <c r="H1098" i="4"/>
  <c r="J1098" i="4"/>
  <c r="K1098" i="4"/>
  <c r="L1098" i="4"/>
  <c r="M1098" i="4"/>
  <c r="C1099" i="4"/>
  <c r="D1099" i="4"/>
  <c r="E1099" i="4"/>
  <c r="F1099" i="4"/>
  <c r="G1099" i="4"/>
  <c r="H1099" i="4"/>
  <c r="J1099" i="4"/>
  <c r="K1099" i="4"/>
  <c r="L1099" i="4"/>
  <c r="M1099" i="4"/>
  <c r="C1100" i="4"/>
  <c r="D1100" i="4"/>
  <c r="E1100" i="4"/>
  <c r="F1100" i="4"/>
  <c r="G1100" i="4"/>
  <c r="H1100" i="4"/>
  <c r="J1100" i="4"/>
  <c r="K1100" i="4"/>
  <c r="L1100" i="4"/>
  <c r="M1100" i="4"/>
  <c r="C1101" i="4"/>
  <c r="D1101" i="4"/>
  <c r="E1101" i="4"/>
  <c r="F1101" i="4"/>
  <c r="G1101" i="4"/>
  <c r="H1101" i="4"/>
  <c r="J1101" i="4"/>
  <c r="K1101" i="4"/>
  <c r="L1101" i="4"/>
  <c r="M1101" i="4"/>
  <c r="C1102" i="4"/>
  <c r="D1102" i="4"/>
  <c r="E1102" i="4"/>
  <c r="F1102" i="4"/>
  <c r="G1102" i="4"/>
  <c r="H1102" i="4"/>
  <c r="J1102" i="4"/>
  <c r="K1102" i="4"/>
  <c r="L1102" i="4"/>
  <c r="M1102" i="4"/>
  <c r="C1103" i="4"/>
  <c r="D1103" i="4"/>
  <c r="E1103" i="4"/>
  <c r="F1103" i="4"/>
  <c r="G1103" i="4"/>
  <c r="H1103" i="4"/>
  <c r="J1103" i="4"/>
  <c r="K1103" i="4"/>
  <c r="L1103" i="4"/>
  <c r="M1103" i="4"/>
  <c r="C1104" i="4"/>
  <c r="D1104" i="4"/>
  <c r="E1104" i="4"/>
  <c r="F1104" i="4"/>
  <c r="G1104" i="4"/>
  <c r="H1104" i="4"/>
  <c r="J1104" i="4"/>
  <c r="K1104" i="4"/>
  <c r="L1104" i="4"/>
  <c r="M1104" i="4"/>
  <c r="C1105" i="4"/>
  <c r="D1105" i="4"/>
  <c r="E1105" i="4"/>
  <c r="F1105" i="4"/>
  <c r="G1105" i="4"/>
  <c r="H1105" i="4"/>
  <c r="J1105" i="4"/>
  <c r="K1105" i="4"/>
  <c r="L1105" i="4"/>
  <c r="M1105" i="4"/>
  <c r="C1106" i="4"/>
  <c r="D1106" i="4"/>
  <c r="E1106" i="4"/>
  <c r="F1106" i="4"/>
  <c r="G1106" i="4"/>
  <c r="H1106" i="4"/>
  <c r="J1106" i="4"/>
  <c r="K1106" i="4"/>
  <c r="L1106" i="4"/>
  <c r="M1106" i="4"/>
  <c r="C1107" i="4"/>
  <c r="D1107" i="4"/>
  <c r="E1107" i="4"/>
  <c r="F1107" i="4"/>
  <c r="G1107" i="4"/>
  <c r="H1107" i="4"/>
  <c r="J1107" i="4"/>
  <c r="K1107" i="4"/>
  <c r="L1107" i="4"/>
  <c r="M1107" i="4"/>
  <c r="C1108" i="4"/>
  <c r="D1108" i="4"/>
  <c r="E1108" i="4"/>
  <c r="F1108" i="4"/>
  <c r="G1108" i="4"/>
  <c r="H1108" i="4"/>
  <c r="J1108" i="4"/>
  <c r="K1108" i="4"/>
  <c r="L1108" i="4"/>
  <c r="M1108" i="4"/>
  <c r="C1109" i="4"/>
  <c r="D1109" i="4"/>
  <c r="E1109" i="4"/>
  <c r="F1109" i="4"/>
  <c r="G1109" i="4"/>
  <c r="H1109" i="4"/>
  <c r="J1109" i="4"/>
  <c r="K1109" i="4"/>
  <c r="L1109" i="4"/>
  <c r="M1109" i="4"/>
  <c r="C1110" i="4"/>
  <c r="D1110" i="4"/>
  <c r="E1110" i="4"/>
  <c r="F1110" i="4"/>
  <c r="G1110" i="4"/>
  <c r="H1110" i="4"/>
  <c r="J1110" i="4"/>
  <c r="K1110" i="4"/>
  <c r="L1110" i="4"/>
  <c r="M1110" i="4"/>
  <c r="C1111" i="4"/>
  <c r="D1111" i="4"/>
  <c r="E1111" i="4"/>
  <c r="F1111" i="4"/>
  <c r="G1111" i="4"/>
  <c r="H1111" i="4"/>
  <c r="J1111" i="4"/>
  <c r="K1111" i="4"/>
  <c r="L1111" i="4"/>
  <c r="M1111" i="4"/>
  <c r="C1112" i="4"/>
  <c r="D1112" i="4"/>
  <c r="E1112" i="4"/>
  <c r="F1112" i="4"/>
  <c r="G1112" i="4"/>
  <c r="H1112" i="4"/>
  <c r="J1112" i="4"/>
  <c r="K1112" i="4"/>
  <c r="L1112" i="4"/>
  <c r="M1112" i="4"/>
  <c r="C1113" i="4"/>
  <c r="D1113" i="4"/>
  <c r="E1113" i="4"/>
  <c r="F1113" i="4"/>
  <c r="G1113" i="4"/>
  <c r="H1113" i="4"/>
  <c r="J1113" i="4"/>
  <c r="K1113" i="4"/>
  <c r="L1113" i="4"/>
  <c r="M1113" i="4"/>
  <c r="C1114" i="4"/>
  <c r="D1114" i="4"/>
  <c r="E1114" i="4"/>
  <c r="F1114" i="4"/>
  <c r="G1114" i="4"/>
  <c r="H1114" i="4"/>
  <c r="J1114" i="4"/>
  <c r="K1114" i="4"/>
  <c r="L1114" i="4"/>
  <c r="M1114" i="4"/>
  <c r="C1115" i="4"/>
  <c r="D1115" i="4"/>
  <c r="E1115" i="4"/>
  <c r="F1115" i="4"/>
  <c r="G1115" i="4"/>
  <c r="H1115" i="4"/>
  <c r="J1115" i="4"/>
  <c r="K1115" i="4"/>
  <c r="L1115" i="4"/>
  <c r="M1115" i="4"/>
  <c r="C1116" i="4"/>
  <c r="D1116" i="4"/>
  <c r="E1116" i="4"/>
  <c r="F1116" i="4"/>
  <c r="G1116" i="4"/>
  <c r="H1116" i="4"/>
  <c r="J1116" i="4"/>
  <c r="K1116" i="4"/>
  <c r="L1116" i="4"/>
  <c r="M1116" i="4"/>
  <c r="C1117" i="4"/>
  <c r="D1117" i="4"/>
  <c r="E1117" i="4"/>
  <c r="F1117" i="4"/>
  <c r="G1117" i="4"/>
  <c r="H1117" i="4"/>
  <c r="J1117" i="4"/>
  <c r="K1117" i="4"/>
  <c r="L1117" i="4"/>
  <c r="M1117" i="4"/>
  <c r="C1118" i="4"/>
  <c r="D1118" i="4"/>
  <c r="E1118" i="4"/>
  <c r="F1118" i="4"/>
  <c r="G1118" i="4"/>
  <c r="H1118" i="4"/>
  <c r="J1118" i="4"/>
  <c r="K1118" i="4"/>
  <c r="L1118" i="4"/>
  <c r="M1118" i="4"/>
  <c r="C1119" i="4"/>
  <c r="D1119" i="4"/>
  <c r="E1119" i="4"/>
  <c r="F1119" i="4"/>
  <c r="G1119" i="4"/>
  <c r="H1119" i="4"/>
  <c r="J1119" i="4"/>
  <c r="K1119" i="4"/>
  <c r="L1119" i="4"/>
  <c r="M1119" i="4"/>
  <c r="C1120" i="4"/>
  <c r="D1120" i="4"/>
  <c r="E1120" i="4"/>
  <c r="F1120" i="4"/>
  <c r="G1120" i="4"/>
  <c r="H1120" i="4"/>
  <c r="J1120" i="4"/>
  <c r="K1120" i="4"/>
  <c r="L1120" i="4"/>
  <c r="M1120" i="4"/>
  <c r="C1121" i="4"/>
  <c r="D1121" i="4"/>
  <c r="E1121" i="4"/>
  <c r="F1121" i="4"/>
  <c r="G1121" i="4"/>
  <c r="H1121" i="4"/>
  <c r="J1121" i="4"/>
  <c r="K1121" i="4"/>
  <c r="L1121" i="4"/>
  <c r="M1121" i="4"/>
  <c r="C1122" i="4"/>
  <c r="D1122" i="4"/>
  <c r="E1122" i="4"/>
  <c r="F1122" i="4"/>
  <c r="G1122" i="4"/>
  <c r="H1122" i="4"/>
  <c r="J1122" i="4"/>
  <c r="K1122" i="4"/>
  <c r="L1122" i="4"/>
  <c r="M1122" i="4"/>
  <c r="C1123" i="4"/>
  <c r="D1123" i="4"/>
  <c r="E1123" i="4"/>
  <c r="F1123" i="4"/>
  <c r="G1123" i="4"/>
  <c r="H1123" i="4"/>
  <c r="J1123" i="4"/>
  <c r="K1123" i="4"/>
  <c r="L1123" i="4"/>
  <c r="M1123" i="4"/>
  <c r="C1124" i="4"/>
  <c r="D1124" i="4"/>
  <c r="E1124" i="4"/>
  <c r="F1124" i="4"/>
  <c r="G1124" i="4"/>
  <c r="H1124" i="4"/>
  <c r="J1124" i="4"/>
  <c r="K1124" i="4"/>
  <c r="L1124" i="4"/>
  <c r="M1124" i="4"/>
  <c r="C1125" i="4"/>
  <c r="D1125" i="4"/>
  <c r="E1125" i="4"/>
  <c r="F1125" i="4"/>
  <c r="G1125" i="4"/>
  <c r="H1125" i="4"/>
  <c r="J1125" i="4"/>
  <c r="K1125" i="4"/>
  <c r="L1125" i="4"/>
  <c r="M1125" i="4"/>
  <c r="C1126" i="4"/>
  <c r="D1126" i="4"/>
  <c r="E1126" i="4"/>
  <c r="F1126" i="4"/>
  <c r="G1126" i="4"/>
  <c r="H1126" i="4"/>
  <c r="J1126" i="4"/>
  <c r="K1126" i="4"/>
  <c r="L1126" i="4"/>
  <c r="M1126" i="4"/>
  <c r="C1127" i="4"/>
  <c r="D1127" i="4"/>
  <c r="E1127" i="4"/>
  <c r="F1127" i="4"/>
  <c r="G1127" i="4"/>
  <c r="H1127" i="4"/>
  <c r="J1127" i="4"/>
  <c r="K1127" i="4"/>
  <c r="L1127" i="4"/>
  <c r="M1127" i="4"/>
  <c r="C1128" i="4"/>
  <c r="D1128" i="4"/>
  <c r="E1128" i="4"/>
  <c r="F1128" i="4"/>
  <c r="G1128" i="4"/>
  <c r="H1128" i="4"/>
  <c r="J1128" i="4"/>
  <c r="K1128" i="4"/>
  <c r="L1128" i="4"/>
  <c r="M1128" i="4"/>
  <c r="C1129" i="4"/>
  <c r="D1129" i="4"/>
  <c r="E1129" i="4"/>
  <c r="F1129" i="4"/>
  <c r="G1129" i="4"/>
  <c r="H1129" i="4"/>
  <c r="J1129" i="4"/>
  <c r="K1129" i="4"/>
  <c r="L1129" i="4"/>
  <c r="M1129" i="4"/>
  <c r="C1130" i="4"/>
  <c r="D1130" i="4"/>
  <c r="E1130" i="4"/>
  <c r="F1130" i="4"/>
  <c r="G1130" i="4"/>
  <c r="H1130" i="4"/>
  <c r="J1130" i="4"/>
  <c r="K1130" i="4"/>
  <c r="L1130" i="4"/>
  <c r="M1130" i="4"/>
  <c r="C1131" i="4"/>
  <c r="D1131" i="4"/>
  <c r="E1131" i="4"/>
  <c r="F1131" i="4"/>
  <c r="G1131" i="4"/>
  <c r="H1131" i="4"/>
  <c r="J1131" i="4"/>
  <c r="K1131" i="4"/>
  <c r="L1131" i="4"/>
  <c r="M1131" i="4"/>
  <c r="C1132" i="4"/>
  <c r="D1132" i="4"/>
  <c r="E1132" i="4"/>
  <c r="F1132" i="4"/>
  <c r="G1132" i="4"/>
  <c r="H1132" i="4"/>
  <c r="J1132" i="4"/>
  <c r="K1132" i="4"/>
  <c r="L1132" i="4"/>
  <c r="M1132" i="4"/>
  <c r="C1133" i="4"/>
  <c r="D1133" i="4"/>
  <c r="E1133" i="4"/>
  <c r="F1133" i="4"/>
  <c r="G1133" i="4"/>
  <c r="H1133" i="4"/>
  <c r="J1133" i="4"/>
  <c r="K1133" i="4"/>
  <c r="L1133" i="4"/>
  <c r="M1133" i="4"/>
  <c r="C1134" i="4"/>
  <c r="D1134" i="4"/>
  <c r="E1134" i="4"/>
  <c r="F1134" i="4"/>
  <c r="G1134" i="4"/>
  <c r="H1134" i="4"/>
  <c r="J1134" i="4"/>
  <c r="K1134" i="4"/>
  <c r="L1134" i="4"/>
  <c r="M1134" i="4"/>
  <c r="C1135" i="4"/>
  <c r="D1135" i="4"/>
  <c r="E1135" i="4"/>
  <c r="F1135" i="4"/>
  <c r="G1135" i="4"/>
  <c r="H1135" i="4"/>
  <c r="J1135" i="4"/>
  <c r="K1135" i="4"/>
  <c r="L1135" i="4"/>
  <c r="M1135" i="4"/>
  <c r="C1136" i="4"/>
  <c r="D1136" i="4"/>
  <c r="E1136" i="4"/>
  <c r="F1136" i="4"/>
  <c r="G1136" i="4"/>
  <c r="H1136" i="4"/>
  <c r="J1136" i="4"/>
  <c r="K1136" i="4"/>
  <c r="L1136" i="4"/>
  <c r="M1136" i="4"/>
  <c r="C1137" i="4"/>
  <c r="D1137" i="4"/>
  <c r="E1137" i="4"/>
  <c r="F1137" i="4"/>
  <c r="G1137" i="4"/>
  <c r="H1137" i="4"/>
  <c r="J1137" i="4"/>
  <c r="K1137" i="4"/>
  <c r="L1137" i="4"/>
  <c r="M1137" i="4"/>
  <c r="C1138" i="4"/>
  <c r="D1138" i="4"/>
  <c r="E1138" i="4"/>
  <c r="F1138" i="4"/>
  <c r="G1138" i="4"/>
  <c r="H1138" i="4"/>
  <c r="J1138" i="4"/>
  <c r="K1138" i="4"/>
  <c r="L1138" i="4"/>
  <c r="M1138" i="4"/>
  <c r="C1139" i="4"/>
  <c r="D1139" i="4"/>
  <c r="E1139" i="4"/>
  <c r="F1139" i="4"/>
  <c r="G1139" i="4"/>
  <c r="H1139" i="4"/>
  <c r="J1139" i="4"/>
  <c r="K1139" i="4"/>
  <c r="L1139" i="4"/>
  <c r="M1139" i="4"/>
  <c r="C1140" i="4"/>
  <c r="D1140" i="4"/>
  <c r="E1140" i="4"/>
  <c r="F1140" i="4"/>
  <c r="G1140" i="4"/>
  <c r="H1140" i="4"/>
  <c r="J1140" i="4"/>
  <c r="K1140" i="4"/>
  <c r="L1140" i="4"/>
  <c r="M1140" i="4"/>
  <c r="C1141" i="4"/>
  <c r="D1141" i="4"/>
  <c r="E1141" i="4"/>
  <c r="F1141" i="4"/>
  <c r="G1141" i="4"/>
  <c r="H1141" i="4"/>
  <c r="J1141" i="4"/>
  <c r="K1141" i="4"/>
  <c r="L1141" i="4"/>
  <c r="M1141" i="4"/>
  <c r="C1142" i="4"/>
  <c r="D1142" i="4"/>
  <c r="E1142" i="4"/>
  <c r="F1142" i="4"/>
  <c r="G1142" i="4"/>
  <c r="H1142" i="4"/>
  <c r="J1142" i="4"/>
  <c r="K1142" i="4"/>
  <c r="L1142" i="4"/>
  <c r="M1142" i="4"/>
  <c r="C1143" i="4"/>
  <c r="D1143" i="4"/>
  <c r="E1143" i="4"/>
  <c r="F1143" i="4"/>
  <c r="G1143" i="4"/>
  <c r="H1143" i="4"/>
  <c r="J1143" i="4"/>
  <c r="K1143" i="4"/>
  <c r="L1143" i="4"/>
  <c r="M1143" i="4"/>
  <c r="C1144" i="4"/>
  <c r="D1144" i="4"/>
  <c r="E1144" i="4"/>
  <c r="F1144" i="4"/>
  <c r="G1144" i="4"/>
  <c r="H1144" i="4"/>
  <c r="J1144" i="4"/>
  <c r="K1144" i="4"/>
  <c r="L1144" i="4"/>
  <c r="M1144" i="4"/>
  <c r="C1145" i="4"/>
  <c r="D1145" i="4"/>
  <c r="E1145" i="4"/>
  <c r="F1145" i="4"/>
  <c r="G1145" i="4"/>
  <c r="H1145" i="4"/>
  <c r="J1145" i="4"/>
  <c r="K1145" i="4"/>
  <c r="L1145" i="4"/>
  <c r="M1145" i="4"/>
  <c r="C1146" i="4"/>
  <c r="D1146" i="4"/>
  <c r="E1146" i="4"/>
  <c r="F1146" i="4"/>
  <c r="G1146" i="4"/>
  <c r="H1146" i="4"/>
  <c r="J1146" i="4"/>
  <c r="K1146" i="4"/>
  <c r="L1146" i="4"/>
  <c r="M1146" i="4"/>
  <c r="C1147" i="4"/>
  <c r="D1147" i="4"/>
  <c r="E1147" i="4"/>
  <c r="F1147" i="4"/>
  <c r="G1147" i="4"/>
  <c r="H1147" i="4"/>
  <c r="J1147" i="4"/>
  <c r="K1147" i="4"/>
  <c r="L1147" i="4"/>
  <c r="M1147" i="4"/>
  <c r="C1148" i="4"/>
  <c r="D1148" i="4"/>
  <c r="E1148" i="4"/>
  <c r="F1148" i="4"/>
  <c r="G1148" i="4"/>
  <c r="H1148" i="4"/>
  <c r="J1148" i="4"/>
  <c r="K1148" i="4"/>
  <c r="L1148" i="4"/>
  <c r="M1148" i="4"/>
  <c r="C1149" i="4"/>
  <c r="D1149" i="4"/>
  <c r="E1149" i="4"/>
  <c r="F1149" i="4"/>
  <c r="G1149" i="4"/>
  <c r="H1149" i="4"/>
  <c r="J1149" i="4"/>
  <c r="K1149" i="4"/>
  <c r="L1149" i="4"/>
  <c r="M1149" i="4"/>
  <c r="C1150" i="4"/>
  <c r="D1150" i="4"/>
  <c r="E1150" i="4"/>
  <c r="F1150" i="4"/>
  <c r="G1150" i="4"/>
  <c r="H1150" i="4"/>
  <c r="J1150" i="4"/>
  <c r="K1150" i="4"/>
  <c r="L1150" i="4"/>
  <c r="M1150" i="4"/>
  <c r="C1151" i="4"/>
  <c r="D1151" i="4"/>
  <c r="E1151" i="4"/>
  <c r="F1151" i="4"/>
  <c r="G1151" i="4"/>
  <c r="H1151" i="4"/>
  <c r="J1151" i="4"/>
  <c r="K1151" i="4"/>
  <c r="L1151" i="4"/>
  <c r="M1151" i="4"/>
  <c r="C1152" i="4"/>
  <c r="D1152" i="4"/>
  <c r="E1152" i="4"/>
  <c r="F1152" i="4"/>
  <c r="G1152" i="4"/>
  <c r="H1152" i="4"/>
  <c r="J1152" i="4"/>
  <c r="K1152" i="4"/>
  <c r="L1152" i="4"/>
  <c r="M1152" i="4"/>
  <c r="C1153" i="4"/>
  <c r="D1153" i="4"/>
  <c r="E1153" i="4"/>
  <c r="F1153" i="4"/>
  <c r="G1153" i="4"/>
  <c r="H1153" i="4"/>
  <c r="J1153" i="4"/>
  <c r="K1153" i="4"/>
  <c r="L1153" i="4"/>
  <c r="M1153" i="4"/>
  <c r="C1154" i="4"/>
  <c r="D1154" i="4"/>
  <c r="E1154" i="4"/>
  <c r="F1154" i="4"/>
  <c r="G1154" i="4"/>
  <c r="H1154" i="4"/>
  <c r="J1154" i="4"/>
  <c r="K1154" i="4"/>
  <c r="L1154" i="4"/>
  <c r="M1154" i="4"/>
  <c r="C1155" i="4"/>
  <c r="D1155" i="4"/>
  <c r="E1155" i="4"/>
  <c r="F1155" i="4"/>
  <c r="G1155" i="4"/>
  <c r="H1155" i="4"/>
  <c r="J1155" i="4"/>
  <c r="K1155" i="4"/>
  <c r="L1155" i="4"/>
  <c r="M1155" i="4"/>
  <c r="C1156" i="4"/>
  <c r="D1156" i="4"/>
  <c r="E1156" i="4"/>
  <c r="F1156" i="4"/>
  <c r="G1156" i="4"/>
  <c r="H1156" i="4"/>
  <c r="J1156" i="4"/>
  <c r="K1156" i="4"/>
  <c r="L1156" i="4"/>
  <c r="M1156" i="4"/>
  <c r="C1157" i="4"/>
  <c r="D1157" i="4"/>
  <c r="E1157" i="4"/>
  <c r="F1157" i="4"/>
  <c r="G1157" i="4"/>
  <c r="H1157" i="4"/>
  <c r="J1157" i="4"/>
  <c r="K1157" i="4"/>
  <c r="L1157" i="4"/>
  <c r="M1157" i="4"/>
  <c r="C1158" i="4"/>
  <c r="D1158" i="4"/>
  <c r="E1158" i="4"/>
  <c r="F1158" i="4"/>
  <c r="G1158" i="4"/>
  <c r="H1158" i="4"/>
  <c r="J1158" i="4"/>
  <c r="K1158" i="4"/>
  <c r="L1158" i="4"/>
  <c r="M1158" i="4"/>
  <c r="C1159" i="4"/>
  <c r="D1159" i="4"/>
  <c r="E1159" i="4"/>
  <c r="F1159" i="4"/>
  <c r="G1159" i="4"/>
  <c r="H1159" i="4"/>
  <c r="J1159" i="4"/>
  <c r="K1159" i="4"/>
  <c r="L1159" i="4"/>
  <c r="M1159" i="4"/>
  <c r="C1160" i="4"/>
  <c r="D1160" i="4"/>
  <c r="E1160" i="4"/>
  <c r="F1160" i="4"/>
  <c r="G1160" i="4"/>
  <c r="H1160" i="4"/>
  <c r="J1160" i="4"/>
  <c r="K1160" i="4"/>
  <c r="L1160" i="4"/>
  <c r="M1160" i="4"/>
  <c r="C1161" i="4"/>
  <c r="D1161" i="4"/>
  <c r="E1161" i="4"/>
  <c r="F1161" i="4"/>
  <c r="G1161" i="4"/>
  <c r="H1161" i="4"/>
  <c r="J1161" i="4"/>
  <c r="K1161" i="4"/>
  <c r="L1161" i="4"/>
  <c r="M1161" i="4"/>
  <c r="C1162" i="4"/>
  <c r="D1162" i="4"/>
  <c r="E1162" i="4"/>
  <c r="F1162" i="4"/>
  <c r="G1162" i="4"/>
  <c r="H1162" i="4"/>
  <c r="J1162" i="4"/>
  <c r="K1162" i="4"/>
  <c r="L1162" i="4"/>
  <c r="M1162" i="4"/>
  <c r="C1163" i="4"/>
  <c r="D1163" i="4"/>
  <c r="E1163" i="4"/>
  <c r="F1163" i="4"/>
  <c r="G1163" i="4"/>
  <c r="H1163" i="4"/>
  <c r="J1163" i="4"/>
  <c r="K1163" i="4"/>
  <c r="L1163" i="4"/>
  <c r="M1163" i="4"/>
  <c r="C1164" i="4"/>
  <c r="D1164" i="4"/>
  <c r="E1164" i="4"/>
  <c r="F1164" i="4"/>
  <c r="G1164" i="4"/>
  <c r="H1164" i="4"/>
  <c r="J1164" i="4"/>
  <c r="K1164" i="4"/>
  <c r="L1164" i="4"/>
  <c r="M1164" i="4"/>
  <c r="C1165" i="4"/>
  <c r="D1165" i="4"/>
  <c r="E1165" i="4"/>
  <c r="F1165" i="4"/>
  <c r="G1165" i="4"/>
  <c r="H1165" i="4"/>
  <c r="J1165" i="4"/>
  <c r="K1165" i="4"/>
  <c r="L1165" i="4"/>
  <c r="M1165" i="4"/>
  <c r="C1166" i="4"/>
  <c r="D1166" i="4"/>
  <c r="E1166" i="4"/>
  <c r="F1166" i="4"/>
  <c r="G1166" i="4"/>
  <c r="H1166" i="4"/>
  <c r="J1166" i="4"/>
  <c r="K1166" i="4"/>
  <c r="L1166" i="4"/>
  <c r="M1166" i="4"/>
  <c r="C1167" i="4"/>
  <c r="D1167" i="4"/>
  <c r="E1167" i="4"/>
  <c r="F1167" i="4"/>
  <c r="G1167" i="4"/>
  <c r="H1167" i="4"/>
  <c r="J1167" i="4"/>
  <c r="K1167" i="4"/>
  <c r="L1167" i="4"/>
  <c r="M1167" i="4"/>
  <c r="C1168" i="4"/>
  <c r="D1168" i="4"/>
  <c r="E1168" i="4"/>
  <c r="F1168" i="4"/>
  <c r="G1168" i="4"/>
  <c r="H1168" i="4"/>
  <c r="J1168" i="4"/>
  <c r="K1168" i="4"/>
  <c r="L1168" i="4"/>
  <c r="M1168" i="4"/>
  <c r="C1169" i="4"/>
  <c r="D1169" i="4"/>
  <c r="E1169" i="4"/>
  <c r="F1169" i="4"/>
  <c r="G1169" i="4"/>
  <c r="H1169" i="4"/>
  <c r="J1169" i="4"/>
  <c r="K1169" i="4"/>
  <c r="L1169" i="4"/>
  <c r="M1169" i="4"/>
  <c r="C1170" i="4"/>
  <c r="D1170" i="4"/>
  <c r="E1170" i="4"/>
  <c r="F1170" i="4"/>
  <c r="G1170" i="4"/>
  <c r="H1170" i="4"/>
  <c r="J1170" i="4"/>
  <c r="K1170" i="4"/>
  <c r="L1170" i="4"/>
  <c r="M1170" i="4"/>
  <c r="C1171" i="4"/>
  <c r="D1171" i="4"/>
  <c r="E1171" i="4"/>
  <c r="F1171" i="4"/>
  <c r="G1171" i="4"/>
  <c r="H1171" i="4"/>
  <c r="J1171" i="4"/>
  <c r="K1171" i="4"/>
  <c r="L1171" i="4"/>
  <c r="M1171" i="4"/>
  <c r="C1172" i="4"/>
  <c r="D1172" i="4"/>
  <c r="E1172" i="4"/>
  <c r="F1172" i="4"/>
  <c r="G1172" i="4"/>
  <c r="H1172" i="4"/>
  <c r="J1172" i="4"/>
  <c r="K1172" i="4"/>
  <c r="L1172" i="4"/>
  <c r="M1172" i="4"/>
  <c r="C1173" i="4"/>
  <c r="D1173" i="4"/>
  <c r="E1173" i="4"/>
  <c r="F1173" i="4"/>
  <c r="G1173" i="4"/>
  <c r="H1173" i="4"/>
  <c r="J1173" i="4"/>
  <c r="K1173" i="4"/>
  <c r="L1173" i="4"/>
  <c r="M1173" i="4"/>
  <c r="C1174" i="4"/>
  <c r="D1174" i="4"/>
  <c r="E1174" i="4"/>
  <c r="F1174" i="4"/>
  <c r="G1174" i="4"/>
  <c r="H1174" i="4"/>
  <c r="J1174" i="4"/>
  <c r="K1174" i="4"/>
  <c r="L1174" i="4"/>
  <c r="M1174" i="4"/>
  <c r="C1175" i="4"/>
  <c r="D1175" i="4"/>
  <c r="E1175" i="4"/>
  <c r="F1175" i="4"/>
  <c r="G1175" i="4"/>
  <c r="H1175" i="4"/>
  <c r="J1175" i="4"/>
  <c r="K1175" i="4"/>
  <c r="L1175" i="4"/>
  <c r="M1175" i="4"/>
  <c r="C1176" i="4"/>
  <c r="D1176" i="4"/>
  <c r="E1176" i="4"/>
  <c r="F1176" i="4"/>
  <c r="G1176" i="4"/>
  <c r="H1176" i="4"/>
  <c r="J1176" i="4"/>
  <c r="K1176" i="4"/>
  <c r="L1176" i="4"/>
  <c r="M1176" i="4"/>
  <c r="C1177" i="4"/>
  <c r="D1177" i="4"/>
  <c r="E1177" i="4"/>
  <c r="F1177" i="4"/>
  <c r="G1177" i="4"/>
  <c r="H1177" i="4"/>
  <c r="J1177" i="4"/>
  <c r="K1177" i="4"/>
  <c r="L1177" i="4"/>
  <c r="M1177" i="4"/>
  <c r="C1178" i="4"/>
  <c r="D1178" i="4"/>
  <c r="E1178" i="4"/>
  <c r="F1178" i="4"/>
  <c r="G1178" i="4"/>
  <c r="H1178" i="4"/>
  <c r="J1178" i="4"/>
  <c r="K1178" i="4"/>
  <c r="L1178" i="4"/>
  <c r="M1178" i="4"/>
  <c r="C1179" i="4"/>
  <c r="D1179" i="4"/>
  <c r="E1179" i="4"/>
  <c r="F1179" i="4"/>
  <c r="G1179" i="4"/>
  <c r="H1179" i="4"/>
  <c r="J1179" i="4"/>
  <c r="K1179" i="4"/>
  <c r="L1179" i="4"/>
  <c r="M1179" i="4"/>
  <c r="C1180" i="4"/>
  <c r="D1180" i="4"/>
  <c r="E1180" i="4"/>
  <c r="F1180" i="4"/>
  <c r="G1180" i="4"/>
  <c r="H1180" i="4"/>
  <c r="J1180" i="4"/>
  <c r="K1180" i="4"/>
  <c r="L1180" i="4"/>
  <c r="M1180" i="4"/>
  <c r="C1181" i="4"/>
  <c r="D1181" i="4"/>
  <c r="E1181" i="4"/>
  <c r="F1181" i="4"/>
  <c r="G1181" i="4"/>
  <c r="H1181" i="4"/>
  <c r="J1181" i="4"/>
  <c r="K1181" i="4"/>
  <c r="L1181" i="4"/>
  <c r="M1181" i="4"/>
  <c r="C1182" i="4"/>
  <c r="D1182" i="4"/>
  <c r="E1182" i="4"/>
  <c r="F1182" i="4"/>
  <c r="G1182" i="4"/>
  <c r="H1182" i="4"/>
  <c r="J1182" i="4"/>
  <c r="K1182" i="4"/>
  <c r="L1182" i="4"/>
  <c r="M1182" i="4"/>
  <c r="C1183" i="4"/>
  <c r="D1183" i="4"/>
  <c r="E1183" i="4"/>
  <c r="F1183" i="4"/>
  <c r="G1183" i="4"/>
  <c r="H1183" i="4"/>
  <c r="J1183" i="4"/>
  <c r="K1183" i="4"/>
  <c r="L1183" i="4"/>
  <c r="M1183" i="4"/>
  <c r="C1184" i="4"/>
  <c r="D1184" i="4"/>
  <c r="E1184" i="4"/>
  <c r="F1184" i="4"/>
  <c r="G1184" i="4"/>
  <c r="H1184" i="4"/>
  <c r="J1184" i="4"/>
  <c r="K1184" i="4"/>
  <c r="L1184" i="4"/>
  <c r="M1184" i="4"/>
  <c r="C1185" i="4"/>
  <c r="D1185" i="4"/>
  <c r="E1185" i="4"/>
  <c r="F1185" i="4"/>
  <c r="G1185" i="4"/>
  <c r="H1185" i="4"/>
  <c r="J1185" i="4"/>
  <c r="K1185" i="4"/>
  <c r="L1185" i="4"/>
  <c r="M1185" i="4"/>
  <c r="C1186" i="4"/>
  <c r="D1186" i="4"/>
  <c r="E1186" i="4"/>
  <c r="F1186" i="4"/>
  <c r="G1186" i="4"/>
  <c r="H1186" i="4"/>
  <c r="J1186" i="4"/>
  <c r="K1186" i="4"/>
  <c r="L1186" i="4"/>
  <c r="M1186" i="4"/>
  <c r="C1187" i="4"/>
  <c r="D1187" i="4"/>
  <c r="E1187" i="4"/>
  <c r="F1187" i="4"/>
  <c r="G1187" i="4"/>
  <c r="H1187" i="4"/>
  <c r="J1187" i="4"/>
  <c r="K1187" i="4"/>
  <c r="L1187" i="4"/>
  <c r="M1187" i="4"/>
  <c r="C1188" i="4"/>
  <c r="D1188" i="4"/>
  <c r="E1188" i="4"/>
  <c r="F1188" i="4"/>
  <c r="G1188" i="4"/>
  <c r="H1188" i="4"/>
  <c r="J1188" i="4"/>
  <c r="K1188" i="4"/>
  <c r="L1188" i="4"/>
  <c r="M1188" i="4"/>
  <c r="C1189" i="4"/>
  <c r="D1189" i="4"/>
  <c r="E1189" i="4"/>
  <c r="F1189" i="4"/>
  <c r="G1189" i="4"/>
  <c r="H1189" i="4"/>
  <c r="J1189" i="4"/>
  <c r="K1189" i="4"/>
  <c r="L1189" i="4"/>
  <c r="M1189" i="4"/>
  <c r="C1190" i="4"/>
  <c r="D1190" i="4"/>
  <c r="E1190" i="4"/>
  <c r="F1190" i="4"/>
  <c r="G1190" i="4"/>
  <c r="H1190" i="4"/>
  <c r="J1190" i="4"/>
  <c r="K1190" i="4"/>
  <c r="L1190" i="4"/>
  <c r="M1190" i="4"/>
  <c r="C1191" i="4"/>
  <c r="D1191" i="4"/>
  <c r="E1191" i="4"/>
  <c r="F1191" i="4"/>
  <c r="G1191" i="4"/>
  <c r="H1191" i="4"/>
  <c r="J1191" i="4"/>
  <c r="K1191" i="4"/>
  <c r="L1191" i="4"/>
  <c r="M1191" i="4"/>
  <c r="C1192" i="4"/>
  <c r="D1192" i="4"/>
  <c r="E1192" i="4"/>
  <c r="F1192" i="4"/>
  <c r="G1192" i="4"/>
  <c r="H1192" i="4"/>
  <c r="J1192" i="4"/>
  <c r="K1192" i="4"/>
  <c r="L1192" i="4"/>
  <c r="M1192" i="4"/>
  <c r="C1193" i="4"/>
  <c r="D1193" i="4"/>
  <c r="E1193" i="4"/>
  <c r="F1193" i="4"/>
  <c r="G1193" i="4"/>
  <c r="H1193" i="4"/>
  <c r="J1193" i="4"/>
  <c r="K1193" i="4"/>
  <c r="L1193" i="4"/>
  <c r="M1193" i="4"/>
  <c r="C1194" i="4"/>
  <c r="D1194" i="4"/>
  <c r="E1194" i="4"/>
  <c r="F1194" i="4"/>
  <c r="G1194" i="4"/>
  <c r="H1194" i="4"/>
  <c r="J1194" i="4"/>
  <c r="K1194" i="4"/>
  <c r="L1194" i="4"/>
  <c r="M1194" i="4"/>
  <c r="C1195" i="4"/>
  <c r="D1195" i="4"/>
  <c r="E1195" i="4"/>
  <c r="F1195" i="4"/>
  <c r="G1195" i="4"/>
  <c r="H1195" i="4"/>
  <c r="J1195" i="4"/>
  <c r="K1195" i="4"/>
  <c r="L1195" i="4"/>
  <c r="M1195" i="4"/>
  <c r="C1196" i="4"/>
  <c r="D1196" i="4"/>
  <c r="E1196" i="4"/>
  <c r="F1196" i="4"/>
  <c r="G1196" i="4"/>
  <c r="H1196" i="4"/>
  <c r="J1196" i="4"/>
  <c r="K1196" i="4"/>
  <c r="L1196" i="4"/>
  <c r="M1196" i="4"/>
  <c r="C1197" i="4"/>
  <c r="D1197" i="4"/>
  <c r="E1197" i="4"/>
  <c r="F1197" i="4"/>
  <c r="G1197" i="4"/>
  <c r="H1197" i="4"/>
  <c r="J1197" i="4"/>
  <c r="K1197" i="4"/>
  <c r="L1197" i="4"/>
  <c r="M1197" i="4"/>
  <c r="C1198" i="4"/>
  <c r="D1198" i="4"/>
  <c r="E1198" i="4"/>
  <c r="F1198" i="4"/>
  <c r="G1198" i="4"/>
  <c r="H1198" i="4"/>
  <c r="J1198" i="4"/>
  <c r="K1198" i="4"/>
  <c r="L1198" i="4"/>
  <c r="M1198" i="4"/>
  <c r="C1199" i="4"/>
  <c r="D1199" i="4"/>
  <c r="E1199" i="4"/>
  <c r="F1199" i="4"/>
  <c r="G1199" i="4"/>
  <c r="H1199" i="4"/>
  <c r="J1199" i="4"/>
  <c r="K1199" i="4"/>
  <c r="L1199" i="4"/>
  <c r="M1199" i="4"/>
  <c r="C1200" i="4"/>
  <c r="D1200" i="4"/>
  <c r="E1200" i="4"/>
  <c r="F1200" i="4"/>
  <c r="G1200" i="4"/>
  <c r="H1200" i="4"/>
  <c r="J1200" i="4"/>
  <c r="K1200" i="4"/>
  <c r="L1200" i="4"/>
  <c r="M1200" i="4"/>
  <c r="C1201" i="4"/>
  <c r="D1201" i="4"/>
  <c r="E1201" i="4"/>
  <c r="F1201" i="4"/>
  <c r="G1201" i="4"/>
  <c r="H1201" i="4"/>
  <c r="J1201" i="4"/>
  <c r="K1201" i="4"/>
  <c r="L1201" i="4"/>
  <c r="M1201" i="4"/>
  <c r="C1202" i="4"/>
  <c r="D1202" i="4"/>
  <c r="E1202" i="4"/>
  <c r="F1202" i="4"/>
  <c r="G1202" i="4"/>
  <c r="H1202" i="4"/>
  <c r="J1202" i="4"/>
  <c r="K1202" i="4"/>
  <c r="L1202" i="4"/>
  <c r="M1202" i="4"/>
  <c r="C1203" i="4"/>
  <c r="D1203" i="4"/>
  <c r="E1203" i="4"/>
  <c r="F1203" i="4"/>
  <c r="G1203" i="4"/>
  <c r="H1203" i="4"/>
  <c r="J1203" i="4"/>
  <c r="K1203" i="4"/>
  <c r="L1203" i="4"/>
  <c r="M1203" i="4"/>
  <c r="C1204" i="4"/>
  <c r="D1204" i="4"/>
  <c r="E1204" i="4"/>
  <c r="F1204" i="4"/>
  <c r="G1204" i="4"/>
  <c r="H1204" i="4"/>
  <c r="J1204" i="4"/>
  <c r="K1204" i="4"/>
  <c r="L1204" i="4"/>
  <c r="M1204" i="4"/>
  <c r="C1205" i="4"/>
  <c r="D1205" i="4"/>
  <c r="E1205" i="4"/>
  <c r="F1205" i="4"/>
  <c r="G1205" i="4"/>
  <c r="H1205" i="4"/>
  <c r="J1205" i="4"/>
  <c r="K1205" i="4"/>
  <c r="L1205" i="4"/>
  <c r="M1205" i="4"/>
  <c r="C1206" i="4"/>
  <c r="D1206" i="4"/>
  <c r="E1206" i="4"/>
  <c r="F1206" i="4"/>
  <c r="G1206" i="4"/>
  <c r="H1206" i="4"/>
  <c r="J1206" i="4"/>
  <c r="K1206" i="4"/>
  <c r="L1206" i="4"/>
  <c r="M1206" i="4"/>
  <c r="C1207" i="4"/>
  <c r="D1207" i="4"/>
  <c r="E1207" i="4"/>
  <c r="F1207" i="4"/>
  <c r="G1207" i="4"/>
  <c r="H1207" i="4"/>
  <c r="J1207" i="4"/>
  <c r="K1207" i="4"/>
  <c r="L1207" i="4"/>
  <c r="M1207" i="4"/>
  <c r="C1208" i="4"/>
  <c r="D1208" i="4"/>
  <c r="E1208" i="4"/>
  <c r="F1208" i="4"/>
  <c r="G1208" i="4"/>
  <c r="H1208" i="4"/>
  <c r="J1208" i="4"/>
  <c r="K1208" i="4"/>
  <c r="L1208" i="4"/>
  <c r="M1208" i="4"/>
  <c r="C1209" i="4"/>
  <c r="D1209" i="4"/>
  <c r="E1209" i="4"/>
  <c r="F1209" i="4"/>
  <c r="G1209" i="4"/>
  <c r="H1209" i="4"/>
  <c r="J1209" i="4"/>
  <c r="K1209" i="4"/>
  <c r="L1209" i="4"/>
  <c r="M1209" i="4"/>
  <c r="C1210" i="4"/>
  <c r="D1210" i="4"/>
  <c r="E1210" i="4"/>
  <c r="F1210" i="4"/>
  <c r="G1210" i="4"/>
  <c r="H1210" i="4"/>
  <c r="J1210" i="4"/>
  <c r="K1210" i="4"/>
  <c r="L1210" i="4"/>
  <c r="M1210" i="4"/>
  <c r="C1211" i="4"/>
  <c r="D1211" i="4"/>
  <c r="E1211" i="4"/>
  <c r="F1211" i="4"/>
  <c r="G1211" i="4"/>
  <c r="H1211" i="4"/>
  <c r="J1211" i="4"/>
  <c r="K1211" i="4"/>
  <c r="L1211" i="4"/>
  <c r="M1211" i="4"/>
  <c r="C1212" i="4"/>
  <c r="D1212" i="4"/>
  <c r="E1212" i="4"/>
  <c r="F1212" i="4"/>
  <c r="G1212" i="4"/>
  <c r="H1212" i="4"/>
  <c r="J1212" i="4"/>
  <c r="K1212" i="4"/>
  <c r="L1212" i="4"/>
  <c r="M1212" i="4"/>
  <c r="C1213" i="4"/>
  <c r="D1213" i="4"/>
  <c r="E1213" i="4"/>
  <c r="F1213" i="4"/>
  <c r="G1213" i="4"/>
  <c r="H1213" i="4"/>
  <c r="J1213" i="4"/>
  <c r="K1213" i="4"/>
  <c r="L1213" i="4"/>
  <c r="M1213" i="4"/>
  <c r="C1214" i="4"/>
  <c r="D1214" i="4"/>
  <c r="E1214" i="4"/>
  <c r="F1214" i="4"/>
  <c r="G1214" i="4"/>
  <c r="H1214" i="4"/>
  <c r="J1214" i="4"/>
  <c r="K1214" i="4"/>
  <c r="L1214" i="4"/>
  <c r="M1214" i="4"/>
  <c r="C1215" i="4"/>
  <c r="D1215" i="4"/>
  <c r="E1215" i="4"/>
  <c r="F1215" i="4"/>
  <c r="G1215" i="4"/>
  <c r="H1215" i="4"/>
  <c r="J1215" i="4"/>
  <c r="K1215" i="4"/>
  <c r="L1215" i="4"/>
  <c r="M1215" i="4"/>
  <c r="C1216" i="4"/>
  <c r="D1216" i="4"/>
  <c r="E1216" i="4"/>
  <c r="F1216" i="4"/>
  <c r="G1216" i="4"/>
  <c r="H1216" i="4"/>
  <c r="J1216" i="4"/>
  <c r="K1216" i="4"/>
  <c r="L1216" i="4"/>
  <c r="M1216" i="4"/>
  <c r="C1217" i="4"/>
  <c r="D1217" i="4"/>
  <c r="E1217" i="4"/>
  <c r="F1217" i="4"/>
  <c r="G1217" i="4"/>
  <c r="H1217" i="4"/>
  <c r="J1217" i="4"/>
  <c r="K1217" i="4"/>
  <c r="L1217" i="4"/>
  <c r="M1217" i="4"/>
  <c r="C1218" i="4"/>
  <c r="D1218" i="4"/>
  <c r="E1218" i="4"/>
  <c r="F1218" i="4"/>
  <c r="G1218" i="4"/>
  <c r="H1218" i="4"/>
  <c r="J1218" i="4"/>
  <c r="K1218" i="4"/>
  <c r="L1218" i="4"/>
  <c r="M1218" i="4"/>
  <c r="C1219" i="4"/>
  <c r="D1219" i="4"/>
  <c r="E1219" i="4"/>
  <c r="F1219" i="4"/>
  <c r="G1219" i="4"/>
  <c r="H1219" i="4"/>
  <c r="J1219" i="4"/>
  <c r="K1219" i="4"/>
  <c r="L1219" i="4"/>
  <c r="M1219" i="4"/>
  <c r="C1220" i="4"/>
  <c r="D1220" i="4"/>
  <c r="E1220" i="4"/>
  <c r="F1220" i="4"/>
  <c r="G1220" i="4"/>
  <c r="H1220" i="4"/>
  <c r="J1220" i="4"/>
  <c r="K1220" i="4"/>
  <c r="L1220" i="4"/>
  <c r="M1220" i="4"/>
  <c r="C1221" i="4"/>
  <c r="D1221" i="4"/>
  <c r="E1221" i="4"/>
  <c r="F1221" i="4"/>
  <c r="G1221" i="4"/>
  <c r="H1221" i="4"/>
  <c r="J1221" i="4"/>
  <c r="K1221" i="4"/>
  <c r="L1221" i="4"/>
  <c r="M1221" i="4"/>
  <c r="C1222" i="4"/>
  <c r="D1222" i="4"/>
  <c r="E1222" i="4"/>
  <c r="F1222" i="4"/>
  <c r="G1222" i="4"/>
  <c r="H1222" i="4"/>
  <c r="J1222" i="4"/>
  <c r="K1222" i="4"/>
  <c r="L1222" i="4"/>
  <c r="M1222" i="4"/>
  <c r="C1223" i="4"/>
  <c r="D1223" i="4"/>
  <c r="E1223" i="4"/>
  <c r="F1223" i="4"/>
  <c r="G1223" i="4"/>
  <c r="H1223" i="4"/>
  <c r="J1223" i="4"/>
  <c r="K1223" i="4"/>
  <c r="L1223" i="4"/>
  <c r="M1223" i="4"/>
  <c r="C1224" i="4"/>
  <c r="D1224" i="4"/>
  <c r="E1224" i="4"/>
  <c r="F1224" i="4"/>
  <c r="G1224" i="4"/>
  <c r="H1224" i="4"/>
  <c r="J1224" i="4"/>
  <c r="K1224" i="4"/>
  <c r="L1224" i="4"/>
  <c r="M1224" i="4"/>
  <c r="C1225" i="4"/>
  <c r="D1225" i="4"/>
  <c r="E1225" i="4"/>
  <c r="F1225" i="4"/>
  <c r="G1225" i="4"/>
  <c r="H1225" i="4"/>
  <c r="J1225" i="4"/>
  <c r="K1225" i="4"/>
  <c r="L1225" i="4"/>
  <c r="M1225" i="4"/>
  <c r="C1226" i="4"/>
  <c r="D1226" i="4"/>
  <c r="E1226" i="4"/>
  <c r="F1226" i="4"/>
  <c r="G1226" i="4"/>
  <c r="H1226" i="4"/>
  <c r="J1226" i="4"/>
  <c r="K1226" i="4"/>
  <c r="L1226" i="4"/>
  <c r="M1226" i="4"/>
  <c r="C1227" i="4"/>
  <c r="D1227" i="4"/>
  <c r="E1227" i="4"/>
  <c r="F1227" i="4"/>
  <c r="G1227" i="4"/>
  <c r="H1227" i="4"/>
  <c r="J1227" i="4"/>
  <c r="K1227" i="4"/>
  <c r="L1227" i="4"/>
  <c r="M1227" i="4"/>
  <c r="C1228" i="4"/>
  <c r="D1228" i="4"/>
  <c r="E1228" i="4"/>
  <c r="F1228" i="4"/>
  <c r="G1228" i="4"/>
  <c r="H1228" i="4"/>
  <c r="J1228" i="4"/>
  <c r="K1228" i="4"/>
  <c r="L1228" i="4"/>
  <c r="M1228" i="4"/>
  <c r="C1229" i="4"/>
  <c r="D1229" i="4"/>
  <c r="E1229" i="4"/>
  <c r="F1229" i="4"/>
  <c r="G1229" i="4"/>
  <c r="H1229" i="4"/>
  <c r="J1229" i="4"/>
  <c r="K1229" i="4"/>
  <c r="L1229" i="4"/>
  <c r="M1229" i="4"/>
  <c r="C1230" i="4"/>
  <c r="D1230" i="4"/>
  <c r="E1230" i="4"/>
  <c r="F1230" i="4"/>
  <c r="G1230" i="4"/>
  <c r="H1230" i="4"/>
  <c r="J1230" i="4"/>
  <c r="K1230" i="4"/>
  <c r="L1230" i="4"/>
  <c r="M1230" i="4"/>
  <c r="C1231" i="4"/>
  <c r="D1231" i="4"/>
  <c r="E1231" i="4"/>
  <c r="F1231" i="4"/>
  <c r="G1231" i="4"/>
  <c r="H1231" i="4"/>
  <c r="J1231" i="4"/>
  <c r="K1231" i="4"/>
  <c r="L1231" i="4"/>
  <c r="M1231" i="4"/>
  <c r="C1232" i="4"/>
  <c r="D1232" i="4"/>
  <c r="E1232" i="4"/>
  <c r="F1232" i="4"/>
  <c r="G1232" i="4"/>
  <c r="H1232" i="4"/>
  <c r="J1232" i="4"/>
  <c r="K1232" i="4"/>
  <c r="L1232" i="4"/>
  <c r="M1232" i="4"/>
  <c r="C1233" i="4"/>
  <c r="D1233" i="4"/>
  <c r="E1233" i="4"/>
  <c r="F1233" i="4"/>
  <c r="G1233" i="4"/>
  <c r="H1233" i="4"/>
  <c r="J1233" i="4"/>
  <c r="K1233" i="4"/>
  <c r="L1233" i="4"/>
  <c r="M1233" i="4"/>
  <c r="C1234" i="4"/>
  <c r="D1234" i="4"/>
  <c r="E1234" i="4"/>
  <c r="F1234" i="4"/>
  <c r="G1234" i="4"/>
  <c r="H1234" i="4"/>
  <c r="J1234" i="4"/>
  <c r="K1234" i="4"/>
  <c r="L1234" i="4"/>
  <c r="M1234" i="4"/>
  <c r="C1235" i="4"/>
  <c r="D1235" i="4"/>
  <c r="E1235" i="4"/>
  <c r="F1235" i="4"/>
  <c r="G1235" i="4"/>
  <c r="H1235" i="4"/>
  <c r="J1235" i="4"/>
  <c r="K1235" i="4"/>
  <c r="L1235" i="4"/>
  <c r="M1235" i="4"/>
  <c r="C1236" i="4"/>
  <c r="D1236" i="4"/>
  <c r="E1236" i="4"/>
  <c r="F1236" i="4"/>
  <c r="G1236" i="4"/>
  <c r="H1236" i="4"/>
  <c r="J1236" i="4"/>
  <c r="K1236" i="4"/>
  <c r="L1236" i="4"/>
  <c r="M1236" i="4"/>
  <c r="C1237" i="4"/>
  <c r="D1237" i="4"/>
  <c r="E1237" i="4"/>
  <c r="F1237" i="4"/>
  <c r="G1237" i="4"/>
  <c r="H1237" i="4"/>
  <c r="J1237" i="4"/>
  <c r="K1237" i="4"/>
  <c r="L1237" i="4"/>
  <c r="M1237" i="4"/>
  <c r="C1238" i="4"/>
  <c r="D1238" i="4"/>
  <c r="E1238" i="4"/>
  <c r="F1238" i="4"/>
  <c r="G1238" i="4"/>
  <c r="H1238" i="4"/>
  <c r="J1238" i="4"/>
  <c r="K1238" i="4"/>
  <c r="L1238" i="4"/>
  <c r="M1238" i="4"/>
  <c r="C1239" i="4"/>
  <c r="D1239" i="4"/>
  <c r="E1239" i="4"/>
  <c r="F1239" i="4"/>
  <c r="G1239" i="4"/>
  <c r="H1239" i="4"/>
  <c r="J1239" i="4"/>
  <c r="K1239" i="4"/>
  <c r="L1239" i="4"/>
  <c r="M1239" i="4"/>
  <c r="C1240" i="4"/>
  <c r="D1240" i="4"/>
  <c r="E1240" i="4"/>
  <c r="F1240" i="4"/>
  <c r="G1240" i="4"/>
  <c r="H1240" i="4"/>
  <c r="J1240" i="4"/>
  <c r="K1240" i="4"/>
  <c r="L1240" i="4"/>
  <c r="M1240" i="4"/>
  <c r="C1241" i="4"/>
  <c r="D1241" i="4"/>
  <c r="E1241" i="4"/>
  <c r="F1241" i="4"/>
  <c r="G1241" i="4"/>
  <c r="H1241" i="4"/>
  <c r="J1241" i="4"/>
  <c r="K1241" i="4"/>
  <c r="L1241" i="4"/>
  <c r="M1241" i="4"/>
  <c r="C1242" i="4"/>
  <c r="D1242" i="4"/>
  <c r="E1242" i="4"/>
  <c r="F1242" i="4"/>
  <c r="G1242" i="4"/>
  <c r="H1242" i="4"/>
  <c r="J1242" i="4"/>
  <c r="K1242" i="4"/>
  <c r="L1242" i="4"/>
  <c r="M1242" i="4"/>
  <c r="C1243" i="4"/>
  <c r="D1243" i="4"/>
  <c r="E1243" i="4"/>
  <c r="F1243" i="4"/>
  <c r="G1243" i="4"/>
  <c r="H1243" i="4"/>
  <c r="J1243" i="4"/>
  <c r="K1243" i="4"/>
  <c r="L1243" i="4"/>
  <c r="M1243" i="4"/>
  <c r="C1244" i="4"/>
  <c r="D1244" i="4"/>
  <c r="E1244" i="4"/>
  <c r="F1244" i="4"/>
  <c r="G1244" i="4"/>
  <c r="H1244" i="4"/>
  <c r="J1244" i="4"/>
  <c r="K1244" i="4"/>
  <c r="L1244" i="4"/>
  <c r="M1244" i="4"/>
  <c r="C1245" i="4"/>
  <c r="D1245" i="4"/>
  <c r="E1245" i="4"/>
  <c r="F1245" i="4"/>
  <c r="G1245" i="4"/>
  <c r="H1245" i="4"/>
  <c r="J1245" i="4"/>
  <c r="K1245" i="4"/>
  <c r="L1245" i="4"/>
  <c r="M1245" i="4"/>
  <c r="C1246" i="4"/>
  <c r="D1246" i="4"/>
  <c r="E1246" i="4"/>
  <c r="F1246" i="4"/>
  <c r="G1246" i="4"/>
  <c r="H1246" i="4"/>
  <c r="J1246" i="4"/>
  <c r="K1246" i="4"/>
  <c r="L1246" i="4"/>
  <c r="M1246" i="4"/>
  <c r="C1247" i="4"/>
  <c r="D1247" i="4"/>
  <c r="E1247" i="4"/>
  <c r="F1247" i="4"/>
  <c r="G1247" i="4"/>
  <c r="H1247" i="4"/>
  <c r="J1247" i="4"/>
  <c r="K1247" i="4"/>
  <c r="L1247" i="4"/>
  <c r="M1247" i="4"/>
  <c r="C1248" i="4"/>
  <c r="D1248" i="4"/>
  <c r="E1248" i="4"/>
  <c r="F1248" i="4"/>
  <c r="G1248" i="4"/>
  <c r="H1248" i="4"/>
  <c r="J1248" i="4"/>
  <c r="K1248" i="4"/>
  <c r="L1248" i="4"/>
  <c r="M1248" i="4"/>
  <c r="C1249" i="4"/>
  <c r="D1249" i="4"/>
  <c r="E1249" i="4"/>
  <c r="F1249" i="4"/>
  <c r="G1249" i="4"/>
  <c r="H1249" i="4"/>
  <c r="J1249" i="4"/>
  <c r="K1249" i="4"/>
  <c r="L1249" i="4"/>
  <c r="M1249" i="4"/>
  <c r="C1250" i="4"/>
  <c r="D1250" i="4"/>
  <c r="E1250" i="4"/>
  <c r="F1250" i="4"/>
  <c r="G1250" i="4"/>
  <c r="H1250" i="4"/>
  <c r="J1250" i="4"/>
  <c r="K1250" i="4"/>
  <c r="L1250" i="4"/>
  <c r="M1250" i="4"/>
  <c r="C1251" i="4"/>
  <c r="D1251" i="4"/>
  <c r="E1251" i="4"/>
  <c r="F1251" i="4"/>
  <c r="G1251" i="4"/>
  <c r="H1251" i="4"/>
  <c r="J1251" i="4"/>
  <c r="K1251" i="4"/>
  <c r="L1251" i="4"/>
  <c r="M1251" i="4"/>
  <c r="C1252" i="4"/>
  <c r="D1252" i="4"/>
  <c r="E1252" i="4"/>
  <c r="F1252" i="4"/>
  <c r="G1252" i="4"/>
  <c r="H1252" i="4"/>
  <c r="J1252" i="4"/>
  <c r="K1252" i="4"/>
  <c r="L1252" i="4"/>
  <c r="M1252" i="4"/>
  <c r="C1253" i="4"/>
  <c r="D1253" i="4"/>
  <c r="E1253" i="4"/>
  <c r="F1253" i="4"/>
  <c r="G1253" i="4"/>
  <c r="H1253" i="4"/>
  <c r="J1253" i="4"/>
  <c r="K1253" i="4"/>
  <c r="L1253" i="4"/>
  <c r="M1253" i="4"/>
  <c r="C1254" i="4"/>
  <c r="D1254" i="4"/>
  <c r="E1254" i="4"/>
  <c r="F1254" i="4"/>
  <c r="G1254" i="4"/>
  <c r="H1254" i="4"/>
  <c r="J1254" i="4"/>
  <c r="K1254" i="4"/>
  <c r="L1254" i="4"/>
  <c r="M1254" i="4"/>
  <c r="C1255" i="4"/>
  <c r="D1255" i="4"/>
  <c r="E1255" i="4"/>
  <c r="F1255" i="4"/>
  <c r="G1255" i="4"/>
  <c r="H1255" i="4"/>
  <c r="J1255" i="4"/>
  <c r="K1255" i="4"/>
  <c r="L1255" i="4"/>
  <c r="M1255" i="4"/>
  <c r="C1256" i="4"/>
  <c r="D1256" i="4"/>
  <c r="E1256" i="4"/>
  <c r="F1256" i="4"/>
  <c r="G1256" i="4"/>
  <c r="H1256" i="4"/>
  <c r="J1256" i="4"/>
  <c r="K1256" i="4"/>
  <c r="L1256" i="4"/>
  <c r="M1256" i="4"/>
  <c r="C1257" i="4"/>
  <c r="D1257" i="4"/>
  <c r="E1257" i="4"/>
  <c r="F1257" i="4"/>
  <c r="G1257" i="4"/>
  <c r="H1257" i="4"/>
  <c r="J1257" i="4"/>
  <c r="K1257" i="4"/>
  <c r="L1257" i="4"/>
  <c r="M1257" i="4"/>
  <c r="C1258" i="4"/>
  <c r="D1258" i="4"/>
  <c r="E1258" i="4"/>
  <c r="F1258" i="4"/>
  <c r="G1258" i="4"/>
  <c r="H1258" i="4"/>
  <c r="J1258" i="4"/>
  <c r="K1258" i="4"/>
  <c r="L1258" i="4"/>
  <c r="M1258" i="4"/>
  <c r="C1259" i="4"/>
  <c r="D1259" i="4"/>
  <c r="E1259" i="4"/>
  <c r="F1259" i="4"/>
  <c r="G1259" i="4"/>
  <c r="H1259" i="4"/>
  <c r="J1259" i="4"/>
  <c r="K1259" i="4"/>
  <c r="L1259" i="4"/>
  <c r="M1259" i="4"/>
  <c r="C1260" i="4"/>
  <c r="D1260" i="4"/>
  <c r="E1260" i="4"/>
  <c r="F1260" i="4"/>
  <c r="G1260" i="4"/>
  <c r="H1260" i="4"/>
  <c r="J1260" i="4"/>
  <c r="K1260" i="4"/>
  <c r="L1260" i="4"/>
  <c r="M1260" i="4"/>
  <c r="C1261" i="4"/>
  <c r="D1261" i="4"/>
  <c r="E1261" i="4"/>
  <c r="F1261" i="4"/>
  <c r="G1261" i="4"/>
  <c r="H1261" i="4"/>
  <c r="J1261" i="4"/>
  <c r="K1261" i="4"/>
  <c r="L1261" i="4"/>
  <c r="M1261" i="4"/>
  <c r="C1262" i="4"/>
  <c r="D1262" i="4"/>
  <c r="E1262" i="4"/>
  <c r="F1262" i="4"/>
  <c r="G1262" i="4"/>
  <c r="H1262" i="4"/>
  <c r="J1262" i="4"/>
  <c r="K1262" i="4"/>
  <c r="L1262" i="4"/>
  <c r="M1262" i="4"/>
  <c r="C1263" i="4"/>
  <c r="D1263" i="4"/>
  <c r="E1263" i="4"/>
  <c r="F1263" i="4"/>
  <c r="G1263" i="4"/>
  <c r="H1263" i="4"/>
  <c r="J1263" i="4"/>
  <c r="K1263" i="4"/>
  <c r="L1263" i="4"/>
  <c r="M1263" i="4"/>
  <c r="C1264" i="4"/>
  <c r="D1264" i="4"/>
  <c r="E1264" i="4"/>
  <c r="F1264" i="4"/>
  <c r="G1264" i="4"/>
  <c r="H1264" i="4"/>
  <c r="J1264" i="4"/>
  <c r="K1264" i="4"/>
  <c r="L1264" i="4"/>
  <c r="M1264" i="4"/>
  <c r="C1265" i="4"/>
  <c r="D1265" i="4"/>
  <c r="E1265" i="4"/>
  <c r="F1265" i="4"/>
  <c r="G1265" i="4"/>
  <c r="H1265" i="4"/>
  <c r="J1265" i="4"/>
  <c r="K1265" i="4"/>
  <c r="L1265" i="4"/>
  <c r="M1265" i="4"/>
  <c r="C1266" i="4"/>
  <c r="D1266" i="4"/>
  <c r="E1266" i="4"/>
  <c r="F1266" i="4"/>
  <c r="G1266" i="4"/>
  <c r="H1266" i="4"/>
  <c r="J1266" i="4"/>
  <c r="K1266" i="4"/>
  <c r="L1266" i="4"/>
  <c r="M1266" i="4"/>
  <c r="C1267" i="4"/>
  <c r="D1267" i="4"/>
  <c r="E1267" i="4"/>
  <c r="F1267" i="4"/>
  <c r="G1267" i="4"/>
  <c r="H1267" i="4"/>
  <c r="J1267" i="4"/>
  <c r="K1267" i="4"/>
  <c r="L1267" i="4"/>
  <c r="M1267" i="4"/>
  <c r="C1268" i="4"/>
  <c r="D1268" i="4"/>
  <c r="E1268" i="4"/>
  <c r="F1268" i="4"/>
  <c r="G1268" i="4"/>
  <c r="H1268" i="4"/>
  <c r="J1268" i="4"/>
  <c r="K1268" i="4"/>
  <c r="L1268" i="4"/>
  <c r="M1268" i="4"/>
  <c r="C1269" i="4"/>
  <c r="D1269" i="4"/>
  <c r="E1269" i="4"/>
  <c r="F1269" i="4"/>
  <c r="G1269" i="4"/>
  <c r="H1269" i="4"/>
  <c r="J1269" i="4"/>
  <c r="K1269" i="4"/>
  <c r="L1269" i="4"/>
  <c r="M1269" i="4"/>
  <c r="C1270" i="4"/>
  <c r="D1270" i="4"/>
  <c r="E1270" i="4"/>
  <c r="F1270" i="4"/>
  <c r="G1270" i="4"/>
  <c r="H1270" i="4"/>
  <c r="J1270" i="4"/>
  <c r="K1270" i="4"/>
  <c r="L1270" i="4"/>
  <c r="M1270" i="4"/>
  <c r="C1271" i="4"/>
  <c r="D1271" i="4"/>
  <c r="E1271" i="4"/>
  <c r="F1271" i="4"/>
  <c r="G1271" i="4"/>
  <c r="H1271" i="4"/>
  <c r="J1271" i="4"/>
  <c r="K1271" i="4"/>
  <c r="L1271" i="4"/>
  <c r="M1271" i="4"/>
  <c r="C1272" i="4"/>
  <c r="D1272" i="4"/>
  <c r="E1272" i="4"/>
  <c r="F1272" i="4"/>
  <c r="G1272" i="4"/>
  <c r="H1272" i="4"/>
  <c r="J1272" i="4"/>
  <c r="K1272" i="4"/>
  <c r="L1272" i="4"/>
  <c r="M1272" i="4"/>
  <c r="C1273" i="4"/>
  <c r="D1273" i="4"/>
  <c r="E1273" i="4"/>
  <c r="F1273" i="4"/>
  <c r="G1273" i="4"/>
  <c r="H1273" i="4"/>
  <c r="J1273" i="4"/>
  <c r="K1273" i="4"/>
  <c r="L1273" i="4"/>
  <c r="M1273" i="4"/>
  <c r="C1274" i="4"/>
  <c r="D1274" i="4"/>
  <c r="E1274" i="4"/>
  <c r="F1274" i="4"/>
  <c r="G1274" i="4"/>
  <c r="H1274" i="4"/>
  <c r="J1274" i="4"/>
  <c r="K1274" i="4"/>
  <c r="L1274" i="4"/>
  <c r="M1274" i="4"/>
  <c r="C1275" i="4"/>
  <c r="D1275" i="4"/>
  <c r="E1275" i="4"/>
  <c r="F1275" i="4"/>
  <c r="G1275" i="4"/>
  <c r="H1275" i="4"/>
  <c r="J1275" i="4"/>
  <c r="K1275" i="4"/>
  <c r="L1275" i="4"/>
  <c r="M1275" i="4"/>
  <c r="C1276" i="4"/>
  <c r="D1276" i="4"/>
  <c r="E1276" i="4"/>
  <c r="F1276" i="4"/>
  <c r="G1276" i="4"/>
  <c r="H1276" i="4"/>
  <c r="J1276" i="4"/>
  <c r="K1276" i="4"/>
  <c r="L1276" i="4"/>
  <c r="M1276" i="4"/>
  <c r="C1277" i="4"/>
  <c r="D1277" i="4"/>
  <c r="E1277" i="4"/>
  <c r="F1277" i="4"/>
  <c r="G1277" i="4"/>
  <c r="H1277" i="4"/>
  <c r="J1277" i="4"/>
  <c r="K1277" i="4"/>
  <c r="L1277" i="4"/>
  <c r="M1277" i="4"/>
  <c r="C1278" i="4"/>
  <c r="D1278" i="4"/>
  <c r="E1278" i="4"/>
  <c r="F1278" i="4"/>
  <c r="G1278" i="4"/>
  <c r="H1278" i="4"/>
  <c r="J1278" i="4"/>
  <c r="K1278" i="4"/>
  <c r="L1278" i="4"/>
  <c r="M1278" i="4"/>
  <c r="C1279" i="4"/>
  <c r="D1279" i="4"/>
  <c r="E1279" i="4"/>
  <c r="F1279" i="4"/>
  <c r="G1279" i="4"/>
  <c r="H1279" i="4"/>
  <c r="J1279" i="4"/>
  <c r="K1279" i="4"/>
  <c r="L1279" i="4"/>
  <c r="M1279" i="4"/>
  <c r="C1280" i="4"/>
  <c r="D1280" i="4"/>
  <c r="E1280" i="4"/>
  <c r="F1280" i="4"/>
  <c r="G1280" i="4"/>
  <c r="H1280" i="4"/>
  <c r="J1280" i="4"/>
  <c r="K1280" i="4"/>
  <c r="L1280" i="4"/>
  <c r="M1280" i="4"/>
  <c r="C1281" i="4"/>
  <c r="D1281" i="4"/>
  <c r="E1281" i="4"/>
  <c r="F1281" i="4"/>
  <c r="G1281" i="4"/>
  <c r="H1281" i="4"/>
  <c r="J1281" i="4"/>
  <c r="K1281" i="4"/>
  <c r="L1281" i="4"/>
  <c r="M1281" i="4"/>
  <c r="C1282" i="4"/>
  <c r="D1282" i="4"/>
  <c r="E1282" i="4"/>
  <c r="F1282" i="4"/>
  <c r="G1282" i="4"/>
  <c r="H1282" i="4"/>
  <c r="J1282" i="4"/>
  <c r="K1282" i="4"/>
  <c r="L1282" i="4"/>
  <c r="M1282" i="4"/>
  <c r="C1283" i="4"/>
  <c r="D1283" i="4"/>
  <c r="E1283" i="4"/>
  <c r="F1283" i="4"/>
  <c r="G1283" i="4"/>
  <c r="H1283" i="4"/>
  <c r="J1283" i="4"/>
  <c r="K1283" i="4"/>
  <c r="L1283" i="4"/>
  <c r="M1283" i="4"/>
  <c r="C1284" i="4"/>
  <c r="D1284" i="4"/>
  <c r="E1284" i="4"/>
  <c r="F1284" i="4"/>
  <c r="G1284" i="4"/>
  <c r="H1284" i="4"/>
  <c r="J1284" i="4"/>
  <c r="K1284" i="4"/>
  <c r="L1284" i="4"/>
  <c r="M1284" i="4"/>
  <c r="C1285" i="4"/>
  <c r="D1285" i="4"/>
  <c r="E1285" i="4"/>
  <c r="F1285" i="4"/>
  <c r="G1285" i="4"/>
  <c r="H1285" i="4"/>
  <c r="J1285" i="4"/>
  <c r="K1285" i="4"/>
  <c r="L1285" i="4"/>
  <c r="M1285" i="4"/>
  <c r="C1286" i="4"/>
  <c r="D1286" i="4"/>
  <c r="E1286" i="4"/>
  <c r="F1286" i="4"/>
  <c r="G1286" i="4"/>
  <c r="H1286" i="4"/>
  <c r="J1286" i="4"/>
  <c r="K1286" i="4"/>
  <c r="L1286" i="4"/>
  <c r="M1286" i="4"/>
  <c r="C1287" i="4"/>
  <c r="D1287" i="4"/>
  <c r="E1287" i="4"/>
  <c r="F1287" i="4"/>
  <c r="G1287" i="4"/>
  <c r="H1287" i="4"/>
  <c r="J1287" i="4"/>
  <c r="K1287" i="4"/>
  <c r="L1287" i="4"/>
  <c r="M1287" i="4"/>
  <c r="C1288" i="4"/>
  <c r="D1288" i="4"/>
  <c r="E1288" i="4"/>
  <c r="F1288" i="4"/>
  <c r="G1288" i="4"/>
  <c r="H1288" i="4"/>
  <c r="J1288" i="4"/>
  <c r="K1288" i="4"/>
  <c r="L1288" i="4"/>
  <c r="M1288" i="4"/>
  <c r="C1289" i="4"/>
  <c r="D1289" i="4"/>
  <c r="E1289" i="4"/>
  <c r="F1289" i="4"/>
  <c r="G1289" i="4"/>
  <c r="H1289" i="4"/>
  <c r="J1289" i="4"/>
  <c r="K1289" i="4"/>
  <c r="L1289" i="4"/>
  <c r="M1289" i="4"/>
  <c r="C1290" i="4"/>
  <c r="D1290" i="4"/>
  <c r="E1290" i="4"/>
  <c r="F1290" i="4"/>
  <c r="G1290" i="4"/>
  <c r="H1290" i="4"/>
  <c r="J1290" i="4"/>
  <c r="K1290" i="4"/>
  <c r="L1290" i="4"/>
  <c r="M1290" i="4"/>
  <c r="C1291" i="4"/>
  <c r="D1291" i="4"/>
  <c r="E1291" i="4"/>
  <c r="F1291" i="4"/>
  <c r="G1291" i="4"/>
  <c r="H1291" i="4"/>
  <c r="J1291" i="4"/>
  <c r="K1291" i="4"/>
  <c r="L1291" i="4"/>
  <c r="M1291" i="4"/>
  <c r="C1292" i="4"/>
  <c r="D1292" i="4"/>
  <c r="E1292" i="4"/>
  <c r="F1292" i="4"/>
  <c r="G1292" i="4"/>
  <c r="H1292" i="4"/>
  <c r="J1292" i="4"/>
  <c r="K1292" i="4"/>
  <c r="L1292" i="4"/>
  <c r="M1292" i="4"/>
  <c r="C1293" i="4"/>
  <c r="D1293" i="4"/>
  <c r="E1293" i="4"/>
  <c r="F1293" i="4"/>
  <c r="G1293" i="4"/>
  <c r="H1293" i="4"/>
  <c r="J1293" i="4"/>
  <c r="K1293" i="4"/>
  <c r="L1293" i="4"/>
  <c r="M1293" i="4"/>
  <c r="C1294" i="4"/>
  <c r="D1294" i="4"/>
  <c r="E1294" i="4"/>
  <c r="F1294" i="4"/>
  <c r="G1294" i="4"/>
  <c r="H1294" i="4"/>
  <c r="J1294" i="4"/>
  <c r="K1294" i="4"/>
  <c r="L1294" i="4"/>
  <c r="M1294" i="4"/>
  <c r="C1295" i="4"/>
  <c r="D1295" i="4"/>
  <c r="E1295" i="4"/>
  <c r="F1295" i="4"/>
  <c r="G1295" i="4"/>
  <c r="H1295" i="4"/>
  <c r="J1295" i="4"/>
  <c r="K1295" i="4"/>
  <c r="L1295" i="4"/>
  <c r="M1295" i="4"/>
  <c r="C1296" i="4"/>
  <c r="D1296" i="4"/>
  <c r="E1296" i="4"/>
  <c r="F1296" i="4"/>
  <c r="G1296" i="4"/>
  <c r="H1296" i="4"/>
  <c r="J1296" i="4"/>
  <c r="K1296" i="4"/>
  <c r="L1296" i="4"/>
  <c r="M1296" i="4"/>
  <c r="C1297" i="4"/>
  <c r="D1297" i="4"/>
  <c r="E1297" i="4"/>
  <c r="F1297" i="4"/>
  <c r="G1297" i="4"/>
  <c r="H1297" i="4"/>
  <c r="J1297" i="4"/>
  <c r="K1297" i="4"/>
  <c r="L1297" i="4"/>
  <c r="M1297" i="4"/>
  <c r="C1298" i="4"/>
  <c r="D1298" i="4"/>
  <c r="E1298" i="4"/>
  <c r="F1298" i="4"/>
  <c r="G1298" i="4"/>
  <c r="H1298" i="4"/>
  <c r="J1298" i="4"/>
  <c r="K1298" i="4"/>
  <c r="L1298" i="4"/>
  <c r="M1298" i="4"/>
  <c r="C1299" i="4"/>
  <c r="D1299" i="4"/>
  <c r="E1299" i="4"/>
  <c r="F1299" i="4"/>
  <c r="G1299" i="4"/>
  <c r="H1299" i="4"/>
  <c r="J1299" i="4"/>
  <c r="K1299" i="4"/>
  <c r="L1299" i="4"/>
  <c r="M1299" i="4"/>
  <c r="C1300" i="4"/>
  <c r="D1300" i="4"/>
  <c r="E1300" i="4"/>
  <c r="F1300" i="4"/>
  <c r="G1300" i="4"/>
  <c r="H1300" i="4"/>
  <c r="J1300" i="4"/>
  <c r="K1300" i="4"/>
  <c r="L1300" i="4"/>
  <c r="M1300" i="4"/>
  <c r="C1301" i="4"/>
  <c r="D1301" i="4"/>
  <c r="E1301" i="4"/>
  <c r="F1301" i="4"/>
  <c r="G1301" i="4"/>
  <c r="H1301" i="4"/>
  <c r="J1301" i="4"/>
  <c r="K1301" i="4"/>
  <c r="L1301" i="4"/>
  <c r="M1301" i="4"/>
  <c r="C1302" i="4"/>
  <c r="D1302" i="4"/>
  <c r="E1302" i="4"/>
  <c r="F1302" i="4"/>
  <c r="G1302" i="4"/>
  <c r="H1302" i="4"/>
  <c r="J1302" i="4"/>
  <c r="K1302" i="4"/>
  <c r="L1302" i="4"/>
  <c r="M1302" i="4"/>
  <c r="C1303" i="4"/>
  <c r="D1303" i="4"/>
  <c r="E1303" i="4"/>
  <c r="F1303" i="4"/>
  <c r="G1303" i="4"/>
  <c r="H1303" i="4"/>
  <c r="J1303" i="4"/>
  <c r="K1303" i="4"/>
  <c r="L1303" i="4"/>
  <c r="M1303" i="4"/>
  <c r="C1304" i="4"/>
  <c r="D1304" i="4"/>
  <c r="E1304" i="4"/>
  <c r="F1304" i="4"/>
  <c r="G1304" i="4"/>
  <c r="H1304" i="4"/>
  <c r="J1304" i="4"/>
  <c r="K1304" i="4"/>
  <c r="L1304" i="4"/>
  <c r="M1304" i="4"/>
  <c r="C1305" i="4"/>
  <c r="D1305" i="4"/>
  <c r="E1305" i="4"/>
  <c r="F1305" i="4"/>
  <c r="G1305" i="4"/>
  <c r="H1305" i="4"/>
  <c r="J1305" i="4"/>
  <c r="K1305" i="4"/>
  <c r="L1305" i="4"/>
  <c r="M1305" i="4"/>
  <c r="C1306" i="4"/>
  <c r="D1306" i="4"/>
  <c r="E1306" i="4"/>
  <c r="F1306" i="4"/>
  <c r="G1306" i="4"/>
  <c r="H1306" i="4"/>
  <c r="J1306" i="4"/>
  <c r="K1306" i="4"/>
  <c r="L1306" i="4"/>
  <c r="M1306" i="4"/>
  <c r="C1307" i="4"/>
  <c r="D1307" i="4"/>
  <c r="E1307" i="4"/>
  <c r="F1307" i="4"/>
  <c r="G1307" i="4"/>
  <c r="H1307" i="4"/>
  <c r="J1307" i="4"/>
  <c r="K1307" i="4"/>
  <c r="L1307" i="4"/>
  <c r="M1307" i="4"/>
  <c r="C1308" i="4"/>
  <c r="D1308" i="4"/>
  <c r="E1308" i="4"/>
  <c r="F1308" i="4"/>
  <c r="G1308" i="4"/>
  <c r="H1308" i="4"/>
  <c r="J1308" i="4"/>
  <c r="K1308" i="4"/>
  <c r="L1308" i="4"/>
  <c r="M1308" i="4"/>
  <c r="C1309" i="4"/>
  <c r="D1309" i="4"/>
  <c r="E1309" i="4"/>
  <c r="F1309" i="4"/>
  <c r="G1309" i="4"/>
  <c r="H1309" i="4"/>
  <c r="J1309" i="4"/>
  <c r="K1309" i="4"/>
  <c r="L1309" i="4"/>
  <c r="M1309" i="4"/>
  <c r="C1310" i="4"/>
  <c r="D1310" i="4"/>
  <c r="E1310" i="4"/>
  <c r="F1310" i="4"/>
  <c r="G1310" i="4"/>
  <c r="H1310" i="4"/>
  <c r="J1310" i="4"/>
  <c r="K1310" i="4"/>
  <c r="L1310" i="4"/>
  <c r="M1310" i="4"/>
  <c r="C1311" i="4"/>
  <c r="D1311" i="4"/>
  <c r="E1311" i="4"/>
  <c r="F1311" i="4"/>
  <c r="G1311" i="4"/>
  <c r="H1311" i="4"/>
  <c r="J1311" i="4"/>
  <c r="K1311" i="4"/>
  <c r="L1311" i="4"/>
  <c r="M1311" i="4"/>
  <c r="C1312" i="4"/>
  <c r="D1312" i="4"/>
  <c r="E1312" i="4"/>
  <c r="F1312" i="4"/>
  <c r="G1312" i="4"/>
  <c r="H1312" i="4"/>
  <c r="J1312" i="4"/>
  <c r="K1312" i="4"/>
  <c r="L1312" i="4"/>
  <c r="M1312" i="4"/>
  <c r="C1313" i="4"/>
  <c r="D1313" i="4"/>
  <c r="E1313" i="4"/>
  <c r="F1313" i="4"/>
  <c r="G1313" i="4"/>
  <c r="H1313" i="4"/>
  <c r="J1313" i="4"/>
  <c r="K1313" i="4"/>
  <c r="L1313" i="4"/>
  <c r="M1313" i="4"/>
  <c r="C1314" i="4"/>
  <c r="D1314" i="4"/>
  <c r="E1314" i="4"/>
  <c r="F1314" i="4"/>
  <c r="G1314" i="4"/>
  <c r="H1314" i="4"/>
  <c r="J1314" i="4"/>
  <c r="K1314" i="4"/>
  <c r="L1314" i="4"/>
  <c r="M1314" i="4"/>
  <c r="C1315" i="4"/>
  <c r="D1315" i="4"/>
  <c r="E1315" i="4"/>
  <c r="F1315" i="4"/>
  <c r="G1315" i="4"/>
  <c r="H1315" i="4"/>
  <c r="J1315" i="4"/>
  <c r="K1315" i="4"/>
  <c r="L1315" i="4"/>
  <c r="M1315" i="4"/>
  <c r="C1316" i="4"/>
  <c r="D1316" i="4"/>
  <c r="E1316" i="4"/>
  <c r="F1316" i="4"/>
  <c r="G1316" i="4"/>
  <c r="H1316" i="4"/>
  <c r="J1316" i="4"/>
  <c r="K1316" i="4"/>
  <c r="L1316" i="4"/>
  <c r="M1316" i="4"/>
  <c r="C1317" i="4"/>
  <c r="D1317" i="4"/>
  <c r="E1317" i="4"/>
  <c r="F1317" i="4"/>
  <c r="G1317" i="4"/>
  <c r="H1317" i="4"/>
  <c r="J1317" i="4"/>
  <c r="K1317" i="4"/>
  <c r="L1317" i="4"/>
  <c r="M1317" i="4"/>
  <c r="C1318" i="4"/>
  <c r="D1318" i="4"/>
  <c r="E1318" i="4"/>
  <c r="F1318" i="4"/>
  <c r="G1318" i="4"/>
  <c r="H1318" i="4"/>
  <c r="J1318" i="4"/>
  <c r="K1318" i="4"/>
  <c r="L1318" i="4"/>
  <c r="M1318" i="4"/>
  <c r="C1319" i="4"/>
  <c r="D1319" i="4"/>
  <c r="E1319" i="4"/>
  <c r="F1319" i="4"/>
  <c r="G1319" i="4"/>
  <c r="H1319" i="4"/>
  <c r="J1319" i="4"/>
  <c r="K1319" i="4"/>
  <c r="L1319" i="4"/>
  <c r="M1319" i="4"/>
  <c r="C1320" i="4"/>
  <c r="D1320" i="4"/>
  <c r="E1320" i="4"/>
  <c r="F1320" i="4"/>
  <c r="G1320" i="4"/>
  <c r="H1320" i="4"/>
  <c r="J1320" i="4"/>
  <c r="K1320" i="4"/>
  <c r="L1320" i="4"/>
  <c r="M1320" i="4"/>
  <c r="C1321" i="4"/>
  <c r="D1321" i="4"/>
  <c r="E1321" i="4"/>
  <c r="F1321" i="4"/>
  <c r="G1321" i="4"/>
  <c r="H1321" i="4"/>
  <c r="J1321" i="4"/>
  <c r="K1321" i="4"/>
  <c r="L1321" i="4"/>
  <c r="M1321" i="4"/>
  <c r="C1322" i="4"/>
  <c r="D1322" i="4"/>
  <c r="E1322" i="4"/>
  <c r="F1322" i="4"/>
  <c r="G1322" i="4"/>
  <c r="H1322" i="4"/>
  <c r="J1322" i="4"/>
  <c r="K1322" i="4"/>
  <c r="L1322" i="4"/>
  <c r="M1322" i="4"/>
  <c r="C1323" i="4"/>
  <c r="D1323" i="4"/>
  <c r="E1323" i="4"/>
  <c r="F1323" i="4"/>
  <c r="G1323" i="4"/>
  <c r="H1323" i="4"/>
  <c r="J1323" i="4"/>
  <c r="K1323" i="4"/>
  <c r="L1323" i="4"/>
  <c r="M1323" i="4"/>
  <c r="C1324" i="4"/>
  <c r="D1324" i="4"/>
  <c r="E1324" i="4"/>
  <c r="F1324" i="4"/>
  <c r="G1324" i="4"/>
  <c r="H1324" i="4"/>
  <c r="J1324" i="4"/>
  <c r="K1324" i="4"/>
  <c r="L1324" i="4"/>
  <c r="M1324" i="4"/>
  <c r="C1325" i="4"/>
  <c r="D1325" i="4"/>
  <c r="E1325" i="4"/>
  <c r="F1325" i="4"/>
  <c r="G1325" i="4"/>
  <c r="H1325" i="4"/>
  <c r="J1325" i="4"/>
  <c r="K1325" i="4"/>
  <c r="L1325" i="4"/>
  <c r="M1325" i="4"/>
  <c r="C1326" i="4"/>
  <c r="D1326" i="4"/>
  <c r="E1326" i="4"/>
  <c r="F1326" i="4"/>
  <c r="G1326" i="4"/>
  <c r="H1326" i="4"/>
  <c r="J1326" i="4"/>
  <c r="K1326" i="4"/>
  <c r="L1326" i="4"/>
  <c r="M1326" i="4"/>
  <c r="C1327" i="4"/>
  <c r="D1327" i="4"/>
  <c r="E1327" i="4"/>
  <c r="F1327" i="4"/>
  <c r="G1327" i="4"/>
  <c r="H1327" i="4"/>
  <c r="J1327" i="4"/>
  <c r="K1327" i="4"/>
  <c r="L1327" i="4"/>
  <c r="M1327" i="4"/>
  <c r="C1328" i="4"/>
  <c r="D1328" i="4"/>
  <c r="E1328" i="4"/>
  <c r="F1328" i="4"/>
  <c r="G1328" i="4"/>
  <c r="H1328" i="4"/>
  <c r="J1328" i="4"/>
  <c r="K1328" i="4"/>
  <c r="L1328" i="4"/>
  <c r="M1328" i="4"/>
  <c r="C1329" i="4"/>
  <c r="D1329" i="4"/>
  <c r="E1329" i="4"/>
  <c r="F1329" i="4"/>
  <c r="G1329" i="4"/>
  <c r="H1329" i="4"/>
  <c r="J1329" i="4"/>
  <c r="K1329" i="4"/>
  <c r="L1329" i="4"/>
  <c r="M1329" i="4"/>
  <c r="C1330" i="4"/>
  <c r="D1330" i="4"/>
  <c r="E1330" i="4"/>
  <c r="F1330" i="4"/>
  <c r="G1330" i="4"/>
  <c r="H1330" i="4"/>
  <c r="J1330" i="4"/>
  <c r="K1330" i="4"/>
  <c r="L1330" i="4"/>
  <c r="M1330" i="4"/>
  <c r="C1331" i="4"/>
  <c r="D1331" i="4"/>
  <c r="E1331" i="4"/>
  <c r="F1331" i="4"/>
  <c r="G1331" i="4"/>
  <c r="H1331" i="4"/>
  <c r="J1331" i="4"/>
  <c r="K1331" i="4"/>
  <c r="L1331" i="4"/>
  <c r="M1331" i="4"/>
  <c r="C1332" i="4"/>
  <c r="D1332" i="4"/>
  <c r="E1332" i="4"/>
  <c r="F1332" i="4"/>
  <c r="G1332" i="4"/>
  <c r="H1332" i="4"/>
  <c r="J1332" i="4"/>
  <c r="K1332" i="4"/>
  <c r="L1332" i="4"/>
  <c r="M1332" i="4"/>
  <c r="C1333" i="4"/>
  <c r="D1333" i="4"/>
  <c r="E1333" i="4"/>
  <c r="F1333" i="4"/>
  <c r="G1333" i="4"/>
  <c r="H1333" i="4"/>
  <c r="J1333" i="4"/>
  <c r="K1333" i="4"/>
  <c r="L1333" i="4"/>
  <c r="M1333" i="4"/>
  <c r="C1334" i="4"/>
  <c r="D1334" i="4"/>
  <c r="E1334" i="4"/>
  <c r="F1334" i="4"/>
  <c r="G1334" i="4"/>
  <c r="H1334" i="4"/>
  <c r="J1334" i="4"/>
  <c r="K1334" i="4"/>
  <c r="L1334" i="4"/>
  <c r="M1334" i="4"/>
  <c r="C1335" i="4"/>
  <c r="D1335" i="4"/>
  <c r="E1335" i="4"/>
  <c r="F1335" i="4"/>
  <c r="G1335" i="4"/>
  <c r="H1335" i="4"/>
  <c r="J1335" i="4"/>
  <c r="K1335" i="4"/>
  <c r="L1335" i="4"/>
  <c r="M1335" i="4"/>
  <c r="C1336" i="4"/>
  <c r="D1336" i="4"/>
  <c r="E1336" i="4"/>
  <c r="F1336" i="4"/>
  <c r="G1336" i="4"/>
  <c r="H1336" i="4"/>
  <c r="J1336" i="4"/>
  <c r="K1336" i="4"/>
  <c r="L1336" i="4"/>
  <c r="M1336" i="4"/>
  <c r="C1337" i="4"/>
  <c r="D1337" i="4"/>
  <c r="E1337" i="4"/>
  <c r="F1337" i="4"/>
  <c r="G1337" i="4"/>
  <c r="H1337" i="4"/>
  <c r="J1337" i="4"/>
  <c r="K1337" i="4"/>
  <c r="L1337" i="4"/>
  <c r="M1337" i="4"/>
  <c r="C1338" i="4"/>
  <c r="D1338" i="4"/>
  <c r="E1338" i="4"/>
  <c r="F1338" i="4"/>
  <c r="G1338" i="4"/>
  <c r="H1338" i="4"/>
  <c r="J1338" i="4"/>
  <c r="K1338" i="4"/>
  <c r="L1338" i="4"/>
  <c r="M1338" i="4"/>
  <c r="C1339" i="4"/>
  <c r="D1339" i="4"/>
  <c r="E1339" i="4"/>
  <c r="F1339" i="4"/>
  <c r="G1339" i="4"/>
  <c r="H1339" i="4"/>
  <c r="J1339" i="4"/>
  <c r="K1339" i="4"/>
  <c r="L1339" i="4"/>
  <c r="M1339" i="4"/>
  <c r="C1340" i="4"/>
  <c r="D1340" i="4"/>
  <c r="E1340" i="4"/>
  <c r="F1340" i="4"/>
  <c r="G1340" i="4"/>
  <c r="H1340" i="4"/>
  <c r="J1340" i="4"/>
  <c r="K1340" i="4"/>
  <c r="L1340" i="4"/>
  <c r="M1340" i="4"/>
  <c r="C1341" i="4"/>
  <c r="D1341" i="4"/>
  <c r="E1341" i="4"/>
  <c r="F1341" i="4"/>
  <c r="G1341" i="4"/>
  <c r="H1341" i="4"/>
  <c r="J1341" i="4"/>
  <c r="K1341" i="4"/>
  <c r="L1341" i="4"/>
  <c r="M1341" i="4"/>
  <c r="C1342" i="4"/>
  <c r="D1342" i="4"/>
  <c r="E1342" i="4"/>
  <c r="F1342" i="4"/>
  <c r="G1342" i="4"/>
  <c r="H1342" i="4"/>
  <c r="J1342" i="4"/>
  <c r="K1342" i="4"/>
  <c r="L1342" i="4"/>
  <c r="M1342" i="4"/>
  <c r="C1343" i="4"/>
  <c r="D1343" i="4"/>
  <c r="E1343" i="4"/>
  <c r="F1343" i="4"/>
  <c r="G1343" i="4"/>
  <c r="H1343" i="4"/>
  <c r="J1343" i="4"/>
  <c r="K1343" i="4"/>
  <c r="L1343" i="4"/>
  <c r="M1343" i="4"/>
  <c r="C1344" i="4"/>
  <c r="D1344" i="4"/>
  <c r="E1344" i="4"/>
  <c r="F1344" i="4"/>
  <c r="G1344" i="4"/>
  <c r="H1344" i="4"/>
  <c r="J1344" i="4"/>
  <c r="K1344" i="4"/>
  <c r="L1344" i="4"/>
  <c r="M1344" i="4"/>
  <c r="C1345" i="4"/>
  <c r="D1345" i="4"/>
  <c r="E1345" i="4"/>
  <c r="F1345" i="4"/>
  <c r="G1345" i="4"/>
  <c r="H1345" i="4"/>
  <c r="J1345" i="4"/>
  <c r="K1345" i="4"/>
  <c r="L1345" i="4"/>
  <c r="M1345" i="4"/>
  <c r="C1346" i="4"/>
  <c r="D1346" i="4"/>
  <c r="E1346" i="4"/>
  <c r="F1346" i="4"/>
  <c r="G1346" i="4"/>
  <c r="H1346" i="4"/>
  <c r="J1346" i="4"/>
  <c r="K1346" i="4"/>
  <c r="L1346" i="4"/>
  <c r="M1346" i="4"/>
  <c r="C1347" i="4"/>
  <c r="D1347" i="4"/>
  <c r="E1347" i="4"/>
  <c r="F1347" i="4"/>
  <c r="G1347" i="4"/>
  <c r="H1347" i="4"/>
  <c r="J1347" i="4"/>
  <c r="K1347" i="4"/>
  <c r="L1347" i="4"/>
  <c r="M1347" i="4"/>
  <c r="C1348" i="4"/>
  <c r="D1348" i="4"/>
  <c r="E1348" i="4"/>
  <c r="F1348" i="4"/>
  <c r="G1348" i="4"/>
  <c r="H1348" i="4"/>
  <c r="J1348" i="4"/>
  <c r="K1348" i="4"/>
  <c r="L1348" i="4"/>
  <c r="M1348" i="4"/>
  <c r="C1349" i="4"/>
  <c r="D1349" i="4"/>
  <c r="E1349" i="4"/>
  <c r="F1349" i="4"/>
  <c r="G1349" i="4"/>
  <c r="H1349" i="4"/>
  <c r="J1349" i="4"/>
  <c r="K1349" i="4"/>
  <c r="L1349" i="4"/>
  <c r="M1349" i="4"/>
  <c r="C1350" i="4"/>
  <c r="D1350" i="4"/>
  <c r="E1350" i="4"/>
  <c r="F1350" i="4"/>
  <c r="G1350" i="4"/>
  <c r="H1350" i="4"/>
  <c r="J1350" i="4"/>
  <c r="K1350" i="4"/>
  <c r="L1350" i="4"/>
  <c r="M1350" i="4"/>
  <c r="C1351" i="4"/>
  <c r="D1351" i="4"/>
  <c r="E1351" i="4"/>
  <c r="F1351" i="4"/>
  <c r="G1351" i="4"/>
  <c r="H1351" i="4"/>
  <c r="J1351" i="4"/>
  <c r="K1351" i="4"/>
  <c r="L1351" i="4"/>
  <c r="M1351" i="4"/>
  <c r="C1352" i="4"/>
  <c r="D1352" i="4"/>
  <c r="E1352" i="4"/>
  <c r="F1352" i="4"/>
  <c r="G1352" i="4"/>
  <c r="H1352" i="4"/>
  <c r="J1352" i="4"/>
  <c r="K1352" i="4"/>
  <c r="L1352" i="4"/>
  <c r="M1352" i="4"/>
  <c r="C1353" i="4"/>
  <c r="D1353" i="4"/>
  <c r="E1353" i="4"/>
  <c r="F1353" i="4"/>
  <c r="G1353" i="4"/>
  <c r="H1353" i="4"/>
  <c r="J1353" i="4"/>
  <c r="K1353" i="4"/>
  <c r="L1353" i="4"/>
  <c r="M1353" i="4"/>
  <c r="C1354" i="4"/>
  <c r="D1354" i="4"/>
  <c r="E1354" i="4"/>
  <c r="F1354" i="4"/>
  <c r="G1354" i="4"/>
  <c r="H1354" i="4"/>
  <c r="J1354" i="4"/>
  <c r="K1354" i="4"/>
  <c r="L1354" i="4"/>
  <c r="M1354" i="4"/>
  <c r="C1355" i="4"/>
  <c r="D1355" i="4"/>
  <c r="E1355" i="4"/>
  <c r="F1355" i="4"/>
  <c r="G1355" i="4"/>
  <c r="H1355" i="4"/>
  <c r="J1355" i="4"/>
  <c r="K1355" i="4"/>
  <c r="L1355" i="4"/>
  <c r="M1355" i="4"/>
  <c r="C1356" i="4"/>
  <c r="D1356" i="4"/>
  <c r="E1356" i="4"/>
  <c r="F1356" i="4"/>
  <c r="G1356" i="4"/>
  <c r="H1356" i="4"/>
  <c r="J1356" i="4"/>
  <c r="K1356" i="4"/>
  <c r="L1356" i="4"/>
  <c r="M1356" i="4"/>
  <c r="C1357" i="4"/>
  <c r="D1357" i="4"/>
  <c r="E1357" i="4"/>
  <c r="F1357" i="4"/>
  <c r="G1357" i="4"/>
  <c r="H1357" i="4"/>
  <c r="J1357" i="4"/>
  <c r="K1357" i="4"/>
  <c r="L1357" i="4"/>
  <c r="M1357" i="4"/>
  <c r="C1358" i="4"/>
  <c r="D1358" i="4"/>
  <c r="E1358" i="4"/>
  <c r="F1358" i="4"/>
  <c r="G1358" i="4"/>
  <c r="H1358" i="4"/>
  <c r="J1358" i="4"/>
  <c r="K1358" i="4"/>
  <c r="L1358" i="4"/>
  <c r="M1358" i="4"/>
  <c r="C1359" i="4"/>
  <c r="D1359" i="4"/>
  <c r="E1359" i="4"/>
  <c r="F1359" i="4"/>
  <c r="G1359" i="4"/>
  <c r="H1359" i="4"/>
  <c r="J1359" i="4"/>
  <c r="K1359" i="4"/>
  <c r="L1359" i="4"/>
  <c r="M1359" i="4"/>
  <c r="C1360" i="4"/>
  <c r="D1360" i="4"/>
  <c r="E1360" i="4"/>
  <c r="F1360" i="4"/>
  <c r="G1360" i="4"/>
  <c r="H1360" i="4"/>
  <c r="J1360" i="4"/>
  <c r="K1360" i="4"/>
  <c r="L1360" i="4"/>
  <c r="M1360" i="4"/>
  <c r="C1361" i="4"/>
  <c r="D1361" i="4"/>
  <c r="E1361" i="4"/>
  <c r="F1361" i="4"/>
  <c r="G1361" i="4"/>
  <c r="H1361" i="4"/>
  <c r="J1361" i="4"/>
  <c r="K1361" i="4"/>
  <c r="L1361" i="4"/>
  <c r="M1361" i="4"/>
  <c r="C1362" i="4"/>
  <c r="D1362" i="4"/>
  <c r="E1362" i="4"/>
  <c r="F1362" i="4"/>
  <c r="G1362" i="4"/>
  <c r="H1362" i="4"/>
  <c r="J1362" i="4"/>
  <c r="K1362" i="4"/>
  <c r="L1362" i="4"/>
  <c r="M1362" i="4"/>
  <c r="C1363" i="4"/>
  <c r="D1363" i="4"/>
  <c r="E1363" i="4"/>
  <c r="F1363" i="4"/>
  <c r="G1363" i="4"/>
  <c r="H1363" i="4"/>
  <c r="J1363" i="4"/>
  <c r="K1363" i="4"/>
  <c r="L1363" i="4"/>
  <c r="M1363" i="4"/>
  <c r="C1364" i="4"/>
  <c r="D1364" i="4"/>
  <c r="E1364" i="4"/>
  <c r="F1364" i="4"/>
  <c r="G1364" i="4"/>
  <c r="H1364" i="4"/>
  <c r="J1364" i="4"/>
  <c r="K1364" i="4"/>
  <c r="L1364" i="4"/>
  <c r="M1364" i="4"/>
  <c r="C1365" i="4"/>
  <c r="D1365" i="4"/>
  <c r="E1365" i="4"/>
  <c r="F1365" i="4"/>
  <c r="G1365" i="4"/>
  <c r="H1365" i="4"/>
  <c r="J1365" i="4"/>
  <c r="K1365" i="4"/>
  <c r="L1365" i="4"/>
  <c r="M1365" i="4"/>
  <c r="C1366" i="4"/>
  <c r="D1366" i="4"/>
  <c r="E1366" i="4"/>
  <c r="F1366" i="4"/>
  <c r="G1366" i="4"/>
  <c r="H1366" i="4"/>
  <c r="J1366" i="4"/>
  <c r="K1366" i="4"/>
  <c r="L1366" i="4"/>
  <c r="M1366" i="4"/>
  <c r="C1367" i="4"/>
  <c r="D1367" i="4"/>
  <c r="E1367" i="4"/>
  <c r="F1367" i="4"/>
  <c r="G1367" i="4"/>
  <c r="H1367" i="4"/>
  <c r="J1367" i="4"/>
  <c r="K1367" i="4"/>
  <c r="L1367" i="4"/>
  <c r="M1367" i="4"/>
  <c r="C1368" i="4"/>
  <c r="D1368" i="4"/>
  <c r="E1368" i="4"/>
  <c r="F1368" i="4"/>
  <c r="G1368" i="4"/>
  <c r="H1368" i="4"/>
  <c r="J1368" i="4"/>
  <c r="K1368" i="4"/>
  <c r="L1368" i="4"/>
  <c r="M1368" i="4"/>
  <c r="C1369" i="4"/>
  <c r="D1369" i="4"/>
  <c r="E1369" i="4"/>
  <c r="F1369" i="4"/>
  <c r="G1369" i="4"/>
  <c r="H1369" i="4"/>
  <c r="J1369" i="4"/>
  <c r="K1369" i="4"/>
  <c r="L1369" i="4"/>
  <c r="M1369" i="4"/>
  <c r="C1370" i="4"/>
  <c r="D1370" i="4"/>
  <c r="E1370" i="4"/>
  <c r="F1370" i="4"/>
  <c r="G1370" i="4"/>
  <c r="H1370" i="4"/>
  <c r="J1370" i="4"/>
  <c r="K1370" i="4"/>
  <c r="L1370" i="4"/>
  <c r="M1370" i="4"/>
  <c r="C1371" i="4"/>
  <c r="D1371" i="4"/>
  <c r="E1371" i="4"/>
  <c r="F1371" i="4"/>
  <c r="G1371" i="4"/>
  <c r="H1371" i="4"/>
  <c r="J1371" i="4"/>
  <c r="K1371" i="4"/>
  <c r="L1371" i="4"/>
  <c r="M1371" i="4"/>
  <c r="C1372" i="4"/>
  <c r="D1372" i="4"/>
  <c r="E1372" i="4"/>
  <c r="F1372" i="4"/>
  <c r="G1372" i="4"/>
  <c r="H1372" i="4"/>
  <c r="J1372" i="4"/>
  <c r="K1372" i="4"/>
  <c r="L1372" i="4"/>
  <c r="M1372" i="4"/>
  <c r="C1373" i="4"/>
  <c r="D1373" i="4"/>
  <c r="E1373" i="4"/>
  <c r="F1373" i="4"/>
  <c r="G1373" i="4"/>
  <c r="H1373" i="4"/>
  <c r="J1373" i="4"/>
  <c r="K1373" i="4"/>
  <c r="L1373" i="4"/>
  <c r="M1373" i="4"/>
  <c r="C1374" i="4"/>
  <c r="D1374" i="4"/>
  <c r="E1374" i="4"/>
  <c r="F1374" i="4"/>
  <c r="G1374" i="4"/>
  <c r="H1374" i="4"/>
  <c r="J1374" i="4"/>
  <c r="K1374" i="4"/>
  <c r="L1374" i="4"/>
  <c r="M1374" i="4"/>
  <c r="C1375" i="4"/>
  <c r="D1375" i="4"/>
  <c r="E1375" i="4"/>
  <c r="F1375" i="4"/>
  <c r="G1375" i="4"/>
  <c r="H1375" i="4"/>
  <c r="J1375" i="4"/>
  <c r="K1375" i="4"/>
  <c r="L1375" i="4"/>
  <c r="M1375" i="4"/>
  <c r="C1376" i="4"/>
  <c r="D1376" i="4"/>
  <c r="E1376" i="4"/>
  <c r="F1376" i="4"/>
  <c r="G1376" i="4"/>
  <c r="H1376" i="4"/>
  <c r="J1376" i="4"/>
  <c r="K1376" i="4"/>
  <c r="L1376" i="4"/>
  <c r="M1376" i="4"/>
  <c r="C1377" i="4"/>
  <c r="D1377" i="4"/>
  <c r="E1377" i="4"/>
  <c r="F1377" i="4"/>
  <c r="G1377" i="4"/>
  <c r="H1377" i="4"/>
  <c r="J1377" i="4"/>
  <c r="K1377" i="4"/>
  <c r="L1377" i="4"/>
  <c r="M1377" i="4"/>
  <c r="C1378" i="4"/>
  <c r="D1378" i="4"/>
  <c r="E1378" i="4"/>
  <c r="F1378" i="4"/>
  <c r="G1378" i="4"/>
  <c r="H1378" i="4"/>
  <c r="J1378" i="4"/>
  <c r="K1378" i="4"/>
  <c r="L1378" i="4"/>
  <c r="M1378" i="4"/>
  <c r="C1379" i="4"/>
  <c r="D1379" i="4"/>
  <c r="E1379" i="4"/>
  <c r="F1379" i="4"/>
  <c r="G1379" i="4"/>
  <c r="H1379" i="4"/>
  <c r="J1379" i="4"/>
  <c r="K1379" i="4"/>
  <c r="L1379" i="4"/>
  <c r="M1379" i="4"/>
  <c r="C1380" i="4"/>
  <c r="D1380" i="4"/>
  <c r="E1380" i="4"/>
  <c r="F1380" i="4"/>
  <c r="G1380" i="4"/>
  <c r="H1380" i="4"/>
  <c r="J1380" i="4"/>
  <c r="K1380" i="4"/>
  <c r="L1380" i="4"/>
  <c r="M1380" i="4"/>
  <c r="C1381" i="4"/>
  <c r="D1381" i="4"/>
  <c r="E1381" i="4"/>
  <c r="F1381" i="4"/>
  <c r="G1381" i="4"/>
  <c r="H1381" i="4"/>
  <c r="J1381" i="4"/>
  <c r="K1381" i="4"/>
  <c r="L1381" i="4"/>
  <c r="M1381" i="4"/>
  <c r="C1382" i="4"/>
  <c r="D1382" i="4"/>
  <c r="E1382" i="4"/>
  <c r="F1382" i="4"/>
  <c r="G1382" i="4"/>
  <c r="H1382" i="4"/>
  <c r="J1382" i="4"/>
  <c r="K1382" i="4"/>
  <c r="L1382" i="4"/>
  <c r="M1382" i="4"/>
  <c r="C1383" i="4"/>
  <c r="D1383" i="4"/>
  <c r="E1383" i="4"/>
  <c r="F1383" i="4"/>
  <c r="G1383" i="4"/>
  <c r="H1383" i="4"/>
  <c r="J1383" i="4"/>
  <c r="K1383" i="4"/>
  <c r="L1383" i="4"/>
  <c r="M1383" i="4"/>
  <c r="C1384" i="4"/>
  <c r="D1384" i="4"/>
  <c r="E1384" i="4"/>
  <c r="F1384" i="4"/>
  <c r="G1384" i="4"/>
  <c r="H1384" i="4"/>
  <c r="J1384" i="4"/>
  <c r="K1384" i="4"/>
  <c r="L1384" i="4"/>
  <c r="M1384" i="4"/>
  <c r="C1385" i="4"/>
  <c r="D1385" i="4"/>
  <c r="E1385" i="4"/>
  <c r="F1385" i="4"/>
  <c r="G1385" i="4"/>
  <c r="H1385" i="4"/>
  <c r="J1385" i="4"/>
  <c r="K1385" i="4"/>
  <c r="L1385" i="4"/>
  <c r="M1385" i="4"/>
  <c r="C1386" i="4"/>
  <c r="D1386" i="4"/>
  <c r="E1386" i="4"/>
  <c r="F1386" i="4"/>
  <c r="G1386" i="4"/>
  <c r="H1386" i="4"/>
  <c r="J1386" i="4"/>
  <c r="K1386" i="4"/>
  <c r="L1386" i="4"/>
  <c r="M1386" i="4"/>
  <c r="C1387" i="4"/>
  <c r="D1387" i="4"/>
  <c r="E1387" i="4"/>
  <c r="F1387" i="4"/>
  <c r="G1387" i="4"/>
  <c r="H1387" i="4"/>
  <c r="J1387" i="4"/>
  <c r="K1387" i="4"/>
  <c r="L1387" i="4"/>
  <c r="M1387" i="4"/>
  <c r="C1388" i="4"/>
  <c r="D1388" i="4"/>
  <c r="E1388" i="4"/>
  <c r="F1388" i="4"/>
  <c r="G1388" i="4"/>
  <c r="H1388" i="4"/>
  <c r="J1388" i="4"/>
  <c r="K1388" i="4"/>
  <c r="L1388" i="4"/>
  <c r="M1388" i="4"/>
  <c r="C1389" i="4"/>
  <c r="D1389" i="4"/>
  <c r="E1389" i="4"/>
  <c r="F1389" i="4"/>
  <c r="G1389" i="4"/>
  <c r="H1389" i="4"/>
  <c r="J1389" i="4"/>
  <c r="K1389" i="4"/>
  <c r="L1389" i="4"/>
  <c r="M1389" i="4"/>
  <c r="C1390" i="4"/>
  <c r="D1390" i="4"/>
  <c r="E1390" i="4"/>
  <c r="F1390" i="4"/>
  <c r="G1390" i="4"/>
  <c r="H1390" i="4"/>
  <c r="J1390" i="4"/>
  <c r="K1390" i="4"/>
  <c r="L1390" i="4"/>
  <c r="M1390" i="4"/>
  <c r="C1391" i="4"/>
  <c r="D1391" i="4"/>
  <c r="E1391" i="4"/>
  <c r="F1391" i="4"/>
  <c r="G1391" i="4"/>
  <c r="H1391" i="4"/>
  <c r="J1391" i="4"/>
  <c r="K1391" i="4"/>
  <c r="L1391" i="4"/>
  <c r="M1391" i="4"/>
  <c r="C1392" i="4"/>
  <c r="D1392" i="4"/>
  <c r="E1392" i="4"/>
  <c r="F1392" i="4"/>
  <c r="G1392" i="4"/>
  <c r="H1392" i="4"/>
  <c r="J1392" i="4"/>
  <c r="K1392" i="4"/>
  <c r="L1392" i="4"/>
  <c r="M1392" i="4"/>
  <c r="C1393" i="4"/>
  <c r="D1393" i="4"/>
  <c r="E1393" i="4"/>
  <c r="F1393" i="4"/>
  <c r="G1393" i="4"/>
  <c r="H1393" i="4"/>
  <c r="J1393" i="4"/>
  <c r="K1393" i="4"/>
  <c r="L1393" i="4"/>
  <c r="M1393" i="4"/>
  <c r="C1394" i="4"/>
  <c r="D1394" i="4"/>
  <c r="E1394" i="4"/>
  <c r="F1394" i="4"/>
  <c r="G1394" i="4"/>
  <c r="H1394" i="4"/>
  <c r="J1394" i="4"/>
  <c r="K1394" i="4"/>
  <c r="L1394" i="4"/>
  <c r="M1394" i="4"/>
  <c r="C1395" i="4"/>
  <c r="D1395" i="4"/>
  <c r="E1395" i="4"/>
  <c r="F1395" i="4"/>
  <c r="G1395" i="4"/>
  <c r="H1395" i="4"/>
  <c r="J1395" i="4"/>
  <c r="K1395" i="4"/>
  <c r="L1395" i="4"/>
  <c r="M1395" i="4"/>
  <c r="C1396" i="4"/>
  <c r="D1396" i="4"/>
  <c r="E1396" i="4"/>
  <c r="F1396" i="4"/>
  <c r="G1396" i="4"/>
  <c r="H1396" i="4"/>
  <c r="J1396" i="4"/>
  <c r="K1396" i="4"/>
  <c r="L1396" i="4"/>
  <c r="M1396" i="4"/>
  <c r="C1397" i="4"/>
  <c r="D1397" i="4"/>
  <c r="E1397" i="4"/>
  <c r="F1397" i="4"/>
  <c r="G1397" i="4"/>
  <c r="H1397" i="4"/>
  <c r="J1397" i="4"/>
  <c r="K1397" i="4"/>
  <c r="L1397" i="4"/>
  <c r="M1397" i="4"/>
  <c r="C1398" i="4"/>
  <c r="D1398" i="4"/>
  <c r="E1398" i="4"/>
  <c r="F1398" i="4"/>
  <c r="G1398" i="4"/>
  <c r="H1398" i="4"/>
  <c r="J1398" i="4"/>
  <c r="K1398" i="4"/>
  <c r="L1398" i="4"/>
  <c r="M1398" i="4"/>
  <c r="C1399" i="4"/>
  <c r="D1399" i="4"/>
  <c r="E1399" i="4"/>
  <c r="F1399" i="4"/>
  <c r="G1399" i="4"/>
  <c r="H1399" i="4"/>
  <c r="J1399" i="4"/>
  <c r="K1399" i="4"/>
  <c r="L1399" i="4"/>
  <c r="M1399" i="4"/>
  <c r="C1400" i="4"/>
  <c r="D1400" i="4"/>
  <c r="E1400" i="4"/>
  <c r="F1400" i="4"/>
  <c r="G1400" i="4"/>
  <c r="H1400" i="4"/>
  <c r="J1400" i="4"/>
  <c r="K1400" i="4"/>
  <c r="L1400" i="4"/>
  <c r="M1400" i="4"/>
  <c r="C1401" i="4"/>
  <c r="D1401" i="4"/>
  <c r="E1401" i="4"/>
  <c r="F1401" i="4"/>
  <c r="G1401" i="4"/>
  <c r="H1401" i="4"/>
  <c r="J1401" i="4"/>
  <c r="K1401" i="4"/>
  <c r="L1401" i="4"/>
  <c r="M1401" i="4"/>
  <c r="C1402" i="4"/>
  <c r="D1402" i="4"/>
  <c r="E1402" i="4"/>
  <c r="F1402" i="4"/>
  <c r="G1402" i="4"/>
  <c r="H1402" i="4"/>
  <c r="J1402" i="4"/>
  <c r="K1402" i="4"/>
  <c r="L1402" i="4"/>
  <c r="M1402" i="4"/>
  <c r="C1403" i="4"/>
  <c r="D1403" i="4"/>
  <c r="E1403" i="4"/>
  <c r="F1403" i="4"/>
  <c r="G1403" i="4"/>
  <c r="H1403" i="4"/>
  <c r="J1403" i="4"/>
  <c r="K1403" i="4"/>
  <c r="L1403" i="4"/>
  <c r="M1403" i="4"/>
  <c r="C1404" i="4"/>
  <c r="D1404" i="4"/>
  <c r="E1404" i="4"/>
  <c r="F1404" i="4"/>
  <c r="G1404" i="4"/>
  <c r="H1404" i="4"/>
  <c r="J1404" i="4"/>
  <c r="K1404" i="4"/>
  <c r="L1404" i="4"/>
  <c r="M1404" i="4"/>
  <c r="C1405" i="4"/>
  <c r="D1405" i="4"/>
  <c r="E1405" i="4"/>
  <c r="F1405" i="4"/>
  <c r="G1405" i="4"/>
  <c r="H1405" i="4"/>
  <c r="J1405" i="4"/>
  <c r="K1405" i="4"/>
  <c r="L1405" i="4"/>
  <c r="M1405" i="4"/>
  <c r="C1406" i="4"/>
  <c r="D1406" i="4"/>
  <c r="E1406" i="4"/>
  <c r="F1406" i="4"/>
  <c r="G1406" i="4"/>
  <c r="H1406" i="4"/>
  <c r="J1406" i="4"/>
  <c r="K1406" i="4"/>
  <c r="L1406" i="4"/>
  <c r="M1406" i="4"/>
  <c r="C1407" i="4"/>
  <c r="D1407" i="4"/>
  <c r="E1407" i="4"/>
  <c r="F1407" i="4"/>
  <c r="G1407" i="4"/>
  <c r="H1407" i="4"/>
  <c r="J1407" i="4"/>
  <c r="K1407" i="4"/>
  <c r="L1407" i="4"/>
  <c r="M1407" i="4"/>
  <c r="C1408" i="4"/>
  <c r="D1408" i="4"/>
  <c r="E1408" i="4"/>
  <c r="F1408" i="4"/>
  <c r="G1408" i="4"/>
  <c r="H1408" i="4"/>
  <c r="J1408" i="4"/>
  <c r="K1408" i="4"/>
  <c r="L1408" i="4"/>
  <c r="M1408" i="4"/>
  <c r="C1409" i="4"/>
  <c r="D1409" i="4"/>
  <c r="E1409" i="4"/>
  <c r="F1409" i="4"/>
  <c r="G1409" i="4"/>
  <c r="H1409" i="4"/>
  <c r="J1409" i="4"/>
  <c r="K1409" i="4"/>
  <c r="L1409" i="4"/>
  <c r="M1409" i="4"/>
  <c r="C1410" i="4"/>
  <c r="D1410" i="4"/>
  <c r="E1410" i="4"/>
  <c r="F1410" i="4"/>
  <c r="G1410" i="4"/>
  <c r="H1410" i="4"/>
  <c r="J1410" i="4"/>
  <c r="K1410" i="4"/>
  <c r="L1410" i="4"/>
  <c r="M1410" i="4"/>
  <c r="C1411" i="4"/>
  <c r="D1411" i="4"/>
  <c r="E1411" i="4"/>
  <c r="F1411" i="4"/>
  <c r="G1411" i="4"/>
  <c r="H1411" i="4"/>
  <c r="J1411" i="4"/>
  <c r="K1411" i="4"/>
  <c r="L1411" i="4"/>
  <c r="M1411" i="4"/>
  <c r="C1412" i="4"/>
  <c r="D1412" i="4"/>
  <c r="E1412" i="4"/>
  <c r="F1412" i="4"/>
  <c r="G1412" i="4"/>
  <c r="H1412" i="4"/>
  <c r="J1412" i="4"/>
  <c r="K1412" i="4"/>
  <c r="L1412" i="4"/>
  <c r="M1412" i="4"/>
  <c r="C1413" i="4"/>
  <c r="D1413" i="4"/>
  <c r="E1413" i="4"/>
  <c r="F1413" i="4"/>
  <c r="G1413" i="4"/>
  <c r="H1413" i="4"/>
  <c r="J1413" i="4"/>
  <c r="K1413" i="4"/>
  <c r="L1413" i="4"/>
  <c r="M1413" i="4"/>
  <c r="C1414" i="4"/>
  <c r="D1414" i="4"/>
  <c r="E1414" i="4"/>
  <c r="F1414" i="4"/>
  <c r="G1414" i="4"/>
  <c r="H1414" i="4"/>
  <c r="J1414" i="4"/>
  <c r="K1414" i="4"/>
  <c r="L1414" i="4"/>
  <c r="M1414" i="4"/>
  <c r="C1415" i="4"/>
  <c r="D1415" i="4"/>
  <c r="E1415" i="4"/>
  <c r="F1415" i="4"/>
  <c r="G1415" i="4"/>
  <c r="H1415" i="4"/>
  <c r="J1415" i="4"/>
  <c r="K1415" i="4"/>
  <c r="L1415" i="4"/>
  <c r="M1415" i="4"/>
  <c r="C1416" i="4"/>
  <c r="D1416" i="4"/>
  <c r="E1416" i="4"/>
  <c r="F1416" i="4"/>
  <c r="G1416" i="4"/>
  <c r="H1416" i="4"/>
  <c r="J1416" i="4"/>
  <c r="K1416" i="4"/>
  <c r="L1416" i="4"/>
  <c r="M1416" i="4"/>
  <c r="C1417" i="4"/>
  <c r="D1417" i="4"/>
  <c r="E1417" i="4"/>
  <c r="F1417" i="4"/>
  <c r="G1417" i="4"/>
  <c r="H1417" i="4"/>
  <c r="J1417" i="4"/>
  <c r="K1417" i="4"/>
  <c r="L1417" i="4"/>
  <c r="M1417" i="4"/>
  <c r="C1418" i="4"/>
  <c r="D1418" i="4"/>
  <c r="E1418" i="4"/>
  <c r="F1418" i="4"/>
  <c r="G1418" i="4"/>
  <c r="H1418" i="4"/>
  <c r="J1418" i="4"/>
  <c r="K1418" i="4"/>
  <c r="L1418" i="4"/>
  <c r="M1418" i="4"/>
  <c r="C1419" i="4"/>
  <c r="D1419" i="4"/>
  <c r="E1419" i="4"/>
  <c r="F1419" i="4"/>
  <c r="G1419" i="4"/>
  <c r="H1419" i="4"/>
  <c r="J1419" i="4"/>
  <c r="K1419" i="4"/>
  <c r="L1419" i="4"/>
  <c r="M1419" i="4"/>
  <c r="C1420" i="4"/>
  <c r="D1420" i="4"/>
  <c r="E1420" i="4"/>
  <c r="F1420" i="4"/>
  <c r="G1420" i="4"/>
  <c r="H1420" i="4"/>
  <c r="J1420" i="4"/>
  <c r="K1420" i="4"/>
  <c r="L1420" i="4"/>
  <c r="M1420" i="4"/>
  <c r="C1421" i="4"/>
  <c r="D1421" i="4"/>
  <c r="E1421" i="4"/>
  <c r="F1421" i="4"/>
  <c r="G1421" i="4"/>
  <c r="H1421" i="4"/>
  <c r="J1421" i="4"/>
  <c r="K1421" i="4"/>
  <c r="L1421" i="4"/>
  <c r="M1421" i="4"/>
  <c r="C1422" i="4"/>
  <c r="D1422" i="4"/>
  <c r="E1422" i="4"/>
  <c r="F1422" i="4"/>
  <c r="G1422" i="4"/>
  <c r="H1422" i="4"/>
  <c r="J1422" i="4"/>
  <c r="K1422" i="4"/>
  <c r="L1422" i="4"/>
  <c r="M1422" i="4"/>
  <c r="C1423" i="4"/>
  <c r="D1423" i="4"/>
  <c r="E1423" i="4"/>
  <c r="F1423" i="4"/>
  <c r="G1423" i="4"/>
  <c r="H1423" i="4"/>
  <c r="J1423" i="4"/>
  <c r="K1423" i="4"/>
  <c r="L1423" i="4"/>
  <c r="M1423" i="4"/>
  <c r="C1424" i="4"/>
  <c r="D1424" i="4"/>
  <c r="E1424" i="4"/>
  <c r="F1424" i="4"/>
  <c r="G1424" i="4"/>
  <c r="H1424" i="4"/>
  <c r="J1424" i="4"/>
  <c r="K1424" i="4"/>
  <c r="L1424" i="4"/>
  <c r="M1424" i="4"/>
  <c r="C1425" i="4"/>
  <c r="D1425" i="4"/>
  <c r="E1425" i="4"/>
  <c r="F1425" i="4"/>
  <c r="G1425" i="4"/>
  <c r="H1425" i="4"/>
  <c r="J1425" i="4"/>
  <c r="K1425" i="4"/>
  <c r="L1425" i="4"/>
  <c r="M1425" i="4"/>
  <c r="C1426" i="4"/>
  <c r="D1426" i="4"/>
  <c r="E1426" i="4"/>
  <c r="F1426" i="4"/>
  <c r="G1426" i="4"/>
  <c r="H1426" i="4"/>
  <c r="J1426" i="4"/>
  <c r="K1426" i="4"/>
  <c r="L1426" i="4"/>
  <c r="M1426" i="4"/>
  <c r="C1427" i="4"/>
  <c r="D1427" i="4"/>
  <c r="E1427" i="4"/>
  <c r="F1427" i="4"/>
  <c r="G1427" i="4"/>
  <c r="H1427" i="4"/>
  <c r="J1427" i="4"/>
  <c r="K1427" i="4"/>
  <c r="L1427" i="4"/>
  <c r="M1427" i="4"/>
  <c r="C1428" i="4"/>
  <c r="D1428" i="4"/>
  <c r="E1428" i="4"/>
  <c r="F1428" i="4"/>
  <c r="G1428" i="4"/>
  <c r="H1428" i="4"/>
  <c r="J1428" i="4"/>
  <c r="K1428" i="4"/>
  <c r="L1428" i="4"/>
  <c r="M1428" i="4"/>
  <c r="C1429" i="4"/>
  <c r="D1429" i="4"/>
  <c r="E1429" i="4"/>
  <c r="F1429" i="4"/>
  <c r="G1429" i="4"/>
  <c r="H1429" i="4"/>
  <c r="J1429" i="4"/>
  <c r="K1429" i="4"/>
  <c r="L1429" i="4"/>
  <c r="M1429" i="4"/>
  <c r="C1430" i="4"/>
  <c r="D1430" i="4"/>
  <c r="E1430" i="4"/>
  <c r="F1430" i="4"/>
  <c r="G1430" i="4"/>
  <c r="H1430" i="4"/>
  <c r="J1430" i="4"/>
  <c r="K1430" i="4"/>
  <c r="L1430" i="4"/>
  <c r="M1430" i="4"/>
  <c r="C1431" i="4"/>
  <c r="D1431" i="4"/>
  <c r="E1431" i="4"/>
  <c r="F1431" i="4"/>
  <c r="G1431" i="4"/>
  <c r="H1431" i="4"/>
  <c r="J1431" i="4"/>
  <c r="K1431" i="4"/>
  <c r="L1431" i="4"/>
  <c r="M1431" i="4"/>
  <c r="C1432" i="4"/>
  <c r="D1432" i="4"/>
  <c r="E1432" i="4"/>
  <c r="F1432" i="4"/>
  <c r="G1432" i="4"/>
  <c r="H1432" i="4"/>
  <c r="J1432" i="4"/>
  <c r="K1432" i="4"/>
  <c r="L1432" i="4"/>
  <c r="M1432" i="4"/>
  <c r="C1433" i="4"/>
  <c r="D1433" i="4"/>
  <c r="E1433" i="4"/>
  <c r="F1433" i="4"/>
  <c r="G1433" i="4"/>
  <c r="H1433" i="4"/>
  <c r="J1433" i="4"/>
  <c r="K1433" i="4"/>
  <c r="L1433" i="4"/>
  <c r="M1433" i="4"/>
  <c r="C1434" i="4"/>
  <c r="D1434" i="4"/>
  <c r="E1434" i="4"/>
  <c r="F1434" i="4"/>
  <c r="G1434" i="4"/>
  <c r="H1434" i="4"/>
  <c r="J1434" i="4"/>
  <c r="K1434" i="4"/>
  <c r="L1434" i="4"/>
  <c r="M1434" i="4"/>
  <c r="C1435" i="4"/>
  <c r="D1435" i="4"/>
  <c r="E1435" i="4"/>
  <c r="F1435" i="4"/>
  <c r="G1435" i="4"/>
  <c r="H1435" i="4"/>
  <c r="J1435" i="4"/>
  <c r="K1435" i="4"/>
  <c r="L1435" i="4"/>
  <c r="M1435" i="4"/>
  <c r="C1436" i="4"/>
  <c r="D1436" i="4"/>
  <c r="E1436" i="4"/>
  <c r="F1436" i="4"/>
  <c r="G1436" i="4"/>
  <c r="H1436" i="4"/>
  <c r="J1436" i="4"/>
  <c r="K1436" i="4"/>
  <c r="L1436" i="4"/>
  <c r="M1436" i="4"/>
  <c r="C1437" i="4"/>
  <c r="D1437" i="4"/>
  <c r="E1437" i="4"/>
  <c r="F1437" i="4"/>
  <c r="G1437" i="4"/>
  <c r="H1437" i="4"/>
  <c r="J1437" i="4"/>
  <c r="K1437" i="4"/>
  <c r="L1437" i="4"/>
  <c r="M1437" i="4"/>
  <c r="C1438" i="4"/>
  <c r="D1438" i="4"/>
  <c r="E1438" i="4"/>
  <c r="F1438" i="4"/>
  <c r="G1438" i="4"/>
  <c r="H1438" i="4"/>
  <c r="J1438" i="4"/>
  <c r="K1438" i="4"/>
  <c r="L1438" i="4"/>
  <c r="M1438" i="4"/>
  <c r="C1439" i="4"/>
  <c r="D1439" i="4"/>
  <c r="E1439" i="4"/>
  <c r="F1439" i="4"/>
  <c r="G1439" i="4"/>
  <c r="H1439" i="4"/>
  <c r="J1439" i="4"/>
  <c r="K1439" i="4"/>
  <c r="L1439" i="4"/>
  <c r="M1439" i="4"/>
  <c r="C1440" i="4"/>
  <c r="D1440" i="4"/>
  <c r="E1440" i="4"/>
  <c r="F1440" i="4"/>
  <c r="G1440" i="4"/>
  <c r="H1440" i="4"/>
  <c r="J1440" i="4"/>
  <c r="K1440" i="4"/>
  <c r="L1440" i="4"/>
  <c r="M1440" i="4"/>
  <c r="C1441" i="4"/>
  <c r="D1441" i="4"/>
  <c r="E1441" i="4"/>
  <c r="F1441" i="4"/>
  <c r="G1441" i="4"/>
  <c r="H1441" i="4"/>
  <c r="J1441" i="4"/>
  <c r="K1441" i="4"/>
  <c r="L1441" i="4"/>
  <c r="M1441" i="4"/>
  <c r="C1442" i="4"/>
  <c r="D1442" i="4"/>
  <c r="E1442" i="4"/>
  <c r="F1442" i="4"/>
  <c r="G1442" i="4"/>
  <c r="H1442" i="4"/>
  <c r="J1442" i="4"/>
  <c r="K1442" i="4"/>
  <c r="L1442" i="4"/>
  <c r="M1442" i="4"/>
  <c r="C7" i="9"/>
  <c r="T7" i="9"/>
  <c r="C8" i="9"/>
  <c r="F8" i="9"/>
  <c r="G8" i="9"/>
  <c r="H8" i="9"/>
  <c r="I8" i="9"/>
  <c r="J8" i="9"/>
  <c r="K8" i="9"/>
  <c r="L8" i="9"/>
  <c r="M8" i="9"/>
  <c r="T8" i="9"/>
  <c r="C9" i="9"/>
  <c r="T9" i="9"/>
  <c r="C10" i="9"/>
  <c r="T10" i="9"/>
  <c r="C11" i="9"/>
  <c r="T11" i="9"/>
  <c r="C12" i="9"/>
  <c r="T12" i="9"/>
  <c r="C13" i="9"/>
  <c r="T13" i="9"/>
  <c r="C14" i="9"/>
  <c r="F14" i="9"/>
  <c r="G14" i="9"/>
  <c r="H14" i="9"/>
  <c r="I14" i="9"/>
  <c r="J14" i="9"/>
  <c r="K14" i="9"/>
  <c r="L14" i="9"/>
  <c r="M14" i="9"/>
  <c r="N14" i="9"/>
  <c r="O14" i="9"/>
  <c r="P14" i="9"/>
  <c r="Q14" i="9"/>
  <c r="T14" i="9"/>
  <c r="C15" i="9"/>
  <c r="T15" i="9"/>
  <c r="C16" i="9"/>
  <c r="T16" i="9"/>
  <c r="C17" i="9"/>
  <c r="T17" i="9"/>
  <c r="C18" i="9"/>
  <c r="T18" i="9"/>
  <c r="C19" i="9"/>
  <c r="T19" i="9"/>
  <c r="C20" i="9"/>
  <c r="F20" i="9"/>
  <c r="G20" i="9"/>
  <c r="H20" i="9"/>
  <c r="I20" i="9"/>
  <c r="J20" i="9"/>
  <c r="K20" i="9"/>
  <c r="L20" i="9"/>
  <c r="M20" i="9"/>
  <c r="N20" i="9"/>
  <c r="O20" i="9"/>
  <c r="P20" i="9"/>
  <c r="Q20" i="9"/>
  <c r="T20" i="9"/>
  <c r="C21" i="9"/>
  <c r="T21" i="9"/>
  <c r="C22" i="9"/>
  <c r="T22" i="9"/>
  <c r="C23" i="9"/>
  <c r="T23" i="9"/>
  <c r="C24" i="9"/>
  <c r="T24" i="9"/>
  <c r="C25" i="9"/>
  <c r="T25" i="9"/>
  <c r="C26" i="9"/>
  <c r="F26" i="9"/>
  <c r="G26" i="9"/>
  <c r="H26" i="9"/>
  <c r="I26" i="9"/>
  <c r="J26" i="9"/>
  <c r="K26" i="9"/>
  <c r="L26" i="9"/>
  <c r="M26" i="9"/>
  <c r="N26" i="9"/>
  <c r="O26" i="9"/>
  <c r="P26" i="9"/>
  <c r="Q26" i="9"/>
  <c r="T26" i="9"/>
  <c r="C27" i="9"/>
  <c r="T27" i="9"/>
  <c r="C28" i="9"/>
  <c r="T28" i="9"/>
  <c r="C29" i="9"/>
  <c r="T29" i="9"/>
  <c r="C30" i="9"/>
  <c r="T30" i="9"/>
  <c r="C31" i="9"/>
  <c r="T31" i="9"/>
  <c r="C32" i="9"/>
  <c r="F32" i="9"/>
  <c r="G32" i="9"/>
  <c r="H32" i="9"/>
  <c r="I32" i="9"/>
  <c r="J32" i="9"/>
  <c r="K32" i="9"/>
  <c r="L32" i="9"/>
  <c r="M32" i="9"/>
  <c r="N32" i="9"/>
  <c r="O32" i="9"/>
  <c r="P32" i="9"/>
  <c r="Q32" i="9"/>
  <c r="T32" i="9"/>
  <c r="C33" i="9"/>
  <c r="T33" i="9"/>
  <c r="C34" i="9"/>
  <c r="T34" i="9"/>
  <c r="C35" i="9"/>
  <c r="T35" i="9"/>
  <c r="C36" i="9"/>
  <c r="T36" i="9"/>
  <c r="C37" i="9"/>
  <c r="T37" i="9"/>
  <c r="C38" i="9"/>
  <c r="T38" i="9"/>
  <c r="C39" i="9"/>
  <c r="T39" i="9"/>
  <c r="C40" i="9"/>
  <c r="T40" i="9"/>
  <c r="C41" i="9"/>
  <c r="T41" i="9"/>
  <c r="C42" i="9"/>
  <c r="T42" i="9"/>
  <c r="C43" i="9"/>
  <c r="T43" i="9"/>
  <c r="C44" i="9"/>
  <c r="T44" i="9"/>
  <c r="C45" i="9"/>
  <c r="T45" i="9"/>
  <c r="C46" i="9"/>
  <c r="T46" i="9"/>
  <c r="C47" i="9"/>
  <c r="T47" i="9"/>
  <c r="C48" i="9"/>
  <c r="T48" i="9"/>
  <c r="C49" i="9"/>
  <c r="T49" i="9"/>
  <c r="C50" i="9"/>
  <c r="T50" i="9"/>
  <c r="C51" i="9"/>
  <c r="T51" i="9"/>
  <c r="C52" i="9"/>
  <c r="T52" i="9"/>
  <c r="C53" i="9"/>
  <c r="T53" i="9"/>
  <c r="C54" i="9"/>
  <c r="T54" i="9"/>
  <c r="C55" i="9"/>
  <c r="T55" i="9"/>
  <c r="C56" i="9"/>
  <c r="T56" i="9"/>
  <c r="C57" i="9"/>
  <c r="T57" i="9"/>
  <c r="C58" i="9"/>
  <c r="T58" i="9"/>
  <c r="C59" i="9"/>
  <c r="T59" i="9"/>
  <c r="C60" i="9"/>
  <c r="T60" i="9"/>
  <c r="C61" i="9"/>
  <c r="T61" i="9"/>
  <c r="C62" i="9"/>
  <c r="T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D854" i="9"/>
  <c r="C855" i="9"/>
  <c r="D855" i="9"/>
  <c r="C856" i="9"/>
  <c r="D856" i="9"/>
  <c r="C857" i="9"/>
  <c r="D857" i="9"/>
  <c r="C858" i="9"/>
  <c r="D858" i="9"/>
  <c r="C859" i="9"/>
  <c r="D859" i="9"/>
  <c r="C860" i="9"/>
  <c r="D860" i="9"/>
  <c r="C861" i="9"/>
  <c r="D861" i="9"/>
  <c r="C862" i="9"/>
  <c r="D862" i="9"/>
  <c r="C863" i="9"/>
  <c r="D863" i="9"/>
  <c r="C864" i="9"/>
  <c r="D864" i="9"/>
  <c r="C865" i="9"/>
  <c r="D865" i="9"/>
  <c r="C866" i="9"/>
  <c r="D866" i="9"/>
  <c r="C867" i="9"/>
  <c r="D867" i="9"/>
  <c r="C868" i="9"/>
  <c r="D868" i="9"/>
  <c r="C869" i="9"/>
  <c r="D869" i="9"/>
  <c r="C870" i="9"/>
  <c r="D870" i="9"/>
  <c r="C871" i="9"/>
  <c r="D871" i="9"/>
  <c r="C872" i="9"/>
  <c r="D872" i="9"/>
  <c r="C873" i="9"/>
  <c r="D873" i="9"/>
  <c r="C874" i="9"/>
  <c r="D874" i="9"/>
  <c r="C875" i="9"/>
  <c r="D875" i="9"/>
  <c r="C876" i="9"/>
  <c r="D876" i="9"/>
  <c r="C877" i="9"/>
  <c r="D877" i="9"/>
  <c r="C878" i="9"/>
  <c r="D878" i="9"/>
  <c r="C879" i="9"/>
  <c r="D879" i="9"/>
  <c r="C880" i="9"/>
  <c r="D880" i="9"/>
  <c r="C881" i="9"/>
  <c r="D881" i="9"/>
  <c r="C882" i="9"/>
  <c r="D882" i="9"/>
  <c r="C883" i="9"/>
  <c r="D883" i="9"/>
  <c r="C884" i="9"/>
  <c r="D884" i="9"/>
  <c r="C885" i="9"/>
  <c r="D885" i="9"/>
  <c r="C886" i="9"/>
  <c r="D886" i="9"/>
  <c r="C887" i="9"/>
  <c r="D887" i="9"/>
  <c r="C888" i="9"/>
  <c r="D888" i="9"/>
  <c r="C889" i="9"/>
  <c r="D889" i="9"/>
  <c r="C890" i="9"/>
  <c r="D890" i="9"/>
  <c r="C891" i="9"/>
  <c r="D891" i="9"/>
  <c r="C892" i="9"/>
  <c r="D892" i="9"/>
  <c r="C893" i="9"/>
  <c r="D893" i="9"/>
  <c r="C894" i="9"/>
  <c r="D894" i="9"/>
  <c r="C895" i="9"/>
  <c r="D895" i="9"/>
  <c r="C896" i="9"/>
  <c r="D896" i="9"/>
  <c r="C897" i="9"/>
  <c r="D897" i="9"/>
  <c r="C898" i="9"/>
  <c r="D898" i="9"/>
  <c r="C899" i="9"/>
  <c r="D899" i="9"/>
  <c r="C900" i="9"/>
  <c r="D900" i="9"/>
  <c r="C901" i="9"/>
  <c r="D901" i="9"/>
  <c r="C902" i="9"/>
  <c r="D902" i="9"/>
  <c r="C903" i="9"/>
  <c r="D903" i="9"/>
  <c r="C904" i="9"/>
  <c r="D904" i="9"/>
  <c r="C905" i="9"/>
  <c r="D905" i="9"/>
  <c r="C906" i="9"/>
  <c r="D906" i="9"/>
  <c r="C907" i="9"/>
  <c r="D907" i="9"/>
  <c r="C908" i="9"/>
  <c r="D908" i="9"/>
  <c r="C909" i="9"/>
  <c r="D909" i="9"/>
  <c r="C910" i="9"/>
  <c r="D910" i="9"/>
  <c r="C911" i="9"/>
  <c r="D911" i="9"/>
  <c r="C912" i="9"/>
  <c r="D912" i="9"/>
  <c r="C913" i="9"/>
  <c r="D913" i="9"/>
  <c r="C914" i="9"/>
  <c r="D914" i="9"/>
  <c r="C915" i="9"/>
  <c r="D915" i="9"/>
  <c r="C916" i="9"/>
  <c r="D916" i="9"/>
  <c r="C917" i="9"/>
  <c r="D917" i="9"/>
  <c r="C918" i="9"/>
  <c r="D918" i="9"/>
  <c r="C919" i="9"/>
  <c r="D919" i="9"/>
  <c r="C920" i="9"/>
  <c r="D920" i="9"/>
  <c r="C921" i="9"/>
  <c r="D921" i="9"/>
  <c r="C922" i="9"/>
  <c r="D922" i="9"/>
  <c r="C923" i="9"/>
  <c r="D923" i="9"/>
  <c r="C924" i="9"/>
  <c r="D924" i="9"/>
  <c r="C925" i="9"/>
  <c r="D925" i="9"/>
  <c r="C926" i="9"/>
  <c r="D926" i="9"/>
  <c r="C927" i="9"/>
  <c r="D927" i="9"/>
  <c r="C928" i="9"/>
  <c r="D928" i="9"/>
  <c r="C929" i="9"/>
  <c r="D929" i="9"/>
  <c r="C930" i="9"/>
  <c r="D930" i="9"/>
  <c r="C931" i="9"/>
  <c r="D931" i="9"/>
  <c r="C932" i="9"/>
  <c r="D932" i="9"/>
  <c r="C933" i="9"/>
  <c r="D933" i="9"/>
  <c r="C934" i="9"/>
  <c r="D934" i="9"/>
  <c r="C935" i="9"/>
  <c r="D935" i="9"/>
  <c r="C936" i="9"/>
  <c r="D936" i="9"/>
  <c r="C937" i="9"/>
  <c r="D937" i="9"/>
  <c r="C938" i="9"/>
  <c r="D938" i="9"/>
  <c r="C939" i="9"/>
  <c r="D939" i="9"/>
  <c r="C940" i="9"/>
  <c r="D940" i="9"/>
  <c r="C941" i="9"/>
  <c r="D941" i="9"/>
  <c r="C942" i="9"/>
  <c r="D942" i="9"/>
  <c r="C943" i="9"/>
  <c r="D943" i="9"/>
  <c r="C944" i="9"/>
  <c r="D944" i="9"/>
  <c r="C945" i="9"/>
  <c r="D945" i="9"/>
  <c r="C946" i="9"/>
  <c r="D946" i="9"/>
  <c r="C947" i="9"/>
  <c r="D947" i="9"/>
  <c r="C948" i="9"/>
  <c r="D948" i="9"/>
  <c r="C949" i="9"/>
  <c r="D949" i="9"/>
  <c r="C950" i="9"/>
  <c r="D950" i="9"/>
  <c r="C951" i="9"/>
  <c r="D951" i="9"/>
  <c r="C952" i="9"/>
  <c r="D952" i="9"/>
  <c r="C953" i="9"/>
  <c r="D953" i="9"/>
  <c r="C954" i="9"/>
  <c r="D954" i="9"/>
  <c r="C955" i="9"/>
  <c r="D955" i="9"/>
  <c r="C956" i="9"/>
  <c r="D956" i="9"/>
  <c r="C957" i="9"/>
  <c r="D957" i="9"/>
  <c r="C958" i="9"/>
  <c r="D958" i="9"/>
  <c r="C959" i="9"/>
  <c r="D959" i="9"/>
  <c r="C960" i="9"/>
  <c r="D960" i="9"/>
  <c r="C961" i="9"/>
  <c r="D961" i="9"/>
  <c r="C962" i="9"/>
  <c r="D962" i="9"/>
  <c r="C963" i="9"/>
  <c r="D963" i="9"/>
  <c r="C964" i="9"/>
  <c r="D964" i="9"/>
  <c r="C965" i="9"/>
  <c r="D965" i="9"/>
  <c r="C966" i="9"/>
  <c r="D966" i="9"/>
  <c r="C967" i="9"/>
  <c r="D967" i="9"/>
  <c r="C968" i="9"/>
  <c r="D968" i="9"/>
  <c r="C969" i="9"/>
  <c r="D969" i="9"/>
  <c r="C970" i="9"/>
  <c r="D970" i="9"/>
  <c r="C971" i="9"/>
  <c r="D971" i="9"/>
  <c r="C972" i="9"/>
  <c r="D972" i="9"/>
  <c r="C973" i="9"/>
  <c r="D973" i="9"/>
  <c r="C974" i="9"/>
  <c r="D974" i="9"/>
  <c r="C975" i="9"/>
  <c r="D975" i="9"/>
  <c r="C976" i="9"/>
  <c r="D976" i="9"/>
  <c r="C977" i="9"/>
  <c r="D977" i="9"/>
  <c r="C978" i="9"/>
  <c r="D978" i="9"/>
  <c r="C979" i="9"/>
  <c r="D979" i="9"/>
  <c r="C980" i="9"/>
  <c r="D980" i="9"/>
  <c r="C981" i="9"/>
  <c r="D981" i="9"/>
  <c r="C982" i="9"/>
  <c r="D982" i="9"/>
  <c r="C983" i="9"/>
  <c r="D983" i="9"/>
  <c r="C985" i="9"/>
  <c r="D985" i="9"/>
  <c r="C986" i="9"/>
  <c r="D986" i="9"/>
  <c r="C987" i="9"/>
  <c r="D987" i="9"/>
  <c r="C988" i="9"/>
  <c r="D988" i="9"/>
  <c r="C989" i="9"/>
  <c r="D989" i="9"/>
  <c r="C990" i="9"/>
  <c r="D990" i="9"/>
  <c r="C991" i="9"/>
  <c r="D991" i="9"/>
  <c r="C992" i="9"/>
  <c r="D992" i="9"/>
  <c r="C993" i="9"/>
  <c r="D993" i="9"/>
  <c r="C994" i="9"/>
  <c r="D994" i="9"/>
  <c r="C995" i="9"/>
  <c r="D995" i="9"/>
  <c r="C996" i="9"/>
  <c r="D996" i="9"/>
  <c r="C997" i="9"/>
  <c r="D997" i="9"/>
  <c r="C998" i="9"/>
  <c r="D998" i="9"/>
  <c r="C999" i="9"/>
  <c r="D999" i="9"/>
  <c r="C1000" i="9"/>
  <c r="D1000" i="9"/>
  <c r="C1001" i="9"/>
  <c r="D1001" i="9"/>
  <c r="C1002" i="9"/>
  <c r="D1002" i="9"/>
  <c r="C1003" i="9"/>
  <c r="D1003" i="9"/>
  <c r="C1004" i="9"/>
  <c r="D1004" i="9"/>
  <c r="C1005" i="9"/>
  <c r="D1005" i="9"/>
  <c r="C1006" i="9"/>
  <c r="D1006" i="9"/>
  <c r="C1007" i="9"/>
  <c r="D1007" i="9"/>
  <c r="C1008" i="9"/>
  <c r="D1008" i="9"/>
  <c r="C1009" i="9"/>
  <c r="D1009" i="9"/>
  <c r="C1010" i="9"/>
  <c r="D1010" i="9"/>
  <c r="C1011" i="9"/>
  <c r="D1011" i="9"/>
  <c r="C1012" i="9"/>
  <c r="D1012" i="9"/>
  <c r="C1013" i="9"/>
  <c r="D1013" i="9"/>
  <c r="C1014" i="9"/>
  <c r="D1014" i="9"/>
  <c r="C1015" i="9"/>
  <c r="D1015" i="9"/>
  <c r="C1016" i="9"/>
  <c r="D1016" i="9"/>
  <c r="C1017" i="9"/>
  <c r="D1017" i="9"/>
  <c r="C1018" i="9"/>
  <c r="D1018" i="9"/>
  <c r="C1019" i="9"/>
  <c r="D1019" i="9"/>
  <c r="C1020" i="9"/>
  <c r="D1020" i="9"/>
  <c r="C1021" i="9"/>
  <c r="D1021" i="9"/>
  <c r="C1022" i="9"/>
  <c r="D1022" i="9"/>
  <c r="C1023" i="9"/>
  <c r="D1023" i="9"/>
  <c r="C1024" i="9"/>
  <c r="D1024" i="9"/>
  <c r="C1025" i="9"/>
  <c r="D1025" i="9"/>
  <c r="C1026" i="9"/>
  <c r="D1026" i="9"/>
  <c r="C1027" i="9"/>
  <c r="D1027" i="9"/>
  <c r="C1028" i="9"/>
  <c r="D1028" i="9"/>
  <c r="C1029" i="9"/>
  <c r="D1029" i="9"/>
  <c r="C1030" i="9"/>
  <c r="D1030" i="9"/>
  <c r="C1031" i="9"/>
  <c r="D1031" i="9"/>
  <c r="C1032" i="9"/>
  <c r="D1032" i="9"/>
  <c r="C1033" i="9"/>
  <c r="D1033" i="9"/>
  <c r="C1034" i="9"/>
  <c r="D1034" i="9"/>
  <c r="C1035" i="9"/>
  <c r="D1035" i="9"/>
  <c r="C1036" i="9"/>
  <c r="D1036" i="9"/>
  <c r="C1037" i="9"/>
  <c r="D1037" i="9"/>
  <c r="C1038" i="9"/>
  <c r="D1038" i="9"/>
  <c r="C1039" i="9"/>
  <c r="D1039" i="9"/>
  <c r="C1040" i="9"/>
  <c r="D1040" i="9"/>
  <c r="C1041" i="9"/>
  <c r="D1041" i="9"/>
  <c r="C1042" i="9"/>
  <c r="D1042" i="9"/>
  <c r="C1043" i="9"/>
  <c r="D1043" i="9"/>
  <c r="C1044" i="9"/>
  <c r="D1044" i="9"/>
  <c r="C1045" i="9"/>
  <c r="D1045" i="9"/>
  <c r="C1046" i="9"/>
  <c r="D1046" i="9"/>
  <c r="C1047" i="9"/>
  <c r="D1047" i="9"/>
  <c r="C1048" i="9"/>
  <c r="D1048" i="9"/>
  <c r="C1049" i="9"/>
  <c r="D1049" i="9"/>
  <c r="C1050" i="9"/>
  <c r="D1050" i="9"/>
  <c r="C1051" i="9"/>
  <c r="D1051" i="9"/>
  <c r="C1052" i="9"/>
  <c r="D1052" i="9"/>
  <c r="C1053" i="9"/>
  <c r="D1053" i="9"/>
  <c r="C1054" i="9"/>
  <c r="D1054" i="9"/>
  <c r="C1055" i="9"/>
  <c r="D1055" i="9"/>
  <c r="C1056" i="9"/>
  <c r="D1056" i="9"/>
  <c r="C1057" i="9"/>
  <c r="D1057" i="9"/>
  <c r="C1058" i="9"/>
  <c r="D1058" i="9"/>
  <c r="C1059" i="9"/>
  <c r="D1059" i="9"/>
  <c r="C1060" i="9"/>
  <c r="D1060" i="9"/>
  <c r="C1061" i="9"/>
  <c r="D1061" i="9"/>
  <c r="C1062" i="9"/>
  <c r="D1062" i="9"/>
  <c r="C1063" i="9"/>
  <c r="D1063" i="9"/>
  <c r="C1064" i="9"/>
  <c r="D1064" i="9"/>
  <c r="C1065" i="9"/>
  <c r="D1065" i="9"/>
  <c r="C1066" i="9"/>
  <c r="D1066" i="9"/>
  <c r="C1067" i="9"/>
  <c r="D1067" i="9"/>
  <c r="C1068" i="9"/>
  <c r="D1068" i="9"/>
  <c r="C1069" i="9"/>
  <c r="D1069" i="9"/>
  <c r="C1070" i="9"/>
  <c r="D1070" i="9"/>
  <c r="C1071" i="9"/>
  <c r="D1071" i="9"/>
  <c r="C1072" i="9"/>
  <c r="D1072" i="9"/>
  <c r="C1073" i="9"/>
  <c r="D1073" i="9"/>
  <c r="C1074" i="9"/>
  <c r="D1074" i="9"/>
  <c r="C1075" i="9"/>
  <c r="D1075" i="9"/>
  <c r="C1076" i="9"/>
  <c r="D1076" i="9"/>
  <c r="C1077" i="9"/>
  <c r="D1077" i="9"/>
  <c r="C1078" i="9"/>
  <c r="D1078" i="9"/>
  <c r="C1079" i="9"/>
  <c r="D1079" i="9"/>
  <c r="C1080" i="9"/>
  <c r="D1080" i="9"/>
  <c r="C1081" i="9"/>
  <c r="D1081" i="9"/>
  <c r="C1082" i="9"/>
  <c r="D1082" i="9"/>
  <c r="C1083" i="9"/>
  <c r="D1083" i="9"/>
  <c r="C1084" i="9"/>
  <c r="D1084" i="9"/>
  <c r="C1085" i="9"/>
  <c r="D1085" i="9"/>
  <c r="C1086" i="9"/>
  <c r="D1086" i="9"/>
  <c r="C1087" i="9"/>
  <c r="D1087" i="9"/>
  <c r="C1088" i="9"/>
  <c r="D1088" i="9"/>
  <c r="C1089" i="9"/>
  <c r="D1089" i="9"/>
  <c r="C1090" i="9"/>
  <c r="D1090" i="9"/>
  <c r="C1091" i="9"/>
  <c r="D1091" i="9"/>
  <c r="C1092" i="9"/>
  <c r="D1092" i="9"/>
  <c r="C1093" i="9"/>
  <c r="D1093" i="9"/>
  <c r="C1094" i="9"/>
  <c r="D1094" i="9"/>
  <c r="C1095" i="9"/>
  <c r="D1095" i="9"/>
  <c r="C1096" i="9"/>
  <c r="D1096" i="9"/>
  <c r="C1097" i="9"/>
  <c r="D1097" i="9"/>
  <c r="C1098" i="9"/>
  <c r="D1098" i="9"/>
  <c r="C1099" i="9"/>
  <c r="D1099" i="9"/>
  <c r="C1100" i="9"/>
  <c r="D1100" i="9"/>
  <c r="C1101" i="9"/>
  <c r="D1101" i="9"/>
  <c r="C1102" i="9"/>
  <c r="D1102" i="9"/>
  <c r="C1103" i="9"/>
  <c r="D1103" i="9"/>
  <c r="C1104" i="9"/>
  <c r="D1104" i="9"/>
  <c r="C1105" i="9"/>
  <c r="D1105" i="9"/>
  <c r="C1106" i="9"/>
  <c r="D1106" i="9"/>
  <c r="C1107" i="9"/>
  <c r="D1107" i="9"/>
  <c r="C1108" i="9"/>
  <c r="D1108" i="9"/>
  <c r="C1109" i="9"/>
  <c r="D1109" i="9"/>
  <c r="C1110" i="9"/>
  <c r="D1110" i="9"/>
  <c r="C1111" i="9"/>
  <c r="D1111" i="9"/>
  <c r="C1112" i="9"/>
  <c r="D1112" i="9"/>
  <c r="C1113" i="9"/>
  <c r="D1113" i="9"/>
  <c r="C1114" i="9"/>
  <c r="D1114" i="9"/>
  <c r="C1115" i="9"/>
  <c r="D1115" i="9"/>
  <c r="C1116" i="9"/>
  <c r="D1116" i="9"/>
  <c r="C1117" i="9"/>
  <c r="D1117" i="9"/>
  <c r="C1118" i="9"/>
  <c r="D1118" i="9"/>
  <c r="C1119" i="9"/>
  <c r="D1119" i="9"/>
  <c r="C1120" i="9"/>
  <c r="D1120" i="9"/>
  <c r="C1121" i="9"/>
  <c r="D1121" i="9"/>
  <c r="C1122" i="9"/>
  <c r="D1122" i="9"/>
  <c r="C1123" i="9"/>
  <c r="D1123" i="9"/>
  <c r="C1124" i="9"/>
  <c r="D1124" i="9"/>
  <c r="C1125" i="9"/>
  <c r="D1125" i="9"/>
  <c r="C1126" i="9"/>
  <c r="D1126" i="9"/>
  <c r="C1127" i="9"/>
  <c r="D1127" i="9"/>
  <c r="C1128" i="9"/>
  <c r="D1128" i="9"/>
  <c r="C1129" i="9"/>
  <c r="D1129" i="9"/>
  <c r="C1130" i="9"/>
  <c r="D1130" i="9"/>
  <c r="C1131" i="9"/>
  <c r="D1131" i="9"/>
  <c r="C1132" i="9"/>
  <c r="D1132" i="9"/>
  <c r="C1133" i="9"/>
  <c r="D1133" i="9"/>
  <c r="C1134" i="9"/>
  <c r="D1134" i="9"/>
  <c r="C1135" i="9"/>
  <c r="D1135" i="9"/>
  <c r="C1136" i="9"/>
  <c r="D1136" i="9"/>
  <c r="C1137" i="9"/>
  <c r="D1137" i="9"/>
  <c r="C1138" i="9"/>
  <c r="D1138" i="9"/>
  <c r="C1139" i="9"/>
  <c r="D1139" i="9"/>
  <c r="C1140" i="9"/>
  <c r="D1140" i="9"/>
  <c r="C1141" i="9"/>
  <c r="D1141" i="9"/>
  <c r="C1142" i="9"/>
  <c r="D1142" i="9"/>
  <c r="C1143" i="9"/>
  <c r="D1143" i="9"/>
  <c r="C1144" i="9"/>
  <c r="D1144" i="9"/>
  <c r="C1145" i="9"/>
  <c r="D1145" i="9"/>
  <c r="C1146" i="9"/>
  <c r="D1146" i="9"/>
  <c r="C1147" i="9"/>
  <c r="D1147" i="9"/>
  <c r="C1148" i="9"/>
  <c r="D1148" i="9"/>
  <c r="C1149" i="9"/>
  <c r="D1149" i="9"/>
  <c r="C1150" i="9"/>
  <c r="D1150" i="9"/>
  <c r="C1151" i="9"/>
  <c r="D1151" i="9"/>
  <c r="C1152" i="9"/>
  <c r="D1152" i="9"/>
  <c r="C1153" i="9"/>
  <c r="D1153" i="9"/>
  <c r="C1154" i="9"/>
  <c r="D1154" i="9"/>
  <c r="C1155" i="9"/>
  <c r="D1155" i="9"/>
  <c r="C1156" i="9"/>
  <c r="D1156" i="9"/>
  <c r="C1157" i="9"/>
  <c r="D1157" i="9"/>
  <c r="C1158" i="9"/>
  <c r="D1158" i="9"/>
  <c r="C1159" i="9"/>
  <c r="D1159" i="9"/>
  <c r="C1160" i="9"/>
  <c r="D1160" i="9"/>
  <c r="C1161" i="9"/>
  <c r="D1161" i="9"/>
  <c r="C1162" i="9"/>
  <c r="D1162" i="9"/>
  <c r="C1163" i="9"/>
  <c r="D1163" i="9"/>
  <c r="C1164" i="9"/>
  <c r="D1164" i="9"/>
  <c r="C1165" i="9"/>
  <c r="D1165" i="9"/>
  <c r="C1166" i="9"/>
  <c r="D1166" i="9"/>
  <c r="C1167" i="9"/>
  <c r="D1167" i="9"/>
  <c r="C1168" i="9"/>
  <c r="D1168" i="9"/>
  <c r="C1169" i="9"/>
  <c r="D1169" i="9"/>
  <c r="C1170" i="9"/>
  <c r="D1170" i="9"/>
  <c r="C1171" i="9"/>
  <c r="D1171" i="9"/>
  <c r="C1172" i="9"/>
  <c r="D1172" i="9"/>
  <c r="C1173" i="9"/>
  <c r="D1173" i="9"/>
  <c r="C1174" i="9"/>
  <c r="D1174" i="9"/>
  <c r="C1175" i="9"/>
  <c r="D1175" i="9"/>
  <c r="C1176" i="9"/>
  <c r="D1176" i="9"/>
  <c r="C1177" i="9"/>
  <c r="D1177" i="9"/>
  <c r="C1178" i="9"/>
  <c r="D1178" i="9"/>
  <c r="C1179" i="9"/>
  <c r="D1179" i="9"/>
  <c r="C1180" i="9"/>
  <c r="D1180" i="9"/>
  <c r="C1181" i="9"/>
  <c r="D1181" i="9"/>
  <c r="C1182" i="9"/>
  <c r="D1182" i="9"/>
  <c r="C1183" i="9"/>
  <c r="D1183" i="9"/>
  <c r="C1184" i="9"/>
  <c r="D1184" i="9"/>
  <c r="C1185" i="9"/>
  <c r="D1185" i="9"/>
  <c r="C1186" i="9"/>
  <c r="D1186" i="9"/>
  <c r="C1187" i="9"/>
  <c r="D1187" i="9"/>
  <c r="C1188" i="9"/>
  <c r="D1188" i="9"/>
  <c r="C1189" i="9"/>
  <c r="D1189" i="9"/>
  <c r="C1190" i="9"/>
  <c r="D1190" i="9"/>
  <c r="C1191" i="9"/>
  <c r="D1191" i="9"/>
  <c r="C1192" i="9"/>
  <c r="D1192" i="9"/>
  <c r="C1193" i="9"/>
  <c r="D1193" i="9"/>
  <c r="C1194" i="9"/>
  <c r="D1194" i="9"/>
  <c r="C1195" i="9"/>
  <c r="D1195" i="9"/>
  <c r="C1196" i="9"/>
  <c r="D1196" i="9"/>
  <c r="C1197" i="9"/>
  <c r="D1197" i="9"/>
  <c r="C1198" i="9"/>
  <c r="D1198" i="9"/>
  <c r="C1199" i="9"/>
  <c r="D1199" i="9"/>
  <c r="C1200" i="9"/>
  <c r="D1200" i="9"/>
  <c r="C1201" i="9"/>
  <c r="D1201" i="9"/>
  <c r="C1202" i="9"/>
  <c r="D1202" i="9"/>
  <c r="C1203" i="9"/>
  <c r="D1203" i="9"/>
  <c r="C1204" i="9"/>
  <c r="D1204" i="9"/>
  <c r="C1205" i="9"/>
  <c r="D1205" i="9"/>
  <c r="C1206" i="9"/>
  <c r="D1206" i="9"/>
  <c r="C1207" i="9"/>
  <c r="D1207" i="9"/>
  <c r="C1208" i="9"/>
  <c r="D1208" i="9"/>
  <c r="C1209" i="9"/>
  <c r="D1209" i="9"/>
  <c r="C1210" i="9"/>
  <c r="D1210" i="9"/>
  <c r="C1211" i="9"/>
  <c r="D1211" i="9"/>
  <c r="C1212" i="9"/>
  <c r="D1212" i="9"/>
  <c r="C1213" i="9"/>
  <c r="D1213" i="9"/>
  <c r="C1214" i="9"/>
  <c r="D1214" i="9"/>
  <c r="C1215" i="9"/>
  <c r="D1215" i="9"/>
  <c r="C1216" i="9"/>
  <c r="D1216" i="9"/>
  <c r="C1217" i="9"/>
  <c r="D1217" i="9"/>
  <c r="C1218" i="9"/>
  <c r="D1218" i="9"/>
  <c r="C1219" i="9"/>
  <c r="D1219" i="9"/>
  <c r="C1220" i="9"/>
  <c r="D1220" i="9"/>
  <c r="C1221" i="9"/>
  <c r="D1221" i="9"/>
  <c r="C1222" i="9"/>
  <c r="D1222" i="9"/>
  <c r="C1223" i="9"/>
  <c r="D1223" i="9"/>
  <c r="C1224" i="9"/>
  <c r="D1224" i="9"/>
  <c r="C1225" i="9"/>
  <c r="D1225" i="9"/>
  <c r="C1226" i="9"/>
  <c r="D1226" i="9"/>
  <c r="C1227" i="9"/>
  <c r="D1227" i="9"/>
  <c r="C1228" i="9"/>
  <c r="D1228" i="9"/>
  <c r="C1229" i="9"/>
  <c r="D1229" i="9"/>
  <c r="C1230" i="9"/>
  <c r="D1230" i="9"/>
  <c r="C1231" i="9"/>
  <c r="D1231" i="9"/>
  <c r="C1232" i="9"/>
  <c r="D1232" i="9"/>
  <c r="C1233" i="9"/>
  <c r="D1233" i="9"/>
  <c r="C1234" i="9"/>
  <c r="D1234" i="9"/>
  <c r="C1235" i="9"/>
  <c r="D1235" i="9"/>
  <c r="C1236" i="9"/>
  <c r="D1236" i="9"/>
  <c r="C1237" i="9"/>
  <c r="D1237" i="9"/>
  <c r="C1238" i="9"/>
  <c r="D1238" i="9"/>
  <c r="C1239" i="9"/>
  <c r="D1239" i="9"/>
  <c r="C1240" i="9"/>
  <c r="D1240" i="9"/>
  <c r="C1241" i="9"/>
  <c r="D1241" i="9"/>
  <c r="C1242" i="9"/>
  <c r="D1242" i="9"/>
  <c r="C1243" i="9"/>
  <c r="D1243" i="9"/>
  <c r="C1244" i="9"/>
  <c r="D1244" i="9"/>
  <c r="C1245" i="9"/>
  <c r="D1245" i="9"/>
  <c r="C1246" i="9"/>
  <c r="D1246" i="9"/>
  <c r="C1247" i="9"/>
  <c r="D1247" i="9"/>
  <c r="C1248" i="9"/>
  <c r="D1248" i="9"/>
  <c r="C1249" i="9"/>
  <c r="D1249" i="9"/>
  <c r="C1250" i="9"/>
  <c r="D1250" i="9"/>
  <c r="C1251" i="9"/>
  <c r="D1251" i="9"/>
  <c r="C1252" i="9"/>
  <c r="D1252" i="9"/>
  <c r="C1253" i="9"/>
  <c r="D1253" i="9"/>
  <c r="C1254" i="9"/>
  <c r="D1254" i="9"/>
  <c r="C1255" i="9"/>
  <c r="D1255" i="9"/>
  <c r="C1256" i="9"/>
  <c r="D1256" i="9"/>
  <c r="C1257" i="9"/>
  <c r="D1257" i="9"/>
  <c r="C1258" i="9"/>
  <c r="D1258" i="9"/>
  <c r="C1259" i="9"/>
  <c r="D1259" i="9"/>
  <c r="C1260" i="9"/>
  <c r="D1260" i="9"/>
  <c r="C1261" i="9"/>
  <c r="D1261" i="9"/>
  <c r="C1262" i="9"/>
  <c r="D1262" i="9"/>
  <c r="C1263" i="9"/>
  <c r="D1263" i="9"/>
  <c r="C1264" i="9"/>
  <c r="D1264" i="9"/>
  <c r="C1265" i="9"/>
  <c r="D1265" i="9"/>
  <c r="C1266" i="9"/>
  <c r="D1266" i="9"/>
  <c r="C1267" i="9"/>
  <c r="D1267" i="9"/>
  <c r="C1268" i="9"/>
  <c r="D1268" i="9"/>
  <c r="C1269" i="9"/>
  <c r="D1269" i="9"/>
  <c r="C1270" i="9"/>
  <c r="D1270" i="9"/>
  <c r="C1271" i="9"/>
  <c r="D1271" i="9"/>
  <c r="C1272" i="9"/>
  <c r="D1272" i="9"/>
  <c r="C1273" i="9"/>
  <c r="D1273" i="9"/>
  <c r="C1274" i="9"/>
  <c r="D1274" i="9"/>
  <c r="C1275" i="9"/>
  <c r="D1275" i="9"/>
  <c r="C1276" i="9"/>
  <c r="D1276" i="9"/>
  <c r="C1277" i="9"/>
  <c r="D1277" i="9"/>
  <c r="C1278" i="9"/>
  <c r="D1278" i="9"/>
  <c r="C1279" i="9"/>
  <c r="D1279" i="9"/>
  <c r="C1280" i="9"/>
  <c r="D1280" i="9"/>
  <c r="C1281" i="9"/>
  <c r="D1281" i="9"/>
  <c r="C1282" i="9"/>
  <c r="D1282" i="9"/>
  <c r="C1283" i="9"/>
  <c r="D1283" i="9"/>
  <c r="C1284" i="9"/>
  <c r="D1284" i="9"/>
  <c r="C1285" i="9"/>
  <c r="D1285" i="9"/>
  <c r="C1286" i="9"/>
  <c r="D1286" i="9"/>
  <c r="C1287" i="9"/>
  <c r="D1287" i="9"/>
  <c r="C1288" i="9"/>
  <c r="D1288" i="9"/>
  <c r="C1289" i="9"/>
  <c r="D1289" i="9"/>
  <c r="C1290" i="9"/>
  <c r="D1290" i="9"/>
  <c r="C1291" i="9"/>
  <c r="D1291" i="9"/>
  <c r="C1292" i="9"/>
  <c r="D1292" i="9"/>
  <c r="C1293" i="9"/>
  <c r="D1293" i="9"/>
  <c r="C1294" i="9"/>
  <c r="D1294" i="9"/>
  <c r="C1295" i="9"/>
  <c r="D1295" i="9"/>
  <c r="C1296" i="9"/>
  <c r="D1296" i="9"/>
  <c r="C1297" i="9"/>
  <c r="D1297" i="9"/>
  <c r="C1298" i="9"/>
  <c r="D1298" i="9"/>
  <c r="C1299" i="9"/>
  <c r="D1299" i="9"/>
  <c r="C1300" i="9"/>
  <c r="D1300" i="9"/>
  <c r="C1301" i="9"/>
  <c r="D1301" i="9"/>
  <c r="C1302" i="9"/>
  <c r="D1302" i="9"/>
  <c r="C1303" i="9"/>
  <c r="D1303" i="9"/>
  <c r="C1304" i="9"/>
  <c r="D1304" i="9"/>
  <c r="C1305" i="9"/>
  <c r="D1305" i="9"/>
  <c r="C1306" i="9"/>
  <c r="D1306" i="9"/>
  <c r="C1307" i="9"/>
  <c r="D1307" i="9"/>
  <c r="C1308" i="9"/>
  <c r="D1308" i="9"/>
  <c r="C1309" i="9"/>
  <c r="D1309" i="9"/>
  <c r="C1310" i="9"/>
  <c r="D1310" i="9"/>
  <c r="C1311" i="9"/>
  <c r="D1311" i="9"/>
  <c r="C1312" i="9"/>
  <c r="D1312" i="9"/>
  <c r="C1313" i="9"/>
  <c r="D1313" i="9"/>
  <c r="C1314" i="9"/>
  <c r="D1314" i="9"/>
  <c r="C1315" i="9"/>
  <c r="D1315" i="9"/>
  <c r="C1316" i="9"/>
  <c r="D1316" i="9"/>
  <c r="C1317" i="9"/>
  <c r="D1317" i="9"/>
  <c r="C1318" i="9"/>
  <c r="D1318" i="9"/>
  <c r="C1319" i="9"/>
  <c r="D1319" i="9"/>
  <c r="C1320" i="9"/>
  <c r="D1320" i="9"/>
  <c r="C1321" i="9"/>
  <c r="D1321" i="9"/>
  <c r="C1322" i="9"/>
  <c r="D1322" i="9"/>
  <c r="C1323" i="9"/>
  <c r="D1323" i="9"/>
  <c r="C1324" i="9"/>
  <c r="D1324" i="9"/>
  <c r="C1325" i="9"/>
  <c r="D1325" i="9"/>
  <c r="C1326" i="9"/>
  <c r="D1326" i="9"/>
  <c r="C1327" i="9"/>
  <c r="D1327" i="9"/>
  <c r="C1328" i="9"/>
  <c r="D1328" i="9"/>
  <c r="C1329" i="9"/>
  <c r="D1329" i="9"/>
  <c r="C1330" i="9"/>
  <c r="D1330" i="9"/>
  <c r="C1331" i="9"/>
  <c r="D1331" i="9"/>
  <c r="C1332" i="9"/>
  <c r="D1332" i="9"/>
  <c r="C1333" i="9"/>
  <c r="D1333" i="9"/>
  <c r="C1334" i="9"/>
  <c r="D1334" i="9"/>
  <c r="C1335" i="9"/>
  <c r="D1335" i="9"/>
  <c r="C1336" i="9"/>
  <c r="D1336" i="9"/>
  <c r="C1337" i="9"/>
  <c r="D1337" i="9"/>
  <c r="C1338" i="9"/>
  <c r="D1338" i="9"/>
  <c r="C1339" i="9"/>
  <c r="D1339" i="9"/>
  <c r="C1340" i="9"/>
  <c r="D1340" i="9"/>
  <c r="C1341" i="9"/>
  <c r="D1341" i="9"/>
  <c r="C1342" i="9"/>
  <c r="D1342" i="9"/>
  <c r="C1343" i="9"/>
  <c r="D1343" i="9"/>
  <c r="C1344" i="9"/>
  <c r="D1344" i="9"/>
  <c r="C1345" i="9"/>
  <c r="D1345" i="9"/>
  <c r="C1346" i="9"/>
  <c r="D1346" i="9"/>
  <c r="C1347" i="9"/>
  <c r="D1347" i="9"/>
  <c r="C1348" i="9"/>
  <c r="D1348" i="9"/>
  <c r="C1349" i="9"/>
  <c r="D1349" i="9"/>
  <c r="C1350" i="9"/>
  <c r="D1350" i="9"/>
  <c r="C1352" i="9"/>
  <c r="D1352" i="9"/>
  <c r="C1353" i="9"/>
  <c r="D1353" i="9"/>
  <c r="C1354" i="9"/>
  <c r="D1354" i="9"/>
  <c r="C1355" i="9"/>
  <c r="D1355" i="9"/>
  <c r="C1356" i="9"/>
  <c r="D1356" i="9"/>
  <c r="C1357" i="9"/>
  <c r="D1357" i="9"/>
  <c r="C1358" i="9"/>
  <c r="D1358" i="9"/>
  <c r="C1359" i="9"/>
  <c r="D1359" i="9"/>
  <c r="C1360" i="9"/>
  <c r="D1360" i="9"/>
  <c r="C1361" i="9"/>
  <c r="D1361" i="9"/>
  <c r="C1362" i="9"/>
  <c r="D1362" i="9"/>
  <c r="C1363" i="9"/>
  <c r="D1363" i="9"/>
  <c r="C1364" i="9"/>
  <c r="D1364" i="9"/>
  <c r="C1365" i="9"/>
  <c r="D1365" i="9"/>
  <c r="C1366" i="9"/>
  <c r="D1366" i="9"/>
  <c r="C1367" i="9"/>
  <c r="D1367" i="9"/>
  <c r="C1368" i="9"/>
  <c r="D1368" i="9"/>
  <c r="C1369" i="9"/>
  <c r="D1369" i="9"/>
  <c r="C1370" i="9"/>
  <c r="D1370" i="9"/>
  <c r="C1371" i="9"/>
  <c r="D1371" i="9"/>
  <c r="C1372" i="9"/>
  <c r="D1372" i="9"/>
  <c r="C1373" i="9"/>
  <c r="D1373" i="9"/>
  <c r="C1374" i="9"/>
  <c r="D1374" i="9"/>
  <c r="C1375" i="9"/>
  <c r="D1375" i="9"/>
  <c r="C1376" i="9"/>
  <c r="D1376" i="9"/>
  <c r="C1377" i="9"/>
  <c r="D1377" i="9"/>
  <c r="C1378" i="9"/>
  <c r="D1378" i="9"/>
  <c r="C1379" i="9"/>
  <c r="D1379" i="9"/>
  <c r="C1380" i="9"/>
  <c r="D1380" i="9"/>
  <c r="C1381" i="9"/>
  <c r="D1381" i="9"/>
  <c r="C1382" i="9"/>
  <c r="D1382" i="9"/>
  <c r="C1383" i="9"/>
  <c r="D1383" i="9"/>
  <c r="C1384" i="9"/>
  <c r="D1384" i="9"/>
  <c r="C1385" i="9"/>
  <c r="D1385" i="9"/>
  <c r="C1386" i="9"/>
  <c r="D1386" i="9"/>
  <c r="C1387" i="9"/>
  <c r="D1387" i="9"/>
  <c r="C1388" i="9"/>
  <c r="D1388" i="9"/>
  <c r="C1389" i="9"/>
  <c r="D1389" i="9"/>
  <c r="C1390" i="9"/>
  <c r="D1390" i="9"/>
  <c r="C1391" i="9"/>
  <c r="D1391" i="9"/>
  <c r="C1392" i="9"/>
  <c r="D1392" i="9"/>
  <c r="C1393" i="9"/>
  <c r="D1393" i="9"/>
  <c r="C1394" i="9"/>
  <c r="D1394" i="9"/>
  <c r="C1395" i="9"/>
  <c r="D1395" i="9"/>
  <c r="C1396" i="9"/>
  <c r="D1396" i="9"/>
  <c r="C1397" i="9"/>
  <c r="D1397" i="9"/>
  <c r="C1398" i="9"/>
  <c r="D1398" i="9"/>
  <c r="C1399" i="9"/>
  <c r="D1399" i="9"/>
  <c r="C1400" i="9"/>
  <c r="D1400" i="9"/>
  <c r="C1401" i="9"/>
  <c r="D1401" i="9"/>
  <c r="C1402" i="9"/>
  <c r="D1402" i="9"/>
  <c r="C1403" i="9"/>
  <c r="D1403" i="9"/>
  <c r="C1404" i="9"/>
  <c r="D1404" i="9"/>
  <c r="C1405" i="9"/>
  <c r="D1405" i="9"/>
  <c r="C1406" i="9"/>
  <c r="D1406" i="9"/>
  <c r="C1407" i="9"/>
  <c r="D1407" i="9"/>
  <c r="C1408" i="9"/>
  <c r="D1408" i="9"/>
  <c r="C1409" i="9"/>
  <c r="D1409" i="9"/>
  <c r="C1410" i="9"/>
  <c r="D1410" i="9"/>
  <c r="C1411" i="9"/>
  <c r="D1411" i="9"/>
  <c r="C1412" i="9"/>
  <c r="D1412" i="9"/>
  <c r="C1413" i="9"/>
  <c r="D1413" i="9"/>
  <c r="C1414" i="9"/>
  <c r="D1414" i="9"/>
  <c r="C1415" i="9"/>
  <c r="D1415" i="9"/>
  <c r="C1416" i="9"/>
  <c r="D1416" i="9"/>
  <c r="C1417" i="9"/>
  <c r="D1417" i="9"/>
  <c r="C1418" i="9"/>
  <c r="D1418" i="9"/>
  <c r="C1419" i="9"/>
  <c r="D1419" i="9"/>
  <c r="C1420" i="9"/>
  <c r="D1420" i="9"/>
  <c r="C1421" i="9"/>
  <c r="D1421" i="9"/>
  <c r="C1422" i="9"/>
  <c r="D1422" i="9"/>
  <c r="C1423" i="9"/>
  <c r="D1423" i="9"/>
  <c r="C1424" i="9"/>
  <c r="D1424" i="9"/>
  <c r="C1425" i="9"/>
  <c r="D1425" i="9"/>
  <c r="C1426" i="9"/>
  <c r="D1426" i="9"/>
  <c r="C1427" i="9"/>
  <c r="D1427" i="9"/>
  <c r="C1428" i="9"/>
  <c r="D1428" i="9"/>
  <c r="C1429" i="9"/>
  <c r="D1429" i="9"/>
  <c r="C1430" i="9"/>
  <c r="D1430" i="9"/>
  <c r="C1431" i="9"/>
  <c r="D1431" i="9"/>
  <c r="C1432" i="9"/>
  <c r="D1432" i="9"/>
  <c r="C1433" i="9"/>
  <c r="D1433" i="9"/>
  <c r="C1434" i="9"/>
  <c r="D1434" i="9"/>
  <c r="C1435" i="9"/>
  <c r="D1435" i="9"/>
  <c r="C1436" i="9"/>
  <c r="D1436" i="9"/>
  <c r="C1437" i="9"/>
  <c r="D1437" i="9"/>
  <c r="C1438" i="9"/>
  <c r="D1438" i="9"/>
  <c r="C1439" i="9"/>
  <c r="D1439" i="9"/>
  <c r="C1440" i="9"/>
  <c r="D1440" i="9"/>
  <c r="C1441" i="9"/>
  <c r="D1441" i="9"/>
  <c r="C1442" i="9"/>
  <c r="D1442" i="9"/>
  <c r="C1443" i="9"/>
  <c r="D1443" i="9"/>
  <c r="C1444" i="9"/>
  <c r="D1444" i="9"/>
  <c r="C1445" i="9"/>
  <c r="D1445" i="9"/>
  <c r="C1446" i="9"/>
  <c r="D1446" i="9"/>
  <c r="C1447" i="9"/>
  <c r="D1447" i="9"/>
  <c r="C1448" i="9"/>
  <c r="D1448" i="9"/>
  <c r="C1449" i="9"/>
  <c r="D1449" i="9"/>
  <c r="C1450" i="9"/>
  <c r="D1450" i="9"/>
  <c r="C1451" i="9"/>
  <c r="D1451" i="9"/>
  <c r="C1452" i="9"/>
  <c r="D1452" i="9"/>
  <c r="C1453" i="9"/>
  <c r="D1453" i="9"/>
  <c r="C1454" i="9"/>
  <c r="D1454" i="9"/>
  <c r="C1455" i="9"/>
  <c r="D1455" i="9"/>
  <c r="C1456" i="9"/>
  <c r="D1456" i="9"/>
  <c r="C1457" i="9"/>
  <c r="D1457" i="9"/>
  <c r="C1458" i="9"/>
  <c r="D1458" i="9"/>
  <c r="C1459" i="9"/>
  <c r="D1459" i="9"/>
  <c r="C1460" i="9"/>
  <c r="D1460" i="9"/>
  <c r="C1461" i="9"/>
  <c r="D1461" i="9"/>
  <c r="C1462" i="9"/>
  <c r="D1462" i="9"/>
  <c r="C1463" i="9"/>
  <c r="D1463" i="9"/>
  <c r="C1464" i="9"/>
  <c r="D1464" i="9"/>
  <c r="C1465" i="9"/>
  <c r="D1465" i="9"/>
  <c r="C1466" i="9"/>
  <c r="D1466" i="9"/>
  <c r="C1467" i="9"/>
  <c r="D1467" i="9"/>
  <c r="C1468" i="9"/>
  <c r="D1468" i="9"/>
  <c r="C1469" i="9"/>
  <c r="D1469" i="9"/>
  <c r="C1470" i="9"/>
  <c r="D1470" i="9"/>
  <c r="C1471" i="9"/>
  <c r="D1471" i="9"/>
  <c r="C1472" i="9"/>
  <c r="D1472" i="9"/>
  <c r="C1473" i="9"/>
  <c r="D1473" i="9"/>
  <c r="C1474" i="9"/>
  <c r="D1474" i="9"/>
  <c r="C1475" i="9"/>
  <c r="D1475" i="9"/>
  <c r="C1476" i="9"/>
  <c r="D1476" i="9"/>
  <c r="C1477" i="9"/>
  <c r="D1477" i="9"/>
  <c r="C1478" i="9"/>
  <c r="D1478" i="9"/>
  <c r="C1479" i="9"/>
  <c r="D1479" i="9"/>
  <c r="C1480" i="9"/>
  <c r="D1480" i="9"/>
  <c r="C1481" i="9"/>
  <c r="D1481" i="9"/>
  <c r="C1482" i="9"/>
  <c r="D1482" i="9"/>
  <c r="C1483" i="9"/>
  <c r="D1483" i="9"/>
  <c r="C1484" i="9"/>
  <c r="D1484" i="9"/>
  <c r="C1485" i="9"/>
  <c r="D1485" i="9"/>
  <c r="C1486" i="9"/>
  <c r="D1486" i="9"/>
  <c r="C1487" i="9"/>
  <c r="D1487" i="9"/>
  <c r="C1488" i="9"/>
  <c r="D1488" i="9"/>
  <c r="C1489" i="9"/>
  <c r="D1489" i="9"/>
  <c r="C1490" i="9"/>
  <c r="D1490" i="9"/>
  <c r="C1491" i="9"/>
  <c r="D1491" i="9"/>
  <c r="C1492" i="9"/>
  <c r="D1492" i="9"/>
  <c r="C1493" i="9"/>
  <c r="D1493" i="9"/>
  <c r="C1494" i="9"/>
  <c r="D1494" i="9"/>
  <c r="C1495" i="9"/>
  <c r="D1495" i="9"/>
  <c r="C1496" i="9"/>
  <c r="D1496" i="9"/>
  <c r="C1497" i="9"/>
  <c r="D1497" i="9"/>
  <c r="C1498" i="9"/>
  <c r="D1498" i="9"/>
  <c r="C1499" i="9"/>
  <c r="D1499" i="9"/>
  <c r="C1500" i="9"/>
  <c r="D1500" i="9"/>
  <c r="C1501" i="9"/>
  <c r="D1501" i="9"/>
  <c r="C1502" i="9"/>
  <c r="D1502" i="9"/>
  <c r="C1503" i="9"/>
  <c r="D1503" i="9"/>
  <c r="C1504" i="9"/>
  <c r="D1504" i="9"/>
  <c r="C1505" i="9"/>
  <c r="D1505" i="9"/>
  <c r="C1506" i="9"/>
  <c r="D1506" i="9"/>
  <c r="C1507" i="9"/>
  <c r="D1507" i="9"/>
  <c r="C1508" i="9"/>
  <c r="D1508" i="9"/>
  <c r="C1509" i="9"/>
  <c r="D1509" i="9"/>
  <c r="C1510" i="9"/>
  <c r="D1510" i="9"/>
  <c r="C1511" i="9"/>
  <c r="D1511" i="9"/>
  <c r="C1512" i="9"/>
  <c r="D1512" i="9"/>
  <c r="C1513" i="9"/>
  <c r="D1513" i="9"/>
  <c r="C1514" i="9"/>
  <c r="D1514" i="9"/>
  <c r="C1515" i="9"/>
  <c r="D1515" i="9"/>
  <c r="C1516" i="9"/>
  <c r="D1516" i="9"/>
  <c r="C1517" i="9"/>
  <c r="D1517" i="9"/>
  <c r="C1518" i="9"/>
  <c r="D1518" i="9"/>
  <c r="C1519" i="9"/>
  <c r="D1519" i="9"/>
  <c r="C1520" i="9"/>
  <c r="D1520" i="9"/>
  <c r="C1521" i="9"/>
  <c r="D1521" i="9"/>
  <c r="C1522" i="9"/>
  <c r="D1522" i="9"/>
  <c r="C1523" i="9"/>
  <c r="D1523" i="9"/>
  <c r="C1524" i="9"/>
  <c r="D1524" i="9"/>
  <c r="C1525" i="9"/>
  <c r="D1525" i="9"/>
  <c r="C1526" i="9"/>
  <c r="D1526" i="9"/>
  <c r="C1527" i="9"/>
  <c r="D1527" i="9"/>
  <c r="C1528" i="9"/>
  <c r="D1528" i="9"/>
  <c r="C1529" i="9"/>
  <c r="D1529" i="9"/>
  <c r="C1530" i="9"/>
  <c r="D1530" i="9"/>
  <c r="C1531" i="9"/>
  <c r="D1531" i="9"/>
  <c r="C1532" i="9"/>
  <c r="D1532" i="9"/>
  <c r="C1533" i="9"/>
  <c r="D1533" i="9"/>
  <c r="C1534" i="9"/>
  <c r="D1534" i="9"/>
  <c r="C1535" i="9"/>
  <c r="D1535" i="9"/>
  <c r="C1536" i="9"/>
  <c r="D1536" i="9"/>
  <c r="C1537" i="9"/>
  <c r="D1537" i="9"/>
  <c r="C1538" i="9"/>
  <c r="D1538" i="9"/>
  <c r="C1539" i="9"/>
  <c r="D1539" i="9"/>
  <c r="C1540" i="9"/>
  <c r="D1540" i="9"/>
  <c r="C1541" i="9"/>
  <c r="D1541" i="9"/>
  <c r="C1542" i="9"/>
  <c r="D1542" i="9"/>
  <c r="C1543" i="9"/>
  <c r="D1543" i="9"/>
  <c r="C1544" i="9"/>
  <c r="D1544" i="9"/>
  <c r="C1545" i="9"/>
  <c r="D1545" i="9"/>
  <c r="C1546" i="9"/>
  <c r="D1546" i="9"/>
  <c r="C1547" i="9"/>
  <c r="D1547" i="9"/>
  <c r="C1548" i="9"/>
  <c r="D1548" i="9"/>
  <c r="C1549" i="9"/>
  <c r="D1549" i="9"/>
  <c r="C1550" i="9"/>
  <c r="D1550" i="9"/>
  <c r="C1551" i="9"/>
  <c r="D1551" i="9"/>
  <c r="C1552" i="9"/>
  <c r="D1552" i="9"/>
  <c r="C1553" i="9"/>
  <c r="D1553" i="9"/>
  <c r="C1554" i="9"/>
  <c r="D1554" i="9"/>
  <c r="C1555" i="9"/>
  <c r="D1555" i="9"/>
  <c r="C1556" i="9"/>
  <c r="D1556" i="9"/>
  <c r="C1557" i="9"/>
  <c r="D1557" i="9"/>
  <c r="C1558" i="9"/>
  <c r="D1558" i="9"/>
  <c r="C1559" i="9"/>
  <c r="D1559" i="9"/>
  <c r="C1560" i="9"/>
  <c r="D1560" i="9"/>
  <c r="C1561" i="9"/>
  <c r="D1561" i="9"/>
  <c r="C1562" i="9"/>
  <c r="D1562" i="9"/>
  <c r="C1563" i="9"/>
  <c r="D1563" i="9"/>
  <c r="C1564" i="9"/>
  <c r="D1564" i="9"/>
  <c r="C1565" i="9"/>
  <c r="D1565" i="9"/>
  <c r="C1566" i="9"/>
  <c r="D1566" i="9"/>
  <c r="C1567" i="9"/>
  <c r="D1567" i="9"/>
  <c r="C1568" i="9"/>
  <c r="D1568" i="9"/>
  <c r="C1569" i="9"/>
  <c r="D1569" i="9"/>
  <c r="C1570" i="9"/>
  <c r="D1570" i="9"/>
  <c r="C1571" i="9"/>
  <c r="D1571" i="9"/>
  <c r="C1572" i="9"/>
  <c r="D1572" i="9"/>
  <c r="C1573" i="9"/>
  <c r="D1573" i="9"/>
  <c r="C1574" i="9"/>
  <c r="D1574" i="9"/>
  <c r="C1575" i="9"/>
  <c r="D1575" i="9"/>
  <c r="C1576" i="9"/>
  <c r="D1576" i="9"/>
  <c r="C1577" i="9"/>
  <c r="D1577" i="9"/>
  <c r="C1578" i="9"/>
  <c r="D1578" i="9"/>
  <c r="C1579" i="9"/>
  <c r="D1579" i="9"/>
  <c r="C1580" i="9"/>
  <c r="D1580" i="9"/>
  <c r="C1581" i="9"/>
  <c r="D1581" i="9"/>
  <c r="C1582" i="9"/>
  <c r="D1582" i="9"/>
  <c r="C1583" i="9"/>
  <c r="D1583" i="9"/>
  <c r="C1584" i="9"/>
  <c r="D1584" i="9"/>
  <c r="C1585" i="9"/>
  <c r="D1585" i="9"/>
  <c r="C1586" i="9"/>
  <c r="D1586" i="9"/>
  <c r="C1587" i="9"/>
  <c r="D1587" i="9"/>
  <c r="C1588" i="9"/>
  <c r="D1588" i="9"/>
  <c r="C1589" i="9"/>
  <c r="D1589" i="9"/>
  <c r="C1590" i="9"/>
  <c r="D1590" i="9"/>
  <c r="C1591" i="9"/>
  <c r="D1591" i="9"/>
  <c r="C1592" i="9"/>
  <c r="D1592" i="9"/>
  <c r="C1593" i="9"/>
  <c r="D1593" i="9"/>
  <c r="C1594" i="9"/>
  <c r="D1594" i="9"/>
  <c r="C1595" i="9"/>
  <c r="D1595" i="9"/>
  <c r="C1596" i="9"/>
  <c r="D1596" i="9"/>
  <c r="C1597" i="9"/>
  <c r="D1597" i="9"/>
  <c r="C1598" i="9"/>
  <c r="D1598" i="9"/>
  <c r="C1599" i="9"/>
  <c r="D1599" i="9"/>
  <c r="C1600" i="9"/>
  <c r="D1600" i="9"/>
  <c r="C1601" i="9"/>
  <c r="D1601" i="9"/>
  <c r="C1602" i="9"/>
  <c r="D1602" i="9"/>
  <c r="C1603" i="9"/>
  <c r="D1603" i="9"/>
  <c r="C1604" i="9"/>
  <c r="D1604" i="9"/>
  <c r="C1605" i="9"/>
  <c r="D1605" i="9"/>
  <c r="C1606" i="9"/>
  <c r="D1606" i="9"/>
  <c r="C1607" i="9"/>
  <c r="D1607" i="9"/>
  <c r="C1608" i="9"/>
  <c r="D1608" i="9"/>
  <c r="C1609" i="9"/>
  <c r="D1609" i="9"/>
  <c r="C1610" i="9"/>
  <c r="D1610" i="9"/>
  <c r="C1611" i="9"/>
  <c r="D1611" i="9"/>
  <c r="C1612" i="9"/>
  <c r="D1612" i="9"/>
  <c r="C1613" i="9"/>
  <c r="D1613" i="9"/>
  <c r="C1614" i="9"/>
  <c r="D1614" i="9"/>
  <c r="C1615" i="9"/>
  <c r="D1615" i="9"/>
  <c r="C1616" i="9"/>
  <c r="D1616" i="9"/>
  <c r="C1617" i="9"/>
  <c r="D1617" i="9"/>
  <c r="C1618" i="9"/>
  <c r="D1618" i="9"/>
  <c r="C1619" i="9"/>
  <c r="D1619" i="9"/>
  <c r="C1620" i="9"/>
  <c r="D1620" i="9"/>
  <c r="C1621" i="9"/>
  <c r="D1621" i="9"/>
  <c r="C1622" i="9"/>
  <c r="D1622" i="9"/>
  <c r="C1623" i="9"/>
  <c r="D1623" i="9"/>
  <c r="C1624" i="9"/>
  <c r="D1624" i="9"/>
  <c r="C1625" i="9"/>
  <c r="D1625" i="9"/>
  <c r="C1626" i="9"/>
  <c r="D1626" i="9"/>
  <c r="C1627" i="9"/>
  <c r="D1627" i="9"/>
  <c r="C1628" i="9"/>
  <c r="D1628" i="9"/>
  <c r="C1629" i="9"/>
  <c r="D1629" i="9"/>
  <c r="C1630" i="9"/>
  <c r="D1630" i="9"/>
  <c r="C1631" i="9"/>
  <c r="D1631" i="9"/>
  <c r="C1632" i="9"/>
  <c r="D1632" i="9"/>
  <c r="C1633" i="9"/>
  <c r="D1633" i="9"/>
  <c r="C1634" i="9"/>
  <c r="D1634" i="9"/>
  <c r="C1635" i="9"/>
  <c r="D1635" i="9"/>
  <c r="C1636" i="9"/>
  <c r="D1636" i="9"/>
  <c r="C1637" i="9"/>
  <c r="D1637" i="9"/>
  <c r="C1638" i="9"/>
  <c r="D1638" i="9"/>
  <c r="C1639" i="9"/>
  <c r="D1639" i="9"/>
  <c r="C1640" i="9"/>
  <c r="D1640" i="9"/>
  <c r="C1641" i="9"/>
  <c r="D1641" i="9"/>
  <c r="C1642" i="9"/>
  <c r="D1642" i="9"/>
  <c r="C1643" i="9"/>
  <c r="D1643" i="9"/>
  <c r="C1644" i="9"/>
  <c r="D1644" i="9"/>
  <c r="C1645" i="9"/>
  <c r="D1645" i="9"/>
  <c r="C1646" i="9"/>
  <c r="D1646" i="9"/>
  <c r="C1647" i="9"/>
  <c r="D1647" i="9"/>
  <c r="C1648" i="9"/>
  <c r="D1648" i="9"/>
  <c r="C1649" i="9"/>
  <c r="D1649" i="9"/>
  <c r="C1650" i="9"/>
  <c r="D1650" i="9"/>
  <c r="C1651" i="9"/>
  <c r="D1651" i="9"/>
  <c r="C1652" i="9"/>
  <c r="D1652" i="9"/>
  <c r="C1653" i="9"/>
  <c r="D1653" i="9"/>
  <c r="C1654" i="9"/>
  <c r="D1654" i="9"/>
  <c r="C1655" i="9"/>
  <c r="D1655" i="9"/>
  <c r="C1656" i="9"/>
  <c r="D1656" i="9"/>
  <c r="C1657" i="9"/>
  <c r="D1657" i="9"/>
  <c r="C1658" i="9"/>
  <c r="D1658" i="9"/>
  <c r="C1659" i="9"/>
  <c r="D1659" i="9"/>
  <c r="C1660" i="9"/>
  <c r="D1660" i="9"/>
  <c r="C1661" i="9"/>
  <c r="D1661" i="9"/>
  <c r="C1662" i="9"/>
  <c r="D1662" i="9"/>
  <c r="C1663" i="9"/>
  <c r="D1663" i="9"/>
  <c r="C1664" i="9"/>
  <c r="D1664" i="9"/>
  <c r="C1665" i="9"/>
  <c r="D1665" i="9"/>
  <c r="C1666" i="9"/>
  <c r="D1666" i="9"/>
  <c r="C1667" i="9"/>
  <c r="D1667" i="9"/>
  <c r="C1668" i="9"/>
  <c r="D1668" i="9"/>
  <c r="C1669" i="9"/>
  <c r="D1669" i="9"/>
  <c r="C1670" i="9"/>
  <c r="D1670" i="9"/>
  <c r="C1671" i="9"/>
  <c r="D1671" i="9"/>
  <c r="C1672" i="9"/>
  <c r="D1672" i="9"/>
  <c r="C1673" i="9"/>
  <c r="D1673" i="9"/>
  <c r="C1674" i="9"/>
  <c r="D1674" i="9"/>
  <c r="C1675" i="9"/>
  <c r="D1675" i="9"/>
  <c r="C1676" i="9"/>
  <c r="D1676" i="9"/>
  <c r="C1677" i="9"/>
  <c r="D1677" i="9"/>
  <c r="C1678" i="9"/>
  <c r="D1678" i="9"/>
  <c r="C1679" i="9"/>
  <c r="D1679" i="9"/>
  <c r="C1680" i="9"/>
  <c r="D1680" i="9"/>
  <c r="C1681" i="9"/>
  <c r="D1681" i="9"/>
  <c r="C1682" i="9"/>
  <c r="D1682" i="9"/>
  <c r="C1683" i="9"/>
  <c r="D1683" i="9"/>
  <c r="C1684" i="9"/>
  <c r="D1684" i="9"/>
  <c r="C1685" i="9"/>
  <c r="D1685" i="9"/>
  <c r="C1686" i="9"/>
  <c r="D1686" i="9"/>
  <c r="C1687" i="9"/>
  <c r="D1687" i="9"/>
  <c r="C1688" i="9"/>
  <c r="D1688" i="9"/>
  <c r="C1689" i="9"/>
  <c r="D1689" i="9"/>
  <c r="C1690" i="9"/>
  <c r="D1690" i="9"/>
  <c r="C1691" i="9"/>
  <c r="D1691" i="9"/>
  <c r="C1692" i="9"/>
  <c r="D1692" i="9"/>
  <c r="C1693" i="9"/>
  <c r="D1693" i="9"/>
  <c r="C1694" i="9"/>
  <c r="D1694" i="9"/>
  <c r="C1695" i="9"/>
  <c r="D1695" i="9"/>
  <c r="C1696" i="9"/>
  <c r="D1696" i="9"/>
  <c r="C1697" i="9"/>
  <c r="D1697" i="9"/>
  <c r="C1698" i="9"/>
  <c r="D1698" i="9"/>
  <c r="C1699" i="9"/>
  <c r="D1699" i="9"/>
  <c r="C1700" i="9"/>
  <c r="D1700" i="9"/>
  <c r="C1701" i="9"/>
  <c r="D1701" i="9"/>
  <c r="C1702" i="9"/>
  <c r="D1702" i="9"/>
  <c r="C1703" i="9"/>
  <c r="D1703" i="9"/>
  <c r="C1704" i="9"/>
  <c r="D1704" i="9"/>
  <c r="C1705" i="9"/>
  <c r="D1705" i="9"/>
  <c r="C1706" i="9"/>
  <c r="D1706" i="9"/>
  <c r="C1707" i="9"/>
  <c r="D1707" i="9"/>
  <c r="C1708" i="9"/>
  <c r="D1708" i="9"/>
  <c r="C1709" i="9"/>
  <c r="D1709" i="9"/>
  <c r="C1710" i="9"/>
  <c r="D1710" i="9"/>
  <c r="C1711" i="9"/>
  <c r="D1711" i="9"/>
  <c r="C1712" i="9"/>
  <c r="D1712" i="9"/>
  <c r="C1713" i="9"/>
  <c r="D1713" i="9"/>
  <c r="C1714" i="9"/>
  <c r="D1714" i="9"/>
  <c r="C1715" i="9"/>
  <c r="D1715" i="9"/>
  <c r="C1716" i="9"/>
  <c r="D1716" i="9"/>
  <c r="C1717" i="9"/>
  <c r="D1717" i="9"/>
  <c r="C1718" i="9"/>
  <c r="D1718" i="9"/>
  <c r="C1719" i="9"/>
  <c r="D1719" i="9"/>
  <c r="C1720" i="9"/>
  <c r="D1720" i="9"/>
  <c r="C1721" i="9"/>
  <c r="D1721" i="9"/>
  <c r="C1722" i="9"/>
  <c r="D1722" i="9"/>
  <c r="C1723" i="9"/>
  <c r="D1723" i="9"/>
  <c r="C1724" i="9"/>
  <c r="D1724" i="9"/>
  <c r="C1725" i="9"/>
  <c r="D1725" i="9"/>
  <c r="C1726" i="9"/>
  <c r="D1726" i="9"/>
  <c r="C1727" i="9"/>
  <c r="D1727" i="9"/>
  <c r="C1728" i="9"/>
  <c r="D1728" i="9"/>
  <c r="C1729" i="9"/>
  <c r="D1729" i="9"/>
  <c r="C1730" i="9"/>
  <c r="D1730" i="9"/>
  <c r="C1731" i="9"/>
  <c r="D1731" i="9"/>
  <c r="C1732" i="9"/>
  <c r="D1732" i="9"/>
  <c r="C1733" i="9"/>
  <c r="D1733" i="9"/>
  <c r="C1734" i="9"/>
  <c r="D1734" i="9"/>
  <c r="C1735" i="9"/>
  <c r="D1735" i="9"/>
  <c r="C1736" i="9"/>
  <c r="D1736" i="9"/>
  <c r="C1737" i="9"/>
  <c r="D1737" i="9"/>
  <c r="C1738" i="9"/>
  <c r="D1738" i="9"/>
  <c r="C1739" i="9"/>
  <c r="D1739" i="9"/>
  <c r="C1740" i="9"/>
  <c r="D1740" i="9"/>
  <c r="C1741" i="9"/>
  <c r="D1741" i="9"/>
  <c r="C1742" i="9"/>
  <c r="D1742" i="9"/>
  <c r="C1743" i="9"/>
  <c r="D1743" i="9"/>
  <c r="C1744" i="9"/>
  <c r="D1744" i="9"/>
  <c r="C1745" i="9"/>
  <c r="D1745" i="9"/>
  <c r="C1746" i="9"/>
  <c r="D1746" i="9"/>
  <c r="C1747" i="9"/>
  <c r="D1747" i="9"/>
  <c r="C1748" i="9"/>
  <c r="D1748" i="9"/>
  <c r="C1749" i="9"/>
  <c r="D1749" i="9"/>
  <c r="C1750" i="9"/>
  <c r="D1750" i="9"/>
  <c r="C1751" i="9"/>
  <c r="D1751" i="9"/>
  <c r="C1752" i="9"/>
  <c r="D1752" i="9"/>
  <c r="C1753" i="9"/>
  <c r="D1753" i="9"/>
  <c r="C1754" i="9"/>
  <c r="D1754" i="9"/>
  <c r="C1755" i="9"/>
  <c r="D1755" i="9"/>
  <c r="C1756" i="9"/>
  <c r="D1756" i="9"/>
  <c r="C1757" i="9"/>
  <c r="D1757" i="9"/>
  <c r="C1758" i="9"/>
  <c r="D1758" i="9"/>
  <c r="C1759" i="9"/>
  <c r="D1759" i="9"/>
  <c r="C1760" i="9"/>
  <c r="D1760" i="9"/>
  <c r="C1761" i="9"/>
  <c r="D1761" i="9"/>
  <c r="C1762" i="9"/>
  <c r="D1762" i="9"/>
  <c r="C1763" i="9"/>
  <c r="D1763" i="9"/>
  <c r="C1764" i="9"/>
  <c r="D1764" i="9"/>
  <c r="C1765" i="9"/>
  <c r="D1765" i="9"/>
  <c r="C1766" i="9"/>
  <c r="D1766" i="9"/>
  <c r="C1767" i="9"/>
  <c r="D1767" i="9"/>
  <c r="C1768" i="9"/>
  <c r="D1768" i="9"/>
  <c r="C1769" i="9"/>
  <c r="D1769" i="9"/>
  <c r="C1770" i="9"/>
  <c r="D1770" i="9"/>
  <c r="C1771" i="9"/>
  <c r="D1771" i="9"/>
  <c r="C1772" i="9"/>
  <c r="D1772" i="9"/>
  <c r="C1773" i="9"/>
  <c r="D1773" i="9"/>
  <c r="C1774" i="9"/>
  <c r="D1774" i="9"/>
  <c r="A3" i="15"/>
  <c r="C3" i="15"/>
  <c r="A4" i="15"/>
  <c r="C4" i="15"/>
  <c r="T4" i="15"/>
  <c r="U4" i="15"/>
  <c r="A5" i="15"/>
  <c r="C5" i="15"/>
  <c r="F5" i="15"/>
  <c r="G5" i="15"/>
  <c r="H5" i="15"/>
  <c r="I5" i="15"/>
  <c r="J5" i="15"/>
  <c r="K5" i="15"/>
  <c r="L5" i="15"/>
  <c r="M5" i="15"/>
  <c r="N5" i="15"/>
  <c r="O5" i="15"/>
  <c r="P5" i="15"/>
  <c r="Q5" i="15"/>
  <c r="T5" i="15"/>
  <c r="U5" i="15"/>
  <c r="A6" i="15"/>
  <c r="C6" i="15"/>
  <c r="T6" i="15"/>
  <c r="U6" i="15"/>
  <c r="A7" i="15"/>
  <c r="C7" i="15"/>
  <c r="T7" i="15"/>
  <c r="U7" i="15"/>
  <c r="A8" i="15"/>
  <c r="C8" i="15"/>
  <c r="T8" i="15"/>
  <c r="U8" i="15"/>
  <c r="A9" i="15"/>
  <c r="C9" i="15"/>
  <c r="T9" i="15"/>
  <c r="U9" i="15"/>
  <c r="A10" i="15"/>
  <c r="C10" i="15"/>
  <c r="T10" i="15"/>
  <c r="U10" i="15"/>
  <c r="A11" i="15"/>
  <c r="C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T11" i="15"/>
  <c r="U11" i="15"/>
  <c r="A12" i="15"/>
  <c r="C12" i="15"/>
  <c r="T12" i="15"/>
  <c r="U12" i="15"/>
  <c r="A13" i="15"/>
  <c r="C13" i="15"/>
  <c r="T13" i="15"/>
  <c r="U13" i="15"/>
  <c r="A14" i="15"/>
  <c r="C14" i="15"/>
  <c r="T14" i="15"/>
  <c r="U14" i="15"/>
  <c r="A15" i="15"/>
  <c r="C15" i="15"/>
  <c r="T15" i="15"/>
  <c r="U15" i="15"/>
  <c r="A16" i="15"/>
  <c r="C16" i="15"/>
  <c r="T16" i="15"/>
  <c r="U16" i="15"/>
  <c r="A17" i="15"/>
  <c r="C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T17" i="15"/>
  <c r="U17" i="15"/>
  <c r="A18" i="15"/>
  <c r="C18" i="15"/>
  <c r="T18" i="15"/>
  <c r="U18" i="15"/>
  <c r="A19" i="15"/>
  <c r="C19" i="15"/>
  <c r="T19" i="15"/>
  <c r="U19" i="15"/>
  <c r="A20" i="15"/>
  <c r="C20" i="15"/>
  <c r="T20" i="15"/>
  <c r="U20" i="15"/>
  <c r="A21" i="15"/>
  <c r="C21" i="15"/>
  <c r="T21" i="15"/>
  <c r="U21" i="15"/>
  <c r="A22" i="15"/>
  <c r="C22" i="15"/>
  <c r="T22" i="15"/>
  <c r="U22" i="15"/>
  <c r="A23" i="15"/>
  <c r="C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T23" i="15"/>
  <c r="U23" i="15"/>
  <c r="A24" i="15"/>
  <c r="C24" i="15"/>
  <c r="T24" i="15"/>
  <c r="U24" i="15"/>
  <c r="A25" i="15"/>
  <c r="C25" i="15"/>
  <c r="T25" i="15"/>
  <c r="U25" i="15"/>
  <c r="A26" i="15"/>
  <c r="C26" i="15"/>
  <c r="T26" i="15"/>
  <c r="U26" i="15"/>
  <c r="A27" i="15"/>
  <c r="C27" i="15"/>
  <c r="T27" i="15"/>
  <c r="U27" i="15"/>
  <c r="A28" i="15"/>
  <c r="C28" i="15"/>
  <c r="T28" i="15"/>
  <c r="U28" i="15"/>
  <c r="A29" i="15"/>
  <c r="C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T29" i="15"/>
  <c r="U29" i="15"/>
  <c r="A30" i="15"/>
  <c r="C30" i="15"/>
  <c r="T30" i="15"/>
  <c r="U30" i="15"/>
  <c r="A31" i="15"/>
  <c r="C31" i="15"/>
  <c r="T31" i="15"/>
  <c r="U31" i="15"/>
  <c r="A32" i="15"/>
  <c r="C32" i="15"/>
  <c r="T32" i="15"/>
  <c r="U32" i="15"/>
  <c r="A33" i="15"/>
  <c r="C33" i="15"/>
  <c r="T33" i="15"/>
  <c r="U33" i="15"/>
  <c r="A34" i="15"/>
  <c r="C34" i="15"/>
  <c r="T34" i="15"/>
  <c r="U34" i="15"/>
  <c r="A35" i="15"/>
  <c r="C35" i="15"/>
  <c r="T35" i="15"/>
  <c r="U35" i="15"/>
  <c r="A36" i="15"/>
  <c r="C36" i="15"/>
  <c r="T36" i="15"/>
  <c r="U36" i="15"/>
  <c r="A37" i="15"/>
  <c r="C37" i="15"/>
  <c r="T37" i="15"/>
  <c r="U37" i="15"/>
  <c r="A38" i="15"/>
  <c r="C38" i="15"/>
  <c r="F38" i="15"/>
  <c r="G38" i="15"/>
  <c r="H38" i="15"/>
  <c r="I38" i="15"/>
  <c r="J38" i="15"/>
  <c r="K38" i="15"/>
  <c r="L38" i="15"/>
  <c r="M38" i="15"/>
  <c r="T38" i="15"/>
  <c r="U38" i="15"/>
  <c r="A39" i="15"/>
  <c r="C39" i="15"/>
  <c r="T39" i="15"/>
  <c r="U39" i="15"/>
  <c r="A40" i="15"/>
  <c r="C40" i="15"/>
  <c r="T40" i="15"/>
  <c r="U40" i="15"/>
  <c r="A41" i="15"/>
  <c r="C41" i="15"/>
  <c r="T41" i="15"/>
  <c r="U41" i="15"/>
  <c r="A42" i="15"/>
  <c r="C42" i="15"/>
  <c r="T42" i="15"/>
  <c r="U42" i="15"/>
  <c r="A43" i="15"/>
  <c r="C43" i="15"/>
  <c r="T43" i="15"/>
  <c r="U43" i="15"/>
  <c r="A44" i="15"/>
  <c r="C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T44" i="15"/>
  <c r="U44" i="15"/>
  <c r="A45" i="15"/>
  <c r="C45" i="15"/>
  <c r="T45" i="15"/>
  <c r="U45" i="15"/>
  <c r="A46" i="15"/>
  <c r="C46" i="15"/>
  <c r="T46" i="15"/>
  <c r="U46" i="15"/>
  <c r="A47" i="15"/>
  <c r="C47" i="15"/>
  <c r="T47" i="15"/>
  <c r="U47" i="15"/>
  <c r="A48" i="15"/>
  <c r="C48" i="15"/>
  <c r="T48" i="15"/>
  <c r="U48" i="15"/>
  <c r="A49" i="15"/>
  <c r="C49" i="15"/>
  <c r="T49" i="15"/>
  <c r="U49" i="15"/>
  <c r="A50" i="15"/>
  <c r="C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T50" i="15"/>
  <c r="U50" i="15"/>
  <c r="A51" i="15"/>
  <c r="C51" i="15"/>
  <c r="T51" i="15"/>
  <c r="U51" i="15"/>
  <c r="A52" i="15"/>
  <c r="C52" i="15"/>
  <c r="T52" i="15"/>
  <c r="U52" i="15"/>
  <c r="A53" i="15"/>
  <c r="C53" i="15"/>
  <c r="T53" i="15"/>
  <c r="U53" i="15"/>
  <c r="A54" i="15"/>
  <c r="C54" i="15"/>
  <c r="T54" i="15"/>
  <c r="U54" i="15"/>
  <c r="A55" i="15"/>
  <c r="C55" i="15"/>
  <c r="T55" i="15"/>
  <c r="U55" i="15"/>
  <c r="A56" i="15"/>
  <c r="C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T56" i="15"/>
  <c r="U56" i="15"/>
  <c r="A57" i="15"/>
  <c r="C57" i="15"/>
  <c r="T57" i="15"/>
  <c r="U57" i="15"/>
  <c r="A58" i="15"/>
  <c r="C58" i="15"/>
  <c r="T58" i="15"/>
  <c r="U58" i="15"/>
  <c r="A59" i="15"/>
  <c r="C59" i="15"/>
  <c r="T59" i="15"/>
  <c r="U59" i="15"/>
  <c r="A60" i="15"/>
  <c r="C60" i="15"/>
  <c r="A61" i="15"/>
  <c r="C61" i="15"/>
  <c r="A62" i="15"/>
  <c r="C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A63" i="15"/>
  <c r="C63" i="15"/>
  <c r="A64" i="15"/>
  <c r="C64" i="15"/>
  <c r="A65" i="15"/>
  <c r="C65" i="15"/>
  <c r="A66" i="15"/>
  <c r="C66" i="15"/>
  <c r="A67" i="15"/>
  <c r="C67" i="15"/>
  <c r="A68" i="15"/>
  <c r="C68" i="15"/>
  <c r="A69" i="15"/>
  <c r="C69" i="15"/>
  <c r="A70" i="15"/>
  <c r="C70" i="15"/>
  <c r="A71" i="15"/>
  <c r="C71" i="15"/>
  <c r="A72" i="15"/>
  <c r="C72" i="15"/>
  <c r="A73" i="15"/>
  <c r="C73" i="15"/>
  <c r="A74" i="15"/>
  <c r="C74" i="15"/>
  <c r="A75" i="15"/>
  <c r="C75" i="15"/>
  <c r="A76" i="15"/>
  <c r="C76" i="15"/>
  <c r="A77" i="15"/>
  <c r="C77" i="15"/>
  <c r="A78" i="15"/>
  <c r="C78" i="15"/>
  <c r="A79" i="15"/>
  <c r="C79" i="15"/>
  <c r="A80" i="15"/>
  <c r="C80" i="15"/>
  <c r="A81" i="15"/>
  <c r="C81" i="15"/>
  <c r="A82" i="15"/>
  <c r="C82" i="15"/>
  <c r="A83" i="15"/>
  <c r="C83" i="15"/>
  <c r="A84" i="15"/>
  <c r="C84" i="15"/>
  <c r="A85" i="15"/>
  <c r="C85" i="15"/>
  <c r="A86" i="15"/>
  <c r="C86" i="15"/>
  <c r="A87" i="15"/>
  <c r="C87" i="15"/>
  <c r="A88" i="15"/>
  <c r="C88" i="15"/>
  <c r="A89" i="15"/>
  <c r="C89" i="15"/>
  <c r="A90" i="15"/>
  <c r="C90" i="15"/>
  <c r="A91" i="15"/>
  <c r="C91" i="15"/>
  <c r="A92" i="15"/>
  <c r="C92" i="15"/>
  <c r="A93" i="15"/>
  <c r="C93" i="15"/>
  <c r="A94" i="15"/>
  <c r="C94" i="15"/>
  <c r="A95" i="15"/>
  <c r="C95" i="15"/>
  <c r="A96" i="15"/>
  <c r="C96" i="15"/>
  <c r="A97" i="15"/>
  <c r="C97" i="15"/>
  <c r="A98" i="15"/>
  <c r="C98" i="15"/>
  <c r="A99" i="15"/>
  <c r="C99" i="15"/>
  <c r="A100" i="15"/>
  <c r="C100" i="15"/>
  <c r="A101" i="15"/>
  <c r="C101" i="15"/>
  <c r="A102" i="15"/>
  <c r="C102" i="15"/>
  <c r="A103" i="15"/>
  <c r="C103" i="15"/>
  <c r="A104" i="15"/>
  <c r="C104" i="15"/>
  <c r="A105" i="15"/>
  <c r="C105" i="15"/>
  <c r="A106" i="15"/>
  <c r="C106" i="15"/>
  <c r="A107" i="15"/>
  <c r="C107" i="15"/>
  <c r="A108" i="15"/>
  <c r="C108" i="15"/>
  <c r="A109" i="15"/>
  <c r="C109" i="15"/>
  <c r="A110" i="15"/>
  <c r="C110" i="15"/>
  <c r="A111" i="15"/>
  <c r="C111" i="15"/>
  <c r="A112" i="15"/>
  <c r="C112" i="15"/>
  <c r="A113" i="15"/>
  <c r="C113" i="15"/>
  <c r="A114" i="15"/>
  <c r="C114" i="15"/>
  <c r="A115" i="15"/>
  <c r="C115" i="15"/>
  <c r="A116" i="15"/>
  <c r="C116" i="15"/>
  <c r="A117" i="15"/>
  <c r="C117" i="15"/>
  <c r="A118" i="15"/>
  <c r="C118" i="15"/>
  <c r="A119" i="15"/>
  <c r="C119" i="15"/>
  <c r="A120" i="15"/>
  <c r="C120" i="15"/>
  <c r="A121" i="15"/>
  <c r="C121" i="15"/>
  <c r="A122" i="15"/>
  <c r="C122" i="15"/>
  <c r="A123" i="15"/>
  <c r="C123" i="15"/>
  <c r="A124" i="15"/>
  <c r="C124" i="15"/>
  <c r="A125" i="15"/>
  <c r="C125" i="15"/>
  <c r="A126" i="15"/>
  <c r="C126" i="15"/>
  <c r="A127" i="15"/>
  <c r="C127" i="15"/>
  <c r="A128" i="15"/>
  <c r="C128" i="15"/>
  <c r="A129" i="15"/>
  <c r="C129" i="15"/>
  <c r="A130" i="15"/>
  <c r="C130" i="15"/>
  <c r="A131" i="15"/>
  <c r="C131" i="15"/>
  <c r="A132" i="15"/>
  <c r="C132" i="15"/>
  <c r="A133" i="15"/>
  <c r="C133" i="15"/>
  <c r="A134" i="15"/>
  <c r="C134" i="15"/>
  <c r="A135" i="15"/>
  <c r="C135" i="15"/>
  <c r="A136" i="15"/>
  <c r="C136" i="15"/>
  <c r="A137" i="15"/>
  <c r="C137" i="15"/>
  <c r="A138" i="15"/>
  <c r="C138" i="15"/>
  <c r="A139" i="15"/>
  <c r="C139" i="15"/>
  <c r="A140" i="15"/>
  <c r="C140" i="15"/>
  <c r="A141" i="15"/>
  <c r="C141" i="15"/>
  <c r="A142" i="15"/>
  <c r="C142" i="15"/>
  <c r="A143" i="15"/>
  <c r="C143" i="15"/>
  <c r="A144" i="15"/>
  <c r="C144" i="15"/>
  <c r="A145" i="15"/>
  <c r="C145" i="15"/>
  <c r="A146" i="15"/>
  <c r="C146" i="15"/>
  <c r="A147" i="15"/>
  <c r="C147" i="15"/>
  <c r="A148" i="15"/>
  <c r="C148" i="15"/>
  <c r="A149" i="15"/>
  <c r="C149" i="15"/>
  <c r="A150" i="15"/>
  <c r="C150" i="15"/>
  <c r="A151" i="15"/>
  <c r="C151" i="15"/>
  <c r="A152" i="15"/>
  <c r="C152" i="15"/>
  <c r="A153" i="15"/>
  <c r="C153" i="15"/>
  <c r="A154" i="15"/>
  <c r="C154" i="15"/>
  <c r="A155" i="15"/>
  <c r="C155" i="15"/>
  <c r="A156" i="15"/>
  <c r="C156" i="15"/>
  <c r="A157" i="15"/>
  <c r="C157" i="15"/>
  <c r="A158" i="15"/>
  <c r="C158" i="15"/>
  <c r="A159" i="15"/>
  <c r="C159" i="15"/>
  <c r="A160" i="15"/>
  <c r="C160" i="15"/>
  <c r="A161" i="15"/>
  <c r="C161" i="15"/>
  <c r="A162" i="15"/>
  <c r="C162" i="15"/>
  <c r="A163" i="15"/>
  <c r="C163" i="15"/>
  <c r="A164" i="15"/>
  <c r="C164" i="15"/>
  <c r="A165" i="15"/>
  <c r="C165" i="15"/>
  <c r="A166" i="15"/>
  <c r="C166" i="15"/>
  <c r="A167" i="15"/>
  <c r="C167" i="15"/>
  <c r="A168" i="15"/>
  <c r="C168" i="15"/>
  <c r="A169" i="15"/>
  <c r="C169" i="15"/>
  <c r="A170" i="15"/>
  <c r="C170" i="15"/>
  <c r="A171" i="15"/>
  <c r="C171" i="15"/>
  <c r="A172" i="15"/>
  <c r="C172" i="15"/>
  <c r="A173" i="15"/>
  <c r="C173" i="15"/>
  <c r="A174" i="15"/>
  <c r="C174" i="15"/>
  <c r="A175" i="15"/>
  <c r="C175" i="15"/>
  <c r="A176" i="15"/>
  <c r="C176" i="15"/>
  <c r="A177" i="15"/>
  <c r="C177" i="15"/>
  <c r="A178" i="15"/>
  <c r="C178" i="15"/>
  <c r="A179" i="15"/>
  <c r="C179" i="15"/>
  <c r="A180" i="15"/>
  <c r="C180" i="15"/>
  <c r="A181" i="15"/>
  <c r="C181" i="15"/>
  <c r="A182" i="15"/>
  <c r="C182" i="15"/>
  <c r="A183" i="15"/>
  <c r="C183" i="15"/>
  <c r="A184" i="15"/>
  <c r="C184" i="15"/>
  <c r="A185" i="15"/>
  <c r="C185" i="15"/>
  <c r="A186" i="15"/>
  <c r="C186" i="15"/>
  <c r="A187" i="15"/>
  <c r="C187" i="15"/>
  <c r="A188" i="15"/>
  <c r="C188" i="15"/>
  <c r="A189" i="15"/>
  <c r="C189" i="15"/>
  <c r="A190" i="15"/>
  <c r="C190" i="15"/>
  <c r="A191" i="15"/>
  <c r="C191" i="15"/>
  <c r="A192" i="15"/>
  <c r="C192" i="15"/>
  <c r="A193" i="15"/>
  <c r="C193" i="15"/>
  <c r="A194" i="15"/>
  <c r="C194" i="15"/>
  <c r="A195" i="15"/>
  <c r="C195" i="15"/>
  <c r="A196" i="15"/>
  <c r="C196" i="15"/>
  <c r="A197" i="15"/>
  <c r="C197" i="15"/>
  <c r="A198" i="15"/>
  <c r="C198" i="15"/>
  <c r="A199" i="15"/>
  <c r="C199" i="15"/>
  <c r="A200" i="15"/>
  <c r="C200" i="15"/>
  <c r="A201" i="15"/>
  <c r="C201" i="15"/>
  <c r="A202" i="15"/>
  <c r="C202" i="15"/>
  <c r="A203" i="15"/>
  <c r="C203" i="15"/>
  <c r="A204" i="15"/>
  <c r="C204" i="15"/>
  <c r="A205" i="15"/>
  <c r="C205" i="15"/>
  <c r="A206" i="15"/>
  <c r="C206" i="15"/>
  <c r="A207" i="15"/>
  <c r="C207" i="15"/>
  <c r="A208" i="15"/>
  <c r="C208" i="15"/>
  <c r="A209" i="15"/>
  <c r="C209" i="15"/>
  <c r="A210" i="15"/>
  <c r="C210" i="15"/>
  <c r="A211" i="15"/>
  <c r="C211" i="15"/>
  <c r="A212" i="15"/>
  <c r="C212" i="15"/>
  <c r="A213" i="15"/>
  <c r="C213" i="15"/>
  <c r="A214" i="15"/>
  <c r="C214" i="15"/>
  <c r="A215" i="15"/>
  <c r="C215" i="15"/>
  <c r="A216" i="15"/>
  <c r="C216" i="15"/>
  <c r="A217" i="15"/>
  <c r="C217" i="15"/>
  <c r="A218" i="15"/>
  <c r="C218" i="15"/>
  <c r="A219" i="15"/>
  <c r="C219" i="15"/>
  <c r="A220" i="15"/>
  <c r="C220" i="15"/>
  <c r="A221" i="15"/>
  <c r="C221" i="15"/>
  <c r="A222" i="15"/>
  <c r="C222" i="15"/>
  <c r="A223" i="15"/>
  <c r="C223" i="15"/>
  <c r="A224" i="15"/>
  <c r="C224" i="15"/>
  <c r="A225" i="15"/>
  <c r="C225" i="15"/>
  <c r="A226" i="15"/>
  <c r="C226" i="15"/>
  <c r="A227" i="15"/>
  <c r="C227" i="15"/>
  <c r="A228" i="15"/>
  <c r="C228" i="15"/>
  <c r="A229" i="15"/>
  <c r="C229" i="15"/>
  <c r="A230" i="15"/>
  <c r="C230" i="15"/>
  <c r="A231" i="15"/>
  <c r="C231" i="15"/>
  <c r="A232" i="15"/>
  <c r="C232" i="15"/>
  <c r="A233" i="15"/>
  <c r="C233" i="15"/>
  <c r="A234" i="15"/>
  <c r="C234" i="15"/>
  <c r="A235" i="15"/>
  <c r="C235" i="15"/>
  <c r="A236" i="15"/>
  <c r="C236" i="15"/>
  <c r="A237" i="15"/>
  <c r="C237" i="15"/>
  <c r="A238" i="15"/>
  <c r="C238" i="15"/>
  <c r="A239" i="15"/>
  <c r="C239" i="15"/>
  <c r="A240" i="15"/>
  <c r="C240" i="15"/>
  <c r="A241" i="15"/>
  <c r="C241" i="15"/>
  <c r="A242" i="15"/>
  <c r="C242" i="15"/>
  <c r="A243" i="15"/>
  <c r="C243" i="15"/>
  <c r="A244" i="15"/>
  <c r="C244" i="15"/>
  <c r="A245" i="15"/>
  <c r="C245" i="15"/>
  <c r="A246" i="15"/>
  <c r="C246" i="15"/>
  <c r="A247" i="15"/>
  <c r="C247" i="15"/>
  <c r="A249" i="15"/>
  <c r="C249" i="15"/>
  <c r="A250" i="15"/>
  <c r="C250" i="15"/>
  <c r="A251" i="15"/>
  <c r="C251" i="15"/>
  <c r="A252" i="15"/>
  <c r="C252" i="15"/>
  <c r="A253" i="15"/>
  <c r="C253" i="15"/>
  <c r="A254" i="15"/>
  <c r="C254" i="15"/>
  <c r="A255" i="15"/>
  <c r="C255" i="15"/>
  <c r="A256" i="15"/>
  <c r="C256" i="15"/>
  <c r="A257" i="15"/>
  <c r="C257" i="15"/>
  <c r="A258" i="15"/>
  <c r="C258" i="15"/>
  <c r="A259" i="15"/>
  <c r="C259" i="15"/>
  <c r="A260" i="15"/>
  <c r="C260" i="15"/>
  <c r="A261" i="15"/>
  <c r="C261" i="15"/>
  <c r="A262" i="15"/>
  <c r="C262" i="15"/>
  <c r="A263" i="15"/>
  <c r="C263" i="15"/>
  <c r="A264" i="15"/>
  <c r="C264" i="15"/>
  <c r="A265" i="15"/>
  <c r="C265" i="15"/>
  <c r="A266" i="15"/>
  <c r="C266" i="15"/>
  <c r="A267" i="15"/>
  <c r="C267" i="15"/>
  <c r="A268" i="15"/>
  <c r="C268" i="15"/>
  <c r="A269" i="15"/>
  <c r="C269" i="15"/>
  <c r="A270" i="15"/>
  <c r="C270" i="15"/>
  <c r="A271" i="15"/>
  <c r="C271" i="15"/>
  <c r="A272" i="15"/>
  <c r="C272" i="15"/>
  <c r="A273" i="15"/>
  <c r="C273" i="15"/>
  <c r="A274" i="15"/>
  <c r="C274" i="15"/>
  <c r="A275" i="15"/>
  <c r="C275" i="15"/>
  <c r="A276" i="15"/>
  <c r="C276" i="15"/>
  <c r="A277" i="15"/>
  <c r="C277" i="15"/>
  <c r="A278" i="15"/>
  <c r="C278" i="15"/>
  <c r="A279" i="15"/>
  <c r="C279" i="15"/>
  <c r="A280" i="15"/>
  <c r="C280" i="15"/>
  <c r="A281" i="15"/>
  <c r="C281" i="15"/>
  <c r="A282" i="15"/>
  <c r="C282" i="15"/>
  <c r="A283" i="15"/>
  <c r="C283" i="15"/>
  <c r="A284" i="15"/>
  <c r="C284" i="15"/>
  <c r="A285" i="15"/>
  <c r="C285" i="15"/>
  <c r="A286" i="15"/>
  <c r="C286" i="15"/>
  <c r="A287" i="15"/>
  <c r="C287" i="15"/>
  <c r="A288" i="15"/>
  <c r="C288" i="15"/>
  <c r="A289" i="15"/>
  <c r="C289" i="15"/>
  <c r="A290" i="15"/>
  <c r="C290" i="15"/>
  <c r="A291" i="15"/>
  <c r="C291" i="15"/>
  <c r="A292" i="15"/>
  <c r="C292" i="15"/>
  <c r="A293" i="15"/>
  <c r="C293" i="15"/>
  <c r="A294" i="15"/>
  <c r="C294" i="15"/>
  <c r="A295" i="15"/>
  <c r="C295" i="15"/>
  <c r="A296" i="15"/>
  <c r="C296" i="15"/>
  <c r="A297" i="15"/>
  <c r="C297" i="15"/>
  <c r="A298" i="15"/>
  <c r="C298" i="15"/>
  <c r="A299" i="15"/>
  <c r="C299" i="15"/>
  <c r="A300" i="15"/>
  <c r="C300" i="15"/>
  <c r="A301" i="15"/>
  <c r="C301" i="15"/>
  <c r="A302" i="15"/>
  <c r="C302" i="15"/>
  <c r="A303" i="15"/>
  <c r="C303" i="15"/>
  <c r="A304" i="15"/>
  <c r="C304" i="15"/>
  <c r="A305" i="15"/>
  <c r="C305" i="15"/>
  <c r="A306" i="15"/>
  <c r="C306" i="15"/>
  <c r="A307" i="15"/>
  <c r="C307" i="15"/>
  <c r="A308" i="15"/>
  <c r="C308" i="15"/>
  <c r="A309" i="15"/>
  <c r="C309" i="15"/>
  <c r="A310" i="15"/>
  <c r="C310" i="15"/>
  <c r="A311" i="15"/>
  <c r="C311" i="15"/>
  <c r="A312" i="15"/>
  <c r="C312" i="15"/>
  <c r="A313" i="15"/>
  <c r="C313" i="15"/>
  <c r="A314" i="15"/>
  <c r="C314" i="15"/>
  <c r="A315" i="15"/>
  <c r="C315" i="15"/>
  <c r="A316" i="15"/>
  <c r="C316" i="15"/>
  <c r="A317" i="15"/>
  <c r="C317" i="15"/>
  <c r="A318" i="15"/>
  <c r="C318" i="15"/>
  <c r="A319" i="15"/>
  <c r="C319" i="15"/>
  <c r="A320" i="15"/>
  <c r="C320" i="15"/>
  <c r="A321" i="15"/>
  <c r="C321" i="15"/>
  <c r="A322" i="15"/>
  <c r="C322" i="15"/>
  <c r="A323" i="15"/>
  <c r="C323" i="15"/>
  <c r="A324" i="15"/>
  <c r="C324" i="15"/>
  <c r="A325" i="15"/>
  <c r="C325" i="15"/>
  <c r="A326" i="15"/>
  <c r="C326" i="15"/>
  <c r="A327" i="15"/>
  <c r="C327" i="15"/>
  <c r="A328" i="15"/>
  <c r="C328" i="15"/>
  <c r="A329" i="15"/>
  <c r="C329" i="15"/>
  <c r="A330" i="15"/>
  <c r="C330" i="15"/>
  <c r="A331" i="15"/>
  <c r="C331" i="15"/>
  <c r="A332" i="15"/>
  <c r="C332" i="15"/>
  <c r="A333" i="15"/>
  <c r="C333" i="15"/>
  <c r="A334" i="15"/>
  <c r="C334" i="15"/>
  <c r="A335" i="15"/>
  <c r="C335" i="15"/>
  <c r="A336" i="15"/>
  <c r="C336" i="15"/>
  <c r="A337" i="15"/>
  <c r="C337" i="15"/>
  <c r="A338" i="15"/>
  <c r="C338" i="15"/>
  <c r="A339" i="15"/>
  <c r="C339" i="15"/>
  <c r="A340" i="15"/>
  <c r="C340" i="15"/>
  <c r="A341" i="15"/>
  <c r="C341" i="15"/>
  <c r="A342" i="15"/>
  <c r="C342" i="15"/>
  <c r="A343" i="15"/>
  <c r="C343" i="15"/>
  <c r="A344" i="15"/>
  <c r="C344" i="15"/>
  <c r="A345" i="15"/>
  <c r="C345" i="15"/>
  <c r="A346" i="15"/>
  <c r="C346" i="15"/>
  <c r="A347" i="15"/>
  <c r="C347" i="15"/>
  <c r="A348" i="15"/>
  <c r="C348" i="15"/>
  <c r="A349" i="15"/>
  <c r="C349" i="15"/>
  <c r="A350" i="15"/>
  <c r="C350" i="15"/>
  <c r="A351" i="15"/>
  <c r="C351" i="15"/>
  <c r="A352" i="15"/>
  <c r="C352" i="15"/>
  <c r="A353" i="15"/>
  <c r="C353" i="15"/>
  <c r="A354" i="15"/>
  <c r="C354" i="15"/>
  <c r="A355" i="15"/>
  <c r="C355" i="15"/>
  <c r="A356" i="15"/>
  <c r="C356" i="15"/>
  <c r="A357" i="15"/>
  <c r="C357" i="15"/>
  <c r="A358" i="15"/>
  <c r="C358" i="15"/>
  <c r="A359" i="15"/>
  <c r="C359" i="15"/>
  <c r="A360" i="15"/>
  <c r="C360" i="15"/>
  <c r="A361" i="15"/>
  <c r="C361" i="15"/>
  <c r="A362" i="15"/>
  <c r="C362" i="15"/>
  <c r="A363" i="15"/>
  <c r="C363" i="15"/>
  <c r="A364" i="15"/>
  <c r="C364" i="15"/>
  <c r="A365" i="15"/>
  <c r="C365" i="15"/>
  <c r="A366" i="15"/>
  <c r="C366" i="15"/>
  <c r="A367" i="15"/>
  <c r="C367" i="15"/>
  <c r="A368" i="15"/>
  <c r="C368" i="15"/>
  <c r="A369" i="15"/>
  <c r="C369" i="15"/>
  <c r="A370" i="15"/>
  <c r="C370" i="15"/>
  <c r="A371" i="15"/>
  <c r="C371" i="15"/>
  <c r="A372" i="15"/>
  <c r="C372" i="15"/>
  <c r="A373" i="15"/>
  <c r="C373" i="15"/>
  <c r="A374" i="15"/>
  <c r="C374" i="15"/>
  <c r="A375" i="15"/>
  <c r="C375" i="15"/>
  <c r="A376" i="15"/>
  <c r="C376" i="15"/>
  <c r="A377" i="15"/>
  <c r="C377" i="15"/>
  <c r="A378" i="15"/>
  <c r="C378" i="15"/>
  <c r="A379" i="15"/>
  <c r="C379" i="15"/>
  <c r="A380" i="15"/>
  <c r="C380" i="15"/>
  <c r="A381" i="15"/>
  <c r="C381" i="15"/>
  <c r="A382" i="15"/>
  <c r="C382" i="15"/>
  <c r="A383" i="15"/>
  <c r="C383" i="15"/>
  <c r="A384" i="15"/>
  <c r="C384" i="15"/>
  <c r="A385" i="15"/>
  <c r="C385" i="15"/>
  <c r="A386" i="15"/>
  <c r="C386" i="15"/>
  <c r="A387" i="15"/>
  <c r="C387" i="15"/>
  <c r="A388" i="15"/>
  <c r="C388" i="15"/>
  <c r="A389" i="15"/>
  <c r="C389" i="15"/>
  <c r="A390" i="15"/>
  <c r="C390" i="15"/>
  <c r="A391" i="15"/>
  <c r="C391" i="15"/>
  <c r="A392" i="15"/>
  <c r="C392" i="15"/>
  <c r="A393" i="15"/>
  <c r="C393" i="15"/>
  <c r="A394" i="15"/>
  <c r="C394" i="15"/>
  <c r="A395" i="15"/>
  <c r="C395" i="15"/>
  <c r="A396" i="15"/>
  <c r="C396" i="15"/>
  <c r="A397" i="15"/>
  <c r="C397" i="15"/>
  <c r="A398" i="15"/>
  <c r="C398" i="15"/>
  <c r="A399" i="15"/>
  <c r="C399" i="15"/>
  <c r="A400" i="15"/>
  <c r="C400" i="15"/>
  <c r="A401" i="15"/>
  <c r="C401" i="15"/>
  <c r="A402" i="15"/>
  <c r="C402" i="15"/>
  <c r="A403" i="15"/>
  <c r="C403" i="15"/>
  <c r="A404" i="15"/>
  <c r="C404" i="15"/>
  <c r="A405" i="15"/>
  <c r="C405" i="15"/>
  <c r="A406" i="15"/>
  <c r="C406" i="15"/>
  <c r="A407" i="15"/>
  <c r="C407" i="15"/>
  <c r="A408" i="15"/>
  <c r="C408" i="15"/>
  <c r="A409" i="15"/>
  <c r="C409" i="15"/>
  <c r="A410" i="15"/>
  <c r="C410" i="15"/>
  <c r="A411" i="15"/>
  <c r="C411" i="15"/>
  <c r="A412" i="15"/>
  <c r="C412" i="15"/>
  <c r="A413" i="15"/>
  <c r="C413" i="15"/>
  <c r="A414" i="15"/>
  <c r="C414" i="15"/>
  <c r="A415" i="15"/>
  <c r="C415" i="15"/>
  <c r="A416" i="15"/>
  <c r="C416" i="15"/>
  <c r="A417" i="15"/>
  <c r="C417" i="15"/>
  <c r="A418" i="15"/>
  <c r="C418" i="15"/>
  <c r="A419" i="15"/>
  <c r="C419" i="15"/>
  <c r="A420" i="15"/>
  <c r="C420" i="15"/>
  <c r="A421" i="15"/>
  <c r="C421" i="15"/>
  <c r="A422" i="15"/>
  <c r="C422" i="15"/>
  <c r="A423" i="15"/>
  <c r="C423" i="15"/>
  <c r="A424" i="15"/>
  <c r="C424" i="15"/>
  <c r="A425" i="15"/>
  <c r="C425" i="15"/>
  <c r="A426" i="15"/>
  <c r="C426" i="15"/>
  <c r="A427" i="15"/>
  <c r="C427" i="15"/>
  <c r="A428" i="15"/>
  <c r="C428" i="15"/>
  <c r="A429" i="15"/>
  <c r="C429" i="15"/>
  <c r="A430" i="15"/>
  <c r="C430" i="15"/>
  <c r="A431" i="15"/>
  <c r="C431" i="15"/>
  <c r="A432" i="15"/>
  <c r="C432" i="15"/>
  <c r="A433" i="15"/>
  <c r="C433" i="15"/>
  <c r="A434" i="15"/>
  <c r="C434" i="15"/>
  <c r="A435" i="15"/>
  <c r="C435" i="15"/>
  <c r="A436" i="15"/>
  <c r="C436" i="15"/>
  <c r="A437" i="15"/>
  <c r="C437" i="15"/>
  <c r="A438" i="15"/>
  <c r="C438" i="15"/>
  <c r="A439" i="15"/>
  <c r="C439" i="15"/>
  <c r="A440" i="15"/>
  <c r="C440" i="15"/>
  <c r="A441" i="15"/>
  <c r="C441" i="15"/>
  <c r="A442" i="15"/>
  <c r="C442" i="15"/>
  <c r="A443" i="15"/>
  <c r="C443" i="15"/>
  <c r="A444" i="15"/>
  <c r="C444" i="15"/>
  <c r="A445" i="15"/>
  <c r="C445" i="15"/>
  <c r="A446" i="15"/>
  <c r="C446" i="15"/>
  <c r="A447" i="15"/>
  <c r="C447" i="15"/>
  <c r="A448" i="15"/>
  <c r="C448" i="15"/>
  <c r="A449" i="15"/>
  <c r="C449" i="15"/>
  <c r="A450" i="15"/>
  <c r="C450" i="15"/>
  <c r="A451" i="15"/>
  <c r="C451" i="15"/>
  <c r="A452" i="15"/>
  <c r="C452" i="15"/>
  <c r="A453" i="15"/>
  <c r="C453" i="15"/>
  <c r="A454" i="15"/>
  <c r="C454" i="15"/>
  <c r="A455" i="15"/>
  <c r="C455" i="15"/>
  <c r="A456" i="15"/>
  <c r="C456" i="15"/>
  <c r="A457" i="15"/>
  <c r="C457" i="15"/>
  <c r="A458" i="15"/>
  <c r="C458" i="15"/>
  <c r="A459" i="15"/>
  <c r="C459" i="15"/>
  <c r="A460" i="15"/>
  <c r="C460" i="15"/>
  <c r="A461" i="15"/>
  <c r="C461" i="15"/>
  <c r="A462" i="15"/>
  <c r="C462" i="15"/>
  <c r="A463" i="15"/>
  <c r="C463" i="15"/>
  <c r="A464" i="15"/>
  <c r="C464" i="15"/>
  <c r="A465" i="15"/>
  <c r="C465" i="15"/>
  <c r="A466" i="15"/>
  <c r="C466" i="15"/>
  <c r="A467" i="15"/>
  <c r="C467" i="15"/>
  <c r="A468" i="15"/>
  <c r="C468" i="15"/>
  <c r="A469" i="15"/>
  <c r="C469" i="15"/>
  <c r="A470" i="15"/>
  <c r="C470" i="15"/>
  <c r="A471" i="15"/>
  <c r="C471" i="15"/>
  <c r="A472" i="15"/>
  <c r="C472" i="15"/>
  <c r="A473" i="15"/>
  <c r="C473" i="15"/>
  <c r="A474" i="15"/>
  <c r="C474" i="15"/>
  <c r="A475" i="15"/>
  <c r="C475" i="15"/>
  <c r="A476" i="15"/>
  <c r="C476" i="15"/>
  <c r="A477" i="15"/>
  <c r="C477" i="15"/>
  <c r="A478" i="15"/>
  <c r="C478" i="15"/>
  <c r="A479" i="15"/>
  <c r="C479" i="15"/>
  <c r="A480" i="15"/>
  <c r="C480" i="15"/>
  <c r="A481" i="15"/>
  <c r="C481" i="15"/>
  <c r="A482" i="15"/>
  <c r="C482" i="15"/>
  <c r="A483" i="15"/>
  <c r="C483" i="15"/>
  <c r="A484" i="15"/>
  <c r="C484" i="15"/>
  <c r="A485" i="15"/>
  <c r="C485" i="15"/>
  <c r="A486" i="15"/>
  <c r="C486" i="15"/>
  <c r="A487" i="15"/>
  <c r="C487" i="15"/>
  <c r="A488" i="15"/>
  <c r="C488" i="15"/>
  <c r="A489" i="15"/>
  <c r="C489" i="15"/>
  <c r="A490" i="15"/>
  <c r="C490" i="15"/>
  <c r="A491" i="15"/>
  <c r="C491" i="15"/>
  <c r="A492" i="15"/>
  <c r="C492" i="15"/>
  <c r="A493" i="15"/>
  <c r="C493" i="15"/>
  <c r="A494" i="15"/>
  <c r="C494" i="15"/>
  <c r="A495" i="15"/>
  <c r="C495" i="15"/>
  <c r="A496" i="15"/>
  <c r="C496" i="15"/>
  <c r="A497" i="15"/>
  <c r="C497" i="15"/>
  <c r="A498" i="15"/>
  <c r="C498" i="15"/>
  <c r="A499" i="15"/>
  <c r="C499" i="15"/>
  <c r="A500" i="15"/>
  <c r="C500" i="15"/>
  <c r="A501" i="15"/>
  <c r="C501" i="15"/>
  <c r="A502" i="15"/>
  <c r="C502" i="15"/>
  <c r="A503" i="15"/>
  <c r="C503" i="15"/>
  <c r="A504" i="15"/>
  <c r="C504" i="15"/>
  <c r="A505" i="15"/>
  <c r="C505" i="15"/>
  <c r="A506" i="15"/>
  <c r="C506" i="15"/>
  <c r="A507" i="15"/>
  <c r="C507" i="15"/>
  <c r="A508" i="15"/>
  <c r="C508" i="15"/>
  <c r="A509" i="15"/>
  <c r="C509" i="15"/>
  <c r="A510" i="15"/>
  <c r="C510" i="15"/>
  <c r="A511" i="15"/>
  <c r="C511" i="15"/>
  <c r="A512" i="15"/>
  <c r="C512" i="15"/>
  <c r="A513" i="15"/>
  <c r="C513" i="15"/>
  <c r="A514" i="15"/>
  <c r="C514" i="15"/>
  <c r="A515" i="15"/>
  <c r="C515" i="15"/>
  <c r="A516" i="15"/>
  <c r="C516" i="15"/>
  <c r="A517" i="15"/>
  <c r="C517" i="15"/>
  <c r="A518" i="15"/>
  <c r="C518" i="15"/>
  <c r="A519" i="15"/>
  <c r="C519" i="15"/>
  <c r="A520" i="15"/>
  <c r="C520" i="15"/>
  <c r="A521" i="15"/>
  <c r="C521" i="15"/>
  <c r="A522" i="15"/>
  <c r="C522" i="15"/>
  <c r="A523" i="15"/>
  <c r="C523" i="15"/>
  <c r="A524" i="15"/>
  <c r="C524" i="15"/>
  <c r="A525" i="15"/>
  <c r="C525" i="15"/>
  <c r="A526" i="15"/>
  <c r="C526" i="15"/>
  <c r="A527" i="15"/>
  <c r="C527" i="15"/>
  <c r="A528" i="15"/>
  <c r="C528" i="15"/>
  <c r="A529" i="15"/>
  <c r="C529" i="15"/>
  <c r="A530" i="15"/>
  <c r="C530" i="15"/>
  <c r="A531" i="15"/>
  <c r="C531" i="15"/>
  <c r="A532" i="15"/>
  <c r="C532" i="15"/>
  <c r="A533" i="15"/>
  <c r="C533" i="15"/>
  <c r="A534" i="15"/>
  <c r="C534" i="15"/>
  <c r="A535" i="15"/>
  <c r="C535" i="15"/>
  <c r="A536" i="15"/>
  <c r="C536" i="15"/>
  <c r="A537" i="15"/>
  <c r="C537" i="15"/>
  <c r="A538" i="15"/>
  <c r="C538" i="15"/>
  <c r="A539" i="15"/>
  <c r="C539" i="15"/>
  <c r="A540" i="15"/>
  <c r="C540" i="15"/>
  <c r="A541" i="15"/>
  <c r="C541" i="15"/>
  <c r="A542" i="15"/>
  <c r="C542" i="15"/>
  <c r="A543" i="15"/>
  <c r="C543" i="15"/>
  <c r="A544" i="15"/>
  <c r="C544" i="15"/>
  <c r="A545" i="15"/>
  <c r="C545" i="15"/>
  <c r="A546" i="15"/>
  <c r="C546" i="15"/>
  <c r="A547" i="15"/>
  <c r="C547" i="15"/>
  <c r="A548" i="15"/>
  <c r="C548" i="15"/>
  <c r="A549" i="15"/>
  <c r="C549" i="15"/>
  <c r="A550" i="15"/>
  <c r="C550" i="15"/>
  <c r="A551" i="15"/>
  <c r="C551" i="15"/>
  <c r="A552" i="15"/>
  <c r="C552" i="15"/>
  <c r="A553" i="15"/>
  <c r="C553" i="15"/>
  <c r="A554" i="15"/>
  <c r="C554" i="15"/>
  <c r="A555" i="15"/>
  <c r="C555" i="15"/>
  <c r="A556" i="15"/>
  <c r="C556" i="15"/>
  <c r="A557" i="15"/>
  <c r="C557" i="15"/>
  <c r="A558" i="15"/>
  <c r="C558" i="15"/>
  <c r="A559" i="15"/>
  <c r="C559" i="15"/>
  <c r="A560" i="15"/>
  <c r="C560" i="15"/>
  <c r="A561" i="15"/>
  <c r="C561" i="15"/>
  <c r="A562" i="15"/>
  <c r="C562" i="15"/>
  <c r="A563" i="15"/>
  <c r="C563" i="15"/>
  <c r="A564" i="15"/>
  <c r="C564" i="15"/>
  <c r="A565" i="15"/>
  <c r="C565" i="15"/>
  <c r="A566" i="15"/>
  <c r="C566" i="15"/>
  <c r="A567" i="15"/>
  <c r="C567" i="15"/>
  <c r="A568" i="15"/>
  <c r="C568" i="15"/>
  <c r="A569" i="15"/>
  <c r="C569" i="15"/>
  <c r="A570" i="15"/>
  <c r="C570" i="15"/>
  <c r="A571" i="15"/>
  <c r="C571" i="15"/>
  <c r="A572" i="15"/>
  <c r="C572" i="15"/>
  <c r="A573" i="15"/>
  <c r="C573" i="15"/>
  <c r="A574" i="15"/>
  <c r="C574" i="15"/>
  <c r="A575" i="15"/>
  <c r="C575" i="15"/>
  <c r="A576" i="15"/>
  <c r="C576" i="15"/>
  <c r="A577" i="15"/>
  <c r="C577" i="15"/>
  <c r="A578" i="15"/>
  <c r="C578" i="15"/>
  <c r="A579" i="15"/>
  <c r="C579" i="15"/>
  <c r="A580" i="15"/>
  <c r="C580" i="15"/>
  <c r="A581" i="15"/>
  <c r="C581" i="15"/>
  <c r="A582" i="15"/>
  <c r="C582" i="15"/>
  <c r="A583" i="15"/>
  <c r="C583" i="15"/>
  <c r="A584" i="15"/>
  <c r="C584" i="15"/>
  <c r="A585" i="15"/>
  <c r="C585" i="15"/>
  <c r="A586" i="15"/>
  <c r="C586" i="15"/>
  <c r="A587" i="15"/>
  <c r="C587" i="15"/>
  <c r="A588" i="15"/>
  <c r="C588" i="15"/>
  <c r="A589" i="15"/>
  <c r="C589" i="15"/>
  <c r="A590" i="15"/>
  <c r="C590" i="15"/>
  <c r="A591" i="15"/>
  <c r="C591" i="15"/>
  <c r="A592" i="15"/>
  <c r="C592" i="15"/>
  <c r="A593" i="15"/>
  <c r="C593" i="15"/>
  <c r="A594" i="15"/>
  <c r="C594" i="15"/>
  <c r="A595" i="15"/>
  <c r="C595" i="15"/>
  <c r="A596" i="15"/>
  <c r="C596" i="15"/>
  <c r="A597" i="15"/>
  <c r="C597" i="15"/>
  <c r="A598" i="15"/>
  <c r="C598" i="15"/>
  <c r="A599" i="15"/>
  <c r="C599" i="15"/>
  <c r="A600" i="15"/>
  <c r="C600" i="15"/>
  <c r="A601" i="15"/>
  <c r="C601" i="15"/>
  <c r="A602" i="15"/>
  <c r="C602" i="15"/>
  <c r="A603" i="15"/>
  <c r="C603" i="15"/>
  <c r="A604" i="15"/>
  <c r="C604" i="15"/>
  <c r="A605" i="15"/>
  <c r="C605" i="15"/>
  <c r="A606" i="15"/>
  <c r="C606" i="15"/>
  <c r="A607" i="15"/>
  <c r="C607" i="15"/>
  <c r="A608" i="15"/>
  <c r="C608" i="15"/>
  <c r="A609" i="15"/>
  <c r="C609" i="15"/>
  <c r="A610" i="15"/>
  <c r="C610" i="15"/>
  <c r="A611" i="15"/>
  <c r="C611" i="15"/>
  <c r="A612" i="15"/>
  <c r="C612" i="15"/>
  <c r="A613" i="15"/>
  <c r="C613" i="15"/>
  <c r="A615" i="15"/>
  <c r="C615" i="15"/>
  <c r="A616" i="15"/>
  <c r="C616" i="15"/>
  <c r="A617" i="15"/>
  <c r="C617" i="15"/>
  <c r="A618" i="15"/>
  <c r="C618" i="15"/>
  <c r="A619" i="15"/>
  <c r="C619" i="15"/>
  <c r="A620" i="15"/>
  <c r="C620" i="15"/>
  <c r="A621" i="15"/>
  <c r="C621" i="15"/>
  <c r="A622" i="15"/>
  <c r="C622" i="15"/>
  <c r="A623" i="15"/>
  <c r="C623" i="15"/>
  <c r="A624" i="15"/>
  <c r="C624" i="15"/>
  <c r="A625" i="15"/>
  <c r="C625" i="15"/>
  <c r="A626" i="15"/>
  <c r="C626" i="15"/>
  <c r="A627" i="15"/>
  <c r="C627" i="15"/>
  <c r="A628" i="15"/>
  <c r="C628" i="15"/>
  <c r="A629" i="15"/>
  <c r="C629" i="15"/>
  <c r="A630" i="15"/>
  <c r="C630" i="15"/>
  <c r="A631" i="15"/>
  <c r="C631" i="15"/>
  <c r="A632" i="15"/>
  <c r="C632" i="15"/>
  <c r="A633" i="15"/>
  <c r="C633" i="15"/>
  <c r="A634" i="15"/>
  <c r="C634" i="15"/>
  <c r="A635" i="15"/>
  <c r="C635" i="15"/>
  <c r="A636" i="15"/>
  <c r="C636" i="15"/>
  <c r="A637" i="15"/>
  <c r="C637" i="15"/>
  <c r="A638" i="15"/>
  <c r="C638" i="15"/>
  <c r="A639" i="15"/>
  <c r="C639" i="15"/>
  <c r="A640" i="15"/>
  <c r="C640" i="15"/>
  <c r="A641" i="15"/>
  <c r="C641" i="15"/>
  <c r="A642" i="15"/>
  <c r="C642" i="15"/>
  <c r="A643" i="15"/>
  <c r="C643" i="15"/>
  <c r="A644" i="15"/>
  <c r="C644" i="15"/>
  <c r="A645" i="15"/>
  <c r="C645" i="15"/>
  <c r="A646" i="15"/>
  <c r="C646" i="15"/>
  <c r="A647" i="15"/>
  <c r="C647" i="15"/>
  <c r="A648" i="15"/>
  <c r="C648" i="15"/>
  <c r="A649" i="15"/>
  <c r="C649" i="15"/>
  <c r="A650" i="15"/>
  <c r="C650" i="15"/>
  <c r="A651" i="15"/>
  <c r="C651" i="15"/>
  <c r="A652" i="15"/>
  <c r="C652" i="15"/>
  <c r="A653" i="15"/>
  <c r="C653" i="15"/>
  <c r="A654" i="15"/>
  <c r="C654" i="15"/>
  <c r="A655" i="15"/>
  <c r="C655" i="15"/>
  <c r="A656" i="15"/>
  <c r="C656" i="15"/>
  <c r="A657" i="15"/>
  <c r="C657" i="15"/>
  <c r="A658" i="15"/>
  <c r="C658" i="15"/>
  <c r="A659" i="15"/>
  <c r="C659" i="15"/>
  <c r="A660" i="15"/>
  <c r="C660" i="15"/>
  <c r="A661" i="15"/>
  <c r="C661" i="15"/>
  <c r="A662" i="15"/>
  <c r="C662" i="15"/>
  <c r="A663" i="15"/>
  <c r="C663" i="15"/>
  <c r="A664" i="15"/>
  <c r="C664" i="15"/>
  <c r="A665" i="15"/>
  <c r="C665" i="15"/>
  <c r="A666" i="15"/>
  <c r="C666" i="15"/>
  <c r="A667" i="15"/>
  <c r="C667" i="15"/>
  <c r="A668" i="15"/>
  <c r="C668" i="15"/>
  <c r="A669" i="15"/>
  <c r="C669" i="15"/>
  <c r="A670" i="15"/>
  <c r="C670" i="15"/>
  <c r="A671" i="15"/>
  <c r="C671" i="15"/>
  <c r="A672" i="15"/>
  <c r="C672" i="15"/>
  <c r="A673" i="15"/>
  <c r="C673" i="15"/>
  <c r="A674" i="15"/>
  <c r="C674" i="15"/>
  <c r="A675" i="15"/>
  <c r="C675" i="15"/>
  <c r="A676" i="15"/>
  <c r="C676" i="15"/>
  <c r="A677" i="15"/>
  <c r="C677" i="15"/>
  <c r="A678" i="15"/>
  <c r="C678" i="15"/>
  <c r="A679" i="15"/>
  <c r="C679" i="15"/>
  <c r="A680" i="15"/>
  <c r="C680" i="15"/>
  <c r="A681" i="15"/>
  <c r="C681" i="15"/>
  <c r="A682" i="15"/>
  <c r="C682" i="15"/>
  <c r="A683" i="15"/>
  <c r="C683" i="15"/>
  <c r="A684" i="15"/>
  <c r="C684" i="15"/>
  <c r="A685" i="15"/>
  <c r="C685" i="15"/>
  <c r="A686" i="15"/>
  <c r="C686" i="15"/>
  <c r="A687" i="15"/>
  <c r="C687" i="15"/>
  <c r="A688" i="15"/>
  <c r="C688" i="15"/>
  <c r="A689" i="15"/>
  <c r="C689" i="15"/>
  <c r="A690" i="15"/>
  <c r="C690" i="15"/>
  <c r="A691" i="15"/>
  <c r="C691" i="15"/>
  <c r="A692" i="15"/>
  <c r="C692" i="15"/>
  <c r="A693" i="15"/>
  <c r="C693" i="15"/>
  <c r="A694" i="15"/>
  <c r="C694" i="15"/>
  <c r="A695" i="15"/>
  <c r="C695" i="15"/>
  <c r="A696" i="15"/>
  <c r="C696" i="15"/>
  <c r="A697" i="15"/>
  <c r="C697" i="15"/>
  <c r="A698" i="15"/>
  <c r="C698" i="15"/>
  <c r="A699" i="15"/>
  <c r="C699" i="15"/>
  <c r="A700" i="15"/>
  <c r="C700" i="15"/>
  <c r="A701" i="15"/>
  <c r="C701" i="15"/>
  <c r="A702" i="15"/>
  <c r="C702" i="15"/>
  <c r="A703" i="15"/>
  <c r="C703" i="15"/>
  <c r="A704" i="15"/>
  <c r="C704" i="15"/>
  <c r="A705" i="15"/>
  <c r="C705" i="15"/>
  <c r="A706" i="15"/>
  <c r="C706" i="15"/>
  <c r="A707" i="15"/>
  <c r="C707" i="15"/>
  <c r="A708" i="15"/>
  <c r="C708" i="15"/>
  <c r="A709" i="15"/>
  <c r="C709" i="15"/>
  <c r="A710" i="15"/>
  <c r="C710" i="15"/>
  <c r="A711" i="15"/>
  <c r="C711" i="15"/>
  <c r="A712" i="15"/>
  <c r="C712" i="15"/>
  <c r="A713" i="15"/>
  <c r="C713" i="15"/>
  <c r="A714" i="15"/>
  <c r="C714" i="15"/>
  <c r="A715" i="15"/>
  <c r="C715" i="15"/>
  <c r="A716" i="15"/>
  <c r="C716" i="15"/>
  <c r="A717" i="15"/>
  <c r="C717" i="15"/>
  <c r="A718" i="15"/>
  <c r="C718" i="15"/>
  <c r="A719" i="15"/>
  <c r="C719" i="15"/>
  <c r="A720" i="15"/>
  <c r="C720" i="15"/>
  <c r="A721" i="15"/>
  <c r="C721" i="15"/>
  <c r="A722" i="15"/>
  <c r="C722" i="15"/>
  <c r="A723" i="15"/>
  <c r="C723" i="15"/>
  <c r="A724" i="15"/>
  <c r="C724" i="15"/>
  <c r="A725" i="15"/>
  <c r="C725" i="15"/>
  <c r="A726" i="15"/>
  <c r="C726" i="15"/>
  <c r="A727" i="15"/>
  <c r="C727" i="15"/>
  <c r="A728" i="15"/>
  <c r="C728" i="15"/>
  <c r="A729" i="15"/>
  <c r="C729" i="15"/>
  <c r="A730" i="15"/>
  <c r="C730" i="15"/>
  <c r="A731" i="15"/>
  <c r="C731" i="15"/>
  <c r="A732" i="15"/>
  <c r="C732" i="15"/>
  <c r="A733" i="15"/>
  <c r="C733" i="15"/>
  <c r="A734" i="15"/>
  <c r="C734" i="15"/>
  <c r="A735" i="15"/>
  <c r="C735" i="15"/>
  <c r="A736" i="15"/>
  <c r="C736" i="15"/>
  <c r="A737" i="15"/>
  <c r="C737" i="15"/>
  <c r="A738" i="15"/>
  <c r="C738" i="15"/>
  <c r="A739" i="15"/>
  <c r="C739" i="15"/>
  <c r="A740" i="15"/>
  <c r="C740" i="15"/>
  <c r="A741" i="15"/>
  <c r="C741" i="15"/>
  <c r="A742" i="15"/>
  <c r="C742" i="15"/>
  <c r="A743" i="15"/>
  <c r="C743" i="15"/>
  <c r="A744" i="15"/>
  <c r="C744" i="15"/>
  <c r="A745" i="15"/>
  <c r="C745" i="15"/>
  <c r="A746" i="15"/>
  <c r="C746" i="15"/>
  <c r="A747" i="15"/>
  <c r="C747" i="15"/>
  <c r="A748" i="15"/>
  <c r="C748" i="15"/>
  <c r="A749" i="15"/>
  <c r="C749" i="15"/>
  <c r="A750" i="15"/>
  <c r="C750" i="15"/>
  <c r="A751" i="15"/>
  <c r="C751" i="15"/>
  <c r="A752" i="15"/>
  <c r="C752" i="15"/>
  <c r="A753" i="15"/>
  <c r="C753" i="15"/>
  <c r="A754" i="15"/>
  <c r="C754" i="15"/>
  <c r="A755" i="15"/>
  <c r="C755" i="15"/>
  <c r="A756" i="15"/>
  <c r="C756" i="15"/>
  <c r="A757" i="15"/>
  <c r="C757" i="15"/>
  <c r="A758" i="15"/>
  <c r="C758" i="15"/>
  <c r="A759" i="15"/>
  <c r="C759" i="15"/>
  <c r="A760" i="15"/>
  <c r="C760" i="15"/>
  <c r="A761" i="15"/>
  <c r="C761" i="15"/>
  <c r="A762" i="15"/>
  <c r="C762" i="15"/>
  <c r="A763" i="15"/>
  <c r="C763" i="15"/>
  <c r="A764" i="15"/>
  <c r="C764" i="15"/>
  <c r="A765" i="15"/>
  <c r="C765" i="15"/>
  <c r="A766" i="15"/>
  <c r="C766" i="15"/>
  <c r="A767" i="15"/>
  <c r="C767" i="15"/>
  <c r="A768" i="15"/>
  <c r="C768" i="15"/>
  <c r="A769" i="15"/>
  <c r="C769" i="15"/>
  <c r="A770" i="15"/>
  <c r="C770" i="15"/>
  <c r="A771" i="15"/>
  <c r="C771" i="15"/>
  <c r="A772" i="15"/>
  <c r="C772" i="15"/>
  <c r="A773" i="15"/>
  <c r="C773" i="15"/>
  <c r="A774" i="15"/>
  <c r="C774" i="15"/>
  <c r="A775" i="15"/>
  <c r="C775" i="15"/>
  <c r="A776" i="15"/>
  <c r="C776" i="15"/>
  <c r="A777" i="15"/>
  <c r="C777" i="15"/>
  <c r="A778" i="15"/>
  <c r="C778" i="15"/>
  <c r="A779" i="15"/>
  <c r="C779" i="15"/>
  <c r="A780" i="15"/>
  <c r="C780" i="15"/>
  <c r="A781" i="15"/>
  <c r="C781" i="15"/>
  <c r="A782" i="15"/>
  <c r="C782" i="15"/>
  <c r="A783" i="15"/>
  <c r="C783" i="15"/>
  <c r="A784" i="15"/>
  <c r="C784" i="15"/>
  <c r="A785" i="15"/>
  <c r="C785" i="15"/>
  <c r="A786" i="15"/>
  <c r="C786" i="15"/>
  <c r="A787" i="15"/>
  <c r="C787" i="15"/>
  <c r="A788" i="15"/>
  <c r="C788" i="15"/>
  <c r="A789" i="15"/>
  <c r="C789" i="15"/>
  <c r="A790" i="15"/>
  <c r="C790" i="15"/>
  <c r="A791" i="15"/>
  <c r="C791" i="15"/>
  <c r="A792" i="15"/>
  <c r="C792" i="15"/>
  <c r="A793" i="15"/>
  <c r="C793" i="15"/>
  <c r="A794" i="15"/>
  <c r="C794" i="15"/>
  <c r="A795" i="15"/>
  <c r="C795" i="15"/>
  <c r="A796" i="15"/>
  <c r="C796" i="15"/>
  <c r="A797" i="15"/>
  <c r="C797" i="15"/>
  <c r="A798" i="15"/>
  <c r="C798" i="15"/>
  <c r="A799" i="15"/>
  <c r="C799" i="15"/>
  <c r="A800" i="15"/>
  <c r="C800" i="15"/>
  <c r="A801" i="15"/>
  <c r="C801" i="15"/>
  <c r="A802" i="15"/>
  <c r="C802" i="15"/>
  <c r="A803" i="15"/>
  <c r="C803" i="15"/>
  <c r="A804" i="15"/>
  <c r="C804" i="15"/>
  <c r="A805" i="15"/>
  <c r="C805" i="15"/>
  <c r="A806" i="15"/>
  <c r="C806" i="15"/>
  <c r="A807" i="15"/>
  <c r="C807" i="15"/>
  <c r="A808" i="15"/>
  <c r="C808" i="15"/>
  <c r="A809" i="15"/>
  <c r="C809" i="15"/>
  <c r="A810" i="15"/>
  <c r="C810" i="15"/>
  <c r="A811" i="15"/>
  <c r="C811" i="15"/>
  <c r="A812" i="15"/>
  <c r="C812" i="15"/>
  <c r="A813" i="15"/>
  <c r="C813" i="15"/>
  <c r="A814" i="15"/>
  <c r="C814" i="15"/>
  <c r="A815" i="15"/>
  <c r="C815" i="15"/>
  <c r="A816" i="15"/>
  <c r="C816" i="15"/>
  <c r="A817" i="15"/>
  <c r="C817" i="15"/>
  <c r="A818" i="15"/>
  <c r="C818" i="15"/>
  <c r="A819" i="15"/>
  <c r="C819" i="15"/>
  <c r="A820" i="15"/>
  <c r="C820" i="15"/>
  <c r="A821" i="15"/>
  <c r="C821" i="15"/>
  <c r="A822" i="15"/>
  <c r="C822" i="15"/>
  <c r="A823" i="15"/>
  <c r="C823" i="15"/>
  <c r="A824" i="15"/>
  <c r="C824" i="15"/>
  <c r="A825" i="15"/>
  <c r="C825" i="15"/>
  <c r="A826" i="15"/>
  <c r="C826" i="15"/>
  <c r="A827" i="15"/>
  <c r="C827" i="15"/>
  <c r="A828" i="15"/>
  <c r="C828" i="15"/>
  <c r="A829" i="15"/>
  <c r="C829" i="15"/>
  <c r="A830" i="15"/>
  <c r="C830" i="15"/>
  <c r="A831" i="15"/>
  <c r="C831" i="15"/>
  <c r="A832" i="15"/>
  <c r="C832" i="15"/>
  <c r="A833" i="15"/>
  <c r="C833" i="15"/>
  <c r="A834" i="15"/>
  <c r="C834" i="15"/>
  <c r="A835" i="15"/>
  <c r="C835" i="15"/>
  <c r="A836" i="15"/>
  <c r="C836" i="15"/>
  <c r="A837" i="15"/>
  <c r="C837" i="15"/>
  <c r="A838" i="15"/>
  <c r="C838" i="15"/>
  <c r="A839" i="15"/>
  <c r="C839" i="15"/>
  <c r="A840" i="15"/>
  <c r="C840" i="15"/>
  <c r="A841" i="15"/>
  <c r="C841" i="15"/>
  <c r="A842" i="15"/>
  <c r="C842" i="15"/>
  <c r="A843" i="15"/>
  <c r="C843" i="15"/>
  <c r="A844" i="15"/>
  <c r="C844" i="15"/>
  <c r="A845" i="15"/>
  <c r="C845" i="15"/>
  <c r="A846" i="15"/>
  <c r="C846" i="15"/>
  <c r="A847" i="15"/>
  <c r="C847" i="15"/>
  <c r="A848" i="15"/>
  <c r="C848" i="15"/>
  <c r="A849" i="15"/>
  <c r="C849" i="15"/>
  <c r="A850" i="15"/>
  <c r="C850" i="15"/>
  <c r="D850" i="15"/>
  <c r="A851" i="15"/>
  <c r="C851" i="15"/>
  <c r="D851" i="15"/>
  <c r="A852" i="15"/>
  <c r="C852" i="15"/>
  <c r="D852" i="15"/>
  <c r="A853" i="15"/>
  <c r="C853" i="15"/>
  <c r="D853" i="15"/>
  <c r="A854" i="15"/>
  <c r="C854" i="15"/>
  <c r="D854" i="15"/>
  <c r="A855" i="15"/>
  <c r="C855" i="15"/>
  <c r="D855" i="15"/>
  <c r="A856" i="15"/>
  <c r="C856" i="15"/>
  <c r="D856" i="15"/>
  <c r="A857" i="15"/>
  <c r="C857" i="15"/>
  <c r="D857" i="15"/>
  <c r="A858" i="15"/>
  <c r="C858" i="15"/>
  <c r="D858" i="15"/>
  <c r="A859" i="15"/>
  <c r="C859" i="15"/>
  <c r="D859" i="15"/>
  <c r="A860" i="15"/>
  <c r="C860" i="15"/>
  <c r="D860" i="15"/>
  <c r="A861" i="15"/>
  <c r="C861" i="15"/>
  <c r="D861" i="15"/>
  <c r="A862" i="15"/>
  <c r="C862" i="15"/>
  <c r="D862" i="15"/>
  <c r="A863" i="15"/>
  <c r="C863" i="15"/>
  <c r="D863" i="15"/>
  <c r="A864" i="15"/>
  <c r="C864" i="15"/>
  <c r="D864" i="15"/>
  <c r="A865" i="15"/>
  <c r="C865" i="15"/>
  <c r="D865" i="15"/>
  <c r="A866" i="15"/>
  <c r="C866" i="15"/>
  <c r="D866" i="15"/>
  <c r="A867" i="15"/>
  <c r="C867" i="15"/>
  <c r="D867" i="15"/>
  <c r="A868" i="15"/>
  <c r="C868" i="15"/>
  <c r="D868" i="15"/>
  <c r="A869" i="15"/>
  <c r="C869" i="15"/>
  <c r="D869" i="15"/>
  <c r="A870" i="15"/>
  <c r="C870" i="15"/>
  <c r="D870" i="15"/>
  <c r="A871" i="15"/>
  <c r="C871" i="15"/>
  <c r="D871" i="15"/>
  <c r="A872" i="15"/>
  <c r="C872" i="15"/>
  <c r="D872" i="15"/>
  <c r="A873" i="15"/>
  <c r="C873" i="15"/>
  <c r="D873" i="15"/>
  <c r="A874" i="15"/>
  <c r="C874" i="15"/>
  <c r="D874" i="15"/>
  <c r="A875" i="15"/>
  <c r="C875" i="15"/>
  <c r="D875" i="15"/>
  <c r="A876" i="15"/>
  <c r="C876" i="15"/>
  <c r="D876" i="15"/>
  <c r="A877" i="15"/>
  <c r="C877" i="15"/>
  <c r="D877" i="15"/>
  <c r="A878" i="15"/>
  <c r="C878" i="15"/>
  <c r="D878" i="15"/>
  <c r="A879" i="15"/>
  <c r="C879" i="15"/>
  <c r="D879" i="15"/>
  <c r="A880" i="15"/>
  <c r="C880" i="15"/>
  <c r="D880" i="15"/>
  <c r="A881" i="15"/>
  <c r="C881" i="15"/>
  <c r="D881" i="15"/>
  <c r="A882" i="15"/>
  <c r="C882" i="15"/>
  <c r="D882" i="15"/>
  <c r="A883" i="15"/>
  <c r="C883" i="15"/>
  <c r="D883" i="15"/>
  <c r="A884" i="15"/>
  <c r="C884" i="15"/>
  <c r="D884" i="15"/>
  <c r="A885" i="15"/>
  <c r="C885" i="15"/>
  <c r="D885" i="15"/>
  <c r="A886" i="15"/>
  <c r="C886" i="15"/>
  <c r="D886" i="15"/>
  <c r="A887" i="15"/>
  <c r="C887" i="15"/>
  <c r="D887" i="15"/>
  <c r="A888" i="15"/>
  <c r="C888" i="15"/>
  <c r="D888" i="15"/>
  <c r="A889" i="15"/>
  <c r="C889" i="15"/>
  <c r="D889" i="15"/>
  <c r="A890" i="15"/>
  <c r="C890" i="15"/>
  <c r="D890" i="15"/>
  <c r="A891" i="15"/>
  <c r="C891" i="15"/>
  <c r="D891" i="15"/>
  <c r="A892" i="15"/>
  <c r="C892" i="15"/>
  <c r="D892" i="15"/>
  <c r="A893" i="15"/>
  <c r="C893" i="15"/>
  <c r="D893" i="15"/>
  <c r="A894" i="15"/>
  <c r="C894" i="15"/>
  <c r="D894" i="15"/>
  <c r="A895" i="15"/>
  <c r="C895" i="15"/>
  <c r="D895" i="15"/>
  <c r="A896" i="15"/>
  <c r="C896" i="15"/>
  <c r="D896" i="15"/>
  <c r="A897" i="15"/>
  <c r="C897" i="15"/>
  <c r="D897" i="15"/>
  <c r="A898" i="15"/>
  <c r="C898" i="15"/>
  <c r="D898" i="15"/>
  <c r="A899" i="15"/>
  <c r="C899" i="15"/>
  <c r="D899" i="15"/>
  <c r="A900" i="15"/>
  <c r="C900" i="15"/>
  <c r="D900" i="15"/>
  <c r="A901" i="15"/>
  <c r="C901" i="15"/>
  <c r="D901" i="15"/>
  <c r="A902" i="15"/>
  <c r="C902" i="15"/>
  <c r="D902" i="15"/>
  <c r="A903" i="15"/>
  <c r="C903" i="15"/>
  <c r="D903" i="15"/>
  <c r="A904" i="15"/>
  <c r="C904" i="15"/>
  <c r="D904" i="15"/>
  <c r="A905" i="15"/>
  <c r="C905" i="15"/>
  <c r="D905" i="15"/>
  <c r="A906" i="15"/>
  <c r="C906" i="15"/>
  <c r="D906" i="15"/>
  <c r="A907" i="15"/>
  <c r="C907" i="15"/>
  <c r="D907" i="15"/>
  <c r="A908" i="15"/>
  <c r="C908" i="15"/>
  <c r="D908" i="15"/>
  <c r="A909" i="15"/>
  <c r="C909" i="15"/>
  <c r="D909" i="15"/>
  <c r="A910" i="15"/>
  <c r="C910" i="15"/>
  <c r="D910" i="15"/>
  <c r="A911" i="15"/>
  <c r="C911" i="15"/>
  <c r="D911" i="15"/>
  <c r="A912" i="15"/>
  <c r="C912" i="15"/>
  <c r="D912" i="15"/>
  <c r="A913" i="15"/>
  <c r="C913" i="15"/>
  <c r="D913" i="15"/>
  <c r="A914" i="15"/>
  <c r="C914" i="15"/>
  <c r="D914" i="15"/>
  <c r="A915" i="15"/>
  <c r="C915" i="15"/>
  <c r="D915" i="15"/>
  <c r="A916" i="15"/>
  <c r="C916" i="15"/>
  <c r="D916" i="15"/>
  <c r="A917" i="15"/>
  <c r="C917" i="15"/>
  <c r="D917" i="15"/>
  <c r="A918" i="15"/>
  <c r="C918" i="15"/>
  <c r="D918" i="15"/>
  <c r="A919" i="15"/>
  <c r="C919" i="15"/>
  <c r="D919" i="15"/>
  <c r="A920" i="15"/>
  <c r="C920" i="15"/>
  <c r="D920" i="15"/>
  <c r="A921" i="15"/>
  <c r="C921" i="15"/>
  <c r="D921" i="15"/>
  <c r="A922" i="15"/>
  <c r="C922" i="15"/>
  <c r="D922" i="15"/>
  <c r="A923" i="15"/>
  <c r="C923" i="15"/>
  <c r="D923" i="15"/>
  <c r="A924" i="15"/>
  <c r="C924" i="15"/>
  <c r="D924" i="15"/>
  <c r="A925" i="15"/>
  <c r="C925" i="15"/>
  <c r="D925" i="15"/>
  <c r="A926" i="15"/>
  <c r="C926" i="15"/>
  <c r="D926" i="15"/>
  <c r="A927" i="15"/>
  <c r="C927" i="15"/>
  <c r="D927" i="15"/>
  <c r="A928" i="15"/>
  <c r="C928" i="15"/>
  <c r="D928" i="15"/>
  <c r="A929" i="15"/>
  <c r="C929" i="15"/>
  <c r="D929" i="15"/>
  <c r="A930" i="15"/>
  <c r="C930" i="15"/>
  <c r="D930" i="15"/>
  <c r="A931" i="15"/>
  <c r="C931" i="15"/>
  <c r="D931" i="15"/>
  <c r="A932" i="15"/>
  <c r="C932" i="15"/>
  <c r="D932" i="15"/>
  <c r="A933" i="15"/>
  <c r="C933" i="15"/>
  <c r="D933" i="15"/>
  <c r="A934" i="15"/>
  <c r="C934" i="15"/>
  <c r="D934" i="15"/>
  <c r="A935" i="15"/>
  <c r="C935" i="15"/>
  <c r="D935" i="15"/>
  <c r="A936" i="15"/>
  <c r="C936" i="15"/>
  <c r="D936" i="15"/>
  <c r="A937" i="15"/>
  <c r="C937" i="15"/>
  <c r="D937" i="15"/>
  <c r="A938" i="15"/>
  <c r="C938" i="15"/>
  <c r="D938" i="15"/>
  <c r="A939" i="15"/>
  <c r="C939" i="15"/>
  <c r="D939" i="15"/>
  <c r="A940" i="15"/>
  <c r="C940" i="15"/>
  <c r="D940" i="15"/>
  <c r="A941" i="15"/>
  <c r="C941" i="15"/>
  <c r="D941" i="15"/>
  <c r="A942" i="15"/>
  <c r="C942" i="15"/>
  <c r="D942" i="15"/>
  <c r="A943" i="15"/>
  <c r="C943" i="15"/>
  <c r="D943" i="15"/>
  <c r="A944" i="15"/>
  <c r="C944" i="15"/>
  <c r="D944" i="15"/>
  <c r="A945" i="15"/>
  <c r="C945" i="15"/>
  <c r="D945" i="15"/>
  <c r="A946" i="15"/>
  <c r="C946" i="15"/>
  <c r="D946" i="15"/>
  <c r="A947" i="15"/>
  <c r="C947" i="15"/>
  <c r="D947" i="15"/>
  <c r="A948" i="15"/>
  <c r="C948" i="15"/>
  <c r="D948" i="15"/>
  <c r="A949" i="15"/>
  <c r="C949" i="15"/>
  <c r="D949" i="15"/>
  <c r="A950" i="15"/>
  <c r="C950" i="15"/>
  <c r="D950" i="15"/>
  <c r="A951" i="15"/>
  <c r="C951" i="15"/>
  <c r="D951" i="15"/>
  <c r="A952" i="15"/>
  <c r="C952" i="15"/>
  <c r="D952" i="15"/>
  <c r="A953" i="15"/>
  <c r="C953" i="15"/>
  <c r="D953" i="15"/>
  <c r="A954" i="15"/>
  <c r="C954" i="15"/>
  <c r="D954" i="15"/>
  <c r="A955" i="15"/>
  <c r="C955" i="15"/>
  <c r="D955" i="15"/>
  <c r="A956" i="15"/>
  <c r="C956" i="15"/>
  <c r="D956" i="15"/>
  <c r="A957" i="15"/>
  <c r="C957" i="15"/>
  <c r="D957" i="15"/>
  <c r="A958" i="15"/>
  <c r="C958" i="15"/>
  <c r="D958" i="15"/>
  <c r="A959" i="15"/>
  <c r="C959" i="15"/>
  <c r="D959" i="15"/>
  <c r="A960" i="15"/>
  <c r="C960" i="15"/>
  <c r="D960" i="15"/>
  <c r="A961" i="15"/>
  <c r="C961" i="15"/>
  <c r="D961" i="15"/>
  <c r="A962" i="15"/>
  <c r="C962" i="15"/>
  <c r="D962" i="15"/>
  <c r="A963" i="15"/>
  <c r="C963" i="15"/>
  <c r="D963" i="15"/>
  <c r="A964" i="15"/>
  <c r="C964" i="15"/>
  <c r="D964" i="15"/>
  <c r="A965" i="15"/>
  <c r="C965" i="15"/>
  <c r="D965" i="15"/>
  <c r="A966" i="15"/>
  <c r="C966" i="15"/>
  <c r="D966" i="15"/>
  <c r="A967" i="15"/>
  <c r="C967" i="15"/>
  <c r="D967" i="15"/>
  <c r="A968" i="15"/>
  <c r="C968" i="15"/>
  <c r="D968" i="15"/>
  <c r="A969" i="15"/>
  <c r="C969" i="15"/>
  <c r="D969" i="15"/>
  <c r="A970" i="15"/>
  <c r="C970" i="15"/>
  <c r="D970" i="15"/>
  <c r="A971" i="15"/>
  <c r="C971" i="15"/>
  <c r="D971" i="15"/>
  <c r="A972" i="15"/>
  <c r="C972" i="15"/>
  <c r="D972" i="15"/>
  <c r="A973" i="15"/>
  <c r="C973" i="15"/>
  <c r="D973" i="15"/>
  <c r="A974" i="15"/>
  <c r="C974" i="15"/>
  <c r="D974" i="15"/>
  <c r="A975" i="15"/>
  <c r="C975" i="15"/>
  <c r="D975" i="15"/>
  <c r="A976" i="15"/>
  <c r="C976" i="15"/>
  <c r="D976" i="15"/>
  <c r="A977" i="15"/>
  <c r="C977" i="15"/>
  <c r="D977" i="15"/>
  <c r="A978" i="15"/>
  <c r="C978" i="15"/>
  <c r="D978" i="15"/>
  <c r="A979" i="15"/>
  <c r="C979" i="15"/>
  <c r="D979" i="15"/>
  <c r="A981" i="15"/>
  <c r="C981" i="15"/>
  <c r="D981" i="15"/>
  <c r="A982" i="15"/>
  <c r="C982" i="15"/>
  <c r="D982" i="15"/>
  <c r="A983" i="15"/>
  <c r="C983" i="15"/>
  <c r="D983" i="15"/>
  <c r="A984" i="15"/>
  <c r="C984" i="15"/>
  <c r="D984" i="15"/>
  <c r="A985" i="15"/>
  <c r="C985" i="15"/>
  <c r="D985" i="15"/>
  <c r="A986" i="15"/>
  <c r="C986" i="15"/>
  <c r="D986" i="15"/>
  <c r="A987" i="15"/>
  <c r="C987" i="15"/>
  <c r="D987" i="15"/>
  <c r="A988" i="15"/>
  <c r="C988" i="15"/>
  <c r="D988" i="15"/>
  <c r="A989" i="15"/>
  <c r="C989" i="15"/>
  <c r="D989" i="15"/>
  <c r="A990" i="15"/>
  <c r="C990" i="15"/>
  <c r="D990" i="15"/>
  <c r="A991" i="15"/>
  <c r="C991" i="15"/>
  <c r="D991" i="15"/>
  <c r="A992" i="15"/>
  <c r="C992" i="15"/>
  <c r="D992" i="15"/>
  <c r="A993" i="15"/>
  <c r="C993" i="15"/>
  <c r="D993" i="15"/>
  <c r="A994" i="15"/>
  <c r="C994" i="15"/>
  <c r="D994" i="15"/>
  <c r="A995" i="15"/>
  <c r="C995" i="15"/>
  <c r="D995" i="15"/>
  <c r="A996" i="15"/>
  <c r="C996" i="15"/>
  <c r="D996" i="15"/>
  <c r="A997" i="15"/>
  <c r="C997" i="15"/>
  <c r="D997" i="15"/>
  <c r="A998" i="15"/>
  <c r="C998" i="15"/>
  <c r="D998" i="15"/>
  <c r="A999" i="15"/>
  <c r="C999" i="15"/>
  <c r="D999" i="15"/>
  <c r="A1000" i="15"/>
  <c r="C1000" i="15"/>
  <c r="D1000" i="15"/>
  <c r="A1001" i="15"/>
  <c r="C1001" i="15"/>
  <c r="D1001" i="15"/>
  <c r="A1002" i="15"/>
  <c r="C1002" i="15"/>
  <c r="D1002" i="15"/>
  <c r="A1003" i="15"/>
  <c r="C1003" i="15"/>
  <c r="D1003" i="15"/>
  <c r="A1004" i="15"/>
  <c r="C1004" i="15"/>
  <c r="D1004" i="15"/>
  <c r="A1005" i="15"/>
  <c r="C1005" i="15"/>
  <c r="D1005" i="15"/>
  <c r="A1006" i="15"/>
  <c r="C1006" i="15"/>
  <c r="D1006" i="15"/>
  <c r="A1007" i="15"/>
  <c r="C1007" i="15"/>
  <c r="D1007" i="15"/>
  <c r="A1008" i="15"/>
  <c r="C1008" i="15"/>
  <c r="D1008" i="15"/>
  <c r="A1009" i="15"/>
  <c r="C1009" i="15"/>
  <c r="D1009" i="15"/>
  <c r="A1010" i="15"/>
  <c r="C1010" i="15"/>
  <c r="D1010" i="15"/>
  <c r="A1011" i="15"/>
  <c r="C1011" i="15"/>
  <c r="D1011" i="15"/>
  <c r="A1012" i="15"/>
  <c r="C1012" i="15"/>
  <c r="D1012" i="15"/>
  <c r="A1013" i="15"/>
  <c r="C1013" i="15"/>
  <c r="D1013" i="15"/>
  <c r="A1014" i="15"/>
  <c r="C1014" i="15"/>
  <c r="D1014" i="15"/>
  <c r="A1015" i="15"/>
  <c r="C1015" i="15"/>
  <c r="D1015" i="15"/>
  <c r="A1016" i="15"/>
  <c r="C1016" i="15"/>
  <c r="D1016" i="15"/>
  <c r="A1017" i="15"/>
  <c r="C1017" i="15"/>
  <c r="D1017" i="15"/>
  <c r="A1018" i="15"/>
  <c r="C1018" i="15"/>
  <c r="D1018" i="15"/>
  <c r="A1019" i="15"/>
  <c r="C1019" i="15"/>
  <c r="D1019" i="15"/>
  <c r="A1020" i="15"/>
  <c r="C1020" i="15"/>
  <c r="D1020" i="15"/>
  <c r="A1021" i="15"/>
  <c r="C1021" i="15"/>
  <c r="D1021" i="15"/>
  <c r="A1022" i="15"/>
  <c r="C1022" i="15"/>
  <c r="D1022" i="15"/>
  <c r="A1023" i="15"/>
  <c r="C1023" i="15"/>
  <c r="D1023" i="15"/>
  <c r="A1024" i="15"/>
  <c r="C1024" i="15"/>
  <c r="D1024" i="15"/>
  <c r="A1025" i="15"/>
  <c r="C1025" i="15"/>
  <c r="D1025" i="15"/>
  <c r="A1026" i="15"/>
  <c r="C1026" i="15"/>
  <c r="D1026" i="15"/>
  <c r="A1027" i="15"/>
  <c r="C1027" i="15"/>
  <c r="D1027" i="15"/>
  <c r="A1028" i="15"/>
  <c r="C1028" i="15"/>
  <c r="D1028" i="15"/>
  <c r="A1029" i="15"/>
  <c r="C1029" i="15"/>
  <c r="D1029" i="15"/>
  <c r="A1030" i="15"/>
  <c r="C1030" i="15"/>
  <c r="D1030" i="15"/>
  <c r="A1031" i="15"/>
  <c r="C1031" i="15"/>
  <c r="D1031" i="15"/>
  <c r="A1032" i="15"/>
  <c r="C1032" i="15"/>
  <c r="D1032" i="15"/>
  <c r="A1033" i="15"/>
  <c r="C1033" i="15"/>
  <c r="D1033" i="15"/>
  <c r="A1034" i="15"/>
  <c r="C1034" i="15"/>
  <c r="D1034" i="15"/>
  <c r="A1035" i="15"/>
  <c r="C1035" i="15"/>
  <c r="D1035" i="15"/>
  <c r="A1036" i="15"/>
  <c r="C1036" i="15"/>
  <c r="D1036" i="15"/>
  <c r="A1037" i="15"/>
  <c r="C1037" i="15"/>
  <c r="D1037" i="15"/>
  <c r="A1038" i="15"/>
  <c r="C1038" i="15"/>
  <c r="D1038" i="15"/>
  <c r="A1039" i="15"/>
  <c r="C1039" i="15"/>
  <c r="D1039" i="15"/>
  <c r="A1040" i="15"/>
  <c r="C1040" i="15"/>
  <c r="D1040" i="15"/>
  <c r="A1041" i="15"/>
  <c r="C1041" i="15"/>
  <c r="D1041" i="15"/>
  <c r="A1042" i="15"/>
  <c r="C1042" i="15"/>
  <c r="D1042" i="15"/>
  <c r="A1043" i="15"/>
  <c r="C1043" i="15"/>
  <c r="D1043" i="15"/>
  <c r="A1044" i="15"/>
  <c r="C1044" i="15"/>
  <c r="D1044" i="15"/>
  <c r="A1045" i="15"/>
  <c r="C1045" i="15"/>
  <c r="D1045" i="15"/>
  <c r="A1046" i="15"/>
  <c r="C1046" i="15"/>
  <c r="D1046" i="15"/>
  <c r="A1047" i="15"/>
  <c r="C1047" i="15"/>
  <c r="D1047" i="15"/>
  <c r="A1048" i="15"/>
  <c r="C1048" i="15"/>
  <c r="D1048" i="15"/>
  <c r="A1049" i="15"/>
  <c r="C1049" i="15"/>
  <c r="D1049" i="15"/>
  <c r="A1050" i="15"/>
  <c r="C1050" i="15"/>
  <c r="D1050" i="15"/>
  <c r="A1051" i="15"/>
  <c r="C1051" i="15"/>
  <c r="D1051" i="15"/>
  <c r="A1052" i="15"/>
  <c r="C1052" i="15"/>
  <c r="D1052" i="15"/>
  <c r="A1053" i="15"/>
  <c r="C1053" i="15"/>
  <c r="D1053" i="15"/>
  <c r="A1054" i="15"/>
  <c r="C1054" i="15"/>
  <c r="D1054" i="15"/>
  <c r="A1055" i="15"/>
  <c r="C1055" i="15"/>
  <c r="D1055" i="15"/>
  <c r="A1056" i="15"/>
  <c r="C1056" i="15"/>
  <c r="D1056" i="15"/>
  <c r="A1057" i="15"/>
  <c r="C1057" i="15"/>
  <c r="D1057" i="15"/>
  <c r="A1058" i="15"/>
  <c r="C1058" i="15"/>
  <c r="D1058" i="15"/>
  <c r="A1059" i="15"/>
  <c r="C1059" i="15"/>
  <c r="D1059" i="15"/>
  <c r="A1060" i="15"/>
  <c r="C1060" i="15"/>
  <c r="D1060" i="15"/>
  <c r="A1061" i="15"/>
  <c r="C1061" i="15"/>
  <c r="D1061" i="15"/>
  <c r="A1062" i="15"/>
  <c r="C1062" i="15"/>
  <c r="D1062" i="15"/>
  <c r="A1063" i="15"/>
  <c r="C1063" i="15"/>
  <c r="D1063" i="15"/>
  <c r="A1064" i="15"/>
  <c r="C1064" i="15"/>
  <c r="D1064" i="15"/>
  <c r="A1065" i="15"/>
  <c r="C1065" i="15"/>
  <c r="D1065" i="15"/>
  <c r="A1066" i="15"/>
  <c r="C1066" i="15"/>
  <c r="D1066" i="15"/>
  <c r="A1067" i="15"/>
  <c r="C1067" i="15"/>
  <c r="D1067" i="15"/>
  <c r="A1068" i="15"/>
  <c r="C1068" i="15"/>
  <c r="D1068" i="15"/>
  <c r="A1069" i="15"/>
  <c r="C1069" i="15"/>
  <c r="D1069" i="15"/>
  <c r="A1070" i="15"/>
  <c r="C1070" i="15"/>
  <c r="D1070" i="15"/>
  <c r="A1071" i="15"/>
  <c r="C1071" i="15"/>
  <c r="D1071" i="15"/>
  <c r="A1072" i="15"/>
  <c r="C1072" i="15"/>
  <c r="D1072" i="15"/>
  <c r="A1073" i="15"/>
  <c r="C1073" i="15"/>
  <c r="D1073" i="15"/>
  <c r="A1074" i="15"/>
  <c r="C1074" i="15"/>
  <c r="D1074" i="15"/>
  <c r="A1075" i="15"/>
  <c r="C1075" i="15"/>
  <c r="D1075" i="15"/>
  <c r="A1076" i="15"/>
  <c r="C1076" i="15"/>
  <c r="D1076" i="15"/>
  <c r="A1077" i="15"/>
  <c r="C1077" i="15"/>
  <c r="D1077" i="15"/>
  <c r="A1078" i="15"/>
  <c r="C1078" i="15"/>
  <c r="D1078" i="15"/>
  <c r="A1079" i="15"/>
  <c r="C1079" i="15"/>
  <c r="D1079" i="15"/>
  <c r="A1080" i="15"/>
  <c r="C1080" i="15"/>
  <c r="D1080" i="15"/>
  <c r="A1081" i="15"/>
  <c r="C1081" i="15"/>
  <c r="D1081" i="15"/>
  <c r="A1082" i="15"/>
  <c r="C1082" i="15"/>
  <c r="D1082" i="15"/>
  <c r="A1083" i="15"/>
  <c r="C1083" i="15"/>
  <c r="D1083" i="15"/>
  <c r="A1084" i="15"/>
  <c r="C1084" i="15"/>
  <c r="D1084" i="15"/>
  <c r="A1085" i="15"/>
  <c r="C1085" i="15"/>
  <c r="D1085" i="15"/>
  <c r="A1086" i="15"/>
  <c r="C1086" i="15"/>
  <c r="D1086" i="15"/>
  <c r="A1087" i="15"/>
  <c r="C1087" i="15"/>
  <c r="D1087" i="15"/>
  <c r="A1088" i="15"/>
  <c r="C1088" i="15"/>
  <c r="D1088" i="15"/>
  <c r="A1089" i="15"/>
  <c r="C1089" i="15"/>
  <c r="D1089" i="15"/>
  <c r="A1090" i="15"/>
  <c r="C1090" i="15"/>
  <c r="D1090" i="15"/>
  <c r="A1091" i="15"/>
  <c r="C1091" i="15"/>
  <c r="D1091" i="15"/>
  <c r="A1092" i="15"/>
  <c r="C1092" i="15"/>
  <c r="D1092" i="15"/>
  <c r="A1093" i="15"/>
  <c r="C1093" i="15"/>
  <c r="D1093" i="15"/>
  <c r="A1094" i="15"/>
  <c r="C1094" i="15"/>
  <c r="D1094" i="15"/>
  <c r="A1095" i="15"/>
  <c r="C1095" i="15"/>
  <c r="D1095" i="15"/>
  <c r="A1096" i="15"/>
  <c r="C1096" i="15"/>
  <c r="D1096" i="15"/>
  <c r="A1097" i="15"/>
  <c r="C1097" i="15"/>
  <c r="D1097" i="15"/>
  <c r="A1098" i="15"/>
  <c r="C1098" i="15"/>
  <c r="D1098" i="15"/>
  <c r="A1099" i="15"/>
  <c r="C1099" i="15"/>
  <c r="D1099" i="15"/>
  <c r="A1100" i="15"/>
  <c r="C1100" i="15"/>
  <c r="D1100" i="15"/>
  <c r="A1101" i="15"/>
  <c r="C1101" i="15"/>
  <c r="D1101" i="15"/>
  <c r="A1102" i="15"/>
  <c r="C1102" i="15"/>
  <c r="D1102" i="15"/>
  <c r="A1103" i="15"/>
  <c r="C1103" i="15"/>
  <c r="D1103" i="15"/>
  <c r="A1104" i="15"/>
  <c r="C1104" i="15"/>
  <c r="D1104" i="15"/>
  <c r="A1105" i="15"/>
  <c r="C1105" i="15"/>
  <c r="D1105" i="15"/>
  <c r="A1106" i="15"/>
  <c r="C1106" i="15"/>
  <c r="D1106" i="15"/>
  <c r="A1107" i="15"/>
  <c r="C1107" i="15"/>
  <c r="D1107" i="15"/>
  <c r="A1108" i="15"/>
  <c r="C1108" i="15"/>
  <c r="D1108" i="15"/>
  <c r="A1109" i="15"/>
  <c r="C1109" i="15"/>
  <c r="D1109" i="15"/>
  <c r="A1110" i="15"/>
  <c r="C1110" i="15"/>
  <c r="D1110" i="15"/>
  <c r="A1111" i="15"/>
  <c r="C1111" i="15"/>
  <c r="D1111" i="15"/>
  <c r="A1112" i="15"/>
  <c r="C1112" i="15"/>
  <c r="D1112" i="15"/>
  <c r="A1113" i="15"/>
  <c r="C1113" i="15"/>
  <c r="D1113" i="15"/>
  <c r="A1114" i="15"/>
  <c r="C1114" i="15"/>
  <c r="D1114" i="15"/>
  <c r="A1115" i="15"/>
  <c r="C1115" i="15"/>
  <c r="D1115" i="15"/>
  <c r="A1116" i="15"/>
  <c r="C1116" i="15"/>
  <c r="D1116" i="15"/>
  <c r="A1117" i="15"/>
  <c r="C1117" i="15"/>
  <c r="D1117" i="15"/>
  <c r="A1118" i="15"/>
  <c r="C1118" i="15"/>
  <c r="D1118" i="15"/>
  <c r="A1119" i="15"/>
  <c r="C1119" i="15"/>
  <c r="D1119" i="15"/>
  <c r="A1120" i="15"/>
  <c r="C1120" i="15"/>
  <c r="D1120" i="15"/>
  <c r="A1121" i="15"/>
  <c r="C1121" i="15"/>
  <c r="D1121" i="15"/>
  <c r="A1122" i="15"/>
  <c r="C1122" i="15"/>
  <c r="D1122" i="15"/>
  <c r="A1123" i="15"/>
  <c r="C1123" i="15"/>
  <c r="D1123" i="15"/>
  <c r="A1124" i="15"/>
  <c r="C1124" i="15"/>
  <c r="D1124" i="15"/>
  <c r="A1125" i="15"/>
  <c r="C1125" i="15"/>
  <c r="D1125" i="15"/>
  <c r="A1126" i="15"/>
  <c r="C1126" i="15"/>
  <c r="D1126" i="15"/>
  <c r="A1127" i="15"/>
  <c r="C1127" i="15"/>
  <c r="D1127" i="15"/>
  <c r="A1128" i="15"/>
  <c r="C1128" i="15"/>
  <c r="D1128" i="15"/>
  <c r="A1129" i="15"/>
  <c r="C1129" i="15"/>
  <c r="D1129" i="15"/>
  <c r="A1130" i="15"/>
  <c r="C1130" i="15"/>
  <c r="D1130" i="15"/>
  <c r="A1131" i="15"/>
  <c r="C1131" i="15"/>
  <c r="D1131" i="15"/>
  <c r="A1132" i="15"/>
  <c r="C1132" i="15"/>
  <c r="D1132" i="15"/>
  <c r="A1133" i="15"/>
  <c r="C1133" i="15"/>
  <c r="D1133" i="15"/>
  <c r="A1134" i="15"/>
  <c r="C1134" i="15"/>
  <c r="D1134" i="15"/>
  <c r="A1135" i="15"/>
  <c r="C1135" i="15"/>
  <c r="D1135" i="15"/>
  <c r="A1136" i="15"/>
  <c r="C1136" i="15"/>
  <c r="D1136" i="15"/>
  <c r="A1137" i="15"/>
  <c r="C1137" i="15"/>
  <c r="D1137" i="15"/>
  <c r="A1138" i="15"/>
  <c r="C1138" i="15"/>
  <c r="D1138" i="15"/>
  <c r="A1139" i="15"/>
  <c r="C1139" i="15"/>
  <c r="D1139" i="15"/>
  <c r="A1140" i="15"/>
  <c r="C1140" i="15"/>
  <c r="D1140" i="15"/>
  <c r="A1141" i="15"/>
  <c r="C1141" i="15"/>
  <c r="D1141" i="15"/>
  <c r="A1142" i="15"/>
  <c r="C1142" i="15"/>
  <c r="D1142" i="15"/>
  <c r="A1143" i="15"/>
  <c r="C1143" i="15"/>
  <c r="D1143" i="15"/>
  <c r="A1144" i="15"/>
  <c r="C1144" i="15"/>
  <c r="D1144" i="15"/>
  <c r="A1145" i="15"/>
  <c r="C1145" i="15"/>
  <c r="D1145" i="15"/>
  <c r="A1146" i="15"/>
  <c r="C1146" i="15"/>
  <c r="D1146" i="15"/>
  <c r="A1147" i="15"/>
  <c r="C1147" i="15"/>
  <c r="D1147" i="15"/>
  <c r="A1148" i="15"/>
  <c r="C1148" i="15"/>
  <c r="D1148" i="15"/>
  <c r="A1149" i="15"/>
  <c r="C1149" i="15"/>
  <c r="D1149" i="15"/>
  <c r="A1150" i="15"/>
  <c r="C1150" i="15"/>
  <c r="D1150" i="15"/>
  <c r="A1151" i="15"/>
  <c r="C1151" i="15"/>
  <c r="D1151" i="15"/>
  <c r="A1152" i="15"/>
  <c r="C1152" i="15"/>
  <c r="D1152" i="15"/>
  <c r="A1153" i="15"/>
  <c r="C1153" i="15"/>
  <c r="D1153" i="15"/>
  <c r="A1154" i="15"/>
  <c r="C1154" i="15"/>
  <c r="D1154" i="15"/>
  <c r="A1155" i="15"/>
  <c r="C1155" i="15"/>
  <c r="D1155" i="15"/>
  <c r="A1156" i="15"/>
  <c r="C1156" i="15"/>
  <c r="D1156" i="15"/>
  <c r="A1157" i="15"/>
  <c r="C1157" i="15"/>
  <c r="D1157" i="15"/>
  <c r="A1158" i="15"/>
  <c r="C1158" i="15"/>
  <c r="D1158" i="15"/>
  <c r="A1159" i="15"/>
  <c r="C1159" i="15"/>
  <c r="D1159" i="15"/>
  <c r="A1160" i="15"/>
  <c r="C1160" i="15"/>
  <c r="D1160" i="15"/>
  <c r="A1161" i="15"/>
  <c r="C1161" i="15"/>
  <c r="D1161" i="15"/>
  <c r="A1162" i="15"/>
  <c r="C1162" i="15"/>
  <c r="D1162" i="15"/>
  <c r="A1163" i="15"/>
  <c r="C1163" i="15"/>
  <c r="D1163" i="15"/>
  <c r="A1164" i="15"/>
  <c r="C1164" i="15"/>
  <c r="D1164" i="15"/>
  <c r="A1165" i="15"/>
  <c r="C1165" i="15"/>
  <c r="D1165" i="15"/>
  <c r="A1166" i="15"/>
  <c r="C1166" i="15"/>
  <c r="D1166" i="15"/>
  <c r="A1167" i="15"/>
  <c r="C1167" i="15"/>
  <c r="D1167" i="15"/>
  <c r="A1168" i="15"/>
  <c r="C1168" i="15"/>
  <c r="D1168" i="15"/>
  <c r="A1169" i="15"/>
  <c r="C1169" i="15"/>
  <c r="D1169" i="15"/>
  <c r="A1170" i="15"/>
  <c r="C1170" i="15"/>
  <c r="D1170" i="15"/>
  <c r="A1171" i="15"/>
  <c r="C1171" i="15"/>
  <c r="D1171" i="15"/>
  <c r="A1172" i="15"/>
  <c r="C1172" i="15"/>
  <c r="D1172" i="15"/>
  <c r="A1173" i="15"/>
  <c r="C1173" i="15"/>
  <c r="D1173" i="15"/>
  <c r="A1174" i="15"/>
  <c r="C1174" i="15"/>
  <c r="D1174" i="15"/>
  <c r="A1175" i="15"/>
  <c r="C1175" i="15"/>
  <c r="D1175" i="15"/>
  <c r="A1176" i="15"/>
  <c r="C1176" i="15"/>
  <c r="D1176" i="15"/>
  <c r="A1177" i="15"/>
  <c r="C1177" i="15"/>
  <c r="D1177" i="15"/>
  <c r="A1178" i="15"/>
  <c r="C1178" i="15"/>
  <c r="D1178" i="15"/>
  <c r="A1179" i="15"/>
  <c r="C1179" i="15"/>
  <c r="D1179" i="15"/>
  <c r="A1180" i="15"/>
  <c r="C1180" i="15"/>
  <c r="D1180" i="15"/>
  <c r="A1181" i="15"/>
  <c r="C1181" i="15"/>
  <c r="D1181" i="15"/>
  <c r="A1182" i="15"/>
  <c r="C1182" i="15"/>
  <c r="D1182" i="15"/>
  <c r="A1183" i="15"/>
  <c r="C1183" i="15"/>
  <c r="D1183" i="15"/>
  <c r="A1184" i="15"/>
  <c r="C1184" i="15"/>
  <c r="D1184" i="15"/>
  <c r="A1185" i="15"/>
  <c r="C1185" i="15"/>
  <c r="D1185" i="15"/>
  <c r="A1186" i="15"/>
  <c r="C1186" i="15"/>
  <c r="D1186" i="15"/>
  <c r="A1187" i="15"/>
  <c r="C1187" i="15"/>
  <c r="D1187" i="15"/>
  <c r="A1188" i="15"/>
  <c r="C1188" i="15"/>
  <c r="D1188" i="15"/>
  <c r="A1189" i="15"/>
  <c r="C1189" i="15"/>
  <c r="D1189" i="15"/>
  <c r="A1190" i="15"/>
  <c r="C1190" i="15"/>
  <c r="D1190" i="15"/>
  <c r="A1191" i="15"/>
  <c r="C1191" i="15"/>
  <c r="D1191" i="15"/>
  <c r="A1192" i="15"/>
  <c r="C1192" i="15"/>
  <c r="D1192" i="15"/>
  <c r="A1193" i="15"/>
  <c r="C1193" i="15"/>
  <c r="D1193" i="15"/>
  <c r="A1194" i="15"/>
  <c r="C1194" i="15"/>
  <c r="D1194" i="15"/>
  <c r="A1195" i="15"/>
  <c r="C1195" i="15"/>
  <c r="D1195" i="15"/>
  <c r="A1196" i="15"/>
  <c r="C1196" i="15"/>
  <c r="D1196" i="15"/>
  <c r="A1197" i="15"/>
  <c r="C1197" i="15"/>
  <c r="D1197" i="15"/>
  <c r="A1198" i="15"/>
  <c r="C1198" i="15"/>
  <c r="D1198" i="15"/>
  <c r="A1199" i="15"/>
  <c r="C1199" i="15"/>
  <c r="D1199" i="15"/>
  <c r="A1200" i="15"/>
  <c r="C1200" i="15"/>
  <c r="D1200" i="15"/>
  <c r="A1201" i="15"/>
  <c r="C1201" i="15"/>
  <c r="D1201" i="15"/>
  <c r="A1202" i="15"/>
  <c r="C1202" i="15"/>
  <c r="D1202" i="15"/>
  <c r="A1203" i="15"/>
  <c r="C1203" i="15"/>
  <c r="D1203" i="15"/>
  <c r="A1204" i="15"/>
  <c r="C1204" i="15"/>
  <c r="D1204" i="15"/>
  <c r="A1205" i="15"/>
  <c r="C1205" i="15"/>
  <c r="D1205" i="15"/>
  <c r="A1206" i="15"/>
  <c r="C1206" i="15"/>
  <c r="D1206" i="15"/>
  <c r="A1207" i="15"/>
  <c r="C1207" i="15"/>
  <c r="D1207" i="15"/>
  <c r="A1208" i="15"/>
  <c r="C1208" i="15"/>
  <c r="D1208" i="15"/>
  <c r="A1209" i="15"/>
  <c r="C1209" i="15"/>
  <c r="D1209" i="15"/>
  <c r="A1210" i="15"/>
  <c r="C1210" i="15"/>
  <c r="D1210" i="15"/>
  <c r="A1211" i="15"/>
  <c r="C1211" i="15"/>
  <c r="D1211" i="15"/>
  <c r="A1212" i="15"/>
  <c r="C1212" i="15"/>
  <c r="D1212" i="15"/>
  <c r="A1213" i="15"/>
  <c r="C1213" i="15"/>
  <c r="D1213" i="15"/>
  <c r="A1214" i="15"/>
  <c r="C1214" i="15"/>
  <c r="D1214" i="15"/>
  <c r="A1215" i="15"/>
  <c r="C1215" i="15"/>
  <c r="D1215" i="15"/>
  <c r="A1216" i="15"/>
  <c r="C1216" i="15"/>
  <c r="D1216" i="15"/>
  <c r="A1217" i="15"/>
  <c r="C1217" i="15"/>
  <c r="D1217" i="15"/>
  <c r="A1218" i="15"/>
  <c r="C1218" i="15"/>
  <c r="D1218" i="15"/>
  <c r="A1219" i="15"/>
  <c r="C1219" i="15"/>
  <c r="D1219" i="15"/>
  <c r="A1220" i="15"/>
  <c r="C1220" i="15"/>
  <c r="D1220" i="15"/>
  <c r="A1221" i="15"/>
  <c r="C1221" i="15"/>
  <c r="D1221" i="15"/>
  <c r="A1222" i="15"/>
  <c r="C1222" i="15"/>
  <c r="D1222" i="15"/>
  <c r="A1223" i="15"/>
  <c r="C1223" i="15"/>
  <c r="D1223" i="15"/>
  <c r="A1224" i="15"/>
  <c r="C1224" i="15"/>
  <c r="D1224" i="15"/>
  <c r="A1225" i="15"/>
  <c r="C1225" i="15"/>
  <c r="D1225" i="15"/>
  <c r="A1226" i="15"/>
  <c r="C1226" i="15"/>
  <c r="D1226" i="15"/>
  <c r="A1227" i="15"/>
  <c r="C1227" i="15"/>
  <c r="D1227" i="15"/>
  <c r="A1228" i="15"/>
  <c r="C1228" i="15"/>
  <c r="D1228" i="15"/>
  <c r="A1229" i="15"/>
  <c r="C1229" i="15"/>
  <c r="D1229" i="15"/>
  <c r="A1230" i="15"/>
  <c r="C1230" i="15"/>
  <c r="D1230" i="15"/>
  <c r="A1231" i="15"/>
  <c r="C1231" i="15"/>
  <c r="D1231" i="15"/>
  <c r="A1232" i="15"/>
  <c r="C1232" i="15"/>
  <c r="D1232" i="15"/>
  <c r="A1233" i="15"/>
  <c r="C1233" i="15"/>
  <c r="D1233" i="15"/>
  <c r="A1234" i="15"/>
  <c r="C1234" i="15"/>
  <c r="D1234" i="15"/>
  <c r="A1235" i="15"/>
  <c r="C1235" i="15"/>
  <c r="D1235" i="15"/>
  <c r="A1236" i="15"/>
  <c r="C1236" i="15"/>
  <c r="D1236" i="15"/>
  <c r="A1237" i="15"/>
  <c r="C1237" i="15"/>
  <c r="D1237" i="15"/>
  <c r="A1238" i="15"/>
  <c r="C1238" i="15"/>
  <c r="D1238" i="15"/>
  <c r="A1239" i="15"/>
  <c r="C1239" i="15"/>
  <c r="D1239" i="15"/>
  <c r="A1240" i="15"/>
  <c r="C1240" i="15"/>
  <c r="D1240" i="15"/>
  <c r="A1241" i="15"/>
  <c r="C1241" i="15"/>
  <c r="D1241" i="15"/>
  <c r="A1242" i="15"/>
  <c r="C1242" i="15"/>
  <c r="D1242" i="15"/>
  <c r="A1243" i="15"/>
  <c r="C1243" i="15"/>
  <c r="D1243" i="15"/>
  <c r="A1244" i="15"/>
  <c r="C1244" i="15"/>
  <c r="D1244" i="15"/>
  <c r="A1245" i="15"/>
  <c r="C1245" i="15"/>
  <c r="D1245" i="15"/>
  <c r="A1246" i="15"/>
  <c r="C1246" i="15"/>
  <c r="D1246" i="15"/>
  <c r="A1247" i="15"/>
  <c r="C1247" i="15"/>
  <c r="D1247" i="15"/>
  <c r="A1248" i="15"/>
  <c r="C1248" i="15"/>
  <c r="D1248" i="15"/>
  <c r="A1249" i="15"/>
  <c r="C1249" i="15"/>
  <c r="D1249" i="15"/>
  <c r="A1250" i="15"/>
  <c r="C1250" i="15"/>
  <c r="D1250" i="15"/>
  <c r="A1251" i="15"/>
  <c r="C1251" i="15"/>
  <c r="D1251" i="15"/>
  <c r="A1252" i="15"/>
  <c r="C1252" i="15"/>
  <c r="D1252" i="15"/>
  <c r="A1253" i="15"/>
  <c r="C1253" i="15"/>
  <c r="D1253" i="15"/>
  <c r="A1254" i="15"/>
  <c r="C1254" i="15"/>
  <c r="D1254" i="15"/>
  <c r="A1255" i="15"/>
  <c r="C1255" i="15"/>
  <c r="D1255" i="15"/>
  <c r="A1256" i="15"/>
  <c r="C1256" i="15"/>
  <c r="D1256" i="15"/>
  <c r="A1257" i="15"/>
  <c r="C1257" i="15"/>
  <c r="D1257" i="15"/>
  <c r="A1258" i="15"/>
  <c r="C1258" i="15"/>
  <c r="D1258" i="15"/>
  <c r="A1259" i="15"/>
  <c r="C1259" i="15"/>
  <c r="D1259" i="15"/>
  <c r="A1260" i="15"/>
  <c r="C1260" i="15"/>
  <c r="D1260" i="15"/>
  <c r="A1261" i="15"/>
  <c r="C1261" i="15"/>
  <c r="D1261" i="15"/>
  <c r="A1262" i="15"/>
  <c r="C1262" i="15"/>
  <c r="D1262" i="15"/>
  <c r="A1263" i="15"/>
  <c r="C1263" i="15"/>
  <c r="D1263" i="15"/>
  <c r="A1264" i="15"/>
  <c r="C1264" i="15"/>
  <c r="D1264" i="15"/>
  <c r="A1265" i="15"/>
  <c r="C1265" i="15"/>
  <c r="D1265" i="15"/>
  <c r="A1266" i="15"/>
  <c r="C1266" i="15"/>
  <c r="D1266" i="15"/>
  <c r="A1267" i="15"/>
  <c r="C1267" i="15"/>
  <c r="D1267" i="15"/>
  <c r="A1268" i="15"/>
  <c r="C1268" i="15"/>
  <c r="D1268" i="15"/>
  <c r="A1269" i="15"/>
  <c r="C1269" i="15"/>
  <c r="D1269" i="15"/>
  <c r="A1270" i="15"/>
  <c r="C1270" i="15"/>
  <c r="D1270" i="15"/>
  <c r="A1271" i="15"/>
  <c r="C1271" i="15"/>
  <c r="D1271" i="15"/>
  <c r="A1272" i="15"/>
  <c r="C1272" i="15"/>
  <c r="D1272" i="15"/>
  <c r="A1273" i="15"/>
  <c r="C1273" i="15"/>
  <c r="D1273" i="15"/>
  <c r="A1274" i="15"/>
  <c r="C1274" i="15"/>
  <c r="D1274" i="15"/>
  <c r="A1275" i="15"/>
  <c r="C1275" i="15"/>
  <c r="D1275" i="15"/>
  <c r="A1276" i="15"/>
  <c r="C1276" i="15"/>
  <c r="D1276" i="15"/>
  <c r="A1277" i="15"/>
  <c r="C1277" i="15"/>
  <c r="D1277" i="15"/>
  <c r="A1278" i="15"/>
  <c r="C1278" i="15"/>
  <c r="D1278" i="15"/>
  <c r="A1279" i="15"/>
  <c r="C1279" i="15"/>
  <c r="D1279" i="15"/>
  <c r="A1280" i="15"/>
  <c r="C1280" i="15"/>
  <c r="D1280" i="15"/>
  <c r="A1281" i="15"/>
  <c r="C1281" i="15"/>
  <c r="D1281" i="15"/>
  <c r="A1282" i="15"/>
  <c r="C1282" i="15"/>
  <c r="D1282" i="15"/>
  <c r="A1283" i="15"/>
  <c r="C1283" i="15"/>
  <c r="D1283" i="15"/>
  <c r="A1284" i="15"/>
  <c r="C1284" i="15"/>
  <c r="D1284" i="15"/>
  <c r="A1285" i="15"/>
  <c r="C1285" i="15"/>
  <c r="D1285" i="15"/>
  <c r="A1286" i="15"/>
  <c r="C1286" i="15"/>
  <c r="D1286" i="15"/>
  <c r="A1287" i="15"/>
  <c r="C1287" i="15"/>
  <c r="D1287" i="15"/>
  <c r="A1288" i="15"/>
  <c r="C1288" i="15"/>
  <c r="D1288" i="15"/>
  <c r="A1289" i="15"/>
  <c r="C1289" i="15"/>
  <c r="D1289" i="15"/>
  <c r="A1290" i="15"/>
  <c r="C1290" i="15"/>
  <c r="D1290" i="15"/>
  <c r="A1291" i="15"/>
  <c r="C1291" i="15"/>
  <c r="D1291" i="15"/>
  <c r="A1292" i="15"/>
  <c r="C1292" i="15"/>
  <c r="D1292" i="15"/>
  <c r="A1293" i="15"/>
  <c r="C1293" i="15"/>
  <c r="D1293" i="15"/>
  <c r="A1294" i="15"/>
  <c r="C1294" i="15"/>
  <c r="D1294" i="15"/>
  <c r="A1295" i="15"/>
  <c r="C1295" i="15"/>
  <c r="D1295" i="15"/>
  <c r="A1296" i="15"/>
  <c r="C1296" i="15"/>
  <c r="D1296" i="15"/>
  <c r="A1297" i="15"/>
  <c r="C1297" i="15"/>
  <c r="D1297" i="15"/>
  <c r="A1298" i="15"/>
  <c r="C1298" i="15"/>
  <c r="D1298" i="15"/>
  <c r="A1299" i="15"/>
  <c r="C1299" i="15"/>
  <c r="D1299" i="15"/>
  <c r="A1300" i="15"/>
  <c r="C1300" i="15"/>
  <c r="D1300" i="15"/>
  <c r="A1301" i="15"/>
  <c r="C1301" i="15"/>
  <c r="D1301" i="15"/>
  <c r="A1302" i="15"/>
  <c r="C1302" i="15"/>
  <c r="D1302" i="15"/>
  <c r="A1303" i="15"/>
  <c r="C1303" i="15"/>
  <c r="D1303" i="15"/>
  <c r="A1304" i="15"/>
  <c r="C1304" i="15"/>
  <c r="D1304" i="15"/>
  <c r="A1305" i="15"/>
  <c r="C1305" i="15"/>
  <c r="D1305" i="15"/>
  <c r="A1306" i="15"/>
  <c r="C1306" i="15"/>
  <c r="D1306" i="15"/>
  <c r="A1307" i="15"/>
  <c r="C1307" i="15"/>
  <c r="D1307" i="15"/>
  <c r="A1308" i="15"/>
  <c r="C1308" i="15"/>
  <c r="D1308" i="15"/>
  <c r="A1309" i="15"/>
  <c r="C1309" i="15"/>
  <c r="D1309" i="15"/>
  <c r="A1310" i="15"/>
  <c r="C1310" i="15"/>
  <c r="D1310" i="15"/>
  <c r="A1311" i="15"/>
  <c r="C1311" i="15"/>
  <c r="D1311" i="15"/>
  <c r="A1312" i="15"/>
  <c r="C1312" i="15"/>
  <c r="D1312" i="15"/>
  <c r="A1313" i="15"/>
  <c r="C1313" i="15"/>
  <c r="D1313" i="15"/>
  <c r="A1314" i="15"/>
  <c r="C1314" i="15"/>
  <c r="D1314" i="15"/>
  <c r="A1315" i="15"/>
  <c r="C1315" i="15"/>
  <c r="D1315" i="15"/>
  <c r="A1316" i="15"/>
  <c r="C1316" i="15"/>
  <c r="D1316" i="15"/>
  <c r="A1317" i="15"/>
  <c r="C1317" i="15"/>
  <c r="D1317" i="15"/>
  <c r="A1318" i="15"/>
  <c r="C1318" i="15"/>
  <c r="D1318" i="15"/>
  <c r="A1319" i="15"/>
  <c r="C1319" i="15"/>
  <c r="D1319" i="15"/>
  <c r="A1320" i="15"/>
  <c r="C1320" i="15"/>
  <c r="D1320" i="15"/>
  <c r="A1321" i="15"/>
  <c r="C1321" i="15"/>
  <c r="D1321" i="15"/>
  <c r="A1322" i="15"/>
  <c r="C1322" i="15"/>
  <c r="D1322" i="15"/>
  <c r="A1323" i="15"/>
  <c r="C1323" i="15"/>
  <c r="D1323" i="15"/>
  <c r="A1324" i="15"/>
  <c r="C1324" i="15"/>
  <c r="D1324" i="15"/>
  <c r="A1325" i="15"/>
  <c r="C1325" i="15"/>
  <c r="D1325" i="15"/>
  <c r="A1326" i="15"/>
  <c r="C1326" i="15"/>
  <c r="D1326" i="15"/>
  <c r="A1327" i="15"/>
  <c r="C1327" i="15"/>
  <c r="D1327" i="15"/>
  <c r="A1328" i="15"/>
  <c r="C1328" i="15"/>
  <c r="D1328" i="15"/>
  <c r="A1329" i="15"/>
  <c r="C1329" i="15"/>
  <c r="D1329" i="15"/>
  <c r="A1330" i="15"/>
  <c r="C1330" i="15"/>
  <c r="D1330" i="15"/>
  <c r="A1331" i="15"/>
  <c r="C1331" i="15"/>
  <c r="D1331" i="15"/>
  <c r="A1332" i="15"/>
  <c r="C1332" i="15"/>
  <c r="D1332" i="15"/>
  <c r="A1333" i="15"/>
  <c r="C1333" i="15"/>
  <c r="D1333" i="15"/>
  <c r="A1334" i="15"/>
  <c r="C1334" i="15"/>
  <c r="D1334" i="15"/>
  <c r="A1335" i="15"/>
  <c r="C1335" i="15"/>
  <c r="D1335" i="15"/>
  <c r="A1336" i="15"/>
  <c r="C1336" i="15"/>
  <c r="D1336" i="15"/>
  <c r="A1337" i="15"/>
  <c r="C1337" i="15"/>
  <c r="D1337" i="15"/>
  <c r="A1338" i="15"/>
  <c r="C1338" i="15"/>
  <c r="D1338" i="15"/>
  <c r="A1339" i="15"/>
  <c r="C1339" i="15"/>
  <c r="D1339" i="15"/>
  <c r="A1340" i="15"/>
  <c r="C1340" i="15"/>
  <c r="D1340" i="15"/>
  <c r="A1341" i="15"/>
  <c r="C1341" i="15"/>
  <c r="D1341" i="15"/>
  <c r="A1342" i="15"/>
  <c r="C1342" i="15"/>
  <c r="D1342" i="15"/>
  <c r="A1343" i="15"/>
  <c r="C1343" i="15"/>
  <c r="D1343" i="15"/>
  <c r="A1344" i="15"/>
  <c r="C1344" i="15"/>
  <c r="D1344" i="15"/>
  <c r="A1345" i="15"/>
  <c r="C1345" i="15"/>
  <c r="D1345" i="15"/>
  <c r="A1346" i="15"/>
  <c r="C1346" i="15"/>
  <c r="D1346" i="15"/>
  <c r="A1348" i="15"/>
  <c r="C1348" i="15"/>
  <c r="D1348" i="15"/>
  <c r="A1349" i="15"/>
  <c r="C1349" i="15"/>
  <c r="D1349" i="15"/>
  <c r="A1350" i="15"/>
  <c r="C1350" i="15"/>
  <c r="D1350" i="15"/>
  <c r="A1351" i="15"/>
  <c r="C1351" i="15"/>
  <c r="D1351" i="15"/>
  <c r="A1352" i="15"/>
  <c r="C1352" i="15"/>
  <c r="D1352" i="15"/>
  <c r="A1353" i="15"/>
  <c r="C1353" i="15"/>
  <c r="D1353" i="15"/>
  <c r="A1354" i="15"/>
  <c r="C1354" i="15"/>
  <c r="D1354" i="15"/>
  <c r="A1355" i="15"/>
  <c r="C1355" i="15"/>
  <c r="D1355" i="15"/>
  <c r="A1356" i="15"/>
  <c r="C1356" i="15"/>
  <c r="D1356" i="15"/>
  <c r="A1357" i="15"/>
  <c r="C1357" i="15"/>
  <c r="D1357" i="15"/>
  <c r="A1358" i="15"/>
  <c r="C1358" i="15"/>
  <c r="D1358" i="15"/>
  <c r="A1359" i="15"/>
  <c r="C1359" i="15"/>
  <c r="D1359" i="15"/>
  <c r="A1360" i="15"/>
  <c r="C1360" i="15"/>
  <c r="D1360" i="15"/>
  <c r="A1361" i="15"/>
  <c r="C1361" i="15"/>
  <c r="D1361" i="15"/>
  <c r="A1362" i="15"/>
  <c r="C1362" i="15"/>
  <c r="D1362" i="15"/>
  <c r="A1363" i="15"/>
  <c r="C1363" i="15"/>
  <c r="D1363" i="15"/>
  <c r="A1364" i="15"/>
  <c r="C1364" i="15"/>
  <c r="D1364" i="15"/>
  <c r="A1365" i="15"/>
  <c r="C1365" i="15"/>
  <c r="D1365" i="15"/>
  <c r="A1366" i="15"/>
  <c r="C1366" i="15"/>
  <c r="D1366" i="15"/>
  <c r="A1367" i="15"/>
  <c r="C1367" i="15"/>
  <c r="D1367" i="15"/>
  <c r="A1368" i="15"/>
  <c r="C1368" i="15"/>
  <c r="D1368" i="15"/>
  <c r="A1369" i="15"/>
  <c r="C1369" i="15"/>
  <c r="D1369" i="15"/>
  <c r="A1370" i="15"/>
  <c r="C1370" i="15"/>
  <c r="D1370" i="15"/>
  <c r="A1371" i="15"/>
  <c r="C1371" i="15"/>
  <c r="D1371" i="15"/>
  <c r="A1372" i="15"/>
  <c r="C1372" i="15"/>
  <c r="D1372" i="15"/>
  <c r="A1373" i="15"/>
  <c r="C1373" i="15"/>
  <c r="D1373" i="15"/>
  <c r="A1374" i="15"/>
  <c r="C1374" i="15"/>
  <c r="D1374" i="15"/>
  <c r="A1375" i="15"/>
  <c r="C1375" i="15"/>
  <c r="D1375" i="15"/>
  <c r="A1376" i="15"/>
  <c r="C1376" i="15"/>
  <c r="D1376" i="15"/>
  <c r="A1377" i="15"/>
  <c r="C1377" i="15"/>
  <c r="D1377" i="15"/>
  <c r="A1378" i="15"/>
  <c r="C1378" i="15"/>
  <c r="D1378" i="15"/>
  <c r="A1379" i="15"/>
  <c r="C1379" i="15"/>
  <c r="D1379" i="15"/>
  <c r="A1380" i="15"/>
  <c r="C1380" i="15"/>
  <c r="D1380" i="15"/>
  <c r="A1381" i="15"/>
  <c r="C1381" i="15"/>
  <c r="D1381" i="15"/>
  <c r="A1382" i="15"/>
  <c r="C1382" i="15"/>
  <c r="D1382" i="15"/>
  <c r="A1383" i="15"/>
  <c r="C1383" i="15"/>
  <c r="D1383" i="15"/>
  <c r="A1384" i="15"/>
  <c r="C1384" i="15"/>
  <c r="D1384" i="15"/>
  <c r="A1385" i="15"/>
  <c r="C1385" i="15"/>
  <c r="D1385" i="15"/>
  <c r="A1386" i="15"/>
  <c r="C1386" i="15"/>
  <c r="D1386" i="15"/>
  <c r="A1387" i="15"/>
  <c r="C1387" i="15"/>
  <c r="D1387" i="15"/>
  <c r="A1388" i="15"/>
  <c r="C1388" i="15"/>
  <c r="D1388" i="15"/>
  <c r="A1389" i="15"/>
  <c r="C1389" i="15"/>
  <c r="D1389" i="15"/>
  <c r="A1390" i="15"/>
  <c r="C1390" i="15"/>
  <c r="D1390" i="15"/>
  <c r="A1391" i="15"/>
  <c r="C1391" i="15"/>
  <c r="D1391" i="15"/>
  <c r="A1392" i="15"/>
  <c r="C1392" i="15"/>
  <c r="D1392" i="15"/>
  <c r="A1393" i="15"/>
  <c r="C1393" i="15"/>
  <c r="D1393" i="15"/>
  <c r="A1394" i="15"/>
  <c r="C1394" i="15"/>
  <c r="D1394" i="15"/>
  <c r="A1395" i="15"/>
  <c r="C1395" i="15"/>
  <c r="D1395" i="15"/>
  <c r="A1396" i="15"/>
  <c r="C1396" i="15"/>
  <c r="D1396" i="15"/>
  <c r="A1397" i="15"/>
  <c r="C1397" i="15"/>
  <c r="D1397" i="15"/>
  <c r="A1398" i="15"/>
  <c r="C1398" i="15"/>
  <c r="D1398" i="15"/>
  <c r="A1399" i="15"/>
  <c r="C1399" i="15"/>
  <c r="D1399" i="15"/>
  <c r="A1400" i="15"/>
  <c r="C1400" i="15"/>
  <c r="D1400" i="15"/>
  <c r="A1401" i="15"/>
  <c r="C1401" i="15"/>
  <c r="D1401" i="15"/>
  <c r="A1402" i="15"/>
  <c r="C1402" i="15"/>
  <c r="D1402" i="15"/>
  <c r="A1403" i="15"/>
  <c r="C1403" i="15"/>
  <c r="D1403" i="15"/>
  <c r="A1404" i="15"/>
  <c r="C1404" i="15"/>
  <c r="D1404" i="15"/>
  <c r="A1405" i="15"/>
  <c r="C1405" i="15"/>
  <c r="D1405" i="15"/>
  <c r="A1406" i="15"/>
  <c r="C1406" i="15"/>
  <c r="D1406" i="15"/>
  <c r="A1407" i="15"/>
  <c r="C1407" i="15"/>
  <c r="D1407" i="15"/>
  <c r="A1408" i="15"/>
  <c r="C1408" i="15"/>
  <c r="D1408" i="15"/>
  <c r="A1409" i="15"/>
  <c r="C1409" i="15"/>
  <c r="D1409" i="15"/>
  <c r="A1410" i="15"/>
  <c r="C1410" i="15"/>
  <c r="D1410" i="15"/>
  <c r="A1411" i="15"/>
  <c r="C1411" i="15"/>
  <c r="D1411" i="15"/>
  <c r="A1412" i="15"/>
  <c r="C1412" i="15"/>
  <c r="D1412" i="15"/>
  <c r="A1413" i="15"/>
  <c r="C1413" i="15"/>
  <c r="D1413" i="15"/>
  <c r="A1414" i="15"/>
  <c r="C1414" i="15"/>
  <c r="D1414" i="15"/>
  <c r="A1415" i="15"/>
  <c r="C1415" i="15"/>
  <c r="D1415" i="15"/>
  <c r="A1416" i="15"/>
  <c r="C1416" i="15"/>
  <c r="D1416" i="15"/>
  <c r="A1417" i="15"/>
  <c r="C1417" i="15"/>
  <c r="D1417" i="15"/>
  <c r="A1418" i="15"/>
  <c r="C1418" i="15"/>
  <c r="D1418" i="15"/>
  <c r="A1419" i="15"/>
  <c r="C1419" i="15"/>
  <c r="D1419" i="15"/>
  <c r="A1420" i="15"/>
  <c r="C1420" i="15"/>
  <c r="D1420" i="15"/>
  <c r="A1421" i="15"/>
  <c r="C1421" i="15"/>
  <c r="D1421" i="15"/>
  <c r="A1422" i="15"/>
  <c r="C1422" i="15"/>
  <c r="D1422" i="15"/>
  <c r="A1423" i="15"/>
  <c r="C1423" i="15"/>
  <c r="D1423" i="15"/>
  <c r="A1424" i="15"/>
  <c r="C1424" i="15"/>
  <c r="D1424" i="15"/>
  <c r="A1425" i="15"/>
  <c r="C1425" i="15"/>
  <c r="D1425" i="15"/>
  <c r="A1426" i="15"/>
  <c r="C1426" i="15"/>
  <c r="D1426" i="15"/>
  <c r="A1427" i="15"/>
  <c r="C1427" i="15"/>
  <c r="D1427" i="15"/>
  <c r="A1428" i="15"/>
  <c r="C1428" i="15"/>
  <c r="D1428" i="15"/>
  <c r="A1429" i="15"/>
  <c r="C1429" i="15"/>
  <c r="D1429" i="15"/>
  <c r="A1430" i="15"/>
  <c r="C1430" i="15"/>
  <c r="D1430" i="15"/>
  <c r="A1431" i="15"/>
  <c r="C1431" i="15"/>
  <c r="D1431" i="15"/>
  <c r="A1432" i="15"/>
  <c r="C1432" i="15"/>
  <c r="D1432" i="15"/>
  <c r="A1433" i="15"/>
  <c r="C1433" i="15"/>
  <c r="D1433" i="15"/>
  <c r="A1434" i="15"/>
  <c r="C1434" i="15"/>
  <c r="D1434" i="15"/>
  <c r="A1435" i="15"/>
  <c r="C1435" i="15"/>
  <c r="D1435" i="15"/>
  <c r="A1436" i="15"/>
  <c r="C1436" i="15"/>
  <c r="D1436" i="15"/>
  <c r="A1437" i="15"/>
  <c r="C1437" i="15"/>
  <c r="D1437" i="15"/>
  <c r="A1438" i="15"/>
  <c r="C1438" i="15"/>
  <c r="D1438" i="15"/>
  <c r="A1439" i="15"/>
  <c r="C1439" i="15"/>
  <c r="D1439" i="15"/>
  <c r="A1440" i="15"/>
  <c r="C1440" i="15"/>
  <c r="D1440" i="15"/>
  <c r="A1441" i="15"/>
  <c r="C1441" i="15"/>
  <c r="D1441" i="15"/>
  <c r="A1442" i="15"/>
  <c r="C1442" i="15"/>
  <c r="D1442" i="15"/>
  <c r="A1443" i="15"/>
  <c r="C1443" i="15"/>
  <c r="D1443" i="15"/>
  <c r="A1444" i="15"/>
  <c r="C1444" i="15"/>
  <c r="D1444" i="15"/>
  <c r="A1445" i="15"/>
  <c r="C1445" i="15"/>
  <c r="D1445" i="15"/>
  <c r="A1446" i="15"/>
  <c r="C1446" i="15"/>
  <c r="D1446" i="15"/>
  <c r="A1447" i="15"/>
  <c r="C1447" i="15"/>
  <c r="D1447" i="15"/>
  <c r="A1448" i="15"/>
  <c r="C1448" i="15"/>
  <c r="D1448" i="15"/>
  <c r="A1449" i="15"/>
  <c r="C1449" i="15"/>
  <c r="D1449" i="15"/>
  <c r="A1450" i="15"/>
  <c r="C1450" i="15"/>
  <c r="D1450" i="15"/>
  <c r="A1451" i="15"/>
  <c r="C1451" i="15"/>
  <c r="D1451" i="15"/>
  <c r="A1452" i="15"/>
  <c r="C1452" i="15"/>
  <c r="D1452" i="15"/>
  <c r="A1453" i="15"/>
  <c r="C1453" i="15"/>
  <c r="D1453" i="15"/>
  <c r="A1454" i="15"/>
  <c r="C1454" i="15"/>
  <c r="D1454" i="15"/>
  <c r="A1455" i="15"/>
  <c r="C1455" i="15"/>
  <c r="D1455" i="15"/>
  <c r="A1456" i="15"/>
  <c r="C1456" i="15"/>
  <c r="D1456" i="15"/>
  <c r="A1457" i="15"/>
  <c r="C1457" i="15"/>
  <c r="D1457" i="15"/>
  <c r="A1458" i="15"/>
  <c r="C1458" i="15"/>
  <c r="D1458" i="15"/>
  <c r="A1459" i="15"/>
  <c r="C1459" i="15"/>
  <c r="D1459" i="15"/>
  <c r="A1460" i="15"/>
  <c r="C1460" i="15"/>
  <c r="D1460" i="15"/>
  <c r="A1461" i="15"/>
  <c r="C1461" i="15"/>
  <c r="D1461" i="15"/>
  <c r="A1462" i="15"/>
  <c r="C1462" i="15"/>
  <c r="D1462" i="15"/>
  <c r="A1463" i="15"/>
  <c r="C1463" i="15"/>
  <c r="D1463" i="15"/>
  <c r="A1464" i="15"/>
  <c r="C1464" i="15"/>
  <c r="D1464" i="15"/>
  <c r="A1465" i="15"/>
  <c r="C1465" i="15"/>
  <c r="D1465" i="15"/>
  <c r="A1466" i="15"/>
  <c r="C1466" i="15"/>
  <c r="D1466" i="15"/>
  <c r="A1467" i="15"/>
  <c r="C1467" i="15"/>
  <c r="D1467" i="15"/>
  <c r="A1468" i="15"/>
  <c r="C1468" i="15"/>
  <c r="D1468" i="15"/>
  <c r="A1469" i="15"/>
  <c r="C1469" i="15"/>
  <c r="D1469" i="15"/>
  <c r="A1470" i="15"/>
  <c r="C1470" i="15"/>
  <c r="D1470" i="15"/>
  <c r="A1471" i="15"/>
  <c r="C1471" i="15"/>
  <c r="D1471" i="15"/>
  <c r="A1472" i="15"/>
  <c r="C1472" i="15"/>
  <c r="D1472" i="15"/>
  <c r="A1473" i="15"/>
  <c r="C1473" i="15"/>
  <c r="D1473" i="15"/>
  <c r="A1474" i="15"/>
  <c r="C1474" i="15"/>
  <c r="D1474" i="15"/>
  <c r="A1475" i="15"/>
  <c r="C1475" i="15"/>
  <c r="D1475" i="15"/>
  <c r="A1476" i="15"/>
  <c r="C1476" i="15"/>
  <c r="D1476" i="15"/>
  <c r="A1477" i="15"/>
  <c r="C1477" i="15"/>
  <c r="D1477" i="15"/>
  <c r="A1478" i="15"/>
  <c r="C1478" i="15"/>
  <c r="D1478" i="15"/>
  <c r="A1479" i="15"/>
  <c r="C1479" i="15"/>
  <c r="D1479" i="15"/>
  <c r="A1480" i="15"/>
  <c r="C1480" i="15"/>
  <c r="D1480" i="15"/>
  <c r="A1481" i="15"/>
  <c r="C1481" i="15"/>
  <c r="D1481" i="15"/>
  <c r="A1482" i="15"/>
  <c r="C1482" i="15"/>
  <c r="D1482" i="15"/>
  <c r="A1483" i="15"/>
  <c r="C1483" i="15"/>
  <c r="D1483" i="15"/>
  <c r="A1484" i="15"/>
  <c r="C1484" i="15"/>
  <c r="D1484" i="15"/>
  <c r="A1485" i="15"/>
  <c r="C1485" i="15"/>
  <c r="D1485" i="15"/>
  <c r="A1486" i="15"/>
  <c r="C1486" i="15"/>
  <c r="D1486" i="15"/>
  <c r="A1487" i="15"/>
  <c r="C1487" i="15"/>
  <c r="D1487" i="15"/>
  <c r="A1488" i="15"/>
  <c r="C1488" i="15"/>
  <c r="D1488" i="15"/>
  <c r="A1489" i="15"/>
  <c r="C1489" i="15"/>
  <c r="D1489" i="15"/>
  <c r="A1490" i="15"/>
  <c r="C1490" i="15"/>
  <c r="D1490" i="15"/>
  <c r="A1491" i="15"/>
  <c r="C1491" i="15"/>
  <c r="D1491" i="15"/>
  <c r="A1492" i="15"/>
  <c r="C1492" i="15"/>
  <c r="D1492" i="15"/>
  <c r="A1493" i="15"/>
  <c r="C1493" i="15"/>
  <c r="D1493" i="15"/>
  <c r="A1494" i="15"/>
  <c r="C1494" i="15"/>
  <c r="D1494" i="15"/>
  <c r="A1495" i="15"/>
  <c r="C1495" i="15"/>
  <c r="D1495" i="15"/>
  <c r="A1496" i="15"/>
  <c r="C1496" i="15"/>
  <c r="D1496" i="15"/>
  <c r="A1497" i="15"/>
  <c r="C1497" i="15"/>
  <c r="D1497" i="15"/>
  <c r="A1498" i="15"/>
  <c r="C1498" i="15"/>
  <c r="D1498" i="15"/>
  <c r="A1499" i="15"/>
  <c r="C1499" i="15"/>
  <c r="D1499" i="15"/>
  <c r="A1500" i="15"/>
  <c r="C1500" i="15"/>
  <c r="D1500" i="15"/>
  <c r="A1501" i="15"/>
  <c r="C1501" i="15"/>
  <c r="D1501" i="15"/>
  <c r="A1502" i="15"/>
  <c r="C1502" i="15"/>
  <c r="D1502" i="15"/>
  <c r="A1503" i="15"/>
  <c r="C1503" i="15"/>
  <c r="D1503" i="15"/>
  <c r="A1504" i="15"/>
  <c r="C1504" i="15"/>
  <c r="D1504" i="15"/>
  <c r="A1505" i="15"/>
  <c r="C1505" i="15"/>
  <c r="D1505" i="15"/>
  <c r="A1506" i="15"/>
  <c r="C1506" i="15"/>
  <c r="D1506" i="15"/>
  <c r="A1507" i="15"/>
  <c r="C1507" i="15"/>
  <c r="D1507" i="15"/>
  <c r="A1508" i="15"/>
  <c r="C1508" i="15"/>
  <c r="D1508" i="15"/>
  <c r="A1509" i="15"/>
  <c r="C1509" i="15"/>
  <c r="D1509" i="15"/>
  <c r="A1510" i="15"/>
  <c r="C1510" i="15"/>
  <c r="D1510" i="15"/>
  <c r="A1511" i="15"/>
  <c r="C1511" i="15"/>
  <c r="D1511" i="15"/>
  <c r="A1512" i="15"/>
  <c r="C1512" i="15"/>
  <c r="D1512" i="15"/>
  <c r="A1513" i="15"/>
  <c r="C1513" i="15"/>
  <c r="D1513" i="15"/>
  <c r="A1514" i="15"/>
  <c r="C1514" i="15"/>
  <c r="D1514" i="15"/>
  <c r="A1515" i="15"/>
  <c r="C1515" i="15"/>
  <c r="D1515" i="15"/>
  <c r="A1516" i="15"/>
  <c r="C1516" i="15"/>
  <c r="D1516" i="15"/>
  <c r="A1517" i="15"/>
  <c r="C1517" i="15"/>
  <c r="D1517" i="15"/>
  <c r="A1518" i="15"/>
  <c r="C1518" i="15"/>
  <c r="D1518" i="15"/>
  <c r="A1519" i="15"/>
  <c r="C1519" i="15"/>
  <c r="D1519" i="15"/>
  <c r="A1520" i="15"/>
  <c r="C1520" i="15"/>
  <c r="D1520" i="15"/>
  <c r="A1521" i="15"/>
  <c r="C1521" i="15"/>
  <c r="D1521" i="15"/>
  <c r="A1522" i="15"/>
  <c r="C1522" i="15"/>
  <c r="D1522" i="15"/>
  <c r="A1523" i="15"/>
  <c r="C1523" i="15"/>
  <c r="D1523" i="15"/>
  <c r="A1524" i="15"/>
  <c r="C1524" i="15"/>
  <c r="D1524" i="15"/>
  <c r="A1525" i="15"/>
  <c r="C1525" i="15"/>
  <c r="D1525" i="15"/>
  <c r="A1526" i="15"/>
  <c r="C1526" i="15"/>
  <c r="D1526" i="15"/>
  <c r="A1527" i="15"/>
  <c r="C1527" i="15"/>
  <c r="D1527" i="15"/>
  <c r="A1528" i="15"/>
  <c r="C1528" i="15"/>
  <c r="D1528" i="15"/>
  <c r="A1529" i="15"/>
  <c r="C1529" i="15"/>
  <c r="D1529" i="15"/>
  <c r="A1530" i="15"/>
  <c r="C1530" i="15"/>
  <c r="D1530" i="15"/>
  <c r="A1531" i="15"/>
  <c r="C1531" i="15"/>
  <c r="D1531" i="15"/>
  <c r="A1532" i="15"/>
  <c r="C1532" i="15"/>
  <c r="D1532" i="15"/>
  <c r="A1533" i="15"/>
  <c r="C1533" i="15"/>
  <c r="D1533" i="15"/>
  <c r="A1534" i="15"/>
  <c r="C1534" i="15"/>
  <c r="D1534" i="15"/>
  <c r="A1535" i="15"/>
  <c r="C1535" i="15"/>
  <c r="D1535" i="15"/>
  <c r="A1536" i="15"/>
  <c r="C1536" i="15"/>
  <c r="D1536" i="15"/>
  <c r="A1537" i="15"/>
  <c r="C1537" i="15"/>
  <c r="D1537" i="15"/>
  <c r="A1538" i="15"/>
  <c r="C1538" i="15"/>
  <c r="D1538" i="15"/>
  <c r="A1539" i="15"/>
  <c r="C1539" i="15"/>
  <c r="D1539" i="15"/>
  <c r="A1540" i="15"/>
  <c r="C1540" i="15"/>
  <c r="D1540" i="15"/>
  <c r="A1541" i="15"/>
  <c r="C1541" i="15"/>
  <c r="D1541" i="15"/>
  <c r="A1542" i="15"/>
  <c r="C1542" i="15"/>
  <c r="D1542" i="15"/>
  <c r="A1543" i="15"/>
  <c r="C1543" i="15"/>
  <c r="D1543" i="15"/>
  <c r="A1544" i="15"/>
  <c r="C1544" i="15"/>
  <c r="D1544" i="15"/>
  <c r="A1545" i="15"/>
  <c r="C1545" i="15"/>
  <c r="D1545" i="15"/>
  <c r="A1546" i="15"/>
  <c r="C1546" i="15"/>
  <c r="D1546" i="15"/>
  <c r="A1547" i="15"/>
  <c r="C1547" i="15"/>
  <c r="D1547" i="15"/>
  <c r="A1548" i="15"/>
  <c r="C1548" i="15"/>
  <c r="D1548" i="15"/>
  <c r="A1549" i="15"/>
  <c r="C1549" i="15"/>
  <c r="D1549" i="15"/>
  <c r="A1550" i="15"/>
  <c r="C1550" i="15"/>
  <c r="D1550" i="15"/>
  <c r="A1551" i="15"/>
  <c r="C1551" i="15"/>
  <c r="D1551" i="15"/>
  <c r="A1552" i="15"/>
  <c r="C1552" i="15"/>
  <c r="D1552" i="15"/>
  <c r="A1553" i="15"/>
  <c r="C1553" i="15"/>
  <c r="D1553" i="15"/>
  <c r="A1554" i="15"/>
  <c r="C1554" i="15"/>
  <c r="D1554" i="15"/>
  <c r="A1555" i="15"/>
  <c r="C1555" i="15"/>
  <c r="D1555" i="15"/>
  <c r="A1556" i="15"/>
  <c r="C1556" i="15"/>
  <c r="D1556" i="15"/>
  <c r="A1557" i="15"/>
  <c r="C1557" i="15"/>
  <c r="D1557" i="15"/>
  <c r="A1558" i="15"/>
  <c r="C1558" i="15"/>
  <c r="D1558" i="15"/>
  <c r="A1559" i="15"/>
  <c r="C1559" i="15"/>
  <c r="D1559" i="15"/>
  <c r="A1560" i="15"/>
  <c r="C1560" i="15"/>
  <c r="D1560" i="15"/>
  <c r="A1561" i="15"/>
  <c r="C1561" i="15"/>
  <c r="D1561" i="15"/>
  <c r="A1562" i="15"/>
  <c r="C1562" i="15"/>
  <c r="D1562" i="15"/>
  <c r="A1563" i="15"/>
  <c r="C1563" i="15"/>
  <c r="D1563" i="15"/>
  <c r="A1564" i="15"/>
  <c r="C1564" i="15"/>
  <c r="D1564" i="15"/>
  <c r="A1565" i="15"/>
  <c r="C1565" i="15"/>
  <c r="D1565" i="15"/>
  <c r="A1566" i="15"/>
  <c r="C1566" i="15"/>
  <c r="D1566" i="15"/>
  <c r="A1567" i="15"/>
  <c r="C1567" i="15"/>
  <c r="D1567" i="15"/>
  <c r="A1568" i="15"/>
  <c r="C1568" i="15"/>
  <c r="D1568" i="15"/>
  <c r="A1569" i="15"/>
  <c r="C1569" i="15"/>
  <c r="D1569" i="15"/>
  <c r="A1570" i="15"/>
  <c r="C1570" i="15"/>
  <c r="D1570" i="15"/>
  <c r="A1571" i="15"/>
  <c r="C1571" i="15"/>
  <c r="D1571" i="15"/>
  <c r="A1572" i="15"/>
  <c r="C1572" i="15"/>
  <c r="D1572" i="15"/>
  <c r="A1573" i="15"/>
  <c r="C1573" i="15"/>
  <c r="D1573" i="15"/>
  <c r="A1574" i="15"/>
  <c r="C1574" i="15"/>
  <c r="D1574" i="15"/>
  <c r="A1575" i="15"/>
  <c r="C1575" i="15"/>
  <c r="D1575" i="15"/>
  <c r="A1576" i="15"/>
  <c r="C1576" i="15"/>
  <c r="D1576" i="15"/>
  <c r="A1577" i="15"/>
  <c r="C1577" i="15"/>
  <c r="D1577" i="15"/>
  <c r="A1578" i="15"/>
  <c r="C1578" i="15"/>
  <c r="D1578" i="15"/>
  <c r="A1579" i="15"/>
  <c r="C1579" i="15"/>
  <c r="D1579" i="15"/>
  <c r="A1580" i="15"/>
  <c r="C1580" i="15"/>
  <c r="D1580" i="15"/>
  <c r="A1581" i="15"/>
  <c r="C1581" i="15"/>
  <c r="D1581" i="15"/>
  <c r="A1582" i="15"/>
  <c r="C1582" i="15"/>
  <c r="D1582" i="15"/>
  <c r="A1583" i="15"/>
  <c r="C1583" i="15"/>
  <c r="D1583" i="15"/>
  <c r="A1584" i="15"/>
  <c r="C1584" i="15"/>
  <c r="D1584" i="15"/>
  <c r="A1585" i="15"/>
  <c r="C1585" i="15"/>
  <c r="D1585" i="15"/>
  <c r="A1586" i="15"/>
  <c r="C1586" i="15"/>
  <c r="D1586" i="15"/>
  <c r="A1587" i="15"/>
  <c r="C1587" i="15"/>
  <c r="D1587" i="15"/>
  <c r="A1588" i="15"/>
  <c r="C1588" i="15"/>
  <c r="D1588" i="15"/>
  <c r="A1589" i="15"/>
  <c r="C1589" i="15"/>
  <c r="D1589" i="15"/>
  <c r="A1590" i="15"/>
  <c r="C1590" i="15"/>
  <c r="D1590" i="15"/>
  <c r="A1591" i="15"/>
  <c r="C1591" i="15"/>
  <c r="D1591" i="15"/>
  <c r="A1592" i="15"/>
  <c r="C1592" i="15"/>
  <c r="D1592" i="15"/>
  <c r="A1593" i="15"/>
  <c r="C1593" i="15"/>
  <c r="D1593" i="15"/>
  <c r="A1594" i="15"/>
  <c r="C1594" i="15"/>
  <c r="D1594" i="15"/>
  <c r="A1595" i="15"/>
  <c r="C1595" i="15"/>
  <c r="D1595" i="15"/>
  <c r="A1596" i="15"/>
  <c r="C1596" i="15"/>
  <c r="D1596" i="15"/>
  <c r="A1597" i="15"/>
  <c r="C1597" i="15"/>
  <c r="D1597" i="15"/>
  <c r="A1598" i="15"/>
  <c r="C1598" i="15"/>
  <c r="D1598" i="15"/>
  <c r="A1599" i="15"/>
  <c r="C1599" i="15"/>
  <c r="D1599" i="15"/>
  <c r="A1600" i="15"/>
  <c r="C1600" i="15"/>
  <c r="D1600" i="15"/>
  <c r="A1601" i="15"/>
  <c r="C1601" i="15"/>
  <c r="D1601" i="15"/>
  <c r="A1602" i="15"/>
  <c r="C1602" i="15"/>
  <c r="D1602" i="15"/>
  <c r="A1603" i="15"/>
  <c r="C1603" i="15"/>
  <c r="D1603" i="15"/>
  <c r="A1604" i="15"/>
  <c r="C1604" i="15"/>
  <c r="D1604" i="15"/>
  <c r="A1605" i="15"/>
  <c r="C1605" i="15"/>
  <c r="D1605" i="15"/>
  <c r="A1606" i="15"/>
  <c r="C1606" i="15"/>
  <c r="D1606" i="15"/>
  <c r="A1607" i="15"/>
  <c r="C1607" i="15"/>
  <c r="D1607" i="15"/>
  <c r="A1608" i="15"/>
  <c r="C1608" i="15"/>
  <c r="D1608" i="15"/>
  <c r="A1609" i="15"/>
  <c r="C1609" i="15"/>
  <c r="D1609" i="15"/>
  <c r="A1610" i="15"/>
  <c r="C1610" i="15"/>
  <c r="D1610" i="15"/>
  <c r="A1611" i="15"/>
  <c r="C1611" i="15"/>
  <c r="D1611" i="15"/>
  <c r="A1612" i="15"/>
  <c r="C1612" i="15"/>
  <c r="D1612" i="15"/>
  <c r="A1613" i="15"/>
  <c r="C1613" i="15"/>
  <c r="D1613" i="15"/>
  <c r="A1614" i="15"/>
  <c r="C1614" i="15"/>
  <c r="D1614" i="15"/>
  <c r="A1615" i="15"/>
  <c r="C1615" i="15"/>
  <c r="D1615" i="15"/>
  <c r="A1616" i="15"/>
  <c r="C1616" i="15"/>
  <c r="D1616" i="15"/>
  <c r="A1617" i="15"/>
  <c r="C1617" i="15"/>
  <c r="D1617" i="15"/>
  <c r="A1618" i="15"/>
  <c r="C1618" i="15"/>
  <c r="D1618" i="15"/>
  <c r="A1619" i="15"/>
  <c r="C1619" i="15"/>
  <c r="D1619" i="15"/>
  <c r="A1620" i="15"/>
  <c r="C1620" i="15"/>
  <c r="D1620" i="15"/>
  <c r="A1621" i="15"/>
  <c r="C1621" i="15"/>
  <c r="D1621" i="15"/>
  <c r="A1622" i="15"/>
  <c r="C1622" i="15"/>
  <c r="D1622" i="15"/>
  <c r="A1623" i="15"/>
  <c r="C1623" i="15"/>
  <c r="D1623" i="15"/>
  <c r="A1624" i="15"/>
  <c r="C1624" i="15"/>
  <c r="D1624" i="15"/>
  <c r="A1625" i="15"/>
  <c r="C1625" i="15"/>
  <c r="D1625" i="15"/>
  <c r="A1626" i="15"/>
  <c r="C1626" i="15"/>
  <c r="D1626" i="15"/>
  <c r="A1627" i="15"/>
  <c r="C1627" i="15"/>
  <c r="D1627" i="15"/>
  <c r="A1628" i="15"/>
  <c r="C1628" i="15"/>
  <c r="D1628" i="15"/>
  <c r="A1629" i="15"/>
  <c r="C1629" i="15"/>
  <c r="D1629" i="15"/>
  <c r="A1630" i="15"/>
  <c r="C1630" i="15"/>
  <c r="D1630" i="15"/>
  <c r="A1631" i="15"/>
  <c r="C1631" i="15"/>
  <c r="D1631" i="15"/>
  <c r="A1632" i="15"/>
  <c r="C1632" i="15"/>
  <c r="D1632" i="15"/>
  <c r="A1633" i="15"/>
  <c r="C1633" i="15"/>
  <c r="D1633" i="15"/>
  <c r="A1634" i="15"/>
  <c r="C1634" i="15"/>
  <c r="D1634" i="15"/>
  <c r="A1635" i="15"/>
  <c r="C1635" i="15"/>
  <c r="D1635" i="15"/>
  <c r="A1636" i="15"/>
  <c r="C1636" i="15"/>
  <c r="D1636" i="15"/>
  <c r="A1637" i="15"/>
  <c r="C1637" i="15"/>
  <c r="D1637" i="15"/>
  <c r="A1638" i="15"/>
  <c r="C1638" i="15"/>
  <c r="D1638" i="15"/>
  <c r="A1639" i="15"/>
  <c r="C1639" i="15"/>
  <c r="D1639" i="15"/>
  <c r="A1640" i="15"/>
  <c r="C1640" i="15"/>
  <c r="D1640" i="15"/>
  <c r="A1641" i="15"/>
  <c r="C1641" i="15"/>
  <c r="D1641" i="15"/>
  <c r="A1642" i="15"/>
  <c r="C1642" i="15"/>
  <c r="D1642" i="15"/>
  <c r="A1643" i="15"/>
  <c r="C1643" i="15"/>
  <c r="D1643" i="15"/>
  <c r="A1644" i="15"/>
  <c r="C1644" i="15"/>
  <c r="D1644" i="15"/>
  <c r="A1645" i="15"/>
  <c r="C1645" i="15"/>
  <c r="D1645" i="15"/>
  <c r="A1646" i="15"/>
  <c r="C1646" i="15"/>
  <c r="D1646" i="15"/>
  <c r="A1647" i="15"/>
  <c r="C1647" i="15"/>
  <c r="D1647" i="15"/>
  <c r="A1648" i="15"/>
  <c r="C1648" i="15"/>
  <c r="D1648" i="15"/>
  <c r="A1649" i="15"/>
  <c r="C1649" i="15"/>
  <c r="D1649" i="15"/>
  <c r="A1650" i="15"/>
  <c r="C1650" i="15"/>
  <c r="D1650" i="15"/>
  <c r="A1651" i="15"/>
  <c r="C1651" i="15"/>
  <c r="D1651" i="15"/>
  <c r="A1652" i="15"/>
  <c r="C1652" i="15"/>
  <c r="D1652" i="15"/>
  <c r="A1653" i="15"/>
  <c r="C1653" i="15"/>
  <c r="D1653" i="15"/>
  <c r="A1654" i="15"/>
  <c r="C1654" i="15"/>
  <c r="D1654" i="15"/>
  <c r="A1655" i="15"/>
  <c r="C1655" i="15"/>
  <c r="D1655" i="15"/>
  <c r="A1656" i="15"/>
  <c r="C1656" i="15"/>
  <c r="D1656" i="15"/>
  <c r="A1657" i="15"/>
  <c r="C1657" i="15"/>
  <c r="D1657" i="15"/>
  <c r="A1658" i="15"/>
  <c r="C1658" i="15"/>
  <c r="D1658" i="15"/>
  <c r="A1659" i="15"/>
  <c r="C1659" i="15"/>
  <c r="D1659" i="15"/>
  <c r="A1660" i="15"/>
  <c r="C1660" i="15"/>
  <c r="D1660" i="15"/>
  <c r="A1661" i="15"/>
  <c r="C1661" i="15"/>
  <c r="D1661" i="15"/>
  <c r="A1662" i="15"/>
  <c r="C1662" i="15"/>
  <c r="D1662" i="15"/>
  <c r="A1663" i="15"/>
  <c r="C1663" i="15"/>
  <c r="D1663" i="15"/>
  <c r="A1664" i="15"/>
  <c r="C1664" i="15"/>
  <c r="D1664" i="15"/>
  <c r="A1665" i="15"/>
  <c r="C1665" i="15"/>
  <c r="D1665" i="15"/>
  <c r="A1666" i="15"/>
  <c r="C1666" i="15"/>
  <c r="D1666" i="15"/>
  <c r="A1667" i="15"/>
  <c r="C1667" i="15"/>
  <c r="D1667" i="15"/>
  <c r="A1668" i="15"/>
  <c r="C1668" i="15"/>
  <c r="D1668" i="15"/>
  <c r="A1669" i="15"/>
  <c r="C1669" i="15"/>
  <c r="D1669" i="15"/>
  <c r="A1670" i="15"/>
  <c r="C1670" i="15"/>
  <c r="D1670" i="15"/>
  <c r="A1671" i="15"/>
  <c r="C1671" i="15"/>
  <c r="D1671" i="15"/>
  <c r="A1672" i="15"/>
  <c r="C1672" i="15"/>
  <c r="D1672" i="15"/>
  <c r="A1673" i="15"/>
  <c r="C1673" i="15"/>
  <c r="D1673" i="15"/>
  <c r="A1674" i="15"/>
  <c r="C1674" i="15"/>
  <c r="D1674" i="15"/>
  <c r="A1675" i="15"/>
  <c r="C1675" i="15"/>
  <c r="D1675" i="15"/>
  <c r="A1676" i="15"/>
  <c r="C1676" i="15"/>
  <c r="D1676" i="15"/>
  <c r="A1677" i="15"/>
  <c r="C1677" i="15"/>
  <c r="D1677" i="15"/>
  <c r="A1678" i="15"/>
  <c r="C1678" i="15"/>
  <c r="D1678" i="15"/>
  <c r="A1679" i="15"/>
  <c r="C1679" i="15"/>
  <c r="D1679" i="15"/>
  <c r="A1680" i="15"/>
  <c r="C1680" i="15"/>
  <c r="D1680" i="15"/>
  <c r="A1681" i="15"/>
  <c r="C1681" i="15"/>
  <c r="D1681" i="15"/>
  <c r="A1682" i="15"/>
  <c r="C1682" i="15"/>
  <c r="D1682" i="15"/>
  <c r="A1683" i="15"/>
  <c r="C1683" i="15"/>
  <c r="D1683" i="15"/>
  <c r="A1684" i="15"/>
  <c r="C1684" i="15"/>
  <c r="D1684" i="15"/>
  <c r="A1685" i="15"/>
  <c r="C1685" i="15"/>
  <c r="D1685" i="15"/>
  <c r="A1686" i="15"/>
  <c r="C1686" i="15"/>
  <c r="D1686" i="15"/>
  <c r="A1687" i="15"/>
  <c r="C1687" i="15"/>
  <c r="D1687" i="15"/>
  <c r="A1688" i="15"/>
  <c r="C1688" i="15"/>
  <c r="D1688" i="15"/>
  <c r="A1689" i="15"/>
  <c r="C1689" i="15"/>
  <c r="D1689" i="15"/>
  <c r="A1690" i="15"/>
  <c r="C1690" i="15"/>
  <c r="D1690" i="15"/>
  <c r="A1691" i="15"/>
  <c r="C1691" i="15"/>
  <c r="D1691" i="15"/>
  <c r="A1692" i="15"/>
  <c r="C1692" i="15"/>
  <c r="D1692" i="15"/>
  <c r="A1693" i="15"/>
  <c r="C1693" i="15"/>
  <c r="D1693" i="15"/>
  <c r="A1694" i="15"/>
  <c r="C1694" i="15"/>
  <c r="D1694" i="15"/>
  <c r="A1695" i="15"/>
  <c r="C1695" i="15"/>
  <c r="D1695" i="15"/>
  <c r="A1696" i="15"/>
  <c r="C1696" i="15"/>
  <c r="D1696" i="15"/>
  <c r="A1697" i="15"/>
  <c r="C1697" i="15"/>
  <c r="D1697" i="15"/>
  <c r="A1698" i="15"/>
  <c r="C1698" i="15"/>
  <c r="D1698" i="15"/>
  <c r="A1699" i="15"/>
  <c r="C1699" i="15"/>
  <c r="D1699" i="15"/>
  <c r="A1700" i="15"/>
  <c r="C1700" i="15"/>
  <c r="D1700" i="15"/>
  <c r="A1701" i="15"/>
  <c r="C1701" i="15"/>
  <c r="D1701" i="15"/>
  <c r="A1702" i="15"/>
  <c r="C1702" i="15"/>
  <c r="D1702" i="15"/>
  <c r="A1703" i="15"/>
  <c r="C1703" i="15"/>
  <c r="D1703" i="15"/>
  <c r="A1704" i="15"/>
  <c r="C1704" i="15"/>
  <c r="D1704" i="15"/>
  <c r="A1705" i="15"/>
  <c r="C1705" i="15"/>
  <c r="D1705" i="15"/>
  <c r="A1706" i="15"/>
  <c r="C1706" i="15"/>
  <c r="D1706" i="15"/>
  <c r="A1707" i="15"/>
  <c r="C1707" i="15"/>
  <c r="D1707" i="15"/>
  <c r="A1708" i="15"/>
  <c r="C1708" i="15"/>
  <c r="D1708" i="15"/>
  <c r="A1709" i="15"/>
  <c r="C1709" i="15"/>
  <c r="D1709" i="15"/>
  <c r="A1710" i="15"/>
  <c r="C1710" i="15"/>
  <c r="D1710" i="15"/>
  <c r="A1711" i="15"/>
  <c r="C1711" i="15"/>
  <c r="D1711" i="15"/>
  <c r="A1712" i="15"/>
  <c r="C1712" i="15"/>
  <c r="D1712" i="15"/>
  <c r="A1713" i="15"/>
  <c r="C1713" i="15"/>
  <c r="D1713" i="15"/>
  <c r="A1714" i="15"/>
  <c r="C1714" i="15"/>
  <c r="D1714" i="15"/>
  <c r="A1715" i="15"/>
  <c r="C1715" i="15"/>
  <c r="D1715" i="15"/>
  <c r="A1716" i="15"/>
  <c r="C1716" i="15"/>
  <c r="D1716" i="15"/>
  <c r="A1717" i="15"/>
  <c r="C1717" i="15"/>
  <c r="D1717" i="15"/>
  <c r="A1718" i="15"/>
  <c r="C1718" i="15"/>
  <c r="D1718" i="15"/>
  <c r="A1719" i="15"/>
  <c r="C1719" i="15"/>
  <c r="D1719" i="15"/>
  <c r="A1720" i="15"/>
  <c r="C1720" i="15"/>
  <c r="D1720" i="15"/>
  <c r="A1721" i="15"/>
  <c r="C1721" i="15"/>
  <c r="D1721" i="15"/>
  <c r="A1722" i="15"/>
  <c r="C1722" i="15"/>
  <c r="D1722" i="15"/>
  <c r="A1723" i="15"/>
  <c r="C1723" i="15"/>
  <c r="D1723" i="15"/>
  <c r="A1724" i="15"/>
  <c r="C1724" i="15"/>
  <c r="D1724" i="15"/>
  <c r="A1725" i="15"/>
  <c r="C1725" i="15"/>
  <c r="D1725" i="15"/>
  <c r="A1726" i="15"/>
  <c r="C1726" i="15"/>
  <c r="D1726" i="15"/>
  <c r="A1727" i="15"/>
  <c r="C1727" i="15"/>
  <c r="D1727" i="15"/>
  <c r="A1728" i="15"/>
  <c r="C1728" i="15"/>
  <c r="D1728" i="15"/>
  <c r="A1729" i="15"/>
  <c r="C1729" i="15"/>
  <c r="D1729" i="15"/>
  <c r="A1730" i="15"/>
  <c r="C1730" i="15"/>
  <c r="D1730" i="15"/>
  <c r="A1731" i="15"/>
  <c r="C1731" i="15"/>
  <c r="D1731" i="15"/>
  <c r="A1732" i="15"/>
  <c r="C1732" i="15"/>
  <c r="D1732" i="15"/>
  <c r="A1733" i="15"/>
  <c r="C1733" i="15"/>
  <c r="D1733" i="15"/>
  <c r="A1734" i="15"/>
  <c r="C1734" i="15"/>
  <c r="D1734" i="15"/>
  <c r="A1735" i="15"/>
  <c r="C1735" i="15"/>
  <c r="D1735" i="15"/>
  <c r="A1736" i="15"/>
  <c r="C1736" i="15"/>
  <c r="D1736" i="15"/>
  <c r="A1737" i="15"/>
  <c r="C1737" i="15"/>
  <c r="D1737" i="15"/>
  <c r="A1738" i="15"/>
  <c r="C1738" i="15"/>
  <c r="D1738" i="15"/>
  <c r="A1739" i="15"/>
  <c r="C1739" i="15"/>
  <c r="D1739" i="15"/>
  <c r="A1740" i="15"/>
  <c r="C1740" i="15"/>
  <c r="D1740" i="15"/>
  <c r="A1741" i="15"/>
  <c r="C1741" i="15"/>
  <c r="D1741" i="15"/>
  <c r="A1742" i="15"/>
  <c r="C1742" i="15"/>
  <c r="D1742" i="15"/>
  <c r="A1743" i="15"/>
  <c r="C1743" i="15"/>
  <c r="D1743" i="15"/>
  <c r="A1744" i="15"/>
  <c r="C1744" i="15"/>
  <c r="D1744" i="15"/>
  <c r="A1745" i="15"/>
  <c r="C1745" i="15"/>
  <c r="D1745" i="15"/>
  <c r="A1746" i="15"/>
  <c r="C1746" i="15"/>
  <c r="D1746" i="15"/>
  <c r="A1747" i="15"/>
  <c r="C1747" i="15"/>
  <c r="D1747" i="15"/>
  <c r="A1748" i="15"/>
  <c r="C1748" i="15"/>
  <c r="D1748" i="15"/>
  <c r="A1749" i="15"/>
  <c r="C1749" i="15"/>
  <c r="D1749" i="15"/>
  <c r="A1750" i="15"/>
  <c r="C1750" i="15"/>
  <c r="D1750" i="15"/>
  <c r="A1751" i="15"/>
  <c r="C1751" i="15"/>
  <c r="D1751" i="15"/>
  <c r="A1752" i="15"/>
  <c r="C1752" i="15"/>
  <c r="D1752" i="15"/>
  <c r="A1753" i="15"/>
  <c r="C1753" i="15"/>
  <c r="D1753" i="15"/>
  <c r="A1754" i="15"/>
  <c r="C1754" i="15"/>
  <c r="D1754" i="15"/>
  <c r="A1755" i="15"/>
  <c r="C1755" i="15"/>
  <c r="D1755" i="15"/>
  <c r="A1756" i="15"/>
  <c r="C1756" i="15"/>
  <c r="D1756" i="15"/>
  <c r="A1757" i="15"/>
  <c r="C1757" i="15"/>
  <c r="D1757" i="15"/>
  <c r="A1758" i="15"/>
  <c r="C1758" i="15"/>
  <c r="D1758" i="15"/>
  <c r="A1759" i="15"/>
  <c r="C1759" i="15"/>
  <c r="D1759" i="15"/>
  <c r="A1760" i="15"/>
  <c r="C1760" i="15"/>
  <c r="D1760" i="15"/>
  <c r="A1761" i="15"/>
  <c r="C1761" i="15"/>
  <c r="D1761" i="15"/>
  <c r="A1762" i="15"/>
  <c r="C1762" i="15"/>
  <c r="D1762" i="15"/>
  <c r="A1763" i="15"/>
  <c r="C1763" i="15"/>
  <c r="D1763" i="15"/>
  <c r="A1764" i="15"/>
  <c r="C1764" i="15"/>
  <c r="D1764" i="15"/>
  <c r="A1765" i="15"/>
  <c r="C1765" i="15"/>
  <c r="D1765" i="15"/>
  <c r="A1766" i="15"/>
  <c r="C1766" i="15"/>
  <c r="D1766" i="15"/>
  <c r="A1767" i="15"/>
  <c r="C1767" i="15"/>
  <c r="D1767" i="15"/>
  <c r="A1768" i="15"/>
  <c r="C1768" i="15"/>
  <c r="D1768" i="15"/>
  <c r="A1769" i="15"/>
  <c r="C1769" i="15"/>
  <c r="D1769" i="15"/>
  <c r="A1770" i="15"/>
  <c r="C1770" i="15"/>
  <c r="D1770" i="15"/>
  <c r="A1771" i="15"/>
  <c r="C1771" i="15"/>
  <c r="D1771" i="15"/>
  <c r="A1772" i="15"/>
  <c r="C1772" i="15"/>
  <c r="D1772" i="15"/>
  <c r="A1773" i="15"/>
  <c r="C1773" i="15"/>
  <c r="D1773" i="15"/>
  <c r="A1774" i="15"/>
  <c r="C1774" i="15"/>
  <c r="D1774" i="15"/>
  <c r="A1775" i="15"/>
  <c r="C1775" i="15"/>
  <c r="D1775" i="15"/>
  <c r="A1776" i="15"/>
  <c r="C1776" i="15"/>
  <c r="D1776" i="15"/>
  <c r="A1777" i="15"/>
  <c r="C1777" i="15"/>
  <c r="D1777" i="15"/>
  <c r="A1778" i="15"/>
  <c r="C1778" i="15"/>
  <c r="D1778" i="15"/>
  <c r="A1779" i="15"/>
  <c r="C1779" i="15"/>
  <c r="D1779" i="15"/>
  <c r="A1780" i="15"/>
  <c r="C1780" i="15"/>
  <c r="D1780" i="15"/>
  <c r="A1781" i="15"/>
  <c r="C1781" i="15"/>
  <c r="D1781" i="15"/>
  <c r="A1782" i="15"/>
  <c r="C1782" i="15"/>
  <c r="D1782" i="15"/>
  <c r="A1783" i="15"/>
  <c r="C1783" i="15"/>
  <c r="D1783" i="15"/>
  <c r="A1784" i="15"/>
  <c r="C1784" i="15"/>
  <c r="D1784" i="15"/>
  <c r="A1785" i="15"/>
  <c r="C1785" i="15"/>
  <c r="D1785" i="15"/>
  <c r="A1786" i="15"/>
  <c r="C1786" i="15"/>
  <c r="D1786" i="15"/>
  <c r="A1787" i="15"/>
  <c r="C1787" i="15"/>
  <c r="D1787" i="15"/>
  <c r="A1788" i="15"/>
  <c r="C1788" i="15"/>
  <c r="D1788" i="15"/>
  <c r="A1789" i="15"/>
  <c r="C1789" i="15"/>
  <c r="D1789" i="15"/>
  <c r="A1790" i="15"/>
  <c r="C1790" i="15"/>
  <c r="D1790" i="15"/>
  <c r="A1791" i="15"/>
  <c r="C1791" i="15"/>
  <c r="D1791" i="15"/>
  <c r="A1792" i="15"/>
  <c r="C1792" i="15"/>
  <c r="D1792" i="15"/>
  <c r="A1793" i="15"/>
  <c r="C1793" i="15"/>
  <c r="D1793" i="15"/>
  <c r="A1794" i="15"/>
  <c r="C1794" i="15"/>
  <c r="D1794" i="15"/>
  <c r="A1795" i="15"/>
  <c r="C1795" i="15"/>
  <c r="D1795" i="15"/>
  <c r="A1796" i="15"/>
  <c r="C1796" i="15"/>
  <c r="D1796" i="15"/>
  <c r="A1797" i="15"/>
  <c r="C1797" i="15"/>
  <c r="D1797" i="15"/>
  <c r="A1798" i="15"/>
  <c r="C1798" i="15"/>
  <c r="D1798" i="15"/>
  <c r="A1799" i="15"/>
  <c r="C1799" i="15"/>
  <c r="D1799" i="15"/>
  <c r="A1800" i="15"/>
  <c r="C1800" i="15"/>
  <c r="D1800" i="15"/>
  <c r="A1801" i="15"/>
  <c r="C1801" i="15"/>
  <c r="D1801" i="15"/>
  <c r="A1802" i="15"/>
  <c r="C1802" i="15"/>
  <c r="D1802" i="15"/>
  <c r="A1803" i="15"/>
  <c r="C1803" i="15"/>
  <c r="D1803" i="15"/>
  <c r="A1804" i="15"/>
  <c r="C1804" i="15"/>
  <c r="D1804" i="15"/>
  <c r="A1805" i="15"/>
  <c r="C1805" i="15"/>
  <c r="D1805" i="15"/>
  <c r="A1806" i="15"/>
  <c r="C1806" i="15"/>
  <c r="D1806" i="15"/>
  <c r="A1807" i="15"/>
  <c r="C1807" i="15"/>
  <c r="D1807" i="15"/>
  <c r="A1808" i="15"/>
  <c r="C1808" i="15"/>
  <c r="D1808" i="15"/>
  <c r="A1809" i="15"/>
  <c r="C1809" i="15"/>
  <c r="D1809" i="15"/>
  <c r="A1810" i="15"/>
  <c r="C1810" i="15"/>
  <c r="D1810" i="15"/>
  <c r="A1811" i="15"/>
  <c r="C1811" i="15"/>
  <c r="D1811" i="15"/>
  <c r="A1812" i="15"/>
  <c r="C1812" i="15"/>
  <c r="D1812" i="15"/>
  <c r="A1813" i="15"/>
  <c r="C1813" i="15"/>
  <c r="D1813" i="15"/>
  <c r="A1814" i="15"/>
  <c r="C1814" i="15"/>
  <c r="D1814" i="15"/>
  <c r="A1815" i="15"/>
  <c r="C1815" i="15"/>
  <c r="D1815" i="15"/>
  <c r="A1816" i="15"/>
  <c r="C1816" i="15"/>
  <c r="D1816" i="15"/>
  <c r="A1817" i="15"/>
  <c r="C1817" i="15"/>
  <c r="D1817" i="15"/>
  <c r="A1818" i="15"/>
  <c r="C1818" i="15"/>
  <c r="D1818" i="15"/>
  <c r="A1819" i="15"/>
  <c r="C1819" i="15"/>
  <c r="D1819" i="15"/>
  <c r="A1820" i="15"/>
  <c r="C1820" i="15"/>
  <c r="D1820" i="15"/>
  <c r="A1821" i="15"/>
  <c r="C1821" i="15"/>
  <c r="D1821" i="15"/>
  <c r="A1822" i="15"/>
  <c r="C1822" i="15"/>
  <c r="D1822" i="15"/>
  <c r="A1823" i="15"/>
  <c r="C1823" i="15"/>
  <c r="D1823" i="15"/>
  <c r="A1824" i="15"/>
  <c r="C1824" i="15"/>
  <c r="D1824" i="15"/>
  <c r="A1825" i="15"/>
  <c r="C1825" i="15"/>
  <c r="D1825" i="15"/>
  <c r="A1826" i="15"/>
  <c r="C1826" i="15"/>
  <c r="D1826" i="15"/>
  <c r="A1827" i="15"/>
  <c r="C1827" i="15"/>
  <c r="D1827" i="15"/>
  <c r="A1828" i="15"/>
  <c r="C1828" i="15"/>
  <c r="D1828" i="15"/>
  <c r="A1829" i="15"/>
  <c r="C1829" i="15"/>
  <c r="D1829" i="15"/>
  <c r="A1830" i="15"/>
  <c r="C1830" i="15"/>
  <c r="D1830" i="15"/>
  <c r="A1831" i="15"/>
  <c r="C1831" i="15"/>
  <c r="D1831" i="15"/>
  <c r="A1832" i="15"/>
  <c r="C1832" i="15"/>
  <c r="D1832" i="15"/>
  <c r="A1833" i="15"/>
  <c r="C1833" i="15"/>
  <c r="D1833" i="15"/>
  <c r="A1834" i="15"/>
  <c r="C1834" i="15"/>
  <c r="D1834" i="15"/>
  <c r="A1835" i="15"/>
  <c r="C1835" i="15"/>
  <c r="D1835" i="15"/>
  <c r="A1836" i="15"/>
  <c r="C1836" i="15"/>
  <c r="D1836" i="15"/>
  <c r="A1837" i="15"/>
  <c r="C1837" i="15"/>
  <c r="D1837" i="15"/>
  <c r="A1838" i="15"/>
  <c r="C1838" i="15"/>
  <c r="D1838" i="15"/>
  <c r="A1839" i="15"/>
  <c r="C1839" i="15"/>
  <c r="D1839" i="15"/>
  <c r="A1840" i="15"/>
  <c r="C1840" i="15"/>
  <c r="D1840" i="15"/>
  <c r="A1841" i="15"/>
  <c r="C1841" i="15"/>
  <c r="D1841" i="15"/>
  <c r="A1842" i="15"/>
  <c r="C1842" i="15"/>
  <c r="D1842" i="15"/>
  <c r="A1843" i="15"/>
  <c r="C1843" i="15"/>
  <c r="D1843" i="15"/>
  <c r="A1844" i="15"/>
  <c r="C1844" i="15"/>
  <c r="D1844" i="15"/>
  <c r="A1845" i="15"/>
  <c r="C1845" i="15"/>
  <c r="D1845" i="15"/>
  <c r="A1846" i="15"/>
  <c r="C1846" i="15"/>
  <c r="D1846" i="15"/>
  <c r="A1847" i="15"/>
  <c r="C1847" i="15"/>
  <c r="D1847" i="15"/>
  <c r="A1848" i="15"/>
  <c r="C1848" i="15"/>
  <c r="D1848" i="15"/>
  <c r="A1849" i="15"/>
  <c r="C1849" i="15"/>
  <c r="D1849" i="15"/>
  <c r="A1850" i="15"/>
  <c r="C1850" i="15"/>
  <c r="D1850" i="15"/>
  <c r="A1851" i="15"/>
  <c r="C1851" i="15"/>
  <c r="D1851" i="15"/>
  <c r="A1852" i="15"/>
  <c r="C1852" i="15"/>
  <c r="D1852" i="15"/>
  <c r="A1853" i="15"/>
  <c r="C1853" i="15"/>
  <c r="D1853" i="15"/>
  <c r="A1854" i="15"/>
  <c r="C1854" i="15"/>
  <c r="D1854" i="15"/>
  <c r="A1855" i="15"/>
  <c r="C1855" i="15"/>
  <c r="D1855" i="15"/>
  <c r="A1856" i="15"/>
  <c r="C1856" i="15"/>
  <c r="D1856" i="15"/>
  <c r="A1857" i="15"/>
  <c r="C1857" i="15"/>
  <c r="D1857" i="15"/>
  <c r="A1858" i="15"/>
  <c r="C1858" i="15"/>
  <c r="D1858" i="15"/>
  <c r="A1859" i="15"/>
  <c r="C1859" i="15"/>
  <c r="D1859" i="15"/>
  <c r="A1860" i="15"/>
  <c r="C1860" i="15"/>
  <c r="D1860" i="15"/>
  <c r="A1861" i="15"/>
  <c r="C1861" i="15"/>
  <c r="D1861" i="15"/>
  <c r="A1862" i="15"/>
  <c r="C1862" i="15"/>
  <c r="D1862" i="15"/>
  <c r="A1863" i="15"/>
  <c r="C1863" i="15"/>
  <c r="D1863" i="15"/>
  <c r="A1864" i="15"/>
  <c r="C1864" i="15"/>
  <c r="D1864" i="15"/>
  <c r="A1865" i="15"/>
  <c r="C1865" i="15"/>
  <c r="D1865" i="15"/>
  <c r="A1866" i="15"/>
  <c r="C1866" i="15"/>
  <c r="D1866" i="15"/>
  <c r="A1867" i="15"/>
  <c r="C1867" i="15"/>
  <c r="D1867" i="15"/>
  <c r="A1868" i="15"/>
  <c r="C1868" i="15"/>
  <c r="D1868" i="15"/>
  <c r="A1869" i="15"/>
  <c r="C1869" i="15"/>
  <c r="D1869" i="15"/>
  <c r="A1870" i="15"/>
  <c r="C1870" i="15"/>
  <c r="D1870" i="15"/>
  <c r="A1871" i="15"/>
  <c r="C1871" i="15"/>
  <c r="D1871" i="15"/>
  <c r="A1872" i="15"/>
  <c r="C1872" i="15"/>
  <c r="D1872" i="15"/>
  <c r="A1873" i="15"/>
  <c r="C1873" i="15"/>
  <c r="D1873" i="15"/>
  <c r="A1874" i="15"/>
  <c r="C1874" i="15"/>
  <c r="D1874" i="15"/>
  <c r="A1875" i="15"/>
  <c r="C1875" i="15"/>
  <c r="D1875" i="15"/>
  <c r="A1876" i="15"/>
  <c r="C1876" i="15"/>
  <c r="D1876" i="15"/>
  <c r="A1877" i="15"/>
  <c r="C1877" i="15"/>
  <c r="D1877" i="15"/>
  <c r="A1878" i="15"/>
  <c r="C1878" i="15"/>
  <c r="D1878" i="15"/>
  <c r="A1879" i="15"/>
  <c r="C1879" i="15"/>
  <c r="D1879" i="15"/>
  <c r="A1880" i="15"/>
  <c r="C1880" i="15"/>
  <c r="D1880" i="15"/>
  <c r="A1881" i="15"/>
  <c r="C1881" i="15"/>
  <c r="D1881" i="15"/>
  <c r="A1882" i="15"/>
  <c r="C1882" i="15"/>
  <c r="D1882" i="15"/>
  <c r="A1883" i="15"/>
  <c r="C1883" i="15"/>
  <c r="D1883" i="15"/>
  <c r="A1884" i="15"/>
  <c r="C1884" i="15"/>
  <c r="D1884" i="15"/>
  <c r="A1885" i="15"/>
  <c r="C1885" i="15"/>
  <c r="D1885" i="15"/>
  <c r="A1886" i="15"/>
  <c r="C1886" i="15"/>
  <c r="D1886" i="15"/>
  <c r="A1887" i="15"/>
  <c r="C1887" i="15"/>
  <c r="D1887" i="15"/>
  <c r="A1888" i="15"/>
  <c r="C1888" i="15"/>
  <c r="D1888" i="15"/>
  <c r="A1889" i="15"/>
  <c r="C1889" i="15"/>
  <c r="D1889" i="15"/>
  <c r="A1890" i="15"/>
  <c r="C1890" i="15"/>
  <c r="D1890" i="15"/>
  <c r="A1891" i="15"/>
  <c r="C1891" i="15"/>
  <c r="D1891" i="15"/>
  <c r="A1892" i="15"/>
  <c r="C1892" i="15"/>
  <c r="D1892" i="15"/>
  <c r="A1893" i="15"/>
  <c r="C1893" i="15"/>
  <c r="D1893" i="15"/>
  <c r="A1894" i="15"/>
  <c r="C1894" i="15"/>
  <c r="D1894" i="15"/>
  <c r="A1895" i="15"/>
  <c r="C1895" i="15"/>
  <c r="D1895" i="15"/>
  <c r="A1896" i="15"/>
  <c r="C1896" i="15"/>
  <c r="D1896" i="15"/>
  <c r="A1897" i="15"/>
  <c r="C1897" i="15"/>
  <c r="D1897" i="15"/>
  <c r="A1898" i="15"/>
  <c r="C1898" i="15"/>
  <c r="D1898" i="15"/>
  <c r="A1899" i="15"/>
  <c r="C1899" i="15"/>
  <c r="D1899" i="15"/>
  <c r="A1900" i="15"/>
  <c r="C1900" i="15"/>
  <c r="D1900" i="15"/>
  <c r="A1901" i="15"/>
  <c r="C1901" i="15"/>
  <c r="D1901" i="15"/>
  <c r="A1902" i="15"/>
  <c r="C1902" i="15"/>
  <c r="D1902" i="15"/>
  <c r="A1903" i="15"/>
  <c r="C1903" i="15"/>
  <c r="D1903" i="15"/>
  <c r="A1904" i="15"/>
  <c r="C1904" i="15"/>
  <c r="D1904" i="15"/>
  <c r="A1905" i="15"/>
  <c r="C1905" i="15"/>
  <c r="D1905" i="15"/>
  <c r="A1906" i="15"/>
  <c r="C1906" i="15"/>
  <c r="D1906" i="15"/>
  <c r="A1907" i="15"/>
  <c r="C1907" i="15"/>
  <c r="D1907" i="15"/>
  <c r="A1908" i="15"/>
  <c r="C1908" i="15"/>
  <c r="D1908" i="15"/>
  <c r="A1909" i="15"/>
  <c r="C1909" i="15"/>
  <c r="D1909" i="15"/>
  <c r="A1910" i="15"/>
  <c r="C1910" i="15"/>
  <c r="D1910" i="15"/>
  <c r="A1911" i="15"/>
  <c r="C1911" i="15"/>
  <c r="D1911" i="15"/>
  <c r="A1912" i="15"/>
  <c r="C1912" i="15"/>
  <c r="D1912" i="15"/>
  <c r="A1913" i="15"/>
  <c r="C1913" i="15"/>
  <c r="D1913" i="15"/>
  <c r="A1914" i="15"/>
  <c r="C1914" i="15"/>
  <c r="D1914" i="15"/>
  <c r="A1915" i="15"/>
  <c r="C1915" i="15"/>
  <c r="D1915" i="15"/>
  <c r="A1916" i="15"/>
  <c r="C1916" i="15"/>
  <c r="D1916" i="15"/>
  <c r="A1917" i="15"/>
  <c r="C1917" i="15"/>
  <c r="D1917" i="15"/>
  <c r="A1918" i="15"/>
  <c r="C1918" i="15"/>
  <c r="D1918" i="15"/>
  <c r="A1919" i="15"/>
  <c r="C1919" i="15"/>
  <c r="D1919" i="15"/>
  <c r="A1920" i="15"/>
  <c r="C1920" i="15"/>
  <c r="D1920" i="15"/>
  <c r="A1921" i="15"/>
  <c r="C1921" i="15"/>
  <c r="D1921" i="15"/>
  <c r="A1922" i="15"/>
  <c r="C1922" i="15"/>
  <c r="D1922" i="15"/>
  <c r="A1923" i="15"/>
  <c r="C1923" i="15"/>
  <c r="D1923" i="15"/>
  <c r="A1924" i="15"/>
  <c r="C1924" i="15"/>
  <c r="D1924" i="15"/>
  <c r="A1925" i="15"/>
  <c r="C1925" i="15"/>
  <c r="D1925" i="15"/>
  <c r="A1926" i="15"/>
  <c r="C1926" i="15"/>
  <c r="D1926" i="15"/>
  <c r="A1927" i="15"/>
  <c r="C1927" i="15"/>
  <c r="D1927" i="15"/>
  <c r="A1928" i="15"/>
  <c r="C1928" i="15"/>
  <c r="D1928" i="15"/>
  <c r="A1929" i="15"/>
  <c r="C1929" i="15"/>
  <c r="D1929" i="15"/>
  <c r="A1930" i="15"/>
  <c r="C1930" i="15"/>
  <c r="D1930" i="15"/>
  <c r="A1931" i="15"/>
  <c r="C1931" i="15"/>
  <c r="D1931" i="15"/>
  <c r="A1932" i="15"/>
  <c r="C1932" i="15"/>
  <c r="D1932" i="15"/>
  <c r="A1933" i="15"/>
  <c r="C1933" i="15"/>
  <c r="D1933" i="15"/>
  <c r="A1934" i="15"/>
  <c r="C1934" i="15"/>
  <c r="D1934" i="15"/>
  <c r="A1935" i="15"/>
  <c r="C1935" i="15"/>
  <c r="D1935" i="15"/>
  <c r="A1936" i="15"/>
  <c r="C1936" i="15"/>
  <c r="D1936" i="15"/>
  <c r="A1937" i="15"/>
  <c r="C1937" i="15"/>
  <c r="D1937" i="15"/>
  <c r="A1938" i="15"/>
  <c r="C1938" i="15"/>
  <c r="D1938" i="15"/>
  <c r="A1939" i="15"/>
  <c r="C1939" i="15"/>
  <c r="D1939" i="15"/>
  <c r="A1940" i="15"/>
  <c r="C1940" i="15"/>
  <c r="D1940" i="15"/>
  <c r="A1941" i="15"/>
  <c r="C1941" i="15"/>
  <c r="D1941" i="15"/>
  <c r="A1942" i="15"/>
  <c r="C1942" i="15"/>
  <c r="D1942" i="15"/>
  <c r="A1943" i="15"/>
  <c r="C1943" i="15"/>
  <c r="D1943" i="15"/>
  <c r="A1944" i="15"/>
  <c r="C1944" i="15"/>
  <c r="D1944" i="15"/>
  <c r="A1945" i="15"/>
  <c r="C1945" i="15"/>
  <c r="D1945" i="15"/>
  <c r="A1946" i="15"/>
  <c r="C1946" i="15"/>
  <c r="D1946" i="15"/>
  <c r="A1947" i="15"/>
  <c r="C1947" i="15"/>
  <c r="D1947" i="15"/>
  <c r="A1948" i="15"/>
  <c r="C1948" i="15"/>
  <c r="D1948" i="15"/>
  <c r="A1949" i="15"/>
  <c r="C1949" i="15"/>
  <c r="D1949" i="15"/>
  <c r="A1950" i="15"/>
  <c r="C1950" i="15"/>
  <c r="D1950" i="15"/>
  <c r="A1951" i="15"/>
  <c r="C1951" i="15"/>
  <c r="D1951" i="15"/>
  <c r="A1952" i="15"/>
  <c r="C1952" i="15"/>
  <c r="D1952" i="15"/>
  <c r="A1953" i="15"/>
  <c r="C1953" i="15"/>
  <c r="D1953" i="15"/>
  <c r="A1954" i="15"/>
  <c r="C1954" i="15"/>
  <c r="D1954" i="15"/>
  <c r="A1955" i="15"/>
  <c r="C1955" i="15"/>
  <c r="D1955" i="15"/>
  <c r="A1956" i="15"/>
  <c r="C1956" i="15"/>
  <c r="D1956" i="15"/>
  <c r="A1957" i="15"/>
  <c r="C1957" i="15"/>
  <c r="D1957" i="15"/>
  <c r="A1958" i="15"/>
  <c r="C1958" i="15"/>
  <c r="D1958" i="15"/>
  <c r="A1959" i="15"/>
  <c r="C1959" i="15"/>
  <c r="D1959" i="15"/>
  <c r="A1960" i="15"/>
  <c r="C1960" i="15"/>
  <c r="D1960" i="15"/>
  <c r="A1961" i="15"/>
  <c r="C1961" i="15"/>
  <c r="D1961" i="15"/>
  <c r="A1962" i="15"/>
  <c r="C1962" i="15"/>
  <c r="D1962" i="15"/>
  <c r="A1963" i="15"/>
  <c r="C1963" i="15"/>
  <c r="D1963" i="15"/>
  <c r="A1964" i="15"/>
  <c r="C1964" i="15"/>
  <c r="D1964" i="15"/>
  <c r="A1965" i="15"/>
  <c r="C1965" i="15"/>
  <c r="D1965" i="15"/>
  <c r="A1966" i="15"/>
  <c r="C1966" i="15"/>
  <c r="D1966" i="15"/>
  <c r="A1967" i="15"/>
  <c r="C1967" i="15"/>
  <c r="D1967" i="15"/>
  <c r="A1968" i="15"/>
  <c r="C1968" i="15"/>
  <c r="D1968" i="15"/>
  <c r="A1969" i="15"/>
  <c r="C1969" i="15"/>
  <c r="D1969" i="15"/>
  <c r="A1970" i="15"/>
  <c r="C1970" i="15"/>
  <c r="D1970" i="15"/>
  <c r="A1971" i="15"/>
  <c r="C1971" i="15"/>
  <c r="D1971" i="15"/>
  <c r="A1972" i="15"/>
  <c r="C1972" i="15"/>
  <c r="D1972" i="15"/>
  <c r="A1973" i="15"/>
  <c r="C1973" i="15"/>
  <c r="D1973" i="15"/>
  <c r="A1974" i="15"/>
  <c r="C1974" i="15"/>
  <c r="D1974" i="15"/>
  <c r="A1975" i="15"/>
  <c r="C1975" i="15"/>
  <c r="D1975" i="15"/>
  <c r="A1976" i="15"/>
  <c r="C1976" i="15"/>
  <c r="D1976" i="15"/>
  <c r="A1977" i="15"/>
  <c r="C1977" i="15"/>
  <c r="D1977" i="15"/>
  <c r="A1978" i="15"/>
  <c r="C1978" i="15"/>
  <c r="D1978" i="15"/>
  <c r="A1979" i="15"/>
  <c r="C1979" i="15"/>
  <c r="D1979" i="15"/>
  <c r="A1980" i="15"/>
  <c r="C1980" i="15"/>
  <c r="D1980" i="15"/>
  <c r="A1981" i="15"/>
  <c r="C1981" i="15"/>
  <c r="D1981" i="15"/>
  <c r="A1982" i="15"/>
  <c r="C1982" i="15"/>
  <c r="D1982" i="15"/>
  <c r="A1983" i="15"/>
  <c r="C1983" i="15"/>
  <c r="D1983" i="15"/>
  <c r="A1984" i="15"/>
  <c r="C1984" i="15"/>
  <c r="D1984" i="15"/>
  <c r="A1985" i="15"/>
  <c r="C1985" i="15"/>
  <c r="D1985" i="15"/>
  <c r="A1986" i="15"/>
  <c r="C1986" i="15"/>
  <c r="D1986" i="15"/>
  <c r="A1987" i="15"/>
  <c r="C1987" i="15"/>
  <c r="D1987" i="15"/>
  <c r="C5" i="10"/>
  <c r="T5" i="10"/>
  <c r="C6" i="10"/>
  <c r="F6" i="10"/>
  <c r="G6" i="10"/>
  <c r="H6" i="10"/>
  <c r="I6" i="10"/>
  <c r="J6" i="10"/>
  <c r="K6" i="10"/>
  <c r="L6" i="10"/>
  <c r="M6" i="10"/>
  <c r="T6" i="10"/>
  <c r="C7" i="10"/>
  <c r="T7" i="10"/>
  <c r="C8" i="10"/>
  <c r="T8" i="10"/>
  <c r="C9" i="10"/>
  <c r="T9" i="10"/>
  <c r="C10" i="10"/>
  <c r="T10" i="10"/>
  <c r="C11" i="10"/>
  <c r="T11" i="10"/>
  <c r="C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T12" i="10"/>
  <c r="C13" i="10"/>
  <c r="T13" i="10"/>
  <c r="C14" i="10"/>
  <c r="T14" i="10"/>
  <c r="C15" i="10"/>
  <c r="T15" i="10"/>
  <c r="C16" i="10"/>
  <c r="T16" i="10"/>
  <c r="C17" i="10"/>
  <c r="T17" i="10"/>
  <c r="C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T18" i="10"/>
  <c r="C19" i="10"/>
  <c r="T19" i="10"/>
  <c r="C20" i="10"/>
  <c r="T20" i="10"/>
  <c r="C21" i="10"/>
  <c r="T21" i="10"/>
  <c r="C22" i="10"/>
  <c r="T22" i="10"/>
  <c r="C23" i="10"/>
  <c r="T23" i="10"/>
  <c r="C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T24" i="10"/>
  <c r="C25" i="10"/>
  <c r="T25" i="10"/>
  <c r="C26" i="10"/>
  <c r="T26" i="10"/>
  <c r="C27" i="10"/>
  <c r="T27" i="10"/>
  <c r="C28" i="10"/>
  <c r="T28" i="10"/>
  <c r="C29" i="10"/>
  <c r="T29" i="10"/>
  <c r="C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T30" i="10"/>
  <c r="C31" i="10"/>
  <c r="T31" i="10"/>
  <c r="C32" i="10"/>
  <c r="T32" i="10"/>
  <c r="C33" i="10"/>
  <c r="T33" i="10"/>
  <c r="C34" i="10"/>
  <c r="T34" i="10"/>
  <c r="C35" i="10"/>
  <c r="T35" i="10"/>
  <c r="C36" i="10"/>
  <c r="T36" i="10"/>
  <c r="C37" i="10"/>
  <c r="T37" i="10"/>
  <c r="C38" i="10"/>
  <c r="T38" i="10"/>
  <c r="C39" i="10"/>
  <c r="T39" i="10"/>
  <c r="C40" i="10"/>
  <c r="T40" i="10"/>
  <c r="C41" i="10"/>
  <c r="T41" i="10"/>
  <c r="C42" i="10"/>
  <c r="T42" i="10"/>
  <c r="C43" i="10"/>
  <c r="T43" i="10"/>
  <c r="C44" i="10"/>
  <c r="T44" i="10"/>
  <c r="C45" i="10"/>
  <c r="T45" i="10"/>
  <c r="C46" i="10"/>
  <c r="T46" i="10"/>
  <c r="C47" i="10"/>
  <c r="T47" i="10"/>
  <c r="C48" i="10"/>
  <c r="T48" i="10"/>
  <c r="C49" i="10"/>
  <c r="T49" i="10"/>
  <c r="C50" i="10"/>
  <c r="T50" i="10"/>
  <c r="C51" i="10"/>
  <c r="T51" i="10"/>
  <c r="C52" i="10"/>
  <c r="T52" i="10"/>
  <c r="C53" i="10"/>
  <c r="T53" i="10"/>
  <c r="C54" i="10"/>
  <c r="T54" i="10"/>
  <c r="C55" i="10"/>
  <c r="T55" i="10"/>
  <c r="C56" i="10"/>
  <c r="T56" i="10"/>
  <c r="C57" i="10"/>
  <c r="T57" i="10"/>
  <c r="C58" i="10"/>
  <c r="T58" i="10"/>
  <c r="C59" i="10"/>
  <c r="T59" i="10"/>
  <c r="C60" i="10"/>
  <c r="T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D852" i="10"/>
  <c r="C853" i="10"/>
  <c r="D853" i="10"/>
  <c r="C854" i="10"/>
  <c r="D854" i="10"/>
  <c r="C855" i="10"/>
  <c r="D855" i="10"/>
  <c r="C856" i="10"/>
  <c r="D856" i="10"/>
  <c r="C857" i="10"/>
  <c r="D857" i="10"/>
  <c r="C858" i="10"/>
  <c r="D858" i="10"/>
  <c r="C859" i="10"/>
  <c r="D859" i="10"/>
  <c r="C860" i="10"/>
  <c r="D860" i="10"/>
  <c r="C861" i="10"/>
  <c r="D861" i="10"/>
  <c r="C862" i="10"/>
  <c r="D862" i="10"/>
  <c r="C863" i="10"/>
  <c r="D863" i="10"/>
  <c r="C864" i="10"/>
  <c r="D864" i="10"/>
  <c r="C865" i="10"/>
  <c r="D865" i="10"/>
  <c r="C866" i="10"/>
  <c r="D866" i="10"/>
  <c r="C867" i="10"/>
  <c r="D867" i="10"/>
  <c r="C868" i="10"/>
  <c r="D868" i="10"/>
  <c r="C869" i="10"/>
  <c r="D869" i="10"/>
  <c r="C870" i="10"/>
  <c r="D870" i="10"/>
  <c r="C871" i="10"/>
  <c r="D871" i="10"/>
  <c r="C872" i="10"/>
  <c r="D872" i="10"/>
  <c r="C873" i="10"/>
  <c r="D873" i="10"/>
  <c r="C874" i="10"/>
  <c r="D874" i="10"/>
  <c r="C875" i="10"/>
  <c r="D875" i="10"/>
  <c r="C876" i="10"/>
  <c r="D876" i="10"/>
  <c r="C877" i="10"/>
  <c r="D877" i="10"/>
  <c r="C878" i="10"/>
  <c r="D878" i="10"/>
  <c r="C879" i="10"/>
  <c r="D879" i="10"/>
  <c r="C880" i="10"/>
  <c r="D880" i="10"/>
  <c r="C881" i="10"/>
  <c r="D881" i="10"/>
  <c r="C882" i="10"/>
  <c r="D882" i="10"/>
  <c r="C883" i="10"/>
  <c r="D883" i="10"/>
  <c r="C884" i="10"/>
  <c r="D884" i="10"/>
  <c r="C885" i="10"/>
  <c r="D885" i="10"/>
  <c r="C886" i="10"/>
  <c r="D886" i="10"/>
  <c r="C887" i="10"/>
  <c r="D887" i="10"/>
  <c r="C888" i="10"/>
  <c r="D888" i="10"/>
  <c r="C889" i="10"/>
  <c r="D889" i="10"/>
  <c r="C890" i="10"/>
  <c r="D890" i="10"/>
  <c r="C891" i="10"/>
  <c r="D891" i="10"/>
  <c r="C892" i="10"/>
  <c r="D892" i="10"/>
  <c r="C893" i="10"/>
  <c r="D893" i="10"/>
  <c r="C894" i="10"/>
  <c r="D894" i="10"/>
  <c r="C895" i="10"/>
  <c r="D895" i="10"/>
  <c r="C896" i="10"/>
  <c r="D896" i="10"/>
  <c r="C897" i="10"/>
  <c r="D897" i="10"/>
  <c r="C898" i="10"/>
  <c r="D898" i="10"/>
  <c r="C899" i="10"/>
  <c r="D899" i="10"/>
  <c r="C900" i="10"/>
  <c r="D900" i="10"/>
  <c r="C901" i="10"/>
  <c r="D901" i="10"/>
  <c r="C902" i="10"/>
  <c r="D902" i="10"/>
  <c r="C903" i="10"/>
  <c r="D903" i="10"/>
  <c r="C904" i="10"/>
  <c r="D904" i="10"/>
  <c r="C905" i="10"/>
  <c r="D905" i="10"/>
  <c r="C906" i="10"/>
  <c r="D906" i="10"/>
  <c r="C907" i="10"/>
  <c r="D907" i="10"/>
  <c r="C908" i="10"/>
  <c r="D908" i="10"/>
  <c r="C909" i="10"/>
  <c r="D909" i="10"/>
  <c r="C910" i="10"/>
  <c r="D910" i="10"/>
  <c r="C911" i="10"/>
  <c r="D911" i="10"/>
  <c r="C912" i="10"/>
  <c r="D912" i="10"/>
  <c r="C913" i="10"/>
  <c r="D913" i="10"/>
  <c r="C914" i="10"/>
  <c r="D914" i="10"/>
  <c r="C915" i="10"/>
  <c r="D915" i="10"/>
  <c r="C916" i="10"/>
  <c r="D916" i="10"/>
  <c r="C917" i="10"/>
  <c r="D917" i="10"/>
  <c r="C918" i="10"/>
  <c r="D918" i="10"/>
  <c r="C919" i="10"/>
  <c r="D919" i="10"/>
  <c r="C920" i="10"/>
  <c r="D920" i="10"/>
  <c r="C921" i="10"/>
  <c r="D921" i="10"/>
  <c r="C922" i="10"/>
  <c r="D922" i="10"/>
  <c r="C923" i="10"/>
  <c r="D923" i="10"/>
  <c r="C924" i="10"/>
  <c r="D924" i="10"/>
  <c r="C925" i="10"/>
  <c r="D925" i="10"/>
  <c r="C926" i="10"/>
  <c r="D926" i="10"/>
  <c r="C927" i="10"/>
  <c r="D927" i="10"/>
  <c r="C928" i="10"/>
  <c r="D928" i="10"/>
  <c r="C929" i="10"/>
  <c r="D929" i="10"/>
  <c r="C930" i="10"/>
  <c r="D930" i="10"/>
  <c r="C931" i="10"/>
  <c r="D931" i="10"/>
  <c r="C932" i="10"/>
  <c r="D932" i="10"/>
  <c r="C933" i="10"/>
  <c r="D933" i="10"/>
  <c r="C934" i="10"/>
  <c r="D934" i="10"/>
  <c r="C935" i="10"/>
  <c r="D935" i="10"/>
  <c r="C936" i="10"/>
  <c r="D936" i="10"/>
  <c r="C937" i="10"/>
  <c r="D937" i="10"/>
  <c r="C938" i="10"/>
  <c r="D938" i="10"/>
  <c r="C939" i="10"/>
  <c r="D939" i="10"/>
  <c r="C940" i="10"/>
  <c r="D940" i="10"/>
  <c r="C941" i="10"/>
  <c r="D941" i="10"/>
  <c r="C942" i="10"/>
  <c r="D942" i="10"/>
  <c r="C943" i="10"/>
  <c r="D943" i="10"/>
  <c r="C944" i="10"/>
  <c r="D944" i="10"/>
  <c r="C945" i="10"/>
  <c r="D945" i="10"/>
  <c r="C946" i="10"/>
  <c r="D946" i="10"/>
  <c r="C947" i="10"/>
  <c r="D947" i="10"/>
  <c r="C948" i="10"/>
  <c r="D948" i="10"/>
  <c r="C949" i="10"/>
  <c r="D949" i="10"/>
  <c r="C950" i="10"/>
  <c r="D950" i="10"/>
  <c r="C951" i="10"/>
  <c r="D951" i="10"/>
  <c r="C952" i="10"/>
  <c r="D952" i="10"/>
  <c r="C953" i="10"/>
  <c r="D953" i="10"/>
  <c r="C954" i="10"/>
  <c r="D954" i="10"/>
  <c r="C955" i="10"/>
  <c r="D955" i="10"/>
  <c r="C956" i="10"/>
  <c r="D956" i="10"/>
  <c r="C957" i="10"/>
  <c r="D957" i="10"/>
  <c r="C958" i="10"/>
  <c r="D958" i="10"/>
  <c r="C959" i="10"/>
  <c r="D959" i="10"/>
  <c r="C960" i="10"/>
  <c r="D960" i="10"/>
  <c r="C961" i="10"/>
  <c r="D961" i="10"/>
  <c r="C962" i="10"/>
  <c r="D962" i="10"/>
  <c r="C963" i="10"/>
  <c r="D963" i="10"/>
  <c r="C964" i="10"/>
  <c r="D964" i="10"/>
  <c r="C965" i="10"/>
  <c r="D965" i="10"/>
  <c r="C966" i="10"/>
  <c r="D966" i="10"/>
  <c r="C967" i="10"/>
  <c r="D967" i="10"/>
  <c r="C968" i="10"/>
  <c r="D968" i="10"/>
  <c r="C969" i="10"/>
  <c r="D969" i="10"/>
  <c r="C970" i="10"/>
  <c r="D970" i="10"/>
  <c r="C971" i="10"/>
  <c r="D971" i="10"/>
  <c r="C972" i="10"/>
  <c r="D972" i="10"/>
  <c r="C973" i="10"/>
  <c r="D973" i="10"/>
  <c r="C974" i="10"/>
  <c r="D974" i="10"/>
  <c r="C975" i="10"/>
  <c r="D975" i="10"/>
  <c r="C976" i="10"/>
  <c r="D976" i="10"/>
  <c r="C977" i="10"/>
  <c r="D977" i="10"/>
  <c r="C978" i="10"/>
  <c r="D978" i="10"/>
  <c r="C979" i="10"/>
  <c r="D979" i="10"/>
  <c r="C980" i="10"/>
  <c r="D980" i="10"/>
  <c r="C981" i="10"/>
  <c r="D981" i="10"/>
  <c r="C983" i="10"/>
  <c r="D983" i="10"/>
  <c r="C984" i="10"/>
  <c r="D984" i="10"/>
  <c r="C985" i="10"/>
  <c r="D985" i="10"/>
  <c r="C986" i="10"/>
  <c r="D986" i="10"/>
  <c r="C987" i="10"/>
  <c r="D987" i="10"/>
  <c r="C988" i="10"/>
  <c r="D988" i="10"/>
  <c r="C989" i="10"/>
  <c r="D989" i="10"/>
  <c r="C990" i="10"/>
  <c r="D990" i="10"/>
  <c r="C991" i="10"/>
  <c r="D991" i="10"/>
  <c r="C992" i="10"/>
  <c r="D992" i="10"/>
  <c r="C993" i="10"/>
  <c r="D993" i="10"/>
  <c r="C994" i="10"/>
  <c r="D994" i="10"/>
  <c r="C995" i="10"/>
  <c r="D995" i="10"/>
  <c r="C996" i="10"/>
  <c r="D996" i="10"/>
  <c r="C997" i="10"/>
  <c r="D997" i="10"/>
  <c r="C998" i="10"/>
  <c r="D998" i="10"/>
  <c r="C999" i="10"/>
  <c r="D999" i="10"/>
  <c r="C1000" i="10"/>
  <c r="D1000" i="10"/>
  <c r="C1001" i="10"/>
  <c r="D1001" i="10"/>
  <c r="C1002" i="10"/>
  <c r="D1002" i="10"/>
  <c r="C1003" i="10"/>
  <c r="D1003" i="10"/>
  <c r="C1004" i="10"/>
  <c r="D1004" i="10"/>
  <c r="C1005" i="10"/>
  <c r="D1005" i="10"/>
  <c r="C1006" i="10"/>
  <c r="D1006" i="10"/>
  <c r="C1007" i="10"/>
  <c r="D1007" i="10"/>
  <c r="C1008" i="10"/>
  <c r="D1008" i="10"/>
  <c r="C1009" i="10"/>
  <c r="D1009" i="10"/>
  <c r="C1010" i="10"/>
  <c r="D1010" i="10"/>
  <c r="C1011" i="10"/>
  <c r="D1011" i="10"/>
  <c r="C1012" i="10"/>
  <c r="D1012" i="10"/>
  <c r="C1013" i="10"/>
  <c r="D1013" i="10"/>
  <c r="C1014" i="10"/>
  <c r="D1014" i="10"/>
  <c r="C1015" i="10"/>
  <c r="D1015" i="10"/>
  <c r="C1016" i="10"/>
  <c r="D1016" i="10"/>
  <c r="C1017" i="10"/>
  <c r="D1017" i="10"/>
  <c r="C1018" i="10"/>
  <c r="D1018" i="10"/>
  <c r="C1019" i="10"/>
  <c r="D1019" i="10"/>
  <c r="C1020" i="10"/>
  <c r="D1020" i="10"/>
  <c r="C1021" i="10"/>
  <c r="D1021" i="10"/>
  <c r="C1022" i="10"/>
  <c r="D1022" i="10"/>
  <c r="C1023" i="10"/>
  <c r="D1023" i="10"/>
  <c r="C1024" i="10"/>
  <c r="D1024" i="10"/>
  <c r="C1025" i="10"/>
  <c r="D1025" i="10"/>
  <c r="C1026" i="10"/>
  <c r="D1026" i="10"/>
  <c r="C1027" i="10"/>
  <c r="D1027" i="10"/>
  <c r="C1028" i="10"/>
  <c r="D1028" i="10"/>
  <c r="C1029" i="10"/>
  <c r="D1029" i="10"/>
  <c r="C1030" i="10"/>
  <c r="D1030" i="10"/>
  <c r="C1031" i="10"/>
  <c r="D1031" i="10"/>
  <c r="C1032" i="10"/>
  <c r="D1032" i="10"/>
  <c r="C1033" i="10"/>
  <c r="D1033" i="10"/>
  <c r="C1034" i="10"/>
  <c r="D1034" i="10"/>
  <c r="C1035" i="10"/>
  <c r="D1035" i="10"/>
  <c r="C1036" i="10"/>
  <c r="D1036" i="10"/>
  <c r="C1037" i="10"/>
  <c r="D1037" i="10"/>
  <c r="C1038" i="10"/>
  <c r="D1038" i="10"/>
  <c r="C1039" i="10"/>
  <c r="D1039" i="10"/>
  <c r="C1040" i="10"/>
  <c r="D1040" i="10"/>
  <c r="C1041" i="10"/>
  <c r="D1041" i="10"/>
  <c r="C1042" i="10"/>
  <c r="D1042" i="10"/>
  <c r="C1043" i="10"/>
  <c r="D1043" i="10"/>
  <c r="C1044" i="10"/>
  <c r="D1044" i="10"/>
  <c r="C1045" i="10"/>
  <c r="D1045" i="10"/>
  <c r="C1046" i="10"/>
  <c r="D1046" i="10"/>
  <c r="C1047" i="10"/>
  <c r="D1047" i="10"/>
  <c r="C1048" i="10"/>
  <c r="D1048" i="10"/>
  <c r="C1049" i="10"/>
  <c r="D1049" i="10"/>
  <c r="C1050" i="10"/>
  <c r="D1050" i="10"/>
  <c r="C1051" i="10"/>
  <c r="D1051" i="10"/>
  <c r="C1052" i="10"/>
  <c r="D1052" i="10"/>
  <c r="C1053" i="10"/>
  <c r="D1053" i="10"/>
  <c r="C1054" i="10"/>
  <c r="D1054" i="10"/>
  <c r="C1055" i="10"/>
  <c r="D1055" i="10"/>
  <c r="C1056" i="10"/>
  <c r="D1056" i="10"/>
  <c r="C1057" i="10"/>
  <c r="D1057" i="10"/>
  <c r="C1058" i="10"/>
  <c r="D1058" i="10"/>
  <c r="C1059" i="10"/>
  <c r="D1059" i="10"/>
  <c r="C1060" i="10"/>
  <c r="D1060" i="10"/>
  <c r="C1061" i="10"/>
  <c r="D1061" i="10"/>
  <c r="C1062" i="10"/>
  <c r="D1062" i="10"/>
  <c r="C1063" i="10"/>
  <c r="D1063" i="10"/>
  <c r="C1064" i="10"/>
  <c r="D1064" i="10"/>
  <c r="C1065" i="10"/>
  <c r="D1065" i="10"/>
  <c r="C1066" i="10"/>
  <c r="D1066" i="10"/>
  <c r="C1067" i="10"/>
  <c r="D1067" i="10"/>
  <c r="C1068" i="10"/>
  <c r="D1068" i="10"/>
  <c r="C1069" i="10"/>
  <c r="D1069" i="10"/>
  <c r="C1070" i="10"/>
  <c r="D1070" i="10"/>
  <c r="C1071" i="10"/>
  <c r="D1071" i="10"/>
  <c r="C1072" i="10"/>
  <c r="D1072" i="10"/>
  <c r="C1073" i="10"/>
  <c r="D1073" i="10"/>
  <c r="C1074" i="10"/>
  <c r="D1074" i="10"/>
  <c r="C1075" i="10"/>
  <c r="D1075" i="10"/>
  <c r="C1076" i="10"/>
  <c r="D1076" i="10"/>
  <c r="C1077" i="10"/>
  <c r="D1077" i="10"/>
  <c r="C1078" i="10"/>
  <c r="D1078" i="10"/>
  <c r="C1079" i="10"/>
  <c r="D1079" i="10"/>
  <c r="C1080" i="10"/>
  <c r="D1080" i="10"/>
  <c r="C1081" i="10"/>
  <c r="D1081" i="10"/>
  <c r="C1082" i="10"/>
  <c r="D1082" i="10"/>
  <c r="C1083" i="10"/>
  <c r="D1083" i="10"/>
  <c r="C1084" i="10"/>
  <c r="D1084" i="10"/>
  <c r="C1085" i="10"/>
  <c r="D1085" i="10"/>
  <c r="C1086" i="10"/>
  <c r="D1086" i="10"/>
  <c r="C1087" i="10"/>
  <c r="D1087" i="10"/>
  <c r="C1088" i="10"/>
  <c r="D1088" i="10"/>
  <c r="C1089" i="10"/>
  <c r="D1089" i="10"/>
  <c r="C1090" i="10"/>
  <c r="D1090" i="10"/>
  <c r="C1091" i="10"/>
  <c r="D1091" i="10"/>
  <c r="C1092" i="10"/>
  <c r="D1092" i="10"/>
  <c r="C1093" i="10"/>
  <c r="D1093" i="10"/>
  <c r="C1094" i="10"/>
  <c r="D1094" i="10"/>
  <c r="C1095" i="10"/>
  <c r="D1095" i="10"/>
  <c r="C1096" i="10"/>
  <c r="D1096" i="10"/>
  <c r="C1097" i="10"/>
  <c r="D1097" i="10"/>
  <c r="C1098" i="10"/>
  <c r="D1098" i="10"/>
  <c r="C1099" i="10"/>
  <c r="D1099" i="10"/>
  <c r="C1100" i="10"/>
  <c r="D1100" i="10"/>
  <c r="C1101" i="10"/>
  <c r="D1101" i="10"/>
  <c r="C1102" i="10"/>
  <c r="D1102" i="10"/>
  <c r="C1103" i="10"/>
  <c r="D1103" i="10"/>
  <c r="C1104" i="10"/>
  <c r="D1104" i="10"/>
  <c r="C1105" i="10"/>
  <c r="D1105" i="10"/>
  <c r="C1106" i="10"/>
  <c r="D1106" i="10"/>
  <c r="C1107" i="10"/>
  <c r="D1107" i="10"/>
  <c r="C1108" i="10"/>
  <c r="D1108" i="10"/>
  <c r="C1109" i="10"/>
  <c r="D1109" i="10"/>
  <c r="C1110" i="10"/>
  <c r="D1110" i="10"/>
  <c r="C1111" i="10"/>
  <c r="D1111" i="10"/>
  <c r="C1112" i="10"/>
  <c r="D1112" i="10"/>
  <c r="C1113" i="10"/>
  <c r="D1113" i="10"/>
  <c r="C1114" i="10"/>
  <c r="D1114" i="10"/>
  <c r="C1115" i="10"/>
  <c r="D1115" i="10"/>
  <c r="C1116" i="10"/>
  <c r="D1116" i="10"/>
  <c r="C1117" i="10"/>
  <c r="D1117" i="10"/>
  <c r="C1118" i="10"/>
  <c r="D1118" i="10"/>
  <c r="C1119" i="10"/>
  <c r="D1119" i="10"/>
  <c r="C1120" i="10"/>
  <c r="D1120" i="10"/>
  <c r="C1121" i="10"/>
  <c r="D1121" i="10"/>
  <c r="C1122" i="10"/>
  <c r="D1122" i="10"/>
  <c r="C1123" i="10"/>
  <c r="D1123" i="10"/>
  <c r="C1124" i="10"/>
  <c r="D1124" i="10"/>
  <c r="C1125" i="10"/>
  <c r="D1125" i="10"/>
  <c r="C1126" i="10"/>
  <c r="D1126" i="10"/>
  <c r="C1127" i="10"/>
  <c r="D1127" i="10"/>
  <c r="C1128" i="10"/>
  <c r="D1128" i="10"/>
  <c r="C1129" i="10"/>
  <c r="D1129" i="10"/>
  <c r="C1130" i="10"/>
  <c r="D1130" i="10"/>
  <c r="C1131" i="10"/>
  <c r="D1131" i="10"/>
  <c r="C1132" i="10"/>
  <c r="D1132" i="10"/>
  <c r="C1133" i="10"/>
  <c r="D1133" i="10"/>
  <c r="C1134" i="10"/>
  <c r="D1134" i="10"/>
  <c r="C1135" i="10"/>
  <c r="D1135" i="10"/>
  <c r="C1136" i="10"/>
  <c r="D1136" i="10"/>
  <c r="C1137" i="10"/>
  <c r="D1137" i="10"/>
  <c r="C1138" i="10"/>
  <c r="D1138" i="10"/>
  <c r="C1139" i="10"/>
  <c r="D1139" i="10"/>
  <c r="C1140" i="10"/>
  <c r="D1140" i="10"/>
  <c r="C1141" i="10"/>
  <c r="D1141" i="10"/>
  <c r="C1142" i="10"/>
  <c r="D1142" i="10"/>
  <c r="C1143" i="10"/>
  <c r="D1143" i="10"/>
  <c r="C1144" i="10"/>
  <c r="D1144" i="10"/>
  <c r="C1145" i="10"/>
  <c r="D1145" i="10"/>
  <c r="C1146" i="10"/>
  <c r="D1146" i="10"/>
  <c r="C1147" i="10"/>
  <c r="D1147" i="10"/>
  <c r="C1148" i="10"/>
  <c r="D1148" i="10"/>
  <c r="C1149" i="10"/>
  <c r="D1149" i="10"/>
  <c r="C1150" i="10"/>
  <c r="D1150" i="10"/>
  <c r="C1151" i="10"/>
  <c r="D1151" i="10"/>
  <c r="C1152" i="10"/>
  <c r="D1152" i="10"/>
  <c r="C1153" i="10"/>
  <c r="D1153" i="10"/>
  <c r="C1154" i="10"/>
  <c r="D1154" i="10"/>
  <c r="C1155" i="10"/>
  <c r="D1155" i="10"/>
  <c r="C1156" i="10"/>
  <c r="D1156" i="10"/>
  <c r="C1157" i="10"/>
  <c r="D1157" i="10"/>
  <c r="C1158" i="10"/>
  <c r="D1158" i="10"/>
  <c r="C1159" i="10"/>
  <c r="D1159" i="10"/>
  <c r="C1160" i="10"/>
  <c r="D1160" i="10"/>
  <c r="C1161" i="10"/>
  <c r="D1161" i="10"/>
  <c r="C1162" i="10"/>
  <c r="D1162" i="10"/>
  <c r="C1163" i="10"/>
  <c r="D1163" i="10"/>
  <c r="C1164" i="10"/>
  <c r="D1164" i="10"/>
  <c r="C1165" i="10"/>
  <c r="D1165" i="10"/>
  <c r="C1166" i="10"/>
  <c r="D1166" i="10"/>
  <c r="C1167" i="10"/>
  <c r="D1167" i="10"/>
  <c r="C1168" i="10"/>
  <c r="D1168" i="10"/>
  <c r="C1169" i="10"/>
  <c r="D1169" i="10"/>
  <c r="C1170" i="10"/>
  <c r="D1170" i="10"/>
  <c r="C1171" i="10"/>
  <c r="D1171" i="10"/>
  <c r="C1172" i="10"/>
  <c r="D1172" i="10"/>
  <c r="C1173" i="10"/>
  <c r="D1173" i="10"/>
  <c r="C1174" i="10"/>
  <c r="D1174" i="10"/>
  <c r="C1175" i="10"/>
  <c r="D1175" i="10"/>
  <c r="C1176" i="10"/>
  <c r="D1176" i="10"/>
  <c r="C1177" i="10"/>
  <c r="D1177" i="10"/>
  <c r="C1178" i="10"/>
  <c r="D1178" i="10"/>
  <c r="C1179" i="10"/>
  <c r="D1179" i="10"/>
  <c r="C1180" i="10"/>
  <c r="D1180" i="10"/>
  <c r="C1181" i="10"/>
  <c r="D1181" i="10"/>
  <c r="C1182" i="10"/>
  <c r="D1182" i="10"/>
  <c r="C1183" i="10"/>
  <c r="D1183" i="10"/>
  <c r="C1184" i="10"/>
  <c r="D1184" i="10"/>
  <c r="C1185" i="10"/>
  <c r="D1185" i="10"/>
  <c r="C1186" i="10"/>
  <c r="D1186" i="10"/>
  <c r="C1187" i="10"/>
  <c r="D1187" i="10"/>
  <c r="C1188" i="10"/>
  <c r="D1188" i="10"/>
  <c r="C1189" i="10"/>
  <c r="D1189" i="10"/>
  <c r="C1190" i="10"/>
  <c r="D1190" i="10"/>
  <c r="C1191" i="10"/>
  <c r="D1191" i="10"/>
  <c r="C1192" i="10"/>
  <c r="D1192" i="10"/>
  <c r="C1193" i="10"/>
  <c r="D1193" i="10"/>
  <c r="C1194" i="10"/>
  <c r="D1194" i="10"/>
  <c r="C1195" i="10"/>
  <c r="D1195" i="10"/>
  <c r="C1196" i="10"/>
  <c r="D1196" i="10"/>
  <c r="C1197" i="10"/>
  <c r="D1197" i="10"/>
  <c r="C1198" i="10"/>
  <c r="D1198" i="10"/>
  <c r="C1199" i="10"/>
  <c r="D1199" i="10"/>
  <c r="C1200" i="10"/>
  <c r="D1200" i="10"/>
  <c r="C1201" i="10"/>
  <c r="D1201" i="10"/>
  <c r="C1202" i="10"/>
  <c r="D1202" i="10"/>
  <c r="C1203" i="10"/>
  <c r="D1203" i="10"/>
  <c r="C1204" i="10"/>
  <c r="D1204" i="10"/>
  <c r="C1205" i="10"/>
  <c r="D1205" i="10"/>
  <c r="C1206" i="10"/>
  <c r="D1206" i="10"/>
  <c r="C1207" i="10"/>
  <c r="D1207" i="10"/>
  <c r="C1208" i="10"/>
  <c r="D1208" i="10"/>
  <c r="C1209" i="10"/>
  <c r="D1209" i="10"/>
  <c r="C1210" i="10"/>
  <c r="D1210" i="10"/>
  <c r="C1211" i="10"/>
  <c r="D1211" i="10"/>
  <c r="C1212" i="10"/>
  <c r="D1212" i="10"/>
  <c r="C1213" i="10"/>
  <c r="D1213" i="10"/>
  <c r="C1214" i="10"/>
  <c r="D1214" i="10"/>
  <c r="C1215" i="10"/>
  <c r="D1215" i="10"/>
  <c r="C1216" i="10"/>
  <c r="D1216" i="10"/>
  <c r="C1217" i="10"/>
  <c r="D1217" i="10"/>
  <c r="C1218" i="10"/>
  <c r="D1218" i="10"/>
  <c r="C1219" i="10"/>
  <c r="D1219" i="10"/>
  <c r="C1220" i="10"/>
  <c r="D1220" i="10"/>
  <c r="C1221" i="10"/>
  <c r="D1221" i="10"/>
  <c r="C1222" i="10"/>
  <c r="D1222" i="10"/>
  <c r="C1223" i="10"/>
  <c r="D1223" i="10"/>
  <c r="C1224" i="10"/>
  <c r="D1224" i="10"/>
  <c r="C1225" i="10"/>
  <c r="D1225" i="10"/>
  <c r="C1226" i="10"/>
  <c r="D1226" i="10"/>
  <c r="C1227" i="10"/>
  <c r="D1227" i="10"/>
  <c r="C1228" i="10"/>
  <c r="D1228" i="10"/>
  <c r="C1229" i="10"/>
  <c r="D1229" i="10"/>
  <c r="C1230" i="10"/>
  <c r="D1230" i="10"/>
  <c r="C1231" i="10"/>
  <c r="D1231" i="10"/>
  <c r="C1232" i="10"/>
  <c r="D1232" i="10"/>
  <c r="C1233" i="10"/>
  <c r="D1233" i="10"/>
  <c r="C1234" i="10"/>
  <c r="D1234" i="10"/>
  <c r="C1235" i="10"/>
  <c r="D1235" i="10"/>
  <c r="C1236" i="10"/>
  <c r="D1236" i="10"/>
  <c r="C1237" i="10"/>
  <c r="D1237" i="10"/>
  <c r="C1238" i="10"/>
  <c r="D1238" i="10"/>
  <c r="C1239" i="10"/>
  <c r="D1239" i="10"/>
  <c r="C1240" i="10"/>
  <c r="D1240" i="10"/>
  <c r="C1241" i="10"/>
  <c r="D1241" i="10"/>
  <c r="C1242" i="10"/>
  <c r="D1242" i="10"/>
  <c r="C1243" i="10"/>
  <c r="D1243" i="10"/>
  <c r="C1244" i="10"/>
  <c r="D1244" i="10"/>
  <c r="C1245" i="10"/>
  <c r="D1245" i="10"/>
  <c r="C1246" i="10"/>
  <c r="D1246" i="10"/>
  <c r="C1247" i="10"/>
  <c r="D1247" i="10"/>
  <c r="C1248" i="10"/>
  <c r="D1248" i="10"/>
  <c r="C1249" i="10"/>
  <c r="D1249" i="10"/>
  <c r="C1250" i="10"/>
  <c r="D1250" i="10"/>
  <c r="C1251" i="10"/>
  <c r="D1251" i="10"/>
  <c r="C1252" i="10"/>
  <c r="D1252" i="10"/>
  <c r="C1253" i="10"/>
  <c r="D1253" i="10"/>
  <c r="C1254" i="10"/>
  <c r="D1254" i="10"/>
  <c r="C1255" i="10"/>
  <c r="D1255" i="10"/>
  <c r="C1256" i="10"/>
  <c r="D1256" i="10"/>
  <c r="C1257" i="10"/>
  <c r="D1257" i="10"/>
  <c r="C1258" i="10"/>
  <c r="D1258" i="10"/>
  <c r="C1259" i="10"/>
  <c r="D1259" i="10"/>
  <c r="C1260" i="10"/>
  <c r="D1260" i="10"/>
  <c r="C1261" i="10"/>
  <c r="D1261" i="10"/>
  <c r="C1262" i="10"/>
  <c r="D1262" i="10"/>
  <c r="C1263" i="10"/>
  <c r="D1263" i="10"/>
  <c r="C1264" i="10"/>
  <c r="D1264" i="10"/>
  <c r="C1265" i="10"/>
  <c r="D1265" i="10"/>
  <c r="C1266" i="10"/>
  <c r="D1266" i="10"/>
  <c r="C1267" i="10"/>
  <c r="D1267" i="10"/>
  <c r="C1268" i="10"/>
  <c r="D1268" i="10"/>
  <c r="C1269" i="10"/>
  <c r="D1269" i="10"/>
  <c r="C1270" i="10"/>
  <c r="D1270" i="10"/>
  <c r="C1271" i="10"/>
  <c r="D1271" i="10"/>
  <c r="C1272" i="10"/>
  <c r="D1272" i="10"/>
  <c r="C1273" i="10"/>
  <c r="D1273" i="10"/>
  <c r="C1274" i="10"/>
  <c r="D1274" i="10"/>
  <c r="C1275" i="10"/>
  <c r="D1275" i="10"/>
  <c r="C1276" i="10"/>
  <c r="D1276" i="10"/>
  <c r="C1277" i="10"/>
  <c r="D1277" i="10"/>
  <c r="C1278" i="10"/>
  <c r="D1278" i="10"/>
  <c r="C1279" i="10"/>
  <c r="D1279" i="10"/>
  <c r="C1280" i="10"/>
  <c r="D1280" i="10"/>
  <c r="C1281" i="10"/>
  <c r="D1281" i="10"/>
  <c r="C1282" i="10"/>
  <c r="D1282" i="10"/>
  <c r="C1283" i="10"/>
  <c r="D1283" i="10"/>
  <c r="C1284" i="10"/>
  <c r="D1284" i="10"/>
  <c r="C1285" i="10"/>
  <c r="D1285" i="10"/>
  <c r="C1286" i="10"/>
  <c r="D1286" i="10"/>
  <c r="C1287" i="10"/>
  <c r="D1287" i="10"/>
  <c r="C1288" i="10"/>
  <c r="D1288" i="10"/>
  <c r="C1289" i="10"/>
  <c r="D1289" i="10"/>
  <c r="C1290" i="10"/>
  <c r="D1290" i="10"/>
  <c r="C1291" i="10"/>
  <c r="D1291" i="10"/>
  <c r="C1292" i="10"/>
  <c r="D1292" i="10"/>
  <c r="C1293" i="10"/>
  <c r="D1293" i="10"/>
  <c r="C1294" i="10"/>
  <c r="D1294" i="10"/>
  <c r="C1295" i="10"/>
  <c r="D1295" i="10"/>
  <c r="C1296" i="10"/>
  <c r="D1296" i="10"/>
  <c r="C1297" i="10"/>
  <c r="D1297" i="10"/>
  <c r="C1298" i="10"/>
  <c r="D1298" i="10"/>
  <c r="C1299" i="10"/>
  <c r="D1299" i="10"/>
  <c r="C1300" i="10"/>
  <c r="D1300" i="10"/>
  <c r="C1301" i="10"/>
  <c r="D1301" i="10"/>
  <c r="C1302" i="10"/>
  <c r="D1302" i="10"/>
  <c r="C1303" i="10"/>
  <c r="D1303" i="10"/>
  <c r="C1304" i="10"/>
  <c r="D1304" i="10"/>
  <c r="C1305" i="10"/>
  <c r="D1305" i="10"/>
  <c r="C1306" i="10"/>
  <c r="D1306" i="10"/>
  <c r="C1307" i="10"/>
  <c r="D1307" i="10"/>
  <c r="C1308" i="10"/>
  <c r="D1308" i="10"/>
  <c r="C1309" i="10"/>
  <c r="D1309" i="10"/>
  <c r="C1310" i="10"/>
  <c r="D1310" i="10"/>
  <c r="C1311" i="10"/>
  <c r="D1311" i="10"/>
  <c r="C1312" i="10"/>
  <c r="D1312" i="10"/>
  <c r="C1313" i="10"/>
  <c r="D1313" i="10"/>
  <c r="C1314" i="10"/>
  <c r="D1314" i="10"/>
  <c r="C1315" i="10"/>
  <c r="D1315" i="10"/>
  <c r="C1316" i="10"/>
  <c r="D1316" i="10"/>
  <c r="C1317" i="10"/>
  <c r="D1317" i="10"/>
  <c r="C1318" i="10"/>
  <c r="D1318" i="10"/>
  <c r="C1319" i="10"/>
  <c r="D1319" i="10"/>
  <c r="C1320" i="10"/>
  <c r="D1320" i="10"/>
  <c r="C1321" i="10"/>
  <c r="D1321" i="10"/>
  <c r="C1322" i="10"/>
  <c r="D1322" i="10"/>
  <c r="C1323" i="10"/>
  <c r="D1323" i="10"/>
  <c r="C1324" i="10"/>
  <c r="D1324" i="10"/>
  <c r="C1325" i="10"/>
  <c r="D1325" i="10"/>
  <c r="C1326" i="10"/>
  <c r="D1326" i="10"/>
  <c r="C1327" i="10"/>
  <c r="D1327" i="10"/>
  <c r="C1328" i="10"/>
  <c r="D1328" i="10"/>
  <c r="C1329" i="10"/>
  <c r="D1329" i="10"/>
  <c r="C1330" i="10"/>
  <c r="D1330" i="10"/>
  <c r="C1331" i="10"/>
  <c r="D1331" i="10"/>
  <c r="C1332" i="10"/>
  <c r="D1332" i="10"/>
  <c r="C1333" i="10"/>
  <c r="D1333" i="10"/>
  <c r="C1334" i="10"/>
  <c r="D1334" i="10"/>
  <c r="C1335" i="10"/>
  <c r="D1335" i="10"/>
  <c r="C1336" i="10"/>
  <c r="D1336" i="10"/>
  <c r="C1337" i="10"/>
  <c r="D1337" i="10"/>
  <c r="C1338" i="10"/>
  <c r="D1338" i="10"/>
  <c r="C1339" i="10"/>
  <c r="D1339" i="10"/>
  <c r="C1340" i="10"/>
  <c r="D1340" i="10"/>
  <c r="C1341" i="10"/>
  <c r="D1341" i="10"/>
  <c r="C1342" i="10"/>
  <c r="D1342" i="10"/>
  <c r="C1343" i="10"/>
  <c r="D1343" i="10"/>
  <c r="C1344" i="10"/>
  <c r="D1344" i="10"/>
  <c r="C1345" i="10"/>
  <c r="D1345" i="10"/>
  <c r="C1346" i="10"/>
  <c r="D1346" i="10"/>
  <c r="C1347" i="10"/>
  <c r="D1347" i="10"/>
  <c r="C1348" i="10"/>
  <c r="D1348" i="10"/>
  <c r="C1350" i="10"/>
  <c r="D1350" i="10"/>
  <c r="C1351" i="10"/>
  <c r="D1351" i="10"/>
  <c r="C1352" i="10"/>
  <c r="D1352" i="10"/>
  <c r="C1353" i="10"/>
  <c r="D1353" i="10"/>
  <c r="C1354" i="10"/>
  <c r="D1354" i="10"/>
  <c r="C1355" i="10"/>
  <c r="D1355" i="10"/>
  <c r="C1356" i="10"/>
  <c r="D1356" i="10"/>
  <c r="C1357" i="10"/>
  <c r="D1357" i="10"/>
  <c r="C1358" i="10"/>
  <c r="D1358" i="10"/>
  <c r="C1359" i="10"/>
  <c r="D1359" i="10"/>
  <c r="C1360" i="10"/>
  <c r="D1360" i="10"/>
  <c r="C1361" i="10"/>
  <c r="D1361" i="10"/>
  <c r="C1362" i="10"/>
  <c r="D1362" i="10"/>
  <c r="C1363" i="10"/>
  <c r="D1363" i="10"/>
  <c r="C1364" i="10"/>
  <c r="D1364" i="10"/>
  <c r="C1365" i="10"/>
  <c r="D1365" i="10"/>
  <c r="C1366" i="10"/>
  <c r="D1366" i="10"/>
  <c r="C1367" i="10"/>
  <c r="D1367" i="10"/>
  <c r="C1368" i="10"/>
  <c r="D1368" i="10"/>
  <c r="C1369" i="10"/>
  <c r="D1369" i="10"/>
  <c r="C1370" i="10"/>
  <c r="D1370" i="10"/>
  <c r="C1371" i="10"/>
  <c r="D1371" i="10"/>
  <c r="C1372" i="10"/>
  <c r="D1372" i="10"/>
  <c r="C1373" i="10"/>
  <c r="D1373" i="10"/>
  <c r="C1374" i="10"/>
  <c r="D1374" i="10"/>
  <c r="C1375" i="10"/>
  <c r="D1375" i="10"/>
  <c r="C1376" i="10"/>
  <c r="D1376" i="10"/>
  <c r="C1377" i="10"/>
  <c r="D1377" i="10"/>
  <c r="C1378" i="10"/>
  <c r="D1378" i="10"/>
  <c r="C1379" i="10"/>
  <c r="D1379" i="10"/>
  <c r="C1380" i="10"/>
  <c r="D1380" i="10"/>
  <c r="C1381" i="10"/>
  <c r="D1381" i="10"/>
  <c r="C1382" i="10"/>
  <c r="D1382" i="10"/>
  <c r="C1383" i="10"/>
  <c r="D1383" i="10"/>
  <c r="C1384" i="10"/>
  <c r="D1384" i="10"/>
  <c r="C1385" i="10"/>
  <c r="D1385" i="10"/>
  <c r="C1386" i="10"/>
  <c r="D1386" i="10"/>
  <c r="C1387" i="10"/>
  <c r="D1387" i="10"/>
  <c r="C1388" i="10"/>
  <c r="D1388" i="10"/>
  <c r="C1389" i="10"/>
  <c r="D1389" i="10"/>
  <c r="C1390" i="10"/>
  <c r="D1390" i="10"/>
  <c r="C1391" i="10"/>
  <c r="D1391" i="10"/>
  <c r="C1392" i="10"/>
  <c r="D1392" i="10"/>
  <c r="C1393" i="10"/>
  <c r="D1393" i="10"/>
  <c r="C1394" i="10"/>
  <c r="D1394" i="10"/>
  <c r="C1395" i="10"/>
  <c r="D1395" i="10"/>
  <c r="C1396" i="10"/>
  <c r="D1396" i="10"/>
  <c r="C1397" i="10"/>
  <c r="D1397" i="10"/>
  <c r="C1398" i="10"/>
  <c r="D1398" i="10"/>
  <c r="C1399" i="10"/>
  <c r="D1399" i="10"/>
  <c r="C1400" i="10"/>
  <c r="D1400" i="10"/>
  <c r="C1401" i="10"/>
  <c r="D1401" i="10"/>
  <c r="C1402" i="10"/>
  <c r="D1402" i="10"/>
  <c r="C1403" i="10"/>
  <c r="D1403" i="10"/>
  <c r="C1404" i="10"/>
  <c r="D1404" i="10"/>
  <c r="C1405" i="10"/>
  <c r="D1405" i="10"/>
  <c r="C1406" i="10"/>
  <c r="D1406" i="10"/>
  <c r="C1407" i="10"/>
  <c r="D1407" i="10"/>
  <c r="C1408" i="10"/>
  <c r="D1408" i="10"/>
  <c r="C1409" i="10"/>
  <c r="D1409" i="10"/>
  <c r="C1410" i="10"/>
  <c r="D1410" i="10"/>
  <c r="C1411" i="10"/>
  <c r="D1411" i="10"/>
  <c r="C1412" i="10"/>
  <c r="D1412" i="10"/>
  <c r="C1413" i="10"/>
  <c r="D1413" i="10"/>
  <c r="C1414" i="10"/>
  <c r="D1414" i="10"/>
  <c r="C1415" i="10"/>
  <c r="D1415" i="10"/>
  <c r="C1416" i="10"/>
  <c r="D1416" i="10"/>
  <c r="C1417" i="10"/>
  <c r="D1417" i="10"/>
  <c r="C1418" i="10"/>
  <c r="D1418" i="10"/>
  <c r="C1419" i="10"/>
  <c r="D1419" i="10"/>
  <c r="C1420" i="10"/>
  <c r="D1420" i="10"/>
  <c r="C1421" i="10"/>
  <c r="D1421" i="10"/>
  <c r="C1422" i="10"/>
  <c r="D1422" i="10"/>
  <c r="C1423" i="10"/>
  <c r="D1423" i="10"/>
  <c r="C1424" i="10"/>
  <c r="D1424" i="10"/>
  <c r="C1425" i="10"/>
  <c r="D1425" i="10"/>
  <c r="C1426" i="10"/>
  <c r="D1426" i="10"/>
  <c r="C1427" i="10"/>
  <c r="D1427" i="10"/>
  <c r="C1428" i="10"/>
  <c r="D1428" i="10"/>
  <c r="C1429" i="10"/>
  <c r="D1429" i="10"/>
  <c r="C1430" i="10"/>
  <c r="D1430" i="10"/>
  <c r="C1431" i="10"/>
  <c r="D1431" i="10"/>
  <c r="C1432" i="10"/>
  <c r="D1432" i="10"/>
  <c r="C1433" i="10"/>
  <c r="D1433" i="10"/>
  <c r="C1434" i="10"/>
  <c r="D1434" i="10"/>
  <c r="C1435" i="10"/>
  <c r="D1435" i="10"/>
  <c r="C1436" i="10"/>
  <c r="D1436" i="10"/>
  <c r="C1437" i="10"/>
  <c r="D1437" i="10"/>
  <c r="C1438" i="10"/>
  <c r="D1438" i="10"/>
  <c r="C1439" i="10"/>
  <c r="D1439" i="10"/>
  <c r="C1440" i="10"/>
  <c r="D1440" i="10"/>
  <c r="C1441" i="10"/>
  <c r="D1441" i="10"/>
  <c r="C1442" i="10"/>
  <c r="D1442" i="10"/>
  <c r="C1443" i="10"/>
  <c r="D1443" i="10"/>
  <c r="C1444" i="10"/>
  <c r="D1444" i="10"/>
  <c r="C1445" i="10"/>
  <c r="D1445" i="10"/>
  <c r="C1446" i="10"/>
  <c r="D1446" i="10"/>
  <c r="C1447" i="10"/>
  <c r="D1447" i="10"/>
  <c r="C1448" i="10"/>
  <c r="D1448" i="10"/>
  <c r="C1449" i="10"/>
  <c r="D1449" i="10"/>
  <c r="C1450" i="10"/>
  <c r="D1450" i="10"/>
  <c r="C1451" i="10"/>
  <c r="D1451" i="10"/>
  <c r="C1452" i="10"/>
  <c r="D1452" i="10"/>
  <c r="C1453" i="10"/>
  <c r="D1453" i="10"/>
  <c r="C1454" i="10"/>
  <c r="D1454" i="10"/>
  <c r="C1455" i="10"/>
  <c r="D1455" i="10"/>
  <c r="C1456" i="10"/>
  <c r="D1456" i="10"/>
  <c r="C1457" i="10"/>
  <c r="D1457" i="10"/>
  <c r="C1458" i="10"/>
  <c r="D1458" i="10"/>
  <c r="C1459" i="10"/>
  <c r="D1459" i="10"/>
  <c r="C1460" i="10"/>
  <c r="D1460" i="10"/>
  <c r="C1461" i="10"/>
  <c r="D1461" i="10"/>
  <c r="C1462" i="10"/>
  <c r="D1462" i="10"/>
  <c r="C1463" i="10"/>
  <c r="D1463" i="10"/>
  <c r="C1464" i="10"/>
  <c r="D1464" i="10"/>
  <c r="C1465" i="10"/>
  <c r="D1465" i="10"/>
  <c r="C1466" i="10"/>
  <c r="D1466" i="10"/>
  <c r="C1467" i="10"/>
  <c r="D1467" i="10"/>
  <c r="C1468" i="10"/>
  <c r="D1468" i="10"/>
  <c r="C1469" i="10"/>
  <c r="D1469" i="10"/>
  <c r="C1470" i="10"/>
  <c r="D1470" i="10"/>
  <c r="C1471" i="10"/>
  <c r="D1471" i="10"/>
  <c r="C1472" i="10"/>
  <c r="D1472" i="10"/>
  <c r="C1473" i="10"/>
  <c r="D1473" i="10"/>
  <c r="C1474" i="10"/>
  <c r="D1474" i="10"/>
  <c r="C1475" i="10"/>
  <c r="D1475" i="10"/>
  <c r="C1476" i="10"/>
  <c r="D1476" i="10"/>
  <c r="C1477" i="10"/>
  <c r="D1477" i="10"/>
  <c r="C1478" i="10"/>
  <c r="D1478" i="10"/>
  <c r="C1479" i="10"/>
  <c r="D1479" i="10"/>
  <c r="C1480" i="10"/>
  <c r="D1480" i="10"/>
  <c r="C1481" i="10"/>
  <c r="D1481" i="10"/>
  <c r="C1482" i="10"/>
  <c r="D1482" i="10"/>
  <c r="C1483" i="10"/>
  <c r="D1483" i="10"/>
  <c r="C1484" i="10"/>
  <c r="D1484" i="10"/>
  <c r="C1485" i="10"/>
  <c r="D1485" i="10"/>
  <c r="C1486" i="10"/>
  <c r="D1486" i="10"/>
  <c r="C1487" i="10"/>
  <c r="D1487" i="10"/>
  <c r="C1488" i="10"/>
  <c r="D1488" i="10"/>
  <c r="C1489" i="10"/>
  <c r="D1489" i="10"/>
  <c r="C1490" i="10"/>
  <c r="D1490" i="10"/>
  <c r="C1491" i="10"/>
  <c r="D1491" i="10"/>
  <c r="C1492" i="10"/>
  <c r="D1492" i="10"/>
  <c r="C1493" i="10"/>
  <c r="D1493" i="10"/>
  <c r="C1494" i="10"/>
  <c r="D1494" i="10"/>
  <c r="C1495" i="10"/>
  <c r="D1495" i="10"/>
  <c r="C1496" i="10"/>
  <c r="D1496" i="10"/>
  <c r="C1497" i="10"/>
  <c r="D1497" i="10"/>
  <c r="C1498" i="10"/>
  <c r="D1498" i="10"/>
  <c r="C1499" i="10"/>
  <c r="D1499" i="10"/>
  <c r="C1500" i="10"/>
  <c r="D1500" i="10"/>
  <c r="C1501" i="10"/>
  <c r="D1501" i="10"/>
  <c r="C1502" i="10"/>
  <c r="D1502" i="10"/>
  <c r="C1503" i="10"/>
  <c r="D1503" i="10"/>
  <c r="C1504" i="10"/>
  <c r="D1504" i="10"/>
  <c r="C1505" i="10"/>
  <c r="D1505" i="10"/>
  <c r="C1506" i="10"/>
  <c r="D1506" i="10"/>
  <c r="C1507" i="10"/>
  <c r="D1507" i="10"/>
  <c r="C1508" i="10"/>
  <c r="D1508" i="10"/>
  <c r="C1509" i="10"/>
  <c r="D1509" i="10"/>
  <c r="C1510" i="10"/>
  <c r="D1510" i="10"/>
  <c r="C1511" i="10"/>
  <c r="D1511" i="10"/>
  <c r="C1512" i="10"/>
  <c r="D1512" i="10"/>
  <c r="C1513" i="10"/>
  <c r="D1513" i="10"/>
  <c r="C1514" i="10"/>
  <c r="D1514" i="10"/>
  <c r="C1515" i="10"/>
  <c r="D1515" i="10"/>
  <c r="C1516" i="10"/>
  <c r="D1516" i="10"/>
  <c r="C1517" i="10"/>
  <c r="D1517" i="10"/>
  <c r="C1518" i="10"/>
  <c r="D1518" i="10"/>
  <c r="C1519" i="10"/>
  <c r="D1519" i="10"/>
  <c r="C1520" i="10"/>
  <c r="D1520" i="10"/>
  <c r="C1521" i="10"/>
  <c r="D1521" i="10"/>
  <c r="C1522" i="10"/>
  <c r="D1522" i="10"/>
  <c r="C1523" i="10"/>
  <c r="D1523" i="10"/>
  <c r="C1524" i="10"/>
  <c r="D1524" i="10"/>
  <c r="C1525" i="10"/>
  <c r="D1525" i="10"/>
  <c r="C1526" i="10"/>
  <c r="D1526" i="10"/>
  <c r="C1527" i="10"/>
  <c r="D1527" i="10"/>
  <c r="C1528" i="10"/>
  <c r="D1528" i="10"/>
  <c r="C1529" i="10"/>
  <c r="D1529" i="10"/>
  <c r="C1530" i="10"/>
  <c r="D1530" i="10"/>
  <c r="C1531" i="10"/>
  <c r="D1531" i="10"/>
  <c r="C1532" i="10"/>
  <c r="D1532" i="10"/>
  <c r="C1533" i="10"/>
  <c r="D1533" i="10"/>
  <c r="C1534" i="10"/>
  <c r="D1534" i="10"/>
  <c r="C1535" i="10"/>
  <c r="D1535" i="10"/>
  <c r="C1536" i="10"/>
  <c r="D1536" i="10"/>
  <c r="C1537" i="10"/>
  <c r="D1537" i="10"/>
  <c r="C1538" i="10"/>
  <c r="D1538" i="10"/>
  <c r="C1539" i="10"/>
  <c r="D1539" i="10"/>
  <c r="C1540" i="10"/>
  <c r="D1540" i="10"/>
  <c r="C1541" i="10"/>
  <c r="D1541" i="10"/>
  <c r="C1542" i="10"/>
  <c r="D1542" i="10"/>
  <c r="C1543" i="10"/>
  <c r="D1543" i="10"/>
  <c r="C1544" i="10"/>
  <c r="D1544" i="10"/>
  <c r="C1545" i="10"/>
  <c r="D1545" i="10"/>
  <c r="C1546" i="10"/>
  <c r="D1546" i="10"/>
  <c r="C1547" i="10"/>
  <c r="D1547" i="10"/>
  <c r="C1548" i="10"/>
  <c r="D1548" i="10"/>
  <c r="C1549" i="10"/>
  <c r="D1549" i="10"/>
  <c r="C1550" i="10"/>
  <c r="D1550" i="10"/>
  <c r="C1551" i="10"/>
  <c r="D1551" i="10"/>
  <c r="C1552" i="10"/>
  <c r="D1552" i="10"/>
  <c r="C1553" i="10"/>
  <c r="D1553" i="10"/>
  <c r="C1554" i="10"/>
  <c r="D1554" i="10"/>
  <c r="C1555" i="10"/>
  <c r="D1555" i="10"/>
  <c r="C1556" i="10"/>
  <c r="D1556" i="10"/>
  <c r="C1557" i="10"/>
  <c r="D1557" i="10"/>
  <c r="C1558" i="10"/>
  <c r="D1558" i="10"/>
  <c r="C1559" i="10"/>
  <c r="D1559" i="10"/>
  <c r="C1560" i="10"/>
  <c r="D1560" i="10"/>
  <c r="C1561" i="10"/>
  <c r="D1561" i="10"/>
  <c r="C1562" i="10"/>
  <c r="D1562" i="10"/>
  <c r="C1563" i="10"/>
  <c r="D1563" i="10"/>
  <c r="C1564" i="10"/>
  <c r="D1564" i="10"/>
  <c r="C1565" i="10"/>
  <c r="D1565" i="10"/>
  <c r="C1566" i="10"/>
  <c r="D1566" i="10"/>
  <c r="C1567" i="10"/>
  <c r="D1567" i="10"/>
  <c r="C1568" i="10"/>
  <c r="D1568" i="10"/>
  <c r="C1569" i="10"/>
  <c r="D1569" i="10"/>
  <c r="C1570" i="10"/>
  <c r="D1570" i="10"/>
  <c r="C1571" i="10"/>
  <c r="D1571" i="10"/>
  <c r="C1572" i="10"/>
  <c r="D1572" i="10"/>
  <c r="C1573" i="10"/>
  <c r="D1573" i="10"/>
  <c r="C1574" i="10"/>
  <c r="D1574" i="10"/>
  <c r="C1575" i="10"/>
  <c r="D1575" i="10"/>
  <c r="C1576" i="10"/>
  <c r="D1576" i="10"/>
  <c r="C1577" i="10"/>
  <c r="D1577" i="10"/>
  <c r="C1578" i="10"/>
  <c r="D1578" i="10"/>
  <c r="C1579" i="10"/>
  <c r="D1579" i="10"/>
  <c r="C1580" i="10"/>
  <c r="D1580" i="10"/>
  <c r="C1581" i="10"/>
  <c r="D1581" i="10"/>
  <c r="C1582" i="10"/>
  <c r="D1582" i="10"/>
  <c r="C1583" i="10"/>
  <c r="D1583" i="10"/>
  <c r="C1584" i="10"/>
  <c r="D1584" i="10"/>
  <c r="C1585" i="10"/>
  <c r="D1585" i="10"/>
  <c r="C1586" i="10"/>
  <c r="D1586" i="10"/>
  <c r="C1587" i="10"/>
  <c r="D1587" i="10"/>
  <c r="C1588" i="10"/>
  <c r="D1588" i="10"/>
  <c r="C1589" i="10"/>
  <c r="D1589" i="10"/>
  <c r="C1590" i="10"/>
  <c r="D1590" i="10"/>
  <c r="C1591" i="10"/>
  <c r="D1591" i="10"/>
  <c r="C1592" i="10"/>
  <c r="D1592" i="10"/>
  <c r="C1593" i="10"/>
  <c r="D1593" i="10"/>
  <c r="C1594" i="10"/>
  <c r="D1594" i="10"/>
  <c r="C1595" i="10"/>
  <c r="D1595" i="10"/>
  <c r="C1596" i="10"/>
  <c r="D1596" i="10"/>
  <c r="C1597" i="10"/>
  <c r="D1597" i="10"/>
  <c r="C1598" i="10"/>
  <c r="D1598" i="10"/>
  <c r="C1599" i="10"/>
  <c r="D1599" i="10"/>
  <c r="C1600" i="10"/>
  <c r="D1600" i="10"/>
  <c r="C1601" i="10"/>
  <c r="D1601" i="10"/>
  <c r="C1602" i="10"/>
  <c r="D1602" i="10"/>
  <c r="C1603" i="10"/>
  <c r="D1603" i="10"/>
  <c r="C1604" i="10"/>
  <c r="D1604" i="10"/>
  <c r="C1605" i="10"/>
  <c r="D1605" i="10"/>
  <c r="C1606" i="10"/>
  <c r="D1606" i="10"/>
  <c r="C1607" i="10"/>
  <c r="D1607" i="10"/>
  <c r="C1608" i="10"/>
  <c r="D1608" i="10"/>
  <c r="C1609" i="10"/>
  <c r="D1609" i="10"/>
  <c r="C1610" i="10"/>
  <c r="D1610" i="10"/>
  <c r="C1611" i="10"/>
  <c r="D1611" i="10"/>
  <c r="C1612" i="10"/>
  <c r="D1612" i="10"/>
  <c r="C1613" i="10"/>
  <c r="D1613" i="10"/>
  <c r="C1614" i="10"/>
  <c r="D1614" i="10"/>
  <c r="C1615" i="10"/>
  <c r="D1615" i="10"/>
  <c r="C1616" i="10"/>
  <c r="D1616" i="10"/>
  <c r="C1617" i="10"/>
  <c r="D1617" i="10"/>
  <c r="C1618" i="10"/>
  <c r="D1618" i="10"/>
  <c r="C1619" i="10"/>
  <c r="D1619" i="10"/>
  <c r="C1620" i="10"/>
  <c r="D1620" i="10"/>
  <c r="C1621" i="10"/>
  <c r="D1621" i="10"/>
  <c r="C1622" i="10"/>
  <c r="D1622" i="10"/>
  <c r="C1623" i="10"/>
  <c r="D1623" i="10"/>
  <c r="C1624" i="10"/>
  <c r="D1624" i="10"/>
  <c r="C1625" i="10"/>
  <c r="D1625" i="10"/>
  <c r="C1626" i="10"/>
  <c r="D1626" i="10"/>
  <c r="C1627" i="10"/>
  <c r="D1627" i="10"/>
  <c r="C1628" i="10"/>
  <c r="D1628" i="10"/>
  <c r="C1629" i="10"/>
  <c r="D1629" i="10"/>
  <c r="C1630" i="10"/>
  <c r="D1630" i="10"/>
  <c r="C1631" i="10"/>
  <c r="D1631" i="10"/>
  <c r="C1632" i="10"/>
  <c r="D1632" i="10"/>
  <c r="C1633" i="10"/>
  <c r="D1633" i="10"/>
  <c r="C1634" i="10"/>
  <c r="D1634" i="10"/>
  <c r="C1635" i="10"/>
  <c r="D1635" i="10"/>
  <c r="C1636" i="10"/>
  <c r="D1636" i="10"/>
  <c r="C1637" i="10"/>
  <c r="D1637" i="10"/>
  <c r="C1638" i="10"/>
  <c r="D1638" i="10"/>
  <c r="C1639" i="10"/>
  <c r="D1639" i="10"/>
  <c r="C1640" i="10"/>
  <c r="D1640" i="10"/>
  <c r="C1641" i="10"/>
  <c r="D1641" i="10"/>
  <c r="C1642" i="10"/>
  <c r="D1642" i="10"/>
  <c r="C1643" i="10"/>
  <c r="D1643" i="10"/>
  <c r="C1644" i="10"/>
  <c r="D1644" i="10"/>
  <c r="C1645" i="10"/>
  <c r="D1645" i="10"/>
  <c r="C1646" i="10"/>
  <c r="D1646" i="10"/>
  <c r="C1647" i="10"/>
  <c r="D1647" i="10"/>
  <c r="C1648" i="10"/>
  <c r="D1648" i="10"/>
  <c r="C1649" i="10"/>
  <c r="D1649" i="10"/>
  <c r="C1650" i="10"/>
  <c r="D1650" i="10"/>
  <c r="C1651" i="10"/>
  <c r="D1651" i="10"/>
  <c r="C1652" i="10"/>
  <c r="D1652" i="10"/>
  <c r="C1653" i="10"/>
  <c r="D1653" i="10"/>
  <c r="C1654" i="10"/>
  <c r="D1654" i="10"/>
  <c r="C1655" i="10"/>
  <c r="D1655" i="10"/>
  <c r="C1656" i="10"/>
  <c r="D1656" i="10"/>
  <c r="C1657" i="10"/>
  <c r="D1657" i="10"/>
  <c r="C1658" i="10"/>
  <c r="D1658" i="10"/>
  <c r="C1659" i="10"/>
  <c r="D1659" i="10"/>
  <c r="C1660" i="10"/>
  <c r="D1660" i="10"/>
  <c r="C1661" i="10"/>
  <c r="D1661" i="10"/>
  <c r="C1662" i="10"/>
  <c r="D1662" i="10"/>
  <c r="C1663" i="10"/>
  <c r="D1663" i="10"/>
  <c r="C1664" i="10"/>
  <c r="D1664" i="10"/>
  <c r="C1665" i="10"/>
  <c r="D1665" i="10"/>
  <c r="C1666" i="10"/>
  <c r="D1666" i="10"/>
  <c r="C1667" i="10"/>
  <c r="D1667" i="10"/>
  <c r="C1668" i="10"/>
  <c r="D1668" i="10"/>
  <c r="C1669" i="10"/>
  <c r="D1669" i="10"/>
  <c r="C1670" i="10"/>
  <c r="D1670" i="10"/>
  <c r="C1671" i="10"/>
  <c r="D1671" i="10"/>
  <c r="C1672" i="10"/>
  <c r="D1672" i="10"/>
  <c r="C1673" i="10"/>
  <c r="D1673" i="10"/>
  <c r="C1674" i="10"/>
  <c r="D1674" i="10"/>
  <c r="C1675" i="10"/>
  <c r="D1675" i="10"/>
  <c r="C1676" i="10"/>
  <c r="D1676" i="10"/>
  <c r="C1677" i="10"/>
  <c r="D1677" i="10"/>
  <c r="C1678" i="10"/>
  <c r="D1678" i="10"/>
  <c r="C1679" i="10"/>
  <c r="D1679" i="10"/>
  <c r="C1680" i="10"/>
  <c r="D1680" i="10"/>
  <c r="C1681" i="10"/>
  <c r="D1681" i="10"/>
  <c r="C1682" i="10"/>
  <c r="D1682" i="10"/>
  <c r="C1683" i="10"/>
  <c r="D1683" i="10"/>
  <c r="C1684" i="10"/>
  <c r="D1684" i="10"/>
  <c r="C1685" i="10"/>
  <c r="D1685" i="10"/>
  <c r="C1686" i="10"/>
  <c r="D1686" i="10"/>
  <c r="C1687" i="10"/>
  <c r="D1687" i="10"/>
  <c r="C1688" i="10"/>
  <c r="D1688" i="10"/>
  <c r="C1689" i="10"/>
  <c r="D1689" i="10"/>
  <c r="C1690" i="10"/>
  <c r="D1690" i="10"/>
  <c r="C1691" i="10"/>
  <c r="D1691" i="10"/>
  <c r="C1692" i="10"/>
  <c r="D1692" i="10"/>
  <c r="C1693" i="10"/>
  <c r="D1693" i="10"/>
  <c r="C1694" i="10"/>
  <c r="D1694" i="10"/>
  <c r="C1695" i="10"/>
  <c r="D1695" i="10"/>
  <c r="C1696" i="10"/>
  <c r="D1696" i="10"/>
  <c r="C1697" i="10"/>
  <c r="D1697" i="10"/>
  <c r="C1698" i="10"/>
  <c r="D1698" i="10"/>
  <c r="C1699" i="10"/>
  <c r="D1699" i="10"/>
  <c r="C1700" i="10"/>
  <c r="D1700" i="10"/>
  <c r="C1701" i="10"/>
  <c r="D1701" i="10"/>
  <c r="C1702" i="10"/>
  <c r="D1702" i="10"/>
  <c r="C1703" i="10"/>
  <c r="D1703" i="10"/>
  <c r="C1704" i="10"/>
  <c r="D1704" i="10"/>
  <c r="C1705" i="10"/>
  <c r="D1705" i="10"/>
  <c r="C1706" i="10"/>
  <c r="D1706" i="10"/>
  <c r="C1707" i="10"/>
  <c r="D1707" i="10"/>
  <c r="C1708" i="10"/>
  <c r="D1708" i="10"/>
  <c r="C1709" i="10"/>
  <c r="D1709" i="10"/>
  <c r="C1710" i="10"/>
  <c r="D1710" i="10"/>
  <c r="C1711" i="10"/>
  <c r="D1711" i="10"/>
  <c r="C1712" i="10"/>
  <c r="D1712" i="10"/>
  <c r="C1713" i="10"/>
  <c r="D1713" i="10"/>
  <c r="C1714" i="10"/>
  <c r="D1714" i="10"/>
  <c r="V4" i="18"/>
  <c r="B5" i="18"/>
  <c r="F5" i="18"/>
  <c r="V5" i="18"/>
  <c r="B6" i="18"/>
  <c r="F6" i="18"/>
  <c r="H6" i="18"/>
  <c r="I6" i="18"/>
  <c r="J6" i="18"/>
  <c r="K6" i="18"/>
  <c r="L6" i="18"/>
  <c r="M6" i="18"/>
  <c r="N6" i="18"/>
  <c r="O6" i="18"/>
  <c r="V6" i="18"/>
  <c r="B7" i="18"/>
  <c r="F7" i="18"/>
  <c r="V7" i="18"/>
  <c r="B8" i="18"/>
  <c r="F8" i="18"/>
  <c r="V8" i="18"/>
  <c r="B9" i="18"/>
  <c r="F9" i="18"/>
  <c r="V9" i="18"/>
  <c r="B10" i="18"/>
  <c r="F10" i="18"/>
  <c r="V10" i="18"/>
  <c r="B11" i="18"/>
  <c r="F11" i="18"/>
  <c r="V11" i="18"/>
  <c r="B12" i="18"/>
  <c r="F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V12" i="18"/>
  <c r="B13" i="18"/>
  <c r="F13" i="18"/>
  <c r="V13" i="18"/>
  <c r="B14" i="18"/>
  <c r="F14" i="18"/>
  <c r="V14" i="18"/>
  <c r="B15" i="18"/>
  <c r="F15" i="18"/>
  <c r="V15" i="18"/>
  <c r="B16" i="18"/>
  <c r="F16" i="18"/>
  <c r="V16" i="18"/>
  <c r="B17" i="18"/>
  <c r="F17" i="18"/>
  <c r="V17" i="18"/>
  <c r="B18" i="18"/>
  <c r="F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V18" i="18"/>
  <c r="B19" i="18"/>
  <c r="F19" i="18"/>
  <c r="V19" i="18"/>
  <c r="B20" i="18"/>
  <c r="F20" i="18"/>
  <c r="V20" i="18"/>
  <c r="B21" i="18"/>
  <c r="F21" i="18"/>
  <c r="V21" i="18"/>
  <c r="B22" i="18"/>
  <c r="F22" i="18"/>
  <c r="V22" i="18"/>
  <c r="B23" i="18"/>
  <c r="F23" i="18"/>
  <c r="V23" i="18"/>
  <c r="B24" i="18"/>
  <c r="F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V24" i="18"/>
  <c r="B25" i="18"/>
  <c r="F25" i="18"/>
  <c r="V25" i="18"/>
  <c r="B26" i="18"/>
  <c r="F26" i="18"/>
  <c r="V26" i="18"/>
  <c r="B27" i="18"/>
  <c r="F27" i="18"/>
  <c r="V27" i="18"/>
  <c r="B28" i="18"/>
  <c r="F28" i="18"/>
  <c r="V28" i="18"/>
  <c r="B29" i="18"/>
  <c r="F29" i="18"/>
  <c r="V29" i="18"/>
  <c r="B30" i="18"/>
  <c r="F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V30" i="18"/>
  <c r="B31" i="18"/>
  <c r="F31" i="18"/>
  <c r="V31" i="18"/>
  <c r="B32" i="18"/>
  <c r="F32" i="18"/>
  <c r="V32" i="18"/>
  <c r="B33" i="18"/>
  <c r="F33" i="18"/>
  <c r="V33" i="18"/>
  <c r="B34" i="18"/>
  <c r="F34" i="18"/>
  <c r="V34" i="18"/>
  <c r="B35" i="18"/>
  <c r="F35" i="18"/>
  <c r="V35" i="18"/>
  <c r="B36" i="18"/>
  <c r="F36" i="18"/>
  <c r="V36" i="18"/>
  <c r="B37" i="18"/>
  <c r="F37" i="18"/>
  <c r="V37" i="18"/>
  <c r="B38" i="18"/>
  <c r="F38" i="18"/>
  <c r="V38" i="18"/>
  <c r="B39" i="18"/>
  <c r="F39" i="18"/>
  <c r="V39" i="18"/>
  <c r="B40" i="18"/>
  <c r="F40" i="18"/>
  <c r="V40" i="18"/>
  <c r="B41" i="18"/>
  <c r="F41" i="18"/>
  <c r="V41" i="18"/>
  <c r="B42" i="18"/>
  <c r="F42" i="18"/>
  <c r="V42" i="18"/>
  <c r="B43" i="18"/>
  <c r="F43" i="18"/>
  <c r="V43" i="18"/>
  <c r="B44" i="18"/>
  <c r="F44" i="18"/>
  <c r="V44" i="18"/>
  <c r="B45" i="18"/>
  <c r="F45" i="18"/>
  <c r="V45" i="18"/>
  <c r="B46" i="18"/>
  <c r="F46" i="18"/>
  <c r="V46" i="18"/>
  <c r="B47" i="18"/>
  <c r="F47" i="18"/>
  <c r="V47" i="18"/>
  <c r="B48" i="18"/>
  <c r="F48" i="18"/>
  <c r="V48" i="18"/>
  <c r="B49" i="18"/>
  <c r="F49" i="18"/>
  <c r="V49" i="18"/>
  <c r="B50" i="18"/>
  <c r="F50" i="18"/>
  <c r="V50" i="18"/>
  <c r="B51" i="18"/>
  <c r="F51" i="18"/>
  <c r="V51" i="18"/>
  <c r="B52" i="18"/>
  <c r="F52" i="18"/>
  <c r="V52" i="18"/>
  <c r="B53" i="18"/>
  <c r="F53" i="18"/>
  <c r="V53" i="18"/>
  <c r="B54" i="18"/>
  <c r="F54" i="18"/>
  <c r="V54" i="18"/>
  <c r="B55" i="18"/>
  <c r="F55" i="18"/>
  <c r="V55" i="18"/>
  <c r="B56" i="18"/>
  <c r="F56" i="18"/>
  <c r="V56" i="18"/>
  <c r="B57" i="18"/>
  <c r="F57" i="18"/>
  <c r="V57" i="18"/>
  <c r="B58" i="18"/>
  <c r="F58" i="18"/>
  <c r="V58" i="18"/>
  <c r="B59" i="18"/>
  <c r="F59" i="18"/>
  <c r="V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F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F210" i="18"/>
  <c r="B211" i="18"/>
  <c r="F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F222" i="18"/>
  <c r="B223" i="18"/>
  <c r="F223" i="18"/>
  <c r="B224" i="18"/>
  <c r="F224" i="18"/>
  <c r="B225" i="18"/>
  <c r="F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F237" i="18"/>
  <c r="B238" i="18"/>
  <c r="F238" i="18"/>
  <c r="B239" i="18"/>
  <c r="F239" i="18"/>
  <c r="B240" i="18"/>
  <c r="F240" i="18"/>
  <c r="B241" i="18"/>
  <c r="F241" i="18"/>
  <c r="B242" i="18"/>
  <c r="F242" i="18"/>
  <c r="B243" i="18"/>
  <c r="F243" i="18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1" i="18"/>
  <c r="C251" i="18"/>
  <c r="D251" i="18"/>
  <c r="E251" i="18"/>
  <c r="F251" i="18"/>
  <c r="B252" i="18"/>
  <c r="C252" i="18"/>
  <c r="D252" i="18"/>
  <c r="E252" i="18"/>
  <c r="F252" i="18"/>
  <c r="B253" i="18"/>
  <c r="C253" i="18"/>
  <c r="D253" i="18"/>
  <c r="E253" i="18"/>
  <c r="F253" i="18"/>
  <c r="B254" i="18"/>
  <c r="C254" i="18"/>
  <c r="D254" i="18"/>
  <c r="E254" i="18"/>
  <c r="F254" i="18"/>
  <c r="B255" i="18"/>
  <c r="C255" i="18"/>
  <c r="D255" i="18"/>
  <c r="E255" i="18"/>
  <c r="F255" i="18"/>
  <c r="B256" i="18"/>
  <c r="C256" i="18"/>
  <c r="D256" i="18"/>
  <c r="E256" i="18"/>
  <c r="F256" i="18"/>
  <c r="B257" i="18"/>
  <c r="C257" i="18"/>
  <c r="D257" i="18"/>
  <c r="E257" i="18"/>
  <c r="F257" i="18"/>
  <c r="B258" i="18"/>
  <c r="C258" i="18"/>
  <c r="D258" i="18"/>
  <c r="E258" i="18"/>
  <c r="F258" i="18"/>
  <c r="B259" i="18"/>
  <c r="C259" i="18"/>
  <c r="D259" i="18"/>
  <c r="E259" i="18"/>
  <c r="F259" i="18"/>
  <c r="B260" i="18"/>
  <c r="C260" i="18"/>
  <c r="D260" i="18"/>
  <c r="E260" i="18"/>
  <c r="F260" i="18"/>
  <c r="B261" i="18"/>
  <c r="C261" i="18"/>
  <c r="D261" i="18"/>
  <c r="E261" i="18"/>
  <c r="F261" i="18"/>
  <c r="B262" i="18"/>
  <c r="C262" i="18"/>
  <c r="D262" i="18"/>
  <c r="E262" i="18"/>
  <c r="F262" i="18"/>
  <c r="B263" i="18"/>
  <c r="C263" i="18"/>
  <c r="D263" i="18"/>
  <c r="E263" i="18"/>
  <c r="F263" i="18"/>
  <c r="B264" i="18"/>
  <c r="C264" i="18"/>
  <c r="D264" i="18"/>
  <c r="E264" i="18"/>
  <c r="F264" i="18"/>
  <c r="B265" i="18"/>
  <c r="C265" i="18"/>
  <c r="D265" i="18"/>
  <c r="E265" i="18"/>
  <c r="F265" i="18"/>
  <c r="B266" i="18"/>
  <c r="C266" i="18"/>
  <c r="D266" i="18"/>
  <c r="E266" i="18"/>
  <c r="F266" i="18"/>
  <c r="B267" i="18"/>
  <c r="C267" i="18"/>
  <c r="D267" i="18"/>
  <c r="E267" i="18"/>
  <c r="F267" i="18"/>
  <c r="B268" i="18"/>
  <c r="C268" i="18"/>
  <c r="D268" i="18"/>
  <c r="E268" i="18"/>
  <c r="F268" i="18"/>
  <c r="B269" i="18"/>
  <c r="C269" i="18"/>
  <c r="D269" i="18"/>
  <c r="E269" i="18"/>
  <c r="F269" i="18"/>
  <c r="B270" i="18"/>
  <c r="C270" i="18"/>
  <c r="D270" i="18"/>
  <c r="E270" i="18"/>
  <c r="F270" i="18"/>
  <c r="B271" i="18"/>
  <c r="C271" i="18"/>
  <c r="D271" i="18"/>
  <c r="E271" i="18"/>
  <c r="F271" i="18"/>
  <c r="B272" i="18"/>
  <c r="C272" i="18"/>
  <c r="D272" i="18"/>
  <c r="E272" i="18"/>
  <c r="F272" i="18"/>
  <c r="B273" i="18"/>
  <c r="C273" i="18"/>
  <c r="D273" i="18"/>
  <c r="E273" i="18"/>
  <c r="F273" i="18"/>
  <c r="B274" i="18"/>
  <c r="C274" i="18"/>
  <c r="D274" i="18"/>
  <c r="E274" i="18"/>
  <c r="F274" i="18"/>
  <c r="B275" i="18"/>
  <c r="C275" i="18"/>
  <c r="D275" i="18"/>
  <c r="E275" i="18"/>
  <c r="F275" i="18"/>
  <c r="B276" i="18"/>
  <c r="C276" i="18"/>
  <c r="D276" i="18"/>
  <c r="E276" i="18"/>
  <c r="F276" i="18"/>
  <c r="B277" i="18"/>
  <c r="C277" i="18"/>
  <c r="D277" i="18"/>
  <c r="E277" i="18"/>
  <c r="F277" i="18"/>
  <c r="B278" i="18"/>
  <c r="C278" i="18"/>
  <c r="D278" i="18"/>
  <c r="E278" i="18"/>
  <c r="F278" i="18"/>
  <c r="B279" i="18"/>
  <c r="C279" i="18"/>
  <c r="D279" i="18"/>
  <c r="E279" i="18"/>
  <c r="F279" i="18"/>
  <c r="B280" i="18"/>
  <c r="C280" i="18"/>
  <c r="D280" i="18"/>
  <c r="E280" i="18"/>
  <c r="F280" i="18"/>
  <c r="B281" i="18"/>
  <c r="C281" i="18"/>
  <c r="D281" i="18"/>
  <c r="E281" i="18"/>
  <c r="F281" i="18"/>
  <c r="B282" i="18"/>
  <c r="C282" i="18"/>
  <c r="D282" i="18"/>
  <c r="E282" i="18"/>
  <c r="F282" i="18"/>
  <c r="B283" i="18"/>
  <c r="C283" i="18"/>
  <c r="D283" i="18"/>
  <c r="E283" i="18"/>
  <c r="F283" i="18"/>
  <c r="B284" i="18"/>
  <c r="C284" i="18"/>
  <c r="D284" i="18"/>
  <c r="E284" i="18"/>
  <c r="F284" i="18"/>
  <c r="B285" i="18"/>
  <c r="C285" i="18"/>
  <c r="D285" i="18"/>
  <c r="E285" i="18"/>
  <c r="F285" i="18"/>
  <c r="B286" i="18"/>
  <c r="C286" i="18"/>
  <c r="D286" i="18"/>
  <c r="E286" i="18"/>
  <c r="F286" i="18"/>
  <c r="B287" i="18"/>
  <c r="C287" i="18"/>
  <c r="D287" i="18"/>
  <c r="E287" i="18"/>
  <c r="F287" i="18"/>
  <c r="B288" i="18"/>
  <c r="C288" i="18"/>
  <c r="D288" i="18"/>
  <c r="E288" i="18"/>
  <c r="F288" i="18"/>
  <c r="B289" i="18"/>
  <c r="C289" i="18"/>
  <c r="D289" i="18"/>
  <c r="E289" i="18"/>
  <c r="F289" i="18"/>
  <c r="B290" i="18"/>
  <c r="C290" i="18"/>
  <c r="D290" i="18"/>
  <c r="E290" i="18"/>
  <c r="F290" i="18"/>
  <c r="B291" i="18"/>
  <c r="C291" i="18"/>
  <c r="D291" i="18"/>
  <c r="E291" i="18"/>
  <c r="F291" i="18"/>
  <c r="B292" i="18"/>
  <c r="C292" i="18"/>
  <c r="D292" i="18"/>
  <c r="E292" i="18"/>
  <c r="F292" i="18"/>
  <c r="B293" i="18"/>
  <c r="C293" i="18"/>
  <c r="D293" i="18"/>
  <c r="E293" i="18"/>
  <c r="F293" i="18"/>
  <c r="B294" i="18"/>
  <c r="C294" i="18"/>
  <c r="D294" i="18"/>
  <c r="E294" i="18"/>
  <c r="F294" i="18"/>
  <c r="B295" i="18"/>
  <c r="C295" i="18"/>
  <c r="D295" i="18"/>
  <c r="E295" i="18"/>
  <c r="F295" i="18"/>
  <c r="B296" i="18"/>
  <c r="C296" i="18"/>
  <c r="D296" i="18"/>
  <c r="E296" i="18"/>
  <c r="F296" i="18"/>
  <c r="B297" i="18"/>
  <c r="C297" i="18"/>
  <c r="D297" i="18"/>
  <c r="E297" i="18"/>
  <c r="F297" i="18"/>
  <c r="B298" i="18"/>
  <c r="C298" i="18"/>
  <c r="D298" i="18"/>
  <c r="E298" i="18"/>
  <c r="F298" i="18"/>
  <c r="B299" i="18"/>
  <c r="C299" i="18"/>
  <c r="D299" i="18"/>
  <c r="E299" i="18"/>
  <c r="F299" i="18"/>
  <c r="B300" i="18"/>
  <c r="C300" i="18"/>
  <c r="D300" i="18"/>
  <c r="E300" i="18"/>
  <c r="F300" i="18"/>
  <c r="B301" i="18"/>
  <c r="C301" i="18"/>
  <c r="D301" i="18"/>
  <c r="E301" i="18"/>
  <c r="F301" i="18"/>
  <c r="B302" i="18"/>
  <c r="C302" i="18"/>
  <c r="D302" i="18"/>
  <c r="E302" i="18"/>
  <c r="F302" i="18"/>
  <c r="B303" i="18"/>
  <c r="C303" i="18"/>
  <c r="D303" i="18"/>
  <c r="E303" i="18"/>
  <c r="F303" i="18"/>
  <c r="B304" i="18"/>
  <c r="C304" i="18"/>
  <c r="D304" i="18"/>
  <c r="E304" i="18"/>
  <c r="F304" i="18"/>
  <c r="B305" i="18"/>
  <c r="C305" i="18"/>
  <c r="D305" i="18"/>
  <c r="E305" i="18"/>
  <c r="F305" i="18"/>
  <c r="B306" i="18"/>
  <c r="C306" i="18"/>
  <c r="D306" i="18"/>
  <c r="E306" i="18"/>
  <c r="F306" i="18"/>
  <c r="B307" i="18"/>
  <c r="C307" i="18"/>
  <c r="D307" i="18"/>
  <c r="E307" i="18"/>
  <c r="F307" i="18"/>
  <c r="B308" i="18"/>
  <c r="C308" i="18"/>
  <c r="D308" i="18"/>
  <c r="E308" i="18"/>
  <c r="F308" i="18"/>
  <c r="B309" i="18"/>
  <c r="C309" i="18"/>
  <c r="D309" i="18"/>
  <c r="E309" i="18"/>
  <c r="F309" i="18"/>
  <c r="B310" i="18"/>
  <c r="C310" i="18"/>
  <c r="D310" i="18"/>
  <c r="E310" i="18"/>
  <c r="F310" i="18"/>
  <c r="B311" i="18"/>
  <c r="C311" i="18"/>
  <c r="D311" i="18"/>
  <c r="E311" i="18"/>
  <c r="F311" i="18"/>
  <c r="B312" i="18"/>
  <c r="C312" i="18"/>
  <c r="D312" i="18"/>
  <c r="E312" i="18"/>
  <c r="F312" i="18"/>
  <c r="B313" i="18"/>
  <c r="C313" i="18"/>
  <c r="D313" i="18"/>
  <c r="E313" i="18"/>
  <c r="F313" i="18"/>
  <c r="B314" i="18"/>
  <c r="C314" i="18"/>
  <c r="D314" i="18"/>
  <c r="E314" i="18"/>
  <c r="F314" i="18"/>
  <c r="B315" i="18"/>
  <c r="C315" i="18"/>
  <c r="D315" i="18"/>
  <c r="E315" i="18"/>
  <c r="F315" i="18"/>
  <c r="B316" i="18"/>
  <c r="C316" i="18"/>
  <c r="D316" i="18"/>
  <c r="E316" i="18"/>
  <c r="F316" i="18"/>
  <c r="B317" i="18"/>
  <c r="C317" i="18"/>
  <c r="D317" i="18"/>
  <c r="E317" i="18"/>
  <c r="F317" i="18"/>
  <c r="B318" i="18"/>
  <c r="C318" i="18"/>
  <c r="D318" i="18"/>
  <c r="E318" i="18"/>
  <c r="F318" i="18"/>
  <c r="B319" i="18"/>
  <c r="C319" i="18"/>
  <c r="D319" i="18"/>
  <c r="E319" i="18"/>
  <c r="F319" i="18"/>
  <c r="B320" i="18"/>
  <c r="C320" i="18"/>
  <c r="D320" i="18"/>
  <c r="E320" i="18"/>
  <c r="F320" i="18"/>
  <c r="B321" i="18"/>
  <c r="C321" i="18"/>
  <c r="D321" i="18"/>
  <c r="E321" i="18"/>
  <c r="F321" i="18"/>
  <c r="B322" i="18"/>
  <c r="C322" i="18"/>
  <c r="D322" i="18"/>
  <c r="E322" i="18"/>
  <c r="F322" i="18"/>
  <c r="B323" i="18"/>
  <c r="C323" i="18"/>
  <c r="D323" i="18"/>
  <c r="E323" i="18"/>
  <c r="F323" i="18"/>
  <c r="B324" i="18"/>
  <c r="C324" i="18"/>
  <c r="D324" i="18"/>
  <c r="E324" i="18"/>
  <c r="F324" i="18"/>
  <c r="B325" i="18"/>
  <c r="C325" i="18"/>
  <c r="D325" i="18"/>
  <c r="E325" i="18"/>
  <c r="F325" i="18"/>
  <c r="B326" i="18"/>
  <c r="C326" i="18"/>
  <c r="D326" i="18"/>
  <c r="E326" i="18"/>
  <c r="F326" i="18"/>
  <c r="B327" i="18"/>
  <c r="C327" i="18"/>
  <c r="D327" i="18"/>
  <c r="E327" i="18"/>
  <c r="F327" i="18"/>
  <c r="B328" i="18"/>
  <c r="C328" i="18"/>
  <c r="D328" i="18"/>
  <c r="E328" i="18"/>
  <c r="F328" i="18"/>
  <c r="B329" i="18"/>
  <c r="C329" i="18"/>
  <c r="D329" i="18"/>
  <c r="E329" i="18"/>
  <c r="F329" i="18"/>
  <c r="B330" i="18"/>
  <c r="C330" i="18"/>
  <c r="D330" i="18"/>
  <c r="E330" i="18"/>
  <c r="F330" i="18"/>
  <c r="B331" i="18"/>
  <c r="C331" i="18"/>
  <c r="D331" i="18"/>
  <c r="E331" i="18"/>
  <c r="F331" i="18"/>
  <c r="B332" i="18"/>
  <c r="C332" i="18"/>
  <c r="D332" i="18"/>
  <c r="E332" i="18"/>
  <c r="F332" i="18"/>
  <c r="B333" i="18"/>
  <c r="C333" i="18"/>
  <c r="D333" i="18"/>
  <c r="E333" i="18"/>
  <c r="F333" i="18"/>
  <c r="B334" i="18"/>
  <c r="C334" i="18"/>
  <c r="D334" i="18"/>
  <c r="E334" i="18"/>
  <c r="F334" i="18"/>
  <c r="B335" i="18"/>
  <c r="C335" i="18"/>
  <c r="D335" i="18"/>
  <c r="E335" i="18"/>
  <c r="F335" i="18"/>
  <c r="B336" i="18"/>
  <c r="C336" i="18"/>
  <c r="D336" i="18"/>
  <c r="E336" i="18"/>
  <c r="F336" i="18"/>
  <c r="B337" i="18"/>
  <c r="C337" i="18"/>
  <c r="D337" i="18"/>
  <c r="E337" i="18"/>
  <c r="F337" i="18"/>
  <c r="B338" i="18"/>
  <c r="C338" i="18"/>
  <c r="D338" i="18"/>
  <c r="E338" i="18"/>
  <c r="F338" i="18"/>
  <c r="B339" i="18"/>
  <c r="C339" i="18"/>
  <c r="D339" i="18"/>
  <c r="E339" i="18"/>
  <c r="F339" i="18"/>
  <c r="B340" i="18"/>
  <c r="C340" i="18"/>
  <c r="D340" i="18"/>
  <c r="E340" i="18"/>
  <c r="F340" i="18"/>
  <c r="B341" i="18"/>
  <c r="C341" i="18"/>
  <c r="D341" i="18"/>
  <c r="E341" i="18"/>
  <c r="F341" i="18"/>
  <c r="B342" i="18"/>
  <c r="C342" i="18"/>
  <c r="D342" i="18"/>
  <c r="E342" i="18"/>
  <c r="F342" i="18"/>
  <c r="B343" i="18"/>
  <c r="C343" i="18"/>
  <c r="D343" i="18"/>
  <c r="E343" i="18"/>
  <c r="F343" i="18"/>
  <c r="B344" i="18"/>
  <c r="C344" i="18"/>
  <c r="D344" i="18"/>
  <c r="E344" i="18"/>
  <c r="F344" i="18"/>
  <c r="B345" i="18"/>
  <c r="C345" i="18"/>
  <c r="D345" i="18"/>
  <c r="E345" i="18"/>
  <c r="F345" i="18"/>
  <c r="B346" i="18"/>
  <c r="C346" i="18"/>
  <c r="D346" i="18"/>
  <c r="E346" i="18"/>
  <c r="F346" i="18"/>
  <c r="B347" i="18"/>
  <c r="C347" i="18"/>
  <c r="D347" i="18"/>
  <c r="E347" i="18"/>
  <c r="F347" i="18"/>
  <c r="B348" i="18"/>
  <c r="C348" i="18"/>
  <c r="D348" i="18"/>
  <c r="E348" i="18"/>
  <c r="F348" i="18"/>
  <c r="B349" i="18"/>
  <c r="C349" i="18"/>
  <c r="D349" i="18"/>
  <c r="E349" i="18"/>
  <c r="F349" i="18"/>
  <c r="B350" i="18"/>
  <c r="C350" i="18"/>
  <c r="D350" i="18"/>
  <c r="E350" i="18"/>
  <c r="F350" i="18"/>
  <c r="B351" i="18"/>
  <c r="C351" i="18"/>
  <c r="D351" i="18"/>
  <c r="E351" i="18"/>
  <c r="F351" i="18"/>
  <c r="B352" i="18"/>
  <c r="C352" i="18"/>
  <c r="D352" i="18"/>
  <c r="E352" i="18"/>
  <c r="F352" i="18"/>
  <c r="B353" i="18"/>
  <c r="C353" i="18"/>
  <c r="D353" i="18"/>
  <c r="E353" i="18"/>
  <c r="F353" i="18"/>
  <c r="B354" i="18"/>
  <c r="C354" i="18"/>
  <c r="D354" i="18"/>
  <c r="E354" i="18"/>
  <c r="F354" i="18"/>
  <c r="B355" i="18"/>
  <c r="C355" i="18"/>
  <c r="D355" i="18"/>
  <c r="E355" i="18"/>
  <c r="F355" i="18"/>
  <c r="B356" i="18"/>
  <c r="C356" i="18"/>
  <c r="D356" i="18"/>
  <c r="E356" i="18"/>
  <c r="F356" i="18"/>
  <c r="B357" i="18"/>
  <c r="C357" i="18"/>
  <c r="D357" i="18"/>
  <c r="E357" i="18"/>
  <c r="F357" i="18"/>
  <c r="B358" i="18"/>
  <c r="C358" i="18"/>
  <c r="D358" i="18"/>
  <c r="E358" i="18"/>
  <c r="F358" i="18"/>
  <c r="B359" i="18"/>
  <c r="C359" i="18"/>
  <c r="D359" i="18"/>
  <c r="E359" i="18"/>
  <c r="F359" i="18"/>
  <c r="B360" i="18"/>
  <c r="C360" i="18"/>
  <c r="D360" i="18"/>
  <c r="E360" i="18"/>
  <c r="F360" i="18"/>
  <c r="B361" i="18"/>
  <c r="C361" i="18"/>
  <c r="D361" i="18"/>
  <c r="E361" i="18"/>
  <c r="F361" i="18"/>
  <c r="B362" i="18"/>
  <c r="C362" i="18"/>
  <c r="D362" i="18"/>
  <c r="E362" i="18"/>
  <c r="F362" i="18"/>
  <c r="B363" i="18"/>
  <c r="C363" i="18"/>
  <c r="D363" i="18"/>
  <c r="E363" i="18"/>
  <c r="F363" i="18"/>
  <c r="B364" i="18"/>
  <c r="C364" i="18"/>
  <c r="D364" i="18"/>
  <c r="E364" i="18"/>
  <c r="F364" i="18"/>
  <c r="B365" i="18"/>
  <c r="C365" i="18"/>
  <c r="D365" i="18"/>
  <c r="E365" i="18"/>
  <c r="F365" i="18"/>
  <c r="B366" i="18"/>
  <c r="C366" i="18"/>
  <c r="D366" i="18"/>
  <c r="E366" i="18"/>
  <c r="F366" i="18"/>
  <c r="B367" i="18"/>
  <c r="C367" i="18"/>
  <c r="D367" i="18"/>
  <c r="E367" i="18"/>
  <c r="F367" i="18"/>
  <c r="B368" i="18"/>
  <c r="C368" i="18"/>
  <c r="D368" i="18"/>
  <c r="E368" i="18"/>
  <c r="F368" i="18"/>
  <c r="B369" i="18"/>
  <c r="C369" i="18"/>
  <c r="D369" i="18"/>
  <c r="E369" i="18"/>
  <c r="F369" i="18"/>
  <c r="B370" i="18"/>
  <c r="C370" i="18"/>
  <c r="D370" i="18"/>
  <c r="E370" i="18"/>
  <c r="F370" i="18"/>
  <c r="B371" i="18"/>
  <c r="C371" i="18"/>
  <c r="E371" i="18"/>
  <c r="F371" i="18"/>
  <c r="B372" i="18"/>
  <c r="C372" i="18"/>
  <c r="E372" i="18"/>
  <c r="F372" i="18"/>
  <c r="B373" i="18"/>
  <c r="C373" i="18"/>
  <c r="E373" i="18"/>
  <c r="F373" i="18"/>
  <c r="B374" i="18"/>
  <c r="C374" i="18"/>
  <c r="E374" i="18"/>
  <c r="F374" i="18"/>
  <c r="B375" i="18"/>
  <c r="C375" i="18"/>
  <c r="E375" i="18"/>
  <c r="F375" i="18"/>
  <c r="B376" i="18"/>
  <c r="C376" i="18"/>
  <c r="E376" i="18"/>
  <c r="F376" i="18"/>
  <c r="B377" i="18"/>
  <c r="C377" i="18"/>
  <c r="E377" i="18"/>
  <c r="F377" i="18"/>
  <c r="B378" i="18"/>
  <c r="C378" i="18"/>
  <c r="E378" i="18"/>
  <c r="F378" i="18"/>
  <c r="B379" i="18"/>
  <c r="C379" i="18"/>
  <c r="E379" i="18"/>
  <c r="F379" i="18"/>
  <c r="B380" i="18"/>
  <c r="C380" i="18"/>
  <c r="E380" i="18"/>
  <c r="F380" i="18"/>
  <c r="B381" i="18"/>
  <c r="C381" i="18"/>
  <c r="E381" i="18"/>
  <c r="F381" i="18"/>
  <c r="B382" i="18"/>
  <c r="C382" i="18"/>
  <c r="E382" i="18"/>
  <c r="F382" i="18"/>
  <c r="B383" i="18"/>
  <c r="C383" i="18"/>
  <c r="E383" i="18"/>
  <c r="F383" i="18"/>
  <c r="B384" i="18"/>
  <c r="C384" i="18"/>
  <c r="E384" i="18"/>
  <c r="F384" i="18"/>
  <c r="B385" i="18"/>
  <c r="C385" i="18"/>
  <c r="E385" i="18"/>
  <c r="F385" i="18"/>
  <c r="B386" i="18"/>
  <c r="C386" i="18"/>
  <c r="E386" i="18"/>
  <c r="F386" i="18"/>
  <c r="B387" i="18"/>
  <c r="C387" i="18"/>
  <c r="E387" i="18"/>
  <c r="F387" i="18"/>
  <c r="B388" i="18"/>
  <c r="C388" i="18"/>
  <c r="E388" i="18"/>
  <c r="F388" i="18"/>
  <c r="B389" i="18"/>
  <c r="C389" i="18"/>
  <c r="E389" i="18"/>
  <c r="F389" i="18"/>
  <c r="B390" i="18"/>
  <c r="C390" i="18"/>
  <c r="E390" i="18"/>
  <c r="F390" i="18"/>
  <c r="B391" i="18"/>
  <c r="C391" i="18"/>
  <c r="E391" i="18"/>
  <c r="F391" i="18"/>
  <c r="B392" i="18"/>
  <c r="C392" i="18"/>
  <c r="E392" i="18"/>
  <c r="F392" i="18"/>
  <c r="B393" i="18"/>
  <c r="C393" i="18"/>
  <c r="E393" i="18"/>
  <c r="F393" i="18"/>
  <c r="B394" i="18"/>
  <c r="C394" i="18"/>
  <c r="E394" i="18"/>
  <c r="F394" i="18"/>
  <c r="B395" i="18"/>
  <c r="C395" i="18"/>
  <c r="E395" i="18"/>
  <c r="F395" i="18"/>
  <c r="B396" i="18"/>
  <c r="C396" i="18"/>
  <c r="E396" i="18"/>
  <c r="F396" i="18"/>
  <c r="B397" i="18"/>
  <c r="C397" i="18"/>
  <c r="E397" i="18"/>
  <c r="F397" i="18"/>
  <c r="B398" i="18"/>
  <c r="C398" i="18"/>
  <c r="E398" i="18"/>
  <c r="F398" i="18"/>
  <c r="B399" i="18"/>
  <c r="C399" i="18"/>
  <c r="E399" i="18"/>
  <c r="F399" i="18"/>
  <c r="B400" i="18"/>
  <c r="C400" i="18"/>
  <c r="E400" i="18"/>
  <c r="F400" i="18"/>
  <c r="B401" i="18"/>
  <c r="C401" i="18"/>
  <c r="E401" i="18"/>
  <c r="F401" i="18"/>
  <c r="B402" i="18"/>
  <c r="C402" i="18"/>
  <c r="E402" i="18"/>
  <c r="F402" i="18"/>
  <c r="B403" i="18"/>
  <c r="C403" i="18"/>
  <c r="E403" i="18"/>
  <c r="F403" i="18"/>
  <c r="B404" i="18"/>
  <c r="C404" i="18"/>
  <c r="E404" i="18"/>
  <c r="F404" i="18"/>
  <c r="B405" i="18"/>
  <c r="C405" i="18"/>
  <c r="E405" i="18"/>
  <c r="F405" i="18"/>
  <c r="B406" i="18"/>
  <c r="C406" i="18"/>
  <c r="E406" i="18"/>
  <c r="F406" i="18"/>
  <c r="B407" i="18"/>
  <c r="C407" i="18"/>
  <c r="E407" i="18"/>
  <c r="F407" i="18"/>
  <c r="B408" i="18"/>
  <c r="C408" i="18"/>
  <c r="E408" i="18"/>
  <c r="F408" i="18"/>
  <c r="B409" i="18"/>
  <c r="C409" i="18"/>
  <c r="E409" i="18"/>
  <c r="F409" i="18"/>
  <c r="B410" i="18"/>
  <c r="C410" i="18"/>
  <c r="E410" i="18"/>
  <c r="F410" i="18"/>
  <c r="B411" i="18"/>
  <c r="C411" i="18"/>
  <c r="E411" i="18"/>
  <c r="F411" i="18"/>
  <c r="B412" i="18"/>
  <c r="C412" i="18"/>
  <c r="E412" i="18"/>
  <c r="F412" i="18"/>
  <c r="B413" i="18"/>
  <c r="C413" i="18"/>
  <c r="E413" i="18"/>
  <c r="F413" i="18"/>
  <c r="B414" i="18"/>
  <c r="C414" i="18"/>
  <c r="E414" i="18"/>
  <c r="F414" i="18"/>
  <c r="B415" i="18"/>
  <c r="C415" i="18"/>
  <c r="E415" i="18"/>
  <c r="F415" i="18"/>
  <c r="B416" i="18"/>
  <c r="C416" i="18"/>
  <c r="E416" i="18"/>
  <c r="F416" i="18"/>
  <c r="B417" i="18"/>
  <c r="C417" i="18"/>
  <c r="E417" i="18"/>
  <c r="F417" i="18"/>
  <c r="B418" i="18"/>
  <c r="C418" i="18"/>
  <c r="E418" i="18"/>
  <c r="F418" i="18"/>
  <c r="B419" i="18"/>
  <c r="C419" i="18"/>
  <c r="E419" i="18"/>
  <c r="F419" i="18"/>
  <c r="B420" i="18"/>
  <c r="C420" i="18"/>
  <c r="E420" i="18"/>
  <c r="F420" i="18"/>
  <c r="B421" i="18"/>
  <c r="C421" i="18"/>
  <c r="E421" i="18"/>
  <c r="F421" i="18"/>
  <c r="B422" i="18"/>
  <c r="C422" i="18"/>
  <c r="E422" i="18"/>
  <c r="F422" i="18"/>
  <c r="B423" i="18"/>
  <c r="C423" i="18"/>
  <c r="E423" i="18"/>
  <c r="F423" i="18"/>
  <c r="B424" i="18"/>
  <c r="C424" i="18"/>
  <c r="E424" i="18"/>
  <c r="F424" i="18"/>
  <c r="B425" i="18"/>
  <c r="C425" i="18"/>
  <c r="E425" i="18"/>
  <c r="F425" i="18"/>
  <c r="B426" i="18"/>
  <c r="C426" i="18"/>
  <c r="E426" i="18"/>
  <c r="F426" i="18"/>
  <c r="B427" i="18"/>
  <c r="C427" i="18"/>
  <c r="E427" i="18"/>
  <c r="F427" i="18"/>
  <c r="B428" i="18"/>
  <c r="C428" i="18"/>
  <c r="E428" i="18"/>
  <c r="F428" i="18"/>
  <c r="B429" i="18"/>
  <c r="C429" i="18"/>
  <c r="E429" i="18"/>
  <c r="F429" i="18"/>
  <c r="B430" i="18"/>
  <c r="C430" i="18"/>
  <c r="E430" i="18"/>
  <c r="F430" i="18"/>
  <c r="B431" i="18"/>
  <c r="C431" i="18"/>
  <c r="E431" i="18"/>
  <c r="F431" i="18"/>
  <c r="B432" i="18"/>
  <c r="C432" i="18"/>
  <c r="E432" i="18"/>
  <c r="F432" i="18"/>
  <c r="B433" i="18"/>
  <c r="C433" i="18"/>
  <c r="E433" i="18"/>
  <c r="F433" i="18"/>
  <c r="B434" i="18"/>
  <c r="C434" i="18"/>
  <c r="E434" i="18"/>
  <c r="F434" i="18"/>
  <c r="B435" i="18"/>
  <c r="C435" i="18"/>
  <c r="E435" i="18"/>
  <c r="F435" i="18"/>
  <c r="B436" i="18"/>
  <c r="C436" i="18"/>
  <c r="E436" i="18"/>
  <c r="F436" i="18"/>
  <c r="B437" i="18"/>
  <c r="C437" i="18"/>
  <c r="E437" i="18"/>
  <c r="F437" i="18"/>
  <c r="B438" i="18"/>
  <c r="C438" i="18"/>
  <c r="E438" i="18"/>
  <c r="F438" i="18"/>
  <c r="B439" i="18"/>
  <c r="C439" i="18"/>
  <c r="E439" i="18"/>
  <c r="F439" i="18"/>
  <c r="B440" i="18"/>
  <c r="C440" i="18"/>
  <c r="E440" i="18"/>
  <c r="F440" i="18"/>
  <c r="B441" i="18"/>
  <c r="C441" i="18"/>
  <c r="E441" i="18"/>
  <c r="F441" i="18"/>
  <c r="B442" i="18"/>
  <c r="C442" i="18"/>
  <c r="E442" i="18"/>
  <c r="F442" i="18"/>
  <c r="B443" i="18"/>
  <c r="C443" i="18"/>
  <c r="E443" i="18"/>
  <c r="F443" i="18"/>
  <c r="B444" i="18"/>
  <c r="C444" i="18"/>
  <c r="E444" i="18"/>
  <c r="F444" i="18"/>
  <c r="B445" i="18"/>
  <c r="C445" i="18"/>
  <c r="E445" i="18"/>
  <c r="F445" i="18"/>
  <c r="B446" i="18"/>
  <c r="C446" i="18"/>
  <c r="E446" i="18"/>
  <c r="F446" i="18"/>
  <c r="B447" i="18"/>
  <c r="C447" i="18"/>
  <c r="E447" i="18"/>
  <c r="F447" i="18"/>
  <c r="B448" i="18"/>
  <c r="C448" i="18"/>
  <c r="E448" i="18"/>
  <c r="F448" i="18"/>
  <c r="B449" i="18"/>
  <c r="C449" i="18"/>
  <c r="E449" i="18"/>
  <c r="F449" i="18"/>
  <c r="B450" i="18"/>
  <c r="C450" i="18"/>
  <c r="E450" i="18"/>
  <c r="F450" i="18"/>
  <c r="B451" i="18"/>
  <c r="C451" i="18"/>
  <c r="E451" i="18"/>
  <c r="F451" i="18"/>
  <c r="B452" i="18"/>
  <c r="C452" i="18"/>
  <c r="E452" i="18"/>
  <c r="F452" i="18"/>
  <c r="B453" i="18"/>
  <c r="C453" i="18"/>
  <c r="E453" i="18"/>
  <c r="F453" i="18"/>
  <c r="B454" i="18"/>
  <c r="C454" i="18"/>
  <c r="E454" i="18"/>
  <c r="F454" i="18"/>
  <c r="B455" i="18"/>
  <c r="C455" i="18"/>
  <c r="E455" i="18"/>
  <c r="F455" i="18"/>
  <c r="B456" i="18"/>
  <c r="C456" i="18"/>
  <c r="E456" i="18"/>
  <c r="F456" i="18"/>
  <c r="B457" i="18"/>
  <c r="C457" i="18"/>
  <c r="E457" i="18"/>
  <c r="F457" i="18"/>
  <c r="B458" i="18"/>
  <c r="C458" i="18"/>
  <c r="E458" i="18"/>
  <c r="F458" i="18"/>
  <c r="B459" i="18"/>
  <c r="C459" i="18"/>
  <c r="E459" i="18"/>
  <c r="F459" i="18"/>
  <c r="B460" i="18"/>
  <c r="C460" i="18"/>
  <c r="E460" i="18"/>
  <c r="F460" i="18"/>
  <c r="B461" i="18"/>
  <c r="C461" i="18"/>
  <c r="E461" i="18"/>
  <c r="F461" i="18"/>
  <c r="B462" i="18"/>
  <c r="C462" i="18"/>
  <c r="E462" i="18"/>
  <c r="F462" i="18"/>
  <c r="B463" i="18"/>
  <c r="C463" i="18"/>
  <c r="E463" i="18"/>
  <c r="F463" i="18"/>
  <c r="B464" i="18"/>
  <c r="C464" i="18"/>
  <c r="E464" i="18"/>
  <c r="F464" i="18"/>
  <c r="B465" i="18"/>
  <c r="C465" i="18"/>
  <c r="E465" i="18"/>
  <c r="F465" i="18"/>
  <c r="B466" i="18"/>
  <c r="C466" i="18"/>
  <c r="E466" i="18"/>
  <c r="F466" i="18"/>
  <c r="B467" i="18"/>
  <c r="C467" i="18"/>
  <c r="E467" i="18"/>
  <c r="F467" i="18"/>
  <c r="B468" i="18"/>
  <c r="C468" i="18"/>
  <c r="E468" i="18"/>
  <c r="F468" i="18"/>
  <c r="B469" i="18"/>
  <c r="C469" i="18"/>
  <c r="E469" i="18"/>
  <c r="F469" i="18"/>
  <c r="B470" i="18"/>
  <c r="C470" i="18"/>
  <c r="E470" i="18"/>
  <c r="F470" i="18"/>
  <c r="B471" i="18"/>
  <c r="C471" i="18"/>
  <c r="E471" i="18"/>
  <c r="F471" i="18"/>
  <c r="B472" i="18"/>
  <c r="C472" i="18"/>
  <c r="E472" i="18"/>
  <c r="F472" i="18"/>
  <c r="B473" i="18"/>
  <c r="C473" i="18"/>
  <c r="E473" i="18"/>
  <c r="F473" i="18"/>
  <c r="B474" i="18"/>
  <c r="C474" i="18"/>
  <c r="E474" i="18"/>
  <c r="F474" i="18"/>
  <c r="B475" i="18"/>
  <c r="C475" i="18"/>
  <c r="E475" i="18"/>
  <c r="F475" i="18"/>
  <c r="B476" i="18"/>
  <c r="C476" i="18"/>
  <c r="E476" i="18"/>
  <c r="F476" i="18"/>
  <c r="B477" i="18"/>
  <c r="C477" i="18"/>
  <c r="E477" i="18"/>
  <c r="F477" i="18"/>
  <c r="B478" i="18"/>
  <c r="C478" i="18"/>
  <c r="E478" i="18"/>
  <c r="F478" i="18"/>
  <c r="B479" i="18"/>
  <c r="C479" i="18"/>
  <c r="E479" i="18"/>
  <c r="F479" i="18"/>
  <c r="B480" i="18"/>
  <c r="C480" i="18"/>
  <c r="E480" i="18"/>
  <c r="F480" i="18"/>
  <c r="B481" i="18"/>
  <c r="C481" i="18"/>
  <c r="E481" i="18"/>
  <c r="F481" i="18"/>
  <c r="B482" i="18"/>
  <c r="C482" i="18"/>
  <c r="E482" i="18"/>
  <c r="F482" i="18"/>
  <c r="B483" i="18"/>
  <c r="C483" i="18"/>
  <c r="E483" i="18"/>
  <c r="F483" i="18"/>
  <c r="B484" i="18"/>
  <c r="C484" i="18"/>
  <c r="E484" i="18"/>
  <c r="F484" i="18"/>
  <c r="B485" i="18"/>
  <c r="C485" i="18"/>
  <c r="E485" i="18"/>
  <c r="F485" i="18"/>
  <c r="B486" i="18"/>
  <c r="C486" i="18"/>
  <c r="E486" i="18"/>
  <c r="F486" i="18"/>
  <c r="B487" i="18"/>
  <c r="C487" i="18"/>
  <c r="E487" i="18"/>
  <c r="F487" i="18"/>
  <c r="B488" i="18"/>
  <c r="C488" i="18"/>
  <c r="E488" i="18"/>
  <c r="F488" i="18"/>
  <c r="B489" i="18"/>
  <c r="C489" i="18"/>
  <c r="E489" i="18"/>
  <c r="F489" i="18"/>
  <c r="B490" i="18"/>
  <c r="C490" i="18"/>
  <c r="E490" i="18"/>
  <c r="F490" i="18"/>
  <c r="B491" i="18"/>
  <c r="C491" i="18"/>
  <c r="E491" i="18"/>
  <c r="F491" i="18"/>
  <c r="B492" i="18"/>
  <c r="C492" i="18"/>
  <c r="E492" i="18"/>
  <c r="F492" i="18"/>
  <c r="B493" i="18"/>
  <c r="C493" i="18"/>
  <c r="E493" i="18"/>
  <c r="F493" i="18"/>
  <c r="B494" i="18"/>
  <c r="C494" i="18"/>
  <c r="E494" i="18"/>
  <c r="F494" i="18"/>
  <c r="B495" i="18"/>
  <c r="C495" i="18"/>
  <c r="E495" i="18"/>
  <c r="F495" i="18"/>
  <c r="B496" i="18"/>
  <c r="C496" i="18"/>
  <c r="E496" i="18"/>
  <c r="F496" i="18"/>
  <c r="B497" i="18"/>
  <c r="C497" i="18"/>
  <c r="E497" i="18"/>
  <c r="F497" i="18"/>
  <c r="B498" i="18"/>
  <c r="C498" i="18"/>
  <c r="E498" i="18"/>
  <c r="F498" i="18"/>
  <c r="B499" i="18"/>
  <c r="C499" i="18"/>
  <c r="E499" i="18"/>
  <c r="F499" i="18"/>
  <c r="B500" i="18"/>
  <c r="C500" i="18"/>
  <c r="E500" i="18"/>
  <c r="F500" i="18"/>
  <c r="B501" i="18"/>
  <c r="C501" i="18"/>
  <c r="E501" i="18"/>
  <c r="F501" i="18"/>
  <c r="B502" i="18"/>
  <c r="C502" i="18"/>
  <c r="E502" i="18"/>
  <c r="F502" i="18"/>
  <c r="B503" i="18"/>
  <c r="C503" i="18"/>
  <c r="E503" i="18"/>
  <c r="F503" i="18"/>
  <c r="B504" i="18"/>
  <c r="C504" i="18"/>
  <c r="E504" i="18"/>
  <c r="F504" i="18"/>
  <c r="B505" i="18"/>
  <c r="C505" i="18"/>
  <c r="E505" i="18"/>
  <c r="F505" i="18"/>
  <c r="B506" i="18"/>
  <c r="C506" i="18"/>
  <c r="E506" i="18"/>
  <c r="F506" i="18"/>
  <c r="B507" i="18"/>
  <c r="C507" i="18"/>
  <c r="E507" i="18"/>
  <c r="F507" i="18"/>
  <c r="B508" i="18"/>
  <c r="C508" i="18"/>
  <c r="E508" i="18"/>
  <c r="F508" i="18"/>
  <c r="B509" i="18"/>
  <c r="C509" i="18"/>
  <c r="E509" i="18"/>
  <c r="F509" i="18"/>
  <c r="B510" i="18"/>
  <c r="C510" i="18"/>
  <c r="E510" i="18"/>
  <c r="F510" i="18"/>
  <c r="B511" i="18"/>
  <c r="C511" i="18"/>
  <c r="E511" i="18"/>
  <c r="F511" i="18"/>
  <c r="B512" i="18"/>
  <c r="C512" i="18"/>
  <c r="E512" i="18"/>
  <c r="F512" i="18"/>
  <c r="B513" i="18"/>
  <c r="C513" i="18"/>
  <c r="E513" i="18"/>
  <c r="F513" i="18"/>
  <c r="B514" i="18"/>
  <c r="C514" i="18"/>
  <c r="E514" i="18"/>
  <c r="F514" i="18"/>
  <c r="B515" i="18"/>
  <c r="C515" i="18"/>
  <c r="E515" i="18"/>
  <c r="F515" i="18"/>
  <c r="B516" i="18"/>
  <c r="C516" i="18"/>
  <c r="E516" i="18"/>
  <c r="F516" i="18"/>
  <c r="B517" i="18"/>
  <c r="C517" i="18"/>
  <c r="E517" i="18"/>
  <c r="F517" i="18"/>
  <c r="B518" i="18"/>
  <c r="C518" i="18"/>
  <c r="E518" i="18"/>
  <c r="F518" i="18"/>
  <c r="B519" i="18"/>
  <c r="C519" i="18"/>
  <c r="E519" i="18"/>
  <c r="F519" i="18"/>
  <c r="B520" i="18"/>
  <c r="C520" i="18"/>
  <c r="E520" i="18"/>
  <c r="F520" i="18"/>
  <c r="B521" i="18"/>
  <c r="C521" i="18"/>
  <c r="E521" i="18"/>
  <c r="F521" i="18"/>
  <c r="B522" i="18"/>
  <c r="C522" i="18"/>
  <c r="E522" i="18"/>
  <c r="F522" i="18"/>
  <c r="B523" i="18"/>
  <c r="C523" i="18"/>
  <c r="E523" i="18"/>
  <c r="F523" i="18"/>
  <c r="B524" i="18"/>
  <c r="C524" i="18"/>
  <c r="E524" i="18"/>
  <c r="F524" i="18"/>
  <c r="B525" i="18"/>
  <c r="C525" i="18"/>
  <c r="E525" i="18"/>
  <c r="F525" i="18"/>
  <c r="B526" i="18"/>
  <c r="C526" i="18"/>
  <c r="E526" i="18"/>
  <c r="F526" i="18"/>
  <c r="B527" i="18"/>
  <c r="C527" i="18"/>
  <c r="E527" i="18"/>
  <c r="F527" i="18"/>
  <c r="B528" i="18"/>
  <c r="C528" i="18"/>
  <c r="E528" i="18"/>
  <c r="F528" i="18"/>
  <c r="B529" i="18"/>
  <c r="C529" i="18"/>
  <c r="E529" i="18"/>
  <c r="F529" i="18"/>
  <c r="B530" i="18"/>
  <c r="C530" i="18"/>
  <c r="E530" i="18"/>
  <c r="F530" i="18"/>
  <c r="B531" i="18"/>
  <c r="C531" i="18"/>
  <c r="E531" i="18"/>
  <c r="F531" i="18"/>
  <c r="B532" i="18"/>
  <c r="C532" i="18"/>
  <c r="E532" i="18"/>
  <c r="F532" i="18"/>
  <c r="B533" i="18"/>
  <c r="C533" i="18"/>
  <c r="E533" i="18"/>
  <c r="F533" i="18"/>
  <c r="B534" i="18"/>
  <c r="C534" i="18"/>
  <c r="E534" i="18"/>
  <c r="F534" i="18"/>
  <c r="B535" i="18"/>
  <c r="C535" i="18"/>
  <c r="E535" i="18"/>
  <c r="F535" i="18"/>
  <c r="B536" i="18"/>
  <c r="C536" i="18"/>
  <c r="E536" i="18"/>
  <c r="F536" i="18"/>
  <c r="B537" i="18"/>
  <c r="C537" i="18"/>
  <c r="E537" i="18"/>
  <c r="F537" i="18"/>
  <c r="B538" i="18"/>
  <c r="C538" i="18"/>
  <c r="E538" i="18"/>
  <c r="F538" i="18"/>
  <c r="B539" i="18"/>
  <c r="C539" i="18"/>
  <c r="E539" i="18"/>
  <c r="F539" i="18"/>
  <c r="B540" i="18"/>
  <c r="C540" i="18"/>
  <c r="E540" i="18"/>
  <c r="F540" i="18"/>
  <c r="B541" i="18"/>
  <c r="C541" i="18"/>
  <c r="E541" i="18"/>
  <c r="F541" i="18"/>
  <c r="B542" i="18"/>
  <c r="C542" i="18"/>
  <c r="E542" i="18"/>
  <c r="F542" i="18"/>
  <c r="B543" i="18"/>
  <c r="C543" i="18"/>
  <c r="E543" i="18"/>
  <c r="F543" i="18"/>
  <c r="B544" i="18"/>
  <c r="C544" i="18"/>
  <c r="E544" i="18"/>
  <c r="F544" i="18"/>
  <c r="B545" i="18"/>
  <c r="C545" i="18"/>
  <c r="E545" i="18"/>
  <c r="F545" i="18"/>
  <c r="B546" i="18"/>
  <c r="C546" i="18"/>
  <c r="E546" i="18"/>
  <c r="F546" i="18"/>
  <c r="B547" i="18"/>
  <c r="C547" i="18"/>
  <c r="E547" i="18"/>
  <c r="F547" i="18"/>
  <c r="B548" i="18"/>
  <c r="C548" i="18"/>
  <c r="E548" i="18"/>
  <c r="F548" i="18"/>
  <c r="B549" i="18"/>
  <c r="C549" i="18"/>
  <c r="E549" i="18"/>
  <c r="F549" i="18"/>
  <c r="B550" i="18"/>
  <c r="C550" i="18"/>
  <c r="E550" i="18"/>
  <c r="F550" i="18"/>
  <c r="B551" i="18"/>
  <c r="C551" i="18"/>
  <c r="E551" i="18"/>
  <c r="F551" i="18"/>
  <c r="B552" i="18"/>
  <c r="C552" i="18"/>
  <c r="E552" i="18"/>
  <c r="F552" i="18"/>
  <c r="B553" i="18"/>
  <c r="C553" i="18"/>
  <c r="E553" i="18"/>
  <c r="F553" i="18"/>
  <c r="B554" i="18"/>
  <c r="C554" i="18"/>
  <c r="E554" i="18"/>
  <c r="F554" i="18"/>
  <c r="B555" i="18"/>
  <c r="C555" i="18"/>
  <c r="E555" i="18"/>
  <c r="F555" i="18"/>
  <c r="B556" i="18"/>
  <c r="C556" i="18"/>
  <c r="E556" i="18"/>
  <c r="F556" i="18"/>
  <c r="B557" i="18"/>
  <c r="C557" i="18"/>
  <c r="E557" i="18"/>
  <c r="F557" i="18"/>
  <c r="B558" i="18"/>
  <c r="C558" i="18"/>
  <c r="E558" i="18"/>
  <c r="F558" i="18"/>
  <c r="B559" i="18"/>
  <c r="C559" i="18"/>
  <c r="E559" i="18"/>
  <c r="F559" i="18"/>
  <c r="B560" i="18"/>
  <c r="C560" i="18"/>
  <c r="E560" i="18"/>
  <c r="F560" i="18"/>
  <c r="B561" i="18"/>
  <c r="C561" i="18"/>
  <c r="E561" i="18"/>
  <c r="F561" i="18"/>
  <c r="B562" i="18"/>
  <c r="C562" i="18"/>
  <c r="E562" i="18"/>
  <c r="F562" i="18"/>
  <c r="B563" i="18"/>
  <c r="C563" i="18"/>
  <c r="E563" i="18"/>
  <c r="F563" i="18"/>
  <c r="B564" i="18"/>
  <c r="C564" i="18"/>
  <c r="E564" i="18"/>
  <c r="F564" i="18"/>
  <c r="B565" i="18"/>
  <c r="C565" i="18"/>
  <c r="E565" i="18"/>
  <c r="F565" i="18"/>
  <c r="B566" i="18"/>
  <c r="C566" i="18"/>
  <c r="E566" i="18"/>
  <c r="F566" i="18"/>
  <c r="B567" i="18"/>
  <c r="C567" i="18"/>
  <c r="E567" i="18"/>
  <c r="F567" i="18"/>
  <c r="B568" i="18"/>
  <c r="C568" i="18"/>
  <c r="E568" i="18"/>
  <c r="F568" i="18"/>
  <c r="B569" i="18"/>
  <c r="C569" i="18"/>
  <c r="E569" i="18"/>
  <c r="F569" i="18"/>
  <c r="B570" i="18"/>
  <c r="C570" i="18"/>
  <c r="E570" i="18"/>
  <c r="F570" i="18"/>
  <c r="B571" i="18"/>
  <c r="C571" i="18"/>
  <c r="E571" i="18"/>
  <c r="F571" i="18"/>
  <c r="B572" i="18"/>
  <c r="C572" i="18"/>
  <c r="E572" i="18"/>
  <c r="F572" i="18"/>
  <c r="B573" i="18"/>
  <c r="C573" i="18"/>
  <c r="E573" i="18"/>
  <c r="F573" i="18"/>
  <c r="B574" i="18"/>
  <c r="C574" i="18"/>
  <c r="E574" i="18"/>
  <c r="F574" i="18"/>
  <c r="B575" i="18"/>
  <c r="C575" i="18"/>
  <c r="E575" i="18"/>
  <c r="F575" i="18"/>
  <c r="B576" i="18"/>
  <c r="C576" i="18"/>
  <c r="E576" i="18"/>
  <c r="F576" i="18"/>
  <c r="B577" i="18"/>
  <c r="C577" i="18"/>
  <c r="E577" i="18"/>
  <c r="F577" i="18"/>
  <c r="B578" i="18"/>
  <c r="C578" i="18"/>
  <c r="E578" i="18"/>
  <c r="F578" i="18"/>
  <c r="B579" i="18"/>
  <c r="C579" i="18"/>
  <c r="E579" i="18"/>
  <c r="F579" i="18"/>
  <c r="B580" i="18"/>
  <c r="C580" i="18"/>
  <c r="E580" i="18"/>
  <c r="F580" i="18"/>
  <c r="B581" i="18"/>
  <c r="C581" i="18"/>
  <c r="E581" i="18"/>
  <c r="F581" i="18"/>
  <c r="B582" i="18"/>
  <c r="C582" i="18"/>
  <c r="E582" i="18"/>
  <c r="F582" i="18"/>
  <c r="B583" i="18"/>
  <c r="C583" i="18"/>
  <c r="E583" i="18"/>
  <c r="F583" i="18"/>
  <c r="B584" i="18"/>
  <c r="C584" i="18"/>
  <c r="E584" i="18"/>
  <c r="F584" i="18"/>
  <c r="B585" i="18"/>
  <c r="C585" i="18"/>
  <c r="E585" i="18"/>
  <c r="F585" i="18"/>
  <c r="B586" i="18"/>
  <c r="C586" i="18"/>
  <c r="E586" i="18"/>
  <c r="F586" i="18"/>
  <c r="B587" i="18"/>
  <c r="C587" i="18"/>
  <c r="E587" i="18"/>
  <c r="F587" i="18"/>
  <c r="B588" i="18"/>
  <c r="C588" i="18"/>
  <c r="E588" i="18"/>
  <c r="F588" i="18"/>
  <c r="B589" i="18"/>
  <c r="C589" i="18"/>
  <c r="E589" i="18"/>
  <c r="F589" i="18"/>
  <c r="B590" i="18"/>
  <c r="C590" i="18"/>
  <c r="E590" i="18"/>
  <c r="F590" i="18"/>
  <c r="B591" i="18"/>
  <c r="C591" i="18"/>
  <c r="E591" i="18"/>
  <c r="F591" i="18"/>
  <c r="B592" i="18"/>
  <c r="C592" i="18"/>
  <c r="E592" i="18"/>
  <c r="F592" i="18"/>
  <c r="B593" i="18"/>
  <c r="C593" i="18"/>
  <c r="E593" i="18"/>
  <c r="F593" i="18"/>
  <c r="B594" i="18"/>
  <c r="C594" i="18"/>
  <c r="E594" i="18"/>
  <c r="F594" i="18"/>
  <c r="B595" i="18"/>
  <c r="C595" i="18"/>
  <c r="E595" i="18"/>
  <c r="F595" i="18"/>
  <c r="B596" i="18"/>
  <c r="C596" i="18"/>
  <c r="E596" i="18"/>
  <c r="F596" i="18"/>
  <c r="B597" i="18"/>
  <c r="C597" i="18"/>
  <c r="E597" i="18"/>
  <c r="F597" i="18"/>
  <c r="B598" i="18"/>
  <c r="C598" i="18"/>
  <c r="E598" i="18"/>
  <c r="F598" i="18"/>
  <c r="B599" i="18"/>
  <c r="C599" i="18"/>
  <c r="E599" i="18"/>
  <c r="F599" i="18"/>
  <c r="B600" i="18"/>
  <c r="C600" i="18"/>
  <c r="E600" i="18"/>
  <c r="F600" i="18"/>
  <c r="B601" i="18"/>
  <c r="C601" i="18"/>
  <c r="E601" i="18"/>
  <c r="F601" i="18"/>
  <c r="B602" i="18"/>
  <c r="C602" i="18"/>
  <c r="E602" i="18"/>
  <c r="F602" i="18"/>
  <c r="B603" i="18"/>
  <c r="C603" i="18"/>
  <c r="E603" i="18"/>
  <c r="F603" i="18"/>
  <c r="B604" i="18"/>
  <c r="C604" i="18"/>
  <c r="E604" i="18"/>
  <c r="F604" i="18"/>
  <c r="B605" i="18"/>
  <c r="C605" i="18"/>
  <c r="E605" i="18"/>
  <c r="F605" i="18"/>
  <c r="B606" i="18"/>
  <c r="C606" i="18"/>
  <c r="E606" i="18"/>
  <c r="F606" i="18"/>
  <c r="B607" i="18"/>
  <c r="C607" i="18"/>
  <c r="E607" i="18"/>
  <c r="F607" i="18"/>
  <c r="B608" i="18"/>
  <c r="C608" i="18"/>
  <c r="E608" i="18"/>
  <c r="F608" i="18"/>
  <c r="B609" i="18"/>
  <c r="C609" i="18"/>
  <c r="E609" i="18"/>
  <c r="F609" i="18"/>
  <c r="B610" i="18"/>
  <c r="C610" i="18"/>
  <c r="E610" i="18"/>
  <c r="F610" i="18"/>
  <c r="B611" i="18"/>
  <c r="C611" i="18"/>
  <c r="E611" i="18"/>
  <c r="F611" i="18"/>
  <c r="B612" i="18"/>
  <c r="C612" i="18"/>
  <c r="E612" i="18"/>
  <c r="F612" i="18"/>
  <c r="B613" i="18"/>
  <c r="C613" i="18"/>
  <c r="E613" i="18"/>
  <c r="F613" i="18"/>
  <c r="B614" i="18"/>
  <c r="C614" i="18"/>
  <c r="E614" i="18"/>
  <c r="F614" i="18"/>
  <c r="B615" i="18"/>
  <c r="C615" i="18"/>
  <c r="E615" i="18"/>
  <c r="F615" i="18"/>
  <c r="B617" i="18"/>
  <c r="C617" i="18"/>
  <c r="E617" i="18"/>
  <c r="F617" i="18"/>
  <c r="B618" i="18"/>
  <c r="C618" i="18"/>
  <c r="E618" i="18"/>
  <c r="F618" i="18"/>
  <c r="B619" i="18"/>
  <c r="C619" i="18"/>
  <c r="E619" i="18"/>
  <c r="F619" i="18"/>
  <c r="B620" i="18"/>
  <c r="C620" i="18"/>
  <c r="E620" i="18"/>
  <c r="F620" i="18"/>
  <c r="B621" i="18"/>
  <c r="C621" i="18"/>
  <c r="E621" i="18"/>
  <c r="F621" i="18"/>
  <c r="B622" i="18"/>
  <c r="C622" i="18"/>
  <c r="E622" i="18"/>
  <c r="F622" i="18"/>
  <c r="B623" i="18"/>
  <c r="C623" i="18"/>
  <c r="E623" i="18"/>
  <c r="F623" i="18"/>
  <c r="B624" i="18"/>
  <c r="C624" i="18"/>
  <c r="E624" i="18"/>
  <c r="F624" i="18"/>
  <c r="B625" i="18"/>
  <c r="C625" i="18"/>
  <c r="E625" i="18"/>
  <c r="F625" i="18"/>
  <c r="B626" i="18"/>
  <c r="C626" i="18"/>
  <c r="E626" i="18"/>
  <c r="F626" i="18"/>
  <c r="B627" i="18"/>
  <c r="C627" i="18"/>
  <c r="E627" i="18"/>
  <c r="F627" i="18"/>
  <c r="B628" i="18"/>
  <c r="C628" i="18"/>
  <c r="E628" i="18"/>
  <c r="F628" i="18"/>
  <c r="B629" i="18"/>
  <c r="C629" i="18"/>
  <c r="E629" i="18"/>
  <c r="F629" i="18"/>
  <c r="B630" i="18"/>
  <c r="C630" i="18"/>
  <c r="E630" i="18"/>
  <c r="F630" i="18"/>
  <c r="B631" i="18"/>
  <c r="C631" i="18"/>
  <c r="E631" i="18"/>
  <c r="F631" i="18"/>
  <c r="B632" i="18"/>
  <c r="C632" i="18"/>
  <c r="E632" i="18"/>
  <c r="F632" i="18"/>
  <c r="B633" i="18"/>
  <c r="C633" i="18"/>
  <c r="E633" i="18"/>
  <c r="F633" i="18"/>
  <c r="B634" i="18"/>
  <c r="C634" i="18"/>
  <c r="E634" i="18"/>
  <c r="F634" i="18"/>
  <c r="B635" i="18"/>
  <c r="C635" i="18"/>
  <c r="E635" i="18"/>
  <c r="F635" i="18"/>
  <c r="B636" i="18"/>
  <c r="C636" i="18"/>
  <c r="E636" i="18"/>
  <c r="F636" i="18"/>
  <c r="B637" i="18"/>
  <c r="C637" i="18"/>
  <c r="E637" i="18"/>
  <c r="F637" i="18"/>
  <c r="B638" i="18"/>
  <c r="C638" i="18"/>
  <c r="E638" i="18"/>
  <c r="F638" i="18"/>
  <c r="B639" i="18"/>
  <c r="C639" i="18"/>
  <c r="E639" i="18"/>
  <c r="F639" i="18"/>
  <c r="B640" i="18"/>
  <c r="C640" i="18"/>
  <c r="E640" i="18"/>
  <c r="F640" i="18"/>
  <c r="B641" i="18"/>
  <c r="C641" i="18"/>
  <c r="E641" i="18"/>
  <c r="F641" i="18"/>
  <c r="B642" i="18"/>
  <c r="C642" i="18"/>
  <c r="E642" i="18"/>
  <c r="F642" i="18"/>
  <c r="B643" i="18"/>
  <c r="C643" i="18"/>
  <c r="E643" i="18"/>
  <c r="F643" i="18"/>
  <c r="B644" i="18"/>
  <c r="C644" i="18"/>
  <c r="E644" i="18"/>
  <c r="F644" i="18"/>
  <c r="B645" i="18"/>
  <c r="C645" i="18"/>
  <c r="E645" i="18"/>
  <c r="F645" i="18"/>
  <c r="B646" i="18"/>
  <c r="C646" i="18"/>
  <c r="E646" i="18"/>
  <c r="F646" i="18"/>
  <c r="B647" i="18"/>
  <c r="C647" i="18"/>
  <c r="E647" i="18"/>
  <c r="F647" i="18"/>
  <c r="B648" i="18"/>
  <c r="C648" i="18"/>
  <c r="E648" i="18"/>
  <c r="F648" i="18"/>
  <c r="B649" i="18"/>
  <c r="C649" i="18"/>
  <c r="E649" i="18"/>
  <c r="F649" i="18"/>
  <c r="B650" i="18"/>
  <c r="C650" i="18"/>
  <c r="E650" i="18"/>
  <c r="F650" i="18"/>
  <c r="B651" i="18"/>
  <c r="C651" i="18"/>
  <c r="E651" i="18"/>
  <c r="F651" i="18"/>
  <c r="B652" i="18"/>
  <c r="C652" i="18"/>
  <c r="E652" i="18"/>
  <c r="F652" i="18"/>
  <c r="B653" i="18"/>
  <c r="C653" i="18"/>
  <c r="E653" i="18"/>
  <c r="F653" i="18"/>
  <c r="B654" i="18"/>
  <c r="C654" i="18"/>
  <c r="E654" i="18"/>
  <c r="F654" i="18"/>
  <c r="B655" i="18"/>
  <c r="C655" i="18"/>
  <c r="E655" i="18"/>
  <c r="F655" i="18"/>
  <c r="B656" i="18"/>
  <c r="C656" i="18"/>
  <c r="E656" i="18"/>
  <c r="F656" i="18"/>
  <c r="B657" i="18"/>
  <c r="C657" i="18"/>
  <c r="E657" i="18"/>
  <c r="F657" i="18"/>
  <c r="B658" i="18"/>
  <c r="C658" i="18"/>
  <c r="E658" i="18"/>
  <c r="F658" i="18"/>
  <c r="B659" i="18"/>
  <c r="C659" i="18"/>
  <c r="E659" i="18"/>
  <c r="F659" i="18"/>
  <c r="B660" i="18"/>
  <c r="C660" i="18"/>
  <c r="E660" i="18"/>
  <c r="F660" i="18"/>
  <c r="B661" i="18"/>
  <c r="C661" i="18"/>
  <c r="E661" i="18"/>
  <c r="F661" i="18"/>
  <c r="B662" i="18"/>
  <c r="C662" i="18"/>
  <c r="E662" i="18"/>
  <c r="F662" i="18"/>
  <c r="B663" i="18"/>
  <c r="C663" i="18"/>
  <c r="E663" i="18"/>
  <c r="F663" i="18"/>
  <c r="B664" i="18"/>
  <c r="C664" i="18"/>
  <c r="E664" i="18"/>
  <c r="F664" i="18"/>
  <c r="B665" i="18"/>
  <c r="C665" i="18"/>
  <c r="E665" i="18"/>
  <c r="F665" i="18"/>
  <c r="B666" i="18"/>
  <c r="C666" i="18"/>
  <c r="E666" i="18"/>
  <c r="F666" i="18"/>
  <c r="B667" i="18"/>
  <c r="C667" i="18"/>
  <c r="E667" i="18"/>
  <c r="F667" i="18"/>
  <c r="B668" i="18"/>
  <c r="C668" i="18"/>
  <c r="E668" i="18"/>
  <c r="F668" i="18"/>
  <c r="B669" i="18"/>
  <c r="C669" i="18"/>
  <c r="E669" i="18"/>
  <c r="F669" i="18"/>
  <c r="B670" i="18"/>
  <c r="C670" i="18"/>
  <c r="E670" i="18"/>
  <c r="F670" i="18"/>
  <c r="B671" i="18"/>
  <c r="C671" i="18"/>
  <c r="E671" i="18"/>
  <c r="F671" i="18"/>
  <c r="B672" i="18"/>
  <c r="C672" i="18"/>
  <c r="E672" i="18"/>
  <c r="F672" i="18"/>
  <c r="B673" i="18"/>
  <c r="C673" i="18"/>
  <c r="E673" i="18"/>
  <c r="F673" i="18"/>
  <c r="B674" i="18"/>
  <c r="C674" i="18"/>
  <c r="E674" i="18"/>
  <c r="F674" i="18"/>
  <c r="B675" i="18"/>
  <c r="C675" i="18"/>
  <c r="E675" i="18"/>
  <c r="F675" i="18"/>
  <c r="B676" i="18"/>
  <c r="C676" i="18"/>
  <c r="E676" i="18"/>
  <c r="F676" i="18"/>
  <c r="B677" i="18"/>
  <c r="C677" i="18"/>
  <c r="E677" i="18"/>
  <c r="F677" i="18"/>
  <c r="B678" i="18"/>
  <c r="C678" i="18"/>
  <c r="E678" i="18"/>
  <c r="F678" i="18"/>
  <c r="B679" i="18"/>
  <c r="C679" i="18"/>
  <c r="E679" i="18"/>
  <c r="F679" i="18"/>
  <c r="B680" i="18"/>
  <c r="C680" i="18"/>
  <c r="E680" i="18"/>
  <c r="F680" i="18"/>
  <c r="B681" i="18"/>
  <c r="C681" i="18"/>
  <c r="E681" i="18"/>
  <c r="F681" i="18"/>
  <c r="B682" i="18"/>
  <c r="C682" i="18"/>
  <c r="E682" i="18"/>
  <c r="F682" i="18"/>
  <c r="B683" i="18"/>
  <c r="C683" i="18"/>
  <c r="E683" i="18"/>
  <c r="F683" i="18"/>
  <c r="B684" i="18"/>
  <c r="C684" i="18"/>
  <c r="E684" i="18"/>
  <c r="F684" i="18"/>
  <c r="B685" i="18"/>
  <c r="C685" i="18"/>
  <c r="E685" i="18"/>
  <c r="F685" i="18"/>
  <c r="B686" i="18"/>
  <c r="C686" i="18"/>
  <c r="E686" i="18"/>
  <c r="F686" i="18"/>
  <c r="B687" i="18"/>
  <c r="C687" i="18"/>
  <c r="E687" i="18"/>
  <c r="F687" i="18"/>
  <c r="B688" i="18"/>
  <c r="C688" i="18"/>
  <c r="E688" i="18"/>
  <c r="F688" i="18"/>
  <c r="B689" i="18"/>
  <c r="C689" i="18"/>
  <c r="E689" i="18"/>
  <c r="F689" i="18"/>
  <c r="B690" i="18"/>
  <c r="C690" i="18"/>
  <c r="E690" i="18"/>
  <c r="F690" i="18"/>
  <c r="B691" i="18"/>
  <c r="C691" i="18"/>
  <c r="E691" i="18"/>
  <c r="F691" i="18"/>
  <c r="B692" i="18"/>
  <c r="C692" i="18"/>
  <c r="E692" i="18"/>
  <c r="F692" i="18"/>
  <c r="B693" i="18"/>
  <c r="C693" i="18"/>
  <c r="E693" i="18"/>
  <c r="F693" i="18"/>
  <c r="B694" i="18"/>
  <c r="C694" i="18"/>
  <c r="E694" i="18"/>
  <c r="F694" i="18"/>
  <c r="B695" i="18"/>
  <c r="C695" i="18"/>
  <c r="E695" i="18"/>
  <c r="F695" i="18"/>
  <c r="B696" i="18"/>
  <c r="C696" i="18"/>
  <c r="E696" i="18"/>
  <c r="F696" i="18"/>
  <c r="B697" i="18"/>
  <c r="C697" i="18"/>
  <c r="E697" i="18"/>
  <c r="F697" i="18"/>
  <c r="B698" i="18"/>
  <c r="C698" i="18"/>
  <c r="E698" i="18"/>
  <c r="F698" i="18"/>
  <c r="B699" i="18"/>
  <c r="C699" i="18"/>
  <c r="E699" i="18"/>
  <c r="F699" i="18"/>
  <c r="B700" i="18"/>
  <c r="C700" i="18"/>
  <c r="E700" i="18"/>
  <c r="F700" i="18"/>
  <c r="B701" i="18"/>
  <c r="C701" i="18"/>
  <c r="E701" i="18"/>
  <c r="F701" i="18"/>
  <c r="B702" i="18"/>
  <c r="C702" i="18"/>
  <c r="E702" i="18"/>
  <c r="F702" i="18"/>
  <c r="B703" i="18"/>
  <c r="C703" i="18"/>
  <c r="E703" i="18"/>
  <c r="F703" i="18"/>
  <c r="B704" i="18"/>
  <c r="C704" i="18"/>
  <c r="E704" i="18"/>
  <c r="F704" i="18"/>
  <c r="B705" i="18"/>
  <c r="C705" i="18"/>
  <c r="E705" i="18"/>
  <c r="F705" i="18"/>
  <c r="B706" i="18"/>
  <c r="C706" i="18"/>
  <c r="E706" i="18"/>
  <c r="F706" i="18"/>
  <c r="B707" i="18"/>
  <c r="C707" i="18"/>
  <c r="E707" i="18"/>
  <c r="F707" i="18"/>
  <c r="B708" i="18"/>
  <c r="C708" i="18"/>
  <c r="E708" i="18"/>
  <c r="F708" i="18"/>
  <c r="B709" i="18"/>
  <c r="C709" i="18"/>
  <c r="E709" i="18"/>
  <c r="F709" i="18"/>
  <c r="B710" i="18"/>
  <c r="C710" i="18"/>
  <c r="E710" i="18"/>
  <c r="F710" i="18"/>
  <c r="B711" i="18"/>
  <c r="C711" i="18"/>
  <c r="E711" i="18"/>
  <c r="F711" i="18"/>
  <c r="B712" i="18"/>
  <c r="C712" i="18"/>
  <c r="E712" i="18"/>
  <c r="F712" i="18"/>
  <c r="B713" i="18"/>
  <c r="C713" i="18"/>
  <c r="E713" i="18"/>
  <c r="F713" i="18"/>
  <c r="B714" i="18"/>
  <c r="C714" i="18"/>
  <c r="E714" i="18"/>
  <c r="F714" i="18"/>
  <c r="B715" i="18"/>
  <c r="C715" i="18"/>
  <c r="E715" i="18"/>
  <c r="F715" i="18"/>
  <c r="B716" i="18"/>
  <c r="C716" i="18"/>
  <c r="E716" i="18"/>
  <c r="F716" i="18"/>
  <c r="B717" i="18"/>
  <c r="C717" i="18"/>
  <c r="E717" i="18"/>
  <c r="F717" i="18"/>
  <c r="B718" i="18"/>
  <c r="C718" i="18"/>
  <c r="E718" i="18"/>
  <c r="F718" i="18"/>
  <c r="B719" i="18"/>
  <c r="C719" i="18"/>
  <c r="E719" i="18"/>
  <c r="F719" i="18"/>
  <c r="B720" i="18"/>
  <c r="C720" i="18"/>
  <c r="E720" i="18"/>
  <c r="F720" i="18"/>
  <c r="B721" i="18"/>
  <c r="C721" i="18"/>
  <c r="E721" i="18"/>
  <c r="F721" i="18"/>
  <c r="B722" i="18"/>
  <c r="C722" i="18"/>
  <c r="E722" i="18"/>
  <c r="F722" i="18"/>
  <c r="B723" i="18"/>
  <c r="C723" i="18"/>
  <c r="E723" i="18"/>
  <c r="F723" i="18"/>
  <c r="B724" i="18"/>
  <c r="C724" i="18"/>
  <c r="E724" i="18"/>
  <c r="F724" i="18"/>
  <c r="B725" i="18"/>
  <c r="C725" i="18"/>
  <c r="E725" i="18"/>
  <c r="F725" i="18"/>
  <c r="B726" i="18"/>
  <c r="C726" i="18"/>
  <c r="E726" i="18"/>
  <c r="F726" i="18"/>
  <c r="B727" i="18"/>
  <c r="C727" i="18"/>
  <c r="E727" i="18"/>
  <c r="F727" i="18"/>
  <c r="B728" i="18"/>
  <c r="C728" i="18"/>
  <c r="E728" i="18"/>
  <c r="F728" i="18"/>
  <c r="B729" i="18"/>
  <c r="C729" i="18"/>
  <c r="E729" i="18"/>
  <c r="F729" i="18"/>
  <c r="B730" i="18"/>
  <c r="C730" i="18"/>
  <c r="E730" i="18"/>
  <c r="F730" i="18"/>
  <c r="B731" i="18"/>
  <c r="C731" i="18"/>
  <c r="E731" i="18"/>
  <c r="F731" i="18"/>
  <c r="B732" i="18"/>
  <c r="C732" i="18"/>
  <c r="E732" i="18"/>
  <c r="F732" i="18"/>
  <c r="B733" i="18"/>
  <c r="C733" i="18"/>
  <c r="E733" i="18"/>
  <c r="F733" i="18"/>
  <c r="B734" i="18"/>
  <c r="C734" i="18"/>
  <c r="E734" i="18"/>
  <c r="F734" i="18"/>
  <c r="B735" i="18"/>
  <c r="C735" i="18"/>
  <c r="E735" i="18"/>
  <c r="F735" i="18"/>
  <c r="B736" i="18"/>
  <c r="C736" i="18"/>
  <c r="E736" i="18"/>
  <c r="F736" i="18"/>
  <c r="B737" i="18"/>
  <c r="C737" i="18"/>
  <c r="E737" i="18"/>
  <c r="F737" i="18"/>
  <c r="B738" i="18"/>
  <c r="C738" i="18"/>
  <c r="E738" i="18"/>
  <c r="F738" i="18"/>
  <c r="B739" i="18"/>
  <c r="C739" i="18"/>
  <c r="E739" i="18"/>
  <c r="F739" i="18"/>
  <c r="B740" i="18"/>
  <c r="C740" i="18"/>
  <c r="E740" i="18"/>
  <c r="F740" i="18"/>
  <c r="B741" i="18"/>
  <c r="C741" i="18"/>
  <c r="E741" i="18"/>
  <c r="F741" i="18"/>
  <c r="B742" i="18"/>
  <c r="C742" i="18"/>
  <c r="E742" i="18"/>
  <c r="F742" i="18"/>
  <c r="B743" i="18"/>
  <c r="C743" i="18"/>
  <c r="E743" i="18"/>
  <c r="F743" i="18"/>
  <c r="B744" i="18"/>
  <c r="C744" i="18"/>
  <c r="E744" i="18"/>
  <c r="F744" i="18"/>
  <c r="B745" i="18"/>
  <c r="C745" i="18"/>
  <c r="E745" i="18"/>
  <c r="F745" i="18"/>
  <c r="B746" i="18"/>
  <c r="C746" i="18"/>
  <c r="E746" i="18"/>
  <c r="F746" i="18"/>
  <c r="B747" i="18"/>
  <c r="C747" i="18"/>
  <c r="E747" i="18"/>
  <c r="F747" i="18"/>
  <c r="B748" i="18"/>
  <c r="C748" i="18"/>
  <c r="E748" i="18"/>
  <c r="F748" i="18"/>
  <c r="B749" i="18"/>
  <c r="C749" i="18"/>
  <c r="E749" i="18"/>
  <c r="F749" i="18"/>
  <c r="B750" i="18"/>
  <c r="C750" i="18"/>
  <c r="E750" i="18"/>
  <c r="F750" i="18"/>
  <c r="B751" i="18"/>
  <c r="C751" i="18"/>
  <c r="E751" i="18"/>
  <c r="F751" i="18"/>
  <c r="B752" i="18"/>
  <c r="C752" i="18"/>
  <c r="E752" i="18"/>
  <c r="F752" i="18"/>
  <c r="B753" i="18"/>
  <c r="C753" i="18"/>
  <c r="E753" i="18"/>
  <c r="F753" i="18"/>
  <c r="B754" i="18"/>
  <c r="C754" i="18"/>
  <c r="E754" i="18"/>
  <c r="F754" i="18"/>
  <c r="B755" i="18"/>
  <c r="C755" i="18"/>
  <c r="E755" i="18"/>
  <c r="F755" i="18"/>
  <c r="B756" i="18"/>
  <c r="C756" i="18"/>
  <c r="E756" i="18"/>
  <c r="F756" i="18"/>
  <c r="B757" i="18"/>
  <c r="C757" i="18"/>
  <c r="E757" i="18"/>
  <c r="F757" i="18"/>
  <c r="B758" i="18"/>
  <c r="C758" i="18"/>
  <c r="E758" i="18"/>
  <c r="F758" i="18"/>
  <c r="B759" i="18"/>
  <c r="C759" i="18"/>
  <c r="E759" i="18"/>
  <c r="F759" i="18"/>
  <c r="B760" i="18"/>
  <c r="C760" i="18"/>
  <c r="E760" i="18"/>
  <c r="F760" i="18"/>
  <c r="B761" i="18"/>
  <c r="C761" i="18"/>
  <c r="E761" i="18"/>
  <c r="F761" i="18"/>
  <c r="B762" i="18"/>
  <c r="C762" i="18"/>
  <c r="E762" i="18"/>
  <c r="F762" i="18"/>
  <c r="B763" i="18"/>
  <c r="C763" i="18"/>
  <c r="E763" i="18"/>
  <c r="F763" i="18"/>
  <c r="B764" i="18"/>
  <c r="C764" i="18"/>
  <c r="E764" i="18"/>
  <c r="F764" i="18"/>
  <c r="B765" i="18"/>
  <c r="C765" i="18"/>
  <c r="E765" i="18"/>
  <c r="F765" i="18"/>
  <c r="B766" i="18"/>
  <c r="C766" i="18"/>
  <c r="E766" i="18"/>
  <c r="F766" i="18"/>
  <c r="B767" i="18"/>
  <c r="C767" i="18"/>
  <c r="E767" i="18"/>
  <c r="F767" i="18"/>
  <c r="B768" i="18"/>
  <c r="C768" i="18"/>
  <c r="E768" i="18"/>
  <c r="F768" i="18"/>
  <c r="B769" i="18"/>
  <c r="C769" i="18"/>
  <c r="E769" i="18"/>
  <c r="F769" i="18"/>
  <c r="B770" i="18"/>
  <c r="C770" i="18"/>
  <c r="E770" i="18"/>
  <c r="F770" i="18"/>
  <c r="B771" i="18"/>
  <c r="C771" i="18"/>
  <c r="E771" i="18"/>
  <c r="F771" i="18"/>
  <c r="B772" i="18"/>
  <c r="C772" i="18"/>
  <c r="E772" i="18"/>
  <c r="F772" i="18"/>
  <c r="B773" i="18"/>
  <c r="C773" i="18"/>
  <c r="E773" i="18"/>
  <c r="F773" i="18"/>
  <c r="B774" i="18"/>
  <c r="C774" i="18"/>
  <c r="E774" i="18"/>
  <c r="F774" i="18"/>
  <c r="B775" i="18"/>
  <c r="C775" i="18"/>
  <c r="E775" i="18"/>
  <c r="F775" i="18"/>
  <c r="B776" i="18"/>
  <c r="C776" i="18"/>
  <c r="E776" i="18"/>
  <c r="F776" i="18"/>
  <c r="B777" i="18"/>
  <c r="C777" i="18"/>
  <c r="E777" i="18"/>
  <c r="F777" i="18"/>
  <c r="B778" i="18"/>
  <c r="C778" i="18"/>
  <c r="E778" i="18"/>
  <c r="F778" i="18"/>
  <c r="B779" i="18"/>
  <c r="C779" i="18"/>
  <c r="E779" i="18"/>
  <c r="F779" i="18"/>
  <c r="B780" i="18"/>
  <c r="C780" i="18"/>
  <c r="E780" i="18"/>
  <c r="F780" i="18"/>
  <c r="B781" i="18"/>
  <c r="C781" i="18"/>
  <c r="E781" i="18"/>
  <c r="F781" i="18"/>
  <c r="B782" i="18"/>
  <c r="C782" i="18"/>
  <c r="E782" i="18"/>
  <c r="F782" i="18"/>
  <c r="B783" i="18"/>
  <c r="C783" i="18"/>
  <c r="E783" i="18"/>
  <c r="F783" i="18"/>
  <c r="B784" i="18"/>
  <c r="C784" i="18"/>
  <c r="E784" i="18"/>
  <c r="F784" i="18"/>
  <c r="B785" i="18"/>
  <c r="C785" i="18"/>
  <c r="E785" i="18"/>
  <c r="F785" i="18"/>
  <c r="B786" i="18"/>
  <c r="C786" i="18"/>
  <c r="E786" i="18"/>
  <c r="F786" i="18"/>
  <c r="B787" i="18"/>
  <c r="C787" i="18"/>
  <c r="E787" i="18"/>
  <c r="F787" i="18"/>
  <c r="B788" i="18"/>
  <c r="C788" i="18"/>
  <c r="E788" i="18"/>
  <c r="F788" i="18"/>
  <c r="B789" i="18"/>
  <c r="C789" i="18"/>
  <c r="E789" i="18"/>
  <c r="F789" i="18"/>
  <c r="B790" i="18"/>
  <c r="C790" i="18"/>
  <c r="E790" i="18"/>
  <c r="F790" i="18"/>
  <c r="B791" i="18"/>
  <c r="C791" i="18"/>
  <c r="E791" i="18"/>
  <c r="F791" i="18"/>
  <c r="B792" i="18"/>
  <c r="C792" i="18"/>
  <c r="E792" i="18"/>
  <c r="F792" i="18"/>
  <c r="B793" i="18"/>
  <c r="C793" i="18"/>
  <c r="E793" i="18"/>
  <c r="F793" i="18"/>
  <c r="B794" i="18"/>
  <c r="C794" i="18"/>
  <c r="E794" i="18"/>
  <c r="F794" i="18"/>
  <c r="B795" i="18"/>
  <c r="C795" i="18"/>
  <c r="E795" i="18"/>
  <c r="F795" i="18"/>
  <c r="B796" i="18"/>
  <c r="C796" i="18"/>
  <c r="E796" i="18"/>
  <c r="F796" i="18"/>
  <c r="B797" i="18"/>
  <c r="C797" i="18"/>
  <c r="E797" i="18"/>
  <c r="F797" i="18"/>
  <c r="B798" i="18"/>
  <c r="C798" i="18"/>
  <c r="E798" i="18"/>
  <c r="F798" i="18"/>
  <c r="B799" i="18"/>
  <c r="C799" i="18"/>
  <c r="E799" i="18"/>
  <c r="F799" i="18"/>
  <c r="B800" i="18"/>
  <c r="C800" i="18"/>
  <c r="E800" i="18"/>
  <c r="F800" i="18"/>
  <c r="B801" i="18"/>
  <c r="C801" i="18"/>
  <c r="E801" i="18"/>
  <c r="F801" i="18"/>
  <c r="B802" i="18"/>
  <c r="C802" i="18"/>
  <c r="E802" i="18"/>
  <c r="F802" i="18"/>
  <c r="B803" i="18"/>
  <c r="C803" i="18"/>
  <c r="E803" i="18"/>
  <c r="F803" i="18"/>
  <c r="B804" i="18"/>
  <c r="C804" i="18"/>
  <c r="E804" i="18"/>
  <c r="F804" i="18"/>
  <c r="B805" i="18"/>
  <c r="C805" i="18"/>
  <c r="E805" i="18"/>
  <c r="F805" i="18"/>
  <c r="B806" i="18"/>
  <c r="C806" i="18"/>
  <c r="E806" i="18"/>
  <c r="F806" i="18"/>
  <c r="B807" i="18"/>
  <c r="C807" i="18"/>
  <c r="E807" i="18"/>
  <c r="F807" i="18"/>
  <c r="B808" i="18"/>
  <c r="C808" i="18"/>
  <c r="E808" i="18"/>
  <c r="F808" i="18"/>
  <c r="B809" i="18"/>
  <c r="C809" i="18"/>
  <c r="E809" i="18"/>
  <c r="F809" i="18"/>
  <c r="B810" i="18"/>
  <c r="C810" i="18"/>
  <c r="E810" i="18"/>
  <c r="F810" i="18"/>
  <c r="B811" i="18"/>
  <c r="C811" i="18"/>
  <c r="E811" i="18"/>
  <c r="F811" i="18"/>
  <c r="B812" i="18"/>
  <c r="C812" i="18"/>
  <c r="E812" i="18"/>
  <c r="F812" i="18"/>
  <c r="B813" i="18"/>
  <c r="C813" i="18"/>
  <c r="E813" i="18"/>
  <c r="F813" i="18"/>
  <c r="B814" i="18"/>
  <c r="C814" i="18"/>
  <c r="E814" i="18"/>
  <c r="F814" i="18"/>
  <c r="B815" i="18"/>
  <c r="C815" i="18"/>
  <c r="E815" i="18"/>
  <c r="F815" i="18"/>
  <c r="B816" i="18"/>
  <c r="C816" i="18"/>
  <c r="E816" i="18"/>
  <c r="F816" i="18"/>
  <c r="B817" i="18"/>
  <c r="C817" i="18"/>
  <c r="E817" i="18"/>
  <c r="F817" i="18"/>
  <c r="B818" i="18"/>
  <c r="C818" i="18"/>
  <c r="E818" i="18"/>
  <c r="F818" i="18"/>
  <c r="B819" i="18"/>
  <c r="C819" i="18"/>
  <c r="E819" i="18"/>
  <c r="F819" i="18"/>
  <c r="B820" i="18"/>
  <c r="C820" i="18"/>
  <c r="E820" i="18"/>
  <c r="F820" i="18"/>
  <c r="B821" i="18"/>
  <c r="C821" i="18"/>
  <c r="E821" i="18"/>
  <c r="F821" i="18"/>
  <c r="B822" i="18"/>
  <c r="C822" i="18"/>
  <c r="E822" i="18"/>
  <c r="F822" i="18"/>
  <c r="B823" i="18"/>
  <c r="C823" i="18"/>
  <c r="E823" i="18"/>
  <c r="F823" i="18"/>
  <c r="B824" i="18"/>
  <c r="C824" i="18"/>
  <c r="E824" i="18"/>
  <c r="F824" i="18"/>
  <c r="B825" i="18"/>
  <c r="C825" i="18"/>
  <c r="E825" i="18"/>
  <c r="F825" i="18"/>
  <c r="B826" i="18"/>
  <c r="C826" i="18"/>
  <c r="E826" i="18"/>
  <c r="F826" i="18"/>
  <c r="B827" i="18"/>
  <c r="C827" i="18"/>
  <c r="E827" i="18"/>
  <c r="F827" i="18"/>
  <c r="B828" i="18"/>
  <c r="C828" i="18"/>
  <c r="E828" i="18"/>
  <c r="F828" i="18"/>
  <c r="B829" i="18"/>
  <c r="C829" i="18"/>
  <c r="E829" i="18"/>
  <c r="F829" i="18"/>
  <c r="B830" i="18"/>
  <c r="C830" i="18"/>
  <c r="E830" i="18"/>
  <c r="F830" i="18"/>
  <c r="B831" i="18"/>
  <c r="C831" i="18"/>
  <c r="E831" i="18"/>
  <c r="F831" i="18"/>
  <c r="B832" i="18"/>
  <c r="C832" i="18"/>
  <c r="E832" i="18"/>
  <c r="F832" i="18"/>
  <c r="B833" i="18"/>
  <c r="C833" i="18"/>
  <c r="E833" i="18"/>
  <c r="F833" i="18"/>
  <c r="B834" i="18"/>
  <c r="C834" i="18"/>
  <c r="E834" i="18"/>
  <c r="F834" i="18"/>
  <c r="B835" i="18"/>
  <c r="C835" i="18"/>
  <c r="E835" i="18"/>
  <c r="F835" i="18"/>
  <c r="B836" i="18"/>
  <c r="C836" i="18"/>
  <c r="E836" i="18"/>
  <c r="F836" i="18"/>
  <c r="B837" i="18"/>
  <c r="C837" i="18"/>
  <c r="E837" i="18"/>
  <c r="F837" i="18"/>
  <c r="B838" i="18"/>
  <c r="C838" i="18"/>
  <c r="E838" i="18"/>
  <c r="F838" i="18"/>
  <c r="B839" i="18"/>
  <c r="C839" i="18"/>
  <c r="E839" i="18"/>
  <c r="F839" i="18"/>
  <c r="B840" i="18"/>
  <c r="C840" i="18"/>
  <c r="E840" i="18"/>
  <c r="F840" i="18"/>
  <c r="B841" i="18"/>
  <c r="C841" i="18"/>
  <c r="E841" i="18"/>
  <c r="F841" i="18"/>
  <c r="B842" i="18"/>
  <c r="C842" i="18"/>
  <c r="E842" i="18"/>
  <c r="F842" i="18"/>
  <c r="B843" i="18"/>
  <c r="C843" i="18"/>
  <c r="E843" i="18"/>
  <c r="F843" i="18"/>
  <c r="B844" i="18"/>
  <c r="C844" i="18"/>
  <c r="E844" i="18"/>
  <c r="F844" i="18"/>
  <c r="B845" i="18"/>
  <c r="C845" i="18"/>
  <c r="E845" i="18"/>
  <c r="F845" i="18"/>
  <c r="B846" i="18"/>
  <c r="C846" i="18"/>
  <c r="E846" i="18"/>
  <c r="F846" i="18"/>
  <c r="B847" i="18"/>
  <c r="C847" i="18"/>
  <c r="E847" i="18"/>
  <c r="F847" i="18"/>
  <c r="B848" i="18"/>
  <c r="C848" i="18"/>
  <c r="E848" i="18"/>
  <c r="F848" i="18"/>
  <c r="B849" i="18"/>
  <c r="C849" i="18"/>
  <c r="E849" i="18"/>
  <c r="F849" i="18"/>
  <c r="B850" i="18"/>
  <c r="C850" i="18"/>
  <c r="E850" i="18"/>
  <c r="F850" i="18"/>
  <c r="B851" i="18"/>
  <c r="C851" i="18"/>
  <c r="E851" i="18"/>
  <c r="F851" i="18"/>
  <c r="B852" i="18"/>
  <c r="C852" i="18"/>
  <c r="E852" i="18"/>
  <c r="F852" i="18"/>
  <c r="B853" i="18"/>
  <c r="C853" i="18"/>
  <c r="E853" i="18"/>
  <c r="F853" i="18"/>
  <c r="B854" i="18"/>
  <c r="C854" i="18"/>
  <c r="E854" i="18"/>
  <c r="F854" i="18"/>
  <c r="B855" i="18"/>
  <c r="C855" i="18"/>
  <c r="E855" i="18"/>
  <c r="F855" i="18"/>
  <c r="B856" i="18"/>
  <c r="C856" i="18"/>
  <c r="E856" i="18"/>
  <c r="F856" i="18"/>
  <c r="B857" i="18"/>
  <c r="C857" i="18"/>
  <c r="E857" i="18"/>
  <c r="F857" i="18"/>
  <c r="B858" i="18"/>
  <c r="C858" i="18"/>
  <c r="E858" i="18"/>
  <c r="F858" i="18"/>
  <c r="B859" i="18"/>
  <c r="C859" i="18"/>
  <c r="E859" i="18"/>
  <c r="F859" i="18"/>
  <c r="B860" i="18"/>
  <c r="C860" i="18"/>
  <c r="E860" i="18"/>
  <c r="F860" i="18"/>
  <c r="B861" i="18"/>
  <c r="C861" i="18"/>
  <c r="E861" i="18"/>
  <c r="F861" i="18"/>
  <c r="B862" i="18"/>
  <c r="C862" i="18"/>
  <c r="E862" i="18"/>
  <c r="F862" i="18"/>
  <c r="B863" i="18"/>
  <c r="C863" i="18"/>
  <c r="E863" i="18"/>
  <c r="F863" i="18"/>
  <c r="B864" i="18"/>
  <c r="C864" i="18"/>
  <c r="E864" i="18"/>
  <c r="F864" i="18"/>
  <c r="B865" i="18"/>
  <c r="C865" i="18"/>
  <c r="E865" i="18"/>
  <c r="F865" i="18"/>
  <c r="B866" i="18"/>
  <c r="C866" i="18"/>
  <c r="E866" i="18"/>
  <c r="F866" i="18"/>
  <c r="B867" i="18"/>
  <c r="C867" i="18"/>
  <c r="E867" i="18"/>
  <c r="F867" i="18"/>
  <c r="B868" i="18"/>
  <c r="C868" i="18"/>
  <c r="E868" i="18"/>
  <c r="F868" i="18"/>
  <c r="B869" i="18"/>
  <c r="C869" i="18"/>
  <c r="E869" i="18"/>
  <c r="F869" i="18"/>
  <c r="B870" i="18"/>
  <c r="C870" i="18"/>
  <c r="E870" i="18"/>
  <c r="F870" i="18"/>
  <c r="B871" i="18"/>
  <c r="C871" i="18"/>
  <c r="E871" i="18"/>
  <c r="F871" i="18"/>
  <c r="B872" i="18"/>
  <c r="C872" i="18"/>
  <c r="E872" i="18"/>
  <c r="F872" i="18"/>
  <c r="B873" i="18"/>
  <c r="C873" i="18"/>
  <c r="E873" i="18"/>
  <c r="F873" i="18"/>
  <c r="B874" i="18"/>
  <c r="C874" i="18"/>
  <c r="E874" i="18"/>
  <c r="F874" i="18"/>
  <c r="B875" i="18"/>
  <c r="C875" i="18"/>
  <c r="E875" i="18"/>
  <c r="F875" i="18"/>
  <c r="B876" i="18"/>
  <c r="C876" i="18"/>
  <c r="E876" i="18"/>
  <c r="F876" i="18"/>
  <c r="B877" i="18"/>
  <c r="C877" i="18"/>
  <c r="E877" i="18"/>
  <c r="F877" i="18"/>
  <c r="B878" i="18"/>
  <c r="C878" i="18"/>
  <c r="E878" i="18"/>
  <c r="F878" i="18"/>
  <c r="B879" i="18"/>
  <c r="C879" i="18"/>
  <c r="E879" i="18"/>
  <c r="F879" i="18"/>
  <c r="B880" i="18"/>
  <c r="C880" i="18"/>
  <c r="E880" i="18"/>
  <c r="F880" i="18"/>
  <c r="B881" i="18"/>
  <c r="C881" i="18"/>
  <c r="E881" i="18"/>
  <c r="F881" i="18"/>
  <c r="B882" i="18"/>
  <c r="C882" i="18"/>
  <c r="E882" i="18"/>
  <c r="F882" i="18"/>
  <c r="B883" i="18"/>
  <c r="C883" i="18"/>
  <c r="E883" i="18"/>
  <c r="F883" i="18"/>
  <c r="B884" i="18"/>
  <c r="C884" i="18"/>
  <c r="E884" i="18"/>
  <c r="F884" i="18"/>
  <c r="B885" i="18"/>
  <c r="C885" i="18"/>
  <c r="E885" i="18"/>
  <c r="F885" i="18"/>
  <c r="B886" i="18"/>
  <c r="C886" i="18"/>
  <c r="E886" i="18"/>
  <c r="F886" i="18"/>
  <c r="B887" i="18"/>
  <c r="C887" i="18"/>
  <c r="E887" i="18"/>
  <c r="F887" i="18"/>
  <c r="B888" i="18"/>
  <c r="C888" i="18"/>
  <c r="E888" i="18"/>
  <c r="F888" i="18"/>
  <c r="B889" i="18"/>
  <c r="C889" i="18"/>
  <c r="E889" i="18"/>
  <c r="F889" i="18"/>
  <c r="B890" i="18"/>
  <c r="C890" i="18"/>
  <c r="E890" i="18"/>
  <c r="F890" i="18"/>
  <c r="B891" i="18"/>
  <c r="C891" i="18"/>
  <c r="E891" i="18"/>
  <c r="F891" i="18"/>
  <c r="B892" i="18"/>
  <c r="C892" i="18"/>
  <c r="E892" i="18"/>
  <c r="F892" i="18"/>
  <c r="B893" i="18"/>
  <c r="C893" i="18"/>
  <c r="E893" i="18"/>
  <c r="F893" i="18"/>
  <c r="B894" i="18"/>
  <c r="C894" i="18"/>
  <c r="E894" i="18"/>
  <c r="F894" i="18"/>
  <c r="B895" i="18"/>
  <c r="C895" i="18"/>
  <c r="E895" i="18"/>
  <c r="F895" i="18"/>
  <c r="B896" i="18"/>
  <c r="C896" i="18"/>
  <c r="E896" i="18"/>
  <c r="F896" i="18"/>
  <c r="B897" i="18"/>
  <c r="C897" i="18"/>
  <c r="E897" i="18"/>
  <c r="F897" i="18"/>
  <c r="B898" i="18"/>
  <c r="C898" i="18"/>
  <c r="E898" i="18"/>
  <c r="F898" i="18"/>
  <c r="B899" i="18"/>
  <c r="C899" i="18"/>
  <c r="E899" i="18"/>
  <c r="F899" i="18"/>
  <c r="B900" i="18"/>
  <c r="C900" i="18"/>
  <c r="E900" i="18"/>
  <c r="F900" i="18"/>
  <c r="B901" i="18"/>
  <c r="C901" i="18"/>
  <c r="E901" i="18"/>
  <c r="F901" i="18"/>
  <c r="B902" i="18"/>
  <c r="C902" i="18"/>
  <c r="E902" i="18"/>
  <c r="F902" i="18"/>
  <c r="B903" i="18"/>
  <c r="C903" i="18"/>
  <c r="E903" i="18"/>
  <c r="F903" i="18"/>
  <c r="B904" i="18"/>
  <c r="C904" i="18"/>
  <c r="E904" i="18"/>
  <c r="F904" i="18"/>
  <c r="B905" i="18"/>
  <c r="C905" i="18"/>
  <c r="E905" i="18"/>
  <c r="F905" i="18"/>
  <c r="B906" i="18"/>
  <c r="C906" i="18"/>
  <c r="E906" i="18"/>
  <c r="F906" i="18"/>
  <c r="B907" i="18"/>
  <c r="C907" i="18"/>
  <c r="E907" i="18"/>
  <c r="F907" i="18"/>
  <c r="B908" i="18"/>
  <c r="C908" i="18"/>
  <c r="E908" i="18"/>
  <c r="F908" i="18"/>
  <c r="B909" i="18"/>
  <c r="C909" i="18"/>
  <c r="E909" i="18"/>
  <c r="F909" i="18"/>
  <c r="B910" i="18"/>
  <c r="C910" i="18"/>
  <c r="E910" i="18"/>
  <c r="F910" i="18"/>
  <c r="B911" i="18"/>
  <c r="C911" i="18"/>
  <c r="E911" i="18"/>
  <c r="F911" i="18"/>
  <c r="B912" i="18"/>
  <c r="C912" i="18"/>
  <c r="E912" i="18"/>
  <c r="F912" i="18"/>
  <c r="B913" i="18"/>
  <c r="C913" i="18"/>
  <c r="E913" i="18"/>
  <c r="F913" i="18"/>
  <c r="B914" i="18"/>
  <c r="C914" i="18"/>
  <c r="E914" i="18"/>
  <c r="F914" i="18"/>
  <c r="B915" i="18"/>
  <c r="C915" i="18"/>
  <c r="E915" i="18"/>
  <c r="F915" i="18"/>
  <c r="B916" i="18"/>
  <c r="C916" i="18"/>
  <c r="E916" i="18"/>
  <c r="F916" i="18"/>
  <c r="B917" i="18"/>
  <c r="C917" i="18"/>
  <c r="E917" i="18"/>
  <c r="F917" i="18"/>
  <c r="B918" i="18"/>
  <c r="C918" i="18"/>
  <c r="E918" i="18"/>
  <c r="F918" i="18"/>
  <c r="B919" i="18"/>
  <c r="C919" i="18"/>
  <c r="E919" i="18"/>
  <c r="F919" i="18"/>
  <c r="B920" i="18"/>
  <c r="C920" i="18"/>
  <c r="E920" i="18"/>
  <c r="F920" i="18"/>
  <c r="B921" i="18"/>
  <c r="C921" i="18"/>
  <c r="E921" i="18"/>
  <c r="F921" i="18"/>
  <c r="B922" i="18"/>
  <c r="C922" i="18"/>
  <c r="E922" i="18"/>
  <c r="F922" i="18"/>
  <c r="B923" i="18"/>
  <c r="C923" i="18"/>
  <c r="E923" i="18"/>
  <c r="F923" i="18"/>
  <c r="B924" i="18"/>
  <c r="C924" i="18"/>
  <c r="E924" i="18"/>
  <c r="F924" i="18"/>
  <c r="B925" i="18"/>
  <c r="C925" i="18"/>
  <c r="E925" i="18"/>
  <c r="F925" i="18"/>
  <c r="B926" i="18"/>
  <c r="C926" i="18"/>
  <c r="E926" i="18"/>
  <c r="F926" i="18"/>
  <c r="B927" i="18"/>
  <c r="C927" i="18"/>
  <c r="E927" i="18"/>
  <c r="F927" i="18"/>
  <c r="B928" i="18"/>
  <c r="C928" i="18"/>
  <c r="E928" i="18"/>
  <c r="F928" i="18"/>
  <c r="B929" i="18"/>
  <c r="C929" i="18"/>
  <c r="E929" i="18"/>
  <c r="F929" i="18"/>
  <c r="B930" i="18"/>
  <c r="C930" i="18"/>
  <c r="E930" i="18"/>
  <c r="F930" i="18"/>
  <c r="B931" i="18"/>
  <c r="C931" i="18"/>
  <c r="E931" i="18"/>
  <c r="F931" i="18"/>
  <c r="B932" i="18"/>
  <c r="C932" i="18"/>
  <c r="E932" i="18"/>
  <c r="F932" i="18"/>
  <c r="B933" i="18"/>
  <c r="C933" i="18"/>
  <c r="E933" i="18"/>
  <c r="F933" i="18"/>
  <c r="B934" i="18"/>
  <c r="C934" i="18"/>
  <c r="E934" i="18"/>
  <c r="F934" i="18"/>
  <c r="B935" i="18"/>
  <c r="C935" i="18"/>
  <c r="E935" i="18"/>
  <c r="F935" i="18"/>
  <c r="B936" i="18"/>
  <c r="C936" i="18"/>
  <c r="E936" i="18"/>
  <c r="F936" i="18"/>
  <c r="B937" i="18"/>
  <c r="C937" i="18"/>
  <c r="E937" i="18"/>
  <c r="F937" i="18"/>
  <c r="B938" i="18"/>
  <c r="C938" i="18"/>
  <c r="E938" i="18"/>
  <c r="F938" i="18"/>
  <c r="B939" i="18"/>
  <c r="C939" i="18"/>
  <c r="E939" i="18"/>
  <c r="F939" i="18"/>
  <c r="B940" i="18"/>
  <c r="C940" i="18"/>
  <c r="E940" i="18"/>
  <c r="F940" i="18"/>
  <c r="B941" i="18"/>
  <c r="C941" i="18"/>
  <c r="E941" i="18"/>
  <c r="F941" i="18"/>
  <c r="B942" i="18"/>
  <c r="C942" i="18"/>
  <c r="E942" i="18"/>
  <c r="F942" i="18"/>
  <c r="B943" i="18"/>
  <c r="C943" i="18"/>
  <c r="E943" i="18"/>
  <c r="F943" i="18"/>
  <c r="B944" i="18"/>
  <c r="C944" i="18"/>
  <c r="E944" i="18"/>
  <c r="F944" i="18"/>
  <c r="B945" i="18"/>
  <c r="C945" i="18"/>
  <c r="E945" i="18"/>
  <c r="F945" i="18"/>
  <c r="B946" i="18"/>
  <c r="C946" i="18"/>
  <c r="E946" i="18"/>
  <c r="F946" i="18"/>
  <c r="B947" i="18"/>
  <c r="C947" i="18"/>
  <c r="E947" i="18"/>
  <c r="F947" i="18"/>
  <c r="B948" i="18"/>
  <c r="C948" i="18"/>
  <c r="E948" i="18"/>
  <c r="F948" i="18"/>
  <c r="B949" i="18"/>
  <c r="C949" i="18"/>
  <c r="E949" i="18"/>
  <c r="F949" i="18"/>
  <c r="B950" i="18"/>
  <c r="C950" i="18"/>
  <c r="E950" i="18"/>
  <c r="F950" i="18"/>
  <c r="B951" i="18"/>
  <c r="C951" i="18"/>
  <c r="E951" i="18"/>
  <c r="F951" i="18"/>
  <c r="B952" i="18"/>
  <c r="C952" i="18"/>
  <c r="E952" i="18"/>
  <c r="F952" i="18"/>
  <c r="B953" i="18"/>
  <c r="C953" i="18"/>
  <c r="E953" i="18"/>
  <c r="F953" i="18"/>
  <c r="B954" i="18"/>
  <c r="C954" i="18"/>
  <c r="E954" i="18"/>
  <c r="F954" i="18"/>
  <c r="B955" i="18"/>
  <c r="C955" i="18"/>
  <c r="E955" i="18"/>
  <c r="F955" i="18"/>
  <c r="B956" i="18"/>
  <c r="C956" i="18"/>
  <c r="E956" i="18"/>
  <c r="F956" i="18"/>
  <c r="B957" i="18"/>
  <c r="C957" i="18"/>
  <c r="E957" i="18"/>
  <c r="F957" i="18"/>
  <c r="B958" i="18"/>
  <c r="C958" i="18"/>
  <c r="E958" i="18"/>
  <c r="F958" i="18"/>
  <c r="B959" i="18"/>
  <c r="C959" i="18"/>
  <c r="E959" i="18"/>
  <c r="F959" i="18"/>
  <c r="B960" i="18"/>
  <c r="C960" i="18"/>
  <c r="E960" i="18"/>
  <c r="F960" i="18"/>
  <c r="B961" i="18"/>
  <c r="C961" i="18"/>
  <c r="E961" i="18"/>
  <c r="F961" i="18"/>
  <c r="B962" i="18"/>
  <c r="C962" i="18"/>
  <c r="E962" i="18"/>
  <c r="F962" i="18"/>
  <c r="B963" i="18"/>
  <c r="C963" i="18"/>
  <c r="E963" i="18"/>
  <c r="F963" i="18"/>
  <c r="B964" i="18"/>
  <c r="C964" i="18"/>
  <c r="E964" i="18"/>
  <c r="F964" i="18"/>
  <c r="B965" i="18"/>
  <c r="C965" i="18"/>
  <c r="E965" i="18"/>
  <c r="F965" i="18"/>
  <c r="B966" i="18"/>
  <c r="C966" i="18"/>
  <c r="E966" i="18"/>
  <c r="F966" i="18"/>
  <c r="B967" i="18"/>
  <c r="C967" i="18"/>
  <c r="E967" i="18"/>
  <c r="F967" i="18"/>
  <c r="B968" i="18"/>
  <c r="C968" i="18"/>
  <c r="E968" i="18"/>
  <c r="F968" i="18"/>
  <c r="B969" i="18"/>
  <c r="C969" i="18"/>
  <c r="E969" i="18"/>
  <c r="F969" i="18"/>
  <c r="B970" i="18"/>
  <c r="C970" i="18"/>
  <c r="E970" i="18"/>
  <c r="F970" i="18"/>
  <c r="B971" i="18"/>
  <c r="C971" i="18"/>
  <c r="E971" i="18"/>
  <c r="F971" i="18"/>
  <c r="B972" i="18"/>
  <c r="C972" i="18"/>
  <c r="E972" i="18"/>
  <c r="F972" i="18"/>
  <c r="B973" i="18"/>
  <c r="C973" i="18"/>
  <c r="E973" i="18"/>
  <c r="F973" i="18"/>
  <c r="B974" i="18"/>
  <c r="C974" i="18"/>
  <c r="E974" i="18"/>
  <c r="F974" i="18"/>
  <c r="B975" i="18"/>
  <c r="C975" i="18"/>
  <c r="E975" i="18"/>
  <c r="F975" i="18"/>
  <c r="B976" i="18"/>
  <c r="C976" i="18"/>
  <c r="E976" i="18"/>
  <c r="F976" i="18"/>
  <c r="B977" i="18"/>
  <c r="C977" i="18"/>
  <c r="E977" i="18"/>
  <c r="F977" i="18"/>
  <c r="B978" i="18"/>
  <c r="C978" i="18"/>
  <c r="E978" i="18"/>
  <c r="F978" i="18"/>
  <c r="B979" i="18"/>
  <c r="C979" i="18"/>
  <c r="E979" i="18"/>
  <c r="F979" i="18"/>
  <c r="B980" i="18"/>
  <c r="C980" i="18"/>
  <c r="E980" i="18"/>
  <c r="F980" i="18"/>
  <c r="B981" i="18"/>
  <c r="C981" i="18"/>
  <c r="E981" i="18"/>
  <c r="F981" i="18"/>
  <c r="B983" i="18"/>
  <c r="C983" i="18"/>
  <c r="E983" i="18"/>
  <c r="F983" i="18"/>
  <c r="B984" i="18"/>
  <c r="C984" i="18"/>
  <c r="E984" i="18"/>
  <c r="F984" i="18"/>
  <c r="B985" i="18"/>
  <c r="C985" i="18"/>
  <c r="E985" i="18"/>
  <c r="F985" i="18"/>
  <c r="B986" i="18"/>
  <c r="C986" i="18"/>
  <c r="E986" i="18"/>
  <c r="F986" i="18"/>
  <c r="B987" i="18"/>
  <c r="C987" i="18"/>
  <c r="E987" i="18"/>
  <c r="F987" i="18"/>
  <c r="B988" i="18"/>
  <c r="C988" i="18"/>
  <c r="E988" i="18"/>
  <c r="F988" i="18"/>
  <c r="B989" i="18"/>
  <c r="C989" i="18"/>
  <c r="E989" i="18"/>
  <c r="F989" i="18"/>
  <c r="B990" i="18"/>
  <c r="C990" i="18"/>
  <c r="E990" i="18"/>
  <c r="F990" i="18"/>
  <c r="B991" i="18"/>
  <c r="C991" i="18"/>
  <c r="E991" i="18"/>
  <c r="F991" i="18"/>
  <c r="B992" i="18"/>
  <c r="C992" i="18"/>
  <c r="E992" i="18"/>
  <c r="F992" i="18"/>
  <c r="B993" i="18"/>
  <c r="C993" i="18"/>
  <c r="E993" i="18"/>
  <c r="F993" i="18"/>
  <c r="B994" i="18"/>
  <c r="C994" i="18"/>
  <c r="E994" i="18"/>
  <c r="F994" i="18"/>
  <c r="B995" i="18"/>
  <c r="C995" i="18"/>
  <c r="E995" i="18"/>
  <c r="F995" i="18"/>
  <c r="B996" i="18"/>
  <c r="C996" i="18"/>
  <c r="E996" i="18"/>
  <c r="F996" i="18"/>
  <c r="B997" i="18"/>
  <c r="C997" i="18"/>
  <c r="E997" i="18"/>
  <c r="F997" i="18"/>
  <c r="B998" i="18"/>
  <c r="C998" i="18"/>
  <c r="E998" i="18"/>
  <c r="F998" i="18"/>
  <c r="B999" i="18"/>
  <c r="C999" i="18"/>
  <c r="E999" i="18"/>
  <c r="F999" i="18"/>
  <c r="B1000" i="18"/>
  <c r="C1000" i="18"/>
  <c r="E1000" i="18"/>
  <c r="F1000" i="18"/>
  <c r="B1001" i="18"/>
  <c r="C1001" i="18"/>
  <c r="E1001" i="18"/>
  <c r="F1001" i="18"/>
  <c r="B1002" i="18"/>
  <c r="C1002" i="18"/>
  <c r="E1002" i="18"/>
  <c r="F1002" i="18"/>
  <c r="B1003" i="18"/>
  <c r="C1003" i="18"/>
  <c r="E1003" i="18"/>
  <c r="F1003" i="18"/>
  <c r="B1004" i="18"/>
  <c r="C1004" i="18"/>
  <c r="E1004" i="18"/>
  <c r="F1004" i="18"/>
  <c r="B1005" i="18"/>
  <c r="C1005" i="18"/>
  <c r="E1005" i="18"/>
  <c r="F1005" i="18"/>
  <c r="B1006" i="18"/>
  <c r="C1006" i="18"/>
  <c r="E1006" i="18"/>
  <c r="F1006" i="18"/>
  <c r="B1007" i="18"/>
  <c r="C1007" i="18"/>
  <c r="E1007" i="18"/>
  <c r="F1007" i="18"/>
  <c r="B1008" i="18"/>
  <c r="C1008" i="18"/>
  <c r="E1008" i="18"/>
  <c r="F1008" i="18"/>
  <c r="B1009" i="18"/>
  <c r="C1009" i="18"/>
  <c r="E1009" i="18"/>
  <c r="F1009" i="18"/>
  <c r="B1010" i="18"/>
  <c r="C1010" i="18"/>
  <c r="E1010" i="18"/>
  <c r="F1010" i="18"/>
  <c r="B1011" i="18"/>
  <c r="C1011" i="18"/>
  <c r="E1011" i="18"/>
  <c r="F1011" i="18"/>
  <c r="B1012" i="18"/>
  <c r="C1012" i="18"/>
  <c r="E1012" i="18"/>
  <c r="F1012" i="18"/>
  <c r="B1013" i="18"/>
  <c r="C1013" i="18"/>
  <c r="E1013" i="18"/>
  <c r="F1013" i="18"/>
  <c r="B1014" i="18"/>
  <c r="C1014" i="18"/>
  <c r="E1014" i="18"/>
  <c r="F1014" i="18"/>
  <c r="B1015" i="18"/>
  <c r="C1015" i="18"/>
  <c r="E1015" i="18"/>
  <c r="F1015" i="18"/>
  <c r="B1016" i="18"/>
  <c r="C1016" i="18"/>
  <c r="E1016" i="18"/>
  <c r="F1016" i="18"/>
  <c r="B1017" i="18"/>
  <c r="C1017" i="18"/>
  <c r="E1017" i="18"/>
  <c r="F1017" i="18"/>
  <c r="B1018" i="18"/>
  <c r="C1018" i="18"/>
  <c r="E1018" i="18"/>
  <c r="F1018" i="18"/>
  <c r="B1019" i="18"/>
  <c r="C1019" i="18"/>
  <c r="E1019" i="18"/>
  <c r="F1019" i="18"/>
  <c r="B1020" i="18"/>
  <c r="C1020" i="18"/>
  <c r="E1020" i="18"/>
  <c r="F1020" i="18"/>
  <c r="B1021" i="18"/>
  <c r="C1021" i="18"/>
  <c r="E1021" i="18"/>
  <c r="F1021" i="18"/>
  <c r="B1022" i="18"/>
  <c r="C1022" i="18"/>
  <c r="E1022" i="18"/>
  <c r="F1022" i="18"/>
  <c r="B1023" i="18"/>
  <c r="C1023" i="18"/>
  <c r="E1023" i="18"/>
  <c r="F1023" i="18"/>
  <c r="B1024" i="18"/>
  <c r="C1024" i="18"/>
  <c r="E1024" i="18"/>
  <c r="F1024" i="18"/>
  <c r="B1025" i="18"/>
  <c r="C1025" i="18"/>
  <c r="E1025" i="18"/>
  <c r="F1025" i="18"/>
  <c r="B1026" i="18"/>
  <c r="C1026" i="18"/>
  <c r="E1026" i="18"/>
  <c r="F1026" i="18"/>
  <c r="B1027" i="18"/>
  <c r="C1027" i="18"/>
  <c r="E1027" i="18"/>
  <c r="F1027" i="18"/>
  <c r="B1028" i="18"/>
  <c r="C1028" i="18"/>
  <c r="E1028" i="18"/>
  <c r="F1028" i="18"/>
  <c r="B1029" i="18"/>
  <c r="C1029" i="18"/>
  <c r="E1029" i="18"/>
  <c r="F1029" i="18"/>
  <c r="B1030" i="18"/>
  <c r="C1030" i="18"/>
  <c r="E1030" i="18"/>
  <c r="F1030" i="18"/>
  <c r="B1031" i="18"/>
  <c r="C1031" i="18"/>
  <c r="E1031" i="18"/>
  <c r="F1031" i="18"/>
  <c r="B1032" i="18"/>
  <c r="C1032" i="18"/>
  <c r="E1032" i="18"/>
  <c r="F1032" i="18"/>
  <c r="B1033" i="18"/>
  <c r="C1033" i="18"/>
  <c r="E1033" i="18"/>
  <c r="F1033" i="18"/>
  <c r="B1034" i="18"/>
  <c r="C1034" i="18"/>
  <c r="E1034" i="18"/>
  <c r="F1034" i="18"/>
  <c r="B1035" i="18"/>
  <c r="C1035" i="18"/>
  <c r="E1035" i="18"/>
  <c r="F1035" i="18"/>
  <c r="B1036" i="18"/>
  <c r="C1036" i="18"/>
  <c r="E1036" i="18"/>
  <c r="F1036" i="18"/>
  <c r="B1037" i="18"/>
  <c r="C1037" i="18"/>
  <c r="E1037" i="18"/>
  <c r="F1037" i="18"/>
  <c r="B1038" i="18"/>
  <c r="C1038" i="18"/>
  <c r="E1038" i="18"/>
  <c r="F1038" i="18"/>
  <c r="B1039" i="18"/>
  <c r="C1039" i="18"/>
  <c r="E1039" i="18"/>
  <c r="F1039" i="18"/>
  <c r="B1040" i="18"/>
  <c r="C1040" i="18"/>
  <c r="E1040" i="18"/>
  <c r="F1040" i="18"/>
  <c r="B1041" i="18"/>
  <c r="C1041" i="18"/>
  <c r="E1041" i="18"/>
  <c r="F1041" i="18"/>
  <c r="B1042" i="18"/>
  <c r="C1042" i="18"/>
  <c r="E1042" i="18"/>
  <c r="F1042" i="18"/>
  <c r="B1043" i="18"/>
  <c r="C1043" i="18"/>
  <c r="E1043" i="18"/>
  <c r="F1043" i="18"/>
  <c r="B1044" i="18"/>
  <c r="C1044" i="18"/>
  <c r="E1044" i="18"/>
  <c r="F1044" i="18"/>
  <c r="B1045" i="18"/>
  <c r="C1045" i="18"/>
  <c r="E1045" i="18"/>
  <c r="F1045" i="18"/>
  <c r="B1046" i="18"/>
  <c r="C1046" i="18"/>
  <c r="E1046" i="18"/>
  <c r="F1046" i="18"/>
  <c r="B1047" i="18"/>
  <c r="C1047" i="18"/>
  <c r="E1047" i="18"/>
  <c r="F1047" i="18"/>
  <c r="B1048" i="18"/>
  <c r="C1048" i="18"/>
  <c r="E1048" i="18"/>
  <c r="F1048" i="18"/>
  <c r="B1049" i="18"/>
  <c r="C1049" i="18"/>
  <c r="E1049" i="18"/>
  <c r="F1049" i="18"/>
  <c r="B1050" i="18"/>
  <c r="C1050" i="18"/>
  <c r="E1050" i="18"/>
  <c r="F1050" i="18"/>
  <c r="B1051" i="18"/>
  <c r="C1051" i="18"/>
  <c r="E1051" i="18"/>
  <c r="F1051" i="18"/>
  <c r="B1052" i="18"/>
  <c r="C1052" i="18"/>
  <c r="E1052" i="18"/>
  <c r="F1052" i="18"/>
  <c r="B1053" i="18"/>
  <c r="C1053" i="18"/>
  <c r="E1053" i="18"/>
  <c r="F1053" i="18"/>
  <c r="B1054" i="18"/>
  <c r="C1054" i="18"/>
  <c r="E1054" i="18"/>
  <c r="F1054" i="18"/>
  <c r="B1055" i="18"/>
  <c r="C1055" i="18"/>
  <c r="E1055" i="18"/>
  <c r="F1055" i="18"/>
  <c r="B1056" i="18"/>
  <c r="C1056" i="18"/>
  <c r="E1056" i="18"/>
  <c r="F1056" i="18"/>
  <c r="B1057" i="18"/>
  <c r="C1057" i="18"/>
  <c r="E1057" i="18"/>
  <c r="F1057" i="18"/>
  <c r="B1058" i="18"/>
  <c r="C1058" i="18"/>
  <c r="E1058" i="18"/>
  <c r="F1058" i="18"/>
  <c r="B1059" i="18"/>
  <c r="C1059" i="18"/>
  <c r="E1059" i="18"/>
  <c r="F1059" i="18"/>
  <c r="B1060" i="18"/>
  <c r="C1060" i="18"/>
  <c r="E1060" i="18"/>
  <c r="F1060" i="18"/>
  <c r="B1061" i="18"/>
  <c r="C1061" i="18"/>
  <c r="E1061" i="18"/>
  <c r="F1061" i="18"/>
  <c r="B1062" i="18"/>
  <c r="C1062" i="18"/>
  <c r="E1062" i="18"/>
  <c r="F1062" i="18"/>
  <c r="B1063" i="18"/>
  <c r="C1063" i="18"/>
  <c r="E1063" i="18"/>
  <c r="F1063" i="18"/>
  <c r="B1064" i="18"/>
  <c r="C1064" i="18"/>
  <c r="E1064" i="18"/>
  <c r="F1064" i="18"/>
  <c r="B1065" i="18"/>
  <c r="C1065" i="18"/>
  <c r="E1065" i="18"/>
  <c r="F1065" i="18"/>
  <c r="B1066" i="18"/>
  <c r="C1066" i="18"/>
  <c r="E1066" i="18"/>
  <c r="F1066" i="18"/>
  <c r="B1067" i="18"/>
  <c r="C1067" i="18"/>
  <c r="E1067" i="18"/>
  <c r="F1067" i="18"/>
  <c r="B1068" i="18"/>
  <c r="C1068" i="18"/>
  <c r="E1068" i="18"/>
  <c r="F1068" i="18"/>
  <c r="B1069" i="18"/>
  <c r="C1069" i="18"/>
  <c r="E1069" i="18"/>
  <c r="F1069" i="18"/>
  <c r="B1070" i="18"/>
  <c r="C1070" i="18"/>
  <c r="E1070" i="18"/>
  <c r="F1070" i="18"/>
  <c r="B1071" i="18"/>
  <c r="C1071" i="18"/>
  <c r="E1071" i="18"/>
  <c r="F1071" i="18"/>
  <c r="B1072" i="18"/>
  <c r="C1072" i="18"/>
  <c r="E1072" i="18"/>
  <c r="F1072" i="18"/>
  <c r="B1073" i="18"/>
  <c r="C1073" i="18"/>
  <c r="E1073" i="18"/>
  <c r="F1073" i="18"/>
  <c r="B1074" i="18"/>
  <c r="C1074" i="18"/>
  <c r="E1074" i="18"/>
  <c r="F1074" i="18"/>
  <c r="B1075" i="18"/>
  <c r="C1075" i="18"/>
  <c r="E1075" i="18"/>
  <c r="F1075" i="18"/>
  <c r="B1076" i="18"/>
  <c r="C1076" i="18"/>
  <c r="E1076" i="18"/>
  <c r="F1076" i="18"/>
  <c r="B1077" i="18"/>
  <c r="C1077" i="18"/>
  <c r="E1077" i="18"/>
  <c r="F1077" i="18"/>
  <c r="B1078" i="18"/>
  <c r="C1078" i="18"/>
  <c r="E1078" i="18"/>
  <c r="F1078" i="18"/>
  <c r="B1079" i="18"/>
  <c r="C1079" i="18"/>
  <c r="E1079" i="18"/>
  <c r="F1079" i="18"/>
  <c r="B1080" i="18"/>
  <c r="C1080" i="18"/>
  <c r="E1080" i="18"/>
  <c r="F1080" i="18"/>
  <c r="B1081" i="18"/>
  <c r="C1081" i="18"/>
  <c r="E1081" i="18"/>
  <c r="F1081" i="18"/>
  <c r="B1082" i="18"/>
  <c r="C1082" i="18"/>
  <c r="E1082" i="18"/>
  <c r="F1082" i="18"/>
  <c r="B1083" i="18"/>
  <c r="C1083" i="18"/>
  <c r="E1083" i="18"/>
  <c r="F1083" i="18"/>
  <c r="B1084" i="18"/>
  <c r="C1084" i="18"/>
  <c r="E1084" i="18"/>
  <c r="F1084" i="18"/>
  <c r="B1085" i="18"/>
  <c r="C1085" i="18"/>
  <c r="E1085" i="18"/>
  <c r="F1085" i="18"/>
  <c r="B1086" i="18"/>
  <c r="C1086" i="18"/>
  <c r="E1086" i="18"/>
  <c r="F1086" i="18"/>
  <c r="B1087" i="18"/>
  <c r="C1087" i="18"/>
  <c r="E1087" i="18"/>
  <c r="F1087" i="18"/>
  <c r="B1088" i="18"/>
  <c r="C1088" i="18"/>
  <c r="E1088" i="18"/>
  <c r="F1088" i="18"/>
  <c r="B1089" i="18"/>
  <c r="C1089" i="18"/>
  <c r="E1089" i="18"/>
  <c r="F1089" i="18"/>
  <c r="B1090" i="18"/>
  <c r="C1090" i="18"/>
  <c r="E1090" i="18"/>
  <c r="F1090" i="18"/>
  <c r="B1091" i="18"/>
  <c r="C1091" i="18"/>
  <c r="E1091" i="18"/>
  <c r="F1091" i="18"/>
  <c r="B1092" i="18"/>
  <c r="C1092" i="18"/>
  <c r="E1092" i="18"/>
  <c r="F1092" i="18"/>
  <c r="B1093" i="18"/>
  <c r="C1093" i="18"/>
  <c r="E1093" i="18"/>
  <c r="F1093" i="18"/>
  <c r="B1094" i="18"/>
  <c r="C1094" i="18"/>
  <c r="E1094" i="18"/>
  <c r="F1094" i="18"/>
  <c r="B1095" i="18"/>
  <c r="C1095" i="18"/>
  <c r="E1095" i="18"/>
  <c r="F1095" i="18"/>
  <c r="B1096" i="18"/>
  <c r="C1096" i="18"/>
  <c r="E1096" i="18"/>
  <c r="F1096" i="18"/>
  <c r="B1097" i="18"/>
  <c r="C1097" i="18"/>
  <c r="E1097" i="18"/>
  <c r="F1097" i="18"/>
  <c r="B1098" i="18"/>
  <c r="C1098" i="18"/>
  <c r="E1098" i="18"/>
  <c r="F1098" i="18"/>
  <c r="B1099" i="18"/>
  <c r="C1099" i="18"/>
  <c r="E1099" i="18"/>
  <c r="F1099" i="18"/>
  <c r="B1100" i="18"/>
  <c r="C1100" i="18"/>
  <c r="E1100" i="18"/>
  <c r="F1100" i="18"/>
  <c r="B1101" i="18"/>
  <c r="C1101" i="18"/>
  <c r="E1101" i="18"/>
  <c r="F1101" i="18"/>
  <c r="B1102" i="18"/>
  <c r="C1102" i="18"/>
  <c r="E1102" i="18"/>
  <c r="F1102" i="18"/>
  <c r="B1103" i="18"/>
  <c r="C1103" i="18"/>
  <c r="E1103" i="18"/>
  <c r="F1103" i="18"/>
  <c r="B1104" i="18"/>
  <c r="C1104" i="18"/>
  <c r="E1104" i="18"/>
  <c r="F1104" i="18"/>
  <c r="B1105" i="18"/>
  <c r="C1105" i="18"/>
  <c r="E1105" i="18"/>
  <c r="F1105" i="18"/>
  <c r="B1106" i="18"/>
  <c r="C1106" i="18"/>
  <c r="E1106" i="18"/>
  <c r="F1106" i="18"/>
  <c r="B1107" i="18"/>
  <c r="C1107" i="18"/>
  <c r="E1107" i="18"/>
  <c r="F1107" i="18"/>
  <c r="B1108" i="18"/>
  <c r="C1108" i="18"/>
  <c r="E1108" i="18"/>
  <c r="F1108" i="18"/>
  <c r="B1109" i="18"/>
  <c r="C1109" i="18"/>
  <c r="E1109" i="18"/>
  <c r="F1109" i="18"/>
  <c r="B1110" i="18"/>
  <c r="C1110" i="18"/>
  <c r="E1110" i="18"/>
  <c r="F1110" i="18"/>
  <c r="B1111" i="18"/>
  <c r="C1111" i="18"/>
  <c r="E1111" i="18"/>
  <c r="F1111" i="18"/>
  <c r="B1112" i="18"/>
  <c r="C1112" i="18"/>
  <c r="E1112" i="18"/>
  <c r="F1112" i="18"/>
  <c r="B1113" i="18"/>
  <c r="C1113" i="18"/>
  <c r="E1113" i="18"/>
  <c r="F1113" i="18"/>
  <c r="B1114" i="18"/>
  <c r="C1114" i="18"/>
  <c r="E1114" i="18"/>
  <c r="F1114" i="18"/>
  <c r="B1115" i="18"/>
  <c r="C1115" i="18"/>
  <c r="E1115" i="18"/>
  <c r="F1115" i="18"/>
  <c r="B1116" i="18"/>
  <c r="C1116" i="18"/>
  <c r="E1116" i="18"/>
  <c r="F1116" i="18"/>
  <c r="B1117" i="18"/>
  <c r="C1117" i="18"/>
  <c r="E1117" i="18"/>
  <c r="F1117" i="18"/>
  <c r="B1118" i="18"/>
  <c r="C1118" i="18"/>
  <c r="E1118" i="18"/>
  <c r="F1118" i="18"/>
  <c r="B1119" i="18"/>
  <c r="C1119" i="18"/>
  <c r="E1119" i="18"/>
  <c r="F1119" i="18"/>
  <c r="B1120" i="18"/>
  <c r="C1120" i="18"/>
  <c r="E1120" i="18"/>
  <c r="F1120" i="18"/>
  <c r="B1121" i="18"/>
  <c r="C1121" i="18"/>
  <c r="E1121" i="18"/>
  <c r="F1121" i="18"/>
  <c r="B1122" i="18"/>
  <c r="C1122" i="18"/>
  <c r="E1122" i="18"/>
  <c r="F1122" i="18"/>
  <c r="B1123" i="18"/>
  <c r="C1123" i="18"/>
  <c r="E1123" i="18"/>
  <c r="F1123" i="18"/>
  <c r="B1124" i="18"/>
  <c r="C1124" i="18"/>
  <c r="E1124" i="18"/>
  <c r="F1124" i="18"/>
  <c r="B1125" i="18"/>
  <c r="C1125" i="18"/>
  <c r="E1125" i="18"/>
  <c r="F1125" i="18"/>
  <c r="B1126" i="18"/>
  <c r="C1126" i="18"/>
  <c r="E1126" i="18"/>
  <c r="F1126" i="18"/>
  <c r="B1127" i="18"/>
  <c r="C1127" i="18"/>
  <c r="E1127" i="18"/>
  <c r="F1127" i="18"/>
  <c r="B1128" i="18"/>
  <c r="C1128" i="18"/>
  <c r="E1128" i="18"/>
  <c r="F1128" i="18"/>
  <c r="B1129" i="18"/>
  <c r="C1129" i="18"/>
  <c r="E1129" i="18"/>
  <c r="F1129" i="18"/>
  <c r="B1130" i="18"/>
  <c r="C1130" i="18"/>
  <c r="E1130" i="18"/>
  <c r="F1130" i="18"/>
  <c r="B1131" i="18"/>
  <c r="C1131" i="18"/>
  <c r="E1131" i="18"/>
  <c r="F1131" i="18"/>
  <c r="B1132" i="18"/>
  <c r="C1132" i="18"/>
  <c r="E1132" i="18"/>
  <c r="F1132" i="18"/>
  <c r="B1133" i="18"/>
  <c r="C1133" i="18"/>
  <c r="E1133" i="18"/>
  <c r="F1133" i="18"/>
  <c r="B1134" i="18"/>
  <c r="C1134" i="18"/>
  <c r="E1134" i="18"/>
  <c r="F1134" i="18"/>
  <c r="B1135" i="18"/>
  <c r="C1135" i="18"/>
  <c r="E1135" i="18"/>
  <c r="F1135" i="18"/>
  <c r="B1136" i="18"/>
  <c r="C1136" i="18"/>
  <c r="E1136" i="18"/>
  <c r="F1136" i="18"/>
  <c r="B1137" i="18"/>
  <c r="C1137" i="18"/>
  <c r="E1137" i="18"/>
  <c r="F1137" i="18"/>
  <c r="B1138" i="18"/>
  <c r="C1138" i="18"/>
  <c r="E1138" i="18"/>
  <c r="F1138" i="18"/>
  <c r="B1139" i="18"/>
  <c r="C1139" i="18"/>
  <c r="E1139" i="18"/>
  <c r="F1139" i="18"/>
  <c r="B1140" i="18"/>
  <c r="C1140" i="18"/>
  <c r="E1140" i="18"/>
  <c r="F1140" i="18"/>
  <c r="B1141" i="18"/>
  <c r="C1141" i="18"/>
  <c r="E1141" i="18"/>
  <c r="F1141" i="18"/>
  <c r="B1142" i="18"/>
  <c r="C1142" i="18"/>
  <c r="E1142" i="18"/>
  <c r="F1142" i="18"/>
  <c r="B1143" i="18"/>
  <c r="C1143" i="18"/>
  <c r="E1143" i="18"/>
  <c r="F1143" i="18"/>
  <c r="B1144" i="18"/>
  <c r="C1144" i="18"/>
  <c r="E1144" i="18"/>
  <c r="F1144" i="18"/>
  <c r="B1145" i="18"/>
  <c r="C1145" i="18"/>
  <c r="E1145" i="18"/>
  <c r="F1145" i="18"/>
  <c r="B1146" i="18"/>
  <c r="C1146" i="18"/>
  <c r="E1146" i="18"/>
  <c r="F1146" i="18"/>
  <c r="B1147" i="18"/>
  <c r="C1147" i="18"/>
  <c r="E1147" i="18"/>
  <c r="F1147" i="18"/>
  <c r="B1148" i="18"/>
  <c r="C1148" i="18"/>
  <c r="E1148" i="18"/>
  <c r="F1148" i="18"/>
  <c r="B1149" i="18"/>
  <c r="C1149" i="18"/>
  <c r="E1149" i="18"/>
  <c r="F1149" i="18"/>
  <c r="B1150" i="18"/>
  <c r="C1150" i="18"/>
  <c r="E1150" i="18"/>
  <c r="F1150" i="18"/>
  <c r="B1151" i="18"/>
  <c r="C1151" i="18"/>
  <c r="E1151" i="18"/>
  <c r="F1151" i="18"/>
  <c r="B1152" i="18"/>
  <c r="C1152" i="18"/>
  <c r="E1152" i="18"/>
  <c r="F1152" i="18"/>
  <c r="B1153" i="18"/>
  <c r="C1153" i="18"/>
  <c r="E1153" i="18"/>
  <c r="F1153" i="18"/>
  <c r="B1154" i="18"/>
  <c r="C1154" i="18"/>
  <c r="E1154" i="18"/>
  <c r="F1154" i="18"/>
  <c r="B1155" i="18"/>
  <c r="C1155" i="18"/>
  <c r="E1155" i="18"/>
  <c r="F1155" i="18"/>
  <c r="B1156" i="18"/>
  <c r="C1156" i="18"/>
  <c r="E1156" i="18"/>
  <c r="F1156" i="18"/>
  <c r="B1157" i="18"/>
  <c r="C1157" i="18"/>
  <c r="E1157" i="18"/>
  <c r="F1157" i="18"/>
  <c r="B1158" i="18"/>
  <c r="C1158" i="18"/>
  <c r="E1158" i="18"/>
  <c r="F1158" i="18"/>
  <c r="B1159" i="18"/>
  <c r="C1159" i="18"/>
  <c r="E1159" i="18"/>
  <c r="F1159" i="18"/>
  <c r="B1160" i="18"/>
  <c r="C1160" i="18"/>
  <c r="E1160" i="18"/>
  <c r="F1160" i="18"/>
  <c r="B1161" i="18"/>
  <c r="C1161" i="18"/>
  <c r="E1161" i="18"/>
  <c r="F1161" i="18"/>
  <c r="B1162" i="18"/>
  <c r="C1162" i="18"/>
  <c r="E1162" i="18"/>
  <c r="F1162" i="18"/>
  <c r="B1163" i="18"/>
  <c r="C1163" i="18"/>
  <c r="E1163" i="18"/>
  <c r="F1163" i="18"/>
  <c r="B1164" i="18"/>
  <c r="C1164" i="18"/>
  <c r="E1164" i="18"/>
  <c r="F1164" i="18"/>
  <c r="B1165" i="18"/>
  <c r="C1165" i="18"/>
  <c r="E1165" i="18"/>
  <c r="F1165" i="18"/>
  <c r="B1166" i="18"/>
  <c r="C1166" i="18"/>
  <c r="E1166" i="18"/>
  <c r="F1166" i="18"/>
  <c r="B1167" i="18"/>
  <c r="C1167" i="18"/>
  <c r="E1167" i="18"/>
  <c r="F1167" i="18"/>
  <c r="B1168" i="18"/>
  <c r="C1168" i="18"/>
  <c r="E1168" i="18"/>
  <c r="F1168" i="18"/>
  <c r="B1169" i="18"/>
  <c r="C1169" i="18"/>
  <c r="E1169" i="18"/>
  <c r="F1169" i="18"/>
  <c r="B1170" i="18"/>
  <c r="C1170" i="18"/>
  <c r="E1170" i="18"/>
  <c r="F1170" i="18"/>
  <c r="B1171" i="18"/>
  <c r="C1171" i="18"/>
  <c r="E1171" i="18"/>
  <c r="F1171" i="18"/>
  <c r="B1172" i="18"/>
  <c r="C1172" i="18"/>
  <c r="E1172" i="18"/>
  <c r="F1172" i="18"/>
  <c r="B1173" i="18"/>
  <c r="C1173" i="18"/>
  <c r="E1173" i="18"/>
  <c r="F1173" i="18"/>
  <c r="B1174" i="18"/>
  <c r="C1174" i="18"/>
  <c r="E1174" i="18"/>
  <c r="F1174" i="18"/>
  <c r="B1175" i="18"/>
  <c r="C1175" i="18"/>
  <c r="E1175" i="18"/>
  <c r="F1175" i="18"/>
  <c r="B1176" i="18"/>
  <c r="C1176" i="18"/>
  <c r="E1176" i="18"/>
  <c r="F1176" i="18"/>
  <c r="B1177" i="18"/>
  <c r="C1177" i="18"/>
  <c r="E1177" i="18"/>
  <c r="F1177" i="18"/>
  <c r="B1178" i="18"/>
  <c r="C1178" i="18"/>
  <c r="E1178" i="18"/>
  <c r="F1178" i="18"/>
  <c r="B1179" i="18"/>
  <c r="C1179" i="18"/>
  <c r="E1179" i="18"/>
  <c r="F1179" i="18"/>
  <c r="B1180" i="18"/>
  <c r="C1180" i="18"/>
  <c r="E1180" i="18"/>
  <c r="F1180" i="18"/>
  <c r="B1181" i="18"/>
  <c r="C1181" i="18"/>
  <c r="E1181" i="18"/>
  <c r="F1181" i="18"/>
  <c r="B1182" i="18"/>
  <c r="C1182" i="18"/>
  <c r="E1182" i="18"/>
  <c r="F1182" i="18"/>
  <c r="B1183" i="18"/>
  <c r="C1183" i="18"/>
  <c r="E1183" i="18"/>
  <c r="F1183" i="18"/>
  <c r="B1184" i="18"/>
  <c r="C1184" i="18"/>
  <c r="E1184" i="18"/>
  <c r="F1184" i="18"/>
  <c r="B1185" i="18"/>
  <c r="C1185" i="18"/>
  <c r="E1185" i="18"/>
  <c r="F1185" i="18"/>
  <c r="B1186" i="18"/>
  <c r="C1186" i="18"/>
  <c r="E1186" i="18"/>
  <c r="F1186" i="18"/>
  <c r="B1187" i="18"/>
  <c r="C1187" i="18"/>
  <c r="E1187" i="18"/>
  <c r="F1187" i="18"/>
  <c r="B1188" i="18"/>
  <c r="C1188" i="18"/>
  <c r="E1188" i="18"/>
  <c r="F1188" i="18"/>
  <c r="B1189" i="18"/>
  <c r="C1189" i="18"/>
  <c r="E1189" i="18"/>
  <c r="F1189" i="18"/>
  <c r="B1190" i="18"/>
  <c r="C1190" i="18"/>
  <c r="E1190" i="18"/>
  <c r="F1190" i="18"/>
  <c r="B1191" i="18"/>
  <c r="C1191" i="18"/>
  <c r="E1191" i="18"/>
  <c r="F1191" i="18"/>
  <c r="B1192" i="18"/>
  <c r="C1192" i="18"/>
  <c r="E1192" i="18"/>
  <c r="F1192" i="18"/>
  <c r="B1193" i="18"/>
  <c r="C1193" i="18"/>
  <c r="E1193" i="18"/>
  <c r="F1193" i="18"/>
  <c r="B1194" i="18"/>
  <c r="C1194" i="18"/>
  <c r="E1194" i="18"/>
  <c r="F1194" i="18"/>
  <c r="B1195" i="18"/>
  <c r="C1195" i="18"/>
  <c r="E1195" i="18"/>
  <c r="F1195" i="18"/>
  <c r="B1196" i="18"/>
  <c r="C1196" i="18"/>
  <c r="E1196" i="18"/>
  <c r="F1196" i="18"/>
  <c r="B1197" i="18"/>
  <c r="C1197" i="18"/>
  <c r="E1197" i="18"/>
  <c r="F1197" i="18"/>
  <c r="B1198" i="18"/>
  <c r="C1198" i="18"/>
  <c r="E1198" i="18"/>
  <c r="F1198" i="18"/>
  <c r="B1199" i="18"/>
  <c r="C1199" i="18"/>
  <c r="E1199" i="18"/>
  <c r="F1199" i="18"/>
  <c r="B1200" i="18"/>
  <c r="C1200" i="18"/>
  <c r="E1200" i="18"/>
  <c r="F1200" i="18"/>
  <c r="B1201" i="18"/>
  <c r="C1201" i="18"/>
  <c r="E1201" i="18"/>
  <c r="F1201" i="18"/>
  <c r="B1202" i="18"/>
  <c r="C1202" i="18"/>
  <c r="E1202" i="18"/>
  <c r="F1202" i="18"/>
  <c r="B1203" i="18"/>
  <c r="C1203" i="18"/>
  <c r="E1203" i="18"/>
  <c r="F1203" i="18"/>
  <c r="B1204" i="18"/>
  <c r="C1204" i="18"/>
  <c r="E1204" i="18"/>
  <c r="F1204" i="18"/>
  <c r="B1205" i="18"/>
  <c r="C1205" i="18"/>
  <c r="E1205" i="18"/>
  <c r="F1205" i="18"/>
  <c r="B1206" i="18"/>
  <c r="C1206" i="18"/>
  <c r="E1206" i="18"/>
  <c r="F1206" i="18"/>
  <c r="B1207" i="18"/>
  <c r="C1207" i="18"/>
  <c r="E1207" i="18"/>
  <c r="F1207" i="18"/>
  <c r="B1208" i="18"/>
  <c r="C1208" i="18"/>
  <c r="E1208" i="18"/>
  <c r="F1208" i="18"/>
  <c r="B1209" i="18"/>
  <c r="C1209" i="18"/>
  <c r="E1209" i="18"/>
  <c r="F1209" i="18"/>
  <c r="B1210" i="18"/>
  <c r="C1210" i="18"/>
  <c r="E1210" i="18"/>
  <c r="F1210" i="18"/>
  <c r="B1211" i="18"/>
  <c r="C1211" i="18"/>
  <c r="E1211" i="18"/>
  <c r="F1211" i="18"/>
  <c r="B1212" i="18"/>
  <c r="C1212" i="18"/>
  <c r="E1212" i="18"/>
  <c r="F1212" i="18"/>
  <c r="B1213" i="18"/>
  <c r="C1213" i="18"/>
  <c r="E1213" i="18"/>
  <c r="F1213" i="18"/>
  <c r="B1214" i="18"/>
  <c r="C1214" i="18"/>
  <c r="E1214" i="18"/>
  <c r="F1214" i="18"/>
  <c r="B1215" i="18"/>
  <c r="C1215" i="18"/>
  <c r="E1215" i="18"/>
  <c r="F1215" i="18"/>
  <c r="B1216" i="18"/>
  <c r="C1216" i="18"/>
  <c r="E1216" i="18"/>
  <c r="F1216" i="18"/>
  <c r="B1217" i="18"/>
  <c r="C1217" i="18"/>
  <c r="E1217" i="18"/>
  <c r="F1217" i="18"/>
  <c r="B1218" i="18"/>
  <c r="C1218" i="18"/>
  <c r="E1218" i="18"/>
  <c r="F1218" i="18"/>
  <c r="B1219" i="18"/>
  <c r="C1219" i="18"/>
  <c r="E1219" i="18"/>
  <c r="F1219" i="18"/>
  <c r="B1220" i="18"/>
  <c r="C1220" i="18"/>
  <c r="E1220" i="18"/>
  <c r="F1220" i="18"/>
  <c r="B1221" i="18"/>
  <c r="C1221" i="18"/>
  <c r="E1221" i="18"/>
  <c r="F1221" i="18"/>
  <c r="B1222" i="18"/>
  <c r="C1222" i="18"/>
  <c r="E1222" i="18"/>
  <c r="F1222" i="18"/>
  <c r="B1223" i="18"/>
  <c r="C1223" i="18"/>
  <c r="E1223" i="18"/>
  <c r="F1223" i="18"/>
  <c r="B1224" i="18"/>
  <c r="C1224" i="18"/>
  <c r="E1224" i="18"/>
  <c r="F1224" i="18"/>
  <c r="B1225" i="18"/>
  <c r="C1225" i="18"/>
  <c r="E1225" i="18"/>
  <c r="F1225" i="18"/>
  <c r="B1226" i="18"/>
  <c r="C1226" i="18"/>
  <c r="E1226" i="18"/>
  <c r="F1226" i="18"/>
  <c r="B1227" i="18"/>
  <c r="C1227" i="18"/>
  <c r="E1227" i="18"/>
  <c r="F1227" i="18"/>
  <c r="B1228" i="18"/>
  <c r="C1228" i="18"/>
  <c r="E1228" i="18"/>
  <c r="F1228" i="18"/>
  <c r="B1229" i="18"/>
  <c r="C1229" i="18"/>
  <c r="E1229" i="18"/>
  <c r="F1229" i="18"/>
  <c r="B1230" i="18"/>
  <c r="C1230" i="18"/>
  <c r="E1230" i="18"/>
  <c r="F1230" i="18"/>
  <c r="B1231" i="18"/>
  <c r="C1231" i="18"/>
  <c r="E1231" i="18"/>
  <c r="F1231" i="18"/>
  <c r="B1232" i="18"/>
  <c r="C1232" i="18"/>
  <c r="E1232" i="18"/>
  <c r="F1232" i="18"/>
  <c r="B1233" i="18"/>
  <c r="C1233" i="18"/>
  <c r="E1233" i="18"/>
  <c r="F1233" i="18"/>
  <c r="B1234" i="18"/>
  <c r="C1234" i="18"/>
  <c r="E1234" i="18"/>
  <c r="F1234" i="18"/>
  <c r="B1235" i="18"/>
  <c r="C1235" i="18"/>
  <c r="E1235" i="18"/>
  <c r="F1235" i="18"/>
  <c r="B1236" i="18"/>
  <c r="C1236" i="18"/>
  <c r="E1236" i="18"/>
  <c r="F1236" i="18"/>
  <c r="B1237" i="18"/>
  <c r="C1237" i="18"/>
  <c r="E1237" i="18"/>
  <c r="F1237" i="18"/>
  <c r="B1238" i="18"/>
  <c r="C1238" i="18"/>
  <c r="E1238" i="18"/>
  <c r="F1238" i="18"/>
  <c r="B1239" i="18"/>
  <c r="C1239" i="18"/>
  <c r="E1239" i="18"/>
  <c r="F1239" i="18"/>
  <c r="B1240" i="18"/>
  <c r="C1240" i="18"/>
  <c r="E1240" i="18"/>
  <c r="F1240" i="18"/>
  <c r="B1241" i="18"/>
  <c r="C1241" i="18"/>
  <c r="E1241" i="18"/>
  <c r="F1241" i="18"/>
  <c r="B1242" i="18"/>
  <c r="C1242" i="18"/>
  <c r="E1242" i="18"/>
  <c r="F1242" i="18"/>
  <c r="B1243" i="18"/>
  <c r="C1243" i="18"/>
  <c r="E1243" i="18"/>
  <c r="F1243" i="18"/>
  <c r="B1244" i="18"/>
  <c r="C1244" i="18"/>
  <c r="E1244" i="18"/>
  <c r="F1244" i="18"/>
  <c r="B1245" i="18"/>
  <c r="C1245" i="18"/>
  <c r="E1245" i="18"/>
  <c r="F1245" i="18"/>
  <c r="B1246" i="18"/>
  <c r="C1246" i="18"/>
  <c r="E1246" i="18"/>
  <c r="F1246" i="18"/>
  <c r="B1247" i="18"/>
  <c r="C1247" i="18"/>
  <c r="E1247" i="18"/>
  <c r="F1247" i="18"/>
  <c r="B1248" i="18"/>
  <c r="C1248" i="18"/>
  <c r="E1248" i="18"/>
  <c r="F1248" i="18"/>
  <c r="B1249" i="18"/>
  <c r="C1249" i="18"/>
  <c r="E1249" i="18"/>
  <c r="F1249" i="18"/>
  <c r="B1250" i="18"/>
  <c r="C1250" i="18"/>
  <c r="E1250" i="18"/>
  <c r="F1250" i="18"/>
  <c r="B1251" i="18"/>
  <c r="C1251" i="18"/>
  <c r="E1251" i="18"/>
  <c r="F1251" i="18"/>
  <c r="B1252" i="18"/>
  <c r="C1252" i="18"/>
  <c r="E1252" i="18"/>
  <c r="F1252" i="18"/>
  <c r="B1253" i="18"/>
  <c r="C1253" i="18"/>
  <c r="E1253" i="18"/>
  <c r="F1253" i="18"/>
  <c r="B1254" i="18"/>
  <c r="C1254" i="18"/>
  <c r="E1254" i="18"/>
  <c r="F1254" i="18"/>
  <c r="B1255" i="18"/>
  <c r="C1255" i="18"/>
  <c r="E1255" i="18"/>
  <c r="F1255" i="18"/>
  <c r="B1256" i="18"/>
  <c r="C1256" i="18"/>
  <c r="E1256" i="18"/>
  <c r="F1256" i="18"/>
  <c r="B1257" i="18"/>
  <c r="C1257" i="18"/>
  <c r="E1257" i="18"/>
  <c r="F1257" i="18"/>
  <c r="B1258" i="18"/>
  <c r="C1258" i="18"/>
  <c r="E1258" i="18"/>
  <c r="F1258" i="18"/>
  <c r="B1259" i="18"/>
  <c r="C1259" i="18"/>
  <c r="E1259" i="18"/>
  <c r="F1259" i="18"/>
  <c r="B1260" i="18"/>
  <c r="C1260" i="18"/>
  <c r="E1260" i="18"/>
  <c r="F1260" i="18"/>
  <c r="B1261" i="18"/>
  <c r="C1261" i="18"/>
  <c r="E1261" i="18"/>
  <c r="F1261" i="18"/>
  <c r="B1262" i="18"/>
  <c r="C1262" i="18"/>
  <c r="E1262" i="18"/>
  <c r="F1262" i="18"/>
  <c r="B1263" i="18"/>
  <c r="C1263" i="18"/>
  <c r="E1263" i="18"/>
  <c r="F1263" i="18"/>
  <c r="B1264" i="18"/>
  <c r="C1264" i="18"/>
  <c r="E1264" i="18"/>
  <c r="F1264" i="18"/>
  <c r="B1265" i="18"/>
  <c r="C1265" i="18"/>
  <c r="E1265" i="18"/>
  <c r="F1265" i="18"/>
  <c r="B1266" i="18"/>
  <c r="C1266" i="18"/>
  <c r="E1266" i="18"/>
  <c r="F1266" i="18"/>
  <c r="B1267" i="18"/>
  <c r="C1267" i="18"/>
  <c r="E1267" i="18"/>
  <c r="F1267" i="18"/>
  <c r="B1268" i="18"/>
  <c r="C1268" i="18"/>
  <c r="E1268" i="18"/>
  <c r="F1268" i="18"/>
  <c r="B1269" i="18"/>
  <c r="C1269" i="18"/>
  <c r="E1269" i="18"/>
  <c r="F1269" i="18"/>
  <c r="B1270" i="18"/>
  <c r="C1270" i="18"/>
  <c r="E1270" i="18"/>
  <c r="F1270" i="18"/>
  <c r="B1271" i="18"/>
  <c r="C1271" i="18"/>
  <c r="E1271" i="18"/>
  <c r="F1271" i="18"/>
  <c r="B1272" i="18"/>
  <c r="C1272" i="18"/>
  <c r="E1272" i="18"/>
  <c r="F1272" i="18"/>
  <c r="B1273" i="18"/>
  <c r="C1273" i="18"/>
  <c r="E1273" i="18"/>
  <c r="F1273" i="18"/>
  <c r="B1274" i="18"/>
  <c r="C1274" i="18"/>
  <c r="E1274" i="18"/>
  <c r="F1274" i="18"/>
  <c r="B1275" i="18"/>
  <c r="C1275" i="18"/>
  <c r="E1275" i="18"/>
  <c r="F1275" i="18"/>
  <c r="B1276" i="18"/>
  <c r="C1276" i="18"/>
  <c r="E1276" i="18"/>
  <c r="F1276" i="18"/>
  <c r="B1277" i="18"/>
  <c r="C1277" i="18"/>
  <c r="E1277" i="18"/>
  <c r="F1277" i="18"/>
  <c r="B1278" i="18"/>
  <c r="C1278" i="18"/>
  <c r="E1278" i="18"/>
  <c r="F1278" i="18"/>
  <c r="B1279" i="18"/>
  <c r="C1279" i="18"/>
  <c r="E1279" i="18"/>
  <c r="F1279" i="18"/>
  <c r="B1280" i="18"/>
  <c r="C1280" i="18"/>
  <c r="E1280" i="18"/>
  <c r="F1280" i="18"/>
  <c r="B1281" i="18"/>
  <c r="C1281" i="18"/>
  <c r="E1281" i="18"/>
  <c r="F1281" i="18"/>
  <c r="B1282" i="18"/>
  <c r="C1282" i="18"/>
  <c r="E1282" i="18"/>
  <c r="F1282" i="18"/>
  <c r="B1283" i="18"/>
  <c r="C1283" i="18"/>
  <c r="E1283" i="18"/>
  <c r="F1283" i="18"/>
  <c r="B1284" i="18"/>
  <c r="C1284" i="18"/>
  <c r="E1284" i="18"/>
  <c r="F1284" i="18"/>
  <c r="B1285" i="18"/>
  <c r="C1285" i="18"/>
  <c r="E1285" i="18"/>
  <c r="F1285" i="18"/>
  <c r="B1286" i="18"/>
  <c r="C1286" i="18"/>
  <c r="E1286" i="18"/>
  <c r="F1286" i="18"/>
  <c r="B1287" i="18"/>
  <c r="C1287" i="18"/>
  <c r="E1287" i="18"/>
  <c r="F1287" i="18"/>
  <c r="B1288" i="18"/>
  <c r="C1288" i="18"/>
  <c r="E1288" i="18"/>
  <c r="F1288" i="18"/>
  <c r="B1289" i="18"/>
  <c r="C1289" i="18"/>
  <c r="E1289" i="18"/>
  <c r="F1289" i="18"/>
  <c r="B1290" i="18"/>
  <c r="C1290" i="18"/>
  <c r="E1290" i="18"/>
  <c r="F1290" i="18"/>
  <c r="B1291" i="18"/>
  <c r="C1291" i="18"/>
  <c r="E1291" i="18"/>
  <c r="F1291" i="18"/>
  <c r="B1292" i="18"/>
  <c r="C1292" i="18"/>
  <c r="E1292" i="18"/>
  <c r="F1292" i="18"/>
  <c r="B1293" i="18"/>
  <c r="C1293" i="18"/>
  <c r="E1293" i="18"/>
  <c r="F1293" i="18"/>
  <c r="B1294" i="18"/>
  <c r="C1294" i="18"/>
  <c r="E1294" i="18"/>
  <c r="F1294" i="18"/>
  <c r="B1295" i="18"/>
  <c r="C1295" i="18"/>
  <c r="E1295" i="18"/>
  <c r="F1295" i="18"/>
  <c r="B1296" i="18"/>
  <c r="C1296" i="18"/>
  <c r="E1296" i="18"/>
  <c r="F1296" i="18"/>
  <c r="B1297" i="18"/>
  <c r="C1297" i="18"/>
  <c r="E1297" i="18"/>
  <c r="F1297" i="18"/>
  <c r="B1298" i="18"/>
  <c r="C1298" i="18"/>
  <c r="E1298" i="18"/>
  <c r="F1298" i="18"/>
  <c r="B1299" i="18"/>
  <c r="C1299" i="18"/>
  <c r="E1299" i="18"/>
  <c r="F1299" i="18"/>
  <c r="B1300" i="18"/>
  <c r="C1300" i="18"/>
  <c r="E1300" i="18"/>
  <c r="F1300" i="18"/>
  <c r="B1301" i="18"/>
  <c r="C1301" i="18"/>
  <c r="E1301" i="18"/>
  <c r="F1301" i="18"/>
  <c r="B1302" i="18"/>
  <c r="C1302" i="18"/>
  <c r="E1302" i="18"/>
  <c r="F1302" i="18"/>
  <c r="B1303" i="18"/>
  <c r="C1303" i="18"/>
  <c r="E1303" i="18"/>
  <c r="F1303" i="18"/>
  <c r="B1304" i="18"/>
  <c r="C1304" i="18"/>
  <c r="E1304" i="18"/>
  <c r="F1304" i="18"/>
  <c r="B1305" i="18"/>
  <c r="C1305" i="18"/>
  <c r="E1305" i="18"/>
  <c r="F1305" i="18"/>
  <c r="B1306" i="18"/>
  <c r="C1306" i="18"/>
  <c r="E1306" i="18"/>
  <c r="F1306" i="18"/>
  <c r="B1307" i="18"/>
  <c r="C1307" i="18"/>
  <c r="E1307" i="18"/>
  <c r="F1307" i="18"/>
  <c r="B1308" i="18"/>
  <c r="C1308" i="18"/>
  <c r="E1308" i="18"/>
  <c r="F1308" i="18"/>
  <c r="B1309" i="18"/>
  <c r="C1309" i="18"/>
  <c r="E1309" i="18"/>
  <c r="F1309" i="18"/>
  <c r="B1310" i="18"/>
  <c r="C1310" i="18"/>
  <c r="E1310" i="18"/>
  <c r="F1310" i="18"/>
  <c r="B1311" i="18"/>
  <c r="C1311" i="18"/>
  <c r="E1311" i="18"/>
  <c r="F1311" i="18"/>
  <c r="B1312" i="18"/>
  <c r="C1312" i="18"/>
  <c r="E1312" i="18"/>
  <c r="F1312" i="18"/>
  <c r="B1313" i="18"/>
  <c r="C1313" i="18"/>
  <c r="E1313" i="18"/>
  <c r="F1313" i="18"/>
  <c r="B1314" i="18"/>
  <c r="C1314" i="18"/>
  <c r="E1314" i="18"/>
  <c r="F1314" i="18"/>
  <c r="B1315" i="18"/>
  <c r="C1315" i="18"/>
  <c r="E1315" i="18"/>
  <c r="F1315" i="18"/>
  <c r="B1316" i="18"/>
  <c r="C1316" i="18"/>
  <c r="E1316" i="18"/>
  <c r="F1316" i="18"/>
  <c r="B1317" i="18"/>
  <c r="C1317" i="18"/>
  <c r="E1317" i="18"/>
  <c r="F1317" i="18"/>
  <c r="B1318" i="18"/>
  <c r="C1318" i="18"/>
  <c r="E1318" i="18"/>
  <c r="F1318" i="18"/>
  <c r="B1319" i="18"/>
  <c r="C1319" i="18"/>
  <c r="E1319" i="18"/>
  <c r="F1319" i="18"/>
  <c r="B1320" i="18"/>
  <c r="C1320" i="18"/>
  <c r="E1320" i="18"/>
  <c r="F1320" i="18"/>
  <c r="B1321" i="18"/>
  <c r="C1321" i="18"/>
  <c r="E1321" i="18"/>
  <c r="F1321" i="18"/>
  <c r="B1322" i="18"/>
  <c r="C1322" i="18"/>
  <c r="E1322" i="18"/>
  <c r="F1322" i="18"/>
  <c r="B1323" i="18"/>
  <c r="C1323" i="18"/>
  <c r="E1323" i="18"/>
  <c r="F1323" i="18"/>
  <c r="B1324" i="18"/>
  <c r="C1324" i="18"/>
  <c r="E1324" i="18"/>
  <c r="F1324" i="18"/>
  <c r="B1325" i="18"/>
  <c r="C1325" i="18"/>
  <c r="E1325" i="18"/>
  <c r="F1325" i="18"/>
  <c r="B1326" i="18"/>
  <c r="C1326" i="18"/>
  <c r="E1326" i="18"/>
  <c r="F1326" i="18"/>
  <c r="B1327" i="18"/>
  <c r="C1327" i="18"/>
  <c r="E1327" i="18"/>
  <c r="F1327" i="18"/>
  <c r="B1328" i="18"/>
  <c r="C1328" i="18"/>
  <c r="E1328" i="18"/>
  <c r="F1328" i="18"/>
  <c r="B1329" i="18"/>
  <c r="C1329" i="18"/>
  <c r="E1329" i="18"/>
  <c r="F1329" i="18"/>
  <c r="B1330" i="18"/>
  <c r="C1330" i="18"/>
  <c r="E1330" i="18"/>
  <c r="F1330" i="18"/>
  <c r="B1331" i="18"/>
  <c r="C1331" i="18"/>
  <c r="E1331" i="18"/>
  <c r="F1331" i="18"/>
  <c r="B1332" i="18"/>
  <c r="C1332" i="18"/>
  <c r="E1332" i="18"/>
  <c r="F1332" i="18"/>
  <c r="B1333" i="18"/>
  <c r="C1333" i="18"/>
  <c r="E1333" i="18"/>
  <c r="F1333" i="18"/>
  <c r="B1334" i="18"/>
  <c r="C1334" i="18"/>
  <c r="E1334" i="18"/>
  <c r="F1334" i="18"/>
  <c r="B1335" i="18"/>
  <c r="C1335" i="18"/>
  <c r="E1335" i="18"/>
  <c r="F1335" i="18"/>
  <c r="B1336" i="18"/>
  <c r="C1336" i="18"/>
  <c r="E1336" i="18"/>
  <c r="F1336" i="18"/>
  <c r="B1337" i="18"/>
  <c r="C1337" i="18"/>
  <c r="E1337" i="18"/>
  <c r="F1337" i="18"/>
  <c r="B1338" i="18"/>
  <c r="C1338" i="18"/>
  <c r="E1338" i="18"/>
  <c r="F1338" i="18"/>
  <c r="B1339" i="18"/>
  <c r="C1339" i="18"/>
  <c r="E1339" i="18"/>
  <c r="F1339" i="18"/>
  <c r="B1340" i="18"/>
  <c r="C1340" i="18"/>
  <c r="E1340" i="18"/>
  <c r="F1340" i="18"/>
  <c r="B1341" i="18"/>
  <c r="C1341" i="18"/>
  <c r="E1341" i="18"/>
  <c r="F1341" i="18"/>
  <c r="B1342" i="18"/>
  <c r="C1342" i="18"/>
  <c r="E1342" i="18"/>
  <c r="F1342" i="18"/>
  <c r="B1343" i="18"/>
  <c r="C1343" i="18"/>
  <c r="E1343" i="18"/>
  <c r="F1343" i="18"/>
  <c r="B1344" i="18"/>
  <c r="C1344" i="18"/>
  <c r="E1344" i="18"/>
  <c r="F1344" i="18"/>
  <c r="B1345" i="18"/>
  <c r="C1345" i="18"/>
  <c r="E1345" i="18"/>
  <c r="F1345" i="18"/>
  <c r="B1346" i="18"/>
  <c r="C1346" i="18"/>
  <c r="E1346" i="18"/>
  <c r="F1346" i="18"/>
  <c r="B1347" i="18"/>
  <c r="C1347" i="18"/>
  <c r="E1347" i="18"/>
  <c r="F1347" i="18"/>
  <c r="B1348" i="18"/>
  <c r="C1348" i="18"/>
  <c r="E1348" i="18"/>
  <c r="F1348" i="18"/>
  <c r="B1350" i="18"/>
  <c r="C1350" i="18"/>
  <c r="E1350" i="18"/>
  <c r="F1350" i="18"/>
  <c r="B1351" i="18"/>
  <c r="C1351" i="18"/>
  <c r="E1351" i="18"/>
  <c r="F1351" i="18"/>
  <c r="B1352" i="18"/>
  <c r="C1352" i="18"/>
  <c r="E1352" i="18"/>
  <c r="F1352" i="18"/>
  <c r="B1353" i="18"/>
  <c r="C1353" i="18"/>
  <c r="E1353" i="18"/>
  <c r="F1353" i="18"/>
  <c r="B1354" i="18"/>
  <c r="C1354" i="18"/>
  <c r="E1354" i="18"/>
  <c r="F1354" i="18"/>
  <c r="B1355" i="18"/>
  <c r="C1355" i="18"/>
  <c r="E1355" i="18"/>
  <c r="F1355" i="18"/>
  <c r="B1356" i="18"/>
  <c r="C1356" i="18"/>
  <c r="E1356" i="18"/>
  <c r="F1356" i="18"/>
  <c r="B1357" i="18"/>
  <c r="C1357" i="18"/>
  <c r="E1357" i="18"/>
  <c r="F1357" i="18"/>
  <c r="B1358" i="18"/>
  <c r="C1358" i="18"/>
  <c r="E1358" i="18"/>
  <c r="F1358" i="18"/>
  <c r="B1359" i="18"/>
  <c r="C1359" i="18"/>
  <c r="E1359" i="18"/>
  <c r="F1359" i="18"/>
  <c r="B1360" i="18"/>
  <c r="C1360" i="18"/>
  <c r="E1360" i="18"/>
  <c r="F1360" i="18"/>
  <c r="B1361" i="18"/>
  <c r="C1361" i="18"/>
  <c r="E1361" i="18"/>
  <c r="F1361" i="18"/>
  <c r="B1362" i="18"/>
  <c r="C1362" i="18"/>
  <c r="E1362" i="18"/>
  <c r="F1362" i="18"/>
  <c r="B1363" i="18"/>
  <c r="C1363" i="18"/>
  <c r="E1363" i="18"/>
  <c r="F1363" i="18"/>
  <c r="B1364" i="18"/>
  <c r="C1364" i="18"/>
  <c r="E1364" i="18"/>
  <c r="F1364" i="18"/>
  <c r="B1365" i="18"/>
  <c r="C1365" i="18"/>
  <c r="E1365" i="18"/>
  <c r="F1365" i="18"/>
  <c r="B1366" i="18"/>
  <c r="C1366" i="18"/>
  <c r="E1366" i="18"/>
  <c r="F1366" i="18"/>
  <c r="B1367" i="18"/>
  <c r="C1367" i="18"/>
  <c r="E1367" i="18"/>
  <c r="F1367" i="18"/>
  <c r="B1368" i="18"/>
  <c r="C1368" i="18"/>
  <c r="E1368" i="18"/>
  <c r="F1368" i="18"/>
  <c r="B1369" i="18"/>
  <c r="C1369" i="18"/>
  <c r="E1369" i="18"/>
  <c r="F1369" i="18"/>
  <c r="B1370" i="18"/>
  <c r="C1370" i="18"/>
  <c r="E1370" i="18"/>
  <c r="F1370" i="18"/>
  <c r="B1371" i="18"/>
  <c r="C1371" i="18"/>
  <c r="E1371" i="18"/>
  <c r="F1371" i="18"/>
  <c r="B1372" i="18"/>
  <c r="C1372" i="18"/>
  <c r="E1372" i="18"/>
  <c r="F1372" i="18"/>
  <c r="B1373" i="18"/>
  <c r="C1373" i="18"/>
  <c r="E1373" i="18"/>
  <c r="F1373" i="18"/>
  <c r="B1374" i="18"/>
  <c r="C1374" i="18"/>
  <c r="E1374" i="18"/>
  <c r="F1374" i="18"/>
  <c r="B1375" i="18"/>
  <c r="C1375" i="18"/>
  <c r="E1375" i="18"/>
  <c r="F1375" i="18"/>
  <c r="B1376" i="18"/>
  <c r="C1376" i="18"/>
  <c r="E1376" i="18"/>
  <c r="F1376" i="18"/>
  <c r="B1377" i="18"/>
  <c r="C1377" i="18"/>
  <c r="E1377" i="18"/>
  <c r="F1377" i="18"/>
  <c r="B1378" i="18"/>
  <c r="C1378" i="18"/>
  <c r="E1378" i="18"/>
  <c r="F1378" i="18"/>
  <c r="B1379" i="18"/>
  <c r="C1379" i="18"/>
  <c r="E1379" i="18"/>
  <c r="F1379" i="18"/>
  <c r="B1380" i="18"/>
  <c r="C1380" i="18"/>
  <c r="E1380" i="18"/>
  <c r="F1380" i="18"/>
  <c r="B1381" i="18"/>
  <c r="C1381" i="18"/>
  <c r="E1381" i="18"/>
  <c r="F1381" i="18"/>
  <c r="B1382" i="18"/>
  <c r="C1382" i="18"/>
  <c r="E1382" i="18"/>
  <c r="F1382" i="18"/>
  <c r="B1383" i="18"/>
  <c r="C1383" i="18"/>
  <c r="E1383" i="18"/>
  <c r="F1383" i="18"/>
  <c r="B1384" i="18"/>
  <c r="C1384" i="18"/>
  <c r="E1384" i="18"/>
  <c r="F1384" i="18"/>
  <c r="B1385" i="18"/>
  <c r="C1385" i="18"/>
  <c r="E1385" i="18"/>
  <c r="F1385" i="18"/>
  <c r="B1386" i="18"/>
  <c r="C1386" i="18"/>
  <c r="E1386" i="18"/>
  <c r="F1386" i="18"/>
  <c r="B1387" i="18"/>
  <c r="C1387" i="18"/>
  <c r="E1387" i="18"/>
  <c r="F1387" i="18"/>
  <c r="B1388" i="18"/>
  <c r="C1388" i="18"/>
  <c r="E1388" i="18"/>
  <c r="F1388" i="18"/>
  <c r="B1389" i="18"/>
  <c r="C1389" i="18"/>
  <c r="E1389" i="18"/>
  <c r="F1389" i="18"/>
  <c r="B1390" i="18"/>
  <c r="C1390" i="18"/>
  <c r="E1390" i="18"/>
  <c r="F1390" i="18"/>
  <c r="B1391" i="18"/>
  <c r="C1391" i="18"/>
  <c r="E1391" i="18"/>
  <c r="F1391" i="18"/>
  <c r="B1392" i="18"/>
  <c r="C1392" i="18"/>
  <c r="E1392" i="18"/>
  <c r="F1392" i="18"/>
  <c r="B1393" i="18"/>
  <c r="C1393" i="18"/>
  <c r="E1393" i="18"/>
  <c r="F1393" i="18"/>
  <c r="B1394" i="18"/>
  <c r="C1394" i="18"/>
  <c r="E1394" i="18"/>
  <c r="F1394" i="18"/>
  <c r="B1395" i="18"/>
  <c r="C1395" i="18"/>
  <c r="E1395" i="18"/>
  <c r="F1395" i="18"/>
  <c r="B1396" i="18"/>
  <c r="C1396" i="18"/>
  <c r="E1396" i="18"/>
  <c r="F1396" i="18"/>
  <c r="B1397" i="18"/>
  <c r="C1397" i="18"/>
  <c r="E1397" i="18"/>
  <c r="F1397" i="18"/>
  <c r="B1398" i="18"/>
  <c r="C1398" i="18"/>
  <c r="E1398" i="18"/>
  <c r="F1398" i="18"/>
  <c r="B1399" i="18"/>
  <c r="C1399" i="18"/>
  <c r="E1399" i="18"/>
  <c r="F1399" i="18"/>
  <c r="B1400" i="18"/>
  <c r="C1400" i="18"/>
  <c r="E1400" i="18"/>
  <c r="F1400" i="18"/>
  <c r="B1401" i="18"/>
  <c r="C1401" i="18"/>
  <c r="E1401" i="18"/>
  <c r="F1401" i="18"/>
  <c r="B1402" i="18"/>
  <c r="C1402" i="18"/>
  <c r="E1402" i="18"/>
  <c r="F1402" i="18"/>
  <c r="B1403" i="18"/>
  <c r="C1403" i="18"/>
  <c r="E1403" i="18"/>
  <c r="F1403" i="18"/>
  <c r="B1404" i="18"/>
  <c r="C1404" i="18"/>
  <c r="E1404" i="18"/>
  <c r="F1404" i="18"/>
  <c r="B1405" i="18"/>
  <c r="C1405" i="18"/>
  <c r="E1405" i="18"/>
  <c r="F1405" i="18"/>
  <c r="B1406" i="18"/>
  <c r="C1406" i="18"/>
  <c r="E1406" i="18"/>
  <c r="F1406" i="18"/>
  <c r="B1407" i="18"/>
  <c r="C1407" i="18"/>
  <c r="E1407" i="18"/>
  <c r="F1407" i="18"/>
  <c r="B1408" i="18"/>
  <c r="C1408" i="18"/>
  <c r="E1408" i="18"/>
  <c r="F1408" i="18"/>
  <c r="B1409" i="18"/>
  <c r="C1409" i="18"/>
  <c r="E1409" i="18"/>
  <c r="F1409" i="18"/>
  <c r="B1410" i="18"/>
  <c r="C1410" i="18"/>
  <c r="E1410" i="18"/>
  <c r="F1410" i="18"/>
  <c r="B1411" i="18"/>
  <c r="C1411" i="18"/>
  <c r="E1411" i="18"/>
  <c r="F1411" i="18"/>
  <c r="B1412" i="18"/>
  <c r="C1412" i="18"/>
  <c r="E1412" i="18"/>
  <c r="F1412" i="18"/>
  <c r="B1413" i="18"/>
  <c r="C1413" i="18"/>
  <c r="E1413" i="18"/>
  <c r="F1413" i="18"/>
  <c r="B1414" i="18"/>
  <c r="C1414" i="18"/>
  <c r="E1414" i="18"/>
  <c r="F1414" i="18"/>
  <c r="B1415" i="18"/>
  <c r="C1415" i="18"/>
  <c r="E1415" i="18"/>
  <c r="F1415" i="18"/>
  <c r="B1416" i="18"/>
  <c r="C1416" i="18"/>
  <c r="E1416" i="18"/>
  <c r="F1416" i="18"/>
  <c r="B1417" i="18"/>
  <c r="C1417" i="18"/>
  <c r="E1417" i="18"/>
  <c r="F1417" i="18"/>
  <c r="B1418" i="18"/>
  <c r="C1418" i="18"/>
  <c r="E1418" i="18"/>
  <c r="F1418" i="18"/>
  <c r="B1419" i="18"/>
  <c r="C1419" i="18"/>
  <c r="E1419" i="18"/>
  <c r="F1419" i="18"/>
  <c r="B1420" i="18"/>
  <c r="C1420" i="18"/>
  <c r="E1420" i="18"/>
  <c r="F1420" i="18"/>
  <c r="B1421" i="18"/>
  <c r="C1421" i="18"/>
  <c r="E1421" i="18"/>
  <c r="F1421" i="18"/>
  <c r="B1422" i="18"/>
  <c r="C1422" i="18"/>
  <c r="E1422" i="18"/>
  <c r="F1422" i="18"/>
  <c r="B1423" i="18"/>
  <c r="C1423" i="18"/>
  <c r="E1423" i="18"/>
  <c r="F1423" i="18"/>
  <c r="B1424" i="18"/>
  <c r="C1424" i="18"/>
  <c r="E1424" i="18"/>
  <c r="F1424" i="18"/>
  <c r="B1425" i="18"/>
  <c r="C1425" i="18"/>
  <c r="E1425" i="18"/>
  <c r="F1425" i="18"/>
  <c r="B1426" i="18"/>
  <c r="C1426" i="18"/>
  <c r="E1426" i="18"/>
  <c r="F1426" i="18"/>
  <c r="B1427" i="18"/>
  <c r="C1427" i="18"/>
  <c r="E1427" i="18"/>
  <c r="F1427" i="18"/>
  <c r="B1428" i="18"/>
  <c r="C1428" i="18"/>
  <c r="E1428" i="18"/>
  <c r="F1428" i="18"/>
  <c r="B1429" i="18"/>
  <c r="C1429" i="18"/>
  <c r="E1429" i="18"/>
  <c r="F1429" i="18"/>
  <c r="B1430" i="18"/>
  <c r="C1430" i="18"/>
  <c r="E1430" i="18"/>
  <c r="F1430" i="18"/>
  <c r="B1431" i="18"/>
  <c r="C1431" i="18"/>
  <c r="E1431" i="18"/>
  <c r="F1431" i="18"/>
  <c r="B1432" i="18"/>
  <c r="C1432" i="18"/>
  <c r="E1432" i="18"/>
  <c r="F1432" i="18"/>
  <c r="B1433" i="18"/>
  <c r="C1433" i="18"/>
  <c r="E1433" i="18"/>
  <c r="F1433" i="18"/>
  <c r="B1434" i="18"/>
  <c r="C1434" i="18"/>
  <c r="E1434" i="18"/>
  <c r="F1434" i="18"/>
  <c r="B1435" i="18"/>
  <c r="C1435" i="18"/>
  <c r="E1435" i="18"/>
  <c r="F1435" i="18"/>
  <c r="B1436" i="18"/>
  <c r="C1436" i="18"/>
  <c r="E1436" i="18"/>
  <c r="F1436" i="18"/>
  <c r="B1437" i="18"/>
  <c r="C1437" i="18"/>
  <c r="E1437" i="18"/>
  <c r="F1437" i="18"/>
  <c r="B1438" i="18"/>
  <c r="C1438" i="18"/>
  <c r="E1438" i="18"/>
  <c r="F1438" i="18"/>
  <c r="B1439" i="18"/>
  <c r="C1439" i="18"/>
  <c r="E1439" i="18"/>
  <c r="F1439" i="18"/>
  <c r="B1440" i="18"/>
  <c r="C1440" i="18"/>
  <c r="E1440" i="18"/>
  <c r="F1440" i="18"/>
  <c r="B1441" i="18"/>
  <c r="C1441" i="18"/>
  <c r="E1441" i="18"/>
  <c r="F1441" i="18"/>
  <c r="B1442" i="18"/>
  <c r="C1442" i="18"/>
  <c r="E1442" i="18"/>
  <c r="F1442" i="18"/>
  <c r="B1443" i="18"/>
  <c r="C1443" i="18"/>
  <c r="E1443" i="18"/>
  <c r="F1443" i="18"/>
  <c r="B1444" i="18"/>
  <c r="C1444" i="18"/>
  <c r="E1444" i="18"/>
  <c r="F1444" i="18"/>
  <c r="B1445" i="18"/>
  <c r="C1445" i="18"/>
  <c r="E1445" i="18"/>
  <c r="F1445" i="18"/>
  <c r="B1446" i="18"/>
  <c r="C1446" i="18"/>
  <c r="E1446" i="18"/>
  <c r="F1446" i="18"/>
  <c r="B1447" i="18"/>
  <c r="C1447" i="18"/>
  <c r="E1447" i="18"/>
  <c r="F1447" i="18"/>
  <c r="B1448" i="18"/>
  <c r="C1448" i="18"/>
  <c r="E1448" i="18"/>
  <c r="F1448" i="18"/>
  <c r="B1449" i="18"/>
  <c r="C1449" i="18"/>
  <c r="E1449" i="18"/>
  <c r="F1449" i="18"/>
  <c r="B1450" i="18"/>
  <c r="C1450" i="18"/>
  <c r="E1450" i="18"/>
  <c r="F1450" i="18"/>
  <c r="B1451" i="18"/>
  <c r="C1451" i="18"/>
  <c r="E1451" i="18"/>
  <c r="F1451" i="18"/>
  <c r="B1452" i="18"/>
  <c r="C1452" i="18"/>
  <c r="E1452" i="18"/>
  <c r="F1452" i="18"/>
  <c r="B1453" i="18"/>
  <c r="C1453" i="18"/>
  <c r="E1453" i="18"/>
  <c r="F1453" i="18"/>
  <c r="B1454" i="18"/>
  <c r="C1454" i="18"/>
  <c r="E1454" i="18"/>
  <c r="F1454" i="18"/>
  <c r="B1455" i="18"/>
  <c r="C1455" i="18"/>
  <c r="E1455" i="18"/>
  <c r="F1455" i="18"/>
  <c r="B1456" i="18"/>
  <c r="C1456" i="18"/>
  <c r="E1456" i="18"/>
  <c r="F1456" i="18"/>
  <c r="B1457" i="18"/>
  <c r="C1457" i="18"/>
  <c r="E1457" i="18"/>
  <c r="F1457" i="18"/>
  <c r="B1458" i="18"/>
  <c r="C1458" i="18"/>
  <c r="E1458" i="18"/>
  <c r="F1458" i="18"/>
  <c r="B1459" i="18"/>
  <c r="C1459" i="18"/>
  <c r="E1459" i="18"/>
  <c r="F1459" i="18"/>
  <c r="B1460" i="18"/>
  <c r="C1460" i="18"/>
  <c r="E1460" i="18"/>
  <c r="F1460" i="18"/>
  <c r="B1461" i="18"/>
  <c r="C1461" i="18"/>
  <c r="E1461" i="18"/>
  <c r="F1461" i="18"/>
  <c r="B1462" i="18"/>
  <c r="C1462" i="18"/>
  <c r="E1462" i="18"/>
  <c r="F1462" i="18"/>
  <c r="B1463" i="18"/>
  <c r="C1463" i="18"/>
  <c r="E1463" i="18"/>
  <c r="F1463" i="18"/>
  <c r="B1464" i="18"/>
  <c r="C1464" i="18"/>
  <c r="E1464" i="18"/>
  <c r="F1464" i="18"/>
  <c r="B1465" i="18"/>
  <c r="C1465" i="18"/>
  <c r="E1465" i="18"/>
  <c r="F1465" i="18"/>
  <c r="B1466" i="18"/>
  <c r="C1466" i="18"/>
  <c r="E1466" i="18"/>
  <c r="F1466" i="18"/>
  <c r="B1467" i="18"/>
  <c r="C1467" i="18"/>
  <c r="E1467" i="18"/>
  <c r="F1467" i="18"/>
  <c r="B1468" i="18"/>
  <c r="C1468" i="18"/>
  <c r="E1468" i="18"/>
  <c r="F1468" i="18"/>
  <c r="B1469" i="18"/>
  <c r="C1469" i="18"/>
  <c r="E1469" i="18"/>
  <c r="F1469" i="18"/>
  <c r="B1470" i="18"/>
  <c r="C1470" i="18"/>
  <c r="E1470" i="18"/>
  <c r="F1470" i="18"/>
  <c r="B1471" i="18"/>
  <c r="C1471" i="18"/>
  <c r="E1471" i="18"/>
  <c r="F1471" i="18"/>
  <c r="B1472" i="18"/>
  <c r="C1472" i="18"/>
  <c r="E1472" i="18"/>
  <c r="F1472" i="18"/>
  <c r="B1473" i="18"/>
  <c r="C1473" i="18"/>
  <c r="E1473" i="18"/>
  <c r="F1473" i="18"/>
  <c r="B1474" i="18"/>
  <c r="C1474" i="18"/>
  <c r="E1474" i="18"/>
  <c r="F1474" i="18"/>
  <c r="B1475" i="18"/>
  <c r="C1475" i="18"/>
  <c r="E1475" i="18"/>
  <c r="F1475" i="18"/>
  <c r="B1476" i="18"/>
  <c r="C1476" i="18"/>
  <c r="E1476" i="18"/>
  <c r="F1476" i="18"/>
  <c r="B1477" i="18"/>
  <c r="C1477" i="18"/>
  <c r="E1477" i="18"/>
  <c r="F1477" i="18"/>
  <c r="B1478" i="18"/>
  <c r="C1478" i="18"/>
  <c r="E1478" i="18"/>
  <c r="F1478" i="18"/>
  <c r="B1479" i="18"/>
  <c r="C1479" i="18"/>
  <c r="E1479" i="18"/>
  <c r="F1479" i="18"/>
  <c r="B1480" i="18"/>
  <c r="C1480" i="18"/>
  <c r="E1480" i="18"/>
  <c r="F1480" i="18"/>
  <c r="B1481" i="18"/>
  <c r="C1481" i="18"/>
  <c r="E1481" i="18"/>
  <c r="F1481" i="18"/>
  <c r="B1482" i="18"/>
  <c r="C1482" i="18"/>
  <c r="E1482" i="18"/>
  <c r="F1482" i="18"/>
  <c r="B1483" i="18"/>
  <c r="C1483" i="18"/>
  <c r="E1483" i="18"/>
  <c r="F1483" i="18"/>
  <c r="B1484" i="18"/>
  <c r="C1484" i="18"/>
  <c r="E1484" i="18"/>
  <c r="F1484" i="18"/>
  <c r="B1485" i="18"/>
  <c r="C1485" i="18"/>
  <c r="E1485" i="18"/>
  <c r="F1485" i="18"/>
  <c r="B1486" i="18"/>
  <c r="C1486" i="18"/>
  <c r="E1486" i="18"/>
  <c r="F1486" i="18"/>
  <c r="B1487" i="18"/>
  <c r="C1487" i="18"/>
  <c r="E1487" i="18"/>
  <c r="F1487" i="18"/>
  <c r="B1488" i="18"/>
  <c r="C1488" i="18"/>
  <c r="E1488" i="18"/>
  <c r="F1488" i="18"/>
  <c r="B1489" i="18"/>
  <c r="C1489" i="18"/>
  <c r="E1489" i="18"/>
  <c r="F1489" i="18"/>
  <c r="B1490" i="18"/>
  <c r="C1490" i="18"/>
  <c r="E1490" i="18"/>
  <c r="F1490" i="18"/>
  <c r="B1491" i="18"/>
  <c r="C1491" i="18"/>
  <c r="E1491" i="18"/>
  <c r="F1491" i="18"/>
  <c r="B1492" i="18"/>
  <c r="C1492" i="18"/>
  <c r="E1492" i="18"/>
  <c r="F1492" i="18"/>
  <c r="B1493" i="18"/>
  <c r="C1493" i="18"/>
  <c r="E1493" i="18"/>
  <c r="F1493" i="18"/>
  <c r="B1494" i="18"/>
  <c r="C1494" i="18"/>
  <c r="E1494" i="18"/>
  <c r="F1494" i="18"/>
  <c r="B1495" i="18"/>
  <c r="C1495" i="18"/>
  <c r="E1495" i="18"/>
  <c r="F1495" i="18"/>
  <c r="B1496" i="18"/>
  <c r="C1496" i="18"/>
  <c r="E1496" i="18"/>
  <c r="F1496" i="18"/>
  <c r="B1497" i="18"/>
  <c r="C1497" i="18"/>
  <c r="E1497" i="18"/>
  <c r="F1497" i="18"/>
  <c r="B1498" i="18"/>
  <c r="C1498" i="18"/>
  <c r="E1498" i="18"/>
  <c r="F1498" i="18"/>
  <c r="B1499" i="18"/>
  <c r="C1499" i="18"/>
  <c r="E1499" i="18"/>
  <c r="F1499" i="18"/>
  <c r="B1500" i="18"/>
  <c r="C1500" i="18"/>
  <c r="E1500" i="18"/>
  <c r="F1500" i="18"/>
  <c r="B1501" i="18"/>
  <c r="C1501" i="18"/>
  <c r="E1501" i="18"/>
  <c r="F1501" i="18"/>
  <c r="B1502" i="18"/>
  <c r="C1502" i="18"/>
  <c r="E1502" i="18"/>
  <c r="F1502" i="18"/>
  <c r="B1503" i="18"/>
  <c r="C1503" i="18"/>
  <c r="E1503" i="18"/>
  <c r="F1503" i="18"/>
  <c r="B1504" i="18"/>
  <c r="C1504" i="18"/>
  <c r="E1504" i="18"/>
  <c r="F1504" i="18"/>
  <c r="B1505" i="18"/>
  <c r="C1505" i="18"/>
  <c r="E1505" i="18"/>
  <c r="F1505" i="18"/>
  <c r="B1506" i="18"/>
  <c r="C1506" i="18"/>
  <c r="E1506" i="18"/>
  <c r="F1506" i="18"/>
  <c r="B1507" i="18"/>
  <c r="C1507" i="18"/>
  <c r="E1507" i="18"/>
  <c r="F1507" i="18"/>
  <c r="B1508" i="18"/>
  <c r="C1508" i="18"/>
  <c r="E1508" i="18"/>
  <c r="F1508" i="18"/>
  <c r="B1509" i="18"/>
  <c r="C1509" i="18"/>
  <c r="E1509" i="18"/>
  <c r="F1509" i="18"/>
  <c r="B1510" i="18"/>
  <c r="C1510" i="18"/>
  <c r="E1510" i="18"/>
  <c r="F1510" i="18"/>
  <c r="B1511" i="18"/>
  <c r="C1511" i="18"/>
  <c r="E1511" i="18"/>
  <c r="F1511" i="18"/>
  <c r="B1512" i="18"/>
  <c r="C1512" i="18"/>
  <c r="E1512" i="18"/>
  <c r="F1512" i="18"/>
  <c r="B1513" i="18"/>
  <c r="C1513" i="18"/>
  <c r="E1513" i="18"/>
  <c r="F1513" i="18"/>
  <c r="B1514" i="18"/>
  <c r="C1514" i="18"/>
  <c r="E1514" i="18"/>
  <c r="F1514" i="18"/>
  <c r="B1515" i="18"/>
  <c r="C1515" i="18"/>
  <c r="E1515" i="18"/>
  <c r="F1515" i="18"/>
  <c r="B1516" i="18"/>
  <c r="C1516" i="18"/>
  <c r="E1516" i="18"/>
  <c r="F1516" i="18"/>
  <c r="B1517" i="18"/>
  <c r="C1517" i="18"/>
  <c r="E1517" i="18"/>
  <c r="F1517" i="18"/>
  <c r="B1518" i="18"/>
  <c r="C1518" i="18"/>
  <c r="E1518" i="18"/>
  <c r="F1518" i="18"/>
  <c r="B1519" i="18"/>
  <c r="C1519" i="18"/>
  <c r="E1519" i="18"/>
  <c r="F1519" i="18"/>
  <c r="B1520" i="18"/>
  <c r="C1520" i="18"/>
  <c r="E1520" i="18"/>
  <c r="F1520" i="18"/>
  <c r="B1521" i="18"/>
  <c r="C1521" i="18"/>
  <c r="E1521" i="18"/>
  <c r="F1521" i="18"/>
  <c r="B1522" i="18"/>
  <c r="C1522" i="18"/>
  <c r="E1522" i="18"/>
  <c r="F1522" i="18"/>
  <c r="B1523" i="18"/>
  <c r="C1523" i="18"/>
  <c r="E1523" i="18"/>
  <c r="F1523" i="18"/>
  <c r="B1524" i="18"/>
  <c r="C1524" i="18"/>
  <c r="E1524" i="18"/>
  <c r="F1524" i="18"/>
  <c r="B1525" i="18"/>
  <c r="C1525" i="18"/>
  <c r="E1525" i="18"/>
  <c r="F1525" i="18"/>
  <c r="B1526" i="18"/>
  <c r="C1526" i="18"/>
  <c r="E1526" i="18"/>
  <c r="F1526" i="18"/>
  <c r="B1527" i="18"/>
  <c r="C1527" i="18"/>
  <c r="E1527" i="18"/>
  <c r="F1527" i="18"/>
  <c r="B1528" i="18"/>
  <c r="C1528" i="18"/>
  <c r="E1528" i="18"/>
  <c r="F1528" i="18"/>
  <c r="B1529" i="18"/>
  <c r="C1529" i="18"/>
  <c r="E1529" i="18"/>
  <c r="F1529" i="18"/>
  <c r="B1530" i="18"/>
  <c r="C1530" i="18"/>
  <c r="E1530" i="18"/>
  <c r="F1530" i="18"/>
  <c r="B1531" i="18"/>
  <c r="C1531" i="18"/>
  <c r="E1531" i="18"/>
  <c r="F1531" i="18"/>
  <c r="B1532" i="18"/>
  <c r="C1532" i="18"/>
  <c r="E1532" i="18"/>
  <c r="F1532" i="18"/>
  <c r="B1533" i="18"/>
  <c r="C1533" i="18"/>
  <c r="E1533" i="18"/>
  <c r="F1533" i="18"/>
  <c r="B1534" i="18"/>
  <c r="C1534" i="18"/>
  <c r="E1534" i="18"/>
  <c r="F1534" i="18"/>
  <c r="B1535" i="18"/>
  <c r="C1535" i="18"/>
  <c r="E1535" i="18"/>
  <c r="F1535" i="18"/>
  <c r="B1536" i="18"/>
  <c r="C1536" i="18"/>
  <c r="E1536" i="18"/>
  <c r="F1536" i="18"/>
  <c r="B1537" i="18"/>
  <c r="C1537" i="18"/>
  <c r="E1537" i="18"/>
  <c r="F1537" i="18"/>
  <c r="B1538" i="18"/>
  <c r="C1538" i="18"/>
  <c r="E1538" i="18"/>
  <c r="F1538" i="18"/>
  <c r="B1539" i="18"/>
  <c r="C1539" i="18"/>
  <c r="E1539" i="18"/>
  <c r="F1539" i="18"/>
  <c r="B1540" i="18"/>
  <c r="C1540" i="18"/>
  <c r="E1540" i="18"/>
  <c r="F1540" i="18"/>
  <c r="B1541" i="18"/>
  <c r="C1541" i="18"/>
  <c r="E1541" i="18"/>
  <c r="F1541" i="18"/>
  <c r="B1542" i="18"/>
  <c r="C1542" i="18"/>
  <c r="E1542" i="18"/>
  <c r="F1542" i="18"/>
  <c r="B1543" i="18"/>
  <c r="C1543" i="18"/>
  <c r="E1543" i="18"/>
  <c r="F1543" i="18"/>
  <c r="B1544" i="18"/>
  <c r="C1544" i="18"/>
  <c r="E1544" i="18"/>
  <c r="F1544" i="18"/>
  <c r="B1545" i="18"/>
  <c r="C1545" i="18"/>
  <c r="E1545" i="18"/>
  <c r="F1545" i="18"/>
  <c r="B1546" i="18"/>
  <c r="C1546" i="18"/>
  <c r="E1546" i="18"/>
  <c r="F1546" i="18"/>
  <c r="B1547" i="18"/>
  <c r="C1547" i="18"/>
  <c r="E1547" i="18"/>
  <c r="F1547" i="18"/>
  <c r="B1548" i="18"/>
  <c r="C1548" i="18"/>
  <c r="E1548" i="18"/>
  <c r="F1548" i="18"/>
  <c r="B1549" i="18"/>
  <c r="C1549" i="18"/>
  <c r="E1549" i="18"/>
  <c r="F1549" i="18"/>
  <c r="B1550" i="18"/>
  <c r="C1550" i="18"/>
  <c r="E1550" i="18"/>
  <c r="F1550" i="18"/>
  <c r="B1551" i="18"/>
  <c r="C1551" i="18"/>
  <c r="E1551" i="18"/>
  <c r="F1551" i="18"/>
  <c r="B1552" i="18"/>
  <c r="C1552" i="18"/>
  <c r="E1552" i="18"/>
  <c r="F1552" i="18"/>
  <c r="B1553" i="18"/>
  <c r="C1553" i="18"/>
  <c r="E1553" i="18"/>
  <c r="F1553" i="18"/>
  <c r="B1554" i="18"/>
  <c r="C1554" i="18"/>
  <c r="E1554" i="18"/>
  <c r="F1554" i="18"/>
  <c r="B1555" i="18"/>
  <c r="C1555" i="18"/>
  <c r="E1555" i="18"/>
  <c r="F1555" i="18"/>
  <c r="B1556" i="18"/>
  <c r="C1556" i="18"/>
  <c r="E1556" i="18"/>
  <c r="F1556" i="18"/>
  <c r="B1557" i="18"/>
  <c r="C1557" i="18"/>
  <c r="E1557" i="18"/>
  <c r="F1557" i="18"/>
  <c r="B1558" i="18"/>
  <c r="C1558" i="18"/>
  <c r="E1558" i="18"/>
  <c r="F1558" i="18"/>
  <c r="B1559" i="18"/>
  <c r="C1559" i="18"/>
  <c r="E1559" i="18"/>
  <c r="F1559" i="18"/>
  <c r="B1560" i="18"/>
  <c r="C1560" i="18"/>
  <c r="E1560" i="18"/>
  <c r="F1560" i="18"/>
  <c r="B1561" i="18"/>
  <c r="C1561" i="18"/>
  <c r="E1561" i="18"/>
  <c r="F1561" i="18"/>
  <c r="B1562" i="18"/>
  <c r="C1562" i="18"/>
  <c r="E1562" i="18"/>
  <c r="F1562" i="18"/>
  <c r="B1563" i="18"/>
  <c r="C1563" i="18"/>
  <c r="E1563" i="18"/>
  <c r="F1563" i="18"/>
  <c r="B1564" i="18"/>
  <c r="C1564" i="18"/>
  <c r="E1564" i="18"/>
  <c r="F1564" i="18"/>
  <c r="B1565" i="18"/>
  <c r="C1565" i="18"/>
  <c r="E1565" i="18"/>
  <c r="F1565" i="18"/>
  <c r="B1566" i="18"/>
  <c r="C1566" i="18"/>
  <c r="E1566" i="18"/>
  <c r="F1566" i="18"/>
  <c r="B1567" i="18"/>
  <c r="C1567" i="18"/>
  <c r="E1567" i="18"/>
  <c r="F1567" i="18"/>
  <c r="B1568" i="18"/>
  <c r="C1568" i="18"/>
  <c r="E1568" i="18"/>
  <c r="F1568" i="18"/>
  <c r="B1569" i="18"/>
  <c r="C1569" i="18"/>
  <c r="E1569" i="18"/>
  <c r="F1569" i="18"/>
  <c r="B1570" i="18"/>
  <c r="C1570" i="18"/>
  <c r="E1570" i="18"/>
  <c r="F1570" i="18"/>
  <c r="B1571" i="18"/>
  <c r="C1571" i="18"/>
  <c r="E1571" i="18"/>
  <c r="F1571" i="18"/>
  <c r="B1572" i="18"/>
  <c r="C1572" i="18"/>
  <c r="E1572" i="18"/>
  <c r="F1572" i="18"/>
  <c r="B1573" i="18"/>
  <c r="C1573" i="18"/>
  <c r="E1573" i="18"/>
  <c r="F1573" i="18"/>
  <c r="B1574" i="18"/>
  <c r="C1574" i="18"/>
  <c r="E1574" i="18"/>
  <c r="F1574" i="18"/>
  <c r="B1575" i="18"/>
  <c r="C1575" i="18"/>
  <c r="E1575" i="18"/>
  <c r="F1575" i="18"/>
  <c r="B1576" i="18"/>
  <c r="C1576" i="18"/>
  <c r="E1576" i="18"/>
  <c r="F1576" i="18"/>
  <c r="B1577" i="18"/>
  <c r="C1577" i="18"/>
  <c r="E1577" i="18"/>
  <c r="F1577" i="18"/>
  <c r="B1578" i="18"/>
  <c r="C1578" i="18"/>
  <c r="E1578" i="18"/>
  <c r="F1578" i="18"/>
  <c r="B1579" i="18"/>
  <c r="C1579" i="18"/>
  <c r="E1579" i="18"/>
  <c r="F1579" i="18"/>
  <c r="B1580" i="18"/>
  <c r="C1580" i="18"/>
  <c r="E1580" i="18"/>
  <c r="F1580" i="18"/>
  <c r="B1581" i="18"/>
  <c r="C1581" i="18"/>
  <c r="E1581" i="18"/>
  <c r="F1581" i="18"/>
  <c r="B1582" i="18"/>
  <c r="C1582" i="18"/>
  <c r="E1582" i="18"/>
  <c r="F1582" i="18"/>
  <c r="B1583" i="18"/>
  <c r="C1583" i="18"/>
  <c r="E1583" i="18"/>
  <c r="F1583" i="18"/>
  <c r="B1584" i="18"/>
  <c r="C1584" i="18"/>
  <c r="E1584" i="18"/>
  <c r="F1584" i="18"/>
  <c r="B1585" i="18"/>
  <c r="C1585" i="18"/>
  <c r="E1585" i="18"/>
  <c r="F1585" i="18"/>
  <c r="B1586" i="18"/>
  <c r="C1586" i="18"/>
  <c r="E1586" i="18"/>
  <c r="F1586" i="18"/>
  <c r="B1587" i="18"/>
  <c r="C1587" i="18"/>
  <c r="E1587" i="18"/>
  <c r="F1587" i="18"/>
  <c r="B1588" i="18"/>
  <c r="C1588" i="18"/>
  <c r="E1588" i="18"/>
  <c r="F1588" i="18"/>
  <c r="B1589" i="18"/>
  <c r="C1589" i="18"/>
  <c r="E1589" i="18"/>
  <c r="F1589" i="18"/>
  <c r="B1590" i="18"/>
  <c r="C1590" i="18"/>
  <c r="E1590" i="18"/>
  <c r="F1590" i="18"/>
  <c r="B1591" i="18"/>
  <c r="C1591" i="18"/>
  <c r="E1591" i="18"/>
  <c r="F1591" i="18"/>
  <c r="B1592" i="18"/>
  <c r="C1592" i="18"/>
  <c r="E1592" i="18"/>
  <c r="F1592" i="18"/>
  <c r="B1593" i="18"/>
  <c r="C1593" i="18"/>
  <c r="E1593" i="18"/>
  <c r="F1593" i="18"/>
  <c r="B1594" i="18"/>
  <c r="C1594" i="18"/>
  <c r="E1594" i="18"/>
  <c r="F1594" i="18"/>
  <c r="B1595" i="18"/>
  <c r="C1595" i="18"/>
  <c r="E1595" i="18"/>
  <c r="F1595" i="18"/>
  <c r="B1596" i="18"/>
  <c r="C1596" i="18"/>
  <c r="E1596" i="18"/>
  <c r="F1596" i="18"/>
  <c r="B1597" i="18"/>
  <c r="C1597" i="18"/>
  <c r="E1597" i="18"/>
  <c r="F1597" i="18"/>
  <c r="B1598" i="18"/>
  <c r="C1598" i="18"/>
  <c r="E1598" i="18"/>
  <c r="F1598" i="18"/>
  <c r="B1599" i="18"/>
  <c r="C1599" i="18"/>
  <c r="E1599" i="18"/>
  <c r="F1599" i="18"/>
  <c r="B1600" i="18"/>
  <c r="C1600" i="18"/>
  <c r="E1600" i="18"/>
  <c r="F1600" i="18"/>
  <c r="B1601" i="18"/>
  <c r="C1601" i="18"/>
  <c r="E1601" i="18"/>
  <c r="F1601" i="18"/>
  <c r="B1602" i="18"/>
  <c r="C1602" i="18"/>
  <c r="E1602" i="18"/>
  <c r="F1602" i="18"/>
  <c r="B1603" i="18"/>
  <c r="C1603" i="18"/>
  <c r="E1603" i="18"/>
  <c r="F1603" i="18"/>
  <c r="B1604" i="18"/>
  <c r="C1604" i="18"/>
  <c r="E1604" i="18"/>
  <c r="F1604" i="18"/>
  <c r="B1605" i="18"/>
  <c r="C1605" i="18"/>
  <c r="E1605" i="18"/>
  <c r="F1605" i="18"/>
  <c r="B1606" i="18"/>
  <c r="C1606" i="18"/>
  <c r="E1606" i="18"/>
  <c r="F1606" i="18"/>
  <c r="B1607" i="18"/>
  <c r="C1607" i="18"/>
  <c r="E1607" i="18"/>
  <c r="F1607" i="18"/>
  <c r="B1608" i="18"/>
  <c r="C1608" i="18"/>
  <c r="E1608" i="18"/>
  <c r="F1608" i="18"/>
  <c r="B1609" i="18"/>
  <c r="C1609" i="18"/>
  <c r="E1609" i="18"/>
  <c r="F1609" i="18"/>
  <c r="B1610" i="18"/>
  <c r="C1610" i="18"/>
  <c r="E1610" i="18"/>
  <c r="F1610" i="18"/>
  <c r="B1611" i="18"/>
  <c r="C1611" i="18"/>
  <c r="E1611" i="18"/>
  <c r="F1611" i="18"/>
  <c r="B1612" i="18"/>
  <c r="C1612" i="18"/>
  <c r="E1612" i="18"/>
  <c r="F1612" i="18"/>
  <c r="B1613" i="18"/>
  <c r="C1613" i="18"/>
  <c r="E1613" i="18"/>
  <c r="F1613" i="18"/>
  <c r="B1614" i="18"/>
  <c r="C1614" i="18"/>
  <c r="E1614" i="18"/>
  <c r="F1614" i="18"/>
  <c r="B1615" i="18"/>
  <c r="C1615" i="18"/>
  <c r="E1615" i="18"/>
  <c r="F1615" i="18"/>
  <c r="B1616" i="18"/>
  <c r="C1616" i="18"/>
  <c r="E1616" i="18"/>
  <c r="F1616" i="18"/>
  <c r="B1617" i="18"/>
  <c r="C1617" i="18"/>
  <c r="E1617" i="18"/>
  <c r="F1617" i="18"/>
  <c r="B1618" i="18"/>
  <c r="C1618" i="18"/>
  <c r="E1618" i="18"/>
  <c r="F1618" i="18"/>
  <c r="B1619" i="18"/>
  <c r="C1619" i="18"/>
  <c r="E1619" i="18"/>
  <c r="F1619" i="18"/>
  <c r="B1620" i="18"/>
  <c r="C1620" i="18"/>
  <c r="E1620" i="18"/>
  <c r="F1620" i="18"/>
  <c r="B1621" i="18"/>
  <c r="C1621" i="18"/>
  <c r="E1621" i="18"/>
  <c r="F1621" i="18"/>
  <c r="B1622" i="18"/>
  <c r="C1622" i="18"/>
  <c r="E1622" i="18"/>
  <c r="F1622" i="18"/>
  <c r="B1623" i="18"/>
  <c r="C1623" i="18"/>
  <c r="E1623" i="18"/>
  <c r="F1623" i="18"/>
  <c r="B1624" i="18"/>
  <c r="C1624" i="18"/>
  <c r="E1624" i="18"/>
  <c r="F1624" i="18"/>
  <c r="B1625" i="18"/>
  <c r="C1625" i="18"/>
  <c r="E1625" i="18"/>
  <c r="F1625" i="18"/>
  <c r="B1626" i="18"/>
  <c r="C1626" i="18"/>
  <c r="E1626" i="18"/>
  <c r="F1626" i="18"/>
  <c r="B1627" i="18"/>
  <c r="C1627" i="18"/>
  <c r="E1627" i="18"/>
  <c r="F1627" i="18"/>
  <c r="B1628" i="18"/>
  <c r="C1628" i="18"/>
  <c r="E1628" i="18"/>
  <c r="F1628" i="18"/>
  <c r="B1629" i="18"/>
  <c r="C1629" i="18"/>
  <c r="E1629" i="18"/>
  <c r="F1629" i="18"/>
  <c r="B1630" i="18"/>
  <c r="C1630" i="18"/>
  <c r="E1630" i="18"/>
  <c r="F1630" i="18"/>
  <c r="B1631" i="18"/>
  <c r="C1631" i="18"/>
  <c r="E1631" i="18"/>
  <c r="F1631" i="18"/>
  <c r="B1632" i="18"/>
  <c r="C1632" i="18"/>
  <c r="E1632" i="18"/>
  <c r="F1632" i="18"/>
  <c r="B1633" i="18"/>
  <c r="C1633" i="18"/>
  <c r="E1633" i="18"/>
  <c r="F1633" i="18"/>
  <c r="B1634" i="18"/>
  <c r="C1634" i="18"/>
  <c r="E1634" i="18"/>
  <c r="F1634" i="18"/>
  <c r="B1635" i="18"/>
  <c r="C1635" i="18"/>
  <c r="E1635" i="18"/>
  <c r="F1635" i="18"/>
  <c r="B1636" i="18"/>
  <c r="C1636" i="18"/>
  <c r="E1636" i="18"/>
  <c r="F1636" i="18"/>
  <c r="B1637" i="18"/>
  <c r="C1637" i="18"/>
  <c r="E1637" i="18"/>
  <c r="F1637" i="18"/>
  <c r="B1638" i="18"/>
  <c r="C1638" i="18"/>
  <c r="E1638" i="18"/>
  <c r="F1638" i="18"/>
  <c r="B1639" i="18"/>
  <c r="C1639" i="18"/>
  <c r="E1639" i="18"/>
  <c r="F1639" i="18"/>
  <c r="B1640" i="18"/>
  <c r="C1640" i="18"/>
  <c r="E1640" i="18"/>
  <c r="F1640" i="18"/>
  <c r="B1641" i="18"/>
  <c r="C1641" i="18"/>
  <c r="E1641" i="18"/>
  <c r="F1641" i="18"/>
  <c r="B1642" i="18"/>
  <c r="C1642" i="18"/>
  <c r="E1642" i="18"/>
  <c r="F1642" i="18"/>
  <c r="B1643" i="18"/>
  <c r="C1643" i="18"/>
  <c r="E1643" i="18"/>
  <c r="F1643" i="18"/>
  <c r="B1644" i="18"/>
  <c r="C1644" i="18"/>
  <c r="E1644" i="18"/>
  <c r="F1644" i="18"/>
  <c r="B1645" i="18"/>
  <c r="C1645" i="18"/>
  <c r="E1645" i="18"/>
  <c r="F1645" i="18"/>
  <c r="B1646" i="18"/>
  <c r="C1646" i="18"/>
  <c r="E1646" i="18"/>
  <c r="F1646" i="18"/>
  <c r="B1647" i="18"/>
  <c r="C1647" i="18"/>
  <c r="E1647" i="18"/>
  <c r="F1647" i="18"/>
  <c r="B1648" i="18"/>
  <c r="C1648" i="18"/>
  <c r="E1648" i="18"/>
  <c r="F1648" i="18"/>
  <c r="B1649" i="18"/>
  <c r="C1649" i="18"/>
  <c r="E1649" i="18"/>
  <c r="F1649" i="18"/>
  <c r="B1650" i="18"/>
  <c r="C1650" i="18"/>
  <c r="E1650" i="18"/>
  <c r="F1650" i="18"/>
  <c r="B1651" i="18"/>
  <c r="C1651" i="18"/>
  <c r="E1651" i="18"/>
  <c r="F1651" i="18"/>
  <c r="B1652" i="18"/>
  <c r="C1652" i="18"/>
  <c r="E1652" i="18"/>
  <c r="F1652" i="18"/>
  <c r="B1653" i="18"/>
  <c r="C1653" i="18"/>
  <c r="E1653" i="18"/>
  <c r="F1653" i="18"/>
  <c r="B1654" i="18"/>
  <c r="C1654" i="18"/>
  <c r="E1654" i="18"/>
  <c r="F1654" i="18"/>
  <c r="B1655" i="18"/>
  <c r="C1655" i="18"/>
  <c r="E1655" i="18"/>
  <c r="F1655" i="18"/>
  <c r="B1656" i="18"/>
  <c r="C1656" i="18"/>
  <c r="E1656" i="18"/>
  <c r="F1656" i="18"/>
  <c r="B1657" i="18"/>
  <c r="C1657" i="18"/>
  <c r="E1657" i="18"/>
  <c r="F1657" i="18"/>
  <c r="B1658" i="18"/>
  <c r="C1658" i="18"/>
  <c r="E1658" i="18"/>
  <c r="F1658" i="18"/>
  <c r="B1659" i="18"/>
  <c r="C1659" i="18"/>
  <c r="E1659" i="18"/>
  <c r="F1659" i="18"/>
  <c r="B1660" i="18"/>
  <c r="C1660" i="18"/>
  <c r="E1660" i="18"/>
  <c r="F1660" i="18"/>
  <c r="B1661" i="18"/>
  <c r="C1661" i="18"/>
  <c r="E1661" i="18"/>
  <c r="F1661" i="18"/>
  <c r="B1662" i="18"/>
  <c r="C1662" i="18"/>
  <c r="E1662" i="18"/>
  <c r="F1662" i="18"/>
  <c r="B1663" i="18"/>
  <c r="C1663" i="18"/>
  <c r="E1663" i="18"/>
  <c r="F1663" i="18"/>
  <c r="B1664" i="18"/>
  <c r="C1664" i="18"/>
  <c r="E1664" i="18"/>
  <c r="F1664" i="18"/>
  <c r="B1665" i="18"/>
  <c r="C1665" i="18"/>
  <c r="E1665" i="18"/>
  <c r="F1665" i="18"/>
  <c r="B1666" i="18"/>
  <c r="C1666" i="18"/>
  <c r="E1666" i="18"/>
  <c r="F1666" i="18"/>
  <c r="B1667" i="18"/>
  <c r="C1667" i="18"/>
  <c r="E1667" i="18"/>
  <c r="F1667" i="18"/>
  <c r="B1668" i="18"/>
  <c r="C1668" i="18"/>
  <c r="E1668" i="18"/>
  <c r="F1668" i="18"/>
  <c r="B1669" i="18"/>
  <c r="C1669" i="18"/>
  <c r="E1669" i="18"/>
  <c r="F1669" i="18"/>
  <c r="B1670" i="18"/>
  <c r="C1670" i="18"/>
  <c r="E1670" i="18"/>
  <c r="F1670" i="18"/>
  <c r="B1671" i="18"/>
  <c r="C1671" i="18"/>
  <c r="E1671" i="18"/>
  <c r="F1671" i="18"/>
  <c r="B1672" i="18"/>
  <c r="C1672" i="18"/>
  <c r="E1672" i="18"/>
  <c r="F1672" i="18"/>
  <c r="B1673" i="18"/>
  <c r="C1673" i="18"/>
  <c r="E1673" i="18"/>
  <c r="F1673" i="18"/>
  <c r="B1674" i="18"/>
  <c r="C1674" i="18"/>
  <c r="E1674" i="18"/>
  <c r="F1674" i="18"/>
  <c r="B1675" i="18"/>
  <c r="C1675" i="18"/>
  <c r="E1675" i="18"/>
  <c r="F1675" i="18"/>
  <c r="B1676" i="18"/>
  <c r="C1676" i="18"/>
  <c r="E1676" i="18"/>
  <c r="F1676" i="18"/>
  <c r="B1677" i="18"/>
  <c r="C1677" i="18"/>
  <c r="E1677" i="18"/>
  <c r="F1677" i="18"/>
  <c r="B1678" i="18"/>
  <c r="C1678" i="18"/>
  <c r="E1678" i="18"/>
  <c r="F1678" i="18"/>
  <c r="B1679" i="18"/>
  <c r="C1679" i="18"/>
  <c r="E1679" i="18"/>
  <c r="F1679" i="18"/>
  <c r="B1680" i="18"/>
  <c r="C1680" i="18"/>
  <c r="E1680" i="18"/>
  <c r="F1680" i="18"/>
  <c r="B1681" i="18"/>
  <c r="C1681" i="18"/>
  <c r="E1681" i="18"/>
  <c r="F1681" i="18"/>
  <c r="B1682" i="18"/>
  <c r="C1682" i="18"/>
  <c r="E1682" i="18"/>
  <c r="F1682" i="18"/>
  <c r="B1683" i="18"/>
  <c r="C1683" i="18"/>
  <c r="E1683" i="18"/>
  <c r="F1683" i="18"/>
  <c r="B1684" i="18"/>
  <c r="C1684" i="18"/>
  <c r="E1684" i="18"/>
  <c r="F1684" i="18"/>
  <c r="B1685" i="18"/>
  <c r="C1685" i="18"/>
  <c r="E1685" i="18"/>
  <c r="F1685" i="18"/>
  <c r="B1686" i="18"/>
  <c r="C1686" i="18"/>
  <c r="E1686" i="18"/>
  <c r="F1686" i="18"/>
  <c r="B1687" i="18"/>
  <c r="C1687" i="18"/>
  <c r="E1687" i="18"/>
  <c r="F1687" i="18"/>
  <c r="B1688" i="18"/>
  <c r="C1688" i="18"/>
  <c r="E1688" i="18"/>
  <c r="F1688" i="18"/>
  <c r="B1689" i="18"/>
  <c r="C1689" i="18"/>
  <c r="E1689" i="18"/>
  <c r="F1689" i="18"/>
  <c r="B1690" i="18"/>
  <c r="C1690" i="18"/>
  <c r="E1690" i="18"/>
  <c r="F1690" i="18"/>
  <c r="B1691" i="18"/>
  <c r="C1691" i="18"/>
  <c r="E1691" i="18"/>
  <c r="F1691" i="18"/>
  <c r="B1692" i="18"/>
  <c r="C1692" i="18"/>
  <c r="E1692" i="18"/>
  <c r="F1692" i="18"/>
  <c r="B1693" i="18"/>
  <c r="C1693" i="18"/>
  <c r="E1693" i="18"/>
  <c r="F1693" i="18"/>
  <c r="B1694" i="18"/>
  <c r="C1694" i="18"/>
  <c r="E1694" i="18"/>
  <c r="F1694" i="18"/>
  <c r="B1695" i="18"/>
  <c r="C1695" i="18"/>
  <c r="E1695" i="18"/>
  <c r="F1695" i="18"/>
  <c r="B1696" i="18"/>
  <c r="C1696" i="18"/>
  <c r="E1696" i="18"/>
  <c r="F1696" i="18"/>
  <c r="B1697" i="18"/>
  <c r="C1697" i="18"/>
  <c r="E1697" i="18"/>
  <c r="F1697" i="18"/>
  <c r="B1698" i="18"/>
  <c r="C1698" i="18"/>
  <c r="E1698" i="18"/>
  <c r="F1698" i="18"/>
  <c r="B1699" i="18"/>
  <c r="C1699" i="18"/>
  <c r="E1699" i="18"/>
  <c r="F1699" i="18"/>
  <c r="B1700" i="18"/>
  <c r="C1700" i="18"/>
  <c r="E1700" i="18"/>
  <c r="F1700" i="18"/>
  <c r="B1701" i="18"/>
  <c r="C1701" i="18"/>
  <c r="E1701" i="18"/>
  <c r="F1701" i="18"/>
  <c r="B1702" i="18"/>
  <c r="C1702" i="18"/>
  <c r="E1702" i="18"/>
  <c r="F1702" i="18"/>
  <c r="B1703" i="18"/>
  <c r="C1703" i="18"/>
  <c r="E1703" i="18"/>
  <c r="F1703" i="18"/>
  <c r="B1704" i="18"/>
  <c r="C1704" i="18"/>
  <c r="E1704" i="18"/>
  <c r="F1704" i="18"/>
  <c r="B1705" i="18"/>
  <c r="C1705" i="18"/>
  <c r="E1705" i="18"/>
  <c r="F1705" i="18"/>
  <c r="B1706" i="18"/>
  <c r="C1706" i="18"/>
  <c r="E1706" i="18"/>
  <c r="F1706" i="18"/>
  <c r="B1707" i="18"/>
  <c r="C1707" i="18"/>
  <c r="E1707" i="18"/>
  <c r="F1707" i="18"/>
  <c r="B1708" i="18"/>
  <c r="C1708" i="18"/>
  <c r="E1708" i="18"/>
  <c r="F1708" i="18"/>
  <c r="B1709" i="18"/>
  <c r="C1709" i="18"/>
  <c r="E1709" i="18"/>
  <c r="F1709" i="18"/>
  <c r="B1710" i="18"/>
  <c r="C1710" i="18"/>
  <c r="E1710" i="18"/>
  <c r="F1710" i="18"/>
  <c r="B1711" i="18"/>
  <c r="C1711" i="18"/>
  <c r="E1711" i="18"/>
  <c r="F1711" i="18"/>
  <c r="B1712" i="18"/>
  <c r="C1712" i="18"/>
  <c r="E1712" i="18"/>
  <c r="F1712" i="18"/>
  <c r="B1713" i="18"/>
  <c r="C1713" i="18"/>
  <c r="E1713" i="18"/>
  <c r="F1713" i="18"/>
  <c r="B1714" i="18"/>
  <c r="C1714" i="18"/>
  <c r="E1714" i="18"/>
  <c r="F1714" i="18"/>
  <c r="B42" i="19"/>
  <c r="C42" i="19"/>
  <c r="B43" i="19"/>
  <c r="C43" i="19"/>
  <c r="B1" i="3"/>
  <c r="B3" i="3"/>
  <c r="C3" i="3"/>
  <c r="D3" i="3"/>
  <c r="E3" i="3"/>
  <c r="F3" i="3"/>
  <c r="G3" i="3"/>
  <c r="H3" i="3"/>
  <c r="I3" i="3"/>
  <c r="J3" i="3"/>
  <c r="K3" i="3"/>
  <c r="B4" i="3"/>
  <c r="C4" i="3"/>
  <c r="D4" i="3"/>
  <c r="E4" i="3"/>
  <c r="F4" i="3"/>
  <c r="G4" i="3"/>
  <c r="H4" i="3"/>
  <c r="I4" i="3"/>
  <c r="J4" i="3"/>
  <c r="K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F61" i="3"/>
  <c r="J62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P79" i="3"/>
  <c r="C7" i="11"/>
  <c r="C8" i="11"/>
  <c r="T8" i="11"/>
  <c r="C9" i="11"/>
  <c r="F9" i="11"/>
  <c r="G9" i="11"/>
  <c r="H9" i="11"/>
  <c r="I9" i="11"/>
  <c r="J9" i="11"/>
  <c r="K9" i="11"/>
  <c r="L9" i="11"/>
  <c r="M9" i="11"/>
  <c r="T9" i="11"/>
  <c r="C10" i="11"/>
  <c r="T10" i="11"/>
  <c r="C11" i="11"/>
  <c r="T11" i="11"/>
  <c r="C12" i="11"/>
  <c r="T12" i="11"/>
  <c r="C13" i="11"/>
  <c r="T13" i="11"/>
  <c r="C14" i="11"/>
  <c r="T14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T15" i="11"/>
  <c r="C16" i="11"/>
  <c r="T16" i="11"/>
  <c r="C17" i="11"/>
  <c r="T17" i="11"/>
  <c r="C18" i="11"/>
  <c r="T18" i="11"/>
  <c r="C19" i="11"/>
  <c r="T19" i="11"/>
  <c r="C20" i="11"/>
  <c r="T20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T21" i="11"/>
  <c r="C22" i="11"/>
  <c r="T22" i="11"/>
  <c r="C23" i="11"/>
  <c r="T23" i="11"/>
  <c r="C24" i="11"/>
  <c r="T24" i="11"/>
  <c r="C25" i="11"/>
  <c r="T25" i="11"/>
  <c r="C26" i="11"/>
  <c r="T26" i="11"/>
  <c r="C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T27" i="11"/>
  <c r="C28" i="11"/>
  <c r="T28" i="11"/>
  <c r="C29" i="11"/>
  <c r="T29" i="11"/>
  <c r="C30" i="11"/>
  <c r="T30" i="11"/>
  <c r="C31" i="11"/>
  <c r="T31" i="11"/>
  <c r="C32" i="11"/>
  <c r="T32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T33" i="11"/>
  <c r="C34" i="11"/>
  <c r="T34" i="11"/>
  <c r="C35" i="11"/>
  <c r="T35" i="11"/>
  <c r="C36" i="11"/>
  <c r="T36" i="11"/>
  <c r="C37" i="11"/>
  <c r="T37" i="11"/>
  <c r="C38" i="11"/>
  <c r="T38" i="11"/>
  <c r="C39" i="11"/>
  <c r="T39" i="11"/>
  <c r="C40" i="11"/>
  <c r="T40" i="11"/>
  <c r="C41" i="11"/>
  <c r="T41" i="11"/>
  <c r="C42" i="11"/>
  <c r="T42" i="11"/>
  <c r="C43" i="11"/>
  <c r="T43" i="11"/>
  <c r="C44" i="11"/>
  <c r="T44" i="11"/>
  <c r="C45" i="11"/>
  <c r="T45" i="11"/>
  <c r="C46" i="11"/>
  <c r="T46" i="11"/>
  <c r="C47" i="11"/>
  <c r="T47" i="11"/>
  <c r="C48" i="11"/>
  <c r="T48" i="11"/>
  <c r="C49" i="11"/>
  <c r="T49" i="11"/>
  <c r="C50" i="11"/>
  <c r="T50" i="11"/>
  <c r="C51" i="11"/>
  <c r="T51" i="11"/>
  <c r="C52" i="11"/>
  <c r="T52" i="11"/>
  <c r="C53" i="11"/>
  <c r="T53" i="11"/>
  <c r="C54" i="11"/>
  <c r="T54" i="11"/>
  <c r="C55" i="11"/>
  <c r="T55" i="11"/>
  <c r="C56" i="11"/>
  <c r="T56" i="11"/>
  <c r="C57" i="11"/>
  <c r="T57" i="11"/>
  <c r="C58" i="11"/>
  <c r="T58" i="11"/>
  <c r="C59" i="11"/>
  <c r="T59" i="11"/>
  <c r="C60" i="11"/>
  <c r="T60" i="11"/>
  <c r="C61" i="11"/>
  <c r="T61" i="11"/>
  <c r="C62" i="11"/>
  <c r="T62" i="11"/>
  <c r="C63" i="11"/>
  <c r="T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D854" i="11"/>
  <c r="C855" i="11"/>
  <c r="D855" i="11"/>
  <c r="C856" i="11"/>
  <c r="D856" i="11"/>
  <c r="C857" i="11"/>
  <c r="D857" i="11"/>
  <c r="C858" i="11"/>
  <c r="D858" i="11"/>
  <c r="C859" i="11"/>
  <c r="D859" i="11"/>
  <c r="C860" i="11"/>
  <c r="D860" i="11"/>
  <c r="C861" i="11"/>
  <c r="D861" i="11"/>
  <c r="C862" i="11"/>
  <c r="D862" i="11"/>
  <c r="C863" i="11"/>
  <c r="D863" i="11"/>
  <c r="C864" i="11"/>
  <c r="D864" i="11"/>
  <c r="C865" i="11"/>
  <c r="D865" i="11"/>
  <c r="C866" i="11"/>
  <c r="D866" i="11"/>
  <c r="C867" i="11"/>
  <c r="D867" i="11"/>
  <c r="C868" i="11"/>
  <c r="D868" i="11"/>
  <c r="C869" i="11"/>
  <c r="D869" i="11"/>
  <c r="C870" i="11"/>
  <c r="D870" i="11"/>
  <c r="C871" i="11"/>
  <c r="D871" i="11"/>
  <c r="C872" i="11"/>
  <c r="D872" i="11"/>
  <c r="C873" i="11"/>
  <c r="D873" i="11"/>
  <c r="C874" i="11"/>
  <c r="D874" i="11"/>
  <c r="C875" i="11"/>
  <c r="D875" i="11"/>
  <c r="C876" i="11"/>
  <c r="D876" i="11"/>
  <c r="C877" i="11"/>
  <c r="D877" i="11"/>
  <c r="C878" i="11"/>
  <c r="D878" i="11"/>
  <c r="C879" i="11"/>
  <c r="D879" i="11"/>
  <c r="C880" i="11"/>
  <c r="D880" i="11"/>
  <c r="C881" i="11"/>
  <c r="D881" i="11"/>
  <c r="C882" i="11"/>
  <c r="D882" i="11"/>
  <c r="C883" i="11"/>
  <c r="D883" i="11"/>
  <c r="C884" i="11"/>
  <c r="D884" i="11"/>
  <c r="C885" i="11"/>
  <c r="D885" i="11"/>
  <c r="C886" i="11"/>
  <c r="D886" i="11"/>
  <c r="C887" i="11"/>
  <c r="D887" i="11"/>
  <c r="C888" i="11"/>
  <c r="D888" i="11"/>
  <c r="C889" i="11"/>
  <c r="D889" i="11"/>
  <c r="C890" i="11"/>
  <c r="D890" i="11"/>
  <c r="C891" i="11"/>
  <c r="D891" i="11"/>
  <c r="C892" i="11"/>
  <c r="D892" i="11"/>
  <c r="C893" i="11"/>
  <c r="D893" i="11"/>
  <c r="C894" i="11"/>
  <c r="D894" i="11"/>
  <c r="C895" i="11"/>
  <c r="D895" i="11"/>
  <c r="C896" i="11"/>
  <c r="D896" i="11"/>
  <c r="C897" i="11"/>
  <c r="D897" i="11"/>
  <c r="C898" i="11"/>
  <c r="D898" i="11"/>
  <c r="C899" i="11"/>
  <c r="D899" i="11"/>
  <c r="C900" i="11"/>
  <c r="D900" i="11"/>
  <c r="C901" i="11"/>
  <c r="D901" i="11"/>
  <c r="C902" i="11"/>
  <c r="D902" i="11"/>
  <c r="C903" i="11"/>
  <c r="D903" i="11"/>
  <c r="C904" i="11"/>
  <c r="D904" i="11"/>
  <c r="C905" i="11"/>
  <c r="D905" i="11"/>
  <c r="C906" i="11"/>
  <c r="D906" i="11"/>
  <c r="C907" i="11"/>
  <c r="D907" i="11"/>
  <c r="C908" i="11"/>
  <c r="D908" i="11"/>
  <c r="C909" i="11"/>
  <c r="D909" i="11"/>
  <c r="C910" i="11"/>
  <c r="D910" i="11"/>
  <c r="C911" i="11"/>
  <c r="D911" i="11"/>
  <c r="C912" i="11"/>
  <c r="D912" i="11"/>
  <c r="C913" i="11"/>
  <c r="D913" i="11"/>
  <c r="C914" i="11"/>
  <c r="D914" i="11"/>
  <c r="C915" i="11"/>
  <c r="D915" i="11"/>
  <c r="C916" i="11"/>
  <c r="D916" i="11"/>
  <c r="C917" i="11"/>
  <c r="D917" i="11"/>
  <c r="C918" i="11"/>
  <c r="D918" i="11"/>
  <c r="C919" i="11"/>
  <c r="D919" i="11"/>
  <c r="C920" i="11"/>
  <c r="D920" i="11"/>
  <c r="C921" i="11"/>
  <c r="D921" i="11"/>
  <c r="C922" i="11"/>
  <c r="D922" i="11"/>
  <c r="C923" i="11"/>
  <c r="D923" i="11"/>
  <c r="C924" i="11"/>
  <c r="D924" i="11"/>
  <c r="C925" i="11"/>
  <c r="D925" i="11"/>
  <c r="C926" i="11"/>
  <c r="D926" i="11"/>
  <c r="C927" i="11"/>
  <c r="D927" i="11"/>
  <c r="C928" i="11"/>
  <c r="D928" i="11"/>
  <c r="C929" i="11"/>
  <c r="D929" i="11"/>
  <c r="C930" i="11"/>
  <c r="D930" i="11"/>
  <c r="C931" i="11"/>
  <c r="D931" i="11"/>
  <c r="C932" i="11"/>
  <c r="D932" i="11"/>
  <c r="C933" i="11"/>
  <c r="D933" i="11"/>
  <c r="C934" i="11"/>
  <c r="D934" i="11"/>
  <c r="C935" i="11"/>
  <c r="D935" i="11"/>
  <c r="C936" i="11"/>
  <c r="D936" i="11"/>
  <c r="C937" i="11"/>
  <c r="D937" i="11"/>
  <c r="C938" i="11"/>
  <c r="D938" i="11"/>
  <c r="C939" i="11"/>
  <c r="D939" i="11"/>
  <c r="C940" i="11"/>
  <c r="D940" i="11"/>
  <c r="C941" i="11"/>
  <c r="D941" i="11"/>
  <c r="C942" i="11"/>
  <c r="D942" i="11"/>
  <c r="C943" i="11"/>
  <c r="D943" i="11"/>
  <c r="C944" i="11"/>
  <c r="D944" i="11"/>
  <c r="C945" i="11"/>
  <c r="D945" i="11"/>
  <c r="C946" i="11"/>
  <c r="D946" i="11"/>
  <c r="C947" i="11"/>
  <c r="D947" i="11"/>
  <c r="C948" i="11"/>
  <c r="D948" i="11"/>
  <c r="C949" i="11"/>
  <c r="D949" i="11"/>
  <c r="C950" i="11"/>
  <c r="D950" i="11"/>
  <c r="C951" i="11"/>
  <c r="D951" i="11"/>
  <c r="C952" i="11"/>
  <c r="D952" i="11"/>
  <c r="C953" i="11"/>
  <c r="D953" i="11"/>
  <c r="C954" i="11"/>
  <c r="D954" i="11"/>
  <c r="C955" i="11"/>
  <c r="D955" i="11"/>
  <c r="C956" i="11"/>
  <c r="D956" i="11"/>
  <c r="C957" i="11"/>
  <c r="D957" i="11"/>
  <c r="C958" i="11"/>
  <c r="D958" i="11"/>
  <c r="C959" i="11"/>
  <c r="D959" i="11"/>
  <c r="C960" i="11"/>
  <c r="D960" i="11"/>
  <c r="C961" i="11"/>
  <c r="D961" i="11"/>
  <c r="C962" i="11"/>
  <c r="D962" i="11"/>
  <c r="C963" i="11"/>
  <c r="D963" i="11"/>
  <c r="C964" i="11"/>
  <c r="D964" i="11"/>
  <c r="C965" i="11"/>
  <c r="D965" i="11"/>
  <c r="C966" i="11"/>
  <c r="D966" i="11"/>
  <c r="C967" i="11"/>
  <c r="D967" i="11"/>
  <c r="C968" i="11"/>
  <c r="D968" i="11"/>
  <c r="C969" i="11"/>
  <c r="D969" i="11"/>
  <c r="C970" i="11"/>
  <c r="D970" i="11"/>
  <c r="C971" i="11"/>
  <c r="D971" i="11"/>
  <c r="C972" i="11"/>
  <c r="D972" i="11"/>
  <c r="C973" i="11"/>
  <c r="D973" i="11"/>
  <c r="C974" i="11"/>
  <c r="D974" i="11"/>
  <c r="C975" i="11"/>
  <c r="D975" i="11"/>
  <c r="C976" i="11"/>
  <c r="D976" i="11"/>
  <c r="C977" i="11"/>
  <c r="D977" i="11"/>
  <c r="C978" i="11"/>
  <c r="D978" i="11"/>
  <c r="C979" i="11"/>
  <c r="D979" i="11"/>
  <c r="C980" i="11"/>
  <c r="D980" i="11"/>
  <c r="C981" i="11"/>
  <c r="D981" i="11"/>
  <c r="C982" i="11"/>
  <c r="D982" i="11"/>
  <c r="C983" i="11"/>
  <c r="D983" i="11"/>
  <c r="C985" i="11"/>
  <c r="D985" i="11"/>
  <c r="C986" i="11"/>
  <c r="D986" i="11"/>
  <c r="C987" i="11"/>
  <c r="D987" i="11"/>
  <c r="C988" i="11"/>
  <c r="D988" i="11"/>
  <c r="C989" i="11"/>
  <c r="D989" i="11"/>
  <c r="C990" i="11"/>
  <c r="D990" i="11"/>
  <c r="C991" i="11"/>
  <c r="D991" i="11"/>
  <c r="C992" i="11"/>
  <c r="D992" i="11"/>
  <c r="C993" i="11"/>
  <c r="D993" i="11"/>
  <c r="C994" i="11"/>
  <c r="D994" i="11"/>
  <c r="C995" i="11"/>
  <c r="D995" i="11"/>
  <c r="C996" i="11"/>
  <c r="D996" i="11"/>
  <c r="C997" i="11"/>
  <c r="D997" i="11"/>
  <c r="C998" i="11"/>
  <c r="D998" i="11"/>
  <c r="C999" i="11"/>
  <c r="D999" i="11"/>
  <c r="C1000" i="11"/>
  <c r="D1000" i="11"/>
  <c r="C1001" i="11"/>
  <c r="D1001" i="11"/>
  <c r="C1002" i="11"/>
  <c r="D1002" i="11"/>
  <c r="C1003" i="11"/>
  <c r="D1003" i="11"/>
  <c r="C1004" i="11"/>
  <c r="D1004" i="11"/>
  <c r="C1005" i="11"/>
  <c r="D1005" i="11"/>
  <c r="C1006" i="11"/>
  <c r="D1006" i="11"/>
  <c r="C1007" i="11"/>
  <c r="D1007" i="11"/>
  <c r="C1008" i="11"/>
  <c r="D1008" i="11"/>
  <c r="C1009" i="11"/>
  <c r="D1009" i="11"/>
  <c r="C1010" i="11"/>
  <c r="D1010" i="11"/>
  <c r="C1011" i="11"/>
  <c r="D1011" i="11"/>
  <c r="C1012" i="11"/>
  <c r="D1012" i="11"/>
  <c r="C1013" i="11"/>
  <c r="D1013" i="11"/>
  <c r="C1014" i="11"/>
  <c r="D1014" i="11"/>
  <c r="C1015" i="11"/>
  <c r="D1015" i="11"/>
  <c r="C1016" i="11"/>
  <c r="D1016" i="11"/>
  <c r="C1017" i="11"/>
  <c r="D1017" i="11"/>
  <c r="C1018" i="11"/>
  <c r="D1018" i="11"/>
  <c r="C1019" i="11"/>
  <c r="D1019" i="11"/>
  <c r="C1020" i="11"/>
  <c r="D1020" i="11"/>
  <c r="C1021" i="11"/>
  <c r="D1021" i="11"/>
  <c r="C1022" i="11"/>
  <c r="D1022" i="11"/>
  <c r="C1023" i="11"/>
  <c r="D1023" i="11"/>
  <c r="C1024" i="11"/>
  <c r="D1024" i="11"/>
  <c r="C1025" i="11"/>
  <c r="D1025" i="11"/>
  <c r="C1026" i="11"/>
  <c r="D1026" i="11"/>
  <c r="C1027" i="11"/>
  <c r="D1027" i="11"/>
  <c r="C1028" i="11"/>
  <c r="D1028" i="11"/>
  <c r="C1029" i="11"/>
  <c r="D1029" i="11"/>
  <c r="C1030" i="11"/>
  <c r="D1030" i="11"/>
  <c r="C1031" i="11"/>
  <c r="D1031" i="11"/>
  <c r="C1032" i="11"/>
  <c r="D1032" i="11"/>
  <c r="C1033" i="11"/>
  <c r="D1033" i="11"/>
  <c r="C1034" i="11"/>
  <c r="D1034" i="11"/>
  <c r="C1035" i="11"/>
  <c r="D1035" i="11"/>
  <c r="C1036" i="11"/>
  <c r="D1036" i="11"/>
  <c r="C1037" i="11"/>
  <c r="D1037" i="11"/>
  <c r="C1038" i="11"/>
  <c r="D1038" i="11"/>
  <c r="C1039" i="11"/>
  <c r="D1039" i="11"/>
  <c r="C1040" i="11"/>
  <c r="D1040" i="11"/>
  <c r="C1041" i="11"/>
  <c r="D1041" i="11"/>
  <c r="C1042" i="11"/>
  <c r="D1042" i="11"/>
  <c r="C1043" i="11"/>
  <c r="D1043" i="11"/>
  <c r="C1044" i="11"/>
  <c r="D1044" i="11"/>
  <c r="C1045" i="11"/>
  <c r="D1045" i="11"/>
  <c r="C1046" i="11"/>
  <c r="D1046" i="11"/>
  <c r="C1047" i="11"/>
  <c r="D1047" i="11"/>
  <c r="C1048" i="11"/>
  <c r="D1048" i="11"/>
  <c r="C1049" i="11"/>
  <c r="D1049" i="11"/>
  <c r="C1050" i="11"/>
  <c r="D1050" i="11"/>
  <c r="C1051" i="11"/>
  <c r="D1051" i="11"/>
  <c r="C1052" i="11"/>
  <c r="D1052" i="11"/>
  <c r="C1053" i="11"/>
  <c r="D1053" i="11"/>
  <c r="C1054" i="11"/>
  <c r="D1054" i="11"/>
  <c r="C1055" i="11"/>
  <c r="D1055" i="11"/>
  <c r="C1056" i="11"/>
  <c r="D1056" i="11"/>
  <c r="C1057" i="11"/>
  <c r="D1057" i="11"/>
  <c r="C1058" i="11"/>
  <c r="D1058" i="11"/>
  <c r="C1059" i="11"/>
  <c r="D1059" i="11"/>
  <c r="C1060" i="11"/>
  <c r="D1060" i="11"/>
  <c r="C1061" i="11"/>
  <c r="D1061" i="11"/>
  <c r="C1062" i="11"/>
  <c r="D1062" i="11"/>
  <c r="C1063" i="11"/>
  <c r="D1063" i="11"/>
  <c r="C1064" i="11"/>
  <c r="D1064" i="11"/>
  <c r="C1065" i="11"/>
  <c r="D1065" i="11"/>
  <c r="C1066" i="11"/>
  <c r="D1066" i="11"/>
  <c r="C1067" i="11"/>
  <c r="D1067" i="11"/>
  <c r="C1068" i="11"/>
  <c r="D1068" i="11"/>
  <c r="C1069" i="11"/>
  <c r="D1069" i="11"/>
  <c r="C1070" i="11"/>
  <c r="D1070" i="11"/>
  <c r="C1071" i="11"/>
  <c r="D1071" i="11"/>
  <c r="C1072" i="11"/>
  <c r="D1072" i="11"/>
  <c r="C1073" i="11"/>
  <c r="D1073" i="11"/>
  <c r="C1074" i="11"/>
  <c r="D1074" i="11"/>
  <c r="C1075" i="11"/>
  <c r="D1075" i="11"/>
  <c r="C1076" i="11"/>
  <c r="D1076" i="11"/>
  <c r="C1077" i="11"/>
  <c r="D1077" i="11"/>
  <c r="C1078" i="11"/>
  <c r="D1078" i="11"/>
  <c r="C1079" i="11"/>
  <c r="D1079" i="11"/>
  <c r="C1080" i="11"/>
  <c r="D1080" i="11"/>
  <c r="C1081" i="11"/>
  <c r="D1081" i="11"/>
  <c r="C1082" i="11"/>
  <c r="D1082" i="11"/>
  <c r="C1083" i="11"/>
  <c r="D1083" i="11"/>
  <c r="C1084" i="11"/>
  <c r="D1084" i="11"/>
  <c r="C1085" i="11"/>
  <c r="D1085" i="11"/>
  <c r="C1086" i="11"/>
  <c r="D1086" i="11"/>
  <c r="C1087" i="11"/>
  <c r="D1087" i="11"/>
  <c r="C1088" i="11"/>
  <c r="D1088" i="11"/>
  <c r="C1089" i="11"/>
  <c r="D1089" i="11"/>
  <c r="C1090" i="11"/>
  <c r="D1090" i="11"/>
  <c r="C1091" i="11"/>
  <c r="D1091" i="11"/>
  <c r="C1092" i="11"/>
  <c r="D1092" i="11"/>
  <c r="C1093" i="11"/>
  <c r="D1093" i="11"/>
  <c r="C1094" i="11"/>
  <c r="D1094" i="11"/>
  <c r="C1095" i="11"/>
  <c r="D1095" i="11"/>
  <c r="C1096" i="11"/>
  <c r="D1096" i="11"/>
  <c r="C1097" i="11"/>
  <c r="D1097" i="11"/>
  <c r="C1098" i="11"/>
  <c r="D1098" i="11"/>
  <c r="C1099" i="11"/>
  <c r="D1099" i="11"/>
  <c r="C1100" i="11"/>
  <c r="D1100" i="11"/>
  <c r="C1101" i="11"/>
  <c r="D1101" i="11"/>
  <c r="C1102" i="11"/>
  <c r="D1102" i="11"/>
  <c r="C1103" i="11"/>
  <c r="D1103" i="11"/>
  <c r="C1104" i="11"/>
  <c r="D1104" i="11"/>
  <c r="C1105" i="11"/>
  <c r="D1105" i="11"/>
  <c r="C1106" i="11"/>
  <c r="D1106" i="11"/>
  <c r="C1107" i="11"/>
  <c r="D1107" i="11"/>
  <c r="C1108" i="11"/>
  <c r="D1108" i="11"/>
  <c r="C1109" i="11"/>
  <c r="D1109" i="11"/>
  <c r="C1110" i="11"/>
  <c r="D1110" i="11"/>
  <c r="C1111" i="11"/>
  <c r="D1111" i="11"/>
  <c r="C1112" i="11"/>
  <c r="D1112" i="11"/>
  <c r="C1113" i="11"/>
  <c r="D1113" i="11"/>
  <c r="C1114" i="11"/>
  <c r="D1114" i="11"/>
  <c r="C1115" i="11"/>
  <c r="D1115" i="11"/>
  <c r="C1116" i="11"/>
  <c r="D1116" i="11"/>
  <c r="C1117" i="11"/>
  <c r="D1117" i="11"/>
  <c r="C1118" i="11"/>
  <c r="D1118" i="11"/>
  <c r="C1119" i="11"/>
  <c r="D1119" i="11"/>
  <c r="C1120" i="11"/>
  <c r="D1120" i="11"/>
  <c r="C1121" i="11"/>
  <c r="D1121" i="11"/>
  <c r="C1122" i="11"/>
  <c r="D1122" i="11"/>
  <c r="C1123" i="11"/>
  <c r="D1123" i="11"/>
  <c r="C1124" i="11"/>
  <c r="D1124" i="11"/>
  <c r="C1125" i="11"/>
  <c r="D1125" i="11"/>
  <c r="C1126" i="11"/>
  <c r="D1126" i="11"/>
  <c r="C1127" i="11"/>
  <c r="D1127" i="11"/>
  <c r="C1128" i="11"/>
  <c r="D1128" i="11"/>
  <c r="C1129" i="11"/>
  <c r="D1129" i="11"/>
  <c r="C1130" i="11"/>
  <c r="D1130" i="11"/>
  <c r="C1131" i="11"/>
  <c r="D1131" i="11"/>
  <c r="C1132" i="11"/>
  <c r="D1132" i="11"/>
  <c r="C1133" i="11"/>
  <c r="D1133" i="11"/>
  <c r="C1134" i="11"/>
  <c r="D1134" i="11"/>
  <c r="C1135" i="11"/>
  <c r="D1135" i="11"/>
  <c r="C1136" i="11"/>
  <c r="D1136" i="11"/>
  <c r="C1137" i="11"/>
  <c r="D1137" i="11"/>
  <c r="C1138" i="11"/>
  <c r="D1138" i="11"/>
  <c r="C1139" i="11"/>
  <c r="D1139" i="11"/>
  <c r="C1140" i="11"/>
  <c r="D1140" i="11"/>
  <c r="C1141" i="11"/>
  <c r="D1141" i="11"/>
  <c r="C1142" i="11"/>
  <c r="D1142" i="11"/>
  <c r="C1143" i="11"/>
  <c r="D1143" i="11"/>
  <c r="C1144" i="11"/>
  <c r="D1144" i="11"/>
  <c r="C1145" i="11"/>
  <c r="D1145" i="11"/>
  <c r="C1146" i="11"/>
  <c r="D1146" i="11"/>
  <c r="C1147" i="11"/>
  <c r="D1147" i="11"/>
  <c r="C1148" i="11"/>
  <c r="D1148" i="11"/>
  <c r="C1149" i="11"/>
  <c r="D1149" i="11"/>
  <c r="C1150" i="11"/>
  <c r="D1150" i="11"/>
  <c r="C1151" i="11"/>
  <c r="D1151" i="11"/>
  <c r="C1152" i="11"/>
  <c r="D1152" i="11"/>
  <c r="C1153" i="11"/>
  <c r="D1153" i="11"/>
  <c r="C1154" i="11"/>
  <c r="D1154" i="11"/>
  <c r="C1155" i="11"/>
  <c r="D1155" i="11"/>
  <c r="C1156" i="11"/>
  <c r="D1156" i="11"/>
  <c r="C1157" i="11"/>
  <c r="D1157" i="11"/>
  <c r="C1158" i="11"/>
  <c r="D1158" i="11"/>
  <c r="C1159" i="11"/>
  <c r="D1159" i="11"/>
  <c r="C1160" i="11"/>
  <c r="D1160" i="11"/>
  <c r="C1161" i="11"/>
  <c r="D1161" i="11"/>
  <c r="C1162" i="11"/>
  <c r="D1162" i="11"/>
  <c r="C1163" i="11"/>
  <c r="D1163" i="11"/>
  <c r="C1164" i="11"/>
  <c r="D1164" i="11"/>
  <c r="C1165" i="11"/>
  <c r="D1165" i="11"/>
  <c r="C1166" i="11"/>
  <c r="D1166" i="11"/>
  <c r="C1167" i="11"/>
  <c r="D1167" i="11"/>
  <c r="C1168" i="11"/>
  <c r="D1168" i="11"/>
  <c r="C1169" i="11"/>
  <c r="D1169" i="11"/>
  <c r="C1170" i="11"/>
  <c r="D1170" i="11"/>
  <c r="C1171" i="11"/>
  <c r="D1171" i="11"/>
  <c r="C1172" i="11"/>
  <c r="D1172" i="11"/>
  <c r="C1173" i="11"/>
  <c r="D1173" i="11"/>
  <c r="C1174" i="11"/>
  <c r="D1174" i="11"/>
  <c r="C1175" i="11"/>
  <c r="D1175" i="11"/>
  <c r="C1176" i="11"/>
  <c r="D1176" i="11"/>
  <c r="C1177" i="11"/>
  <c r="D1177" i="11"/>
  <c r="C1178" i="11"/>
  <c r="D1178" i="11"/>
  <c r="C1179" i="11"/>
  <c r="D1179" i="11"/>
  <c r="C1180" i="11"/>
  <c r="D1180" i="11"/>
  <c r="C1181" i="11"/>
  <c r="D1181" i="11"/>
  <c r="C1182" i="11"/>
  <c r="D1182" i="11"/>
  <c r="C1183" i="11"/>
  <c r="D1183" i="11"/>
  <c r="C1184" i="11"/>
  <c r="D1184" i="11"/>
  <c r="C1185" i="11"/>
  <c r="D1185" i="11"/>
  <c r="C1186" i="11"/>
  <c r="D1186" i="11"/>
  <c r="C1187" i="11"/>
  <c r="D1187" i="11"/>
  <c r="C1188" i="11"/>
  <c r="D1188" i="11"/>
  <c r="C1189" i="11"/>
  <c r="D1189" i="11"/>
  <c r="C1190" i="11"/>
  <c r="D1190" i="11"/>
  <c r="C1191" i="11"/>
  <c r="D1191" i="11"/>
  <c r="C1192" i="11"/>
  <c r="D1192" i="11"/>
  <c r="C1193" i="11"/>
  <c r="D1193" i="11"/>
  <c r="C1194" i="11"/>
  <c r="D1194" i="11"/>
  <c r="C1195" i="11"/>
  <c r="D1195" i="11"/>
  <c r="C1196" i="11"/>
  <c r="D1196" i="11"/>
  <c r="C1197" i="11"/>
  <c r="D1197" i="11"/>
  <c r="C1198" i="11"/>
  <c r="D1198" i="11"/>
  <c r="C1199" i="11"/>
  <c r="D1199" i="11"/>
  <c r="C1200" i="11"/>
  <c r="D1200" i="11"/>
  <c r="C1201" i="11"/>
  <c r="D1201" i="11"/>
  <c r="C1202" i="11"/>
  <c r="D1202" i="11"/>
  <c r="C1203" i="11"/>
  <c r="D1203" i="11"/>
  <c r="C1204" i="11"/>
  <c r="D1204" i="11"/>
  <c r="C1205" i="11"/>
  <c r="D1205" i="11"/>
  <c r="C1206" i="11"/>
  <c r="D1206" i="11"/>
  <c r="C1207" i="11"/>
  <c r="D1207" i="11"/>
  <c r="C1208" i="11"/>
  <c r="D1208" i="11"/>
  <c r="C1209" i="11"/>
  <c r="D1209" i="11"/>
  <c r="C1210" i="11"/>
  <c r="D1210" i="11"/>
  <c r="C1211" i="11"/>
  <c r="D1211" i="11"/>
  <c r="C1212" i="11"/>
  <c r="D1212" i="11"/>
  <c r="C1213" i="11"/>
  <c r="D1213" i="11"/>
  <c r="C1214" i="11"/>
  <c r="D1214" i="11"/>
  <c r="C1215" i="11"/>
  <c r="D1215" i="11"/>
  <c r="C1216" i="11"/>
  <c r="D1216" i="11"/>
  <c r="C1217" i="11"/>
  <c r="D1217" i="11"/>
  <c r="C1218" i="11"/>
  <c r="D1218" i="11"/>
  <c r="C1219" i="11"/>
  <c r="D1219" i="11"/>
  <c r="C1220" i="11"/>
  <c r="D1220" i="11"/>
  <c r="C1221" i="11"/>
  <c r="D1221" i="11"/>
  <c r="C1222" i="11"/>
  <c r="D1222" i="11"/>
  <c r="C1223" i="11"/>
  <c r="D1223" i="11"/>
  <c r="C1224" i="11"/>
  <c r="D1224" i="11"/>
  <c r="C1225" i="11"/>
  <c r="D1225" i="11"/>
  <c r="C1226" i="11"/>
  <c r="D1226" i="11"/>
  <c r="C1227" i="11"/>
  <c r="D1227" i="11"/>
  <c r="C1228" i="11"/>
  <c r="D1228" i="11"/>
  <c r="C1229" i="11"/>
  <c r="D1229" i="11"/>
  <c r="C1230" i="11"/>
  <c r="D1230" i="11"/>
  <c r="C1231" i="11"/>
  <c r="D1231" i="11"/>
  <c r="C1232" i="11"/>
  <c r="D1232" i="11"/>
  <c r="C1233" i="11"/>
  <c r="D1233" i="11"/>
  <c r="C1234" i="11"/>
  <c r="D1234" i="11"/>
  <c r="C1235" i="11"/>
  <c r="D1235" i="11"/>
  <c r="C1236" i="11"/>
  <c r="D1236" i="11"/>
  <c r="C1237" i="11"/>
  <c r="D1237" i="11"/>
  <c r="C1238" i="11"/>
  <c r="D1238" i="11"/>
  <c r="C1239" i="11"/>
  <c r="D1239" i="11"/>
  <c r="C1240" i="11"/>
  <c r="D1240" i="11"/>
  <c r="C1241" i="11"/>
  <c r="D1241" i="11"/>
  <c r="C1242" i="11"/>
  <c r="D1242" i="11"/>
  <c r="C1243" i="11"/>
  <c r="D1243" i="11"/>
  <c r="C1244" i="11"/>
  <c r="D1244" i="11"/>
  <c r="C1245" i="11"/>
  <c r="D1245" i="11"/>
  <c r="C1246" i="11"/>
  <c r="D1246" i="11"/>
  <c r="C1247" i="11"/>
  <c r="D1247" i="11"/>
  <c r="C1248" i="11"/>
  <c r="D1248" i="11"/>
  <c r="C1249" i="11"/>
  <c r="D1249" i="11"/>
  <c r="C1250" i="11"/>
  <c r="D1250" i="11"/>
  <c r="C1251" i="11"/>
  <c r="D1251" i="11"/>
  <c r="C1252" i="11"/>
  <c r="D1252" i="11"/>
  <c r="C1253" i="11"/>
  <c r="D1253" i="11"/>
  <c r="C1254" i="11"/>
  <c r="D1254" i="11"/>
  <c r="C1255" i="11"/>
  <c r="D1255" i="11"/>
  <c r="C1256" i="11"/>
  <c r="D1256" i="11"/>
  <c r="C1257" i="11"/>
  <c r="D1257" i="11"/>
  <c r="C1258" i="11"/>
  <c r="D1258" i="11"/>
  <c r="C1259" i="11"/>
  <c r="D1259" i="11"/>
  <c r="C1260" i="11"/>
  <c r="D1260" i="11"/>
  <c r="C1261" i="11"/>
  <c r="D1261" i="11"/>
  <c r="C1262" i="11"/>
  <c r="D1262" i="11"/>
  <c r="C1263" i="11"/>
  <c r="D1263" i="11"/>
  <c r="C1264" i="11"/>
  <c r="D1264" i="11"/>
  <c r="C1265" i="11"/>
  <c r="D1265" i="11"/>
  <c r="C1266" i="11"/>
  <c r="D1266" i="11"/>
  <c r="C1267" i="11"/>
  <c r="D1267" i="11"/>
  <c r="C1268" i="11"/>
  <c r="D1268" i="11"/>
  <c r="C1269" i="11"/>
  <c r="D1269" i="11"/>
  <c r="C1270" i="11"/>
  <c r="D1270" i="11"/>
  <c r="C1271" i="11"/>
  <c r="D1271" i="11"/>
  <c r="C1272" i="11"/>
  <c r="D1272" i="11"/>
  <c r="C1273" i="11"/>
  <c r="D1273" i="11"/>
  <c r="C1274" i="11"/>
  <c r="D1274" i="11"/>
  <c r="C1275" i="11"/>
  <c r="D1275" i="11"/>
  <c r="C1276" i="11"/>
  <c r="D1276" i="11"/>
  <c r="C1277" i="11"/>
  <c r="D1277" i="11"/>
  <c r="C1278" i="11"/>
  <c r="D1278" i="11"/>
  <c r="C1279" i="11"/>
  <c r="D1279" i="11"/>
  <c r="C1280" i="11"/>
  <c r="D1280" i="11"/>
  <c r="C1281" i="11"/>
  <c r="D1281" i="11"/>
  <c r="C1282" i="11"/>
  <c r="D1282" i="11"/>
  <c r="C1283" i="11"/>
  <c r="D1283" i="11"/>
  <c r="C1284" i="11"/>
  <c r="D1284" i="11"/>
  <c r="C1285" i="11"/>
  <c r="D1285" i="11"/>
  <c r="C1286" i="11"/>
  <c r="D1286" i="11"/>
  <c r="C1287" i="11"/>
  <c r="D1287" i="11"/>
  <c r="C1288" i="11"/>
  <c r="D1288" i="11"/>
  <c r="C1289" i="11"/>
  <c r="D1289" i="11"/>
  <c r="C1290" i="11"/>
  <c r="D1290" i="11"/>
  <c r="C1291" i="11"/>
  <c r="D1291" i="11"/>
  <c r="C1292" i="11"/>
  <c r="D1292" i="11"/>
  <c r="C1293" i="11"/>
  <c r="D1293" i="11"/>
  <c r="C1294" i="11"/>
  <c r="D1294" i="11"/>
  <c r="C1295" i="11"/>
  <c r="D1295" i="11"/>
  <c r="C1296" i="11"/>
  <c r="D1296" i="11"/>
  <c r="C1297" i="11"/>
  <c r="D1297" i="11"/>
  <c r="C1298" i="11"/>
  <c r="D1298" i="11"/>
  <c r="C1299" i="11"/>
  <c r="D1299" i="11"/>
  <c r="C1300" i="11"/>
  <c r="D1300" i="11"/>
  <c r="C1301" i="11"/>
  <c r="D1301" i="11"/>
  <c r="C1302" i="11"/>
  <c r="D1302" i="11"/>
  <c r="C1303" i="11"/>
  <c r="D1303" i="11"/>
  <c r="C1304" i="11"/>
  <c r="D1304" i="11"/>
  <c r="C1305" i="11"/>
  <c r="D1305" i="11"/>
  <c r="C1306" i="11"/>
  <c r="D1306" i="11"/>
  <c r="C1307" i="11"/>
  <c r="D1307" i="11"/>
  <c r="C1308" i="11"/>
  <c r="D1308" i="11"/>
  <c r="C1309" i="11"/>
  <c r="D1309" i="11"/>
  <c r="C1310" i="11"/>
  <c r="D1310" i="11"/>
  <c r="C1311" i="11"/>
  <c r="D1311" i="11"/>
  <c r="C1312" i="11"/>
  <c r="D1312" i="11"/>
  <c r="C1313" i="11"/>
  <c r="D1313" i="11"/>
  <c r="C1314" i="11"/>
  <c r="D1314" i="11"/>
  <c r="C1315" i="11"/>
  <c r="D1315" i="11"/>
  <c r="C1316" i="11"/>
  <c r="D1316" i="11"/>
  <c r="C1317" i="11"/>
  <c r="D1317" i="11"/>
  <c r="C1318" i="11"/>
  <c r="D1318" i="11"/>
  <c r="C1319" i="11"/>
  <c r="D1319" i="11"/>
  <c r="C1320" i="11"/>
  <c r="D1320" i="11"/>
  <c r="C1321" i="11"/>
  <c r="D1321" i="11"/>
  <c r="C1322" i="11"/>
  <c r="D1322" i="11"/>
  <c r="C1323" i="11"/>
  <c r="D1323" i="11"/>
  <c r="C1324" i="11"/>
  <c r="D1324" i="11"/>
  <c r="C1325" i="11"/>
  <c r="D1325" i="11"/>
  <c r="C1326" i="11"/>
  <c r="D1326" i="11"/>
  <c r="C1327" i="11"/>
  <c r="D1327" i="11"/>
  <c r="C1328" i="11"/>
  <c r="D1328" i="11"/>
  <c r="C1329" i="11"/>
  <c r="D1329" i="11"/>
  <c r="C1330" i="11"/>
  <c r="D1330" i="11"/>
  <c r="C1331" i="11"/>
  <c r="D1331" i="11"/>
  <c r="C1332" i="11"/>
  <c r="D1332" i="11"/>
  <c r="C1333" i="11"/>
  <c r="D1333" i="11"/>
  <c r="C1334" i="11"/>
  <c r="D1334" i="11"/>
  <c r="C1335" i="11"/>
  <c r="D1335" i="11"/>
  <c r="C1336" i="11"/>
  <c r="D1336" i="11"/>
  <c r="C1337" i="11"/>
  <c r="D1337" i="11"/>
  <c r="C1338" i="11"/>
  <c r="D1338" i="11"/>
  <c r="C1339" i="11"/>
  <c r="D1339" i="11"/>
  <c r="C1340" i="11"/>
  <c r="D1340" i="11"/>
  <c r="C1341" i="11"/>
  <c r="D1341" i="11"/>
  <c r="C1342" i="11"/>
  <c r="D1342" i="11"/>
  <c r="C1343" i="11"/>
  <c r="D1343" i="11"/>
  <c r="C1344" i="11"/>
  <c r="D1344" i="11"/>
  <c r="C1345" i="11"/>
  <c r="D1345" i="11"/>
  <c r="C1346" i="11"/>
  <c r="D1346" i="11"/>
  <c r="C1347" i="11"/>
  <c r="D1347" i="11"/>
  <c r="C1348" i="11"/>
  <c r="D1348" i="11"/>
  <c r="C1349" i="11"/>
  <c r="D1349" i="11"/>
  <c r="C1350" i="11"/>
  <c r="D1350" i="11"/>
  <c r="C1352" i="11"/>
  <c r="D1352" i="11"/>
  <c r="C1353" i="11"/>
  <c r="D1353" i="11"/>
  <c r="C1354" i="11"/>
  <c r="D1354" i="11"/>
  <c r="C1355" i="11"/>
  <c r="D1355" i="11"/>
  <c r="C1356" i="11"/>
  <c r="D1356" i="11"/>
  <c r="C1357" i="11"/>
  <c r="D1357" i="11"/>
  <c r="C1358" i="11"/>
  <c r="D1358" i="11"/>
  <c r="C1359" i="11"/>
  <c r="D1359" i="11"/>
  <c r="C1360" i="11"/>
  <c r="D1360" i="11"/>
  <c r="C1361" i="11"/>
  <c r="D1361" i="11"/>
  <c r="C1362" i="11"/>
  <c r="D1362" i="11"/>
  <c r="C1363" i="11"/>
  <c r="D1363" i="11"/>
  <c r="C1364" i="11"/>
  <c r="D1364" i="11"/>
  <c r="C1365" i="11"/>
  <c r="D1365" i="11"/>
  <c r="C1366" i="11"/>
  <c r="D1366" i="11"/>
  <c r="C1367" i="11"/>
  <c r="D1367" i="11"/>
  <c r="C1368" i="11"/>
  <c r="D1368" i="11"/>
  <c r="C1369" i="11"/>
  <c r="D1369" i="11"/>
  <c r="C1370" i="11"/>
  <c r="D1370" i="11"/>
  <c r="C1371" i="11"/>
  <c r="D1371" i="11"/>
  <c r="C1372" i="11"/>
  <c r="D1372" i="11"/>
  <c r="C1373" i="11"/>
  <c r="D1373" i="11"/>
  <c r="C1374" i="11"/>
  <c r="D1374" i="11"/>
  <c r="C1375" i="11"/>
  <c r="D1375" i="11"/>
  <c r="C1376" i="11"/>
  <c r="D1376" i="11"/>
  <c r="C1377" i="11"/>
  <c r="D1377" i="11"/>
  <c r="C1378" i="11"/>
  <c r="D1378" i="11"/>
  <c r="C1379" i="11"/>
  <c r="D1379" i="11"/>
  <c r="C1380" i="11"/>
  <c r="D1380" i="11"/>
  <c r="C1381" i="11"/>
  <c r="D1381" i="11"/>
  <c r="C1382" i="11"/>
  <c r="D1382" i="11"/>
  <c r="C1383" i="11"/>
  <c r="D1383" i="11"/>
  <c r="C1384" i="11"/>
  <c r="D1384" i="11"/>
  <c r="C1385" i="11"/>
  <c r="D1385" i="11"/>
  <c r="C1386" i="11"/>
  <c r="D1386" i="11"/>
  <c r="C1387" i="11"/>
  <c r="D1387" i="11"/>
  <c r="C1388" i="11"/>
  <c r="D1388" i="11"/>
  <c r="C1389" i="11"/>
  <c r="D1389" i="11"/>
  <c r="C1390" i="11"/>
  <c r="D1390" i="11"/>
  <c r="C1391" i="11"/>
  <c r="D1391" i="11"/>
  <c r="C1392" i="11"/>
  <c r="D1392" i="11"/>
  <c r="C1393" i="11"/>
  <c r="D1393" i="11"/>
  <c r="C1394" i="11"/>
  <c r="D1394" i="11"/>
  <c r="C1395" i="11"/>
  <c r="D1395" i="11"/>
  <c r="C1396" i="11"/>
  <c r="D1396" i="11"/>
  <c r="C1397" i="11"/>
  <c r="D1397" i="11"/>
  <c r="C1398" i="11"/>
  <c r="D1398" i="11"/>
  <c r="C1399" i="11"/>
  <c r="D1399" i="11"/>
  <c r="C1400" i="11"/>
  <c r="D1400" i="11"/>
  <c r="C1401" i="11"/>
  <c r="D1401" i="11"/>
  <c r="C1402" i="11"/>
  <c r="D1402" i="11"/>
  <c r="C1403" i="11"/>
  <c r="D1403" i="11"/>
  <c r="C1404" i="11"/>
  <c r="D1404" i="11"/>
  <c r="C1405" i="11"/>
  <c r="D1405" i="11"/>
  <c r="C1406" i="11"/>
  <c r="D1406" i="11"/>
  <c r="C1407" i="11"/>
  <c r="D1407" i="11"/>
  <c r="C1408" i="11"/>
  <c r="D1408" i="11"/>
  <c r="C1409" i="11"/>
  <c r="D1409" i="11"/>
  <c r="C1410" i="11"/>
  <c r="D1410" i="11"/>
  <c r="C1411" i="11"/>
  <c r="D1411" i="11"/>
  <c r="C1412" i="11"/>
  <c r="D1412" i="11"/>
  <c r="C1413" i="11"/>
  <c r="D1413" i="11"/>
  <c r="C1414" i="11"/>
  <c r="D1414" i="11"/>
  <c r="C1415" i="11"/>
  <c r="D1415" i="11"/>
  <c r="C1416" i="11"/>
  <c r="D1416" i="11"/>
  <c r="C1417" i="11"/>
  <c r="D1417" i="11"/>
  <c r="C1418" i="11"/>
  <c r="D1418" i="11"/>
  <c r="C1419" i="11"/>
  <c r="D1419" i="11"/>
  <c r="C1420" i="11"/>
  <c r="D1420" i="11"/>
  <c r="C1421" i="11"/>
  <c r="D1421" i="11"/>
  <c r="C1422" i="11"/>
  <c r="D1422" i="11"/>
  <c r="C1423" i="11"/>
  <c r="D1423" i="11"/>
  <c r="C1424" i="11"/>
  <c r="D1424" i="11"/>
  <c r="C1425" i="11"/>
  <c r="D1425" i="11"/>
  <c r="C1426" i="11"/>
  <c r="D1426" i="11"/>
  <c r="C1427" i="11"/>
  <c r="D1427" i="11"/>
  <c r="C1428" i="11"/>
  <c r="D1428" i="11"/>
  <c r="C1429" i="11"/>
  <c r="D1429" i="11"/>
  <c r="C1430" i="11"/>
  <c r="D1430" i="11"/>
  <c r="C1431" i="11"/>
  <c r="D1431" i="11"/>
  <c r="C1432" i="11"/>
  <c r="D1432" i="11"/>
  <c r="C1433" i="11"/>
  <c r="D1433" i="11"/>
  <c r="C1434" i="11"/>
  <c r="D1434" i="11"/>
  <c r="C1435" i="11"/>
  <c r="D1435" i="11"/>
  <c r="C1436" i="11"/>
  <c r="D1436" i="11"/>
  <c r="C1437" i="11"/>
  <c r="D1437" i="11"/>
  <c r="C1438" i="11"/>
  <c r="D1438" i="11"/>
  <c r="C1439" i="11"/>
  <c r="D1439" i="11"/>
  <c r="C1440" i="11"/>
  <c r="D1440" i="11"/>
  <c r="C1441" i="11"/>
  <c r="D1441" i="11"/>
  <c r="C1442" i="11"/>
  <c r="D1442" i="11"/>
  <c r="C1443" i="11"/>
  <c r="D1443" i="11"/>
  <c r="C1444" i="11"/>
  <c r="D1444" i="11"/>
  <c r="C1445" i="11"/>
  <c r="D1445" i="11"/>
  <c r="C1446" i="11"/>
  <c r="D1446" i="11"/>
  <c r="C1447" i="11"/>
  <c r="D1447" i="11"/>
  <c r="C1448" i="11"/>
  <c r="D1448" i="11"/>
  <c r="C1449" i="11"/>
  <c r="D1449" i="11"/>
  <c r="C1450" i="11"/>
  <c r="D1450" i="11"/>
  <c r="C1451" i="11"/>
  <c r="D1451" i="11"/>
  <c r="C1452" i="11"/>
  <c r="D1452" i="11"/>
  <c r="C1453" i="11"/>
  <c r="D1453" i="11"/>
  <c r="C1454" i="11"/>
  <c r="D1454" i="11"/>
  <c r="C1455" i="11"/>
  <c r="D1455" i="11"/>
  <c r="C1456" i="11"/>
  <c r="D1456" i="11"/>
  <c r="C1457" i="11"/>
  <c r="D1457" i="11"/>
  <c r="C1458" i="11"/>
  <c r="D1458" i="11"/>
  <c r="C1459" i="11"/>
  <c r="D1459" i="11"/>
  <c r="C1460" i="11"/>
  <c r="D1460" i="11"/>
  <c r="C1461" i="11"/>
  <c r="D1461" i="11"/>
  <c r="C1462" i="11"/>
  <c r="D1462" i="11"/>
  <c r="C1463" i="11"/>
  <c r="D1463" i="11"/>
  <c r="C1464" i="11"/>
  <c r="D1464" i="11"/>
  <c r="C1465" i="11"/>
  <c r="D1465" i="11"/>
  <c r="C1466" i="11"/>
  <c r="D1466" i="11"/>
  <c r="C1467" i="11"/>
  <c r="D1467" i="11"/>
  <c r="C1468" i="11"/>
  <c r="D1468" i="11"/>
  <c r="C1469" i="11"/>
  <c r="D1469" i="11"/>
  <c r="C1470" i="11"/>
  <c r="D1470" i="11"/>
  <c r="C1471" i="11"/>
  <c r="D1471" i="11"/>
  <c r="C1472" i="11"/>
  <c r="D1472" i="11"/>
  <c r="C1473" i="11"/>
  <c r="D1473" i="11"/>
  <c r="C1474" i="11"/>
  <c r="D1474" i="11"/>
  <c r="C1475" i="11"/>
  <c r="D1475" i="11"/>
  <c r="C1476" i="11"/>
  <c r="D1476" i="11"/>
  <c r="C1477" i="11"/>
  <c r="D1477" i="11"/>
  <c r="C1478" i="11"/>
  <c r="D1478" i="11"/>
  <c r="C1479" i="11"/>
  <c r="D1479" i="11"/>
  <c r="C1480" i="11"/>
  <c r="D1480" i="11"/>
  <c r="C1481" i="11"/>
  <c r="D1481" i="11"/>
  <c r="C1482" i="11"/>
  <c r="D1482" i="11"/>
  <c r="C1483" i="11"/>
  <c r="D1483" i="11"/>
  <c r="C1484" i="11"/>
  <c r="D1484" i="11"/>
  <c r="C1485" i="11"/>
  <c r="D1485" i="11"/>
  <c r="C1486" i="11"/>
  <c r="D1486" i="11"/>
  <c r="C1487" i="11"/>
  <c r="D1487" i="11"/>
  <c r="C1488" i="11"/>
  <c r="D1488" i="11"/>
  <c r="C1489" i="11"/>
  <c r="D1489" i="11"/>
  <c r="C1490" i="11"/>
  <c r="D1490" i="11"/>
  <c r="C1491" i="11"/>
  <c r="D1491" i="11"/>
  <c r="C1492" i="11"/>
  <c r="D1492" i="11"/>
  <c r="C1493" i="11"/>
  <c r="D1493" i="11"/>
  <c r="C1494" i="11"/>
  <c r="D1494" i="11"/>
  <c r="C1495" i="11"/>
  <c r="D1495" i="11"/>
  <c r="C1496" i="11"/>
  <c r="D1496" i="11"/>
  <c r="C1497" i="11"/>
  <c r="D1497" i="11"/>
  <c r="C1498" i="11"/>
  <c r="D1498" i="11"/>
  <c r="C1499" i="11"/>
  <c r="D1499" i="11"/>
  <c r="C1500" i="11"/>
  <c r="D1500" i="11"/>
  <c r="C1501" i="11"/>
  <c r="D1501" i="11"/>
  <c r="C1502" i="11"/>
  <c r="D1502" i="11"/>
  <c r="C1503" i="11"/>
  <c r="D1503" i="11"/>
  <c r="C1504" i="11"/>
  <c r="D1504" i="11"/>
  <c r="C1505" i="11"/>
  <c r="D1505" i="11"/>
  <c r="C1506" i="11"/>
  <c r="D1506" i="11"/>
  <c r="C1507" i="11"/>
  <c r="D1507" i="11"/>
  <c r="C1508" i="11"/>
  <c r="D1508" i="11"/>
  <c r="C1509" i="11"/>
  <c r="D1509" i="11"/>
  <c r="C1510" i="11"/>
  <c r="D1510" i="11"/>
  <c r="C1511" i="11"/>
  <c r="D1511" i="11"/>
  <c r="C1512" i="11"/>
  <c r="D1512" i="11"/>
  <c r="C1513" i="11"/>
  <c r="D1513" i="11"/>
  <c r="C1514" i="11"/>
  <c r="D1514" i="11"/>
  <c r="C1515" i="11"/>
  <c r="D1515" i="11"/>
  <c r="C1516" i="11"/>
  <c r="D1516" i="11"/>
  <c r="C1517" i="11"/>
  <c r="D1517" i="11"/>
  <c r="C1518" i="11"/>
  <c r="D1518" i="11"/>
  <c r="C1519" i="11"/>
  <c r="D1519" i="11"/>
  <c r="C1520" i="11"/>
  <c r="D1520" i="11"/>
  <c r="C1521" i="11"/>
  <c r="D1521" i="11"/>
  <c r="C1522" i="11"/>
  <c r="D1522" i="11"/>
  <c r="C1523" i="11"/>
  <c r="D1523" i="11"/>
  <c r="C1524" i="11"/>
  <c r="D1524" i="11"/>
  <c r="C1525" i="11"/>
  <c r="D1525" i="11"/>
  <c r="C1526" i="11"/>
  <c r="D1526" i="11"/>
  <c r="C1527" i="11"/>
  <c r="D1527" i="11"/>
  <c r="C1528" i="11"/>
  <c r="D1528" i="11"/>
  <c r="C1529" i="11"/>
  <c r="D1529" i="11"/>
  <c r="C1530" i="11"/>
  <c r="D1530" i="11"/>
  <c r="C1531" i="11"/>
  <c r="D1531" i="11"/>
  <c r="C1532" i="11"/>
  <c r="D1532" i="11"/>
  <c r="C1533" i="11"/>
  <c r="D1533" i="11"/>
  <c r="C1534" i="11"/>
  <c r="D1534" i="11"/>
  <c r="C1535" i="11"/>
  <c r="D1535" i="11"/>
  <c r="C1536" i="11"/>
  <c r="D1536" i="11"/>
  <c r="C1537" i="11"/>
  <c r="D1537" i="11"/>
  <c r="C1538" i="11"/>
  <c r="D1538" i="11"/>
  <c r="C1539" i="11"/>
  <c r="D1539" i="11"/>
  <c r="C1540" i="11"/>
  <c r="D1540" i="11"/>
  <c r="C1541" i="11"/>
  <c r="D1541" i="11"/>
  <c r="C1542" i="11"/>
  <c r="D1542" i="11"/>
  <c r="C1543" i="11"/>
  <c r="D1543" i="11"/>
  <c r="C1544" i="11"/>
  <c r="D1544" i="11"/>
  <c r="C1545" i="11"/>
  <c r="D1545" i="11"/>
  <c r="C1546" i="11"/>
  <c r="D1546" i="11"/>
  <c r="C1547" i="11"/>
  <c r="D1547" i="11"/>
  <c r="C1548" i="11"/>
  <c r="D1548" i="11"/>
  <c r="C1549" i="11"/>
  <c r="D1549" i="11"/>
  <c r="C1550" i="11"/>
  <c r="D1550" i="11"/>
  <c r="C1551" i="11"/>
  <c r="D1551" i="11"/>
  <c r="C1552" i="11"/>
  <c r="D1552" i="11"/>
  <c r="C1553" i="11"/>
  <c r="D1553" i="11"/>
  <c r="C1554" i="11"/>
  <c r="D1554" i="11"/>
  <c r="C1555" i="11"/>
  <c r="D1555" i="11"/>
  <c r="C1556" i="11"/>
  <c r="D1556" i="11"/>
  <c r="C1557" i="11"/>
  <c r="D1557" i="11"/>
  <c r="C1558" i="11"/>
  <c r="D1558" i="11"/>
  <c r="C1559" i="11"/>
  <c r="D1559" i="11"/>
  <c r="C1560" i="11"/>
  <c r="D1560" i="11"/>
  <c r="C1561" i="11"/>
  <c r="D1561" i="11"/>
  <c r="C1562" i="11"/>
  <c r="D1562" i="11"/>
  <c r="C1563" i="11"/>
  <c r="D1563" i="11"/>
  <c r="C1564" i="11"/>
  <c r="D1564" i="11"/>
  <c r="C1565" i="11"/>
  <c r="D1565" i="11"/>
  <c r="C1566" i="11"/>
  <c r="D1566" i="11"/>
  <c r="C1567" i="11"/>
  <c r="D1567" i="11"/>
  <c r="C1568" i="11"/>
  <c r="D1568" i="11"/>
  <c r="C1569" i="11"/>
  <c r="D1569" i="11"/>
  <c r="C1570" i="11"/>
  <c r="D1570" i="11"/>
  <c r="C1571" i="11"/>
  <c r="D1571" i="11"/>
  <c r="C1572" i="11"/>
  <c r="D1572" i="11"/>
  <c r="C1573" i="11"/>
  <c r="D1573" i="11"/>
  <c r="C1574" i="11"/>
  <c r="D1574" i="11"/>
  <c r="C1575" i="11"/>
  <c r="D1575" i="11"/>
  <c r="C1576" i="11"/>
  <c r="D1576" i="11"/>
  <c r="C1577" i="11"/>
  <c r="D1577" i="11"/>
  <c r="C1578" i="11"/>
  <c r="D1578" i="11"/>
  <c r="C1579" i="11"/>
  <c r="D1579" i="11"/>
  <c r="C1580" i="11"/>
  <c r="D1580" i="11"/>
  <c r="C1581" i="11"/>
  <c r="D1581" i="11"/>
  <c r="C1582" i="11"/>
  <c r="D1582" i="11"/>
  <c r="C1583" i="11"/>
  <c r="D1583" i="11"/>
  <c r="C1584" i="11"/>
  <c r="D1584" i="11"/>
  <c r="C1585" i="11"/>
  <c r="D1585" i="11"/>
  <c r="C1586" i="11"/>
  <c r="D1586" i="11"/>
  <c r="C1587" i="11"/>
  <c r="D1587" i="11"/>
  <c r="C1588" i="11"/>
  <c r="D1588" i="11"/>
  <c r="C1589" i="11"/>
  <c r="D1589" i="11"/>
  <c r="C1590" i="11"/>
  <c r="D1590" i="11"/>
  <c r="C1591" i="11"/>
  <c r="D1591" i="11"/>
  <c r="C1592" i="11"/>
  <c r="D1592" i="11"/>
  <c r="C1593" i="11"/>
  <c r="D1593" i="11"/>
  <c r="C1594" i="11"/>
  <c r="D1594" i="11"/>
  <c r="C1595" i="11"/>
  <c r="D1595" i="11"/>
  <c r="C1596" i="11"/>
  <c r="D1596" i="11"/>
  <c r="C1597" i="11"/>
  <c r="D1597" i="11"/>
  <c r="C1598" i="11"/>
  <c r="D1598" i="11"/>
  <c r="C1599" i="11"/>
  <c r="D1599" i="11"/>
  <c r="C1600" i="11"/>
  <c r="D1600" i="11"/>
  <c r="C1601" i="11"/>
  <c r="D1601" i="11"/>
  <c r="C1602" i="11"/>
  <c r="D1602" i="11"/>
  <c r="C1603" i="11"/>
  <c r="D1603" i="11"/>
  <c r="C1604" i="11"/>
  <c r="D1604" i="11"/>
  <c r="C1605" i="11"/>
  <c r="D1605" i="11"/>
  <c r="C1606" i="11"/>
  <c r="D1606" i="11"/>
  <c r="C1607" i="11"/>
  <c r="D1607" i="11"/>
  <c r="C1608" i="11"/>
  <c r="D1608" i="11"/>
  <c r="C1609" i="11"/>
  <c r="D1609" i="11"/>
  <c r="C1610" i="11"/>
  <c r="D1610" i="11"/>
  <c r="C1611" i="11"/>
  <c r="D1611" i="11"/>
  <c r="C1612" i="11"/>
  <c r="D1612" i="11"/>
  <c r="C1613" i="11"/>
  <c r="D1613" i="11"/>
  <c r="C1614" i="11"/>
  <c r="D1614" i="11"/>
  <c r="C1615" i="11"/>
  <c r="D1615" i="11"/>
  <c r="C1616" i="11"/>
  <c r="D1616" i="11"/>
  <c r="C1617" i="11"/>
  <c r="D1617" i="11"/>
  <c r="C1618" i="11"/>
  <c r="D1618" i="11"/>
  <c r="C1619" i="11"/>
  <c r="D1619" i="11"/>
  <c r="C1620" i="11"/>
  <c r="D1620" i="11"/>
  <c r="C1621" i="11"/>
  <c r="D1621" i="11"/>
  <c r="C1622" i="11"/>
  <c r="D1622" i="11"/>
  <c r="C1623" i="11"/>
  <c r="D1623" i="11"/>
  <c r="C1624" i="11"/>
  <c r="D1624" i="11"/>
  <c r="C1625" i="11"/>
  <c r="D1625" i="11"/>
  <c r="C1626" i="11"/>
  <c r="D1626" i="11"/>
  <c r="C1627" i="11"/>
  <c r="D1627" i="11"/>
  <c r="C1628" i="11"/>
  <c r="D1628" i="11"/>
  <c r="C1629" i="11"/>
  <c r="D1629" i="11"/>
  <c r="C1630" i="11"/>
  <c r="D1630" i="11"/>
  <c r="C1631" i="11"/>
  <c r="D1631" i="11"/>
  <c r="C1632" i="11"/>
  <c r="D1632" i="11"/>
  <c r="C1633" i="11"/>
  <c r="D1633" i="11"/>
  <c r="C1634" i="11"/>
  <c r="D1634" i="11"/>
  <c r="C1635" i="11"/>
  <c r="D1635" i="11"/>
  <c r="C1636" i="11"/>
  <c r="D1636" i="11"/>
  <c r="C1637" i="11"/>
  <c r="D1637" i="11"/>
  <c r="C1638" i="11"/>
  <c r="D1638" i="11"/>
  <c r="C1639" i="11"/>
  <c r="D1639" i="11"/>
  <c r="C1640" i="11"/>
  <c r="D1640" i="11"/>
  <c r="C1641" i="11"/>
  <c r="D1641" i="11"/>
  <c r="C1642" i="11"/>
  <c r="D1642" i="11"/>
  <c r="C1643" i="11"/>
  <c r="D1643" i="11"/>
  <c r="C1644" i="11"/>
  <c r="D1644" i="11"/>
  <c r="C1645" i="11"/>
  <c r="D1645" i="11"/>
  <c r="C1646" i="11"/>
  <c r="D1646" i="11"/>
  <c r="C1647" i="11"/>
  <c r="D1647" i="11"/>
  <c r="C1648" i="11"/>
  <c r="D1648" i="11"/>
  <c r="C1649" i="11"/>
  <c r="D1649" i="11"/>
  <c r="C1650" i="11"/>
  <c r="D1650" i="11"/>
  <c r="C1651" i="11"/>
  <c r="D1651" i="11"/>
  <c r="C1652" i="11"/>
  <c r="D1652" i="11"/>
  <c r="C1653" i="11"/>
  <c r="D1653" i="11"/>
  <c r="C1654" i="11"/>
  <c r="D1654" i="11"/>
  <c r="C1655" i="11"/>
  <c r="D1655" i="11"/>
  <c r="C1656" i="11"/>
  <c r="D1656" i="11"/>
  <c r="C1657" i="11"/>
  <c r="D1657" i="11"/>
  <c r="C1658" i="11"/>
  <c r="D1658" i="11"/>
  <c r="C1659" i="11"/>
  <c r="D1659" i="11"/>
  <c r="C1660" i="11"/>
  <c r="D1660" i="11"/>
  <c r="C1661" i="11"/>
  <c r="D1661" i="11"/>
  <c r="C1662" i="11"/>
  <c r="D1662" i="11"/>
  <c r="C1663" i="11"/>
  <c r="D1663" i="11"/>
  <c r="C1664" i="11"/>
  <c r="D1664" i="11"/>
  <c r="C1665" i="11"/>
  <c r="D1665" i="11"/>
  <c r="C1666" i="11"/>
  <c r="D1666" i="11"/>
  <c r="C1667" i="11"/>
  <c r="D1667" i="11"/>
  <c r="C1668" i="11"/>
  <c r="D1668" i="11"/>
  <c r="C1669" i="11"/>
  <c r="D1669" i="11"/>
  <c r="C1670" i="11"/>
  <c r="D1670" i="11"/>
  <c r="C1671" i="11"/>
  <c r="D1671" i="11"/>
  <c r="C1672" i="11"/>
  <c r="D1672" i="11"/>
  <c r="C1673" i="11"/>
  <c r="D1673" i="11"/>
  <c r="C1674" i="11"/>
  <c r="D1674" i="11"/>
  <c r="C1675" i="11"/>
  <c r="D1675" i="11"/>
  <c r="C1676" i="11"/>
  <c r="D1676" i="11"/>
  <c r="C1677" i="11"/>
  <c r="D1677" i="11"/>
  <c r="C1678" i="11"/>
  <c r="D1678" i="11"/>
  <c r="C1679" i="11"/>
  <c r="D1679" i="11"/>
  <c r="C1680" i="11"/>
  <c r="D1680" i="11"/>
  <c r="C1681" i="11"/>
  <c r="D1681" i="11"/>
  <c r="C1682" i="11"/>
  <c r="D1682" i="11"/>
  <c r="C1683" i="11"/>
  <c r="D1683" i="11"/>
  <c r="C1684" i="11"/>
  <c r="D1684" i="11"/>
  <c r="C1685" i="11"/>
  <c r="D1685" i="11"/>
  <c r="C1686" i="11"/>
  <c r="D1686" i="11"/>
  <c r="C1687" i="11"/>
  <c r="D1687" i="11"/>
  <c r="C1688" i="11"/>
  <c r="D1688" i="11"/>
  <c r="C1689" i="11"/>
  <c r="D1689" i="11"/>
  <c r="C1690" i="11"/>
  <c r="D1690" i="11"/>
  <c r="C1691" i="11"/>
  <c r="D1691" i="11"/>
  <c r="C1692" i="11"/>
  <c r="D1692" i="11"/>
  <c r="C1693" i="11"/>
  <c r="D1693" i="11"/>
  <c r="C1694" i="11"/>
  <c r="D1694" i="11"/>
  <c r="C1695" i="11"/>
  <c r="D1695" i="11"/>
  <c r="C1696" i="11"/>
  <c r="D1696" i="11"/>
  <c r="C1697" i="11"/>
  <c r="D1697" i="11"/>
  <c r="C1698" i="11"/>
  <c r="D1698" i="11"/>
  <c r="C1699" i="11"/>
  <c r="D1699" i="11"/>
  <c r="C1700" i="11"/>
  <c r="D1700" i="11"/>
  <c r="C1701" i="11"/>
  <c r="D1701" i="11"/>
  <c r="C1702" i="11"/>
  <c r="D1702" i="11"/>
  <c r="C1703" i="11"/>
  <c r="D1703" i="11"/>
  <c r="C1704" i="11"/>
  <c r="D1704" i="11"/>
  <c r="C1705" i="11"/>
  <c r="D1705" i="11"/>
  <c r="C1706" i="11"/>
  <c r="D1706" i="11"/>
  <c r="C1707" i="11"/>
  <c r="D1707" i="11"/>
  <c r="C1708" i="11"/>
  <c r="D1708" i="11"/>
  <c r="C1709" i="11"/>
  <c r="D1709" i="11"/>
  <c r="C1710" i="11"/>
  <c r="D1710" i="11"/>
  <c r="C1711" i="11"/>
  <c r="D1711" i="11"/>
  <c r="C1712" i="11"/>
  <c r="D1712" i="11"/>
  <c r="C1713" i="11"/>
  <c r="D1713" i="11"/>
  <c r="C1714" i="11"/>
  <c r="D1714" i="11"/>
  <c r="C1715" i="11"/>
  <c r="D1715" i="11"/>
  <c r="C1716" i="11"/>
  <c r="D1716" i="11"/>
  <c r="N23" i="7"/>
  <c r="N25" i="7"/>
  <c r="N30" i="7"/>
  <c r="N32" i="7"/>
  <c r="Q51" i="7"/>
  <c r="Q53" i="7"/>
  <c r="T64" i="7"/>
  <c r="T66" i="7"/>
  <c r="T69" i="7"/>
  <c r="D70" i="7"/>
  <c r="T71" i="7"/>
  <c r="D72" i="7"/>
  <c r="T80" i="7"/>
  <c r="T82" i="7"/>
  <c r="B4" i="6"/>
  <c r="B5" i="6"/>
  <c r="B6" i="6"/>
  <c r="B7" i="6"/>
  <c r="B8" i="6"/>
  <c r="B9" i="6"/>
  <c r="B10" i="6"/>
  <c r="B11" i="6"/>
  <c r="B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B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B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C110" i="6"/>
  <c r="D110" i="6"/>
  <c r="E110" i="6"/>
  <c r="F110" i="6"/>
  <c r="G110" i="6"/>
  <c r="B111" i="6"/>
  <c r="C111" i="6"/>
  <c r="D111" i="6"/>
  <c r="E111" i="6"/>
  <c r="F111" i="6"/>
  <c r="G111" i="6"/>
  <c r="B112" i="6"/>
  <c r="C112" i="6"/>
  <c r="D112" i="6"/>
  <c r="E112" i="6"/>
  <c r="F112" i="6"/>
  <c r="G112" i="6"/>
  <c r="B113" i="6"/>
  <c r="C113" i="6"/>
  <c r="D113" i="6"/>
  <c r="E113" i="6"/>
  <c r="F113" i="6"/>
  <c r="G113" i="6"/>
  <c r="B114" i="6"/>
  <c r="C114" i="6"/>
  <c r="D114" i="6"/>
  <c r="E114" i="6"/>
  <c r="F114" i="6"/>
  <c r="G114" i="6"/>
  <c r="B115" i="6"/>
  <c r="C115" i="6"/>
  <c r="D115" i="6"/>
  <c r="E115" i="6"/>
  <c r="F115" i="6"/>
  <c r="G115" i="6"/>
  <c r="B116" i="6"/>
  <c r="C116" i="6"/>
  <c r="D116" i="6"/>
  <c r="E116" i="6"/>
  <c r="F116" i="6"/>
  <c r="G116" i="6"/>
  <c r="B117" i="6"/>
  <c r="C117" i="6"/>
  <c r="D117" i="6"/>
  <c r="E117" i="6"/>
  <c r="F117" i="6"/>
  <c r="G117" i="6"/>
  <c r="B118" i="6"/>
  <c r="C118" i="6"/>
  <c r="D118" i="6"/>
  <c r="E118" i="6"/>
  <c r="F118" i="6"/>
  <c r="G118" i="6"/>
  <c r="B119" i="6"/>
  <c r="C119" i="6"/>
  <c r="D119" i="6"/>
  <c r="E119" i="6"/>
  <c r="F119" i="6"/>
  <c r="G119" i="6"/>
  <c r="B120" i="6"/>
  <c r="C120" i="6"/>
  <c r="D120" i="6"/>
  <c r="E120" i="6"/>
  <c r="F120" i="6"/>
  <c r="G120" i="6"/>
  <c r="B121" i="6"/>
  <c r="C121" i="6"/>
  <c r="D121" i="6"/>
  <c r="E121" i="6"/>
  <c r="F121" i="6"/>
  <c r="G121" i="6"/>
  <c r="B122" i="6"/>
  <c r="C122" i="6"/>
  <c r="D122" i="6"/>
  <c r="E122" i="6"/>
  <c r="F122" i="6"/>
  <c r="G122" i="6"/>
  <c r="B123" i="6"/>
  <c r="C123" i="6"/>
  <c r="D123" i="6"/>
  <c r="E123" i="6"/>
  <c r="F123" i="6"/>
  <c r="G123" i="6"/>
  <c r="B124" i="6"/>
  <c r="C124" i="6"/>
  <c r="D124" i="6"/>
  <c r="E124" i="6"/>
  <c r="F124" i="6"/>
  <c r="G124" i="6"/>
  <c r="B125" i="6"/>
  <c r="C125" i="6"/>
  <c r="D125" i="6"/>
  <c r="E125" i="6"/>
  <c r="F125" i="6"/>
  <c r="G125" i="6"/>
  <c r="B127" i="6"/>
  <c r="C127" i="6"/>
  <c r="D127" i="6"/>
  <c r="E127" i="6"/>
  <c r="F127" i="6"/>
  <c r="G127" i="6"/>
  <c r="B128" i="6"/>
  <c r="C128" i="6"/>
  <c r="D128" i="6"/>
  <c r="E128" i="6"/>
  <c r="F128" i="6"/>
  <c r="G128" i="6"/>
  <c r="B129" i="6"/>
  <c r="C129" i="6"/>
  <c r="D129" i="6"/>
  <c r="E129" i="6"/>
  <c r="F129" i="6"/>
  <c r="G129" i="6"/>
  <c r="B130" i="6"/>
  <c r="C130" i="6"/>
  <c r="D130" i="6"/>
  <c r="E130" i="6"/>
  <c r="F130" i="6"/>
  <c r="G130" i="6"/>
  <c r="B131" i="6"/>
  <c r="C131" i="6"/>
  <c r="D131" i="6"/>
  <c r="E131" i="6"/>
  <c r="F131" i="6"/>
  <c r="G131" i="6"/>
  <c r="B132" i="6"/>
  <c r="C132" i="6"/>
  <c r="D132" i="6"/>
  <c r="E132" i="6"/>
  <c r="F132" i="6"/>
  <c r="G132" i="6"/>
  <c r="B133" i="6"/>
  <c r="C133" i="6"/>
  <c r="D133" i="6"/>
  <c r="E133" i="6"/>
  <c r="F133" i="6"/>
  <c r="G133" i="6"/>
  <c r="B134" i="6"/>
  <c r="C134" i="6"/>
  <c r="D134" i="6"/>
  <c r="E134" i="6"/>
  <c r="F134" i="6"/>
  <c r="G134" i="6"/>
  <c r="B135" i="6"/>
  <c r="C135" i="6"/>
  <c r="D135" i="6"/>
  <c r="E135" i="6"/>
  <c r="F135" i="6"/>
  <c r="G135" i="6"/>
  <c r="B136" i="6"/>
  <c r="C136" i="6"/>
  <c r="D136" i="6"/>
  <c r="E136" i="6"/>
  <c r="F136" i="6"/>
  <c r="G136" i="6"/>
  <c r="B137" i="6"/>
  <c r="C137" i="6"/>
  <c r="D137" i="6"/>
  <c r="E137" i="6"/>
  <c r="F137" i="6"/>
  <c r="G137" i="6"/>
  <c r="B138" i="6"/>
  <c r="C138" i="6"/>
  <c r="D138" i="6"/>
  <c r="E138" i="6"/>
  <c r="F138" i="6"/>
  <c r="G138" i="6"/>
  <c r="B139" i="6"/>
  <c r="C139" i="6"/>
  <c r="D139" i="6"/>
  <c r="E139" i="6"/>
  <c r="F139" i="6"/>
  <c r="G139" i="6"/>
  <c r="B140" i="6"/>
  <c r="C140" i="6"/>
  <c r="D140" i="6"/>
  <c r="E140" i="6"/>
  <c r="F140" i="6"/>
  <c r="G140" i="6"/>
  <c r="B141" i="6"/>
  <c r="C141" i="6"/>
  <c r="D141" i="6"/>
  <c r="E141" i="6"/>
  <c r="F141" i="6"/>
  <c r="G141" i="6"/>
  <c r="B142" i="6"/>
  <c r="C142" i="6"/>
  <c r="D142" i="6"/>
  <c r="E142" i="6"/>
  <c r="F142" i="6"/>
  <c r="G142" i="6"/>
  <c r="B143" i="6"/>
  <c r="C143" i="6"/>
  <c r="D143" i="6"/>
  <c r="E143" i="6"/>
  <c r="F143" i="6"/>
  <c r="G143" i="6"/>
  <c r="B144" i="6"/>
  <c r="C144" i="6"/>
  <c r="D144" i="6"/>
  <c r="E144" i="6"/>
  <c r="F144" i="6"/>
  <c r="G144" i="6"/>
  <c r="B145" i="6"/>
  <c r="C145" i="6"/>
  <c r="D145" i="6"/>
  <c r="E145" i="6"/>
  <c r="F145" i="6"/>
  <c r="G145" i="6"/>
  <c r="B146" i="6"/>
  <c r="C146" i="6"/>
  <c r="D146" i="6"/>
  <c r="E146" i="6"/>
  <c r="F146" i="6"/>
  <c r="G146" i="6"/>
  <c r="B147" i="6"/>
  <c r="C147" i="6"/>
  <c r="D147" i="6"/>
  <c r="E147" i="6"/>
  <c r="F147" i="6"/>
  <c r="G147" i="6"/>
  <c r="B148" i="6"/>
  <c r="C148" i="6"/>
  <c r="D148" i="6"/>
  <c r="E148" i="6"/>
  <c r="F148" i="6"/>
  <c r="G148" i="6"/>
  <c r="B149" i="6"/>
  <c r="C149" i="6"/>
  <c r="D149" i="6"/>
  <c r="E149" i="6"/>
  <c r="F149" i="6"/>
  <c r="G149" i="6"/>
  <c r="B150" i="6"/>
  <c r="C150" i="6"/>
  <c r="D150" i="6"/>
  <c r="E150" i="6"/>
  <c r="F150" i="6"/>
  <c r="G150" i="6"/>
  <c r="B151" i="6"/>
  <c r="C151" i="6"/>
  <c r="D151" i="6"/>
  <c r="E151" i="6"/>
  <c r="F151" i="6"/>
  <c r="G151" i="6"/>
  <c r="B152" i="6"/>
  <c r="C152" i="6"/>
  <c r="D152" i="6"/>
  <c r="E152" i="6"/>
  <c r="F152" i="6"/>
  <c r="G152" i="6"/>
  <c r="B153" i="6"/>
  <c r="C153" i="6"/>
  <c r="D153" i="6"/>
  <c r="E153" i="6"/>
  <c r="F153" i="6"/>
  <c r="G153" i="6"/>
  <c r="B154" i="6"/>
  <c r="C154" i="6"/>
  <c r="D154" i="6"/>
  <c r="E154" i="6"/>
  <c r="F154" i="6"/>
  <c r="G154" i="6"/>
  <c r="B155" i="6"/>
  <c r="C155" i="6"/>
  <c r="D155" i="6"/>
  <c r="E155" i="6"/>
  <c r="F155" i="6"/>
  <c r="G155" i="6"/>
  <c r="B156" i="6"/>
  <c r="C156" i="6"/>
  <c r="D156" i="6"/>
  <c r="E156" i="6"/>
  <c r="F156" i="6"/>
  <c r="G156" i="6"/>
  <c r="B157" i="6"/>
  <c r="C157" i="6"/>
  <c r="D157" i="6"/>
  <c r="E157" i="6"/>
  <c r="F157" i="6"/>
  <c r="G157" i="6"/>
  <c r="B158" i="6"/>
  <c r="C158" i="6"/>
  <c r="D158" i="6"/>
  <c r="E158" i="6"/>
  <c r="F158" i="6"/>
  <c r="G158" i="6"/>
  <c r="B159" i="6"/>
  <c r="C159" i="6"/>
  <c r="D159" i="6"/>
  <c r="E159" i="6"/>
  <c r="F159" i="6"/>
  <c r="G159" i="6"/>
  <c r="B160" i="6"/>
  <c r="C160" i="6"/>
  <c r="D160" i="6"/>
  <c r="E160" i="6"/>
  <c r="F160" i="6"/>
  <c r="G160" i="6"/>
  <c r="B161" i="6"/>
  <c r="C161" i="6"/>
  <c r="D161" i="6"/>
  <c r="E161" i="6"/>
  <c r="F161" i="6"/>
  <c r="G161" i="6"/>
  <c r="B162" i="6"/>
  <c r="C162" i="6"/>
  <c r="D162" i="6"/>
  <c r="E162" i="6"/>
  <c r="F162" i="6"/>
  <c r="G162" i="6"/>
  <c r="B163" i="6"/>
  <c r="C163" i="6"/>
  <c r="D163" i="6"/>
  <c r="E163" i="6"/>
  <c r="F163" i="6"/>
  <c r="G163" i="6"/>
  <c r="B164" i="6"/>
  <c r="C164" i="6"/>
  <c r="D164" i="6"/>
  <c r="E164" i="6"/>
  <c r="F164" i="6"/>
  <c r="G164" i="6"/>
  <c r="B165" i="6"/>
  <c r="C165" i="6"/>
  <c r="D165" i="6"/>
  <c r="E165" i="6"/>
  <c r="F165" i="6"/>
  <c r="G165" i="6"/>
  <c r="B166" i="6"/>
  <c r="C166" i="6"/>
  <c r="D166" i="6"/>
  <c r="E166" i="6"/>
  <c r="F166" i="6"/>
  <c r="G166" i="6"/>
  <c r="B167" i="6"/>
  <c r="C167" i="6"/>
  <c r="D167" i="6"/>
  <c r="E167" i="6"/>
  <c r="F167" i="6"/>
  <c r="G167" i="6"/>
  <c r="B168" i="6"/>
  <c r="C168" i="6"/>
  <c r="D168" i="6"/>
  <c r="E168" i="6"/>
  <c r="F168" i="6"/>
  <c r="G168" i="6"/>
  <c r="B169" i="6"/>
  <c r="C169" i="6"/>
  <c r="D169" i="6"/>
  <c r="E169" i="6"/>
  <c r="F169" i="6"/>
  <c r="G169" i="6"/>
  <c r="B170" i="6"/>
  <c r="C170" i="6"/>
  <c r="D170" i="6"/>
  <c r="E170" i="6"/>
  <c r="F170" i="6"/>
  <c r="G170" i="6"/>
  <c r="B171" i="6"/>
  <c r="C171" i="6"/>
  <c r="D171" i="6"/>
  <c r="E171" i="6"/>
  <c r="F171" i="6"/>
  <c r="G171" i="6"/>
  <c r="B172" i="6"/>
  <c r="C172" i="6"/>
  <c r="D172" i="6"/>
  <c r="E172" i="6"/>
  <c r="F172" i="6"/>
  <c r="G172" i="6"/>
  <c r="B173" i="6"/>
  <c r="C173" i="6"/>
  <c r="D173" i="6"/>
  <c r="E173" i="6"/>
  <c r="F173" i="6"/>
  <c r="G173" i="6"/>
  <c r="B174" i="6"/>
  <c r="C174" i="6"/>
  <c r="D174" i="6"/>
  <c r="E174" i="6"/>
  <c r="F174" i="6"/>
  <c r="G174" i="6"/>
  <c r="B175" i="6"/>
  <c r="C175" i="6"/>
  <c r="D175" i="6"/>
  <c r="E175" i="6"/>
  <c r="F175" i="6"/>
  <c r="G175" i="6"/>
  <c r="B176" i="6"/>
  <c r="C176" i="6"/>
  <c r="D176" i="6"/>
  <c r="E176" i="6"/>
  <c r="F176" i="6"/>
  <c r="G176" i="6"/>
  <c r="B177" i="6"/>
  <c r="C177" i="6"/>
  <c r="D177" i="6"/>
  <c r="E177" i="6"/>
  <c r="F177" i="6"/>
  <c r="G177" i="6"/>
  <c r="B178" i="6"/>
  <c r="C178" i="6"/>
  <c r="D178" i="6"/>
  <c r="E178" i="6"/>
  <c r="F178" i="6"/>
  <c r="G178" i="6"/>
  <c r="B179" i="6"/>
  <c r="C179" i="6"/>
  <c r="D179" i="6"/>
  <c r="E179" i="6"/>
  <c r="F179" i="6"/>
  <c r="G179" i="6"/>
  <c r="B180" i="6"/>
  <c r="C180" i="6"/>
  <c r="D180" i="6"/>
  <c r="E180" i="6"/>
  <c r="F180" i="6"/>
  <c r="G180" i="6"/>
  <c r="B181" i="6"/>
  <c r="C181" i="6"/>
  <c r="D181" i="6"/>
  <c r="E181" i="6"/>
  <c r="F181" i="6"/>
  <c r="G181" i="6"/>
  <c r="B182" i="6"/>
  <c r="C182" i="6"/>
  <c r="D182" i="6"/>
  <c r="E182" i="6"/>
  <c r="F182" i="6"/>
  <c r="G182" i="6"/>
  <c r="B183" i="6"/>
  <c r="C183" i="6"/>
  <c r="D183" i="6"/>
  <c r="E183" i="6"/>
  <c r="F183" i="6"/>
  <c r="G183" i="6"/>
  <c r="B184" i="6"/>
  <c r="C184" i="6"/>
  <c r="D184" i="6"/>
  <c r="E184" i="6"/>
  <c r="F184" i="6"/>
  <c r="G184" i="6"/>
  <c r="B185" i="6"/>
  <c r="C185" i="6"/>
  <c r="D185" i="6"/>
  <c r="E185" i="6"/>
  <c r="F185" i="6"/>
  <c r="G185" i="6"/>
  <c r="B186" i="6"/>
  <c r="C186" i="6"/>
  <c r="D186" i="6"/>
  <c r="E186" i="6"/>
  <c r="F186" i="6"/>
  <c r="G186" i="6"/>
  <c r="B187" i="6"/>
  <c r="C187" i="6"/>
  <c r="D187" i="6"/>
  <c r="E187" i="6"/>
  <c r="F187" i="6"/>
  <c r="G187" i="6"/>
  <c r="B188" i="6"/>
  <c r="C188" i="6"/>
  <c r="D188" i="6"/>
  <c r="E188" i="6"/>
  <c r="F188" i="6"/>
  <c r="G188" i="6"/>
  <c r="B189" i="6"/>
  <c r="C189" i="6"/>
  <c r="D189" i="6"/>
  <c r="E189" i="6"/>
  <c r="F189" i="6"/>
  <c r="G189" i="6"/>
  <c r="B190" i="6"/>
  <c r="C190" i="6"/>
  <c r="D190" i="6"/>
  <c r="E190" i="6"/>
  <c r="F190" i="6"/>
  <c r="G190" i="6"/>
  <c r="B191" i="6"/>
  <c r="C191" i="6"/>
  <c r="D191" i="6"/>
  <c r="E191" i="6"/>
  <c r="F191" i="6"/>
  <c r="G191" i="6"/>
  <c r="B192" i="6"/>
  <c r="C192" i="6"/>
  <c r="D192" i="6"/>
  <c r="E192" i="6"/>
  <c r="F192" i="6"/>
  <c r="G192" i="6"/>
  <c r="B193" i="6"/>
  <c r="C193" i="6"/>
  <c r="D193" i="6"/>
  <c r="E193" i="6"/>
  <c r="F193" i="6"/>
  <c r="G193" i="6"/>
  <c r="B194" i="6"/>
  <c r="C194" i="6"/>
  <c r="D194" i="6"/>
  <c r="E194" i="6"/>
  <c r="F194" i="6"/>
  <c r="G194" i="6"/>
  <c r="B195" i="6"/>
  <c r="C195" i="6"/>
  <c r="D195" i="6"/>
  <c r="E195" i="6"/>
  <c r="F195" i="6"/>
  <c r="G195" i="6"/>
  <c r="B196" i="6"/>
  <c r="C196" i="6"/>
  <c r="D196" i="6"/>
  <c r="E196" i="6"/>
  <c r="F196" i="6"/>
  <c r="G196" i="6"/>
  <c r="B197" i="6"/>
  <c r="C197" i="6"/>
  <c r="D197" i="6"/>
  <c r="E197" i="6"/>
  <c r="F197" i="6"/>
  <c r="G197" i="6"/>
  <c r="B198" i="6"/>
  <c r="C198" i="6"/>
  <c r="D198" i="6"/>
  <c r="E198" i="6"/>
  <c r="F198" i="6"/>
  <c r="G198" i="6"/>
  <c r="B199" i="6"/>
  <c r="C199" i="6"/>
  <c r="D199" i="6"/>
  <c r="E199" i="6"/>
  <c r="F199" i="6"/>
  <c r="G199" i="6"/>
  <c r="B200" i="6"/>
  <c r="C200" i="6"/>
  <c r="D200" i="6"/>
  <c r="E200" i="6"/>
  <c r="F200" i="6"/>
  <c r="G200" i="6"/>
  <c r="B201" i="6"/>
  <c r="C201" i="6"/>
  <c r="D201" i="6"/>
  <c r="E201" i="6"/>
  <c r="F201" i="6"/>
  <c r="G201" i="6"/>
  <c r="B202" i="6"/>
  <c r="C202" i="6"/>
  <c r="D202" i="6"/>
  <c r="E202" i="6"/>
  <c r="F202" i="6"/>
  <c r="G202" i="6"/>
  <c r="B203" i="6"/>
  <c r="C203" i="6"/>
  <c r="D203" i="6"/>
  <c r="E203" i="6"/>
  <c r="F203" i="6"/>
  <c r="G203" i="6"/>
  <c r="B204" i="6"/>
  <c r="C204" i="6"/>
  <c r="D204" i="6"/>
  <c r="E204" i="6"/>
  <c r="F204" i="6"/>
  <c r="G204" i="6"/>
  <c r="B205" i="6"/>
  <c r="C205" i="6"/>
  <c r="D205" i="6"/>
  <c r="E205" i="6"/>
  <c r="F205" i="6"/>
  <c r="G205" i="6"/>
  <c r="B206" i="6"/>
  <c r="C206" i="6"/>
  <c r="D206" i="6"/>
  <c r="E206" i="6"/>
  <c r="F206" i="6"/>
  <c r="G206" i="6"/>
  <c r="B207" i="6"/>
  <c r="C207" i="6"/>
  <c r="D207" i="6"/>
  <c r="E207" i="6"/>
  <c r="F207" i="6"/>
  <c r="G207" i="6"/>
  <c r="B208" i="6"/>
  <c r="C208" i="6"/>
  <c r="D208" i="6"/>
  <c r="E208" i="6"/>
  <c r="F208" i="6"/>
  <c r="G208" i="6"/>
  <c r="B209" i="6"/>
  <c r="C209" i="6"/>
  <c r="D209" i="6"/>
  <c r="E209" i="6"/>
  <c r="F209" i="6"/>
  <c r="G209" i="6"/>
  <c r="B210" i="6"/>
  <c r="C210" i="6"/>
  <c r="D210" i="6"/>
  <c r="E210" i="6"/>
  <c r="F210" i="6"/>
  <c r="G210" i="6"/>
  <c r="B211" i="6"/>
  <c r="C211" i="6"/>
  <c r="D211" i="6"/>
  <c r="E211" i="6"/>
  <c r="F211" i="6"/>
  <c r="G211" i="6"/>
  <c r="B212" i="6"/>
  <c r="C212" i="6"/>
  <c r="D212" i="6"/>
  <c r="E212" i="6"/>
  <c r="F212" i="6"/>
  <c r="G212" i="6"/>
  <c r="B213" i="6"/>
  <c r="C213" i="6"/>
  <c r="D213" i="6"/>
  <c r="E213" i="6"/>
  <c r="F213" i="6"/>
  <c r="G213" i="6"/>
  <c r="B214" i="6"/>
  <c r="C214" i="6"/>
  <c r="D214" i="6"/>
  <c r="E214" i="6"/>
  <c r="F214" i="6"/>
  <c r="G214" i="6"/>
  <c r="B215" i="6"/>
  <c r="C215" i="6"/>
  <c r="D215" i="6"/>
  <c r="E215" i="6"/>
  <c r="F215" i="6"/>
  <c r="G215" i="6"/>
  <c r="B216" i="6"/>
  <c r="C216" i="6"/>
  <c r="D216" i="6"/>
  <c r="E216" i="6"/>
  <c r="F216" i="6"/>
  <c r="G216" i="6"/>
  <c r="B217" i="6"/>
  <c r="C217" i="6"/>
  <c r="D217" i="6"/>
  <c r="E217" i="6"/>
  <c r="F217" i="6"/>
  <c r="G217" i="6"/>
  <c r="B218" i="6"/>
  <c r="C218" i="6"/>
  <c r="D218" i="6"/>
  <c r="E218" i="6"/>
  <c r="F218" i="6"/>
  <c r="G218" i="6"/>
  <c r="B219" i="6"/>
  <c r="C219" i="6"/>
  <c r="D219" i="6"/>
  <c r="E219" i="6"/>
  <c r="F219" i="6"/>
  <c r="G219" i="6"/>
  <c r="B220" i="6"/>
  <c r="C220" i="6"/>
  <c r="D220" i="6"/>
  <c r="E220" i="6"/>
  <c r="F220" i="6"/>
  <c r="G220" i="6"/>
  <c r="B221" i="6"/>
  <c r="C221" i="6"/>
  <c r="D221" i="6"/>
  <c r="E221" i="6"/>
  <c r="F221" i="6"/>
  <c r="G221" i="6"/>
  <c r="B222" i="6"/>
  <c r="C222" i="6"/>
  <c r="D222" i="6"/>
  <c r="E222" i="6"/>
  <c r="F222" i="6"/>
  <c r="G222" i="6"/>
  <c r="B223" i="6"/>
  <c r="C223" i="6"/>
  <c r="D223" i="6"/>
  <c r="E223" i="6"/>
  <c r="F223" i="6"/>
  <c r="G223" i="6"/>
  <c r="B224" i="6"/>
  <c r="C224" i="6"/>
  <c r="D224" i="6"/>
  <c r="E224" i="6"/>
  <c r="F224" i="6"/>
  <c r="G224" i="6"/>
  <c r="B225" i="6"/>
  <c r="C225" i="6"/>
  <c r="D225" i="6"/>
  <c r="E225" i="6"/>
  <c r="F225" i="6"/>
  <c r="G225" i="6"/>
  <c r="B226" i="6"/>
  <c r="C226" i="6"/>
  <c r="D226" i="6"/>
  <c r="E226" i="6"/>
  <c r="F226" i="6"/>
  <c r="G226" i="6"/>
  <c r="B227" i="6"/>
  <c r="C227" i="6"/>
  <c r="D227" i="6"/>
  <c r="E227" i="6"/>
  <c r="F227" i="6"/>
  <c r="G227" i="6"/>
  <c r="B228" i="6"/>
  <c r="C228" i="6"/>
  <c r="D228" i="6"/>
  <c r="E228" i="6"/>
  <c r="F228" i="6"/>
  <c r="G228" i="6"/>
  <c r="B229" i="6"/>
  <c r="C229" i="6"/>
  <c r="D229" i="6"/>
  <c r="E229" i="6"/>
  <c r="F229" i="6"/>
  <c r="G229" i="6"/>
  <c r="B230" i="6"/>
  <c r="C230" i="6"/>
  <c r="D230" i="6"/>
  <c r="E230" i="6"/>
  <c r="F230" i="6"/>
  <c r="G230" i="6"/>
  <c r="B231" i="6"/>
  <c r="C231" i="6"/>
  <c r="D231" i="6"/>
  <c r="E231" i="6"/>
  <c r="F231" i="6"/>
  <c r="G231" i="6"/>
  <c r="B232" i="6"/>
  <c r="C232" i="6"/>
  <c r="D232" i="6"/>
  <c r="E232" i="6"/>
  <c r="F232" i="6"/>
  <c r="G232" i="6"/>
  <c r="B233" i="6"/>
  <c r="C233" i="6"/>
  <c r="D233" i="6"/>
  <c r="E233" i="6"/>
  <c r="F233" i="6"/>
  <c r="G233" i="6"/>
  <c r="B234" i="6"/>
  <c r="C234" i="6"/>
  <c r="D234" i="6"/>
  <c r="E234" i="6"/>
  <c r="F234" i="6"/>
  <c r="G234" i="6"/>
  <c r="B235" i="6"/>
  <c r="C235" i="6"/>
  <c r="D235" i="6"/>
  <c r="E235" i="6"/>
  <c r="F235" i="6"/>
  <c r="G235" i="6"/>
  <c r="B236" i="6"/>
  <c r="C236" i="6"/>
  <c r="D236" i="6"/>
  <c r="E236" i="6"/>
  <c r="F236" i="6"/>
  <c r="G236" i="6"/>
  <c r="B237" i="6"/>
  <c r="C237" i="6"/>
  <c r="D237" i="6"/>
  <c r="E237" i="6"/>
  <c r="F237" i="6"/>
  <c r="G237" i="6"/>
  <c r="B238" i="6"/>
  <c r="C238" i="6"/>
  <c r="D238" i="6"/>
  <c r="E238" i="6"/>
  <c r="F238" i="6"/>
  <c r="G238" i="6"/>
  <c r="B239" i="6"/>
  <c r="C239" i="6"/>
  <c r="D239" i="6"/>
  <c r="E239" i="6"/>
  <c r="F239" i="6"/>
  <c r="G239" i="6"/>
  <c r="B240" i="6"/>
  <c r="C240" i="6"/>
  <c r="D240" i="6"/>
  <c r="E240" i="6"/>
  <c r="F240" i="6"/>
  <c r="G240" i="6"/>
  <c r="B241" i="6"/>
  <c r="C241" i="6"/>
  <c r="D241" i="6"/>
  <c r="E241" i="6"/>
  <c r="F241" i="6"/>
  <c r="G241" i="6"/>
  <c r="B242" i="6"/>
  <c r="C242" i="6"/>
  <c r="D242" i="6"/>
  <c r="E242" i="6"/>
  <c r="F242" i="6"/>
  <c r="G242" i="6"/>
  <c r="B243" i="6"/>
  <c r="C243" i="6"/>
  <c r="D243" i="6"/>
  <c r="E243" i="6"/>
  <c r="F243" i="6"/>
  <c r="G243" i="6"/>
  <c r="B244" i="6"/>
  <c r="C244" i="6"/>
  <c r="D244" i="6"/>
  <c r="E244" i="6"/>
  <c r="F244" i="6"/>
  <c r="G244" i="6"/>
  <c r="B245" i="6"/>
  <c r="C245" i="6"/>
  <c r="D245" i="6"/>
  <c r="E245" i="6"/>
  <c r="F245" i="6"/>
  <c r="G245" i="6"/>
  <c r="B246" i="6"/>
  <c r="C246" i="6"/>
  <c r="D246" i="6"/>
  <c r="E246" i="6"/>
  <c r="F246" i="6"/>
  <c r="G246" i="6"/>
  <c r="B247" i="6"/>
  <c r="C247" i="6"/>
  <c r="D247" i="6"/>
  <c r="E247" i="6"/>
  <c r="F247" i="6"/>
  <c r="G247" i="6"/>
  <c r="B248" i="6"/>
  <c r="C248" i="6"/>
  <c r="D248" i="6"/>
  <c r="E248" i="6"/>
  <c r="F248" i="6"/>
  <c r="G248" i="6"/>
  <c r="B249" i="6"/>
  <c r="C249" i="6"/>
  <c r="D249" i="6"/>
  <c r="E249" i="6"/>
  <c r="F249" i="6"/>
  <c r="G249" i="6"/>
  <c r="B250" i="6"/>
  <c r="C250" i="6"/>
  <c r="D250" i="6"/>
  <c r="E250" i="6"/>
  <c r="F250" i="6"/>
  <c r="G250" i="6"/>
  <c r="B251" i="6"/>
  <c r="C251" i="6"/>
  <c r="D251" i="6"/>
  <c r="E251" i="6"/>
  <c r="F251" i="6"/>
  <c r="G251" i="6"/>
  <c r="B252" i="6"/>
  <c r="C252" i="6"/>
  <c r="D252" i="6"/>
  <c r="E252" i="6"/>
  <c r="F252" i="6"/>
  <c r="G252" i="6"/>
  <c r="B253" i="6"/>
  <c r="C253" i="6"/>
  <c r="D253" i="6"/>
  <c r="E253" i="6"/>
  <c r="F253" i="6"/>
  <c r="G253" i="6"/>
  <c r="B254" i="6"/>
  <c r="C254" i="6"/>
  <c r="D254" i="6"/>
  <c r="E254" i="6"/>
  <c r="F254" i="6"/>
  <c r="G254" i="6"/>
  <c r="B255" i="6"/>
  <c r="C255" i="6"/>
  <c r="D255" i="6"/>
  <c r="E255" i="6"/>
  <c r="F255" i="6"/>
  <c r="G255" i="6"/>
  <c r="B256" i="6"/>
  <c r="C256" i="6"/>
  <c r="D256" i="6"/>
  <c r="E256" i="6"/>
  <c r="F256" i="6"/>
  <c r="G256" i="6"/>
  <c r="B257" i="6"/>
  <c r="C257" i="6"/>
  <c r="D257" i="6"/>
  <c r="E257" i="6"/>
  <c r="F257" i="6"/>
  <c r="G257" i="6"/>
  <c r="B258" i="6"/>
  <c r="C258" i="6"/>
  <c r="D258" i="6"/>
  <c r="E258" i="6"/>
  <c r="F258" i="6"/>
  <c r="G258" i="6"/>
  <c r="B259" i="6"/>
  <c r="C259" i="6"/>
  <c r="D259" i="6"/>
  <c r="E259" i="6"/>
  <c r="F259" i="6"/>
  <c r="G259" i="6"/>
  <c r="B260" i="6"/>
  <c r="C260" i="6"/>
  <c r="D260" i="6"/>
  <c r="E260" i="6"/>
  <c r="F260" i="6"/>
  <c r="G260" i="6"/>
  <c r="B261" i="6"/>
  <c r="C261" i="6"/>
  <c r="D261" i="6"/>
  <c r="E261" i="6"/>
  <c r="F261" i="6"/>
  <c r="G261" i="6"/>
  <c r="B262" i="6"/>
  <c r="C262" i="6"/>
  <c r="D262" i="6"/>
  <c r="E262" i="6"/>
  <c r="F262" i="6"/>
  <c r="G262" i="6"/>
  <c r="B263" i="6"/>
  <c r="C263" i="6"/>
  <c r="D263" i="6"/>
  <c r="E263" i="6"/>
  <c r="F263" i="6"/>
  <c r="G263" i="6"/>
  <c r="B264" i="6"/>
  <c r="C264" i="6"/>
  <c r="D264" i="6"/>
  <c r="E264" i="6"/>
  <c r="F264" i="6"/>
  <c r="G264" i="6"/>
  <c r="B265" i="6"/>
  <c r="C265" i="6"/>
  <c r="D265" i="6"/>
  <c r="E265" i="6"/>
  <c r="F265" i="6"/>
  <c r="G265" i="6"/>
  <c r="B266" i="6"/>
  <c r="C266" i="6"/>
  <c r="D266" i="6"/>
  <c r="E266" i="6"/>
  <c r="F266" i="6"/>
  <c r="G266" i="6"/>
  <c r="B267" i="6"/>
  <c r="C267" i="6"/>
  <c r="D267" i="6"/>
  <c r="E267" i="6"/>
  <c r="F267" i="6"/>
  <c r="G267" i="6"/>
  <c r="B268" i="6"/>
  <c r="C268" i="6"/>
  <c r="D268" i="6"/>
  <c r="E268" i="6"/>
  <c r="F268" i="6"/>
  <c r="G268" i="6"/>
  <c r="B269" i="6"/>
  <c r="C269" i="6"/>
  <c r="D269" i="6"/>
  <c r="E269" i="6"/>
  <c r="F269" i="6"/>
  <c r="G269" i="6"/>
  <c r="B270" i="6"/>
  <c r="C270" i="6"/>
  <c r="D270" i="6"/>
  <c r="E270" i="6"/>
  <c r="F270" i="6"/>
  <c r="G270" i="6"/>
  <c r="B271" i="6"/>
  <c r="C271" i="6"/>
  <c r="D271" i="6"/>
  <c r="E271" i="6"/>
  <c r="F271" i="6"/>
  <c r="G271" i="6"/>
  <c r="B272" i="6"/>
  <c r="C272" i="6"/>
  <c r="D272" i="6"/>
  <c r="E272" i="6"/>
  <c r="F272" i="6"/>
  <c r="G272" i="6"/>
  <c r="B273" i="6"/>
  <c r="C273" i="6"/>
  <c r="D273" i="6"/>
  <c r="E273" i="6"/>
  <c r="F273" i="6"/>
  <c r="G273" i="6"/>
  <c r="B274" i="6"/>
  <c r="C274" i="6"/>
  <c r="D274" i="6"/>
  <c r="E274" i="6"/>
  <c r="F274" i="6"/>
  <c r="G274" i="6"/>
  <c r="B275" i="6"/>
  <c r="C275" i="6"/>
  <c r="D275" i="6"/>
  <c r="E275" i="6"/>
  <c r="F275" i="6"/>
  <c r="G275" i="6"/>
  <c r="B276" i="6"/>
  <c r="C276" i="6"/>
  <c r="D276" i="6"/>
  <c r="E276" i="6"/>
  <c r="F276" i="6"/>
  <c r="G276" i="6"/>
  <c r="B277" i="6"/>
  <c r="C277" i="6"/>
  <c r="D277" i="6"/>
  <c r="E277" i="6"/>
  <c r="F277" i="6"/>
  <c r="G277" i="6"/>
  <c r="B278" i="6"/>
  <c r="C278" i="6"/>
  <c r="D278" i="6"/>
  <c r="E278" i="6"/>
  <c r="F278" i="6"/>
  <c r="G278" i="6"/>
  <c r="B279" i="6"/>
  <c r="C279" i="6"/>
  <c r="D279" i="6"/>
  <c r="E279" i="6"/>
  <c r="F279" i="6"/>
  <c r="G279" i="6"/>
  <c r="B280" i="6"/>
  <c r="C280" i="6"/>
  <c r="D280" i="6"/>
  <c r="E280" i="6"/>
  <c r="F280" i="6"/>
  <c r="G280" i="6"/>
  <c r="B281" i="6"/>
  <c r="C281" i="6"/>
  <c r="D281" i="6"/>
  <c r="E281" i="6"/>
  <c r="F281" i="6"/>
  <c r="G281" i="6"/>
  <c r="B282" i="6"/>
  <c r="C282" i="6"/>
  <c r="D282" i="6"/>
  <c r="E282" i="6"/>
  <c r="F282" i="6"/>
  <c r="G282" i="6"/>
  <c r="B283" i="6"/>
  <c r="C283" i="6"/>
  <c r="D283" i="6"/>
  <c r="E283" i="6"/>
  <c r="F283" i="6"/>
  <c r="G283" i="6"/>
  <c r="B284" i="6"/>
  <c r="C284" i="6"/>
  <c r="D284" i="6"/>
  <c r="E284" i="6"/>
  <c r="F284" i="6"/>
  <c r="G284" i="6"/>
  <c r="B285" i="6"/>
  <c r="C285" i="6"/>
  <c r="D285" i="6"/>
  <c r="E285" i="6"/>
  <c r="F285" i="6"/>
  <c r="G285" i="6"/>
  <c r="B286" i="6"/>
  <c r="C286" i="6"/>
  <c r="D286" i="6"/>
  <c r="E286" i="6"/>
  <c r="F286" i="6"/>
  <c r="G286" i="6"/>
  <c r="B287" i="6"/>
  <c r="C287" i="6"/>
  <c r="D287" i="6"/>
  <c r="E287" i="6"/>
  <c r="F287" i="6"/>
  <c r="G287" i="6"/>
  <c r="B288" i="6"/>
  <c r="C288" i="6"/>
  <c r="D288" i="6"/>
  <c r="E288" i="6"/>
  <c r="F288" i="6"/>
  <c r="G288" i="6"/>
  <c r="B289" i="6"/>
  <c r="C289" i="6"/>
  <c r="D289" i="6"/>
  <c r="E289" i="6"/>
  <c r="F289" i="6"/>
  <c r="G289" i="6"/>
  <c r="B290" i="6"/>
  <c r="C290" i="6"/>
  <c r="D290" i="6"/>
  <c r="E290" i="6"/>
  <c r="F290" i="6"/>
  <c r="G290" i="6"/>
  <c r="B291" i="6"/>
  <c r="C291" i="6"/>
  <c r="D291" i="6"/>
  <c r="E291" i="6"/>
  <c r="F291" i="6"/>
  <c r="G291" i="6"/>
  <c r="B292" i="6"/>
  <c r="C292" i="6"/>
  <c r="D292" i="6"/>
  <c r="E292" i="6"/>
  <c r="F292" i="6"/>
  <c r="G292" i="6"/>
  <c r="B293" i="6"/>
  <c r="C293" i="6"/>
  <c r="D293" i="6"/>
  <c r="E293" i="6"/>
  <c r="F293" i="6"/>
  <c r="G293" i="6"/>
  <c r="B294" i="6"/>
  <c r="C294" i="6"/>
  <c r="D294" i="6"/>
  <c r="E294" i="6"/>
  <c r="F294" i="6"/>
  <c r="G294" i="6"/>
  <c r="B295" i="6"/>
  <c r="C295" i="6"/>
  <c r="D295" i="6"/>
  <c r="E295" i="6"/>
  <c r="F295" i="6"/>
  <c r="G295" i="6"/>
  <c r="B296" i="6"/>
  <c r="C296" i="6"/>
  <c r="D296" i="6"/>
  <c r="E296" i="6"/>
  <c r="F296" i="6"/>
  <c r="G296" i="6"/>
  <c r="B297" i="6"/>
  <c r="C297" i="6"/>
  <c r="D297" i="6"/>
  <c r="E297" i="6"/>
  <c r="F297" i="6"/>
  <c r="G297" i="6"/>
  <c r="B298" i="6"/>
  <c r="C298" i="6"/>
  <c r="D298" i="6"/>
  <c r="E298" i="6"/>
  <c r="F298" i="6"/>
  <c r="G298" i="6"/>
  <c r="B299" i="6"/>
  <c r="C299" i="6"/>
  <c r="D299" i="6"/>
  <c r="E299" i="6"/>
  <c r="F299" i="6"/>
  <c r="G299" i="6"/>
  <c r="B300" i="6"/>
  <c r="C300" i="6"/>
  <c r="D300" i="6"/>
  <c r="E300" i="6"/>
  <c r="F300" i="6"/>
  <c r="G300" i="6"/>
  <c r="B301" i="6"/>
  <c r="C301" i="6"/>
  <c r="D301" i="6"/>
  <c r="E301" i="6"/>
  <c r="F301" i="6"/>
  <c r="G301" i="6"/>
  <c r="B302" i="6"/>
  <c r="C302" i="6"/>
  <c r="D302" i="6"/>
  <c r="E302" i="6"/>
  <c r="F302" i="6"/>
  <c r="G302" i="6"/>
  <c r="B303" i="6"/>
  <c r="C303" i="6"/>
  <c r="D303" i="6"/>
  <c r="E303" i="6"/>
  <c r="F303" i="6"/>
  <c r="G303" i="6"/>
  <c r="B304" i="6"/>
  <c r="C304" i="6"/>
  <c r="D304" i="6"/>
  <c r="E304" i="6"/>
  <c r="F304" i="6"/>
  <c r="G304" i="6"/>
  <c r="B305" i="6"/>
  <c r="C305" i="6"/>
  <c r="D305" i="6"/>
  <c r="E305" i="6"/>
  <c r="F305" i="6"/>
  <c r="G305" i="6"/>
  <c r="B306" i="6"/>
  <c r="C306" i="6"/>
  <c r="D306" i="6"/>
  <c r="E306" i="6"/>
  <c r="F306" i="6"/>
  <c r="G306" i="6"/>
  <c r="B307" i="6"/>
  <c r="C307" i="6"/>
  <c r="D307" i="6"/>
  <c r="E307" i="6"/>
  <c r="F307" i="6"/>
  <c r="G307" i="6"/>
  <c r="B308" i="6"/>
  <c r="C308" i="6"/>
  <c r="D308" i="6"/>
  <c r="E308" i="6"/>
  <c r="F308" i="6"/>
  <c r="G308" i="6"/>
  <c r="B309" i="6"/>
  <c r="C309" i="6"/>
  <c r="D309" i="6"/>
  <c r="E309" i="6"/>
  <c r="F309" i="6"/>
  <c r="G309" i="6"/>
  <c r="B310" i="6"/>
  <c r="C310" i="6"/>
  <c r="D310" i="6"/>
  <c r="E310" i="6"/>
  <c r="F310" i="6"/>
  <c r="G310" i="6"/>
  <c r="B311" i="6"/>
  <c r="C311" i="6"/>
  <c r="D311" i="6"/>
  <c r="E311" i="6"/>
  <c r="F311" i="6"/>
  <c r="G311" i="6"/>
  <c r="B312" i="6"/>
  <c r="C312" i="6"/>
  <c r="D312" i="6"/>
  <c r="E312" i="6"/>
  <c r="F312" i="6"/>
  <c r="G312" i="6"/>
  <c r="B313" i="6"/>
  <c r="C313" i="6"/>
  <c r="D313" i="6"/>
  <c r="E313" i="6"/>
  <c r="F313" i="6"/>
  <c r="G313" i="6"/>
  <c r="B314" i="6"/>
  <c r="C314" i="6"/>
  <c r="D314" i="6"/>
  <c r="E314" i="6"/>
  <c r="F314" i="6"/>
  <c r="G314" i="6"/>
  <c r="B315" i="6"/>
  <c r="C315" i="6"/>
  <c r="D315" i="6"/>
  <c r="E315" i="6"/>
  <c r="F315" i="6"/>
  <c r="G315" i="6"/>
  <c r="B316" i="6"/>
  <c r="C316" i="6"/>
  <c r="D316" i="6"/>
  <c r="E316" i="6"/>
  <c r="F316" i="6"/>
  <c r="G316" i="6"/>
  <c r="B317" i="6"/>
  <c r="C317" i="6"/>
  <c r="D317" i="6"/>
  <c r="E317" i="6"/>
  <c r="F317" i="6"/>
  <c r="G317" i="6"/>
  <c r="B318" i="6"/>
  <c r="C318" i="6"/>
  <c r="D318" i="6"/>
  <c r="E318" i="6"/>
  <c r="F318" i="6"/>
  <c r="G318" i="6"/>
  <c r="B319" i="6"/>
  <c r="C319" i="6"/>
  <c r="D319" i="6"/>
  <c r="E319" i="6"/>
  <c r="F319" i="6"/>
  <c r="G319" i="6"/>
  <c r="B320" i="6"/>
  <c r="C320" i="6"/>
  <c r="D320" i="6"/>
  <c r="E320" i="6"/>
  <c r="F320" i="6"/>
  <c r="G320" i="6"/>
  <c r="B321" i="6"/>
  <c r="C321" i="6"/>
  <c r="D321" i="6"/>
  <c r="E321" i="6"/>
  <c r="F321" i="6"/>
  <c r="G321" i="6"/>
  <c r="B322" i="6"/>
  <c r="C322" i="6"/>
  <c r="D322" i="6"/>
  <c r="E322" i="6"/>
  <c r="F322" i="6"/>
  <c r="G322" i="6"/>
  <c r="B323" i="6"/>
  <c r="C323" i="6"/>
  <c r="D323" i="6"/>
  <c r="E323" i="6"/>
  <c r="F323" i="6"/>
  <c r="G323" i="6"/>
  <c r="B324" i="6"/>
  <c r="C324" i="6"/>
  <c r="D324" i="6"/>
  <c r="E324" i="6"/>
  <c r="F324" i="6"/>
  <c r="G324" i="6"/>
  <c r="B325" i="6"/>
  <c r="C325" i="6"/>
  <c r="D325" i="6"/>
  <c r="E325" i="6"/>
  <c r="F325" i="6"/>
  <c r="G325" i="6"/>
  <c r="B326" i="6"/>
  <c r="C326" i="6"/>
  <c r="D326" i="6"/>
  <c r="E326" i="6"/>
  <c r="F326" i="6"/>
  <c r="G326" i="6"/>
  <c r="B327" i="6"/>
  <c r="C327" i="6"/>
  <c r="D327" i="6"/>
  <c r="E327" i="6"/>
  <c r="F327" i="6"/>
  <c r="G327" i="6"/>
  <c r="B328" i="6"/>
  <c r="C328" i="6"/>
  <c r="D328" i="6"/>
  <c r="E328" i="6"/>
  <c r="F328" i="6"/>
  <c r="G328" i="6"/>
  <c r="B329" i="6"/>
  <c r="C329" i="6"/>
  <c r="D329" i="6"/>
  <c r="E329" i="6"/>
  <c r="F329" i="6"/>
  <c r="G329" i="6"/>
  <c r="B330" i="6"/>
  <c r="C330" i="6"/>
  <c r="D330" i="6"/>
  <c r="E330" i="6"/>
  <c r="F330" i="6"/>
  <c r="G330" i="6"/>
  <c r="B331" i="6"/>
  <c r="C331" i="6"/>
  <c r="D331" i="6"/>
  <c r="E331" i="6"/>
  <c r="F331" i="6"/>
  <c r="G331" i="6"/>
  <c r="B332" i="6"/>
  <c r="C332" i="6"/>
  <c r="D332" i="6"/>
  <c r="E332" i="6"/>
  <c r="F332" i="6"/>
  <c r="G332" i="6"/>
  <c r="B333" i="6"/>
  <c r="C333" i="6"/>
  <c r="D333" i="6"/>
  <c r="E333" i="6"/>
  <c r="F333" i="6"/>
  <c r="G333" i="6"/>
  <c r="B334" i="6"/>
  <c r="C334" i="6"/>
  <c r="D334" i="6"/>
  <c r="E334" i="6"/>
  <c r="F334" i="6"/>
  <c r="G334" i="6"/>
  <c r="B335" i="6"/>
  <c r="C335" i="6"/>
  <c r="D335" i="6"/>
  <c r="E335" i="6"/>
  <c r="F335" i="6"/>
  <c r="G335" i="6"/>
  <c r="B336" i="6"/>
  <c r="C336" i="6"/>
  <c r="D336" i="6"/>
  <c r="E336" i="6"/>
  <c r="F336" i="6"/>
  <c r="G336" i="6"/>
  <c r="B337" i="6"/>
  <c r="C337" i="6"/>
  <c r="D337" i="6"/>
  <c r="E337" i="6"/>
  <c r="F337" i="6"/>
  <c r="G337" i="6"/>
  <c r="B338" i="6"/>
  <c r="C338" i="6"/>
  <c r="D338" i="6"/>
  <c r="E338" i="6"/>
  <c r="F338" i="6"/>
  <c r="G338" i="6"/>
  <c r="B339" i="6"/>
  <c r="C339" i="6"/>
  <c r="D339" i="6"/>
  <c r="E339" i="6"/>
  <c r="F339" i="6"/>
  <c r="G339" i="6"/>
  <c r="B340" i="6"/>
  <c r="C340" i="6"/>
  <c r="D340" i="6"/>
  <c r="E340" i="6"/>
  <c r="F340" i="6"/>
  <c r="G340" i="6"/>
  <c r="B341" i="6"/>
  <c r="C341" i="6"/>
  <c r="D341" i="6"/>
  <c r="E341" i="6"/>
  <c r="F341" i="6"/>
  <c r="G341" i="6"/>
  <c r="B342" i="6"/>
  <c r="C342" i="6"/>
  <c r="D342" i="6"/>
  <c r="E342" i="6"/>
  <c r="F342" i="6"/>
  <c r="G342" i="6"/>
  <c r="B343" i="6"/>
  <c r="C343" i="6"/>
  <c r="D343" i="6"/>
  <c r="E343" i="6"/>
  <c r="F343" i="6"/>
  <c r="G343" i="6"/>
  <c r="B344" i="6"/>
  <c r="C344" i="6"/>
  <c r="D344" i="6"/>
  <c r="E344" i="6"/>
  <c r="F344" i="6"/>
  <c r="G344" i="6"/>
  <c r="B345" i="6"/>
  <c r="C345" i="6"/>
  <c r="D345" i="6"/>
  <c r="E345" i="6"/>
  <c r="F345" i="6"/>
  <c r="G345" i="6"/>
  <c r="B346" i="6"/>
  <c r="C346" i="6"/>
  <c r="D346" i="6"/>
  <c r="E346" i="6"/>
  <c r="F346" i="6"/>
  <c r="G346" i="6"/>
  <c r="B347" i="6"/>
  <c r="C347" i="6"/>
  <c r="D347" i="6"/>
  <c r="E347" i="6"/>
  <c r="F347" i="6"/>
  <c r="G347" i="6"/>
  <c r="B348" i="6"/>
  <c r="C348" i="6"/>
  <c r="D348" i="6"/>
  <c r="E348" i="6"/>
  <c r="F348" i="6"/>
  <c r="G348" i="6"/>
  <c r="B349" i="6"/>
  <c r="C349" i="6"/>
  <c r="D349" i="6"/>
  <c r="E349" i="6"/>
  <c r="F349" i="6"/>
  <c r="G349" i="6"/>
  <c r="B350" i="6"/>
  <c r="C350" i="6"/>
  <c r="D350" i="6"/>
  <c r="E350" i="6"/>
  <c r="F350" i="6"/>
  <c r="G350" i="6"/>
  <c r="B351" i="6"/>
  <c r="C351" i="6"/>
  <c r="D351" i="6"/>
  <c r="E351" i="6"/>
  <c r="F351" i="6"/>
  <c r="G351" i="6"/>
  <c r="B352" i="6"/>
  <c r="C352" i="6"/>
  <c r="D352" i="6"/>
  <c r="E352" i="6"/>
  <c r="F352" i="6"/>
  <c r="G352" i="6"/>
  <c r="B353" i="6"/>
  <c r="C353" i="6"/>
  <c r="D353" i="6"/>
  <c r="E353" i="6"/>
  <c r="F353" i="6"/>
  <c r="G353" i="6"/>
  <c r="B354" i="6"/>
  <c r="C354" i="6"/>
  <c r="D354" i="6"/>
  <c r="E354" i="6"/>
  <c r="F354" i="6"/>
  <c r="G354" i="6"/>
  <c r="B355" i="6"/>
  <c r="C355" i="6"/>
  <c r="D355" i="6"/>
  <c r="E355" i="6"/>
  <c r="F355" i="6"/>
  <c r="G355" i="6"/>
  <c r="B356" i="6"/>
  <c r="C356" i="6"/>
  <c r="D356" i="6"/>
  <c r="E356" i="6"/>
  <c r="F356" i="6"/>
  <c r="G356" i="6"/>
  <c r="B357" i="6"/>
  <c r="C357" i="6"/>
  <c r="D357" i="6"/>
  <c r="E357" i="6"/>
  <c r="F357" i="6"/>
  <c r="G357" i="6"/>
  <c r="B358" i="6"/>
  <c r="C358" i="6"/>
  <c r="D358" i="6"/>
  <c r="E358" i="6"/>
  <c r="F358" i="6"/>
  <c r="G358" i="6"/>
  <c r="B359" i="6"/>
  <c r="C359" i="6"/>
  <c r="D359" i="6"/>
  <c r="E359" i="6"/>
  <c r="F359" i="6"/>
  <c r="G359" i="6"/>
  <c r="B360" i="6"/>
  <c r="C360" i="6"/>
  <c r="D360" i="6"/>
  <c r="E360" i="6"/>
  <c r="F360" i="6"/>
  <c r="G360" i="6"/>
  <c r="B361" i="6"/>
  <c r="C361" i="6"/>
  <c r="D361" i="6"/>
  <c r="E361" i="6"/>
  <c r="F361" i="6"/>
  <c r="G361" i="6"/>
  <c r="B362" i="6"/>
  <c r="C362" i="6"/>
  <c r="D362" i="6"/>
  <c r="E362" i="6"/>
  <c r="F362" i="6"/>
  <c r="G362" i="6"/>
  <c r="B363" i="6"/>
  <c r="C363" i="6"/>
  <c r="D363" i="6"/>
  <c r="E363" i="6"/>
  <c r="F363" i="6"/>
  <c r="G363" i="6"/>
  <c r="B364" i="6"/>
  <c r="C364" i="6"/>
  <c r="D364" i="6"/>
  <c r="E364" i="6"/>
  <c r="F364" i="6"/>
  <c r="G364" i="6"/>
  <c r="B365" i="6"/>
  <c r="C365" i="6"/>
  <c r="D365" i="6"/>
  <c r="E365" i="6"/>
  <c r="F365" i="6"/>
  <c r="G365" i="6"/>
  <c r="B366" i="6"/>
  <c r="C366" i="6"/>
  <c r="D366" i="6"/>
  <c r="E366" i="6"/>
  <c r="F366" i="6"/>
  <c r="G366" i="6"/>
  <c r="B367" i="6"/>
  <c r="C367" i="6"/>
  <c r="D367" i="6"/>
  <c r="E367" i="6"/>
  <c r="F367" i="6"/>
  <c r="G367" i="6"/>
  <c r="B368" i="6"/>
  <c r="C368" i="6"/>
  <c r="D368" i="6"/>
  <c r="E368" i="6"/>
  <c r="F368" i="6"/>
  <c r="G368" i="6"/>
  <c r="B369" i="6"/>
  <c r="C369" i="6"/>
  <c r="D369" i="6"/>
  <c r="E369" i="6"/>
  <c r="F369" i="6"/>
  <c r="G369" i="6"/>
  <c r="B370" i="6"/>
  <c r="C370" i="6"/>
  <c r="D370" i="6"/>
  <c r="E370" i="6"/>
  <c r="F370" i="6"/>
  <c r="G370" i="6"/>
  <c r="B371" i="6"/>
  <c r="C371" i="6"/>
  <c r="D371" i="6"/>
  <c r="E371" i="6"/>
  <c r="F371" i="6"/>
  <c r="G371" i="6"/>
  <c r="B372" i="6"/>
  <c r="C372" i="6"/>
  <c r="D372" i="6"/>
  <c r="E372" i="6"/>
  <c r="F372" i="6"/>
  <c r="G372" i="6"/>
  <c r="B373" i="6"/>
  <c r="C373" i="6"/>
  <c r="D373" i="6"/>
  <c r="E373" i="6"/>
  <c r="F373" i="6"/>
  <c r="G373" i="6"/>
  <c r="B374" i="6"/>
  <c r="C374" i="6"/>
  <c r="D374" i="6"/>
  <c r="E374" i="6"/>
  <c r="F374" i="6"/>
  <c r="G374" i="6"/>
  <c r="B375" i="6"/>
  <c r="C375" i="6"/>
  <c r="D375" i="6"/>
  <c r="E375" i="6"/>
  <c r="F375" i="6"/>
  <c r="G375" i="6"/>
  <c r="B376" i="6"/>
  <c r="C376" i="6"/>
  <c r="D376" i="6"/>
  <c r="E376" i="6"/>
  <c r="F376" i="6"/>
  <c r="G376" i="6"/>
  <c r="B377" i="6"/>
  <c r="C377" i="6"/>
  <c r="D377" i="6"/>
  <c r="E377" i="6"/>
  <c r="F377" i="6"/>
  <c r="G377" i="6"/>
  <c r="B378" i="6"/>
  <c r="C378" i="6"/>
  <c r="D378" i="6"/>
  <c r="E378" i="6"/>
  <c r="F378" i="6"/>
  <c r="G378" i="6"/>
  <c r="B379" i="6"/>
  <c r="C379" i="6"/>
  <c r="D379" i="6"/>
  <c r="E379" i="6"/>
  <c r="F379" i="6"/>
  <c r="G379" i="6"/>
  <c r="B380" i="6"/>
  <c r="C380" i="6"/>
  <c r="D380" i="6"/>
  <c r="E380" i="6"/>
  <c r="F380" i="6"/>
  <c r="G380" i="6"/>
  <c r="B381" i="6"/>
  <c r="C381" i="6"/>
  <c r="D381" i="6"/>
  <c r="E381" i="6"/>
  <c r="F381" i="6"/>
  <c r="G381" i="6"/>
  <c r="B382" i="6"/>
  <c r="C382" i="6"/>
  <c r="D382" i="6"/>
  <c r="E382" i="6"/>
  <c r="F382" i="6"/>
  <c r="G382" i="6"/>
  <c r="B383" i="6"/>
  <c r="C383" i="6"/>
  <c r="D383" i="6"/>
  <c r="E383" i="6"/>
  <c r="F383" i="6"/>
  <c r="G383" i="6"/>
  <c r="B384" i="6"/>
  <c r="C384" i="6"/>
  <c r="D384" i="6"/>
  <c r="E384" i="6"/>
  <c r="F384" i="6"/>
  <c r="G384" i="6"/>
  <c r="B385" i="6"/>
  <c r="C385" i="6"/>
  <c r="D385" i="6"/>
  <c r="E385" i="6"/>
  <c r="F385" i="6"/>
  <c r="G385" i="6"/>
  <c r="B386" i="6"/>
  <c r="C386" i="6"/>
  <c r="D386" i="6"/>
  <c r="E386" i="6"/>
  <c r="F386" i="6"/>
  <c r="G386" i="6"/>
  <c r="B387" i="6"/>
  <c r="C387" i="6"/>
  <c r="D387" i="6"/>
  <c r="E387" i="6"/>
  <c r="F387" i="6"/>
  <c r="G387" i="6"/>
  <c r="B388" i="6"/>
  <c r="C388" i="6"/>
  <c r="D388" i="6"/>
  <c r="E388" i="6"/>
  <c r="F388" i="6"/>
  <c r="G388" i="6"/>
  <c r="B389" i="6"/>
  <c r="C389" i="6"/>
  <c r="D389" i="6"/>
  <c r="E389" i="6"/>
  <c r="F389" i="6"/>
  <c r="G389" i="6"/>
  <c r="B390" i="6"/>
  <c r="C390" i="6"/>
  <c r="D390" i="6"/>
  <c r="E390" i="6"/>
  <c r="F390" i="6"/>
  <c r="G390" i="6"/>
  <c r="B391" i="6"/>
  <c r="C391" i="6"/>
  <c r="D391" i="6"/>
  <c r="E391" i="6"/>
  <c r="F391" i="6"/>
  <c r="G391" i="6"/>
  <c r="B392" i="6"/>
  <c r="C392" i="6"/>
  <c r="D392" i="6"/>
  <c r="E392" i="6"/>
  <c r="F392" i="6"/>
  <c r="G392" i="6"/>
  <c r="B393" i="6"/>
  <c r="C393" i="6"/>
  <c r="D393" i="6"/>
  <c r="E393" i="6"/>
  <c r="F393" i="6"/>
  <c r="G393" i="6"/>
  <c r="B394" i="6"/>
  <c r="C394" i="6"/>
  <c r="D394" i="6"/>
  <c r="E394" i="6"/>
  <c r="F394" i="6"/>
  <c r="G394" i="6"/>
  <c r="B395" i="6"/>
  <c r="C395" i="6"/>
  <c r="D395" i="6"/>
  <c r="E395" i="6"/>
  <c r="F395" i="6"/>
  <c r="G395" i="6"/>
  <c r="B396" i="6"/>
  <c r="C396" i="6"/>
  <c r="D396" i="6"/>
  <c r="E396" i="6"/>
  <c r="F396" i="6"/>
  <c r="G396" i="6"/>
  <c r="B397" i="6"/>
  <c r="C397" i="6"/>
  <c r="D397" i="6"/>
  <c r="E397" i="6"/>
  <c r="F397" i="6"/>
  <c r="G397" i="6"/>
  <c r="B398" i="6"/>
  <c r="C398" i="6"/>
  <c r="D398" i="6"/>
  <c r="E398" i="6"/>
  <c r="F398" i="6"/>
  <c r="G398" i="6"/>
  <c r="B399" i="6"/>
  <c r="C399" i="6"/>
  <c r="D399" i="6"/>
  <c r="E399" i="6"/>
  <c r="F399" i="6"/>
  <c r="G399" i="6"/>
  <c r="B400" i="6"/>
  <c r="C400" i="6"/>
  <c r="D400" i="6"/>
  <c r="E400" i="6"/>
  <c r="F400" i="6"/>
  <c r="G400" i="6"/>
  <c r="B401" i="6"/>
  <c r="C401" i="6"/>
  <c r="D401" i="6"/>
  <c r="E401" i="6"/>
  <c r="F401" i="6"/>
  <c r="G401" i="6"/>
  <c r="B402" i="6"/>
  <c r="C402" i="6"/>
  <c r="D402" i="6"/>
  <c r="E402" i="6"/>
  <c r="F402" i="6"/>
  <c r="G402" i="6"/>
  <c r="B403" i="6"/>
  <c r="C403" i="6"/>
  <c r="D403" i="6"/>
  <c r="E403" i="6"/>
  <c r="F403" i="6"/>
  <c r="G403" i="6"/>
  <c r="B404" i="6"/>
  <c r="C404" i="6"/>
  <c r="D404" i="6"/>
  <c r="E404" i="6"/>
  <c r="F404" i="6"/>
  <c r="G404" i="6"/>
  <c r="B405" i="6"/>
  <c r="C405" i="6"/>
  <c r="D405" i="6"/>
  <c r="E405" i="6"/>
  <c r="F405" i="6"/>
  <c r="G405" i="6"/>
  <c r="B406" i="6"/>
  <c r="C406" i="6"/>
  <c r="D406" i="6"/>
  <c r="E406" i="6"/>
  <c r="F406" i="6"/>
  <c r="G406" i="6"/>
  <c r="B407" i="6"/>
  <c r="C407" i="6"/>
  <c r="D407" i="6"/>
  <c r="E407" i="6"/>
  <c r="F407" i="6"/>
  <c r="G407" i="6"/>
  <c r="B408" i="6"/>
  <c r="C408" i="6"/>
  <c r="D408" i="6"/>
  <c r="E408" i="6"/>
  <c r="F408" i="6"/>
  <c r="G408" i="6"/>
  <c r="B409" i="6"/>
  <c r="C409" i="6"/>
  <c r="D409" i="6"/>
  <c r="E409" i="6"/>
  <c r="F409" i="6"/>
  <c r="G409" i="6"/>
  <c r="B410" i="6"/>
  <c r="C410" i="6"/>
  <c r="D410" i="6"/>
  <c r="E410" i="6"/>
  <c r="F410" i="6"/>
  <c r="G410" i="6"/>
  <c r="B411" i="6"/>
  <c r="C411" i="6"/>
  <c r="D411" i="6"/>
  <c r="E411" i="6"/>
  <c r="F411" i="6"/>
  <c r="G411" i="6"/>
  <c r="B412" i="6"/>
  <c r="C412" i="6"/>
  <c r="D412" i="6"/>
  <c r="E412" i="6"/>
  <c r="F412" i="6"/>
  <c r="G412" i="6"/>
  <c r="B413" i="6"/>
  <c r="C413" i="6"/>
  <c r="D413" i="6"/>
  <c r="E413" i="6"/>
  <c r="F413" i="6"/>
  <c r="G413" i="6"/>
  <c r="B414" i="6"/>
  <c r="C414" i="6"/>
  <c r="D414" i="6"/>
  <c r="E414" i="6"/>
  <c r="F414" i="6"/>
  <c r="G414" i="6"/>
  <c r="B415" i="6"/>
  <c r="C415" i="6"/>
  <c r="D415" i="6"/>
  <c r="E415" i="6"/>
  <c r="F415" i="6"/>
  <c r="G415" i="6"/>
  <c r="B416" i="6"/>
  <c r="C416" i="6"/>
  <c r="D416" i="6"/>
  <c r="E416" i="6"/>
  <c r="F416" i="6"/>
  <c r="G416" i="6"/>
  <c r="B417" i="6"/>
  <c r="C417" i="6"/>
  <c r="D417" i="6"/>
  <c r="E417" i="6"/>
  <c r="F417" i="6"/>
  <c r="G417" i="6"/>
  <c r="B418" i="6"/>
  <c r="C418" i="6"/>
  <c r="D418" i="6"/>
  <c r="E418" i="6"/>
  <c r="F418" i="6"/>
  <c r="G418" i="6"/>
  <c r="B419" i="6"/>
  <c r="C419" i="6"/>
  <c r="D419" i="6"/>
  <c r="E419" i="6"/>
  <c r="F419" i="6"/>
  <c r="G419" i="6"/>
  <c r="B420" i="6"/>
  <c r="C420" i="6"/>
  <c r="D420" i="6"/>
  <c r="E420" i="6"/>
  <c r="F420" i="6"/>
  <c r="G420" i="6"/>
  <c r="B421" i="6"/>
  <c r="C421" i="6"/>
  <c r="D421" i="6"/>
  <c r="E421" i="6"/>
  <c r="F421" i="6"/>
  <c r="G421" i="6"/>
  <c r="B422" i="6"/>
  <c r="C422" i="6"/>
  <c r="D422" i="6"/>
  <c r="E422" i="6"/>
  <c r="F422" i="6"/>
  <c r="G422" i="6"/>
  <c r="B423" i="6"/>
  <c r="C423" i="6"/>
  <c r="D423" i="6"/>
  <c r="E423" i="6"/>
  <c r="F423" i="6"/>
  <c r="G423" i="6"/>
  <c r="B424" i="6"/>
  <c r="C424" i="6"/>
  <c r="D424" i="6"/>
  <c r="E424" i="6"/>
  <c r="F424" i="6"/>
  <c r="G424" i="6"/>
  <c r="B425" i="6"/>
  <c r="C425" i="6"/>
  <c r="D425" i="6"/>
  <c r="E425" i="6"/>
  <c r="F425" i="6"/>
  <c r="G425" i="6"/>
  <c r="B426" i="6"/>
  <c r="C426" i="6"/>
  <c r="D426" i="6"/>
  <c r="E426" i="6"/>
  <c r="F426" i="6"/>
  <c r="G426" i="6"/>
  <c r="B427" i="6"/>
  <c r="C427" i="6"/>
  <c r="D427" i="6"/>
  <c r="E427" i="6"/>
  <c r="F427" i="6"/>
  <c r="G427" i="6"/>
  <c r="B428" i="6"/>
  <c r="C428" i="6"/>
  <c r="D428" i="6"/>
  <c r="E428" i="6"/>
  <c r="F428" i="6"/>
  <c r="G428" i="6"/>
  <c r="B429" i="6"/>
  <c r="C429" i="6"/>
  <c r="D429" i="6"/>
  <c r="E429" i="6"/>
  <c r="F429" i="6"/>
  <c r="G429" i="6"/>
  <c r="B430" i="6"/>
  <c r="C430" i="6"/>
  <c r="D430" i="6"/>
  <c r="E430" i="6"/>
  <c r="F430" i="6"/>
  <c r="G430" i="6"/>
  <c r="B431" i="6"/>
  <c r="C431" i="6"/>
  <c r="D431" i="6"/>
  <c r="E431" i="6"/>
  <c r="F431" i="6"/>
  <c r="G431" i="6"/>
  <c r="B432" i="6"/>
  <c r="C432" i="6"/>
  <c r="D432" i="6"/>
  <c r="E432" i="6"/>
  <c r="F432" i="6"/>
  <c r="G432" i="6"/>
  <c r="B433" i="6"/>
  <c r="C433" i="6"/>
  <c r="D433" i="6"/>
  <c r="E433" i="6"/>
  <c r="F433" i="6"/>
  <c r="G433" i="6"/>
  <c r="B434" i="6"/>
  <c r="C434" i="6"/>
  <c r="D434" i="6"/>
  <c r="E434" i="6"/>
  <c r="F434" i="6"/>
  <c r="G434" i="6"/>
  <c r="B435" i="6"/>
  <c r="C435" i="6"/>
  <c r="D435" i="6"/>
  <c r="E435" i="6"/>
  <c r="F435" i="6"/>
  <c r="G435" i="6"/>
  <c r="B436" i="6"/>
  <c r="C436" i="6"/>
  <c r="D436" i="6"/>
  <c r="E436" i="6"/>
  <c r="F436" i="6"/>
  <c r="G436" i="6"/>
  <c r="B437" i="6"/>
  <c r="C437" i="6"/>
  <c r="D437" i="6"/>
  <c r="E437" i="6"/>
  <c r="F437" i="6"/>
  <c r="G437" i="6"/>
  <c r="B438" i="6"/>
  <c r="C438" i="6"/>
  <c r="D438" i="6"/>
  <c r="E438" i="6"/>
  <c r="F438" i="6"/>
  <c r="G438" i="6"/>
  <c r="B439" i="6"/>
  <c r="C439" i="6"/>
  <c r="D439" i="6"/>
  <c r="E439" i="6"/>
  <c r="F439" i="6"/>
  <c r="G439" i="6"/>
  <c r="B440" i="6"/>
  <c r="C440" i="6"/>
  <c r="D440" i="6"/>
  <c r="E440" i="6"/>
  <c r="F440" i="6"/>
  <c r="G440" i="6"/>
  <c r="B441" i="6"/>
  <c r="C441" i="6"/>
  <c r="D441" i="6"/>
  <c r="E441" i="6"/>
  <c r="F441" i="6"/>
  <c r="G441" i="6"/>
  <c r="B442" i="6"/>
  <c r="C442" i="6"/>
  <c r="D442" i="6"/>
  <c r="E442" i="6"/>
  <c r="F442" i="6"/>
  <c r="G442" i="6"/>
  <c r="B443" i="6"/>
  <c r="C443" i="6"/>
  <c r="D443" i="6"/>
  <c r="E443" i="6"/>
  <c r="F443" i="6"/>
  <c r="G443" i="6"/>
  <c r="B444" i="6"/>
  <c r="C444" i="6"/>
  <c r="D444" i="6"/>
  <c r="E444" i="6"/>
  <c r="F444" i="6"/>
  <c r="G444" i="6"/>
  <c r="B445" i="6"/>
  <c r="C445" i="6"/>
  <c r="D445" i="6"/>
  <c r="E445" i="6"/>
  <c r="F445" i="6"/>
  <c r="G445" i="6"/>
  <c r="B446" i="6"/>
  <c r="C446" i="6"/>
  <c r="D446" i="6"/>
  <c r="E446" i="6"/>
  <c r="F446" i="6"/>
  <c r="G446" i="6"/>
  <c r="B447" i="6"/>
  <c r="C447" i="6"/>
  <c r="D447" i="6"/>
  <c r="E447" i="6"/>
  <c r="F447" i="6"/>
  <c r="G447" i="6"/>
  <c r="B448" i="6"/>
  <c r="C448" i="6"/>
  <c r="D448" i="6"/>
  <c r="E448" i="6"/>
  <c r="F448" i="6"/>
  <c r="G448" i="6"/>
  <c r="B449" i="6"/>
  <c r="C449" i="6"/>
  <c r="D449" i="6"/>
  <c r="E449" i="6"/>
  <c r="F449" i="6"/>
  <c r="G449" i="6"/>
  <c r="B450" i="6"/>
  <c r="C450" i="6"/>
  <c r="D450" i="6"/>
  <c r="E450" i="6"/>
  <c r="F450" i="6"/>
  <c r="G450" i="6"/>
  <c r="B451" i="6"/>
  <c r="C451" i="6"/>
  <c r="D451" i="6"/>
  <c r="E451" i="6"/>
  <c r="F451" i="6"/>
  <c r="G451" i="6"/>
  <c r="B452" i="6"/>
  <c r="C452" i="6"/>
  <c r="D452" i="6"/>
  <c r="E452" i="6"/>
  <c r="F452" i="6"/>
  <c r="G452" i="6"/>
  <c r="B453" i="6"/>
  <c r="C453" i="6"/>
  <c r="D453" i="6"/>
  <c r="E453" i="6"/>
  <c r="F453" i="6"/>
  <c r="G453" i="6"/>
  <c r="B454" i="6"/>
  <c r="C454" i="6"/>
  <c r="D454" i="6"/>
  <c r="E454" i="6"/>
  <c r="F454" i="6"/>
  <c r="G454" i="6"/>
  <c r="B455" i="6"/>
  <c r="C455" i="6"/>
  <c r="D455" i="6"/>
  <c r="E455" i="6"/>
  <c r="F455" i="6"/>
  <c r="G455" i="6"/>
  <c r="B456" i="6"/>
  <c r="C456" i="6"/>
  <c r="D456" i="6"/>
  <c r="E456" i="6"/>
  <c r="F456" i="6"/>
  <c r="G456" i="6"/>
  <c r="B457" i="6"/>
  <c r="C457" i="6"/>
  <c r="D457" i="6"/>
  <c r="E457" i="6"/>
  <c r="F457" i="6"/>
  <c r="G457" i="6"/>
  <c r="B458" i="6"/>
  <c r="C458" i="6"/>
  <c r="D458" i="6"/>
  <c r="E458" i="6"/>
  <c r="F458" i="6"/>
  <c r="G458" i="6"/>
  <c r="B459" i="6"/>
  <c r="C459" i="6"/>
  <c r="D459" i="6"/>
  <c r="E459" i="6"/>
  <c r="F459" i="6"/>
  <c r="G459" i="6"/>
  <c r="B460" i="6"/>
  <c r="C460" i="6"/>
  <c r="D460" i="6"/>
  <c r="E460" i="6"/>
  <c r="F460" i="6"/>
  <c r="G460" i="6"/>
  <c r="B461" i="6"/>
  <c r="C461" i="6"/>
  <c r="D461" i="6"/>
  <c r="E461" i="6"/>
  <c r="F461" i="6"/>
  <c r="G461" i="6"/>
  <c r="B462" i="6"/>
  <c r="C462" i="6"/>
  <c r="D462" i="6"/>
  <c r="E462" i="6"/>
  <c r="F462" i="6"/>
  <c r="G462" i="6"/>
  <c r="B463" i="6"/>
  <c r="C463" i="6"/>
  <c r="D463" i="6"/>
  <c r="E463" i="6"/>
  <c r="F463" i="6"/>
  <c r="G463" i="6"/>
  <c r="B464" i="6"/>
  <c r="C464" i="6"/>
  <c r="D464" i="6"/>
  <c r="E464" i="6"/>
  <c r="F464" i="6"/>
  <c r="G464" i="6"/>
  <c r="B465" i="6"/>
  <c r="C465" i="6"/>
  <c r="D465" i="6"/>
  <c r="E465" i="6"/>
  <c r="F465" i="6"/>
  <c r="G465" i="6"/>
  <c r="B466" i="6"/>
  <c r="C466" i="6"/>
  <c r="D466" i="6"/>
  <c r="E466" i="6"/>
  <c r="F466" i="6"/>
  <c r="G466" i="6"/>
  <c r="B467" i="6"/>
  <c r="C467" i="6"/>
  <c r="D467" i="6"/>
  <c r="E467" i="6"/>
  <c r="F467" i="6"/>
  <c r="G467" i="6"/>
  <c r="B468" i="6"/>
  <c r="C468" i="6"/>
  <c r="D468" i="6"/>
  <c r="E468" i="6"/>
  <c r="F468" i="6"/>
  <c r="G468" i="6"/>
  <c r="B469" i="6"/>
  <c r="C469" i="6"/>
  <c r="D469" i="6"/>
  <c r="E469" i="6"/>
  <c r="F469" i="6"/>
  <c r="G469" i="6"/>
  <c r="B470" i="6"/>
  <c r="C470" i="6"/>
  <c r="D470" i="6"/>
  <c r="E470" i="6"/>
  <c r="F470" i="6"/>
  <c r="G470" i="6"/>
  <c r="B471" i="6"/>
  <c r="C471" i="6"/>
  <c r="D471" i="6"/>
  <c r="E471" i="6"/>
  <c r="F471" i="6"/>
  <c r="G471" i="6"/>
  <c r="B472" i="6"/>
  <c r="C472" i="6"/>
  <c r="D472" i="6"/>
  <c r="E472" i="6"/>
  <c r="F472" i="6"/>
  <c r="G472" i="6"/>
  <c r="B473" i="6"/>
  <c r="C473" i="6"/>
  <c r="D473" i="6"/>
  <c r="E473" i="6"/>
  <c r="F473" i="6"/>
  <c r="G473" i="6"/>
  <c r="B474" i="6"/>
  <c r="C474" i="6"/>
  <c r="D474" i="6"/>
  <c r="E474" i="6"/>
  <c r="F474" i="6"/>
  <c r="G474" i="6"/>
  <c r="B475" i="6"/>
  <c r="C475" i="6"/>
  <c r="D475" i="6"/>
  <c r="E475" i="6"/>
  <c r="F475" i="6"/>
  <c r="G475" i="6"/>
  <c r="B476" i="6"/>
  <c r="C476" i="6"/>
  <c r="D476" i="6"/>
  <c r="E476" i="6"/>
  <c r="F476" i="6"/>
  <c r="G476" i="6"/>
  <c r="B477" i="6"/>
  <c r="C477" i="6"/>
  <c r="D477" i="6"/>
  <c r="E477" i="6"/>
  <c r="F477" i="6"/>
  <c r="G477" i="6"/>
  <c r="B478" i="6"/>
  <c r="C478" i="6"/>
  <c r="D478" i="6"/>
  <c r="E478" i="6"/>
  <c r="F478" i="6"/>
  <c r="G478" i="6"/>
  <c r="B479" i="6"/>
  <c r="C479" i="6"/>
  <c r="D479" i="6"/>
  <c r="E479" i="6"/>
  <c r="F479" i="6"/>
  <c r="G479" i="6"/>
  <c r="B480" i="6"/>
  <c r="C480" i="6"/>
  <c r="D480" i="6"/>
  <c r="E480" i="6"/>
  <c r="F480" i="6"/>
  <c r="G480" i="6"/>
  <c r="B481" i="6"/>
  <c r="C481" i="6"/>
  <c r="D481" i="6"/>
  <c r="E481" i="6"/>
  <c r="F481" i="6"/>
  <c r="G481" i="6"/>
  <c r="B482" i="6"/>
  <c r="C482" i="6"/>
  <c r="D482" i="6"/>
  <c r="E482" i="6"/>
  <c r="F482" i="6"/>
  <c r="G482" i="6"/>
  <c r="B483" i="6"/>
  <c r="C483" i="6"/>
  <c r="D483" i="6"/>
  <c r="E483" i="6"/>
  <c r="F483" i="6"/>
  <c r="G483" i="6"/>
  <c r="B484" i="6"/>
  <c r="C484" i="6"/>
  <c r="D484" i="6"/>
  <c r="E484" i="6"/>
  <c r="F484" i="6"/>
  <c r="G484" i="6"/>
  <c r="B485" i="6"/>
  <c r="C485" i="6"/>
  <c r="D485" i="6"/>
  <c r="E485" i="6"/>
  <c r="F485" i="6"/>
  <c r="G485" i="6"/>
  <c r="B486" i="6"/>
  <c r="C486" i="6"/>
  <c r="D486" i="6"/>
  <c r="E486" i="6"/>
  <c r="F486" i="6"/>
  <c r="G486" i="6"/>
  <c r="B487" i="6"/>
  <c r="C487" i="6"/>
  <c r="D487" i="6"/>
  <c r="E487" i="6"/>
  <c r="F487" i="6"/>
  <c r="G487" i="6"/>
  <c r="B488" i="6"/>
  <c r="C488" i="6"/>
  <c r="D488" i="6"/>
  <c r="E488" i="6"/>
  <c r="F488" i="6"/>
  <c r="G488" i="6"/>
  <c r="B489" i="6"/>
  <c r="C489" i="6"/>
  <c r="D489" i="6"/>
  <c r="E489" i="6"/>
  <c r="F489" i="6"/>
  <c r="G489" i="6"/>
  <c r="B490" i="6"/>
  <c r="C490" i="6"/>
  <c r="D490" i="6"/>
  <c r="E490" i="6"/>
  <c r="F490" i="6"/>
  <c r="G490" i="6"/>
  <c r="B491" i="6"/>
  <c r="C491" i="6"/>
  <c r="D491" i="6"/>
  <c r="E491" i="6"/>
  <c r="F491" i="6"/>
  <c r="G491" i="6"/>
  <c r="B492" i="6"/>
  <c r="C492" i="6"/>
  <c r="D492" i="6"/>
  <c r="E492" i="6"/>
  <c r="F492" i="6"/>
  <c r="G492" i="6"/>
  <c r="H1" i="5"/>
  <c r="Q1" i="5"/>
  <c r="H2" i="5"/>
  <c r="Q2" i="5"/>
  <c r="F3" i="5"/>
  <c r="B4" i="5"/>
  <c r="C4" i="5"/>
  <c r="F4" i="5"/>
  <c r="G4" i="5"/>
  <c r="H4" i="5"/>
  <c r="I4" i="5"/>
  <c r="J4" i="5"/>
  <c r="L4" i="5"/>
  <c r="M4" i="5"/>
  <c r="P4" i="5"/>
  <c r="Q4" i="5"/>
  <c r="R4" i="5"/>
  <c r="S4" i="5"/>
  <c r="A6" i="5"/>
  <c r="C6" i="5"/>
  <c r="K6" i="5"/>
  <c r="M6" i="5"/>
  <c r="A7" i="5"/>
  <c r="C7" i="5"/>
  <c r="D7" i="5"/>
  <c r="E7" i="5"/>
  <c r="K7" i="5"/>
  <c r="M7" i="5"/>
  <c r="A8" i="5"/>
  <c r="C8" i="5"/>
  <c r="D8" i="5"/>
  <c r="E8" i="5"/>
  <c r="K8" i="5"/>
  <c r="L8" i="5"/>
  <c r="M8" i="5"/>
  <c r="A9" i="5"/>
  <c r="C9" i="5"/>
  <c r="D9" i="5"/>
  <c r="E9" i="5"/>
  <c r="K9" i="5"/>
  <c r="L9" i="5"/>
  <c r="M9" i="5"/>
  <c r="A10" i="5"/>
  <c r="C10" i="5"/>
  <c r="D10" i="5"/>
  <c r="E10" i="5"/>
  <c r="K10" i="5"/>
  <c r="L10" i="5"/>
  <c r="M10" i="5"/>
  <c r="A11" i="5"/>
  <c r="C11" i="5"/>
  <c r="D11" i="5"/>
  <c r="E11" i="5"/>
  <c r="K11" i="5"/>
  <c r="L11" i="5"/>
  <c r="M11" i="5"/>
  <c r="A12" i="5"/>
  <c r="C12" i="5"/>
  <c r="D12" i="5"/>
  <c r="E12" i="5"/>
  <c r="F12" i="5"/>
  <c r="K12" i="5"/>
  <c r="L12" i="5"/>
  <c r="M12" i="5"/>
  <c r="A13" i="5"/>
  <c r="B13" i="5"/>
  <c r="C13" i="5"/>
  <c r="D13" i="5"/>
  <c r="E13" i="5"/>
  <c r="F13" i="5"/>
  <c r="K13" i="5"/>
  <c r="L13" i="5"/>
  <c r="M13" i="5"/>
  <c r="A14" i="5"/>
  <c r="B14" i="5"/>
  <c r="C14" i="5"/>
  <c r="D14" i="5"/>
  <c r="E14" i="5"/>
  <c r="F14" i="5"/>
  <c r="K14" i="5"/>
  <c r="L14" i="5"/>
  <c r="M14" i="5"/>
  <c r="A15" i="5"/>
  <c r="B15" i="5"/>
  <c r="C15" i="5"/>
  <c r="D15" i="5"/>
  <c r="E15" i="5"/>
  <c r="F15" i="5"/>
  <c r="K15" i="5"/>
  <c r="L15" i="5"/>
  <c r="M15" i="5"/>
  <c r="A16" i="5"/>
  <c r="B16" i="5"/>
  <c r="C16" i="5"/>
  <c r="D16" i="5"/>
  <c r="E16" i="5"/>
  <c r="F16" i="5"/>
  <c r="K16" i="5"/>
  <c r="L16" i="5"/>
  <c r="M16" i="5"/>
  <c r="A17" i="5"/>
  <c r="B17" i="5"/>
  <c r="C17" i="5"/>
  <c r="D17" i="5"/>
  <c r="E17" i="5"/>
  <c r="F17" i="5"/>
  <c r="K17" i="5"/>
  <c r="L17" i="5"/>
  <c r="M17" i="5"/>
  <c r="A18" i="5"/>
  <c r="B18" i="5"/>
  <c r="C18" i="5"/>
  <c r="D18" i="5"/>
  <c r="E18" i="5"/>
  <c r="F18" i="5"/>
  <c r="K18" i="5"/>
  <c r="L18" i="5"/>
  <c r="M18" i="5"/>
  <c r="A19" i="5"/>
  <c r="B19" i="5"/>
  <c r="C19" i="5"/>
  <c r="D19" i="5"/>
  <c r="E19" i="5"/>
  <c r="F19" i="5"/>
  <c r="K19" i="5"/>
  <c r="L19" i="5"/>
  <c r="M19" i="5"/>
  <c r="A20" i="5"/>
  <c r="B20" i="5"/>
  <c r="C20" i="5"/>
  <c r="D20" i="5"/>
  <c r="E20" i="5"/>
  <c r="F20" i="5"/>
  <c r="K20" i="5"/>
  <c r="L20" i="5"/>
  <c r="M20" i="5"/>
  <c r="A21" i="5"/>
  <c r="B21" i="5"/>
  <c r="C21" i="5"/>
  <c r="D21" i="5"/>
  <c r="E21" i="5"/>
  <c r="F21" i="5"/>
  <c r="K21" i="5"/>
  <c r="L21" i="5"/>
  <c r="M21" i="5"/>
  <c r="A22" i="5"/>
  <c r="B22" i="5"/>
  <c r="C22" i="5"/>
  <c r="D22" i="5"/>
  <c r="E22" i="5"/>
  <c r="F22" i="5"/>
  <c r="K22" i="5"/>
  <c r="L22" i="5"/>
  <c r="M22" i="5"/>
  <c r="A23" i="5"/>
  <c r="B23" i="5"/>
  <c r="C23" i="5"/>
  <c r="D23" i="5"/>
  <c r="E23" i="5"/>
  <c r="F23" i="5"/>
  <c r="K23" i="5"/>
  <c r="L23" i="5"/>
  <c r="M23" i="5"/>
  <c r="A24" i="5"/>
  <c r="B24" i="5"/>
  <c r="C24" i="5"/>
  <c r="D24" i="5"/>
  <c r="E24" i="5"/>
  <c r="F24" i="5"/>
  <c r="K24" i="5"/>
  <c r="L24" i="5"/>
  <c r="M24" i="5"/>
  <c r="A25" i="5"/>
  <c r="B25" i="5"/>
  <c r="C25" i="5"/>
  <c r="D25" i="5"/>
  <c r="E25" i="5"/>
  <c r="F25" i="5"/>
  <c r="K25" i="5"/>
  <c r="L25" i="5"/>
  <c r="M25" i="5"/>
  <c r="A26" i="5"/>
  <c r="B26" i="5"/>
  <c r="C26" i="5"/>
  <c r="D26" i="5"/>
  <c r="E26" i="5"/>
  <c r="F26" i="5"/>
  <c r="K26" i="5"/>
  <c r="L26" i="5"/>
  <c r="M26" i="5"/>
  <c r="A27" i="5"/>
  <c r="B27" i="5"/>
  <c r="C27" i="5"/>
  <c r="D27" i="5"/>
  <c r="E27" i="5"/>
  <c r="F27" i="5"/>
  <c r="K27" i="5"/>
  <c r="L27" i="5"/>
  <c r="M27" i="5"/>
  <c r="A28" i="5"/>
  <c r="B28" i="5"/>
  <c r="C28" i="5"/>
  <c r="D28" i="5"/>
  <c r="E28" i="5"/>
  <c r="F28" i="5"/>
  <c r="K28" i="5"/>
  <c r="L28" i="5"/>
  <c r="M28" i="5"/>
  <c r="A29" i="5"/>
  <c r="B29" i="5"/>
  <c r="C29" i="5"/>
  <c r="D29" i="5"/>
  <c r="E29" i="5"/>
  <c r="F29" i="5"/>
  <c r="K29" i="5"/>
  <c r="L29" i="5"/>
  <c r="M29" i="5"/>
  <c r="A30" i="5"/>
  <c r="B30" i="5"/>
  <c r="C30" i="5"/>
  <c r="D30" i="5"/>
  <c r="E30" i="5"/>
  <c r="F30" i="5"/>
  <c r="K30" i="5"/>
  <c r="L30" i="5"/>
  <c r="M30" i="5"/>
  <c r="A31" i="5"/>
  <c r="B31" i="5"/>
  <c r="C31" i="5"/>
  <c r="D31" i="5"/>
  <c r="E31" i="5"/>
  <c r="F31" i="5"/>
  <c r="K31" i="5"/>
  <c r="L31" i="5"/>
  <c r="M31" i="5"/>
  <c r="A32" i="5"/>
  <c r="B32" i="5"/>
  <c r="C32" i="5"/>
  <c r="D32" i="5"/>
  <c r="E32" i="5"/>
  <c r="F32" i="5"/>
  <c r="K32" i="5"/>
  <c r="L32" i="5"/>
  <c r="M32" i="5"/>
  <c r="A33" i="5"/>
  <c r="B33" i="5"/>
  <c r="C33" i="5"/>
  <c r="D33" i="5"/>
  <c r="E33" i="5"/>
  <c r="F33" i="5"/>
  <c r="K33" i="5"/>
  <c r="L33" i="5"/>
  <c r="M33" i="5"/>
  <c r="A34" i="5"/>
  <c r="B34" i="5"/>
  <c r="C34" i="5"/>
  <c r="D34" i="5"/>
  <c r="E34" i="5"/>
  <c r="F34" i="5"/>
  <c r="K34" i="5"/>
  <c r="L34" i="5"/>
  <c r="M34" i="5"/>
  <c r="A35" i="5"/>
  <c r="B35" i="5"/>
  <c r="C35" i="5"/>
  <c r="D35" i="5"/>
  <c r="E35" i="5"/>
  <c r="F35" i="5"/>
  <c r="K35" i="5"/>
  <c r="L35" i="5"/>
  <c r="M35" i="5"/>
  <c r="A36" i="5"/>
  <c r="B36" i="5"/>
  <c r="C36" i="5"/>
  <c r="D36" i="5"/>
  <c r="E36" i="5"/>
  <c r="F36" i="5"/>
  <c r="K36" i="5"/>
  <c r="L36" i="5"/>
  <c r="M36" i="5"/>
  <c r="A37" i="5"/>
  <c r="B37" i="5"/>
  <c r="C37" i="5"/>
  <c r="D37" i="5"/>
  <c r="E37" i="5"/>
  <c r="F37" i="5"/>
  <c r="K37" i="5"/>
  <c r="L37" i="5"/>
  <c r="M37" i="5"/>
  <c r="A38" i="5"/>
  <c r="B38" i="5"/>
  <c r="C38" i="5"/>
  <c r="D38" i="5"/>
  <c r="E38" i="5"/>
  <c r="F38" i="5"/>
  <c r="K38" i="5"/>
  <c r="L38" i="5"/>
  <c r="M38" i="5"/>
  <c r="A39" i="5"/>
  <c r="B39" i="5"/>
  <c r="C39" i="5"/>
  <c r="D39" i="5"/>
  <c r="E39" i="5"/>
  <c r="F39" i="5"/>
  <c r="K39" i="5"/>
  <c r="L39" i="5"/>
  <c r="M39" i="5"/>
  <c r="A40" i="5"/>
  <c r="B40" i="5"/>
  <c r="C40" i="5"/>
  <c r="D40" i="5"/>
  <c r="E40" i="5"/>
  <c r="F40" i="5"/>
  <c r="K40" i="5"/>
  <c r="L40" i="5"/>
  <c r="M40" i="5"/>
  <c r="A41" i="5"/>
  <c r="B41" i="5"/>
  <c r="C41" i="5"/>
  <c r="D41" i="5"/>
  <c r="E41" i="5"/>
  <c r="F41" i="5"/>
  <c r="K41" i="5"/>
  <c r="L41" i="5"/>
  <c r="M41" i="5"/>
  <c r="A42" i="5"/>
  <c r="B42" i="5"/>
  <c r="C42" i="5"/>
  <c r="D42" i="5"/>
  <c r="E42" i="5"/>
  <c r="F42" i="5"/>
  <c r="K42" i="5"/>
  <c r="L42" i="5"/>
  <c r="M42" i="5"/>
  <c r="A43" i="5"/>
  <c r="B43" i="5"/>
  <c r="C43" i="5"/>
  <c r="D43" i="5"/>
  <c r="E43" i="5"/>
  <c r="F43" i="5"/>
  <c r="K43" i="5"/>
  <c r="L43" i="5"/>
  <c r="M43" i="5"/>
  <c r="A44" i="5"/>
  <c r="B44" i="5"/>
  <c r="C44" i="5"/>
  <c r="D44" i="5"/>
  <c r="E44" i="5"/>
  <c r="F44" i="5"/>
  <c r="K44" i="5"/>
  <c r="L44" i="5"/>
  <c r="M44" i="5"/>
  <c r="A45" i="5"/>
  <c r="B45" i="5"/>
  <c r="C45" i="5"/>
  <c r="D45" i="5"/>
  <c r="E45" i="5"/>
  <c r="F45" i="5"/>
  <c r="K45" i="5"/>
  <c r="L45" i="5"/>
  <c r="M45" i="5"/>
  <c r="A46" i="5"/>
  <c r="B46" i="5"/>
  <c r="C46" i="5"/>
  <c r="D46" i="5"/>
  <c r="E46" i="5"/>
  <c r="F46" i="5"/>
  <c r="K46" i="5"/>
  <c r="L46" i="5"/>
  <c r="M46" i="5"/>
  <c r="A47" i="5"/>
  <c r="B47" i="5"/>
  <c r="C47" i="5"/>
  <c r="D47" i="5"/>
  <c r="E47" i="5"/>
  <c r="F47" i="5"/>
  <c r="K47" i="5"/>
  <c r="L47" i="5"/>
  <c r="M47" i="5"/>
  <c r="A48" i="5"/>
  <c r="B48" i="5"/>
  <c r="C48" i="5"/>
  <c r="D48" i="5"/>
  <c r="E48" i="5"/>
  <c r="F48" i="5"/>
  <c r="K48" i="5"/>
  <c r="L48" i="5"/>
  <c r="M48" i="5"/>
  <c r="A49" i="5"/>
  <c r="B49" i="5"/>
  <c r="C49" i="5"/>
  <c r="D49" i="5"/>
  <c r="E49" i="5"/>
  <c r="F49" i="5"/>
  <c r="K49" i="5"/>
  <c r="L49" i="5"/>
  <c r="M49" i="5"/>
  <c r="A50" i="5"/>
  <c r="B50" i="5"/>
  <c r="C50" i="5"/>
  <c r="D50" i="5"/>
  <c r="E50" i="5"/>
  <c r="F50" i="5"/>
  <c r="K50" i="5"/>
  <c r="L50" i="5"/>
  <c r="M50" i="5"/>
  <c r="A51" i="5"/>
  <c r="B51" i="5"/>
  <c r="C51" i="5"/>
  <c r="D51" i="5"/>
  <c r="E51" i="5"/>
  <c r="F51" i="5"/>
  <c r="K51" i="5"/>
  <c r="L51" i="5"/>
  <c r="M51" i="5"/>
  <c r="A52" i="5"/>
  <c r="B52" i="5"/>
  <c r="C52" i="5"/>
  <c r="D52" i="5"/>
  <c r="E52" i="5"/>
  <c r="F52" i="5"/>
  <c r="K52" i="5"/>
  <c r="L52" i="5"/>
  <c r="M52" i="5"/>
  <c r="A53" i="5"/>
  <c r="B53" i="5"/>
  <c r="C53" i="5"/>
  <c r="D53" i="5"/>
  <c r="E53" i="5"/>
  <c r="F53" i="5"/>
  <c r="K53" i="5"/>
  <c r="L53" i="5"/>
  <c r="M53" i="5"/>
  <c r="A54" i="5"/>
  <c r="B54" i="5"/>
  <c r="C54" i="5"/>
  <c r="D54" i="5"/>
  <c r="E54" i="5"/>
  <c r="F54" i="5"/>
  <c r="K54" i="5"/>
  <c r="L54" i="5"/>
  <c r="M54" i="5"/>
  <c r="A55" i="5"/>
  <c r="B55" i="5"/>
  <c r="C55" i="5"/>
  <c r="D55" i="5"/>
  <c r="E55" i="5"/>
  <c r="F55" i="5"/>
  <c r="K55" i="5"/>
  <c r="L55" i="5"/>
  <c r="M55" i="5"/>
  <c r="A56" i="5"/>
  <c r="B56" i="5"/>
  <c r="C56" i="5"/>
  <c r="D56" i="5"/>
  <c r="E56" i="5"/>
  <c r="F56" i="5"/>
  <c r="K56" i="5"/>
  <c r="L56" i="5"/>
  <c r="M56" i="5"/>
  <c r="A57" i="5"/>
  <c r="B57" i="5"/>
  <c r="C57" i="5"/>
  <c r="D57" i="5"/>
  <c r="E57" i="5"/>
  <c r="F57" i="5"/>
  <c r="K57" i="5"/>
  <c r="L57" i="5"/>
  <c r="M57" i="5"/>
  <c r="A58" i="5"/>
  <c r="B58" i="5"/>
  <c r="C58" i="5"/>
  <c r="D58" i="5"/>
  <c r="E58" i="5"/>
  <c r="F58" i="5"/>
  <c r="K58" i="5"/>
  <c r="L58" i="5"/>
  <c r="M58" i="5"/>
  <c r="A59" i="5"/>
  <c r="B59" i="5"/>
  <c r="C59" i="5"/>
  <c r="D59" i="5"/>
  <c r="E59" i="5"/>
  <c r="F59" i="5"/>
  <c r="K59" i="5"/>
  <c r="L59" i="5"/>
  <c r="M59" i="5"/>
  <c r="A60" i="5"/>
  <c r="B60" i="5"/>
  <c r="C60" i="5"/>
  <c r="D60" i="5"/>
  <c r="E60" i="5"/>
  <c r="F60" i="5"/>
  <c r="K60" i="5"/>
  <c r="L60" i="5"/>
  <c r="M60" i="5"/>
  <c r="A61" i="5"/>
  <c r="B61" i="5"/>
  <c r="C61" i="5"/>
  <c r="D61" i="5"/>
  <c r="E61" i="5"/>
  <c r="F61" i="5"/>
  <c r="K61" i="5"/>
  <c r="L61" i="5"/>
  <c r="M61" i="5"/>
  <c r="A62" i="5"/>
  <c r="B62" i="5"/>
  <c r="C62" i="5"/>
  <c r="D62" i="5"/>
  <c r="E62" i="5"/>
  <c r="F62" i="5"/>
  <c r="K62" i="5"/>
  <c r="L62" i="5"/>
  <c r="M62" i="5"/>
  <c r="A63" i="5"/>
  <c r="B63" i="5"/>
  <c r="C63" i="5"/>
  <c r="D63" i="5"/>
  <c r="E63" i="5"/>
  <c r="F63" i="5"/>
  <c r="K63" i="5"/>
  <c r="L63" i="5"/>
  <c r="M63" i="5"/>
  <c r="A64" i="5"/>
  <c r="B64" i="5"/>
  <c r="C64" i="5"/>
  <c r="D64" i="5"/>
  <c r="E64" i="5"/>
  <c r="F64" i="5"/>
  <c r="K64" i="5"/>
  <c r="L64" i="5"/>
  <c r="M64" i="5"/>
  <c r="A65" i="5"/>
  <c r="B65" i="5"/>
  <c r="C65" i="5"/>
  <c r="D65" i="5"/>
  <c r="E65" i="5"/>
  <c r="F65" i="5"/>
  <c r="K65" i="5"/>
  <c r="L65" i="5"/>
  <c r="M65" i="5"/>
  <c r="A66" i="5"/>
  <c r="B66" i="5"/>
  <c r="C66" i="5"/>
  <c r="D66" i="5"/>
  <c r="E66" i="5"/>
  <c r="F66" i="5"/>
  <c r="K66" i="5"/>
  <c r="L66" i="5"/>
  <c r="M66" i="5"/>
  <c r="A67" i="5"/>
  <c r="B67" i="5"/>
  <c r="C67" i="5"/>
  <c r="D67" i="5"/>
  <c r="E67" i="5"/>
  <c r="F67" i="5"/>
  <c r="K67" i="5"/>
  <c r="L67" i="5"/>
  <c r="M67" i="5"/>
  <c r="A68" i="5"/>
  <c r="B68" i="5"/>
  <c r="C68" i="5"/>
  <c r="D68" i="5"/>
  <c r="E68" i="5"/>
  <c r="F68" i="5"/>
  <c r="K68" i="5"/>
  <c r="L68" i="5"/>
  <c r="M68" i="5"/>
  <c r="A69" i="5"/>
  <c r="B69" i="5"/>
  <c r="C69" i="5"/>
  <c r="D69" i="5"/>
  <c r="E69" i="5"/>
  <c r="F69" i="5"/>
  <c r="K69" i="5"/>
  <c r="L69" i="5"/>
  <c r="M69" i="5"/>
  <c r="A70" i="5"/>
  <c r="B70" i="5"/>
  <c r="C70" i="5"/>
  <c r="D70" i="5"/>
  <c r="E70" i="5"/>
  <c r="F70" i="5"/>
  <c r="K70" i="5"/>
  <c r="L70" i="5"/>
  <c r="M70" i="5"/>
  <c r="A71" i="5"/>
  <c r="B71" i="5"/>
  <c r="C71" i="5"/>
  <c r="D71" i="5"/>
  <c r="E71" i="5"/>
  <c r="F71" i="5"/>
  <c r="K71" i="5"/>
  <c r="L71" i="5"/>
  <c r="M71" i="5"/>
  <c r="A72" i="5"/>
  <c r="B72" i="5"/>
  <c r="C72" i="5"/>
  <c r="D72" i="5"/>
  <c r="E72" i="5"/>
  <c r="F72" i="5"/>
  <c r="K72" i="5"/>
  <c r="L72" i="5"/>
  <c r="M72" i="5"/>
  <c r="A73" i="5"/>
  <c r="B73" i="5"/>
  <c r="C73" i="5"/>
  <c r="D73" i="5"/>
  <c r="E73" i="5"/>
  <c r="F73" i="5"/>
  <c r="K73" i="5"/>
  <c r="L73" i="5"/>
  <c r="M73" i="5"/>
  <c r="A74" i="5"/>
  <c r="B74" i="5"/>
  <c r="C74" i="5"/>
  <c r="D74" i="5"/>
  <c r="E74" i="5"/>
  <c r="F74" i="5"/>
  <c r="K74" i="5"/>
  <c r="L74" i="5"/>
  <c r="M74" i="5"/>
  <c r="A75" i="5"/>
  <c r="B75" i="5"/>
  <c r="C75" i="5"/>
  <c r="D75" i="5"/>
  <c r="E75" i="5"/>
  <c r="F75" i="5"/>
  <c r="K75" i="5"/>
  <c r="L75" i="5"/>
  <c r="M75" i="5"/>
  <c r="A76" i="5"/>
  <c r="B76" i="5"/>
  <c r="C76" i="5"/>
  <c r="D76" i="5"/>
  <c r="E76" i="5"/>
  <c r="F76" i="5"/>
  <c r="K76" i="5"/>
  <c r="L76" i="5"/>
  <c r="M76" i="5"/>
  <c r="A77" i="5"/>
  <c r="B77" i="5"/>
  <c r="C77" i="5"/>
  <c r="D77" i="5"/>
  <c r="E77" i="5"/>
  <c r="F77" i="5"/>
  <c r="K77" i="5"/>
  <c r="L77" i="5"/>
  <c r="M77" i="5"/>
  <c r="A78" i="5"/>
  <c r="B78" i="5"/>
  <c r="C78" i="5"/>
  <c r="D78" i="5"/>
  <c r="E78" i="5"/>
  <c r="F78" i="5"/>
  <c r="K78" i="5"/>
  <c r="L78" i="5"/>
  <c r="M78" i="5"/>
  <c r="A79" i="5"/>
  <c r="B79" i="5"/>
  <c r="C79" i="5"/>
  <c r="D79" i="5"/>
  <c r="E79" i="5"/>
  <c r="F79" i="5"/>
  <c r="K79" i="5"/>
  <c r="L79" i="5"/>
  <c r="M79" i="5"/>
  <c r="A80" i="5"/>
  <c r="B80" i="5"/>
  <c r="C80" i="5"/>
  <c r="D80" i="5"/>
  <c r="E80" i="5"/>
  <c r="F80" i="5"/>
  <c r="K80" i="5"/>
  <c r="L80" i="5"/>
  <c r="M80" i="5"/>
  <c r="A81" i="5"/>
  <c r="B81" i="5"/>
  <c r="C81" i="5"/>
  <c r="D81" i="5"/>
  <c r="E81" i="5"/>
  <c r="F81" i="5"/>
  <c r="K81" i="5"/>
  <c r="L81" i="5"/>
  <c r="M81" i="5"/>
  <c r="A82" i="5"/>
  <c r="B82" i="5"/>
  <c r="C82" i="5"/>
  <c r="D82" i="5"/>
  <c r="E82" i="5"/>
  <c r="F82" i="5"/>
  <c r="K82" i="5"/>
  <c r="L82" i="5"/>
  <c r="M82" i="5"/>
  <c r="A83" i="5"/>
  <c r="B83" i="5"/>
  <c r="C83" i="5"/>
  <c r="D83" i="5"/>
  <c r="E83" i="5"/>
  <c r="F83" i="5"/>
  <c r="K83" i="5"/>
  <c r="L83" i="5"/>
  <c r="M83" i="5"/>
  <c r="A84" i="5"/>
  <c r="B84" i="5"/>
  <c r="C84" i="5"/>
  <c r="D84" i="5"/>
  <c r="E84" i="5"/>
  <c r="F84" i="5"/>
  <c r="A85" i="5"/>
  <c r="B85" i="5"/>
  <c r="C85" i="5"/>
  <c r="D85" i="5"/>
  <c r="E85" i="5"/>
  <c r="F85" i="5"/>
  <c r="A86" i="5"/>
  <c r="B86" i="5"/>
  <c r="C86" i="5"/>
  <c r="D86" i="5"/>
  <c r="E86" i="5"/>
  <c r="F86" i="5"/>
  <c r="A87" i="5"/>
  <c r="B87" i="5"/>
  <c r="C87" i="5"/>
  <c r="D87" i="5"/>
  <c r="E87" i="5"/>
  <c r="F87" i="5"/>
  <c r="A88" i="5"/>
  <c r="B88" i="5"/>
  <c r="C88" i="5"/>
  <c r="D88" i="5"/>
  <c r="E88" i="5"/>
  <c r="F88" i="5"/>
  <c r="A89" i="5"/>
  <c r="B89" i="5"/>
  <c r="C89" i="5"/>
  <c r="D89" i="5"/>
  <c r="E89" i="5"/>
  <c r="F89" i="5"/>
  <c r="A90" i="5"/>
  <c r="B90" i="5"/>
  <c r="C90" i="5"/>
  <c r="D90" i="5"/>
  <c r="E90" i="5"/>
  <c r="F90" i="5"/>
  <c r="A91" i="5"/>
  <c r="B91" i="5"/>
  <c r="C91" i="5"/>
  <c r="D91" i="5"/>
  <c r="E91" i="5"/>
  <c r="F91" i="5"/>
  <c r="A92" i="5"/>
  <c r="B92" i="5"/>
  <c r="C92" i="5"/>
  <c r="D92" i="5"/>
  <c r="E92" i="5"/>
  <c r="F92" i="5"/>
  <c r="A93" i="5"/>
  <c r="B93" i="5"/>
  <c r="C93" i="5"/>
  <c r="D93" i="5"/>
  <c r="E93" i="5"/>
  <c r="F93" i="5"/>
  <c r="A94" i="5"/>
  <c r="B94" i="5"/>
  <c r="C94" i="5"/>
  <c r="D94" i="5"/>
  <c r="E94" i="5"/>
  <c r="F94" i="5"/>
  <c r="A95" i="5"/>
  <c r="B95" i="5"/>
  <c r="C95" i="5"/>
  <c r="D95" i="5"/>
  <c r="E95" i="5"/>
  <c r="F95" i="5"/>
  <c r="A96" i="5"/>
  <c r="B96" i="5"/>
  <c r="C96" i="5"/>
  <c r="D96" i="5"/>
  <c r="E96" i="5"/>
  <c r="F96" i="5"/>
  <c r="A97" i="5"/>
  <c r="B97" i="5"/>
  <c r="C97" i="5"/>
  <c r="D97" i="5"/>
  <c r="E97" i="5"/>
  <c r="F97" i="5"/>
  <c r="A98" i="5"/>
  <c r="B98" i="5"/>
  <c r="C98" i="5"/>
  <c r="D98" i="5"/>
  <c r="E98" i="5"/>
  <c r="F98" i="5"/>
  <c r="A99" i="5"/>
  <c r="B99" i="5"/>
  <c r="C99" i="5"/>
  <c r="D99" i="5"/>
  <c r="E99" i="5"/>
  <c r="F99" i="5"/>
  <c r="A100" i="5"/>
  <c r="B100" i="5"/>
  <c r="C100" i="5"/>
  <c r="D100" i="5"/>
  <c r="E100" i="5"/>
  <c r="F100" i="5"/>
  <c r="A101" i="5"/>
  <c r="B101" i="5"/>
  <c r="C101" i="5"/>
  <c r="D101" i="5"/>
  <c r="E101" i="5"/>
  <c r="F101" i="5"/>
  <c r="A102" i="5"/>
  <c r="B102" i="5"/>
  <c r="C102" i="5"/>
  <c r="D102" i="5"/>
  <c r="E102" i="5"/>
  <c r="F102" i="5"/>
  <c r="A103" i="5"/>
  <c r="B103" i="5"/>
  <c r="C103" i="5"/>
  <c r="D103" i="5"/>
  <c r="E103" i="5"/>
  <c r="F103" i="5"/>
  <c r="A104" i="5"/>
  <c r="B104" i="5"/>
  <c r="C104" i="5"/>
  <c r="D104" i="5"/>
  <c r="E104" i="5"/>
  <c r="F104" i="5"/>
  <c r="A105" i="5"/>
  <c r="B105" i="5"/>
  <c r="C105" i="5"/>
  <c r="D105" i="5"/>
  <c r="E105" i="5"/>
  <c r="F105" i="5"/>
  <c r="A106" i="5"/>
  <c r="B106" i="5"/>
  <c r="C106" i="5"/>
  <c r="D106" i="5"/>
  <c r="E106" i="5"/>
  <c r="F106" i="5"/>
  <c r="A107" i="5"/>
  <c r="B107" i="5"/>
  <c r="C107" i="5"/>
  <c r="D107" i="5"/>
  <c r="E107" i="5"/>
  <c r="F107" i="5"/>
  <c r="A108" i="5"/>
  <c r="B108" i="5"/>
  <c r="C108" i="5"/>
  <c r="D108" i="5"/>
  <c r="E108" i="5"/>
  <c r="F108" i="5"/>
  <c r="A109" i="5"/>
  <c r="B109" i="5"/>
  <c r="C109" i="5"/>
  <c r="D109" i="5"/>
  <c r="E109" i="5"/>
  <c r="F109" i="5"/>
  <c r="A110" i="5"/>
  <c r="B110" i="5"/>
  <c r="C110" i="5"/>
  <c r="D110" i="5"/>
  <c r="E110" i="5"/>
  <c r="F110" i="5"/>
  <c r="A111" i="5"/>
  <c r="B111" i="5"/>
  <c r="C111" i="5"/>
  <c r="D111" i="5"/>
  <c r="E111" i="5"/>
  <c r="F111" i="5"/>
  <c r="A112" i="5"/>
  <c r="B112" i="5"/>
  <c r="C112" i="5"/>
  <c r="D112" i="5"/>
  <c r="E112" i="5"/>
  <c r="F112" i="5"/>
  <c r="A113" i="5"/>
  <c r="B113" i="5"/>
  <c r="C113" i="5"/>
  <c r="D113" i="5"/>
  <c r="E113" i="5"/>
  <c r="F113" i="5"/>
  <c r="A114" i="5"/>
  <c r="B114" i="5"/>
  <c r="C114" i="5"/>
  <c r="D114" i="5"/>
  <c r="E114" i="5"/>
  <c r="F114" i="5"/>
  <c r="A115" i="5"/>
  <c r="B115" i="5"/>
  <c r="C115" i="5"/>
  <c r="D115" i="5"/>
  <c r="E115" i="5"/>
  <c r="F115" i="5"/>
  <c r="A116" i="5"/>
  <c r="B116" i="5"/>
  <c r="C116" i="5"/>
  <c r="D116" i="5"/>
  <c r="E116" i="5"/>
  <c r="F116" i="5"/>
  <c r="A117" i="5"/>
  <c r="B117" i="5"/>
  <c r="C117" i="5"/>
  <c r="D117" i="5"/>
  <c r="E117" i="5"/>
  <c r="F117" i="5"/>
  <c r="A118" i="5"/>
  <c r="B118" i="5"/>
  <c r="C118" i="5"/>
  <c r="D118" i="5"/>
  <c r="E118" i="5"/>
  <c r="F118" i="5"/>
  <c r="A119" i="5"/>
  <c r="B119" i="5"/>
  <c r="C119" i="5"/>
  <c r="D119" i="5"/>
  <c r="E119" i="5"/>
  <c r="F119" i="5"/>
  <c r="A120" i="5"/>
  <c r="B120" i="5"/>
  <c r="C120" i="5"/>
  <c r="D120" i="5"/>
  <c r="E120" i="5"/>
  <c r="F120" i="5"/>
  <c r="A121" i="5"/>
  <c r="B121" i="5"/>
  <c r="C121" i="5"/>
  <c r="D121" i="5"/>
  <c r="E121" i="5"/>
  <c r="F121" i="5"/>
  <c r="A122" i="5"/>
  <c r="B122" i="5"/>
  <c r="C122" i="5"/>
  <c r="D122" i="5"/>
  <c r="E122" i="5"/>
  <c r="F122" i="5"/>
  <c r="A123" i="5"/>
  <c r="B123" i="5"/>
  <c r="C123" i="5"/>
  <c r="D123" i="5"/>
  <c r="E123" i="5"/>
  <c r="F123" i="5"/>
  <c r="A124" i="5"/>
  <c r="B124" i="5"/>
  <c r="C124" i="5"/>
  <c r="D124" i="5"/>
  <c r="E124" i="5"/>
  <c r="F124" i="5"/>
  <c r="A125" i="5"/>
  <c r="B125" i="5"/>
  <c r="C125" i="5"/>
  <c r="D125" i="5"/>
  <c r="E125" i="5"/>
  <c r="F125" i="5"/>
  <c r="A126" i="5"/>
  <c r="B126" i="5"/>
  <c r="C126" i="5"/>
  <c r="D126" i="5"/>
  <c r="E126" i="5"/>
  <c r="F126" i="5"/>
  <c r="A127" i="5"/>
  <c r="B127" i="5"/>
  <c r="C127" i="5"/>
  <c r="D127" i="5"/>
  <c r="E127" i="5"/>
  <c r="F127" i="5"/>
  <c r="A128" i="5"/>
  <c r="B128" i="5"/>
  <c r="C128" i="5"/>
  <c r="D128" i="5"/>
  <c r="E128" i="5"/>
  <c r="F128" i="5"/>
  <c r="A129" i="5"/>
  <c r="B129" i="5"/>
  <c r="C129" i="5"/>
  <c r="D129" i="5"/>
  <c r="E129" i="5"/>
  <c r="F129" i="5"/>
  <c r="A130" i="5"/>
  <c r="B130" i="5"/>
  <c r="C130" i="5"/>
  <c r="D130" i="5"/>
  <c r="E130" i="5"/>
  <c r="F130" i="5"/>
  <c r="A131" i="5"/>
  <c r="B131" i="5"/>
  <c r="C131" i="5"/>
  <c r="D131" i="5"/>
  <c r="E131" i="5"/>
  <c r="F131" i="5"/>
  <c r="A132" i="5"/>
  <c r="B132" i="5"/>
  <c r="C132" i="5"/>
  <c r="D132" i="5"/>
  <c r="E132" i="5"/>
  <c r="F132" i="5"/>
  <c r="A133" i="5"/>
  <c r="B133" i="5"/>
  <c r="C133" i="5"/>
  <c r="D133" i="5"/>
  <c r="E133" i="5"/>
  <c r="F133" i="5"/>
  <c r="A134" i="5"/>
  <c r="B134" i="5"/>
  <c r="C134" i="5"/>
  <c r="D134" i="5"/>
  <c r="E134" i="5"/>
  <c r="F134" i="5"/>
  <c r="A135" i="5"/>
  <c r="B135" i="5"/>
  <c r="C135" i="5"/>
  <c r="D135" i="5"/>
  <c r="E135" i="5"/>
  <c r="F135" i="5"/>
  <c r="A136" i="5"/>
  <c r="B136" i="5"/>
  <c r="C136" i="5"/>
  <c r="D136" i="5"/>
  <c r="E136" i="5"/>
  <c r="F136" i="5"/>
  <c r="A137" i="5"/>
  <c r="B137" i="5"/>
  <c r="C137" i="5"/>
  <c r="D137" i="5"/>
  <c r="E137" i="5"/>
  <c r="F137" i="5"/>
  <c r="A138" i="5"/>
  <c r="C138" i="5"/>
  <c r="D138" i="5"/>
  <c r="E138" i="5"/>
  <c r="F138" i="5"/>
  <c r="G138" i="5"/>
  <c r="H138" i="5"/>
  <c r="I138" i="5"/>
  <c r="J138" i="5"/>
  <c r="M138" i="5"/>
  <c r="N138" i="5"/>
  <c r="O138" i="5"/>
  <c r="P138" i="5"/>
  <c r="Q138" i="5"/>
  <c r="R138" i="5"/>
  <c r="S138" i="5"/>
  <c r="V138" i="5"/>
  <c r="X138" i="5"/>
  <c r="AC138" i="5"/>
  <c r="AE138" i="5"/>
  <c r="AF138" i="5"/>
  <c r="A139" i="5"/>
  <c r="C139" i="5"/>
  <c r="D139" i="5"/>
  <c r="E139" i="5"/>
  <c r="F139" i="5"/>
  <c r="G139" i="5"/>
  <c r="H139" i="5"/>
  <c r="I139" i="5"/>
  <c r="J139" i="5"/>
  <c r="M139" i="5"/>
  <c r="N139" i="5"/>
  <c r="O139" i="5"/>
  <c r="P139" i="5"/>
  <c r="Q139" i="5"/>
  <c r="R139" i="5"/>
  <c r="S139" i="5"/>
  <c r="V139" i="5"/>
  <c r="X139" i="5"/>
  <c r="AC139" i="5"/>
  <c r="AD139" i="5"/>
  <c r="AE139" i="5"/>
  <c r="AF139" i="5"/>
  <c r="A140" i="5"/>
  <c r="C140" i="5"/>
  <c r="D140" i="5"/>
  <c r="E140" i="5"/>
  <c r="F140" i="5"/>
  <c r="G140" i="5"/>
  <c r="H140" i="5"/>
  <c r="I140" i="5"/>
  <c r="J140" i="5"/>
  <c r="M140" i="5"/>
  <c r="N140" i="5"/>
  <c r="O140" i="5"/>
  <c r="P140" i="5"/>
  <c r="Q140" i="5"/>
  <c r="R140" i="5"/>
  <c r="S140" i="5"/>
  <c r="V140" i="5"/>
  <c r="X140" i="5"/>
  <c r="AC140" i="5"/>
  <c r="AD140" i="5"/>
  <c r="AE140" i="5"/>
  <c r="AF140" i="5"/>
  <c r="A141" i="5"/>
  <c r="C141" i="5"/>
  <c r="D141" i="5"/>
  <c r="E141" i="5"/>
  <c r="F141" i="5"/>
  <c r="G141" i="5"/>
  <c r="H141" i="5"/>
  <c r="I141" i="5"/>
  <c r="J141" i="5"/>
  <c r="M141" i="5"/>
  <c r="N141" i="5"/>
  <c r="O141" i="5"/>
  <c r="P141" i="5"/>
  <c r="Q141" i="5"/>
  <c r="R141" i="5"/>
  <c r="S141" i="5"/>
  <c r="V141" i="5"/>
  <c r="X141" i="5"/>
  <c r="AC141" i="5"/>
  <c r="AD141" i="5"/>
  <c r="AE141" i="5"/>
  <c r="AF141" i="5"/>
  <c r="A142" i="5"/>
  <c r="C142" i="5"/>
  <c r="D142" i="5"/>
  <c r="E142" i="5"/>
  <c r="F142" i="5"/>
  <c r="G142" i="5"/>
  <c r="H142" i="5"/>
  <c r="I142" i="5"/>
  <c r="J142" i="5"/>
  <c r="M142" i="5"/>
  <c r="N142" i="5"/>
  <c r="O142" i="5"/>
  <c r="P142" i="5"/>
  <c r="Q142" i="5"/>
  <c r="R142" i="5"/>
  <c r="S142" i="5"/>
  <c r="V142" i="5"/>
  <c r="X142" i="5"/>
  <c r="AC142" i="5"/>
  <c r="AD142" i="5"/>
  <c r="AE142" i="5"/>
  <c r="AF142" i="5"/>
  <c r="A143" i="5"/>
  <c r="B143" i="5"/>
  <c r="C143" i="5"/>
  <c r="D143" i="5"/>
  <c r="E143" i="5"/>
  <c r="F143" i="5"/>
  <c r="G143" i="5"/>
  <c r="H143" i="5"/>
  <c r="I143" i="5"/>
  <c r="J143" i="5"/>
  <c r="M143" i="5"/>
  <c r="N143" i="5"/>
  <c r="O143" i="5"/>
  <c r="P143" i="5"/>
  <c r="Q143" i="5"/>
  <c r="R143" i="5"/>
  <c r="S143" i="5"/>
  <c r="U143" i="5"/>
  <c r="V143" i="5"/>
  <c r="X143" i="5"/>
  <c r="AC143" i="5"/>
  <c r="AD143" i="5"/>
  <c r="AE143" i="5"/>
  <c r="AF143" i="5"/>
  <c r="A144" i="5"/>
  <c r="B144" i="5"/>
  <c r="C144" i="5"/>
  <c r="D144" i="5"/>
  <c r="E144" i="5"/>
  <c r="F144" i="5"/>
  <c r="G144" i="5"/>
  <c r="H144" i="5"/>
  <c r="I144" i="5"/>
  <c r="J144" i="5"/>
  <c r="M144" i="5"/>
  <c r="N144" i="5"/>
  <c r="O144" i="5"/>
  <c r="P144" i="5"/>
  <c r="Q144" i="5"/>
  <c r="R144" i="5"/>
  <c r="S144" i="5"/>
  <c r="U144" i="5"/>
  <c r="V144" i="5"/>
  <c r="X144" i="5"/>
  <c r="AC144" i="5"/>
  <c r="AD144" i="5"/>
  <c r="AE144" i="5"/>
  <c r="AF144" i="5"/>
  <c r="A145" i="5"/>
  <c r="B145" i="5"/>
  <c r="C145" i="5"/>
  <c r="D145" i="5"/>
  <c r="E145" i="5"/>
  <c r="F145" i="5"/>
  <c r="G145" i="5"/>
  <c r="H145" i="5"/>
  <c r="I145" i="5"/>
  <c r="J145" i="5"/>
  <c r="M145" i="5"/>
  <c r="N145" i="5"/>
  <c r="O145" i="5"/>
  <c r="P145" i="5"/>
  <c r="Q145" i="5"/>
  <c r="R145" i="5"/>
  <c r="S145" i="5"/>
  <c r="U145" i="5"/>
  <c r="V145" i="5"/>
  <c r="X145" i="5"/>
  <c r="AC145" i="5"/>
  <c r="AD145" i="5"/>
  <c r="AE145" i="5"/>
  <c r="AF145" i="5"/>
  <c r="A146" i="5"/>
  <c r="B146" i="5"/>
  <c r="C146" i="5"/>
  <c r="D146" i="5"/>
  <c r="E146" i="5"/>
  <c r="F146" i="5"/>
  <c r="G146" i="5"/>
  <c r="H146" i="5"/>
  <c r="I146" i="5"/>
  <c r="J146" i="5"/>
  <c r="M146" i="5"/>
  <c r="N146" i="5"/>
  <c r="O146" i="5"/>
  <c r="P146" i="5"/>
  <c r="Q146" i="5"/>
  <c r="R146" i="5"/>
  <c r="S146" i="5"/>
  <c r="U146" i="5"/>
  <c r="V146" i="5"/>
  <c r="X146" i="5"/>
  <c r="AC146" i="5"/>
  <c r="AD146" i="5"/>
  <c r="AE146" i="5"/>
  <c r="AF146" i="5"/>
  <c r="A147" i="5"/>
  <c r="B147" i="5"/>
  <c r="C147" i="5"/>
  <c r="D147" i="5"/>
  <c r="E147" i="5"/>
  <c r="F147" i="5"/>
  <c r="G147" i="5"/>
  <c r="H147" i="5"/>
  <c r="I147" i="5"/>
  <c r="J147" i="5"/>
  <c r="M147" i="5"/>
  <c r="N147" i="5"/>
  <c r="O147" i="5"/>
  <c r="P147" i="5"/>
  <c r="Q147" i="5"/>
  <c r="R147" i="5"/>
  <c r="S147" i="5"/>
  <c r="U147" i="5"/>
  <c r="V147" i="5"/>
  <c r="X147" i="5"/>
  <c r="AC147" i="5"/>
  <c r="AD147" i="5"/>
  <c r="AE147" i="5"/>
  <c r="AF147" i="5"/>
  <c r="A148" i="5"/>
  <c r="B148" i="5"/>
  <c r="C148" i="5"/>
  <c r="D148" i="5"/>
  <c r="E148" i="5"/>
  <c r="F148" i="5"/>
  <c r="G148" i="5"/>
  <c r="H148" i="5"/>
  <c r="I148" i="5"/>
  <c r="J148" i="5"/>
  <c r="M148" i="5"/>
  <c r="N148" i="5"/>
  <c r="O148" i="5"/>
  <c r="P148" i="5"/>
  <c r="Q148" i="5"/>
  <c r="R148" i="5"/>
  <c r="S148" i="5"/>
  <c r="U148" i="5"/>
  <c r="V148" i="5"/>
  <c r="X148" i="5"/>
  <c r="AC148" i="5"/>
  <c r="AD148" i="5"/>
  <c r="AE148" i="5"/>
  <c r="AF148" i="5"/>
  <c r="A149" i="5"/>
  <c r="B149" i="5"/>
  <c r="C149" i="5"/>
  <c r="D149" i="5"/>
  <c r="E149" i="5"/>
  <c r="F149" i="5"/>
  <c r="G149" i="5"/>
  <c r="H149" i="5"/>
  <c r="I149" i="5"/>
  <c r="J149" i="5"/>
  <c r="M149" i="5"/>
  <c r="N149" i="5"/>
  <c r="O149" i="5"/>
  <c r="P149" i="5"/>
  <c r="Q149" i="5"/>
  <c r="R149" i="5"/>
  <c r="S149" i="5"/>
  <c r="U149" i="5"/>
  <c r="V149" i="5"/>
  <c r="X149" i="5"/>
  <c r="AC149" i="5"/>
  <c r="AD149" i="5"/>
  <c r="AE149" i="5"/>
  <c r="AF149" i="5"/>
  <c r="A150" i="5"/>
  <c r="B150" i="5"/>
  <c r="C150" i="5"/>
  <c r="D150" i="5"/>
  <c r="E150" i="5"/>
  <c r="F150" i="5"/>
  <c r="G150" i="5"/>
  <c r="H150" i="5"/>
  <c r="I150" i="5"/>
  <c r="J150" i="5"/>
  <c r="M150" i="5"/>
  <c r="N150" i="5"/>
  <c r="O150" i="5"/>
  <c r="P150" i="5"/>
  <c r="Q150" i="5"/>
  <c r="R150" i="5"/>
  <c r="S150" i="5"/>
  <c r="U150" i="5"/>
  <c r="V150" i="5"/>
  <c r="X150" i="5"/>
  <c r="AC150" i="5"/>
  <c r="AD150" i="5"/>
  <c r="AE150" i="5"/>
  <c r="AF150" i="5"/>
  <c r="A151" i="5"/>
  <c r="B151" i="5"/>
  <c r="C151" i="5"/>
  <c r="D151" i="5"/>
  <c r="E151" i="5"/>
  <c r="F151" i="5"/>
  <c r="G151" i="5"/>
  <c r="H151" i="5"/>
  <c r="I151" i="5"/>
  <c r="J151" i="5"/>
  <c r="M151" i="5"/>
  <c r="N151" i="5"/>
  <c r="O151" i="5"/>
  <c r="P151" i="5"/>
  <c r="Q151" i="5"/>
  <c r="R151" i="5"/>
  <c r="S151" i="5"/>
  <c r="U151" i="5"/>
  <c r="V151" i="5"/>
  <c r="X151" i="5"/>
  <c r="AC151" i="5"/>
  <c r="AD151" i="5"/>
  <c r="AE151" i="5"/>
  <c r="AF151" i="5"/>
  <c r="A152" i="5"/>
  <c r="B152" i="5"/>
  <c r="C152" i="5"/>
  <c r="D152" i="5"/>
  <c r="E152" i="5"/>
  <c r="F152" i="5"/>
  <c r="G152" i="5"/>
  <c r="H152" i="5"/>
  <c r="I152" i="5"/>
  <c r="J152" i="5"/>
  <c r="M152" i="5"/>
  <c r="N152" i="5"/>
  <c r="O152" i="5"/>
  <c r="P152" i="5"/>
  <c r="Q152" i="5"/>
  <c r="R152" i="5"/>
  <c r="S152" i="5"/>
  <c r="U152" i="5"/>
  <c r="V152" i="5"/>
  <c r="X152" i="5"/>
  <c r="Z152" i="5"/>
  <c r="AC152" i="5"/>
  <c r="AD152" i="5"/>
  <c r="AE152" i="5"/>
  <c r="AF152" i="5"/>
  <c r="A153" i="5"/>
  <c r="B153" i="5"/>
  <c r="C153" i="5"/>
  <c r="D153" i="5"/>
  <c r="E153" i="5"/>
  <c r="F153" i="5"/>
  <c r="G153" i="5"/>
  <c r="H153" i="5"/>
  <c r="I153" i="5"/>
  <c r="J153" i="5"/>
  <c r="M153" i="5"/>
  <c r="N153" i="5"/>
  <c r="O153" i="5"/>
  <c r="P153" i="5"/>
  <c r="Q153" i="5"/>
  <c r="R153" i="5"/>
  <c r="S153" i="5"/>
  <c r="U153" i="5"/>
  <c r="V153" i="5"/>
  <c r="X153" i="5"/>
  <c r="Z153" i="5"/>
  <c r="AC153" i="5"/>
  <c r="AD153" i="5"/>
  <c r="AE153" i="5"/>
  <c r="AF153" i="5"/>
  <c r="A154" i="5"/>
  <c r="B154" i="5"/>
  <c r="C154" i="5"/>
  <c r="D154" i="5"/>
  <c r="E154" i="5"/>
  <c r="F154" i="5"/>
  <c r="G154" i="5"/>
  <c r="H154" i="5"/>
  <c r="I154" i="5"/>
  <c r="J154" i="5"/>
  <c r="M154" i="5"/>
  <c r="N154" i="5"/>
  <c r="O154" i="5"/>
  <c r="P154" i="5"/>
  <c r="Q154" i="5"/>
  <c r="R154" i="5"/>
  <c r="S154" i="5"/>
  <c r="U154" i="5"/>
  <c r="V154" i="5"/>
  <c r="X154" i="5"/>
  <c r="Z154" i="5"/>
  <c r="AC154" i="5"/>
  <c r="AD154" i="5"/>
  <c r="AE154" i="5"/>
  <c r="AF154" i="5"/>
  <c r="A155" i="5"/>
  <c r="B155" i="5"/>
  <c r="C155" i="5"/>
  <c r="D155" i="5"/>
  <c r="E155" i="5"/>
  <c r="F155" i="5"/>
  <c r="G155" i="5"/>
  <c r="H155" i="5"/>
  <c r="I155" i="5"/>
  <c r="J155" i="5"/>
  <c r="M155" i="5"/>
  <c r="N155" i="5"/>
  <c r="O155" i="5"/>
  <c r="P155" i="5"/>
  <c r="Q155" i="5"/>
  <c r="R155" i="5"/>
  <c r="S155" i="5"/>
  <c r="U155" i="5"/>
  <c r="V155" i="5"/>
  <c r="X155" i="5"/>
  <c r="Z155" i="5"/>
  <c r="AC155" i="5"/>
  <c r="AD155" i="5"/>
  <c r="AE155" i="5"/>
  <c r="AF155" i="5"/>
  <c r="A156" i="5"/>
  <c r="B156" i="5"/>
  <c r="C156" i="5"/>
  <c r="D156" i="5"/>
  <c r="E156" i="5"/>
  <c r="F156" i="5"/>
  <c r="G156" i="5"/>
  <c r="H156" i="5"/>
  <c r="I156" i="5"/>
  <c r="J156" i="5"/>
  <c r="M156" i="5"/>
  <c r="N156" i="5"/>
  <c r="O156" i="5"/>
  <c r="P156" i="5"/>
  <c r="Q156" i="5"/>
  <c r="R156" i="5"/>
  <c r="S156" i="5"/>
  <c r="U156" i="5"/>
  <c r="V156" i="5"/>
  <c r="X156" i="5"/>
  <c r="Z156" i="5"/>
  <c r="AC156" i="5"/>
  <c r="AD156" i="5"/>
  <c r="AE156" i="5"/>
  <c r="AF156" i="5"/>
  <c r="A157" i="5"/>
  <c r="B157" i="5"/>
  <c r="C157" i="5"/>
  <c r="D157" i="5"/>
  <c r="E157" i="5"/>
  <c r="F157" i="5"/>
  <c r="G157" i="5"/>
  <c r="H157" i="5"/>
  <c r="I157" i="5"/>
  <c r="J157" i="5"/>
  <c r="M157" i="5"/>
  <c r="N157" i="5"/>
  <c r="O157" i="5"/>
  <c r="P157" i="5"/>
  <c r="Q157" i="5"/>
  <c r="R157" i="5"/>
  <c r="S157" i="5"/>
  <c r="U157" i="5"/>
  <c r="V157" i="5"/>
  <c r="X157" i="5"/>
  <c r="Z157" i="5"/>
  <c r="AC157" i="5"/>
  <c r="AD157" i="5"/>
  <c r="AE157" i="5"/>
  <c r="AF157" i="5"/>
  <c r="A158" i="5"/>
  <c r="B158" i="5"/>
  <c r="C158" i="5"/>
  <c r="D158" i="5"/>
  <c r="E158" i="5"/>
  <c r="F158" i="5"/>
  <c r="G158" i="5"/>
  <c r="H158" i="5"/>
  <c r="I158" i="5"/>
  <c r="J158" i="5"/>
  <c r="M158" i="5"/>
  <c r="N158" i="5"/>
  <c r="O158" i="5"/>
  <c r="P158" i="5"/>
  <c r="Q158" i="5"/>
  <c r="R158" i="5"/>
  <c r="S158" i="5"/>
  <c r="U158" i="5"/>
  <c r="V158" i="5"/>
  <c r="X158" i="5"/>
  <c r="Z158" i="5"/>
  <c r="AC158" i="5"/>
  <c r="AD158" i="5"/>
  <c r="AE158" i="5"/>
  <c r="AF158" i="5"/>
  <c r="A159" i="5"/>
  <c r="B159" i="5"/>
  <c r="C159" i="5"/>
  <c r="D159" i="5"/>
  <c r="E159" i="5"/>
  <c r="F159" i="5"/>
  <c r="G159" i="5"/>
  <c r="H159" i="5"/>
  <c r="I159" i="5"/>
  <c r="J159" i="5"/>
  <c r="M159" i="5"/>
  <c r="N159" i="5"/>
  <c r="O159" i="5"/>
  <c r="P159" i="5"/>
  <c r="Q159" i="5"/>
  <c r="R159" i="5"/>
  <c r="S159" i="5"/>
  <c r="U159" i="5"/>
  <c r="V159" i="5"/>
  <c r="X159" i="5"/>
  <c r="Z159" i="5"/>
  <c r="AC159" i="5"/>
  <c r="AD159" i="5"/>
  <c r="AE159" i="5"/>
  <c r="AF159" i="5"/>
  <c r="A160" i="5"/>
  <c r="B160" i="5"/>
  <c r="C160" i="5"/>
  <c r="D160" i="5"/>
  <c r="E160" i="5"/>
  <c r="F160" i="5"/>
  <c r="G160" i="5"/>
  <c r="H160" i="5"/>
  <c r="I160" i="5"/>
  <c r="J160" i="5"/>
  <c r="M160" i="5"/>
  <c r="N160" i="5"/>
  <c r="O160" i="5"/>
  <c r="P160" i="5"/>
  <c r="Q160" i="5"/>
  <c r="R160" i="5"/>
  <c r="S160" i="5"/>
  <c r="U160" i="5"/>
  <c r="V160" i="5"/>
  <c r="X160" i="5"/>
  <c r="Z160" i="5"/>
  <c r="AC160" i="5"/>
  <c r="AD160" i="5"/>
  <c r="AE160" i="5"/>
  <c r="AF160" i="5"/>
  <c r="A161" i="5"/>
  <c r="B161" i="5"/>
  <c r="C161" i="5"/>
  <c r="D161" i="5"/>
  <c r="E161" i="5"/>
  <c r="F161" i="5"/>
  <c r="G161" i="5"/>
  <c r="H161" i="5"/>
  <c r="I161" i="5"/>
  <c r="J161" i="5"/>
  <c r="M161" i="5"/>
  <c r="N161" i="5"/>
  <c r="O161" i="5"/>
  <c r="P161" i="5"/>
  <c r="Q161" i="5"/>
  <c r="R161" i="5"/>
  <c r="S161" i="5"/>
  <c r="U161" i="5"/>
  <c r="V161" i="5"/>
  <c r="X161" i="5"/>
  <c r="Z161" i="5"/>
  <c r="AC161" i="5"/>
  <c r="AD161" i="5"/>
  <c r="AE161" i="5"/>
  <c r="AF161" i="5"/>
  <c r="A162" i="5"/>
  <c r="B162" i="5"/>
  <c r="C162" i="5"/>
  <c r="D162" i="5"/>
  <c r="E162" i="5"/>
  <c r="F162" i="5"/>
  <c r="G162" i="5"/>
  <c r="H162" i="5"/>
  <c r="I162" i="5"/>
  <c r="J162" i="5"/>
  <c r="M162" i="5"/>
  <c r="N162" i="5"/>
  <c r="O162" i="5"/>
  <c r="P162" i="5"/>
  <c r="Q162" i="5"/>
  <c r="R162" i="5"/>
  <c r="S162" i="5"/>
  <c r="U162" i="5"/>
  <c r="V162" i="5"/>
  <c r="X162" i="5"/>
  <c r="Z162" i="5"/>
  <c r="AC162" i="5"/>
  <c r="AD162" i="5"/>
  <c r="AE162" i="5"/>
  <c r="AF162" i="5"/>
  <c r="A163" i="5"/>
  <c r="B163" i="5"/>
  <c r="C163" i="5"/>
  <c r="D163" i="5"/>
  <c r="E163" i="5"/>
  <c r="F163" i="5"/>
  <c r="G163" i="5"/>
  <c r="H163" i="5"/>
  <c r="I163" i="5"/>
  <c r="J163" i="5"/>
  <c r="M163" i="5"/>
  <c r="N163" i="5"/>
  <c r="O163" i="5"/>
  <c r="P163" i="5"/>
  <c r="Q163" i="5"/>
  <c r="R163" i="5"/>
  <c r="S163" i="5"/>
  <c r="U163" i="5"/>
  <c r="V163" i="5"/>
  <c r="X163" i="5"/>
  <c r="Z163" i="5"/>
  <c r="AC163" i="5"/>
  <c r="AD163" i="5"/>
  <c r="AE163" i="5"/>
  <c r="AF163" i="5"/>
  <c r="A164" i="5"/>
  <c r="B164" i="5"/>
  <c r="C164" i="5"/>
  <c r="D164" i="5"/>
  <c r="E164" i="5"/>
  <c r="F164" i="5"/>
  <c r="G164" i="5"/>
  <c r="H164" i="5"/>
  <c r="I164" i="5"/>
  <c r="J164" i="5"/>
  <c r="M164" i="5"/>
  <c r="N164" i="5"/>
  <c r="O164" i="5"/>
  <c r="P164" i="5"/>
  <c r="Q164" i="5"/>
  <c r="R164" i="5"/>
  <c r="S164" i="5"/>
  <c r="U164" i="5"/>
  <c r="V164" i="5"/>
  <c r="X164" i="5"/>
  <c r="Z164" i="5"/>
  <c r="AC164" i="5"/>
  <c r="AD164" i="5"/>
  <c r="AE164" i="5"/>
  <c r="AF164" i="5"/>
  <c r="A165" i="5"/>
  <c r="B165" i="5"/>
  <c r="C165" i="5"/>
  <c r="D165" i="5"/>
  <c r="E165" i="5"/>
  <c r="F165" i="5"/>
  <c r="G165" i="5"/>
  <c r="H165" i="5"/>
  <c r="I165" i="5"/>
  <c r="J165" i="5"/>
  <c r="M165" i="5"/>
  <c r="N165" i="5"/>
  <c r="O165" i="5"/>
  <c r="P165" i="5"/>
  <c r="Q165" i="5"/>
  <c r="R165" i="5"/>
  <c r="S165" i="5"/>
  <c r="U165" i="5"/>
  <c r="V165" i="5"/>
  <c r="X165" i="5"/>
  <c r="Z165" i="5"/>
  <c r="AC165" i="5"/>
  <c r="AD165" i="5"/>
  <c r="AE165" i="5"/>
  <c r="AF165" i="5"/>
  <c r="A166" i="5"/>
  <c r="B166" i="5"/>
  <c r="C166" i="5"/>
  <c r="D166" i="5"/>
  <c r="E166" i="5"/>
  <c r="F166" i="5"/>
  <c r="G166" i="5"/>
  <c r="H166" i="5"/>
  <c r="I166" i="5"/>
  <c r="J166" i="5"/>
  <c r="M166" i="5"/>
  <c r="N166" i="5"/>
  <c r="O166" i="5"/>
  <c r="P166" i="5"/>
  <c r="Q166" i="5"/>
  <c r="R166" i="5"/>
  <c r="S166" i="5"/>
  <c r="U166" i="5"/>
  <c r="V166" i="5"/>
  <c r="X166" i="5"/>
  <c r="Z166" i="5"/>
  <c r="AC166" i="5"/>
  <c r="AD166" i="5"/>
  <c r="AE166" i="5"/>
  <c r="AF166" i="5"/>
  <c r="A167" i="5"/>
  <c r="B167" i="5"/>
  <c r="C167" i="5"/>
  <c r="D167" i="5"/>
  <c r="E167" i="5"/>
  <c r="F167" i="5"/>
  <c r="G167" i="5"/>
  <c r="H167" i="5"/>
  <c r="I167" i="5"/>
  <c r="J167" i="5"/>
  <c r="M167" i="5"/>
  <c r="N167" i="5"/>
  <c r="O167" i="5"/>
  <c r="P167" i="5"/>
  <c r="Q167" i="5"/>
  <c r="R167" i="5"/>
  <c r="S167" i="5"/>
  <c r="U167" i="5"/>
  <c r="V167" i="5"/>
  <c r="X167" i="5"/>
  <c r="Z167" i="5"/>
  <c r="AC167" i="5"/>
  <c r="AD167" i="5"/>
  <c r="AE167" i="5"/>
  <c r="AF167" i="5"/>
  <c r="A168" i="5"/>
  <c r="B168" i="5"/>
  <c r="C168" i="5"/>
  <c r="D168" i="5"/>
  <c r="E168" i="5"/>
  <c r="F168" i="5"/>
  <c r="G168" i="5"/>
  <c r="H168" i="5"/>
  <c r="I168" i="5"/>
  <c r="J168" i="5"/>
  <c r="M168" i="5"/>
  <c r="N168" i="5"/>
  <c r="O168" i="5"/>
  <c r="P168" i="5"/>
  <c r="Q168" i="5"/>
  <c r="R168" i="5"/>
  <c r="S168" i="5"/>
  <c r="U168" i="5"/>
  <c r="V168" i="5"/>
  <c r="X168" i="5"/>
  <c r="Z168" i="5"/>
  <c r="AC168" i="5"/>
  <c r="AD168" i="5"/>
  <c r="AE168" i="5"/>
  <c r="AF168" i="5"/>
  <c r="A169" i="5"/>
  <c r="B169" i="5"/>
  <c r="C169" i="5"/>
  <c r="D169" i="5"/>
  <c r="E169" i="5"/>
  <c r="F169" i="5"/>
  <c r="G169" i="5"/>
  <c r="H169" i="5"/>
  <c r="I169" i="5"/>
  <c r="J169" i="5"/>
  <c r="M169" i="5"/>
  <c r="N169" i="5"/>
  <c r="O169" i="5"/>
  <c r="P169" i="5"/>
  <c r="Q169" i="5"/>
  <c r="R169" i="5"/>
  <c r="S169" i="5"/>
  <c r="U169" i="5"/>
  <c r="V169" i="5"/>
  <c r="X169" i="5"/>
  <c r="Z169" i="5"/>
  <c r="AC169" i="5"/>
  <c r="AD169" i="5"/>
  <c r="AE169" i="5"/>
  <c r="AF169" i="5"/>
  <c r="A170" i="5"/>
  <c r="B170" i="5"/>
  <c r="C170" i="5"/>
  <c r="D170" i="5"/>
  <c r="E170" i="5"/>
  <c r="F170" i="5"/>
  <c r="G170" i="5"/>
  <c r="H170" i="5"/>
  <c r="I170" i="5"/>
  <c r="J170" i="5"/>
  <c r="M170" i="5"/>
  <c r="N170" i="5"/>
  <c r="O170" i="5"/>
  <c r="P170" i="5"/>
  <c r="Q170" i="5"/>
  <c r="R170" i="5"/>
  <c r="S170" i="5"/>
  <c r="U170" i="5"/>
  <c r="V170" i="5"/>
  <c r="X170" i="5"/>
  <c r="Z170" i="5"/>
  <c r="AC170" i="5"/>
  <c r="AD170" i="5"/>
  <c r="AE170" i="5"/>
  <c r="AF170" i="5"/>
  <c r="A171" i="5"/>
  <c r="B171" i="5"/>
  <c r="C171" i="5"/>
  <c r="D171" i="5"/>
  <c r="E171" i="5"/>
  <c r="F171" i="5"/>
  <c r="G171" i="5"/>
  <c r="H171" i="5"/>
  <c r="I171" i="5"/>
  <c r="J171" i="5"/>
  <c r="M171" i="5"/>
  <c r="N171" i="5"/>
  <c r="O171" i="5"/>
  <c r="P171" i="5"/>
  <c r="Q171" i="5"/>
  <c r="R171" i="5"/>
  <c r="S171" i="5"/>
  <c r="U171" i="5"/>
  <c r="V171" i="5"/>
  <c r="X171" i="5"/>
  <c r="Y171" i="5"/>
  <c r="Z171" i="5"/>
  <c r="AC171" i="5"/>
  <c r="AD171" i="5"/>
  <c r="AE171" i="5"/>
  <c r="AF171" i="5"/>
  <c r="A172" i="5"/>
  <c r="B172" i="5"/>
  <c r="C172" i="5"/>
  <c r="D172" i="5"/>
  <c r="E172" i="5"/>
  <c r="F172" i="5"/>
  <c r="G172" i="5"/>
  <c r="H172" i="5"/>
  <c r="I172" i="5"/>
  <c r="J172" i="5"/>
  <c r="M172" i="5"/>
  <c r="N172" i="5"/>
  <c r="O172" i="5"/>
  <c r="P172" i="5"/>
  <c r="Q172" i="5"/>
  <c r="R172" i="5"/>
  <c r="S172" i="5"/>
  <c r="U172" i="5"/>
  <c r="V172" i="5"/>
  <c r="X172" i="5"/>
  <c r="Y172" i="5"/>
  <c r="Z172" i="5"/>
  <c r="AC172" i="5"/>
  <c r="AD172" i="5"/>
  <c r="AE172" i="5"/>
  <c r="AF172" i="5"/>
  <c r="A173" i="5"/>
  <c r="B173" i="5"/>
  <c r="C173" i="5"/>
  <c r="D173" i="5"/>
  <c r="E173" i="5"/>
  <c r="F173" i="5"/>
  <c r="G173" i="5"/>
  <c r="H173" i="5"/>
  <c r="I173" i="5"/>
  <c r="J173" i="5"/>
  <c r="M173" i="5"/>
  <c r="N173" i="5"/>
  <c r="O173" i="5"/>
  <c r="P173" i="5"/>
  <c r="Q173" i="5"/>
  <c r="R173" i="5"/>
  <c r="S173" i="5"/>
  <c r="U173" i="5"/>
  <c r="V173" i="5"/>
  <c r="X173" i="5"/>
  <c r="Y173" i="5"/>
  <c r="Z173" i="5"/>
  <c r="AC173" i="5"/>
  <c r="AD173" i="5"/>
  <c r="AE173" i="5"/>
  <c r="AF173" i="5"/>
  <c r="A174" i="5"/>
  <c r="B174" i="5"/>
  <c r="C174" i="5"/>
  <c r="D174" i="5"/>
  <c r="E174" i="5"/>
  <c r="F174" i="5"/>
  <c r="G174" i="5"/>
  <c r="H174" i="5"/>
  <c r="I174" i="5"/>
  <c r="J174" i="5"/>
  <c r="M174" i="5"/>
  <c r="N174" i="5"/>
  <c r="O174" i="5"/>
  <c r="U174" i="5"/>
  <c r="V174" i="5"/>
  <c r="X174" i="5"/>
  <c r="Y174" i="5"/>
  <c r="Z174" i="5"/>
  <c r="AC174" i="5"/>
  <c r="AD174" i="5"/>
  <c r="AE174" i="5"/>
  <c r="AF174" i="5"/>
  <c r="A175" i="5"/>
  <c r="B175" i="5"/>
  <c r="C175" i="5"/>
  <c r="D175" i="5"/>
  <c r="E175" i="5"/>
  <c r="F175" i="5"/>
  <c r="G175" i="5"/>
  <c r="H175" i="5"/>
  <c r="I175" i="5"/>
  <c r="J175" i="5"/>
  <c r="M175" i="5"/>
  <c r="N175" i="5"/>
  <c r="O175" i="5"/>
  <c r="U175" i="5"/>
  <c r="V175" i="5"/>
  <c r="X175" i="5"/>
  <c r="Y175" i="5"/>
  <c r="Z175" i="5"/>
  <c r="AC175" i="5"/>
  <c r="AD175" i="5"/>
  <c r="AE175" i="5"/>
  <c r="AF175" i="5"/>
  <c r="A176" i="5"/>
  <c r="B176" i="5"/>
  <c r="C176" i="5"/>
  <c r="D176" i="5"/>
  <c r="E176" i="5"/>
  <c r="F176" i="5"/>
  <c r="G176" i="5"/>
  <c r="H176" i="5"/>
  <c r="I176" i="5"/>
  <c r="J176" i="5"/>
  <c r="M176" i="5"/>
  <c r="N176" i="5"/>
  <c r="O176" i="5"/>
  <c r="U176" i="5"/>
  <c r="V176" i="5"/>
  <c r="X176" i="5"/>
  <c r="Y176" i="5"/>
  <c r="Z176" i="5"/>
  <c r="AC176" i="5"/>
  <c r="AD176" i="5"/>
  <c r="AE176" i="5"/>
  <c r="AF176" i="5"/>
  <c r="A177" i="5"/>
  <c r="B177" i="5"/>
  <c r="C177" i="5"/>
  <c r="D177" i="5"/>
  <c r="E177" i="5"/>
  <c r="F177" i="5"/>
  <c r="G177" i="5"/>
  <c r="H177" i="5"/>
  <c r="I177" i="5"/>
  <c r="J177" i="5"/>
  <c r="M177" i="5"/>
  <c r="N177" i="5"/>
  <c r="O177" i="5"/>
  <c r="U177" i="5"/>
  <c r="V177" i="5"/>
  <c r="X177" i="5"/>
  <c r="Y177" i="5"/>
  <c r="Z177" i="5"/>
  <c r="AC177" i="5"/>
  <c r="AD177" i="5"/>
  <c r="AE177" i="5"/>
  <c r="AF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U178" i="5"/>
  <c r="V178" i="5"/>
  <c r="W178" i="5"/>
  <c r="X178" i="5"/>
  <c r="Y178" i="5"/>
  <c r="Z178" i="5"/>
  <c r="AC178" i="5"/>
  <c r="AD178" i="5"/>
  <c r="AE178" i="5"/>
  <c r="AF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U179" i="5"/>
  <c r="V179" i="5"/>
  <c r="W179" i="5"/>
  <c r="X179" i="5"/>
  <c r="Y179" i="5"/>
  <c r="Z179" i="5"/>
  <c r="AC179" i="5"/>
  <c r="AD179" i="5"/>
  <c r="AE179" i="5"/>
  <c r="AF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U180" i="5"/>
  <c r="V180" i="5"/>
  <c r="W180" i="5"/>
  <c r="X180" i="5"/>
  <c r="Y180" i="5"/>
  <c r="Z180" i="5"/>
  <c r="AC180" i="5"/>
  <c r="AD180" i="5"/>
  <c r="AE180" i="5"/>
  <c r="AF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U181" i="5"/>
  <c r="V181" i="5"/>
  <c r="W181" i="5"/>
  <c r="X181" i="5"/>
  <c r="Y181" i="5"/>
  <c r="Z181" i="5"/>
  <c r="AC181" i="5"/>
  <c r="AD181" i="5"/>
  <c r="AE181" i="5"/>
  <c r="AF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U182" i="5"/>
  <c r="V182" i="5"/>
  <c r="W182" i="5"/>
  <c r="X182" i="5"/>
  <c r="Y182" i="5"/>
  <c r="Z182" i="5"/>
  <c r="AC182" i="5"/>
  <c r="AD182" i="5"/>
  <c r="AE182" i="5"/>
  <c r="AF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U183" i="5"/>
  <c r="V183" i="5"/>
  <c r="W183" i="5"/>
  <c r="X183" i="5"/>
  <c r="Y183" i="5"/>
  <c r="Z183" i="5"/>
  <c r="AC183" i="5"/>
  <c r="AD183" i="5"/>
  <c r="AE183" i="5"/>
  <c r="AF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U184" i="5"/>
  <c r="V184" i="5"/>
  <c r="W184" i="5"/>
  <c r="X184" i="5"/>
  <c r="Y184" i="5"/>
  <c r="Z184" i="5"/>
  <c r="AC184" i="5"/>
  <c r="AD184" i="5"/>
  <c r="AE184" i="5"/>
  <c r="AF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U185" i="5"/>
  <c r="V185" i="5"/>
  <c r="W185" i="5"/>
  <c r="X185" i="5"/>
  <c r="Y185" i="5"/>
  <c r="Z185" i="5"/>
  <c r="AC185" i="5"/>
  <c r="AD185" i="5"/>
  <c r="AE185" i="5"/>
  <c r="AF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U186" i="5"/>
  <c r="V186" i="5"/>
  <c r="W186" i="5"/>
  <c r="X186" i="5"/>
  <c r="Y186" i="5"/>
  <c r="Z186" i="5"/>
  <c r="AC186" i="5"/>
  <c r="AD186" i="5"/>
  <c r="AE186" i="5"/>
  <c r="AF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U187" i="5"/>
  <c r="V187" i="5"/>
  <c r="W187" i="5"/>
  <c r="X187" i="5"/>
  <c r="Y187" i="5"/>
  <c r="Z187" i="5"/>
  <c r="AC187" i="5"/>
  <c r="AD187" i="5"/>
  <c r="AE187" i="5"/>
  <c r="AF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U188" i="5"/>
  <c r="V188" i="5"/>
  <c r="W188" i="5"/>
  <c r="X188" i="5"/>
  <c r="Y188" i="5"/>
  <c r="Z188" i="5"/>
  <c r="AC188" i="5"/>
  <c r="AD188" i="5"/>
  <c r="AE188" i="5"/>
  <c r="AF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U189" i="5"/>
  <c r="V189" i="5"/>
  <c r="W189" i="5"/>
  <c r="X189" i="5"/>
  <c r="Y189" i="5"/>
  <c r="Z189" i="5"/>
  <c r="AC189" i="5"/>
  <c r="AD189" i="5"/>
  <c r="AE189" i="5"/>
  <c r="AF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U190" i="5"/>
  <c r="V190" i="5"/>
  <c r="W190" i="5"/>
  <c r="X190" i="5"/>
  <c r="Y190" i="5"/>
  <c r="Z190" i="5"/>
  <c r="AC190" i="5"/>
  <c r="AD190" i="5"/>
  <c r="AE190" i="5"/>
  <c r="AF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U191" i="5"/>
  <c r="V191" i="5"/>
  <c r="W191" i="5"/>
  <c r="X191" i="5"/>
  <c r="Y191" i="5"/>
  <c r="Z191" i="5"/>
  <c r="AC191" i="5"/>
  <c r="AD191" i="5"/>
  <c r="AE191" i="5"/>
  <c r="AF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U192" i="5"/>
  <c r="V192" i="5"/>
  <c r="W192" i="5"/>
  <c r="X192" i="5"/>
  <c r="Y192" i="5"/>
  <c r="Z192" i="5"/>
  <c r="AC192" i="5"/>
  <c r="AD192" i="5"/>
  <c r="AE192" i="5"/>
  <c r="AF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U193" i="5"/>
  <c r="V193" i="5"/>
  <c r="W193" i="5"/>
  <c r="X193" i="5"/>
  <c r="Y193" i="5"/>
  <c r="Z193" i="5"/>
  <c r="AC193" i="5"/>
  <c r="AD193" i="5"/>
  <c r="AE193" i="5"/>
  <c r="AF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U194" i="5"/>
  <c r="V194" i="5"/>
  <c r="W194" i="5"/>
  <c r="X194" i="5"/>
  <c r="Y194" i="5"/>
  <c r="Z194" i="5"/>
  <c r="AC194" i="5"/>
  <c r="AD194" i="5"/>
  <c r="AE194" i="5"/>
  <c r="AF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U195" i="5"/>
  <c r="V195" i="5"/>
  <c r="W195" i="5"/>
  <c r="X195" i="5"/>
  <c r="Y195" i="5"/>
  <c r="Z195" i="5"/>
  <c r="AC195" i="5"/>
  <c r="AD195" i="5"/>
  <c r="AE195" i="5"/>
  <c r="AF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U196" i="5"/>
  <c r="V196" i="5"/>
  <c r="W196" i="5"/>
  <c r="X196" i="5"/>
  <c r="Y196" i="5"/>
  <c r="Z196" i="5"/>
  <c r="AC196" i="5"/>
  <c r="AD196" i="5"/>
  <c r="AE196" i="5"/>
  <c r="AF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U197" i="5"/>
  <c r="V197" i="5"/>
  <c r="W197" i="5"/>
  <c r="X197" i="5"/>
  <c r="Y197" i="5"/>
  <c r="Z197" i="5"/>
  <c r="AC197" i="5"/>
  <c r="AD197" i="5"/>
  <c r="AE197" i="5"/>
  <c r="AF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U198" i="5"/>
  <c r="V198" i="5"/>
  <c r="W198" i="5"/>
  <c r="X198" i="5"/>
  <c r="Y198" i="5"/>
  <c r="Z198" i="5"/>
  <c r="AC198" i="5"/>
  <c r="AD198" i="5"/>
  <c r="AE198" i="5"/>
  <c r="AF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U199" i="5"/>
  <c r="V199" i="5"/>
  <c r="W199" i="5"/>
  <c r="X199" i="5"/>
  <c r="Y199" i="5"/>
  <c r="Z199" i="5"/>
  <c r="AC199" i="5"/>
  <c r="AD199" i="5"/>
  <c r="AE199" i="5"/>
  <c r="AF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U200" i="5"/>
  <c r="V200" i="5"/>
  <c r="W200" i="5"/>
  <c r="X200" i="5"/>
  <c r="Y200" i="5"/>
  <c r="Z200" i="5"/>
  <c r="AC200" i="5"/>
  <c r="AD200" i="5"/>
  <c r="AE200" i="5"/>
  <c r="AF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U201" i="5"/>
  <c r="V201" i="5"/>
  <c r="W201" i="5"/>
  <c r="X201" i="5"/>
  <c r="Y201" i="5"/>
  <c r="Z201" i="5"/>
  <c r="AC201" i="5"/>
  <c r="AD201" i="5"/>
  <c r="AE201" i="5"/>
  <c r="AF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U202" i="5"/>
  <c r="V202" i="5"/>
  <c r="W202" i="5"/>
  <c r="X202" i="5"/>
  <c r="Y202" i="5"/>
  <c r="Z202" i="5"/>
  <c r="AC202" i="5"/>
  <c r="AD202" i="5"/>
  <c r="AE202" i="5"/>
  <c r="AF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U203" i="5"/>
  <c r="V203" i="5"/>
  <c r="W203" i="5"/>
  <c r="X203" i="5"/>
  <c r="Y203" i="5"/>
  <c r="Z203" i="5"/>
  <c r="AC203" i="5"/>
  <c r="AD203" i="5"/>
  <c r="AE203" i="5"/>
  <c r="AF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U204" i="5"/>
  <c r="V204" i="5"/>
  <c r="W204" i="5"/>
  <c r="X204" i="5"/>
  <c r="Y204" i="5"/>
  <c r="Z204" i="5"/>
  <c r="AC204" i="5"/>
  <c r="AD204" i="5"/>
  <c r="AE204" i="5"/>
  <c r="AF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U205" i="5"/>
  <c r="V205" i="5"/>
  <c r="W205" i="5"/>
  <c r="X205" i="5"/>
  <c r="Y205" i="5"/>
  <c r="Z205" i="5"/>
  <c r="AC205" i="5"/>
  <c r="AD205" i="5"/>
  <c r="AE205" i="5"/>
  <c r="AF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U206" i="5"/>
  <c r="V206" i="5"/>
  <c r="W206" i="5"/>
  <c r="X206" i="5"/>
  <c r="Y206" i="5"/>
  <c r="Z206" i="5"/>
  <c r="AC206" i="5"/>
  <c r="AD206" i="5"/>
  <c r="AE206" i="5"/>
  <c r="AF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U207" i="5"/>
  <c r="V207" i="5"/>
  <c r="W207" i="5"/>
  <c r="X207" i="5"/>
  <c r="Y207" i="5"/>
  <c r="Z207" i="5"/>
  <c r="AC207" i="5"/>
  <c r="AD207" i="5"/>
  <c r="AE207" i="5"/>
  <c r="AF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U208" i="5"/>
  <c r="V208" i="5"/>
  <c r="W208" i="5"/>
  <c r="X208" i="5"/>
  <c r="Y208" i="5"/>
  <c r="Z208" i="5"/>
  <c r="AC208" i="5"/>
  <c r="AD208" i="5"/>
  <c r="AE208" i="5"/>
  <c r="AF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U209" i="5"/>
  <c r="V209" i="5"/>
  <c r="W209" i="5"/>
  <c r="X209" i="5"/>
  <c r="Y209" i="5"/>
  <c r="Z209" i="5"/>
  <c r="AC209" i="5"/>
  <c r="AD209" i="5"/>
  <c r="AE209" i="5"/>
  <c r="AF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U210" i="5"/>
  <c r="V210" i="5"/>
  <c r="W210" i="5"/>
  <c r="X210" i="5"/>
  <c r="Y210" i="5"/>
  <c r="Z210" i="5"/>
  <c r="AC210" i="5"/>
  <c r="AD210" i="5"/>
  <c r="AE210" i="5"/>
  <c r="AF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U211" i="5"/>
  <c r="V211" i="5"/>
  <c r="W211" i="5"/>
  <c r="X211" i="5"/>
  <c r="Y211" i="5"/>
  <c r="Z211" i="5"/>
  <c r="AC211" i="5"/>
  <c r="AD211" i="5"/>
  <c r="AE211" i="5"/>
  <c r="AF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U212" i="5"/>
  <c r="V212" i="5"/>
  <c r="W212" i="5"/>
  <c r="X212" i="5"/>
  <c r="Y212" i="5"/>
  <c r="Z212" i="5"/>
  <c r="AC212" i="5"/>
  <c r="AD212" i="5"/>
  <c r="AE212" i="5"/>
  <c r="AF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U213" i="5"/>
  <c r="V213" i="5"/>
  <c r="W213" i="5"/>
  <c r="X213" i="5"/>
  <c r="Y213" i="5"/>
  <c r="Z213" i="5"/>
  <c r="AC213" i="5"/>
  <c r="AD213" i="5"/>
  <c r="AE213" i="5"/>
  <c r="AF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U214" i="5"/>
  <c r="V214" i="5"/>
  <c r="W214" i="5"/>
  <c r="X214" i="5"/>
  <c r="Y214" i="5"/>
  <c r="Z214" i="5"/>
  <c r="AC214" i="5"/>
  <c r="AD214" i="5"/>
  <c r="AE214" i="5"/>
  <c r="AF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U215" i="5"/>
  <c r="V215" i="5"/>
  <c r="W215" i="5"/>
  <c r="X215" i="5"/>
  <c r="Y215" i="5"/>
  <c r="Z215" i="5"/>
  <c r="AC215" i="5"/>
  <c r="AD215" i="5"/>
  <c r="AE215" i="5"/>
  <c r="AF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U216" i="5"/>
  <c r="V216" i="5"/>
  <c r="W216" i="5"/>
  <c r="X216" i="5"/>
  <c r="Y216" i="5"/>
  <c r="Z216" i="5"/>
  <c r="AC216" i="5"/>
  <c r="AD216" i="5"/>
  <c r="AE216" i="5"/>
  <c r="AF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U217" i="5"/>
  <c r="V217" i="5"/>
  <c r="W217" i="5"/>
  <c r="X217" i="5"/>
  <c r="Y217" i="5"/>
  <c r="Z217" i="5"/>
  <c r="AC217" i="5"/>
  <c r="AD217" i="5"/>
  <c r="AE217" i="5"/>
  <c r="AF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U218" i="5"/>
  <c r="V218" i="5"/>
  <c r="W218" i="5"/>
  <c r="X218" i="5"/>
  <c r="Y218" i="5"/>
  <c r="Z218" i="5"/>
  <c r="AC218" i="5"/>
  <c r="AD218" i="5"/>
  <c r="AE218" i="5"/>
  <c r="AF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U219" i="5"/>
  <c r="V219" i="5"/>
  <c r="W219" i="5"/>
  <c r="X219" i="5"/>
  <c r="Y219" i="5"/>
  <c r="Z219" i="5"/>
  <c r="AC219" i="5"/>
  <c r="AD219" i="5"/>
  <c r="AE219" i="5"/>
  <c r="AF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U220" i="5"/>
  <c r="V220" i="5"/>
  <c r="W220" i="5"/>
  <c r="X220" i="5"/>
  <c r="Y220" i="5"/>
  <c r="Z220" i="5"/>
  <c r="AC220" i="5"/>
  <c r="AD220" i="5"/>
  <c r="AE220" i="5"/>
  <c r="AF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U221" i="5"/>
  <c r="V221" i="5"/>
  <c r="W221" i="5"/>
  <c r="X221" i="5"/>
  <c r="Y221" i="5"/>
  <c r="Z221" i="5"/>
  <c r="AC221" i="5"/>
  <c r="AD221" i="5"/>
  <c r="AE221" i="5"/>
  <c r="AF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U222" i="5"/>
  <c r="V222" i="5"/>
  <c r="W222" i="5"/>
  <c r="X222" i="5"/>
  <c r="Y222" i="5"/>
  <c r="Z222" i="5"/>
  <c r="AC222" i="5"/>
  <c r="AD222" i="5"/>
  <c r="AE222" i="5"/>
  <c r="AF222" i="5"/>
  <c r="A223" i="5"/>
  <c r="B223" i="5"/>
  <c r="C223" i="5"/>
  <c r="D223" i="5"/>
  <c r="E223" i="5"/>
  <c r="F223" i="5"/>
  <c r="K223" i="5"/>
  <c r="L223" i="5"/>
  <c r="M223" i="5"/>
  <c r="N223" i="5"/>
  <c r="O223" i="5"/>
  <c r="U223" i="5"/>
  <c r="V223" i="5"/>
  <c r="W223" i="5"/>
  <c r="X223" i="5"/>
  <c r="Y223" i="5"/>
  <c r="Z223" i="5"/>
  <c r="AC223" i="5"/>
  <c r="AD223" i="5"/>
  <c r="AE223" i="5"/>
  <c r="AF223" i="5"/>
  <c r="A224" i="5"/>
  <c r="B224" i="5"/>
  <c r="C224" i="5"/>
  <c r="D224" i="5"/>
  <c r="E224" i="5"/>
  <c r="F224" i="5"/>
  <c r="K224" i="5"/>
  <c r="L224" i="5"/>
  <c r="M224" i="5"/>
  <c r="N224" i="5"/>
  <c r="O224" i="5"/>
  <c r="U224" i="5"/>
  <c r="V224" i="5"/>
  <c r="W224" i="5"/>
  <c r="X224" i="5"/>
  <c r="Y224" i="5"/>
  <c r="Z224" i="5"/>
  <c r="AC224" i="5"/>
  <c r="AD224" i="5"/>
  <c r="AE224" i="5"/>
  <c r="AF224" i="5"/>
  <c r="A225" i="5"/>
  <c r="B225" i="5"/>
  <c r="C225" i="5"/>
  <c r="D225" i="5"/>
  <c r="E225" i="5"/>
  <c r="F225" i="5"/>
  <c r="K225" i="5"/>
  <c r="L225" i="5"/>
  <c r="M225" i="5"/>
  <c r="N225" i="5"/>
  <c r="O225" i="5"/>
  <c r="U225" i="5"/>
  <c r="V225" i="5"/>
  <c r="W225" i="5"/>
  <c r="X225" i="5"/>
  <c r="Y225" i="5"/>
  <c r="Z225" i="5"/>
  <c r="AC225" i="5"/>
  <c r="AD225" i="5"/>
  <c r="AE225" i="5"/>
  <c r="AF225" i="5"/>
  <c r="A226" i="5"/>
  <c r="B226" i="5"/>
  <c r="C226" i="5"/>
  <c r="D226" i="5"/>
  <c r="E226" i="5"/>
  <c r="F226" i="5"/>
  <c r="K226" i="5"/>
  <c r="L226" i="5"/>
  <c r="M226" i="5"/>
  <c r="N226" i="5"/>
  <c r="O226" i="5"/>
  <c r="U226" i="5"/>
  <c r="V226" i="5"/>
  <c r="W226" i="5"/>
  <c r="X226" i="5"/>
  <c r="Y226" i="5"/>
  <c r="Z226" i="5"/>
  <c r="AC226" i="5"/>
  <c r="AD226" i="5"/>
  <c r="AE226" i="5"/>
  <c r="AF226" i="5"/>
  <c r="A227" i="5"/>
  <c r="B227" i="5"/>
  <c r="C227" i="5"/>
  <c r="D227" i="5"/>
  <c r="E227" i="5"/>
  <c r="F227" i="5"/>
  <c r="K227" i="5"/>
  <c r="L227" i="5"/>
  <c r="M227" i="5"/>
  <c r="N227" i="5"/>
  <c r="O227" i="5"/>
  <c r="U227" i="5"/>
  <c r="V227" i="5"/>
  <c r="W227" i="5"/>
  <c r="X227" i="5"/>
  <c r="Y227" i="5"/>
  <c r="Z227" i="5"/>
  <c r="AC227" i="5"/>
  <c r="AD227" i="5"/>
  <c r="AE227" i="5"/>
  <c r="AF227" i="5"/>
  <c r="A228" i="5"/>
  <c r="B228" i="5"/>
  <c r="C228" i="5"/>
  <c r="D228" i="5"/>
  <c r="E228" i="5"/>
  <c r="F228" i="5"/>
  <c r="K228" i="5"/>
  <c r="L228" i="5"/>
  <c r="M228" i="5"/>
  <c r="N228" i="5"/>
  <c r="O228" i="5"/>
  <c r="U228" i="5"/>
  <c r="V228" i="5"/>
  <c r="W228" i="5"/>
  <c r="X228" i="5"/>
  <c r="Y228" i="5"/>
  <c r="Z228" i="5"/>
  <c r="AC228" i="5"/>
  <c r="AD228" i="5"/>
  <c r="AE228" i="5"/>
  <c r="AF228" i="5"/>
  <c r="A229" i="5"/>
  <c r="B229" i="5"/>
  <c r="C229" i="5"/>
  <c r="D229" i="5"/>
  <c r="E229" i="5"/>
  <c r="F229" i="5"/>
  <c r="K229" i="5"/>
  <c r="L229" i="5"/>
  <c r="M229" i="5"/>
  <c r="N229" i="5"/>
  <c r="O229" i="5"/>
  <c r="U229" i="5"/>
  <c r="V229" i="5"/>
  <c r="W229" i="5"/>
  <c r="X229" i="5"/>
  <c r="Y229" i="5"/>
  <c r="Z229" i="5"/>
  <c r="AC229" i="5"/>
  <c r="AD229" i="5"/>
  <c r="AE229" i="5"/>
  <c r="AF229" i="5"/>
  <c r="A230" i="5"/>
  <c r="B230" i="5"/>
  <c r="C230" i="5"/>
  <c r="D230" i="5"/>
  <c r="E230" i="5"/>
  <c r="F230" i="5"/>
  <c r="K230" i="5"/>
  <c r="L230" i="5"/>
  <c r="M230" i="5"/>
  <c r="N230" i="5"/>
  <c r="O230" i="5"/>
  <c r="U230" i="5"/>
  <c r="V230" i="5"/>
  <c r="W230" i="5"/>
  <c r="X230" i="5"/>
  <c r="Y230" i="5"/>
  <c r="Z230" i="5"/>
  <c r="AC230" i="5"/>
  <c r="AD230" i="5"/>
  <c r="AE230" i="5"/>
  <c r="AF230" i="5"/>
  <c r="A231" i="5"/>
  <c r="B231" i="5"/>
  <c r="C231" i="5"/>
  <c r="D231" i="5"/>
  <c r="E231" i="5"/>
  <c r="F231" i="5"/>
  <c r="K231" i="5"/>
  <c r="L231" i="5"/>
  <c r="M231" i="5"/>
  <c r="N231" i="5"/>
  <c r="O231" i="5"/>
  <c r="U231" i="5"/>
  <c r="V231" i="5"/>
  <c r="W231" i="5"/>
  <c r="X231" i="5"/>
  <c r="Y231" i="5"/>
  <c r="Z231" i="5"/>
  <c r="AC231" i="5"/>
  <c r="AD231" i="5"/>
  <c r="AE231" i="5"/>
  <c r="AF231" i="5"/>
  <c r="A232" i="5"/>
  <c r="B232" i="5"/>
  <c r="C232" i="5"/>
  <c r="D232" i="5"/>
  <c r="E232" i="5"/>
  <c r="F232" i="5"/>
  <c r="K232" i="5"/>
  <c r="L232" i="5"/>
  <c r="M232" i="5"/>
  <c r="N232" i="5"/>
  <c r="O232" i="5"/>
  <c r="U232" i="5"/>
  <c r="V232" i="5"/>
  <c r="W232" i="5"/>
  <c r="X232" i="5"/>
  <c r="Y232" i="5"/>
  <c r="Z232" i="5"/>
  <c r="AC232" i="5"/>
  <c r="AD232" i="5"/>
  <c r="AE232" i="5"/>
  <c r="AF232" i="5"/>
  <c r="A233" i="5"/>
  <c r="B233" i="5"/>
  <c r="C233" i="5"/>
  <c r="D233" i="5"/>
  <c r="E233" i="5"/>
  <c r="F233" i="5"/>
  <c r="K233" i="5"/>
  <c r="L233" i="5"/>
  <c r="M233" i="5"/>
  <c r="N233" i="5"/>
  <c r="O233" i="5"/>
  <c r="U233" i="5"/>
  <c r="V233" i="5"/>
  <c r="W233" i="5"/>
  <c r="X233" i="5"/>
  <c r="Y233" i="5"/>
  <c r="Z233" i="5"/>
  <c r="AC233" i="5"/>
  <c r="AD233" i="5"/>
  <c r="AE233" i="5"/>
  <c r="AF233" i="5"/>
  <c r="A234" i="5"/>
  <c r="B234" i="5"/>
  <c r="C234" i="5"/>
  <c r="D234" i="5"/>
  <c r="E234" i="5"/>
  <c r="F234" i="5"/>
  <c r="K234" i="5"/>
  <c r="L234" i="5"/>
  <c r="M234" i="5"/>
  <c r="N234" i="5"/>
  <c r="O234" i="5"/>
  <c r="U234" i="5"/>
  <c r="V234" i="5"/>
  <c r="W234" i="5"/>
  <c r="X234" i="5"/>
  <c r="Y234" i="5"/>
  <c r="Z234" i="5"/>
  <c r="AC234" i="5"/>
  <c r="AD234" i="5"/>
  <c r="AE234" i="5"/>
  <c r="AF234" i="5"/>
  <c r="A235" i="5"/>
  <c r="B235" i="5"/>
  <c r="C235" i="5"/>
  <c r="D235" i="5"/>
  <c r="E235" i="5"/>
  <c r="F235" i="5"/>
  <c r="K235" i="5"/>
  <c r="L235" i="5"/>
  <c r="M235" i="5"/>
  <c r="N235" i="5"/>
  <c r="O235" i="5"/>
  <c r="U235" i="5"/>
  <c r="V235" i="5"/>
  <c r="W235" i="5"/>
  <c r="X235" i="5"/>
  <c r="Y235" i="5"/>
  <c r="Z235" i="5"/>
  <c r="AC235" i="5"/>
  <c r="AD235" i="5"/>
  <c r="AE235" i="5"/>
  <c r="AF235" i="5"/>
  <c r="A236" i="5"/>
  <c r="B236" i="5"/>
  <c r="C236" i="5"/>
  <c r="D236" i="5"/>
  <c r="E236" i="5"/>
  <c r="F236" i="5"/>
  <c r="K236" i="5"/>
  <c r="L236" i="5"/>
  <c r="M236" i="5"/>
  <c r="N236" i="5"/>
  <c r="O236" i="5"/>
  <c r="U236" i="5"/>
  <c r="V236" i="5"/>
  <c r="W236" i="5"/>
  <c r="X236" i="5"/>
  <c r="Y236" i="5"/>
  <c r="Z236" i="5"/>
  <c r="AC236" i="5"/>
  <c r="AD236" i="5"/>
  <c r="AE236" i="5"/>
  <c r="AF236" i="5"/>
  <c r="A237" i="5"/>
  <c r="B237" i="5"/>
  <c r="C237" i="5"/>
  <c r="D237" i="5"/>
  <c r="E237" i="5"/>
  <c r="F237" i="5"/>
  <c r="K237" i="5"/>
  <c r="L237" i="5"/>
  <c r="M237" i="5"/>
  <c r="N237" i="5"/>
  <c r="O237" i="5"/>
  <c r="U237" i="5"/>
  <c r="V237" i="5"/>
  <c r="W237" i="5"/>
  <c r="X237" i="5"/>
  <c r="Y237" i="5"/>
  <c r="Z237" i="5"/>
  <c r="AC237" i="5"/>
  <c r="AD237" i="5"/>
  <c r="AE237" i="5"/>
  <c r="AF237" i="5"/>
  <c r="A238" i="5"/>
  <c r="B238" i="5"/>
  <c r="C238" i="5"/>
  <c r="D238" i="5"/>
  <c r="E238" i="5"/>
  <c r="F238" i="5"/>
  <c r="K238" i="5"/>
  <c r="L238" i="5"/>
  <c r="M238" i="5"/>
  <c r="N238" i="5"/>
  <c r="O238" i="5"/>
  <c r="U238" i="5"/>
  <c r="V238" i="5"/>
  <c r="W238" i="5"/>
  <c r="X238" i="5"/>
  <c r="Y238" i="5"/>
  <c r="Z238" i="5"/>
  <c r="AC238" i="5"/>
  <c r="AD238" i="5"/>
  <c r="AE238" i="5"/>
  <c r="AF238" i="5"/>
  <c r="A239" i="5"/>
  <c r="B239" i="5"/>
  <c r="C239" i="5"/>
  <c r="D239" i="5"/>
  <c r="E239" i="5"/>
  <c r="F239" i="5"/>
  <c r="K239" i="5"/>
  <c r="L239" i="5"/>
  <c r="M239" i="5"/>
  <c r="N239" i="5"/>
  <c r="O239" i="5"/>
  <c r="U239" i="5"/>
  <c r="V239" i="5"/>
  <c r="W239" i="5"/>
  <c r="X239" i="5"/>
  <c r="Y239" i="5"/>
  <c r="Z239" i="5"/>
  <c r="AC239" i="5"/>
  <c r="AD239" i="5"/>
  <c r="AE239" i="5"/>
  <c r="AF239" i="5"/>
  <c r="A240" i="5"/>
  <c r="B240" i="5"/>
  <c r="C240" i="5"/>
  <c r="D240" i="5"/>
  <c r="E240" i="5"/>
  <c r="F240" i="5"/>
  <c r="K240" i="5"/>
  <c r="L240" i="5"/>
  <c r="M240" i="5"/>
  <c r="N240" i="5"/>
  <c r="O240" i="5"/>
  <c r="U240" i="5"/>
  <c r="V240" i="5"/>
  <c r="W240" i="5"/>
  <c r="X240" i="5"/>
  <c r="Y240" i="5"/>
  <c r="Z240" i="5"/>
  <c r="AC240" i="5"/>
  <c r="AD240" i="5"/>
  <c r="AE240" i="5"/>
  <c r="AF240" i="5"/>
  <c r="A241" i="5"/>
  <c r="B241" i="5"/>
  <c r="C241" i="5"/>
  <c r="D241" i="5"/>
  <c r="E241" i="5"/>
  <c r="F241" i="5"/>
  <c r="K241" i="5"/>
  <c r="L241" i="5"/>
  <c r="M241" i="5"/>
  <c r="N241" i="5"/>
  <c r="O241" i="5"/>
  <c r="U241" i="5"/>
  <c r="V241" i="5"/>
  <c r="W241" i="5"/>
  <c r="X241" i="5"/>
  <c r="Y241" i="5"/>
  <c r="Z241" i="5"/>
  <c r="AC241" i="5"/>
  <c r="AD241" i="5"/>
  <c r="AE241" i="5"/>
  <c r="AF241" i="5"/>
  <c r="A242" i="5"/>
  <c r="B242" i="5"/>
  <c r="C242" i="5"/>
  <c r="D242" i="5"/>
  <c r="E242" i="5"/>
  <c r="F242" i="5"/>
  <c r="K242" i="5"/>
  <c r="L242" i="5"/>
  <c r="M242" i="5"/>
  <c r="N242" i="5"/>
  <c r="O242" i="5"/>
  <c r="U242" i="5"/>
  <c r="V242" i="5"/>
  <c r="W242" i="5"/>
  <c r="X242" i="5"/>
  <c r="Y242" i="5"/>
  <c r="Z242" i="5"/>
  <c r="AC242" i="5"/>
  <c r="AD242" i="5"/>
  <c r="AE242" i="5"/>
  <c r="AF242" i="5"/>
  <c r="A243" i="5"/>
  <c r="B243" i="5"/>
  <c r="C243" i="5"/>
  <c r="D243" i="5"/>
  <c r="E243" i="5"/>
  <c r="F243" i="5"/>
  <c r="K243" i="5"/>
  <c r="L243" i="5"/>
  <c r="M243" i="5"/>
  <c r="N243" i="5"/>
  <c r="O243" i="5"/>
  <c r="U243" i="5"/>
  <c r="V243" i="5"/>
  <c r="W243" i="5"/>
  <c r="X243" i="5"/>
  <c r="Y243" i="5"/>
  <c r="Z243" i="5"/>
  <c r="AC243" i="5"/>
  <c r="AD243" i="5"/>
  <c r="AE243" i="5"/>
  <c r="AF243" i="5"/>
  <c r="A244" i="5"/>
  <c r="B244" i="5"/>
  <c r="C244" i="5"/>
  <c r="D244" i="5"/>
  <c r="E244" i="5"/>
  <c r="F244" i="5"/>
  <c r="U244" i="5"/>
  <c r="V244" i="5"/>
  <c r="W244" i="5"/>
  <c r="X244" i="5"/>
  <c r="Y244" i="5"/>
  <c r="Z244" i="5"/>
  <c r="AC244" i="5"/>
  <c r="AD244" i="5"/>
  <c r="AE244" i="5"/>
  <c r="AF244" i="5"/>
  <c r="A245" i="5"/>
  <c r="B245" i="5"/>
  <c r="C245" i="5"/>
  <c r="D245" i="5"/>
  <c r="E245" i="5"/>
  <c r="F245" i="5"/>
  <c r="U245" i="5"/>
  <c r="V245" i="5"/>
  <c r="W245" i="5"/>
  <c r="X245" i="5"/>
  <c r="Y245" i="5"/>
  <c r="Z245" i="5"/>
  <c r="AC245" i="5"/>
  <c r="AD245" i="5"/>
  <c r="AE245" i="5"/>
  <c r="AF245" i="5"/>
  <c r="A246" i="5"/>
  <c r="B246" i="5"/>
  <c r="C246" i="5"/>
  <c r="D246" i="5"/>
  <c r="E246" i="5"/>
  <c r="F246" i="5"/>
  <c r="U246" i="5"/>
  <c r="V246" i="5"/>
  <c r="W246" i="5"/>
  <c r="X246" i="5"/>
  <c r="Y246" i="5"/>
  <c r="Z246" i="5"/>
  <c r="AC246" i="5"/>
  <c r="AD246" i="5"/>
  <c r="AE246" i="5"/>
  <c r="AF246" i="5"/>
  <c r="A247" i="5"/>
  <c r="B247" i="5"/>
  <c r="C247" i="5"/>
  <c r="D247" i="5"/>
  <c r="E247" i="5"/>
  <c r="F247" i="5"/>
  <c r="U247" i="5"/>
  <c r="V247" i="5"/>
  <c r="W247" i="5"/>
  <c r="X247" i="5"/>
  <c r="Y247" i="5"/>
  <c r="Z247" i="5"/>
  <c r="AC247" i="5"/>
  <c r="AD247" i="5"/>
  <c r="AE247" i="5"/>
  <c r="AF247" i="5"/>
  <c r="A248" i="5"/>
  <c r="B248" i="5"/>
  <c r="C248" i="5"/>
  <c r="D248" i="5"/>
  <c r="E248" i="5"/>
  <c r="F248" i="5"/>
  <c r="U248" i="5"/>
  <c r="V248" i="5"/>
  <c r="W248" i="5"/>
  <c r="X248" i="5"/>
  <c r="Y248" i="5"/>
  <c r="Z248" i="5"/>
  <c r="AC248" i="5"/>
  <c r="AD248" i="5"/>
  <c r="AE248" i="5"/>
  <c r="AF248" i="5"/>
  <c r="A249" i="5"/>
  <c r="B249" i="5"/>
  <c r="C249" i="5"/>
  <c r="D249" i="5"/>
  <c r="E249" i="5"/>
  <c r="F249" i="5"/>
  <c r="U249" i="5"/>
  <c r="V249" i="5"/>
  <c r="W249" i="5"/>
  <c r="X249" i="5"/>
  <c r="Y249" i="5"/>
  <c r="Z249" i="5"/>
  <c r="AC249" i="5"/>
  <c r="AD249" i="5"/>
  <c r="AE249" i="5"/>
  <c r="AF249" i="5"/>
  <c r="A250" i="5"/>
  <c r="B250" i="5"/>
  <c r="C250" i="5"/>
  <c r="D250" i="5"/>
  <c r="E250" i="5"/>
  <c r="F250" i="5"/>
  <c r="U250" i="5"/>
  <c r="V250" i="5"/>
  <c r="W250" i="5"/>
  <c r="X250" i="5"/>
  <c r="Y250" i="5"/>
  <c r="Z250" i="5"/>
  <c r="AC250" i="5"/>
  <c r="AD250" i="5"/>
  <c r="AE250" i="5"/>
  <c r="AF250" i="5"/>
  <c r="A251" i="5"/>
  <c r="B251" i="5"/>
  <c r="C251" i="5"/>
  <c r="D251" i="5"/>
  <c r="E251" i="5"/>
  <c r="F251" i="5"/>
  <c r="U251" i="5"/>
  <c r="V251" i="5"/>
  <c r="W251" i="5"/>
  <c r="X251" i="5"/>
  <c r="Y251" i="5"/>
  <c r="Z251" i="5"/>
  <c r="AC251" i="5"/>
  <c r="AD251" i="5"/>
  <c r="AE251" i="5"/>
  <c r="AF251" i="5"/>
  <c r="A252" i="5"/>
  <c r="B252" i="5"/>
  <c r="C252" i="5"/>
  <c r="D252" i="5"/>
  <c r="E252" i="5"/>
  <c r="F252" i="5"/>
  <c r="U252" i="5"/>
  <c r="V252" i="5"/>
  <c r="W252" i="5"/>
  <c r="X252" i="5"/>
  <c r="Y252" i="5"/>
  <c r="Z252" i="5"/>
  <c r="AC252" i="5"/>
  <c r="AD252" i="5"/>
  <c r="AE252" i="5"/>
  <c r="AF252" i="5"/>
  <c r="A253" i="5"/>
  <c r="B253" i="5"/>
  <c r="C253" i="5"/>
  <c r="D253" i="5"/>
  <c r="E253" i="5"/>
  <c r="F253" i="5"/>
  <c r="U253" i="5"/>
  <c r="V253" i="5"/>
  <c r="W253" i="5"/>
  <c r="X253" i="5"/>
  <c r="Y253" i="5"/>
  <c r="Z253" i="5"/>
  <c r="AC253" i="5"/>
  <c r="AD253" i="5"/>
  <c r="AE253" i="5"/>
  <c r="AF253" i="5"/>
  <c r="A254" i="5"/>
  <c r="B254" i="5"/>
  <c r="C254" i="5"/>
  <c r="D254" i="5"/>
  <c r="E254" i="5"/>
  <c r="F254" i="5"/>
  <c r="U254" i="5"/>
  <c r="V254" i="5"/>
  <c r="W254" i="5"/>
  <c r="X254" i="5"/>
  <c r="Y254" i="5"/>
  <c r="Z254" i="5"/>
  <c r="AC254" i="5"/>
  <c r="AD254" i="5"/>
  <c r="AE254" i="5"/>
  <c r="AF254" i="5"/>
  <c r="A255" i="5"/>
  <c r="B255" i="5"/>
  <c r="C255" i="5"/>
  <c r="D255" i="5"/>
  <c r="E255" i="5"/>
  <c r="F255" i="5"/>
  <c r="U255" i="5"/>
  <c r="V255" i="5"/>
  <c r="W255" i="5"/>
  <c r="X255" i="5"/>
  <c r="Y255" i="5"/>
  <c r="Z255" i="5"/>
  <c r="AC255" i="5"/>
  <c r="AD255" i="5"/>
  <c r="AE255" i="5"/>
  <c r="AF255" i="5"/>
  <c r="A256" i="5"/>
  <c r="B256" i="5"/>
  <c r="C256" i="5"/>
  <c r="D256" i="5"/>
  <c r="E256" i="5"/>
  <c r="F256" i="5"/>
  <c r="U256" i="5"/>
  <c r="V256" i="5"/>
  <c r="W256" i="5"/>
  <c r="X256" i="5"/>
  <c r="Y256" i="5"/>
  <c r="Z256" i="5"/>
  <c r="AC256" i="5"/>
  <c r="AD256" i="5"/>
  <c r="AE256" i="5"/>
  <c r="AF256" i="5"/>
  <c r="A257" i="5"/>
  <c r="B257" i="5"/>
  <c r="C257" i="5"/>
  <c r="D257" i="5"/>
  <c r="E257" i="5"/>
  <c r="F257" i="5"/>
  <c r="U257" i="5"/>
  <c r="V257" i="5"/>
  <c r="W257" i="5"/>
  <c r="X257" i="5"/>
  <c r="Y257" i="5"/>
  <c r="Z257" i="5"/>
  <c r="AC257" i="5"/>
  <c r="AD257" i="5"/>
  <c r="AE257" i="5"/>
  <c r="AF257" i="5"/>
  <c r="A258" i="5"/>
  <c r="B258" i="5"/>
  <c r="C258" i="5"/>
  <c r="D258" i="5"/>
  <c r="E258" i="5"/>
  <c r="F258" i="5"/>
  <c r="U258" i="5"/>
  <c r="V258" i="5"/>
  <c r="W258" i="5"/>
  <c r="X258" i="5"/>
  <c r="Y258" i="5"/>
  <c r="Z258" i="5"/>
  <c r="AC258" i="5"/>
  <c r="AD258" i="5"/>
  <c r="AE258" i="5"/>
  <c r="AF258" i="5"/>
  <c r="A259" i="5"/>
  <c r="B259" i="5"/>
  <c r="C259" i="5"/>
  <c r="D259" i="5"/>
  <c r="E259" i="5"/>
  <c r="F259" i="5"/>
  <c r="U259" i="5"/>
  <c r="V259" i="5"/>
  <c r="W259" i="5"/>
  <c r="X259" i="5"/>
  <c r="Y259" i="5"/>
  <c r="Z259" i="5"/>
  <c r="AC259" i="5"/>
  <c r="AD259" i="5"/>
  <c r="AE259" i="5"/>
  <c r="AF259" i="5"/>
  <c r="A260" i="5"/>
  <c r="B260" i="5"/>
  <c r="C260" i="5"/>
  <c r="D260" i="5"/>
  <c r="E260" i="5"/>
  <c r="F260" i="5"/>
  <c r="U260" i="5"/>
  <c r="V260" i="5"/>
  <c r="W260" i="5"/>
  <c r="X260" i="5"/>
  <c r="Y260" i="5"/>
  <c r="Z260" i="5"/>
  <c r="AC260" i="5"/>
  <c r="AD260" i="5"/>
  <c r="AE260" i="5"/>
  <c r="AF260" i="5"/>
  <c r="A261" i="5"/>
  <c r="B261" i="5"/>
  <c r="C261" i="5"/>
  <c r="D261" i="5"/>
  <c r="E261" i="5"/>
  <c r="F261" i="5"/>
  <c r="U261" i="5"/>
  <c r="V261" i="5"/>
  <c r="W261" i="5"/>
  <c r="X261" i="5"/>
  <c r="Y261" i="5"/>
  <c r="Z261" i="5"/>
  <c r="AC261" i="5"/>
  <c r="AD261" i="5"/>
  <c r="AE261" i="5"/>
  <c r="AF261" i="5"/>
  <c r="A262" i="5"/>
  <c r="B262" i="5"/>
  <c r="C262" i="5"/>
  <c r="D262" i="5"/>
  <c r="E262" i="5"/>
  <c r="F262" i="5"/>
  <c r="U262" i="5"/>
  <c r="V262" i="5"/>
  <c r="W262" i="5"/>
  <c r="X262" i="5"/>
  <c r="Y262" i="5"/>
  <c r="Z262" i="5"/>
  <c r="AC262" i="5"/>
  <c r="AD262" i="5"/>
  <c r="AE262" i="5"/>
  <c r="AF262" i="5"/>
  <c r="A263" i="5"/>
  <c r="B263" i="5"/>
  <c r="C263" i="5"/>
  <c r="D263" i="5"/>
  <c r="E263" i="5"/>
  <c r="F263" i="5"/>
  <c r="U263" i="5"/>
  <c r="V263" i="5"/>
  <c r="W263" i="5"/>
  <c r="X263" i="5"/>
  <c r="Y263" i="5"/>
  <c r="Z263" i="5"/>
  <c r="AC263" i="5"/>
  <c r="AD263" i="5"/>
  <c r="AE263" i="5"/>
  <c r="AF263" i="5"/>
  <c r="A264" i="5"/>
  <c r="B264" i="5"/>
  <c r="C264" i="5"/>
  <c r="D264" i="5"/>
  <c r="E264" i="5"/>
  <c r="F264" i="5"/>
  <c r="U264" i="5"/>
  <c r="V264" i="5"/>
  <c r="W264" i="5"/>
  <c r="X264" i="5"/>
  <c r="Y264" i="5"/>
  <c r="Z264" i="5"/>
  <c r="AC264" i="5"/>
  <c r="AD264" i="5"/>
  <c r="AE264" i="5"/>
  <c r="AF264" i="5"/>
  <c r="A265" i="5"/>
  <c r="B265" i="5"/>
  <c r="C265" i="5"/>
  <c r="D265" i="5"/>
  <c r="E265" i="5"/>
  <c r="F265" i="5"/>
  <c r="U265" i="5"/>
  <c r="V265" i="5"/>
  <c r="W265" i="5"/>
  <c r="X265" i="5"/>
  <c r="Y265" i="5"/>
  <c r="Z265" i="5"/>
  <c r="AC265" i="5"/>
  <c r="AD265" i="5"/>
  <c r="AE265" i="5"/>
  <c r="AF265" i="5"/>
  <c r="A266" i="5"/>
  <c r="B266" i="5"/>
  <c r="C266" i="5"/>
  <c r="D266" i="5"/>
  <c r="E266" i="5"/>
  <c r="F266" i="5"/>
  <c r="U266" i="5"/>
  <c r="V266" i="5"/>
  <c r="W266" i="5"/>
  <c r="X266" i="5"/>
  <c r="Y266" i="5"/>
  <c r="Z266" i="5"/>
  <c r="AC266" i="5"/>
  <c r="AD266" i="5"/>
  <c r="AE266" i="5"/>
  <c r="AF266" i="5"/>
  <c r="A267" i="5"/>
  <c r="B267" i="5"/>
  <c r="C267" i="5"/>
  <c r="D267" i="5"/>
  <c r="E267" i="5"/>
  <c r="F267" i="5"/>
  <c r="U267" i="5"/>
  <c r="V267" i="5"/>
  <c r="W267" i="5"/>
  <c r="X267" i="5"/>
  <c r="Y267" i="5"/>
  <c r="Z267" i="5"/>
  <c r="AC267" i="5"/>
  <c r="AD267" i="5"/>
  <c r="AE267" i="5"/>
  <c r="AF267" i="5"/>
  <c r="A268" i="5"/>
  <c r="B268" i="5"/>
  <c r="C268" i="5"/>
  <c r="D268" i="5"/>
  <c r="E268" i="5"/>
  <c r="F268" i="5"/>
  <c r="U268" i="5"/>
  <c r="V268" i="5"/>
  <c r="W268" i="5"/>
  <c r="X268" i="5"/>
  <c r="Y268" i="5"/>
  <c r="Z268" i="5"/>
  <c r="AC268" i="5"/>
  <c r="AD268" i="5"/>
  <c r="AE268" i="5"/>
  <c r="AF268" i="5"/>
  <c r="A269" i="5"/>
  <c r="B269" i="5"/>
  <c r="C269" i="5"/>
  <c r="D269" i="5"/>
  <c r="E269" i="5"/>
  <c r="F269" i="5"/>
  <c r="U269" i="5"/>
  <c r="V269" i="5"/>
  <c r="W269" i="5"/>
  <c r="X269" i="5"/>
  <c r="Y269" i="5"/>
  <c r="Z269" i="5"/>
  <c r="AC269" i="5"/>
  <c r="AD269" i="5"/>
  <c r="AE269" i="5"/>
  <c r="AF269" i="5"/>
  <c r="A270" i="5"/>
  <c r="B270" i="5"/>
  <c r="C270" i="5"/>
  <c r="D270" i="5"/>
  <c r="E270" i="5"/>
  <c r="F270" i="5"/>
  <c r="U270" i="5"/>
  <c r="V270" i="5"/>
  <c r="W270" i="5"/>
  <c r="X270" i="5"/>
  <c r="Y270" i="5"/>
  <c r="Z270" i="5"/>
  <c r="AC270" i="5"/>
  <c r="AD270" i="5"/>
  <c r="AE270" i="5"/>
  <c r="AF270" i="5"/>
  <c r="AI270" i="5"/>
  <c r="AJ270" i="5"/>
  <c r="AK270" i="5"/>
  <c r="A271" i="5"/>
  <c r="B271" i="5"/>
  <c r="C271" i="5"/>
  <c r="D271" i="5"/>
  <c r="E271" i="5"/>
  <c r="F271" i="5"/>
  <c r="U271" i="5"/>
  <c r="V271" i="5"/>
  <c r="W271" i="5"/>
  <c r="X271" i="5"/>
  <c r="Y271" i="5"/>
  <c r="Z271" i="5"/>
  <c r="AC271" i="5"/>
  <c r="AD271" i="5"/>
  <c r="AE271" i="5"/>
  <c r="AF271" i="5"/>
  <c r="AI271" i="5"/>
  <c r="AJ271" i="5"/>
  <c r="AK271" i="5"/>
  <c r="A272" i="5"/>
  <c r="B272" i="5"/>
  <c r="C272" i="5"/>
  <c r="D272" i="5"/>
  <c r="E272" i="5"/>
  <c r="F272" i="5"/>
  <c r="U272" i="5"/>
  <c r="V272" i="5"/>
  <c r="W272" i="5"/>
  <c r="X272" i="5"/>
  <c r="Y272" i="5"/>
  <c r="Z272" i="5"/>
  <c r="AC272" i="5"/>
  <c r="AD272" i="5"/>
  <c r="AE272" i="5"/>
  <c r="AF272" i="5"/>
  <c r="AI272" i="5"/>
  <c r="AJ272" i="5"/>
  <c r="AK272" i="5"/>
  <c r="A273" i="5"/>
  <c r="B273" i="5"/>
  <c r="C273" i="5"/>
  <c r="D273" i="5"/>
  <c r="E273" i="5"/>
  <c r="F273" i="5"/>
  <c r="U273" i="5"/>
  <c r="V273" i="5"/>
  <c r="W273" i="5"/>
  <c r="X273" i="5"/>
  <c r="Y273" i="5"/>
  <c r="Z273" i="5"/>
  <c r="AC273" i="5"/>
  <c r="AD273" i="5"/>
  <c r="AE273" i="5"/>
  <c r="AF273" i="5"/>
  <c r="AI273" i="5"/>
  <c r="AJ273" i="5"/>
  <c r="AK273" i="5"/>
  <c r="A274" i="5"/>
  <c r="B274" i="5"/>
  <c r="C274" i="5"/>
  <c r="D274" i="5"/>
  <c r="E274" i="5"/>
  <c r="F274" i="5"/>
  <c r="U274" i="5"/>
  <c r="V274" i="5"/>
  <c r="W274" i="5"/>
  <c r="X274" i="5"/>
  <c r="Y274" i="5"/>
  <c r="Z274" i="5"/>
  <c r="AC274" i="5"/>
  <c r="AD274" i="5"/>
  <c r="AE274" i="5"/>
  <c r="AF274" i="5"/>
  <c r="AI274" i="5"/>
  <c r="AJ274" i="5"/>
  <c r="AK274" i="5"/>
  <c r="A275" i="5"/>
  <c r="B275" i="5"/>
  <c r="C275" i="5"/>
  <c r="D275" i="5"/>
  <c r="E275" i="5"/>
  <c r="F275" i="5"/>
  <c r="U275" i="5"/>
  <c r="V275" i="5"/>
  <c r="W275" i="5"/>
  <c r="X275" i="5"/>
  <c r="Y275" i="5"/>
  <c r="Z275" i="5"/>
  <c r="AC275" i="5"/>
  <c r="AD275" i="5"/>
  <c r="AE275" i="5"/>
  <c r="AF275" i="5"/>
  <c r="AI275" i="5"/>
  <c r="AJ275" i="5"/>
  <c r="AK275" i="5"/>
  <c r="A276" i="5"/>
  <c r="B276" i="5"/>
  <c r="C276" i="5"/>
  <c r="D276" i="5"/>
  <c r="E276" i="5"/>
  <c r="F276" i="5"/>
  <c r="U276" i="5"/>
  <c r="V276" i="5"/>
  <c r="W276" i="5"/>
  <c r="X276" i="5"/>
  <c r="Y276" i="5"/>
  <c r="Z276" i="5"/>
  <c r="AC276" i="5"/>
  <c r="AD276" i="5"/>
  <c r="AE276" i="5"/>
  <c r="AF276" i="5"/>
  <c r="AI276" i="5"/>
  <c r="AJ276" i="5"/>
  <c r="AK276" i="5"/>
  <c r="A277" i="5"/>
  <c r="B277" i="5"/>
  <c r="C277" i="5"/>
  <c r="D277" i="5"/>
  <c r="E277" i="5"/>
  <c r="F277" i="5"/>
  <c r="U277" i="5"/>
  <c r="V277" i="5"/>
  <c r="W277" i="5"/>
  <c r="X277" i="5"/>
  <c r="Y277" i="5"/>
  <c r="Z277" i="5"/>
  <c r="AC277" i="5"/>
  <c r="AD277" i="5"/>
  <c r="AE277" i="5"/>
  <c r="AF277" i="5"/>
  <c r="AI277" i="5"/>
  <c r="AJ277" i="5"/>
  <c r="AK277" i="5"/>
  <c r="A278" i="5"/>
  <c r="B278" i="5"/>
  <c r="C278" i="5"/>
  <c r="D278" i="5"/>
  <c r="E278" i="5"/>
  <c r="F278" i="5"/>
  <c r="U278" i="5"/>
  <c r="V278" i="5"/>
  <c r="W278" i="5"/>
  <c r="X278" i="5"/>
  <c r="Y278" i="5"/>
  <c r="Z278" i="5"/>
  <c r="AC278" i="5"/>
  <c r="AD278" i="5"/>
  <c r="AE278" i="5"/>
  <c r="AF278" i="5"/>
  <c r="AI278" i="5"/>
  <c r="AJ278" i="5"/>
  <c r="AK278" i="5"/>
  <c r="A279" i="5"/>
  <c r="B279" i="5"/>
  <c r="C279" i="5"/>
  <c r="D279" i="5"/>
  <c r="E279" i="5"/>
  <c r="F279" i="5"/>
  <c r="U279" i="5"/>
  <c r="V279" i="5"/>
  <c r="W279" i="5"/>
  <c r="X279" i="5"/>
  <c r="Y279" i="5"/>
  <c r="Z279" i="5"/>
  <c r="AC279" i="5"/>
  <c r="AD279" i="5"/>
  <c r="AE279" i="5"/>
  <c r="AF279" i="5"/>
  <c r="AI279" i="5"/>
  <c r="AJ279" i="5"/>
  <c r="AK279" i="5"/>
  <c r="A280" i="5"/>
  <c r="B280" i="5"/>
  <c r="C280" i="5"/>
  <c r="D280" i="5"/>
  <c r="E280" i="5"/>
  <c r="F280" i="5"/>
  <c r="U280" i="5"/>
  <c r="V280" i="5"/>
  <c r="W280" i="5"/>
  <c r="X280" i="5"/>
  <c r="Y280" i="5"/>
  <c r="Z280" i="5"/>
  <c r="AC280" i="5"/>
  <c r="AD280" i="5"/>
  <c r="AE280" i="5"/>
  <c r="AF280" i="5"/>
  <c r="AI280" i="5"/>
  <c r="AJ280" i="5"/>
  <c r="AK280" i="5"/>
  <c r="A281" i="5"/>
  <c r="B281" i="5"/>
  <c r="C281" i="5"/>
  <c r="D281" i="5"/>
  <c r="E281" i="5"/>
  <c r="F281" i="5"/>
  <c r="U281" i="5"/>
  <c r="V281" i="5"/>
  <c r="W281" i="5"/>
  <c r="X281" i="5"/>
  <c r="Y281" i="5"/>
  <c r="Z281" i="5"/>
  <c r="AC281" i="5"/>
  <c r="AD281" i="5"/>
  <c r="AE281" i="5"/>
  <c r="AF281" i="5"/>
  <c r="AI281" i="5"/>
  <c r="AJ281" i="5"/>
  <c r="AK281" i="5"/>
  <c r="A282" i="5"/>
  <c r="B282" i="5"/>
  <c r="C282" i="5"/>
  <c r="D282" i="5"/>
  <c r="E282" i="5"/>
  <c r="F282" i="5"/>
  <c r="U282" i="5"/>
  <c r="V282" i="5"/>
  <c r="W282" i="5"/>
  <c r="X282" i="5"/>
  <c r="Y282" i="5"/>
  <c r="Z282" i="5"/>
  <c r="AC282" i="5"/>
  <c r="AD282" i="5"/>
  <c r="AE282" i="5"/>
  <c r="AF282" i="5"/>
  <c r="AI282" i="5"/>
  <c r="AJ282" i="5"/>
  <c r="AK282" i="5"/>
  <c r="A283" i="5"/>
  <c r="B283" i="5"/>
  <c r="C283" i="5"/>
  <c r="D283" i="5"/>
  <c r="E283" i="5"/>
  <c r="F283" i="5"/>
  <c r="U283" i="5"/>
  <c r="V283" i="5"/>
  <c r="W283" i="5"/>
  <c r="X283" i="5"/>
  <c r="Y283" i="5"/>
  <c r="Z283" i="5"/>
  <c r="AC283" i="5"/>
  <c r="AD283" i="5"/>
  <c r="AE283" i="5"/>
  <c r="AF283" i="5"/>
  <c r="AI283" i="5"/>
  <c r="AJ283" i="5"/>
  <c r="AK283" i="5"/>
  <c r="A284" i="5"/>
  <c r="B284" i="5"/>
  <c r="C284" i="5"/>
  <c r="D284" i="5"/>
  <c r="E284" i="5"/>
  <c r="F284" i="5"/>
  <c r="U284" i="5"/>
  <c r="V284" i="5"/>
  <c r="W284" i="5"/>
  <c r="X284" i="5"/>
  <c r="Y284" i="5"/>
  <c r="Z284" i="5"/>
  <c r="AC284" i="5"/>
  <c r="AD284" i="5"/>
  <c r="AE284" i="5"/>
  <c r="AF284" i="5"/>
  <c r="AI284" i="5"/>
  <c r="AJ284" i="5"/>
  <c r="AK284" i="5"/>
  <c r="A285" i="5"/>
  <c r="B285" i="5"/>
  <c r="C285" i="5"/>
  <c r="D285" i="5"/>
  <c r="E285" i="5"/>
  <c r="F285" i="5"/>
  <c r="U285" i="5"/>
  <c r="V285" i="5"/>
  <c r="W285" i="5"/>
  <c r="X285" i="5"/>
  <c r="Y285" i="5"/>
  <c r="Z285" i="5"/>
  <c r="AC285" i="5"/>
  <c r="AD285" i="5"/>
  <c r="AE285" i="5"/>
  <c r="AF285" i="5"/>
  <c r="AI285" i="5"/>
  <c r="AJ285" i="5"/>
  <c r="AK285" i="5"/>
  <c r="A286" i="5"/>
  <c r="B286" i="5"/>
  <c r="C286" i="5"/>
  <c r="D286" i="5"/>
  <c r="E286" i="5"/>
  <c r="F286" i="5"/>
  <c r="U286" i="5"/>
  <c r="V286" i="5"/>
  <c r="W286" i="5"/>
  <c r="X286" i="5"/>
  <c r="Y286" i="5"/>
  <c r="Z286" i="5"/>
  <c r="AC286" i="5"/>
  <c r="AD286" i="5"/>
  <c r="AE286" i="5"/>
  <c r="AF286" i="5"/>
  <c r="AI286" i="5"/>
  <c r="AJ286" i="5"/>
  <c r="AK286" i="5"/>
  <c r="A287" i="5"/>
  <c r="B287" i="5"/>
  <c r="C287" i="5"/>
  <c r="D287" i="5"/>
  <c r="E287" i="5"/>
  <c r="F287" i="5"/>
  <c r="U287" i="5"/>
  <c r="V287" i="5"/>
  <c r="W287" i="5"/>
  <c r="X287" i="5"/>
  <c r="Y287" i="5"/>
  <c r="Z287" i="5"/>
  <c r="AC287" i="5"/>
  <c r="AD287" i="5"/>
  <c r="AE287" i="5"/>
  <c r="AF287" i="5"/>
  <c r="AI287" i="5"/>
  <c r="AJ287" i="5"/>
  <c r="AK287" i="5"/>
  <c r="A288" i="5"/>
  <c r="B288" i="5"/>
  <c r="C288" i="5"/>
  <c r="D288" i="5"/>
  <c r="E288" i="5"/>
  <c r="F288" i="5"/>
  <c r="U288" i="5"/>
  <c r="V288" i="5"/>
  <c r="W288" i="5"/>
  <c r="X288" i="5"/>
  <c r="Y288" i="5"/>
  <c r="Z288" i="5"/>
  <c r="AC288" i="5"/>
  <c r="AD288" i="5"/>
  <c r="AE288" i="5"/>
  <c r="AF288" i="5"/>
  <c r="AI288" i="5"/>
  <c r="AJ288" i="5"/>
  <c r="AK288" i="5"/>
  <c r="A289" i="5"/>
  <c r="B289" i="5"/>
  <c r="C289" i="5"/>
  <c r="D289" i="5"/>
  <c r="E289" i="5"/>
  <c r="F289" i="5"/>
  <c r="U289" i="5"/>
  <c r="V289" i="5"/>
  <c r="W289" i="5"/>
  <c r="X289" i="5"/>
  <c r="Y289" i="5"/>
  <c r="Z289" i="5"/>
  <c r="AC289" i="5"/>
  <c r="AD289" i="5"/>
  <c r="AE289" i="5"/>
  <c r="AF289" i="5"/>
  <c r="AI289" i="5"/>
  <c r="AJ289" i="5"/>
  <c r="AK289" i="5"/>
  <c r="A290" i="5"/>
  <c r="B290" i="5"/>
  <c r="C290" i="5"/>
  <c r="D290" i="5"/>
  <c r="E290" i="5"/>
  <c r="F290" i="5"/>
  <c r="U290" i="5"/>
  <c r="V290" i="5"/>
  <c r="W290" i="5"/>
  <c r="X290" i="5"/>
  <c r="Y290" i="5"/>
  <c r="Z290" i="5"/>
  <c r="AC290" i="5"/>
  <c r="AD290" i="5"/>
  <c r="AE290" i="5"/>
  <c r="AF290" i="5"/>
  <c r="AI290" i="5"/>
  <c r="AJ290" i="5"/>
  <c r="AK290" i="5"/>
  <c r="A291" i="5"/>
  <c r="B291" i="5"/>
  <c r="C291" i="5"/>
  <c r="D291" i="5"/>
  <c r="E291" i="5"/>
  <c r="F291" i="5"/>
  <c r="U291" i="5"/>
  <c r="V291" i="5"/>
  <c r="W291" i="5"/>
  <c r="X291" i="5"/>
  <c r="Y291" i="5"/>
  <c r="Z291" i="5"/>
  <c r="AC291" i="5"/>
  <c r="AD291" i="5"/>
  <c r="AE291" i="5"/>
  <c r="AF291" i="5"/>
  <c r="AI291" i="5"/>
  <c r="AJ291" i="5"/>
  <c r="AK291" i="5"/>
  <c r="A292" i="5"/>
  <c r="B292" i="5"/>
  <c r="C292" i="5"/>
  <c r="D292" i="5"/>
  <c r="E292" i="5"/>
  <c r="F292" i="5"/>
  <c r="U292" i="5"/>
  <c r="V292" i="5"/>
  <c r="W292" i="5"/>
  <c r="X292" i="5"/>
  <c r="Y292" i="5"/>
  <c r="Z292" i="5"/>
  <c r="AC292" i="5"/>
  <c r="AD292" i="5"/>
  <c r="AE292" i="5"/>
  <c r="AF292" i="5"/>
  <c r="AI292" i="5"/>
  <c r="AJ292" i="5"/>
  <c r="AK292" i="5"/>
  <c r="A293" i="5"/>
  <c r="B293" i="5"/>
  <c r="C293" i="5"/>
  <c r="D293" i="5"/>
  <c r="E293" i="5"/>
  <c r="F293" i="5"/>
  <c r="U293" i="5"/>
  <c r="V293" i="5"/>
  <c r="W293" i="5"/>
  <c r="X293" i="5"/>
  <c r="Y293" i="5"/>
  <c r="Z293" i="5"/>
  <c r="AC293" i="5"/>
  <c r="AD293" i="5"/>
  <c r="AE293" i="5"/>
  <c r="AF293" i="5"/>
  <c r="AI293" i="5"/>
  <c r="AJ293" i="5"/>
  <c r="AK293" i="5"/>
  <c r="A294" i="5"/>
  <c r="B294" i="5"/>
  <c r="C294" i="5"/>
  <c r="D294" i="5"/>
  <c r="E294" i="5"/>
  <c r="F294" i="5"/>
  <c r="U294" i="5"/>
  <c r="V294" i="5"/>
  <c r="W294" i="5"/>
  <c r="X294" i="5"/>
  <c r="Y294" i="5"/>
  <c r="Z294" i="5"/>
  <c r="AC294" i="5"/>
  <c r="AD294" i="5"/>
  <c r="AE294" i="5"/>
  <c r="AF294" i="5"/>
  <c r="AI294" i="5"/>
  <c r="AJ294" i="5"/>
  <c r="AK294" i="5"/>
  <c r="A295" i="5"/>
  <c r="B295" i="5"/>
  <c r="C295" i="5"/>
  <c r="D295" i="5"/>
  <c r="E295" i="5"/>
  <c r="F295" i="5"/>
  <c r="U295" i="5"/>
  <c r="V295" i="5"/>
  <c r="W295" i="5"/>
  <c r="X295" i="5"/>
  <c r="Y295" i="5"/>
  <c r="Z295" i="5"/>
  <c r="AC295" i="5"/>
  <c r="AD295" i="5"/>
  <c r="AE295" i="5"/>
  <c r="AF295" i="5"/>
  <c r="AI295" i="5"/>
  <c r="AJ295" i="5"/>
  <c r="AK295" i="5"/>
  <c r="A296" i="5"/>
  <c r="B296" i="5"/>
  <c r="C296" i="5"/>
  <c r="D296" i="5"/>
  <c r="E296" i="5"/>
  <c r="F296" i="5"/>
  <c r="U296" i="5"/>
  <c r="V296" i="5"/>
  <c r="W296" i="5"/>
  <c r="X296" i="5"/>
  <c r="Y296" i="5"/>
  <c r="Z296" i="5"/>
  <c r="AC296" i="5"/>
  <c r="AD296" i="5"/>
  <c r="AE296" i="5"/>
  <c r="AF296" i="5"/>
  <c r="AI296" i="5"/>
  <c r="AJ296" i="5"/>
  <c r="AK296" i="5"/>
  <c r="A297" i="5"/>
  <c r="B297" i="5"/>
  <c r="C297" i="5"/>
  <c r="D297" i="5"/>
  <c r="E297" i="5"/>
  <c r="F297" i="5"/>
  <c r="U297" i="5"/>
  <c r="V297" i="5"/>
  <c r="W297" i="5"/>
  <c r="X297" i="5"/>
  <c r="Y297" i="5"/>
  <c r="Z297" i="5"/>
  <c r="AC297" i="5"/>
  <c r="AD297" i="5"/>
  <c r="AE297" i="5"/>
  <c r="AF297" i="5"/>
  <c r="AI297" i="5"/>
  <c r="AJ297" i="5"/>
  <c r="AK297" i="5"/>
  <c r="A298" i="5"/>
  <c r="B298" i="5"/>
  <c r="C298" i="5"/>
  <c r="D298" i="5"/>
  <c r="E298" i="5"/>
  <c r="F298" i="5"/>
  <c r="U298" i="5"/>
  <c r="V298" i="5"/>
  <c r="W298" i="5"/>
  <c r="X298" i="5"/>
  <c r="Y298" i="5"/>
  <c r="Z298" i="5"/>
  <c r="AC298" i="5"/>
  <c r="AD298" i="5"/>
  <c r="AE298" i="5"/>
  <c r="AF298" i="5"/>
  <c r="AI298" i="5"/>
  <c r="AJ298" i="5"/>
  <c r="AK298" i="5"/>
  <c r="A299" i="5"/>
  <c r="B299" i="5"/>
  <c r="C299" i="5"/>
  <c r="D299" i="5"/>
  <c r="E299" i="5"/>
  <c r="F299" i="5"/>
  <c r="U299" i="5"/>
  <c r="V299" i="5"/>
  <c r="W299" i="5"/>
  <c r="X299" i="5"/>
  <c r="Y299" i="5"/>
  <c r="Z299" i="5"/>
  <c r="AC299" i="5"/>
  <c r="AD299" i="5"/>
  <c r="AE299" i="5"/>
  <c r="AF299" i="5"/>
  <c r="AI299" i="5"/>
  <c r="AJ299" i="5"/>
  <c r="AK299" i="5"/>
  <c r="A300" i="5"/>
  <c r="B300" i="5"/>
  <c r="C300" i="5"/>
  <c r="D300" i="5"/>
  <c r="E300" i="5"/>
  <c r="F300" i="5"/>
  <c r="U300" i="5"/>
  <c r="V300" i="5"/>
  <c r="W300" i="5"/>
  <c r="X300" i="5"/>
  <c r="Y300" i="5"/>
  <c r="Z300" i="5"/>
  <c r="AC300" i="5"/>
  <c r="AD300" i="5"/>
  <c r="AE300" i="5"/>
  <c r="AF300" i="5"/>
  <c r="AI300" i="5"/>
  <c r="AJ300" i="5"/>
  <c r="AK300" i="5"/>
  <c r="A301" i="5"/>
  <c r="B301" i="5"/>
  <c r="C301" i="5"/>
  <c r="D301" i="5"/>
  <c r="E301" i="5"/>
  <c r="F301" i="5"/>
  <c r="U301" i="5"/>
  <c r="V301" i="5"/>
  <c r="W301" i="5"/>
  <c r="X301" i="5"/>
  <c r="Y301" i="5"/>
  <c r="Z301" i="5"/>
  <c r="AC301" i="5"/>
  <c r="AD301" i="5"/>
  <c r="AE301" i="5"/>
  <c r="AF301" i="5"/>
  <c r="AI301" i="5"/>
  <c r="AJ301" i="5"/>
  <c r="AK301" i="5"/>
  <c r="A302" i="5"/>
  <c r="B302" i="5"/>
  <c r="C302" i="5"/>
  <c r="D302" i="5"/>
  <c r="E302" i="5"/>
  <c r="F302" i="5"/>
  <c r="U302" i="5"/>
  <c r="V302" i="5"/>
  <c r="W302" i="5"/>
  <c r="X302" i="5"/>
  <c r="Y302" i="5"/>
  <c r="Z302" i="5"/>
  <c r="AC302" i="5"/>
  <c r="AD302" i="5"/>
  <c r="AE302" i="5"/>
  <c r="AF302" i="5"/>
  <c r="AI302" i="5"/>
  <c r="AJ302" i="5"/>
  <c r="AK302" i="5"/>
  <c r="A303" i="5"/>
  <c r="B303" i="5"/>
  <c r="C303" i="5"/>
  <c r="D303" i="5"/>
  <c r="E303" i="5"/>
  <c r="F303" i="5"/>
  <c r="U303" i="5"/>
  <c r="V303" i="5"/>
  <c r="W303" i="5"/>
  <c r="X303" i="5"/>
  <c r="Y303" i="5"/>
  <c r="Z303" i="5"/>
  <c r="AC303" i="5"/>
  <c r="AD303" i="5"/>
  <c r="AE303" i="5"/>
  <c r="AF303" i="5"/>
  <c r="AI303" i="5"/>
  <c r="AJ303" i="5"/>
  <c r="AK303" i="5"/>
  <c r="A304" i="5"/>
  <c r="B304" i="5"/>
  <c r="C304" i="5"/>
  <c r="D304" i="5"/>
  <c r="E304" i="5"/>
  <c r="F304" i="5"/>
  <c r="U304" i="5"/>
  <c r="V304" i="5"/>
  <c r="W304" i="5"/>
  <c r="X304" i="5"/>
  <c r="Y304" i="5"/>
  <c r="Z304" i="5"/>
  <c r="AC304" i="5"/>
  <c r="AD304" i="5"/>
  <c r="AE304" i="5"/>
  <c r="AF304" i="5"/>
  <c r="AI304" i="5"/>
  <c r="AJ304" i="5"/>
  <c r="AK304" i="5"/>
  <c r="A305" i="5"/>
  <c r="B305" i="5"/>
  <c r="C305" i="5"/>
  <c r="D305" i="5"/>
  <c r="E305" i="5"/>
  <c r="F305" i="5"/>
  <c r="U305" i="5"/>
  <c r="V305" i="5"/>
  <c r="W305" i="5"/>
  <c r="X305" i="5"/>
  <c r="Y305" i="5"/>
  <c r="Z305" i="5"/>
  <c r="AC305" i="5"/>
  <c r="AD305" i="5"/>
  <c r="AE305" i="5"/>
  <c r="AF305" i="5"/>
  <c r="AI305" i="5"/>
  <c r="AJ305" i="5"/>
  <c r="AK305" i="5"/>
  <c r="A306" i="5"/>
  <c r="B306" i="5"/>
  <c r="C306" i="5"/>
  <c r="D306" i="5"/>
  <c r="E306" i="5"/>
  <c r="F306" i="5"/>
  <c r="U306" i="5"/>
  <c r="V306" i="5"/>
  <c r="W306" i="5"/>
  <c r="X306" i="5"/>
  <c r="Y306" i="5"/>
  <c r="Z306" i="5"/>
  <c r="AC306" i="5"/>
  <c r="AD306" i="5"/>
  <c r="AE306" i="5"/>
  <c r="AF306" i="5"/>
  <c r="AI306" i="5"/>
  <c r="AJ306" i="5"/>
  <c r="AK306" i="5"/>
  <c r="A307" i="5"/>
  <c r="B307" i="5"/>
  <c r="C307" i="5"/>
  <c r="D307" i="5"/>
  <c r="E307" i="5"/>
  <c r="F307" i="5"/>
  <c r="U307" i="5"/>
  <c r="V307" i="5"/>
  <c r="W307" i="5"/>
  <c r="X307" i="5"/>
  <c r="Y307" i="5"/>
  <c r="Z307" i="5"/>
  <c r="AC307" i="5"/>
  <c r="AD307" i="5"/>
  <c r="AE307" i="5"/>
  <c r="AF307" i="5"/>
  <c r="AI307" i="5"/>
  <c r="AJ307" i="5"/>
  <c r="AK307" i="5"/>
  <c r="A308" i="5"/>
  <c r="B308" i="5"/>
  <c r="C308" i="5"/>
  <c r="D308" i="5"/>
  <c r="E308" i="5"/>
  <c r="F308" i="5"/>
  <c r="U308" i="5"/>
  <c r="V308" i="5"/>
  <c r="W308" i="5"/>
  <c r="X308" i="5"/>
  <c r="Y308" i="5"/>
  <c r="Z308" i="5"/>
  <c r="AC308" i="5"/>
  <c r="AD308" i="5"/>
  <c r="AE308" i="5"/>
  <c r="AF308" i="5"/>
  <c r="AI308" i="5"/>
  <c r="AJ308" i="5"/>
  <c r="AK308" i="5"/>
  <c r="A309" i="5"/>
  <c r="B309" i="5"/>
  <c r="C309" i="5"/>
  <c r="D309" i="5"/>
  <c r="E309" i="5"/>
  <c r="F309" i="5"/>
  <c r="U309" i="5"/>
  <c r="V309" i="5"/>
  <c r="W309" i="5"/>
  <c r="X309" i="5"/>
  <c r="Y309" i="5"/>
  <c r="Z309" i="5"/>
  <c r="AC309" i="5"/>
  <c r="AD309" i="5"/>
  <c r="AE309" i="5"/>
  <c r="AF309" i="5"/>
  <c r="AI309" i="5"/>
  <c r="AJ309" i="5"/>
  <c r="AK309" i="5"/>
  <c r="A310" i="5"/>
  <c r="B310" i="5"/>
  <c r="C310" i="5"/>
  <c r="D310" i="5"/>
  <c r="E310" i="5"/>
  <c r="F310" i="5"/>
  <c r="U310" i="5"/>
  <c r="V310" i="5"/>
  <c r="W310" i="5"/>
  <c r="X310" i="5"/>
  <c r="Y310" i="5"/>
  <c r="Z310" i="5"/>
  <c r="AC310" i="5"/>
  <c r="AD310" i="5"/>
  <c r="AE310" i="5"/>
  <c r="AF310" i="5"/>
  <c r="AI310" i="5"/>
  <c r="AJ310" i="5"/>
  <c r="AK310" i="5"/>
  <c r="A311" i="5"/>
  <c r="B311" i="5"/>
  <c r="C311" i="5"/>
  <c r="D311" i="5"/>
  <c r="E311" i="5"/>
  <c r="F311" i="5"/>
  <c r="U311" i="5"/>
  <c r="V311" i="5"/>
  <c r="W311" i="5"/>
  <c r="X311" i="5"/>
  <c r="Y311" i="5"/>
  <c r="Z311" i="5"/>
  <c r="AC311" i="5"/>
  <c r="AD311" i="5"/>
  <c r="AE311" i="5"/>
  <c r="AF311" i="5"/>
  <c r="AI311" i="5"/>
  <c r="AJ311" i="5"/>
  <c r="AK311" i="5"/>
  <c r="A312" i="5"/>
  <c r="B312" i="5"/>
  <c r="C312" i="5"/>
  <c r="D312" i="5"/>
  <c r="E312" i="5"/>
  <c r="F312" i="5"/>
  <c r="U312" i="5"/>
  <c r="V312" i="5"/>
  <c r="W312" i="5"/>
  <c r="X312" i="5"/>
  <c r="Y312" i="5"/>
  <c r="Z312" i="5"/>
  <c r="AC312" i="5"/>
  <c r="AD312" i="5"/>
  <c r="AE312" i="5"/>
  <c r="AF312" i="5"/>
  <c r="AI312" i="5"/>
  <c r="AJ312" i="5"/>
  <c r="AK312" i="5"/>
  <c r="A313" i="5"/>
  <c r="B313" i="5"/>
  <c r="C313" i="5"/>
  <c r="D313" i="5"/>
  <c r="E313" i="5"/>
  <c r="F313" i="5"/>
  <c r="U313" i="5"/>
  <c r="V313" i="5"/>
  <c r="W313" i="5"/>
  <c r="X313" i="5"/>
  <c r="Y313" i="5"/>
  <c r="Z313" i="5"/>
  <c r="AC313" i="5"/>
  <c r="AD313" i="5"/>
  <c r="AE313" i="5"/>
  <c r="AF313" i="5"/>
  <c r="AI313" i="5"/>
  <c r="AJ313" i="5"/>
  <c r="AK313" i="5"/>
  <c r="A314" i="5"/>
  <c r="B314" i="5"/>
  <c r="C314" i="5"/>
  <c r="D314" i="5"/>
  <c r="E314" i="5"/>
  <c r="F314" i="5"/>
  <c r="U314" i="5"/>
  <c r="V314" i="5"/>
  <c r="W314" i="5"/>
  <c r="X314" i="5"/>
  <c r="Y314" i="5"/>
  <c r="Z314" i="5"/>
  <c r="AC314" i="5"/>
  <c r="AD314" i="5"/>
  <c r="AE314" i="5"/>
  <c r="AF314" i="5"/>
  <c r="AI314" i="5"/>
  <c r="AJ314" i="5"/>
  <c r="AK314" i="5"/>
  <c r="A315" i="5"/>
  <c r="B315" i="5"/>
  <c r="C315" i="5"/>
  <c r="D315" i="5"/>
  <c r="E315" i="5"/>
  <c r="F315" i="5"/>
  <c r="U315" i="5"/>
  <c r="V315" i="5"/>
  <c r="W315" i="5"/>
  <c r="X315" i="5"/>
  <c r="Y315" i="5"/>
  <c r="Z315" i="5"/>
  <c r="AC315" i="5"/>
  <c r="AD315" i="5"/>
  <c r="AE315" i="5"/>
  <c r="AF315" i="5"/>
  <c r="AI315" i="5"/>
  <c r="AJ315" i="5"/>
  <c r="AK315" i="5"/>
  <c r="A316" i="5"/>
  <c r="B316" i="5"/>
  <c r="C316" i="5"/>
  <c r="D316" i="5"/>
  <c r="E316" i="5"/>
  <c r="F316" i="5"/>
  <c r="U316" i="5"/>
  <c r="V316" i="5"/>
  <c r="W316" i="5"/>
  <c r="X316" i="5"/>
  <c r="Y316" i="5"/>
  <c r="Z316" i="5"/>
  <c r="AC316" i="5"/>
  <c r="AD316" i="5"/>
  <c r="AE316" i="5"/>
  <c r="AF316" i="5"/>
  <c r="AI316" i="5"/>
  <c r="AJ316" i="5"/>
  <c r="AK316" i="5"/>
  <c r="A317" i="5"/>
  <c r="B317" i="5"/>
  <c r="C317" i="5"/>
  <c r="D317" i="5"/>
  <c r="E317" i="5"/>
  <c r="F317" i="5"/>
  <c r="U317" i="5"/>
  <c r="V317" i="5"/>
  <c r="W317" i="5"/>
  <c r="X317" i="5"/>
  <c r="Y317" i="5"/>
  <c r="Z317" i="5"/>
  <c r="AC317" i="5"/>
  <c r="AD317" i="5"/>
  <c r="AE317" i="5"/>
  <c r="AF317" i="5"/>
  <c r="AI317" i="5"/>
  <c r="AJ317" i="5"/>
  <c r="AK317" i="5"/>
  <c r="A318" i="5"/>
  <c r="B318" i="5"/>
  <c r="C318" i="5"/>
  <c r="D318" i="5"/>
  <c r="E318" i="5"/>
  <c r="F318" i="5"/>
  <c r="U318" i="5"/>
  <c r="V318" i="5"/>
  <c r="W318" i="5"/>
  <c r="X318" i="5"/>
  <c r="Y318" i="5"/>
  <c r="Z318" i="5"/>
  <c r="AC318" i="5"/>
  <c r="AD318" i="5"/>
  <c r="AE318" i="5"/>
  <c r="AF318" i="5"/>
  <c r="AI318" i="5"/>
  <c r="AJ318" i="5"/>
  <c r="AK318" i="5"/>
  <c r="A319" i="5"/>
  <c r="B319" i="5"/>
  <c r="C319" i="5"/>
  <c r="D319" i="5"/>
  <c r="E319" i="5"/>
  <c r="F319" i="5"/>
  <c r="U319" i="5"/>
  <c r="V319" i="5"/>
  <c r="W319" i="5"/>
  <c r="X319" i="5"/>
  <c r="Y319" i="5"/>
  <c r="Z319" i="5"/>
  <c r="AC319" i="5"/>
  <c r="AD319" i="5"/>
  <c r="AE319" i="5"/>
  <c r="AF319" i="5"/>
  <c r="AI319" i="5"/>
  <c r="AJ319" i="5"/>
  <c r="AK319" i="5"/>
  <c r="A320" i="5"/>
  <c r="B320" i="5"/>
  <c r="C320" i="5"/>
  <c r="D320" i="5"/>
  <c r="E320" i="5"/>
  <c r="F320" i="5"/>
  <c r="U320" i="5"/>
  <c r="V320" i="5"/>
  <c r="W320" i="5"/>
  <c r="X320" i="5"/>
  <c r="Y320" i="5"/>
  <c r="Z320" i="5"/>
  <c r="AC320" i="5"/>
  <c r="AD320" i="5"/>
  <c r="AE320" i="5"/>
  <c r="AF320" i="5"/>
  <c r="AI320" i="5"/>
  <c r="AJ320" i="5"/>
  <c r="AK320" i="5"/>
  <c r="A321" i="5"/>
  <c r="B321" i="5"/>
  <c r="C321" i="5"/>
  <c r="D321" i="5"/>
  <c r="E321" i="5"/>
  <c r="F321" i="5"/>
  <c r="U321" i="5"/>
  <c r="V321" i="5"/>
  <c r="W321" i="5"/>
  <c r="X321" i="5"/>
  <c r="Y321" i="5"/>
  <c r="Z321" i="5"/>
  <c r="AC321" i="5"/>
  <c r="AD321" i="5"/>
  <c r="AE321" i="5"/>
  <c r="AF321" i="5"/>
  <c r="AI321" i="5"/>
  <c r="AJ321" i="5"/>
  <c r="AK321" i="5"/>
  <c r="A322" i="5"/>
  <c r="B322" i="5"/>
  <c r="C322" i="5"/>
  <c r="D322" i="5"/>
  <c r="E322" i="5"/>
  <c r="F322" i="5"/>
  <c r="U322" i="5"/>
  <c r="V322" i="5"/>
  <c r="W322" i="5"/>
  <c r="X322" i="5"/>
  <c r="Y322" i="5"/>
  <c r="Z322" i="5"/>
  <c r="AC322" i="5"/>
  <c r="AD322" i="5"/>
  <c r="AE322" i="5"/>
  <c r="AF322" i="5"/>
  <c r="AI322" i="5"/>
  <c r="AJ322" i="5"/>
  <c r="AK322" i="5"/>
  <c r="A323" i="5"/>
  <c r="B323" i="5"/>
  <c r="C323" i="5"/>
  <c r="D323" i="5"/>
  <c r="E323" i="5"/>
  <c r="F323" i="5"/>
  <c r="U323" i="5"/>
  <c r="V323" i="5"/>
  <c r="W323" i="5"/>
  <c r="X323" i="5"/>
  <c r="Y323" i="5"/>
  <c r="Z323" i="5"/>
  <c r="AC323" i="5"/>
  <c r="AD323" i="5"/>
  <c r="AE323" i="5"/>
  <c r="AF323" i="5"/>
  <c r="AI323" i="5"/>
  <c r="AJ323" i="5"/>
  <c r="AK323" i="5"/>
  <c r="A324" i="5"/>
  <c r="B324" i="5"/>
  <c r="C324" i="5"/>
  <c r="D324" i="5"/>
  <c r="E324" i="5"/>
  <c r="F324" i="5"/>
  <c r="U324" i="5"/>
  <c r="V324" i="5"/>
  <c r="W324" i="5"/>
  <c r="X324" i="5"/>
  <c r="Y324" i="5"/>
  <c r="Z324" i="5"/>
  <c r="AC324" i="5"/>
  <c r="AD324" i="5"/>
  <c r="AE324" i="5"/>
  <c r="AF324" i="5"/>
  <c r="AI324" i="5"/>
  <c r="AJ324" i="5"/>
  <c r="AK324" i="5"/>
  <c r="A325" i="5"/>
  <c r="B325" i="5"/>
  <c r="C325" i="5"/>
  <c r="D325" i="5"/>
  <c r="E325" i="5"/>
  <c r="F325" i="5"/>
  <c r="U325" i="5"/>
  <c r="V325" i="5"/>
  <c r="W325" i="5"/>
  <c r="X325" i="5"/>
  <c r="Y325" i="5"/>
  <c r="Z325" i="5"/>
  <c r="AC325" i="5"/>
  <c r="AD325" i="5"/>
  <c r="AE325" i="5"/>
  <c r="AF325" i="5"/>
  <c r="AI325" i="5"/>
  <c r="AJ325" i="5"/>
  <c r="AK325" i="5"/>
  <c r="A326" i="5"/>
  <c r="B326" i="5"/>
  <c r="C326" i="5"/>
  <c r="D326" i="5"/>
  <c r="E326" i="5"/>
  <c r="F326" i="5"/>
  <c r="U326" i="5"/>
  <c r="V326" i="5"/>
  <c r="W326" i="5"/>
  <c r="X326" i="5"/>
  <c r="Y326" i="5"/>
  <c r="Z326" i="5"/>
  <c r="AC326" i="5"/>
  <c r="AD326" i="5"/>
  <c r="AE326" i="5"/>
  <c r="AF326" i="5"/>
  <c r="AI326" i="5"/>
  <c r="AJ326" i="5"/>
  <c r="AK326" i="5"/>
  <c r="A327" i="5"/>
  <c r="B327" i="5"/>
  <c r="C327" i="5"/>
  <c r="D327" i="5"/>
  <c r="E327" i="5"/>
  <c r="F327" i="5"/>
  <c r="U327" i="5"/>
  <c r="V327" i="5"/>
  <c r="W327" i="5"/>
  <c r="X327" i="5"/>
  <c r="Y327" i="5"/>
  <c r="Z327" i="5"/>
  <c r="AC327" i="5"/>
  <c r="AD327" i="5"/>
  <c r="AE327" i="5"/>
  <c r="AF327" i="5"/>
  <c r="AI327" i="5"/>
  <c r="AJ327" i="5"/>
  <c r="AK327" i="5"/>
  <c r="A328" i="5"/>
  <c r="B328" i="5"/>
  <c r="C328" i="5"/>
  <c r="D328" i="5"/>
  <c r="E328" i="5"/>
  <c r="F328" i="5"/>
  <c r="U328" i="5"/>
  <c r="V328" i="5"/>
  <c r="W328" i="5"/>
  <c r="X328" i="5"/>
  <c r="Y328" i="5"/>
  <c r="Z328" i="5"/>
  <c r="AC328" i="5"/>
  <c r="AD328" i="5"/>
  <c r="AE328" i="5"/>
  <c r="AF328" i="5"/>
  <c r="AI328" i="5"/>
  <c r="AJ328" i="5"/>
  <c r="AK328" i="5"/>
  <c r="A329" i="5"/>
  <c r="B329" i="5"/>
  <c r="C329" i="5"/>
  <c r="D329" i="5"/>
  <c r="E329" i="5"/>
  <c r="F329" i="5"/>
  <c r="U329" i="5"/>
  <c r="V329" i="5"/>
  <c r="W329" i="5"/>
  <c r="X329" i="5"/>
  <c r="Y329" i="5"/>
  <c r="Z329" i="5"/>
  <c r="AC329" i="5"/>
  <c r="AD329" i="5"/>
  <c r="AE329" i="5"/>
  <c r="AF329" i="5"/>
  <c r="AI329" i="5"/>
  <c r="AJ329" i="5"/>
  <c r="AK329" i="5"/>
  <c r="A330" i="5"/>
  <c r="B330" i="5"/>
  <c r="C330" i="5"/>
  <c r="D330" i="5"/>
  <c r="E330" i="5"/>
  <c r="F330" i="5"/>
  <c r="U330" i="5"/>
  <c r="V330" i="5"/>
  <c r="W330" i="5"/>
  <c r="X330" i="5"/>
  <c r="Y330" i="5"/>
  <c r="Z330" i="5"/>
  <c r="AC330" i="5"/>
  <c r="AD330" i="5"/>
  <c r="AE330" i="5"/>
  <c r="AF330" i="5"/>
  <c r="AI330" i="5"/>
  <c r="AJ330" i="5"/>
  <c r="AK330" i="5"/>
  <c r="A331" i="5"/>
  <c r="B331" i="5"/>
  <c r="C331" i="5"/>
  <c r="D331" i="5"/>
  <c r="E331" i="5"/>
  <c r="F331" i="5"/>
  <c r="U331" i="5"/>
  <c r="V331" i="5"/>
  <c r="W331" i="5"/>
  <c r="X331" i="5"/>
  <c r="Y331" i="5"/>
  <c r="Z331" i="5"/>
  <c r="AC331" i="5"/>
  <c r="AD331" i="5"/>
  <c r="AE331" i="5"/>
  <c r="AF331" i="5"/>
  <c r="AI331" i="5"/>
  <c r="AJ331" i="5"/>
  <c r="AK331" i="5"/>
  <c r="A332" i="5"/>
  <c r="B332" i="5"/>
  <c r="C332" i="5"/>
  <c r="D332" i="5"/>
  <c r="E332" i="5"/>
  <c r="F332" i="5"/>
  <c r="U332" i="5"/>
  <c r="V332" i="5"/>
  <c r="W332" i="5"/>
  <c r="X332" i="5"/>
  <c r="Y332" i="5"/>
  <c r="Z332" i="5"/>
  <c r="AC332" i="5"/>
  <c r="AD332" i="5"/>
  <c r="AE332" i="5"/>
  <c r="AF332" i="5"/>
  <c r="AI332" i="5"/>
  <c r="AJ332" i="5"/>
  <c r="AK332" i="5"/>
  <c r="A333" i="5"/>
  <c r="B333" i="5"/>
  <c r="C333" i="5"/>
  <c r="D333" i="5"/>
  <c r="E333" i="5"/>
  <c r="F333" i="5"/>
  <c r="U333" i="5"/>
  <c r="V333" i="5"/>
  <c r="W333" i="5"/>
  <c r="X333" i="5"/>
  <c r="Y333" i="5"/>
  <c r="Z333" i="5"/>
  <c r="AC333" i="5"/>
  <c r="AD333" i="5"/>
  <c r="AE333" i="5"/>
  <c r="AF333" i="5"/>
  <c r="AI333" i="5"/>
  <c r="AJ333" i="5"/>
  <c r="AK333" i="5"/>
  <c r="A334" i="5"/>
  <c r="B334" i="5"/>
  <c r="C334" i="5"/>
  <c r="D334" i="5"/>
  <c r="E334" i="5"/>
  <c r="F334" i="5"/>
  <c r="U334" i="5"/>
  <c r="V334" i="5"/>
  <c r="W334" i="5"/>
  <c r="X334" i="5"/>
  <c r="Y334" i="5"/>
  <c r="Z334" i="5"/>
  <c r="AC334" i="5"/>
  <c r="AD334" i="5"/>
  <c r="AE334" i="5"/>
  <c r="AF334" i="5"/>
  <c r="AI334" i="5"/>
  <c r="AJ334" i="5"/>
  <c r="AK334" i="5"/>
  <c r="A335" i="5"/>
  <c r="B335" i="5"/>
  <c r="C335" i="5"/>
  <c r="D335" i="5"/>
  <c r="E335" i="5"/>
  <c r="F335" i="5"/>
  <c r="U335" i="5"/>
  <c r="V335" i="5"/>
  <c r="W335" i="5"/>
  <c r="X335" i="5"/>
  <c r="Y335" i="5"/>
  <c r="Z335" i="5"/>
  <c r="AC335" i="5"/>
  <c r="AD335" i="5"/>
  <c r="AE335" i="5"/>
  <c r="AF335" i="5"/>
  <c r="AI335" i="5"/>
  <c r="AJ335" i="5"/>
  <c r="AK335" i="5"/>
  <c r="A336" i="5"/>
  <c r="B336" i="5"/>
  <c r="C336" i="5"/>
  <c r="D336" i="5"/>
  <c r="E336" i="5"/>
  <c r="F336" i="5"/>
  <c r="U336" i="5"/>
  <c r="V336" i="5"/>
  <c r="W336" i="5"/>
  <c r="X336" i="5"/>
  <c r="Y336" i="5"/>
  <c r="Z336" i="5"/>
  <c r="AC336" i="5"/>
  <c r="AD336" i="5"/>
  <c r="AE336" i="5"/>
  <c r="AF336" i="5"/>
  <c r="AI336" i="5"/>
  <c r="AJ336" i="5"/>
  <c r="AK336" i="5"/>
  <c r="A337" i="5"/>
  <c r="B337" i="5"/>
  <c r="C337" i="5"/>
  <c r="D337" i="5"/>
  <c r="E337" i="5"/>
  <c r="F337" i="5"/>
  <c r="U337" i="5"/>
  <c r="V337" i="5"/>
  <c r="W337" i="5"/>
  <c r="X337" i="5"/>
  <c r="Y337" i="5"/>
  <c r="Z337" i="5"/>
  <c r="AC337" i="5"/>
  <c r="AD337" i="5"/>
  <c r="AE337" i="5"/>
  <c r="AF337" i="5"/>
  <c r="AI337" i="5"/>
  <c r="AJ337" i="5"/>
  <c r="AK337" i="5"/>
  <c r="A338" i="5"/>
  <c r="B338" i="5"/>
  <c r="C338" i="5"/>
  <c r="D338" i="5"/>
  <c r="E338" i="5"/>
  <c r="F338" i="5"/>
  <c r="U338" i="5"/>
  <c r="V338" i="5"/>
  <c r="W338" i="5"/>
  <c r="X338" i="5"/>
  <c r="Y338" i="5"/>
  <c r="Z338" i="5"/>
  <c r="AC338" i="5"/>
  <c r="AD338" i="5"/>
  <c r="AE338" i="5"/>
  <c r="AF338" i="5"/>
  <c r="AI338" i="5"/>
  <c r="AJ338" i="5"/>
  <c r="AK338" i="5"/>
  <c r="A339" i="5"/>
  <c r="B339" i="5"/>
  <c r="C339" i="5"/>
  <c r="D339" i="5"/>
  <c r="E339" i="5"/>
  <c r="F339" i="5"/>
  <c r="U339" i="5"/>
  <c r="V339" i="5"/>
  <c r="W339" i="5"/>
  <c r="X339" i="5"/>
  <c r="Y339" i="5"/>
  <c r="Z339" i="5"/>
  <c r="AC339" i="5"/>
  <c r="AD339" i="5"/>
  <c r="AE339" i="5"/>
  <c r="AF339" i="5"/>
  <c r="AI339" i="5"/>
  <c r="AJ339" i="5"/>
  <c r="AK339" i="5"/>
  <c r="A340" i="5"/>
  <c r="B340" i="5"/>
  <c r="C340" i="5"/>
  <c r="D340" i="5"/>
  <c r="E340" i="5"/>
  <c r="F340" i="5"/>
  <c r="U340" i="5"/>
  <c r="V340" i="5"/>
  <c r="W340" i="5"/>
  <c r="X340" i="5"/>
  <c r="Y340" i="5"/>
  <c r="Z340" i="5"/>
  <c r="AC340" i="5"/>
  <c r="AD340" i="5"/>
  <c r="AE340" i="5"/>
  <c r="AF340" i="5"/>
  <c r="AI340" i="5"/>
  <c r="AJ340" i="5"/>
  <c r="AK340" i="5"/>
  <c r="A341" i="5"/>
  <c r="B341" i="5"/>
  <c r="C341" i="5"/>
  <c r="D341" i="5"/>
  <c r="E341" i="5"/>
  <c r="F341" i="5"/>
  <c r="U341" i="5"/>
  <c r="V341" i="5"/>
  <c r="W341" i="5"/>
  <c r="X341" i="5"/>
  <c r="Y341" i="5"/>
  <c r="Z341" i="5"/>
  <c r="AC341" i="5"/>
  <c r="AD341" i="5"/>
  <c r="AE341" i="5"/>
  <c r="AF341" i="5"/>
  <c r="AI341" i="5"/>
  <c r="AJ341" i="5"/>
  <c r="AK341" i="5"/>
  <c r="A342" i="5"/>
  <c r="B342" i="5"/>
  <c r="C342" i="5"/>
  <c r="D342" i="5"/>
  <c r="E342" i="5"/>
  <c r="F342" i="5"/>
  <c r="U342" i="5"/>
  <c r="V342" i="5"/>
  <c r="W342" i="5"/>
  <c r="X342" i="5"/>
  <c r="Y342" i="5"/>
  <c r="Z342" i="5"/>
  <c r="AC342" i="5"/>
  <c r="AD342" i="5"/>
  <c r="AE342" i="5"/>
  <c r="AF342" i="5"/>
  <c r="AI342" i="5"/>
  <c r="AJ342" i="5"/>
  <c r="AK342" i="5"/>
  <c r="A343" i="5"/>
  <c r="B343" i="5"/>
  <c r="C343" i="5"/>
  <c r="D343" i="5"/>
  <c r="E343" i="5"/>
  <c r="F343" i="5"/>
  <c r="U343" i="5"/>
  <c r="V343" i="5"/>
  <c r="W343" i="5"/>
  <c r="X343" i="5"/>
  <c r="Y343" i="5"/>
  <c r="Z343" i="5"/>
  <c r="AC343" i="5"/>
  <c r="AD343" i="5"/>
  <c r="AE343" i="5"/>
  <c r="AF343" i="5"/>
  <c r="AI343" i="5"/>
  <c r="AJ343" i="5"/>
  <c r="AK343" i="5"/>
  <c r="A344" i="5"/>
  <c r="B344" i="5"/>
  <c r="C344" i="5"/>
  <c r="D344" i="5"/>
  <c r="E344" i="5"/>
  <c r="F344" i="5"/>
  <c r="U344" i="5"/>
  <c r="V344" i="5"/>
  <c r="W344" i="5"/>
  <c r="X344" i="5"/>
  <c r="Y344" i="5"/>
  <c r="Z344" i="5"/>
  <c r="AC344" i="5"/>
  <c r="AD344" i="5"/>
  <c r="AE344" i="5"/>
  <c r="AF344" i="5"/>
  <c r="AI344" i="5"/>
  <c r="AJ344" i="5"/>
  <c r="AK344" i="5"/>
  <c r="A345" i="5"/>
  <c r="B345" i="5"/>
  <c r="C345" i="5"/>
  <c r="D345" i="5"/>
  <c r="E345" i="5"/>
  <c r="F345" i="5"/>
  <c r="U345" i="5"/>
  <c r="V345" i="5"/>
  <c r="W345" i="5"/>
  <c r="X345" i="5"/>
  <c r="Y345" i="5"/>
  <c r="Z345" i="5"/>
  <c r="AC345" i="5"/>
  <c r="AD345" i="5"/>
  <c r="AE345" i="5"/>
  <c r="AF345" i="5"/>
  <c r="AI345" i="5"/>
  <c r="AJ345" i="5"/>
  <c r="AK345" i="5"/>
  <c r="A346" i="5"/>
  <c r="B346" i="5"/>
  <c r="C346" i="5"/>
  <c r="D346" i="5"/>
  <c r="E346" i="5"/>
  <c r="F346" i="5"/>
  <c r="U346" i="5"/>
  <c r="V346" i="5"/>
  <c r="W346" i="5"/>
  <c r="X346" i="5"/>
  <c r="Y346" i="5"/>
  <c r="Z346" i="5"/>
  <c r="AC346" i="5"/>
  <c r="AD346" i="5"/>
  <c r="AE346" i="5"/>
  <c r="AF346" i="5"/>
  <c r="AI346" i="5"/>
  <c r="AJ346" i="5"/>
  <c r="AK346" i="5"/>
  <c r="A347" i="5"/>
  <c r="B347" i="5"/>
  <c r="C347" i="5"/>
  <c r="D347" i="5"/>
  <c r="E347" i="5"/>
  <c r="F347" i="5"/>
  <c r="U347" i="5"/>
  <c r="V347" i="5"/>
  <c r="W347" i="5"/>
  <c r="X347" i="5"/>
  <c r="Y347" i="5"/>
  <c r="Z347" i="5"/>
  <c r="AC347" i="5"/>
  <c r="AD347" i="5"/>
  <c r="AE347" i="5"/>
  <c r="AF347" i="5"/>
  <c r="AI347" i="5"/>
  <c r="AJ347" i="5"/>
  <c r="AK347" i="5"/>
  <c r="A348" i="5"/>
  <c r="B348" i="5"/>
  <c r="C348" i="5"/>
  <c r="D348" i="5"/>
  <c r="E348" i="5"/>
  <c r="F348" i="5"/>
  <c r="U348" i="5"/>
  <c r="V348" i="5"/>
  <c r="W348" i="5"/>
  <c r="X348" i="5"/>
  <c r="Y348" i="5"/>
  <c r="Z348" i="5"/>
  <c r="AC348" i="5"/>
  <c r="AD348" i="5"/>
  <c r="AE348" i="5"/>
  <c r="AF348" i="5"/>
  <c r="AI348" i="5"/>
  <c r="AJ348" i="5"/>
  <c r="AK348" i="5"/>
  <c r="A349" i="5"/>
  <c r="B349" i="5"/>
  <c r="C349" i="5"/>
  <c r="D349" i="5"/>
  <c r="E349" i="5"/>
  <c r="F349" i="5"/>
  <c r="U349" i="5"/>
  <c r="V349" i="5"/>
  <c r="W349" i="5"/>
  <c r="X349" i="5"/>
  <c r="Y349" i="5"/>
  <c r="Z349" i="5"/>
  <c r="AC349" i="5"/>
  <c r="AD349" i="5"/>
  <c r="AE349" i="5"/>
  <c r="AF349" i="5"/>
  <c r="AI349" i="5"/>
  <c r="AJ349" i="5"/>
  <c r="AK349" i="5"/>
  <c r="A350" i="5"/>
  <c r="B350" i="5"/>
  <c r="C350" i="5"/>
  <c r="D350" i="5"/>
  <c r="E350" i="5"/>
  <c r="F350" i="5"/>
  <c r="U350" i="5"/>
  <c r="V350" i="5"/>
  <c r="W350" i="5"/>
  <c r="X350" i="5"/>
  <c r="Y350" i="5"/>
  <c r="Z350" i="5"/>
  <c r="AC350" i="5"/>
  <c r="AD350" i="5"/>
  <c r="AE350" i="5"/>
  <c r="AF350" i="5"/>
  <c r="AI350" i="5"/>
  <c r="AJ350" i="5"/>
  <c r="AK350" i="5"/>
  <c r="A351" i="5"/>
  <c r="B351" i="5"/>
  <c r="C351" i="5"/>
  <c r="D351" i="5"/>
  <c r="E351" i="5"/>
  <c r="F351" i="5"/>
  <c r="U351" i="5"/>
  <c r="V351" i="5"/>
  <c r="W351" i="5"/>
  <c r="X351" i="5"/>
  <c r="Y351" i="5"/>
  <c r="Z351" i="5"/>
  <c r="AC351" i="5"/>
  <c r="AD351" i="5"/>
  <c r="AE351" i="5"/>
  <c r="AF351" i="5"/>
  <c r="AI351" i="5"/>
  <c r="AJ351" i="5"/>
  <c r="AK351" i="5"/>
  <c r="A352" i="5"/>
  <c r="B352" i="5"/>
  <c r="C352" i="5"/>
  <c r="D352" i="5"/>
  <c r="E352" i="5"/>
  <c r="F352" i="5"/>
  <c r="U352" i="5"/>
  <c r="V352" i="5"/>
  <c r="W352" i="5"/>
  <c r="X352" i="5"/>
  <c r="Y352" i="5"/>
  <c r="Z352" i="5"/>
  <c r="AC352" i="5"/>
  <c r="AD352" i="5"/>
  <c r="AE352" i="5"/>
  <c r="AF352" i="5"/>
  <c r="AI352" i="5"/>
  <c r="AJ352" i="5"/>
  <c r="AK352" i="5"/>
  <c r="A353" i="5"/>
  <c r="B353" i="5"/>
  <c r="C353" i="5"/>
  <c r="D353" i="5"/>
  <c r="E353" i="5"/>
  <c r="F353" i="5"/>
  <c r="U353" i="5"/>
  <c r="V353" i="5"/>
  <c r="W353" i="5"/>
  <c r="X353" i="5"/>
  <c r="Y353" i="5"/>
  <c r="Z353" i="5"/>
  <c r="AC353" i="5"/>
  <c r="AD353" i="5"/>
  <c r="AE353" i="5"/>
  <c r="AF353" i="5"/>
  <c r="AI353" i="5"/>
  <c r="AJ353" i="5"/>
  <c r="AK353" i="5"/>
  <c r="A354" i="5"/>
  <c r="B354" i="5"/>
  <c r="C354" i="5"/>
  <c r="D354" i="5"/>
  <c r="E354" i="5"/>
  <c r="F354" i="5"/>
  <c r="U354" i="5"/>
  <c r="V354" i="5"/>
  <c r="W354" i="5"/>
  <c r="X354" i="5"/>
  <c r="Y354" i="5"/>
  <c r="Z354" i="5"/>
  <c r="AC354" i="5"/>
  <c r="AD354" i="5"/>
  <c r="AE354" i="5"/>
  <c r="AF354" i="5"/>
  <c r="AI354" i="5"/>
  <c r="AJ354" i="5"/>
  <c r="AK354" i="5"/>
  <c r="A355" i="5"/>
  <c r="B355" i="5"/>
  <c r="C355" i="5"/>
  <c r="D355" i="5"/>
  <c r="E355" i="5"/>
  <c r="F355" i="5"/>
  <c r="U355" i="5"/>
  <c r="V355" i="5"/>
  <c r="W355" i="5"/>
  <c r="X355" i="5"/>
  <c r="Y355" i="5"/>
  <c r="Z355" i="5"/>
  <c r="AC355" i="5"/>
  <c r="AD355" i="5"/>
  <c r="AE355" i="5"/>
  <c r="AF355" i="5"/>
  <c r="AI355" i="5"/>
  <c r="AJ355" i="5"/>
  <c r="AK355" i="5"/>
  <c r="A356" i="5"/>
  <c r="B356" i="5"/>
  <c r="C356" i="5"/>
  <c r="D356" i="5"/>
  <c r="E356" i="5"/>
  <c r="F356" i="5"/>
  <c r="U356" i="5"/>
  <c r="V356" i="5"/>
  <c r="W356" i="5"/>
  <c r="X356" i="5"/>
  <c r="Y356" i="5"/>
  <c r="Z356" i="5"/>
  <c r="AC356" i="5"/>
  <c r="AD356" i="5"/>
  <c r="AE356" i="5"/>
  <c r="AF356" i="5"/>
  <c r="AI356" i="5"/>
  <c r="AJ356" i="5"/>
  <c r="AK356" i="5"/>
  <c r="A357" i="5"/>
  <c r="B357" i="5"/>
  <c r="C357" i="5"/>
  <c r="D357" i="5"/>
  <c r="E357" i="5"/>
  <c r="F357" i="5"/>
  <c r="U357" i="5"/>
  <c r="V357" i="5"/>
  <c r="W357" i="5"/>
  <c r="X357" i="5"/>
  <c r="Y357" i="5"/>
  <c r="Z357" i="5"/>
  <c r="AC357" i="5"/>
  <c r="AD357" i="5"/>
  <c r="AE357" i="5"/>
  <c r="AF357" i="5"/>
  <c r="AI357" i="5"/>
  <c r="AJ357" i="5"/>
  <c r="AK357" i="5"/>
  <c r="A358" i="5"/>
  <c r="B358" i="5"/>
  <c r="C358" i="5"/>
  <c r="D358" i="5"/>
  <c r="E358" i="5"/>
  <c r="F358" i="5"/>
  <c r="U358" i="5"/>
  <c r="V358" i="5"/>
  <c r="W358" i="5"/>
  <c r="X358" i="5"/>
  <c r="Y358" i="5"/>
  <c r="Z358" i="5"/>
  <c r="AC358" i="5"/>
  <c r="AD358" i="5"/>
  <c r="AE358" i="5"/>
  <c r="AF358" i="5"/>
  <c r="AI358" i="5"/>
  <c r="AJ358" i="5"/>
  <c r="AK358" i="5"/>
  <c r="A359" i="5"/>
  <c r="B359" i="5"/>
  <c r="C359" i="5"/>
  <c r="D359" i="5"/>
  <c r="E359" i="5"/>
  <c r="F359" i="5"/>
  <c r="U359" i="5"/>
  <c r="V359" i="5"/>
  <c r="W359" i="5"/>
  <c r="X359" i="5"/>
  <c r="Y359" i="5"/>
  <c r="Z359" i="5"/>
  <c r="AC359" i="5"/>
  <c r="AD359" i="5"/>
  <c r="AE359" i="5"/>
  <c r="AF359" i="5"/>
  <c r="AI359" i="5"/>
  <c r="AJ359" i="5"/>
  <c r="AK359" i="5"/>
  <c r="A360" i="5"/>
  <c r="B360" i="5"/>
  <c r="C360" i="5"/>
  <c r="D360" i="5"/>
  <c r="E360" i="5"/>
  <c r="F360" i="5"/>
  <c r="U360" i="5"/>
  <c r="V360" i="5"/>
  <c r="W360" i="5"/>
  <c r="X360" i="5"/>
  <c r="Y360" i="5"/>
  <c r="Z360" i="5"/>
  <c r="AC360" i="5"/>
  <c r="AD360" i="5"/>
  <c r="AE360" i="5"/>
  <c r="AF360" i="5"/>
  <c r="AI360" i="5"/>
  <c r="AJ360" i="5"/>
  <c r="AK360" i="5"/>
  <c r="A361" i="5"/>
  <c r="B361" i="5"/>
  <c r="C361" i="5"/>
  <c r="D361" i="5"/>
  <c r="E361" i="5"/>
  <c r="F361" i="5"/>
  <c r="U361" i="5"/>
  <c r="V361" i="5"/>
  <c r="W361" i="5"/>
  <c r="X361" i="5"/>
  <c r="Y361" i="5"/>
  <c r="Z361" i="5"/>
  <c r="AC361" i="5"/>
  <c r="AD361" i="5"/>
  <c r="AE361" i="5"/>
  <c r="AF361" i="5"/>
  <c r="AI361" i="5"/>
  <c r="AJ361" i="5"/>
  <c r="AK361" i="5"/>
  <c r="A362" i="5"/>
  <c r="B362" i="5"/>
  <c r="C362" i="5"/>
  <c r="D362" i="5"/>
  <c r="E362" i="5"/>
  <c r="F362" i="5"/>
  <c r="U362" i="5"/>
  <c r="V362" i="5"/>
  <c r="W362" i="5"/>
  <c r="X362" i="5"/>
  <c r="Y362" i="5"/>
  <c r="Z362" i="5"/>
  <c r="AC362" i="5"/>
  <c r="AD362" i="5"/>
  <c r="AE362" i="5"/>
  <c r="AF362" i="5"/>
  <c r="AI362" i="5"/>
  <c r="AJ362" i="5"/>
  <c r="AK362" i="5"/>
  <c r="A363" i="5"/>
  <c r="B363" i="5"/>
  <c r="C363" i="5"/>
  <c r="D363" i="5"/>
  <c r="E363" i="5"/>
  <c r="F363" i="5"/>
  <c r="U363" i="5"/>
  <c r="V363" i="5"/>
  <c r="W363" i="5"/>
  <c r="X363" i="5"/>
  <c r="Y363" i="5"/>
  <c r="Z363" i="5"/>
  <c r="AC363" i="5"/>
  <c r="AD363" i="5"/>
  <c r="AE363" i="5"/>
  <c r="AF363" i="5"/>
  <c r="AI363" i="5"/>
  <c r="AJ363" i="5"/>
  <c r="AK363" i="5"/>
  <c r="A364" i="5"/>
  <c r="B364" i="5"/>
  <c r="C364" i="5"/>
  <c r="D364" i="5"/>
  <c r="E364" i="5"/>
  <c r="F364" i="5"/>
  <c r="U364" i="5"/>
  <c r="V364" i="5"/>
  <c r="W364" i="5"/>
  <c r="X364" i="5"/>
  <c r="Y364" i="5"/>
  <c r="Z364" i="5"/>
  <c r="AC364" i="5"/>
  <c r="AD364" i="5"/>
  <c r="AE364" i="5"/>
  <c r="AF364" i="5"/>
  <c r="AI364" i="5"/>
  <c r="AJ364" i="5"/>
  <c r="AK364" i="5"/>
  <c r="A365" i="5"/>
  <c r="B365" i="5"/>
  <c r="C365" i="5"/>
  <c r="D365" i="5"/>
  <c r="E365" i="5"/>
  <c r="F365" i="5"/>
  <c r="U365" i="5"/>
  <c r="V365" i="5"/>
  <c r="W365" i="5"/>
  <c r="X365" i="5"/>
  <c r="Y365" i="5"/>
  <c r="Z365" i="5"/>
  <c r="AC365" i="5"/>
  <c r="AD365" i="5"/>
  <c r="AE365" i="5"/>
  <c r="AF365" i="5"/>
  <c r="AI365" i="5"/>
  <c r="AJ365" i="5"/>
  <c r="AK365" i="5"/>
  <c r="A366" i="5"/>
  <c r="B366" i="5"/>
  <c r="C366" i="5"/>
  <c r="D366" i="5"/>
  <c r="E366" i="5"/>
  <c r="F366" i="5"/>
  <c r="U366" i="5"/>
  <c r="V366" i="5"/>
  <c r="W366" i="5"/>
  <c r="X366" i="5"/>
  <c r="Y366" i="5"/>
  <c r="Z366" i="5"/>
  <c r="AC366" i="5"/>
  <c r="AD366" i="5"/>
  <c r="AE366" i="5"/>
  <c r="AF366" i="5"/>
  <c r="AI366" i="5"/>
  <c r="AJ366" i="5"/>
  <c r="AK366" i="5"/>
  <c r="A367" i="5"/>
  <c r="B367" i="5"/>
  <c r="C367" i="5"/>
  <c r="D367" i="5"/>
  <c r="E367" i="5"/>
  <c r="F367" i="5"/>
  <c r="U367" i="5"/>
  <c r="V367" i="5"/>
  <c r="W367" i="5"/>
  <c r="X367" i="5"/>
  <c r="Y367" i="5"/>
  <c r="Z367" i="5"/>
  <c r="AC367" i="5"/>
  <c r="AD367" i="5"/>
  <c r="AE367" i="5"/>
  <c r="AF367" i="5"/>
  <c r="AI367" i="5"/>
  <c r="AJ367" i="5"/>
  <c r="AK367" i="5"/>
  <c r="A368" i="5"/>
  <c r="B368" i="5"/>
  <c r="C368" i="5"/>
  <c r="D368" i="5"/>
  <c r="E368" i="5"/>
  <c r="F368" i="5"/>
  <c r="U368" i="5"/>
  <c r="V368" i="5"/>
  <c r="W368" i="5"/>
  <c r="X368" i="5"/>
  <c r="Y368" i="5"/>
  <c r="Z368" i="5"/>
  <c r="AC368" i="5"/>
  <c r="AD368" i="5"/>
  <c r="AE368" i="5"/>
  <c r="AF368" i="5"/>
  <c r="AI368" i="5"/>
  <c r="AJ368" i="5"/>
  <c r="AK368" i="5"/>
  <c r="A369" i="5"/>
  <c r="B369" i="5"/>
  <c r="C369" i="5"/>
  <c r="D369" i="5"/>
  <c r="E369" i="5"/>
  <c r="F369" i="5"/>
  <c r="U369" i="5"/>
  <c r="V369" i="5"/>
  <c r="W369" i="5"/>
  <c r="X369" i="5"/>
  <c r="Y369" i="5"/>
  <c r="Z369" i="5"/>
  <c r="AC369" i="5"/>
  <c r="AD369" i="5"/>
  <c r="AE369" i="5"/>
  <c r="AF369" i="5"/>
  <c r="AI369" i="5"/>
  <c r="AJ369" i="5"/>
  <c r="AK369" i="5"/>
  <c r="A370" i="5"/>
  <c r="B370" i="5"/>
  <c r="C370" i="5"/>
  <c r="D370" i="5"/>
  <c r="E370" i="5"/>
  <c r="F370" i="5"/>
  <c r="U370" i="5"/>
  <c r="V370" i="5"/>
  <c r="W370" i="5"/>
  <c r="X370" i="5"/>
  <c r="Y370" i="5"/>
  <c r="Z370" i="5"/>
  <c r="AC370" i="5"/>
  <c r="AD370" i="5"/>
  <c r="AE370" i="5"/>
  <c r="AF370" i="5"/>
  <c r="AI370" i="5"/>
  <c r="AJ370" i="5"/>
  <c r="AK370" i="5"/>
  <c r="A371" i="5"/>
  <c r="B371" i="5"/>
  <c r="C371" i="5"/>
  <c r="D371" i="5"/>
  <c r="E371" i="5"/>
  <c r="F371" i="5"/>
  <c r="U371" i="5"/>
  <c r="V371" i="5"/>
  <c r="W371" i="5"/>
  <c r="X371" i="5"/>
  <c r="Y371" i="5"/>
  <c r="Z371" i="5"/>
  <c r="AC371" i="5"/>
  <c r="AD371" i="5"/>
  <c r="AE371" i="5"/>
  <c r="AF371" i="5"/>
  <c r="AI371" i="5"/>
  <c r="AJ371" i="5"/>
  <c r="AK371" i="5"/>
  <c r="A372" i="5"/>
  <c r="B372" i="5"/>
  <c r="C372" i="5"/>
  <c r="D372" i="5"/>
  <c r="E372" i="5"/>
  <c r="F372" i="5"/>
  <c r="U372" i="5"/>
  <c r="V372" i="5"/>
  <c r="W372" i="5"/>
  <c r="X372" i="5"/>
  <c r="Y372" i="5"/>
  <c r="Z372" i="5"/>
  <c r="AC372" i="5"/>
  <c r="AD372" i="5"/>
  <c r="AE372" i="5"/>
  <c r="AF372" i="5"/>
  <c r="AI372" i="5"/>
  <c r="AJ372" i="5"/>
  <c r="AK372" i="5"/>
  <c r="A373" i="5"/>
  <c r="B373" i="5"/>
  <c r="C373" i="5"/>
  <c r="D373" i="5"/>
  <c r="E373" i="5"/>
  <c r="F373" i="5"/>
  <c r="U373" i="5"/>
  <c r="V373" i="5"/>
  <c r="W373" i="5"/>
  <c r="X373" i="5"/>
  <c r="Y373" i="5"/>
  <c r="Z373" i="5"/>
  <c r="AC373" i="5"/>
  <c r="AD373" i="5"/>
  <c r="AE373" i="5"/>
  <c r="AF373" i="5"/>
  <c r="AI373" i="5"/>
  <c r="AJ373" i="5"/>
  <c r="AK373" i="5"/>
  <c r="A374" i="5"/>
  <c r="B374" i="5"/>
  <c r="C374" i="5"/>
  <c r="D374" i="5"/>
  <c r="E374" i="5"/>
  <c r="F374" i="5"/>
  <c r="U374" i="5"/>
  <c r="V374" i="5"/>
  <c r="W374" i="5"/>
  <c r="X374" i="5"/>
  <c r="Y374" i="5"/>
  <c r="Z374" i="5"/>
  <c r="AC374" i="5"/>
  <c r="AD374" i="5"/>
  <c r="AE374" i="5"/>
  <c r="AF374" i="5"/>
  <c r="AI374" i="5"/>
  <c r="AJ374" i="5"/>
  <c r="AK374" i="5"/>
  <c r="A375" i="5"/>
  <c r="B375" i="5"/>
  <c r="C375" i="5"/>
  <c r="D375" i="5"/>
  <c r="E375" i="5"/>
  <c r="F375" i="5"/>
  <c r="U375" i="5"/>
  <c r="V375" i="5"/>
  <c r="W375" i="5"/>
  <c r="X375" i="5"/>
  <c r="Y375" i="5"/>
  <c r="Z375" i="5"/>
  <c r="AC375" i="5"/>
  <c r="AD375" i="5"/>
  <c r="AE375" i="5"/>
  <c r="AF375" i="5"/>
  <c r="AI375" i="5"/>
  <c r="AJ375" i="5"/>
  <c r="AK375" i="5"/>
  <c r="A376" i="5"/>
  <c r="B376" i="5"/>
  <c r="C376" i="5"/>
  <c r="D376" i="5"/>
  <c r="E376" i="5"/>
  <c r="F376" i="5"/>
  <c r="U376" i="5"/>
  <c r="V376" i="5"/>
  <c r="W376" i="5"/>
  <c r="X376" i="5"/>
  <c r="Y376" i="5"/>
  <c r="Z376" i="5"/>
  <c r="AC376" i="5"/>
  <c r="AD376" i="5"/>
  <c r="AE376" i="5"/>
  <c r="AF376" i="5"/>
  <c r="AI376" i="5"/>
  <c r="AJ376" i="5"/>
  <c r="AK376" i="5"/>
  <c r="A377" i="5"/>
  <c r="B377" i="5"/>
  <c r="C377" i="5"/>
  <c r="D377" i="5"/>
  <c r="E377" i="5"/>
  <c r="F377" i="5"/>
  <c r="U377" i="5"/>
  <c r="V377" i="5"/>
  <c r="W377" i="5"/>
  <c r="X377" i="5"/>
  <c r="Y377" i="5"/>
  <c r="Z377" i="5"/>
  <c r="AC377" i="5"/>
  <c r="AD377" i="5"/>
  <c r="AE377" i="5"/>
  <c r="AF377" i="5"/>
  <c r="AI377" i="5"/>
  <c r="AJ377" i="5"/>
  <c r="AK377" i="5"/>
  <c r="A378" i="5"/>
  <c r="B378" i="5"/>
  <c r="C378" i="5"/>
  <c r="D378" i="5"/>
  <c r="E378" i="5"/>
  <c r="F378" i="5"/>
  <c r="U378" i="5"/>
  <c r="V378" i="5"/>
  <c r="W378" i="5"/>
  <c r="X378" i="5"/>
  <c r="Y378" i="5"/>
  <c r="Z378" i="5"/>
  <c r="AC378" i="5"/>
  <c r="AD378" i="5"/>
  <c r="AE378" i="5"/>
  <c r="AF378" i="5"/>
  <c r="AI378" i="5"/>
  <c r="AJ378" i="5"/>
  <c r="AK378" i="5"/>
  <c r="A379" i="5"/>
  <c r="B379" i="5"/>
  <c r="C379" i="5"/>
  <c r="D379" i="5"/>
  <c r="E379" i="5"/>
  <c r="F379" i="5"/>
  <c r="U379" i="5"/>
  <c r="V379" i="5"/>
  <c r="W379" i="5"/>
  <c r="X379" i="5"/>
  <c r="Y379" i="5"/>
  <c r="Z379" i="5"/>
  <c r="AC379" i="5"/>
  <c r="AD379" i="5"/>
  <c r="AE379" i="5"/>
  <c r="AF379" i="5"/>
  <c r="AI379" i="5"/>
  <c r="AJ379" i="5"/>
  <c r="AK379" i="5"/>
  <c r="A380" i="5"/>
  <c r="B380" i="5"/>
  <c r="C380" i="5"/>
  <c r="D380" i="5"/>
  <c r="E380" i="5"/>
  <c r="F380" i="5"/>
  <c r="U380" i="5"/>
  <c r="V380" i="5"/>
  <c r="W380" i="5"/>
  <c r="X380" i="5"/>
  <c r="Y380" i="5"/>
  <c r="Z380" i="5"/>
  <c r="AC380" i="5"/>
  <c r="AD380" i="5"/>
  <c r="AE380" i="5"/>
  <c r="AF380" i="5"/>
  <c r="AI380" i="5"/>
  <c r="AJ380" i="5"/>
  <c r="AK380" i="5"/>
  <c r="A381" i="5"/>
  <c r="B381" i="5"/>
  <c r="C381" i="5"/>
  <c r="D381" i="5"/>
  <c r="E381" i="5"/>
  <c r="F381" i="5"/>
  <c r="U381" i="5"/>
  <c r="V381" i="5"/>
  <c r="W381" i="5"/>
  <c r="X381" i="5"/>
  <c r="Y381" i="5"/>
  <c r="Z381" i="5"/>
  <c r="AC381" i="5"/>
  <c r="AD381" i="5"/>
  <c r="AE381" i="5"/>
  <c r="AF381" i="5"/>
  <c r="AI381" i="5"/>
  <c r="AJ381" i="5"/>
  <c r="AK381" i="5"/>
  <c r="A382" i="5"/>
  <c r="B382" i="5"/>
  <c r="C382" i="5"/>
  <c r="D382" i="5"/>
  <c r="E382" i="5"/>
  <c r="F382" i="5"/>
  <c r="U382" i="5"/>
  <c r="V382" i="5"/>
  <c r="W382" i="5"/>
  <c r="X382" i="5"/>
  <c r="Y382" i="5"/>
  <c r="Z382" i="5"/>
  <c r="AC382" i="5"/>
  <c r="AD382" i="5"/>
  <c r="AE382" i="5"/>
  <c r="AF382" i="5"/>
  <c r="AI382" i="5"/>
  <c r="AJ382" i="5"/>
  <c r="AK382" i="5"/>
  <c r="A383" i="5"/>
  <c r="B383" i="5"/>
  <c r="C383" i="5"/>
  <c r="D383" i="5"/>
  <c r="E383" i="5"/>
  <c r="F383" i="5"/>
  <c r="U383" i="5"/>
  <c r="V383" i="5"/>
  <c r="W383" i="5"/>
  <c r="X383" i="5"/>
  <c r="Y383" i="5"/>
  <c r="Z383" i="5"/>
  <c r="AC383" i="5"/>
  <c r="AD383" i="5"/>
  <c r="AE383" i="5"/>
  <c r="AF383" i="5"/>
  <c r="AI383" i="5"/>
  <c r="AJ383" i="5"/>
  <c r="AK383" i="5"/>
  <c r="A384" i="5"/>
  <c r="B384" i="5"/>
  <c r="C384" i="5"/>
  <c r="D384" i="5"/>
  <c r="E384" i="5"/>
  <c r="F384" i="5"/>
  <c r="U384" i="5"/>
  <c r="V384" i="5"/>
  <c r="W384" i="5"/>
  <c r="X384" i="5"/>
  <c r="Y384" i="5"/>
  <c r="Z384" i="5"/>
  <c r="AC384" i="5"/>
  <c r="AD384" i="5"/>
  <c r="AE384" i="5"/>
  <c r="AF384" i="5"/>
  <c r="AI384" i="5"/>
  <c r="AJ384" i="5"/>
  <c r="AK384" i="5"/>
  <c r="A385" i="5"/>
  <c r="B385" i="5"/>
  <c r="C385" i="5"/>
  <c r="D385" i="5"/>
  <c r="E385" i="5"/>
  <c r="F385" i="5"/>
  <c r="U385" i="5"/>
  <c r="V385" i="5"/>
  <c r="W385" i="5"/>
  <c r="X385" i="5"/>
  <c r="Y385" i="5"/>
  <c r="Z385" i="5"/>
  <c r="AC385" i="5"/>
  <c r="AD385" i="5"/>
  <c r="AE385" i="5"/>
  <c r="AF385" i="5"/>
  <c r="AI385" i="5"/>
  <c r="AJ385" i="5"/>
  <c r="AK385" i="5"/>
  <c r="A386" i="5"/>
  <c r="B386" i="5"/>
  <c r="C386" i="5"/>
  <c r="D386" i="5"/>
  <c r="E386" i="5"/>
  <c r="F386" i="5"/>
  <c r="U386" i="5"/>
  <c r="V386" i="5"/>
  <c r="W386" i="5"/>
  <c r="X386" i="5"/>
  <c r="Y386" i="5"/>
  <c r="Z386" i="5"/>
  <c r="AC386" i="5"/>
  <c r="AD386" i="5"/>
  <c r="AE386" i="5"/>
  <c r="AF386" i="5"/>
  <c r="AI386" i="5"/>
  <c r="AJ386" i="5"/>
  <c r="AK386" i="5"/>
  <c r="A387" i="5"/>
  <c r="B387" i="5"/>
  <c r="C387" i="5"/>
  <c r="D387" i="5"/>
  <c r="E387" i="5"/>
  <c r="F387" i="5"/>
  <c r="U387" i="5"/>
  <c r="V387" i="5"/>
  <c r="W387" i="5"/>
  <c r="X387" i="5"/>
  <c r="Y387" i="5"/>
  <c r="Z387" i="5"/>
  <c r="AC387" i="5"/>
  <c r="AD387" i="5"/>
  <c r="AE387" i="5"/>
  <c r="AF387" i="5"/>
  <c r="AI387" i="5"/>
  <c r="AJ387" i="5"/>
  <c r="AK387" i="5"/>
  <c r="A388" i="5"/>
  <c r="B388" i="5"/>
  <c r="C388" i="5"/>
  <c r="D388" i="5"/>
  <c r="E388" i="5"/>
  <c r="F388" i="5"/>
  <c r="U388" i="5"/>
  <c r="V388" i="5"/>
  <c r="W388" i="5"/>
  <c r="X388" i="5"/>
  <c r="Y388" i="5"/>
  <c r="Z388" i="5"/>
  <c r="AC388" i="5"/>
  <c r="AD388" i="5"/>
  <c r="AE388" i="5"/>
  <c r="AF388" i="5"/>
  <c r="AI388" i="5"/>
  <c r="AJ388" i="5"/>
  <c r="AK388" i="5"/>
  <c r="A389" i="5"/>
  <c r="B389" i="5"/>
  <c r="C389" i="5"/>
  <c r="D389" i="5"/>
  <c r="E389" i="5"/>
  <c r="F389" i="5"/>
  <c r="U389" i="5"/>
  <c r="V389" i="5"/>
  <c r="W389" i="5"/>
  <c r="X389" i="5"/>
  <c r="Y389" i="5"/>
  <c r="Z389" i="5"/>
  <c r="AC389" i="5"/>
  <c r="AD389" i="5"/>
  <c r="AE389" i="5"/>
  <c r="AF389" i="5"/>
  <c r="AI389" i="5"/>
  <c r="AJ389" i="5"/>
  <c r="AK389" i="5"/>
  <c r="A390" i="5"/>
  <c r="B390" i="5"/>
  <c r="C390" i="5"/>
  <c r="D390" i="5"/>
  <c r="E390" i="5"/>
  <c r="F390" i="5"/>
  <c r="U390" i="5"/>
  <c r="V390" i="5"/>
  <c r="W390" i="5"/>
  <c r="X390" i="5"/>
  <c r="Y390" i="5"/>
  <c r="Z390" i="5"/>
  <c r="AC390" i="5"/>
  <c r="AD390" i="5"/>
  <c r="AE390" i="5"/>
  <c r="AF390" i="5"/>
  <c r="AI390" i="5"/>
  <c r="AJ390" i="5"/>
  <c r="AK390" i="5"/>
  <c r="A391" i="5"/>
  <c r="B391" i="5"/>
  <c r="C391" i="5"/>
  <c r="D391" i="5"/>
  <c r="E391" i="5"/>
  <c r="F391" i="5"/>
  <c r="U391" i="5"/>
  <c r="V391" i="5"/>
  <c r="W391" i="5"/>
  <c r="X391" i="5"/>
  <c r="Y391" i="5"/>
  <c r="Z391" i="5"/>
  <c r="AC391" i="5"/>
  <c r="AD391" i="5"/>
  <c r="AE391" i="5"/>
  <c r="AF391" i="5"/>
  <c r="AI391" i="5"/>
  <c r="AJ391" i="5"/>
  <c r="AK391" i="5"/>
  <c r="A392" i="5"/>
  <c r="B392" i="5"/>
  <c r="C392" i="5"/>
  <c r="D392" i="5"/>
  <c r="E392" i="5"/>
  <c r="F392" i="5"/>
  <c r="U392" i="5"/>
  <c r="V392" i="5"/>
  <c r="W392" i="5"/>
  <c r="X392" i="5"/>
  <c r="Y392" i="5"/>
  <c r="Z392" i="5"/>
  <c r="AC392" i="5"/>
  <c r="AD392" i="5"/>
  <c r="AE392" i="5"/>
  <c r="AF392" i="5"/>
  <c r="AI392" i="5"/>
  <c r="AJ392" i="5"/>
  <c r="AK392" i="5"/>
  <c r="A393" i="5"/>
  <c r="B393" i="5"/>
  <c r="C393" i="5"/>
  <c r="D393" i="5"/>
  <c r="E393" i="5"/>
  <c r="F393" i="5"/>
  <c r="U393" i="5"/>
  <c r="V393" i="5"/>
  <c r="W393" i="5"/>
  <c r="X393" i="5"/>
  <c r="Y393" i="5"/>
  <c r="Z393" i="5"/>
  <c r="AC393" i="5"/>
  <c r="AD393" i="5"/>
  <c r="AE393" i="5"/>
  <c r="AF393" i="5"/>
  <c r="AI393" i="5"/>
  <c r="AJ393" i="5"/>
  <c r="AK393" i="5"/>
  <c r="A394" i="5"/>
  <c r="B394" i="5"/>
  <c r="C394" i="5"/>
  <c r="D394" i="5"/>
  <c r="E394" i="5"/>
  <c r="F394" i="5"/>
  <c r="U394" i="5"/>
  <c r="V394" i="5"/>
  <c r="W394" i="5"/>
  <c r="X394" i="5"/>
  <c r="Y394" i="5"/>
  <c r="Z394" i="5"/>
  <c r="AC394" i="5"/>
  <c r="AD394" i="5"/>
  <c r="AE394" i="5"/>
  <c r="AF394" i="5"/>
  <c r="AI394" i="5"/>
  <c r="AJ394" i="5"/>
  <c r="AK394" i="5"/>
  <c r="A395" i="5"/>
  <c r="B395" i="5"/>
  <c r="C395" i="5"/>
  <c r="D395" i="5"/>
  <c r="E395" i="5"/>
  <c r="F395" i="5"/>
  <c r="U395" i="5"/>
  <c r="V395" i="5"/>
  <c r="W395" i="5"/>
  <c r="X395" i="5"/>
  <c r="Y395" i="5"/>
  <c r="Z395" i="5"/>
  <c r="AC395" i="5"/>
  <c r="AD395" i="5"/>
  <c r="AE395" i="5"/>
  <c r="AF395" i="5"/>
  <c r="AI395" i="5"/>
  <c r="AJ395" i="5"/>
  <c r="AK395" i="5"/>
  <c r="A396" i="5"/>
  <c r="B396" i="5"/>
  <c r="C396" i="5"/>
  <c r="D396" i="5"/>
  <c r="E396" i="5"/>
  <c r="F396" i="5"/>
  <c r="U396" i="5"/>
  <c r="V396" i="5"/>
  <c r="W396" i="5"/>
  <c r="X396" i="5"/>
  <c r="Y396" i="5"/>
  <c r="Z396" i="5"/>
  <c r="AC396" i="5"/>
  <c r="AD396" i="5"/>
  <c r="AE396" i="5"/>
  <c r="AF396" i="5"/>
  <c r="AI396" i="5"/>
  <c r="AJ396" i="5"/>
  <c r="AK396" i="5"/>
  <c r="A397" i="5"/>
  <c r="B397" i="5"/>
  <c r="C397" i="5"/>
  <c r="D397" i="5"/>
  <c r="E397" i="5"/>
  <c r="F397" i="5"/>
  <c r="U397" i="5"/>
  <c r="V397" i="5"/>
  <c r="W397" i="5"/>
  <c r="X397" i="5"/>
  <c r="Y397" i="5"/>
  <c r="Z397" i="5"/>
  <c r="AC397" i="5"/>
  <c r="AD397" i="5"/>
  <c r="AE397" i="5"/>
  <c r="AF397" i="5"/>
  <c r="AI397" i="5"/>
  <c r="AJ397" i="5"/>
  <c r="AK397" i="5"/>
  <c r="AC398" i="5"/>
  <c r="AD398" i="5"/>
  <c r="AE398" i="5"/>
  <c r="AF398" i="5"/>
  <c r="AI398" i="5"/>
  <c r="AJ398" i="5"/>
  <c r="AK398" i="5"/>
  <c r="AC399" i="5"/>
  <c r="AD399" i="5"/>
  <c r="AE399" i="5"/>
  <c r="AF399" i="5"/>
  <c r="AI399" i="5"/>
  <c r="AJ399" i="5"/>
  <c r="AK399" i="5"/>
  <c r="AC400" i="5"/>
  <c r="AD400" i="5"/>
  <c r="AE400" i="5"/>
  <c r="AF400" i="5"/>
  <c r="AI400" i="5"/>
  <c r="AJ400" i="5"/>
  <c r="AK400" i="5"/>
  <c r="AC401" i="5"/>
  <c r="AD401" i="5"/>
  <c r="AE401" i="5"/>
  <c r="AF401" i="5"/>
  <c r="AI401" i="5"/>
  <c r="AJ401" i="5"/>
  <c r="AK401" i="5"/>
  <c r="AC402" i="5"/>
  <c r="AD402" i="5"/>
  <c r="AE402" i="5"/>
  <c r="AF402" i="5"/>
  <c r="AI402" i="5"/>
  <c r="AJ402" i="5"/>
  <c r="AK402" i="5"/>
  <c r="AC403" i="5"/>
  <c r="AD403" i="5"/>
  <c r="AE403" i="5"/>
  <c r="AF403" i="5"/>
  <c r="AI403" i="5"/>
  <c r="AJ403" i="5"/>
  <c r="AK403" i="5"/>
  <c r="AC404" i="5"/>
  <c r="AD404" i="5"/>
  <c r="AE404" i="5"/>
  <c r="AF404" i="5"/>
  <c r="AI404" i="5"/>
  <c r="AJ404" i="5"/>
  <c r="AK404" i="5"/>
  <c r="AC405" i="5"/>
  <c r="AD405" i="5"/>
  <c r="AE405" i="5"/>
  <c r="AF405" i="5"/>
  <c r="AI405" i="5"/>
  <c r="AJ405" i="5"/>
  <c r="AK405" i="5"/>
  <c r="AC406" i="5"/>
  <c r="AD406" i="5"/>
  <c r="AE406" i="5"/>
  <c r="AF406" i="5"/>
  <c r="AI406" i="5"/>
  <c r="AJ406" i="5"/>
  <c r="AK406" i="5"/>
  <c r="AC407" i="5"/>
  <c r="AD407" i="5"/>
  <c r="AE407" i="5"/>
  <c r="AF407" i="5"/>
  <c r="AI407" i="5"/>
  <c r="AJ407" i="5"/>
  <c r="AK407" i="5"/>
  <c r="AC408" i="5"/>
  <c r="AD408" i="5"/>
  <c r="AE408" i="5"/>
  <c r="AF408" i="5"/>
  <c r="AI408" i="5"/>
  <c r="AJ408" i="5"/>
  <c r="AK408" i="5"/>
  <c r="AC409" i="5"/>
  <c r="AD409" i="5"/>
  <c r="AE409" i="5"/>
  <c r="AF409" i="5"/>
  <c r="AI409" i="5"/>
  <c r="AJ409" i="5"/>
  <c r="AK409" i="5"/>
  <c r="AC410" i="5"/>
  <c r="AD410" i="5"/>
  <c r="AE410" i="5"/>
  <c r="AF410" i="5"/>
  <c r="AI410" i="5"/>
  <c r="AJ410" i="5"/>
  <c r="AK410" i="5"/>
  <c r="AC411" i="5"/>
  <c r="AD411" i="5"/>
  <c r="AE411" i="5"/>
  <c r="AF411" i="5"/>
  <c r="AI411" i="5"/>
  <c r="AJ411" i="5"/>
  <c r="AK411" i="5"/>
  <c r="AC412" i="5"/>
  <c r="AD412" i="5"/>
  <c r="AE412" i="5"/>
  <c r="AF412" i="5"/>
  <c r="AC413" i="5"/>
  <c r="AD413" i="5"/>
  <c r="AE413" i="5"/>
  <c r="AF413" i="5"/>
  <c r="AC414" i="5"/>
  <c r="AD414" i="5"/>
  <c r="AE414" i="5"/>
  <c r="AF414" i="5"/>
  <c r="AC415" i="5"/>
  <c r="AD415" i="5"/>
  <c r="AE415" i="5"/>
  <c r="AF415" i="5"/>
  <c r="AC416" i="5"/>
  <c r="AD416" i="5"/>
  <c r="AE416" i="5"/>
  <c r="AF416" i="5"/>
  <c r="AC417" i="5"/>
  <c r="AD417" i="5"/>
  <c r="AE417" i="5"/>
  <c r="AF417" i="5"/>
  <c r="AC418" i="5"/>
  <c r="AD418" i="5"/>
  <c r="AE418" i="5"/>
  <c r="AF418" i="5"/>
  <c r="AC419" i="5"/>
  <c r="AD419" i="5"/>
  <c r="AE419" i="5"/>
  <c r="AF419" i="5"/>
  <c r="AC420" i="5"/>
  <c r="AD420" i="5"/>
  <c r="AE420" i="5"/>
  <c r="AF420" i="5"/>
  <c r="AC421" i="5"/>
  <c r="AD421" i="5"/>
  <c r="AE421" i="5"/>
  <c r="AF421" i="5"/>
  <c r="AC422" i="5"/>
  <c r="AD422" i="5"/>
  <c r="AE422" i="5"/>
  <c r="AF422" i="5"/>
  <c r="AC423" i="5"/>
  <c r="AD423" i="5"/>
  <c r="AE423" i="5"/>
  <c r="AF423" i="5"/>
  <c r="AC424" i="5"/>
  <c r="AD424" i="5"/>
  <c r="AE424" i="5"/>
  <c r="AF424" i="5"/>
  <c r="AC425" i="5"/>
  <c r="AD425" i="5"/>
  <c r="AE425" i="5"/>
  <c r="AF425" i="5"/>
  <c r="AC426" i="5"/>
  <c r="AD426" i="5"/>
  <c r="AE426" i="5"/>
  <c r="AF426" i="5"/>
  <c r="AC427" i="5"/>
  <c r="AD427" i="5"/>
  <c r="AE427" i="5"/>
  <c r="AF427" i="5"/>
  <c r="AC428" i="5"/>
  <c r="AD428" i="5"/>
  <c r="AE428" i="5"/>
  <c r="AF428" i="5"/>
  <c r="AC429" i="5"/>
  <c r="AD429" i="5"/>
  <c r="AE429" i="5"/>
  <c r="AF429" i="5"/>
  <c r="AC430" i="5"/>
  <c r="AD430" i="5"/>
  <c r="AE430" i="5"/>
  <c r="AF430" i="5"/>
  <c r="AC431" i="5"/>
  <c r="AD431" i="5"/>
  <c r="AE431" i="5"/>
  <c r="AF431" i="5"/>
  <c r="AC432" i="5"/>
  <c r="AD432" i="5"/>
  <c r="AE432" i="5"/>
  <c r="AF432" i="5"/>
  <c r="AC433" i="5"/>
  <c r="AD433" i="5"/>
  <c r="AE433" i="5"/>
  <c r="AF433" i="5"/>
  <c r="AC434" i="5"/>
  <c r="AD434" i="5"/>
  <c r="AE434" i="5"/>
  <c r="AF434" i="5"/>
  <c r="AC435" i="5"/>
  <c r="AD435" i="5"/>
  <c r="AE435" i="5"/>
  <c r="AF435" i="5"/>
  <c r="AC436" i="5"/>
  <c r="AD436" i="5"/>
  <c r="AE436" i="5"/>
  <c r="AF436" i="5"/>
  <c r="AC437" i="5"/>
  <c r="AD437" i="5"/>
  <c r="AE437" i="5"/>
  <c r="AF437" i="5"/>
  <c r="AC438" i="5"/>
  <c r="AD438" i="5"/>
  <c r="AE438" i="5"/>
  <c r="AF438" i="5"/>
  <c r="AC439" i="5"/>
  <c r="AD439" i="5"/>
  <c r="AE439" i="5"/>
  <c r="AF439" i="5"/>
  <c r="AC440" i="5"/>
  <c r="AD440" i="5"/>
  <c r="AE440" i="5"/>
  <c r="AF440" i="5"/>
  <c r="AC441" i="5"/>
  <c r="AD441" i="5"/>
  <c r="AE441" i="5"/>
  <c r="AF441" i="5"/>
  <c r="AC442" i="5"/>
  <c r="AD442" i="5"/>
  <c r="AE442" i="5"/>
  <c r="AF442" i="5"/>
  <c r="AC443" i="5"/>
  <c r="AD443" i="5"/>
  <c r="AE443" i="5"/>
  <c r="AF443" i="5"/>
  <c r="AC444" i="5"/>
  <c r="AD444" i="5"/>
  <c r="AE444" i="5"/>
  <c r="AF444" i="5"/>
  <c r="AC445" i="5"/>
  <c r="AD445" i="5"/>
  <c r="AE445" i="5"/>
  <c r="AF445" i="5"/>
  <c r="AC446" i="5"/>
  <c r="AD446" i="5"/>
  <c r="AE446" i="5"/>
  <c r="AF446" i="5"/>
  <c r="AC447" i="5"/>
  <c r="AD447" i="5"/>
  <c r="AE447" i="5"/>
  <c r="AF447" i="5"/>
  <c r="AC448" i="5"/>
  <c r="AD448" i="5"/>
  <c r="AE448" i="5"/>
  <c r="AF448" i="5"/>
  <c r="AC449" i="5"/>
  <c r="AD449" i="5"/>
  <c r="AE449" i="5"/>
  <c r="AF449" i="5"/>
  <c r="AC450" i="5"/>
  <c r="AD450" i="5"/>
  <c r="AE450" i="5"/>
  <c r="AF450" i="5"/>
  <c r="AC451" i="5"/>
  <c r="AD451" i="5"/>
  <c r="AE451" i="5"/>
  <c r="AF451" i="5"/>
  <c r="AC452" i="5"/>
  <c r="AD452" i="5"/>
  <c r="AE452" i="5"/>
  <c r="AF452" i="5"/>
  <c r="AC453" i="5"/>
  <c r="AD453" i="5"/>
  <c r="AE453" i="5"/>
  <c r="AF453" i="5"/>
  <c r="AC454" i="5"/>
  <c r="AD454" i="5"/>
  <c r="AE454" i="5"/>
  <c r="AF454" i="5"/>
  <c r="AC455" i="5"/>
  <c r="AD455" i="5"/>
  <c r="AE455" i="5"/>
  <c r="AF455" i="5"/>
  <c r="AC456" i="5"/>
  <c r="AD456" i="5"/>
  <c r="AE456" i="5"/>
  <c r="AF456" i="5"/>
  <c r="AC457" i="5"/>
  <c r="AD457" i="5"/>
  <c r="AE457" i="5"/>
  <c r="AF457" i="5"/>
  <c r="AC458" i="5"/>
  <c r="AD458" i="5"/>
  <c r="AE458" i="5"/>
  <c r="AF458" i="5"/>
  <c r="AC459" i="5"/>
  <c r="AD459" i="5"/>
  <c r="AE459" i="5"/>
  <c r="AF459" i="5"/>
  <c r="AC460" i="5"/>
  <c r="AD460" i="5"/>
  <c r="AE460" i="5"/>
  <c r="AF460" i="5"/>
  <c r="AC461" i="5"/>
  <c r="AD461" i="5"/>
  <c r="AE461" i="5"/>
  <c r="AF461" i="5"/>
  <c r="AC462" i="5"/>
  <c r="AD462" i="5"/>
  <c r="AE462" i="5"/>
  <c r="AF462" i="5"/>
  <c r="AC463" i="5"/>
  <c r="AD463" i="5"/>
  <c r="AE463" i="5"/>
  <c r="AF463" i="5"/>
  <c r="AC464" i="5"/>
  <c r="AD464" i="5"/>
  <c r="AE464" i="5"/>
  <c r="AF464" i="5"/>
  <c r="AC465" i="5"/>
  <c r="AD465" i="5"/>
  <c r="AE465" i="5"/>
  <c r="AF465" i="5"/>
  <c r="AC466" i="5"/>
  <c r="AD466" i="5"/>
  <c r="AE466" i="5"/>
  <c r="AF466" i="5"/>
  <c r="AC467" i="5"/>
  <c r="AD467" i="5"/>
  <c r="AE467" i="5"/>
  <c r="AF467" i="5"/>
  <c r="AC468" i="5"/>
  <c r="AD468" i="5"/>
  <c r="AE468" i="5"/>
  <c r="AF468" i="5"/>
  <c r="AC469" i="5"/>
  <c r="AD469" i="5"/>
  <c r="AE469" i="5"/>
  <c r="AF469" i="5"/>
  <c r="AC470" i="5"/>
  <c r="AD470" i="5"/>
  <c r="AE470" i="5"/>
  <c r="AF470" i="5"/>
  <c r="AC471" i="5"/>
  <c r="AD471" i="5"/>
  <c r="AE471" i="5"/>
  <c r="AF471" i="5"/>
  <c r="AC472" i="5"/>
  <c r="AD472" i="5"/>
  <c r="AE472" i="5"/>
  <c r="AF472" i="5"/>
  <c r="AC473" i="5"/>
  <c r="AD473" i="5"/>
  <c r="AE473" i="5"/>
  <c r="AF473" i="5"/>
  <c r="AC474" i="5"/>
  <c r="AD474" i="5"/>
  <c r="AE474" i="5"/>
  <c r="AF474" i="5"/>
  <c r="AC475" i="5"/>
  <c r="AD475" i="5"/>
  <c r="AE475" i="5"/>
  <c r="AF475" i="5"/>
  <c r="AC476" i="5"/>
  <c r="AD476" i="5"/>
  <c r="AE476" i="5"/>
  <c r="AF476" i="5"/>
  <c r="AC477" i="5"/>
  <c r="AD477" i="5"/>
  <c r="AE477" i="5"/>
  <c r="AF477" i="5"/>
  <c r="AC478" i="5"/>
  <c r="AD478" i="5"/>
  <c r="AE478" i="5"/>
  <c r="AF478" i="5"/>
  <c r="AC479" i="5"/>
  <c r="AD479" i="5"/>
  <c r="AE479" i="5"/>
  <c r="AF479" i="5"/>
  <c r="AC480" i="5"/>
  <c r="AD480" i="5"/>
  <c r="AE480" i="5"/>
  <c r="AF480" i="5"/>
  <c r="AC481" i="5"/>
  <c r="AD481" i="5"/>
  <c r="AE481" i="5"/>
  <c r="AF481" i="5"/>
  <c r="AC482" i="5"/>
  <c r="AD482" i="5"/>
  <c r="AE482" i="5"/>
  <c r="AF482" i="5"/>
  <c r="AC483" i="5"/>
  <c r="AD483" i="5"/>
  <c r="AE483" i="5"/>
  <c r="AF483" i="5"/>
  <c r="AC484" i="5"/>
  <c r="AD484" i="5"/>
  <c r="AE484" i="5"/>
  <c r="AF484" i="5"/>
  <c r="AC485" i="5"/>
  <c r="AD485" i="5"/>
  <c r="AE485" i="5"/>
  <c r="AF485" i="5"/>
  <c r="AC486" i="5"/>
  <c r="AD486" i="5"/>
  <c r="AE486" i="5"/>
  <c r="AF486" i="5"/>
  <c r="AC487" i="5"/>
  <c r="AD487" i="5"/>
  <c r="AE487" i="5"/>
  <c r="AF487" i="5"/>
  <c r="AC488" i="5"/>
  <c r="AD488" i="5"/>
  <c r="AE488" i="5"/>
  <c r="AF488" i="5"/>
  <c r="AC489" i="5"/>
  <c r="AD489" i="5"/>
  <c r="AE489" i="5"/>
  <c r="AF489" i="5"/>
  <c r="AC490" i="5"/>
  <c r="AD490" i="5"/>
  <c r="AE490" i="5"/>
  <c r="AF490" i="5"/>
  <c r="AC491" i="5"/>
  <c r="AD491" i="5"/>
  <c r="AE491" i="5"/>
  <c r="AF491" i="5"/>
  <c r="AC492" i="5"/>
  <c r="AD492" i="5"/>
  <c r="AE492" i="5"/>
  <c r="AF492" i="5"/>
  <c r="AC493" i="5"/>
  <c r="AD493" i="5"/>
  <c r="AE493" i="5"/>
  <c r="AF493" i="5"/>
  <c r="AC494" i="5"/>
  <c r="AD494" i="5"/>
  <c r="AE494" i="5"/>
  <c r="AF494" i="5"/>
  <c r="AC495" i="5"/>
  <c r="AD495" i="5"/>
  <c r="AE495" i="5"/>
  <c r="AF495" i="5"/>
  <c r="AC496" i="5"/>
  <c r="AD496" i="5"/>
  <c r="AE496" i="5"/>
  <c r="AF496" i="5"/>
  <c r="AC497" i="5"/>
  <c r="AD497" i="5"/>
  <c r="AE497" i="5"/>
  <c r="AF497" i="5"/>
  <c r="AC498" i="5"/>
  <c r="AD498" i="5"/>
  <c r="AE498" i="5"/>
  <c r="AF498" i="5"/>
  <c r="AC499" i="5"/>
  <c r="AD499" i="5"/>
  <c r="AE499" i="5"/>
  <c r="AF499" i="5"/>
  <c r="AC500" i="5"/>
  <c r="AD500" i="5"/>
  <c r="AE500" i="5"/>
  <c r="AF500" i="5"/>
  <c r="AC501" i="5"/>
  <c r="AD501" i="5"/>
  <c r="AE501" i="5"/>
  <c r="AF501" i="5"/>
  <c r="AC502" i="5"/>
  <c r="AD502" i="5"/>
  <c r="AE502" i="5"/>
  <c r="AF502" i="5"/>
  <c r="AC503" i="5"/>
  <c r="AD503" i="5"/>
  <c r="AE503" i="5"/>
  <c r="AF503" i="5"/>
  <c r="Y1108" i="5"/>
  <c r="Y1109" i="5"/>
  <c r="V1112" i="5"/>
  <c r="X1112" i="5"/>
  <c r="Y1112" i="5"/>
  <c r="Z1112" i="5"/>
  <c r="Y1114" i="5"/>
  <c r="Z1114" i="5"/>
  <c r="Y1115" i="5"/>
  <c r="Z1115" i="5"/>
  <c r="Y1116" i="5"/>
  <c r="Z1116" i="5"/>
  <c r="Y1117" i="5"/>
  <c r="Z1117" i="5"/>
  <c r="Y1118" i="5"/>
  <c r="Z1118" i="5"/>
  <c r="Y1119" i="5"/>
  <c r="Z1119" i="5"/>
  <c r="Y1120" i="5"/>
  <c r="Z1120" i="5"/>
  <c r="Y1121" i="5"/>
  <c r="Z1121" i="5"/>
  <c r="Y1122" i="5"/>
  <c r="Z1122" i="5"/>
  <c r="Y1123" i="5"/>
  <c r="Z1123" i="5"/>
  <c r="Y1124" i="5"/>
  <c r="Z1124" i="5"/>
  <c r="Y1125" i="5"/>
  <c r="Z1125" i="5"/>
  <c r="A1" i="2"/>
  <c r="F1" i="2"/>
  <c r="G1" i="2"/>
  <c r="H1" i="2"/>
  <c r="I1" i="2"/>
  <c r="J1" i="2"/>
  <c r="K1" i="2"/>
  <c r="L1" i="2"/>
  <c r="M1" i="2"/>
  <c r="E4" i="2"/>
  <c r="F4" i="2"/>
  <c r="G4" i="2"/>
  <c r="H4" i="2"/>
  <c r="I4" i="2"/>
  <c r="J4" i="2"/>
  <c r="K4" i="2"/>
  <c r="L4" i="2"/>
  <c r="M4" i="2"/>
  <c r="N4" i="2"/>
  <c r="E6" i="2"/>
  <c r="F6" i="2"/>
  <c r="G6" i="2"/>
  <c r="H6" i="2"/>
  <c r="I6" i="2"/>
  <c r="J6" i="2"/>
  <c r="K6" i="2"/>
  <c r="L6" i="2"/>
  <c r="M6" i="2"/>
  <c r="N6" i="2"/>
  <c r="D7" i="2"/>
  <c r="E8" i="2"/>
  <c r="F8" i="2"/>
  <c r="G8" i="2"/>
  <c r="H8" i="2"/>
  <c r="I8" i="2"/>
  <c r="J8" i="2"/>
  <c r="K8" i="2"/>
  <c r="L8" i="2"/>
  <c r="M8" i="2"/>
  <c r="N8" i="2"/>
  <c r="C5" i="8"/>
  <c r="T5" i="8"/>
  <c r="C6" i="8"/>
  <c r="T6" i="8"/>
  <c r="C7" i="8"/>
  <c r="F7" i="8"/>
  <c r="G7" i="8"/>
  <c r="H7" i="8"/>
  <c r="I7" i="8"/>
  <c r="J7" i="8"/>
  <c r="K7" i="8"/>
  <c r="L7" i="8"/>
  <c r="M7" i="8"/>
  <c r="T7" i="8"/>
  <c r="C8" i="8"/>
  <c r="T8" i="8"/>
  <c r="C9" i="8"/>
  <c r="T9" i="8"/>
  <c r="C10" i="8"/>
  <c r="T10" i="8"/>
  <c r="C11" i="8"/>
  <c r="T11" i="8"/>
  <c r="C12" i="8"/>
  <c r="T12" i="8"/>
  <c r="C13" i="8"/>
  <c r="F13" i="8"/>
  <c r="G13" i="8"/>
  <c r="H13" i="8"/>
  <c r="I13" i="8"/>
  <c r="J13" i="8"/>
  <c r="K13" i="8"/>
  <c r="L13" i="8"/>
  <c r="M13" i="8"/>
  <c r="N13" i="8"/>
  <c r="O13" i="8"/>
  <c r="P13" i="8"/>
  <c r="Q13" i="8"/>
  <c r="T13" i="8"/>
  <c r="C14" i="8"/>
  <c r="T14" i="8"/>
  <c r="C15" i="8"/>
  <c r="T15" i="8"/>
  <c r="C16" i="8"/>
  <c r="T16" i="8"/>
  <c r="C17" i="8"/>
  <c r="T17" i="8"/>
  <c r="C18" i="8"/>
  <c r="T18" i="8"/>
  <c r="C19" i="8"/>
  <c r="F19" i="8"/>
  <c r="G19" i="8"/>
  <c r="H19" i="8"/>
  <c r="I19" i="8"/>
  <c r="J19" i="8"/>
  <c r="K19" i="8"/>
  <c r="L19" i="8"/>
  <c r="M19" i="8"/>
  <c r="N19" i="8"/>
  <c r="O19" i="8"/>
  <c r="P19" i="8"/>
  <c r="Q19" i="8"/>
  <c r="T19" i="8"/>
  <c r="C20" i="8"/>
  <c r="T20" i="8"/>
  <c r="C21" i="8"/>
  <c r="T21" i="8"/>
  <c r="C22" i="8"/>
  <c r="T22" i="8"/>
  <c r="C23" i="8"/>
  <c r="T23" i="8"/>
  <c r="C24" i="8"/>
  <c r="T24" i="8"/>
  <c r="C25" i="8"/>
  <c r="F25" i="8"/>
  <c r="G25" i="8"/>
  <c r="H25" i="8"/>
  <c r="I25" i="8"/>
  <c r="J25" i="8"/>
  <c r="K25" i="8"/>
  <c r="L25" i="8"/>
  <c r="M25" i="8"/>
  <c r="N25" i="8"/>
  <c r="O25" i="8"/>
  <c r="P25" i="8"/>
  <c r="Q25" i="8"/>
  <c r="T25" i="8"/>
  <c r="C26" i="8"/>
  <c r="T26" i="8"/>
  <c r="C27" i="8"/>
  <c r="T27" i="8"/>
  <c r="C28" i="8"/>
  <c r="T28" i="8"/>
  <c r="C29" i="8"/>
  <c r="T29" i="8"/>
  <c r="C30" i="8"/>
  <c r="T30" i="8"/>
  <c r="C31" i="8"/>
  <c r="F31" i="8"/>
  <c r="G31" i="8"/>
  <c r="H31" i="8"/>
  <c r="I31" i="8"/>
  <c r="J31" i="8"/>
  <c r="K31" i="8"/>
  <c r="L31" i="8"/>
  <c r="M31" i="8"/>
  <c r="N31" i="8"/>
  <c r="O31" i="8"/>
  <c r="P31" i="8"/>
  <c r="Q31" i="8"/>
  <c r="T31" i="8"/>
  <c r="C32" i="8"/>
  <c r="T32" i="8"/>
  <c r="C33" i="8"/>
  <c r="T33" i="8"/>
  <c r="C34" i="8"/>
  <c r="T34" i="8"/>
  <c r="C35" i="8"/>
  <c r="T35" i="8"/>
  <c r="C36" i="8"/>
  <c r="T36" i="8"/>
  <c r="C37" i="8"/>
  <c r="T37" i="8"/>
  <c r="C38" i="8"/>
  <c r="T38" i="8"/>
  <c r="C39" i="8"/>
  <c r="T39" i="8"/>
  <c r="C40" i="8"/>
  <c r="T40" i="8"/>
  <c r="C41" i="8"/>
  <c r="T41" i="8"/>
  <c r="C42" i="8"/>
  <c r="T42" i="8"/>
  <c r="C43" i="8"/>
  <c r="T43" i="8"/>
  <c r="C44" i="8"/>
  <c r="T44" i="8"/>
  <c r="C45" i="8"/>
  <c r="T45" i="8"/>
  <c r="C46" i="8"/>
  <c r="T46" i="8"/>
  <c r="C47" i="8"/>
  <c r="T47" i="8"/>
  <c r="C48" i="8"/>
  <c r="T48" i="8"/>
  <c r="C49" i="8"/>
  <c r="T49" i="8"/>
  <c r="C50" i="8"/>
  <c r="T50" i="8"/>
  <c r="C51" i="8"/>
  <c r="T51" i="8"/>
  <c r="C52" i="8"/>
  <c r="T52" i="8"/>
  <c r="C53" i="8"/>
  <c r="T53" i="8"/>
  <c r="C54" i="8"/>
  <c r="T54" i="8"/>
  <c r="C55" i="8"/>
  <c r="T55" i="8"/>
  <c r="C56" i="8"/>
  <c r="T56" i="8"/>
  <c r="C57" i="8"/>
  <c r="T57" i="8"/>
  <c r="C58" i="8"/>
  <c r="T58" i="8"/>
  <c r="C59" i="8"/>
  <c r="T59" i="8"/>
  <c r="C60" i="8"/>
  <c r="T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D852" i="8"/>
  <c r="C853" i="8"/>
  <c r="D853" i="8"/>
  <c r="C854" i="8"/>
  <c r="D854" i="8"/>
  <c r="C855" i="8"/>
  <c r="D855" i="8"/>
  <c r="C856" i="8"/>
  <c r="D856" i="8"/>
  <c r="C857" i="8"/>
  <c r="D857" i="8"/>
  <c r="C858" i="8"/>
  <c r="D858" i="8"/>
  <c r="C859" i="8"/>
  <c r="D859" i="8"/>
  <c r="C860" i="8"/>
  <c r="D860" i="8"/>
  <c r="C861" i="8"/>
  <c r="D861" i="8"/>
  <c r="C862" i="8"/>
  <c r="D862" i="8"/>
  <c r="C863" i="8"/>
  <c r="D863" i="8"/>
  <c r="C864" i="8"/>
  <c r="D864" i="8"/>
  <c r="C865" i="8"/>
  <c r="D865" i="8"/>
  <c r="C866" i="8"/>
  <c r="D866" i="8"/>
  <c r="C867" i="8"/>
  <c r="D867" i="8"/>
  <c r="C868" i="8"/>
  <c r="D868" i="8"/>
  <c r="C869" i="8"/>
  <c r="D869" i="8"/>
  <c r="C870" i="8"/>
  <c r="D870" i="8"/>
  <c r="C871" i="8"/>
  <c r="D871" i="8"/>
  <c r="C872" i="8"/>
  <c r="D872" i="8"/>
  <c r="C873" i="8"/>
  <c r="D873" i="8"/>
  <c r="C874" i="8"/>
  <c r="D874" i="8"/>
  <c r="C875" i="8"/>
  <c r="D875" i="8"/>
  <c r="C876" i="8"/>
  <c r="D876" i="8"/>
  <c r="C877" i="8"/>
  <c r="D877" i="8"/>
  <c r="C878" i="8"/>
  <c r="D878" i="8"/>
  <c r="C879" i="8"/>
  <c r="D879" i="8"/>
  <c r="C880" i="8"/>
  <c r="D880" i="8"/>
  <c r="C881" i="8"/>
  <c r="D881" i="8"/>
  <c r="C882" i="8"/>
  <c r="D882" i="8"/>
  <c r="C883" i="8"/>
  <c r="D883" i="8"/>
  <c r="C884" i="8"/>
  <c r="D884" i="8"/>
  <c r="C885" i="8"/>
  <c r="D885" i="8"/>
  <c r="C886" i="8"/>
  <c r="D886" i="8"/>
  <c r="C887" i="8"/>
  <c r="D887" i="8"/>
  <c r="C888" i="8"/>
  <c r="D888" i="8"/>
  <c r="C889" i="8"/>
  <c r="D889" i="8"/>
  <c r="C890" i="8"/>
  <c r="D890" i="8"/>
  <c r="C891" i="8"/>
  <c r="D891" i="8"/>
  <c r="C892" i="8"/>
  <c r="D892" i="8"/>
  <c r="C893" i="8"/>
  <c r="D893" i="8"/>
  <c r="C894" i="8"/>
  <c r="D894" i="8"/>
  <c r="C895" i="8"/>
  <c r="D895" i="8"/>
  <c r="C896" i="8"/>
  <c r="D896" i="8"/>
  <c r="C897" i="8"/>
  <c r="D897" i="8"/>
  <c r="C898" i="8"/>
  <c r="D898" i="8"/>
  <c r="C899" i="8"/>
  <c r="D899" i="8"/>
  <c r="C900" i="8"/>
  <c r="D900" i="8"/>
  <c r="C901" i="8"/>
  <c r="D901" i="8"/>
  <c r="C902" i="8"/>
  <c r="D902" i="8"/>
  <c r="C903" i="8"/>
  <c r="D903" i="8"/>
  <c r="C904" i="8"/>
  <c r="D904" i="8"/>
  <c r="C905" i="8"/>
  <c r="D905" i="8"/>
  <c r="C906" i="8"/>
  <c r="D906" i="8"/>
  <c r="C907" i="8"/>
  <c r="D907" i="8"/>
  <c r="C908" i="8"/>
  <c r="D908" i="8"/>
  <c r="C909" i="8"/>
  <c r="D909" i="8"/>
  <c r="C910" i="8"/>
  <c r="D910" i="8"/>
  <c r="C911" i="8"/>
  <c r="D911" i="8"/>
  <c r="C912" i="8"/>
  <c r="D912" i="8"/>
  <c r="C913" i="8"/>
  <c r="D913" i="8"/>
  <c r="C914" i="8"/>
  <c r="D914" i="8"/>
  <c r="C915" i="8"/>
  <c r="D915" i="8"/>
  <c r="C916" i="8"/>
  <c r="D916" i="8"/>
  <c r="C917" i="8"/>
  <c r="D917" i="8"/>
  <c r="C918" i="8"/>
  <c r="D918" i="8"/>
  <c r="C919" i="8"/>
  <c r="D919" i="8"/>
  <c r="C920" i="8"/>
  <c r="D920" i="8"/>
  <c r="C921" i="8"/>
  <c r="D921" i="8"/>
  <c r="C922" i="8"/>
  <c r="D922" i="8"/>
  <c r="C923" i="8"/>
  <c r="D923" i="8"/>
  <c r="C924" i="8"/>
  <c r="D924" i="8"/>
  <c r="C925" i="8"/>
  <c r="D925" i="8"/>
  <c r="C926" i="8"/>
  <c r="D926" i="8"/>
  <c r="C927" i="8"/>
  <c r="D927" i="8"/>
  <c r="C928" i="8"/>
  <c r="D928" i="8"/>
  <c r="C929" i="8"/>
  <c r="D929" i="8"/>
  <c r="C930" i="8"/>
  <c r="D930" i="8"/>
  <c r="C931" i="8"/>
  <c r="D931" i="8"/>
  <c r="C932" i="8"/>
  <c r="D932" i="8"/>
  <c r="C933" i="8"/>
  <c r="D933" i="8"/>
  <c r="C934" i="8"/>
  <c r="D934" i="8"/>
  <c r="C935" i="8"/>
  <c r="D935" i="8"/>
  <c r="C936" i="8"/>
  <c r="D936" i="8"/>
  <c r="C937" i="8"/>
  <c r="D937" i="8"/>
  <c r="C938" i="8"/>
  <c r="D938" i="8"/>
  <c r="C939" i="8"/>
  <c r="D939" i="8"/>
  <c r="C940" i="8"/>
  <c r="D940" i="8"/>
  <c r="C941" i="8"/>
  <c r="D941" i="8"/>
  <c r="C942" i="8"/>
  <c r="D942" i="8"/>
  <c r="C943" i="8"/>
  <c r="D943" i="8"/>
  <c r="C944" i="8"/>
  <c r="D944" i="8"/>
  <c r="C945" i="8"/>
  <c r="D945" i="8"/>
  <c r="C946" i="8"/>
  <c r="D946" i="8"/>
  <c r="C947" i="8"/>
  <c r="D947" i="8"/>
  <c r="C948" i="8"/>
  <c r="D948" i="8"/>
  <c r="C949" i="8"/>
  <c r="D949" i="8"/>
  <c r="C950" i="8"/>
  <c r="D950" i="8"/>
  <c r="C951" i="8"/>
  <c r="D951" i="8"/>
  <c r="C952" i="8"/>
  <c r="D952" i="8"/>
  <c r="C953" i="8"/>
  <c r="D953" i="8"/>
  <c r="C954" i="8"/>
  <c r="D954" i="8"/>
  <c r="C955" i="8"/>
  <c r="D955" i="8"/>
  <c r="C956" i="8"/>
  <c r="D956" i="8"/>
  <c r="C957" i="8"/>
  <c r="D957" i="8"/>
  <c r="C958" i="8"/>
  <c r="D958" i="8"/>
  <c r="C959" i="8"/>
  <c r="D959" i="8"/>
  <c r="C960" i="8"/>
  <c r="D960" i="8"/>
  <c r="C961" i="8"/>
  <c r="D961" i="8"/>
  <c r="C962" i="8"/>
  <c r="D962" i="8"/>
  <c r="C963" i="8"/>
  <c r="D963" i="8"/>
  <c r="C964" i="8"/>
  <c r="D964" i="8"/>
  <c r="C965" i="8"/>
  <c r="D965" i="8"/>
  <c r="C966" i="8"/>
  <c r="D966" i="8"/>
  <c r="C967" i="8"/>
  <c r="D967" i="8"/>
  <c r="C968" i="8"/>
  <c r="D968" i="8"/>
  <c r="C969" i="8"/>
  <c r="D969" i="8"/>
  <c r="C970" i="8"/>
  <c r="D970" i="8"/>
  <c r="C971" i="8"/>
  <c r="D971" i="8"/>
  <c r="C972" i="8"/>
  <c r="D972" i="8"/>
  <c r="C973" i="8"/>
  <c r="D973" i="8"/>
  <c r="C974" i="8"/>
  <c r="D974" i="8"/>
  <c r="C975" i="8"/>
  <c r="D975" i="8"/>
  <c r="C976" i="8"/>
  <c r="D976" i="8"/>
  <c r="C977" i="8"/>
  <c r="D977" i="8"/>
  <c r="C978" i="8"/>
  <c r="D978" i="8"/>
  <c r="C979" i="8"/>
  <c r="D979" i="8"/>
  <c r="C980" i="8"/>
  <c r="D980" i="8"/>
  <c r="C981" i="8"/>
  <c r="D981" i="8"/>
  <c r="C983" i="8"/>
  <c r="D983" i="8"/>
  <c r="C984" i="8"/>
  <c r="D984" i="8"/>
  <c r="C985" i="8"/>
  <c r="D985" i="8"/>
  <c r="C986" i="8"/>
  <c r="D986" i="8"/>
  <c r="C987" i="8"/>
  <c r="D987" i="8"/>
  <c r="C988" i="8"/>
  <c r="D988" i="8"/>
  <c r="C989" i="8"/>
  <c r="D989" i="8"/>
  <c r="C990" i="8"/>
  <c r="D990" i="8"/>
  <c r="C991" i="8"/>
  <c r="D991" i="8"/>
  <c r="C992" i="8"/>
  <c r="D992" i="8"/>
  <c r="C993" i="8"/>
  <c r="D993" i="8"/>
  <c r="C994" i="8"/>
  <c r="D994" i="8"/>
  <c r="C995" i="8"/>
  <c r="D995" i="8"/>
  <c r="C996" i="8"/>
  <c r="D996" i="8"/>
  <c r="C997" i="8"/>
  <c r="D997" i="8"/>
  <c r="C998" i="8"/>
  <c r="D998" i="8"/>
  <c r="C999" i="8"/>
  <c r="D999" i="8"/>
  <c r="C1000" i="8"/>
  <c r="D1000" i="8"/>
  <c r="C1001" i="8"/>
  <c r="D1001" i="8"/>
  <c r="C1002" i="8"/>
  <c r="D1002" i="8"/>
  <c r="C1003" i="8"/>
  <c r="D1003" i="8"/>
  <c r="C1004" i="8"/>
  <c r="D1004" i="8"/>
  <c r="C1005" i="8"/>
  <c r="D1005" i="8"/>
  <c r="C1006" i="8"/>
  <c r="D1006" i="8"/>
  <c r="C1007" i="8"/>
  <c r="D1007" i="8"/>
  <c r="C1008" i="8"/>
  <c r="D1008" i="8"/>
  <c r="C1009" i="8"/>
  <c r="D1009" i="8"/>
  <c r="C1010" i="8"/>
  <c r="D1010" i="8"/>
  <c r="C1011" i="8"/>
  <c r="D1011" i="8"/>
  <c r="C1012" i="8"/>
  <c r="D1012" i="8"/>
  <c r="C1013" i="8"/>
  <c r="D1013" i="8"/>
  <c r="C1014" i="8"/>
  <c r="D1014" i="8"/>
  <c r="C1015" i="8"/>
  <c r="D1015" i="8"/>
  <c r="C1016" i="8"/>
  <c r="D1016" i="8"/>
  <c r="C1017" i="8"/>
  <c r="D1017" i="8"/>
  <c r="C1018" i="8"/>
  <c r="D1018" i="8"/>
  <c r="C1019" i="8"/>
  <c r="D1019" i="8"/>
  <c r="C1020" i="8"/>
  <c r="D1020" i="8"/>
  <c r="C1021" i="8"/>
  <c r="D1021" i="8"/>
  <c r="C1022" i="8"/>
  <c r="D1022" i="8"/>
  <c r="C1023" i="8"/>
  <c r="D1023" i="8"/>
  <c r="C1024" i="8"/>
  <c r="D1024" i="8"/>
  <c r="C1025" i="8"/>
  <c r="D1025" i="8"/>
  <c r="C1026" i="8"/>
  <c r="D1026" i="8"/>
  <c r="C1027" i="8"/>
  <c r="D1027" i="8"/>
  <c r="C1028" i="8"/>
  <c r="D1028" i="8"/>
  <c r="C1029" i="8"/>
  <c r="D1029" i="8"/>
  <c r="C1030" i="8"/>
  <c r="D1030" i="8"/>
  <c r="C1031" i="8"/>
  <c r="D1031" i="8"/>
  <c r="C1032" i="8"/>
  <c r="D1032" i="8"/>
  <c r="C1033" i="8"/>
  <c r="D1033" i="8"/>
  <c r="C1034" i="8"/>
  <c r="D1034" i="8"/>
  <c r="C1035" i="8"/>
  <c r="D1035" i="8"/>
  <c r="C1036" i="8"/>
  <c r="D1036" i="8"/>
  <c r="C1037" i="8"/>
  <c r="D1037" i="8"/>
  <c r="C1038" i="8"/>
  <c r="D1038" i="8"/>
  <c r="C1039" i="8"/>
  <c r="D1039" i="8"/>
  <c r="C1040" i="8"/>
  <c r="D1040" i="8"/>
  <c r="C1041" i="8"/>
  <c r="D1041" i="8"/>
  <c r="C1042" i="8"/>
  <c r="D1042" i="8"/>
  <c r="C1043" i="8"/>
  <c r="D1043" i="8"/>
  <c r="C1044" i="8"/>
  <c r="D1044" i="8"/>
  <c r="C1045" i="8"/>
  <c r="D1045" i="8"/>
  <c r="C1046" i="8"/>
  <c r="D1046" i="8"/>
  <c r="C1047" i="8"/>
  <c r="D1047" i="8"/>
  <c r="C1048" i="8"/>
  <c r="D1048" i="8"/>
  <c r="C1049" i="8"/>
  <c r="D1049" i="8"/>
  <c r="C1050" i="8"/>
  <c r="D1050" i="8"/>
  <c r="C1051" i="8"/>
  <c r="D1051" i="8"/>
  <c r="C1052" i="8"/>
  <c r="D1052" i="8"/>
  <c r="C1053" i="8"/>
  <c r="D1053" i="8"/>
  <c r="C1054" i="8"/>
  <c r="D1054" i="8"/>
  <c r="C1055" i="8"/>
  <c r="D1055" i="8"/>
  <c r="C1056" i="8"/>
  <c r="D1056" i="8"/>
  <c r="C1057" i="8"/>
  <c r="D1057" i="8"/>
  <c r="C1058" i="8"/>
  <c r="D1058" i="8"/>
  <c r="C1059" i="8"/>
  <c r="D1059" i="8"/>
  <c r="C1060" i="8"/>
  <c r="D1060" i="8"/>
  <c r="C1061" i="8"/>
  <c r="D1061" i="8"/>
  <c r="C1062" i="8"/>
  <c r="D1062" i="8"/>
  <c r="C1063" i="8"/>
  <c r="D1063" i="8"/>
  <c r="C1064" i="8"/>
  <c r="D1064" i="8"/>
  <c r="C1065" i="8"/>
  <c r="D1065" i="8"/>
  <c r="C1066" i="8"/>
  <c r="D1066" i="8"/>
  <c r="C1067" i="8"/>
  <c r="D1067" i="8"/>
  <c r="C1068" i="8"/>
  <c r="D1068" i="8"/>
  <c r="C1069" i="8"/>
  <c r="D1069" i="8"/>
  <c r="C1070" i="8"/>
  <c r="D1070" i="8"/>
  <c r="C1071" i="8"/>
  <c r="D1071" i="8"/>
  <c r="C1072" i="8"/>
  <c r="D1072" i="8"/>
  <c r="C1073" i="8"/>
  <c r="D1073" i="8"/>
  <c r="C1074" i="8"/>
  <c r="D1074" i="8"/>
  <c r="C1075" i="8"/>
  <c r="D1075" i="8"/>
  <c r="C1076" i="8"/>
  <c r="D1076" i="8"/>
  <c r="C1077" i="8"/>
  <c r="D1077" i="8"/>
  <c r="C1078" i="8"/>
  <c r="D1078" i="8"/>
  <c r="C1079" i="8"/>
  <c r="D1079" i="8"/>
  <c r="C1080" i="8"/>
  <c r="D1080" i="8"/>
  <c r="C1081" i="8"/>
  <c r="D1081" i="8"/>
  <c r="C1082" i="8"/>
  <c r="D1082" i="8"/>
  <c r="C1083" i="8"/>
  <c r="D1083" i="8"/>
  <c r="C1084" i="8"/>
  <c r="D1084" i="8"/>
  <c r="C1085" i="8"/>
  <c r="D1085" i="8"/>
  <c r="C1086" i="8"/>
  <c r="D1086" i="8"/>
  <c r="C1087" i="8"/>
  <c r="D1087" i="8"/>
  <c r="C1088" i="8"/>
  <c r="D1088" i="8"/>
  <c r="C1089" i="8"/>
  <c r="D1089" i="8"/>
  <c r="C1090" i="8"/>
  <c r="D1090" i="8"/>
  <c r="C1091" i="8"/>
  <c r="D1091" i="8"/>
  <c r="C1092" i="8"/>
  <c r="D1092" i="8"/>
  <c r="C1093" i="8"/>
  <c r="D1093" i="8"/>
  <c r="C1094" i="8"/>
  <c r="D1094" i="8"/>
  <c r="C1095" i="8"/>
  <c r="D1095" i="8"/>
  <c r="C1096" i="8"/>
  <c r="D1096" i="8"/>
  <c r="C1097" i="8"/>
  <c r="D1097" i="8"/>
  <c r="C1098" i="8"/>
  <c r="D1098" i="8"/>
  <c r="C1099" i="8"/>
  <c r="D1099" i="8"/>
  <c r="C1100" i="8"/>
  <c r="D1100" i="8"/>
  <c r="C1101" i="8"/>
  <c r="D1101" i="8"/>
  <c r="C1102" i="8"/>
  <c r="D1102" i="8"/>
  <c r="C1103" i="8"/>
  <c r="D1103" i="8"/>
  <c r="C1104" i="8"/>
  <c r="D1104" i="8"/>
  <c r="C1105" i="8"/>
  <c r="D1105" i="8"/>
  <c r="C1106" i="8"/>
  <c r="D1106" i="8"/>
  <c r="C1107" i="8"/>
  <c r="D1107" i="8"/>
  <c r="C1108" i="8"/>
  <c r="D1108" i="8"/>
  <c r="C1109" i="8"/>
  <c r="D1109" i="8"/>
  <c r="C1110" i="8"/>
  <c r="D1110" i="8"/>
  <c r="C1111" i="8"/>
  <c r="D1111" i="8"/>
  <c r="C1112" i="8"/>
  <c r="D1112" i="8"/>
  <c r="C1113" i="8"/>
  <c r="D1113" i="8"/>
  <c r="C1114" i="8"/>
  <c r="D1114" i="8"/>
  <c r="C1115" i="8"/>
  <c r="D1115" i="8"/>
  <c r="C1116" i="8"/>
  <c r="D1116" i="8"/>
  <c r="C1117" i="8"/>
  <c r="D1117" i="8"/>
  <c r="C1118" i="8"/>
  <c r="D1118" i="8"/>
  <c r="C1119" i="8"/>
  <c r="D1119" i="8"/>
  <c r="C1120" i="8"/>
  <c r="D1120" i="8"/>
  <c r="C1121" i="8"/>
  <c r="D1121" i="8"/>
  <c r="C1122" i="8"/>
  <c r="D1122" i="8"/>
  <c r="C1123" i="8"/>
  <c r="D1123" i="8"/>
  <c r="C1124" i="8"/>
  <c r="D1124" i="8"/>
  <c r="C1125" i="8"/>
  <c r="D1125" i="8"/>
  <c r="C1126" i="8"/>
  <c r="D1126" i="8"/>
  <c r="C1127" i="8"/>
  <c r="D1127" i="8"/>
  <c r="C1128" i="8"/>
  <c r="D1128" i="8"/>
  <c r="C1129" i="8"/>
  <c r="D1129" i="8"/>
  <c r="C1130" i="8"/>
  <c r="D1130" i="8"/>
  <c r="C1131" i="8"/>
  <c r="D1131" i="8"/>
  <c r="C1132" i="8"/>
  <c r="D1132" i="8"/>
  <c r="C1133" i="8"/>
  <c r="D1133" i="8"/>
  <c r="C1134" i="8"/>
  <c r="D1134" i="8"/>
  <c r="C1135" i="8"/>
  <c r="D1135" i="8"/>
  <c r="C1136" i="8"/>
  <c r="D1136" i="8"/>
  <c r="C1137" i="8"/>
  <c r="D1137" i="8"/>
  <c r="C1138" i="8"/>
  <c r="D1138" i="8"/>
  <c r="C1139" i="8"/>
  <c r="D1139" i="8"/>
  <c r="C1140" i="8"/>
  <c r="D1140" i="8"/>
  <c r="C1141" i="8"/>
  <c r="D1141" i="8"/>
  <c r="C1142" i="8"/>
  <c r="D1142" i="8"/>
  <c r="C1143" i="8"/>
  <c r="D1143" i="8"/>
  <c r="C1144" i="8"/>
  <c r="D1144" i="8"/>
  <c r="C1145" i="8"/>
  <c r="D1145" i="8"/>
  <c r="C1146" i="8"/>
  <c r="D1146" i="8"/>
  <c r="C1147" i="8"/>
  <c r="D1147" i="8"/>
  <c r="C1148" i="8"/>
  <c r="D1148" i="8"/>
  <c r="C1149" i="8"/>
  <c r="D1149" i="8"/>
  <c r="C1150" i="8"/>
  <c r="D1150" i="8"/>
  <c r="C1151" i="8"/>
  <c r="D1151" i="8"/>
  <c r="C1152" i="8"/>
  <c r="D1152" i="8"/>
  <c r="C1153" i="8"/>
  <c r="D1153" i="8"/>
  <c r="C1154" i="8"/>
  <c r="D1154" i="8"/>
  <c r="C1155" i="8"/>
  <c r="D1155" i="8"/>
  <c r="C1156" i="8"/>
  <c r="D1156" i="8"/>
  <c r="C1157" i="8"/>
  <c r="D1157" i="8"/>
  <c r="C1158" i="8"/>
  <c r="D1158" i="8"/>
  <c r="C1159" i="8"/>
  <c r="D1159" i="8"/>
  <c r="C1160" i="8"/>
  <c r="D1160" i="8"/>
  <c r="C1161" i="8"/>
  <c r="D1161" i="8"/>
  <c r="C1162" i="8"/>
  <c r="D1162" i="8"/>
  <c r="C1163" i="8"/>
  <c r="D1163" i="8"/>
  <c r="C1164" i="8"/>
  <c r="D1164" i="8"/>
  <c r="C1165" i="8"/>
  <c r="D1165" i="8"/>
  <c r="C1166" i="8"/>
  <c r="D1166" i="8"/>
  <c r="C1167" i="8"/>
  <c r="D1167" i="8"/>
  <c r="C1168" i="8"/>
  <c r="D1168" i="8"/>
  <c r="C1169" i="8"/>
  <c r="D1169" i="8"/>
  <c r="C1170" i="8"/>
  <c r="D1170" i="8"/>
  <c r="C1171" i="8"/>
  <c r="D1171" i="8"/>
  <c r="C1172" i="8"/>
  <c r="D1172" i="8"/>
  <c r="C1173" i="8"/>
  <c r="D1173" i="8"/>
  <c r="C1174" i="8"/>
  <c r="D1174" i="8"/>
  <c r="C1175" i="8"/>
  <c r="D1175" i="8"/>
  <c r="C1176" i="8"/>
  <c r="D1176" i="8"/>
  <c r="C1177" i="8"/>
  <c r="D1177" i="8"/>
  <c r="C1178" i="8"/>
  <c r="D1178" i="8"/>
  <c r="C1179" i="8"/>
  <c r="D1179" i="8"/>
  <c r="C1180" i="8"/>
  <c r="D1180" i="8"/>
  <c r="C1181" i="8"/>
  <c r="D1181" i="8"/>
  <c r="C1182" i="8"/>
  <c r="D1182" i="8"/>
  <c r="C1183" i="8"/>
  <c r="D1183" i="8"/>
  <c r="C1184" i="8"/>
  <c r="D1184" i="8"/>
  <c r="C1185" i="8"/>
  <c r="D1185" i="8"/>
  <c r="C1186" i="8"/>
  <c r="D1186" i="8"/>
  <c r="C1187" i="8"/>
  <c r="D1187" i="8"/>
  <c r="C1188" i="8"/>
  <c r="D1188" i="8"/>
  <c r="C1189" i="8"/>
  <c r="D1189" i="8"/>
  <c r="C1190" i="8"/>
  <c r="D1190" i="8"/>
  <c r="C1191" i="8"/>
  <c r="D1191" i="8"/>
  <c r="C1192" i="8"/>
  <c r="D1192" i="8"/>
  <c r="C1193" i="8"/>
  <c r="D1193" i="8"/>
  <c r="C1194" i="8"/>
  <c r="D1194" i="8"/>
  <c r="C1195" i="8"/>
  <c r="D1195" i="8"/>
  <c r="C1196" i="8"/>
  <c r="D1196" i="8"/>
  <c r="C1197" i="8"/>
  <c r="D1197" i="8"/>
  <c r="C1198" i="8"/>
  <c r="D1198" i="8"/>
  <c r="C1199" i="8"/>
  <c r="D1199" i="8"/>
  <c r="C1200" i="8"/>
  <c r="D1200" i="8"/>
  <c r="C1201" i="8"/>
  <c r="D1201" i="8"/>
  <c r="C1202" i="8"/>
  <c r="D1202" i="8"/>
  <c r="C1203" i="8"/>
  <c r="D1203" i="8"/>
  <c r="C1204" i="8"/>
  <c r="D1204" i="8"/>
  <c r="C1205" i="8"/>
  <c r="D1205" i="8"/>
  <c r="C1206" i="8"/>
  <c r="D1206" i="8"/>
  <c r="C1207" i="8"/>
  <c r="D1207" i="8"/>
  <c r="C1208" i="8"/>
  <c r="D1208" i="8"/>
  <c r="C1209" i="8"/>
  <c r="D1209" i="8"/>
  <c r="C1210" i="8"/>
  <c r="D1210" i="8"/>
  <c r="C1211" i="8"/>
  <c r="D1211" i="8"/>
  <c r="C1212" i="8"/>
  <c r="D1212" i="8"/>
  <c r="C1213" i="8"/>
  <c r="D1213" i="8"/>
  <c r="C1214" i="8"/>
  <c r="D1214" i="8"/>
  <c r="C1215" i="8"/>
  <c r="D1215" i="8"/>
  <c r="C1216" i="8"/>
  <c r="D1216" i="8"/>
  <c r="C1217" i="8"/>
  <c r="D1217" i="8"/>
  <c r="C1218" i="8"/>
  <c r="D1218" i="8"/>
  <c r="C1219" i="8"/>
  <c r="D1219" i="8"/>
  <c r="C1220" i="8"/>
  <c r="D1220" i="8"/>
  <c r="C1221" i="8"/>
  <c r="D1221" i="8"/>
  <c r="C1222" i="8"/>
  <c r="D1222" i="8"/>
  <c r="C1223" i="8"/>
  <c r="D1223" i="8"/>
  <c r="C1224" i="8"/>
  <c r="D1224" i="8"/>
  <c r="C1225" i="8"/>
  <c r="D1225" i="8"/>
  <c r="C1226" i="8"/>
  <c r="D1226" i="8"/>
  <c r="C1227" i="8"/>
  <c r="D1227" i="8"/>
  <c r="C1228" i="8"/>
  <c r="D1228" i="8"/>
  <c r="C1229" i="8"/>
  <c r="D1229" i="8"/>
  <c r="C1230" i="8"/>
  <c r="D1230" i="8"/>
  <c r="C1231" i="8"/>
  <c r="D1231" i="8"/>
  <c r="C1232" i="8"/>
  <c r="D1232" i="8"/>
  <c r="C1233" i="8"/>
  <c r="D1233" i="8"/>
  <c r="C1234" i="8"/>
  <c r="D1234" i="8"/>
  <c r="C1235" i="8"/>
  <c r="D1235" i="8"/>
  <c r="C1236" i="8"/>
  <c r="D1236" i="8"/>
  <c r="C1237" i="8"/>
  <c r="D1237" i="8"/>
  <c r="C1238" i="8"/>
  <c r="D1238" i="8"/>
  <c r="C1239" i="8"/>
  <c r="D1239" i="8"/>
  <c r="C1240" i="8"/>
  <c r="D1240" i="8"/>
  <c r="C1241" i="8"/>
  <c r="D1241" i="8"/>
  <c r="C1242" i="8"/>
  <c r="D1242" i="8"/>
  <c r="C1243" i="8"/>
  <c r="D1243" i="8"/>
  <c r="C1244" i="8"/>
  <c r="D1244" i="8"/>
  <c r="C1245" i="8"/>
  <c r="D1245" i="8"/>
  <c r="C1246" i="8"/>
  <c r="D1246" i="8"/>
  <c r="C1247" i="8"/>
  <c r="D1247" i="8"/>
  <c r="C1248" i="8"/>
  <c r="D1248" i="8"/>
  <c r="C1249" i="8"/>
  <c r="D1249" i="8"/>
  <c r="C1250" i="8"/>
  <c r="D1250" i="8"/>
  <c r="C1251" i="8"/>
  <c r="D1251" i="8"/>
  <c r="C1252" i="8"/>
  <c r="D1252" i="8"/>
  <c r="C1253" i="8"/>
  <c r="D1253" i="8"/>
  <c r="C1254" i="8"/>
  <c r="D1254" i="8"/>
  <c r="C1255" i="8"/>
  <c r="D1255" i="8"/>
  <c r="C1256" i="8"/>
  <c r="D1256" i="8"/>
  <c r="C1257" i="8"/>
  <c r="D1257" i="8"/>
  <c r="C1258" i="8"/>
  <c r="D1258" i="8"/>
  <c r="C1259" i="8"/>
  <c r="D1259" i="8"/>
  <c r="C1260" i="8"/>
  <c r="D1260" i="8"/>
  <c r="C1261" i="8"/>
  <c r="D1261" i="8"/>
  <c r="C1262" i="8"/>
  <c r="D1262" i="8"/>
  <c r="C1263" i="8"/>
  <c r="D1263" i="8"/>
  <c r="C1264" i="8"/>
  <c r="D1264" i="8"/>
  <c r="C1265" i="8"/>
  <c r="D1265" i="8"/>
  <c r="C1266" i="8"/>
  <c r="D1266" i="8"/>
  <c r="C1267" i="8"/>
  <c r="D1267" i="8"/>
  <c r="C1268" i="8"/>
  <c r="D1268" i="8"/>
  <c r="C1269" i="8"/>
  <c r="D1269" i="8"/>
  <c r="C1270" i="8"/>
  <c r="D1270" i="8"/>
  <c r="C1271" i="8"/>
  <c r="D1271" i="8"/>
  <c r="C1272" i="8"/>
  <c r="D1272" i="8"/>
  <c r="C1273" i="8"/>
  <c r="D1273" i="8"/>
  <c r="C1274" i="8"/>
  <c r="D1274" i="8"/>
  <c r="C1275" i="8"/>
  <c r="D1275" i="8"/>
  <c r="C1276" i="8"/>
  <c r="D1276" i="8"/>
  <c r="C1277" i="8"/>
  <c r="D1277" i="8"/>
  <c r="C1278" i="8"/>
  <c r="D1278" i="8"/>
  <c r="C1279" i="8"/>
  <c r="D1279" i="8"/>
  <c r="C1280" i="8"/>
  <c r="D1280" i="8"/>
  <c r="C1281" i="8"/>
  <c r="D1281" i="8"/>
  <c r="C1282" i="8"/>
  <c r="D1282" i="8"/>
  <c r="C1283" i="8"/>
  <c r="D1283" i="8"/>
  <c r="C1284" i="8"/>
  <c r="D1284" i="8"/>
  <c r="C1285" i="8"/>
  <c r="D1285" i="8"/>
  <c r="C1286" i="8"/>
  <c r="D1286" i="8"/>
  <c r="C1287" i="8"/>
  <c r="D1287" i="8"/>
  <c r="C1288" i="8"/>
  <c r="D1288" i="8"/>
  <c r="C1289" i="8"/>
  <c r="D1289" i="8"/>
  <c r="C1290" i="8"/>
  <c r="D1290" i="8"/>
  <c r="C1291" i="8"/>
  <c r="D1291" i="8"/>
  <c r="C1292" i="8"/>
  <c r="D1292" i="8"/>
  <c r="C1293" i="8"/>
  <c r="D1293" i="8"/>
  <c r="C1294" i="8"/>
  <c r="D1294" i="8"/>
  <c r="C1295" i="8"/>
  <c r="D1295" i="8"/>
  <c r="C1296" i="8"/>
  <c r="D1296" i="8"/>
  <c r="C1297" i="8"/>
  <c r="D1297" i="8"/>
  <c r="C1298" i="8"/>
  <c r="D1298" i="8"/>
  <c r="C1299" i="8"/>
  <c r="D1299" i="8"/>
  <c r="C1300" i="8"/>
  <c r="D1300" i="8"/>
  <c r="C1301" i="8"/>
  <c r="D1301" i="8"/>
  <c r="C1302" i="8"/>
  <c r="D1302" i="8"/>
  <c r="C1303" i="8"/>
  <c r="D1303" i="8"/>
  <c r="C1304" i="8"/>
  <c r="D1304" i="8"/>
  <c r="C1305" i="8"/>
  <c r="D1305" i="8"/>
  <c r="C1306" i="8"/>
  <c r="D1306" i="8"/>
  <c r="C1307" i="8"/>
  <c r="D1307" i="8"/>
  <c r="C1308" i="8"/>
  <c r="D1308" i="8"/>
  <c r="C1309" i="8"/>
  <c r="D1309" i="8"/>
  <c r="C1310" i="8"/>
  <c r="D1310" i="8"/>
  <c r="C1311" i="8"/>
  <c r="D1311" i="8"/>
  <c r="C1312" i="8"/>
  <c r="D1312" i="8"/>
  <c r="C1313" i="8"/>
  <c r="D1313" i="8"/>
  <c r="C1314" i="8"/>
  <c r="D1314" i="8"/>
  <c r="C1315" i="8"/>
  <c r="D1315" i="8"/>
  <c r="C1316" i="8"/>
  <c r="D1316" i="8"/>
  <c r="C1317" i="8"/>
  <c r="D1317" i="8"/>
  <c r="C1318" i="8"/>
  <c r="D1318" i="8"/>
  <c r="C1319" i="8"/>
  <c r="D1319" i="8"/>
  <c r="C1320" i="8"/>
  <c r="D1320" i="8"/>
  <c r="C1321" i="8"/>
  <c r="D1321" i="8"/>
  <c r="C1322" i="8"/>
  <c r="D1322" i="8"/>
  <c r="C1323" i="8"/>
  <c r="D1323" i="8"/>
  <c r="C1324" i="8"/>
  <c r="D1324" i="8"/>
  <c r="C1325" i="8"/>
  <c r="D1325" i="8"/>
  <c r="C1326" i="8"/>
  <c r="D1326" i="8"/>
  <c r="C1327" i="8"/>
  <c r="D1327" i="8"/>
  <c r="C1328" i="8"/>
  <c r="D1328" i="8"/>
  <c r="C1329" i="8"/>
  <c r="D1329" i="8"/>
  <c r="C1330" i="8"/>
  <c r="D1330" i="8"/>
  <c r="C1331" i="8"/>
  <c r="D1331" i="8"/>
  <c r="C1332" i="8"/>
  <c r="D1332" i="8"/>
  <c r="C1333" i="8"/>
  <c r="D1333" i="8"/>
  <c r="C1334" i="8"/>
  <c r="D1334" i="8"/>
  <c r="C1335" i="8"/>
  <c r="D1335" i="8"/>
  <c r="C1336" i="8"/>
  <c r="D1336" i="8"/>
  <c r="C1337" i="8"/>
  <c r="D1337" i="8"/>
  <c r="C1338" i="8"/>
  <c r="D1338" i="8"/>
  <c r="C1339" i="8"/>
  <c r="D1339" i="8"/>
  <c r="C1340" i="8"/>
  <c r="D1340" i="8"/>
  <c r="C1341" i="8"/>
  <c r="D1341" i="8"/>
  <c r="C1342" i="8"/>
  <c r="D1342" i="8"/>
  <c r="C1343" i="8"/>
  <c r="D1343" i="8"/>
  <c r="C1344" i="8"/>
  <c r="D1344" i="8"/>
  <c r="C1345" i="8"/>
  <c r="D1345" i="8"/>
  <c r="C1346" i="8"/>
  <c r="D1346" i="8"/>
  <c r="C1347" i="8"/>
  <c r="D1347" i="8"/>
  <c r="C1348" i="8"/>
  <c r="D1348" i="8"/>
  <c r="C1350" i="8"/>
  <c r="D1350" i="8"/>
  <c r="C1351" i="8"/>
  <c r="D1351" i="8"/>
  <c r="C1352" i="8"/>
  <c r="D1352" i="8"/>
  <c r="C1353" i="8"/>
  <c r="D1353" i="8"/>
  <c r="C1354" i="8"/>
  <c r="D1354" i="8"/>
  <c r="C1355" i="8"/>
  <c r="D1355" i="8"/>
  <c r="C1356" i="8"/>
  <c r="D1356" i="8"/>
  <c r="C1357" i="8"/>
  <c r="D1357" i="8"/>
  <c r="C1358" i="8"/>
  <c r="D1358" i="8"/>
  <c r="C1359" i="8"/>
  <c r="D1359" i="8"/>
  <c r="C1360" i="8"/>
  <c r="D1360" i="8"/>
  <c r="C1361" i="8"/>
  <c r="D1361" i="8"/>
  <c r="C1362" i="8"/>
  <c r="D1362" i="8"/>
  <c r="C1363" i="8"/>
  <c r="D1363" i="8"/>
  <c r="C1364" i="8"/>
  <c r="D1364" i="8"/>
  <c r="C1365" i="8"/>
  <c r="D1365" i="8"/>
  <c r="C1366" i="8"/>
  <c r="D1366" i="8"/>
  <c r="C1367" i="8"/>
  <c r="D1367" i="8"/>
  <c r="C1368" i="8"/>
  <c r="D1368" i="8"/>
  <c r="C1369" i="8"/>
  <c r="D1369" i="8"/>
  <c r="C1370" i="8"/>
  <c r="D1370" i="8"/>
  <c r="C1371" i="8"/>
  <c r="D1371" i="8"/>
  <c r="C1372" i="8"/>
  <c r="D1372" i="8"/>
  <c r="C1373" i="8"/>
  <c r="D1373" i="8"/>
  <c r="C1374" i="8"/>
  <c r="D1374" i="8"/>
  <c r="C1375" i="8"/>
  <c r="D1375" i="8"/>
  <c r="C1376" i="8"/>
  <c r="D1376" i="8"/>
  <c r="C1377" i="8"/>
  <c r="D1377" i="8"/>
  <c r="C1378" i="8"/>
  <c r="D1378" i="8"/>
  <c r="C1379" i="8"/>
  <c r="D1379" i="8"/>
  <c r="C1380" i="8"/>
  <c r="D1380" i="8"/>
  <c r="C1381" i="8"/>
  <c r="D1381" i="8"/>
  <c r="C1382" i="8"/>
  <c r="D1382" i="8"/>
  <c r="C1383" i="8"/>
  <c r="D1383" i="8"/>
  <c r="C1384" i="8"/>
  <c r="D1384" i="8"/>
  <c r="C1385" i="8"/>
  <c r="D1385" i="8"/>
  <c r="C1386" i="8"/>
  <c r="D1386" i="8"/>
  <c r="C1387" i="8"/>
  <c r="D1387" i="8"/>
  <c r="C1388" i="8"/>
  <c r="D1388" i="8"/>
  <c r="C1389" i="8"/>
  <c r="D1389" i="8"/>
  <c r="C1390" i="8"/>
  <c r="D1390" i="8"/>
  <c r="C1391" i="8"/>
  <c r="D1391" i="8"/>
  <c r="C1392" i="8"/>
  <c r="D1392" i="8"/>
  <c r="C1393" i="8"/>
  <c r="D1393" i="8"/>
  <c r="C1394" i="8"/>
  <c r="D1394" i="8"/>
  <c r="C1395" i="8"/>
  <c r="D1395" i="8"/>
  <c r="C1396" i="8"/>
  <c r="D1396" i="8"/>
  <c r="C1397" i="8"/>
  <c r="D1397" i="8"/>
  <c r="C1398" i="8"/>
  <c r="D1398" i="8"/>
  <c r="C1399" i="8"/>
  <c r="D1399" i="8"/>
  <c r="C1400" i="8"/>
  <c r="D1400" i="8"/>
  <c r="C1401" i="8"/>
  <c r="D1401" i="8"/>
  <c r="C1402" i="8"/>
  <c r="D1402" i="8"/>
  <c r="C1403" i="8"/>
  <c r="D1403" i="8"/>
  <c r="C1404" i="8"/>
  <c r="D1404" i="8"/>
  <c r="C1405" i="8"/>
  <c r="D1405" i="8"/>
  <c r="C1406" i="8"/>
  <c r="D1406" i="8"/>
  <c r="C1407" i="8"/>
  <c r="D1407" i="8"/>
  <c r="C1408" i="8"/>
  <c r="D1408" i="8"/>
  <c r="C1409" i="8"/>
  <c r="D1409" i="8"/>
  <c r="C1410" i="8"/>
  <c r="D1410" i="8"/>
  <c r="C1411" i="8"/>
  <c r="D1411" i="8"/>
  <c r="C1412" i="8"/>
  <c r="D1412" i="8"/>
  <c r="C1413" i="8"/>
  <c r="D1413" i="8"/>
  <c r="C1414" i="8"/>
  <c r="D1414" i="8"/>
  <c r="C1415" i="8"/>
  <c r="D1415" i="8"/>
  <c r="C1416" i="8"/>
  <c r="D1416" i="8"/>
  <c r="C1417" i="8"/>
  <c r="D1417" i="8"/>
  <c r="C1418" i="8"/>
  <c r="D1418" i="8"/>
  <c r="C1419" i="8"/>
  <c r="D1419" i="8"/>
  <c r="C1420" i="8"/>
  <c r="D1420" i="8"/>
  <c r="C1421" i="8"/>
  <c r="D1421" i="8"/>
  <c r="C1422" i="8"/>
  <c r="D1422" i="8"/>
  <c r="C1423" i="8"/>
  <c r="D1423" i="8"/>
  <c r="C1424" i="8"/>
  <c r="D1424" i="8"/>
  <c r="C1425" i="8"/>
  <c r="D1425" i="8"/>
  <c r="C1426" i="8"/>
  <c r="D1426" i="8"/>
  <c r="C1427" i="8"/>
  <c r="D1427" i="8"/>
  <c r="C1428" i="8"/>
  <c r="D1428" i="8"/>
  <c r="C1429" i="8"/>
  <c r="D1429" i="8"/>
  <c r="C1430" i="8"/>
  <c r="D1430" i="8"/>
  <c r="C1431" i="8"/>
  <c r="D1431" i="8"/>
  <c r="C1432" i="8"/>
  <c r="D1432" i="8"/>
  <c r="C1433" i="8"/>
  <c r="D1433" i="8"/>
  <c r="C1434" i="8"/>
  <c r="D1434" i="8"/>
  <c r="C1435" i="8"/>
  <c r="D1435" i="8"/>
  <c r="C1436" i="8"/>
  <c r="D1436" i="8"/>
  <c r="C1437" i="8"/>
  <c r="D1437" i="8"/>
  <c r="C1438" i="8"/>
  <c r="D1438" i="8"/>
  <c r="C1439" i="8"/>
  <c r="D1439" i="8"/>
  <c r="C1440" i="8"/>
  <c r="D1440" i="8"/>
  <c r="C1441" i="8"/>
  <c r="D1441" i="8"/>
  <c r="C1442" i="8"/>
  <c r="D1442" i="8"/>
  <c r="C1443" i="8"/>
  <c r="D1443" i="8"/>
  <c r="C1444" i="8"/>
  <c r="D1444" i="8"/>
  <c r="C1445" i="8"/>
  <c r="D1445" i="8"/>
  <c r="C1446" i="8"/>
  <c r="D1446" i="8"/>
  <c r="C1447" i="8"/>
  <c r="D1447" i="8"/>
  <c r="C1448" i="8"/>
  <c r="D1448" i="8"/>
  <c r="C1449" i="8"/>
  <c r="D1449" i="8"/>
  <c r="C1450" i="8"/>
  <c r="D1450" i="8"/>
  <c r="C1451" i="8"/>
  <c r="D1451" i="8"/>
  <c r="C1452" i="8"/>
  <c r="D1452" i="8"/>
  <c r="C1453" i="8"/>
  <c r="D1453" i="8"/>
  <c r="C1454" i="8"/>
  <c r="D1454" i="8"/>
  <c r="C1455" i="8"/>
  <c r="D1455" i="8"/>
  <c r="C1456" i="8"/>
  <c r="D1456" i="8"/>
  <c r="C1457" i="8"/>
  <c r="D1457" i="8"/>
  <c r="C1458" i="8"/>
  <c r="D1458" i="8"/>
  <c r="C1459" i="8"/>
  <c r="D1459" i="8"/>
  <c r="C1460" i="8"/>
  <c r="D1460" i="8"/>
  <c r="C1461" i="8"/>
  <c r="D1461" i="8"/>
  <c r="C1462" i="8"/>
  <c r="D1462" i="8"/>
  <c r="C1463" i="8"/>
  <c r="D1463" i="8"/>
  <c r="C1464" i="8"/>
  <c r="D1464" i="8"/>
  <c r="C1465" i="8"/>
  <c r="D1465" i="8"/>
  <c r="C1466" i="8"/>
  <c r="D1466" i="8"/>
  <c r="C1467" i="8"/>
  <c r="D1467" i="8"/>
  <c r="C1468" i="8"/>
  <c r="D1468" i="8"/>
  <c r="C1469" i="8"/>
  <c r="D1469" i="8"/>
  <c r="C1470" i="8"/>
  <c r="D1470" i="8"/>
  <c r="C1471" i="8"/>
  <c r="D1471" i="8"/>
  <c r="C1472" i="8"/>
  <c r="D1472" i="8"/>
  <c r="C1473" i="8"/>
  <c r="D1473" i="8"/>
  <c r="C1474" i="8"/>
  <c r="D1474" i="8"/>
  <c r="C1475" i="8"/>
  <c r="D1475" i="8"/>
  <c r="C1476" i="8"/>
  <c r="D1476" i="8"/>
  <c r="C1477" i="8"/>
  <c r="D1477" i="8"/>
  <c r="C1478" i="8"/>
  <c r="D1478" i="8"/>
  <c r="C1479" i="8"/>
  <c r="D1479" i="8"/>
  <c r="C1480" i="8"/>
  <c r="D1480" i="8"/>
  <c r="C1481" i="8"/>
  <c r="D1481" i="8"/>
  <c r="C1482" i="8"/>
  <c r="D1482" i="8"/>
  <c r="C1483" i="8"/>
  <c r="D1483" i="8"/>
  <c r="C1484" i="8"/>
  <c r="D1484" i="8"/>
  <c r="C1485" i="8"/>
  <c r="D1485" i="8"/>
  <c r="C1486" i="8"/>
  <c r="D1486" i="8"/>
  <c r="C1487" i="8"/>
  <c r="D1487" i="8"/>
  <c r="C1488" i="8"/>
  <c r="D1488" i="8"/>
  <c r="C1489" i="8"/>
  <c r="D1489" i="8"/>
  <c r="C1490" i="8"/>
  <c r="D1490" i="8"/>
  <c r="C1491" i="8"/>
  <c r="D1491" i="8"/>
  <c r="C1492" i="8"/>
  <c r="D1492" i="8"/>
  <c r="C1493" i="8"/>
  <c r="D1493" i="8"/>
  <c r="C1494" i="8"/>
  <c r="D1494" i="8"/>
  <c r="C1495" i="8"/>
  <c r="D1495" i="8"/>
  <c r="C1496" i="8"/>
  <c r="D1496" i="8"/>
  <c r="C1497" i="8"/>
  <c r="D1497" i="8"/>
  <c r="C1498" i="8"/>
  <c r="D1498" i="8"/>
  <c r="C1499" i="8"/>
  <c r="D1499" i="8"/>
  <c r="C1500" i="8"/>
  <c r="D1500" i="8"/>
  <c r="C1501" i="8"/>
  <c r="D1501" i="8"/>
  <c r="C1502" i="8"/>
  <c r="D1502" i="8"/>
  <c r="C1503" i="8"/>
  <c r="D1503" i="8"/>
  <c r="C1504" i="8"/>
  <c r="D1504" i="8"/>
  <c r="C1505" i="8"/>
  <c r="D1505" i="8"/>
  <c r="C1506" i="8"/>
  <c r="D1506" i="8"/>
  <c r="C1507" i="8"/>
  <c r="D1507" i="8"/>
  <c r="C1508" i="8"/>
  <c r="D1508" i="8"/>
  <c r="C1509" i="8"/>
  <c r="D1509" i="8"/>
  <c r="C1510" i="8"/>
  <c r="D1510" i="8"/>
  <c r="C1511" i="8"/>
  <c r="D1511" i="8"/>
  <c r="C1512" i="8"/>
  <c r="D1512" i="8"/>
  <c r="C1513" i="8"/>
  <c r="D1513" i="8"/>
  <c r="C1514" i="8"/>
  <c r="D1514" i="8"/>
  <c r="C1515" i="8"/>
  <c r="D1515" i="8"/>
  <c r="C1516" i="8"/>
  <c r="D1516" i="8"/>
  <c r="C1517" i="8"/>
  <c r="D1517" i="8"/>
  <c r="C1518" i="8"/>
  <c r="D1518" i="8"/>
  <c r="C1519" i="8"/>
  <c r="D1519" i="8"/>
  <c r="C1520" i="8"/>
  <c r="D1520" i="8"/>
  <c r="C1521" i="8"/>
  <c r="D1521" i="8"/>
  <c r="C1522" i="8"/>
  <c r="D1522" i="8"/>
  <c r="C1523" i="8"/>
  <c r="D1523" i="8"/>
  <c r="C1524" i="8"/>
  <c r="D1524" i="8"/>
  <c r="C1525" i="8"/>
  <c r="D1525" i="8"/>
  <c r="C1526" i="8"/>
  <c r="D1526" i="8"/>
  <c r="C1527" i="8"/>
  <c r="D1527" i="8"/>
  <c r="C1528" i="8"/>
  <c r="D1528" i="8"/>
  <c r="C1529" i="8"/>
  <c r="D1529" i="8"/>
  <c r="C1530" i="8"/>
  <c r="D1530" i="8"/>
  <c r="C1531" i="8"/>
  <c r="D1531" i="8"/>
  <c r="C1532" i="8"/>
  <c r="D1532" i="8"/>
  <c r="C1533" i="8"/>
  <c r="D1533" i="8"/>
  <c r="C1534" i="8"/>
  <c r="D1534" i="8"/>
  <c r="C1535" i="8"/>
  <c r="D1535" i="8"/>
  <c r="C1536" i="8"/>
  <c r="D1536" i="8"/>
  <c r="C1537" i="8"/>
  <c r="D1537" i="8"/>
  <c r="C1538" i="8"/>
  <c r="D1538" i="8"/>
  <c r="C1539" i="8"/>
  <c r="D1539" i="8"/>
  <c r="C1540" i="8"/>
  <c r="D1540" i="8"/>
  <c r="C1541" i="8"/>
  <c r="D1541" i="8"/>
  <c r="C1542" i="8"/>
  <c r="D1542" i="8"/>
  <c r="C1543" i="8"/>
  <c r="D1543" i="8"/>
  <c r="C1544" i="8"/>
  <c r="D1544" i="8"/>
  <c r="C1545" i="8"/>
  <c r="D1545" i="8"/>
  <c r="C1546" i="8"/>
  <c r="D1546" i="8"/>
  <c r="C1547" i="8"/>
  <c r="D1547" i="8"/>
  <c r="C1548" i="8"/>
  <c r="D1548" i="8"/>
  <c r="C1549" i="8"/>
  <c r="D1549" i="8"/>
  <c r="C1550" i="8"/>
  <c r="D1550" i="8"/>
  <c r="C1551" i="8"/>
  <c r="D1551" i="8"/>
  <c r="C1552" i="8"/>
  <c r="D1552" i="8"/>
  <c r="C1553" i="8"/>
  <c r="D1553" i="8"/>
  <c r="C1554" i="8"/>
  <c r="D1554" i="8"/>
  <c r="C1555" i="8"/>
  <c r="D1555" i="8"/>
  <c r="C1556" i="8"/>
  <c r="D1556" i="8"/>
  <c r="C1557" i="8"/>
  <c r="D1557" i="8"/>
  <c r="C1558" i="8"/>
  <c r="D1558" i="8"/>
  <c r="C1559" i="8"/>
  <c r="D1559" i="8"/>
  <c r="C1560" i="8"/>
  <c r="D1560" i="8"/>
  <c r="C1561" i="8"/>
  <c r="D1561" i="8"/>
  <c r="C1562" i="8"/>
  <c r="D1562" i="8"/>
  <c r="C1563" i="8"/>
  <c r="D1563" i="8"/>
  <c r="C1564" i="8"/>
  <c r="D1564" i="8"/>
  <c r="C1565" i="8"/>
  <c r="D1565" i="8"/>
  <c r="C1566" i="8"/>
  <c r="D1566" i="8"/>
  <c r="C1567" i="8"/>
  <c r="D1567" i="8"/>
  <c r="C1568" i="8"/>
  <c r="D1568" i="8"/>
  <c r="C1569" i="8"/>
  <c r="D1569" i="8"/>
  <c r="C1570" i="8"/>
  <c r="D1570" i="8"/>
  <c r="C1571" i="8"/>
  <c r="D1571" i="8"/>
  <c r="C1572" i="8"/>
  <c r="D1572" i="8"/>
  <c r="C1573" i="8"/>
  <c r="D1573" i="8"/>
  <c r="C1574" i="8"/>
  <c r="D1574" i="8"/>
  <c r="C1575" i="8"/>
  <c r="D1575" i="8"/>
  <c r="C1576" i="8"/>
  <c r="D1576" i="8"/>
  <c r="C1577" i="8"/>
  <c r="D1577" i="8"/>
  <c r="C1578" i="8"/>
  <c r="D1578" i="8"/>
  <c r="C1579" i="8"/>
  <c r="D1579" i="8"/>
  <c r="C1580" i="8"/>
  <c r="D1580" i="8"/>
  <c r="C1581" i="8"/>
  <c r="D1581" i="8"/>
  <c r="C1582" i="8"/>
  <c r="D1582" i="8"/>
  <c r="C1583" i="8"/>
  <c r="D1583" i="8"/>
  <c r="C1584" i="8"/>
  <c r="D1584" i="8"/>
  <c r="C1585" i="8"/>
  <c r="D1585" i="8"/>
  <c r="C1586" i="8"/>
  <c r="D1586" i="8"/>
  <c r="C1587" i="8"/>
  <c r="D1587" i="8"/>
  <c r="C1588" i="8"/>
  <c r="D1588" i="8"/>
  <c r="C1589" i="8"/>
  <c r="D1589" i="8"/>
  <c r="C1590" i="8"/>
  <c r="D1590" i="8"/>
  <c r="C1591" i="8"/>
  <c r="D1591" i="8"/>
  <c r="C1592" i="8"/>
  <c r="D1592" i="8"/>
  <c r="C1593" i="8"/>
  <c r="D1593" i="8"/>
  <c r="C1594" i="8"/>
  <c r="D1594" i="8"/>
  <c r="C1595" i="8"/>
  <c r="D1595" i="8"/>
  <c r="C1596" i="8"/>
  <c r="D1596" i="8"/>
  <c r="C1597" i="8"/>
  <c r="D1597" i="8"/>
  <c r="C1598" i="8"/>
  <c r="D1598" i="8"/>
  <c r="C1599" i="8"/>
  <c r="D1599" i="8"/>
  <c r="C1600" i="8"/>
  <c r="D1600" i="8"/>
  <c r="C1601" i="8"/>
  <c r="D1601" i="8"/>
  <c r="C1602" i="8"/>
  <c r="D1602" i="8"/>
  <c r="C1603" i="8"/>
  <c r="D1603" i="8"/>
  <c r="C1604" i="8"/>
  <c r="D1604" i="8"/>
  <c r="C1605" i="8"/>
  <c r="D1605" i="8"/>
  <c r="C1606" i="8"/>
  <c r="D1606" i="8"/>
  <c r="C1607" i="8"/>
  <c r="D1607" i="8"/>
  <c r="C1608" i="8"/>
  <c r="D1608" i="8"/>
  <c r="C1609" i="8"/>
  <c r="D1609" i="8"/>
  <c r="C1610" i="8"/>
  <c r="D1610" i="8"/>
  <c r="C1611" i="8"/>
  <c r="D1611" i="8"/>
  <c r="C1612" i="8"/>
  <c r="D1612" i="8"/>
  <c r="C1613" i="8"/>
  <c r="D1613" i="8"/>
  <c r="C1614" i="8"/>
  <c r="D1614" i="8"/>
  <c r="C1615" i="8"/>
  <c r="D1615" i="8"/>
  <c r="C1616" i="8"/>
  <c r="D1616" i="8"/>
  <c r="C1617" i="8"/>
  <c r="D1617" i="8"/>
  <c r="C1618" i="8"/>
  <c r="D1618" i="8"/>
  <c r="C1619" i="8"/>
  <c r="D1619" i="8"/>
  <c r="C1620" i="8"/>
  <c r="D1620" i="8"/>
  <c r="C1621" i="8"/>
  <c r="D1621" i="8"/>
  <c r="C1622" i="8"/>
  <c r="D1622" i="8"/>
  <c r="C1623" i="8"/>
  <c r="D1623" i="8"/>
  <c r="C1624" i="8"/>
  <c r="D1624" i="8"/>
  <c r="C1625" i="8"/>
  <c r="D1625" i="8"/>
  <c r="C1626" i="8"/>
  <c r="D1626" i="8"/>
  <c r="C1627" i="8"/>
  <c r="D1627" i="8"/>
  <c r="C1628" i="8"/>
  <c r="D1628" i="8"/>
  <c r="C1629" i="8"/>
  <c r="D1629" i="8"/>
  <c r="C1630" i="8"/>
  <c r="D1630" i="8"/>
  <c r="C1631" i="8"/>
  <c r="D1631" i="8"/>
  <c r="C1632" i="8"/>
  <c r="D1632" i="8"/>
  <c r="C1633" i="8"/>
  <c r="D1633" i="8"/>
  <c r="C1634" i="8"/>
  <c r="D1634" i="8"/>
  <c r="C1635" i="8"/>
  <c r="D1635" i="8"/>
  <c r="C1636" i="8"/>
  <c r="D1636" i="8"/>
  <c r="C1637" i="8"/>
  <c r="D1637" i="8"/>
  <c r="C1638" i="8"/>
  <c r="D1638" i="8"/>
  <c r="C1639" i="8"/>
  <c r="D1639" i="8"/>
  <c r="C1640" i="8"/>
  <c r="D1640" i="8"/>
  <c r="C1641" i="8"/>
  <c r="D1641" i="8"/>
  <c r="C1642" i="8"/>
  <c r="D1642" i="8"/>
  <c r="C1643" i="8"/>
  <c r="D1643" i="8"/>
  <c r="C1644" i="8"/>
  <c r="D1644" i="8"/>
  <c r="C1645" i="8"/>
  <c r="D1645" i="8"/>
  <c r="C1646" i="8"/>
  <c r="D1646" i="8"/>
  <c r="C1647" i="8"/>
  <c r="D1647" i="8"/>
  <c r="C1648" i="8"/>
  <c r="D1648" i="8"/>
  <c r="C1649" i="8"/>
  <c r="D1649" i="8"/>
  <c r="C1650" i="8"/>
  <c r="D1650" i="8"/>
  <c r="C1651" i="8"/>
  <c r="D1651" i="8"/>
  <c r="C1652" i="8"/>
  <c r="D1652" i="8"/>
  <c r="C1653" i="8"/>
  <c r="D1653" i="8"/>
  <c r="C1654" i="8"/>
  <c r="D1654" i="8"/>
  <c r="C1655" i="8"/>
  <c r="D1655" i="8"/>
  <c r="C1656" i="8"/>
  <c r="D1656" i="8"/>
  <c r="C1657" i="8"/>
  <c r="D1657" i="8"/>
  <c r="C1658" i="8"/>
  <c r="D1658" i="8"/>
  <c r="C1659" i="8"/>
  <c r="D1659" i="8"/>
  <c r="C1660" i="8"/>
  <c r="D1660" i="8"/>
  <c r="C1661" i="8"/>
  <c r="D1661" i="8"/>
  <c r="C1662" i="8"/>
  <c r="D1662" i="8"/>
  <c r="C1663" i="8"/>
  <c r="D1663" i="8"/>
  <c r="C1664" i="8"/>
  <c r="D1664" i="8"/>
  <c r="C1665" i="8"/>
  <c r="D1665" i="8"/>
  <c r="C1666" i="8"/>
  <c r="D1666" i="8"/>
  <c r="C1667" i="8"/>
  <c r="D1667" i="8"/>
  <c r="C1668" i="8"/>
  <c r="D1668" i="8"/>
  <c r="C1669" i="8"/>
  <c r="D1669" i="8"/>
  <c r="C1670" i="8"/>
  <c r="D1670" i="8"/>
  <c r="C1671" i="8"/>
  <c r="D1671" i="8"/>
  <c r="C1672" i="8"/>
  <c r="D1672" i="8"/>
  <c r="C1673" i="8"/>
  <c r="D1673" i="8"/>
  <c r="C1674" i="8"/>
  <c r="D1674" i="8"/>
  <c r="C1675" i="8"/>
  <c r="D1675" i="8"/>
  <c r="C1676" i="8"/>
  <c r="D1676" i="8"/>
  <c r="C1677" i="8"/>
  <c r="D1677" i="8"/>
  <c r="C1678" i="8"/>
  <c r="D1678" i="8"/>
  <c r="C1679" i="8"/>
  <c r="D1679" i="8"/>
  <c r="C1680" i="8"/>
  <c r="D1680" i="8"/>
  <c r="C1681" i="8"/>
  <c r="D1681" i="8"/>
  <c r="C1682" i="8"/>
  <c r="D1682" i="8"/>
  <c r="C1683" i="8"/>
  <c r="D1683" i="8"/>
  <c r="C1684" i="8"/>
  <c r="D1684" i="8"/>
  <c r="C1685" i="8"/>
  <c r="D1685" i="8"/>
  <c r="C1686" i="8"/>
  <c r="D1686" i="8"/>
  <c r="C1687" i="8"/>
  <c r="D1687" i="8"/>
  <c r="C1688" i="8"/>
  <c r="D1688" i="8"/>
  <c r="C1689" i="8"/>
  <c r="D1689" i="8"/>
  <c r="C1690" i="8"/>
  <c r="D1690" i="8"/>
  <c r="C1691" i="8"/>
  <c r="D1691" i="8"/>
  <c r="C1692" i="8"/>
  <c r="D1692" i="8"/>
  <c r="C1693" i="8"/>
  <c r="D1693" i="8"/>
  <c r="C1694" i="8"/>
  <c r="D1694" i="8"/>
  <c r="C1695" i="8"/>
  <c r="D1695" i="8"/>
  <c r="C1696" i="8"/>
  <c r="D1696" i="8"/>
  <c r="C1697" i="8"/>
  <c r="D1697" i="8"/>
  <c r="C1698" i="8"/>
  <c r="D1698" i="8"/>
  <c r="C1699" i="8"/>
  <c r="D1699" i="8"/>
  <c r="C1700" i="8"/>
  <c r="D1700" i="8"/>
  <c r="C1701" i="8"/>
  <c r="D1701" i="8"/>
  <c r="C1702" i="8"/>
  <c r="D1702" i="8"/>
  <c r="C1703" i="8"/>
  <c r="D1703" i="8"/>
  <c r="C1704" i="8"/>
  <c r="D1704" i="8"/>
  <c r="C1705" i="8"/>
  <c r="D1705" i="8"/>
  <c r="C1706" i="8"/>
  <c r="D1706" i="8"/>
  <c r="C1707" i="8"/>
  <c r="D1707" i="8"/>
  <c r="C1708" i="8"/>
  <c r="D1708" i="8"/>
  <c r="C1709" i="8"/>
  <c r="D1709" i="8"/>
  <c r="C1710" i="8"/>
  <c r="D1710" i="8"/>
  <c r="C1711" i="8"/>
  <c r="D1711" i="8"/>
  <c r="C1712" i="8"/>
  <c r="D1712" i="8"/>
  <c r="C1713" i="8"/>
  <c r="D1713" i="8"/>
  <c r="C1714" i="8"/>
  <c r="D1714" i="8"/>
  <c r="C1715" i="8"/>
  <c r="D1715" i="8"/>
  <c r="C1716" i="8"/>
  <c r="D1716" i="8"/>
  <c r="C1717" i="8"/>
  <c r="D1717" i="8"/>
  <c r="C1718" i="8"/>
  <c r="D1718" i="8"/>
  <c r="C1719" i="8"/>
  <c r="D1719" i="8"/>
  <c r="C1720" i="8"/>
  <c r="D1720" i="8"/>
  <c r="C1721" i="8"/>
  <c r="D1721" i="8"/>
  <c r="C1722" i="8"/>
  <c r="D1722" i="8"/>
  <c r="C1723" i="8"/>
  <c r="D1723" i="8"/>
  <c r="C1724" i="8"/>
  <c r="D1724" i="8"/>
  <c r="C1725" i="8"/>
  <c r="D1725" i="8"/>
  <c r="C1726" i="8"/>
  <c r="D1726" i="8"/>
  <c r="C1727" i="8"/>
  <c r="D1727" i="8"/>
  <c r="C1728" i="8"/>
  <c r="D1728" i="8"/>
  <c r="C1729" i="8"/>
  <c r="D1729" i="8"/>
  <c r="C1730" i="8"/>
  <c r="D1730" i="8"/>
  <c r="C1731" i="8"/>
  <c r="D1731" i="8"/>
  <c r="C1732" i="8"/>
  <c r="D1732" i="8"/>
  <c r="C1733" i="8"/>
  <c r="D1733" i="8"/>
  <c r="C1734" i="8"/>
  <c r="D1734" i="8"/>
  <c r="C1735" i="8"/>
  <c r="D1735" i="8"/>
  <c r="C1736" i="8"/>
  <c r="D1736" i="8"/>
  <c r="C1737" i="8"/>
  <c r="D1737" i="8"/>
  <c r="C1738" i="8"/>
  <c r="D1738" i="8"/>
  <c r="C1739" i="8"/>
  <c r="D1739" i="8"/>
  <c r="C1740" i="8"/>
  <c r="D1740" i="8"/>
  <c r="C1741" i="8"/>
  <c r="D1741" i="8"/>
  <c r="C1742" i="8"/>
  <c r="D1742" i="8"/>
  <c r="C1743" i="8"/>
  <c r="D1743" i="8"/>
  <c r="C1744" i="8"/>
  <c r="D1744" i="8"/>
  <c r="C1745" i="8"/>
  <c r="D1745" i="8"/>
  <c r="C1746" i="8"/>
  <c r="D1746" i="8"/>
  <c r="C1747" i="8"/>
  <c r="D1747" i="8"/>
  <c r="C1748" i="8"/>
  <c r="D1748" i="8"/>
  <c r="C1749" i="8"/>
  <c r="D1749" i="8"/>
  <c r="C1750" i="8"/>
  <c r="D1750" i="8"/>
  <c r="C1751" i="8"/>
  <c r="D1751" i="8"/>
  <c r="C1752" i="8"/>
  <c r="D1752" i="8"/>
  <c r="C1753" i="8"/>
  <c r="D1753" i="8"/>
  <c r="C1754" i="8"/>
  <c r="D1754" i="8"/>
  <c r="C1755" i="8"/>
  <c r="D1755" i="8"/>
  <c r="C1756" i="8"/>
  <c r="D1756" i="8"/>
  <c r="C1757" i="8"/>
  <c r="D1757" i="8"/>
  <c r="C1758" i="8"/>
  <c r="D1758" i="8"/>
  <c r="C1759" i="8"/>
  <c r="D1759" i="8"/>
  <c r="C1760" i="8"/>
  <c r="D1760" i="8"/>
  <c r="C1761" i="8"/>
  <c r="D1761" i="8"/>
  <c r="C1762" i="8"/>
  <c r="D1762" i="8"/>
  <c r="C1763" i="8"/>
  <c r="D1763" i="8"/>
  <c r="C1764" i="8"/>
  <c r="D1764" i="8"/>
  <c r="C1765" i="8"/>
  <c r="D1765" i="8"/>
  <c r="C1766" i="8"/>
  <c r="D1766" i="8"/>
  <c r="C1767" i="8"/>
  <c r="D1767" i="8"/>
  <c r="C1768" i="8"/>
  <c r="D1768" i="8"/>
  <c r="C1769" i="8"/>
  <c r="D1769" i="8"/>
  <c r="C1770" i="8"/>
  <c r="D1770" i="8"/>
  <c r="C1771" i="8"/>
  <c r="D1771" i="8"/>
  <c r="C1772" i="8"/>
  <c r="D1772" i="8"/>
  <c r="C1773" i="8"/>
  <c r="D1773" i="8"/>
  <c r="C1774" i="8"/>
  <c r="D1774" i="8"/>
  <c r="C1775" i="8"/>
  <c r="D1775" i="8"/>
  <c r="C1776" i="8"/>
  <c r="D1776" i="8"/>
  <c r="C1777" i="8"/>
  <c r="D1777" i="8"/>
  <c r="C1778" i="8"/>
  <c r="D1778" i="8"/>
  <c r="C1779" i="8"/>
  <c r="D1779" i="8"/>
  <c r="C1780" i="8"/>
  <c r="D1780" i="8"/>
  <c r="C1781" i="8"/>
  <c r="D1781" i="8"/>
  <c r="C1782" i="8"/>
  <c r="D1782" i="8"/>
  <c r="C1783" i="8"/>
  <c r="D1783" i="8"/>
  <c r="C1784" i="8"/>
  <c r="D1784" i="8"/>
  <c r="C1785" i="8"/>
  <c r="D1785" i="8"/>
  <c r="C1786" i="8"/>
  <c r="D1786" i="8"/>
  <c r="C1787" i="8"/>
  <c r="D1787" i="8"/>
  <c r="C1788" i="8"/>
  <c r="D1788" i="8"/>
  <c r="C1789" i="8"/>
  <c r="D1789" i="8"/>
  <c r="C1790" i="8"/>
  <c r="D1790" i="8"/>
  <c r="C1791" i="8"/>
  <c r="D1791" i="8"/>
  <c r="C1792" i="8"/>
  <c r="D1792" i="8"/>
  <c r="C1793" i="8"/>
  <c r="D1793" i="8"/>
  <c r="C1794" i="8"/>
  <c r="D1794" i="8"/>
  <c r="C1795" i="8"/>
  <c r="D1795" i="8"/>
  <c r="C1796" i="8"/>
  <c r="D1796" i="8"/>
  <c r="C1797" i="8"/>
  <c r="D1797" i="8"/>
  <c r="C1798" i="8"/>
  <c r="D1798" i="8"/>
  <c r="C1799" i="8"/>
  <c r="D1799" i="8"/>
  <c r="C1800" i="8"/>
  <c r="D1800" i="8"/>
  <c r="C1801" i="8"/>
  <c r="D1801" i="8"/>
  <c r="C1802" i="8"/>
  <c r="D1802" i="8"/>
  <c r="C1803" i="8"/>
  <c r="D1803" i="8"/>
  <c r="C1804" i="8"/>
  <c r="D1804" i="8"/>
  <c r="C1805" i="8"/>
  <c r="D1805" i="8"/>
  <c r="C1806" i="8"/>
  <c r="D1806" i="8"/>
  <c r="C1807" i="8"/>
  <c r="D1807" i="8"/>
  <c r="C1808" i="8"/>
  <c r="D1808" i="8"/>
  <c r="C1809" i="8"/>
  <c r="D1809" i="8"/>
  <c r="C1810" i="8"/>
  <c r="D1810" i="8"/>
  <c r="C1811" i="8"/>
  <c r="D1811" i="8"/>
  <c r="C1812" i="8"/>
  <c r="D1812" i="8"/>
  <c r="C1813" i="8"/>
  <c r="D1813" i="8"/>
  <c r="C1814" i="8"/>
  <c r="D1814" i="8"/>
  <c r="C1815" i="8"/>
  <c r="D1815" i="8"/>
  <c r="C1816" i="8"/>
  <c r="D1816" i="8"/>
  <c r="C1817" i="8"/>
  <c r="D1817" i="8"/>
  <c r="C1818" i="8"/>
  <c r="D1818" i="8"/>
  <c r="C1819" i="8"/>
  <c r="D1819" i="8"/>
  <c r="C1820" i="8"/>
  <c r="D1820" i="8"/>
  <c r="C1821" i="8"/>
  <c r="D1821" i="8"/>
  <c r="C1822" i="8"/>
  <c r="D1822" i="8"/>
  <c r="C1823" i="8"/>
  <c r="D1823" i="8"/>
  <c r="C1824" i="8"/>
  <c r="D1824" i="8"/>
  <c r="C1825" i="8"/>
  <c r="D1825" i="8"/>
  <c r="C1826" i="8"/>
  <c r="D1826" i="8"/>
  <c r="C1827" i="8"/>
  <c r="D1827" i="8"/>
  <c r="C1828" i="8"/>
  <c r="D1828" i="8"/>
  <c r="C1829" i="8"/>
  <c r="D1829" i="8"/>
  <c r="C1830" i="8"/>
  <c r="D1830" i="8"/>
  <c r="C1831" i="8"/>
  <c r="D1831" i="8"/>
  <c r="C1832" i="8"/>
  <c r="D1832" i="8"/>
  <c r="C1833" i="8"/>
  <c r="D1833" i="8"/>
  <c r="C1834" i="8"/>
  <c r="D1834" i="8"/>
  <c r="C1835" i="8"/>
  <c r="D1835" i="8"/>
  <c r="C1836" i="8"/>
  <c r="D1836" i="8"/>
  <c r="C1837" i="8"/>
  <c r="D1837" i="8"/>
  <c r="C1838" i="8"/>
  <c r="D1838" i="8"/>
  <c r="C1839" i="8"/>
  <c r="D1839" i="8"/>
  <c r="C1840" i="8"/>
  <c r="D1840" i="8"/>
  <c r="C1841" i="8"/>
  <c r="D1841" i="8"/>
  <c r="C1842" i="8"/>
  <c r="D1842" i="8"/>
  <c r="C1843" i="8"/>
  <c r="D1843" i="8"/>
  <c r="C1844" i="8"/>
  <c r="D1844" i="8"/>
  <c r="C1845" i="8"/>
  <c r="D1845" i="8"/>
  <c r="C1846" i="8"/>
  <c r="D1846" i="8"/>
  <c r="C1847" i="8"/>
  <c r="D1847" i="8"/>
  <c r="C1848" i="8"/>
  <c r="D1848" i="8"/>
  <c r="C1849" i="8"/>
  <c r="D1849" i="8"/>
  <c r="C1850" i="8"/>
  <c r="D1850" i="8"/>
  <c r="C1851" i="8"/>
  <c r="D1851" i="8"/>
  <c r="C1852" i="8"/>
  <c r="D1852" i="8"/>
  <c r="C1853" i="8"/>
  <c r="D1853" i="8"/>
  <c r="C1854" i="8"/>
  <c r="D1854" i="8"/>
  <c r="C1855" i="8"/>
  <c r="D1855" i="8"/>
  <c r="C1856" i="8"/>
  <c r="D1856" i="8"/>
  <c r="C1857" i="8"/>
  <c r="D1857" i="8"/>
  <c r="C1858" i="8"/>
  <c r="D1858" i="8"/>
  <c r="C1859" i="8"/>
  <c r="D1859" i="8"/>
  <c r="C1860" i="8"/>
  <c r="D1860" i="8"/>
  <c r="C1861" i="8"/>
  <c r="D1861" i="8"/>
  <c r="C1862" i="8"/>
  <c r="D1862" i="8"/>
  <c r="C1863" i="8"/>
  <c r="D1863" i="8"/>
  <c r="C1864" i="8"/>
  <c r="D1864" i="8"/>
  <c r="C1865" i="8"/>
  <c r="D1865" i="8"/>
  <c r="C1866" i="8"/>
  <c r="D1866" i="8"/>
  <c r="C1867" i="8"/>
  <c r="D1867" i="8"/>
  <c r="C1868" i="8"/>
  <c r="D1868" i="8"/>
  <c r="C1869" i="8"/>
  <c r="D1869" i="8"/>
  <c r="C1870" i="8"/>
  <c r="D1870" i="8"/>
  <c r="C1871" i="8"/>
  <c r="D1871" i="8"/>
  <c r="C1872" i="8"/>
  <c r="D1872" i="8"/>
  <c r="C1873" i="8"/>
  <c r="D1873" i="8"/>
  <c r="C1874" i="8"/>
  <c r="D1874" i="8"/>
  <c r="C1875" i="8"/>
  <c r="D1875" i="8"/>
  <c r="C1876" i="8"/>
  <c r="D1876" i="8"/>
  <c r="C1877" i="8"/>
  <c r="D1877" i="8"/>
  <c r="C1878" i="8"/>
  <c r="D1878" i="8"/>
  <c r="C1879" i="8"/>
  <c r="D1879" i="8"/>
  <c r="C1880" i="8"/>
  <c r="D1880" i="8"/>
  <c r="C1881" i="8"/>
  <c r="D1881" i="8"/>
  <c r="C1882" i="8"/>
  <c r="D1882" i="8"/>
  <c r="C1883" i="8"/>
  <c r="D1883" i="8"/>
  <c r="C1884" i="8"/>
  <c r="D1884" i="8"/>
  <c r="C1885" i="8"/>
  <c r="D1885" i="8"/>
  <c r="C1886" i="8"/>
  <c r="D1886" i="8"/>
  <c r="C1887" i="8"/>
  <c r="D1887" i="8"/>
  <c r="C1888" i="8"/>
  <c r="D1888" i="8"/>
  <c r="C1889" i="8"/>
  <c r="D1889" i="8"/>
  <c r="C1890" i="8"/>
  <c r="D1890" i="8"/>
  <c r="C1891" i="8"/>
  <c r="D1891" i="8"/>
  <c r="C1892" i="8"/>
  <c r="D1892" i="8"/>
  <c r="C1893" i="8"/>
  <c r="D1893" i="8"/>
  <c r="C1894" i="8"/>
  <c r="D1894" i="8"/>
  <c r="C1895" i="8"/>
  <c r="D1895" i="8"/>
  <c r="C1896" i="8"/>
  <c r="D1896" i="8"/>
  <c r="C1897" i="8"/>
  <c r="D1897" i="8"/>
  <c r="C1898" i="8"/>
  <c r="D1898" i="8"/>
  <c r="C1899" i="8"/>
  <c r="D1899" i="8"/>
  <c r="C1900" i="8"/>
  <c r="D1900" i="8"/>
  <c r="C1901" i="8"/>
  <c r="D1901" i="8"/>
  <c r="C1902" i="8"/>
  <c r="D1902" i="8"/>
  <c r="C1903" i="8"/>
  <c r="D1903" i="8"/>
  <c r="C1904" i="8"/>
  <c r="D1904" i="8"/>
  <c r="C1905" i="8"/>
  <c r="D1905" i="8"/>
  <c r="C1906" i="8"/>
  <c r="D1906" i="8"/>
  <c r="C1907" i="8"/>
  <c r="D1907" i="8"/>
  <c r="C1908" i="8"/>
  <c r="D1908" i="8"/>
  <c r="C1909" i="8"/>
  <c r="D1909" i="8"/>
  <c r="C1910" i="8"/>
  <c r="D1910" i="8"/>
  <c r="C1911" i="8"/>
  <c r="D1911" i="8"/>
  <c r="C1912" i="8"/>
  <c r="D1912" i="8"/>
  <c r="C1913" i="8"/>
  <c r="D1913" i="8"/>
  <c r="C1914" i="8"/>
  <c r="D1914" i="8"/>
  <c r="C1915" i="8"/>
  <c r="D1915" i="8"/>
  <c r="C1916" i="8"/>
  <c r="D1916" i="8"/>
  <c r="C1917" i="8"/>
  <c r="D1917" i="8"/>
  <c r="C1918" i="8"/>
  <c r="D1918" i="8"/>
  <c r="C1919" i="8"/>
  <c r="D1919" i="8"/>
  <c r="C1920" i="8"/>
  <c r="D1920" i="8"/>
  <c r="C1921" i="8"/>
  <c r="D1921" i="8"/>
  <c r="C1922" i="8"/>
  <c r="D1922" i="8"/>
  <c r="C1923" i="8"/>
  <c r="D1923" i="8"/>
  <c r="C1924" i="8"/>
  <c r="D1924" i="8"/>
  <c r="C1925" i="8"/>
  <c r="D1925" i="8"/>
  <c r="C1926" i="8"/>
  <c r="D1926" i="8"/>
  <c r="C1927" i="8"/>
  <c r="D1927" i="8"/>
  <c r="C1928" i="8"/>
  <c r="D1928" i="8"/>
  <c r="C1929" i="8"/>
  <c r="D1929" i="8"/>
  <c r="C1930" i="8"/>
  <c r="D1930" i="8"/>
  <c r="C1931" i="8"/>
  <c r="D1931" i="8"/>
  <c r="C1932" i="8"/>
  <c r="D1932" i="8"/>
  <c r="C1933" i="8"/>
  <c r="D1933" i="8"/>
  <c r="C1934" i="8"/>
  <c r="D1934" i="8"/>
  <c r="C1935" i="8"/>
  <c r="D1935" i="8"/>
  <c r="C1936" i="8"/>
  <c r="D1936" i="8"/>
  <c r="C1937" i="8"/>
  <c r="D1937" i="8"/>
  <c r="C1938" i="8"/>
  <c r="D1938" i="8"/>
  <c r="C1939" i="8"/>
  <c r="D1939" i="8"/>
  <c r="C1940" i="8"/>
  <c r="D1940" i="8"/>
  <c r="C1941" i="8"/>
  <c r="D1941" i="8"/>
  <c r="C1942" i="8"/>
  <c r="D1942" i="8"/>
  <c r="C1943" i="8"/>
  <c r="D1943" i="8"/>
  <c r="C1944" i="8"/>
  <c r="D1944" i="8"/>
  <c r="C1945" i="8"/>
  <c r="D1945" i="8"/>
  <c r="C1946" i="8"/>
  <c r="D1946" i="8"/>
  <c r="C1947" i="8"/>
  <c r="D1947" i="8"/>
  <c r="C1948" i="8"/>
  <c r="D1948" i="8"/>
  <c r="C1949" i="8"/>
  <c r="D1949" i="8"/>
  <c r="C1950" i="8"/>
  <c r="D1950" i="8"/>
  <c r="C1951" i="8"/>
  <c r="D1951" i="8"/>
  <c r="C1952" i="8"/>
  <c r="D1952" i="8"/>
  <c r="C1953" i="8"/>
  <c r="D1953" i="8"/>
  <c r="C1954" i="8"/>
  <c r="D1954" i="8"/>
  <c r="C1955" i="8"/>
  <c r="D1955" i="8"/>
  <c r="C1956" i="8"/>
  <c r="D1956" i="8"/>
  <c r="C1957" i="8"/>
  <c r="D1957" i="8"/>
  <c r="C1958" i="8"/>
  <c r="D1958" i="8"/>
  <c r="C1959" i="8"/>
  <c r="D1959" i="8"/>
  <c r="C1960" i="8"/>
  <c r="D1960" i="8"/>
  <c r="C1961" i="8"/>
  <c r="D1961" i="8"/>
  <c r="C1962" i="8"/>
  <c r="D1962" i="8"/>
  <c r="C1963" i="8"/>
  <c r="D1963" i="8"/>
  <c r="C1964" i="8"/>
  <c r="D1964" i="8"/>
  <c r="C1965" i="8"/>
  <c r="D1965" i="8"/>
  <c r="C1966" i="8"/>
  <c r="D1966" i="8"/>
  <c r="C1967" i="8"/>
  <c r="D1967" i="8"/>
  <c r="C1968" i="8"/>
  <c r="D1968" i="8"/>
  <c r="C1969" i="8"/>
  <c r="D1969" i="8"/>
  <c r="C1970" i="8"/>
  <c r="D1970" i="8"/>
  <c r="C1971" i="8"/>
  <c r="D1971" i="8"/>
  <c r="C1972" i="8"/>
  <c r="D1972" i="8"/>
  <c r="C1973" i="8"/>
  <c r="D1973" i="8"/>
  <c r="C1974" i="8"/>
  <c r="D1974" i="8"/>
  <c r="C1975" i="8"/>
  <c r="D1975" i="8"/>
  <c r="C1976" i="8"/>
  <c r="D1976" i="8"/>
  <c r="C1977" i="8"/>
  <c r="D1977" i="8"/>
  <c r="C1978" i="8"/>
  <c r="D1978" i="8"/>
  <c r="C1979" i="8"/>
  <c r="D1979" i="8"/>
  <c r="C1980" i="8"/>
  <c r="D1980" i="8"/>
  <c r="C1981" i="8"/>
  <c r="D1981" i="8"/>
  <c r="C1982" i="8"/>
  <c r="D1982" i="8"/>
  <c r="C1983" i="8"/>
  <c r="D1983" i="8"/>
  <c r="C1984" i="8"/>
  <c r="D1984" i="8"/>
  <c r="C1985" i="8"/>
  <c r="D1985" i="8"/>
  <c r="C1986" i="8"/>
  <c r="D1986" i="8"/>
  <c r="C1987" i="8"/>
  <c r="D1987" i="8"/>
  <c r="C1988" i="8"/>
  <c r="D1988" i="8"/>
  <c r="C1989" i="8"/>
  <c r="D1989" i="8"/>
  <c r="C1990" i="8"/>
  <c r="D1990" i="8"/>
  <c r="C1991" i="8"/>
  <c r="D1991" i="8"/>
  <c r="C1992" i="8"/>
  <c r="D1992" i="8"/>
  <c r="C1993" i="8"/>
  <c r="D1993" i="8"/>
  <c r="C1994" i="8"/>
  <c r="D1994" i="8"/>
  <c r="C1995" i="8"/>
  <c r="D1995" i="8"/>
  <c r="C1996" i="8"/>
  <c r="D1996" i="8"/>
  <c r="C1997" i="8"/>
  <c r="D1997" i="8"/>
  <c r="C1998" i="8"/>
  <c r="D1998" i="8"/>
  <c r="V3" i="17"/>
  <c r="W3" i="17"/>
  <c r="C4" i="17"/>
  <c r="D4" i="17"/>
  <c r="V4" i="17"/>
  <c r="W4" i="17"/>
  <c r="C5" i="17"/>
  <c r="D5" i="17"/>
  <c r="H5" i="17"/>
  <c r="I5" i="17"/>
  <c r="J5" i="17"/>
  <c r="K5" i="17"/>
  <c r="L5" i="17"/>
  <c r="M5" i="17"/>
  <c r="N5" i="17"/>
  <c r="O5" i="17"/>
  <c r="V5" i="17"/>
  <c r="W5" i="17"/>
  <c r="C6" i="17"/>
  <c r="D6" i="17"/>
  <c r="V6" i="17"/>
  <c r="W6" i="17"/>
  <c r="C7" i="17"/>
  <c r="D7" i="17"/>
  <c r="V7" i="17"/>
  <c r="W7" i="17"/>
  <c r="C8" i="17"/>
  <c r="D8" i="17"/>
  <c r="V8" i="17"/>
  <c r="W8" i="17"/>
  <c r="C9" i="17"/>
  <c r="D9" i="17"/>
  <c r="V9" i="17"/>
  <c r="W9" i="17"/>
  <c r="C10" i="17"/>
  <c r="D10" i="17"/>
  <c r="E10" i="17"/>
  <c r="V10" i="17"/>
  <c r="W10" i="17"/>
  <c r="C11" i="17"/>
  <c r="D11" i="17"/>
  <c r="E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V11" i="17"/>
  <c r="W11" i="17"/>
  <c r="C12" i="17"/>
  <c r="D12" i="17"/>
  <c r="E12" i="17"/>
  <c r="V12" i="17"/>
  <c r="W12" i="17"/>
  <c r="C13" i="17"/>
  <c r="D13" i="17"/>
  <c r="E13" i="17"/>
  <c r="V13" i="17"/>
  <c r="W13" i="17"/>
  <c r="C14" i="17"/>
  <c r="D14" i="17"/>
  <c r="E14" i="17"/>
  <c r="V14" i="17"/>
  <c r="W14" i="17"/>
  <c r="C15" i="17"/>
  <c r="D15" i="17"/>
  <c r="E15" i="17"/>
  <c r="V15" i="17"/>
  <c r="W15" i="17"/>
  <c r="AD15" i="17"/>
  <c r="C16" i="17"/>
  <c r="D16" i="17"/>
  <c r="E16" i="17"/>
  <c r="V16" i="17"/>
  <c r="W16" i="17"/>
  <c r="C17" i="17"/>
  <c r="D17" i="17"/>
  <c r="E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V17" i="17"/>
  <c r="W17" i="17"/>
  <c r="C18" i="17"/>
  <c r="D18" i="17"/>
  <c r="E18" i="17"/>
  <c r="V18" i="17"/>
  <c r="W18" i="17"/>
  <c r="C19" i="17"/>
  <c r="D19" i="17"/>
  <c r="E19" i="17"/>
  <c r="V19" i="17"/>
  <c r="W19" i="17"/>
  <c r="C20" i="17"/>
  <c r="D20" i="17"/>
  <c r="E20" i="17"/>
  <c r="V20" i="17"/>
  <c r="W20" i="17"/>
  <c r="C21" i="17"/>
  <c r="D21" i="17"/>
  <c r="E21" i="17"/>
  <c r="V21" i="17"/>
  <c r="W21" i="17"/>
  <c r="C22" i="17"/>
  <c r="D22" i="17"/>
  <c r="E22" i="17"/>
  <c r="V22" i="17"/>
  <c r="W22" i="17"/>
  <c r="C23" i="17"/>
  <c r="D23" i="17"/>
  <c r="E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V23" i="17"/>
  <c r="W23" i="17"/>
  <c r="C24" i="17"/>
  <c r="D24" i="17"/>
  <c r="E24" i="17"/>
  <c r="V24" i="17"/>
  <c r="W24" i="17"/>
  <c r="C25" i="17"/>
  <c r="D25" i="17"/>
  <c r="E25" i="17"/>
  <c r="V25" i="17"/>
  <c r="W25" i="17"/>
  <c r="C26" i="17"/>
  <c r="D26" i="17"/>
  <c r="E26" i="17"/>
  <c r="V26" i="17"/>
  <c r="W26" i="17"/>
  <c r="C27" i="17"/>
  <c r="D27" i="17"/>
  <c r="E27" i="17"/>
  <c r="V27" i="17"/>
  <c r="W27" i="17"/>
  <c r="C28" i="17"/>
  <c r="D28" i="17"/>
  <c r="E28" i="17"/>
  <c r="V28" i="17"/>
  <c r="W28" i="17"/>
  <c r="C29" i="17"/>
  <c r="D29" i="17"/>
  <c r="E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V29" i="17"/>
  <c r="W29" i="17"/>
  <c r="C30" i="17"/>
  <c r="D30" i="17"/>
  <c r="E30" i="17"/>
  <c r="V30" i="17"/>
  <c r="W30" i="17"/>
  <c r="C31" i="17"/>
  <c r="D31" i="17"/>
  <c r="E31" i="17"/>
  <c r="V31" i="17"/>
  <c r="W31" i="17"/>
  <c r="C32" i="17"/>
  <c r="D32" i="17"/>
  <c r="E32" i="17"/>
  <c r="V32" i="17"/>
  <c r="W32" i="17"/>
  <c r="C33" i="17"/>
  <c r="D33" i="17"/>
  <c r="E33" i="17"/>
  <c r="F33" i="17"/>
  <c r="V33" i="17"/>
  <c r="W33" i="17"/>
  <c r="C34" i="17"/>
  <c r="D34" i="17"/>
  <c r="E34" i="17"/>
  <c r="F34" i="17"/>
  <c r="V34" i="17"/>
  <c r="W34" i="17"/>
  <c r="C35" i="17"/>
  <c r="D35" i="17"/>
  <c r="E35" i="17"/>
  <c r="F35" i="17"/>
  <c r="V35" i="17"/>
  <c r="W35" i="17"/>
  <c r="C36" i="17"/>
  <c r="D36" i="17"/>
  <c r="E36" i="17"/>
  <c r="F36" i="17"/>
  <c r="V36" i="17"/>
  <c r="W36" i="17"/>
  <c r="C37" i="17"/>
  <c r="D37" i="17"/>
  <c r="E37" i="17"/>
  <c r="F37" i="17"/>
  <c r="V37" i="17"/>
  <c r="W37" i="17"/>
  <c r="C38" i="17"/>
  <c r="D38" i="17"/>
  <c r="E38" i="17"/>
  <c r="F38" i="17"/>
  <c r="V38" i="17"/>
  <c r="W38" i="17"/>
  <c r="C39" i="17"/>
  <c r="D39" i="17"/>
  <c r="E39" i="17"/>
  <c r="F39" i="17"/>
  <c r="V39" i="17"/>
  <c r="W39" i="17"/>
  <c r="C40" i="17"/>
  <c r="D40" i="17"/>
  <c r="E40" i="17"/>
  <c r="F40" i="17"/>
  <c r="V40" i="17"/>
  <c r="W40" i="17"/>
  <c r="C41" i="17"/>
  <c r="D41" i="17"/>
  <c r="E41" i="17"/>
  <c r="F41" i="17"/>
  <c r="V41" i="17"/>
  <c r="W41" i="17"/>
  <c r="C42" i="17"/>
  <c r="D42" i="17"/>
  <c r="E42" i="17"/>
  <c r="F42" i="17"/>
  <c r="V42" i="17"/>
  <c r="W42" i="17"/>
  <c r="C43" i="17"/>
  <c r="D43" i="17"/>
  <c r="E43" i="17"/>
  <c r="F43" i="17"/>
  <c r="V43" i="17"/>
  <c r="W43" i="17"/>
  <c r="C44" i="17"/>
  <c r="D44" i="17"/>
  <c r="E44" i="17"/>
  <c r="F44" i="17"/>
  <c r="V44" i="17"/>
  <c r="W44" i="17"/>
  <c r="C45" i="17"/>
  <c r="D45" i="17"/>
  <c r="E45" i="17"/>
  <c r="F45" i="17"/>
  <c r="V45" i="17"/>
  <c r="W45" i="17"/>
  <c r="C46" i="17"/>
  <c r="D46" i="17"/>
  <c r="E46" i="17"/>
  <c r="F46" i="17"/>
  <c r="V46" i="17"/>
  <c r="W46" i="17"/>
  <c r="C47" i="17"/>
  <c r="D47" i="17"/>
  <c r="E47" i="17"/>
  <c r="F47" i="17"/>
  <c r="V47" i="17"/>
  <c r="W47" i="17"/>
  <c r="C48" i="17"/>
  <c r="D48" i="17"/>
  <c r="E48" i="17"/>
  <c r="F48" i="17"/>
  <c r="V48" i="17"/>
  <c r="W48" i="17"/>
  <c r="C49" i="17"/>
  <c r="D49" i="17"/>
  <c r="E49" i="17"/>
  <c r="F49" i="17"/>
  <c r="V49" i="17"/>
  <c r="W49" i="17"/>
  <c r="C50" i="17"/>
  <c r="D50" i="17"/>
  <c r="E50" i="17"/>
  <c r="F50" i="17"/>
  <c r="V50" i="17"/>
  <c r="W50" i="17"/>
  <c r="C51" i="17"/>
  <c r="D51" i="17"/>
  <c r="E51" i="17"/>
  <c r="F51" i="17"/>
  <c r="V51" i="17"/>
  <c r="W51" i="17"/>
  <c r="C52" i="17"/>
  <c r="D52" i="17"/>
  <c r="E52" i="17"/>
  <c r="F52" i="17"/>
  <c r="V52" i="17"/>
  <c r="W52" i="17"/>
  <c r="C53" i="17"/>
  <c r="D53" i="17"/>
  <c r="E53" i="17"/>
  <c r="F53" i="17"/>
  <c r="V53" i="17"/>
  <c r="W53" i="17"/>
  <c r="C54" i="17"/>
  <c r="D54" i="17"/>
  <c r="E54" i="17"/>
  <c r="F54" i="17"/>
  <c r="V54" i="17"/>
  <c r="W54" i="17"/>
  <c r="C55" i="17"/>
  <c r="D55" i="17"/>
  <c r="E55" i="17"/>
  <c r="F55" i="17"/>
  <c r="V55" i="17"/>
  <c r="W55" i="17"/>
  <c r="C56" i="17"/>
  <c r="D56" i="17"/>
  <c r="E56" i="17"/>
  <c r="F56" i="17"/>
  <c r="V56" i="17"/>
  <c r="W56" i="17"/>
  <c r="C57" i="17"/>
  <c r="D57" i="17"/>
  <c r="E57" i="17"/>
  <c r="F57" i="17"/>
  <c r="V57" i="17"/>
  <c r="W57" i="17"/>
  <c r="C58" i="17"/>
  <c r="D58" i="17"/>
  <c r="E58" i="17"/>
  <c r="F58" i="17"/>
  <c r="V58" i="17"/>
  <c r="W58" i="17"/>
  <c r="C59" i="17"/>
  <c r="D59" i="17"/>
  <c r="E59" i="17"/>
  <c r="F59" i="17"/>
  <c r="C60" i="17"/>
  <c r="D60" i="17"/>
  <c r="E60" i="17"/>
  <c r="F60" i="17"/>
  <c r="C61" i="17"/>
  <c r="D61" i="17"/>
  <c r="E61" i="17"/>
  <c r="F61" i="17"/>
  <c r="C62" i="17"/>
  <c r="D62" i="17"/>
  <c r="E62" i="17"/>
  <c r="F62" i="17"/>
  <c r="C63" i="17"/>
  <c r="D63" i="17"/>
  <c r="E63" i="17"/>
  <c r="F63" i="17"/>
  <c r="C64" i="17"/>
  <c r="D64" i="17"/>
  <c r="E64" i="17"/>
  <c r="F64" i="17"/>
  <c r="C65" i="17"/>
  <c r="D65" i="17"/>
  <c r="E65" i="17"/>
  <c r="F65" i="17"/>
  <c r="C66" i="17"/>
  <c r="D66" i="17"/>
  <c r="E66" i="17"/>
  <c r="F66" i="17"/>
  <c r="C67" i="17"/>
  <c r="D67" i="17"/>
  <c r="E67" i="17"/>
  <c r="F67" i="17"/>
  <c r="C68" i="17"/>
  <c r="D68" i="17"/>
  <c r="E68" i="17"/>
  <c r="F68" i="17"/>
  <c r="C69" i="17"/>
  <c r="D69" i="17"/>
  <c r="E69" i="17"/>
  <c r="F69" i="17"/>
  <c r="C70" i="17"/>
  <c r="D70" i="17"/>
  <c r="E70" i="17"/>
  <c r="F70" i="17"/>
  <c r="C71" i="17"/>
  <c r="D71" i="17"/>
  <c r="E71" i="17"/>
  <c r="F71" i="17"/>
  <c r="C72" i="17"/>
  <c r="D72" i="17"/>
  <c r="E72" i="17"/>
  <c r="F72" i="17"/>
  <c r="C73" i="17"/>
  <c r="D73" i="17"/>
  <c r="E73" i="17"/>
  <c r="F73" i="17"/>
  <c r="C74" i="17"/>
  <c r="D74" i="17"/>
  <c r="E74" i="17"/>
  <c r="F74" i="17"/>
  <c r="C75" i="17"/>
  <c r="D75" i="17"/>
  <c r="E75" i="17"/>
  <c r="F75" i="17"/>
  <c r="C76" i="17"/>
  <c r="D76" i="17"/>
  <c r="E76" i="17"/>
  <c r="F76" i="17"/>
  <c r="C77" i="17"/>
  <c r="D77" i="17"/>
  <c r="E77" i="17"/>
  <c r="F77" i="17"/>
  <c r="C78" i="17"/>
  <c r="D78" i="17"/>
  <c r="E78" i="17"/>
  <c r="F78" i="17"/>
  <c r="C79" i="17"/>
  <c r="D79" i="17"/>
  <c r="E79" i="17"/>
  <c r="F79" i="17"/>
  <c r="C80" i="17"/>
  <c r="D80" i="17"/>
  <c r="E80" i="17"/>
  <c r="F80" i="17"/>
  <c r="C81" i="17"/>
  <c r="D81" i="17"/>
  <c r="E81" i="17"/>
  <c r="F81" i="17"/>
  <c r="C82" i="17"/>
  <c r="D82" i="17"/>
  <c r="E82" i="17"/>
  <c r="F82" i="17"/>
  <c r="C83" i="17"/>
  <c r="D83" i="17"/>
  <c r="E83" i="17"/>
  <c r="F83" i="17"/>
  <c r="C84" i="17"/>
  <c r="D84" i="17"/>
  <c r="E84" i="17"/>
  <c r="F84" i="17"/>
  <c r="C85" i="17"/>
  <c r="D85" i="17"/>
  <c r="E85" i="17"/>
  <c r="F85" i="17"/>
  <c r="C86" i="17"/>
  <c r="D86" i="17"/>
  <c r="E86" i="17"/>
  <c r="F86" i="17"/>
  <c r="C87" i="17"/>
  <c r="D87" i="17"/>
  <c r="E87" i="17"/>
  <c r="F87" i="17"/>
  <c r="C88" i="17"/>
  <c r="D88" i="17"/>
  <c r="E88" i="17"/>
  <c r="F88" i="17"/>
  <c r="C89" i="17"/>
  <c r="D89" i="17"/>
  <c r="E89" i="17"/>
  <c r="F89" i="17"/>
  <c r="C90" i="17"/>
  <c r="D90" i="17"/>
  <c r="E90" i="17"/>
  <c r="F90" i="17"/>
  <c r="C91" i="17"/>
  <c r="D91" i="17"/>
  <c r="E91" i="17"/>
  <c r="F91" i="17"/>
  <c r="C92" i="17"/>
  <c r="D92" i="17"/>
  <c r="E92" i="17"/>
  <c r="F92" i="17"/>
  <c r="C93" i="17"/>
  <c r="D93" i="17"/>
  <c r="E93" i="17"/>
  <c r="F93" i="17"/>
  <c r="C94" i="17"/>
  <c r="D94" i="17"/>
  <c r="E94" i="17"/>
  <c r="F94" i="17"/>
  <c r="C95" i="17"/>
  <c r="D95" i="17"/>
  <c r="E95" i="17"/>
  <c r="F95" i="17"/>
  <c r="C96" i="17"/>
  <c r="D96" i="17"/>
  <c r="E96" i="17"/>
  <c r="F96" i="17"/>
  <c r="C97" i="17"/>
  <c r="D97" i="17"/>
  <c r="E97" i="17"/>
  <c r="F97" i="17"/>
  <c r="C98" i="17"/>
  <c r="D98" i="17"/>
  <c r="E98" i="17"/>
  <c r="F98" i="17"/>
  <c r="C99" i="17"/>
  <c r="D99" i="17"/>
  <c r="E99" i="17"/>
  <c r="F99" i="17"/>
  <c r="C100" i="17"/>
  <c r="D100" i="17"/>
  <c r="E100" i="17"/>
  <c r="F100" i="17"/>
  <c r="C101" i="17"/>
  <c r="D101" i="17"/>
  <c r="E101" i="17"/>
  <c r="F101" i="17"/>
  <c r="C102" i="17"/>
  <c r="D102" i="17"/>
  <c r="E102" i="17"/>
  <c r="F102" i="17"/>
  <c r="C103" i="17"/>
  <c r="D103" i="17"/>
  <c r="E103" i="17"/>
  <c r="F103" i="17"/>
  <c r="C104" i="17"/>
  <c r="D104" i="17"/>
  <c r="E104" i="17"/>
  <c r="F104" i="17"/>
  <c r="C105" i="17"/>
  <c r="D105" i="17"/>
  <c r="E105" i="17"/>
  <c r="F105" i="17"/>
  <c r="C106" i="17"/>
  <c r="D106" i="17"/>
  <c r="E106" i="17"/>
  <c r="F106" i="17"/>
  <c r="C107" i="17"/>
  <c r="D107" i="17"/>
  <c r="E107" i="17"/>
  <c r="F107" i="17"/>
  <c r="C108" i="17"/>
  <c r="D108" i="17"/>
  <c r="E108" i="17"/>
  <c r="F108" i="17"/>
  <c r="C109" i="17"/>
  <c r="D109" i="17"/>
  <c r="E109" i="17"/>
  <c r="F109" i="17"/>
  <c r="C110" i="17"/>
  <c r="D110" i="17"/>
  <c r="E110" i="17"/>
  <c r="F110" i="17"/>
  <c r="C111" i="17"/>
  <c r="D111" i="17"/>
  <c r="E111" i="17"/>
  <c r="F111" i="17"/>
  <c r="C112" i="17"/>
  <c r="D112" i="17"/>
  <c r="E112" i="17"/>
  <c r="F112" i="17"/>
  <c r="C113" i="17"/>
  <c r="D113" i="17"/>
  <c r="E113" i="17"/>
  <c r="F113" i="17"/>
  <c r="C114" i="17"/>
  <c r="D114" i="17"/>
  <c r="E114" i="17"/>
  <c r="F114" i="17"/>
  <c r="C115" i="17"/>
  <c r="D115" i="17"/>
  <c r="E115" i="17"/>
  <c r="F115" i="17"/>
  <c r="C116" i="17"/>
  <c r="D116" i="17"/>
  <c r="E116" i="17"/>
  <c r="F116" i="17"/>
  <c r="C117" i="17"/>
  <c r="D117" i="17"/>
  <c r="E117" i="17"/>
  <c r="F117" i="17"/>
  <c r="C118" i="17"/>
  <c r="D118" i="17"/>
  <c r="E118" i="17"/>
  <c r="F118" i="17"/>
  <c r="C119" i="17"/>
  <c r="D119" i="17"/>
  <c r="E119" i="17"/>
  <c r="F119" i="17"/>
  <c r="C120" i="17"/>
  <c r="D120" i="17"/>
  <c r="E120" i="17"/>
  <c r="F120" i="17"/>
  <c r="C121" i="17"/>
  <c r="D121" i="17"/>
  <c r="E121" i="17"/>
  <c r="F121" i="17"/>
  <c r="C122" i="17"/>
  <c r="D122" i="17"/>
  <c r="E122" i="17"/>
  <c r="F122" i="17"/>
  <c r="C123" i="17"/>
  <c r="D123" i="17"/>
  <c r="E123" i="17"/>
  <c r="F123" i="17"/>
  <c r="C124" i="17"/>
  <c r="D124" i="17"/>
  <c r="E124" i="17"/>
  <c r="F124" i="17"/>
  <c r="C125" i="17"/>
  <c r="D125" i="17"/>
  <c r="E125" i="17"/>
  <c r="F125" i="17"/>
  <c r="C126" i="17"/>
  <c r="D126" i="17"/>
  <c r="E126" i="17"/>
  <c r="F126" i="17"/>
  <c r="C127" i="17"/>
  <c r="D127" i="17"/>
  <c r="E127" i="17"/>
  <c r="F127" i="17"/>
  <c r="C128" i="17"/>
  <c r="D128" i="17"/>
  <c r="E128" i="17"/>
  <c r="F128" i="17"/>
  <c r="C129" i="17"/>
  <c r="D129" i="17"/>
  <c r="E129" i="17"/>
  <c r="F129" i="17"/>
  <c r="C130" i="17"/>
  <c r="D130" i="17"/>
  <c r="E130" i="17"/>
  <c r="F130" i="17"/>
  <c r="C131" i="17"/>
  <c r="D131" i="17"/>
  <c r="E131" i="17"/>
  <c r="F131" i="17"/>
  <c r="C132" i="17"/>
  <c r="D132" i="17"/>
  <c r="E132" i="17"/>
  <c r="F132" i="17"/>
  <c r="C133" i="17"/>
  <c r="D133" i="17"/>
  <c r="E133" i="17"/>
  <c r="F133" i="17"/>
  <c r="C134" i="17"/>
  <c r="D134" i="17"/>
  <c r="E134" i="17"/>
  <c r="F134" i="17"/>
  <c r="C135" i="17"/>
  <c r="D135" i="17"/>
  <c r="E135" i="17"/>
  <c r="F135" i="17"/>
  <c r="C136" i="17"/>
  <c r="D136" i="17"/>
  <c r="E136" i="17"/>
  <c r="F136" i="17"/>
  <c r="C137" i="17"/>
  <c r="D137" i="17"/>
  <c r="E137" i="17"/>
  <c r="F137" i="17"/>
  <c r="C138" i="17"/>
  <c r="D138" i="17"/>
  <c r="E138" i="17"/>
  <c r="F138" i="17"/>
  <c r="C139" i="17"/>
  <c r="D139" i="17"/>
  <c r="E139" i="17"/>
  <c r="F139" i="17"/>
  <c r="C140" i="17"/>
  <c r="D140" i="17"/>
  <c r="E140" i="17"/>
  <c r="F140" i="17"/>
  <c r="C141" i="17"/>
  <c r="D141" i="17"/>
  <c r="E141" i="17"/>
  <c r="F141" i="17"/>
  <c r="C142" i="17"/>
  <c r="D142" i="17"/>
  <c r="E142" i="17"/>
  <c r="F142" i="17"/>
  <c r="C143" i="17"/>
  <c r="D143" i="17"/>
  <c r="E143" i="17"/>
  <c r="F143" i="17"/>
  <c r="C144" i="17"/>
  <c r="D144" i="17"/>
  <c r="E144" i="17"/>
  <c r="F144" i="17"/>
  <c r="C145" i="17"/>
  <c r="D145" i="17"/>
  <c r="E145" i="17"/>
  <c r="F145" i="17"/>
  <c r="C146" i="17"/>
  <c r="D146" i="17"/>
  <c r="E146" i="17"/>
  <c r="F146" i="17"/>
  <c r="C147" i="17"/>
  <c r="D147" i="17"/>
  <c r="E147" i="17"/>
  <c r="F147" i="17"/>
  <c r="C148" i="17"/>
  <c r="D148" i="17"/>
  <c r="E148" i="17"/>
  <c r="F148" i="17"/>
  <c r="C149" i="17"/>
  <c r="D149" i="17"/>
  <c r="E149" i="17"/>
  <c r="F149" i="17"/>
  <c r="C150" i="17"/>
  <c r="D150" i="17"/>
  <c r="E150" i="17"/>
  <c r="F150" i="17"/>
  <c r="C151" i="17"/>
  <c r="D151" i="17"/>
  <c r="E151" i="17"/>
  <c r="F151" i="17"/>
  <c r="C152" i="17"/>
  <c r="D152" i="17"/>
  <c r="E152" i="17"/>
  <c r="F152" i="17"/>
  <c r="C153" i="17"/>
  <c r="D153" i="17"/>
  <c r="E153" i="17"/>
  <c r="F153" i="17"/>
  <c r="C154" i="17"/>
  <c r="D154" i="17"/>
  <c r="E154" i="17"/>
  <c r="F154" i="17"/>
  <c r="C155" i="17"/>
  <c r="D155" i="17"/>
  <c r="E155" i="17"/>
  <c r="F155" i="17"/>
  <c r="C156" i="17"/>
  <c r="D156" i="17"/>
  <c r="E156" i="17"/>
  <c r="F156" i="17"/>
  <c r="C157" i="17"/>
  <c r="D157" i="17"/>
  <c r="E157" i="17"/>
  <c r="F157" i="17"/>
  <c r="C158" i="17"/>
  <c r="D158" i="17"/>
  <c r="E158" i="17"/>
  <c r="F158" i="17"/>
  <c r="C159" i="17"/>
  <c r="D159" i="17"/>
  <c r="E159" i="17"/>
  <c r="F159" i="17"/>
  <c r="C160" i="17"/>
  <c r="D160" i="17"/>
  <c r="E160" i="17"/>
  <c r="F160" i="17"/>
  <c r="C161" i="17"/>
  <c r="D161" i="17"/>
  <c r="E161" i="17"/>
  <c r="F161" i="17"/>
  <c r="C162" i="17"/>
  <c r="D162" i="17"/>
  <c r="E162" i="17"/>
  <c r="F162" i="17"/>
  <c r="C163" i="17"/>
  <c r="D163" i="17"/>
  <c r="E163" i="17"/>
  <c r="F163" i="17"/>
  <c r="C164" i="17"/>
  <c r="D164" i="17"/>
  <c r="E164" i="17"/>
  <c r="F164" i="17"/>
  <c r="C165" i="17"/>
  <c r="D165" i="17"/>
  <c r="E165" i="17"/>
  <c r="F165" i="17"/>
  <c r="C166" i="17"/>
  <c r="D166" i="17"/>
  <c r="E166" i="17"/>
  <c r="F166" i="17"/>
  <c r="C167" i="17"/>
  <c r="D167" i="17"/>
  <c r="E167" i="17"/>
  <c r="F167" i="17"/>
  <c r="C168" i="17"/>
  <c r="D168" i="17"/>
  <c r="E168" i="17"/>
  <c r="F168" i="17"/>
  <c r="C169" i="17"/>
  <c r="D169" i="17"/>
  <c r="E169" i="17"/>
  <c r="F169" i="17"/>
  <c r="C170" i="17"/>
  <c r="D170" i="17"/>
  <c r="E170" i="17"/>
  <c r="F170" i="17"/>
  <c r="C171" i="17"/>
  <c r="D171" i="17"/>
  <c r="E171" i="17"/>
  <c r="F171" i="17"/>
  <c r="C172" i="17"/>
  <c r="D172" i="17"/>
  <c r="E172" i="17"/>
  <c r="F172" i="17"/>
  <c r="C173" i="17"/>
  <c r="D173" i="17"/>
  <c r="E173" i="17"/>
  <c r="F173" i="17"/>
  <c r="C174" i="17"/>
  <c r="D174" i="17"/>
  <c r="E174" i="17"/>
  <c r="F174" i="17"/>
  <c r="C175" i="17"/>
  <c r="D175" i="17"/>
  <c r="E175" i="17"/>
  <c r="F175" i="17"/>
  <c r="C176" i="17"/>
  <c r="D176" i="17"/>
  <c r="E176" i="17"/>
  <c r="F176" i="17"/>
  <c r="C177" i="17"/>
  <c r="D177" i="17"/>
  <c r="E177" i="17"/>
  <c r="F177" i="17"/>
  <c r="C178" i="17"/>
  <c r="D178" i="17"/>
  <c r="E178" i="17"/>
  <c r="F178" i="17"/>
  <c r="C179" i="17"/>
  <c r="D179" i="17"/>
  <c r="E179" i="17"/>
  <c r="F179" i="17"/>
  <c r="C180" i="17"/>
  <c r="D180" i="17"/>
  <c r="E180" i="17"/>
  <c r="F180" i="17"/>
  <c r="C181" i="17"/>
  <c r="D181" i="17"/>
  <c r="E181" i="17"/>
  <c r="F181" i="17"/>
  <c r="C182" i="17"/>
  <c r="D182" i="17"/>
  <c r="E182" i="17"/>
  <c r="F182" i="17"/>
  <c r="C183" i="17"/>
  <c r="D183" i="17"/>
  <c r="E183" i="17"/>
  <c r="F183" i="17"/>
  <c r="C184" i="17"/>
  <c r="D184" i="17"/>
  <c r="E184" i="17"/>
  <c r="F184" i="17"/>
  <c r="C185" i="17"/>
  <c r="D185" i="17"/>
  <c r="E185" i="17"/>
  <c r="F185" i="17"/>
  <c r="C186" i="17"/>
  <c r="D186" i="17"/>
  <c r="E186" i="17"/>
  <c r="F186" i="17"/>
  <c r="C187" i="17"/>
  <c r="D187" i="17"/>
  <c r="E187" i="17"/>
  <c r="F187" i="17"/>
  <c r="C188" i="17"/>
  <c r="D188" i="17"/>
  <c r="E188" i="17"/>
  <c r="F188" i="17"/>
  <c r="C189" i="17"/>
  <c r="D189" i="17"/>
  <c r="E189" i="17"/>
  <c r="F189" i="17"/>
  <c r="C190" i="17"/>
  <c r="D190" i="17"/>
  <c r="E190" i="17"/>
  <c r="F190" i="17"/>
  <c r="C191" i="17"/>
  <c r="D191" i="17"/>
  <c r="E191" i="17"/>
  <c r="F191" i="17"/>
  <c r="C192" i="17"/>
  <c r="D192" i="17"/>
  <c r="E192" i="17"/>
  <c r="F192" i="17"/>
  <c r="C193" i="17"/>
  <c r="D193" i="17"/>
  <c r="E193" i="17"/>
  <c r="F193" i="17"/>
  <c r="C194" i="17"/>
  <c r="D194" i="17"/>
  <c r="E194" i="17"/>
  <c r="F194" i="17"/>
  <c r="C195" i="17"/>
  <c r="D195" i="17"/>
  <c r="E195" i="17"/>
  <c r="F195" i="17"/>
  <c r="C196" i="17"/>
  <c r="D196" i="17"/>
  <c r="E196" i="17"/>
  <c r="F196" i="17"/>
  <c r="C197" i="17"/>
  <c r="D197" i="17"/>
  <c r="E197" i="17"/>
  <c r="F197" i="17"/>
  <c r="C198" i="17"/>
  <c r="D198" i="17"/>
  <c r="E198" i="17"/>
  <c r="F198" i="17"/>
  <c r="C199" i="17"/>
  <c r="D199" i="17"/>
  <c r="E199" i="17"/>
  <c r="F199" i="17"/>
  <c r="C200" i="17"/>
  <c r="D200" i="17"/>
  <c r="E200" i="17"/>
  <c r="F200" i="17"/>
  <c r="C201" i="17"/>
  <c r="D201" i="17"/>
  <c r="E201" i="17"/>
  <c r="F201" i="17"/>
  <c r="C202" i="17"/>
  <c r="D202" i="17"/>
  <c r="E202" i="17"/>
  <c r="F202" i="17"/>
  <c r="C203" i="17"/>
  <c r="D203" i="17"/>
  <c r="E203" i="17"/>
  <c r="F203" i="17"/>
  <c r="C204" i="17"/>
  <c r="D204" i="17"/>
  <c r="E204" i="17"/>
  <c r="F204" i="17"/>
  <c r="C205" i="17"/>
  <c r="D205" i="17"/>
  <c r="E205" i="17"/>
  <c r="F205" i="17"/>
  <c r="C206" i="17"/>
  <c r="D206" i="17"/>
  <c r="E206" i="17"/>
  <c r="F206" i="17"/>
  <c r="C207" i="17"/>
  <c r="D207" i="17"/>
  <c r="E207" i="17"/>
  <c r="F207" i="17"/>
  <c r="C208" i="17"/>
  <c r="D208" i="17"/>
  <c r="E208" i="17"/>
  <c r="F208" i="17"/>
  <c r="C209" i="17"/>
  <c r="D209" i="17"/>
  <c r="E209" i="17"/>
  <c r="F209" i="17"/>
  <c r="C210" i="17"/>
  <c r="D210" i="17"/>
  <c r="E210" i="17"/>
  <c r="F210" i="17"/>
  <c r="C211" i="17"/>
  <c r="D211" i="17"/>
  <c r="E211" i="17"/>
  <c r="F211" i="17"/>
  <c r="C212" i="17"/>
  <c r="D212" i="17"/>
  <c r="E212" i="17"/>
  <c r="F212" i="17"/>
  <c r="C213" i="17"/>
  <c r="D213" i="17"/>
  <c r="E213" i="17"/>
  <c r="F213" i="17"/>
  <c r="C214" i="17"/>
  <c r="D214" i="17"/>
  <c r="E214" i="17"/>
  <c r="F214" i="17"/>
  <c r="C215" i="17"/>
  <c r="D215" i="17"/>
  <c r="E215" i="17"/>
  <c r="F215" i="17"/>
  <c r="C216" i="17"/>
  <c r="D216" i="17"/>
  <c r="E216" i="17"/>
  <c r="F216" i="17"/>
  <c r="C217" i="17"/>
  <c r="D217" i="17"/>
  <c r="E217" i="17"/>
  <c r="F217" i="17"/>
  <c r="C218" i="17"/>
  <c r="D218" i="17"/>
  <c r="E218" i="17"/>
  <c r="F218" i="17"/>
  <c r="C219" i="17"/>
  <c r="D219" i="17"/>
  <c r="E219" i="17"/>
  <c r="F219" i="17"/>
  <c r="C220" i="17"/>
  <c r="D220" i="17"/>
  <c r="E220" i="17"/>
  <c r="F220" i="17"/>
  <c r="C221" i="17"/>
  <c r="D221" i="17"/>
  <c r="E221" i="17"/>
  <c r="F221" i="17"/>
  <c r="C222" i="17"/>
  <c r="D222" i="17"/>
  <c r="E222" i="17"/>
  <c r="F222" i="17"/>
  <c r="C223" i="17"/>
  <c r="D223" i="17"/>
  <c r="E223" i="17"/>
  <c r="F223" i="17"/>
  <c r="C224" i="17"/>
  <c r="D224" i="17"/>
  <c r="E224" i="17"/>
  <c r="F224" i="17"/>
  <c r="C225" i="17"/>
  <c r="D225" i="17"/>
  <c r="E225" i="17"/>
  <c r="F225" i="17"/>
  <c r="C226" i="17"/>
  <c r="D226" i="17"/>
  <c r="E226" i="17"/>
  <c r="F226" i="17"/>
  <c r="C227" i="17"/>
  <c r="D227" i="17"/>
  <c r="E227" i="17"/>
  <c r="F227" i="17"/>
  <c r="C228" i="17"/>
  <c r="D228" i="17"/>
  <c r="E228" i="17"/>
  <c r="F228" i="17"/>
  <c r="C229" i="17"/>
  <c r="D229" i="17"/>
  <c r="E229" i="17"/>
  <c r="F229" i="17"/>
  <c r="C230" i="17"/>
  <c r="D230" i="17"/>
  <c r="E230" i="17"/>
  <c r="F230" i="17"/>
  <c r="C231" i="17"/>
  <c r="D231" i="17"/>
  <c r="E231" i="17"/>
  <c r="F231" i="17"/>
  <c r="C232" i="17"/>
  <c r="D232" i="17"/>
  <c r="E232" i="17"/>
  <c r="F232" i="17"/>
  <c r="C233" i="17"/>
  <c r="D233" i="17"/>
  <c r="E233" i="17"/>
  <c r="F233" i="17"/>
  <c r="C234" i="17"/>
  <c r="D234" i="17"/>
  <c r="E234" i="17"/>
  <c r="F234" i="17"/>
  <c r="C235" i="17"/>
  <c r="D235" i="17"/>
  <c r="E235" i="17"/>
  <c r="F235" i="17"/>
  <c r="C236" i="17"/>
  <c r="D236" i="17"/>
  <c r="E236" i="17"/>
  <c r="F236" i="17"/>
  <c r="C237" i="17"/>
  <c r="D237" i="17"/>
  <c r="E237" i="17"/>
  <c r="F237" i="17"/>
  <c r="C238" i="17"/>
  <c r="D238" i="17"/>
  <c r="E238" i="17"/>
  <c r="F238" i="17"/>
  <c r="C239" i="17"/>
  <c r="D239" i="17"/>
  <c r="E239" i="17"/>
  <c r="F239" i="17"/>
  <c r="C240" i="17"/>
  <c r="D240" i="17"/>
  <c r="E240" i="17"/>
  <c r="F240" i="17"/>
  <c r="C241" i="17"/>
  <c r="D241" i="17"/>
  <c r="E241" i="17"/>
  <c r="F241" i="17"/>
  <c r="C242" i="17"/>
  <c r="D242" i="17"/>
  <c r="E242" i="17"/>
  <c r="F242" i="17"/>
  <c r="C243" i="17"/>
  <c r="D243" i="17"/>
  <c r="E243" i="17"/>
  <c r="F243" i="17"/>
  <c r="C244" i="17"/>
  <c r="D244" i="17"/>
  <c r="E244" i="17"/>
  <c r="F244" i="17"/>
  <c r="C245" i="17"/>
  <c r="D245" i="17"/>
  <c r="E245" i="17"/>
  <c r="F245" i="17"/>
  <c r="C246" i="17"/>
  <c r="D246" i="17"/>
  <c r="E246" i="17"/>
  <c r="F246" i="17"/>
  <c r="C247" i="17"/>
  <c r="D247" i="17"/>
  <c r="E247" i="17"/>
  <c r="F247" i="17"/>
  <c r="C248" i="17"/>
  <c r="D248" i="17"/>
  <c r="E248" i="17"/>
  <c r="F248" i="17"/>
  <c r="E249" i="17"/>
  <c r="F249" i="17"/>
  <c r="C250" i="17"/>
  <c r="D250" i="17"/>
  <c r="E250" i="17"/>
  <c r="F250" i="17"/>
  <c r="C251" i="17"/>
  <c r="D251" i="17"/>
  <c r="E251" i="17"/>
  <c r="F251" i="17"/>
  <c r="C252" i="17"/>
  <c r="D252" i="17"/>
  <c r="E252" i="17"/>
  <c r="F252" i="17"/>
  <c r="C253" i="17"/>
  <c r="D253" i="17"/>
  <c r="E253" i="17"/>
  <c r="F253" i="17"/>
  <c r="C254" i="17"/>
  <c r="D254" i="17"/>
  <c r="E254" i="17"/>
  <c r="F254" i="17"/>
  <c r="C255" i="17"/>
  <c r="D255" i="17"/>
  <c r="E255" i="17"/>
  <c r="F255" i="17"/>
  <c r="C256" i="17"/>
  <c r="D256" i="17"/>
  <c r="E256" i="17"/>
  <c r="F256" i="17"/>
  <c r="C257" i="17"/>
  <c r="D257" i="17"/>
  <c r="E257" i="17"/>
  <c r="F257" i="17"/>
  <c r="C258" i="17"/>
  <c r="D258" i="17"/>
  <c r="E258" i="17"/>
  <c r="F258" i="17"/>
  <c r="C259" i="17"/>
  <c r="D259" i="17"/>
  <c r="E259" i="17"/>
  <c r="F259" i="17"/>
  <c r="C260" i="17"/>
  <c r="D260" i="17"/>
  <c r="E260" i="17"/>
  <c r="F260" i="17"/>
  <c r="C261" i="17"/>
  <c r="D261" i="17"/>
  <c r="E261" i="17"/>
  <c r="F261" i="17"/>
  <c r="C262" i="17"/>
  <c r="D262" i="17"/>
  <c r="E262" i="17"/>
  <c r="F262" i="17"/>
  <c r="C263" i="17"/>
  <c r="D263" i="17"/>
  <c r="E263" i="17"/>
  <c r="F263" i="17"/>
  <c r="C264" i="17"/>
  <c r="D264" i="17"/>
  <c r="E264" i="17"/>
  <c r="F264" i="17"/>
  <c r="C265" i="17"/>
  <c r="D265" i="17"/>
  <c r="E265" i="17"/>
  <c r="F265" i="17"/>
  <c r="C266" i="17"/>
  <c r="D266" i="17"/>
  <c r="E266" i="17"/>
  <c r="F266" i="17"/>
  <c r="C267" i="17"/>
  <c r="D267" i="17"/>
  <c r="E267" i="17"/>
  <c r="F267" i="17"/>
  <c r="C268" i="17"/>
  <c r="D268" i="17"/>
  <c r="E268" i="17"/>
  <c r="F268" i="17"/>
  <c r="C269" i="17"/>
  <c r="D269" i="17"/>
  <c r="E269" i="17"/>
  <c r="F269" i="17"/>
  <c r="C270" i="17"/>
  <c r="D270" i="17"/>
  <c r="E270" i="17"/>
  <c r="F270" i="17"/>
  <c r="C271" i="17"/>
  <c r="D271" i="17"/>
  <c r="E271" i="17"/>
  <c r="F271" i="17"/>
  <c r="C272" i="17"/>
  <c r="D272" i="17"/>
  <c r="E272" i="17"/>
  <c r="F272" i="17"/>
  <c r="C273" i="17"/>
  <c r="D273" i="17"/>
  <c r="E273" i="17"/>
  <c r="F273" i="17"/>
  <c r="C274" i="17"/>
  <c r="D274" i="17"/>
  <c r="E274" i="17"/>
  <c r="F274" i="17"/>
  <c r="C275" i="17"/>
  <c r="D275" i="17"/>
  <c r="E275" i="17"/>
  <c r="F275" i="17"/>
  <c r="C276" i="17"/>
  <c r="D276" i="17"/>
  <c r="E276" i="17"/>
  <c r="F276" i="17"/>
  <c r="C277" i="17"/>
  <c r="D277" i="17"/>
  <c r="E277" i="17"/>
  <c r="F277" i="17"/>
  <c r="C278" i="17"/>
  <c r="D278" i="17"/>
  <c r="E278" i="17"/>
  <c r="F278" i="17"/>
  <c r="C279" i="17"/>
  <c r="D279" i="17"/>
  <c r="E279" i="17"/>
  <c r="F279" i="17"/>
  <c r="C280" i="17"/>
  <c r="D280" i="17"/>
  <c r="E280" i="17"/>
  <c r="F280" i="17"/>
  <c r="C281" i="17"/>
  <c r="D281" i="17"/>
  <c r="E281" i="17"/>
  <c r="F281" i="17"/>
  <c r="C282" i="17"/>
  <c r="D282" i="17"/>
  <c r="E282" i="17"/>
  <c r="F282" i="17"/>
  <c r="C283" i="17"/>
  <c r="D283" i="17"/>
  <c r="E283" i="17"/>
  <c r="F283" i="17"/>
  <c r="C284" i="17"/>
  <c r="D284" i="17"/>
  <c r="E284" i="17"/>
  <c r="F284" i="17"/>
  <c r="C285" i="17"/>
  <c r="D285" i="17"/>
  <c r="E285" i="17"/>
  <c r="F285" i="17"/>
  <c r="C286" i="17"/>
  <c r="D286" i="17"/>
  <c r="E286" i="17"/>
  <c r="F286" i="17"/>
  <c r="C287" i="17"/>
  <c r="D287" i="17"/>
  <c r="E287" i="17"/>
  <c r="F287" i="17"/>
  <c r="C288" i="17"/>
  <c r="D288" i="17"/>
  <c r="E288" i="17"/>
  <c r="F288" i="17"/>
  <c r="C289" i="17"/>
  <c r="D289" i="17"/>
  <c r="E289" i="17"/>
  <c r="F289" i="17"/>
  <c r="C290" i="17"/>
  <c r="D290" i="17"/>
  <c r="E290" i="17"/>
  <c r="F290" i="17"/>
  <c r="C291" i="17"/>
  <c r="D291" i="17"/>
  <c r="E291" i="17"/>
  <c r="F291" i="17"/>
  <c r="C292" i="17"/>
  <c r="D292" i="17"/>
  <c r="E292" i="17"/>
  <c r="F292" i="17"/>
  <c r="C293" i="17"/>
  <c r="D293" i="17"/>
  <c r="E293" i="17"/>
  <c r="F293" i="17"/>
  <c r="C294" i="17"/>
  <c r="D294" i="17"/>
  <c r="E294" i="17"/>
  <c r="F294" i="17"/>
  <c r="C295" i="17"/>
  <c r="D295" i="17"/>
  <c r="E295" i="17"/>
  <c r="F295" i="17"/>
  <c r="C296" i="17"/>
  <c r="D296" i="17"/>
  <c r="E296" i="17"/>
  <c r="F296" i="17"/>
  <c r="C297" i="17"/>
  <c r="D297" i="17"/>
  <c r="E297" i="17"/>
  <c r="F297" i="17"/>
  <c r="C298" i="17"/>
  <c r="D298" i="17"/>
  <c r="E298" i="17"/>
  <c r="F298" i="17"/>
  <c r="C299" i="17"/>
  <c r="D299" i="17"/>
  <c r="E299" i="17"/>
  <c r="F299" i="17"/>
  <c r="C300" i="17"/>
  <c r="D300" i="17"/>
  <c r="E300" i="17"/>
  <c r="F300" i="17"/>
  <c r="C301" i="17"/>
  <c r="D301" i="17"/>
  <c r="E301" i="17"/>
  <c r="F301" i="17"/>
  <c r="C302" i="17"/>
  <c r="D302" i="17"/>
  <c r="E302" i="17"/>
  <c r="F302" i="17"/>
  <c r="C303" i="17"/>
  <c r="D303" i="17"/>
  <c r="E303" i="17"/>
  <c r="F303" i="17"/>
  <c r="C304" i="17"/>
  <c r="D304" i="17"/>
  <c r="E304" i="17"/>
  <c r="F304" i="17"/>
  <c r="C305" i="17"/>
  <c r="D305" i="17"/>
  <c r="E305" i="17"/>
  <c r="F305" i="17"/>
  <c r="C306" i="17"/>
  <c r="D306" i="17"/>
  <c r="E306" i="17"/>
  <c r="F306" i="17"/>
  <c r="C307" i="17"/>
  <c r="D307" i="17"/>
  <c r="E307" i="17"/>
  <c r="F307" i="17"/>
  <c r="C308" i="17"/>
  <c r="D308" i="17"/>
  <c r="E308" i="17"/>
  <c r="F308" i="17"/>
  <c r="C309" i="17"/>
  <c r="D309" i="17"/>
  <c r="E309" i="17"/>
  <c r="F309" i="17"/>
  <c r="C310" i="17"/>
  <c r="D310" i="17"/>
  <c r="E310" i="17"/>
  <c r="F310" i="17"/>
  <c r="C311" i="17"/>
  <c r="D311" i="17"/>
  <c r="E311" i="17"/>
  <c r="F311" i="17"/>
  <c r="C312" i="17"/>
  <c r="D312" i="17"/>
  <c r="E312" i="17"/>
  <c r="F312" i="17"/>
  <c r="C313" i="17"/>
  <c r="D313" i="17"/>
  <c r="E313" i="17"/>
  <c r="F313" i="17"/>
  <c r="C314" i="17"/>
  <c r="D314" i="17"/>
  <c r="E314" i="17"/>
  <c r="F314" i="17"/>
  <c r="C315" i="17"/>
  <c r="D315" i="17"/>
  <c r="E315" i="17"/>
  <c r="F315" i="17"/>
  <c r="C316" i="17"/>
  <c r="D316" i="17"/>
  <c r="E316" i="17"/>
  <c r="F316" i="17"/>
  <c r="C317" i="17"/>
  <c r="D317" i="17"/>
  <c r="E317" i="17"/>
  <c r="F317" i="17"/>
  <c r="C318" i="17"/>
  <c r="D318" i="17"/>
  <c r="E318" i="17"/>
  <c r="F318" i="17"/>
  <c r="C319" i="17"/>
  <c r="D319" i="17"/>
  <c r="E319" i="17"/>
  <c r="F319" i="17"/>
  <c r="C320" i="17"/>
  <c r="D320" i="17"/>
  <c r="E320" i="17"/>
  <c r="F320" i="17"/>
  <c r="C321" i="17"/>
  <c r="D321" i="17"/>
  <c r="E321" i="17"/>
  <c r="F321" i="17"/>
  <c r="C322" i="17"/>
  <c r="D322" i="17"/>
  <c r="E322" i="17"/>
  <c r="F322" i="17"/>
  <c r="C323" i="17"/>
  <c r="D323" i="17"/>
  <c r="E323" i="17"/>
  <c r="F323" i="17"/>
  <c r="C324" i="17"/>
  <c r="D324" i="17"/>
  <c r="E324" i="17"/>
  <c r="F324" i="17"/>
  <c r="C325" i="17"/>
  <c r="D325" i="17"/>
  <c r="E325" i="17"/>
  <c r="F325" i="17"/>
  <c r="C326" i="17"/>
  <c r="D326" i="17"/>
  <c r="E326" i="17"/>
  <c r="F326" i="17"/>
  <c r="C327" i="17"/>
  <c r="D327" i="17"/>
  <c r="E327" i="17"/>
  <c r="F327" i="17"/>
  <c r="C328" i="17"/>
  <c r="D328" i="17"/>
  <c r="E328" i="17"/>
  <c r="F328" i="17"/>
  <c r="C329" i="17"/>
  <c r="D329" i="17"/>
  <c r="E329" i="17"/>
  <c r="F329" i="17"/>
  <c r="C330" i="17"/>
  <c r="D330" i="17"/>
  <c r="E330" i="17"/>
  <c r="F330" i="17"/>
  <c r="C331" i="17"/>
  <c r="D331" i="17"/>
  <c r="E331" i="17"/>
  <c r="F331" i="17"/>
  <c r="C332" i="17"/>
  <c r="D332" i="17"/>
  <c r="E332" i="17"/>
  <c r="F332" i="17"/>
  <c r="C333" i="17"/>
  <c r="D333" i="17"/>
  <c r="E333" i="17"/>
  <c r="F333" i="17"/>
  <c r="C334" i="17"/>
  <c r="D334" i="17"/>
  <c r="E334" i="17"/>
  <c r="F334" i="17"/>
  <c r="C335" i="17"/>
  <c r="D335" i="17"/>
  <c r="E335" i="17"/>
  <c r="F335" i="17"/>
  <c r="C336" i="17"/>
  <c r="D336" i="17"/>
  <c r="E336" i="17"/>
  <c r="F336" i="17"/>
  <c r="C337" i="17"/>
  <c r="D337" i="17"/>
  <c r="E337" i="17"/>
  <c r="F337" i="17"/>
  <c r="C338" i="17"/>
  <c r="D338" i="17"/>
  <c r="E338" i="17"/>
  <c r="F338" i="17"/>
  <c r="C339" i="17"/>
  <c r="D339" i="17"/>
  <c r="E339" i="17"/>
  <c r="F339" i="17"/>
  <c r="C340" i="17"/>
  <c r="D340" i="17"/>
  <c r="E340" i="17"/>
  <c r="F340" i="17"/>
  <c r="C341" i="17"/>
  <c r="D341" i="17"/>
  <c r="E341" i="17"/>
  <c r="F341" i="17"/>
  <c r="C342" i="17"/>
  <c r="D342" i="17"/>
  <c r="E342" i="17"/>
  <c r="F342" i="17"/>
  <c r="C343" i="17"/>
  <c r="D343" i="17"/>
  <c r="E343" i="17"/>
  <c r="F343" i="17"/>
  <c r="C344" i="17"/>
  <c r="D344" i="17"/>
  <c r="E344" i="17"/>
  <c r="F344" i="17"/>
  <c r="C345" i="17"/>
  <c r="D345" i="17"/>
  <c r="E345" i="17"/>
  <c r="F345" i="17"/>
  <c r="C346" i="17"/>
  <c r="D346" i="17"/>
  <c r="E346" i="17"/>
  <c r="F346" i="17"/>
  <c r="C347" i="17"/>
  <c r="D347" i="17"/>
  <c r="E347" i="17"/>
  <c r="F347" i="17"/>
  <c r="C348" i="17"/>
  <c r="D348" i="17"/>
  <c r="E348" i="17"/>
  <c r="F348" i="17"/>
  <c r="C349" i="17"/>
  <c r="D349" i="17"/>
  <c r="E349" i="17"/>
  <c r="F349" i="17"/>
  <c r="C350" i="17"/>
  <c r="D350" i="17"/>
  <c r="E350" i="17"/>
  <c r="F350" i="17"/>
  <c r="C351" i="17"/>
  <c r="D351" i="17"/>
  <c r="E351" i="17"/>
  <c r="F351" i="17"/>
  <c r="C352" i="17"/>
  <c r="D352" i="17"/>
  <c r="E352" i="17"/>
  <c r="F352" i="17"/>
  <c r="C353" i="17"/>
  <c r="D353" i="17"/>
  <c r="E353" i="17"/>
  <c r="F353" i="17"/>
  <c r="C354" i="17"/>
  <c r="D354" i="17"/>
  <c r="E354" i="17"/>
  <c r="F354" i="17"/>
  <c r="C355" i="17"/>
  <c r="D355" i="17"/>
  <c r="E355" i="17"/>
  <c r="F355" i="17"/>
  <c r="C356" i="17"/>
  <c r="D356" i="17"/>
  <c r="E356" i="17"/>
  <c r="F356" i="17"/>
  <c r="C357" i="17"/>
  <c r="D357" i="17"/>
  <c r="E357" i="17"/>
  <c r="F357" i="17"/>
  <c r="C358" i="17"/>
  <c r="D358" i="17"/>
  <c r="E358" i="17"/>
  <c r="F358" i="17"/>
  <c r="C359" i="17"/>
  <c r="D359" i="17"/>
  <c r="E359" i="17"/>
  <c r="F359" i="17"/>
  <c r="C360" i="17"/>
  <c r="D360" i="17"/>
  <c r="E360" i="17"/>
  <c r="F360" i="17"/>
  <c r="C361" i="17"/>
  <c r="D361" i="17"/>
  <c r="E361" i="17"/>
  <c r="F361" i="17"/>
  <c r="C362" i="17"/>
  <c r="D362" i="17"/>
  <c r="E362" i="17"/>
  <c r="F362" i="17"/>
  <c r="C363" i="17"/>
  <c r="D363" i="17"/>
  <c r="E363" i="17"/>
  <c r="F363" i="17"/>
  <c r="C364" i="17"/>
  <c r="D364" i="17"/>
  <c r="E364" i="17"/>
  <c r="F364" i="17"/>
  <c r="C365" i="17"/>
  <c r="D365" i="17"/>
  <c r="E365" i="17"/>
  <c r="F365" i="17"/>
  <c r="C366" i="17"/>
  <c r="D366" i="17"/>
  <c r="E366" i="17"/>
  <c r="F366" i="17"/>
  <c r="C367" i="17"/>
  <c r="D367" i="17"/>
  <c r="E367" i="17"/>
  <c r="F367" i="17"/>
  <c r="C368" i="17"/>
  <c r="D368" i="17"/>
  <c r="E368" i="17"/>
  <c r="F368" i="17"/>
  <c r="C369" i="17"/>
  <c r="D369" i="17"/>
  <c r="E369" i="17"/>
  <c r="F369" i="17"/>
  <c r="C370" i="17"/>
  <c r="D370" i="17"/>
  <c r="E370" i="17"/>
  <c r="F370" i="17"/>
  <c r="C371" i="17"/>
  <c r="D371" i="17"/>
  <c r="E371" i="17"/>
  <c r="F371" i="17"/>
  <c r="C372" i="17"/>
  <c r="D372" i="17"/>
  <c r="E372" i="17"/>
  <c r="F372" i="17"/>
  <c r="C373" i="17"/>
  <c r="D373" i="17"/>
  <c r="E373" i="17"/>
  <c r="F373" i="17"/>
  <c r="C374" i="17"/>
  <c r="D374" i="17"/>
  <c r="E374" i="17"/>
  <c r="F374" i="17"/>
  <c r="C375" i="17"/>
  <c r="D375" i="17"/>
  <c r="E375" i="17"/>
  <c r="F375" i="17"/>
  <c r="C376" i="17"/>
  <c r="D376" i="17"/>
  <c r="E376" i="17"/>
  <c r="F376" i="17"/>
  <c r="C377" i="17"/>
  <c r="D377" i="17"/>
  <c r="E377" i="17"/>
  <c r="F377" i="17"/>
  <c r="C378" i="17"/>
  <c r="D378" i="17"/>
  <c r="E378" i="17"/>
  <c r="F378" i="17"/>
  <c r="C379" i="17"/>
  <c r="D379" i="17"/>
  <c r="E379" i="17"/>
  <c r="F379" i="17"/>
  <c r="C380" i="17"/>
  <c r="D380" i="17"/>
  <c r="E380" i="17"/>
  <c r="F380" i="17"/>
  <c r="C381" i="17"/>
  <c r="D381" i="17"/>
  <c r="E381" i="17"/>
  <c r="F381" i="17"/>
  <c r="C382" i="17"/>
  <c r="D382" i="17"/>
  <c r="E382" i="17"/>
  <c r="F382" i="17"/>
  <c r="C383" i="17"/>
  <c r="D383" i="17"/>
  <c r="E383" i="17"/>
  <c r="F383" i="17"/>
  <c r="C384" i="17"/>
  <c r="D384" i="17"/>
  <c r="E384" i="17"/>
  <c r="F384" i="17"/>
  <c r="C385" i="17"/>
  <c r="D385" i="17"/>
  <c r="E385" i="17"/>
  <c r="F385" i="17"/>
  <c r="C386" i="17"/>
  <c r="D386" i="17"/>
  <c r="E386" i="17"/>
  <c r="F386" i="17"/>
  <c r="C387" i="17"/>
  <c r="D387" i="17"/>
  <c r="E387" i="17"/>
  <c r="F387" i="17"/>
  <c r="C388" i="17"/>
  <c r="D388" i="17"/>
  <c r="E388" i="17"/>
  <c r="F388" i="17"/>
  <c r="C389" i="17"/>
  <c r="D389" i="17"/>
  <c r="E389" i="17"/>
  <c r="F389" i="17"/>
  <c r="C390" i="17"/>
  <c r="D390" i="17"/>
  <c r="E390" i="17"/>
  <c r="F390" i="17"/>
  <c r="C391" i="17"/>
  <c r="D391" i="17"/>
  <c r="E391" i="17"/>
  <c r="F391" i="17"/>
  <c r="C392" i="17"/>
  <c r="D392" i="17"/>
  <c r="E392" i="17"/>
  <c r="F392" i="17"/>
  <c r="C393" i="17"/>
  <c r="D393" i="17"/>
  <c r="E393" i="17"/>
  <c r="F393" i="17"/>
  <c r="C394" i="17"/>
  <c r="D394" i="17"/>
  <c r="E394" i="17"/>
  <c r="F394" i="17"/>
  <c r="C395" i="17"/>
  <c r="D395" i="17"/>
  <c r="E395" i="17"/>
  <c r="F395" i="17"/>
  <c r="C396" i="17"/>
  <c r="D396" i="17"/>
  <c r="E396" i="17"/>
  <c r="F396" i="17"/>
  <c r="C397" i="17"/>
  <c r="D397" i="17"/>
  <c r="E397" i="17"/>
  <c r="F397" i="17"/>
  <c r="C398" i="17"/>
  <c r="D398" i="17"/>
  <c r="E398" i="17"/>
  <c r="F398" i="17"/>
  <c r="C399" i="17"/>
  <c r="D399" i="17"/>
  <c r="E399" i="17"/>
  <c r="F399" i="17"/>
  <c r="C400" i="17"/>
  <c r="D400" i="17"/>
  <c r="E400" i="17"/>
  <c r="F400" i="17"/>
  <c r="C401" i="17"/>
  <c r="D401" i="17"/>
  <c r="E401" i="17"/>
  <c r="F401" i="17"/>
  <c r="C402" i="17"/>
  <c r="D402" i="17"/>
  <c r="E402" i="17"/>
  <c r="F402" i="17"/>
  <c r="C403" i="17"/>
  <c r="D403" i="17"/>
  <c r="E403" i="17"/>
  <c r="F403" i="17"/>
  <c r="C404" i="17"/>
  <c r="D404" i="17"/>
  <c r="E404" i="17"/>
  <c r="F404" i="17"/>
  <c r="C405" i="17"/>
  <c r="D405" i="17"/>
  <c r="E405" i="17"/>
  <c r="F405" i="17"/>
  <c r="C406" i="17"/>
  <c r="D406" i="17"/>
  <c r="E406" i="17"/>
  <c r="F406" i="17"/>
  <c r="C407" i="17"/>
  <c r="D407" i="17"/>
  <c r="E407" i="17"/>
  <c r="F407" i="17"/>
  <c r="C408" i="17"/>
  <c r="D408" i="17"/>
  <c r="E408" i="17"/>
  <c r="F408" i="17"/>
  <c r="C409" i="17"/>
  <c r="D409" i="17"/>
  <c r="E409" i="17"/>
  <c r="F409" i="17"/>
  <c r="C410" i="17"/>
  <c r="D410" i="17"/>
  <c r="E410" i="17"/>
  <c r="F410" i="17"/>
  <c r="C411" i="17"/>
  <c r="D411" i="17"/>
  <c r="E411" i="17"/>
  <c r="F411" i="17"/>
  <c r="C412" i="17"/>
  <c r="D412" i="17"/>
  <c r="E412" i="17"/>
  <c r="F412" i="17"/>
  <c r="C413" i="17"/>
  <c r="D413" i="17"/>
  <c r="E413" i="17"/>
  <c r="F413" i="17"/>
  <c r="C414" i="17"/>
  <c r="D414" i="17"/>
  <c r="E414" i="17"/>
  <c r="F414" i="17"/>
  <c r="C415" i="17"/>
  <c r="D415" i="17"/>
  <c r="E415" i="17"/>
  <c r="F415" i="17"/>
  <c r="C416" i="17"/>
  <c r="D416" i="17"/>
  <c r="E416" i="17"/>
  <c r="F416" i="17"/>
  <c r="C417" i="17"/>
  <c r="D417" i="17"/>
  <c r="E417" i="17"/>
  <c r="F417" i="17"/>
  <c r="C418" i="17"/>
  <c r="D418" i="17"/>
  <c r="E418" i="17"/>
  <c r="F418" i="17"/>
  <c r="C419" i="17"/>
  <c r="D419" i="17"/>
  <c r="E419" i="17"/>
  <c r="F419" i="17"/>
  <c r="C420" i="17"/>
  <c r="D420" i="17"/>
  <c r="E420" i="17"/>
  <c r="F420" i="17"/>
  <c r="C421" i="17"/>
  <c r="D421" i="17"/>
  <c r="E421" i="17"/>
  <c r="F421" i="17"/>
  <c r="C422" i="17"/>
  <c r="D422" i="17"/>
  <c r="E422" i="17"/>
  <c r="F422" i="17"/>
  <c r="C423" i="17"/>
  <c r="D423" i="17"/>
  <c r="E423" i="17"/>
  <c r="F423" i="17"/>
  <c r="C424" i="17"/>
  <c r="D424" i="17"/>
  <c r="E424" i="17"/>
  <c r="F424" i="17"/>
  <c r="C425" i="17"/>
  <c r="D425" i="17"/>
  <c r="E425" i="17"/>
  <c r="F425" i="17"/>
  <c r="C426" i="17"/>
  <c r="D426" i="17"/>
  <c r="E426" i="17"/>
  <c r="F426" i="17"/>
  <c r="C427" i="17"/>
  <c r="D427" i="17"/>
  <c r="E427" i="17"/>
  <c r="F427" i="17"/>
  <c r="C428" i="17"/>
  <c r="D428" i="17"/>
  <c r="E428" i="17"/>
  <c r="F428" i="17"/>
  <c r="C429" i="17"/>
  <c r="D429" i="17"/>
  <c r="E429" i="17"/>
  <c r="F429" i="17"/>
  <c r="C430" i="17"/>
  <c r="D430" i="17"/>
  <c r="E430" i="17"/>
  <c r="F430" i="17"/>
  <c r="C431" i="17"/>
  <c r="D431" i="17"/>
  <c r="E431" i="17"/>
  <c r="F431" i="17"/>
  <c r="C432" i="17"/>
  <c r="D432" i="17"/>
  <c r="E432" i="17"/>
  <c r="F432" i="17"/>
  <c r="C433" i="17"/>
  <c r="D433" i="17"/>
  <c r="E433" i="17"/>
  <c r="F433" i="17"/>
  <c r="C434" i="17"/>
  <c r="D434" i="17"/>
  <c r="E434" i="17"/>
  <c r="F434" i="17"/>
  <c r="C435" i="17"/>
  <c r="D435" i="17"/>
  <c r="E435" i="17"/>
  <c r="F435" i="17"/>
  <c r="C436" i="17"/>
  <c r="D436" i="17"/>
  <c r="E436" i="17"/>
  <c r="F436" i="17"/>
  <c r="C437" i="17"/>
  <c r="D437" i="17"/>
  <c r="E437" i="17"/>
  <c r="F437" i="17"/>
  <c r="C438" i="17"/>
  <c r="D438" i="17"/>
  <c r="E438" i="17"/>
  <c r="F438" i="17"/>
  <c r="C439" i="17"/>
  <c r="D439" i="17"/>
  <c r="E439" i="17"/>
  <c r="F439" i="17"/>
  <c r="C440" i="17"/>
  <c r="D440" i="17"/>
  <c r="E440" i="17"/>
  <c r="F440" i="17"/>
  <c r="C441" i="17"/>
  <c r="D441" i="17"/>
  <c r="E441" i="17"/>
  <c r="F441" i="17"/>
  <c r="C442" i="17"/>
  <c r="D442" i="17"/>
  <c r="E442" i="17"/>
  <c r="F442" i="17"/>
  <c r="C443" i="17"/>
  <c r="D443" i="17"/>
  <c r="E443" i="17"/>
  <c r="F443" i="17"/>
  <c r="C444" i="17"/>
  <c r="D444" i="17"/>
  <c r="E444" i="17"/>
  <c r="F444" i="17"/>
  <c r="C445" i="17"/>
  <c r="D445" i="17"/>
  <c r="E445" i="17"/>
  <c r="F445" i="17"/>
  <c r="C446" i="17"/>
  <c r="D446" i="17"/>
  <c r="E446" i="17"/>
  <c r="F446" i="17"/>
  <c r="C447" i="17"/>
  <c r="D447" i="17"/>
  <c r="E447" i="17"/>
  <c r="F447" i="17"/>
  <c r="C448" i="17"/>
  <c r="D448" i="17"/>
  <c r="E448" i="17"/>
  <c r="F448" i="17"/>
  <c r="C449" i="17"/>
  <c r="D449" i="17"/>
  <c r="E449" i="17"/>
  <c r="F449" i="17"/>
  <c r="C450" i="17"/>
  <c r="D450" i="17"/>
  <c r="E450" i="17"/>
  <c r="F450" i="17"/>
  <c r="C451" i="17"/>
  <c r="D451" i="17"/>
  <c r="E451" i="17"/>
  <c r="F451" i="17"/>
  <c r="C452" i="17"/>
  <c r="D452" i="17"/>
  <c r="E452" i="17"/>
  <c r="F452" i="17"/>
  <c r="C453" i="17"/>
  <c r="D453" i="17"/>
  <c r="E453" i="17"/>
  <c r="F453" i="17"/>
  <c r="C454" i="17"/>
  <c r="D454" i="17"/>
  <c r="E454" i="17"/>
  <c r="F454" i="17"/>
  <c r="C455" i="17"/>
  <c r="D455" i="17"/>
  <c r="E455" i="17"/>
  <c r="F455" i="17"/>
  <c r="C456" i="17"/>
  <c r="D456" i="17"/>
  <c r="E456" i="17"/>
  <c r="F456" i="17"/>
  <c r="C457" i="17"/>
  <c r="D457" i="17"/>
  <c r="E457" i="17"/>
  <c r="F457" i="17"/>
  <c r="C458" i="17"/>
  <c r="D458" i="17"/>
  <c r="E458" i="17"/>
  <c r="F458" i="17"/>
  <c r="C459" i="17"/>
  <c r="D459" i="17"/>
  <c r="E459" i="17"/>
  <c r="F459" i="17"/>
  <c r="C460" i="17"/>
  <c r="D460" i="17"/>
  <c r="E460" i="17"/>
  <c r="F460" i="17"/>
  <c r="C461" i="17"/>
  <c r="D461" i="17"/>
  <c r="E461" i="17"/>
  <c r="F461" i="17"/>
  <c r="C462" i="17"/>
  <c r="D462" i="17"/>
  <c r="E462" i="17"/>
  <c r="F462" i="17"/>
  <c r="C463" i="17"/>
  <c r="D463" i="17"/>
  <c r="E463" i="17"/>
  <c r="F463" i="17"/>
  <c r="C464" i="17"/>
  <c r="D464" i="17"/>
  <c r="E464" i="17"/>
  <c r="F464" i="17"/>
  <c r="C465" i="17"/>
  <c r="D465" i="17"/>
  <c r="E465" i="17"/>
  <c r="F465" i="17"/>
  <c r="C466" i="17"/>
  <c r="D466" i="17"/>
  <c r="E466" i="17"/>
  <c r="F466" i="17"/>
  <c r="C467" i="17"/>
  <c r="D467" i="17"/>
  <c r="E467" i="17"/>
  <c r="F467" i="17"/>
  <c r="C468" i="17"/>
  <c r="D468" i="17"/>
  <c r="E468" i="17"/>
  <c r="F468" i="17"/>
  <c r="C469" i="17"/>
  <c r="D469" i="17"/>
  <c r="E469" i="17"/>
  <c r="F469" i="17"/>
  <c r="C470" i="17"/>
  <c r="D470" i="17"/>
  <c r="E470" i="17"/>
  <c r="F470" i="17"/>
  <c r="C471" i="17"/>
  <c r="D471" i="17"/>
  <c r="E471" i="17"/>
  <c r="F471" i="17"/>
  <c r="C472" i="17"/>
  <c r="D472" i="17"/>
  <c r="E472" i="17"/>
  <c r="F472" i="17"/>
  <c r="C473" i="17"/>
  <c r="D473" i="17"/>
  <c r="E473" i="17"/>
  <c r="F473" i="17"/>
  <c r="C474" i="17"/>
  <c r="D474" i="17"/>
  <c r="E474" i="17"/>
  <c r="F474" i="17"/>
  <c r="C475" i="17"/>
  <c r="D475" i="17"/>
  <c r="E475" i="17"/>
  <c r="F475" i="17"/>
  <c r="C476" i="17"/>
  <c r="D476" i="17"/>
  <c r="E476" i="17"/>
  <c r="F476" i="17"/>
  <c r="C477" i="17"/>
  <c r="D477" i="17"/>
  <c r="E477" i="17"/>
  <c r="F477" i="17"/>
  <c r="C478" i="17"/>
  <c r="D478" i="17"/>
  <c r="E478" i="17"/>
  <c r="F478" i="17"/>
  <c r="C479" i="17"/>
  <c r="D479" i="17"/>
  <c r="E479" i="17"/>
  <c r="F479" i="17"/>
  <c r="C480" i="17"/>
  <c r="D480" i="17"/>
  <c r="E480" i="17"/>
  <c r="F480" i="17"/>
  <c r="C481" i="17"/>
  <c r="D481" i="17"/>
  <c r="E481" i="17"/>
  <c r="F481" i="17"/>
  <c r="C482" i="17"/>
  <c r="D482" i="17"/>
  <c r="E482" i="17"/>
  <c r="F482" i="17"/>
  <c r="C483" i="17"/>
  <c r="D483" i="17"/>
  <c r="E483" i="17"/>
  <c r="F483" i="17"/>
  <c r="C484" i="17"/>
  <c r="D484" i="17"/>
  <c r="E484" i="17"/>
  <c r="F484" i="17"/>
  <c r="C485" i="17"/>
  <c r="D485" i="17"/>
  <c r="E485" i="17"/>
  <c r="F485" i="17"/>
  <c r="C486" i="17"/>
  <c r="D486" i="17"/>
  <c r="E486" i="17"/>
  <c r="F486" i="17"/>
  <c r="C487" i="17"/>
  <c r="D487" i="17"/>
  <c r="E487" i="17"/>
  <c r="F487" i="17"/>
  <c r="C488" i="17"/>
  <c r="D488" i="17"/>
  <c r="E488" i="17"/>
  <c r="F488" i="17"/>
  <c r="C489" i="17"/>
  <c r="D489" i="17"/>
  <c r="E489" i="17"/>
  <c r="F489" i="17"/>
  <c r="C490" i="17"/>
  <c r="D490" i="17"/>
  <c r="E490" i="17"/>
  <c r="F490" i="17"/>
  <c r="C491" i="17"/>
  <c r="D491" i="17"/>
  <c r="E491" i="17"/>
  <c r="F491" i="17"/>
  <c r="C492" i="17"/>
  <c r="D492" i="17"/>
  <c r="E492" i="17"/>
  <c r="F492" i="17"/>
  <c r="C493" i="17"/>
  <c r="D493" i="17"/>
  <c r="E493" i="17"/>
  <c r="F493" i="17"/>
  <c r="C494" i="17"/>
  <c r="D494" i="17"/>
  <c r="E494" i="17"/>
  <c r="F494" i="17"/>
  <c r="C495" i="17"/>
  <c r="D495" i="17"/>
  <c r="E495" i="17"/>
  <c r="F495" i="17"/>
  <c r="C496" i="17"/>
  <c r="D496" i="17"/>
  <c r="E496" i="17"/>
  <c r="F496" i="17"/>
  <c r="C497" i="17"/>
  <c r="D497" i="17"/>
  <c r="E497" i="17"/>
  <c r="F497" i="17"/>
  <c r="C498" i="17"/>
  <c r="D498" i="17"/>
  <c r="E498" i="17"/>
  <c r="F498" i="17"/>
  <c r="C499" i="17"/>
  <c r="D499" i="17"/>
  <c r="E499" i="17"/>
  <c r="F499" i="17"/>
  <c r="C500" i="17"/>
  <c r="D500" i="17"/>
  <c r="E500" i="17"/>
  <c r="F500" i="17"/>
  <c r="C501" i="17"/>
  <c r="D501" i="17"/>
  <c r="E501" i="17"/>
  <c r="F501" i="17"/>
  <c r="C502" i="17"/>
  <c r="D502" i="17"/>
  <c r="E502" i="17"/>
  <c r="F502" i="17"/>
  <c r="C503" i="17"/>
  <c r="D503" i="17"/>
  <c r="E503" i="17"/>
  <c r="F503" i="17"/>
  <c r="C504" i="17"/>
  <c r="D504" i="17"/>
  <c r="E504" i="17"/>
  <c r="F504" i="17"/>
  <c r="C505" i="17"/>
  <c r="D505" i="17"/>
  <c r="E505" i="17"/>
  <c r="F505" i="17"/>
  <c r="C506" i="17"/>
  <c r="D506" i="17"/>
  <c r="E506" i="17"/>
  <c r="F506" i="17"/>
  <c r="C507" i="17"/>
  <c r="D507" i="17"/>
  <c r="E507" i="17"/>
  <c r="F507" i="17"/>
  <c r="C508" i="17"/>
  <c r="D508" i="17"/>
  <c r="E508" i="17"/>
  <c r="F508" i="17"/>
  <c r="C509" i="17"/>
  <c r="D509" i="17"/>
  <c r="E509" i="17"/>
  <c r="F509" i="17"/>
  <c r="C510" i="17"/>
  <c r="D510" i="17"/>
  <c r="E510" i="17"/>
  <c r="F510" i="17"/>
  <c r="C511" i="17"/>
  <c r="D511" i="17"/>
  <c r="E511" i="17"/>
  <c r="F511" i="17"/>
  <c r="C512" i="17"/>
  <c r="D512" i="17"/>
  <c r="E512" i="17"/>
  <c r="F512" i="17"/>
  <c r="C513" i="17"/>
  <c r="D513" i="17"/>
  <c r="E513" i="17"/>
  <c r="F513" i="17"/>
  <c r="C514" i="17"/>
  <c r="D514" i="17"/>
  <c r="E514" i="17"/>
  <c r="F514" i="17"/>
  <c r="C515" i="17"/>
  <c r="D515" i="17"/>
  <c r="E515" i="17"/>
  <c r="F515" i="17"/>
  <c r="C516" i="17"/>
  <c r="D516" i="17"/>
  <c r="E516" i="17"/>
  <c r="F516" i="17"/>
  <c r="C517" i="17"/>
  <c r="D517" i="17"/>
  <c r="E517" i="17"/>
  <c r="F517" i="17"/>
  <c r="C518" i="17"/>
  <c r="D518" i="17"/>
  <c r="E518" i="17"/>
  <c r="F518" i="17"/>
  <c r="C519" i="17"/>
  <c r="D519" i="17"/>
  <c r="E519" i="17"/>
  <c r="F519" i="17"/>
  <c r="C520" i="17"/>
  <c r="D520" i="17"/>
  <c r="E520" i="17"/>
  <c r="F520" i="17"/>
  <c r="C521" i="17"/>
  <c r="D521" i="17"/>
  <c r="E521" i="17"/>
  <c r="F521" i="17"/>
  <c r="C522" i="17"/>
  <c r="D522" i="17"/>
  <c r="E522" i="17"/>
  <c r="F522" i="17"/>
  <c r="C523" i="17"/>
  <c r="D523" i="17"/>
  <c r="E523" i="17"/>
  <c r="F523" i="17"/>
  <c r="C524" i="17"/>
  <c r="D524" i="17"/>
  <c r="E524" i="17"/>
  <c r="F524" i="17"/>
  <c r="C525" i="17"/>
  <c r="D525" i="17"/>
  <c r="E525" i="17"/>
  <c r="F525" i="17"/>
  <c r="C526" i="17"/>
  <c r="D526" i="17"/>
  <c r="E526" i="17"/>
  <c r="F526" i="17"/>
  <c r="C527" i="17"/>
  <c r="D527" i="17"/>
  <c r="E527" i="17"/>
  <c r="F527" i="17"/>
  <c r="C528" i="17"/>
  <c r="D528" i="17"/>
  <c r="E528" i="17"/>
  <c r="F528" i="17"/>
  <c r="C529" i="17"/>
  <c r="D529" i="17"/>
  <c r="E529" i="17"/>
  <c r="F529" i="17"/>
  <c r="C530" i="17"/>
  <c r="D530" i="17"/>
  <c r="E530" i="17"/>
  <c r="F530" i="17"/>
  <c r="C531" i="17"/>
  <c r="D531" i="17"/>
  <c r="E531" i="17"/>
  <c r="F531" i="17"/>
  <c r="C532" i="17"/>
  <c r="D532" i="17"/>
  <c r="E532" i="17"/>
  <c r="F532" i="17"/>
  <c r="C533" i="17"/>
  <c r="D533" i="17"/>
  <c r="E533" i="17"/>
  <c r="F533" i="17"/>
  <c r="C534" i="17"/>
  <c r="D534" i="17"/>
  <c r="E534" i="17"/>
  <c r="F534" i="17"/>
  <c r="C535" i="17"/>
  <c r="D535" i="17"/>
  <c r="E535" i="17"/>
  <c r="F535" i="17"/>
  <c r="C536" i="17"/>
  <c r="D536" i="17"/>
  <c r="E536" i="17"/>
  <c r="F536" i="17"/>
  <c r="C537" i="17"/>
  <c r="D537" i="17"/>
  <c r="E537" i="17"/>
  <c r="F537" i="17"/>
  <c r="C538" i="17"/>
  <c r="D538" i="17"/>
  <c r="E538" i="17"/>
  <c r="F538" i="17"/>
  <c r="C539" i="17"/>
  <c r="D539" i="17"/>
  <c r="E539" i="17"/>
  <c r="F539" i="17"/>
  <c r="C540" i="17"/>
  <c r="D540" i="17"/>
  <c r="E540" i="17"/>
  <c r="F540" i="17"/>
  <c r="C541" i="17"/>
  <c r="D541" i="17"/>
  <c r="E541" i="17"/>
  <c r="F541" i="17"/>
  <c r="C542" i="17"/>
  <c r="D542" i="17"/>
  <c r="E542" i="17"/>
  <c r="F542" i="17"/>
  <c r="C543" i="17"/>
  <c r="D543" i="17"/>
  <c r="E543" i="17"/>
  <c r="F543" i="17"/>
  <c r="C544" i="17"/>
  <c r="D544" i="17"/>
  <c r="E544" i="17"/>
  <c r="F544" i="17"/>
  <c r="C545" i="17"/>
  <c r="D545" i="17"/>
  <c r="E545" i="17"/>
  <c r="F545" i="17"/>
  <c r="C546" i="17"/>
  <c r="D546" i="17"/>
  <c r="E546" i="17"/>
  <c r="F546" i="17"/>
  <c r="C547" i="17"/>
  <c r="D547" i="17"/>
  <c r="E547" i="17"/>
  <c r="F547" i="17"/>
  <c r="C548" i="17"/>
  <c r="D548" i="17"/>
  <c r="E548" i="17"/>
  <c r="F548" i="17"/>
  <c r="C549" i="17"/>
  <c r="D549" i="17"/>
  <c r="E549" i="17"/>
  <c r="F549" i="17"/>
  <c r="C550" i="17"/>
  <c r="D550" i="17"/>
  <c r="E550" i="17"/>
  <c r="F550" i="17"/>
  <c r="C551" i="17"/>
  <c r="D551" i="17"/>
  <c r="E551" i="17"/>
  <c r="F551" i="17"/>
  <c r="C552" i="17"/>
  <c r="D552" i="17"/>
  <c r="E552" i="17"/>
  <c r="F552" i="17"/>
  <c r="C553" i="17"/>
  <c r="D553" i="17"/>
  <c r="E553" i="17"/>
  <c r="F553" i="17"/>
  <c r="C554" i="17"/>
  <c r="D554" i="17"/>
  <c r="E554" i="17"/>
  <c r="F554" i="17"/>
  <c r="C555" i="17"/>
  <c r="D555" i="17"/>
  <c r="E555" i="17"/>
  <c r="F555" i="17"/>
  <c r="C556" i="17"/>
  <c r="D556" i="17"/>
  <c r="E556" i="17"/>
  <c r="F556" i="17"/>
  <c r="C557" i="17"/>
  <c r="D557" i="17"/>
  <c r="E557" i="17"/>
  <c r="F557" i="17"/>
  <c r="C558" i="17"/>
  <c r="D558" i="17"/>
  <c r="E558" i="17"/>
  <c r="F558" i="17"/>
  <c r="C559" i="17"/>
  <c r="D559" i="17"/>
  <c r="E559" i="17"/>
  <c r="F559" i="17"/>
  <c r="C560" i="17"/>
  <c r="D560" i="17"/>
  <c r="E560" i="17"/>
  <c r="F560" i="17"/>
  <c r="C561" i="17"/>
  <c r="D561" i="17"/>
  <c r="E561" i="17"/>
  <c r="F561" i="17"/>
  <c r="C562" i="17"/>
  <c r="D562" i="17"/>
  <c r="E562" i="17"/>
  <c r="F562" i="17"/>
  <c r="C563" i="17"/>
  <c r="D563" i="17"/>
  <c r="E563" i="17"/>
  <c r="F563" i="17"/>
  <c r="C564" i="17"/>
  <c r="D564" i="17"/>
  <c r="E564" i="17"/>
  <c r="F564" i="17"/>
  <c r="C565" i="17"/>
  <c r="D565" i="17"/>
  <c r="E565" i="17"/>
  <c r="F565" i="17"/>
  <c r="C566" i="17"/>
  <c r="D566" i="17"/>
  <c r="E566" i="17"/>
  <c r="F566" i="17"/>
  <c r="C567" i="17"/>
  <c r="D567" i="17"/>
  <c r="E567" i="17"/>
  <c r="F567" i="17"/>
  <c r="C568" i="17"/>
  <c r="D568" i="17"/>
  <c r="E568" i="17"/>
  <c r="F568" i="17"/>
  <c r="C569" i="17"/>
  <c r="D569" i="17"/>
  <c r="E569" i="17"/>
  <c r="F569" i="17"/>
  <c r="C570" i="17"/>
  <c r="D570" i="17"/>
  <c r="E570" i="17"/>
  <c r="F570" i="17"/>
  <c r="C571" i="17"/>
  <c r="D571" i="17"/>
  <c r="E571" i="17"/>
  <c r="F571" i="17"/>
  <c r="C572" i="17"/>
  <c r="D572" i="17"/>
  <c r="E572" i="17"/>
  <c r="F572" i="17"/>
  <c r="C573" i="17"/>
  <c r="D573" i="17"/>
  <c r="E573" i="17"/>
  <c r="F573" i="17"/>
  <c r="C574" i="17"/>
  <c r="D574" i="17"/>
  <c r="E574" i="17"/>
  <c r="F574" i="17"/>
  <c r="C575" i="17"/>
  <c r="D575" i="17"/>
  <c r="E575" i="17"/>
  <c r="F575" i="17"/>
  <c r="C576" i="17"/>
  <c r="D576" i="17"/>
  <c r="E576" i="17"/>
  <c r="F576" i="17"/>
  <c r="C577" i="17"/>
  <c r="D577" i="17"/>
  <c r="E577" i="17"/>
  <c r="F577" i="17"/>
  <c r="C578" i="17"/>
  <c r="D578" i="17"/>
  <c r="E578" i="17"/>
  <c r="F578" i="17"/>
  <c r="C579" i="17"/>
  <c r="D579" i="17"/>
  <c r="E579" i="17"/>
  <c r="F579" i="17"/>
  <c r="C580" i="17"/>
  <c r="D580" i="17"/>
  <c r="E580" i="17"/>
  <c r="F580" i="17"/>
  <c r="C581" i="17"/>
  <c r="D581" i="17"/>
  <c r="E581" i="17"/>
  <c r="F581" i="17"/>
  <c r="C582" i="17"/>
  <c r="D582" i="17"/>
  <c r="E582" i="17"/>
  <c r="F582" i="17"/>
  <c r="C583" i="17"/>
  <c r="D583" i="17"/>
  <c r="E583" i="17"/>
  <c r="F583" i="17"/>
  <c r="C584" i="17"/>
  <c r="D584" i="17"/>
  <c r="E584" i="17"/>
  <c r="F584" i="17"/>
  <c r="C585" i="17"/>
  <c r="D585" i="17"/>
  <c r="E585" i="17"/>
  <c r="F585" i="17"/>
  <c r="C586" i="17"/>
  <c r="D586" i="17"/>
  <c r="E586" i="17"/>
  <c r="F586" i="17"/>
  <c r="C587" i="17"/>
  <c r="D587" i="17"/>
  <c r="E587" i="17"/>
  <c r="F587" i="17"/>
  <c r="C588" i="17"/>
  <c r="D588" i="17"/>
  <c r="E588" i="17"/>
  <c r="F588" i="17"/>
  <c r="C589" i="17"/>
  <c r="D589" i="17"/>
  <c r="E589" i="17"/>
  <c r="F589" i="17"/>
  <c r="C590" i="17"/>
  <c r="D590" i="17"/>
  <c r="E590" i="17"/>
  <c r="F590" i="17"/>
  <c r="C591" i="17"/>
  <c r="D591" i="17"/>
  <c r="E591" i="17"/>
  <c r="F591" i="17"/>
  <c r="C592" i="17"/>
  <c r="D592" i="17"/>
  <c r="E592" i="17"/>
  <c r="F592" i="17"/>
  <c r="C593" i="17"/>
  <c r="D593" i="17"/>
  <c r="E593" i="17"/>
  <c r="F593" i="17"/>
  <c r="C594" i="17"/>
  <c r="D594" i="17"/>
  <c r="E594" i="17"/>
  <c r="F594" i="17"/>
  <c r="C595" i="17"/>
  <c r="D595" i="17"/>
  <c r="E595" i="17"/>
  <c r="F595" i="17"/>
  <c r="C596" i="17"/>
  <c r="D596" i="17"/>
  <c r="E596" i="17"/>
  <c r="F596" i="17"/>
  <c r="C597" i="17"/>
  <c r="D597" i="17"/>
  <c r="E597" i="17"/>
  <c r="F597" i="17"/>
  <c r="C598" i="17"/>
  <c r="D598" i="17"/>
  <c r="E598" i="17"/>
  <c r="F598" i="17"/>
  <c r="C599" i="17"/>
  <c r="D599" i="17"/>
  <c r="E599" i="17"/>
  <c r="F599" i="17"/>
  <c r="C600" i="17"/>
  <c r="D600" i="17"/>
  <c r="E600" i="17"/>
  <c r="F600" i="17"/>
  <c r="C601" i="17"/>
  <c r="D601" i="17"/>
  <c r="E601" i="17"/>
  <c r="F601" i="17"/>
  <c r="C602" i="17"/>
  <c r="D602" i="17"/>
  <c r="E602" i="17"/>
  <c r="F602" i="17"/>
  <c r="C603" i="17"/>
  <c r="D603" i="17"/>
  <c r="E603" i="17"/>
  <c r="F603" i="17"/>
  <c r="C604" i="17"/>
  <c r="D604" i="17"/>
  <c r="E604" i="17"/>
  <c r="F604" i="17"/>
  <c r="C605" i="17"/>
  <c r="D605" i="17"/>
  <c r="E605" i="17"/>
  <c r="F605" i="17"/>
  <c r="C606" i="17"/>
  <c r="D606" i="17"/>
  <c r="E606" i="17"/>
  <c r="F606" i="17"/>
  <c r="C607" i="17"/>
  <c r="D607" i="17"/>
  <c r="E607" i="17"/>
  <c r="F607" i="17"/>
  <c r="C608" i="17"/>
  <c r="D608" i="17"/>
  <c r="E608" i="17"/>
  <c r="F608" i="17"/>
  <c r="C609" i="17"/>
  <c r="D609" i="17"/>
  <c r="E609" i="17"/>
  <c r="F609" i="17"/>
  <c r="C610" i="17"/>
  <c r="D610" i="17"/>
  <c r="E610" i="17"/>
  <c r="F610" i="17"/>
  <c r="C611" i="17"/>
  <c r="D611" i="17"/>
  <c r="E611" i="17"/>
  <c r="F611" i="17"/>
  <c r="C612" i="17"/>
  <c r="D612" i="17"/>
  <c r="E612" i="17"/>
  <c r="F612" i="17"/>
  <c r="C613" i="17"/>
  <c r="D613" i="17"/>
  <c r="E613" i="17"/>
  <c r="F613" i="17"/>
  <c r="C614" i="17"/>
  <c r="D614" i="17"/>
  <c r="E614" i="17"/>
  <c r="F614" i="17"/>
  <c r="E615" i="17"/>
  <c r="F615" i="17"/>
  <c r="C616" i="17"/>
  <c r="D616" i="17"/>
  <c r="E616" i="17"/>
  <c r="F616" i="17"/>
  <c r="C617" i="17"/>
  <c r="D617" i="17"/>
  <c r="E617" i="17"/>
  <c r="F617" i="17"/>
  <c r="C618" i="17"/>
  <c r="D618" i="17"/>
  <c r="E618" i="17"/>
  <c r="F618" i="17"/>
  <c r="C619" i="17"/>
  <c r="D619" i="17"/>
  <c r="E619" i="17"/>
  <c r="F619" i="17"/>
  <c r="C620" i="17"/>
  <c r="D620" i="17"/>
  <c r="E620" i="17"/>
  <c r="F620" i="17"/>
  <c r="C621" i="17"/>
  <c r="D621" i="17"/>
  <c r="E621" i="17"/>
  <c r="F621" i="17"/>
  <c r="C622" i="17"/>
  <c r="D622" i="17"/>
  <c r="E622" i="17"/>
  <c r="F622" i="17"/>
  <c r="C623" i="17"/>
  <c r="D623" i="17"/>
  <c r="E623" i="17"/>
  <c r="F623" i="17"/>
  <c r="C624" i="17"/>
  <c r="D624" i="17"/>
  <c r="E624" i="17"/>
  <c r="F624" i="17"/>
  <c r="C625" i="17"/>
  <c r="D625" i="17"/>
  <c r="E625" i="17"/>
  <c r="F625" i="17"/>
  <c r="C626" i="17"/>
  <c r="D626" i="17"/>
  <c r="E626" i="17"/>
  <c r="F626" i="17"/>
  <c r="C627" i="17"/>
  <c r="D627" i="17"/>
  <c r="E627" i="17"/>
  <c r="F627" i="17"/>
  <c r="C628" i="17"/>
  <c r="D628" i="17"/>
  <c r="E628" i="17"/>
  <c r="F628" i="17"/>
  <c r="C629" i="17"/>
  <c r="D629" i="17"/>
  <c r="E629" i="17"/>
  <c r="F629" i="17"/>
  <c r="C630" i="17"/>
  <c r="D630" i="17"/>
  <c r="E630" i="17"/>
  <c r="F630" i="17"/>
  <c r="C631" i="17"/>
  <c r="D631" i="17"/>
  <c r="E631" i="17"/>
  <c r="F631" i="17"/>
  <c r="C632" i="17"/>
  <c r="D632" i="17"/>
  <c r="E632" i="17"/>
  <c r="F632" i="17"/>
  <c r="C633" i="17"/>
  <c r="D633" i="17"/>
  <c r="E633" i="17"/>
  <c r="F633" i="17"/>
  <c r="C634" i="17"/>
  <c r="D634" i="17"/>
  <c r="E634" i="17"/>
  <c r="F634" i="17"/>
  <c r="C635" i="17"/>
  <c r="D635" i="17"/>
  <c r="E635" i="17"/>
  <c r="F635" i="17"/>
  <c r="C636" i="17"/>
  <c r="D636" i="17"/>
  <c r="E636" i="17"/>
  <c r="F636" i="17"/>
  <c r="C637" i="17"/>
  <c r="D637" i="17"/>
  <c r="E637" i="17"/>
  <c r="F637" i="17"/>
  <c r="C638" i="17"/>
  <c r="D638" i="17"/>
  <c r="E638" i="17"/>
  <c r="F638" i="17"/>
  <c r="C639" i="17"/>
  <c r="D639" i="17"/>
  <c r="E639" i="17"/>
  <c r="F639" i="17"/>
  <c r="C640" i="17"/>
  <c r="D640" i="17"/>
  <c r="E640" i="17"/>
  <c r="F640" i="17"/>
  <c r="C641" i="17"/>
  <c r="D641" i="17"/>
  <c r="E641" i="17"/>
  <c r="F641" i="17"/>
  <c r="C642" i="17"/>
  <c r="D642" i="17"/>
  <c r="E642" i="17"/>
  <c r="F642" i="17"/>
  <c r="C643" i="17"/>
  <c r="D643" i="17"/>
  <c r="E643" i="17"/>
  <c r="F643" i="17"/>
  <c r="C644" i="17"/>
  <c r="D644" i="17"/>
  <c r="E644" i="17"/>
  <c r="F644" i="17"/>
  <c r="C645" i="17"/>
  <c r="D645" i="17"/>
  <c r="E645" i="17"/>
  <c r="F645" i="17"/>
  <c r="C646" i="17"/>
  <c r="D646" i="17"/>
  <c r="E646" i="17"/>
  <c r="F646" i="17"/>
  <c r="C647" i="17"/>
  <c r="D647" i="17"/>
  <c r="E647" i="17"/>
  <c r="F647" i="17"/>
  <c r="C648" i="17"/>
  <c r="D648" i="17"/>
  <c r="E648" i="17"/>
  <c r="F648" i="17"/>
  <c r="C649" i="17"/>
  <c r="D649" i="17"/>
  <c r="E649" i="17"/>
  <c r="F649" i="17"/>
  <c r="C650" i="17"/>
  <c r="D650" i="17"/>
  <c r="E650" i="17"/>
  <c r="F650" i="17"/>
  <c r="C651" i="17"/>
  <c r="D651" i="17"/>
  <c r="E651" i="17"/>
  <c r="F651" i="17"/>
  <c r="C652" i="17"/>
  <c r="D652" i="17"/>
  <c r="E652" i="17"/>
  <c r="F652" i="17"/>
  <c r="C653" i="17"/>
  <c r="D653" i="17"/>
  <c r="E653" i="17"/>
  <c r="F653" i="17"/>
  <c r="C654" i="17"/>
  <c r="D654" i="17"/>
  <c r="E654" i="17"/>
  <c r="F654" i="17"/>
  <c r="C655" i="17"/>
  <c r="D655" i="17"/>
  <c r="E655" i="17"/>
  <c r="F655" i="17"/>
  <c r="C656" i="17"/>
  <c r="D656" i="17"/>
  <c r="E656" i="17"/>
  <c r="F656" i="17"/>
  <c r="C657" i="17"/>
  <c r="D657" i="17"/>
  <c r="E657" i="17"/>
  <c r="F657" i="17"/>
  <c r="C658" i="17"/>
  <c r="D658" i="17"/>
  <c r="E658" i="17"/>
  <c r="F658" i="17"/>
  <c r="C659" i="17"/>
  <c r="D659" i="17"/>
  <c r="E659" i="17"/>
  <c r="F659" i="17"/>
  <c r="C660" i="17"/>
  <c r="D660" i="17"/>
  <c r="E660" i="17"/>
  <c r="F660" i="17"/>
  <c r="C661" i="17"/>
  <c r="D661" i="17"/>
  <c r="E661" i="17"/>
  <c r="F661" i="17"/>
  <c r="C662" i="17"/>
  <c r="D662" i="17"/>
  <c r="E662" i="17"/>
  <c r="F662" i="17"/>
  <c r="C663" i="17"/>
  <c r="D663" i="17"/>
  <c r="E663" i="17"/>
  <c r="F663" i="17"/>
  <c r="C664" i="17"/>
  <c r="D664" i="17"/>
  <c r="E664" i="17"/>
  <c r="F664" i="17"/>
  <c r="C665" i="17"/>
  <c r="D665" i="17"/>
  <c r="E665" i="17"/>
  <c r="F665" i="17"/>
  <c r="C666" i="17"/>
  <c r="D666" i="17"/>
  <c r="E666" i="17"/>
  <c r="F666" i="17"/>
  <c r="C667" i="17"/>
  <c r="D667" i="17"/>
  <c r="E667" i="17"/>
  <c r="F667" i="17"/>
  <c r="C668" i="17"/>
  <c r="D668" i="17"/>
  <c r="E668" i="17"/>
  <c r="F668" i="17"/>
  <c r="C669" i="17"/>
  <c r="D669" i="17"/>
  <c r="E669" i="17"/>
  <c r="F669" i="17"/>
  <c r="C670" i="17"/>
  <c r="D670" i="17"/>
  <c r="E670" i="17"/>
  <c r="F670" i="17"/>
  <c r="C671" i="17"/>
  <c r="D671" i="17"/>
  <c r="E671" i="17"/>
  <c r="F671" i="17"/>
  <c r="C672" i="17"/>
  <c r="D672" i="17"/>
  <c r="E672" i="17"/>
  <c r="F672" i="17"/>
  <c r="C673" i="17"/>
  <c r="D673" i="17"/>
  <c r="E673" i="17"/>
  <c r="F673" i="17"/>
  <c r="C674" i="17"/>
  <c r="D674" i="17"/>
  <c r="E674" i="17"/>
  <c r="F674" i="17"/>
  <c r="C675" i="17"/>
  <c r="D675" i="17"/>
  <c r="E675" i="17"/>
  <c r="F675" i="17"/>
  <c r="C676" i="17"/>
  <c r="D676" i="17"/>
  <c r="E676" i="17"/>
  <c r="F676" i="17"/>
  <c r="C677" i="17"/>
  <c r="D677" i="17"/>
  <c r="E677" i="17"/>
  <c r="F677" i="17"/>
  <c r="C678" i="17"/>
  <c r="D678" i="17"/>
  <c r="E678" i="17"/>
  <c r="F678" i="17"/>
  <c r="C679" i="17"/>
  <c r="D679" i="17"/>
  <c r="E679" i="17"/>
  <c r="F679" i="17"/>
  <c r="C680" i="17"/>
  <c r="D680" i="17"/>
  <c r="E680" i="17"/>
  <c r="F680" i="17"/>
  <c r="C681" i="17"/>
  <c r="D681" i="17"/>
  <c r="E681" i="17"/>
  <c r="F681" i="17"/>
  <c r="C682" i="17"/>
  <c r="D682" i="17"/>
  <c r="E682" i="17"/>
  <c r="F682" i="17"/>
  <c r="C683" i="17"/>
  <c r="D683" i="17"/>
  <c r="E683" i="17"/>
  <c r="F683" i="17"/>
  <c r="C684" i="17"/>
  <c r="D684" i="17"/>
  <c r="E684" i="17"/>
  <c r="F684" i="17"/>
  <c r="C685" i="17"/>
  <c r="D685" i="17"/>
  <c r="E685" i="17"/>
  <c r="F685" i="17"/>
  <c r="C686" i="17"/>
  <c r="D686" i="17"/>
  <c r="E686" i="17"/>
  <c r="F686" i="17"/>
  <c r="C687" i="17"/>
  <c r="D687" i="17"/>
  <c r="E687" i="17"/>
  <c r="F687" i="17"/>
  <c r="C688" i="17"/>
  <c r="D688" i="17"/>
  <c r="E688" i="17"/>
  <c r="F688" i="17"/>
  <c r="C689" i="17"/>
  <c r="D689" i="17"/>
  <c r="E689" i="17"/>
  <c r="F689" i="17"/>
  <c r="C690" i="17"/>
  <c r="D690" i="17"/>
  <c r="E690" i="17"/>
  <c r="F690" i="17"/>
  <c r="C691" i="17"/>
  <c r="D691" i="17"/>
  <c r="E691" i="17"/>
  <c r="F691" i="17"/>
  <c r="C692" i="17"/>
  <c r="D692" i="17"/>
  <c r="E692" i="17"/>
  <c r="F692" i="17"/>
  <c r="C693" i="17"/>
  <c r="D693" i="17"/>
  <c r="E693" i="17"/>
  <c r="F693" i="17"/>
  <c r="C694" i="17"/>
  <c r="D694" i="17"/>
  <c r="E694" i="17"/>
  <c r="F694" i="17"/>
  <c r="C695" i="17"/>
  <c r="D695" i="17"/>
  <c r="E695" i="17"/>
  <c r="F695" i="17"/>
  <c r="C696" i="17"/>
  <c r="D696" i="17"/>
  <c r="E696" i="17"/>
  <c r="F696" i="17"/>
  <c r="C697" i="17"/>
  <c r="D697" i="17"/>
  <c r="E697" i="17"/>
  <c r="F697" i="17"/>
  <c r="C698" i="17"/>
  <c r="D698" i="17"/>
  <c r="E698" i="17"/>
  <c r="F698" i="17"/>
  <c r="C699" i="17"/>
  <c r="D699" i="17"/>
  <c r="E699" i="17"/>
  <c r="F699" i="17"/>
  <c r="C700" i="17"/>
  <c r="D700" i="17"/>
  <c r="E700" i="17"/>
  <c r="F700" i="17"/>
  <c r="C701" i="17"/>
  <c r="D701" i="17"/>
  <c r="E701" i="17"/>
  <c r="F701" i="17"/>
  <c r="C702" i="17"/>
  <c r="D702" i="17"/>
  <c r="E702" i="17"/>
  <c r="F702" i="17"/>
  <c r="C703" i="17"/>
  <c r="D703" i="17"/>
  <c r="E703" i="17"/>
  <c r="F703" i="17"/>
  <c r="C704" i="17"/>
  <c r="D704" i="17"/>
  <c r="E704" i="17"/>
  <c r="F704" i="17"/>
  <c r="C705" i="17"/>
  <c r="D705" i="17"/>
  <c r="E705" i="17"/>
  <c r="F705" i="17"/>
  <c r="C706" i="17"/>
  <c r="D706" i="17"/>
  <c r="E706" i="17"/>
  <c r="F706" i="17"/>
  <c r="C707" i="17"/>
  <c r="D707" i="17"/>
  <c r="E707" i="17"/>
  <c r="F707" i="17"/>
  <c r="C708" i="17"/>
  <c r="D708" i="17"/>
  <c r="E708" i="17"/>
  <c r="F708" i="17"/>
  <c r="C709" i="17"/>
  <c r="D709" i="17"/>
  <c r="E709" i="17"/>
  <c r="F709" i="17"/>
  <c r="C710" i="17"/>
  <c r="D710" i="17"/>
  <c r="E710" i="17"/>
  <c r="F710" i="17"/>
  <c r="C711" i="17"/>
  <c r="D711" i="17"/>
  <c r="E711" i="17"/>
  <c r="F711" i="17"/>
  <c r="C712" i="17"/>
  <c r="D712" i="17"/>
  <c r="E712" i="17"/>
  <c r="F712" i="17"/>
  <c r="C713" i="17"/>
  <c r="D713" i="17"/>
  <c r="E713" i="17"/>
  <c r="F713" i="17"/>
  <c r="C714" i="17"/>
  <c r="D714" i="17"/>
  <c r="E714" i="17"/>
  <c r="F714" i="17"/>
  <c r="C715" i="17"/>
  <c r="D715" i="17"/>
  <c r="E715" i="17"/>
  <c r="F715" i="17"/>
  <c r="C716" i="17"/>
  <c r="D716" i="17"/>
  <c r="E716" i="17"/>
  <c r="F716" i="17"/>
  <c r="C717" i="17"/>
  <c r="D717" i="17"/>
  <c r="E717" i="17"/>
  <c r="F717" i="17"/>
  <c r="C718" i="17"/>
  <c r="D718" i="17"/>
  <c r="E718" i="17"/>
  <c r="F718" i="17"/>
  <c r="C719" i="17"/>
  <c r="D719" i="17"/>
  <c r="E719" i="17"/>
  <c r="F719" i="17"/>
  <c r="C720" i="17"/>
  <c r="D720" i="17"/>
  <c r="E720" i="17"/>
  <c r="F720" i="17"/>
  <c r="C721" i="17"/>
  <c r="D721" i="17"/>
  <c r="E721" i="17"/>
  <c r="F721" i="17"/>
  <c r="C722" i="17"/>
  <c r="D722" i="17"/>
  <c r="E722" i="17"/>
  <c r="F722" i="17"/>
  <c r="C723" i="17"/>
  <c r="D723" i="17"/>
  <c r="E723" i="17"/>
  <c r="F723" i="17"/>
  <c r="C724" i="17"/>
  <c r="D724" i="17"/>
  <c r="E724" i="17"/>
  <c r="F724" i="17"/>
  <c r="C725" i="17"/>
  <c r="D725" i="17"/>
  <c r="E725" i="17"/>
  <c r="F725" i="17"/>
  <c r="C726" i="17"/>
  <c r="D726" i="17"/>
  <c r="E726" i="17"/>
  <c r="F726" i="17"/>
  <c r="C727" i="17"/>
  <c r="D727" i="17"/>
  <c r="E727" i="17"/>
  <c r="F727" i="17"/>
  <c r="C728" i="17"/>
  <c r="D728" i="17"/>
  <c r="E728" i="17"/>
  <c r="F728" i="17"/>
  <c r="C729" i="17"/>
  <c r="D729" i="17"/>
  <c r="E729" i="17"/>
  <c r="F729" i="17"/>
  <c r="C730" i="17"/>
  <c r="D730" i="17"/>
  <c r="E730" i="17"/>
  <c r="F730" i="17"/>
  <c r="C731" i="17"/>
  <c r="D731" i="17"/>
  <c r="E731" i="17"/>
  <c r="F731" i="17"/>
  <c r="C732" i="17"/>
  <c r="D732" i="17"/>
  <c r="E732" i="17"/>
  <c r="F732" i="17"/>
  <c r="C733" i="17"/>
  <c r="D733" i="17"/>
  <c r="E733" i="17"/>
  <c r="F733" i="17"/>
  <c r="C734" i="17"/>
  <c r="D734" i="17"/>
  <c r="E734" i="17"/>
  <c r="F734" i="17"/>
  <c r="C735" i="17"/>
  <c r="D735" i="17"/>
  <c r="E735" i="17"/>
  <c r="F735" i="17"/>
  <c r="C736" i="17"/>
  <c r="D736" i="17"/>
  <c r="E736" i="17"/>
  <c r="F736" i="17"/>
  <c r="C737" i="17"/>
  <c r="D737" i="17"/>
  <c r="E737" i="17"/>
  <c r="F737" i="17"/>
  <c r="C738" i="17"/>
  <c r="D738" i="17"/>
  <c r="E738" i="17"/>
  <c r="F738" i="17"/>
  <c r="C739" i="17"/>
  <c r="D739" i="17"/>
  <c r="E739" i="17"/>
  <c r="F739" i="17"/>
  <c r="C740" i="17"/>
  <c r="D740" i="17"/>
  <c r="E740" i="17"/>
  <c r="F740" i="17"/>
  <c r="C741" i="17"/>
  <c r="D741" i="17"/>
  <c r="E741" i="17"/>
  <c r="F741" i="17"/>
  <c r="C742" i="17"/>
  <c r="D742" i="17"/>
  <c r="E742" i="17"/>
  <c r="F742" i="17"/>
  <c r="C743" i="17"/>
  <c r="D743" i="17"/>
  <c r="E743" i="17"/>
  <c r="F743" i="17"/>
  <c r="C744" i="17"/>
  <c r="D744" i="17"/>
  <c r="E744" i="17"/>
  <c r="F744" i="17"/>
  <c r="C745" i="17"/>
  <c r="D745" i="17"/>
  <c r="E745" i="17"/>
  <c r="F745" i="17"/>
  <c r="C746" i="17"/>
  <c r="D746" i="17"/>
  <c r="E746" i="17"/>
  <c r="F746" i="17"/>
  <c r="C747" i="17"/>
  <c r="D747" i="17"/>
  <c r="E747" i="17"/>
  <c r="F747" i="17"/>
  <c r="C748" i="17"/>
  <c r="D748" i="17"/>
  <c r="E748" i="17"/>
  <c r="F748" i="17"/>
  <c r="C749" i="17"/>
  <c r="D749" i="17"/>
  <c r="E749" i="17"/>
  <c r="F749" i="17"/>
  <c r="C750" i="17"/>
  <c r="D750" i="17"/>
  <c r="E750" i="17"/>
  <c r="F750" i="17"/>
  <c r="C751" i="17"/>
  <c r="D751" i="17"/>
  <c r="E751" i="17"/>
  <c r="F751" i="17"/>
  <c r="C752" i="17"/>
  <c r="D752" i="17"/>
  <c r="E752" i="17"/>
  <c r="F752" i="17"/>
  <c r="C753" i="17"/>
  <c r="D753" i="17"/>
  <c r="E753" i="17"/>
  <c r="F753" i="17"/>
  <c r="C754" i="17"/>
  <c r="D754" i="17"/>
  <c r="E754" i="17"/>
  <c r="F754" i="17"/>
  <c r="C755" i="17"/>
  <c r="D755" i="17"/>
  <c r="E755" i="17"/>
  <c r="F755" i="17"/>
  <c r="C756" i="17"/>
  <c r="D756" i="17"/>
  <c r="E756" i="17"/>
  <c r="F756" i="17"/>
  <c r="C757" i="17"/>
  <c r="D757" i="17"/>
  <c r="E757" i="17"/>
  <c r="F757" i="17"/>
  <c r="C758" i="17"/>
  <c r="D758" i="17"/>
  <c r="E758" i="17"/>
  <c r="F758" i="17"/>
  <c r="C759" i="17"/>
  <c r="D759" i="17"/>
  <c r="E759" i="17"/>
  <c r="F759" i="17"/>
  <c r="C760" i="17"/>
  <c r="D760" i="17"/>
  <c r="E760" i="17"/>
  <c r="F760" i="17"/>
  <c r="C761" i="17"/>
  <c r="D761" i="17"/>
  <c r="E761" i="17"/>
  <c r="F761" i="17"/>
  <c r="C762" i="17"/>
  <c r="D762" i="17"/>
  <c r="E762" i="17"/>
  <c r="F762" i="17"/>
  <c r="C763" i="17"/>
  <c r="D763" i="17"/>
  <c r="E763" i="17"/>
  <c r="F763" i="17"/>
  <c r="C764" i="17"/>
  <c r="D764" i="17"/>
  <c r="E764" i="17"/>
  <c r="F764" i="17"/>
  <c r="C765" i="17"/>
  <c r="D765" i="17"/>
  <c r="E765" i="17"/>
  <c r="F765" i="17"/>
  <c r="C766" i="17"/>
  <c r="D766" i="17"/>
  <c r="E766" i="17"/>
  <c r="F766" i="17"/>
  <c r="C767" i="17"/>
  <c r="D767" i="17"/>
  <c r="E767" i="17"/>
  <c r="F767" i="17"/>
  <c r="C768" i="17"/>
  <c r="D768" i="17"/>
  <c r="E768" i="17"/>
  <c r="F768" i="17"/>
  <c r="C769" i="17"/>
  <c r="D769" i="17"/>
  <c r="E769" i="17"/>
  <c r="F769" i="17"/>
  <c r="C770" i="17"/>
  <c r="D770" i="17"/>
  <c r="E770" i="17"/>
  <c r="F770" i="17"/>
  <c r="C771" i="17"/>
  <c r="D771" i="17"/>
  <c r="E771" i="17"/>
  <c r="F771" i="17"/>
  <c r="C772" i="17"/>
  <c r="D772" i="17"/>
  <c r="E772" i="17"/>
  <c r="F772" i="17"/>
  <c r="C773" i="17"/>
  <c r="D773" i="17"/>
  <c r="E773" i="17"/>
  <c r="F773" i="17"/>
  <c r="C774" i="17"/>
  <c r="D774" i="17"/>
  <c r="E774" i="17"/>
  <c r="F774" i="17"/>
  <c r="C775" i="17"/>
  <c r="D775" i="17"/>
  <c r="E775" i="17"/>
  <c r="F775" i="17"/>
  <c r="C776" i="17"/>
  <c r="D776" i="17"/>
  <c r="E776" i="17"/>
  <c r="F776" i="17"/>
  <c r="C777" i="17"/>
  <c r="D777" i="17"/>
  <c r="E777" i="17"/>
  <c r="F777" i="17"/>
  <c r="C778" i="17"/>
  <c r="D778" i="17"/>
  <c r="E778" i="17"/>
  <c r="F778" i="17"/>
  <c r="C779" i="17"/>
  <c r="D779" i="17"/>
  <c r="E779" i="17"/>
  <c r="F779" i="17"/>
  <c r="C780" i="17"/>
  <c r="D780" i="17"/>
  <c r="E780" i="17"/>
  <c r="F780" i="17"/>
  <c r="C781" i="17"/>
  <c r="D781" i="17"/>
  <c r="E781" i="17"/>
  <c r="F781" i="17"/>
  <c r="C782" i="17"/>
  <c r="D782" i="17"/>
  <c r="E782" i="17"/>
  <c r="F782" i="17"/>
  <c r="C783" i="17"/>
  <c r="D783" i="17"/>
  <c r="E783" i="17"/>
  <c r="F783" i="17"/>
  <c r="C784" i="17"/>
  <c r="D784" i="17"/>
  <c r="E784" i="17"/>
  <c r="F784" i="17"/>
  <c r="C785" i="17"/>
  <c r="D785" i="17"/>
  <c r="E785" i="17"/>
  <c r="F785" i="17"/>
  <c r="C786" i="17"/>
  <c r="D786" i="17"/>
  <c r="E786" i="17"/>
  <c r="F786" i="17"/>
  <c r="C787" i="17"/>
  <c r="D787" i="17"/>
  <c r="E787" i="17"/>
  <c r="F787" i="17"/>
  <c r="C788" i="17"/>
  <c r="D788" i="17"/>
  <c r="E788" i="17"/>
  <c r="F788" i="17"/>
  <c r="C789" i="17"/>
  <c r="D789" i="17"/>
  <c r="E789" i="17"/>
  <c r="F789" i="17"/>
  <c r="C790" i="17"/>
  <c r="D790" i="17"/>
  <c r="E790" i="17"/>
  <c r="F790" i="17"/>
  <c r="C791" i="17"/>
  <c r="D791" i="17"/>
  <c r="E791" i="17"/>
  <c r="F791" i="17"/>
  <c r="C792" i="17"/>
  <c r="D792" i="17"/>
  <c r="E792" i="17"/>
  <c r="F792" i="17"/>
  <c r="C793" i="17"/>
  <c r="D793" i="17"/>
  <c r="E793" i="17"/>
  <c r="F793" i="17"/>
  <c r="C794" i="17"/>
  <c r="D794" i="17"/>
  <c r="E794" i="17"/>
  <c r="F794" i="17"/>
  <c r="C795" i="17"/>
  <c r="D795" i="17"/>
  <c r="E795" i="17"/>
  <c r="F795" i="17"/>
  <c r="C796" i="17"/>
  <c r="D796" i="17"/>
  <c r="E796" i="17"/>
  <c r="F796" i="17"/>
  <c r="C797" i="17"/>
  <c r="D797" i="17"/>
  <c r="E797" i="17"/>
  <c r="F797" i="17"/>
  <c r="C798" i="17"/>
  <c r="D798" i="17"/>
  <c r="E798" i="17"/>
  <c r="F798" i="17"/>
  <c r="C799" i="17"/>
  <c r="D799" i="17"/>
  <c r="E799" i="17"/>
  <c r="F799" i="17"/>
  <c r="C800" i="17"/>
  <c r="D800" i="17"/>
  <c r="E800" i="17"/>
  <c r="F800" i="17"/>
  <c r="C801" i="17"/>
  <c r="D801" i="17"/>
  <c r="E801" i="17"/>
  <c r="F801" i="17"/>
  <c r="C802" i="17"/>
  <c r="D802" i="17"/>
  <c r="E802" i="17"/>
  <c r="F802" i="17"/>
  <c r="C803" i="17"/>
  <c r="D803" i="17"/>
  <c r="E803" i="17"/>
  <c r="F803" i="17"/>
  <c r="C804" i="17"/>
  <c r="D804" i="17"/>
  <c r="E804" i="17"/>
  <c r="F804" i="17"/>
  <c r="C805" i="17"/>
  <c r="D805" i="17"/>
  <c r="E805" i="17"/>
  <c r="F805" i="17"/>
  <c r="C806" i="17"/>
  <c r="D806" i="17"/>
  <c r="E806" i="17"/>
  <c r="F806" i="17"/>
  <c r="C807" i="17"/>
  <c r="D807" i="17"/>
  <c r="E807" i="17"/>
  <c r="F807" i="17"/>
  <c r="C808" i="17"/>
  <c r="D808" i="17"/>
  <c r="E808" i="17"/>
  <c r="F808" i="17"/>
  <c r="C809" i="17"/>
  <c r="D809" i="17"/>
  <c r="E809" i="17"/>
  <c r="F809" i="17"/>
  <c r="C810" i="17"/>
  <c r="D810" i="17"/>
  <c r="E810" i="17"/>
  <c r="F810" i="17"/>
  <c r="C811" i="17"/>
  <c r="D811" i="17"/>
  <c r="E811" i="17"/>
  <c r="F811" i="17"/>
  <c r="C812" i="17"/>
  <c r="D812" i="17"/>
  <c r="E812" i="17"/>
  <c r="F812" i="17"/>
  <c r="C813" i="17"/>
  <c r="D813" i="17"/>
  <c r="E813" i="17"/>
  <c r="F813" i="17"/>
  <c r="C814" i="17"/>
  <c r="D814" i="17"/>
  <c r="E814" i="17"/>
  <c r="F814" i="17"/>
  <c r="C815" i="17"/>
  <c r="D815" i="17"/>
  <c r="E815" i="17"/>
  <c r="F815" i="17"/>
  <c r="C816" i="17"/>
  <c r="D816" i="17"/>
  <c r="E816" i="17"/>
  <c r="F816" i="17"/>
  <c r="C817" i="17"/>
  <c r="D817" i="17"/>
  <c r="E817" i="17"/>
  <c r="F817" i="17"/>
  <c r="C818" i="17"/>
  <c r="D818" i="17"/>
  <c r="E818" i="17"/>
  <c r="F818" i="17"/>
  <c r="C819" i="17"/>
  <c r="D819" i="17"/>
  <c r="E819" i="17"/>
  <c r="F819" i="17"/>
  <c r="C820" i="17"/>
  <c r="D820" i="17"/>
  <c r="E820" i="17"/>
  <c r="F820" i="17"/>
  <c r="C821" i="17"/>
  <c r="D821" i="17"/>
  <c r="E821" i="17"/>
  <c r="F821" i="17"/>
  <c r="C822" i="17"/>
  <c r="D822" i="17"/>
  <c r="E822" i="17"/>
  <c r="F822" i="17"/>
  <c r="C823" i="17"/>
  <c r="D823" i="17"/>
  <c r="E823" i="17"/>
  <c r="F823" i="17"/>
  <c r="C824" i="17"/>
  <c r="D824" i="17"/>
  <c r="E824" i="17"/>
  <c r="F824" i="17"/>
  <c r="C825" i="17"/>
  <c r="D825" i="17"/>
  <c r="E825" i="17"/>
  <c r="F825" i="17"/>
  <c r="C826" i="17"/>
  <c r="D826" i="17"/>
  <c r="E826" i="17"/>
  <c r="F826" i="17"/>
  <c r="C827" i="17"/>
  <c r="D827" i="17"/>
  <c r="E827" i="17"/>
  <c r="F827" i="17"/>
  <c r="C828" i="17"/>
  <c r="D828" i="17"/>
  <c r="E828" i="17"/>
  <c r="F828" i="17"/>
  <c r="C829" i="17"/>
  <c r="D829" i="17"/>
  <c r="E829" i="17"/>
  <c r="F829" i="17"/>
  <c r="C830" i="17"/>
  <c r="D830" i="17"/>
  <c r="E830" i="17"/>
  <c r="F830" i="17"/>
  <c r="C831" i="17"/>
  <c r="D831" i="17"/>
  <c r="E831" i="17"/>
  <c r="F831" i="17"/>
  <c r="C832" i="17"/>
  <c r="D832" i="17"/>
  <c r="E832" i="17"/>
  <c r="F832" i="17"/>
  <c r="C833" i="17"/>
  <c r="D833" i="17"/>
  <c r="E833" i="17"/>
  <c r="F833" i="17"/>
  <c r="C834" i="17"/>
  <c r="D834" i="17"/>
  <c r="E834" i="17"/>
  <c r="F834" i="17"/>
  <c r="C835" i="17"/>
  <c r="D835" i="17"/>
  <c r="E835" i="17"/>
  <c r="F835" i="17"/>
  <c r="C836" i="17"/>
  <c r="D836" i="17"/>
  <c r="E836" i="17"/>
  <c r="F836" i="17"/>
  <c r="C837" i="17"/>
  <c r="D837" i="17"/>
  <c r="E837" i="17"/>
  <c r="F837" i="17"/>
  <c r="C838" i="17"/>
  <c r="D838" i="17"/>
  <c r="E838" i="17"/>
  <c r="F838" i="17"/>
  <c r="C839" i="17"/>
  <c r="D839" i="17"/>
  <c r="E839" i="17"/>
  <c r="F839" i="17"/>
  <c r="C840" i="17"/>
  <c r="D840" i="17"/>
  <c r="E840" i="17"/>
  <c r="F840" i="17"/>
  <c r="C841" i="17"/>
  <c r="D841" i="17"/>
  <c r="E841" i="17"/>
  <c r="F841" i="17"/>
  <c r="C842" i="17"/>
  <c r="D842" i="17"/>
  <c r="E842" i="17"/>
  <c r="F842" i="17"/>
  <c r="C843" i="17"/>
  <c r="D843" i="17"/>
  <c r="E843" i="17"/>
  <c r="F843" i="17"/>
  <c r="C844" i="17"/>
  <c r="D844" i="17"/>
  <c r="E844" i="17"/>
  <c r="F844" i="17"/>
  <c r="C845" i="17"/>
  <c r="D845" i="17"/>
  <c r="E845" i="17"/>
  <c r="F845" i="17"/>
  <c r="C846" i="17"/>
  <c r="D846" i="17"/>
  <c r="E846" i="17"/>
  <c r="F846" i="17"/>
  <c r="C847" i="17"/>
  <c r="D847" i="17"/>
  <c r="E847" i="17"/>
  <c r="F847" i="17"/>
  <c r="C848" i="17"/>
  <c r="D848" i="17"/>
  <c r="E848" i="17"/>
  <c r="F848" i="17"/>
  <c r="C849" i="17"/>
  <c r="D849" i="17"/>
  <c r="E849" i="17"/>
  <c r="F849" i="17"/>
  <c r="C850" i="17"/>
  <c r="D850" i="17"/>
  <c r="E850" i="17"/>
  <c r="F850" i="17"/>
  <c r="C851" i="17"/>
  <c r="D851" i="17"/>
  <c r="E851" i="17"/>
  <c r="F851" i="17"/>
  <c r="C852" i="17"/>
  <c r="D852" i="17"/>
  <c r="E852" i="17"/>
  <c r="F852" i="17"/>
  <c r="C853" i="17"/>
  <c r="D853" i="17"/>
  <c r="E853" i="17"/>
  <c r="F853" i="17"/>
  <c r="C854" i="17"/>
  <c r="D854" i="17"/>
  <c r="E854" i="17"/>
  <c r="F854" i="17"/>
  <c r="C855" i="17"/>
  <c r="D855" i="17"/>
  <c r="E855" i="17"/>
  <c r="F855" i="17"/>
  <c r="C856" i="17"/>
  <c r="D856" i="17"/>
  <c r="E856" i="17"/>
  <c r="F856" i="17"/>
  <c r="C857" i="17"/>
  <c r="D857" i="17"/>
  <c r="E857" i="17"/>
  <c r="F857" i="17"/>
  <c r="C858" i="17"/>
  <c r="D858" i="17"/>
  <c r="E858" i="17"/>
  <c r="F858" i="17"/>
  <c r="C859" i="17"/>
  <c r="D859" i="17"/>
  <c r="E859" i="17"/>
  <c r="F859" i="17"/>
  <c r="C860" i="17"/>
  <c r="D860" i="17"/>
  <c r="E860" i="17"/>
  <c r="F860" i="17"/>
  <c r="C861" i="17"/>
  <c r="D861" i="17"/>
  <c r="E861" i="17"/>
  <c r="F861" i="17"/>
  <c r="C862" i="17"/>
  <c r="D862" i="17"/>
  <c r="E862" i="17"/>
  <c r="F862" i="17"/>
  <c r="C863" i="17"/>
  <c r="D863" i="17"/>
  <c r="E863" i="17"/>
  <c r="F863" i="17"/>
  <c r="C864" i="17"/>
  <c r="D864" i="17"/>
  <c r="E864" i="17"/>
  <c r="F864" i="17"/>
  <c r="C865" i="17"/>
  <c r="D865" i="17"/>
  <c r="E865" i="17"/>
  <c r="F865" i="17"/>
  <c r="C866" i="17"/>
  <c r="D866" i="17"/>
  <c r="E866" i="17"/>
  <c r="F866" i="17"/>
  <c r="C867" i="17"/>
  <c r="D867" i="17"/>
  <c r="E867" i="17"/>
  <c r="F867" i="17"/>
  <c r="C868" i="17"/>
  <c r="D868" i="17"/>
  <c r="E868" i="17"/>
  <c r="F868" i="17"/>
  <c r="C869" i="17"/>
  <c r="D869" i="17"/>
  <c r="E869" i="17"/>
  <c r="F869" i="17"/>
  <c r="C870" i="17"/>
  <c r="D870" i="17"/>
  <c r="E870" i="17"/>
  <c r="F870" i="17"/>
  <c r="C871" i="17"/>
  <c r="D871" i="17"/>
  <c r="E871" i="17"/>
  <c r="F871" i="17"/>
  <c r="C872" i="17"/>
  <c r="D872" i="17"/>
  <c r="E872" i="17"/>
  <c r="F872" i="17"/>
  <c r="C873" i="17"/>
  <c r="D873" i="17"/>
  <c r="E873" i="17"/>
  <c r="F873" i="17"/>
  <c r="C874" i="17"/>
  <c r="D874" i="17"/>
  <c r="E874" i="17"/>
  <c r="F874" i="17"/>
  <c r="C875" i="17"/>
  <c r="D875" i="17"/>
  <c r="E875" i="17"/>
  <c r="F875" i="17"/>
  <c r="C876" i="17"/>
  <c r="D876" i="17"/>
  <c r="E876" i="17"/>
  <c r="F876" i="17"/>
  <c r="C877" i="17"/>
  <c r="D877" i="17"/>
  <c r="E877" i="17"/>
  <c r="F877" i="17"/>
  <c r="C878" i="17"/>
  <c r="D878" i="17"/>
  <c r="E878" i="17"/>
  <c r="F878" i="17"/>
  <c r="C879" i="17"/>
  <c r="D879" i="17"/>
  <c r="E879" i="17"/>
  <c r="F879" i="17"/>
  <c r="C880" i="17"/>
  <c r="D880" i="17"/>
  <c r="E880" i="17"/>
  <c r="F880" i="17"/>
  <c r="C881" i="17"/>
  <c r="D881" i="17"/>
  <c r="E881" i="17"/>
  <c r="F881" i="17"/>
  <c r="C882" i="17"/>
  <c r="D882" i="17"/>
  <c r="E882" i="17"/>
  <c r="F882" i="17"/>
  <c r="C883" i="17"/>
  <c r="D883" i="17"/>
  <c r="E883" i="17"/>
  <c r="F883" i="17"/>
  <c r="C884" i="17"/>
  <c r="D884" i="17"/>
  <c r="E884" i="17"/>
  <c r="F884" i="17"/>
  <c r="C885" i="17"/>
  <c r="D885" i="17"/>
  <c r="E885" i="17"/>
  <c r="F885" i="17"/>
  <c r="C886" i="17"/>
  <c r="D886" i="17"/>
  <c r="E886" i="17"/>
  <c r="F886" i="17"/>
  <c r="C887" i="17"/>
  <c r="D887" i="17"/>
  <c r="E887" i="17"/>
  <c r="F887" i="17"/>
  <c r="C888" i="17"/>
  <c r="D888" i="17"/>
  <c r="E888" i="17"/>
  <c r="F888" i="17"/>
  <c r="C889" i="17"/>
  <c r="D889" i="17"/>
  <c r="E889" i="17"/>
  <c r="F889" i="17"/>
  <c r="C890" i="17"/>
  <c r="D890" i="17"/>
  <c r="E890" i="17"/>
  <c r="F890" i="17"/>
  <c r="C891" i="17"/>
  <c r="D891" i="17"/>
  <c r="E891" i="17"/>
  <c r="F891" i="17"/>
  <c r="C892" i="17"/>
  <c r="D892" i="17"/>
  <c r="E892" i="17"/>
  <c r="F892" i="17"/>
  <c r="C893" i="17"/>
  <c r="D893" i="17"/>
  <c r="E893" i="17"/>
  <c r="F893" i="17"/>
  <c r="C894" i="17"/>
  <c r="D894" i="17"/>
  <c r="E894" i="17"/>
  <c r="F894" i="17"/>
  <c r="C895" i="17"/>
  <c r="D895" i="17"/>
  <c r="E895" i="17"/>
  <c r="F895" i="17"/>
  <c r="C896" i="17"/>
  <c r="D896" i="17"/>
  <c r="E896" i="17"/>
  <c r="F896" i="17"/>
  <c r="C897" i="17"/>
  <c r="D897" i="17"/>
  <c r="E897" i="17"/>
  <c r="F897" i="17"/>
  <c r="C898" i="17"/>
  <c r="D898" i="17"/>
  <c r="E898" i="17"/>
  <c r="F898" i="17"/>
  <c r="C899" i="17"/>
  <c r="D899" i="17"/>
  <c r="E899" i="17"/>
  <c r="F899" i="17"/>
  <c r="C900" i="17"/>
  <c r="D900" i="17"/>
  <c r="E900" i="17"/>
  <c r="F900" i="17"/>
  <c r="C901" i="17"/>
  <c r="D901" i="17"/>
  <c r="E901" i="17"/>
  <c r="F901" i="17"/>
  <c r="C902" i="17"/>
  <c r="D902" i="17"/>
  <c r="E902" i="17"/>
  <c r="F902" i="17"/>
  <c r="C903" i="17"/>
  <c r="D903" i="17"/>
  <c r="E903" i="17"/>
  <c r="F903" i="17"/>
  <c r="C904" i="17"/>
  <c r="D904" i="17"/>
  <c r="E904" i="17"/>
  <c r="F904" i="17"/>
  <c r="C905" i="17"/>
  <c r="D905" i="17"/>
  <c r="E905" i="17"/>
  <c r="F905" i="17"/>
  <c r="C906" i="17"/>
  <c r="D906" i="17"/>
  <c r="E906" i="17"/>
  <c r="F906" i="17"/>
  <c r="C907" i="17"/>
  <c r="D907" i="17"/>
  <c r="E907" i="17"/>
  <c r="F907" i="17"/>
  <c r="C908" i="17"/>
  <c r="D908" i="17"/>
  <c r="E908" i="17"/>
  <c r="F908" i="17"/>
  <c r="C909" i="17"/>
  <c r="D909" i="17"/>
  <c r="E909" i="17"/>
  <c r="F909" i="17"/>
  <c r="C910" i="17"/>
  <c r="D910" i="17"/>
  <c r="E910" i="17"/>
  <c r="F910" i="17"/>
  <c r="C911" i="17"/>
  <c r="D911" i="17"/>
  <c r="E911" i="17"/>
  <c r="F911" i="17"/>
  <c r="C912" i="17"/>
  <c r="D912" i="17"/>
  <c r="E912" i="17"/>
  <c r="F912" i="17"/>
  <c r="C913" i="17"/>
  <c r="D913" i="17"/>
  <c r="E913" i="17"/>
  <c r="F913" i="17"/>
  <c r="C914" i="17"/>
  <c r="D914" i="17"/>
  <c r="E914" i="17"/>
  <c r="F914" i="17"/>
  <c r="C915" i="17"/>
  <c r="D915" i="17"/>
  <c r="E915" i="17"/>
  <c r="F915" i="17"/>
  <c r="C916" i="17"/>
  <c r="D916" i="17"/>
  <c r="E916" i="17"/>
  <c r="F916" i="17"/>
  <c r="C917" i="17"/>
  <c r="D917" i="17"/>
  <c r="E917" i="17"/>
  <c r="F917" i="17"/>
  <c r="C918" i="17"/>
  <c r="D918" i="17"/>
  <c r="E918" i="17"/>
  <c r="F918" i="17"/>
  <c r="C919" i="17"/>
  <c r="D919" i="17"/>
  <c r="E919" i="17"/>
  <c r="F919" i="17"/>
  <c r="C920" i="17"/>
  <c r="D920" i="17"/>
  <c r="E920" i="17"/>
  <c r="F920" i="17"/>
  <c r="C921" i="17"/>
  <c r="D921" i="17"/>
  <c r="E921" i="17"/>
  <c r="F921" i="17"/>
  <c r="C922" i="17"/>
  <c r="D922" i="17"/>
  <c r="E922" i="17"/>
  <c r="F922" i="17"/>
  <c r="C923" i="17"/>
  <c r="D923" i="17"/>
  <c r="E923" i="17"/>
  <c r="F923" i="17"/>
  <c r="C924" i="17"/>
  <c r="D924" i="17"/>
  <c r="E924" i="17"/>
  <c r="F924" i="17"/>
  <c r="C925" i="17"/>
  <c r="D925" i="17"/>
  <c r="E925" i="17"/>
  <c r="F925" i="17"/>
  <c r="C926" i="17"/>
  <c r="D926" i="17"/>
  <c r="E926" i="17"/>
  <c r="F926" i="17"/>
  <c r="C927" i="17"/>
  <c r="D927" i="17"/>
  <c r="E927" i="17"/>
  <c r="F927" i="17"/>
  <c r="C928" i="17"/>
  <c r="D928" i="17"/>
  <c r="E928" i="17"/>
  <c r="F928" i="17"/>
  <c r="C929" i="17"/>
  <c r="D929" i="17"/>
  <c r="E929" i="17"/>
  <c r="F929" i="17"/>
  <c r="C930" i="17"/>
  <c r="D930" i="17"/>
  <c r="E930" i="17"/>
  <c r="F930" i="17"/>
  <c r="C931" i="17"/>
  <c r="D931" i="17"/>
  <c r="E931" i="17"/>
  <c r="F931" i="17"/>
  <c r="C932" i="17"/>
  <c r="D932" i="17"/>
  <c r="E932" i="17"/>
  <c r="F932" i="17"/>
  <c r="C933" i="17"/>
  <c r="D933" i="17"/>
  <c r="E933" i="17"/>
  <c r="F933" i="17"/>
  <c r="C934" i="17"/>
  <c r="D934" i="17"/>
  <c r="E934" i="17"/>
  <c r="F934" i="17"/>
  <c r="C935" i="17"/>
  <c r="D935" i="17"/>
  <c r="E935" i="17"/>
  <c r="F935" i="17"/>
  <c r="C936" i="17"/>
  <c r="D936" i="17"/>
  <c r="E936" i="17"/>
  <c r="F936" i="17"/>
  <c r="C937" i="17"/>
  <c r="D937" i="17"/>
  <c r="E937" i="17"/>
  <c r="F937" i="17"/>
  <c r="C938" i="17"/>
  <c r="D938" i="17"/>
  <c r="E938" i="17"/>
  <c r="F938" i="17"/>
  <c r="C939" i="17"/>
  <c r="D939" i="17"/>
  <c r="E939" i="17"/>
  <c r="F939" i="17"/>
  <c r="C940" i="17"/>
  <c r="D940" i="17"/>
  <c r="E940" i="17"/>
  <c r="F940" i="17"/>
  <c r="C941" i="17"/>
  <c r="D941" i="17"/>
  <c r="E941" i="17"/>
  <c r="F941" i="17"/>
  <c r="C942" i="17"/>
  <c r="D942" i="17"/>
  <c r="E942" i="17"/>
  <c r="F942" i="17"/>
  <c r="C943" i="17"/>
  <c r="D943" i="17"/>
  <c r="E943" i="17"/>
  <c r="F943" i="17"/>
  <c r="C944" i="17"/>
  <c r="D944" i="17"/>
  <c r="E944" i="17"/>
  <c r="F944" i="17"/>
  <c r="C945" i="17"/>
  <c r="D945" i="17"/>
  <c r="E945" i="17"/>
  <c r="F945" i="17"/>
  <c r="C946" i="17"/>
  <c r="D946" i="17"/>
  <c r="E946" i="17"/>
  <c r="F946" i="17"/>
  <c r="C947" i="17"/>
  <c r="D947" i="17"/>
  <c r="E947" i="17"/>
  <c r="F947" i="17"/>
  <c r="C948" i="17"/>
  <c r="D948" i="17"/>
  <c r="E948" i="17"/>
  <c r="F948" i="17"/>
  <c r="C949" i="17"/>
  <c r="D949" i="17"/>
  <c r="E949" i="17"/>
  <c r="F949" i="17"/>
  <c r="C950" i="17"/>
  <c r="D950" i="17"/>
  <c r="E950" i="17"/>
  <c r="F950" i="17"/>
  <c r="C951" i="17"/>
  <c r="D951" i="17"/>
  <c r="E951" i="17"/>
  <c r="F951" i="17"/>
  <c r="C952" i="17"/>
  <c r="D952" i="17"/>
  <c r="E952" i="17"/>
  <c r="F952" i="17"/>
  <c r="C953" i="17"/>
  <c r="D953" i="17"/>
  <c r="E953" i="17"/>
  <c r="F953" i="17"/>
  <c r="C954" i="17"/>
  <c r="D954" i="17"/>
  <c r="E954" i="17"/>
  <c r="F954" i="17"/>
  <c r="C955" i="17"/>
  <c r="D955" i="17"/>
  <c r="E955" i="17"/>
  <c r="F955" i="17"/>
  <c r="C956" i="17"/>
  <c r="D956" i="17"/>
  <c r="E956" i="17"/>
  <c r="F956" i="17"/>
  <c r="C957" i="17"/>
  <c r="D957" i="17"/>
  <c r="E957" i="17"/>
  <c r="F957" i="17"/>
  <c r="C958" i="17"/>
  <c r="D958" i="17"/>
  <c r="E958" i="17"/>
  <c r="F958" i="17"/>
  <c r="C959" i="17"/>
  <c r="D959" i="17"/>
  <c r="E959" i="17"/>
  <c r="F959" i="17"/>
  <c r="C960" i="17"/>
  <c r="D960" i="17"/>
  <c r="E960" i="17"/>
  <c r="F960" i="17"/>
  <c r="C961" i="17"/>
  <c r="D961" i="17"/>
  <c r="E961" i="17"/>
  <c r="F961" i="17"/>
  <c r="C962" i="17"/>
  <c r="D962" i="17"/>
  <c r="E962" i="17"/>
  <c r="F962" i="17"/>
  <c r="C963" i="17"/>
  <c r="D963" i="17"/>
  <c r="E963" i="17"/>
  <c r="F963" i="17"/>
  <c r="C964" i="17"/>
  <c r="D964" i="17"/>
  <c r="E964" i="17"/>
  <c r="F964" i="17"/>
  <c r="C965" i="17"/>
  <c r="D965" i="17"/>
  <c r="E965" i="17"/>
  <c r="F965" i="17"/>
  <c r="C966" i="17"/>
  <c r="D966" i="17"/>
  <c r="E966" i="17"/>
  <c r="F966" i="17"/>
  <c r="C967" i="17"/>
  <c r="D967" i="17"/>
  <c r="E967" i="17"/>
  <c r="F967" i="17"/>
  <c r="C968" i="17"/>
  <c r="D968" i="17"/>
  <c r="E968" i="17"/>
  <c r="F968" i="17"/>
  <c r="C969" i="17"/>
  <c r="D969" i="17"/>
  <c r="E969" i="17"/>
  <c r="F969" i="17"/>
  <c r="C970" i="17"/>
  <c r="D970" i="17"/>
  <c r="E970" i="17"/>
  <c r="F970" i="17"/>
  <c r="C971" i="17"/>
  <c r="D971" i="17"/>
  <c r="E971" i="17"/>
  <c r="F971" i="17"/>
  <c r="C972" i="17"/>
  <c r="D972" i="17"/>
  <c r="E972" i="17"/>
  <c r="F972" i="17"/>
  <c r="C973" i="17"/>
  <c r="D973" i="17"/>
  <c r="E973" i="17"/>
  <c r="F973" i="17"/>
  <c r="C974" i="17"/>
  <c r="D974" i="17"/>
  <c r="E974" i="17"/>
  <c r="F974" i="17"/>
  <c r="C975" i="17"/>
  <c r="D975" i="17"/>
  <c r="E975" i="17"/>
  <c r="F975" i="17"/>
  <c r="C976" i="17"/>
  <c r="D976" i="17"/>
  <c r="E976" i="17"/>
  <c r="F976" i="17"/>
  <c r="C977" i="17"/>
  <c r="D977" i="17"/>
  <c r="E977" i="17"/>
  <c r="F977" i="17"/>
  <c r="C978" i="17"/>
  <c r="D978" i="17"/>
  <c r="E978" i="17"/>
  <c r="F978" i="17"/>
  <c r="C979" i="17"/>
  <c r="D979" i="17"/>
  <c r="E979" i="17"/>
  <c r="F979" i="17"/>
  <c r="C980" i="17"/>
  <c r="D980" i="17"/>
  <c r="E980" i="17"/>
  <c r="F980" i="17"/>
  <c r="E981" i="17"/>
  <c r="F981" i="17"/>
  <c r="C982" i="17"/>
  <c r="D982" i="17"/>
  <c r="E982" i="17"/>
  <c r="F982" i="17"/>
  <c r="C983" i="17"/>
  <c r="D983" i="17"/>
  <c r="E983" i="17"/>
  <c r="F983" i="17"/>
  <c r="C984" i="17"/>
  <c r="D984" i="17"/>
  <c r="E984" i="17"/>
  <c r="F984" i="17"/>
  <c r="C985" i="17"/>
  <c r="D985" i="17"/>
  <c r="E985" i="17"/>
  <c r="F985" i="17"/>
  <c r="C986" i="17"/>
  <c r="D986" i="17"/>
  <c r="E986" i="17"/>
  <c r="F986" i="17"/>
  <c r="C987" i="17"/>
  <c r="D987" i="17"/>
  <c r="E987" i="17"/>
  <c r="F987" i="17"/>
  <c r="C988" i="17"/>
  <c r="D988" i="17"/>
  <c r="E988" i="17"/>
  <c r="F988" i="17"/>
  <c r="C989" i="17"/>
  <c r="D989" i="17"/>
  <c r="E989" i="17"/>
  <c r="F989" i="17"/>
  <c r="C990" i="17"/>
  <c r="D990" i="17"/>
  <c r="E990" i="17"/>
  <c r="F990" i="17"/>
  <c r="C991" i="17"/>
  <c r="D991" i="17"/>
  <c r="E991" i="17"/>
  <c r="F991" i="17"/>
  <c r="C992" i="17"/>
  <c r="D992" i="17"/>
  <c r="E992" i="17"/>
  <c r="F992" i="17"/>
  <c r="C993" i="17"/>
  <c r="D993" i="17"/>
  <c r="E993" i="17"/>
  <c r="F993" i="17"/>
  <c r="C994" i="17"/>
  <c r="D994" i="17"/>
  <c r="E994" i="17"/>
  <c r="F994" i="17"/>
  <c r="C995" i="17"/>
  <c r="D995" i="17"/>
  <c r="E995" i="17"/>
  <c r="F995" i="17"/>
  <c r="C996" i="17"/>
  <c r="D996" i="17"/>
  <c r="E996" i="17"/>
  <c r="F996" i="17"/>
  <c r="C997" i="17"/>
  <c r="D997" i="17"/>
  <c r="E997" i="17"/>
  <c r="F997" i="17"/>
  <c r="C998" i="17"/>
  <c r="D998" i="17"/>
  <c r="E998" i="17"/>
  <c r="F998" i="17"/>
  <c r="C999" i="17"/>
  <c r="D999" i="17"/>
  <c r="E999" i="17"/>
  <c r="F999" i="17"/>
  <c r="C1000" i="17"/>
  <c r="D1000" i="17"/>
  <c r="E1000" i="17"/>
  <c r="F1000" i="17"/>
  <c r="C1001" i="17"/>
  <c r="D1001" i="17"/>
  <c r="E1001" i="17"/>
  <c r="F1001" i="17"/>
  <c r="C1002" i="17"/>
  <c r="D1002" i="17"/>
  <c r="E1002" i="17"/>
  <c r="F1002" i="17"/>
  <c r="C1003" i="17"/>
  <c r="D1003" i="17"/>
  <c r="E1003" i="17"/>
  <c r="F1003" i="17"/>
  <c r="C1004" i="17"/>
  <c r="D1004" i="17"/>
  <c r="E1004" i="17"/>
  <c r="F1004" i="17"/>
  <c r="C1005" i="17"/>
  <c r="D1005" i="17"/>
  <c r="E1005" i="17"/>
  <c r="F1005" i="17"/>
  <c r="C1006" i="17"/>
  <c r="D1006" i="17"/>
  <c r="E1006" i="17"/>
  <c r="F1006" i="17"/>
  <c r="C1007" i="17"/>
  <c r="D1007" i="17"/>
  <c r="E1007" i="17"/>
  <c r="F1007" i="17"/>
  <c r="C1008" i="17"/>
  <c r="D1008" i="17"/>
  <c r="E1008" i="17"/>
  <c r="F1008" i="17"/>
  <c r="C1009" i="17"/>
  <c r="D1009" i="17"/>
  <c r="E1009" i="17"/>
  <c r="F1009" i="17"/>
  <c r="C1010" i="17"/>
  <c r="D1010" i="17"/>
  <c r="E1010" i="17"/>
  <c r="F1010" i="17"/>
  <c r="C1011" i="17"/>
  <c r="D1011" i="17"/>
  <c r="E1011" i="17"/>
  <c r="F1011" i="17"/>
  <c r="C1012" i="17"/>
  <c r="D1012" i="17"/>
  <c r="E1012" i="17"/>
  <c r="F1012" i="17"/>
  <c r="C1013" i="17"/>
  <c r="D1013" i="17"/>
  <c r="E1013" i="17"/>
  <c r="F1013" i="17"/>
  <c r="C1014" i="17"/>
  <c r="D1014" i="17"/>
  <c r="E1014" i="17"/>
  <c r="F1014" i="17"/>
  <c r="C1015" i="17"/>
  <c r="D1015" i="17"/>
  <c r="E1015" i="17"/>
  <c r="F1015" i="17"/>
  <c r="C1016" i="17"/>
  <c r="D1016" i="17"/>
  <c r="E1016" i="17"/>
  <c r="F1016" i="17"/>
  <c r="C1017" i="17"/>
  <c r="D1017" i="17"/>
  <c r="E1017" i="17"/>
  <c r="F1017" i="17"/>
  <c r="C1018" i="17"/>
  <c r="D1018" i="17"/>
  <c r="E1018" i="17"/>
  <c r="F1018" i="17"/>
  <c r="C1019" i="17"/>
  <c r="D1019" i="17"/>
  <c r="E1019" i="17"/>
  <c r="F1019" i="17"/>
  <c r="C1020" i="17"/>
  <c r="D1020" i="17"/>
  <c r="E1020" i="17"/>
  <c r="F1020" i="17"/>
  <c r="C1021" i="17"/>
  <c r="D1021" i="17"/>
  <c r="E1021" i="17"/>
  <c r="F1021" i="17"/>
  <c r="C1022" i="17"/>
  <c r="D1022" i="17"/>
  <c r="E1022" i="17"/>
  <c r="F1022" i="17"/>
  <c r="C1023" i="17"/>
  <c r="D1023" i="17"/>
  <c r="E1023" i="17"/>
  <c r="F1023" i="17"/>
  <c r="C1024" i="17"/>
  <c r="D1024" i="17"/>
  <c r="E1024" i="17"/>
  <c r="F1024" i="17"/>
  <c r="C1025" i="17"/>
  <c r="D1025" i="17"/>
  <c r="E1025" i="17"/>
  <c r="F1025" i="17"/>
  <c r="C1026" i="17"/>
  <c r="D1026" i="17"/>
  <c r="E1026" i="17"/>
  <c r="F1026" i="17"/>
  <c r="C1027" i="17"/>
  <c r="D1027" i="17"/>
  <c r="E1027" i="17"/>
  <c r="F1027" i="17"/>
  <c r="C1028" i="17"/>
  <c r="D1028" i="17"/>
  <c r="E1028" i="17"/>
  <c r="F1028" i="17"/>
  <c r="C1029" i="17"/>
  <c r="D1029" i="17"/>
  <c r="E1029" i="17"/>
  <c r="F1029" i="17"/>
  <c r="C1030" i="17"/>
  <c r="D1030" i="17"/>
  <c r="E1030" i="17"/>
  <c r="F1030" i="17"/>
  <c r="C1031" i="17"/>
  <c r="D1031" i="17"/>
  <c r="E1031" i="17"/>
  <c r="F1031" i="17"/>
  <c r="C1032" i="17"/>
  <c r="D1032" i="17"/>
  <c r="E1032" i="17"/>
  <c r="F1032" i="17"/>
  <c r="C1033" i="17"/>
  <c r="D1033" i="17"/>
  <c r="E1033" i="17"/>
  <c r="F1033" i="17"/>
  <c r="C1034" i="17"/>
  <c r="D1034" i="17"/>
  <c r="E1034" i="17"/>
  <c r="F1034" i="17"/>
  <c r="C1035" i="17"/>
  <c r="D1035" i="17"/>
  <c r="E1035" i="17"/>
  <c r="F1035" i="17"/>
  <c r="C1036" i="17"/>
  <c r="D1036" i="17"/>
  <c r="E1036" i="17"/>
  <c r="F1036" i="17"/>
  <c r="C1037" i="17"/>
  <c r="D1037" i="17"/>
  <c r="E1037" i="17"/>
  <c r="F1037" i="17"/>
  <c r="C1038" i="17"/>
  <c r="D1038" i="17"/>
  <c r="E1038" i="17"/>
  <c r="F1038" i="17"/>
  <c r="C1039" i="17"/>
  <c r="D1039" i="17"/>
  <c r="E1039" i="17"/>
  <c r="F1039" i="17"/>
  <c r="C1040" i="17"/>
  <c r="D1040" i="17"/>
  <c r="E1040" i="17"/>
  <c r="F1040" i="17"/>
  <c r="C1041" i="17"/>
  <c r="D1041" i="17"/>
  <c r="E1041" i="17"/>
  <c r="F1041" i="17"/>
  <c r="C1042" i="17"/>
  <c r="D1042" i="17"/>
  <c r="E1042" i="17"/>
  <c r="F1042" i="17"/>
  <c r="C1043" i="17"/>
  <c r="D1043" i="17"/>
  <c r="E1043" i="17"/>
  <c r="F1043" i="17"/>
  <c r="C1044" i="17"/>
  <c r="D1044" i="17"/>
  <c r="E1044" i="17"/>
  <c r="F1044" i="17"/>
  <c r="C1045" i="17"/>
  <c r="D1045" i="17"/>
  <c r="E1045" i="17"/>
  <c r="F1045" i="17"/>
  <c r="C1046" i="17"/>
  <c r="D1046" i="17"/>
  <c r="E1046" i="17"/>
  <c r="F1046" i="17"/>
  <c r="C1047" i="17"/>
  <c r="D1047" i="17"/>
  <c r="E1047" i="17"/>
  <c r="F1047" i="17"/>
  <c r="C1048" i="17"/>
  <c r="D1048" i="17"/>
  <c r="E1048" i="17"/>
  <c r="F1048" i="17"/>
  <c r="C1049" i="17"/>
  <c r="D1049" i="17"/>
  <c r="E1049" i="17"/>
  <c r="F1049" i="17"/>
  <c r="C1050" i="17"/>
  <c r="D1050" i="17"/>
  <c r="E1050" i="17"/>
  <c r="F1050" i="17"/>
  <c r="C1051" i="17"/>
  <c r="D1051" i="17"/>
  <c r="E1051" i="17"/>
  <c r="F1051" i="17"/>
  <c r="C1052" i="17"/>
  <c r="D1052" i="17"/>
  <c r="E1052" i="17"/>
  <c r="F1052" i="17"/>
  <c r="C1053" i="17"/>
  <c r="D1053" i="17"/>
  <c r="E1053" i="17"/>
  <c r="F1053" i="17"/>
  <c r="C1054" i="17"/>
  <c r="D1054" i="17"/>
  <c r="E1054" i="17"/>
  <c r="F1054" i="17"/>
  <c r="C1055" i="17"/>
  <c r="D1055" i="17"/>
  <c r="E1055" i="17"/>
  <c r="F1055" i="17"/>
  <c r="C1056" i="17"/>
  <c r="D1056" i="17"/>
  <c r="E1056" i="17"/>
  <c r="F1056" i="17"/>
  <c r="C1057" i="17"/>
  <c r="D1057" i="17"/>
  <c r="E1057" i="17"/>
  <c r="F1057" i="17"/>
  <c r="C1058" i="17"/>
  <c r="D1058" i="17"/>
  <c r="E1058" i="17"/>
  <c r="F1058" i="17"/>
  <c r="C1059" i="17"/>
  <c r="D1059" i="17"/>
  <c r="E1059" i="17"/>
  <c r="F1059" i="17"/>
  <c r="C1060" i="17"/>
  <c r="D1060" i="17"/>
  <c r="E1060" i="17"/>
  <c r="F1060" i="17"/>
  <c r="C1061" i="17"/>
  <c r="D1061" i="17"/>
  <c r="E1061" i="17"/>
  <c r="F1061" i="17"/>
  <c r="C1062" i="17"/>
  <c r="D1062" i="17"/>
  <c r="E1062" i="17"/>
  <c r="F1062" i="17"/>
  <c r="C1063" i="17"/>
  <c r="D1063" i="17"/>
  <c r="E1063" i="17"/>
  <c r="F1063" i="17"/>
  <c r="C1064" i="17"/>
  <c r="D1064" i="17"/>
  <c r="E1064" i="17"/>
  <c r="F1064" i="17"/>
  <c r="C1065" i="17"/>
  <c r="D1065" i="17"/>
  <c r="E1065" i="17"/>
  <c r="F1065" i="17"/>
  <c r="C1066" i="17"/>
  <c r="D1066" i="17"/>
  <c r="E1066" i="17"/>
  <c r="F1066" i="17"/>
  <c r="C1067" i="17"/>
  <c r="D1067" i="17"/>
  <c r="E1067" i="17"/>
  <c r="F1067" i="17"/>
  <c r="C1068" i="17"/>
  <c r="D1068" i="17"/>
  <c r="E1068" i="17"/>
  <c r="F1068" i="17"/>
  <c r="C1069" i="17"/>
  <c r="D1069" i="17"/>
  <c r="E1069" i="17"/>
  <c r="F1069" i="17"/>
  <c r="C1070" i="17"/>
  <c r="D1070" i="17"/>
  <c r="E1070" i="17"/>
  <c r="F1070" i="17"/>
  <c r="C1071" i="17"/>
  <c r="D1071" i="17"/>
  <c r="E1071" i="17"/>
  <c r="F1071" i="17"/>
  <c r="C1072" i="17"/>
  <c r="D1072" i="17"/>
  <c r="E1072" i="17"/>
  <c r="F1072" i="17"/>
  <c r="C1073" i="17"/>
  <c r="D1073" i="17"/>
  <c r="E1073" i="17"/>
  <c r="F1073" i="17"/>
  <c r="C1074" i="17"/>
  <c r="D1074" i="17"/>
  <c r="E1074" i="17"/>
  <c r="F1074" i="17"/>
  <c r="C1075" i="17"/>
  <c r="D1075" i="17"/>
  <c r="E1075" i="17"/>
  <c r="F1075" i="17"/>
  <c r="C1076" i="17"/>
  <c r="D1076" i="17"/>
  <c r="E1076" i="17"/>
  <c r="F1076" i="17"/>
  <c r="C1077" i="17"/>
  <c r="D1077" i="17"/>
  <c r="E1077" i="17"/>
  <c r="F1077" i="17"/>
  <c r="C1078" i="17"/>
  <c r="D1078" i="17"/>
  <c r="E1078" i="17"/>
  <c r="F1078" i="17"/>
  <c r="C1079" i="17"/>
  <c r="D1079" i="17"/>
  <c r="E1079" i="17"/>
  <c r="F1079" i="17"/>
  <c r="C1080" i="17"/>
  <c r="D1080" i="17"/>
  <c r="E1080" i="17"/>
  <c r="F1080" i="17"/>
  <c r="C1081" i="17"/>
  <c r="D1081" i="17"/>
  <c r="E1081" i="17"/>
  <c r="F1081" i="17"/>
  <c r="C1082" i="17"/>
  <c r="D1082" i="17"/>
  <c r="E1082" i="17"/>
  <c r="F1082" i="17"/>
  <c r="C1083" i="17"/>
  <c r="D1083" i="17"/>
  <c r="E1083" i="17"/>
  <c r="F1083" i="17"/>
  <c r="C1084" i="17"/>
  <c r="D1084" i="17"/>
  <c r="E1084" i="17"/>
  <c r="F1084" i="17"/>
  <c r="C1085" i="17"/>
  <c r="D1085" i="17"/>
  <c r="E1085" i="17"/>
  <c r="F1085" i="17"/>
  <c r="C1086" i="17"/>
  <c r="D1086" i="17"/>
  <c r="E1086" i="17"/>
  <c r="F1086" i="17"/>
  <c r="C1087" i="17"/>
  <c r="D1087" i="17"/>
  <c r="E1087" i="17"/>
  <c r="F1087" i="17"/>
  <c r="C1088" i="17"/>
  <c r="D1088" i="17"/>
  <c r="E1088" i="17"/>
  <c r="F1088" i="17"/>
  <c r="C1089" i="17"/>
  <c r="D1089" i="17"/>
  <c r="E1089" i="17"/>
  <c r="F1089" i="17"/>
  <c r="C1090" i="17"/>
  <c r="D1090" i="17"/>
  <c r="E1090" i="17"/>
  <c r="F1090" i="17"/>
  <c r="C1091" i="17"/>
  <c r="D1091" i="17"/>
  <c r="E1091" i="17"/>
  <c r="F1091" i="17"/>
  <c r="C1092" i="17"/>
  <c r="D1092" i="17"/>
  <c r="E1092" i="17"/>
  <c r="F1092" i="17"/>
  <c r="C1093" i="17"/>
  <c r="D1093" i="17"/>
  <c r="E1093" i="17"/>
  <c r="F1093" i="17"/>
  <c r="C1094" i="17"/>
  <c r="D1094" i="17"/>
  <c r="E1094" i="17"/>
  <c r="F1094" i="17"/>
  <c r="C1095" i="17"/>
  <c r="D1095" i="17"/>
  <c r="E1095" i="17"/>
  <c r="F1095" i="17"/>
  <c r="C1096" i="17"/>
  <c r="D1096" i="17"/>
  <c r="E1096" i="17"/>
  <c r="F1096" i="17"/>
  <c r="C1097" i="17"/>
  <c r="D1097" i="17"/>
  <c r="E1097" i="17"/>
  <c r="F1097" i="17"/>
  <c r="C1098" i="17"/>
  <c r="D1098" i="17"/>
  <c r="E1098" i="17"/>
  <c r="F1098" i="17"/>
  <c r="C1099" i="17"/>
  <c r="D1099" i="17"/>
  <c r="E1099" i="17"/>
  <c r="F1099" i="17"/>
  <c r="C1100" i="17"/>
  <c r="D1100" i="17"/>
  <c r="E1100" i="17"/>
  <c r="F1100" i="17"/>
  <c r="C1101" i="17"/>
  <c r="D1101" i="17"/>
  <c r="E1101" i="17"/>
  <c r="F1101" i="17"/>
  <c r="C1102" i="17"/>
  <c r="D1102" i="17"/>
  <c r="E1102" i="17"/>
  <c r="F1102" i="17"/>
  <c r="C1103" i="17"/>
  <c r="D1103" i="17"/>
  <c r="E1103" i="17"/>
  <c r="F1103" i="17"/>
  <c r="C1104" i="17"/>
  <c r="D1104" i="17"/>
  <c r="E1104" i="17"/>
  <c r="F1104" i="17"/>
  <c r="C1105" i="17"/>
  <c r="D1105" i="17"/>
  <c r="E1105" i="17"/>
  <c r="F1105" i="17"/>
  <c r="C1106" i="17"/>
  <c r="D1106" i="17"/>
  <c r="E1106" i="17"/>
  <c r="F1106" i="17"/>
  <c r="C1107" i="17"/>
  <c r="D1107" i="17"/>
  <c r="E1107" i="17"/>
  <c r="F1107" i="17"/>
  <c r="C1108" i="17"/>
  <c r="D1108" i="17"/>
  <c r="E1108" i="17"/>
  <c r="F1108" i="17"/>
  <c r="C1109" i="17"/>
  <c r="D1109" i="17"/>
  <c r="E1109" i="17"/>
  <c r="F1109" i="17"/>
  <c r="C1110" i="17"/>
  <c r="D1110" i="17"/>
  <c r="E1110" i="17"/>
  <c r="F1110" i="17"/>
  <c r="C1111" i="17"/>
  <c r="D1111" i="17"/>
  <c r="E1111" i="17"/>
  <c r="F1111" i="17"/>
  <c r="C1112" i="17"/>
  <c r="D1112" i="17"/>
  <c r="E1112" i="17"/>
  <c r="F1112" i="17"/>
  <c r="C1113" i="17"/>
  <c r="D1113" i="17"/>
  <c r="E1113" i="17"/>
  <c r="F1113" i="17"/>
  <c r="C1114" i="17"/>
  <c r="D1114" i="17"/>
  <c r="E1114" i="17"/>
  <c r="F1114" i="17"/>
  <c r="C1115" i="17"/>
  <c r="D1115" i="17"/>
  <c r="E1115" i="17"/>
  <c r="F1115" i="17"/>
  <c r="C1116" i="17"/>
  <c r="D1116" i="17"/>
  <c r="E1116" i="17"/>
  <c r="F1116" i="17"/>
  <c r="C1117" i="17"/>
  <c r="D1117" i="17"/>
  <c r="E1117" i="17"/>
  <c r="F1117" i="17"/>
  <c r="C1118" i="17"/>
  <c r="D1118" i="17"/>
  <c r="E1118" i="17"/>
  <c r="F1118" i="17"/>
  <c r="C1119" i="17"/>
  <c r="D1119" i="17"/>
  <c r="E1119" i="17"/>
  <c r="F1119" i="17"/>
  <c r="C1120" i="17"/>
  <c r="D1120" i="17"/>
  <c r="E1120" i="17"/>
  <c r="F1120" i="17"/>
  <c r="C1121" i="17"/>
  <c r="D1121" i="17"/>
  <c r="E1121" i="17"/>
  <c r="F1121" i="17"/>
  <c r="C1122" i="17"/>
  <c r="D1122" i="17"/>
  <c r="E1122" i="17"/>
  <c r="F1122" i="17"/>
  <c r="C1123" i="17"/>
  <c r="D1123" i="17"/>
  <c r="E1123" i="17"/>
  <c r="F1123" i="17"/>
  <c r="C1124" i="17"/>
  <c r="D1124" i="17"/>
  <c r="E1124" i="17"/>
  <c r="F1124" i="17"/>
  <c r="C1125" i="17"/>
  <c r="D1125" i="17"/>
  <c r="E1125" i="17"/>
  <c r="F1125" i="17"/>
  <c r="C1126" i="17"/>
  <c r="D1126" i="17"/>
  <c r="E1126" i="17"/>
  <c r="F1126" i="17"/>
  <c r="C1127" i="17"/>
  <c r="D1127" i="17"/>
  <c r="E1127" i="17"/>
  <c r="F1127" i="17"/>
  <c r="C1128" i="17"/>
  <c r="D1128" i="17"/>
  <c r="E1128" i="17"/>
  <c r="F1128" i="17"/>
  <c r="C1129" i="17"/>
  <c r="D1129" i="17"/>
  <c r="E1129" i="17"/>
  <c r="F1129" i="17"/>
  <c r="C1130" i="17"/>
  <c r="D1130" i="17"/>
  <c r="E1130" i="17"/>
  <c r="F1130" i="17"/>
  <c r="C1131" i="17"/>
  <c r="D1131" i="17"/>
  <c r="E1131" i="17"/>
  <c r="F1131" i="17"/>
  <c r="C1132" i="17"/>
  <c r="D1132" i="17"/>
  <c r="E1132" i="17"/>
  <c r="F1132" i="17"/>
  <c r="C1133" i="17"/>
  <c r="D1133" i="17"/>
  <c r="E1133" i="17"/>
  <c r="F1133" i="17"/>
  <c r="C1134" i="17"/>
  <c r="D1134" i="17"/>
  <c r="E1134" i="17"/>
  <c r="F1134" i="17"/>
  <c r="C1135" i="17"/>
  <c r="D1135" i="17"/>
  <c r="E1135" i="17"/>
  <c r="F1135" i="17"/>
  <c r="C1136" i="17"/>
  <c r="D1136" i="17"/>
  <c r="E1136" i="17"/>
  <c r="F1136" i="17"/>
  <c r="C1137" i="17"/>
  <c r="D1137" i="17"/>
  <c r="E1137" i="17"/>
  <c r="F1137" i="17"/>
  <c r="C1138" i="17"/>
  <c r="D1138" i="17"/>
  <c r="E1138" i="17"/>
  <c r="F1138" i="17"/>
  <c r="C1139" i="17"/>
  <c r="D1139" i="17"/>
  <c r="E1139" i="17"/>
  <c r="F1139" i="17"/>
  <c r="C1140" i="17"/>
  <c r="D1140" i="17"/>
  <c r="E1140" i="17"/>
  <c r="F1140" i="17"/>
  <c r="C1141" i="17"/>
  <c r="D1141" i="17"/>
  <c r="E1141" i="17"/>
  <c r="F1141" i="17"/>
  <c r="C1142" i="17"/>
  <c r="D1142" i="17"/>
  <c r="E1142" i="17"/>
  <c r="F1142" i="17"/>
  <c r="C1143" i="17"/>
  <c r="D1143" i="17"/>
  <c r="E1143" i="17"/>
  <c r="F1143" i="17"/>
  <c r="C1144" i="17"/>
  <c r="D1144" i="17"/>
  <c r="E1144" i="17"/>
  <c r="F1144" i="17"/>
  <c r="C1145" i="17"/>
  <c r="D1145" i="17"/>
  <c r="E1145" i="17"/>
  <c r="F1145" i="17"/>
  <c r="C1146" i="17"/>
  <c r="D1146" i="17"/>
  <c r="E1146" i="17"/>
  <c r="F1146" i="17"/>
  <c r="C1147" i="17"/>
  <c r="D1147" i="17"/>
  <c r="E1147" i="17"/>
  <c r="F1147" i="17"/>
  <c r="C1148" i="17"/>
  <c r="D1148" i="17"/>
  <c r="E1148" i="17"/>
  <c r="F1148" i="17"/>
  <c r="C1149" i="17"/>
  <c r="D1149" i="17"/>
  <c r="E1149" i="17"/>
  <c r="F1149" i="17"/>
  <c r="C1150" i="17"/>
  <c r="D1150" i="17"/>
  <c r="E1150" i="17"/>
  <c r="F1150" i="17"/>
  <c r="C1151" i="17"/>
  <c r="D1151" i="17"/>
  <c r="E1151" i="17"/>
  <c r="F1151" i="17"/>
  <c r="C1152" i="17"/>
  <c r="D1152" i="17"/>
  <c r="E1152" i="17"/>
  <c r="F1152" i="17"/>
  <c r="C1153" i="17"/>
  <c r="D1153" i="17"/>
  <c r="E1153" i="17"/>
  <c r="F1153" i="17"/>
  <c r="C1154" i="17"/>
  <c r="D1154" i="17"/>
  <c r="E1154" i="17"/>
  <c r="F1154" i="17"/>
  <c r="C1155" i="17"/>
  <c r="D1155" i="17"/>
  <c r="E1155" i="17"/>
  <c r="F1155" i="17"/>
  <c r="C1156" i="17"/>
  <c r="D1156" i="17"/>
  <c r="E1156" i="17"/>
  <c r="F1156" i="17"/>
  <c r="C1157" i="17"/>
  <c r="D1157" i="17"/>
  <c r="E1157" i="17"/>
  <c r="F1157" i="17"/>
  <c r="C1158" i="17"/>
  <c r="D1158" i="17"/>
  <c r="E1158" i="17"/>
  <c r="F1158" i="17"/>
  <c r="C1159" i="17"/>
  <c r="D1159" i="17"/>
  <c r="E1159" i="17"/>
  <c r="F1159" i="17"/>
  <c r="C1160" i="17"/>
  <c r="D1160" i="17"/>
  <c r="E1160" i="17"/>
  <c r="F1160" i="17"/>
  <c r="C1161" i="17"/>
  <c r="D1161" i="17"/>
  <c r="E1161" i="17"/>
  <c r="F1161" i="17"/>
  <c r="C1162" i="17"/>
  <c r="D1162" i="17"/>
  <c r="E1162" i="17"/>
  <c r="F1162" i="17"/>
  <c r="C1163" i="17"/>
  <c r="D1163" i="17"/>
  <c r="E1163" i="17"/>
  <c r="F1163" i="17"/>
  <c r="C1164" i="17"/>
  <c r="D1164" i="17"/>
  <c r="E1164" i="17"/>
  <c r="F1164" i="17"/>
  <c r="C1165" i="17"/>
  <c r="D1165" i="17"/>
  <c r="E1165" i="17"/>
  <c r="F1165" i="17"/>
  <c r="C1166" i="17"/>
  <c r="D1166" i="17"/>
  <c r="E1166" i="17"/>
  <c r="F1166" i="17"/>
  <c r="C1167" i="17"/>
  <c r="D1167" i="17"/>
  <c r="E1167" i="17"/>
  <c r="F1167" i="17"/>
  <c r="C1168" i="17"/>
  <c r="D1168" i="17"/>
  <c r="E1168" i="17"/>
  <c r="F1168" i="17"/>
  <c r="C1169" i="17"/>
  <c r="D1169" i="17"/>
  <c r="E1169" i="17"/>
  <c r="F1169" i="17"/>
  <c r="C1170" i="17"/>
  <c r="D1170" i="17"/>
  <c r="E1170" i="17"/>
  <c r="F1170" i="17"/>
  <c r="C1171" i="17"/>
  <c r="D1171" i="17"/>
  <c r="E1171" i="17"/>
  <c r="F1171" i="17"/>
  <c r="C1172" i="17"/>
  <c r="D1172" i="17"/>
  <c r="E1172" i="17"/>
  <c r="F1172" i="17"/>
  <c r="C1173" i="17"/>
  <c r="D1173" i="17"/>
  <c r="E1173" i="17"/>
  <c r="F1173" i="17"/>
  <c r="C1174" i="17"/>
  <c r="D1174" i="17"/>
  <c r="E1174" i="17"/>
  <c r="F1174" i="17"/>
  <c r="C1175" i="17"/>
  <c r="D1175" i="17"/>
  <c r="E1175" i="17"/>
  <c r="F1175" i="17"/>
  <c r="C1176" i="17"/>
  <c r="D1176" i="17"/>
  <c r="E1176" i="17"/>
  <c r="F1176" i="17"/>
  <c r="C1177" i="17"/>
  <c r="D1177" i="17"/>
  <c r="E1177" i="17"/>
  <c r="F1177" i="17"/>
  <c r="C1178" i="17"/>
  <c r="D1178" i="17"/>
  <c r="E1178" i="17"/>
  <c r="F1178" i="17"/>
  <c r="C1179" i="17"/>
  <c r="D1179" i="17"/>
  <c r="E1179" i="17"/>
  <c r="F1179" i="17"/>
  <c r="C1180" i="17"/>
  <c r="D1180" i="17"/>
  <c r="E1180" i="17"/>
  <c r="F1180" i="17"/>
  <c r="C1181" i="17"/>
  <c r="D1181" i="17"/>
  <c r="E1181" i="17"/>
  <c r="F1181" i="17"/>
  <c r="C1182" i="17"/>
  <c r="D1182" i="17"/>
  <c r="E1182" i="17"/>
  <c r="F1182" i="17"/>
  <c r="C1183" i="17"/>
  <c r="D1183" i="17"/>
  <c r="E1183" i="17"/>
  <c r="F1183" i="17"/>
  <c r="C1184" i="17"/>
  <c r="D1184" i="17"/>
  <c r="E1184" i="17"/>
  <c r="F1184" i="17"/>
  <c r="C1185" i="17"/>
  <c r="D1185" i="17"/>
  <c r="E1185" i="17"/>
  <c r="F1185" i="17"/>
  <c r="C1186" i="17"/>
  <c r="D1186" i="17"/>
  <c r="E1186" i="17"/>
  <c r="F1186" i="17"/>
  <c r="C1187" i="17"/>
  <c r="D1187" i="17"/>
  <c r="E1187" i="17"/>
  <c r="F1187" i="17"/>
  <c r="C1188" i="17"/>
  <c r="D1188" i="17"/>
  <c r="E1188" i="17"/>
  <c r="F1188" i="17"/>
  <c r="C1189" i="17"/>
  <c r="D1189" i="17"/>
  <c r="E1189" i="17"/>
  <c r="F1189" i="17"/>
  <c r="C1190" i="17"/>
  <c r="D1190" i="17"/>
  <c r="E1190" i="17"/>
  <c r="F1190" i="17"/>
  <c r="C1191" i="17"/>
  <c r="D1191" i="17"/>
  <c r="E1191" i="17"/>
  <c r="F1191" i="17"/>
  <c r="C1192" i="17"/>
  <c r="D1192" i="17"/>
  <c r="E1192" i="17"/>
  <c r="F1192" i="17"/>
  <c r="C1193" i="17"/>
  <c r="D1193" i="17"/>
  <c r="E1193" i="17"/>
  <c r="F1193" i="17"/>
  <c r="C1194" i="17"/>
  <c r="D1194" i="17"/>
  <c r="E1194" i="17"/>
  <c r="F1194" i="17"/>
  <c r="C1195" i="17"/>
  <c r="D1195" i="17"/>
  <c r="E1195" i="17"/>
  <c r="F1195" i="17"/>
  <c r="C1196" i="17"/>
  <c r="D1196" i="17"/>
  <c r="E1196" i="17"/>
  <c r="F1196" i="17"/>
  <c r="C1197" i="17"/>
  <c r="D1197" i="17"/>
  <c r="E1197" i="17"/>
  <c r="F1197" i="17"/>
  <c r="C1198" i="17"/>
  <c r="D1198" i="17"/>
  <c r="E1198" i="17"/>
  <c r="F1198" i="17"/>
  <c r="C1199" i="17"/>
  <c r="D1199" i="17"/>
  <c r="E1199" i="17"/>
  <c r="F1199" i="17"/>
  <c r="C1200" i="17"/>
  <c r="D1200" i="17"/>
  <c r="E1200" i="17"/>
  <c r="F1200" i="17"/>
  <c r="C1201" i="17"/>
  <c r="D1201" i="17"/>
  <c r="E1201" i="17"/>
  <c r="F1201" i="17"/>
  <c r="C1202" i="17"/>
  <c r="D1202" i="17"/>
  <c r="E1202" i="17"/>
  <c r="F1202" i="17"/>
  <c r="C1203" i="17"/>
  <c r="D1203" i="17"/>
  <c r="E1203" i="17"/>
  <c r="F1203" i="17"/>
  <c r="C1204" i="17"/>
  <c r="D1204" i="17"/>
  <c r="E1204" i="17"/>
  <c r="F1204" i="17"/>
  <c r="C1205" i="17"/>
  <c r="D1205" i="17"/>
  <c r="E1205" i="17"/>
  <c r="F1205" i="17"/>
  <c r="C1206" i="17"/>
  <c r="D1206" i="17"/>
  <c r="E1206" i="17"/>
  <c r="F1206" i="17"/>
  <c r="C1207" i="17"/>
  <c r="D1207" i="17"/>
  <c r="E1207" i="17"/>
  <c r="F1207" i="17"/>
  <c r="C1208" i="17"/>
  <c r="D1208" i="17"/>
  <c r="E1208" i="17"/>
  <c r="F1208" i="17"/>
  <c r="C1209" i="17"/>
  <c r="D1209" i="17"/>
  <c r="E1209" i="17"/>
  <c r="F1209" i="17"/>
  <c r="C1210" i="17"/>
  <c r="D1210" i="17"/>
  <c r="E1210" i="17"/>
  <c r="F1210" i="17"/>
  <c r="C1211" i="17"/>
  <c r="D1211" i="17"/>
  <c r="E1211" i="17"/>
  <c r="F1211" i="17"/>
  <c r="C1212" i="17"/>
  <c r="D1212" i="17"/>
  <c r="E1212" i="17"/>
  <c r="F1212" i="17"/>
  <c r="C1213" i="17"/>
  <c r="D1213" i="17"/>
  <c r="E1213" i="17"/>
  <c r="F1213" i="17"/>
  <c r="C1214" i="17"/>
  <c r="D1214" i="17"/>
  <c r="E1214" i="17"/>
  <c r="F1214" i="17"/>
  <c r="C1215" i="17"/>
  <c r="D1215" i="17"/>
  <c r="E1215" i="17"/>
  <c r="F1215" i="17"/>
  <c r="C1216" i="17"/>
  <c r="D1216" i="17"/>
  <c r="E1216" i="17"/>
  <c r="F1216" i="17"/>
  <c r="C1217" i="17"/>
  <c r="D1217" i="17"/>
  <c r="E1217" i="17"/>
  <c r="F1217" i="17"/>
  <c r="C1218" i="17"/>
  <c r="D1218" i="17"/>
  <c r="E1218" i="17"/>
  <c r="F1218" i="17"/>
  <c r="C1219" i="17"/>
  <c r="D1219" i="17"/>
  <c r="E1219" i="17"/>
  <c r="F1219" i="17"/>
  <c r="C1220" i="17"/>
  <c r="D1220" i="17"/>
  <c r="E1220" i="17"/>
  <c r="F1220" i="17"/>
  <c r="C1221" i="17"/>
  <c r="D1221" i="17"/>
  <c r="E1221" i="17"/>
  <c r="F1221" i="17"/>
  <c r="C1222" i="17"/>
  <c r="D1222" i="17"/>
  <c r="E1222" i="17"/>
  <c r="F1222" i="17"/>
  <c r="C1223" i="17"/>
  <c r="D1223" i="17"/>
  <c r="E1223" i="17"/>
  <c r="F1223" i="17"/>
  <c r="C1224" i="17"/>
  <c r="D1224" i="17"/>
  <c r="E1224" i="17"/>
  <c r="F1224" i="17"/>
  <c r="C1225" i="17"/>
  <c r="D1225" i="17"/>
  <c r="E1225" i="17"/>
  <c r="F1225" i="17"/>
  <c r="C1226" i="17"/>
  <c r="D1226" i="17"/>
  <c r="E1226" i="17"/>
  <c r="F1226" i="17"/>
  <c r="C1227" i="17"/>
  <c r="D1227" i="17"/>
  <c r="E1227" i="17"/>
  <c r="F1227" i="17"/>
  <c r="C1228" i="17"/>
  <c r="D1228" i="17"/>
  <c r="E1228" i="17"/>
  <c r="F1228" i="17"/>
  <c r="C1229" i="17"/>
  <c r="D1229" i="17"/>
  <c r="E1229" i="17"/>
  <c r="F1229" i="17"/>
  <c r="C1230" i="17"/>
  <c r="D1230" i="17"/>
  <c r="E1230" i="17"/>
  <c r="F1230" i="17"/>
  <c r="C1231" i="17"/>
  <c r="D1231" i="17"/>
  <c r="E1231" i="17"/>
  <c r="F1231" i="17"/>
  <c r="C1232" i="17"/>
  <c r="D1232" i="17"/>
  <c r="E1232" i="17"/>
  <c r="F1232" i="17"/>
  <c r="C1233" i="17"/>
  <c r="D1233" i="17"/>
  <c r="E1233" i="17"/>
  <c r="F1233" i="17"/>
  <c r="C1234" i="17"/>
  <c r="D1234" i="17"/>
  <c r="E1234" i="17"/>
  <c r="F1234" i="17"/>
  <c r="C1235" i="17"/>
  <c r="D1235" i="17"/>
  <c r="E1235" i="17"/>
  <c r="F1235" i="17"/>
  <c r="C1236" i="17"/>
  <c r="D1236" i="17"/>
  <c r="E1236" i="17"/>
  <c r="F1236" i="17"/>
  <c r="C1237" i="17"/>
  <c r="D1237" i="17"/>
  <c r="E1237" i="17"/>
  <c r="F1237" i="17"/>
  <c r="C1238" i="17"/>
  <c r="D1238" i="17"/>
  <c r="E1238" i="17"/>
  <c r="F1238" i="17"/>
  <c r="C1239" i="17"/>
  <c r="D1239" i="17"/>
  <c r="E1239" i="17"/>
  <c r="F1239" i="17"/>
  <c r="C1240" i="17"/>
  <c r="D1240" i="17"/>
  <c r="E1240" i="17"/>
  <c r="F1240" i="17"/>
  <c r="C1241" i="17"/>
  <c r="D1241" i="17"/>
  <c r="E1241" i="17"/>
  <c r="F1241" i="17"/>
  <c r="C1242" i="17"/>
  <c r="D1242" i="17"/>
  <c r="E1242" i="17"/>
  <c r="F1242" i="17"/>
  <c r="C1243" i="17"/>
  <c r="D1243" i="17"/>
  <c r="E1243" i="17"/>
  <c r="F1243" i="17"/>
  <c r="C1244" i="17"/>
  <c r="D1244" i="17"/>
  <c r="E1244" i="17"/>
  <c r="F1244" i="17"/>
  <c r="C1245" i="17"/>
  <c r="D1245" i="17"/>
  <c r="E1245" i="17"/>
  <c r="F1245" i="17"/>
  <c r="C1246" i="17"/>
  <c r="D1246" i="17"/>
  <c r="E1246" i="17"/>
  <c r="F1246" i="17"/>
  <c r="C1247" i="17"/>
  <c r="D1247" i="17"/>
  <c r="E1247" i="17"/>
  <c r="F1247" i="17"/>
  <c r="C1248" i="17"/>
  <c r="D1248" i="17"/>
  <c r="E1248" i="17"/>
  <c r="F1248" i="17"/>
  <c r="C1249" i="17"/>
  <c r="D1249" i="17"/>
  <c r="E1249" i="17"/>
  <c r="F1249" i="17"/>
  <c r="C1250" i="17"/>
  <c r="D1250" i="17"/>
  <c r="E1250" i="17"/>
  <c r="F1250" i="17"/>
  <c r="C1251" i="17"/>
  <c r="D1251" i="17"/>
  <c r="E1251" i="17"/>
  <c r="F1251" i="17"/>
  <c r="C1252" i="17"/>
  <c r="D1252" i="17"/>
  <c r="E1252" i="17"/>
  <c r="F1252" i="17"/>
  <c r="C1253" i="17"/>
  <c r="D1253" i="17"/>
  <c r="E1253" i="17"/>
  <c r="F1253" i="17"/>
  <c r="C1254" i="17"/>
  <c r="D1254" i="17"/>
  <c r="E1254" i="17"/>
  <c r="F1254" i="17"/>
  <c r="C1255" i="17"/>
  <c r="D1255" i="17"/>
  <c r="E1255" i="17"/>
  <c r="F1255" i="17"/>
  <c r="C1256" i="17"/>
  <c r="D1256" i="17"/>
  <c r="E1256" i="17"/>
  <c r="F1256" i="17"/>
  <c r="C1257" i="17"/>
  <c r="D1257" i="17"/>
  <c r="E1257" i="17"/>
  <c r="F1257" i="17"/>
  <c r="C1258" i="17"/>
  <c r="D1258" i="17"/>
  <c r="E1258" i="17"/>
  <c r="F1258" i="17"/>
  <c r="C1259" i="17"/>
  <c r="D1259" i="17"/>
  <c r="E1259" i="17"/>
  <c r="F1259" i="17"/>
  <c r="C1260" i="17"/>
  <c r="D1260" i="17"/>
  <c r="E1260" i="17"/>
  <c r="F1260" i="17"/>
  <c r="C1261" i="17"/>
  <c r="D1261" i="17"/>
  <c r="E1261" i="17"/>
  <c r="F1261" i="17"/>
  <c r="C1262" i="17"/>
  <c r="D1262" i="17"/>
  <c r="E1262" i="17"/>
  <c r="F1262" i="17"/>
  <c r="C1263" i="17"/>
  <c r="D1263" i="17"/>
  <c r="E1263" i="17"/>
  <c r="F1263" i="17"/>
  <c r="C1264" i="17"/>
  <c r="D1264" i="17"/>
  <c r="E1264" i="17"/>
  <c r="F1264" i="17"/>
  <c r="C1265" i="17"/>
  <c r="D1265" i="17"/>
  <c r="E1265" i="17"/>
  <c r="F1265" i="17"/>
  <c r="C1266" i="17"/>
  <c r="D1266" i="17"/>
  <c r="E1266" i="17"/>
  <c r="F1266" i="17"/>
  <c r="C1267" i="17"/>
  <c r="D1267" i="17"/>
  <c r="E1267" i="17"/>
  <c r="F1267" i="17"/>
  <c r="C1268" i="17"/>
  <c r="D1268" i="17"/>
  <c r="E1268" i="17"/>
  <c r="F1268" i="17"/>
  <c r="C1269" i="17"/>
  <c r="D1269" i="17"/>
  <c r="E1269" i="17"/>
  <c r="F1269" i="17"/>
  <c r="C1270" i="17"/>
  <c r="D1270" i="17"/>
  <c r="E1270" i="17"/>
  <c r="F1270" i="17"/>
  <c r="C1271" i="17"/>
  <c r="D1271" i="17"/>
  <c r="E1271" i="17"/>
  <c r="F1271" i="17"/>
  <c r="C1272" i="17"/>
  <c r="D1272" i="17"/>
  <c r="E1272" i="17"/>
  <c r="F1272" i="17"/>
  <c r="C1273" i="17"/>
  <c r="D1273" i="17"/>
  <c r="E1273" i="17"/>
  <c r="F1273" i="17"/>
  <c r="C1274" i="17"/>
  <c r="D1274" i="17"/>
  <c r="E1274" i="17"/>
  <c r="F1274" i="17"/>
  <c r="C1275" i="17"/>
  <c r="D1275" i="17"/>
  <c r="E1275" i="17"/>
  <c r="F1275" i="17"/>
  <c r="C1276" i="17"/>
  <c r="D1276" i="17"/>
  <c r="E1276" i="17"/>
  <c r="F1276" i="17"/>
  <c r="C1277" i="17"/>
  <c r="D1277" i="17"/>
  <c r="E1277" i="17"/>
  <c r="F1277" i="17"/>
  <c r="C1278" i="17"/>
  <c r="D1278" i="17"/>
  <c r="E1278" i="17"/>
  <c r="F1278" i="17"/>
  <c r="C1279" i="17"/>
  <c r="D1279" i="17"/>
  <c r="E1279" i="17"/>
  <c r="F1279" i="17"/>
  <c r="C1280" i="17"/>
  <c r="D1280" i="17"/>
  <c r="E1280" i="17"/>
  <c r="F1280" i="17"/>
  <c r="C1281" i="17"/>
  <c r="D1281" i="17"/>
  <c r="E1281" i="17"/>
  <c r="F1281" i="17"/>
  <c r="C1282" i="17"/>
  <c r="D1282" i="17"/>
  <c r="E1282" i="17"/>
  <c r="F1282" i="17"/>
  <c r="C1283" i="17"/>
  <c r="D1283" i="17"/>
  <c r="E1283" i="17"/>
  <c r="F1283" i="17"/>
  <c r="C1284" i="17"/>
  <c r="D1284" i="17"/>
  <c r="E1284" i="17"/>
  <c r="F1284" i="17"/>
  <c r="C1285" i="17"/>
  <c r="D1285" i="17"/>
  <c r="E1285" i="17"/>
  <c r="F1285" i="17"/>
  <c r="C1286" i="17"/>
  <c r="D1286" i="17"/>
  <c r="E1286" i="17"/>
  <c r="F1286" i="17"/>
  <c r="C1287" i="17"/>
  <c r="D1287" i="17"/>
  <c r="E1287" i="17"/>
  <c r="F1287" i="17"/>
  <c r="C1288" i="17"/>
  <c r="D1288" i="17"/>
  <c r="E1288" i="17"/>
  <c r="F1288" i="17"/>
  <c r="C1289" i="17"/>
  <c r="D1289" i="17"/>
  <c r="E1289" i="17"/>
  <c r="F1289" i="17"/>
  <c r="C1290" i="17"/>
  <c r="D1290" i="17"/>
  <c r="E1290" i="17"/>
  <c r="F1290" i="17"/>
  <c r="C1291" i="17"/>
  <c r="D1291" i="17"/>
  <c r="E1291" i="17"/>
  <c r="F1291" i="17"/>
  <c r="C1292" i="17"/>
  <c r="D1292" i="17"/>
  <c r="E1292" i="17"/>
  <c r="F1292" i="17"/>
  <c r="C1293" i="17"/>
  <c r="D1293" i="17"/>
  <c r="E1293" i="17"/>
  <c r="F1293" i="17"/>
  <c r="C1294" i="17"/>
  <c r="D1294" i="17"/>
  <c r="E1294" i="17"/>
  <c r="F1294" i="17"/>
  <c r="C1295" i="17"/>
  <c r="D1295" i="17"/>
  <c r="E1295" i="17"/>
  <c r="F1295" i="17"/>
  <c r="C1296" i="17"/>
  <c r="D1296" i="17"/>
  <c r="E1296" i="17"/>
  <c r="F1296" i="17"/>
  <c r="C1297" i="17"/>
  <c r="D1297" i="17"/>
  <c r="E1297" i="17"/>
  <c r="F1297" i="17"/>
  <c r="C1298" i="17"/>
  <c r="D1298" i="17"/>
  <c r="E1298" i="17"/>
  <c r="F1298" i="17"/>
  <c r="C1299" i="17"/>
  <c r="D1299" i="17"/>
  <c r="E1299" i="17"/>
  <c r="F1299" i="17"/>
  <c r="C1300" i="17"/>
  <c r="D1300" i="17"/>
  <c r="E1300" i="17"/>
  <c r="F1300" i="17"/>
  <c r="C1301" i="17"/>
  <c r="D1301" i="17"/>
  <c r="E1301" i="17"/>
  <c r="F1301" i="17"/>
  <c r="C1302" i="17"/>
  <c r="D1302" i="17"/>
  <c r="E1302" i="17"/>
  <c r="F1302" i="17"/>
  <c r="C1303" i="17"/>
  <c r="D1303" i="17"/>
  <c r="E1303" i="17"/>
  <c r="F1303" i="17"/>
  <c r="C1304" i="17"/>
  <c r="D1304" i="17"/>
  <c r="E1304" i="17"/>
  <c r="F1304" i="17"/>
  <c r="C1305" i="17"/>
  <c r="D1305" i="17"/>
  <c r="E1305" i="17"/>
  <c r="F1305" i="17"/>
  <c r="C1306" i="17"/>
  <c r="D1306" i="17"/>
  <c r="E1306" i="17"/>
  <c r="F1306" i="17"/>
  <c r="C1307" i="17"/>
  <c r="D1307" i="17"/>
  <c r="E1307" i="17"/>
  <c r="F1307" i="17"/>
  <c r="C1308" i="17"/>
  <c r="D1308" i="17"/>
  <c r="E1308" i="17"/>
  <c r="F1308" i="17"/>
  <c r="C1309" i="17"/>
  <c r="D1309" i="17"/>
  <c r="E1309" i="17"/>
  <c r="F1309" i="17"/>
  <c r="C1310" i="17"/>
  <c r="D1310" i="17"/>
  <c r="E1310" i="17"/>
  <c r="F1310" i="17"/>
  <c r="C1311" i="17"/>
  <c r="D1311" i="17"/>
  <c r="E1311" i="17"/>
  <c r="F1311" i="17"/>
  <c r="C1312" i="17"/>
  <c r="D1312" i="17"/>
  <c r="E1312" i="17"/>
  <c r="F1312" i="17"/>
  <c r="C1313" i="17"/>
  <c r="D1313" i="17"/>
  <c r="E1313" i="17"/>
  <c r="F1313" i="17"/>
  <c r="C1314" i="17"/>
  <c r="D1314" i="17"/>
  <c r="E1314" i="17"/>
  <c r="F1314" i="17"/>
  <c r="C1315" i="17"/>
  <c r="D1315" i="17"/>
  <c r="E1315" i="17"/>
  <c r="F1315" i="17"/>
  <c r="C1316" i="17"/>
  <c r="D1316" i="17"/>
  <c r="E1316" i="17"/>
  <c r="F1316" i="17"/>
  <c r="C1317" i="17"/>
  <c r="D1317" i="17"/>
  <c r="E1317" i="17"/>
  <c r="F1317" i="17"/>
  <c r="C1318" i="17"/>
  <c r="D1318" i="17"/>
  <c r="E1318" i="17"/>
  <c r="F1318" i="17"/>
  <c r="C1319" i="17"/>
  <c r="D1319" i="17"/>
  <c r="E1319" i="17"/>
  <c r="F1319" i="17"/>
  <c r="C1320" i="17"/>
  <c r="D1320" i="17"/>
  <c r="E1320" i="17"/>
  <c r="F1320" i="17"/>
  <c r="C1321" i="17"/>
  <c r="D1321" i="17"/>
  <c r="E1321" i="17"/>
  <c r="F1321" i="17"/>
  <c r="C1322" i="17"/>
  <c r="D1322" i="17"/>
  <c r="E1322" i="17"/>
  <c r="F1322" i="17"/>
  <c r="C1323" i="17"/>
  <c r="D1323" i="17"/>
  <c r="E1323" i="17"/>
  <c r="F1323" i="17"/>
  <c r="C1324" i="17"/>
  <c r="D1324" i="17"/>
  <c r="E1324" i="17"/>
  <c r="F1324" i="17"/>
  <c r="C1325" i="17"/>
  <c r="D1325" i="17"/>
  <c r="E1325" i="17"/>
  <c r="F1325" i="17"/>
  <c r="C1326" i="17"/>
  <c r="D1326" i="17"/>
  <c r="E1326" i="17"/>
  <c r="F1326" i="17"/>
  <c r="C1327" i="17"/>
  <c r="D1327" i="17"/>
  <c r="E1327" i="17"/>
  <c r="F1327" i="17"/>
  <c r="C1328" i="17"/>
  <c r="D1328" i="17"/>
  <c r="E1328" i="17"/>
  <c r="F1328" i="17"/>
  <c r="C1329" i="17"/>
  <c r="D1329" i="17"/>
  <c r="E1329" i="17"/>
  <c r="F1329" i="17"/>
  <c r="C1330" i="17"/>
  <c r="D1330" i="17"/>
  <c r="E1330" i="17"/>
  <c r="F1330" i="17"/>
  <c r="C1331" i="17"/>
  <c r="D1331" i="17"/>
  <c r="E1331" i="17"/>
  <c r="F1331" i="17"/>
  <c r="C1332" i="17"/>
  <c r="D1332" i="17"/>
  <c r="E1332" i="17"/>
  <c r="F1332" i="17"/>
  <c r="C1333" i="17"/>
  <c r="D1333" i="17"/>
  <c r="E1333" i="17"/>
  <c r="F1333" i="17"/>
  <c r="C1334" i="17"/>
  <c r="D1334" i="17"/>
  <c r="E1334" i="17"/>
  <c r="F1334" i="17"/>
  <c r="C1335" i="17"/>
  <c r="D1335" i="17"/>
  <c r="E1335" i="17"/>
  <c r="F1335" i="17"/>
  <c r="C1336" i="17"/>
  <c r="D1336" i="17"/>
  <c r="E1336" i="17"/>
  <c r="F1336" i="17"/>
  <c r="C1337" i="17"/>
  <c r="D1337" i="17"/>
  <c r="E1337" i="17"/>
  <c r="F1337" i="17"/>
  <c r="C1338" i="17"/>
  <c r="D1338" i="17"/>
  <c r="E1338" i="17"/>
  <c r="F1338" i="17"/>
  <c r="C1339" i="17"/>
  <c r="D1339" i="17"/>
  <c r="E1339" i="17"/>
  <c r="F1339" i="17"/>
  <c r="C1340" i="17"/>
  <c r="D1340" i="17"/>
  <c r="E1340" i="17"/>
  <c r="F1340" i="17"/>
  <c r="C1341" i="17"/>
  <c r="D1341" i="17"/>
  <c r="E1341" i="17"/>
  <c r="F1341" i="17"/>
  <c r="C1342" i="17"/>
  <c r="D1342" i="17"/>
  <c r="E1342" i="17"/>
  <c r="F1342" i="17"/>
  <c r="C1343" i="17"/>
  <c r="D1343" i="17"/>
  <c r="E1343" i="17"/>
  <c r="F1343" i="17"/>
  <c r="C1344" i="17"/>
  <c r="D1344" i="17"/>
  <c r="E1344" i="17"/>
  <c r="F1344" i="17"/>
  <c r="C1345" i="17"/>
  <c r="D1345" i="17"/>
  <c r="E1345" i="17"/>
  <c r="F1345" i="17"/>
  <c r="C1346" i="17"/>
  <c r="D1346" i="17"/>
  <c r="E1346" i="17"/>
  <c r="F1346" i="17"/>
  <c r="C1347" i="17"/>
  <c r="D1347" i="17"/>
  <c r="E1347" i="17"/>
  <c r="F1347" i="17"/>
  <c r="E1348" i="17"/>
  <c r="F1348" i="17"/>
  <c r="C1349" i="17"/>
  <c r="D1349" i="17"/>
  <c r="E1349" i="17"/>
  <c r="F1349" i="17"/>
  <c r="C1350" i="17"/>
  <c r="D1350" i="17"/>
  <c r="E1350" i="17"/>
  <c r="F1350" i="17"/>
  <c r="C1351" i="17"/>
  <c r="D1351" i="17"/>
  <c r="E1351" i="17"/>
  <c r="F1351" i="17"/>
  <c r="C1352" i="17"/>
  <c r="D1352" i="17"/>
  <c r="E1352" i="17"/>
  <c r="F1352" i="17"/>
  <c r="C1353" i="17"/>
  <c r="D1353" i="17"/>
  <c r="E1353" i="17"/>
  <c r="F1353" i="17"/>
  <c r="C1354" i="17"/>
  <c r="D1354" i="17"/>
  <c r="E1354" i="17"/>
  <c r="F1354" i="17"/>
  <c r="C1355" i="17"/>
  <c r="D1355" i="17"/>
  <c r="E1355" i="17"/>
  <c r="F1355" i="17"/>
  <c r="C1356" i="17"/>
  <c r="D1356" i="17"/>
  <c r="E1356" i="17"/>
  <c r="F1356" i="17"/>
  <c r="C1357" i="17"/>
  <c r="D1357" i="17"/>
  <c r="E1357" i="17"/>
  <c r="F1357" i="17"/>
  <c r="C1358" i="17"/>
  <c r="D1358" i="17"/>
  <c r="E1358" i="17"/>
  <c r="F1358" i="17"/>
  <c r="C1359" i="17"/>
  <c r="D1359" i="17"/>
  <c r="E1359" i="17"/>
  <c r="F1359" i="17"/>
  <c r="C1360" i="17"/>
  <c r="D1360" i="17"/>
  <c r="E1360" i="17"/>
  <c r="F1360" i="17"/>
  <c r="C1361" i="17"/>
  <c r="D1361" i="17"/>
  <c r="E1361" i="17"/>
  <c r="F1361" i="17"/>
  <c r="C1362" i="17"/>
  <c r="D1362" i="17"/>
  <c r="E1362" i="17"/>
  <c r="F1362" i="17"/>
  <c r="C1363" i="17"/>
  <c r="D1363" i="17"/>
  <c r="E1363" i="17"/>
  <c r="F1363" i="17"/>
  <c r="C1364" i="17"/>
  <c r="D1364" i="17"/>
  <c r="E1364" i="17"/>
  <c r="F1364" i="17"/>
  <c r="C1365" i="17"/>
  <c r="D1365" i="17"/>
  <c r="E1365" i="17"/>
  <c r="F1365" i="17"/>
  <c r="C1366" i="17"/>
  <c r="D1366" i="17"/>
  <c r="E1366" i="17"/>
  <c r="F1366" i="17"/>
  <c r="C1367" i="17"/>
  <c r="D1367" i="17"/>
  <c r="E1367" i="17"/>
  <c r="F1367" i="17"/>
  <c r="C1368" i="17"/>
  <c r="D1368" i="17"/>
  <c r="E1368" i="17"/>
  <c r="F1368" i="17"/>
  <c r="C1369" i="17"/>
  <c r="D1369" i="17"/>
  <c r="E1369" i="17"/>
  <c r="F1369" i="17"/>
  <c r="C1370" i="17"/>
  <c r="D1370" i="17"/>
  <c r="E1370" i="17"/>
  <c r="F1370" i="17"/>
  <c r="C1371" i="17"/>
  <c r="D1371" i="17"/>
  <c r="E1371" i="17"/>
  <c r="F1371" i="17"/>
  <c r="C1372" i="17"/>
  <c r="D1372" i="17"/>
  <c r="E1372" i="17"/>
  <c r="F1372" i="17"/>
  <c r="C1373" i="17"/>
  <c r="D1373" i="17"/>
  <c r="E1373" i="17"/>
  <c r="F1373" i="17"/>
  <c r="C1374" i="17"/>
  <c r="D1374" i="17"/>
  <c r="E1374" i="17"/>
  <c r="F1374" i="17"/>
  <c r="C1375" i="17"/>
  <c r="D1375" i="17"/>
  <c r="E1375" i="17"/>
  <c r="F1375" i="17"/>
  <c r="C1376" i="17"/>
  <c r="D1376" i="17"/>
  <c r="E1376" i="17"/>
  <c r="F1376" i="17"/>
  <c r="C1377" i="17"/>
  <c r="D1377" i="17"/>
  <c r="E1377" i="17"/>
  <c r="F1377" i="17"/>
  <c r="C1378" i="17"/>
  <c r="D1378" i="17"/>
  <c r="E1378" i="17"/>
  <c r="F1378" i="17"/>
  <c r="C1379" i="17"/>
  <c r="D1379" i="17"/>
  <c r="E1379" i="17"/>
  <c r="F1379" i="17"/>
  <c r="C1380" i="17"/>
  <c r="D1380" i="17"/>
  <c r="E1380" i="17"/>
  <c r="F1380" i="17"/>
  <c r="C1381" i="17"/>
  <c r="D1381" i="17"/>
  <c r="E1381" i="17"/>
  <c r="F1381" i="17"/>
  <c r="C1382" i="17"/>
  <c r="D1382" i="17"/>
  <c r="E1382" i="17"/>
  <c r="F1382" i="17"/>
  <c r="C1383" i="17"/>
  <c r="D1383" i="17"/>
  <c r="E1383" i="17"/>
  <c r="F1383" i="17"/>
  <c r="C1384" i="17"/>
  <c r="D1384" i="17"/>
  <c r="E1384" i="17"/>
  <c r="F1384" i="17"/>
  <c r="C1385" i="17"/>
  <c r="D1385" i="17"/>
  <c r="E1385" i="17"/>
  <c r="F1385" i="17"/>
  <c r="C1386" i="17"/>
  <c r="D1386" i="17"/>
  <c r="E1386" i="17"/>
  <c r="F1386" i="17"/>
  <c r="C1387" i="17"/>
  <c r="D1387" i="17"/>
  <c r="E1387" i="17"/>
  <c r="F1387" i="17"/>
  <c r="C1388" i="17"/>
  <c r="D1388" i="17"/>
  <c r="E1388" i="17"/>
  <c r="F1388" i="17"/>
  <c r="C1389" i="17"/>
  <c r="D1389" i="17"/>
  <c r="E1389" i="17"/>
  <c r="F1389" i="17"/>
  <c r="C1390" i="17"/>
  <c r="D1390" i="17"/>
  <c r="E1390" i="17"/>
  <c r="F1390" i="17"/>
  <c r="C1391" i="17"/>
  <c r="D1391" i="17"/>
  <c r="E1391" i="17"/>
  <c r="F1391" i="17"/>
  <c r="C1392" i="17"/>
  <c r="D1392" i="17"/>
  <c r="E1392" i="17"/>
  <c r="F1392" i="17"/>
  <c r="C1393" i="17"/>
  <c r="D1393" i="17"/>
  <c r="E1393" i="17"/>
  <c r="F1393" i="17"/>
  <c r="C1394" i="17"/>
  <c r="D1394" i="17"/>
  <c r="E1394" i="17"/>
  <c r="F1394" i="17"/>
  <c r="C1395" i="17"/>
  <c r="D1395" i="17"/>
  <c r="E1395" i="17"/>
  <c r="F1395" i="17"/>
  <c r="C1396" i="17"/>
  <c r="D1396" i="17"/>
  <c r="E1396" i="17"/>
  <c r="F1396" i="17"/>
  <c r="C1397" i="17"/>
  <c r="D1397" i="17"/>
  <c r="E1397" i="17"/>
  <c r="F1397" i="17"/>
  <c r="C1398" i="17"/>
  <c r="D1398" i="17"/>
  <c r="E1398" i="17"/>
  <c r="F1398" i="17"/>
  <c r="C1399" i="17"/>
  <c r="D1399" i="17"/>
  <c r="E1399" i="17"/>
  <c r="F1399" i="17"/>
  <c r="C1400" i="17"/>
  <c r="D1400" i="17"/>
  <c r="E1400" i="17"/>
  <c r="F1400" i="17"/>
  <c r="C1401" i="17"/>
  <c r="D1401" i="17"/>
  <c r="E1401" i="17"/>
  <c r="F1401" i="17"/>
  <c r="C1402" i="17"/>
  <c r="D1402" i="17"/>
  <c r="E1402" i="17"/>
  <c r="F1402" i="17"/>
  <c r="C1403" i="17"/>
  <c r="D1403" i="17"/>
  <c r="E1403" i="17"/>
  <c r="F1403" i="17"/>
  <c r="C1404" i="17"/>
  <c r="D1404" i="17"/>
  <c r="E1404" i="17"/>
  <c r="F1404" i="17"/>
  <c r="C1405" i="17"/>
  <c r="D1405" i="17"/>
  <c r="E1405" i="17"/>
  <c r="F1405" i="17"/>
  <c r="C1406" i="17"/>
  <c r="D1406" i="17"/>
  <c r="E1406" i="17"/>
  <c r="F1406" i="17"/>
  <c r="C1407" i="17"/>
  <c r="D1407" i="17"/>
  <c r="E1407" i="17"/>
  <c r="F1407" i="17"/>
  <c r="C1408" i="17"/>
  <c r="D1408" i="17"/>
  <c r="E1408" i="17"/>
  <c r="F1408" i="17"/>
  <c r="C1409" i="17"/>
  <c r="D1409" i="17"/>
  <c r="E1409" i="17"/>
  <c r="F1409" i="17"/>
  <c r="C1410" i="17"/>
  <c r="D1410" i="17"/>
  <c r="E1410" i="17"/>
  <c r="F1410" i="17"/>
  <c r="C1411" i="17"/>
  <c r="D1411" i="17"/>
  <c r="E1411" i="17"/>
  <c r="F1411" i="17"/>
  <c r="C1412" i="17"/>
  <c r="D1412" i="17"/>
  <c r="E1412" i="17"/>
  <c r="F1412" i="17"/>
  <c r="C1413" i="17"/>
  <c r="D1413" i="17"/>
  <c r="E1413" i="17"/>
  <c r="F1413" i="17"/>
  <c r="C1414" i="17"/>
  <c r="D1414" i="17"/>
  <c r="E1414" i="17"/>
  <c r="F1414" i="17"/>
  <c r="C1415" i="17"/>
  <c r="D1415" i="17"/>
  <c r="E1415" i="17"/>
  <c r="F1415" i="17"/>
  <c r="C1416" i="17"/>
  <c r="D1416" i="17"/>
  <c r="E1416" i="17"/>
  <c r="F1416" i="17"/>
  <c r="C1417" i="17"/>
  <c r="D1417" i="17"/>
  <c r="E1417" i="17"/>
  <c r="F1417" i="17"/>
  <c r="C1418" i="17"/>
  <c r="D1418" i="17"/>
  <c r="E1418" i="17"/>
  <c r="F1418" i="17"/>
  <c r="C1419" i="17"/>
  <c r="D1419" i="17"/>
  <c r="E1419" i="17"/>
  <c r="F1419" i="17"/>
  <c r="C1420" i="17"/>
  <c r="D1420" i="17"/>
  <c r="E1420" i="17"/>
  <c r="F1420" i="17"/>
  <c r="C1421" i="17"/>
  <c r="D1421" i="17"/>
  <c r="E1421" i="17"/>
  <c r="F1421" i="17"/>
  <c r="C1422" i="17"/>
  <c r="D1422" i="17"/>
  <c r="E1422" i="17"/>
  <c r="F1422" i="17"/>
  <c r="C1423" i="17"/>
  <c r="D1423" i="17"/>
  <c r="E1423" i="17"/>
  <c r="F1423" i="17"/>
  <c r="C1424" i="17"/>
  <c r="D1424" i="17"/>
  <c r="E1424" i="17"/>
  <c r="F1424" i="17"/>
  <c r="C1425" i="17"/>
  <c r="D1425" i="17"/>
  <c r="E1425" i="17"/>
  <c r="F1425" i="17"/>
  <c r="C1426" i="17"/>
  <c r="D1426" i="17"/>
  <c r="E1426" i="17"/>
  <c r="F1426" i="17"/>
  <c r="C1427" i="17"/>
  <c r="D1427" i="17"/>
  <c r="E1427" i="17"/>
  <c r="F1427" i="17"/>
  <c r="C1428" i="17"/>
  <c r="D1428" i="17"/>
  <c r="E1428" i="17"/>
  <c r="F1428" i="17"/>
  <c r="C1429" i="17"/>
  <c r="D1429" i="17"/>
  <c r="E1429" i="17"/>
  <c r="F1429" i="17"/>
  <c r="C1430" i="17"/>
  <c r="D1430" i="17"/>
  <c r="E1430" i="17"/>
  <c r="F1430" i="17"/>
  <c r="C1431" i="17"/>
  <c r="D1431" i="17"/>
  <c r="E1431" i="17"/>
  <c r="F1431" i="17"/>
  <c r="C1432" i="17"/>
  <c r="D1432" i="17"/>
  <c r="E1432" i="17"/>
  <c r="F1432" i="17"/>
  <c r="C1433" i="17"/>
  <c r="D1433" i="17"/>
  <c r="E1433" i="17"/>
  <c r="F1433" i="17"/>
  <c r="C1434" i="17"/>
  <c r="D1434" i="17"/>
  <c r="E1434" i="17"/>
  <c r="F1434" i="17"/>
  <c r="C1435" i="17"/>
  <c r="D1435" i="17"/>
  <c r="E1435" i="17"/>
  <c r="F1435" i="17"/>
  <c r="C1436" i="17"/>
  <c r="D1436" i="17"/>
  <c r="E1436" i="17"/>
  <c r="F1436" i="17"/>
  <c r="C1437" i="17"/>
  <c r="D1437" i="17"/>
  <c r="E1437" i="17"/>
  <c r="F1437" i="17"/>
  <c r="C1438" i="17"/>
  <c r="D1438" i="17"/>
  <c r="E1438" i="17"/>
  <c r="F1438" i="17"/>
  <c r="C1439" i="17"/>
  <c r="D1439" i="17"/>
  <c r="E1439" i="17"/>
  <c r="F1439" i="17"/>
  <c r="C1440" i="17"/>
  <c r="D1440" i="17"/>
  <c r="E1440" i="17"/>
  <c r="F1440" i="17"/>
  <c r="C1441" i="17"/>
  <c r="D1441" i="17"/>
  <c r="E1441" i="17"/>
  <c r="F1441" i="17"/>
  <c r="C1442" i="17"/>
  <c r="D1442" i="17"/>
  <c r="E1442" i="17"/>
  <c r="F1442" i="17"/>
  <c r="C1443" i="17"/>
  <c r="D1443" i="17"/>
  <c r="E1443" i="17"/>
  <c r="F1443" i="17"/>
  <c r="C1444" i="17"/>
  <c r="D1444" i="17"/>
  <c r="E1444" i="17"/>
  <c r="F1444" i="17"/>
  <c r="C1445" i="17"/>
  <c r="D1445" i="17"/>
  <c r="E1445" i="17"/>
  <c r="F1445" i="17"/>
  <c r="C1446" i="17"/>
  <c r="D1446" i="17"/>
  <c r="E1446" i="17"/>
  <c r="F1446" i="17"/>
  <c r="C1447" i="17"/>
  <c r="D1447" i="17"/>
  <c r="E1447" i="17"/>
  <c r="F1447" i="17"/>
  <c r="C1448" i="17"/>
  <c r="D1448" i="17"/>
  <c r="E1448" i="17"/>
  <c r="F1448" i="17"/>
  <c r="C1449" i="17"/>
  <c r="D1449" i="17"/>
  <c r="E1449" i="17"/>
  <c r="F1449" i="17"/>
  <c r="C1450" i="17"/>
  <c r="D1450" i="17"/>
  <c r="E1450" i="17"/>
  <c r="F1450" i="17"/>
  <c r="C1451" i="17"/>
  <c r="D1451" i="17"/>
  <c r="E1451" i="17"/>
  <c r="F1451" i="17"/>
  <c r="C1452" i="17"/>
  <c r="D1452" i="17"/>
  <c r="E1452" i="17"/>
  <c r="F1452" i="17"/>
  <c r="C1453" i="17"/>
  <c r="D1453" i="17"/>
  <c r="E1453" i="17"/>
  <c r="F1453" i="17"/>
  <c r="C1454" i="17"/>
  <c r="D1454" i="17"/>
  <c r="E1454" i="17"/>
  <c r="F1454" i="17"/>
  <c r="C1455" i="17"/>
  <c r="D1455" i="17"/>
  <c r="E1455" i="17"/>
  <c r="F1455" i="17"/>
  <c r="C1456" i="17"/>
  <c r="D1456" i="17"/>
  <c r="E1456" i="17"/>
  <c r="F1456" i="17"/>
  <c r="C1457" i="17"/>
  <c r="D1457" i="17"/>
  <c r="E1457" i="17"/>
  <c r="F1457" i="17"/>
  <c r="C1458" i="17"/>
  <c r="D1458" i="17"/>
  <c r="E1458" i="17"/>
  <c r="F1458" i="17"/>
  <c r="C1459" i="17"/>
  <c r="D1459" i="17"/>
  <c r="E1459" i="17"/>
  <c r="F1459" i="17"/>
  <c r="C1460" i="17"/>
  <c r="D1460" i="17"/>
  <c r="E1460" i="17"/>
  <c r="F1460" i="17"/>
  <c r="C1461" i="17"/>
  <c r="D1461" i="17"/>
  <c r="E1461" i="17"/>
  <c r="F1461" i="17"/>
  <c r="C1462" i="17"/>
  <c r="D1462" i="17"/>
  <c r="E1462" i="17"/>
  <c r="F1462" i="17"/>
  <c r="C1463" i="17"/>
  <c r="D1463" i="17"/>
  <c r="E1463" i="17"/>
  <c r="F1463" i="17"/>
  <c r="C1464" i="17"/>
  <c r="D1464" i="17"/>
  <c r="E1464" i="17"/>
  <c r="F1464" i="17"/>
  <c r="C1465" i="17"/>
  <c r="D1465" i="17"/>
  <c r="E1465" i="17"/>
  <c r="F1465" i="17"/>
  <c r="C1466" i="17"/>
  <c r="D1466" i="17"/>
  <c r="E1466" i="17"/>
  <c r="F1466" i="17"/>
  <c r="C1467" i="17"/>
  <c r="D1467" i="17"/>
  <c r="E1467" i="17"/>
  <c r="F1467" i="17"/>
  <c r="C1468" i="17"/>
  <c r="D1468" i="17"/>
  <c r="E1468" i="17"/>
  <c r="F1468" i="17"/>
  <c r="C1469" i="17"/>
  <c r="D1469" i="17"/>
  <c r="E1469" i="17"/>
  <c r="F1469" i="17"/>
  <c r="C1470" i="17"/>
  <c r="D1470" i="17"/>
  <c r="E1470" i="17"/>
  <c r="F1470" i="17"/>
  <c r="C1471" i="17"/>
  <c r="D1471" i="17"/>
  <c r="E1471" i="17"/>
  <c r="F1471" i="17"/>
  <c r="C1472" i="17"/>
  <c r="D1472" i="17"/>
  <c r="E1472" i="17"/>
  <c r="F1472" i="17"/>
  <c r="C1473" i="17"/>
  <c r="D1473" i="17"/>
  <c r="E1473" i="17"/>
  <c r="F1473" i="17"/>
  <c r="C1474" i="17"/>
  <c r="D1474" i="17"/>
  <c r="E1474" i="17"/>
  <c r="F1474" i="17"/>
  <c r="C1475" i="17"/>
  <c r="D1475" i="17"/>
  <c r="E1475" i="17"/>
  <c r="F1475" i="17"/>
  <c r="C1476" i="17"/>
  <c r="D1476" i="17"/>
  <c r="E1476" i="17"/>
  <c r="F1476" i="17"/>
  <c r="C1477" i="17"/>
  <c r="D1477" i="17"/>
  <c r="E1477" i="17"/>
  <c r="F1477" i="17"/>
  <c r="C1478" i="17"/>
  <c r="D1478" i="17"/>
  <c r="E1478" i="17"/>
  <c r="F1478" i="17"/>
  <c r="C1479" i="17"/>
  <c r="D1479" i="17"/>
  <c r="E1479" i="17"/>
  <c r="F1479" i="17"/>
  <c r="C1480" i="17"/>
  <c r="D1480" i="17"/>
  <c r="E1480" i="17"/>
  <c r="F1480" i="17"/>
  <c r="C1481" i="17"/>
  <c r="D1481" i="17"/>
  <c r="E1481" i="17"/>
  <c r="F1481" i="17"/>
  <c r="C1482" i="17"/>
  <c r="D1482" i="17"/>
  <c r="E1482" i="17"/>
  <c r="F1482" i="17"/>
  <c r="C1483" i="17"/>
  <c r="D1483" i="17"/>
  <c r="E1483" i="17"/>
  <c r="F1483" i="17"/>
  <c r="C1484" i="17"/>
  <c r="D1484" i="17"/>
  <c r="E1484" i="17"/>
  <c r="F1484" i="17"/>
  <c r="C1485" i="17"/>
  <c r="D1485" i="17"/>
  <c r="E1485" i="17"/>
  <c r="F1485" i="17"/>
  <c r="C1486" i="17"/>
  <c r="D1486" i="17"/>
  <c r="E1486" i="17"/>
  <c r="F1486" i="17"/>
  <c r="C1487" i="17"/>
  <c r="D1487" i="17"/>
  <c r="E1487" i="17"/>
  <c r="F1487" i="17"/>
  <c r="C1488" i="17"/>
  <c r="D1488" i="17"/>
  <c r="E1488" i="17"/>
  <c r="F1488" i="17"/>
  <c r="C1489" i="17"/>
  <c r="D1489" i="17"/>
  <c r="E1489" i="17"/>
  <c r="F1489" i="17"/>
  <c r="C1490" i="17"/>
  <c r="D1490" i="17"/>
  <c r="E1490" i="17"/>
  <c r="F1490" i="17"/>
  <c r="C1491" i="17"/>
  <c r="D1491" i="17"/>
  <c r="E1491" i="17"/>
  <c r="F1491" i="17"/>
  <c r="C1492" i="17"/>
  <c r="D1492" i="17"/>
  <c r="E1492" i="17"/>
  <c r="F1492" i="17"/>
  <c r="C1493" i="17"/>
  <c r="D1493" i="17"/>
  <c r="E1493" i="17"/>
  <c r="F1493" i="17"/>
  <c r="C1494" i="17"/>
  <c r="D1494" i="17"/>
  <c r="E1494" i="17"/>
  <c r="F1494" i="17"/>
  <c r="C1495" i="17"/>
  <c r="D1495" i="17"/>
  <c r="E1495" i="17"/>
  <c r="F1495" i="17"/>
  <c r="C1496" i="17"/>
  <c r="D1496" i="17"/>
  <c r="E1496" i="17"/>
  <c r="F1496" i="17"/>
  <c r="C1497" i="17"/>
  <c r="D1497" i="17"/>
  <c r="E1497" i="17"/>
  <c r="F1497" i="17"/>
  <c r="C1498" i="17"/>
  <c r="D1498" i="17"/>
  <c r="E1498" i="17"/>
  <c r="F1498" i="17"/>
  <c r="C1499" i="17"/>
  <c r="D1499" i="17"/>
  <c r="E1499" i="17"/>
  <c r="F1499" i="17"/>
  <c r="C1500" i="17"/>
  <c r="D1500" i="17"/>
  <c r="E1500" i="17"/>
  <c r="F1500" i="17"/>
  <c r="C1501" i="17"/>
  <c r="D1501" i="17"/>
  <c r="E1501" i="17"/>
  <c r="F1501" i="17"/>
  <c r="C1502" i="17"/>
  <c r="D1502" i="17"/>
  <c r="E1502" i="17"/>
  <c r="F1502" i="17"/>
  <c r="C1503" i="17"/>
  <c r="D1503" i="17"/>
  <c r="E1503" i="17"/>
  <c r="F1503" i="17"/>
  <c r="C1504" i="17"/>
  <c r="D1504" i="17"/>
  <c r="E1504" i="17"/>
  <c r="F1504" i="17"/>
  <c r="C1505" i="17"/>
  <c r="D1505" i="17"/>
  <c r="E1505" i="17"/>
  <c r="F1505" i="17"/>
  <c r="C1506" i="17"/>
  <c r="D1506" i="17"/>
  <c r="E1506" i="17"/>
  <c r="F1506" i="17"/>
  <c r="C1507" i="17"/>
  <c r="D1507" i="17"/>
  <c r="E1507" i="17"/>
  <c r="F1507" i="17"/>
  <c r="C1508" i="17"/>
  <c r="D1508" i="17"/>
  <c r="E1508" i="17"/>
  <c r="F1508" i="17"/>
  <c r="C1509" i="17"/>
  <c r="D1509" i="17"/>
  <c r="E1509" i="17"/>
  <c r="F1509" i="17"/>
  <c r="C1510" i="17"/>
  <c r="D1510" i="17"/>
  <c r="E1510" i="17"/>
  <c r="F1510" i="17"/>
  <c r="C1511" i="17"/>
  <c r="D1511" i="17"/>
  <c r="E1511" i="17"/>
  <c r="F1511" i="17"/>
  <c r="C1512" i="17"/>
  <c r="D1512" i="17"/>
  <c r="E1512" i="17"/>
  <c r="F1512" i="17"/>
  <c r="C1513" i="17"/>
  <c r="D1513" i="17"/>
  <c r="E1513" i="17"/>
  <c r="F1513" i="17"/>
  <c r="C1514" i="17"/>
  <c r="D1514" i="17"/>
  <c r="E1514" i="17"/>
  <c r="F1514" i="17"/>
  <c r="C1515" i="17"/>
  <c r="D1515" i="17"/>
  <c r="E1515" i="17"/>
  <c r="F1515" i="17"/>
  <c r="C1516" i="17"/>
  <c r="D1516" i="17"/>
  <c r="E1516" i="17"/>
  <c r="F1516" i="17"/>
  <c r="C1517" i="17"/>
  <c r="D1517" i="17"/>
  <c r="E1517" i="17"/>
  <c r="F1517" i="17"/>
  <c r="C1518" i="17"/>
  <c r="D1518" i="17"/>
  <c r="E1518" i="17"/>
  <c r="F1518" i="17"/>
  <c r="C1519" i="17"/>
  <c r="D1519" i="17"/>
  <c r="E1519" i="17"/>
  <c r="F1519" i="17"/>
  <c r="C1520" i="17"/>
  <c r="D1520" i="17"/>
  <c r="E1520" i="17"/>
  <c r="F1520" i="17"/>
  <c r="C1521" i="17"/>
  <c r="D1521" i="17"/>
  <c r="E1521" i="17"/>
  <c r="F1521" i="17"/>
  <c r="C1522" i="17"/>
  <c r="D1522" i="17"/>
  <c r="E1522" i="17"/>
  <c r="F1522" i="17"/>
  <c r="C1523" i="17"/>
  <c r="D1523" i="17"/>
  <c r="E1523" i="17"/>
  <c r="F1523" i="17"/>
  <c r="C1524" i="17"/>
  <c r="D1524" i="17"/>
  <c r="E1524" i="17"/>
  <c r="F1524" i="17"/>
  <c r="C1525" i="17"/>
  <c r="D1525" i="17"/>
  <c r="E1525" i="17"/>
  <c r="F1525" i="17"/>
  <c r="C1526" i="17"/>
  <c r="D1526" i="17"/>
  <c r="E1526" i="17"/>
  <c r="F1526" i="17"/>
  <c r="C1527" i="17"/>
  <c r="D1527" i="17"/>
  <c r="E1527" i="17"/>
  <c r="F1527" i="17"/>
  <c r="C1528" i="17"/>
  <c r="D1528" i="17"/>
  <c r="E1528" i="17"/>
  <c r="F1528" i="17"/>
  <c r="C1529" i="17"/>
  <c r="D1529" i="17"/>
  <c r="E1529" i="17"/>
  <c r="F1529" i="17"/>
  <c r="C1530" i="17"/>
  <c r="D1530" i="17"/>
  <c r="E1530" i="17"/>
  <c r="F1530" i="17"/>
  <c r="C1531" i="17"/>
  <c r="D1531" i="17"/>
  <c r="E1531" i="17"/>
  <c r="F1531" i="17"/>
  <c r="C1532" i="17"/>
  <c r="D1532" i="17"/>
  <c r="E1532" i="17"/>
  <c r="F1532" i="17"/>
  <c r="C1533" i="17"/>
  <c r="D1533" i="17"/>
  <c r="E1533" i="17"/>
  <c r="F1533" i="17"/>
  <c r="C1534" i="17"/>
  <c r="D1534" i="17"/>
  <c r="E1534" i="17"/>
  <c r="F1534" i="17"/>
  <c r="C1535" i="17"/>
  <c r="D1535" i="17"/>
  <c r="E1535" i="17"/>
  <c r="F1535" i="17"/>
  <c r="C1536" i="17"/>
  <c r="D1536" i="17"/>
  <c r="E1536" i="17"/>
  <c r="F1536" i="17"/>
  <c r="C1537" i="17"/>
  <c r="D1537" i="17"/>
  <c r="E1537" i="17"/>
  <c r="F1537" i="17"/>
  <c r="C1538" i="17"/>
  <c r="D1538" i="17"/>
  <c r="E1538" i="17"/>
  <c r="F1538" i="17"/>
  <c r="C1539" i="17"/>
  <c r="D1539" i="17"/>
  <c r="E1539" i="17"/>
  <c r="F1539" i="17"/>
  <c r="C1540" i="17"/>
  <c r="D1540" i="17"/>
  <c r="E1540" i="17"/>
  <c r="F1540" i="17"/>
  <c r="C1541" i="17"/>
  <c r="D1541" i="17"/>
  <c r="E1541" i="17"/>
  <c r="F1541" i="17"/>
  <c r="C1542" i="17"/>
  <c r="D1542" i="17"/>
  <c r="E1542" i="17"/>
  <c r="F1542" i="17"/>
  <c r="C1543" i="17"/>
  <c r="D1543" i="17"/>
  <c r="E1543" i="17"/>
  <c r="F1543" i="17"/>
  <c r="C1544" i="17"/>
  <c r="D1544" i="17"/>
  <c r="E1544" i="17"/>
  <c r="F1544" i="17"/>
  <c r="C1545" i="17"/>
  <c r="D1545" i="17"/>
  <c r="E1545" i="17"/>
  <c r="F1545" i="17"/>
  <c r="C1546" i="17"/>
  <c r="D1546" i="17"/>
  <c r="E1546" i="17"/>
  <c r="F1546" i="17"/>
  <c r="C1547" i="17"/>
  <c r="D1547" i="17"/>
  <c r="E1547" i="17"/>
  <c r="F1547" i="17"/>
  <c r="C1548" i="17"/>
  <c r="D1548" i="17"/>
  <c r="E1548" i="17"/>
  <c r="F1548" i="17"/>
  <c r="C1549" i="17"/>
  <c r="D1549" i="17"/>
  <c r="E1549" i="17"/>
  <c r="F1549" i="17"/>
  <c r="C1550" i="17"/>
  <c r="D1550" i="17"/>
  <c r="E1550" i="17"/>
  <c r="F1550" i="17"/>
  <c r="C1551" i="17"/>
  <c r="D1551" i="17"/>
  <c r="E1551" i="17"/>
  <c r="F1551" i="17"/>
  <c r="C1552" i="17"/>
  <c r="D1552" i="17"/>
  <c r="E1552" i="17"/>
  <c r="F1552" i="17"/>
  <c r="C1553" i="17"/>
  <c r="D1553" i="17"/>
  <c r="E1553" i="17"/>
  <c r="F1553" i="17"/>
  <c r="C1554" i="17"/>
  <c r="D1554" i="17"/>
  <c r="E1554" i="17"/>
  <c r="F1554" i="17"/>
  <c r="C1555" i="17"/>
  <c r="D1555" i="17"/>
  <c r="E1555" i="17"/>
  <c r="F1555" i="17"/>
  <c r="C1556" i="17"/>
  <c r="D1556" i="17"/>
  <c r="E1556" i="17"/>
  <c r="F1556" i="17"/>
  <c r="C1557" i="17"/>
  <c r="D1557" i="17"/>
  <c r="E1557" i="17"/>
  <c r="F1557" i="17"/>
  <c r="C1558" i="17"/>
  <c r="D1558" i="17"/>
  <c r="E1558" i="17"/>
  <c r="F1558" i="17"/>
  <c r="C1559" i="17"/>
  <c r="D1559" i="17"/>
  <c r="E1559" i="17"/>
  <c r="F1559" i="17"/>
  <c r="C1560" i="17"/>
  <c r="D1560" i="17"/>
  <c r="E1560" i="17"/>
  <c r="F1560" i="17"/>
  <c r="C1561" i="17"/>
  <c r="D1561" i="17"/>
  <c r="E1561" i="17"/>
  <c r="F1561" i="17"/>
  <c r="C1562" i="17"/>
  <c r="D1562" i="17"/>
  <c r="E1562" i="17"/>
  <c r="F1562" i="17"/>
  <c r="C1563" i="17"/>
  <c r="D1563" i="17"/>
  <c r="E1563" i="17"/>
  <c r="F1563" i="17"/>
  <c r="C1564" i="17"/>
  <c r="D1564" i="17"/>
  <c r="E1564" i="17"/>
  <c r="F1564" i="17"/>
  <c r="C1565" i="17"/>
  <c r="D1565" i="17"/>
  <c r="E1565" i="17"/>
  <c r="F1565" i="17"/>
  <c r="C1566" i="17"/>
  <c r="D1566" i="17"/>
  <c r="E1566" i="17"/>
  <c r="F1566" i="17"/>
  <c r="C1567" i="17"/>
  <c r="D1567" i="17"/>
  <c r="E1567" i="17"/>
  <c r="F1567" i="17"/>
  <c r="C1568" i="17"/>
  <c r="D1568" i="17"/>
  <c r="E1568" i="17"/>
  <c r="F1568" i="17"/>
  <c r="C1569" i="17"/>
  <c r="D1569" i="17"/>
  <c r="E1569" i="17"/>
  <c r="F1569" i="17"/>
  <c r="C1570" i="17"/>
  <c r="D1570" i="17"/>
  <c r="E1570" i="17"/>
  <c r="F1570" i="17"/>
  <c r="C1571" i="17"/>
  <c r="D1571" i="17"/>
  <c r="E1571" i="17"/>
  <c r="F1571" i="17"/>
  <c r="C1572" i="17"/>
  <c r="D1572" i="17"/>
  <c r="E1572" i="17"/>
  <c r="F1572" i="17"/>
  <c r="C1573" i="17"/>
  <c r="D1573" i="17"/>
  <c r="E1573" i="17"/>
  <c r="F1573" i="17"/>
  <c r="C1574" i="17"/>
  <c r="D1574" i="17"/>
  <c r="E1574" i="17"/>
  <c r="F1574" i="17"/>
  <c r="C1575" i="17"/>
  <c r="D1575" i="17"/>
  <c r="E1575" i="17"/>
  <c r="F1575" i="17"/>
  <c r="C1576" i="17"/>
  <c r="D1576" i="17"/>
  <c r="E1576" i="17"/>
  <c r="F1576" i="17"/>
  <c r="C1577" i="17"/>
  <c r="D1577" i="17"/>
  <c r="E1577" i="17"/>
  <c r="F1577" i="17"/>
  <c r="C1578" i="17"/>
  <c r="D1578" i="17"/>
  <c r="E1578" i="17"/>
  <c r="F1578" i="17"/>
  <c r="C1579" i="17"/>
  <c r="D1579" i="17"/>
  <c r="E1579" i="17"/>
  <c r="F1579" i="17"/>
  <c r="C1580" i="17"/>
  <c r="D1580" i="17"/>
  <c r="E1580" i="17"/>
  <c r="F1580" i="17"/>
  <c r="C1581" i="17"/>
  <c r="D1581" i="17"/>
  <c r="E1581" i="17"/>
  <c r="F1581" i="17"/>
  <c r="C1582" i="17"/>
  <c r="D1582" i="17"/>
  <c r="E1582" i="17"/>
  <c r="F1582" i="17"/>
  <c r="C1583" i="17"/>
  <c r="D1583" i="17"/>
  <c r="E1583" i="17"/>
  <c r="F1583" i="17"/>
  <c r="C1584" i="17"/>
  <c r="D1584" i="17"/>
  <c r="E1584" i="17"/>
  <c r="F1584" i="17"/>
  <c r="C1585" i="17"/>
  <c r="D1585" i="17"/>
  <c r="E1585" i="17"/>
  <c r="F1585" i="17"/>
  <c r="C1586" i="17"/>
  <c r="D1586" i="17"/>
  <c r="E1586" i="17"/>
  <c r="F1586" i="17"/>
  <c r="C1587" i="17"/>
  <c r="D1587" i="17"/>
  <c r="E1587" i="17"/>
  <c r="F1587" i="17"/>
  <c r="C1588" i="17"/>
  <c r="D1588" i="17"/>
  <c r="E1588" i="17"/>
  <c r="F1588" i="17"/>
  <c r="C1589" i="17"/>
  <c r="D1589" i="17"/>
  <c r="E1589" i="17"/>
  <c r="F1589" i="17"/>
  <c r="C1590" i="17"/>
  <c r="D1590" i="17"/>
  <c r="E1590" i="17"/>
  <c r="F1590" i="17"/>
  <c r="C1591" i="17"/>
  <c r="D1591" i="17"/>
  <c r="E1591" i="17"/>
  <c r="F1591" i="17"/>
  <c r="C1592" i="17"/>
  <c r="D1592" i="17"/>
  <c r="E1592" i="17"/>
  <c r="F1592" i="17"/>
  <c r="C1593" i="17"/>
  <c r="D1593" i="17"/>
  <c r="E1593" i="17"/>
  <c r="F1593" i="17"/>
  <c r="C1594" i="17"/>
  <c r="D1594" i="17"/>
  <c r="E1594" i="17"/>
  <c r="F1594" i="17"/>
  <c r="C1595" i="17"/>
  <c r="D1595" i="17"/>
  <c r="E1595" i="17"/>
  <c r="F1595" i="17"/>
  <c r="C1596" i="17"/>
  <c r="D1596" i="17"/>
  <c r="E1596" i="17"/>
  <c r="F1596" i="17"/>
  <c r="C1597" i="17"/>
  <c r="D1597" i="17"/>
  <c r="E1597" i="17"/>
  <c r="F1597" i="17"/>
  <c r="C1598" i="17"/>
  <c r="D1598" i="17"/>
  <c r="E1598" i="17"/>
  <c r="F1598" i="17"/>
  <c r="C1599" i="17"/>
  <c r="D1599" i="17"/>
  <c r="E1599" i="17"/>
  <c r="F1599" i="17"/>
  <c r="C1600" i="17"/>
  <c r="D1600" i="17"/>
  <c r="E1600" i="17"/>
  <c r="F1600" i="17"/>
  <c r="C1601" i="17"/>
  <c r="D1601" i="17"/>
  <c r="E1601" i="17"/>
  <c r="F1601" i="17"/>
  <c r="C1602" i="17"/>
  <c r="D1602" i="17"/>
  <c r="E1602" i="17"/>
  <c r="F1602" i="17"/>
  <c r="C1603" i="17"/>
  <c r="D1603" i="17"/>
  <c r="E1603" i="17"/>
  <c r="F1603" i="17"/>
  <c r="C1604" i="17"/>
  <c r="D1604" i="17"/>
  <c r="E1604" i="17"/>
  <c r="F1604" i="17"/>
  <c r="C1605" i="17"/>
  <c r="D1605" i="17"/>
  <c r="E1605" i="17"/>
  <c r="F1605" i="17"/>
  <c r="C1606" i="17"/>
  <c r="D1606" i="17"/>
  <c r="E1606" i="17"/>
  <c r="F1606" i="17"/>
  <c r="C1607" i="17"/>
  <c r="D1607" i="17"/>
  <c r="E1607" i="17"/>
  <c r="F1607" i="17"/>
  <c r="C1608" i="17"/>
  <c r="D1608" i="17"/>
  <c r="E1608" i="17"/>
  <c r="F1608" i="17"/>
  <c r="C1609" i="17"/>
  <c r="D1609" i="17"/>
  <c r="E1609" i="17"/>
  <c r="F1609" i="17"/>
  <c r="C1610" i="17"/>
  <c r="D1610" i="17"/>
  <c r="E1610" i="17"/>
  <c r="F1610" i="17"/>
  <c r="C1611" i="17"/>
  <c r="D1611" i="17"/>
  <c r="E1611" i="17"/>
  <c r="F1611" i="17"/>
  <c r="C1612" i="17"/>
  <c r="D1612" i="17"/>
  <c r="E1612" i="17"/>
  <c r="F1612" i="17"/>
  <c r="C1613" i="17"/>
  <c r="D1613" i="17"/>
  <c r="E1613" i="17"/>
  <c r="F1613" i="17"/>
  <c r="C1614" i="17"/>
  <c r="D1614" i="17"/>
  <c r="E1614" i="17"/>
  <c r="F1614" i="17"/>
  <c r="C1615" i="17"/>
  <c r="D1615" i="17"/>
  <c r="E1615" i="17"/>
  <c r="F1615" i="17"/>
  <c r="C1616" i="17"/>
  <c r="D1616" i="17"/>
  <c r="E1616" i="17"/>
  <c r="F1616" i="17"/>
  <c r="C1617" i="17"/>
  <c r="D1617" i="17"/>
  <c r="E1617" i="17"/>
  <c r="F1617" i="17"/>
  <c r="C1618" i="17"/>
  <c r="D1618" i="17"/>
  <c r="E1618" i="17"/>
  <c r="F1618" i="17"/>
  <c r="C1619" i="17"/>
  <c r="D1619" i="17"/>
  <c r="E1619" i="17"/>
  <c r="F1619" i="17"/>
  <c r="C1620" i="17"/>
  <c r="D1620" i="17"/>
  <c r="E1620" i="17"/>
  <c r="F1620" i="17"/>
  <c r="C1621" i="17"/>
  <c r="D1621" i="17"/>
  <c r="E1621" i="17"/>
  <c r="F1621" i="17"/>
  <c r="C1622" i="17"/>
  <c r="D1622" i="17"/>
  <c r="E1622" i="17"/>
  <c r="F1622" i="17"/>
  <c r="C1623" i="17"/>
  <c r="D1623" i="17"/>
  <c r="E1623" i="17"/>
  <c r="F1623" i="17"/>
  <c r="C1624" i="17"/>
  <c r="D1624" i="17"/>
  <c r="E1624" i="17"/>
  <c r="F1624" i="17"/>
  <c r="C1625" i="17"/>
  <c r="D1625" i="17"/>
  <c r="E1625" i="17"/>
  <c r="F1625" i="17"/>
  <c r="C1626" i="17"/>
  <c r="D1626" i="17"/>
  <c r="E1626" i="17"/>
  <c r="F1626" i="17"/>
  <c r="C1627" i="17"/>
  <c r="D1627" i="17"/>
  <c r="E1627" i="17"/>
  <c r="F1627" i="17"/>
  <c r="C1628" i="17"/>
  <c r="D1628" i="17"/>
  <c r="E1628" i="17"/>
  <c r="F1628" i="17"/>
  <c r="C1629" i="17"/>
  <c r="D1629" i="17"/>
  <c r="E1629" i="17"/>
  <c r="F1629" i="17"/>
  <c r="C1630" i="17"/>
  <c r="D1630" i="17"/>
  <c r="E1630" i="17"/>
  <c r="F1630" i="17"/>
  <c r="C1631" i="17"/>
  <c r="D1631" i="17"/>
  <c r="E1631" i="17"/>
  <c r="F1631" i="17"/>
  <c r="C1632" i="17"/>
  <c r="D1632" i="17"/>
  <c r="E1632" i="17"/>
  <c r="F1632" i="17"/>
  <c r="C1633" i="17"/>
  <c r="D1633" i="17"/>
  <c r="E1633" i="17"/>
  <c r="F1633" i="17"/>
  <c r="C1634" i="17"/>
  <c r="D1634" i="17"/>
  <c r="E1634" i="17"/>
  <c r="F1634" i="17"/>
  <c r="C1635" i="17"/>
  <c r="D1635" i="17"/>
  <c r="E1635" i="17"/>
  <c r="F1635" i="17"/>
  <c r="C1636" i="17"/>
  <c r="D1636" i="17"/>
  <c r="E1636" i="17"/>
  <c r="F1636" i="17"/>
  <c r="C1637" i="17"/>
  <c r="D1637" i="17"/>
  <c r="E1637" i="17"/>
  <c r="F1637" i="17"/>
  <c r="C1638" i="17"/>
  <c r="D1638" i="17"/>
  <c r="E1638" i="17"/>
  <c r="F1638" i="17"/>
  <c r="C1639" i="17"/>
  <c r="D1639" i="17"/>
  <c r="E1639" i="17"/>
  <c r="F1639" i="17"/>
  <c r="C1640" i="17"/>
  <c r="D1640" i="17"/>
  <c r="E1640" i="17"/>
  <c r="F1640" i="17"/>
  <c r="C1641" i="17"/>
  <c r="D1641" i="17"/>
  <c r="E1641" i="17"/>
  <c r="F1641" i="17"/>
  <c r="C1642" i="17"/>
  <c r="D1642" i="17"/>
  <c r="E1642" i="17"/>
  <c r="F1642" i="17"/>
  <c r="C1643" i="17"/>
  <c r="D1643" i="17"/>
  <c r="E1643" i="17"/>
  <c r="F1643" i="17"/>
  <c r="C1644" i="17"/>
  <c r="D1644" i="17"/>
  <c r="E1644" i="17"/>
  <c r="F1644" i="17"/>
  <c r="C1645" i="17"/>
  <c r="D1645" i="17"/>
  <c r="E1645" i="17"/>
  <c r="F1645" i="17"/>
  <c r="C1646" i="17"/>
  <c r="D1646" i="17"/>
  <c r="E1646" i="17"/>
  <c r="F1646" i="17"/>
  <c r="C1647" i="17"/>
  <c r="D1647" i="17"/>
  <c r="E1647" i="17"/>
  <c r="F1647" i="17"/>
  <c r="C1648" i="17"/>
  <c r="D1648" i="17"/>
  <c r="E1648" i="17"/>
  <c r="F1648" i="17"/>
  <c r="C1649" i="17"/>
  <c r="D1649" i="17"/>
  <c r="E1649" i="17"/>
  <c r="F1649" i="17"/>
  <c r="C1650" i="17"/>
  <c r="D1650" i="17"/>
  <c r="E1650" i="17"/>
  <c r="F1650" i="17"/>
  <c r="C1651" i="17"/>
  <c r="D1651" i="17"/>
  <c r="E1651" i="17"/>
  <c r="F1651" i="17"/>
  <c r="C1652" i="17"/>
  <c r="D1652" i="17"/>
  <c r="E1652" i="17"/>
  <c r="F1652" i="17"/>
  <c r="C1653" i="17"/>
  <c r="D1653" i="17"/>
  <c r="E1653" i="17"/>
  <c r="F1653" i="17"/>
  <c r="C1654" i="17"/>
  <c r="D1654" i="17"/>
  <c r="E1654" i="17"/>
  <c r="F1654" i="17"/>
  <c r="C1655" i="17"/>
  <c r="D1655" i="17"/>
  <c r="E1655" i="17"/>
  <c r="F1655" i="17"/>
  <c r="C1656" i="17"/>
  <c r="D1656" i="17"/>
  <c r="E1656" i="17"/>
  <c r="F1656" i="17"/>
  <c r="C1657" i="17"/>
  <c r="D1657" i="17"/>
  <c r="E1657" i="17"/>
  <c r="F1657" i="17"/>
  <c r="C1658" i="17"/>
  <c r="D1658" i="17"/>
  <c r="E1658" i="17"/>
  <c r="F1658" i="17"/>
  <c r="C1659" i="17"/>
  <c r="D1659" i="17"/>
  <c r="E1659" i="17"/>
  <c r="F1659" i="17"/>
  <c r="C1660" i="17"/>
  <c r="D1660" i="17"/>
  <c r="E1660" i="17"/>
  <c r="F1660" i="17"/>
  <c r="C1661" i="17"/>
  <c r="D1661" i="17"/>
  <c r="E1661" i="17"/>
  <c r="F1661" i="17"/>
  <c r="C1662" i="17"/>
  <c r="D1662" i="17"/>
  <c r="E1662" i="17"/>
  <c r="F1662" i="17"/>
  <c r="C1663" i="17"/>
  <c r="D1663" i="17"/>
  <c r="E1663" i="17"/>
  <c r="F1663" i="17"/>
  <c r="C1664" i="17"/>
  <c r="D1664" i="17"/>
  <c r="E1664" i="17"/>
  <c r="F1664" i="17"/>
  <c r="C1665" i="17"/>
  <c r="D1665" i="17"/>
  <c r="E1665" i="17"/>
  <c r="F1665" i="17"/>
  <c r="C1666" i="17"/>
  <c r="D1666" i="17"/>
  <c r="E1666" i="17"/>
  <c r="F1666" i="17"/>
  <c r="C1667" i="17"/>
  <c r="D1667" i="17"/>
  <c r="E1667" i="17"/>
  <c r="F1667" i="17"/>
  <c r="C1668" i="17"/>
  <c r="D1668" i="17"/>
  <c r="E1668" i="17"/>
  <c r="F1668" i="17"/>
  <c r="C1669" i="17"/>
  <c r="D1669" i="17"/>
  <c r="E1669" i="17"/>
  <c r="F1669" i="17"/>
  <c r="C1670" i="17"/>
  <c r="D1670" i="17"/>
  <c r="E1670" i="17"/>
  <c r="F1670" i="17"/>
  <c r="C1671" i="17"/>
  <c r="D1671" i="17"/>
  <c r="E1671" i="17"/>
  <c r="F1671" i="17"/>
  <c r="C1672" i="17"/>
  <c r="D1672" i="17"/>
  <c r="E1672" i="17"/>
  <c r="F1672" i="17"/>
  <c r="C1673" i="17"/>
  <c r="D1673" i="17"/>
  <c r="E1673" i="17"/>
  <c r="F1673" i="17"/>
  <c r="C1674" i="17"/>
  <c r="D1674" i="17"/>
  <c r="E1674" i="17"/>
  <c r="F1674" i="17"/>
  <c r="C1675" i="17"/>
  <c r="D1675" i="17"/>
  <c r="E1675" i="17"/>
  <c r="F1675" i="17"/>
  <c r="C1676" i="17"/>
  <c r="D1676" i="17"/>
  <c r="E1676" i="17"/>
  <c r="F1676" i="17"/>
  <c r="C1677" i="17"/>
  <c r="D1677" i="17"/>
  <c r="E1677" i="17"/>
  <c r="F1677" i="17"/>
  <c r="C1678" i="17"/>
  <c r="D1678" i="17"/>
  <c r="E1678" i="17"/>
  <c r="F1678" i="17"/>
  <c r="C1679" i="17"/>
  <c r="D1679" i="17"/>
  <c r="E1679" i="17"/>
  <c r="F1679" i="17"/>
  <c r="C1680" i="17"/>
  <c r="D1680" i="17"/>
  <c r="E1680" i="17"/>
  <c r="F1680" i="17"/>
  <c r="C1681" i="17"/>
  <c r="D1681" i="17"/>
  <c r="E1681" i="17"/>
  <c r="F1681" i="17"/>
  <c r="C1682" i="17"/>
  <c r="D1682" i="17"/>
  <c r="E1682" i="17"/>
  <c r="F1682" i="17"/>
  <c r="C1683" i="17"/>
  <c r="D1683" i="17"/>
  <c r="E1683" i="17"/>
  <c r="F1683" i="17"/>
  <c r="C1684" i="17"/>
  <c r="D1684" i="17"/>
  <c r="E1684" i="17"/>
  <c r="F1684" i="17"/>
  <c r="C1685" i="17"/>
  <c r="D1685" i="17"/>
  <c r="E1685" i="17"/>
  <c r="F1685" i="17"/>
  <c r="C1686" i="17"/>
  <c r="D1686" i="17"/>
  <c r="E1686" i="17"/>
  <c r="F1686" i="17"/>
  <c r="C1687" i="17"/>
  <c r="D1687" i="17"/>
  <c r="E1687" i="17"/>
  <c r="F1687" i="17"/>
  <c r="C1688" i="17"/>
  <c r="D1688" i="17"/>
  <c r="E1688" i="17"/>
  <c r="F1688" i="17"/>
  <c r="C1689" i="17"/>
  <c r="D1689" i="17"/>
  <c r="E1689" i="17"/>
  <c r="F1689" i="17"/>
  <c r="C1690" i="17"/>
  <c r="D1690" i="17"/>
  <c r="E1690" i="17"/>
  <c r="F1690" i="17"/>
  <c r="C1691" i="17"/>
  <c r="D1691" i="17"/>
  <c r="E1691" i="17"/>
  <c r="F1691" i="17"/>
  <c r="C1692" i="17"/>
  <c r="D1692" i="17"/>
  <c r="E1692" i="17"/>
  <c r="F1692" i="17"/>
  <c r="C1693" i="17"/>
  <c r="D1693" i="17"/>
  <c r="E1693" i="17"/>
  <c r="F1693" i="17"/>
  <c r="C1694" i="17"/>
  <c r="D1694" i="17"/>
  <c r="E1694" i="17"/>
  <c r="F1694" i="17"/>
  <c r="C1695" i="17"/>
  <c r="D1695" i="17"/>
  <c r="E1695" i="17"/>
  <c r="F1695" i="17"/>
  <c r="C1696" i="17"/>
  <c r="D1696" i="17"/>
  <c r="E1696" i="17"/>
  <c r="F1696" i="17"/>
  <c r="C1697" i="17"/>
  <c r="D1697" i="17"/>
  <c r="E1697" i="17"/>
  <c r="F1697" i="17"/>
  <c r="C1698" i="17"/>
  <c r="D1698" i="17"/>
  <c r="E1698" i="17"/>
  <c r="F1698" i="17"/>
  <c r="C1699" i="17"/>
  <c r="D1699" i="17"/>
  <c r="E1699" i="17"/>
  <c r="F1699" i="17"/>
  <c r="C1700" i="17"/>
  <c r="D1700" i="17"/>
  <c r="E1700" i="17"/>
  <c r="F1700" i="17"/>
  <c r="C1701" i="17"/>
  <c r="D1701" i="17"/>
  <c r="E1701" i="17"/>
  <c r="F1701" i="17"/>
  <c r="C1702" i="17"/>
  <c r="D1702" i="17"/>
  <c r="E1702" i="17"/>
  <c r="F1702" i="17"/>
  <c r="C1703" i="17"/>
  <c r="D1703" i="17"/>
  <c r="E1703" i="17"/>
  <c r="F1703" i="17"/>
  <c r="C1704" i="17"/>
  <c r="D1704" i="17"/>
  <c r="E1704" i="17"/>
  <c r="F1704" i="17"/>
  <c r="C1705" i="17"/>
  <c r="D1705" i="17"/>
  <c r="E1705" i="17"/>
  <c r="F1705" i="17"/>
  <c r="C1706" i="17"/>
  <c r="D1706" i="17"/>
  <c r="E1706" i="17"/>
  <c r="F1706" i="17"/>
  <c r="C1707" i="17"/>
  <c r="D1707" i="17"/>
  <c r="E1707" i="17"/>
  <c r="F1707" i="17"/>
  <c r="C1708" i="17"/>
  <c r="D1708" i="17"/>
  <c r="E1708" i="17"/>
  <c r="F1708" i="17"/>
  <c r="C1709" i="17"/>
  <c r="D1709" i="17"/>
  <c r="E1709" i="17"/>
  <c r="F1709" i="17"/>
  <c r="C1710" i="17"/>
  <c r="D1710" i="17"/>
  <c r="E1710" i="17"/>
  <c r="F1710" i="17"/>
  <c r="C1711" i="17"/>
  <c r="D1711" i="17"/>
  <c r="E1711" i="17"/>
  <c r="F1711" i="17"/>
  <c r="C1712" i="17"/>
  <c r="D1712" i="17"/>
  <c r="E1712" i="17"/>
  <c r="F1712" i="17"/>
  <c r="C1713" i="17"/>
  <c r="D1713" i="17"/>
  <c r="E1713" i="17"/>
  <c r="F1713" i="17"/>
  <c r="C1714" i="17"/>
  <c r="D1714" i="17"/>
  <c r="E1714" i="17"/>
  <c r="F1714" i="17"/>
  <c r="C1715" i="17"/>
  <c r="D1715" i="17"/>
  <c r="E1715" i="17"/>
  <c r="F1715" i="17"/>
  <c r="C1716" i="17"/>
  <c r="D1716" i="17"/>
  <c r="E1716" i="17"/>
  <c r="F1716" i="17"/>
  <c r="C1717" i="17"/>
  <c r="D1717" i="17"/>
  <c r="E1717" i="17"/>
  <c r="F1717" i="17"/>
  <c r="C1718" i="17"/>
  <c r="D1718" i="17"/>
  <c r="E1718" i="17"/>
  <c r="F1718" i="17"/>
  <c r="C1719" i="17"/>
  <c r="D1719" i="17"/>
  <c r="E1719" i="17"/>
  <c r="F1719" i="17"/>
  <c r="C1720" i="17"/>
  <c r="D1720" i="17"/>
  <c r="E1720" i="17"/>
  <c r="F1720" i="17"/>
  <c r="C1721" i="17"/>
  <c r="D1721" i="17"/>
  <c r="E1721" i="17"/>
  <c r="F1721" i="17"/>
  <c r="C1722" i="17"/>
  <c r="D1722" i="17"/>
  <c r="E1722" i="17"/>
  <c r="F1722" i="17"/>
  <c r="C1723" i="17"/>
  <c r="D1723" i="17"/>
  <c r="E1723" i="17"/>
  <c r="F1723" i="17"/>
  <c r="C1724" i="17"/>
  <c r="D1724" i="17"/>
  <c r="E1724" i="17"/>
  <c r="F1724" i="17"/>
  <c r="C1725" i="17"/>
  <c r="D1725" i="17"/>
  <c r="E1725" i="17"/>
  <c r="F1725" i="17"/>
  <c r="C1726" i="17"/>
  <c r="D1726" i="17"/>
  <c r="E1726" i="17"/>
  <c r="F1726" i="17"/>
  <c r="C1727" i="17"/>
  <c r="D1727" i="17"/>
  <c r="E1727" i="17"/>
  <c r="F1727" i="17"/>
  <c r="C1728" i="17"/>
  <c r="D1728" i="17"/>
  <c r="E1728" i="17"/>
  <c r="F1728" i="17"/>
  <c r="C1729" i="17"/>
  <c r="D1729" i="17"/>
  <c r="E1729" i="17"/>
  <c r="F1729" i="17"/>
  <c r="C1730" i="17"/>
  <c r="D1730" i="17"/>
  <c r="E1730" i="17"/>
  <c r="F1730" i="17"/>
  <c r="C1731" i="17"/>
  <c r="D1731" i="17"/>
  <c r="E1731" i="17"/>
  <c r="F1731" i="17"/>
  <c r="C1732" i="17"/>
  <c r="D1732" i="17"/>
  <c r="E1732" i="17"/>
  <c r="F1732" i="17"/>
  <c r="C1733" i="17"/>
  <c r="D1733" i="17"/>
  <c r="E1733" i="17"/>
  <c r="F1733" i="17"/>
  <c r="C1734" i="17"/>
  <c r="D1734" i="17"/>
  <c r="E1734" i="17"/>
  <c r="F1734" i="17"/>
  <c r="C1735" i="17"/>
  <c r="D1735" i="17"/>
  <c r="E1735" i="17"/>
  <c r="F1735" i="17"/>
  <c r="C1736" i="17"/>
  <c r="D1736" i="17"/>
  <c r="E1736" i="17"/>
  <c r="F1736" i="17"/>
  <c r="C1737" i="17"/>
  <c r="D1737" i="17"/>
  <c r="E1737" i="17"/>
  <c r="F1737" i="17"/>
  <c r="C1738" i="17"/>
  <c r="D1738" i="17"/>
  <c r="E1738" i="17"/>
  <c r="F1738" i="17"/>
  <c r="C1739" i="17"/>
  <c r="D1739" i="17"/>
  <c r="E1739" i="17"/>
  <c r="F1739" i="17"/>
  <c r="C1740" i="17"/>
  <c r="D1740" i="17"/>
  <c r="E1740" i="17"/>
  <c r="F1740" i="17"/>
  <c r="C1741" i="17"/>
  <c r="D1741" i="17"/>
  <c r="E1741" i="17"/>
  <c r="F1741" i="17"/>
  <c r="C1742" i="17"/>
  <c r="D1742" i="17"/>
  <c r="E1742" i="17"/>
  <c r="F1742" i="17"/>
  <c r="C1743" i="17"/>
  <c r="D1743" i="17"/>
  <c r="E1743" i="17"/>
  <c r="F1743" i="17"/>
  <c r="C1744" i="17"/>
  <c r="D1744" i="17"/>
  <c r="E1744" i="17"/>
  <c r="F1744" i="17"/>
  <c r="C1745" i="17"/>
  <c r="D1745" i="17"/>
  <c r="E1745" i="17"/>
  <c r="F1745" i="17"/>
  <c r="C1746" i="17"/>
  <c r="D1746" i="17"/>
  <c r="E1746" i="17"/>
  <c r="F1746" i="17"/>
  <c r="C1747" i="17"/>
  <c r="D1747" i="17"/>
  <c r="E1747" i="17"/>
  <c r="F1747" i="17"/>
  <c r="C1748" i="17"/>
  <c r="D1748" i="17"/>
  <c r="E1748" i="17"/>
  <c r="F1748" i="17"/>
  <c r="C1749" i="17"/>
  <c r="D1749" i="17"/>
  <c r="E1749" i="17"/>
  <c r="F1749" i="17"/>
  <c r="C1750" i="17"/>
  <c r="D1750" i="17"/>
  <c r="E1750" i="17"/>
  <c r="F1750" i="17"/>
  <c r="C1751" i="17"/>
  <c r="D1751" i="17"/>
  <c r="E1751" i="17"/>
  <c r="F1751" i="17"/>
  <c r="C1752" i="17"/>
  <c r="D1752" i="17"/>
  <c r="E1752" i="17"/>
  <c r="F1752" i="17"/>
  <c r="C1753" i="17"/>
  <c r="D1753" i="17"/>
  <c r="E1753" i="17"/>
  <c r="F1753" i="17"/>
  <c r="C1754" i="17"/>
  <c r="D1754" i="17"/>
  <c r="E1754" i="17"/>
  <c r="F1754" i="17"/>
  <c r="C1755" i="17"/>
  <c r="D1755" i="17"/>
  <c r="E1755" i="17"/>
  <c r="F1755" i="17"/>
  <c r="C1756" i="17"/>
  <c r="D1756" i="17"/>
  <c r="E1756" i="17"/>
  <c r="F1756" i="17"/>
  <c r="C1757" i="17"/>
  <c r="D1757" i="17"/>
  <c r="E1757" i="17"/>
  <c r="F1757" i="17"/>
  <c r="C1758" i="17"/>
  <c r="D1758" i="17"/>
  <c r="E1758" i="17"/>
  <c r="F1758" i="17"/>
  <c r="C1759" i="17"/>
  <c r="D1759" i="17"/>
  <c r="E1759" i="17"/>
  <c r="F1759" i="17"/>
  <c r="C1760" i="17"/>
  <c r="D1760" i="17"/>
  <c r="E1760" i="17"/>
  <c r="F1760" i="17"/>
  <c r="C1761" i="17"/>
  <c r="D1761" i="17"/>
  <c r="E1761" i="17"/>
  <c r="F1761" i="17"/>
  <c r="C1762" i="17"/>
  <c r="D1762" i="17"/>
  <c r="E1762" i="17"/>
  <c r="F1762" i="17"/>
  <c r="C1763" i="17"/>
  <c r="D1763" i="17"/>
  <c r="E1763" i="17"/>
  <c r="F1763" i="17"/>
  <c r="C1764" i="17"/>
  <c r="D1764" i="17"/>
  <c r="E1764" i="17"/>
  <c r="F1764" i="17"/>
  <c r="C1765" i="17"/>
  <c r="D1765" i="17"/>
  <c r="E1765" i="17"/>
  <c r="F1765" i="17"/>
  <c r="C1766" i="17"/>
  <c r="D1766" i="17"/>
  <c r="E1766" i="17"/>
  <c r="F1766" i="17"/>
  <c r="C1767" i="17"/>
  <c r="D1767" i="17"/>
  <c r="E1767" i="17"/>
  <c r="F1767" i="17"/>
  <c r="C1768" i="17"/>
  <c r="D1768" i="17"/>
  <c r="E1768" i="17"/>
  <c r="F1768" i="17"/>
  <c r="C1769" i="17"/>
  <c r="D1769" i="17"/>
  <c r="E1769" i="17"/>
  <c r="F1769" i="17"/>
  <c r="C1770" i="17"/>
  <c r="D1770" i="17"/>
  <c r="E1770" i="17"/>
  <c r="F1770" i="17"/>
  <c r="C1771" i="17"/>
  <c r="D1771" i="17"/>
  <c r="E1771" i="17"/>
  <c r="F1771" i="17"/>
  <c r="C1772" i="17"/>
  <c r="D1772" i="17"/>
  <c r="E1772" i="17"/>
  <c r="F1772" i="17"/>
  <c r="C1773" i="17"/>
  <c r="D1773" i="17"/>
  <c r="E1773" i="17"/>
  <c r="F1773" i="17"/>
  <c r="C1774" i="17"/>
  <c r="D1774" i="17"/>
  <c r="E1774" i="17"/>
  <c r="F1774" i="17"/>
  <c r="C1775" i="17"/>
  <c r="D1775" i="17"/>
  <c r="E1775" i="17"/>
  <c r="F1775" i="17"/>
  <c r="C1776" i="17"/>
  <c r="D1776" i="17"/>
  <c r="E1776" i="17"/>
  <c r="F1776" i="17"/>
  <c r="C1777" i="17"/>
  <c r="D1777" i="17"/>
  <c r="E1777" i="17"/>
  <c r="F1777" i="17"/>
  <c r="C1778" i="17"/>
  <c r="D1778" i="17"/>
  <c r="E1778" i="17"/>
  <c r="F1778" i="17"/>
  <c r="C1779" i="17"/>
  <c r="D1779" i="17"/>
  <c r="E1779" i="17"/>
  <c r="F1779" i="17"/>
  <c r="C1780" i="17"/>
  <c r="D1780" i="17"/>
  <c r="E1780" i="17"/>
  <c r="F1780" i="17"/>
  <c r="C1781" i="17"/>
  <c r="D1781" i="17"/>
  <c r="E1781" i="17"/>
  <c r="F1781" i="17"/>
  <c r="C1782" i="17"/>
  <c r="D1782" i="17"/>
  <c r="E1782" i="17"/>
  <c r="F1782" i="17"/>
  <c r="C1783" i="17"/>
  <c r="D1783" i="17"/>
  <c r="E1783" i="17"/>
  <c r="F1783" i="17"/>
  <c r="C1784" i="17"/>
  <c r="D1784" i="17"/>
  <c r="E1784" i="17"/>
  <c r="F1784" i="17"/>
  <c r="C1785" i="17"/>
  <c r="D1785" i="17"/>
  <c r="E1785" i="17"/>
  <c r="F1785" i="17"/>
  <c r="C1786" i="17"/>
  <c r="D1786" i="17"/>
  <c r="E1786" i="17"/>
  <c r="F1786" i="17"/>
  <c r="C1787" i="17"/>
  <c r="D1787" i="17"/>
  <c r="E1787" i="17"/>
  <c r="F1787" i="17"/>
  <c r="C1788" i="17"/>
  <c r="D1788" i="17"/>
  <c r="E1788" i="17"/>
  <c r="F1788" i="17"/>
  <c r="C1789" i="17"/>
  <c r="D1789" i="17"/>
  <c r="E1789" i="17"/>
  <c r="F1789" i="17"/>
  <c r="C1790" i="17"/>
  <c r="D1790" i="17"/>
  <c r="E1790" i="17"/>
  <c r="F1790" i="17"/>
  <c r="C1791" i="17"/>
  <c r="D1791" i="17"/>
  <c r="E1791" i="17"/>
  <c r="F1791" i="17"/>
  <c r="C1792" i="17"/>
  <c r="D1792" i="17"/>
  <c r="E1792" i="17"/>
  <c r="F1792" i="17"/>
  <c r="C1793" i="17"/>
  <c r="D1793" i="17"/>
  <c r="E1793" i="17"/>
  <c r="F1793" i="17"/>
  <c r="C1794" i="17"/>
  <c r="D1794" i="17"/>
  <c r="E1794" i="17"/>
  <c r="F1794" i="17"/>
  <c r="C1795" i="17"/>
  <c r="D1795" i="17"/>
  <c r="E1795" i="17"/>
  <c r="F1795" i="17"/>
  <c r="C1796" i="17"/>
  <c r="D1796" i="17"/>
  <c r="E1796" i="17"/>
  <c r="F1796" i="17"/>
  <c r="C1797" i="17"/>
  <c r="D1797" i="17"/>
  <c r="E1797" i="17"/>
  <c r="F1797" i="17"/>
  <c r="C1798" i="17"/>
  <c r="D1798" i="17"/>
  <c r="E1798" i="17"/>
  <c r="F1798" i="17"/>
  <c r="C1799" i="17"/>
  <c r="D1799" i="17"/>
  <c r="E1799" i="17"/>
  <c r="F1799" i="17"/>
  <c r="C1800" i="17"/>
  <c r="D1800" i="17"/>
  <c r="E1800" i="17"/>
  <c r="F1800" i="17"/>
  <c r="C1801" i="17"/>
  <c r="D1801" i="17"/>
  <c r="E1801" i="17"/>
  <c r="F1801" i="17"/>
  <c r="C1802" i="17"/>
  <c r="D1802" i="17"/>
  <c r="E1802" i="17"/>
  <c r="F1802" i="17"/>
  <c r="C1803" i="17"/>
  <c r="D1803" i="17"/>
  <c r="E1803" i="17"/>
  <c r="F1803" i="17"/>
  <c r="C1804" i="17"/>
  <c r="D1804" i="17"/>
  <c r="E1804" i="17"/>
  <c r="F1804" i="17"/>
  <c r="C1805" i="17"/>
  <c r="D1805" i="17"/>
  <c r="E1805" i="17"/>
  <c r="F1805" i="17"/>
  <c r="C1806" i="17"/>
  <c r="D1806" i="17"/>
  <c r="E1806" i="17"/>
  <c r="F1806" i="17"/>
  <c r="C1807" i="17"/>
  <c r="D1807" i="17"/>
  <c r="E1807" i="17"/>
  <c r="F1807" i="17"/>
  <c r="C1808" i="17"/>
  <c r="D1808" i="17"/>
  <c r="E1808" i="17"/>
  <c r="F1808" i="17"/>
  <c r="C1809" i="17"/>
  <c r="D1809" i="17"/>
  <c r="E1809" i="17"/>
  <c r="F1809" i="17"/>
  <c r="C1810" i="17"/>
  <c r="D1810" i="17"/>
  <c r="E1810" i="17"/>
  <c r="F1810" i="17"/>
  <c r="C1811" i="17"/>
  <c r="D1811" i="17"/>
  <c r="E1811" i="17"/>
  <c r="F1811" i="17"/>
  <c r="C1812" i="17"/>
  <c r="D1812" i="17"/>
  <c r="E1812" i="17"/>
  <c r="F1812" i="17"/>
  <c r="C1813" i="17"/>
  <c r="D1813" i="17"/>
  <c r="E1813" i="17"/>
  <c r="F1813" i="17"/>
  <c r="C1814" i="17"/>
  <c r="D1814" i="17"/>
  <c r="E1814" i="17"/>
  <c r="F1814" i="17"/>
  <c r="C1815" i="17"/>
  <c r="D1815" i="17"/>
  <c r="E1815" i="17"/>
  <c r="F1815" i="17"/>
  <c r="C1816" i="17"/>
  <c r="D1816" i="17"/>
  <c r="E1816" i="17"/>
  <c r="F1816" i="17"/>
  <c r="C1817" i="17"/>
  <c r="D1817" i="17"/>
  <c r="E1817" i="17"/>
  <c r="F1817" i="17"/>
  <c r="C1818" i="17"/>
  <c r="D1818" i="17"/>
  <c r="E1818" i="17"/>
  <c r="F1818" i="17"/>
  <c r="C1819" i="17"/>
  <c r="D1819" i="17"/>
  <c r="E1819" i="17"/>
  <c r="F1819" i="17"/>
  <c r="C1820" i="17"/>
  <c r="D1820" i="17"/>
  <c r="E1820" i="17"/>
  <c r="F1820" i="17"/>
  <c r="C1821" i="17"/>
  <c r="D1821" i="17"/>
  <c r="E1821" i="17"/>
  <c r="F1821" i="17"/>
  <c r="C1822" i="17"/>
  <c r="D1822" i="17"/>
  <c r="E1822" i="17"/>
  <c r="F1822" i="17"/>
  <c r="C1823" i="17"/>
  <c r="D1823" i="17"/>
  <c r="E1823" i="17"/>
  <c r="F1823" i="17"/>
  <c r="C1824" i="17"/>
  <c r="D1824" i="17"/>
  <c r="E1824" i="17"/>
  <c r="F1824" i="17"/>
  <c r="C1825" i="17"/>
  <c r="D1825" i="17"/>
  <c r="E1825" i="17"/>
  <c r="F1825" i="17"/>
  <c r="C1826" i="17"/>
  <c r="D1826" i="17"/>
  <c r="E1826" i="17"/>
  <c r="F1826" i="17"/>
  <c r="C1827" i="17"/>
  <c r="D1827" i="17"/>
  <c r="E1827" i="17"/>
  <c r="F1827" i="17"/>
  <c r="C1828" i="17"/>
  <c r="D1828" i="17"/>
  <c r="E1828" i="17"/>
  <c r="F1828" i="17"/>
  <c r="C1829" i="17"/>
  <c r="D1829" i="17"/>
  <c r="E1829" i="17"/>
  <c r="F1829" i="17"/>
  <c r="C1830" i="17"/>
  <c r="D1830" i="17"/>
  <c r="E1830" i="17"/>
  <c r="F1830" i="17"/>
  <c r="C1831" i="17"/>
  <c r="D1831" i="17"/>
  <c r="E1831" i="17"/>
  <c r="F1831" i="17"/>
  <c r="C1832" i="17"/>
  <c r="D1832" i="17"/>
  <c r="E1832" i="17"/>
  <c r="F1832" i="17"/>
  <c r="C1833" i="17"/>
  <c r="D1833" i="17"/>
  <c r="E1833" i="17"/>
  <c r="F1833" i="17"/>
  <c r="C1834" i="17"/>
  <c r="D1834" i="17"/>
  <c r="E1834" i="17"/>
  <c r="F1834" i="17"/>
  <c r="C1835" i="17"/>
  <c r="D1835" i="17"/>
  <c r="E1835" i="17"/>
  <c r="F1835" i="17"/>
  <c r="C1836" i="17"/>
  <c r="D1836" i="17"/>
  <c r="E1836" i="17"/>
  <c r="F1836" i="17"/>
  <c r="C1837" i="17"/>
  <c r="D1837" i="17"/>
  <c r="E1837" i="17"/>
  <c r="F1837" i="17"/>
  <c r="C1838" i="17"/>
  <c r="D1838" i="17"/>
  <c r="E1838" i="17"/>
  <c r="F1838" i="17"/>
  <c r="C1839" i="17"/>
  <c r="D1839" i="17"/>
  <c r="E1839" i="17"/>
  <c r="F1839" i="17"/>
  <c r="C1840" i="17"/>
  <c r="D1840" i="17"/>
  <c r="E1840" i="17"/>
  <c r="F1840" i="17"/>
  <c r="C1841" i="17"/>
  <c r="D1841" i="17"/>
  <c r="E1841" i="17"/>
  <c r="F1841" i="17"/>
  <c r="C1842" i="17"/>
  <c r="D1842" i="17"/>
  <c r="E1842" i="17"/>
  <c r="F1842" i="17"/>
  <c r="C1843" i="17"/>
  <c r="D1843" i="17"/>
  <c r="E1843" i="17"/>
  <c r="F1843" i="17"/>
  <c r="C1844" i="17"/>
  <c r="D1844" i="17"/>
  <c r="E1844" i="17"/>
  <c r="F1844" i="17"/>
  <c r="C1845" i="17"/>
  <c r="D1845" i="17"/>
  <c r="E1845" i="17"/>
  <c r="F1845" i="17"/>
  <c r="C1846" i="17"/>
  <c r="D1846" i="17"/>
  <c r="E1846" i="17"/>
  <c r="F1846" i="17"/>
  <c r="C1847" i="17"/>
  <c r="D1847" i="17"/>
  <c r="E1847" i="17"/>
  <c r="F1847" i="17"/>
  <c r="C1848" i="17"/>
  <c r="D1848" i="17"/>
  <c r="E1848" i="17"/>
  <c r="F1848" i="17"/>
  <c r="C1849" i="17"/>
  <c r="D1849" i="17"/>
  <c r="E1849" i="17"/>
  <c r="F1849" i="17"/>
  <c r="C1850" i="17"/>
  <c r="D1850" i="17"/>
  <c r="E1850" i="17"/>
  <c r="F1850" i="17"/>
  <c r="C1851" i="17"/>
  <c r="D1851" i="17"/>
  <c r="E1851" i="17"/>
  <c r="F1851" i="17"/>
  <c r="C1852" i="17"/>
  <c r="D1852" i="17"/>
  <c r="E1852" i="17"/>
  <c r="F1852" i="17"/>
  <c r="C1853" i="17"/>
  <c r="D1853" i="17"/>
  <c r="E1853" i="17"/>
  <c r="F1853" i="17"/>
  <c r="C1854" i="17"/>
  <c r="D1854" i="17"/>
  <c r="E1854" i="17"/>
  <c r="F1854" i="17"/>
  <c r="C1855" i="17"/>
  <c r="D1855" i="17"/>
  <c r="E1855" i="17"/>
  <c r="F1855" i="17"/>
  <c r="C1856" i="17"/>
  <c r="D1856" i="17"/>
  <c r="E1856" i="17"/>
  <c r="F1856" i="17"/>
  <c r="C1857" i="17"/>
  <c r="D1857" i="17"/>
  <c r="E1857" i="17"/>
  <c r="F1857" i="17"/>
  <c r="C1858" i="17"/>
  <c r="D1858" i="17"/>
  <c r="E1858" i="17"/>
  <c r="F1858" i="17"/>
  <c r="C1859" i="17"/>
  <c r="D1859" i="17"/>
  <c r="E1859" i="17"/>
  <c r="F1859" i="17"/>
  <c r="C1860" i="17"/>
  <c r="D1860" i="17"/>
  <c r="E1860" i="17"/>
  <c r="F1860" i="17"/>
  <c r="C1861" i="17"/>
  <c r="D1861" i="17"/>
  <c r="E1861" i="17"/>
  <c r="F1861" i="17"/>
  <c r="C5" i="13"/>
  <c r="D5" i="13"/>
  <c r="W5" i="13"/>
  <c r="C6" i="13"/>
  <c r="D6" i="13"/>
  <c r="H6" i="13"/>
  <c r="I6" i="13"/>
  <c r="J6" i="13"/>
  <c r="K6" i="13"/>
  <c r="L6" i="13"/>
  <c r="M6" i="13"/>
  <c r="N6" i="13"/>
  <c r="O6" i="13"/>
  <c r="W6" i="13"/>
  <c r="C7" i="13"/>
  <c r="D7" i="13"/>
  <c r="W7" i="13"/>
  <c r="C8" i="13"/>
  <c r="D8" i="13"/>
  <c r="W8" i="13"/>
  <c r="C9" i="13"/>
  <c r="D9" i="13"/>
  <c r="W9" i="13"/>
  <c r="C10" i="13"/>
  <c r="D10" i="13"/>
  <c r="W10" i="13"/>
  <c r="C11" i="13"/>
  <c r="D11" i="13"/>
  <c r="E11" i="13"/>
  <c r="W11" i="13"/>
  <c r="C12" i="13"/>
  <c r="D12" i="13"/>
  <c r="E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W12" i="13"/>
  <c r="C13" i="13"/>
  <c r="D13" i="13"/>
  <c r="E13" i="13"/>
  <c r="W13" i="13"/>
  <c r="C14" i="13"/>
  <c r="D14" i="13"/>
  <c r="E14" i="13"/>
  <c r="W14" i="13"/>
  <c r="C15" i="13"/>
  <c r="D15" i="13"/>
  <c r="E15" i="13"/>
  <c r="W15" i="13"/>
  <c r="C16" i="13"/>
  <c r="D16" i="13"/>
  <c r="E16" i="13"/>
  <c r="W16" i="13"/>
  <c r="C17" i="13"/>
  <c r="D17" i="13"/>
  <c r="E17" i="13"/>
  <c r="W17" i="13"/>
  <c r="C18" i="13"/>
  <c r="D18" i="13"/>
  <c r="E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W18" i="13"/>
  <c r="C19" i="13"/>
  <c r="D19" i="13"/>
  <c r="E19" i="13"/>
  <c r="W19" i="13"/>
  <c r="C20" i="13"/>
  <c r="D20" i="13"/>
  <c r="E20" i="13"/>
  <c r="W20" i="13"/>
  <c r="C21" i="13"/>
  <c r="D21" i="13"/>
  <c r="E21" i="13"/>
  <c r="W21" i="13"/>
  <c r="C22" i="13"/>
  <c r="D22" i="13"/>
  <c r="E22" i="13"/>
  <c r="W22" i="13"/>
  <c r="C23" i="13"/>
  <c r="D23" i="13"/>
  <c r="E23" i="13"/>
  <c r="W23" i="13"/>
  <c r="C24" i="13"/>
  <c r="D24" i="13"/>
  <c r="E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W24" i="13"/>
  <c r="C25" i="13"/>
  <c r="D25" i="13"/>
  <c r="E25" i="13"/>
  <c r="W25" i="13"/>
  <c r="C26" i="13"/>
  <c r="D26" i="13"/>
  <c r="E26" i="13"/>
  <c r="W26" i="13"/>
  <c r="C27" i="13"/>
  <c r="D27" i="13"/>
  <c r="E27" i="13"/>
  <c r="W27" i="13"/>
  <c r="C28" i="13"/>
  <c r="D28" i="13"/>
  <c r="E28" i="13"/>
  <c r="W28" i="13"/>
  <c r="C29" i="13"/>
  <c r="D29" i="13"/>
  <c r="E29" i="13"/>
  <c r="W29" i="13"/>
  <c r="C30" i="13"/>
  <c r="D30" i="13"/>
  <c r="E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W30" i="13"/>
  <c r="C31" i="13"/>
  <c r="D31" i="13"/>
  <c r="E31" i="13"/>
  <c r="W31" i="13"/>
  <c r="C32" i="13"/>
  <c r="D32" i="13"/>
  <c r="E32" i="13"/>
  <c r="W32" i="13"/>
  <c r="C33" i="13"/>
  <c r="D33" i="13"/>
  <c r="E33" i="13"/>
  <c r="W33" i="13"/>
  <c r="C34" i="13"/>
  <c r="D34" i="13"/>
  <c r="E34" i="13"/>
  <c r="W34" i="13"/>
  <c r="C35" i="13"/>
  <c r="D35" i="13"/>
  <c r="E35" i="13"/>
  <c r="W35" i="13"/>
  <c r="C36" i="13"/>
  <c r="D36" i="13"/>
  <c r="E36" i="13"/>
  <c r="W36" i="13"/>
  <c r="C37" i="13"/>
  <c r="D37" i="13"/>
  <c r="E37" i="13"/>
  <c r="W37" i="13"/>
  <c r="C38" i="13"/>
  <c r="D38" i="13"/>
  <c r="E38" i="13"/>
  <c r="W38" i="13"/>
  <c r="C39" i="13"/>
  <c r="D39" i="13"/>
  <c r="E39" i="13"/>
  <c r="W39" i="13"/>
  <c r="C40" i="13"/>
  <c r="D40" i="13"/>
  <c r="E40" i="13"/>
  <c r="W40" i="13"/>
  <c r="C41" i="13"/>
  <c r="D41" i="13"/>
  <c r="E41" i="13"/>
  <c r="W41" i="13"/>
  <c r="C42" i="13"/>
  <c r="D42" i="13"/>
  <c r="E42" i="13"/>
  <c r="W42" i="13"/>
  <c r="C43" i="13"/>
  <c r="D43" i="13"/>
  <c r="E43" i="13"/>
  <c r="W43" i="13"/>
  <c r="C44" i="13"/>
  <c r="D44" i="13"/>
  <c r="E44" i="13"/>
  <c r="W44" i="13"/>
  <c r="C45" i="13"/>
  <c r="D45" i="13"/>
  <c r="E45" i="13"/>
  <c r="W45" i="13"/>
  <c r="C46" i="13"/>
  <c r="D46" i="13"/>
  <c r="E46" i="13"/>
  <c r="W46" i="13"/>
  <c r="C47" i="13"/>
  <c r="D47" i="13"/>
  <c r="E47" i="13"/>
  <c r="W47" i="13"/>
  <c r="C48" i="13"/>
  <c r="D48" i="13"/>
  <c r="E48" i="13"/>
  <c r="W48" i="13"/>
  <c r="C49" i="13"/>
  <c r="D49" i="13"/>
  <c r="E49" i="13"/>
  <c r="W49" i="13"/>
  <c r="C50" i="13"/>
  <c r="D50" i="13"/>
  <c r="E50" i="13"/>
  <c r="W50" i="13"/>
  <c r="C51" i="13"/>
  <c r="D51" i="13"/>
  <c r="E51" i="13"/>
  <c r="W51" i="13"/>
  <c r="C52" i="13"/>
  <c r="D52" i="13"/>
  <c r="E52" i="13"/>
  <c r="W52" i="13"/>
  <c r="C53" i="13"/>
  <c r="D53" i="13"/>
  <c r="E53" i="13"/>
  <c r="W53" i="13"/>
  <c r="C54" i="13"/>
  <c r="D54" i="13"/>
  <c r="E54" i="13"/>
  <c r="W54" i="13"/>
  <c r="C55" i="13"/>
  <c r="D55" i="13"/>
  <c r="E55" i="13"/>
  <c r="W55" i="13"/>
  <c r="C56" i="13"/>
  <c r="D56" i="13"/>
  <c r="E56" i="13"/>
  <c r="W56" i="13"/>
  <c r="C57" i="13"/>
  <c r="D57" i="13"/>
  <c r="E57" i="13"/>
  <c r="W57" i="13"/>
  <c r="C58" i="13"/>
  <c r="D58" i="13"/>
  <c r="E58" i="13"/>
  <c r="W58" i="13"/>
  <c r="C59" i="13"/>
  <c r="D59" i="13"/>
  <c r="E59" i="13"/>
  <c r="W59" i="13"/>
  <c r="C60" i="13"/>
  <c r="D60" i="13"/>
  <c r="E60" i="13"/>
  <c r="W60" i="13"/>
  <c r="C61" i="13"/>
  <c r="D61" i="13"/>
  <c r="E61" i="13"/>
  <c r="C62" i="13"/>
  <c r="D62" i="13"/>
  <c r="E62" i="13"/>
  <c r="C63" i="13"/>
  <c r="D63" i="13"/>
  <c r="E63" i="13"/>
  <c r="C64" i="13"/>
  <c r="D64" i="13"/>
  <c r="E64" i="13"/>
  <c r="C65" i="13"/>
  <c r="D65" i="13"/>
  <c r="E65" i="13"/>
  <c r="C66" i="13"/>
  <c r="D66" i="13"/>
  <c r="E66" i="13"/>
  <c r="C67" i="13"/>
  <c r="D67" i="13"/>
  <c r="E67" i="13"/>
  <c r="C68" i="13"/>
  <c r="D68" i="13"/>
  <c r="E68" i="13"/>
  <c r="C69" i="13"/>
  <c r="D69" i="13"/>
  <c r="E69" i="13"/>
  <c r="C70" i="13"/>
  <c r="D70" i="13"/>
  <c r="E70" i="13"/>
  <c r="C71" i="13"/>
  <c r="D71" i="13"/>
  <c r="E71" i="13"/>
  <c r="C72" i="13"/>
  <c r="D72" i="13"/>
  <c r="E72" i="13"/>
  <c r="C73" i="13"/>
  <c r="D73" i="13"/>
  <c r="E73" i="13"/>
  <c r="C74" i="13"/>
  <c r="D74" i="13"/>
  <c r="E74" i="13"/>
  <c r="C75" i="13"/>
  <c r="D75" i="13"/>
  <c r="E75" i="13"/>
  <c r="C76" i="13"/>
  <c r="D76" i="13"/>
  <c r="E76" i="13"/>
  <c r="C77" i="13"/>
  <c r="D77" i="13"/>
  <c r="E77" i="13"/>
  <c r="C78" i="13"/>
  <c r="D78" i="13"/>
  <c r="E78" i="13"/>
  <c r="C79" i="13"/>
  <c r="D79" i="13"/>
  <c r="E79" i="13"/>
  <c r="C80" i="13"/>
  <c r="D80" i="13"/>
  <c r="E80" i="13"/>
  <c r="C81" i="13"/>
  <c r="D81" i="13"/>
  <c r="E81" i="13"/>
  <c r="C82" i="13"/>
  <c r="D82" i="13"/>
  <c r="E82" i="13"/>
  <c r="C83" i="13"/>
  <c r="D83" i="13"/>
  <c r="E83" i="13"/>
  <c r="C84" i="13"/>
  <c r="D84" i="13"/>
  <c r="E84" i="13"/>
  <c r="C85" i="13"/>
  <c r="D85" i="13"/>
  <c r="E85" i="13"/>
  <c r="C86" i="13"/>
  <c r="D86" i="13"/>
  <c r="E86" i="13"/>
  <c r="C87" i="13"/>
  <c r="D87" i="13"/>
  <c r="E87" i="13"/>
  <c r="C88" i="13"/>
  <c r="D88" i="13"/>
  <c r="E88" i="13"/>
  <c r="C89" i="13"/>
  <c r="D89" i="13"/>
  <c r="E89" i="13"/>
  <c r="C90" i="13"/>
  <c r="D90" i="13"/>
  <c r="E90" i="13"/>
  <c r="C91" i="13"/>
  <c r="D91" i="13"/>
  <c r="E91" i="13"/>
  <c r="C92" i="13"/>
  <c r="D92" i="13"/>
  <c r="E92" i="13"/>
  <c r="C93" i="13"/>
  <c r="D93" i="13"/>
  <c r="E93" i="13"/>
  <c r="C94" i="13"/>
  <c r="D94" i="13"/>
  <c r="E94" i="13"/>
  <c r="C95" i="13"/>
  <c r="D95" i="13"/>
  <c r="E95" i="13"/>
  <c r="C96" i="13"/>
  <c r="D96" i="13"/>
  <c r="E96" i="13"/>
  <c r="C97" i="13"/>
  <c r="D97" i="13"/>
  <c r="E97" i="13"/>
  <c r="C98" i="13"/>
  <c r="D98" i="13"/>
  <c r="E98" i="13"/>
  <c r="C99" i="13"/>
  <c r="D99" i="13"/>
  <c r="E99" i="13"/>
  <c r="C100" i="13"/>
  <c r="D100" i="13"/>
  <c r="E100" i="13"/>
  <c r="C101" i="13"/>
  <c r="D101" i="13"/>
  <c r="E101" i="13"/>
  <c r="C102" i="13"/>
  <c r="D102" i="13"/>
  <c r="E102" i="13"/>
  <c r="C103" i="13"/>
  <c r="D103" i="13"/>
  <c r="E103" i="13"/>
  <c r="C104" i="13"/>
  <c r="D104" i="13"/>
  <c r="E104" i="13"/>
  <c r="C105" i="13"/>
  <c r="D105" i="13"/>
  <c r="E105" i="13"/>
  <c r="C106" i="13"/>
  <c r="D106" i="13"/>
  <c r="E106" i="13"/>
  <c r="C107" i="13"/>
  <c r="D107" i="13"/>
  <c r="E107" i="13"/>
  <c r="C108" i="13"/>
  <c r="D108" i="13"/>
  <c r="E108" i="13"/>
  <c r="C109" i="13"/>
  <c r="D109" i="13"/>
  <c r="E109" i="13"/>
  <c r="C110" i="13"/>
  <c r="D110" i="13"/>
  <c r="E110" i="13"/>
  <c r="C111" i="13"/>
  <c r="D111" i="13"/>
  <c r="E111" i="13"/>
  <c r="C112" i="13"/>
  <c r="D112" i="13"/>
  <c r="E112" i="13"/>
  <c r="C113" i="13"/>
  <c r="D113" i="13"/>
  <c r="E113" i="13"/>
  <c r="C114" i="13"/>
  <c r="D114" i="13"/>
  <c r="E114" i="13"/>
  <c r="C115" i="13"/>
  <c r="D115" i="13"/>
  <c r="E115" i="13"/>
  <c r="C116" i="13"/>
  <c r="D116" i="13"/>
  <c r="E116" i="13"/>
  <c r="C117" i="13"/>
  <c r="D117" i="13"/>
  <c r="E117" i="13"/>
  <c r="C118" i="13"/>
  <c r="D118" i="13"/>
  <c r="E118" i="13"/>
  <c r="C119" i="13"/>
  <c r="D119" i="13"/>
  <c r="E119" i="13"/>
  <c r="C120" i="13"/>
  <c r="D120" i="13"/>
  <c r="E120" i="13"/>
  <c r="C121" i="13"/>
  <c r="D121" i="13"/>
  <c r="E121" i="13"/>
  <c r="C122" i="13"/>
  <c r="D122" i="13"/>
  <c r="E122" i="13"/>
  <c r="C123" i="13"/>
  <c r="D123" i="13"/>
  <c r="E123" i="13"/>
  <c r="C124" i="13"/>
  <c r="D124" i="13"/>
  <c r="E124" i="13"/>
  <c r="C125" i="13"/>
  <c r="D125" i="13"/>
  <c r="E125" i="13"/>
  <c r="C126" i="13"/>
  <c r="D126" i="13"/>
  <c r="E126" i="13"/>
  <c r="C127" i="13"/>
  <c r="D127" i="13"/>
  <c r="E127" i="13"/>
  <c r="C128" i="13"/>
  <c r="D128" i="13"/>
  <c r="E128" i="13"/>
  <c r="C129" i="13"/>
  <c r="D129" i="13"/>
  <c r="E129" i="13"/>
  <c r="C130" i="13"/>
  <c r="D130" i="13"/>
  <c r="E130" i="13"/>
  <c r="C131" i="13"/>
  <c r="D131" i="13"/>
  <c r="E131" i="13"/>
  <c r="C132" i="13"/>
  <c r="D132" i="13"/>
  <c r="E132" i="13"/>
  <c r="C133" i="13"/>
  <c r="D133" i="13"/>
  <c r="E133" i="13"/>
  <c r="C134" i="13"/>
  <c r="D134" i="13"/>
  <c r="E134" i="13"/>
  <c r="C135" i="13"/>
  <c r="D135" i="13"/>
  <c r="E135" i="13"/>
  <c r="C136" i="13"/>
  <c r="D136" i="13"/>
  <c r="E136" i="13"/>
  <c r="C137" i="13"/>
  <c r="D137" i="13"/>
  <c r="E137" i="13"/>
  <c r="C138" i="13"/>
  <c r="D138" i="13"/>
  <c r="E138" i="13"/>
  <c r="C139" i="13"/>
  <c r="D139" i="13"/>
  <c r="E139" i="13"/>
  <c r="C140" i="13"/>
  <c r="D140" i="13"/>
  <c r="E140" i="13"/>
  <c r="C141" i="13"/>
  <c r="D141" i="13"/>
  <c r="E141" i="13"/>
  <c r="C142" i="13"/>
  <c r="D142" i="13"/>
  <c r="E142" i="13"/>
  <c r="C143" i="13"/>
  <c r="D143" i="13"/>
  <c r="E143" i="13"/>
  <c r="C144" i="13"/>
  <c r="D144" i="13"/>
  <c r="E144" i="13"/>
  <c r="C145" i="13"/>
  <c r="D145" i="13"/>
  <c r="E145" i="13"/>
  <c r="C146" i="13"/>
  <c r="D146" i="13"/>
  <c r="E146" i="13"/>
  <c r="C147" i="13"/>
  <c r="D147" i="13"/>
  <c r="E147" i="13"/>
  <c r="C148" i="13"/>
  <c r="D148" i="13"/>
  <c r="E148" i="13"/>
  <c r="C149" i="13"/>
  <c r="D149" i="13"/>
  <c r="E149" i="13"/>
  <c r="C150" i="13"/>
  <c r="D150" i="13"/>
  <c r="E150" i="13"/>
  <c r="C151" i="13"/>
  <c r="D151" i="13"/>
  <c r="E151" i="13"/>
  <c r="C152" i="13"/>
  <c r="D152" i="13"/>
  <c r="E152" i="13"/>
  <c r="C153" i="13"/>
  <c r="D153" i="13"/>
  <c r="E153" i="13"/>
  <c r="C154" i="13"/>
  <c r="D154" i="13"/>
  <c r="E154" i="13"/>
  <c r="C155" i="13"/>
  <c r="D155" i="13"/>
  <c r="E155" i="13"/>
  <c r="C156" i="13"/>
  <c r="D156" i="13"/>
  <c r="E156" i="13"/>
  <c r="C157" i="13"/>
  <c r="D157" i="13"/>
  <c r="E157" i="13"/>
  <c r="C158" i="13"/>
  <c r="D158" i="13"/>
  <c r="E158" i="13"/>
  <c r="C159" i="13"/>
  <c r="D159" i="13"/>
  <c r="E159" i="13"/>
  <c r="C160" i="13"/>
  <c r="D160" i="13"/>
  <c r="E160" i="13"/>
  <c r="C161" i="13"/>
  <c r="D161" i="13"/>
  <c r="E161" i="13"/>
  <c r="C162" i="13"/>
  <c r="D162" i="13"/>
  <c r="E162" i="13"/>
  <c r="C163" i="13"/>
  <c r="D163" i="13"/>
  <c r="E163" i="13"/>
  <c r="C164" i="13"/>
  <c r="D164" i="13"/>
  <c r="E164" i="13"/>
  <c r="C165" i="13"/>
  <c r="D165" i="13"/>
  <c r="E165" i="13"/>
  <c r="C166" i="13"/>
  <c r="D166" i="13"/>
  <c r="E166" i="13"/>
  <c r="C167" i="13"/>
  <c r="D167" i="13"/>
  <c r="E167" i="13"/>
  <c r="C168" i="13"/>
  <c r="D168" i="13"/>
  <c r="E168" i="13"/>
  <c r="C169" i="13"/>
  <c r="D169" i="13"/>
  <c r="E169" i="13"/>
  <c r="C170" i="13"/>
  <c r="D170" i="13"/>
  <c r="E170" i="13"/>
  <c r="C171" i="13"/>
  <c r="D171" i="13"/>
  <c r="E171" i="13"/>
  <c r="C172" i="13"/>
  <c r="D172" i="13"/>
  <c r="E172" i="13"/>
  <c r="C173" i="13"/>
  <c r="D173" i="13"/>
  <c r="E173" i="13"/>
  <c r="C174" i="13"/>
  <c r="D174" i="13"/>
  <c r="E174" i="13"/>
  <c r="C175" i="13"/>
  <c r="D175" i="13"/>
  <c r="E175" i="13"/>
  <c r="C176" i="13"/>
  <c r="D176" i="13"/>
  <c r="E176" i="13"/>
  <c r="C177" i="13"/>
  <c r="D177" i="13"/>
  <c r="E177" i="13"/>
  <c r="C178" i="13"/>
  <c r="D178" i="13"/>
  <c r="E178" i="13"/>
  <c r="C179" i="13"/>
  <c r="D179" i="13"/>
  <c r="E179" i="13"/>
  <c r="C180" i="13"/>
  <c r="D180" i="13"/>
  <c r="E180" i="13"/>
  <c r="C181" i="13"/>
  <c r="D181" i="13"/>
  <c r="E181" i="13"/>
  <c r="C182" i="13"/>
  <c r="D182" i="13"/>
  <c r="E182" i="13"/>
  <c r="C183" i="13"/>
  <c r="D183" i="13"/>
  <c r="E183" i="13"/>
  <c r="C184" i="13"/>
  <c r="D184" i="13"/>
  <c r="E184" i="13"/>
  <c r="C185" i="13"/>
  <c r="D185" i="13"/>
  <c r="E185" i="13"/>
  <c r="C186" i="13"/>
  <c r="D186" i="13"/>
  <c r="E186" i="13"/>
  <c r="C187" i="13"/>
  <c r="D187" i="13"/>
  <c r="E187" i="13"/>
  <c r="C188" i="13"/>
  <c r="D188" i="13"/>
  <c r="E188" i="13"/>
  <c r="C189" i="13"/>
  <c r="D189" i="13"/>
  <c r="E189" i="13"/>
  <c r="C190" i="13"/>
  <c r="D190" i="13"/>
  <c r="E190" i="13"/>
  <c r="C191" i="13"/>
  <c r="D191" i="13"/>
  <c r="E191" i="13"/>
  <c r="C192" i="13"/>
  <c r="D192" i="13"/>
  <c r="E192" i="13"/>
  <c r="C193" i="13"/>
  <c r="D193" i="13"/>
  <c r="E193" i="13"/>
  <c r="C194" i="13"/>
  <c r="D194" i="13"/>
  <c r="E194" i="13"/>
  <c r="C195" i="13"/>
  <c r="D195" i="13"/>
  <c r="E195" i="13"/>
  <c r="C196" i="13"/>
  <c r="D196" i="13"/>
  <c r="E196" i="13"/>
  <c r="C197" i="13"/>
  <c r="D197" i="13"/>
  <c r="E197" i="13"/>
  <c r="C198" i="13"/>
  <c r="D198" i="13"/>
  <c r="E198" i="13"/>
  <c r="C199" i="13"/>
  <c r="D199" i="13"/>
  <c r="E199" i="13"/>
  <c r="C200" i="13"/>
  <c r="D200" i="13"/>
  <c r="E200" i="13"/>
  <c r="C201" i="13"/>
  <c r="D201" i="13"/>
  <c r="E201" i="13"/>
  <c r="C202" i="13"/>
  <c r="D202" i="13"/>
  <c r="E202" i="13"/>
  <c r="C203" i="13"/>
  <c r="D203" i="13"/>
  <c r="E203" i="13"/>
  <c r="C204" i="13"/>
  <c r="D204" i="13"/>
  <c r="E204" i="13"/>
  <c r="C205" i="13"/>
  <c r="D205" i="13"/>
  <c r="E205" i="13"/>
  <c r="C206" i="13"/>
  <c r="D206" i="13"/>
  <c r="E206" i="13"/>
  <c r="C207" i="13"/>
  <c r="D207" i="13"/>
  <c r="E207" i="13"/>
  <c r="C208" i="13"/>
  <c r="D208" i="13"/>
  <c r="E208" i="13"/>
  <c r="C209" i="13"/>
  <c r="D209" i="13"/>
  <c r="E209" i="13"/>
  <c r="C210" i="13"/>
  <c r="D210" i="13"/>
  <c r="E210" i="13"/>
  <c r="C211" i="13"/>
  <c r="D211" i="13"/>
  <c r="E211" i="13"/>
  <c r="C212" i="13"/>
  <c r="D212" i="13"/>
  <c r="E212" i="13"/>
  <c r="C213" i="13"/>
  <c r="D213" i="13"/>
  <c r="E213" i="13"/>
  <c r="C214" i="13"/>
  <c r="D214" i="13"/>
  <c r="E214" i="13"/>
  <c r="C215" i="13"/>
  <c r="D215" i="13"/>
  <c r="E215" i="13"/>
  <c r="C216" i="13"/>
  <c r="D216" i="13"/>
  <c r="E216" i="13"/>
  <c r="C217" i="13"/>
  <c r="D217" i="13"/>
  <c r="E217" i="13"/>
  <c r="C218" i="13"/>
  <c r="D218" i="13"/>
  <c r="E218" i="13"/>
  <c r="C219" i="13"/>
  <c r="D219" i="13"/>
  <c r="E219" i="13"/>
  <c r="C220" i="13"/>
  <c r="D220" i="13"/>
  <c r="E220" i="13"/>
  <c r="C221" i="13"/>
  <c r="D221" i="13"/>
  <c r="E221" i="13"/>
  <c r="C222" i="13"/>
  <c r="D222" i="13"/>
  <c r="E222" i="13"/>
  <c r="C223" i="13"/>
  <c r="D223" i="13"/>
  <c r="E223" i="13"/>
  <c r="C224" i="13"/>
  <c r="D224" i="13"/>
  <c r="E224" i="13"/>
  <c r="C225" i="13"/>
  <c r="D225" i="13"/>
  <c r="E225" i="13"/>
  <c r="C226" i="13"/>
  <c r="D226" i="13"/>
  <c r="E226" i="13"/>
  <c r="C227" i="13"/>
  <c r="D227" i="13"/>
  <c r="E227" i="13"/>
  <c r="C228" i="13"/>
  <c r="D228" i="13"/>
  <c r="E228" i="13"/>
  <c r="C229" i="13"/>
  <c r="D229" i="13"/>
  <c r="E229" i="13"/>
  <c r="C230" i="13"/>
  <c r="D230" i="13"/>
  <c r="E230" i="13"/>
  <c r="C231" i="13"/>
  <c r="D231" i="13"/>
  <c r="E231" i="13"/>
  <c r="C232" i="13"/>
  <c r="D232" i="13"/>
  <c r="E232" i="13"/>
  <c r="C233" i="13"/>
  <c r="D233" i="13"/>
  <c r="E233" i="13"/>
  <c r="C234" i="13"/>
  <c r="D234" i="13"/>
  <c r="E234" i="13"/>
  <c r="C235" i="13"/>
  <c r="D235" i="13"/>
  <c r="E235" i="13"/>
  <c r="C236" i="13"/>
  <c r="D236" i="13"/>
  <c r="E236" i="13"/>
  <c r="C237" i="13"/>
  <c r="D237" i="13"/>
  <c r="E237" i="13"/>
  <c r="C238" i="13"/>
  <c r="D238" i="13"/>
  <c r="E238" i="13"/>
  <c r="C239" i="13"/>
  <c r="D239" i="13"/>
  <c r="E239" i="13"/>
  <c r="C240" i="13"/>
  <c r="D240" i="13"/>
  <c r="E240" i="13"/>
  <c r="C241" i="13"/>
  <c r="D241" i="13"/>
  <c r="E241" i="13"/>
  <c r="C242" i="13"/>
  <c r="D242" i="13"/>
  <c r="E242" i="13"/>
  <c r="C243" i="13"/>
  <c r="D243" i="13"/>
  <c r="E243" i="13"/>
  <c r="C244" i="13"/>
  <c r="D244" i="13"/>
  <c r="E244" i="13"/>
  <c r="C245" i="13"/>
  <c r="D245" i="13"/>
  <c r="E245" i="13"/>
  <c r="C246" i="13"/>
  <c r="D246" i="13"/>
  <c r="E246" i="13"/>
  <c r="C247" i="13"/>
  <c r="D247" i="13"/>
  <c r="E247" i="13"/>
  <c r="C248" i="13"/>
  <c r="D248" i="13"/>
  <c r="E248" i="13"/>
  <c r="C249" i="13"/>
  <c r="D249" i="13"/>
  <c r="E249" i="13"/>
  <c r="E250" i="13"/>
  <c r="C251" i="13"/>
  <c r="D251" i="13"/>
  <c r="E251" i="13"/>
  <c r="C252" i="13"/>
  <c r="D252" i="13"/>
  <c r="E252" i="13"/>
  <c r="C253" i="13"/>
  <c r="D253" i="13"/>
  <c r="E253" i="13"/>
  <c r="C254" i="13"/>
  <c r="D254" i="13"/>
  <c r="E254" i="13"/>
  <c r="C255" i="13"/>
  <c r="D255" i="13"/>
  <c r="E255" i="13"/>
  <c r="C256" i="13"/>
  <c r="D256" i="13"/>
  <c r="E256" i="13"/>
  <c r="C257" i="13"/>
  <c r="D257" i="13"/>
  <c r="E257" i="13"/>
  <c r="C258" i="13"/>
  <c r="D258" i="13"/>
  <c r="E258" i="13"/>
  <c r="C259" i="13"/>
  <c r="D259" i="13"/>
  <c r="E259" i="13"/>
  <c r="C260" i="13"/>
  <c r="D260" i="13"/>
  <c r="E260" i="13"/>
  <c r="C261" i="13"/>
  <c r="D261" i="13"/>
  <c r="E261" i="13"/>
  <c r="C262" i="13"/>
  <c r="D262" i="13"/>
  <c r="E262" i="13"/>
  <c r="C263" i="13"/>
  <c r="D263" i="13"/>
  <c r="E263" i="13"/>
  <c r="C264" i="13"/>
  <c r="D264" i="13"/>
  <c r="E264" i="13"/>
  <c r="C265" i="13"/>
  <c r="D265" i="13"/>
  <c r="E265" i="13"/>
  <c r="C266" i="13"/>
  <c r="D266" i="13"/>
  <c r="E266" i="13"/>
  <c r="C267" i="13"/>
  <c r="D267" i="13"/>
  <c r="E267" i="13"/>
  <c r="C268" i="13"/>
  <c r="D268" i="13"/>
  <c r="E268" i="13"/>
  <c r="C269" i="13"/>
  <c r="D269" i="13"/>
  <c r="E269" i="13"/>
  <c r="C270" i="13"/>
  <c r="D270" i="13"/>
  <c r="E270" i="13"/>
  <c r="C271" i="13"/>
  <c r="D271" i="13"/>
  <c r="E271" i="13"/>
  <c r="C272" i="13"/>
  <c r="D272" i="13"/>
  <c r="E272" i="13"/>
  <c r="C273" i="13"/>
  <c r="D273" i="13"/>
  <c r="E273" i="13"/>
  <c r="C274" i="13"/>
  <c r="D274" i="13"/>
  <c r="E274" i="13"/>
  <c r="C275" i="13"/>
  <c r="D275" i="13"/>
  <c r="E275" i="13"/>
  <c r="C276" i="13"/>
  <c r="D276" i="13"/>
  <c r="E276" i="13"/>
  <c r="C277" i="13"/>
  <c r="D277" i="13"/>
  <c r="E277" i="13"/>
  <c r="C278" i="13"/>
  <c r="D278" i="13"/>
  <c r="E278" i="13"/>
  <c r="C279" i="13"/>
  <c r="D279" i="13"/>
  <c r="E279" i="13"/>
  <c r="C280" i="13"/>
  <c r="D280" i="13"/>
  <c r="E280" i="13"/>
  <c r="C281" i="13"/>
  <c r="D281" i="13"/>
  <c r="E281" i="13"/>
  <c r="C282" i="13"/>
  <c r="D282" i="13"/>
  <c r="E282" i="13"/>
  <c r="C283" i="13"/>
  <c r="D283" i="13"/>
  <c r="E283" i="13"/>
  <c r="C284" i="13"/>
  <c r="D284" i="13"/>
  <c r="E284" i="13"/>
  <c r="C285" i="13"/>
  <c r="D285" i="13"/>
  <c r="E285" i="13"/>
  <c r="C286" i="13"/>
  <c r="D286" i="13"/>
  <c r="E286" i="13"/>
  <c r="C287" i="13"/>
  <c r="D287" i="13"/>
  <c r="E287" i="13"/>
  <c r="C288" i="13"/>
  <c r="D288" i="13"/>
  <c r="E288" i="13"/>
  <c r="C289" i="13"/>
  <c r="D289" i="13"/>
  <c r="E289" i="13"/>
  <c r="C290" i="13"/>
  <c r="D290" i="13"/>
  <c r="E290" i="13"/>
  <c r="C291" i="13"/>
  <c r="D291" i="13"/>
  <c r="E291" i="13"/>
  <c r="C292" i="13"/>
  <c r="D292" i="13"/>
  <c r="E292" i="13"/>
  <c r="C293" i="13"/>
  <c r="D293" i="13"/>
  <c r="E293" i="13"/>
  <c r="C294" i="13"/>
  <c r="D294" i="13"/>
  <c r="E294" i="13"/>
  <c r="C295" i="13"/>
  <c r="D295" i="13"/>
  <c r="E295" i="13"/>
  <c r="C296" i="13"/>
  <c r="D296" i="13"/>
  <c r="E296" i="13"/>
  <c r="C297" i="13"/>
  <c r="D297" i="13"/>
  <c r="E297" i="13"/>
  <c r="C298" i="13"/>
  <c r="D298" i="13"/>
  <c r="E298" i="13"/>
  <c r="C299" i="13"/>
  <c r="D299" i="13"/>
  <c r="E299" i="13"/>
  <c r="C300" i="13"/>
  <c r="D300" i="13"/>
  <c r="E300" i="13"/>
  <c r="C301" i="13"/>
  <c r="D301" i="13"/>
  <c r="E301" i="13"/>
  <c r="C302" i="13"/>
  <c r="D302" i="13"/>
  <c r="E302" i="13"/>
  <c r="C303" i="13"/>
  <c r="D303" i="13"/>
  <c r="E303" i="13"/>
  <c r="C304" i="13"/>
  <c r="D304" i="13"/>
  <c r="E304" i="13"/>
  <c r="C305" i="13"/>
  <c r="D305" i="13"/>
  <c r="E305" i="13"/>
  <c r="C306" i="13"/>
  <c r="D306" i="13"/>
  <c r="E306" i="13"/>
  <c r="C307" i="13"/>
  <c r="D307" i="13"/>
  <c r="E307" i="13"/>
  <c r="C308" i="13"/>
  <c r="D308" i="13"/>
  <c r="E308" i="13"/>
  <c r="C309" i="13"/>
  <c r="D309" i="13"/>
  <c r="E309" i="13"/>
  <c r="C310" i="13"/>
  <c r="D310" i="13"/>
  <c r="E310" i="13"/>
  <c r="C311" i="13"/>
  <c r="D311" i="13"/>
  <c r="E311" i="13"/>
  <c r="C312" i="13"/>
  <c r="D312" i="13"/>
  <c r="E312" i="13"/>
  <c r="C313" i="13"/>
  <c r="D313" i="13"/>
  <c r="E313" i="13"/>
  <c r="C314" i="13"/>
  <c r="D314" i="13"/>
  <c r="E314" i="13"/>
  <c r="C315" i="13"/>
  <c r="D315" i="13"/>
  <c r="E315" i="13"/>
  <c r="C316" i="13"/>
  <c r="D316" i="13"/>
  <c r="E316" i="13"/>
  <c r="C317" i="13"/>
  <c r="D317" i="13"/>
  <c r="E317" i="13"/>
  <c r="C318" i="13"/>
  <c r="D318" i="13"/>
  <c r="E318" i="13"/>
  <c r="C319" i="13"/>
  <c r="D319" i="13"/>
  <c r="E319" i="13"/>
  <c r="C320" i="13"/>
  <c r="D320" i="13"/>
  <c r="E320" i="13"/>
  <c r="C321" i="13"/>
  <c r="D321" i="13"/>
  <c r="E321" i="13"/>
  <c r="C322" i="13"/>
  <c r="D322" i="13"/>
  <c r="E322" i="13"/>
  <c r="C323" i="13"/>
  <c r="D323" i="13"/>
  <c r="E323" i="13"/>
  <c r="C324" i="13"/>
  <c r="D324" i="13"/>
  <c r="E324" i="13"/>
  <c r="C325" i="13"/>
  <c r="D325" i="13"/>
  <c r="E325" i="13"/>
  <c r="C326" i="13"/>
  <c r="D326" i="13"/>
  <c r="E326" i="13"/>
  <c r="C327" i="13"/>
  <c r="D327" i="13"/>
  <c r="E327" i="13"/>
  <c r="C328" i="13"/>
  <c r="D328" i="13"/>
  <c r="E328" i="13"/>
  <c r="C329" i="13"/>
  <c r="D329" i="13"/>
  <c r="E329" i="13"/>
  <c r="C330" i="13"/>
  <c r="D330" i="13"/>
  <c r="E330" i="13"/>
  <c r="C331" i="13"/>
  <c r="D331" i="13"/>
  <c r="E331" i="13"/>
  <c r="C332" i="13"/>
  <c r="D332" i="13"/>
  <c r="E332" i="13"/>
  <c r="C333" i="13"/>
  <c r="D333" i="13"/>
  <c r="E333" i="13"/>
  <c r="C334" i="13"/>
  <c r="D334" i="13"/>
  <c r="E334" i="13"/>
  <c r="C335" i="13"/>
  <c r="D335" i="13"/>
  <c r="E335" i="13"/>
  <c r="C336" i="13"/>
  <c r="D336" i="13"/>
  <c r="E336" i="13"/>
  <c r="C337" i="13"/>
  <c r="D337" i="13"/>
  <c r="E337" i="13"/>
  <c r="C338" i="13"/>
  <c r="D338" i="13"/>
  <c r="E338" i="13"/>
  <c r="C339" i="13"/>
  <c r="D339" i="13"/>
  <c r="E339" i="13"/>
  <c r="C340" i="13"/>
  <c r="D340" i="13"/>
  <c r="E340" i="13"/>
  <c r="C341" i="13"/>
  <c r="D341" i="13"/>
  <c r="E341" i="13"/>
  <c r="C342" i="13"/>
  <c r="D342" i="13"/>
  <c r="E342" i="13"/>
  <c r="C343" i="13"/>
  <c r="D343" i="13"/>
  <c r="E343" i="13"/>
  <c r="C344" i="13"/>
  <c r="D344" i="13"/>
  <c r="E344" i="13"/>
  <c r="C345" i="13"/>
  <c r="D345" i="13"/>
  <c r="E345" i="13"/>
  <c r="C346" i="13"/>
  <c r="D346" i="13"/>
  <c r="E346" i="13"/>
  <c r="C347" i="13"/>
  <c r="D347" i="13"/>
  <c r="E347" i="13"/>
  <c r="C348" i="13"/>
  <c r="D348" i="13"/>
  <c r="E348" i="13"/>
  <c r="C349" i="13"/>
  <c r="D349" i="13"/>
  <c r="E349" i="13"/>
  <c r="C350" i="13"/>
  <c r="D350" i="13"/>
  <c r="E350" i="13"/>
  <c r="C351" i="13"/>
  <c r="D351" i="13"/>
  <c r="E351" i="13"/>
  <c r="C352" i="13"/>
  <c r="D352" i="13"/>
  <c r="E352" i="13"/>
  <c r="C353" i="13"/>
  <c r="D353" i="13"/>
  <c r="E353" i="13"/>
  <c r="C354" i="13"/>
  <c r="D354" i="13"/>
  <c r="E354" i="13"/>
  <c r="C355" i="13"/>
  <c r="D355" i="13"/>
  <c r="E355" i="13"/>
  <c r="C356" i="13"/>
  <c r="D356" i="13"/>
  <c r="E356" i="13"/>
  <c r="C357" i="13"/>
  <c r="D357" i="13"/>
  <c r="E357" i="13"/>
  <c r="C358" i="13"/>
  <c r="D358" i="13"/>
  <c r="E358" i="13"/>
  <c r="C359" i="13"/>
  <c r="D359" i="13"/>
  <c r="E359" i="13"/>
  <c r="C360" i="13"/>
  <c r="D360" i="13"/>
  <c r="E360" i="13"/>
  <c r="C361" i="13"/>
  <c r="D361" i="13"/>
  <c r="E361" i="13"/>
  <c r="C362" i="13"/>
  <c r="D362" i="13"/>
  <c r="E362" i="13"/>
  <c r="C363" i="13"/>
  <c r="D363" i="13"/>
  <c r="E363" i="13"/>
  <c r="C364" i="13"/>
  <c r="D364" i="13"/>
  <c r="E364" i="13"/>
  <c r="C365" i="13"/>
  <c r="D365" i="13"/>
  <c r="E365" i="13"/>
  <c r="C366" i="13"/>
  <c r="D366" i="13"/>
  <c r="E366" i="13"/>
  <c r="C367" i="13"/>
  <c r="D367" i="13"/>
  <c r="E367" i="13"/>
  <c r="C368" i="13"/>
  <c r="D368" i="13"/>
  <c r="E368" i="13"/>
  <c r="C369" i="13"/>
  <c r="D369" i="13"/>
  <c r="E369" i="13"/>
  <c r="C370" i="13"/>
  <c r="D370" i="13"/>
  <c r="E370" i="13"/>
  <c r="C371" i="13"/>
  <c r="D371" i="13"/>
  <c r="E371" i="13"/>
  <c r="C372" i="13"/>
  <c r="D372" i="13"/>
  <c r="E372" i="13"/>
  <c r="C373" i="13"/>
  <c r="D373" i="13"/>
  <c r="E373" i="13"/>
  <c r="C374" i="13"/>
  <c r="D374" i="13"/>
  <c r="E374" i="13"/>
  <c r="C375" i="13"/>
  <c r="D375" i="13"/>
  <c r="E375" i="13"/>
  <c r="C376" i="13"/>
  <c r="D376" i="13"/>
  <c r="E376" i="13"/>
  <c r="C377" i="13"/>
  <c r="D377" i="13"/>
  <c r="E377" i="13"/>
  <c r="C378" i="13"/>
  <c r="D378" i="13"/>
  <c r="E378" i="13"/>
  <c r="C379" i="13"/>
  <c r="D379" i="13"/>
  <c r="E379" i="13"/>
  <c r="C380" i="13"/>
  <c r="D380" i="13"/>
  <c r="E380" i="13"/>
  <c r="C381" i="13"/>
  <c r="D381" i="13"/>
  <c r="E381" i="13"/>
  <c r="C382" i="13"/>
  <c r="D382" i="13"/>
  <c r="E382" i="13"/>
  <c r="C383" i="13"/>
  <c r="D383" i="13"/>
  <c r="E383" i="13"/>
  <c r="C384" i="13"/>
  <c r="D384" i="13"/>
  <c r="E384" i="13"/>
  <c r="C385" i="13"/>
  <c r="D385" i="13"/>
  <c r="E385" i="13"/>
  <c r="C386" i="13"/>
  <c r="D386" i="13"/>
  <c r="E386" i="13"/>
  <c r="C387" i="13"/>
  <c r="D387" i="13"/>
  <c r="E387" i="13"/>
  <c r="C388" i="13"/>
  <c r="D388" i="13"/>
  <c r="E388" i="13"/>
  <c r="C389" i="13"/>
  <c r="D389" i="13"/>
  <c r="E389" i="13"/>
  <c r="C390" i="13"/>
  <c r="D390" i="13"/>
  <c r="E390" i="13"/>
  <c r="C391" i="13"/>
  <c r="D391" i="13"/>
  <c r="E391" i="13"/>
  <c r="C392" i="13"/>
  <c r="D392" i="13"/>
  <c r="E392" i="13"/>
  <c r="C393" i="13"/>
  <c r="D393" i="13"/>
  <c r="E393" i="13"/>
  <c r="C394" i="13"/>
  <c r="D394" i="13"/>
  <c r="E394" i="13"/>
  <c r="C395" i="13"/>
  <c r="D395" i="13"/>
  <c r="E395" i="13"/>
  <c r="C396" i="13"/>
  <c r="D396" i="13"/>
  <c r="E396" i="13"/>
  <c r="C397" i="13"/>
  <c r="D397" i="13"/>
  <c r="E397" i="13"/>
  <c r="C398" i="13"/>
  <c r="D398" i="13"/>
  <c r="E398" i="13"/>
  <c r="C399" i="13"/>
  <c r="D399" i="13"/>
  <c r="E399" i="13"/>
  <c r="C400" i="13"/>
  <c r="D400" i="13"/>
  <c r="E400" i="13"/>
  <c r="C401" i="13"/>
  <c r="D401" i="13"/>
  <c r="E401" i="13"/>
  <c r="C402" i="13"/>
  <c r="D402" i="13"/>
  <c r="E402" i="13"/>
  <c r="C403" i="13"/>
  <c r="D403" i="13"/>
  <c r="E403" i="13"/>
  <c r="C404" i="13"/>
  <c r="D404" i="13"/>
  <c r="E404" i="13"/>
  <c r="C405" i="13"/>
  <c r="D405" i="13"/>
  <c r="E405" i="13"/>
  <c r="C406" i="13"/>
  <c r="D406" i="13"/>
  <c r="E406" i="13"/>
  <c r="C407" i="13"/>
  <c r="D407" i="13"/>
  <c r="E407" i="13"/>
  <c r="C408" i="13"/>
  <c r="D408" i="13"/>
  <c r="E408" i="13"/>
  <c r="C409" i="13"/>
  <c r="D409" i="13"/>
  <c r="E409" i="13"/>
  <c r="C410" i="13"/>
  <c r="D410" i="13"/>
  <c r="E410" i="13"/>
  <c r="C411" i="13"/>
  <c r="D411" i="13"/>
  <c r="E411" i="13"/>
  <c r="C412" i="13"/>
  <c r="D412" i="13"/>
  <c r="E412" i="13"/>
  <c r="C413" i="13"/>
  <c r="D413" i="13"/>
  <c r="E413" i="13"/>
  <c r="C414" i="13"/>
  <c r="D414" i="13"/>
  <c r="E414" i="13"/>
  <c r="C415" i="13"/>
  <c r="D415" i="13"/>
  <c r="E415" i="13"/>
  <c r="C416" i="13"/>
  <c r="D416" i="13"/>
  <c r="E416" i="13"/>
  <c r="C417" i="13"/>
  <c r="D417" i="13"/>
  <c r="E417" i="13"/>
  <c r="C418" i="13"/>
  <c r="D418" i="13"/>
  <c r="E418" i="13"/>
  <c r="C419" i="13"/>
  <c r="D419" i="13"/>
  <c r="E419" i="13"/>
  <c r="C420" i="13"/>
  <c r="D420" i="13"/>
  <c r="E420" i="13"/>
  <c r="C421" i="13"/>
  <c r="D421" i="13"/>
  <c r="E421" i="13"/>
  <c r="C422" i="13"/>
  <c r="D422" i="13"/>
  <c r="E422" i="13"/>
  <c r="C423" i="13"/>
  <c r="D423" i="13"/>
  <c r="E423" i="13"/>
  <c r="C424" i="13"/>
  <c r="D424" i="13"/>
  <c r="E424" i="13"/>
  <c r="C425" i="13"/>
  <c r="D425" i="13"/>
  <c r="E425" i="13"/>
  <c r="C426" i="13"/>
  <c r="D426" i="13"/>
  <c r="E426" i="13"/>
  <c r="C427" i="13"/>
  <c r="D427" i="13"/>
  <c r="E427" i="13"/>
  <c r="C428" i="13"/>
  <c r="D428" i="13"/>
  <c r="E428" i="13"/>
  <c r="C429" i="13"/>
  <c r="D429" i="13"/>
  <c r="E429" i="13"/>
  <c r="C430" i="13"/>
  <c r="D430" i="13"/>
  <c r="E430" i="13"/>
  <c r="C431" i="13"/>
  <c r="D431" i="13"/>
  <c r="E431" i="13"/>
  <c r="C432" i="13"/>
  <c r="D432" i="13"/>
  <c r="E432" i="13"/>
  <c r="C433" i="13"/>
  <c r="D433" i="13"/>
  <c r="E433" i="13"/>
  <c r="C434" i="13"/>
  <c r="D434" i="13"/>
  <c r="E434" i="13"/>
  <c r="C435" i="13"/>
  <c r="D435" i="13"/>
  <c r="E435" i="13"/>
  <c r="C436" i="13"/>
  <c r="D436" i="13"/>
  <c r="E436" i="13"/>
  <c r="C437" i="13"/>
  <c r="D437" i="13"/>
  <c r="E437" i="13"/>
  <c r="C438" i="13"/>
  <c r="D438" i="13"/>
  <c r="E438" i="13"/>
  <c r="C439" i="13"/>
  <c r="D439" i="13"/>
  <c r="E439" i="13"/>
  <c r="C440" i="13"/>
  <c r="D440" i="13"/>
  <c r="E440" i="13"/>
  <c r="C441" i="13"/>
  <c r="D441" i="13"/>
  <c r="E441" i="13"/>
  <c r="C442" i="13"/>
  <c r="D442" i="13"/>
  <c r="E442" i="13"/>
  <c r="C443" i="13"/>
  <c r="D443" i="13"/>
  <c r="E443" i="13"/>
  <c r="C444" i="13"/>
  <c r="D444" i="13"/>
  <c r="E444" i="13"/>
  <c r="C445" i="13"/>
  <c r="D445" i="13"/>
  <c r="E445" i="13"/>
  <c r="C446" i="13"/>
  <c r="D446" i="13"/>
  <c r="E446" i="13"/>
  <c r="C447" i="13"/>
  <c r="D447" i="13"/>
  <c r="E447" i="13"/>
  <c r="C448" i="13"/>
  <c r="D448" i="13"/>
  <c r="E448" i="13"/>
  <c r="C449" i="13"/>
  <c r="D449" i="13"/>
  <c r="E449" i="13"/>
  <c r="C450" i="13"/>
  <c r="D450" i="13"/>
  <c r="E450" i="13"/>
  <c r="C451" i="13"/>
  <c r="D451" i="13"/>
  <c r="E451" i="13"/>
  <c r="C452" i="13"/>
  <c r="D452" i="13"/>
  <c r="E452" i="13"/>
  <c r="C453" i="13"/>
  <c r="D453" i="13"/>
  <c r="E453" i="13"/>
  <c r="C454" i="13"/>
  <c r="D454" i="13"/>
  <c r="E454" i="13"/>
  <c r="C455" i="13"/>
  <c r="D455" i="13"/>
  <c r="E455" i="13"/>
  <c r="C456" i="13"/>
  <c r="D456" i="13"/>
  <c r="E456" i="13"/>
  <c r="C457" i="13"/>
  <c r="D457" i="13"/>
  <c r="E457" i="13"/>
  <c r="C458" i="13"/>
  <c r="D458" i="13"/>
  <c r="E458" i="13"/>
  <c r="C459" i="13"/>
  <c r="D459" i="13"/>
  <c r="E459" i="13"/>
  <c r="C460" i="13"/>
  <c r="D460" i="13"/>
  <c r="E460" i="13"/>
  <c r="C461" i="13"/>
  <c r="D461" i="13"/>
  <c r="E461" i="13"/>
  <c r="C462" i="13"/>
  <c r="D462" i="13"/>
  <c r="E462" i="13"/>
  <c r="C463" i="13"/>
  <c r="D463" i="13"/>
  <c r="E463" i="13"/>
  <c r="C464" i="13"/>
  <c r="D464" i="13"/>
  <c r="E464" i="13"/>
  <c r="C465" i="13"/>
  <c r="D465" i="13"/>
  <c r="E465" i="13"/>
  <c r="C466" i="13"/>
  <c r="D466" i="13"/>
  <c r="E466" i="13"/>
  <c r="C467" i="13"/>
  <c r="D467" i="13"/>
  <c r="E467" i="13"/>
  <c r="C468" i="13"/>
  <c r="D468" i="13"/>
  <c r="E468" i="13"/>
  <c r="C469" i="13"/>
  <c r="D469" i="13"/>
  <c r="E469" i="13"/>
  <c r="C470" i="13"/>
  <c r="D470" i="13"/>
  <c r="E470" i="13"/>
  <c r="C471" i="13"/>
  <c r="D471" i="13"/>
  <c r="E471" i="13"/>
  <c r="C472" i="13"/>
  <c r="D472" i="13"/>
  <c r="E472" i="13"/>
  <c r="C473" i="13"/>
  <c r="D473" i="13"/>
  <c r="E473" i="13"/>
  <c r="C474" i="13"/>
  <c r="D474" i="13"/>
  <c r="E474" i="13"/>
  <c r="C475" i="13"/>
  <c r="D475" i="13"/>
  <c r="E475" i="13"/>
  <c r="C476" i="13"/>
  <c r="D476" i="13"/>
  <c r="E476" i="13"/>
  <c r="C477" i="13"/>
  <c r="D477" i="13"/>
  <c r="E477" i="13"/>
  <c r="C478" i="13"/>
  <c r="D478" i="13"/>
  <c r="E478" i="13"/>
  <c r="C479" i="13"/>
  <c r="D479" i="13"/>
  <c r="E479" i="13"/>
  <c r="C480" i="13"/>
  <c r="D480" i="13"/>
  <c r="E480" i="13"/>
  <c r="C481" i="13"/>
  <c r="D481" i="13"/>
  <c r="E481" i="13"/>
  <c r="C482" i="13"/>
  <c r="D482" i="13"/>
  <c r="E482" i="13"/>
  <c r="C483" i="13"/>
  <c r="D483" i="13"/>
  <c r="E483" i="13"/>
  <c r="C484" i="13"/>
  <c r="D484" i="13"/>
  <c r="E484" i="13"/>
  <c r="C485" i="13"/>
  <c r="D485" i="13"/>
  <c r="E485" i="13"/>
  <c r="C486" i="13"/>
  <c r="D486" i="13"/>
  <c r="E486" i="13"/>
  <c r="C487" i="13"/>
  <c r="D487" i="13"/>
  <c r="E487" i="13"/>
  <c r="C488" i="13"/>
  <c r="D488" i="13"/>
  <c r="E488" i="13"/>
  <c r="C489" i="13"/>
  <c r="D489" i="13"/>
  <c r="E489" i="13"/>
  <c r="C490" i="13"/>
  <c r="D490" i="13"/>
  <c r="E490" i="13"/>
  <c r="C491" i="13"/>
  <c r="D491" i="13"/>
  <c r="E491" i="13"/>
  <c r="C492" i="13"/>
  <c r="D492" i="13"/>
  <c r="E492" i="13"/>
  <c r="C493" i="13"/>
  <c r="D493" i="13"/>
  <c r="E493" i="13"/>
  <c r="C494" i="13"/>
  <c r="D494" i="13"/>
  <c r="E494" i="13"/>
  <c r="C495" i="13"/>
  <c r="D495" i="13"/>
  <c r="E495" i="13"/>
  <c r="C496" i="13"/>
  <c r="D496" i="13"/>
  <c r="E496" i="13"/>
  <c r="C497" i="13"/>
  <c r="D497" i="13"/>
  <c r="E497" i="13"/>
  <c r="C498" i="13"/>
  <c r="D498" i="13"/>
  <c r="E498" i="13"/>
  <c r="C499" i="13"/>
  <c r="D499" i="13"/>
  <c r="E499" i="13"/>
  <c r="C500" i="13"/>
  <c r="D500" i="13"/>
  <c r="E500" i="13"/>
  <c r="C501" i="13"/>
  <c r="D501" i="13"/>
  <c r="E501" i="13"/>
  <c r="C502" i="13"/>
  <c r="D502" i="13"/>
  <c r="E502" i="13"/>
  <c r="C503" i="13"/>
  <c r="D503" i="13"/>
  <c r="E503" i="13"/>
  <c r="C504" i="13"/>
  <c r="D504" i="13"/>
  <c r="E504" i="13"/>
  <c r="C505" i="13"/>
  <c r="D505" i="13"/>
  <c r="E505" i="13"/>
  <c r="C506" i="13"/>
  <c r="D506" i="13"/>
  <c r="E506" i="13"/>
  <c r="C507" i="13"/>
  <c r="D507" i="13"/>
  <c r="E507" i="13"/>
  <c r="C508" i="13"/>
  <c r="D508" i="13"/>
  <c r="E508" i="13"/>
  <c r="C509" i="13"/>
  <c r="D509" i="13"/>
  <c r="E509" i="13"/>
  <c r="C510" i="13"/>
  <c r="D510" i="13"/>
  <c r="E510" i="13"/>
  <c r="C511" i="13"/>
  <c r="D511" i="13"/>
  <c r="E511" i="13"/>
  <c r="C512" i="13"/>
  <c r="D512" i="13"/>
  <c r="E512" i="13"/>
  <c r="C513" i="13"/>
  <c r="D513" i="13"/>
  <c r="E513" i="13"/>
  <c r="C514" i="13"/>
  <c r="D514" i="13"/>
  <c r="E514" i="13"/>
  <c r="C515" i="13"/>
  <c r="D515" i="13"/>
  <c r="E515" i="13"/>
  <c r="C516" i="13"/>
  <c r="D516" i="13"/>
  <c r="E516" i="13"/>
  <c r="C517" i="13"/>
  <c r="D517" i="13"/>
  <c r="E517" i="13"/>
  <c r="C518" i="13"/>
  <c r="D518" i="13"/>
  <c r="E518" i="13"/>
  <c r="C519" i="13"/>
  <c r="D519" i="13"/>
  <c r="E519" i="13"/>
  <c r="C520" i="13"/>
  <c r="D520" i="13"/>
  <c r="E520" i="13"/>
  <c r="C521" i="13"/>
  <c r="D521" i="13"/>
  <c r="E521" i="13"/>
  <c r="C522" i="13"/>
  <c r="D522" i="13"/>
  <c r="E522" i="13"/>
  <c r="C523" i="13"/>
  <c r="D523" i="13"/>
  <c r="E523" i="13"/>
  <c r="C524" i="13"/>
  <c r="D524" i="13"/>
  <c r="E524" i="13"/>
  <c r="C525" i="13"/>
  <c r="D525" i="13"/>
  <c r="E525" i="13"/>
  <c r="C526" i="13"/>
  <c r="D526" i="13"/>
  <c r="E526" i="13"/>
  <c r="C527" i="13"/>
  <c r="D527" i="13"/>
  <c r="E527" i="13"/>
  <c r="C528" i="13"/>
  <c r="D528" i="13"/>
  <c r="E528" i="13"/>
  <c r="C529" i="13"/>
  <c r="D529" i="13"/>
  <c r="E529" i="13"/>
  <c r="C530" i="13"/>
  <c r="D530" i="13"/>
  <c r="E530" i="13"/>
  <c r="C531" i="13"/>
  <c r="D531" i="13"/>
  <c r="E531" i="13"/>
  <c r="C532" i="13"/>
  <c r="D532" i="13"/>
  <c r="E532" i="13"/>
  <c r="C533" i="13"/>
  <c r="D533" i="13"/>
  <c r="E533" i="13"/>
  <c r="C534" i="13"/>
  <c r="D534" i="13"/>
  <c r="E534" i="13"/>
  <c r="C535" i="13"/>
  <c r="D535" i="13"/>
  <c r="E535" i="13"/>
  <c r="C536" i="13"/>
  <c r="D536" i="13"/>
  <c r="E536" i="13"/>
  <c r="C537" i="13"/>
  <c r="D537" i="13"/>
  <c r="E537" i="13"/>
  <c r="C538" i="13"/>
  <c r="D538" i="13"/>
  <c r="E538" i="13"/>
  <c r="C539" i="13"/>
  <c r="D539" i="13"/>
  <c r="E539" i="13"/>
  <c r="C540" i="13"/>
  <c r="D540" i="13"/>
  <c r="E540" i="13"/>
  <c r="C541" i="13"/>
  <c r="D541" i="13"/>
  <c r="E541" i="13"/>
  <c r="C542" i="13"/>
  <c r="D542" i="13"/>
  <c r="E542" i="13"/>
  <c r="C543" i="13"/>
  <c r="D543" i="13"/>
  <c r="E543" i="13"/>
  <c r="C544" i="13"/>
  <c r="D544" i="13"/>
  <c r="E544" i="13"/>
  <c r="C545" i="13"/>
  <c r="D545" i="13"/>
  <c r="E545" i="13"/>
  <c r="C546" i="13"/>
  <c r="D546" i="13"/>
  <c r="E546" i="13"/>
  <c r="C547" i="13"/>
  <c r="D547" i="13"/>
  <c r="E547" i="13"/>
  <c r="C548" i="13"/>
  <c r="D548" i="13"/>
  <c r="E548" i="13"/>
  <c r="C549" i="13"/>
  <c r="D549" i="13"/>
  <c r="E549" i="13"/>
  <c r="C550" i="13"/>
  <c r="D550" i="13"/>
  <c r="E550" i="13"/>
  <c r="C551" i="13"/>
  <c r="D551" i="13"/>
  <c r="E551" i="13"/>
  <c r="C552" i="13"/>
  <c r="D552" i="13"/>
  <c r="E552" i="13"/>
  <c r="C553" i="13"/>
  <c r="D553" i="13"/>
  <c r="E553" i="13"/>
  <c r="C554" i="13"/>
  <c r="D554" i="13"/>
  <c r="E554" i="13"/>
  <c r="C555" i="13"/>
  <c r="D555" i="13"/>
  <c r="E555" i="13"/>
  <c r="C556" i="13"/>
  <c r="D556" i="13"/>
  <c r="E556" i="13"/>
  <c r="C557" i="13"/>
  <c r="D557" i="13"/>
  <c r="E557" i="13"/>
  <c r="C558" i="13"/>
  <c r="D558" i="13"/>
  <c r="E558" i="13"/>
  <c r="C559" i="13"/>
  <c r="D559" i="13"/>
  <c r="E559" i="13"/>
  <c r="C560" i="13"/>
  <c r="D560" i="13"/>
  <c r="E560" i="13"/>
  <c r="C561" i="13"/>
  <c r="D561" i="13"/>
  <c r="E561" i="13"/>
  <c r="C562" i="13"/>
  <c r="D562" i="13"/>
  <c r="E562" i="13"/>
  <c r="C563" i="13"/>
  <c r="D563" i="13"/>
  <c r="E563" i="13"/>
  <c r="C564" i="13"/>
  <c r="D564" i="13"/>
  <c r="E564" i="13"/>
  <c r="C565" i="13"/>
  <c r="D565" i="13"/>
  <c r="E565" i="13"/>
  <c r="C566" i="13"/>
  <c r="D566" i="13"/>
  <c r="E566" i="13"/>
  <c r="C567" i="13"/>
  <c r="D567" i="13"/>
  <c r="E567" i="13"/>
  <c r="C568" i="13"/>
  <c r="D568" i="13"/>
  <c r="E568" i="13"/>
  <c r="C569" i="13"/>
  <c r="D569" i="13"/>
  <c r="E569" i="13"/>
  <c r="C570" i="13"/>
  <c r="D570" i="13"/>
  <c r="E570" i="13"/>
  <c r="C571" i="13"/>
  <c r="D571" i="13"/>
  <c r="E571" i="13"/>
  <c r="C572" i="13"/>
  <c r="D572" i="13"/>
  <c r="E572" i="13"/>
  <c r="C573" i="13"/>
  <c r="D573" i="13"/>
  <c r="E573" i="13"/>
  <c r="C574" i="13"/>
  <c r="D574" i="13"/>
  <c r="E574" i="13"/>
  <c r="C575" i="13"/>
  <c r="D575" i="13"/>
  <c r="E575" i="13"/>
  <c r="C576" i="13"/>
  <c r="D576" i="13"/>
  <c r="E576" i="13"/>
  <c r="C577" i="13"/>
  <c r="D577" i="13"/>
  <c r="E577" i="13"/>
  <c r="C578" i="13"/>
  <c r="D578" i="13"/>
  <c r="E578" i="13"/>
  <c r="C579" i="13"/>
  <c r="D579" i="13"/>
  <c r="E579" i="13"/>
  <c r="C580" i="13"/>
  <c r="D580" i="13"/>
  <c r="E580" i="13"/>
  <c r="C581" i="13"/>
  <c r="D581" i="13"/>
  <c r="E581" i="13"/>
  <c r="C582" i="13"/>
  <c r="D582" i="13"/>
  <c r="E582" i="13"/>
  <c r="C583" i="13"/>
  <c r="D583" i="13"/>
  <c r="E583" i="13"/>
  <c r="C584" i="13"/>
  <c r="D584" i="13"/>
  <c r="E584" i="13"/>
  <c r="C585" i="13"/>
  <c r="D585" i="13"/>
  <c r="E585" i="13"/>
  <c r="C586" i="13"/>
  <c r="D586" i="13"/>
  <c r="E586" i="13"/>
  <c r="C587" i="13"/>
  <c r="D587" i="13"/>
  <c r="E587" i="13"/>
  <c r="C588" i="13"/>
  <c r="D588" i="13"/>
  <c r="E588" i="13"/>
  <c r="C589" i="13"/>
  <c r="D589" i="13"/>
  <c r="E589" i="13"/>
  <c r="C590" i="13"/>
  <c r="D590" i="13"/>
  <c r="E590" i="13"/>
  <c r="C591" i="13"/>
  <c r="D591" i="13"/>
  <c r="E591" i="13"/>
  <c r="C592" i="13"/>
  <c r="D592" i="13"/>
  <c r="E592" i="13"/>
  <c r="C593" i="13"/>
  <c r="D593" i="13"/>
  <c r="E593" i="13"/>
  <c r="C594" i="13"/>
  <c r="D594" i="13"/>
  <c r="E594" i="13"/>
  <c r="C595" i="13"/>
  <c r="D595" i="13"/>
  <c r="E595" i="13"/>
  <c r="C596" i="13"/>
  <c r="D596" i="13"/>
  <c r="E596" i="13"/>
  <c r="C597" i="13"/>
  <c r="D597" i="13"/>
  <c r="E597" i="13"/>
  <c r="C598" i="13"/>
  <c r="D598" i="13"/>
  <c r="E598" i="13"/>
  <c r="C599" i="13"/>
  <c r="D599" i="13"/>
  <c r="E599" i="13"/>
  <c r="C600" i="13"/>
  <c r="D600" i="13"/>
  <c r="E600" i="13"/>
  <c r="C601" i="13"/>
  <c r="D601" i="13"/>
  <c r="E601" i="13"/>
  <c r="C602" i="13"/>
  <c r="D602" i="13"/>
  <c r="E602" i="13"/>
  <c r="C603" i="13"/>
  <c r="D603" i="13"/>
  <c r="E603" i="13"/>
  <c r="C604" i="13"/>
  <c r="D604" i="13"/>
  <c r="E604" i="13"/>
  <c r="C605" i="13"/>
  <c r="D605" i="13"/>
  <c r="E605" i="13"/>
  <c r="C606" i="13"/>
  <c r="D606" i="13"/>
  <c r="E606" i="13"/>
  <c r="C607" i="13"/>
  <c r="D607" i="13"/>
  <c r="E607" i="13"/>
  <c r="C608" i="13"/>
  <c r="D608" i="13"/>
  <c r="E608" i="13"/>
  <c r="C609" i="13"/>
  <c r="D609" i="13"/>
  <c r="E609" i="13"/>
  <c r="C610" i="13"/>
  <c r="D610" i="13"/>
  <c r="E610" i="13"/>
  <c r="C611" i="13"/>
  <c r="D611" i="13"/>
  <c r="E611" i="13"/>
  <c r="C612" i="13"/>
  <c r="D612" i="13"/>
  <c r="E612" i="13"/>
  <c r="C613" i="13"/>
  <c r="D613" i="13"/>
  <c r="E613" i="13"/>
  <c r="C614" i="13"/>
  <c r="D614" i="13"/>
  <c r="E614" i="13"/>
  <c r="C615" i="13"/>
  <c r="D615" i="13"/>
  <c r="E615" i="13"/>
  <c r="E616" i="13"/>
  <c r="C617" i="13"/>
  <c r="D617" i="13"/>
  <c r="E617" i="13"/>
  <c r="C618" i="13"/>
  <c r="D618" i="13"/>
  <c r="E618" i="13"/>
  <c r="C619" i="13"/>
  <c r="D619" i="13"/>
  <c r="E619" i="13"/>
  <c r="C620" i="13"/>
  <c r="D620" i="13"/>
  <c r="E620" i="13"/>
  <c r="C621" i="13"/>
  <c r="D621" i="13"/>
  <c r="E621" i="13"/>
  <c r="C622" i="13"/>
  <c r="D622" i="13"/>
  <c r="E622" i="13"/>
  <c r="C623" i="13"/>
  <c r="D623" i="13"/>
  <c r="E623" i="13"/>
  <c r="C624" i="13"/>
  <c r="D624" i="13"/>
  <c r="E624" i="13"/>
  <c r="C625" i="13"/>
  <c r="D625" i="13"/>
  <c r="E625" i="13"/>
  <c r="C626" i="13"/>
  <c r="D626" i="13"/>
  <c r="E626" i="13"/>
  <c r="C627" i="13"/>
  <c r="D627" i="13"/>
  <c r="E627" i="13"/>
  <c r="C628" i="13"/>
  <c r="D628" i="13"/>
  <c r="E628" i="13"/>
  <c r="C629" i="13"/>
  <c r="D629" i="13"/>
  <c r="E629" i="13"/>
  <c r="C630" i="13"/>
  <c r="D630" i="13"/>
  <c r="E630" i="13"/>
  <c r="C631" i="13"/>
  <c r="D631" i="13"/>
  <c r="E631" i="13"/>
  <c r="C632" i="13"/>
  <c r="D632" i="13"/>
  <c r="E632" i="13"/>
  <c r="C633" i="13"/>
  <c r="D633" i="13"/>
  <c r="E633" i="13"/>
  <c r="C634" i="13"/>
  <c r="D634" i="13"/>
  <c r="E634" i="13"/>
  <c r="C635" i="13"/>
  <c r="D635" i="13"/>
  <c r="E635" i="13"/>
  <c r="C636" i="13"/>
  <c r="D636" i="13"/>
  <c r="E636" i="13"/>
  <c r="C637" i="13"/>
  <c r="D637" i="13"/>
  <c r="E637" i="13"/>
  <c r="C638" i="13"/>
  <c r="D638" i="13"/>
  <c r="E638" i="13"/>
  <c r="C639" i="13"/>
  <c r="D639" i="13"/>
  <c r="E639" i="13"/>
  <c r="C640" i="13"/>
  <c r="D640" i="13"/>
  <c r="E640" i="13"/>
  <c r="C641" i="13"/>
  <c r="D641" i="13"/>
  <c r="E641" i="13"/>
  <c r="C642" i="13"/>
  <c r="D642" i="13"/>
  <c r="E642" i="13"/>
  <c r="C643" i="13"/>
  <c r="D643" i="13"/>
  <c r="E643" i="13"/>
  <c r="C644" i="13"/>
  <c r="D644" i="13"/>
  <c r="E644" i="13"/>
  <c r="C645" i="13"/>
  <c r="D645" i="13"/>
  <c r="E645" i="13"/>
  <c r="C646" i="13"/>
  <c r="D646" i="13"/>
  <c r="E646" i="13"/>
  <c r="C647" i="13"/>
  <c r="D647" i="13"/>
  <c r="E647" i="13"/>
  <c r="C648" i="13"/>
  <c r="D648" i="13"/>
  <c r="E648" i="13"/>
  <c r="C649" i="13"/>
  <c r="D649" i="13"/>
  <c r="E649" i="13"/>
  <c r="C650" i="13"/>
  <c r="D650" i="13"/>
  <c r="E650" i="13"/>
  <c r="C651" i="13"/>
  <c r="D651" i="13"/>
  <c r="E651" i="13"/>
  <c r="C652" i="13"/>
  <c r="D652" i="13"/>
  <c r="E652" i="13"/>
  <c r="C653" i="13"/>
  <c r="D653" i="13"/>
  <c r="E653" i="13"/>
  <c r="C654" i="13"/>
  <c r="D654" i="13"/>
  <c r="E654" i="13"/>
  <c r="C655" i="13"/>
  <c r="D655" i="13"/>
  <c r="E655" i="13"/>
  <c r="C656" i="13"/>
  <c r="D656" i="13"/>
  <c r="E656" i="13"/>
  <c r="C657" i="13"/>
  <c r="D657" i="13"/>
  <c r="E657" i="13"/>
  <c r="C658" i="13"/>
  <c r="D658" i="13"/>
  <c r="E658" i="13"/>
  <c r="C659" i="13"/>
  <c r="D659" i="13"/>
  <c r="E659" i="13"/>
  <c r="C660" i="13"/>
  <c r="D660" i="13"/>
  <c r="E660" i="13"/>
  <c r="C661" i="13"/>
  <c r="D661" i="13"/>
  <c r="E661" i="13"/>
  <c r="C662" i="13"/>
  <c r="D662" i="13"/>
  <c r="E662" i="13"/>
  <c r="C663" i="13"/>
  <c r="D663" i="13"/>
  <c r="E663" i="13"/>
  <c r="C664" i="13"/>
  <c r="D664" i="13"/>
  <c r="E664" i="13"/>
  <c r="C665" i="13"/>
  <c r="D665" i="13"/>
  <c r="E665" i="13"/>
  <c r="C666" i="13"/>
  <c r="D666" i="13"/>
  <c r="E666" i="13"/>
  <c r="C667" i="13"/>
  <c r="D667" i="13"/>
  <c r="E667" i="13"/>
  <c r="C668" i="13"/>
  <c r="D668" i="13"/>
  <c r="E668" i="13"/>
  <c r="C669" i="13"/>
  <c r="D669" i="13"/>
  <c r="E669" i="13"/>
  <c r="C670" i="13"/>
  <c r="D670" i="13"/>
  <c r="E670" i="13"/>
  <c r="C671" i="13"/>
  <c r="D671" i="13"/>
  <c r="E671" i="13"/>
  <c r="C672" i="13"/>
  <c r="D672" i="13"/>
  <c r="E672" i="13"/>
  <c r="C673" i="13"/>
  <c r="D673" i="13"/>
  <c r="E673" i="13"/>
  <c r="C674" i="13"/>
  <c r="D674" i="13"/>
  <c r="E674" i="13"/>
  <c r="C675" i="13"/>
  <c r="D675" i="13"/>
  <c r="E675" i="13"/>
  <c r="C676" i="13"/>
  <c r="D676" i="13"/>
  <c r="E676" i="13"/>
  <c r="C677" i="13"/>
  <c r="D677" i="13"/>
  <c r="E677" i="13"/>
  <c r="C678" i="13"/>
  <c r="D678" i="13"/>
  <c r="E678" i="13"/>
  <c r="C679" i="13"/>
  <c r="D679" i="13"/>
  <c r="E679" i="13"/>
  <c r="C680" i="13"/>
  <c r="D680" i="13"/>
  <c r="E680" i="13"/>
  <c r="C681" i="13"/>
  <c r="D681" i="13"/>
  <c r="E681" i="13"/>
  <c r="C682" i="13"/>
  <c r="D682" i="13"/>
  <c r="E682" i="13"/>
  <c r="C683" i="13"/>
  <c r="D683" i="13"/>
  <c r="E683" i="13"/>
  <c r="C684" i="13"/>
  <c r="D684" i="13"/>
  <c r="E684" i="13"/>
  <c r="C685" i="13"/>
  <c r="D685" i="13"/>
  <c r="E685" i="13"/>
  <c r="C686" i="13"/>
  <c r="D686" i="13"/>
  <c r="E686" i="13"/>
  <c r="C687" i="13"/>
  <c r="D687" i="13"/>
  <c r="E687" i="13"/>
  <c r="C688" i="13"/>
  <c r="D688" i="13"/>
  <c r="E688" i="13"/>
  <c r="C689" i="13"/>
  <c r="D689" i="13"/>
  <c r="E689" i="13"/>
  <c r="C690" i="13"/>
  <c r="D690" i="13"/>
  <c r="E690" i="13"/>
  <c r="C691" i="13"/>
  <c r="D691" i="13"/>
  <c r="E691" i="13"/>
  <c r="C692" i="13"/>
  <c r="D692" i="13"/>
  <c r="E692" i="13"/>
  <c r="C693" i="13"/>
  <c r="D693" i="13"/>
  <c r="E693" i="13"/>
  <c r="C694" i="13"/>
  <c r="D694" i="13"/>
  <c r="E694" i="13"/>
  <c r="C695" i="13"/>
  <c r="D695" i="13"/>
  <c r="E695" i="13"/>
  <c r="C696" i="13"/>
  <c r="D696" i="13"/>
  <c r="E696" i="13"/>
  <c r="C697" i="13"/>
  <c r="D697" i="13"/>
  <c r="E697" i="13"/>
  <c r="C698" i="13"/>
  <c r="D698" i="13"/>
  <c r="E698" i="13"/>
  <c r="C699" i="13"/>
  <c r="D699" i="13"/>
  <c r="E699" i="13"/>
  <c r="C700" i="13"/>
  <c r="D700" i="13"/>
  <c r="E700" i="13"/>
  <c r="C701" i="13"/>
  <c r="D701" i="13"/>
  <c r="E701" i="13"/>
  <c r="C702" i="13"/>
  <c r="D702" i="13"/>
  <c r="E702" i="13"/>
  <c r="C703" i="13"/>
  <c r="D703" i="13"/>
  <c r="E703" i="13"/>
  <c r="C704" i="13"/>
  <c r="D704" i="13"/>
  <c r="E704" i="13"/>
  <c r="C705" i="13"/>
  <c r="D705" i="13"/>
  <c r="E705" i="13"/>
  <c r="C706" i="13"/>
  <c r="D706" i="13"/>
  <c r="E706" i="13"/>
  <c r="C707" i="13"/>
  <c r="D707" i="13"/>
  <c r="E707" i="13"/>
  <c r="C708" i="13"/>
  <c r="D708" i="13"/>
  <c r="E708" i="13"/>
  <c r="C709" i="13"/>
  <c r="D709" i="13"/>
  <c r="E709" i="13"/>
  <c r="C710" i="13"/>
  <c r="D710" i="13"/>
  <c r="E710" i="13"/>
  <c r="C711" i="13"/>
  <c r="D711" i="13"/>
  <c r="E711" i="13"/>
  <c r="C712" i="13"/>
  <c r="D712" i="13"/>
  <c r="E712" i="13"/>
  <c r="C713" i="13"/>
  <c r="D713" i="13"/>
  <c r="E713" i="13"/>
  <c r="C714" i="13"/>
  <c r="D714" i="13"/>
  <c r="E714" i="13"/>
  <c r="C715" i="13"/>
  <c r="D715" i="13"/>
  <c r="E715" i="13"/>
  <c r="C716" i="13"/>
  <c r="D716" i="13"/>
  <c r="E716" i="13"/>
  <c r="C717" i="13"/>
  <c r="D717" i="13"/>
  <c r="E717" i="13"/>
  <c r="C718" i="13"/>
  <c r="D718" i="13"/>
  <c r="E718" i="13"/>
  <c r="C719" i="13"/>
  <c r="D719" i="13"/>
  <c r="E719" i="13"/>
  <c r="C720" i="13"/>
  <c r="D720" i="13"/>
  <c r="E720" i="13"/>
  <c r="C721" i="13"/>
  <c r="D721" i="13"/>
  <c r="E721" i="13"/>
  <c r="C722" i="13"/>
  <c r="D722" i="13"/>
  <c r="E722" i="13"/>
  <c r="C723" i="13"/>
  <c r="D723" i="13"/>
  <c r="E723" i="13"/>
  <c r="C724" i="13"/>
  <c r="D724" i="13"/>
  <c r="E724" i="13"/>
  <c r="C725" i="13"/>
  <c r="D725" i="13"/>
  <c r="E725" i="13"/>
  <c r="C726" i="13"/>
  <c r="D726" i="13"/>
  <c r="E726" i="13"/>
  <c r="C727" i="13"/>
  <c r="D727" i="13"/>
  <c r="E727" i="13"/>
  <c r="C728" i="13"/>
  <c r="D728" i="13"/>
  <c r="E728" i="13"/>
  <c r="C729" i="13"/>
  <c r="D729" i="13"/>
  <c r="E729" i="13"/>
  <c r="C730" i="13"/>
  <c r="D730" i="13"/>
  <c r="E730" i="13"/>
  <c r="C731" i="13"/>
  <c r="D731" i="13"/>
  <c r="E731" i="13"/>
  <c r="C732" i="13"/>
  <c r="D732" i="13"/>
  <c r="E732" i="13"/>
  <c r="C733" i="13"/>
  <c r="D733" i="13"/>
  <c r="E733" i="13"/>
  <c r="C734" i="13"/>
  <c r="D734" i="13"/>
  <c r="E734" i="13"/>
  <c r="C735" i="13"/>
  <c r="D735" i="13"/>
  <c r="E735" i="13"/>
  <c r="C736" i="13"/>
  <c r="D736" i="13"/>
  <c r="E736" i="13"/>
  <c r="C737" i="13"/>
  <c r="D737" i="13"/>
  <c r="E737" i="13"/>
  <c r="C738" i="13"/>
  <c r="D738" i="13"/>
  <c r="E738" i="13"/>
  <c r="C739" i="13"/>
  <c r="D739" i="13"/>
  <c r="E739" i="13"/>
  <c r="C740" i="13"/>
  <c r="D740" i="13"/>
  <c r="E740" i="13"/>
  <c r="C741" i="13"/>
  <c r="D741" i="13"/>
  <c r="E741" i="13"/>
  <c r="C742" i="13"/>
  <c r="D742" i="13"/>
  <c r="E742" i="13"/>
  <c r="C743" i="13"/>
  <c r="D743" i="13"/>
  <c r="E743" i="13"/>
  <c r="C744" i="13"/>
  <c r="D744" i="13"/>
  <c r="E744" i="13"/>
  <c r="C745" i="13"/>
  <c r="D745" i="13"/>
  <c r="E745" i="13"/>
  <c r="C746" i="13"/>
  <c r="D746" i="13"/>
  <c r="E746" i="13"/>
  <c r="C747" i="13"/>
  <c r="D747" i="13"/>
  <c r="E747" i="13"/>
  <c r="C748" i="13"/>
  <c r="D748" i="13"/>
  <c r="E748" i="13"/>
  <c r="C749" i="13"/>
  <c r="D749" i="13"/>
  <c r="E749" i="13"/>
  <c r="C750" i="13"/>
  <c r="D750" i="13"/>
  <c r="E750" i="13"/>
  <c r="C751" i="13"/>
  <c r="D751" i="13"/>
  <c r="E751" i="13"/>
  <c r="C752" i="13"/>
  <c r="D752" i="13"/>
  <c r="E752" i="13"/>
  <c r="C753" i="13"/>
  <c r="D753" i="13"/>
  <c r="E753" i="13"/>
  <c r="C754" i="13"/>
  <c r="D754" i="13"/>
  <c r="E754" i="13"/>
  <c r="C755" i="13"/>
  <c r="D755" i="13"/>
  <c r="E755" i="13"/>
  <c r="C756" i="13"/>
  <c r="D756" i="13"/>
  <c r="E756" i="13"/>
  <c r="C757" i="13"/>
  <c r="D757" i="13"/>
  <c r="E757" i="13"/>
  <c r="C758" i="13"/>
  <c r="D758" i="13"/>
  <c r="E758" i="13"/>
  <c r="C759" i="13"/>
  <c r="D759" i="13"/>
  <c r="E759" i="13"/>
  <c r="C760" i="13"/>
  <c r="D760" i="13"/>
  <c r="E760" i="13"/>
  <c r="C761" i="13"/>
  <c r="D761" i="13"/>
  <c r="E761" i="13"/>
  <c r="C762" i="13"/>
  <c r="D762" i="13"/>
  <c r="E762" i="13"/>
  <c r="C763" i="13"/>
  <c r="D763" i="13"/>
  <c r="E763" i="13"/>
  <c r="C764" i="13"/>
  <c r="D764" i="13"/>
  <c r="E764" i="13"/>
  <c r="C765" i="13"/>
  <c r="D765" i="13"/>
  <c r="E765" i="13"/>
  <c r="C766" i="13"/>
  <c r="D766" i="13"/>
  <c r="E766" i="13"/>
  <c r="C767" i="13"/>
  <c r="D767" i="13"/>
  <c r="E767" i="13"/>
  <c r="C768" i="13"/>
  <c r="D768" i="13"/>
  <c r="E768" i="13"/>
  <c r="C769" i="13"/>
  <c r="D769" i="13"/>
  <c r="E769" i="13"/>
  <c r="C770" i="13"/>
  <c r="D770" i="13"/>
  <c r="E770" i="13"/>
  <c r="C771" i="13"/>
  <c r="D771" i="13"/>
  <c r="E771" i="13"/>
  <c r="C772" i="13"/>
  <c r="D772" i="13"/>
  <c r="E772" i="13"/>
  <c r="C773" i="13"/>
  <c r="D773" i="13"/>
  <c r="E773" i="13"/>
  <c r="C774" i="13"/>
  <c r="D774" i="13"/>
  <c r="E774" i="13"/>
  <c r="C775" i="13"/>
  <c r="D775" i="13"/>
  <c r="E775" i="13"/>
  <c r="C776" i="13"/>
  <c r="D776" i="13"/>
  <c r="E776" i="13"/>
  <c r="C777" i="13"/>
  <c r="D777" i="13"/>
  <c r="E777" i="13"/>
  <c r="C778" i="13"/>
  <c r="D778" i="13"/>
  <c r="E778" i="13"/>
  <c r="C779" i="13"/>
  <c r="D779" i="13"/>
  <c r="E779" i="13"/>
  <c r="C780" i="13"/>
  <c r="D780" i="13"/>
  <c r="E780" i="13"/>
  <c r="C781" i="13"/>
  <c r="D781" i="13"/>
  <c r="E781" i="13"/>
  <c r="C782" i="13"/>
  <c r="D782" i="13"/>
  <c r="E782" i="13"/>
  <c r="C783" i="13"/>
  <c r="D783" i="13"/>
  <c r="E783" i="13"/>
  <c r="C784" i="13"/>
  <c r="D784" i="13"/>
  <c r="E784" i="13"/>
  <c r="C785" i="13"/>
  <c r="D785" i="13"/>
  <c r="E785" i="13"/>
  <c r="C786" i="13"/>
  <c r="D786" i="13"/>
  <c r="E786" i="13"/>
  <c r="C787" i="13"/>
  <c r="D787" i="13"/>
  <c r="E787" i="13"/>
  <c r="C788" i="13"/>
  <c r="D788" i="13"/>
  <c r="E788" i="13"/>
  <c r="C789" i="13"/>
  <c r="D789" i="13"/>
  <c r="E789" i="13"/>
  <c r="C790" i="13"/>
  <c r="D790" i="13"/>
  <c r="E790" i="13"/>
  <c r="C791" i="13"/>
  <c r="D791" i="13"/>
  <c r="E791" i="13"/>
  <c r="C792" i="13"/>
  <c r="D792" i="13"/>
  <c r="E792" i="13"/>
  <c r="C793" i="13"/>
  <c r="D793" i="13"/>
  <c r="E793" i="13"/>
  <c r="C794" i="13"/>
  <c r="D794" i="13"/>
  <c r="E794" i="13"/>
  <c r="C795" i="13"/>
  <c r="D795" i="13"/>
  <c r="E795" i="13"/>
  <c r="C796" i="13"/>
  <c r="D796" i="13"/>
  <c r="E796" i="13"/>
  <c r="C797" i="13"/>
  <c r="D797" i="13"/>
  <c r="E797" i="13"/>
  <c r="C798" i="13"/>
  <c r="D798" i="13"/>
  <c r="E798" i="13"/>
  <c r="C799" i="13"/>
  <c r="D799" i="13"/>
  <c r="E799" i="13"/>
  <c r="C800" i="13"/>
  <c r="D800" i="13"/>
  <c r="E800" i="13"/>
  <c r="C801" i="13"/>
  <c r="D801" i="13"/>
  <c r="E801" i="13"/>
  <c r="C802" i="13"/>
  <c r="D802" i="13"/>
  <c r="E802" i="13"/>
  <c r="C803" i="13"/>
  <c r="D803" i="13"/>
  <c r="E803" i="13"/>
  <c r="C804" i="13"/>
  <c r="D804" i="13"/>
  <c r="E804" i="13"/>
  <c r="C805" i="13"/>
  <c r="D805" i="13"/>
  <c r="E805" i="13"/>
  <c r="C806" i="13"/>
  <c r="D806" i="13"/>
  <c r="E806" i="13"/>
  <c r="C807" i="13"/>
  <c r="D807" i="13"/>
  <c r="E807" i="13"/>
  <c r="C808" i="13"/>
  <c r="D808" i="13"/>
  <c r="E808" i="13"/>
  <c r="C809" i="13"/>
  <c r="D809" i="13"/>
  <c r="E809" i="13"/>
  <c r="C810" i="13"/>
  <c r="D810" i="13"/>
  <c r="E810" i="13"/>
  <c r="C811" i="13"/>
  <c r="D811" i="13"/>
  <c r="E811" i="13"/>
  <c r="C812" i="13"/>
  <c r="D812" i="13"/>
  <c r="E812" i="13"/>
  <c r="C813" i="13"/>
  <c r="D813" i="13"/>
  <c r="E813" i="13"/>
  <c r="C814" i="13"/>
  <c r="D814" i="13"/>
  <c r="E814" i="13"/>
  <c r="C815" i="13"/>
  <c r="D815" i="13"/>
  <c r="E815" i="13"/>
  <c r="C816" i="13"/>
  <c r="D816" i="13"/>
  <c r="E816" i="13"/>
  <c r="C817" i="13"/>
  <c r="D817" i="13"/>
  <c r="E817" i="13"/>
  <c r="C818" i="13"/>
  <c r="D818" i="13"/>
  <c r="E818" i="13"/>
  <c r="C819" i="13"/>
  <c r="D819" i="13"/>
  <c r="E819" i="13"/>
  <c r="C820" i="13"/>
  <c r="D820" i="13"/>
  <c r="E820" i="13"/>
  <c r="C821" i="13"/>
  <c r="D821" i="13"/>
  <c r="E821" i="13"/>
  <c r="C822" i="13"/>
  <c r="D822" i="13"/>
  <c r="E822" i="13"/>
  <c r="C823" i="13"/>
  <c r="D823" i="13"/>
  <c r="E823" i="13"/>
  <c r="C824" i="13"/>
  <c r="D824" i="13"/>
  <c r="E824" i="13"/>
  <c r="C825" i="13"/>
  <c r="D825" i="13"/>
  <c r="E825" i="13"/>
  <c r="C826" i="13"/>
  <c r="D826" i="13"/>
  <c r="E826" i="13"/>
  <c r="C827" i="13"/>
  <c r="D827" i="13"/>
  <c r="E827" i="13"/>
  <c r="C828" i="13"/>
  <c r="D828" i="13"/>
  <c r="E828" i="13"/>
  <c r="C829" i="13"/>
  <c r="D829" i="13"/>
  <c r="E829" i="13"/>
  <c r="C830" i="13"/>
  <c r="D830" i="13"/>
  <c r="E830" i="13"/>
  <c r="C831" i="13"/>
  <c r="D831" i="13"/>
  <c r="E831" i="13"/>
  <c r="C832" i="13"/>
  <c r="D832" i="13"/>
  <c r="E832" i="13"/>
  <c r="C833" i="13"/>
  <c r="D833" i="13"/>
  <c r="E833" i="13"/>
  <c r="C834" i="13"/>
  <c r="D834" i="13"/>
  <c r="E834" i="13"/>
  <c r="C835" i="13"/>
  <c r="D835" i="13"/>
  <c r="E835" i="13"/>
  <c r="C836" i="13"/>
  <c r="D836" i="13"/>
  <c r="E836" i="13"/>
  <c r="C837" i="13"/>
  <c r="D837" i="13"/>
  <c r="E837" i="13"/>
  <c r="C838" i="13"/>
  <c r="D838" i="13"/>
  <c r="E838" i="13"/>
  <c r="C839" i="13"/>
  <c r="D839" i="13"/>
  <c r="E839" i="13"/>
  <c r="C840" i="13"/>
  <c r="D840" i="13"/>
  <c r="E840" i="13"/>
  <c r="C841" i="13"/>
  <c r="D841" i="13"/>
  <c r="E841" i="13"/>
  <c r="C842" i="13"/>
  <c r="D842" i="13"/>
  <c r="E842" i="13"/>
  <c r="C843" i="13"/>
  <c r="D843" i="13"/>
  <c r="E843" i="13"/>
  <c r="C844" i="13"/>
  <c r="D844" i="13"/>
  <c r="E844" i="13"/>
  <c r="C845" i="13"/>
  <c r="D845" i="13"/>
  <c r="E845" i="13"/>
  <c r="C846" i="13"/>
  <c r="D846" i="13"/>
  <c r="E846" i="13"/>
  <c r="C847" i="13"/>
  <c r="D847" i="13"/>
  <c r="E847" i="13"/>
  <c r="C848" i="13"/>
  <c r="D848" i="13"/>
  <c r="E848" i="13"/>
  <c r="C849" i="13"/>
  <c r="D849" i="13"/>
  <c r="E849" i="13"/>
  <c r="C850" i="13"/>
  <c r="D850" i="13"/>
  <c r="E850" i="13"/>
  <c r="C851" i="13"/>
  <c r="D851" i="13"/>
  <c r="E851" i="13"/>
  <c r="C852" i="13"/>
  <c r="D852" i="13"/>
  <c r="E852" i="13"/>
  <c r="C853" i="13"/>
  <c r="D853" i="13"/>
  <c r="E853" i="13"/>
  <c r="C854" i="13"/>
  <c r="D854" i="13"/>
  <c r="E854" i="13"/>
  <c r="C855" i="13"/>
  <c r="D855" i="13"/>
  <c r="E855" i="13"/>
  <c r="C856" i="13"/>
  <c r="D856" i="13"/>
  <c r="E856" i="13"/>
  <c r="C857" i="13"/>
  <c r="D857" i="13"/>
  <c r="E857" i="13"/>
  <c r="C858" i="13"/>
  <c r="D858" i="13"/>
  <c r="E858" i="13"/>
  <c r="C859" i="13"/>
  <c r="D859" i="13"/>
  <c r="E859" i="13"/>
  <c r="C860" i="13"/>
  <c r="D860" i="13"/>
  <c r="E860" i="13"/>
  <c r="C861" i="13"/>
  <c r="D861" i="13"/>
  <c r="E861" i="13"/>
  <c r="C862" i="13"/>
  <c r="D862" i="13"/>
  <c r="E862" i="13"/>
  <c r="C863" i="13"/>
  <c r="D863" i="13"/>
  <c r="E863" i="13"/>
  <c r="C864" i="13"/>
  <c r="D864" i="13"/>
  <c r="E864" i="13"/>
  <c r="C865" i="13"/>
  <c r="D865" i="13"/>
  <c r="E865" i="13"/>
  <c r="C866" i="13"/>
  <c r="D866" i="13"/>
  <c r="E866" i="13"/>
  <c r="C867" i="13"/>
  <c r="D867" i="13"/>
  <c r="E867" i="13"/>
  <c r="C868" i="13"/>
  <c r="D868" i="13"/>
  <c r="E868" i="13"/>
  <c r="C869" i="13"/>
  <c r="D869" i="13"/>
  <c r="E869" i="13"/>
  <c r="C870" i="13"/>
  <c r="D870" i="13"/>
  <c r="E870" i="13"/>
  <c r="C871" i="13"/>
  <c r="D871" i="13"/>
  <c r="E871" i="13"/>
  <c r="C872" i="13"/>
  <c r="D872" i="13"/>
  <c r="E872" i="13"/>
  <c r="C873" i="13"/>
  <c r="D873" i="13"/>
  <c r="E873" i="13"/>
  <c r="C874" i="13"/>
  <c r="D874" i="13"/>
  <c r="E874" i="13"/>
  <c r="C875" i="13"/>
  <c r="D875" i="13"/>
  <c r="E875" i="13"/>
  <c r="C876" i="13"/>
  <c r="D876" i="13"/>
  <c r="E876" i="13"/>
  <c r="C877" i="13"/>
  <c r="D877" i="13"/>
  <c r="E877" i="13"/>
  <c r="C878" i="13"/>
  <c r="D878" i="13"/>
  <c r="E878" i="13"/>
  <c r="C879" i="13"/>
  <c r="D879" i="13"/>
  <c r="E879" i="13"/>
  <c r="C880" i="13"/>
  <c r="D880" i="13"/>
  <c r="E880" i="13"/>
  <c r="C881" i="13"/>
  <c r="D881" i="13"/>
  <c r="E881" i="13"/>
  <c r="C882" i="13"/>
  <c r="D882" i="13"/>
  <c r="E882" i="13"/>
  <c r="C883" i="13"/>
  <c r="D883" i="13"/>
  <c r="E883" i="13"/>
  <c r="C884" i="13"/>
  <c r="D884" i="13"/>
  <c r="E884" i="13"/>
  <c r="C885" i="13"/>
  <c r="D885" i="13"/>
  <c r="E885" i="13"/>
  <c r="C886" i="13"/>
  <c r="D886" i="13"/>
  <c r="E886" i="13"/>
  <c r="C887" i="13"/>
  <c r="D887" i="13"/>
  <c r="E887" i="13"/>
  <c r="C888" i="13"/>
  <c r="D888" i="13"/>
  <c r="E888" i="13"/>
  <c r="C889" i="13"/>
  <c r="D889" i="13"/>
  <c r="E889" i="13"/>
  <c r="C890" i="13"/>
  <c r="D890" i="13"/>
  <c r="E890" i="13"/>
  <c r="C891" i="13"/>
  <c r="D891" i="13"/>
  <c r="E891" i="13"/>
  <c r="C892" i="13"/>
  <c r="D892" i="13"/>
  <c r="E892" i="13"/>
  <c r="C893" i="13"/>
  <c r="D893" i="13"/>
  <c r="E893" i="13"/>
  <c r="C894" i="13"/>
  <c r="D894" i="13"/>
  <c r="E894" i="13"/>
  <c r="C895" i="13"/>
  <c r="D895" i="13"/>
  <c r="E895" i="13"/>
  <c r="C896" i="13"/>
  <c r="D896" i="13"/>
  <c r="E896" i="13"/>
  <c r="C897" i="13"/>
  <c r="D897" i="13"/>
  <c r="E897" i="13"/>
  <c r="C898" i="13"/>
  <c r="D898" i="13"/>
  <c r="E898" i="13"/>
  <c r="C899" i="13"/>
  <c r="D899" i="13"/>
  <c r="E899" i="13"/>
  <c r="C900" i="13"/>
  <c r="D900" i="13"/>
  <c r="E900" i="13"/>
  <c r="C901" i="13"/>
  <c r="D901" i="13"/>
  <c r="E901" i="13"/>
  <c r="C902" i="13"/>
  <c r="D902" i="13"/>
  <c r="E902" i="13"/>
  <c r="C903" i="13"/>
  <c r="D903" i="13"/>
  <c r="E903" i="13"/>
  <c r="C904" i="13"/>
  <c r="D904" i="13"/>
  <c r="E904" i="13"/>
  <c r="C905" i="13"/>
  <c r="D905" i="13"/>
  <c r="E905" i="13"/>
  <c r="C906" i="13"/>
  <c r="D906" i="13"/>
  <c r="E906" i="13"/>
  <c r="C907" i="13"/>
  <c r="D907" i="13"/>
  <c r="E907" i="13"/>
  <c r="C908" i="13"/>
  <c r="D908" i="13"/>
  <c r="E908" i="13"/>
  <c r="C909" i="13"/>
  <c r="D909" i="13"/>
  <c r="E909" i="13"/>
  <c r="C910" i="13"/>
  <c r="D910" i="13"/>
  <c r="E910" i="13"/>
  <c r="C911" i="13"/>
  <c r="D911" i="13"/>
  <c r="E911" i="13"/>
  <c r="C912" i="13"/>
  <c r="D912" i="13"/>
  <c r="E912" i="13"/>
  <c r="C913" i="13"/>
  <c r="D913" i="13"/>
  <c r="E913" i="13"/>
  <c r="C914" i="13"/>
  <c r="D914" i="13"/>
  <c r="E914" i="13"/>
  <c r="C915" i="13"/>
  <c r="D915" i="13"/>
  <c r="E915" i="13"/>
  <c r="C916" i="13"/>
  <c r="D916" i="13"/>
  <c r="E916" i="13"/>
  <c r="C917" i="13"/>
  <c r="D917" i="13"/>
  <c r="E917" i="13"/>
  <c r="C918" i="13"/>
  <c r="D918" i="13"/>
  <c r="E918" i="13"/>
  <c r="C919" i="13"/>
  <c r="D919" i="13"/>
  <c r="E919" i="13"/>
  <c r="C920" i="13"/>
  <c r="D920" i="13"/>
  <c r="E920" i="13"/>
  <c r="C921" i="13"/>
  <c r="D921" i="13"/>
  <c r="E921" i="13"/>
  <c r="C922" i="13"/>
  <c r="D922" i="13"/>
  <c r="E922" i="13"/>
  <c r="C923" i="13"/>
  <c r="D923" i="13"/>
  <c r="E923" i="13"/>
  <c r="C924" i="13"/>
  <c r="D924" i="13"/>
  <c r="E924" i="13"/>
  <c r="C925" i="13"/>
  <c r="D925" i="13"/>
  <c r="E925" i="13"/>
  <c r="C926" i="13"/>
  <c r="D926" i="13"/>
  <c r="E926" i="13"/>
  <c r="C927" i="13"/>
  <c r="D927" i="13"/>
  <c r="E927" i="13"/>
  <c r="C928" i="13"/>
  <c r="D928" i="13"/>
  <c r="E928" i="13"/>
  <c r="C929" i="13"/>
  <c r="D929" i="13"/>
  <c r="E929" i="13"/>
  <c r="C930" i="13"/>
  <c r="D930" i="13"/>
  <c r="E930" i="13"/>
  <c r="C931" i="13"/>
  <c r="D931" i="13"/>
  <c r="E931" i="13"/>
  <c r="C932" i="13"/>
  <c r="D932" i="13"/>
  <c r="E932" i="13"/>
  <c r="C933" i="13"/>
  <c r="D933" i="13"/>
  <c r="E933" i="13"/>
  <c r="C934" i="13"/>
  <c r="D934" i="13"/>
  <c r="E934" i="13"/>
  <c r="C935" i="13"/>
  <c r="D935" i="13"/>
  <c r="E935" i="13"/>
  <c r="C936" i="13"/>
  <c r="D936" i="13"/>
  <c r="E936" i="13"/>
  <c r="C937" i="13"/>
  <c r="D937" i="13"/>
  <c r="E937" i="13"/>
  <c r="C938" i="13"/>
  <c r="D938" i="13"/>
  <c r="E938" i="13"/>
  <c r="C939" i="13"/>
  <c r="D939" i="13"/>
  <c r="E939" i="13"/>
  <c r="C940" i="13"/>
  <c r="D940" i="13"/>
  <c r="E940" i="13"/>
  <c r="C941" i="13"/>
  <c r="D941" i="13"/>
  <c r="E941" i="13"/>
  <c r="C942" i="13"/>
  <c r="D942" i="13"/>
  <c r="E942" i="13"/>
  <c r="C943" i="13"/>
  <c r="D943" i="13"/>
  <c r="E943" i="13"/>
  <c r="C944" i="13"/>
  <c r="D944" i="13"/>
  <c r="E944" i="13"/>
  <c r="C945" i="13"/>
  <c r="D945" i="13"/>
  <c r="E945" i="13"/>
  <c r="C946" i="13"/>
  <c r="D946" i="13"/>
  <c r="E946" i="13"/>
  <c r="C947" i="13"/>
  <c r="D947" i="13"/>
  <c r="E947" i="13"/>
  <c r="C948" i="13"/>
  <c r="D948" i="13"/>
  <c r="E948" i="13"/>
  <c r="C949" i="13"/>
  <c r="D949" i="13"/>
  <c r="E949" i="13"/>
  <c r="C950" i="13"/>
  <c r="D950" i="13"/>
  <c r="E950" i="13"/>
  <c r="C951" i="13"/>
  <c r="D951" i="13"/>
  <c r="E951" i="13"/>
  <c r="C952" i="13"/>
  <c r="D952" i="13"/>
  <c r="E952" i="13"/>
  <c r="C953" i="13"/>
  <c r="D953" i="13"/>
  <c r="E953" i="13"/>
  <c r="C954" i="13"/>
  <c r="D954" i="13"/>
  <c r="E954" i="13"/>
  <c r="C955" i="13"/>
  <c r="D955" i="13"/>
  <c r="E955" i="13"/>
  <c r="C956" i="13"/>
  <c r="D956" i="13"/>
  <c r="E956" i="13"/>
  <c r="C957" i="13"/>
  <c r="D957" i="13"/>
  <c r="E957" i="13"/>
  <c r="C958" i="13"/>
  <c r="D958" i="13"/>
  <c r="E958" i="13"/>
  <c r="C959" i="13"/>
  <c r="D959" i="13"/>
  <c r="E959" i="13"/>
  <c r="C960" i="13"/>
  <c r="D960" i="13"/>
  <c r="E960" i="13"/>
  <c r="C961" i="13"/>
  <c r="D961" i="13"/>
  <c r="E961" i="13"/>
  <c r="C962" i="13"/>
  <c r="D962" i="13"/>
  <c r="E962" i="13"/>
  <c r="C963" i="13"/>
  <c r="D963" i="13"/>
  <c r="E963" i="13"/>
  <c r="C964" i="13"/>
  <c r="D964" i="13"/>
  <c r="E964" i="13"/>
  <c r="C965" i="13"/>
  <c r="D965" i="13"/>
  <c r="E965" i="13"/>
  <c r="C966" i="13"/>
  <c r="D966" i="13"/>
  <c r="E966" i="13"/>
  <c r="C967" i="13"/>
  <c r="D967" i="13"/>
  <c r="E967" i="13"/>
  <c r="C968" i="13"/>
  <c r="D968" i="13"/>
  <c r="E968" i="13"/>
  <c r="C969" i="13"/>
  <c r="D969" i="13"/>
  <c r="E969" i="13"/>
  <c r="C970" i="13"/>
  <c r="D970" i="13"/>
  <c r="E970" i="13"/>
  <c r="C971" i="13"/>
  <c r="D971" i="13"/>
  <c r="E971" i="13"/>
  <c r="C972" i="13"/>
  <c r="D972" i="13"/>
  <c r="E972" i="13"/>
  <c r="C973" i="13"/>
  <c r="D973" i="13"/>
  <c r="E973" i="13"/>
  <c r="C974" i="13"/>
  <c r="D974" i="13"/>
  <c r="E974" i="13"/>
  <c r="C975" i="13"/>
  <c r="D975" i="13"/>
  <c r="E975" i="13"/>
  <c r="C976" i="13"/>
  <c r="D976" i="13"/>
  <c r="E976" i="13"/>
  <c r="C977" i="13"/>
  <c r="D977" i="13"/>
  <c r="E977" i="13"/>
  <c r="C978" i="13"/>
  <c r="D978" i="13"/>
  <c r="E978" i="13"/>
  <c r="C979" i="13"/>
  <c r="D979" i="13"/>
  <c r="E979" i="13"/>
  <c r="C980" i="13"/>
  <c r="D980" i="13"/>
  <c r="E980" i="13"/>
  <c r="C981" i="13"/>
  <c r="D981" i="13"/>
  <c r="E981" i="13"/>
  <c r="E982" i="13"/>
  <c r="C983" i="13"/>
  <c r="D983" i="13"/>
  <c r="E983" i="13"/>
  <c r="C984" i="13"/>
  <c r="D984" i="13"/>
  <c r="E984" i="13"/>
  <c r="C985" i="13"/>
  <c r="D985" i="13"/>
  <c r="E985" i="13"/>
  <c r="C986" i="13"/>
  <c r="D986" i="13"/>
  <c r="E986" i="13"/>
  <c r="C987" i="13"/>
  <c r="D987" i="13"/>
  <c r="E987" i="13"/>
  <c r="C988" i="13"/>
  <c r="D988" i="13"/>
  <c r="E988" i="13"/>
  <c r="C989" i="13"/>
  <c r="D989" i="13"/>
  <c r="E989" i="13"/>
  <c r="C990" i="13"/>
  <c r="D990" i="13"/>
  <c r="E990" i="13"/>
  <c r="C991" i="13"/>
  <c r="D991" i="13"/>
  <c r="E991" i="13"/>
  <c r="C992" i="13"/>
  <c r="D992" i="13"/>
  <c r="E992" i="13"/>
  <c r="C993" i="13"/>
  <c r="D993" i="13"/>
  <c r="E993" i="13"/>
  <c r="C994" i="13"/>
  <c r="D994" i="13"/>
  <c r="E994" i="13"/>
  <c r="C995" i="13"/>
  <c r="D995" i="13"/>
  <c r="E995" i="13"/>
  <c r="C996" i="13"/>
  <c r="D996" i="13"/>
  <c r="E996" i="13"/>
  <c r="C997" i="13"/>
  <c r="D997" i="13"/>
  <c r="E997" i="13"/>
  <c r="C998" i="13"/>
  <c r="D998" i="13"/>
  <c r="E998" i="13"/>
  <c r="C999" i="13"/>
  <c r="D999" i="13"/>
  <c r="E999" i="13"/>
  <c r="C1000" i="13"/>
  <c r="D1000" i="13"/>
  <c r="E1000" i="13"/>
  <c r="C1001" i="13"/>
  <c r="D1001" i="13"/>
  <c r="E1001" i="13"/>
  <c r="C1002" i="13"/>
  <c r="D1002" i="13"/>
  <c r="E1002" i="13"/>
  <c r="C1003" i="13"/>
  <c r="D1003" i="13"/>
  <c r="E1003" i="13"/>
  <c r="C1004" i="13"/>
  <c r="D1004" i="13"/>
  <c r="E1004" i="13"/>
  <c r="C1005" i="13"/>
  <c r="D1005" i="13"/>
  <c r="E1005" i="13"/>
  <c r="C1006" i="13"/>
  <c r="D1006" i="13"/>
  <c r="E1006" i="13"/>
  <c r="C1007" i="13"/>
  <c r="D1007" i="13"/>
  <c r="E1007" i="13"/>
  <c r="C1008" i="13"/>
  <c r="D1008" i="13"/>
  <c r="E1008" i="13"/>
  <c r="C1009" i="13"/>
  <c r="D1009" i="13"/>
  <c r="E1009" i="13"/>
  <c r="C1010" i="13"/>
  <c r="D1010" i="13"/>
  <c r="E1010" i="13"/>
  <c r="C1011" i="13"/>
  <c r="D1011" i="13"/>
  <c r="E1011" i="13"/>
  <c r="C1012" i="13"/>
  <c r="D1012" i="13"/>
  <c r="E1012" i="13"/>
  <c r="C1013" i="13"/>
  <c r="D1013" i="13"/>
  <c r="E1013" i="13"/>
  <c r="C1014" i="13"/>
  <c r="D1014" i="13"/>
  <c r="E1014" i="13"/>
  <c r="C1015" i="13"/>
  <c r="D1015" i="13"/>
  <c r="E1015" i="13"/>
  <c r="C1016" i="13"/>
  <c r="D1016" i="13"/>
  <c r="E1016" i="13"/>
  <c r="C1017" i="13"/>
  <c r="D1017" i="13"/>
  <c r="E1017" i="13"/>
  <c r="C1018" i="13"/>
  <c r="D1018" i="13"/>
  <c r="E1018" i="13"/>
  <c r="C1019" i="13"/>
  <c r="D1019" i="13"/>
  <c r="E1019" i="13"/>
  <c r="C1020" i="13"/>
  <c r="D1020" i="13"/>
  <c r="E1020" i="13"/>
  <c r="C1021" i="13"/>
  <c r="D1021" i="13"/>
  <c r="E1021" i="13"/>
  <c r="C1022" i="13"/>
  <c r="D1022" i="13"/>
  <c r="E1022" i="13"/>
  <c r="C1023" i="13"/>
  <c r="D1023" i="13"/>
  <c r="E1023" i="13"/>
  <c r="C1024" i="13"/>
  <c r="D1024" i="13"/>
  <c r="E1024" i="13"/>
  <c r="C1025" i="13"/>
  <c r="D1025" i="13"/>
  <c r="E1025" i="13"/>
  <c r="C1026" i="13"/>
  <c r="D1026" i="13"/>
  <c r="E1026" i="13"/>
  <c r="C1027" i="13"/>
  <c r="D1027" i="13"/>
  <c r="E1027" i="13"/>
  <c r="C1028" i="13"/>
  <c r="D1028" i="13"/>
  <c r="E1028" i="13"/>
  <c r="C1029" i="13"/>
  <c r="D1029" i="13"/>
  <c r="E1029" i="13"/>
  <c r="C1030" i="13"/>
  <c r="D1030" i="13"/>
  <c r="E1030" i="13"/>
  <c r="C1031" i="13"/>
  <c r="D1031" i="13"/>
  <c r="E1031" i="13"/>
  <c r="C1032" i="13"/>
  <c r="D1032" i="13"/>
  <c r="E1032" i="13"/>
  <c r="C1033" i="13"/>
  <c r="D1033" i="13"/>
  <c r="E1033" i="13"/>
  <c r="C1034" i="13"/>
  <c r="D1034" i="13"/>
  <c r="E1034" i="13"/>
  <c r="C1035" i="13"/>
  <c r="D1035" i="13"/>
  <c r="E1035" i="13"/>
  <c r="C1036" i="13"/>
  <c r="D1036" i="13"/>
  <c r="E1036" i="13"/>
  <c r="C1037" i="13"/>
  <c r="D1037" i="13"/>
  <c r="E1037" i="13"/>
  <c r="C1038" i="13"/>
  <c r="D1038" i="13"/>
  <c r="E1038" i="13"/>
  <c r="C1039" i="13"/>
  <c r="D1039" i="13"/>
  <c r="E1039" i="13"/>
  <c r="C1040" i="13"/>
  <c r="D1040" i="13"/>
  <c r="E1040" i="13"/>
  <c r="C1041" i="13"/>
  <c r="D1041" i="13"/>
  <c r="E1041" i="13"/>
  <c r="C1042" i="13"/>
  <c r="D1042" i="13"/>
  <c r="E1042" i="13"/>
  <c r="C1043" i="13"/>
  <c r="D1043" i="13"/>
  <c r="E1043" i="13"/>
  <c r="C1044" i="13"/>
  <c r="D1044" i="13"/>
  <c r="E1044" i="13"/>
  <c r="C1045" i="13"/>
  <c r="D1045" i="13"/>
  <c r="E1045" i="13"/>
  <c r="C1046" i="13"/>
  <c r="D1046" i="13"/>
  <c r="E1046" i="13"/>
  <c r="C1047" i="13"/>
  <c r="D1047" i="13"/>
  <c r="E1047" i="13"/>
  <c r="C1048" i="13"/>
  <c r="D1048" i="13"/>
  <c r="E1048" i="13"/>
  <c r="C1049" i="13"/>
  <c r="D1049" i="13"/>
  <c r="E1049" i="13"/>
  <c r="C1050" i="13"/>
  <c r="D1050" i="13"/>
  <c r="E1050" i="13"/>
  <c r="C1051" i="13"/>
  <c r="D1051" i="13"/>
  <c r="E1051" i="13"/>
  <c r="C1052" i="13"/>
  <c r="D1052" i="13"/>
  <c r="E1052" i="13"/>
  <c r="C1053" i="13"/>
  <c r="D1053" i="13"/>
  <c r="E1053" i="13"/>
  <c r="C1054" i="13"/>
  <c r="D1054" i="13"/>
  <c r="E1054" i="13"/>
  <c r="C1055" i="13"/>
  <c r="D1055" i="13"/>
  <c r="E1055" i="13"/>
  <c r="C1056" i="13"/>
  <c r="D1056" i="13"/>
  <c r="E1056" i="13"/>
  <c r="C1057" i="13"/>
  <c r="D1057" i="13"/>
  <c r="E1057" i="13"/>
  <c r="C1058" i="13"/>
  <c r="D1058" i="13"/>
  <c r="E1058" i="13"/>
  <c r="C1059" i="13"/>
  <c r="D1059" i="13"/>
  <c r="E1059" i="13"/>
  <c r="C1060" i="13"/>
  <c r="D1060" i="13"/>
  <c r="E1060" i="13"/>
  <c r="C1061" i="13"/>
  <c r="D1061" i="13"/>
  <c r="E1061" i="13"/>
  <c r="C1062" i="13"/>
  <c r="D1062" i="13"/>
  <c r="E1062" i="13"/>
  <c r="C1063" i="13"/>
  <c r="D1063" i="13"/>
  <c r="E1063" i="13"/>
  <c r="C1064" i="13"/>
  <c r="D1064" i="13"/>
  <c r="E1064" i="13"/>
  <c r="C1065" i="13"/>
  <c r="D1065" i="13"/>
  <c r="E1065" i="13"/>
  <c r="C1066" i="13"/>
  <c r="D1066" i="13"/>
  <c r="E1066" i="13"/>
  <c r="C1067" i="13"/>
  <c r="D1067" i="13"/>
  <c r="E1067" i="13"/>
  <c r="C1068" i="13"/>
  <c r="D1068" i="13"/>
  <c r="E1068" i="13"/>
  <c r="C1069" i="13"/>
  <c r="D1069" i="13"/>
  <c r="E1069" i="13"/>
  <c r="C1070" i="13"/>
  <c r="D1070" i="13"/>
  <c r="E1070" i="13"/>
  <c r="C1071" i="13"/>
  <c r="D1071" i="13"/>
  <c r="E1071" i="13"/>
  <c r="C1072" i="13"/>
  <c r="D1072" i="13"/>
  <c r="E1072" i="13"/>
  <c r="C1073" i="13"/>
  <c r="D1073" i="13"/>
  <c r="E1073" i="13"/>
  <c r="C1074" i="13"/>
  <c r="D1074" i="13"/>
  <c r="E1074" i="13"/>
  <c r="C1075" i="13"/>
  <c r="D1075" i="13"/>
  <c r="E1075" i="13"/>
  <c r="C1076" i="13"/>
  <c r="D1076" i="13"/>
  <c r="E1076" i="13"/>
  <c r="C1077" i="13"/>
  <c r="D1077" i="13"/>
  <c r="E1077" i="13"/>
  <c r="C1078" i="13"/>
  <c r="D1078" i="13"/>
  <c r="E1078" i="13"/>
  <c r="C1079" i="13"/>
  <c r="D1079" i="13"/>
  <c r="E1079" i="13"/>
  <c r="C1080" i="13"/>
  <c r="D1080" i="13"/>
  <c r="E1080" i="13"/>
  <c r="C1081" i="13"/>
  <c r="D1081" i="13"/>
  <c r="E1081" i="13"/>
  <c r="C1082" i="13"/>
  <c r="D1082" i="13"/>
  <c r="E1082" i="13"/>
  <c r="C1083" i="13"/>
  <c r="D1083" i="13"/>
  <c r="E1083" i="13"/>
  <c r="C1084" i="13"/>
  <c r="D1084" i="13"/>
  <c r="E1084" i="13"/>
  <c r="C1085" i="13"/>
  <c r="D1085" i="13"/>
  <c r="E1085" i="13"/>
  <c r="C1086" i="13"/>
  <c r="D1086" i="13"/>
  <c r="E1086" i="13"/>
  <c r="C1087" i="13"/>
  <c r="D1087" i="13"/>
  <c r="E1087" i="13"/>
  <c r="C1088" i="13"/>
  <c r="D1088" i="13"/>
  <c r="E1088" i="13"/>
  <c r="C1089" i="13"/>
  <c r="D1089" i="13"/>
  <c r="E1089" i="13"/>
  <c r="C1090" i="13"/>
  <c r="D1090" i="13"/>
  <c r="E1090" i="13"/>
  <c r="C1091" i="13"/>
  <c r="D1091" i="13"/>
  <c r="E1091" i="13"/>
  <c r="C1092" i="13"/>
  <c r="D1092" i="13"/>
  <c r="E1092" i="13"/>
  <c r="C1093" i="13"/>
  <c r="D1093" i="13"/>
  <c r="E1093" i="13"/>
  <c r="C1094" i="13"/>
  <c r="D1094" i="13"/>
  <c r="E1094" i="13"/>
  <c r="C1095" i="13"/>
  <c r="D1095" i="13"/>
  <c r="E1095" i="13"/>
  <c r="C1096" i="13"/>
  <c r="D1096" i="13"/>
  <c r="E1096" i="13"/>
  <c r="C1097" i="13"/>
  <c r="D1097" i="13"/>
  <c r="E1097" i="13"/>
  <c r="C1098" i="13"/>
  <c r="D1098" i="13"/>
  <c r="E1098" i="13"/>
  <c r="C1099" i="13"/>
  <c r="D1099" i="13"/>
  <c r="E1099" i="13"/>
  <c r="C1100" i="13"/>
  <c r="D1100" i="13"/>
  <c r="E1100" i="13"/>
  <c r="C1101" i="13"/>
  <c r="D1101" i="13"/>
  <c r="E1101" i="13"/>
  <c r="C1102" i="13"/>
  <c r="D1102" i="13"/>
  <c r="E1102" i="13"/>
  <c r="C1103" i="13"/>
  <c r="D1103" i="13"/>
  <c r="E1103" i="13"/>
  <c r="C1104" i="13"/>
  <c r="D1104" i="13"/>
  <c r="E1104" i="13"/>
  <c r="C1105" i="13"/>
  <c r="D1105" i="13"/>
  <c r="E1105" i="13"/>
  <c r="C1106" i="13"/>
  <c r="D1106" i="13"/>
  <c r="E1106" i="13"/>
  <c r="C1107" i="13"/>
  <c r="D1107" i="13"/>
  <c r="E1107" i="13"/>
  <c r="C1108" i="13"/>
  <c r="D1108" i="13"/>
  <c r="E1108" i="13"/>
  <c r="C1109" i="13"/>
  <c r="D1109" i="13"/>
  <c r="E1109" i="13"/>
  <c r="C1110" i="13"/>
  <c r="D1110" i="13"/>
  <c r="E1110" i="13"/>
  <c r="C1111" i="13"/>
  <c r="D1111" i="13"/>
  <c r="E1111" i="13"/>
  <c r="C1112" i="13"/>
  <c r="D1112" i="13"/>
  <c r="E1112" i="13"/>
  <c r="C1113" i="13"/>
  <c r="D1113" i="13"/>
  <c r="E1113" i="13"/>
  <c r="C1114" i="13"/>
  <c r="D1114" i="13"/>
  <c r="E1114" i="13"/>
  <c r="C1115" i="13"/>
  <c r="D1115" i="13"/>
  <c r="E1115" i="13"/>
  <c r="C1116" i="13"/>
  <c r="D1116" i="13"/>
  <c r="E1116" i="13"/>
  <c r="C1117" i="13"/>
  <c r="D1117" i="13"/>
  <c r="E1117" i="13"/>
  <c r="C1118" i="13"/>
  <c r="D1118" i="13"/>
  <c r="E1118" i="13"/>
  <c r="C1119" i="13"/>
  <c r="D1119" i="13"/>
  <c r="E1119" i="13"/>
  <c r="C1120" i="13"/>
  <c r="D1120" i="13"/>
  <c r="E1120" i="13"/>
  <c r="C1121" i="13"/>
  <c r="D1121" i="13"/>
  <c r="E1121" i="13"/>
  <c r="C1122" i="13"/>
  <c r="D1122" i="13"/>
  <c r="E1122" i="13"/>
  <c r="C1123" i="13"/>
  <c r="D1123" i="13"/>
  <c r="E1123" i="13"/>
  <c r="C1124" i="13"/>
  <c r="D1124" i="13"/>
  <c r="E1124" i="13"/>
  <c r="C1125" i="13"/>
  <c r="D1125" i="13"/>
  <c r="E1125" i="13"/>
  <c r="C1126" i="13"/>
  <c r="D1126" i="13"/>
  <c r="E1126" i="13"/>
  <c r="C1127" i="13"/>
  <c r="D1127" i="13"/>
  <c r="E1127" i="13"/>
  <c r="C1128" i="13"/>
  <c r="D1128" i="13"/>
  <c r="E1128" i="13"/>
  <c r="C1129" i="13"/>
  <c r="D1129" i="13"/>
  <c r="E1129" i="13"/>
  <c r="C1130" i="13"/>
  <c r="D1130" i="13"/>
  <c r="E1130" i="13"/>
  <c r="C1131" i="13"/>
  <c r="D1131" i="13"/>
  <c r="E1131" i="13"/>
  <c r="C1132" i="13"/>
  <c r="D1132" i="13"/>
  <c r="E1132" i="13"/>
  <c r="C1133" i="13"/>
  <c r="D1133" i="13"/>
  <c r="E1133" i="13"/>
  <c r="C1134" i="13"/>
  <c r="D1134" i="13"/>
  <c r="E1134" i="13"/>
  <c r="C1135" i="13"/>
  <c r="D1135" i="13"/>
  <c r="E1135" i="13"/>
  <c r="C1136" i="13"/>
  <c r="D1136" i="13"/>
  <c r="E1136" i="13"/>
  <c r="C1137" i="13"/>
  <c r="D1137" i="13"/>
  <c r="E1137" i="13"/>
  <c r="C1138" i="13"/>
  <c r="D1138" i="13"/>
  <c r="E1138" i="13"/>
  <c r="C1139" i="13"/>
  <c r="D1139" i="13"/>
  <c r="E1139" i="13"/>
  <c r="C1140" i="13"/>
  <c r="D1140" i="13"/>
  <c r="E1140" i="13"/>
  <c r="C1141" i="13"/>
  <c r="D1141" i="13"/>
  <c r="E1141" i="13"/>
  <c r="C1142" i="13"/>
  <c r="D1142" i="13"/>
  <c r="E1142" i="13"/>
  <c r="C1143" i="13"/>
  <c r="D1143" i="13"/>
  <c r="E1143" i="13"/>
  <c r="C1144" i="13"/>
  <c r="D1144" i="13"/>
  <c r="E1144" i="13"/>
  <c r="C1145" i="13"/>
  <c r="D1145" i="13"/>
  <c r="E1145" i="13"/>
  <c r="C1146" i="13"/>
  <c r="D1146" i="13"/>
  <c r="E1146" i="13"/>
  <c r="C1147" i="13"/>
  <c r="D1147" i="13"/>
  <c r="E1147" i="13"/>
  <c r="C1148" i="13"/>
  <c r="D1148" i="13"/>
  <c r="E1148" i="13"/>
  <c r="C1149" i="13"/>
  <c r="D1149" i="13"/>
  <c r="E1149" i="13"/>
  <c r="C1150" i="13"/>
  <c r="D1150" i="13"/>
  <c r="E1150" i="13"/>
  <c r="C1151" i="13"/>
  <c r="D1151" i="13"/>
  <c r="E1151" i="13"/>
  <c r="C1152" i="13"/>
  <c r="D1152" i="13"/>
  <c r="E1152" i="13"/>
  <c r="C1153" i="13"/>
  <c r="D1153" i="13"/>
  <c r="E1153" i="13"/>
  <c r="C1154" i="13"/>
  <c r="D1154" i="13"/>
  <c r="E1154" i="13"/>
  <c r="C1155" i="13"/>
  <c r="D1155" i="13"/>
  <c r="E1155" i="13"/>
  <c r="C1156" i="13"/>
  <c r="D1156" i="13"/>
  <c r="E1156" i="13"/>
  <c r="C1157" i="13"/>
  <c r="D1157" i="13"/>
  <c r="E1157" i="13"/>
  <c r="C1158" i="13"/>
  <c r="D1158" i="13"/>
  <c r="E1158" i="13"/>
  <c r="C1159" i="13"/>
  <c r="D1159" i="13"/>
  <c r="E1159" i="13"/>
  <c r="C1160" i="13"/>
  <c r="D1160" i="13"/>
  <c r="E1160" i="13"/>
  <c r="C1161" i="13"/>
  <c r="D1161" i="13"/>
  <c r="E1161" i="13"/>
  <c r="C1162" i="13"/>
  <c r="D1162" i="13"/>
  <c r="E1162" i="13"/>
  <c r="C1163" i="13"/>
  <c r="D1163" i="13"/>
  <c r="E1163" i="13"/>
  <c r="C1164" i="13"/>
  <c r="D1164" i="13"/>
  <c r="E1164" i="13"/>
  <c r="C1165" i="13"/>
  <c r="D1165" i="13"/>
  <c r="E1165" i="13"/>
  <c r="C1166" i="13"/>
  <c r="D1166" i="13"/>
  <c r="E1166" i="13"/>
  <c r="C1167" i="13"/>
  <c r="D1167" i="13"/>
  <c r="E1167" i="13"/>
  <c r="C1168" i="13"/>
  <c r="D1168" i="13"/>
  <c r="E1168" i="13"/>
  <c r="C1169" i="13"/>
  <c r="D1169" i="13"/>
  <c r="E1169" i="13"/>
  <c r="C1170" i="13"/>
  <c r="D1170" i="13"/>
  <c r="E1170" i="13"/>
  <c r="C1171" i="13"/>
  <c r="D1171" i="13"/>
  <c r="E1171" i="13"/>
  <c r="C1172" i="13"/>
  <c r="D1172" i="13"/>
  <c r="E1172" i="13"/>
  <c r="C1173" i="13"/>
  <c r="D1173" i="13"/>
  <c r="E1173" i="13"/>
  <c r="C1174" i="13"/>
  <c r="D1174" i="13"/>
  <c r="E1174" i="13"/>
  <c r="C1175" i="13"/>
  <c r="D1175" i="13"/>
  <c r="E1175" i="13"/>
  <c r="C1176" i="13"/>
  <c r="D1176" i="13"/>
  <c r="E1176" i="13"/>
  <c r="C1177" i="13"/>
  <c r="D1177" i="13"/>
  <c r="E1177" i="13"/>
  <c r="C1178" i="13"/>
  <c r="D1178" i="13"/>
  <c r="E1178" i="13"/>
  <c r="C1179" i="13"/>
  <c r="D1179" i="13"/>
  <c r="E1179" i="13"/>
  <c r="C1180" i="13"/>
  <c r="D1180" i="13"/>
  <c r="E1180" i="13"/>
  <c r="C1181" i="13"/>
  <c r="D1181" i="13"/>
  <c r="E1181" i="13"/>
  <c r="C1182" i="13"/>
  <c r="D1182" i="13"/>
  <c r="E1182" i="13"/>
  <c r="C1183" i="13"/>
  <c r="D1183" i="13"/>
  <c r="E1183" i="13"/>
  <c r="C1184" i="13"/>
  <c r="D1184" i="13"/>
  <c r="E1184" i="13"/>
  <c r="C1185" i="13"/>
  <c r="D1185" i="13"/>
  <c r="E1185" i="13"/>
  <c r="C1186" i="13"/>
  <c r="D1186" i="13"/>
  <c r="E1186" i="13"/>
  <c r="C1187" i="13"/>
  <c r="D1187" i="13"/>
  <c r="E1187" i="13"/>
  <c r="C1188" i="13"/>
  <c r="D1188" i="13"/>
  <c r="E1188" i="13"/>
  <c r="C1189" i="13"/>
  <c r="D1189" i="13"/>
  <c r="E1189" i="13"/>
  <c r="C1190" i="13"/>
  <c r="D1190" i="13"/>
  <c r="E1190" i="13"/>
  <c r="C1191" i="13"/>
  <c r="D1191" i="13"/>
  <c r="E1191" i="13"/>
  <c r="C1192" i="13"/>
  <c r="D1192" i="13"/>
  <c r="E1192" i="13"/>
  <c r="C1193" i="13"/>
  <c r="D1193" i="13"/>
  <c r="E1193" i="13"/>
  <c r="C1194" i="13"/>
  <c r="D1194" i="13"/>
  <c r="E1194" i="13"/>
  <c r="C1195" i="13"/>
  <c r="D1195" i="13"/>
  <c r="E1195" i="13"/>
  <c r="C1196" i="13"/>
  <c r="D1196" i="13"/>
  <c r="E1196" i="13"/>
  <c r="C1197" i="13"/>
  <c r="D1197" i="13"/>
  <c r="E1197" i="13"/>
  <c r="C1198" i="13"/>
  <c r="D1198" i="13"/>
  <c r="E1198" i="13"/>
  <c r="C1199" i="13"/>
  <c r="D1199" i="13"/>
  <c r="E1199" i="13"/>
  <c r="C1200" i="13"/>
  <c r="D1200" i="13"/>
  <c r="E1200" i="13"/>
  <c r="C1201" i="13"/>
  <c r="D1201" i="13"/>
  <c r="E1201" i="13"/>
  <c r="C1202" i="13"/>
  <c r="D1202" i="13"/>
  <c r="E1202" i="13"/>
  <c r="C1203" i="13"/>
  <c r="D1203" i="13"/>
  <c r="E1203" i="13"/>
  <c r="C1204" i="13"/>
  <c r="D1204" i="13"/>
  <c r="E1204" i="13"/>
  <c r="C1205" i="13"/>
  <c r="D1205" i="13"/>
  <c r="E1205" i="13"/>
  <c r="C1206" i="13"/>
  <c r="D1206" i="13"/>
  <c r="E1206" i="13"/>
  <c r="C1207" i="13"/>
  <c r="D1207" i="13"/>
  <c r="E1207" i="13"/>
  <c r="C1208" i="13"/>
  <c r="D1208" i="13"/>
  <c r="E1208" i="13"/>
  <c r="C1209" i="13"/>
  <c r="D1209" i="13"/>
  <c r="E1209" i="13"/>
  <c r="C1210" i="13"/>
  <c r="D1210" i="13"/>
  <c r="E1210" i="13"/>
  <c r="C1211" i="13"/>
  <c r="D1211" i="13"/>
  <c r="E1211" i="13"/>
  <c r="C1212" i="13"/>
  <c r="D1212" i="13"/>
  <c r="E1212" i="13"/>
  <c r="C1213" i="13"/>
  <c r="D1213" i="13"/>
  <c r="E1213" i="13"/>
  <c r="C1214" i="13"/>
  <c r="D1214" i="13"/>
  <c r="E1214" i="13"/>
  <c r="C1215" i="13"/>
  <c r="D1215" i="13"/>
  <c r="E1215" i="13"/>
  <c r="C1216" i="13"/>
  <c r="D1216" i="13"/>
  <c r="E1216" i="13"/>
  <c r="C1217" i="13"/>
  <c r="D1217" i="13"/>
  <c r="E1217" i="13"/>
  <c r="C1218" i="13"/>
  <c r="D1218" i="13"/>
  <c r="E1218" i="13"/>
  <c r="C1219" i="13"/>
  <c r="D1219" i="13"/>
  <c r="E1219" i="13"/>
  <c r="C1220" i="13"/>
  <c r="D1220" i="13"/>
  <c r="E1220" i="13"/>
  <c r="C1221" i="13"/>
  <c r="D1221" i="13"/>
  <c r="E1221" i="13"/>
  <c r="C1222" i="13"/>
  <c r="D1222" i="13"/>
  <c r="E1222" i="13"/>
  <c r="C1223" i="13"/>
  <c r="D1223" i="13"/>
  <c r="E1223" i="13"/>
  <c r="C1224" i="13"/>
  <c r="D1224" i="13"/>
  <c r="E1224" i="13"/>
  <c r="C1225" i="13"/>
  <c r="D1225" i="13"/>
  <c r="E1225" i="13"/>
  <c r="C1226" i="13"/>
  <c r="D1226" i="13"/>
  <c r="E1226" i="13"/>
  <c r="C1227" i="13"/>
  <c r="D1227" i="13"/>
  <c r="E1227" i="13"/>
  <c r="C1228" i="13"/>
  <c r="D1228" i="13"/>
  <c r="E1228" i="13"/>
  <c r="C1229" i="13"/>
  <c r="D1229" i="13"/>
  <c r="E1229" i="13"/>
  <c r="C1230" i="13"/>
  <c r="D1230" i="13"/>
  <c r="E1230" i="13"/>
  <c r="C1231" i="13"/>
  <c r="D1231" i="13"/>
  <c r="E1231" i="13"/>
  <c r="C1232" i="13"/>
  <c r="D1232" i="13"/>
  <c r="E1232" i="13"/>
  <c r="C1233" i="13"/>
  <c r="D1233" i="13"/>
  <c r="E1233" i="13"/>
  <c r="C1234" i="13"/>
  <c r="D1234" i="13"/>
  <c r="E1234" i="13"/>
  <c r="C1235" i="13"/>
  <c r="D1235" i="13"/>
  <c r="E1235" i="13"/>
  <c r="C1236" i="13"/>
  <c r="D1236" i="13"/>
  <c r="E1236" i="13"/>
  <c r="C1237" i="13"/>
  <c r="D1237" i="13"/>
  <c r="E1237" i="13"/>
  <c r="C1238" i="13"/>
  <c r="D1238" i="13"/>
  <c r="E1238" i="13"/>
  <c r="C1239" i="13"/>
  <c r="D1239" i="13"/>
  <c r="E1239" i="13"/>
  <c r="C1240" i="13"/>
  <c r="D1240" i="13"/>
  <c r="E1240" i="13"/>
  <c r="C1241" i="13"/>
  <c r="D1241" i="13"/>
  <c r="E1241" i="13"/>
  <c r="C1242" i="13"/>
  <c r="D1242" i="13"/>
  <c r="E1242" i="13"/>
  <c r="C1243" i="13"/>
  <c r="D1243" i="13"/>
  <c r="E1243" i="13"/>
  <c r="C1244" i="13"/>
  <c r="D1244" i="13"/>
  <c r="E1244" i="13"/>
  <c r="C1245" i="13"/>
  <c r="D1245" i="13"/>
  <c r="E1245" i="13"/>
  <c r="C1246" i="13"/>
  <c r="D1246" i="13"/>
  <c r="E1246" i="13"/>
  <c r="C1247" i="13"/>
  <c r="D1247" i="13"/>
  <c r="E1247" i="13"/>
  <c r="C1248" i="13"/>
  <c r="D1248" i="13"/>
  <c r="E1248" i="13"/>
  <c r="C1249" i="13"/>
  <c r="D1249" i="13"/>
  <c r="E1249" i="13"/>
  <c r="C1250" i="13"/>
  <c r="D1250" i="13"/>
  <c r="E1250" i="13"/>
  <c r="C1251" i="13"/>
  <c r="D1251" i="13"/>
  <c r="E1251" i="13"/>
  <c r="C1252" i="13"/>
  <c r="D1252" i="13"/>
  <c r="E1252" i="13"/>
  <c r="C1253" i="13"/>
  <c r="D1253" i="13"/>
  <c r="E1253" i="13"/>
  <c r="C1254" i="13"/>
  <c r="D1254" i="13"/>
  <c r="E1254" i="13"/>
  <c r="C1255" i="13"/>
  <c r="D1255" i="13"/>
  <c r="E1255" i="13"/>
  <c r="C1256" i="13"/>
  <c r="D1256" i="13"/>
  <c r="E1256" i="13"/>
  <c r="C1257" i="13"/>
  <c r="D1257" i="13"/>
  <c r="E1257" i="13"/>
  <c r="C1258" i="13"/>
  <c r="D1258" i="13"/>
  <c r="E1258" i="13"/>
  <c r="C1259" i="13"/>
  <c r="D1259" i="13"/>
  <c r="E1259" i="13"/>
  <c r="C1260" i="13"/>
  <c r="D1260" i="13"/>
  <c r="E1260" i="13"/>
  <c r="C1261" i="13"/>
  <c r="D1261" i="13"/>
  <c r="E1261" i="13"/>
  <c r="C1262" i="13"/>
  <c r="D1262" i="13"/>
  <c r="E1262" i="13"/>
  <c r="C1263" i="13"/>
  <c r="D1263" i="13"/>
  <c r="E1263" i="13"/>
  <c r="C1264" i="13"/>
  <c r="D1264" i="13"/>
  <c r="E1264" i="13"/>
  <c r="C1265" i="13"/>
  <c r="D1265" i="13"/>
  <c r="E1265" i="13"/>
  <c r="C1266" i="13"/>
  <c r="D1266" i="13"/>
  <c r="E1266" i="13"/>
  <c r="C1267" i="13"/>
  <c r="D1267" i="13"/>
  <c r="E1267" i="13"/>
  <c r="C1268" i="13"/>
  <c r="D1268" i="13"/>
  <c r="E1268" i="13"/>
  <c r="C1269" i="13"/>
  <c r="D1269" i="13"/>
  <c r="E1269" i="13"/>
  <c r="C1270" i="13"/>
  <c r="D1270" i="13"/>
  <c r="E1270" i="13"/>
  <c r="C1271" i="13"/>
  <c r="D1271" i="13"/>
  <c r="E1271" i="13"/>
  <c r="C1272" i="13"/>
  <c r="D1272" i="13"/>
  <c r="E1272" i="13"/>
  <c r="C1273" i="13"/>
  <c r="D1273" i="13"/>
  <c r="E1273" i="13"/>
  <c r="C1274" i="13"/>
  <c r="D1274" i="13"/>
  <c r="E1274" i="13"/>
  <c r="C1275" i="13"/>
  <c r="D1275" i="13"/>
  <c r="E1275" i="13"/>
  <c r="C1276" i="13"/>
  <c r="D1276" i="13"/>
  <c r="E1276" i="13"/>
  <c r="C1277" i="13"/>
  <c r="D1277" i="13"/>
  <c r="E1277" i="13"/>
  <c r="C1278" i="13"/>
  <c r="D1278" i="13"/>
  <c r="E1278" i="13"/>
  <c r="C1279" i="13"/>
  <c r="D1279" i="13"/>
  <c r="E1279" i="13"/>
  <c r="C1280" i="13"/>
  <c r="D1280" i="13"/>
  <c r="E1280" i="13"/>
  <c r="C1281" i="13"/>
  <c r="D1281" i="13"/>
  <c r="E1281" i="13"/>
  <c r="C1282" i="13"/>
  <c r="D1282" i="13"/>
  <c r="E1282" i="13"/>
  <c r="C1283" i="13"/>
  <c r="D1283" i="13"/>
  <c r="E1283" i="13"/>
  <c r="C1284" i="13"/>
  <c r="D1284" i="13"/>
  <c r="E1284" i="13"/>
  <c r="C1285" i="13"/>
  <c r="D1285" i="13"/>
  <c r="E1285" i="13"/>
  <c r="C1286" i="13"/>
  <c r="D1286" i="13"/>
  <c r="E1286" i="13"/>
  <c r="C1287" i="13"/>
  <c r="D1287" i="13"/>
  <c r="E1287" i="13"/>
  <c r="C1288" i="13"/>
  <c r="D1288" i="13"/>
  <c r="E1288" i="13"/>
  <c r="C1289" i="13"/>
  <c r="D1289" i="13"/>
  <c r="E1289" i="13"/>
  <c r="C1290" i="13"/>
  <c r="D1290" i="13"/>
  <c r="E1290" i="13"/>
  <c r="C1291" i="13"/>
  <c r="D1291" i="13"/>
  <c r="E1291" i="13"/>
  <c r="C1292" i="13"/>
  <c r="D1292" i="13"/>
  <c r="E1292" i="13"/>
  <c r="C1293" i="13"/>
  <c r="D1293" i="13"/>
  <c r="E1293" i="13"/>
  <c r="C1294" i="13"/>
  <c r="D1294" i="13"/>
  <c r="E1294" i="13"/>
  <c r="C1295" i="13"/>
  <c r="D1295" i="13"/>
  <c r="E1295" i="13"/>
  <c r="C1296" i="13"/>
  <c r="D1296" i="13"/>
  <c r="E1296" i="13"/>
  <c r="C1297" i="13"/>
  <c r="D1297" i="13"/>
  <c r="E1297" i="13"/>
  <c r="C1298" i="13"/>
  <c r="D1298" i="13"/>
  <c r="E1298" i="13"/>
  <c r="C1299" i="13"/>
  <c r="D1299" i="13"/>
  <c r="E1299" i="13"/>
  <c r="C1300" i="13"/>
  <c r="D1300" i="13"/>
  <c r="E1300" i="13"/>
  <c r="C1301" i="13"/>
  <c r="D1301" i="13"/>
  <c r="E1301" i="13"/>
  <c r="C1302" i="13"/>
  <c r="D1302" i="13"/>
  <c r="E1302" i="13"/>
  <c r="C1303" i="13"/>
  <c r="D1303" i="13"/>
  <c r="E1303" i="13"/>
  <c r="C1304" i="13"/>
  <c r="D1304" i="13"/>
  <c r="E1304" i="13"/>
  <c r="C1305" i="13"/>
  <c r="D1305" i="13"/>
  <c r="E1305" i="13"/>
  <c r="C1306" i="13"/>
  <c r="D1306" i="13"/>
  <c r="E1306" i="13"/>
  <c r="C1307" i="13"/>
  <c r="D1307" i="13"/>
  <c r="E1307" i="13"/>
  <c r="C1308" i="13"/>
  <c r="D1308" i="13"/>
  <c r="E1308" i="13"/>
  <c r="C1309" i="13"/>
  <c r="D1309" i="13"/>
  <c r="E1309" i="13"/>
  <c r="C1310" i="13"/>
  <c r="D1310" i="13"/>
  <c r="E1310" i="13"/>
  <c r="C1311" i="13"/>
  <c r="D1311" i="13"/>
  <c r="E1311" i="13"/>
  <c r="C1312" i="13"/>
  <c r="D1312" i="13"/>
  <c r="E1312" i="13"/>
  <c r="C1313" i="13"/>
  <c r="D1313" i="13"/>
  <c r="E1313" i="13"/>
  <c r="C1314" i="13"/>
  <c r="D1314" i="13"/>
  <c r="E1314" i="13"/>
  <c r="C1315" i="13"/>
  <c r="D1315" i="13"/>
  <c r="E1315" i="13"/>
  <c r="C1316" i="13"/>
  <c r="D1316" i="13"/>
  <c r="E1316" i="13"/>
  <c r="C1317" i="13"/>
  <c r="D1317" i="13"/>
  <c r="E1317" i="13"/>
  <c r="C1318" i="13"/>
  <c r="D1318" i="13"/>
  <c r="E1318" i="13"/>
  <c r="C1319" i="13"/>
  <c r="D1319" i="13"/>
  <c r="E1319" i="13"/>
  <c r="C1320" i="13"/>
  <c r="D1320" i="13"/>
  <c r="E1320" i="13"/>
  <c r="C1321" i="13"/>
  <c r="D1321" i="13"/>
  <c r="E1321" i="13"/>
  <c r="C1322" i="13"/>
  <c r="D1322" i="13"/>
  <c r="E1322" i="13"/>
  <c r="C1323" i="13"/>
  <c r="D1323" i="13"/>
  <c r="E1323" i="13"/>
  <c r="C1324" i="13"/>
  <c r="D1324" i="13"/>
  <c r="E1324" i="13"/>
  <c r="C1325" i="13"/>
  <c r="D1325" i="13"/>
  <c r="E1325" i="13"/>
  <c r="C1326" i="13"/>
  <c r="D1326" i="13"/>
  <c r="E1326" i="13"/>
  <c r="C1327" i="13"/>
  <c r="D1327" i="13"/>
  <c r="E1327" i="13"/>
  <c r="C1328" i="13"/>
  <c r="D1328" i="13"/>
  <c r="E1328" i="13"/>
  <c r="C1329" i="13"/>
  <c r="D1329" i="13"/>
  <c r="E1329" i="13"/>
  <c r="C1330" i="13"/>
  <c r="D1330" i="13"/>
  <c r="E1330" i="13"/>
  <c r="C1331" i="13"/>
  <c r="D1331" i="13"/>
  <c r="E1331" i="13"/>
  <c r="C1332" i="13"/>
  <c r="D1332" i="13"/>
  <c r="E1332" i="13"/>
  <c r="C1333" i="13"/>
  <c r="D1333" i="13"/>
  <c r="E1333" i="13"/>
  <c r="C1334" i="13"/>
  <c r="D1334" i="13"/>
  <c r="E1334" i="13"/>
  <c r="C1335" i="13"/>
  <c r="D1335" i="13"/>
  <c r="E1335" i="13"/>
  <c r="C1336" i="13"/>
  <c r="D1336" i="13"/>
  <c r="E1336" i="13"/>
  <c r="C1337" i="13"/>
  <c r="D1337" i="13"/>
  <c r="E1337" i="13"/>
  <c r="C1338" i="13"/>
  <c r="D1338" i="13"/>
  <c r="E1338" i="13"/>
  <c r="C1339" i="13"/>
  <c r="D1339" i="13"/>
  <c r="E1339" i="13"/>
  <c r="C1340" i="13"/>
  <c r="D1340" i="13"/>
  <c r="E1340" i="13"/>
  <c r="C1341" i="13"/>
  <c r="D1341" i="13"/>
  <c r="E1341" i="13"/>
  <c r="C1342" i="13"/>
  <c r="D1342" i="13"/>
  <c r="E1342" i="13"/>
  <c r="C1343" i="13"/>
  <c r="D1343" i="13"/>
  <c r="E1343" i="13"/>
  <c r="C1344" i="13"/>
  <c r="D1344" i="13"/>
  <c r="E1344" i="13"/>
  <c r="C1345" i="13"/>
  <c r="D1345" i="13"/>
  <c r="E1345" i="13"/>
  <c r="C1346" i="13"/>
  <c r="D1346" i="13"/>
  <c r="E1346" i="13"/>
  <c r="C1347" i="13"/>
  <c r="D1347" i="13"/>
  <c r="E1347" i="13"/>
  <c r="C1348" i="13"/>
  <c r="D1348" i="13"/>
  <c r="E1348" i="13"/>
  <c r="C1350" i="13"/>
  <c r="D1350" i="13"/>
  <c r="E1350" i="13"/>
  <c r="C1351" i="13"/>
  <c r="D1351" i="13"/>
  <c r="E1351" i="13"/>
  <c r="C1352" i="13"/>
  <c r="D1352" i="13"/>
  <c r="E1352" i="13"/>
  <c r="C1353" i="13"/>
  <c r="D1353" i="13"/>
  <c r="E1353" i="13"/>
  <c r="C1354" i="13"/>
  <c r="D1354" i="13"/>
  <c r="E1354" i="13"/>
  <c r="C1355" i="13"/>
  <c r="D1355" i="13"/>
  <c r="E1355" i="13"/>
  <c r="C1356" i="13"/>
  <c r="D1356" i="13"/>
  <c r="E1356" i="13"/>
  <c r="C1357" i="13"/>
  <c r="D1357" i="13"/>
  <c r="E1357" i="13"/>
  <c r="C1358" i="13"/>
  <c r="D1358" i="13"/>
  <c r="E1358" i="13"/>
  <c r="C1359" i="13"/>
  <c r="D1359" i="13"/>
  <c r="E1359" i="13"/>
  <c r="C1360" i="13"/>
  <c r="D1360" i="13"/>
  <c r="E1360" i="13"/>
  <c r="C1361" i="13"/>
  <c r="D1361" i="13"/>
  <c r="E1361" i="13"/>
  <c r="C1362" i="13"/>
  <c r="D1362" i="13"/>
  <c r="E1362" i="13"/>
  <c r="C1363" i="13"/>
  <c r="D1363" i="13"/>
  <c r="E1363" i="13"/>
  <c r="C1364" i="13"/>
  <c r="D1364" i="13"/>
  <c r="E1364" i="13"/>
  <c r="C1365" i="13"/>
  <c r="D1365" i="13"/>
  <c r="E1365" i="13"/>
  <c r="C1366" i="13"/>
  <c r="D1366" i="13"/>
  <c r="E1366" i="13"/>
  <c r="C1367" i="13"/>
  <c r="D1367" i="13"/>
  <c r="E1367" i="13"/>
  <c r="C1368" i="13"/>
  <c r="D1368" i="13"/>
  <c r="E1368" i="13"/>
  <c r="C1369" i="13"/>
  <c r="D1369" i="13"/>
  <c r="E1369" i="13"/>
  <c r="C1370" i="13"/>
  <c r="D1370" i="13"/>
  <c r="E1370" i="13"/>
  <c r="C1371" i="13"/>
  <c r="D1371" i="13"/>
  <c r="E1371" i="13"/>
  <c r="C1372" i="13"/>
  <c r="D1372" i="13"/>
  <c r="E1372" i="13"/>
  <c r="C1373" i="13"/>
  <c r="D1373" i="13"/>
  <c r="E1373" i="13"/>
  <c r="C1374" i="13"/>
  <c r="D1374" i="13"/>
  <c r="E1374" i="13"/>
  <c r="C1375" i="13"/>
  <c r="D1375" i="13"/>
  <c r="E1375" i="13"/>
  <c r="C1376" i="13"/>
  <c r="D1376" i="13"/>
  <c r="E1376" i="13"/>
  <c r="C1377" i="13"/>
  <c r="D1377" i="13"/>
  <c r="E1377" i="13"/>
  <c r="C1378" i="13"/>
  <c r="D1378" i="13"/>
  <c r="E1378" i="13"/>
  <c r="C1379" i="13"/>
  <c r="D1379" i="13"/>
  <c r="E1379" i="13"/>
  <c r="C1380" i="13"/>
  <c r="D1380" i="13"/>
  <c r="E1380" i="13"/>
  <c r="C1381" i="13"/>
  <c r="D1381" i="13"/>
  <c r="E1381" i="13"/>
  <c r="C1382" i="13"/>
  <c r="D1382" i="13"/>
  <c r="E1382" i="13"/>
  <c r="C1383" i="13"/>
  <c r="D1383" i="13"/>
  <c r="E1383" i="13"/>
  <c r="C1384" i="13"/>
  <c r="D1384" i="13"/>
  <c r="E1384" i="13"/>
  <c r="C1385" i="13"/>
  <c r="D1385" i="13"/>
  <c r="E1385" i="13"/>
  <c r="C1386" i="13"/>
  <c r="D1386" i="13"/>
  <c r="E1386" i="13"/>
  <c r="C1387" i="13"/>
  <c r="D1387" i="13"/>
  <c r="E1387" i="13"/>
  <c r="C1388" i="13"/>
  <c r="D1388" i="13"/>
  <c r="E1388" i="13"/>
  <c r="C1389" i="13"/>
  <c r="D1389" i="13"/>
  <c r="E1389" i="13"/>
  <c r="C1390" i="13"/>
  <c r="D1390" i="13"/>
  <c r="E1390" i="13"/>
  <c r="C1391" i="13"/>
  <c r="D1391" i="13"/>
  <c r="E1391" i="13"/>
  <c r="C1392" i="13"/>
  <c r="D1392" i="13"/>
  <c r="E1392" i="13"/>
  <c r="C1393" i="13"/>
  <c r="D1393" i="13"/>
  <c r="E1393" i="13"/>
  <c r="C1394" i="13"/>
  <c r="D1394" i="13"/>
  <c r="E1394" i="13"/>
  <c r="C1395" i="13"/>
  <c r="D1395" i="13"/>
  <c r="E1395" i="13"/>
  <c r="C1396" i="13"/>
  <c r="D1396" i="13"/>
  <c r="E1396" i="13"/>
  <c r="C1397" i="13"/>
  <c r="D1397" i="13"/>
  <c r="E1397" i="13"/>
  <c r="C1398" i="13"/>
  <c r="D1398" i="13"/>
  <c r="E1398" i="13"/>
  <c r="C1399" i="13"/>
  <c r="D1399" i="13"/>
  <c r="E1399" i="13"/>
  <c r="C1400" i="13"/>
  <c r="D1400" i="13"/>
  <c r="E1400" i="13"/>
  <c r="C1401" i="13"/>
  <c r="D1401" i="13"/>
  <c r="E1401" i="13"/>
  <c r="C1402" i="13"/>
  <c r="D1402" i="13"/>
  <c r="E1402" i="13"/>
  <c r="C1403" i="13"/>
  <c r="D1403" i="13"/>
  <c r="E1403" i="13"/>
  <c r="C1404" i="13"/>
  <c r="D1404" i="13"/>
  <c r="E1404" i="13"/>
  <c r="C1405" i="13"/>
  <c r="D1405" i="13"/>
  <c r="E1405" i="13"/>
  <c r="C1406" i="13"/>
  <c r="D1406" i="13"/>
  <c r="E1406" i="13"/>
  <c r="C1407" i="13"/>
  <c r="D1407" i="13"/>
  <c r="E1407" i="13"/>
  <c r="C1408" i="13"/>
  <c r="D1408" i="13"/>
  <c r="E1408" i="13"/>
  <c r="C1409" i="13"/>
  <c r="D1409" i="13"/>
  <c r="E1409" i="13"/>
  <c r="C1410" i="13"/>
  <c r="D1410" i="13"/>
  <c r="E1410" i="13"/>
  <c r="C1411" i="13"/>
  <c r="D1411" i="13"/>
  <c r="E1411" i="13"/>
  <c r="C1412" i="13"/>
  <c r="D1412" i="13"/>
  <c r="E1412" i="13"/>
  <c r="C1413" i="13"/>
  <c r="D1413" i="13"/>
  <c r="E1413" i="13"/>
  <c r="C1414" i="13"/>
  <c r="D1414" i="13"/>
  <c r="E1414" i="13"/>
  <c r="C1415" i="13"/>
  <c r="D1415" i="13"/>
  <c r="E1415" i="13"/>
  <c r="C1416" i="13"/>
  <c r="D1416" i="13"/>
  <c r="E1416" i="13"/>
  <c r="C1417" i="13"/>
  <c r="D1417" i="13"/>
  <c r="E1417" i="13"/>
  <c r="C1418" i="13"/>
  <c r="D1418" i="13"/>
  <c r="E1418" i="13"/>
  <c r="C1419" i="13"/>
  <c r="D1419" i="13"/>
  <c r="E1419" i="13"/>
  <c r="C1420" i="13"/>
  <c r="D1420" i="13"/>
  <c r="E1420" i="13"/>
  <c r="C1421" i="13"/>
  <c r="D1421" i="13"/>
  <c r="E1421" i="13"/>
  <c r="C1422" i="13"/>
  <c r="D1422" i="13"/>
  <c r="E1422" i="13"/>
  <c r="C1423" i="13"/>
  <c r="D1423" i="13"/>
  <c r="E1423" i="13"/>
  <c r="C1424" i="13"/>
  <c r="D1424" i="13"/>
  <c r="E1424" i="13"/>
  <c r="C1425" i="13"/>
  <c r="D1425" i="13"/>
  <c r="E1425" i="13"/>
  <c r="C1426" i="13"/>
  <c r="D1426" i="13"/>
  <c r="E1426" i="13"/>
  <c r="C1427" i="13"/>
  <c r="D1427" i="13"/>
  <c r="E1427" i="13"/>
  <c r="C1428" i="13"/>
  <c r="D1428" i="13"/>
  <c r="E1428" i="13"/>
  <c r="C1429" i="13"/>
  <c r="D1429" i="13"/>
  <c r="E1429" i="13"/>
  <c r="C1430" i="13"/>
  <c r="D1430" i="13"/>
  <c r="E1430" i="13"/>
  <c r="C1431" i="13"/>
  <c r="D1431" i="13"/>
  <c r="E1431" i="13"/>
  <c r="C1432" i="13"/>
  <c r="D1432" i="13"/>
  <c r="E1432" i="13"/>
  <c r="C1433" i="13"/>
  <c r="D1433" i="13"/>
  <c r="E1433" i="13"/>
  <c r="C1434" i="13"/>
  <c r="D1434" i="13"/>
  <c r="E1434" i="13"/>
  <c r="C1435" i="13"/>
  <c r="D1435" i="13"/>
  <c r="E1435" i="13"/>
  <c r="C1436" i="13"/>
  <c r="D1436" i="13"/>
  <c r="E1436" i="13"/>
  <c r="C1437" i="13"/>
  <c r="D1437" i="13"/>
  <c r="E1437" i="13"/>
  <c r="C1438" i="13"/>
  <c r="D1438" i="13"/>
  <c r="E1438" i="13"/>
  <c r="C1439" i="13"/>
  <c r="D1439" i="13"/>
  <c r="E1439" i="13"/>
  <c r="C1440" i="13"/>
  <c r="D1440" i="13"/>
  <c r="E1440" i="13"/>
  <c r="C1441" i="13"/>
  <c r="D1441" i="13"/>
  <c r="E1441" i="13"/>
  <c r="C1442" i="13"/>
  <c r="D1442" i="13"/>
  <c r="E1442" i="13"/>
  <c r="C1443" i="13"/>
  <c r="D1443" i="13"/>
  <c r="E1443" i="13"/>
  <c r="C1444" i="13"/>
  <c r="D1444" i="13"/>
  <c r="E1444" i="13"/>
  <c r="C1445" i="13"/>
  <c r="D1445" i="13"/>
  <c r="E1445" i="13"/>
  <c r="C1446" i="13"/>
  <c r="D1446" i="13"/>
  <c r="E1446" i="13"/>
  <c r="C1447" i="13"/>
  <c r="D1447" i="13"/>
  <c r="E1447" i="13"/>
  <c r="C1448" i="13"/>
  <c r="D1448" i="13"/>
  <c r="E1448" i="13"/>
  <c r="C1449" i="13"/>
  <c r="D1449" i="13"/>
  <c r="E1449" i="13"/>
  <c r="C1450" i="13"/>
  <c r="D1450" i="13"/>
  <c r="E1450" i="13"/>
  <c r="C1451" i="13"/>
  <c r="D1451" i="13"/>
  <c r="E1451" i="13"/>
  <c r="C1452" i="13"/>
  <c r="D1452" i="13"/>
  <c r="E1452" i="13"/>
  <c r="C1453" i="13"/>
  <c r="D1453" i="13"/>
  <c r="E1453" i="13"/>
  <c r="C1454" i="13"/>
  <c r="D1454" i="13"/>
  <c r="E1454" i="13"/>
  <c r="C1455" i="13"/>
  <c r="D1455" i="13"/>
  <c r="E1455" i="13"/>
  <c r="C1456" i="13"/>
  <c r="D1456" i="13"/>
  <c r="E1456" i="13"/>
  <c r="C1457" i="13"/>
  <c r="D1457" i="13"/>
  <c r="E1457" i="13"/>
  <c r="C1458" i="13"/>
  <c r="D1458" i="13"/>
  <c r="E1458" i="13"/>
  <c r="C1459" i="13"/>
  <c r="D1459" i="13"/>
  <c r="E1459" i="13"/>
  <c r="C1460" i="13"/>
  <c r="D1460" i="13"/>
  <c r="E1460" i="13"/>
  <c r="C1461" i="13"/>
  <c r="D1461" i="13"/>
  <c r="E1461" i="13"/>
  <c r="C1462" i="13"/>
  <c r="D1462" i="13"/>
  <c r="E1462" i="13"/>
  <c r="C1463" i="13"/>
  <c r="D1463" i="13"/>
  <c r="E1463" i="13"/>
  <c r="C1464" i="13"/>
  <c r="D1464" i="13"/>
  <c r="E1464" i="13"/>
  <c r="C1465" i="13"/>
  <c r="D1465" i="13"/>
  <c r="E1465" i="13"/>
  <c r="C1466" i="13"/>
  <c r="D1466" i="13"/>
  <c r="E1466" i="13"/>
  <c r="C1467" i="13"/>
  <c r="D1467" i="13"/>
  <c r="E1467" i="13"/>
  <c r="C1468" i="13"/>
  <c r="D1468" i="13"/>
  <c r="E1468" i="13"/>
  <c r="C1469" i="13"/>
  <c r="D1469" i="13"/>
  <c r="E1469" i="13"/>
  <c r="C1470" i="13"/>
  <c r="D1470" i="13"/>
  <c r="E1470" i="13"/>
  <c r="C1471" i="13"/>
  <c r="D1471" i="13"/>
  <c r="E1471" i="13"/>
  <c r="C1472" i="13"/>
  <c r="D1472" i="13"/>
  <c r="E1472" i="13"/>
  <c r="C1473" i="13"/>
  <c r="D1473" i="13"/>
  <c r="E1473" i="13"/>
  <c r="C1474" i="13"/>
  <c r="D1474" i="13"/>
  <c r="E1474" i="13"/>
  <c r="C1475" i="13"/>
  <c r="D1475" i="13"/>
  <c r="E1475" i="13"/>
  <c r="C1476" i="13"/>
  <c r="D1476" i="13"/>
  <c r="E1476" i="13"/>
  <c r="C1477" i="13"/>
  <c r="D1477" i="13"/>
  <c r="E1477" i="13"/>
  <c r="C1478" i="13"/>
  <c r="D1478" i="13"/>
  <c r="E1478" i="13"/>
  <c r="C1479" i="13"/>
  <c r="D1479" i="13"/>
  <c r="E1479" i="13"/>
  <c r="C1480" i="13"/>
  <c r="D1480" i="13"/>
  <c r="E1480" i="13"/>
  <c r="C1481" i="13"/>
  <c r="D1481" i="13"/>
  <c r="E1481" i="13"/>
  <c r="C1482" i="13"/>
  <c r="D1482" i="13"/>
  <c r="E1482" i="13"/>
  <c r="C1483" i="13"/>
  <c r="D1483" i="13"/>
  <c r="E1483" i="13"/>
  <c r="C1484" i="13"/>
  <c r="D1484" i="13"/>
  <c r="E1484" i="13"/>
  <c r="C1485" i="13"/>
  <c r="D1485" i="13"/>
  <c r="E1485" i="13"/>
  <c r="C1486" i="13"/>
  <c r="D1486" i="13"/>
  <c r="E1486" i="13"/>
  <c r="C1487" i="13"/>
  <c r="D1487" i="13"/>
  <c r="E1487" i="13"/>
  <c r="C1488" i="13"/>
  <c r="D1488" i="13"/>
  <c r="E1488" i="13"/>
  <c r="C1489" i="13"/>
  <c r="D1489" i="13"/>
  <c r="E1489" i="13"/>
  <c r="C1490" i="13"/>
  <c r="D1490" i="13"/>
  <c r="E1490" i="13"/>
  <c r="C1491" i="13"/>
  <c r="D1491" i="13"/>
  <c r="E1491" i="13"/>
  <c r="C1492" i="13"/>
  <c r="D1492" i="13"/>
  <c r="E1492" i="13"/>
  <c r="C1493" i="13"/>
  <c r="D1493" i="13"/>
  <c r="E1493" i="13"/>
  <c r="C1494" i="13"/>
  <c r="D1494" i="13"/>
  <c r="E1494" i="13"/>
  <c r="C1495" i="13"/>
  <c r="D1495" i="13"/>
  <c r="E1495" i="13"/>
  <c r="C1496" i="13"/>
  <c r="D1496" i="13"/>
  <c r="E1496" i="13"/>
  <c r="C1497" i="13"/>
  <c r="D1497" i="13"/>
  <c r="E1497" i="13"/>
  <c r="C1498" i="13"/>
  <c r="D1498" i="13"/>
  <c r="E1498" i="13"/>
  <c r="C1499" i="13"/>
  <c r="D1499" i="13"/>
  <c r="E1499" i="13"/>
  <c r="C1500" i="13"/>
  <c r="D1500" i="13"/>
  <c r="E1500" i="13"/>
  <c r="C1501" i="13"/>
  <c r="D1501" i="13"/>
  <c r="E1501" i="13"/>
  <c r="C1502" i="13"/>
  <c r="D1502" i="13"/>
  <c r="E1502" i="13"/>
  <c r="C1503" i="13"/>
  <c r="D1503" i="13"/>
  <c r="E1503" i="13"/>
  <c r="C1504" i="13"/>
  <c r="D1504" i="13"/>
  <c r="E1504" i="13"/>
  <c r="C1505" i="13"/>
  <c r="D1505" i="13"/>
  <c r="E1505" i="13"/>
  <c r="C1506" i="13"/>
  <c r="D1506" i="13"/>
  <c r="E1506" i="13"/>
  <c r="C1507" i="13"/>
  <c r="D1507" i="13"/>
  <c r="E1507" i="13"/>
  <c r="C1508" i="13"/>
  <c r="D1508" i="13"/>
  <c r="E1508" i="13"/>
  <c r="C1509" i="13"/>
  <c r="D1509" i="13"/>
  <c r="E1509" i="13"/>
  <c r="C1510" i="13"/>
  <c r="D1510" i="13"/>
  <c r="E1510" i="13"/>
  <c r="C1511" i="13"/>
  <c r="D1511" i="13"/>
  <c r="E1511" i="13"/>
  <c r="C1512" i="13"/>
  <c r="D1512" i="13"/>
  <c r="E1512" i="13"/>
  <c r="C1513" i="13"/>
  <c r="D1513" i="13"/>
  <c r="E1513" i="13"/>
  <c r="C1514" i="13"/>
  <c r="D1514" i="13"/>
  <c r="E1514" i="13"/>
  <c r="C1515" i="13"/>
  <c r="D1515" i="13"/>
  <c r="E1515" i="13"/>
  <c r="C1516" i="13"/>
  <c r="D1516" i="13"/>
  <c r="E1516" i="13"/>
  <c r="C1517" i="13"/>
  <c r="D1517" i="13"/>
  <c r="E1517" i="13"/>
  <c r="C1518" i="13"/>
  <c r="D1518" i="13"/>
  <c r="E1518" i="13"/>
  <c r="C1519" i="13"/>
  <c r="D1519" i="13"/>
  <c r="E1519" i="13"/>
  <c r="C1520" i="13"/>
  <c r="D1520" i="13"/>
  <c r="E1520" i="13"/>
  <c r="C1521" i="13"/>
  <c r="D1521" i="13"/>
  <c r="E1521" i="13"/>
  <c r="C1522" i="13"/>
  <c r="D1522" i="13"/>
  <c r="E1522" i="13"/>
  <c r="C1523" i="13"/>
  <c r="D1523" i="13"/>
  <c r="E1523" i="13"/>
  <c r="C1524" i="13"/>
  <c r="D1524" i="13"/>
  <c r="E1524" i="13"/>
  <c r="C1525" i="13"/>
  <c r="D1525" i="13"/>
  <c r="E1525" i="13"/>
  <c r="C1526" i="13"/>
  <c r="D1526" i="13"/>
  <c r="E1526" i="13"/>
  <c r="C1527" i="13"/>
  <c r="D1527" i="13"/>
  <c r="E1527" i="13"/>
  <c r="C1528" i="13"/>
  <c r="D1528" i="13"/>
  <c r="E1528" i="13"/>
  <c r="C1529" i="13"/>
  <c r="D1529" i="13"/>
  <c r="E1529" i="13"/>
  <c r="C1530" i="13"/>
  <c r="D1530" i="13"/>
  <c r="E1530" i="13"/>
  <c r="C1531" i="13"/>
  <c r="D1531" i="13"/>
  <c r="E1531" i="13"/>
  <c r="C1532" i="13"/>
  <c r="D1532" i="13"/>
  <c r="E1532" i="13"/>
  <c r="C1533" i="13"/>
  <c r="D1533" i="13"/>
  <c r="E1533" i="13"/>
  <c r="C1534" i="13"/>
  <c r="D1534" i="13"/>
  <c r="E1534" i="13"/>
  <c r="C1535" i="13"/>
  <c r="D1535" i="13"/>
  <c r="E1535" i="13"/>
  <c r="C1536" i="13"/>
  <c r="D1536" i="13"/>
  <c r="E1536" i="13"/>
  <c r="C1537" i="13"/>
  <c r="D1537" i="13"/>
  <c r="E1537" i="13"/>
  <c r="C1538" i="13"/>
  <c r="D1538" i="13"/>
  <c r="E1538" i="13"/>
  <c r="C1539" i="13"/>
  <c r="D1539" i="13"/>
  <c r="E1539" i="13"/>
  <c r="C1540" i="13"/>
  <c r="D1540" i="13"/>
  <c r="E1540" i="13"/>
  <c r="C1541" i="13"/>
  <c r="D1541" i="13"/>
  <c r="E1541" i="13"/>
  <c r="C1542" i="13"/>
  <c r="D1542" i="13"/>
  <c r="E1542" i="13"/>
  <c r="C1543" i="13"/>
  <c r="D1543" i="13"/>
  <c r="E1543" i="13"/>
  <c r="C1544" i="13"/>
  <c r="D1544" i="13"/>
  <c r="E1544" i="13"/>
  <c r="C1545" i="13"/>
  <c r="D1545" i="13"/>
  <c r="E1545" i="13"/>
  <c r="C1546" i="13"/>
  <c r="D1546" i="13"/>
  <c r="E1546" i="13"/>
  <c r="C1547" i="13"/>
  <c r="D1547" i="13"/>
  <c r="E1547" i="13"/>
  <c r="C1548" i="13"/>
  <c r="D1548" i="13"/>
  <c r="E1548" i="13"/>
  <c r="C1549" i="13"/>
  <c r="D1549" i="13"/>
  <c r="E1549" i="13"/>
  <c r="C1550" i="13"/>
  <c r="D1550" i="13"/>
  <c r="E1550" i="13"/>
  <c r="C1551" i="13"/>
  <c r="D1551" i="13"/>
  <c r="E1551" i="13"/>
  <c r="C1552" i="13"/>
  <c r="D1552" i="13"/>
  <c r="E1552" i="13"/>
  <c r="C1553" i="13"/>
  <c r="D1553" i="13"/>
  <c r="E1553" i="13"/>
  <c r="C1554" i="13"/>
  <c r="D1554" i="13"/>
  <c r="E1554" i="13"/>
  <c r="C1555" i="13"/>
  <c r="D1555" i="13"/>
  <c r="E1555" i="13"/>
  <c r="C1556" i="13"/>
  <c r="D1556" i="13"/>
  <c r="E1556" i="13"/>
  <c r="C1557" i="13"/>
  <c r="D1557" i="13"/>
  <c r="E1557" i="13"/>
  <c r="C1558" i="13"/>
  <c r="D1558" i="13"/>
  <c r="E1558" i="13"/>
  <c r="C1559" i="13"/>
  <c r="D1559" i="13"/>
  <c r="E1559" i="13"/>
  <c r="C1560" i="13"/>
  <c r="D1560" i="13"/>
  <c r="E1560" i="13"/>
  <c r="C1561" i="13"/>
  <c r="D1561" i="13"/>
  <c r="E1561" i="13"/>
  <c r="C1562" i="13"/>
  <c r="D1562" i="13"/>
  <c r="E1562" i="13"/>
  <c r="C1563" i="13"/>
  <c r="D1563" i="13"/>
  <c r="E1563" i="13"/>
  <c r="C1564" i="13"/>
  <c r="D1564" i="13"/>
  <c r="E1564" i="13"/>
  <c r="C1565" i="13"/>
  <c r="D1565" i="13"/>
  <c r="E1565" i="13"/>
  <c r="C1566" i="13"/>
  <c r="D1566" i="13"/>
  <c r="E1566" i="13"/>
  <c r="C1567" i="13"/>
  <c r="D1567" i="13"/>
  <c r="E1567" i="13"/>
  <c r="C1568" i="13"/>
  <c r="D1568" i="13"/>
  <c r="E1568" i="13"/>
  <c r="C1569" i="13"/>
  <c r="D1569" i="13"/>
  <c r="E1569" i="13"/>
  <c r="C1570" i="13"/>
  <c r="D1570" i="13"/>
  <c r="E1570" i="13"/>
  <c r="C1571" i="13"/>
  <c r="D1571" i="13"/>
  <c r="E1571" i="13"/>
  <c r="C1572" i="13"/>
  <c r="D1572" i="13"/>
  <c r="E1572" i="13"/>
  <c r="C1573" i="13"/>
  <c r="D1573" i="13"/>
  <c r="E1573" i="13"/>
  <c r="C1574" i="13"/>
  <c r="D1574" i="13"/>
  <c r="E1574" i="13"/>
  <c r="C1575" i="13"/>
  <c r="D1575" i="13"/>
  <c r="E1575" i="13"/>
  <c r="C1576" i="13"/>
  <c r="D1576" i="13"/>
  <c r="E1576" i="13"/>
  <c r="C1577" i="13"/>
  <c r="D1577" i="13"/>
  <c r="E1577" i="13"/>
  <c r="C1578" i="13"/>
  <c r="D1578" i="13"/>
  <c r="E1578" i="13"/>
  <c r="C1579" i="13"/>
  <c r="D1579" i="13"/>
  <c r="E1579" i="13"/>
  <c r="C1580" i="13"/>
  <c r="D1580" i="13"/>
  <c r="E1580" i="13"/>
  <c r="C1581" i="13"/>
  <c r="D1581" i="13"/>
  <c r="E1581" i="13"/>
  <c r="C1582" i="13"/>
  <c r="D1582" i="13"/>
  <c r="E1582" i="13"/>
  <c r="C1583" i="13"/>
  <c r="D1583" i="13"/>
  <c r="E1583" i="13"/>
  <c r="C1584" i="13"/>
  <c r="D1584" i="13"/>
  <c r="E1584" i="13"/>
  <c r="C1585" i="13"/>
  <c r="D1585" i="13"/>
  <c r="E1585" i="13"/>
  <c r="C1586" i="13"/>
  <c r="D1586" i="13"/>
  <c r="E1586" i="13"/>
  <c r="C1587" i="13"/>
  <c r="D1587" i="13"/>
  <c r="E1587" i="13"/>
  <c r="C1588" i="13"/>
  <c r="D1588" i="13"/>
  <c r="E1588" i="13"/>
  <c r="C1589" i="13"/>
  <c r="D1589" i="13"/>
  <c r="E1589" i="13"/>
  <c r="C1590" i="13"/>
  <c r="D1590" i="13"/>
  <c r="E1590" i="13"/>
  <c r="C1591" i="13"/>
  <c r="D1591" i="13"/>
  <c r="E1591" i="13"/>
  <c r="C1592" i="13"/>
  <c r="D1592" i="13"/>
  <c r="E1592" i="13"/>
  <c r="C1593" i="13"/>
  <c r="D1593" i="13"/>
  <c r="E1593" i="13"/>
  <c r="C1594" i="13"/>
  <c r="D1594" i="13"/>
  <c r="E1594" i="13"/>
  <c r="C1595" i="13"/>
  <c r="D1595" i="13"/>
  <c r="E1595" i="13"/>
  <c r="C1596" i="13"/>
  <c r="D1596" i="13"/>
  <c r="E1596" i="13"/>
  <c r="C1597" i="13"/>
  <c r="D1597" i="13"/>
  <c r="E1597" i="13"/>
  <c r="C1598" i="13"/>
  <c r="D1598" i="13"/>
  <c r="E1598" i="13"/>
  <c r="C1599" i="13"/>
  <c r="D1599" i="13"/>
  <c r="E1599" i="13"/>
  <c r="C1600" i="13"/>
  <c r="D1600" i="13"/>
  <c r="E1600" i="13"/>
  <c r="C1601" i="13"/>
  <c r="D1601" i="13"/>
  <c r="E1601" i="13"/>
  <c r="C1602" i="13"/>
  <c r="D1602" i="13"/>
  <c r="E1602" i="13"/>
  <c r="C1603" i="13"/>
  <c r="D1603" i="13"/>
  <c r="E1603" i="13"/>
  <c r="C1604" i="13"/>
  <c r="D1604" i="13"/>
  <c r="E1604" i="13"/>
  <c r="C1605" i="13"/>
  <c r="D1605" i="13"/>
  <c r="E1605" i="13"/>
  <c r="C1606" i="13"/>
  <c r="D1606" i="13"/>
  <c r="E1606" i="13"/>
  <c r="C1607" i="13"/>
  <c r="D1607" i="13"/>
  <c r="E1607" i="13"/>
  <c r="C1608" i="13"/>
  <c r="D1608" i="13"/>
  <c r="E1608" i="13"/>
  <c r="C1609" i="13"/>
  <c r="D1609" i="13"/>
  <c r="E1609" i="13"/>
  <c r="C1610" i="13"/>
  <c r="D1610" i="13"/>
  <c r="E1610" i="13"/>
  <c r="C1611" i="13"/>
  <c r="D1611" i="13"/>
  <c r="E1611" i="13"/>
  <c r="C1612" i="13"/>
  <c r="D1612" i="13"/>
  <c r="E1612" i="13"/>
  <c r="C1613" i="13"/>
  <c r="D1613" i="13"/>
  <c r="E1613" i="13"/>
  <c r="C1614" i="13"/>
  <c r="D1614" i="13"/>
  <c r="E1614" i="13"/>
  <c r="C1615" i="13"/>
  <c r="D1615" i="13"/>
  <c r="E1615" i="13"/>
  <c r="C1616" i="13"/>
  <c r="D1616" i="13"/>
  <c r="E1616" i="13"/>
  <c r="C1617" i="13"/>
  <c r="D1617" i="13"/>
  <c r="E1617" i="13"/>
  <c r="C1618" i="13"/>
  <c r="D1618" i="13"/>
  <c r="E1618" i="13"/>
  <c r="C1619" i="13"/>
  <c r="D1619" i="13"/>
  <c r="E1619" i="13"/>
  <c r="C1620" i="13"/>
  <c r="D1620" i="13"/>
  <c r="E1620" i="13"/>
  <c r="C1621" i="13"/>
  <c r="D1621" i="13"/>
  <c r="E1621" i="13"/>
  <c r="C1622" i="13"/>
  <c r="D1622" i="13"/>
  <c r="E1622" i="13"/>
  <c r="C1623" i="13"/>
  <c r="D1623" i="13"/>
  <c r="E1623" i="13"/>
  <c r="C1624" i="13"/>
  <c r="D1624" i="13"/>
  <c r="E1624" i="13"/>
  <c r="C1625" i="13"/>
  <c r="D1625" i="13"/>
  <c r="E1625" i="13"/>
  <c r="C1626" i="13"/>
  <c r="D1626" i="13"/>
  <c r="E1626" i="13"/>
  <c r="C1627" i="13"/>
  <c r="D1627" i="13"/>
  <c r="E1627" i="13"/>
  <c r="C1628" i="13"/>
  <c r="D1628" i="13"/>
  <c r="E1628" i="13"/>
  <c r="C1629" i="13"/>
  <c r="D1629" i="13"/>
  <c r="E1629" i="13"/>
  <c r="C1630" i="13"/>
  <c r="D1630" i="13"/>
  <c r="E1630" i="13"/>
  <c r="C1631" i="13"/>
  <c r="D1631" i="13"/>
  <c r="E1631" i="13"/>
  <c r="C1632" i="13"/>
  <c r="D1632" i="13"/>
  <c r="E1632" i="13"/>
  <c r="C1633" i="13"/>
  <c r="D1633" i="13"/>
  <c r="E1633" i="13"/>
  <c r="C1634" i="13"/>
  <c r="D1634" i="13"/>
  <c r="E1634" i="13"/>
  <c r="C1635" i="13"/>
  <c r="D1635" i="13"/>
  <c r="E1635" i="13"/>
  <c r="C1636" i="13"/>
  <c r="D1636" i="13"/>
  <c r="E1636" i="13"/>
  <c r="C1637" i="13"/>
  <c r="D1637" i="13"/>
  <c r="E1637" i="13"/>
  <c r="C1638" i="13"/>
  <c r="D1638" i="13"/>
  <c r="E1638" i="13"/>
  <c r="C1639" i="13"/>
  <c r="D1639" i="13"/>
  <c r="E1639" i="13"/>
  <c r="C1640" i="13"/>
  <c r="D1640" i="13"/>
  <c r="E1640" i="13"/>
  <c r="C1641" i="13"/>
  <c r="D1641" i="13"/>
  <c r="E1641" i="13"/>
  <c r="C1642" i="13"/>
  <c r="D1642" i="13"/>
  <c r="E1642" i="13"/>
  <c r="C1643" i="13"/>
  <c r="D1643" i="13"/>
  <c r="E1643" i="13"/>
  <c r="C1644" i="13"/>
  <c r="D1644" i="13"/>
  <c r="E1644" i="13"/>
  <c r="C1645" i="13"/>
  <c r="D1645" i="13"/>
  <c r="E1645" i="13"/>
  <c r="C1646" i="13"/>
  <c r="D1646" i="13"/>
  <c r="E1646" i="13"/>
  <c r="C1647" i="13"/>
  <c r="D1647" i="13"/>
  <c r="E1647" i="13"/>
  <c r="C1648" i="13"/>
  <c r="D1648" i="13"/>
  <c r="E1648" i="13"/>
  <c r="C1649" i="13"/>
  <c r="D1649" i="13"/>
  <c r="E1649" i="13"/>
  <c r="C1650" i="13"/>
  <c r="D1650" i="13"/>
  <c r="E1650" i="13"/>
  <c r="C1651" i="13"/>
  <c r="D1651" i="13"/>
  <c r="E1651" i="13"/>
  <c r="C1652" i="13"/>
  <c r="D1652" i="13"/>
  <c r="E1652" i="13"/>
  <c r="C1653" i="13"/>
  <c r="D1653" i="13"/>
  <c r="E1653" i="13"/>
  <c r="C1654" i="13"/>
  <c r="D1654" i="13"/>
  <c r="E1654" i="13"/>
  <c r="C1655" i="13"/>
  <c r="D1655" i="13"/>
  <c r="E1655" i="13"/>
  <c r="C1656" i="13"/>
  <c r="D1656" i="13"/>
  <c r="E1656" i="13"/>
  <c r="C1657" i="13"/>
  <c r="D1657" i="13"/>
  <c r="E1657" i="13"/>
  <c r="C1658" i="13"/>
  <c r="D1658" i="13"/>
  <c r="E1658" i="13"/>
  <c r="C1659" i="13"/>
  <c r="D1659" i="13"/>
  <c r="E1659" i="13"/>
  <c r="C1660" i="13"/>
  <c r="D1660" i="13"/>
  <c r="E1660" i="13"/>
  <c r="C1661" i="13"/>
  <c r="D1661" i="13"/>
  <c r="E1661" i="13"/>
  <c r="C1662" i="13"/>
  <c r="D1662" i="13"/>
  <c r="E1662" i="13"/>
  <c r="C1663" i="13"/>
  <c r="D1663" i="13"/>
  <c r="E1663" i="13"/>
  <c r="C1664" i="13"/>
  <c r="D1664" i="13"/>
  <c r="E1664" i="13"/>
  <c r="C1665" i="13"/>
  <c r="D1665" i="13"/>
  <c r="E1665" i="13"/>
  <c r="C1666" i="13"/>
  <c r="D1666" i="13"/>
  <c r="E1666" i="13"/>
  <c r="C1667" i="13"/>
  <c r="D1667" i="13"/>
  <c r="E1667" i="13"/>
  <c r="C1668" i="13"/>
  <c r="D1668" i="13"/>
  <c r="E1668" i="13"/>
  <c r="C1669" i="13"/>
  <c r="D1669" i="13"/>
  <c r="E1669" i="13"/>
  <c r="C1670" i="13"/>
  <c r="D1670" i="13"/>
  <c r="E1670" i="13"/>
  <c r="C1671" i="13"/>
  <c r="D1671" i="13"/>
  <c r="E1671" i="13"/>
  <c r="C1672" i="13"/>
  <c r="D1672" i="13"/>
  <c r="E1672" i="13"/>
  <c r="C1673" i="13"/>
  <c r="D1673" i="13"/>
  <c r="E1673" i="13"/>
  <c r="C1674" i="13"/>
  <c r="D1674" i="13"/>
  <c r="E1674" i="13"/>
  <c r="C1675" i="13"/>
  <c r="D1675" i="13"/>
  <c r="E1675" i="13"/>
  <c r="C1676" i="13"/>
  <c r="D1676" i="13"/>
  <c r="E1676" i="13"/>
  <c r="C1677" i="13"/>
  <c r="D1677" i="13"/>
  <c r="E1677" i="13"/>
  <c r="C1678" i="13"/>
  <c r="D1678" i="13"/>
  <c r="E1678" i="13"/>
  <c r="C1679" i="13"/>
  <c r="D1679" i="13"/>
  <c r="E1679" i="13"/>
  <c r="C1680" i="13"/>
  <c r="D1680" i="13"/>
  <c r="E1680" i="13"/>
  <c r="C1681" i="13"/>
  <c r="D1681" i="13"/>
  <c r="E1681" i="13"/>
  <c r="C1682" i="13"/>
  <c r="D1682" i="13"/>
  <c r="E1682" i="13"/>
  <c r="C1683" i="13"/>
  <c r="D1683" i="13"/>
  <c r="E1683" i="13"/>
  <c r="C1684" i="13"/>
  <c r="D1684" i="13"/>
  <c r="E1684" i="13"/>
  <c r="C1685" i="13"/>
  <c r="D1685" i="13"/>
  <c r="E1685" i="13"/>
  <c r="C1686" i="13"/>
  <c r="D1686" i="13"/>
  <c r="E1686" i="13"/>
  <c r="C1687" i="13"/>
  <c r="D1687" i="13"/>
  <c r="E1687" i="13"/>
  <c r="C1688" i="13"/>
  <c r="D1688" i="13"/>
  <c r="E1688" i="13"/>
  <c r="C1689" i="13"/>
  <c r="D1689" i="13"/>
  <c r="E1689" i="13"/>
  <c r="C1690" i="13"/>
  <c r="D1690" i="13"/>
  <c r="E1690" i="13"/>
  <c r="C1691" i="13"/>
  <c r="D1691" i="13"/>
  <c r="E1691" i="13"/>
  <c r="C1692" i="13"/>
  <c r="D1692" i="13"/>
  <c r="E1692" i="13"/>
  <c r="C1693" i="13"/>
  <c r="D1693" i="13"/>
  <c r="E1693" i="13"/>
  <c r="C1694" i="13"/>
  <c r="D1694" i="13"/>
  <c r="E1694" i="13"/>
  <c r="C1695" i="13"/>
  <c r="D1695" i="13"/>
  <c r="E1695" i="13"/>
  <c r="C1696" i="13"/>
  <c r="D1696" i="13"/>
  <c r="E1696" i="13"/>
  <c r="C1697" i="13"/>
  <c r="D1697" i="13"/>
  <c r="E1697" i="13"/>
  <c r="C1698" i="13"/>
  <c r="D1698" i="13"/>
  <c r="E1698" i="13"/>
  <c r="C1699" i="13"/>
  <c r="D1699" i="13"/>
  <c r="E1699" i="13"/>
  <c r="C1700" i="13"/>
  <c r="D1700" i="13"/>
  <c r="E1700" i="13"/>
  <c r="C1701" i="13"/>
  <c r="D1701" i="13"/>
  <c r="E1701" i="13"/>
  <c r="C1702" i="13"/>
  <c r="D1702" i="13"/>
  <c r="E1702" i="13"/>
  <c r="C1703" i="13"/>
  <c r="D1703" i="13"/>
  <c r="E1703" i="13"/>
  <c r="C1704" i="13"/>
  <c r="D1704" i="13"/>
  <c r="E1704" i="13"/>
  <c r="C1705" i="13"/>
  <c r="D1705" i="13"/>
  <c r="E1705" i="13"/>
  <c r="C1706" i="13"/>
  <c r="D1706" i="13"/>
  <c r="E1706" i="13"/>
  <c r="C1707" i="13"/>
  <c r="D1707" i="13"/>
  <c r="E1707" i="13"/>
  <c r="C1708" i="13"/>
  <c r="D1708" i="13"/>
  <c r="E1708" i="13"/>
  <c r="C1709" i="13"/>
  <c r="D1709" i="13"/>
  <c r="E1709" i="13"/>
  <c r="C1710" i="13"/>
  <c r="D1710" i="13"/>
  <c r="E1710" i="13"/>
  <c r="C1711" i="13"/>
  <c r="D1711" i="13"/>
  <c r="E1711" i="13"/>
  <c r="C1712" i="13"/>
  <c r="D1712" i="13"/>
  <c r="E1712" i="13"/>
  <c r="C1713" i="13"/>
  <c r="D1713" i="13"/>
  <c r="E1713" i="13"/>
  <c r="C1714" i="13"/>
  <c r="D1714" i="13"/>
  <c r="E1714" i="13"/>
  <c r="C1715" i="13"/>
  <c r="D1715" i="13"/>
  <c r="E1715" i="13"/>
  <c r="C1716" i="13"/>
  <c r="D1716" i="13"/>
  <c r="E1716" i="13"/>
  <c r="C1717" i="13"/>
  <c r="D1717" i="13"/>
  <c r="E1717" i="13"/>
  <c r="C1718" i="13"/>
  <c r="D1718" i="13"/>
  <c r="E1718" i="13"/>
  <c r="C1719" i="13"/>
  <c r="D1719" i="13"/>
  <c r="E1719" i="13"/>
  <c r="C1720" i="13"/>
  <c r="D1720" i="13"/>
  <c r="E1720" i="13"/>
  <c r="C1721" i="13"/>
  <c r="D1721" i="13"/>
  <c r="E1721" i="13"/>
  <c r="C1722" i="13"/>
  <c r="D1722" i="13"/>
  <c r="E1722" i="13"/>
  <c r="C1723" i="13"/>
  <c r="D1723" i="13"/>
  <c r="E1723" i="13"/>
  <c r="C1724" i="13"/>
  <c r="D1724" i="13"/>
  <c r="E1724" i="13"/>
  <c r="C1725" i="13"/>
  <c r="D1725" i="13"/>
  <c r="E1725" i="13"/>
  <c r="C1726" i="13"/>
  <c r="D1726" i="13"/>
  <c r="E1726" i="13"/>
  <c r="C1727" i="13"/>
  <c r="D1727" i="13"/>
  <c r="E1727" i="13"/>
  <c r="C1728" i="13"/>
  <c r="D1728" i="13"/>
  <c r="E1728" i="13"/>
  <c r="C1729" i="13"/>
  <c r="D1729" i="13"/>
  <c r="E1729" i="13"/>
  <c r="C1730" i="13"/>
  <c r="D1730" i="13"/>
  <c r="E1730" i="13"/>
  <c r="C1731" i="13"/>
  <c r="D1731" i="13"/>
  <c r="E1731" i="13"/>
  <c r="C1732" i="13"/>
  <c r="D1732" i="13"/>
  <c r="E1732" i="13"/>
  <c r="C1733" i="13"/>
  <c r="D1733" i="13"/>
  <c r="E1733" i="13"/>
  <c r="C1734" i="13"/>
  <c r="D1734" i="13"/>
  <c r="E1734" i="13"/>
  <c r="C1735" i="13"/>
  <c r="D1735" i="13"/>
  <c r="E1735" i="13"/>
  <c r="C1736" i="13"/>
  <c r="D1736" i="13"/>
  <c r="E1736" i="13"/>
  <c r="C1737" i="13"/>
  <c r="D1737" i="13"/>
  <c r="E1737" i="13"/>
  <c r="C1738" i="13"/>
  <c r="D1738" i="13"/>
  <c r="E1738" i="13"/>
  <c r="C1739" i="13"/>
  <c r="D1739" i="13"/>
  <c r="E1739" i="13"/>
  <c r="C1740" i="13"/>
  <c r="D1740" i="13"/>
  <c r="E1740" i="13"/>
  <c r="C1741" i="13"/>
  <c r="D1741" i="13"/>
  <c r="E1741" i="13"/>
  <c r="C1742" i="13"/>
  <c r="D1742" i="13"/>
  <c r="E1742" i="13"/>
  <c r="C1743" i="13"/>
  <c r="D1743" i="13"/>
  <c r="E1743" i="13"/>
  <c r="C1744" i="13"/>
  <c r="D1744" i="13"/>
  <c r="E1744" i="13"/>
  <c r="C1745" i="13"/>
  <c r="D1745" i="13"/>
  <c r="E1745" i="13"/>
  <c r="C1746" i="13"/>
  <c r="D1746" i="13"/>
  <c r="E1746" i="13"/>
  <c r="C1747" i="13"/>
  <c r="D1747" i="13"/>
  <c r="E1747" i="13"/>
  <c r="C1748" i="13"/>
  <c r="D1748" i="13"/>
  <c r="E1748" i="13"/>
  <c r="C1749" i="13"/>
  <c r="D1749" i="13"/>
  <c r="E1749" i="13"/>
  <c r="C1750" i="13"/>
  <c r="D1750" i="13"/>
  <c r="E1750" i="13"/>
  <c r="C1751" i="13"/>
  <c r="D1751" i="13"/>
  <c r="E1751" i="13"/>
  <c r="C1752" i="13"/>
  <c r="D1752" i="13"/>
  <c r="E1752" i="13"/>
  <c r="C1753" i="13"/>
  <c r="D1753" i="13"/>
  <c r="E1753" i="13"/>
  <c r="C1754" i="13"/>
  <c r="D1754" i="13"/>
  <c r="E1754" i="13"/>
  <c r="C1755" i="13"/>
  <c r="D1755" i="13"/>
  <c r="E1755" i="13"/>
  <c r="C1756" i="13"/>
  <c r="D1756" i="13"/>
  <c r="E1756" i="13"/>
  <c r="C1757" i="13"/>
  <c r="D1757" i="13"/>
  <c r="E1757" i="13"/>
  <c r="C1758" i="13"/>
  <c r="D1758" i="13"/>
  <c r="E1758" i="13"/>
  <c r="C1759" i="13"/>
  <c r="D1759" i="13"/>
  <c r="E1759" i="13"/>
  <c r="C1760" i="13"/>
  <c r="D1760" i="13"/>
  <c r="E1760" i="13"/>
  <c r="C1761" i="13"/>
  <c r="D1761" i="13"/>
  <c r="E1761" i="13"/>
  <c r="C1762" i="13"/>
  <c r="D1762" i="13"/>
  <c r="E1762" i="13"/>
  <c r="C1763" i="13"/>
  <c r="D1763" i="13"/>
  <c r="E1763" i="13"/>
  <c r="C1764" i="13"/>
  <c r="D1764" i="13"/>
  <c r="E1764" i="13"/>
  <c r="C1765" i="13"/>
  <c r="D1765" i="13"/>
  <c r="E1765" i="13"/>
  <c r="C1766" i="13"/>
  <c r="D1766" i="13"/>
  <c r="E1766" i="13"/>
  <c r="C1767" i="13"/>
  <c r="D1767" i="13"/>
  <c r="E1767" i="13"/>
  <c r="C1768" i="13"/>
  <c r="D1768" i="13"/>
  <c r="E1768" i="13"/>
  <c r="C1769" i="13"/>
  <c r="D1769" i="13"/>
  <c r="E1769" i="13"/>
  <c r="C1770" i="13"/>
  <c r="D1770" i="13"/>
  <c r="E1770" i="13"/>
  <c r="C1771" i="13"/>
  <c r="D1771" i="13"/>
  <c r="E1771" i="13"/>
  <c r="C1772" i="13"/>
  <c r="D1772" i="13"/>
  <c r="E1772" i="13"/>
  <c r="C1773" i="13"/>
  <c r="D1773" i="13"/>
  <c r="E1773" i="13"/>
  <c r="C1774" i="13"/>
  <c r="D1774" i="13"/>
  <c r="E1774" i="13"/>
  <c r="C1775" i="13"/>
  <c r="D1775" i="13"/>
  <c r="E1775" i="13"/>
  <c r="C1776" i="13"/>
  <c r="D1776" i="13"/>
  <c r="E1776" i="13"/>
  <c r="C1777" i="13"/>
  <c r="D1777" i="13"/>
  <c r="E1777" i="13"/>
  <c r="C1778" i="13"/>
  <c r="D1778" i="13"/>
  <c r="E1778" i="13"/>
  <c r="C1779" i="13"/>
  <c r="D1779" i="13"/>
  <c r="E1779" i="13"/>
  <c r="C1780" i="13"/>
  <c r="D1780" i="13"/>
  <c r="E1780" i="13"/>
  <c r="C1781" i="13"/>
  <c r="D1781" i="13"/>
  <c r="E1781" i="13"/>
  <c r="C1782" i="13"/>
  <c r="D1782" i="13"/>
  <c r="E1782" i="13"/>
  <c r="C1783" i="13"/>
  <c r="D1783" i="13"/>
  <c r="E1783" i="13"/>
  <c r="C1784" i="13"/>
  <c r="D1784" i="13"/>
  <c r="E1784" i="13"/>
  <c r="C1785" i="13"/>
  <c r="D1785" i="13"/>
  <c r="E1785" i="13"/>
  <c r="C1786" i="13"/>
  <c r="D1786" i="13"/>
  <c r="E1786" i="13"/>
  <c r="C1787" i="13"/>
  <c r="D1787" i="13"/>
  <c r="E1787" i="13"/>
  <c r="C1788" i="13"/>
  <c r="D1788" i="13"/>
  <c r="E1788" i="13"/>
  <c r="C1789" i="13"/>
  <c r="D1789" i="13"/>
  <c r="E1789" i="13"/>
  <c r="C1790" i="13"/>
  <c r="D1790" i="13"/>
  <c r="E1790" i="13"/>
  <c r="C1791" i="13"/>
  <c r="D1791" i="13"/>
  <c r="E1791" i="13"/>
  <c r="C1792" i="13"/>
  <c r="D1792" i="13"/>
  <c r="E1792" i="13"/>
  <c r="C1793" i="13"/>
  <c r="D1793" i="13"/>
  <c r="E1793" i="13"/>
  <c r="C1794" i="13"/>
  <c r="D1794" i="13"/>
  <c r="E1794" i="13"/>
  <c r="C1795" i="13"/>
  <c r="D1795" i="13"/>
  <c r="E1795" i="13"/>
  <c r="C1796" i="13"/>
  <c r="D1796" i="13"/>
  <c r="E1796" i="13"/>
  <c r="C1797" i="13"/>
  <c r="D1797" i="13"/>
  <c r="E1797" i="13"/>
  <c r="C1798" i="13"/>
  <c r="D1798" i="13"/>
  <c r="E1798" i="13"/>
  <c r="C1799" i="13"/>
  <c r="D1799" i="13"/>
  <c r="E1799" i="13"/>
  <c r="C1800" i="13"/>
  <c r="D1800" i="13"/>
  <c r="E1800" i="13"/>
  <c r="C1801" i="13"/>
  <c r="D1801" i="13"/>
  <c r="E1801" i="13"/>
  <c r="C1802" i="13"/>
  <c r="D1802" i="13"/>
  <c r="E1802" i="13"/>
  <c r="C1803" i="13"/>
  <c r="D1803" i="13"/>
  <c r="E1803" i="13"/>
  <c r="C1804" i="13"/>
  <c r="D1804" i="13"/>
  <c r="E1804" i="13"/>
  <c r="C1805" i="13"/>
  <c r="D1805" i="13"/>
  <c r="E1805" i="13"/>
  <c r="C1806" i="13"/>
  <c r="D1806" i="13"/>
  <c r="E1806" i="13"/>
  <c r="C1807" i="13"/>
  <c r="D1807" i="13"/>
  <c r="E1807" i="13"/>
  <c r="C1808" i="13"/>
  <c r="D1808" i="13"/>
  <c r="E1808" i="13"/>
  <c r="C1809" i="13"/>
  <c r="D1809" i="13"/>
  <c r="E1809" i="13"/>
  <c r="C1810" i="13"/>
  <c r="D1810" i="13"/>
  <c r="E1810" i="13"/>
  <c r="C1811" i="13"/>
  <c r="D1811" i="13"/>
  <c r="E1811" i="13"/>
  <c r="C1812" i="13"/>
  <c r="D1812" i="13"/>
  <c r="E1812" i="13"/>
  <c r="C1813" i="13"/>
  <c r="D1813" i="13"/>
  <c r="E1813" i="13"/>
  <c r="C1814" i="13"/>
  <c r="D1814" i="13"/>
  <c r="E1814" i="13"/>
  <c r="C1815" i="13"/>
  <c r="D1815" i="13"/>
  <c r="E1815" i="13"/>
  <c r="C1816" i="13"/>
  <c r="D1816" i="13"/>
  <c r="E1816" i="13"/>
  <c r="C1817" i="13"/>
  <c r="D1817" i="13"/>
  <c r="E1817" i="13"/>
  <c r="C1818" i="13"/>
  <c r="D1818" i="13"/>
  <c r="E1818" i="13"/>
  <c r="C1819" i="13"/>
  <c r="D1819" i="13"/>
  <c r="E1819" i="13"/>
  <c r="C1820" i="13"/>
  <c r="D1820" i="13"/>
  <c r="E1820" i="13"/>
  <c r="C1821" i="13"/>
  <c r="D1821" i="13"/>
  <c r="E1821" i="13"/>
  <c r="C1822" i="13"/>
  <c r="D1822" i="13"/>
  <c r="E1822" i="13"/>
  <c r="C1823" i="13"/>
  <c r="D1823" i="13"/>
  <c r="E1823" i="13"/>
  <c r="C1824" i="13"/>
  <c r="D1824" i="13"/>
  <c r="E1824" i="13"/>
  <c r="C1825" i="13"/>
  <c r="D1825" i="13"/>
  <c r="E1825" i="13"/>
  <c r="C1826" i="13"/>
  <c r="D1826" i="13"/>
  <c r="E1826" i="13"/>
  <c r="C1827" i="13"/>
  <c r="D1827" i="13"/>
  <c r="E1827" i="13"/>
  <c r="C1828" i="13"/>
  <c r="D1828" i="13"/>
  <c r="E1828" i="13"/>
  <c r="C1829" i="13"/>
  <c r="D1829" i="13"/>
  <c r="E1829" i="13"/>
  <c r="C1830" i="13"/>
  <c r="D1830" i="13"/>
  <c r="E1830" i="13"/>
  <c r="C1831" i="13"/>
  <c r="D1831" i="13"/>
  <c r="E1831" i="13"/>
  <c r="C1832" i="13"/>
  <c r="D1832" i="13"/>
  <c r="E1832" i="13"/>
  <c r="C1833" i="13"/>
  <c r="D1833" i="13"/>
  <c r="E1833" i="13"/>
  <c r="C1834" i="13"/>
  <c r="D1834" i="13"/>
  <c r="E1834" i="13"/>
  <c r="C1835" i="13"/>
  <c r="D1835" i="13"/>
  <c r="E1835" i="13"/>
  <c r="C1836" i="13"/>
  <c r="D1836" i="13"/>
  <c r="E1836" i="13"/>
  <c r="C1837" i="13"/>
  <c r="D1837" i="13"/>
  <c r="E1837" i="13"/>
  <c r="C1838" i="13"/>
  <c r="D1838" i="13"/>
  <c r="E1838" i="13"/>
  <c r="C1839" i="13"/>
  <c r="D1839" i="13"/>
  <c r="E1839" i="13"/>
  <c r="C1840" i="13"/>
  <c r="D1840" i="13"/>
  <c r="E1840" i="13"/>
  <c r="C1841" i="13"/>
  <c r="D1841" i="13"/>
  <c r="E1841" i="13"/>
  <c r="C1842" i="13"/>
  <c r="D1842" i="13"/>
  <c r="E1842" i="13"/>
  <c r="C1843" i="13"/>
  <c r="D1843" i="13"/>
  <c r="E1843" i="13"/>
  <c r="C1844" i="13"/>
  <c r="D1844" i="13"/>
  <c r="E1844" i="13"/>
  <c r="C1845" i="13"/>
  <c r="D1845" i="13"/>
  <c r="E1845" i="13"/>
  <c r="C1846" i="13"/>
  <c r="D1846" i="13"/>
  <c r="E1846" i="13"/>
  <c r="C1847" i="13"/>
  <c r="D1847" i="13"/>
  <c r="E1847" i="13"/>
  <c r="C1848" i="13"/>
  <c r="D1848" i="13"/>
  <c r="E1848" i="13"/>
  <c r="C1849" i="13"/>
  <c r="D1849" i="13"/>
  <c r="E1849" i="13"/>
  <c r="C1850" i="13"/>
  <c r="D1850" i="13"/>
  <c r="E1850" i="13"/>
  <c r="C1851" i="13"/>
  <c r="D1851" i="13"/>
  <c r="E1851" i="13"/>
  <c r="C1852" i="13"/>
  <c r="D1852" i="13"/>
  <c r="E1852" i="13"/>
  <c r="C1853" i="13"/>
  <c r="D1853" i="13"/>
  <c r="E1853" i="13"/>
  <c r="C1854" i="13"/>
  <c r="D1854" i="13"/>
  <c r="E1854" i="13"/>
  <c r="C1855" i="13"/>
  <c r="D1855" i="13"/>
  <c r="E1855" i="13"/>
  <c r="C1856" i="13"/>
  <c r="D1856" i="13"/>
  <c r="E1856" i="13"/>
  <c r="C1857" i="13"/>
  <c r="D1857" i="13"/>
  <c r="E1857" i="13"/>
  <c r="C1858" i="13"/>
  <c r="D1858" i="13"/>
  <c r="E1858" i="13"/>
  <c r="C1859" i="13"/>
  <c r="D1859" i="13"/>
  <c r="E1859" i="13"/>
  <c r="C1860" i="13"/>
  <c r="D1860" i="13"/>
  <c r="E1860" i="13"/>
  <c r="C1861" i="13"/>
  <c r="D1861" i="13"/>
  <c r="E1861" i="13"/>
  <c r="C1862" i="13"/>
  <c r="D1862" i="13"/>
  <c r="E1862" i="13"/>
  <c r="C1863" i="13"/>
  <c r="D1863" i="13"/>
  <c r="E1863" i="13"/>
  <c r="C1864" i="13"/>
  <c r="D1864" i="13"/>
  <c r="E1864" i="13"/>
  <c r="C1865" i="13"/>
  <c r="D1865" i="13"/>
  <c r="E1865" i="13"/>
  <c r="C1866" i="13"/>
  <c r="D1866" i="13"/>
  <c r="E1866" i="13"/>
  <c r="C1867" i="13"/>
  <c r="D1867" i="13"/>
  <c r="E1867" i="13"/>
  <c r="C1868" i="13"/>
  <c r="D1868" i="13"/>
  <c r="E1868" i="13"/>
  <c r="C1869" i="13"/>
  <c r="D1869" i="13"/>
  <c r="E1869" i="13"/>
  <c r="C1870" i="13"/>
  <c r="D1870" i="13"/>
  <c r="E1870" i="13"/>
  <c r="C1871" i="13"/>
  <c r="D1871" i="13"/>
  <c r="E1871" i="13"/>
  <c r="C1872" i="13"/>
  <c r="D1872" i="13"/>
  <c r="E1872" i="13"/>
  <c r="C1873" i="13"/>
  <c r="D1873" i="13"/>
  <c r="E1873" i="13"/>
  <c r="C1874" i="13"/>
  <c r="D1874" i="13"/>
  <c r="E1874" i="13"/>
  <c r="C1875" i="13"/>
  <c r="D1875" i="13"/>
  <c r="E1875" i="13"/>
  <c r="C1876" i="13"/>
  <c r="D1876" i="13"/>
  <c r="E1876" i="13"/>
  <c r="C1877" i="13"/>
  <c r="D1877" i="13"/>
  <c r="E1877" i="13"/>
  <c r="C1878" i="13"/>
  <c r="D1878" i="13"/>
  <c r="E1878" i="13"/>
  <c r="C1879" i="13"/>
  <c r="D1879" i="13"/>
  <c r="E1879" i="13"/>
  <c r="C1880" i="13"/>
  <c r="D1880" i="13"/>
  <c r="E1880" i="13"/>
  <c r="C1881" i="13"/>
  <c r="D1881" i="13"/>
  <c r="E1881" i="13"/>
  <c r="C1882" i="13"/>
  <c r="D1882" i="13"/>
  <c r="E1882" i="13"/>
  <c r="C1883" i="13"/>
  <c r="D1883" i="13"/>
  <c r="E1883" i="13"/>
  <c r="C1884" i="13"/>
  <c r="D1884" i="13"/>
  <c r="E1884" i="13"/>
  <c r="C1885" i="13"/>
  <c r="D1885" i="13"/>
  <c r="E1885" i="13"/>
  <c r="C1886" i="13"/>
  <c r="D1886" i="13"/>
  <c r="E1886" i="13"/>
  <c r="C1887" i="13"/>
  <c r="D1887" i="13"/>
  <c r="E1887" i="13"/>
  <c r="C1888" i="13"/>
  <c r="D1888" i="13"/>
  <c r="E1888" i="13"/>
  <c r="C1889" i="13"/>
  <c r="D1889" i="13"/>
  <c r="E1889" i="13"/>
  <c r="C1890" i="13"/>
  <c r="D1890" i="13"/>
  <c r="E1890" i="13"/>
  <c r="C1891" i="13"/>
  <c r="D1891" i="13"/>
  <c r="E1891" i="13"/>
  <c r="C1892" i="13"/>
  <c r="D1892" i="13"/>
  <c r="E1892" i="13"/>
  <c r="C1893" i="13"/>
  <c r="D1893" i="13"/>
  <c r="E1893" i="13"/>
  <c r="C1894" i="13"/>
  <c r="D1894" i="13"/>
  <c r="E1894" i="13"/>
  <c r="C1895" i="13"/>
  <c r="D1895" i="13"/>
  <c r="E1895" i="13"/>
  <c r="C1896" i="13"/>
  <c r="D1896" i="13"/>
  <c r="E1896" i="13"/>
  <c r="C1897" i="13"/>
  <c r="D1897" i="13"/>
  <c r="E1897" i="13"/>
  <c r="C1898" i="13"/>
  <c r="D1898" i="13"/>
  <c r="E1898" i="13"/>
  <c r="C1899" i="13"/>
  <c r="D1899" i="13"/>
  <c r="E1899" i="13"/>
  <c r="C1900" i="13"/>
  <c r="D1900" i="13"/>
  <c r="E1900" i="13"/>
  <c r="C1901" i="13"/>
  <c r="D1901" i="13"/>
  <c r="E1901" i="13"/>
  <c r="C1902" i="13"/>
  <c r="D1902" i="13"/>
  <c r="E1902" i="13"/>
  <c r="C1903" i="13"/>
  <c r="D1903" i="13"/>
  <c r="E1903" i="13"/>
  <c r="C1904" i="13"/>
  <c r="D1904" i="13"/>
  <c r="E1904" i="13"/>
  <c r="C1905" i="13"/>
  <c r="D1905" i="13"/>
  <c r="E1905" i="13"/>
  <c r="C1906" i="13"/>
  <c r="D1906" i="13"/>
  <c r="E1906" i="13"/>
  <c r="C1907" i="13"/>
  <c r="D1907" i="13"/>
  <c r="E1907" i="13"/>
  <c r="C1908" i="13"/>
  <c r="D1908" i="13"/>
  <c r="E1908" i="13"/>
  <c r="C1909" i="13"/>
  <c r="D1909" i="13"/>
  <c r="E1909" i="13"/>
  <c r="C1910" i="13"/>
  <c r="D1910" i="13"/>
  <c r="E1910" i="13"/>
  <c r="C1911" i="13"/>
  <c r="D1911" i="13"/>
  <c r="E1911" i="13"/>
  <c r="C1912" i="13"/>
  <c r="D1912" i="13"/>
  <c r="E1912" i="13"/>
  <c r="C1913" i="13"/>
  <c r="D1913" i="13"/>
  <c r="E1913" i="13"/>
  <c r="C1914" i="13"/>
  <c r="D1914" i="13"/>
  <c r="E1914" i="13"/>
  <c r="C1915" i="13"/>
  <c r="D1915" i="13"/>
  <c r="E1915" i="13"/>
  <c r="C1916" i="13"/>
  <c r="D1916" i="13"/>
  <c r="E1916" i="13"/>
  <c r="C1917" i="13"/>
  <c r="D1917" i="13"/>
  <c r="E1917" i="13"/>
  <c r="C1918" i="13"/>
  <c r="D1918" i="13"/>
  <c r="E1918" i="13"/>
  <c r="C1919" i="13"/>
  <c r="D1919" i="13"/>
  <c r="E1919" i="13"/>
  <c r="C1920" i="13"/>
  <c r="D1920" i="13"/>
  <c r="E1920" i="13"/>
  <c r="C1921" i="13"/>
  <c r="D1921" i="13"/>
  <c r="E1921" i="13"/>
  <c r="C1922" i="13"/>
  <c r="D1922" i="13"/>
  <c r="E1922" i="13"/>
  <c r="C1923" i="13"/>
  <c r="D1923" i="13"/>
  <c r="E1923" i="13"/>
  <c r="C1924" i="13"/>
  <c r="D1924" i="13"/>
  <c r="E1924" i="13"/>
  <c r="C1925" i="13"/>
  <c r="D1925" i="13"/>
  <c r="E1925" i="13"/>
  <c r="C1926" i="13"/>
  <c r="D1926" i="13"/>
  <c r="E1926" i="13"/>
  <c r="C1927" i="13"/>
  <c r="D1927" i="13"/>
  <c r="E1927" i="13"/>
  <c r="C1928" i="13"/>
  <c r="D1928" i="13"/>
  <c r="E1928" i="13"/>
  <c r="C1929" i="13"/>
  <c r="D1929" i="13"/>
  <c r="E1929" i="13"/>
  <c r="C1930" i="13"/>
  <c r="D1930" i="13"/>
  <c r="E1930" i="13"/>
  <c r="C1931" i="13"/>
  <c r="D1931" i="13"/>
  <c r="E1931" i="13"/>
  <c r="C1932" i="13"/>
  <c r="D1932" i="13"/>
  <c r="E1932" i="13"/>
  <c r="C1933" i="13"/>
  <c r="D1933" i="13"/>
  <c r="E1933" i="13"/>
  <c r="C1934" i="13"/>
  <c r="D1934" i="13"/>
  <c r="E1934" i="13"/>
  <c r="C1935" i="13"/>
  <c r="D1935" i="13"/>
  <c r="E1935" i="13"/>
  <c r="C1936" i="13"/>
  <c r="D1936" i="13"/>
  <c r="E1936" i="13"/>
  <c r="C1937" i="13"/>
  <c r="D1937" i="13"/>
  <c r="E1937" i="13"/>
  <c r="C1938" i="13"/>
  <c r="D1938" i="13"/>
  <c r="E1938" i="13"/>
  <c r="C1939" i="13"/>
  <c r="D1939" i="13"/>
  <c r="E1939" i="13"/>
  <c r="C1940" i="13"/>
  <c r="D1940" i="13"/>
  <c r="E1940" i="13"/>
  <c r="C1941" i="13"/>
  <c r="D1941" i="13"/>
  <c r="E1941" i="13"/>
  <c r="C1942" i="13"/>
  <c r="D1942" i="13"/>
  <c r="E1942" i="13"/>
  <c r="C1943" i="13"/>
  <c r="D1943" i="13"/>
  <c r="E1943" i="13"/>
  <c r="C1944" i="13"/>
  <c r="D1944" i="13"/>
  <c r="E1944" i="13"/>
  <c r="C1945" i="13"/>
  <c r="D1945" i="13"/>
  <c r="E1945" i="13"/>
  <c r="C1946" i="13"/>
  <c r="D1946" i="13"/>
  <c r="E1946" i="13"/>
  <c r="C1947" i="13"/>
  <c r="D1947" i="13"/>
  <c r="E1947" i="13"/>
  <c r="C1948" i="13"/>
  <c r="D1948" i="13"/>
  <c r="E1948" i="13"/>
  <c r="C1949" i="13"/>
  <c r="D1949" i="13"/>
  <c r="E1949" i="13"/>
  <c r="C1950" i="13"/>
  <c r="D1950" i="13"/>
  <c r="E1950" i="13"/>
  <c r="C1951" i="13"/>
  <c r="D1951" i="13"/>
  <c r="E1951" i="13"/>
  <c r="C1952" i="13"/>
  <c r="D1952" i="13"/>
  <c r="E1952" i="13"/>
  <c r="C1953" i="13"/>
  <c r="D1953" i="13"/>
  <c r="E1953" i="13"/>
  <c r="C1954" i="13"/>
  <c r="D1954" i="13"/>
  <c r="E1954" i="13"/>
  <c r="C1955" i="13"/>
  <c r="D1955" i="13"/>
  <c r="E1955" i="13"/>
  <c r="C1956" i="13"/>
  <c r="D1956" i="13"/>
  <c r="E1956" i="13"/>
  <c r="C1957" i="13"/>
  <c r="D1957" i="13"/>
  <c r="E1957" i="13"/>
  <c r="C1958" i="13"/>
  <c r="D1958" i="13"/>
  <c r="E1958" i="13"/>
  <c r="C1959" i="13"/>
  <c r="D1959" i="13"/>
  <c r="E1959" i="13"/>
  <c r="C1960" i="13"/>
  <c r="D1960" i="13"/>
  <c r="E1960" i="13"/>
  <c r="C1961" i="13"/>
  <c r="D1961" i="13"/>
  <c r="E1961" i="13"/>
  <c r="C1962" i="13"/>
  <c r="D1962" i="13"/>
  <c r="E1962" i="13"/>
  <c r="C1963" i="13"/>
  <c r="D1963" i="13"/>
  <c r="E1963" i="13"/>
  <c r="C1964" i="13"/>
  <c r="D1964" i="13"/>
  <c r="E1964" i="13"/>
  <c r="C1965" i="13"/>
  <c r="D1965" i="13"/>
  <c r="E1965" i="13"/>
  <c r="C1966" i="13"/>
  <c r="D1966" i="13"/>
  <c r="E1966" i="13"/>
  <c r="C1967" i="13"/>
  <c r="D1967" i="13"/>
  <c r="E1967" i="13"/>
  <c r="C1968" i="13"/>
  <c r="D1968" i="13"/>
  <c r="E1968" i="13"/>
  <c r="C1969" i="13"/>
  <c r="D1969" i="13"/>
  <c r="E1969" i="13"/>
  <c r="C1970" i="13"/>
  <c r="D1970" i="13"/>
  <c r="E1970" i="13"/>
  <c r="C1971" i="13"/>
  <c r="D1971" i="13"/>
  <c r="E1971" i="13"/>
  <c r="C1972" i="13"/>
  <c r="D1972" i="13"/>
  <c r="E1972" i="13"/>
  <c r="C1973" i="13"/>
  <c r="D1973" i="13"/>
  <c r="E1973" i="13"/>
  <c r="C1974" i="13"/>
  <c r="D1974" i="13"/>
  <c r="E1974" i="13"/>
  <c r="C1975" i="13"/>
  <c r="D1975" i="13"/>
  <c r="E1975" i="13"/>
  <c r="C1976" i="13"/>
  <c r="D1976" i="13"/>
  <c r="E1976" i="13"/>
  <c r="C1977" i="13"/>
  <c r="D1977" i="13"/>
  <c r="E1977" i="13"/>
  <c r="C1978" i="13"/>
  <c r="D1978" i="13"/>
  <c r="E1978" i="13"/>
  <c r="C1979" i="13"/>
  <c r="D1979" i="13"/>
  <c r="E1979" i="13"/>
  <c r="C1980" i="13"/>
  <c r="D1980" i="13"/>
  <c r="E1980" i="13"/>
  <c r="C1981" i="13"/>
  <c r="D1981" i="13"/>
  <c r="E1981" i="13"/>
  <c r="C1982" i="13"/>
  <c r="D1982" i="13"/>
  <c r="E1982" i="13"/>
  <c r="C1983" i="13"/>
  <c r="D1983" i="13"/>
  <c r="E1983" i="13"/>
  <c r="C1984" i="13"/>
  <c r="D1984" i="13"/>
  <c r="E1984" i="13"/>
  <c r="C1985" i="13"/>
  <c r="D1985" i="13"/>
  <c r="E1985" i="13"/>
  <c r="C1986" i="13"/>
  <c r="D1986" i="13"/>
  <c r="E1986" i="13"/>
  <c r="C1987" i="13"/>
  <c r="D1987" i="13"/>
  <c r="E1987" i="13"/>
  <c r="C1988" i="13"/>
  <c r="D1988" i="13"/>
  <c r="E1988" i="13"/>
  <c r="C1989" i="13"/>
  <c r="D1989" i="13"/>
  <c r="E1989" i="13"/>
  <c r="C1990" i="13"/>
  <c r="D1990" i="13"/>
  <c r="E1990" i="13"/>
  <c r="C1991" i="13"/>
  <c r="D1991" i="13"/>
  <c r="E1991" i="13"/>
  <c r="C1992" i="13"/>
  <c r="D1992" i="13"/>
  <c r="E1992" i="13"/>
  <c r="C1993" i="13"/>
  <c r="D1993" i="13"/>
  <c r="E1993" i="13"/>
  <c r="C1994" i="13"/>
  <c r="D1994" i="13"/>
  <c r="E1994" i="13"/>
  <c r="C1995" i="13"/>
  <c r="D1995" i="13"/>
  <c r="E1995" i="13"/>
  <c r="C1996" i="13"/>
  <c r="D1996" i="13"/>
  <c r="E1996" i="13"/>
  <c r="C1997" i="13"/>
  <c r="D1997" i="13"/>
  <c r="E1997" i="13"/>
  <c r="C1998" i="13"/>
  <c r="D1998" i="13"/>
  <c r="E1998" i="13"/>
  <c r="C1999" i="13"/>
  <c r="D1999" i="13"/>
  <c r="E1999" i="13"/>
  <c r="C2000" i="13"/>
  <c r="D2000" i="13"/>
  <c r="E2000" i="13"/>
  <c r="C2001" i="13"/>
  <c r="D2001" i="13"/>
  <c r="E2001" i="13"/>
  <c r="C2002" i="13"/>
  <c r="D2002" i="13"/>
  <c r="E2002" i="13"/>
  <c r="C2003" i="13"/>
  <c r="D2003" i="13"/>
  <c r="E2003" i="13"/>
  <c r="C2004" i="13"/>
  <c r="D2004" i="13"/>
  <c r="E2004" i="13"/>
  <c r="C2005" i="13"/>
  <c r="D2005" i="13"/>
  <c r="E2005" i="13"/>
  <c r="C2006" i="13"/>
  <c r="D2006" i="13"/>
  <c r="E2006" i="13"/>
  <c r="C2007" i="13"/>
  <c r="D2007" i="13"/>
  <c r="E2007" i="13"/>
  <c r="C2008" i="13"/>
  <c r="D2008" i="13"/>
  <c r="E2008" i="13"/>
  <c r="C2009" i="13"/>
  <c r="D2009" i="13"/>
  <c r="E2009" i="13"/>
  <c r="C2010" i="13"/>
  <c r="D2010" i="13"/>
  <c r="E2010" i="13"/>
  <c r="C2011" i="13"/>
  <c r="D2011" i="13"/>
  <c r="E2011" i="13"/>
  <c r="C2012" i="13"/>
  <c r="D2012" i="13"/>
  <c r="E2012" i="13"/>
  <c r="C2013" i="13"/>
  <c r="D2013" i="13"/>
  <c r="E2013" i="13"/>
  <c r="C2014" i="13"/>
  <c r="D2014" i="13"/>
  <c r="E2014" i="13"/>
  <c r="C2015" i="13"/>
  <c r="D2015" i="13"/>
  <c r="E2015" i="13"/>
  <c r="C2016" i="13"/>
  <c r="D2016" i="13"/>
  <c r="E2016" i="13"/>
  <c r="C2017" i="13"/>
  <c r="D2017" i="13"/>
  <c r="E2017" i="13"/>
  <c r="C2018" i="13"/>
  <c r="D2018" i="13"/>
  <c r="E2018" i="13"/>
  <c r="C2019" i="13"/>
  <c r="D2019" i="13"/>
  <c r="E2019" i="13"/>
  <c r="C2020" i="13"/>
  <c r="D2020" i="13"/>
  <c r="E2020" i="13"/>
  <c r="C2021" i="13"/>
  <c r="D2021" i="13"/>
  <c r="E2021" i="13"/>
  <c r="C2022" i="13"/>
  <c r="D2022" i="13"/>
  <c r="E2022" i="13"/>
  <c r="C2023" i="13"/>
  <c r="D2023" i="13"/>
  <c r="E2023" i="13"/>
  <c r="C2024" i="13"/>
  <c r="D2024" i="13"/>
  <c r="E2024" i="13"/>
  <c r="C2025" i="13"/>
  <c r="D2025" i="13"/>
  <c r="E2025" i="13"/>
  <c r="C2026" i="13"/>
  <c r="D2026" i="13"/>
  <c r="E2026" i="13"/>
  <c r="C2027" i="13"/>
  <c r="D2027" i="13"/>
  <c r="E2027" i="13"/>
  <c r="C2028" i="13"/>
  <c r="D2028" i="13"/>
  <c r="E2028" i="13"/>
  <c r="C2029" i="13"/>
  <c r="D2029" i="13"/>
  <c r="E2029" i="13"/>
  <c r="C2030" i="13"/>
  <c r="D2030" i="13"/>
  <c r="E2030" i="13"/>
  <c r="C2031" i="13"/>
  <c r="D2031" i="13"/>
  <c r="E2031" i="13"/>
  <c r="C2032" i="13"/>
  <c r="D2032" i="13"/>
  <c r="E2032" i="13"/>
  <c r="C2033" i="13"/>
  <c r="D2033" i="13"/>
  <c r="E2033" i="13"/>
  <c r="C2034" i="13"/>
  <c r="D2034" i="13"/>
  <c r="E2034" i="13"/>
  <c r="C2035" i="13"/>
  <c r="D2035" i="13"/>
  <c r="E2035" i="13"/>
  <c r="C2036" i="13"/>
  <c r="D2036" i="13"/>
  <c r="E2036" i="13"/>
  <c r="C2037" i="13"/>
  <c r="D2037" i="13"/>
  <c r="E2037" i="13"/>
  <c r="C2038" i="13"/>
  <c r="D2038" i="13"/>
  <c r="E2038" i="13"/>
  <c r="C2039" i="13"/>
  <c r="D2039" i="13"/>
  <c r="E2039" i="13"/>
  <c r="C2040" i="13"/>
  <c r="D2040" i="13"/>
  <c r="E2040" i="13"/>
  <c r="C2041" i="13"/>
  <c r="D2041" i="13"/>
  <c r="E2041" i="13"/>
  <c r="C2042" i="13"/>
  <c r="D2042" i="13"/>
  <c r="E2042" i="13"/>
  <c r="C2043" i="13"/>
  <c r="D2043" i="13"/>
  <c r="E2043" i="13"/>
  <c r="C2044" i="13"/>
  <c r="D2044" i="13"/>
  <c r="E2044" i="13"/>
  <c r="C2045" i="13"/>
  <c r="D2045" i="13"/>
  <c r="E2045" i="13"/>
  <c r="C2046" i="13"/>
  <c r="D2046" i="13"/>
  <c r="E2046" i="13"/>
  <c r="C2047" i="13"/>
  <c r="D2047" i="13"/>
  <c r="E2047" i="13"/>
  <c r="C2048" i="13"/>
  <c r="D2048" i="13"/>
  <c r="E2048" i="13"/>
  <c r="C2049" i="13"/>
  <c r="D2049" i="13"/>
  <c r="E2049" i="13"/>
  <c r="C2050" i="13"/>
  <c r="D2050" i="13"/>
  <c r="E2050" i="13"/>
  <c r="C2051" i="13"/>
  <c r="D2051" i="13"/>
  <c r="E2051" i="13"/>
  <c r="C2052" i="13"/>
  <c r="D2052" i="13"/>
  <c r="E2052" i="13"/>
  <c r="C2053" i="13"/>
  <c r="D2053" i="13"/>
  <c r="E2053" i="13"/>
  <c r="C2054" i="13"/>
  <c r="D2054" i="13"/>
  <c r="E2054" i="13"/>
  <c r="C2055" i="13"/>
  <c r="D2055" i="13"/>
  <c r="E2055" i="13"/>
  <c r="C2056" i="13"/>
  <c r="D2056" i="13"/>
  <c r="E2056" i="13"/>
  <c r="C2057" i="13"/>
  <c r="D2057" i="13"/>
  <c r="E2057" i="13"/>
  <c r="C2058" i="13"/>
  <c r="D2058" i="13"/>
  <c r="E2058" i="13"/>
  <c r="C2059" i="13"/>
  <c r="D2059" i="13"/>
  <c r="E2059" i="13"/>
  <c r="C2060" i="13"/>
  <c r="D2060" i="13"/>
  <c r="E2060" i="13"/>
  <c r="C2061" i="13"/>
  <c r="D2061" i="13"/>
  <c r="E2061" i="13"/>
  <c r="C2062" i="13"/>
  <c r="D2062" i="13"/>
  <c r="E2062" i="13"/>
  <c r="C2063" i="13"/>
  <c r="D2063" i="13"/>
  <c r="E2063" i="13"/>
  <c r="C2064" i="13"/>
  <c r="D2064" i="13"/>
  <c r="E2064" i="13"/>
  <c r="C2065" i="13"/>
  <c r="D2065" i="13"/>
  <c r="E2065" i="13"/>
  <c r="C2066" i="13"/>
  <c r="D2066" i="13"/>
  <c r="E2066" i="13"/>
  <c r="C2067" i="13"/>
  <c r="D2067" i="13"/>
  <c r="E2067" i="13"/>
  <c r="C2068" i="13"/>
  <c r="D2068" i="13"/>
  <c r="E2068" i="13"/>
  <c r="C2069" i="13"/>
  <c r="D2069" i="13"/>
  <c r="E2069" i="13"/>
  <c r="C2070" i="13"/>
  <c r="D2070" i="13"/>
  <c r="E2070" i="13"/>
  <c r="C2071" i="13"/>
  <c r="D2071" i="13"/>
  <c r="E2071" i="13"/>
  <c r="C2072" i="13"/>
  <c r="D2072" i="13"/>
  <c r="E2072" i="13"/>
  <c r="C2073" i="13"/>
  <c r="D2073" i="13"/>
  <c r="E2073" i="13"/>
  <c r="C2074" i="13"/>
  <c r="D2074" i="13"/>
  <c r="E2074" i="13"/>
  <c r="C2075" i="13"/>
  <c r="D2075" i="13"/>
  <c r="E2075" i="13"/>
  <c r="C2076" i="13"/>
  <c r="D2076" i="13"/>
  <c r="E2076" i="13"/>
  <c r="C2077" i="13"/>
  <c r="D2077" i="13"/>
  <c r="E2077" i="13"/>
  <c r="C2078" i="13"/>
  <c r="D2078" i="13"/>
  <c r="E2078" i="13"/>
  <c r="C2079" i="13"/>
  <c r="D2079" i="13"/>
  <c r="E2079" i="13"/>
  <c r="C2080" i="13"/>
  <c r="D2080" i="13"/>
  <c r="E2080" i="13"/>
  <c r="C2081" i="13"/>
  <c r="D2081" i="13"/>
  <c r="E2081" i="13"/>
  <c r="C2082" i="13"/>
  <c r="D2082" i="13"/>
  <c r="E2082" i="13"/>
  <c r="C2083" i="13"/>
  <c r="D2083" i="13"/>
  <c r="E2083" i="13"/>
  <c r="C2084" i="13"/>
  <c r="D2084" i="13"/>
  <c r="E2084" i="13"/>
  <c r="C2085" i="13"/>
  <c r="D2085" i="13"/>
  <c r="E2085" i="13"/>
  <c r="C2086" i="13"/>
  <c r="D2086" i="13"/>
  <c r="E2086" i="13"/>
  <c r="C2087" i="13"/>
  <c r="D2087" i="13"/>
  <c r="E2087" i="13"/>
  <c r="C2088" i="13"/>
  <c r="D2088" i="13"/>
  <c r="E2088" i="13"/>
  <c r="C2089" i="13"/>
  <c r="D2089" i="13"/>
  <c r="E2089" i="13"/>
  <c r="C2090" i="13"/>
  <c r="D2090" i="13"/>
  <c r="E2090" i="13"/>
  <c r="C2091" i="13"/>
  <c r="D2091" i="13"/>
  <c r="E2091" i="13"/>
  <c r="C2092" i="13"/>
  <c r="D2092" i="13"/>
  <c r="E2092" i="13"/>
  <c r="C2093" i="13"/>
  <c r="D2093" i="13"/>
  <c r="E2093" i="13"/>
  <c r="C2094" i="13"/>
  <c r="D2094" i="13"/>
  <c r="E2094" i="13"/>
  <c r="C2095" i="13"/>
  <c r="D2095" i="13"/>
  <c r="E2095" i="13"/>
  <c r="C2096" i="13"/>
  <c r="D2096" i="13"/>
  <c r="E2096" i="13"/>
  <c r="C2097" i="13"/>
  <c r="D2097" i="13"/>
  <c r="E2097" i="13"/>
  <c r="C2098" i="13"/>
  <c r="D2098" i="13"/>
  <c r="E2098" i="13"/>
  <c r="C2099" i="13"/>
  <c r="D2099" i="13"/>
  <c r="E2099" i="13"/>
  <c r="C2100" i="13"/>
  <c r="D2100" i="13"/>
  <c r="E2100" i="13"/>
  <c r="C2101" i="13"/>
  <c r="D2101" i="13"/>
  <c r="E2101" i="13"/>
  <c r="C2102" i="13"/>
  <c r="D2102" i="13"/>
  <c r="E2102" i="13"/>
  <c r="C2103" i="13"/>
  <c r="D2103" i="13"/>
  <c r="E2103" i="13"/>
  <c r="C2104" i="13"/>
  <c r="D2104" i="13"/>
  <c r="E2104" i="13"/>
  <c r="C2105" i="13"/>
  <c r="D2105" i="13"/>
  <c r="E2105" i="13"/>
  <c r="C2106" i="13"/>
  <c r="D2106" i="13"/>
  <c r="E2106" i="13"/>
  <c r="C2107" i="13"/>
  <c r="D2107" i="13"/>
  <c r="E2107" i="13"/>
  <c r="C2108" i="13"/>
  <c r="D2108" i="13"/>
  <c r="E2108" i="13"/>
  <c r="C2109" i="13"/>
  <c r="D2109" i="13"/>
  <c r="E2109" i="13"/>
  <c r="C2110" i="13"/>
  <c r="D2110" i="13"/>
  <c r="E2110" i="13"/>
  <c r="C2111" i="13"/>
  <c r="D2111" i="13"/>
  <c r="E2111" i="13"/>
  <c r="C2112" i="13"/>
  <c r="D2112" i="13"/>
  <c r="E2112" i="13"/>
  <c r="C2113" i="13"/>
  <c r="D2113" i="13"/>
  <c r="E2113" i="13"/>
  <c r="C2114" i="13"/>
  <c r="D2114" i="13"/>
  <c r="E2114" i="13"/>
  <c r="C2115" i="13"/>
  <c r="D2115" i="13"/>
  <c r="E2115" i="13"/>
  <c r="C2116" i="13"/>
  <c r="D2116" i="13"/>
  <c r="E2116" i="13"/>
  <c r="C2117" i="13"/>
  <c r="D2117" i="13"/>
  <c r="E2117" i="13"/>
  <c r="C2118" i="13"/>
  <c r="D2118" i="13"/>
  <c r="E2118" i="13"/>
  <c r="C2119" i="13"/>
  <c r="D2119" i="13"/>
  <c r="E2119" i="13"/>
  <c r="C2120" i="13"/>
  <c r="D2120" i="13"/>
  <c r="E2120" i="13"/>
  <c r="C2121" i="13"/>
  <c r="D2121" i="13"/>
  <c r="E2121" i="13"/>
  <c r="C2122" i="13"/>
  <c r="D2122" i="13"/>
  <c r="E2122" i="13"/>
  <c r="C2123" i="13"/>
  <c r="D2123" i="13"/>
  <c r="E2123" i="13"/>
  <c r="C2124" i="13"/>
  <c r="D2124" i="13"/>
  <c r="E2124" i="13"/>
  <c r="C2125" i="13"/>
  <c r="D2125" i="13"/>
  <c r="E2125" i="13"/>
  <c r="C2126" i="13"/>
  <c r="D2126" i="13"/>
  <c r="E2126" i="13"/>
  <c r="C2127" i="13"/>
  <c r="D2127" i="13"/>
  <c r="E2127" i="13"/>
  <c r="C2128" i="13"/>
  <c r="D2128" i="13"/>
  <c r="E2128" i="13"/>
  <c r="C2129" i="13"/>
  <c r="D2129" i="13"/>
  <c r="E2129" i="13"/>
  <c r="C2130" i="13"/>
  <c r="D2130" i="13"/>
  <c r="E2130" i="13"/>
  <c r="C2131" i="13"/>
  <c r="D2131" i="13"/>
  <c r="E2131" i="13"/>
  <c r="C2132" i="13"/>
  <c r="D2132" i="13"/>
  <c r="E2132" i="13"/>
  <c r="C2133" i="13"/>
  <c r="D2133" i="13"/>
  <c r="E2133" i="13"/>
  <c r="C2134" i="13"/>
  <c r="D2134" i="13"/>
  <c r="E2134" i="13"/>
  <c r="C2135" i="13"/>
  <c r="D2135" i="13"/>
  <c r="E2135" i="13"/>
  <c r="C2136" i="13"/>
  <c r="D2136" i="13"/>
  <c r="E2136" i="13"/>
  <c r="C2137" i="13"/>
  <c r="D2137" i="13"/>
  <c r="E2137" i="13"/>
  <c r="C2138" i="13"/>
  <c r="D2138" i="13"/>
  <c r="E2138" i="13"/>
  <c r="C2139" i="13"/>
  <c r="D2139" i="13"/>
  <c r="E2139" i="13"/>
  <c r="C2140" i="13"/>
  <c r="D2140" i="13"/>
  <c r="E2140" i="13"/>
  <c r="C2141" i="13"/>
  <c r="D2141" i="13"/>
  <c r="E2141" i="13"/>
  <c r="C2142" i="13"/>
  <c r="D2142" i="13"/>
  <c r="E2142" i="13"/>
  <c r="C2143" i="13"/>
  <c r="D2143" i="13"/>
  <c r="E2143" i="13"/>
  <c r="C2144" i="13"/>
  <c r="D2144" i="13"/>
  <c r="E2144" i="13"/>
  <c r="C2145" i="13"/>
  <c r="D2145" i="13"/>
  <c r="E2145" i="13"/>
  <c r="C2146" i="13"/>
  <c r="D2146" i="13"/>
  <c r="E2146" i="13"/>
  <c r="C2147" i="13"/>
  <c r="D2147" i="13"/>
  <c r="E2147" i="13"/>
  <c r="C2148" i="13"/>
  <c r="D2148" i="13"/>
  <c r="E2148" i="13"/>
  <c r="C2149" i="13"/>
  <c r="D2149" i="13"/>
  <c r="E2149" i="13"/>
  <c r="C2150" i="13"/>
  <c r="D2150" i="13"/>
  <c r="E2150" i="13"/>
  <c r="C2151" i="13"/>
  <c r="D2151" i="13"/>
  <c r="E2151" i="13"/>
  <c r="C2152" i="13"/>
  <c r="D2152" i="13"/>
  <c r="E2152" i="13"/>
  <c r="C2153" i="13"/>
  <c r="D2153" i="13"/>
  <c r="E2153" i="13"/>
  <c r="C2154" i="13"/>
  <c r="D2154" i="13"/>
  <c r="E2154" i="13"/>
  <c r="C2155" i="13"/>
  <c r="D2155" i="13"/>
  <c r="E2155" i="13"/>
  <c r="C2156" i="13"/>
  <c r="D2156" i="13"/>
  <c r="E2156" i="13"/>
  <c r="C2157" i="13"/>
  <c r="D2157" i="13"/>
  <c r="E2157" i="13"/>
  <c r="C2158" i="13"/>
  <c r="D2158" i="13"/>
  <c r="E2158" i="13"/>
  <c r="C2159" i="13"/>
  <c r="D2159" i="13"/>
  <c r="E2159" i="13"/>
  <c r="C2160" i="13"/>
  <c r="D2160" i="13"/>
  <c r="E2160" i="13"/>
  <c r="C2161" i="13"/>
  <c r="D2161" i="13"/>
  <c r="E2161" i="13"/>
  <c r="C2162" i="13"/>
  <c r="D2162" i="13"/>
  <c r="E2162" i="13"/>
  <c r="C2163" i="13"/>
  <c r="D2163" i="13"/>
  <c r="E2163" i="13"/>
  <c r="C2164" i="13"/>
  <c r="D2164" i="13"/>
  <c r="E2164" i="13"/>
  <c r="C2165" i="13"/>
  <c r="D2165" i="13"/>
  <c r="E2165" i="13"/>
  <c r="C2166" i="13"/>
  <c r="D2166" i="13"/>
  <c r="E2166" i="13"/>
  <c r="C2167" i="13"/>
  <c r="D2167" i="13"/>
  <c r="E2167" i="13"/>
  <c r="C2168" i="13"/>
  <c r="D2168" i="13"/>
  <c r="E2168" i="13"/>
  <c r="C2169" i="13"/>
  <c r="D2169" i="13"/>
  <c r="E2169" i="13"/>
  <c r="C2170" i="13"/>
  <c r="D2170" i="13"/>
  <c r="E2170" i="13"/>
  <c r="C2171" i="13"/>
  <c r="D2171" i="13"/>
  <c r="E2171" i="13"/>
  <c r="C2172" i="13"/>
  <c r="D2172" i="13"/>
  <c r="E2172" i="13"/>
  <c r="C2173" i="13"/>
  <c r="D2173" i="13"/>
  <c r="E2173" i="13"/>
  <c r="C2174" i="13"/>
  <c r="D2174" i="13"/>
  <c r="E2174" i="13"/>
  <c r="C2175" i="13"/>
  <c r="D2175" i="13"/>
  <c r="E2175" i="13"/>
  <c r="C2176" i="13"/>
  <c r="D2176" i="13"/>
  <c r="E2176" i="13"/>
  <c r="C2177" i="13"/>
  <c r="D2177" i="13"/>
  <c r="E2177" i="13"/>
  <c r="C2178" i="13"/>
  <c r="D2178" i="13"/>
  <c r="E2178" i="13"/>
  <c r="C2179" i="13"/>
  <c r="D2179" i="13"/>
  <c r="E2179" i="13"/>
  <c r="C2180" i="13"/>
  <c r="D2180" i="13"/>
  <c r="E2180" i="13"/>
  <c r="C2181" i="13"/>
  <c r="D2181" i="13"/>
  <c r="E2181" i="13"/>
  <c r="C2182" i="13"/>
  <c r="D2182" i="13"/>
  <c r="E2182" i="13"/>
  <c r="C2183" i="13"/>
  <c r="D2183" i="13"/>
  <c r="E2183" i="13"/>
  <c r="C2184" i="13"/>
  <c r="D2184" i="13"/>
  <c r="E2184" i="13"/>
  <c r="C2185" i="13"/>
  <c r="D2185" i="13"/>
  <c r="E2185" i="13"/>
  <c r="C2186" i="13"/>
  <c r="D2186" i="13"/>
  <c r="E2186" i="13"/>
  <c r="C2187" i="13"/>
  <c r="D2187" i="13"/>
  <c r="E2187" i="13"/>
  <c r="C2188" i="13"/>
  <c r="D2188" i="13"/>
  <c r="E2188" i="13"/>
  <c r="C2189" i="13"/>
  <c r="D2189" i="13"/>
  <c r="E2189" i="13"/>
  <c r="C2190" i="13"/>
  <c r="D2190" i="13"/>
  <c r="E2190" i="13"/>
  <c r="C2191" i="13"/>
  <c r="D2191" i="13"/>
  <c r="E2191" i="13"/>
  <c r="C2192" i="13"/>
  <c r="D2192" i="13"/>
  <c r="E2192" i="13"/>
  <c r="C2193" i="13"/>
  <c r="D2193" i="13"/>
  <c r="E2193" i="13"/>
  <c r="C2194" i="13"/>
  <c r="D2194" i="13"/>
  <c r="E2194" i="13"/>
  <c r="C2195" i="13"/>
  <c r="D2195" i="13"/>
  <c r="E2195" i="13"/>
  <c r="C2196" i="13"/>
  <c r="D2196" i="13"/>
  <c r="E2196" i="13"/>
  <c r="C2197" i="13"/>
  <c r="D2197" i="13"/>
  <c r="E2197" i="13"/>
  <c r="C2198" i="13"/>
  <c r="D2198" i="13"/>
  <c r="E2198" i="13"/>
  <c r="C2199" i="13"/>
  <c r="D2199" i="13"/>
  <c r="E2199" i="13"/>
  <c r="C2200" i="13"/>
  <c r="D2200" i="13"/>
  <c r="E2200" i="13"/>
  <c r="C2201" i="13"/>
  <c r="D2201" i="13"/>
  <c r="E2201" i="13"/>
  <c r="C2202" i="13"/>
  <c r="D2202" i="13"/>
  <c r="E2202" i="13"/>
  <c r="C2203" i="13"/>
  <c r="D2203" i="13"/>
  <c r="E2203" i="13"/>
  <c r="C2204" i="13"/>
  <c r="D2204" i="13"/>
  <c r="E2204" i="13"/>
  <c r="C2205" i="13"/>
  <c r="D2205" i="13"/>
  <c r="E2205" i="13"/>
  <c r="C2206" i="13"/>
  <c r="D2206" i="13"/>
  <c r="E2206" i="13"/>
  <c r="C2207" i="13"/>
  <c r="D2207" i="13"/>
  <c r="E2207" i="13"/>
  <c r="C2208" i="13"/>
  <c r="D2208" i="13"/>
  <c r="E2208" i="13"/>
  <c r="C2209" i="13"/>
  <c r="D2209" i="13"/>
  <c r="E2209" i="13"/>
  <c r="C2210" i="13"/>
  <c r="D2210" i="13"/>
  <c r="E2210" i="13"/>
  <c r="C2211" i="13"/>
  <c r="D2211" i="13"/>
  <c r="E2211" i="13"/>
  <c r="C2212" i="13"/>
  <c r="D2212" i="13"/>
  <c r="E2212" i="13"/>
  <c r="C2213" i="13"/>
  <c r="D2213" i="13"/>
  <c r="E2213" i="13"/>
  <c r="C2214" i="13"/>
  <c r="D2214" i="13"/>
  <c r="E2214" i="13"/>
  <c r="C2215" i="13"/>
  <c r="D2215" i="13"/>
  <c r="E2215" i="13"/>
  <c r="C2216" i="13"/>
  <c r="D2216" i="13"/>
  <c r="E2216" i="13"/>
  <c r="C2217" i="13"/>
  <c r="D2217" i="13"/>
  <c r="E2217" i="13"/>
  <c r="C2218" i="13"/>
  <c r="D2218" i="13"/>
  <c r="E2218" i="13"/>
  <c r="C2219" i="13"/>
  <c r="D2219" i="13"/>
  <c r="E2219" i="13"/>
  <c r="C2220" i="13"/>
  <c r="D2220" i="13"/>
  <c r="E2220" i="13"/>
  <c r="C2221" i="13"/>
  <c r="D2221" i="13"/>
  <c r="E2221" i="13"/>
  <c r="C2222" i="13"/>
  <c r="D2222" i="13"/>
  <c r="E2222" i="13"/>
  <c r="C2223" i="13"/>
  <c r="D2223" i="13"/>
  <c r="E2223" i="13"/>
  <c r="C2224" i="13"/>
  <c r="D2224" i="13"/>
  <c r="E2224" i="13"/>
  <c r="C2225" i="13"/>
  <c r="D2225" i="13"/>
  <c r="E2225" i="13"/>
  <c r="C2226" i="13"/>
  <c r="D2226" i="13"/>
  <c r="E2226" i="13"/>
  <c r="C2227" i="13"/>
  <c r="D2227" i="13"/>
  <c r="E2227" i="13"/>
  <c r="C2228" i="13"/>
  <c r="D2228" i="13"/>
  <c r="E2228" i="13"/>
  <c r="C2229" i="13"/>
  <c r="D2229" i="13"/>
  <c r="E2229" i="13"/>
  <c r="C2230" i="13"/>
  <c r="D2230" i="13"/>
  <c r="E2230" i="13"/>
  <c r="C2231" i="13"/>
  <c r="D2231" i="13"/>
  <c r="E2231" i="13"/>
  <c r="C2232" i="13"/>
  <c r="D2232" i="13"/>
  <c r="E2232" i="13"/>
  <c r="C5" i="16"/>
  <c r="D5" i="16"/>
  <c r="V5" i="16"/>
  <c r="W5" i="16"/>
  <c r="C6" i="16"/>
  <c r="D6" i="16"/>
  <c r="H6" i="16"/>
  <c r="I6" i="16"/>
  <c r="J6" i="16"/>
  <c r="K6" i="16"/>
  <c r="L6" i="16"/>
  <c r="M6" i="16"/>
  <c r="N6" i="16"/>
  <c r="O6" i="16"/>
  <c r="V6" i="16"/>
  <c r="W6" i="16"/>
  <c r="C7" i="16"/>
  <c r="D7" i="16"/>
  <c r="V7" i="16"/>
  <c r="W7" i="16"/>
  <c r="C8" i="16"/>
  <c r="D8" i="16"/>
  <c r="V8" i="16"/>
  <c r="W8" i="16"/>
  <c r="C9" i="16"/>
  <c r="D9" i="16"/>
  <c r="V9" i="16"/>
  <c r="W9" i="16"/>
  <c r="C10" i="16"/>
  <c r="D10" i="16"/>
  <c r="V10" i="16"/>
  <c r="W10" i="16"/>
  <c r="C11" i="16"/>
  <c r="D11" i="16"/>
  <c r="E11" i="16"/>
  <c r="V11" i="16"/>
  <c r="W11" i="16"/>
  <c r="C12" i="16"/>
  <c r="D12" i="16"/>
  <c r="E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V12" i="16"/>
  <c r="W12" i="16"/>
  <c r="C13" i="16"/>
  <c r="D13" i="16"/>
  <c r="E13" i="16"/>
  <c r="V13" i="16"/>
  <c r="W13" i="16"/>
  <c r="C14" i="16"/>
  <c r="D14" i="16"/>
  <c r="E14" i="16"/>
  <c r="V14" i="16"/>
  <c r="W14" i="16"/>
  <c r="C15" i="16"/>
  <c r="D15" i="16"/>
  <c r="E15" i="16"/>
  <c r="V15" i="16"/>
  <c r="W15" i="16"/>
  <c r="C16" i="16"/>
  <c r="D16" i="16"/>
  <c r="E16" i="16"/>
  <c r="V16" i="16"/>
  <c r="W16" i="16"/>
  <c r="C17" i="16"/>
  <c r="D17" i="16"/>
  <c r="E17" i="16"/>
  <c r="V17" i="16"/>
  <c r="W17" i="16"/>
  <c r="C18" i="16"/>
  <c r="D18" i="16"/>
  <c r="E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V18" i="16"/>
  <c r="W18" i="16"/>
  <c r="C19" i="16"/>
  <c r="D19" i="16"/>
  <c r="E19" i="16"/>
  <c r="V19" i="16"/>
  <c r="W19" i="16"/>
  <c r="C20" i="16"/>
  <c r="D20" i="16"/>
  <c r="E20" i="16"/>
  <c r="V20" i="16"/>
  <c r="W20" i="16"/>
  <c r="C21" i="16"/>
  <c r="D21" i="16"/>
  <c r="E21" i="16"/>
  <c r="V21" i="16"/>
  <c r="W21" i="16"/>
  <c r="C22" i="16"/>
  <c r="D22" i="16"/>
  <c r="E22" i="16"/>
  <c r="V22" i="16"/>
  <c r="W22" i="16"/>
  <c r="C23" i="16"/>
  <c r="D23" i="16"/>
  <c r="E23" i="16"/>
  <c r="V23" i="16"/>
  <c r="W23" i="16"/>
  <c r="C24" i="16"/>
  <c r="D24" i="16"/>
  <c r="E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V24" i="16"/>
  <c r="W24" i="16"/>
  <c r="C25" i="16"/>
  <c r="D25" i="16"/>
  <c r="E25" i="16"/>
  <c r="V25" i="16"/>
  <c r="W25" i="16"/>
  <c r="C26" i="16"/>
  <c r="D26" i="16"/>
  <c r="E26" i="16"/>
  <c r="V26" i="16"/>
  <c r="W26" i="16"/>
  <c r="C27" i="16"/>
  <c r="D27" i="16"/>
  <c r="E27" i="16"/>
  <c r="V27" i="16"/>
  <c r="W27" i="16"/>
  <c r="C28" i="16"/>
  <c r="D28" i="16"/>
  <c r="E28" i="16"/>
  <c r="V28" i="16"/>
  <c r="W28" i="16"/>
  <c r="C29" i="16"/>
  <c r="D29" i="16"/>
  <c r="E29" i="16"/>
  <c r="V29" i="16"/>
  <c r="W29" i="16"/>
  <c r="C30" i="16"/>
  <c r="D30" i="16"/>
  <c r="E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V30" i="16"/>
  <c r="W30" i="16"/>
  <c r="C31" i="16"/>
  <c r="D31" i="16"/>
  <c r="E31" i="16"/>
  <c r="V31" i="16"/>
  <c r="W31" i="16"/>
  <c r="C32" i="16"/>
  <c r="D32" i="16"/>
  <c r="E32" i="16"/>
  <c r="V32" i="16"/>
  <c r="W32" i="16"/>
  <c r="C33" i="16"/>
  <c r="D33" i="16"/>
  <c r="E33" i="16"/>
  <c r="V33" i="16"/>
  <c r="W33" i="16"/>
  <c r="C34" i="16"/>
  <c r="D34" i="16"/>
  <c r="E34" i="16"/>
  <c r="F34" i="16"/>
  <c r="V34" i="16"/>
  <c r="W34" i="16"/>
  <c r="C35" i="16"/>
  <c r="D35" i="16"/>
  <c r="E35" i="16"/>
  <c r="F35" i="16"/>
  <c r="V35" i="16"/>
  <c r="W35" i="16"/>
  <c r="C36" i="16"/>
  <c r="D36" i="16"/>
  <c r="E36" i="16"/>
  <c r="F36" i="16"/>
  <c r="V36" i="16"/>
  <c r="W36" i="16"/>
  <c r="C37" i="16"/>
  <c r="D37" i="16"/>
  <c r="E37" i="16"/>
  <c r="F37" i="16"/>
  <c r="V37" i="16"/>
  <c r="W37" i="16"/>
  <c r="C38" i="16"/>
  <c r="D38" i="16"/>
  <c r="E38" i="16"/>
  <c r="F38" i="16"/>
  <c r="H38" i="16"/>
  <c r="I38" i="16"/>
  <c r="J38" i="16"/>
  <c r="K38" i="16"/>
  <c r="L38" i="16"/>
  <c r="M38" i="16"/>
  <c r="N38" i="16"/>
  <c r="O38" i="16"/>
  <c r="V38" i="16"/>
  <c r="W38" i="16"/>
  <c r="C39" i="16"/>
  <c r="D39" i="16"/>
  <c r="E39" i="16"/>
  <c r="F39" i="16"/>
  <c r="V39" i="16"/>
  <c r="W39" i="16"/>
  <c r="C40" i="16"/>
  <c r="D40" i="16"/>
  <c r="E40" i="16"/>
  <c r="F40" i="16"/>
  <c r="V40" i="16"/>
  <c r="W40" i="16"/>
  <c r="C41" i="16"/>
  <c r="D41" i="16"/>
  <c r="E41" i="16"/>
  <c r="F41" i="16"/>
  <c r="V41" i="16"/>
  <c r="W41" i="16"/>
  <c r="C42" i="16"/>
  <c r="D42" i="16"/>
  <c r="E42" i="16"/>
  <c r="F42" i="16"/>
  <c r="V42" i="16"/>
  <c r="W42" i="16"/>
  <c r="C43" i="16"/>
  <c r="D43" i="16"/>
  <c r="E43" i="16"/>
  <c r="F43" i="16"/>
  <c r="V43" i="16"/>
  <c r="W43" i="16"/>
  <c r="C44" i="16"/>
  <c r="D44" i="16"/>
  <c r="E44" i="16"/>
  <c r="F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V44" i="16"/>
  <c r="W44" i="16"/>
  <c r="C45" i="16"/>
  <c r="D45" i="16"/>
  <c r="E45" i="16"/>
  <c r="F45" i="16"/>
  <c r="V45" i="16"/>
  <c r="W45" i="16"/>
  <c r="C46" i="16"/>
  <c r="D46" i="16"/>
  <c r="E46" i="16"/>
  <c r="F46" i="16"/>
  <c r="V46" i="16"/>
  <c r="W46" i="16"/>
  <c r="C47" i="16"/>
  <c r="D47" i="16"/>
  <c r="E47" i="16"/>
  <c r="F47" i="16"/>
  <c r="V47" i="16"/>
  <c r="W47" i="16"/>
  <c r="C48" i="16"/>
  <c r="D48" i="16"/>
  <c r="E48" i="16"/>
  <c r="F48" i="16"/>
  <c r="V48" i="16"/>
  <c r="W48" i="16"/>
  <c r="C49" i="16"/>
  <c r="D49" i="16"/>
  <c r="E49" i="16"/>
  <c r="F49" i="16"/>
  <c r="V49" i="16"/>
  <c r="W49" i="16"/>
  <c r="C50" i="16"/>
  <c r="D50" i="16"/>
  <c r="E50" i="16"/>
  <c r="F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V50" i="16"/>
  <c r="W50" i="16"/>
  <c r="C51" i="16"/>
  <c r="D51" i="16"/>
  <c r="E51" i="16"/>
  <c r="F51" i="16"/>
  <c r="V51" i="16"/>
  <c r="W51" i="16"/>
  <c r="C52" i="16"/>
  <c r="D52" i="16"/>
  <c r="E52" i="16"/>
  <c r="F52" i="16"/>
  <c r="V52" i="16"/>
  <c r="W52" i="16"/>
  <c r="C53" i="16"/>
  <c r="D53" i="16"/>
  <c r="E53" i="16"/>
  <c r="F53" i="16"/>
  <c r="V53" i="16"/>
  <c r="W53" i="16"/>
  <c r="C54" i="16"/>
  <c r="D54" i="16"/>
  <c r="E54" i="16"/>
  <c r="F54" i="16"/>
  <c r="V54" i="16"/>
  <c r="W54" i="16"/>
  <c r="C55" i="16"/>
  <c r="D55" i="16"/>
  <c r="E55" i="16"/>
  <c r="F55" i="16"/>
  <c r="V55" i="16"/>
  <c r="W55" i="16"/>
  <c r="C56" i="16"/>
  <c r="D56" i="16"/>
  <c r="E56" i="16"/>
  <c r="F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V56" i="16"/>
  <c r="W56" i="16"/>
  <c r="C57" i="16"/>
  <c r="D57" i="16"/>
  <c r="E57" i="16"/>
  <c r="F57" i="16"/>
  <c r="V57" i="16"/>
  <c r="W57" i="16"/>
  <c r="C58" i="16"/>
  <c r="D58" i="16"/>
  <c r="E58" i="16"/>
  <c r="F58" i="16"/>
  <c r="V58" i="16"/>
  <c r="W58" i="16"/>
  <c r="C59" i="16"/>
  <c r="D59" i="16"/>
  <c r="E59" i="16"/>
  <c r="F59" i="16"/>
  <c r="V59" i="16"/>
  <c r="W59" i="16"/>
  <c r="C60" i="16"/>
  <c r="D60" i="16"/>
  <c r="E60" i="16"/>
  <c r="F60" i="16"/>
  <c r="V60" i="16"/>
  <c r="W60" i="16"/>
  <c r="C61" i="16"/>
  <c r="D61" i="16"/>
  <c r="E61" i="16"/>
  <c r="F61" i="16"/>
  <c r="C62" i="16"/>
  <c r="D62" i="16"/>
  <c r="E62" i="16"/>
  <c r="F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C63" i="16"/>
  <c r="D63" i="16"/>
  <c r="E63" i="16"/>
  <c r="F63" i="16"/>
  <c r="C64" i="16"/>
  <c r="D64" i="16"/>
  <c r="E64" i="16"/>
  <c r="F64" i="16"/>
  <c r="C65" i="16"/>
  <c r="D65" i="16"/>
  <c r="E65" i="16"/>
  <c r="F65" i="16"/>
  <c r="C66" i="16"/>
  <c r="D66" i="16"/>
  <c r="E66" i="16"/>
  <c r="F66" i="16"/>
  <c r="C67" i="16"/>
  <c r="D67" i="16"/>
  <c r="E67" i="16"/>
  <c r="F67" i="16"/>
  <c r="C68" i="16"/>
  <c r="D68" i="16"/>
  <c r="E68" i="16"/>
  <c r="F68" i="16"/>
  <c r="C69" i="16"/>
  <c r="D69" i="16"/>
  <c r="E69" i="16"/>
  <c r="F69" i="16"/>
  <c r="C70" i="16"/>
  <c r="D70" i="16"/>
  <c r="E70" i="16"/>
  <c r="F70" i="16"/>
  <c r="C71" i="16"/>
  <c r="D71" i="16"/>
  <c r="E71" i="16"/>
  <c r="F71" i="16"/>
  <c r="C72" i="16"/>
  <c r="D72" i="16"/>
  <c r="E72" i="16"/>
  <c r="F72" i="16"/>
  <c r="C73" i="16"/>
  <c r="D73" i="16"/>
  <c r="E73" i="16"/>
  <c r="F73" i="16"/>
  <c r="C74" i="16"/>
  <c r="D74" i="16"/>
  <c r="E74" i="16"/>
  <c r="F74" i="16"/>
  <c r="C75" i="16"/>
  <c r="D75" i="16"/>
  <c r="E75" i="16"/>
  <c r="F75" i="16"/>
  <c r="C76" i="16"/>
  <c r="D76" i="16"/>
  <c r="E76" i="16"/>
  <c r="F76" i="16"/>
  <c r="C77" i="16"/>
  <c r="D77" i="16"/>
  <c r="E77" i="16"/>
  <c r="F77" i="16"/>
  <c r="C78" i="16"/>
  <c r="D78" i="16"/>
  <c r="E78" i="16"/>
  <c r="F78" i="16"/>
  <c r="C79" i="16"/>
  <c r="D79" i="16"/>
  <c r="E79" i="16"/>
  <c r="F79" i="16"/>
  <c r="C80" i="16"/>
  <c r="D80" i="16"/>
  <c r="E80" i="16"/>
  <c r="F80" i="16"/>
  <c r="C81" i="16"/>
  <c r="D81" i="16"/>
  <c r="E81" i="16"/>
  <c r="F81" i="16"/>
  <c r="C82" i="16"/>
  <c r="D82" i="16"/>
  <c r="E82" i="16"/>
  <c r="F82" i="16"/>
  <c r="C83" i="16"/>
  <c r="D83" i="16"/>
  <c r="E83" i="16"/>
  <c r="F83" i="16"/>
  <c r="C84" i="16"/>
  <c r="D84" i="16"/>
  <c r="E84" i="16"/>
  <c r="F84" i="16"/>
  <c r="C85" i="16"/>
  <c r="D85" i="16"/>
  <c r="E85" i="16"/>
  <c r="F85" i="16"/>
  <c r="C86" i="16"/>
  <c r="D86" i="16"/>
  <c r="E86" i="16"/>
  <c r="F86" i="16"/>
  <c r="C87" i="16"/>
  <c r="D87" i="16"/>
  <c r="E87" i="16"/>
  <c r="F87" i="16"/>
  <c r="C88" i="16"/>
  <c r="D88" i="16"/>
  <c r="E88" i="16"/>
  <c r="F88" i="16"/>
  <c r="C89" i="16"/>
  <c r="D89" i="16"/>
  <c r="E89" i="16"/>
  <c r="F89" i="16"/>
  <c r="C90" i="16"/>
  <c r="D90" i="16"/>
  <c r="E90" i="16"/>
  <c r="F90" i="16"/>
  <c r="C91" i="16"/>
  <c r="D91" i="16"/>
  <c r="E91" i="16"/>
  <c r="F91" i="16"/>
  <c r="C92" i="16"/>
  <c r="D92" i="16"/>
  <c r="E92" i="16"/>
  <c r="F92" i="16"/>
  <c r="C93" i="16"/>
  <c r="D93" i="16"/>
  <c r="E93" i="16"/>
  <c r="F93" i="16"/>
  <c r="C94" i="16"/>
  <c r="D94" i="16"/>
  <c r="E94" i="16"/>
  <c r="F94" i="16"/>
  <c r="C95" i="16"/>
  <c r="D95" i="16"/>
  <c r="E95" i="16"/>
  <c r="F95" i="16"/>
  <c r="C96" i="16"/>
  <c r="D96" i="16"/>
  <c r="E96" i="16"/>
  <c r="F96" i="16"/>
  <c r="C97" i="16"/>
  <c r="D97" i="16"/>
  <c r="E97" i="16"/>
  <c r="F97" i="16"/>
  <c r="C98" i="16"/>
  <c r="D98" i="16"/>
  <c r="E98" i="16"/>
  <c r="F98" i="16"/>
  <c r="C99" i="16"/>
  <c r="D99" i="16"/>
  <c r="E99" i="16"/>
  <c r="F99" i="16"/>
  <c r="C100" i="16"/>
  <c r="D100" i="16"/>
  <c r="E100" i="16"/>
  <c r="F100" i="16"/>
  <c r="C101" i="16"/>
  <c r="D101" i="16"/>
  <c r="E101" i="16"/>
  <c r="F101" i="16"/>
  <c r="C102" i="16"/>
  <c r="D102" i="16"/>
  <c r="E102" i="16"/>
  <c r="F102" i="16"/>
  <c r="C103" i="16"/>
  <c r="D103" i="16"/>
  <c r="E103" i="16"/>
  <c r="F103" i="16"/>
  <c r="C104" i="16"/>
  <c r="D104" i="16"/>
  <c r="E104" i="16"/>
  <c r="F104" i="16"/>
  <c r="C105" i="16"/>
  <c r="D105" i="16"/>
  <c r="E105" i="16"/>
  <c r="F105" i="16"/>
  <c r="C106" i="16"/>
  <c r="D106" i="16"/>
  <c r="E106" i="16"/>
  <c r="F106" i="16"/>
  <c r="C107" i="16"/>
  <c r="D107" i="16"/>
  <c r="E107" i="16"/>
  <c r="F107" i="16"/>
  <c r="C108" i="16"/>
  <c r="D108" i="16"/>
  <c r="E108" i="16"/>
  <c r="F108" i="16"/>
  <c r="C109" i="16"/>
  <c r="D109" i="16"/>
  <c r="E109" i="16"/>
  <c r="F109" i="16"/>
  <c r="C110" i="16"/>
  <c r="D110" i="16"/>
  <c r="E110" i="16"/>
  <c r="F110" i="16"/>
  <c r="C111" i="16"/>
  <c r="D111" i="16"/>
  <c r="E111" i="16"/>
  <c r="F111" i="16"/>
  <c r="C112" i="16"/>
  <c r="D112" i="16"/>
  <c r="E112" i="16"/>
  <c r="F112" i="16"/>
  <c r="C113" i="16"/>
  <c r="D113" i="16"/>
  <c r="E113" i="16"/>
  <c r="F113" i="16"/>
  <c r="C114" i="16"/>
  <c r="D114" i="16"/>
  <c r="E114" i="16"/>
  <c r="F114" i="16"/>
  <c r="C115" i="16"/>
  <c r="D115" i="16"/>
  <c r="E115" i="16"/>
  <c r="F115" i="16"/>
  <c r="C116" i="16"/>
  <c r="D116" i="16"/>
  <c r="E116" i="16"/>
  <c r="F116" i="16"/>
  <c r="C117" i="16"/>
  <c r="D117" i="16"/>
  <c r="E117" i="16"/>
  <c r="F117" i="16"/>
  <c r="C118" i="16"/>
  <c r="D118" i="16"/>
  <c r="E118" i="16"/>
  <c r="F118" i="16"/>
  <c r="C119" i="16"/>
  <c r="D119" i="16"/>
  <c r="E119" i="16"/>
  <c r="F119" i="16"/>
  <c r="C120" i="16"/>
  <c r="D120" i="16"/>
  <c r="E120" i="16"/>
  <c r="F120" i="16"/>
  <c r="C121" i="16"/>
  <c r="D121" i="16"/>
  <c r="E121" i="16"/>
  <c r="F121" i="16"/>
  <c r="C122" i="16"/>
  <c r="D122" i="16"/>
  <c r="E122" i="16"/>
  <c r="F122" i="16"/>
  <c r="C123" i="16"/>
  <c r="D123" i="16"/>
  <c r="E123" i="16"/>
  <c r="F123" i="16"/>
  <c r="C124" i="16"/>
  <c r="D124" i="16"/>
  <c r="E124" i="16"/>
  <c r="F124" i="16"/>
  <c r="C125" i="16"/>
  <c r="D125" i="16"/>
  <c r="E125" i="16"/>
  <c r="F125" i="16"/>
  <c r="C126" i="16"/>
  <c r="D126" i="16"/>
  <c r="E126" i="16"/>
  <c r="F126" i="16"/>
  <c r="C127" i="16"/>
  <c r="D127" i="16"/>
  <c r="E127" i="16"/>
  <c r="F127" i="16"/>
  <c r="C128" i="16"/>
  <c r="D128" i="16"/>
  <c r="E128" i="16"/>
  <c r="F128" i="16"/>
  <c r="C129" i="16"/>
  <c r="D129" i="16"/>
  <c r="E129" i="16"/>
  <c r="F129" i="16"/>
  <c r="C130" i="16"/>
  <c r="D130" i="16"/>
  <c r="E130" i="16"/>
  <c r="F130" i="16"/>
  <c r="C131" i="16"/>
  <c r="D131" i="16"/>
  <c r="E131" i="16"/>
  <c r="F131" i="16"/>
  <c r="C132" i="16"/>
  <c r="D132" i="16"/>
  <c r="E132" i="16"/>
  <c r="F132" i="16"/>
  <c r="C133" i="16"/>
  <c r="D133" i="16"/>
  <c r="E133" i="16"/>
  <c r="F133" i="16"/>
  <c r="C134" i="16"/>
  <c r="D134" i="16"/>
  <c r="E134" i="16"/>
  <c r="F134" i="16"/>
  <c r="C135" i="16"/>
  <c r="D135" i="16"/>
  <c r="E135" i="16"/>
  <c r="F135" i="16"/>
  <c r="C136" i="16"/>
  <c r="D136" i="16"/>
  <c r="E136" i="16"/>
  <c r="F136" i="16"/>
  <c r="C137" i="16"/>
  <c r="D137" i="16"/>
  <c r="E137" i="16"/>
  <c r="F137" i="16"/>
  <c r="C138" i="16"/>
  <c r="D138" i="16"/>
  <c r="E138" i="16"/>
  <c r="F138" i="16"/>
  <c r="C139" i="16"/>
  <c r="D139" i="16"/>
  <c r="E139" i="16"/>
  <c r="F139" i="16"/>
  <c r="C140" i="16"/>
  <c r="D140" i="16"/>
  <c r="E140" i="16"/>
  <c r="F140" i="16"/>
  <c r="C141" i="16"/>
  <c r="D141" i="16"/>
  <c r="E141" i="16"/>
  <c r="F141" i="16"/>
  <c r="C142" i="16"/>
  <c r="D142" i="16"/>
  <c r="E142" i="16"/>
  <c r="F142" i="16"/>
  <c r="C143" i="16"/>
  <c r="D143" i="16"/>
  <c r="E143" i="16"/>
  <c r="F143" i="16"/>
  <c r="C144" i="16"/>
  <c r="D144" i="16"/>
  <c r="E144" i="16"/>
  <c r="F144" i="16"/>
  <c r="C145" i="16"/>
  <c r="D145" i="16"/>
  <c r="E145" i="16"/>
  <c r="F145" i="16"/>
  <c r="C146" i="16"/>
  <c r="D146" i="16"/>
  <c r="E146" i="16"/>
  <c r="F146" i="16"/>
  <c r="C147" i="16"/>
  <c r="D147" i="16"/>
  <c r="E147" i="16"/>
  <c r="F147" i="16"/>
  <c r="C148" i="16"/>
  <c r="D148" i="16"/>
  <c r="E148" i="16"/>
  <c r="F148" i="16"/>
  <c r="C149" i="16"/>
  <c r="D149" i="16"/>
  <c r="E149" i="16"/>
  <c r="F149" i="16"/>
  <c r="C150" i="16"/>
  <c r="D150" i="16"/>
  <c r="E150" i="16"/>
  <c r="F150" i="16"/>
  <c r="C151" i="16"/>
  <c r="D151" i="16"/>
  <c r="E151" i="16"/>
  <c r="F151" i="16"/>
  <c r="C152" i="16"/>
  <c r="D152" i="16"/>
  <c r="E152" i="16"/>
  <c r="F152" i="16"/>
  <c r="C153" i="16"/>
  <c r="D153" i="16"/>
  <c r="E153" i="16"/>
  <c r="F153" i="16"/>
  <c r="C154" i="16"/>
  <c r="D154" i="16"/>
  <c r="E154" i="16"/>
  <c r="F154" i="16"/>
  <c r="C155" i="16"/>
  <c r="D155" i="16"/>
  <c r="E155" i="16"/>
  <c r="F155" i="16"/>
  <c r="C156" i="16"/>
  <c r="D156" i="16"/>
  <c r="E156" i="16"/>
  <c r="F156" i="16"/>
  <c r="C157" i="16"/>
  <c r="D157" i="16"/>
  <c r="E157" i="16"/>
  <c r="F157" i="16"/>
  <c r="C158" i="16"/>
  <c r="D158" i="16"/>
  <c r="E158" i="16"/>
  <c r="F158" i="16"/>
  <c r="C159" i="16"/>
  <c r="D159" i="16"/>
  <c r="E159" i="16"/>
  <c r="F159" i="16"/>
  <c r="C160" i="16"/>
  <c r="D160" i="16"/>
  <c r="E160" i="16"/>
  <c r="F160" i="16"/>
  <c r="C161" i="16"/>
  <c r="D161" i="16"/>
  <c r="E161" i="16"/>
  <c r="F161" i="16"/>
  <c r="C162" i="16"/>
  <c r="D162" i="16"/>
  <c r="E162" i="16"/>
  <c r="F162" i="16"/>
  <c r="C163" i="16"/>
  <c r="D163" i="16"/>
  <c r="E163" i="16"/>
  <c r="F163" i="16"/>
  <c r="C164" i="16"/>
  <c r="D164" i="16"/>
  <c r="E164" i="16"/>
  <c r="F164" i="16"/>
  <c r="C165" i="16"/>
  <c r="D165" i="16"/>
  <c r="E165" i="16"/>
  <c r="F165" i="16"/>
  <c r="C166" i="16"/>
  <c r="D166" i="16"/>
  <c r="E166" i="16"/>
  <c r="F166" i="16"/>
  <c r="C167" i="16"/>
  <c r="D167" i="16"/>
  <c r="E167" i="16"/>
  <c r="F167" i="16"/>
  <c r="C168" i="16"/>
  <c r="D168" i="16"/>
  <c r="E168" i="16"/>
  <c r="F168" i="16"/>
  <c r="C169" i="16"/>
  <c r="D169" i="16"/>
  <c r="E169" i="16"/>
  <c r="F169" i="16"/>
  <c r="C170" i="16"/>
  <c r="D170" i="16"/>
  <c r="E170" i="16"/>
  <c r="F170" i="16"/>
  <c r="C171" i="16"/>
  <c r="D171" i="16"/>
  <c r="E171" i="16"/>
  <c r="F171" i="16"/>
  <c r="C172" i="16"/>
  <c r="D172" i="16"/>
  <c r="E172" i="16"/>
  <c r="F172" i="16"/>
  <c r="C173" i="16"/>
  <c r="D173" i="16"/>
  <c r="E173" i="16"/>
  <c r="F173" i="16"/>
  <c r="C174" i="16"/>
  <c r="D174" i="16"/>
  <c r="E174" i="16"/>
  <c r="F174" i="16"/>
  <c r="C175" i="16"/>
  <c r="D175" i="16"/>
  <c r="E175" i="16"/>
  <c r="F175" i="16"/>
  <c r="C176" i="16"/>
  <c r="D176" i="16"/>
  <c r="E176" i="16"/>
  <c r="F176" i="16"/>
  <c r="C177" i="16"/>
  <c r="D177" i="16"/>
  <c r="E177" i="16"/>
  <c r="F177" i="16"/>
  <c r="C178" i="16"/>
  <c r="D178" i="16"/>
  <c r="E178" i="16"/>
  <c r="F178" i="16"/>
  <c r="C179" i="16"/>
  <c r="D179" i="16"/>
  <c r="E179" i="16"/>
  <c r="F179" i="16"/>
  <c r="C180" i="16"/>
  <c r="D180" i="16"/>
  <c r="E180" i="16"/>
  <c r="F180" i="16"/>
  <c r="C181" i="16"/>
  <c r="D181" i="16"/>
  <c r="E181" i="16"/>
  <c r="F181" i="16"/>
  <c r="C182" i="16"/>
  <c r="D182" i="16"/>
  <c r="E182" i="16"/>
  <c r="F182" i="16"/>
  <c r="C183" i="16"/>
  <c r="D183" i="16"/>
  <c r="E183" i="16"/>
  <c r="F183" i="16"/>
  <c r="C184" i="16"/>
  <c r="D184" i="16"/>
  <c r="E184" i="16"/>
  <c r="F184" i="16"/>
  <c r="C185" i="16"/>
  <c r="D185" i="16"/>
  <c r="E185" i="16"/>
  <c r="F185" i="16"/>
  <c r="C186" i="16"/>
  <c r="D186" i="16"/>
  <c r="E186" i="16"/>
  <c r="F186" i="16"/>
  <c r="C187" i="16"/>
  <c r="D187" i="16"/>
  <c r="E187" i="16"/>
  <c r="F187" i="16"/>
  <c r="C188" i="16"/>
  <c r="D188" i="16"/>
  <c r="E188" i="16"/>
  <c r="F188" i="16"/>
  <c r="C189" i="16"/>
  <c r="D189" i="16"/>
  <c r="E189" i="16"/>
  <c r="F189" i="16"/>
  <c r="C190" i="16"/>
  <c r="D190" i="16"/>
  <c r="E190" i="16"/>
  <c r="F190" i="16"/>
  <c r="C191" i="16"/>
  <c r="D191" i="16"/>
  <c r="E191" i="16"/>
  <c r="F191" i="16"/>
  <c r="C192" i="16"/>
  <c r="D192" i="16"/>
  <c r="E192" i="16"/>
  <c r="F192" i="16"/>
  <c r="C193" i="16"/>
  <c r="D193" i="16"/>
  <c r="E193" i="16"/>
  <c r="F193" i="16"/>
  <c r="C194" i="16"/>
  <c r="D194" i="16"/>
  <c r="E194" i="16"/>
  <c r="F194" i="16"/>
  <c r="C195" i="16"/>
  <c r="D195" i="16"/>
  <c r="E195" i="16"/>
  <c r="F195" i="16"/>
  <c r="C196" i="16"/>
  <c r="D196" i="16"/>
  <c r="E196" i="16"/>
  <c r="F196" i="16"/>
  <c r="C197" i="16"/>
  <c r="D197" i="16"/>
  <c r="E197" i="16"/>
  <c r="F197" i="16"/>
  <c r="C198" i="16"/>
  <c r="D198" i="16"/>
  <c r="E198" i="16"/>
  <c r="F198" i="16"/>
  <c r="C199" i="16"/>
  <c r="D199" i="16"/>
  <c r="E199" i="16"/>
  <c r="F199" i="16"/>
  <c r="C200" i="16"/>
  <c r="D200" i="16"/>
  <c r="E200" i="16"/>
  <c r="F200" i="16"/>
  <c r="C201" i="16"/>
  <c r="D201" i="16"/>
  <c r="E201" i="16"/>
  <c r="F201" i="16"/>
  <c r="C202" i="16"/>
  <c r="D202" i="16"/>
  <c r="E202" i="16"/>
  <c r="F202" i="16"/>
  <c r="C203" i="16"/>
  <c r="D203" i="16"/>
  <c r="E203" i="16"/>
  <c r="F203" i="16"/>
  <c r="C204" i="16"/>
  <c r="D204" i="16"/>
  <c r="E204" i="16"/>
  <c r="F204" i="16"/>
  <c r="C205" i="16"/>
  <c r="D205" i="16"/>
  <c r="E205" i="16"/>
  <c r="F205" i="16"/>
  <c r="C206" i="16"/>
  <c r="D206" i="16"/>
  <c r="E206" i="16"/>
  <c r="F206" i="16"/>
  <c r="C207" i="16"/>
  <c r="D207" i="16"/>
  <c r="E207" i="16"/>
  <c r="F207" i="16"/>
  <c r="C208" i="16"/>
  <c r="D208" i="16"/>
  <c r="E208" i="16"/>
  <c r="F208" i="16"/>
  <c r="C209" i="16"/>
  <c r="D209" i="16"/>
  <c r="E209" i="16"/>
  <c r="F209" i="16"/>
  <c r="C210" i="16"/>
  <c r="D210" i="16"/>
  <c r="E210" i="16"/>
  <c r="F210" i="16"/>
  <c r="C211" i="16"/>
  <c r="D211" i="16"/>
  <c r="E211" i="16"/>
  <c r="F211" i="16"/>
  <c r="C212" i="16"/>
  <c r="D212" i="16"/>
  <c r="E212" i="16"/>
  <c r="F212" i="16"/>
  <c r="C213" i="16"/>
  <c r="D213" i="16"/>
  <c r="E213" i="16"/>
  <c r="F213" i="16"/>
  <c r="C214" i="16"/>
  <c r="D214" i="16"/>
  <c r="E214" i="16"/>
  <c r="F214" i="16"/>
  <c r="C215" i="16"/>
  <c r="D215" i="16"/>
  <c r="E215" i="16"/>
  <c r="F215" i="16"/>
  <c r="C216" i="16"/>
  <c r="D216" i="16"/>
  <c r="E216" i="16"/>
  <c r="F216" i="16"/>
  <c r="C217" i="16"/>
  <c r="D217" i="16"/>
  <c r="E217" i="16"/>
  <c r="F217" i="16"/>
  <c r="C218" i="16"/>
  <c r="D218" i="16"/>
  <c r="E218" i="16"/>
  <c r="F218" i="16"/>
  <c r="C219" i="16"/>
  <c r="D219" i="16"/>
  <c r="E219" i="16"/>
  <c r="F219" i="16"/>
  <c r="C220" i="16"/>
  <c r="D220" i="16"/>
  <c r="E220" i="16"/>
  <c r="F220" i="16"/>
  <c r="C221" i="16"/>
  <c r="D221" i="16"/>
  <c r="E221" i="16"/>
  <c r="F221" i="16"/>
  <c r="C222" i="16"/>
  <c r="D222" i="16"/>
  <c r="E222" i="16"/>
  <c r="F222" i="16"/>
  <c r="C223" i="16"/>
  <c r="D223" i="16"/>
  <c r="E223" i="16"/>
  <c r="F223" i="16"/>
  <c r="C224" i="16"/>
  <c r="D224" i="16"/>
  <c r="E224" i="16"/>
  <c r="F224" i="16"/>
  <c r="C225" i="16"/>
  <c r="D225" i="16"/>
  <c r="E225" i="16"/>
  <c r="F225" i="16"/>
  <c r="C226" i="16"/>
  <c r="D226" i="16"/>
  <c r="E226" i="16"/>
  <c r="F226" i="16"/>
  <c r="C227" i="16"/>
  <c r="D227" i="16"/>
  <c r="E227" i="16"/>
  <c r="F227" i="16"/>
  <c r="C228" i="16"/>
  <c r="D228" i="16"/>
  <c r="E228" i="16"/>
  <c r="F228" i="16"/>
  <c r="C229" i="16"/>
  <c r="D229" i="16"/>
  <c r="E229" i="16"/>
  <c r="F229" i="16"/>
  <c r="C230" i="16"/>
  <c r="D230" i="16"/>
  <c r="E230" i="16"/>
  <c r="F230" i="16"/>
  <c r="C231" i="16"/>
  <c r="D231" i="16"/>
  <c r="E231" i="16"/>
  <c r="F231" i="16"/>
  <c r="C232" i="16"/>
  <c r="D232" i="16"/>
  <c r="E232" i="16"/>
  <c r="F232" i="16"/>
  <c r="C233" i="16"/>
  <c r="D233" i="16"/>
  <c r="E233" i="16"/>
  <c r="F233" i="16"/>
  <c r="C234" i="16"/>
  <c r="D234" i="16"/>
  <c r="E234" i="16"/>
  <c r="F234" i="16"/>
  <c r="C235" i="16"/>
  <c r="D235" i="16"/>
  <c r="E235" i="16"/>
  <c r="F235" i="16"/>
  <c r="C236" i="16"/>
  <c r="D236" i="16"/>
  <c r="E236" i="16"/>
  <c r="F236" i="16"/>
  <c r="C237" i="16"/>
  <c r="D237" i="16"/>
  <c r="E237" i="16"/>
  <c r="F237" i="16"/>
  <c r="C238" i="16"/>
  <c r="D238" i="16"/>
  <c r="E238" i="16"/>
  <c r="F238" i="16"/>
  <c r="C239" i="16"/>
  <c r="D239" i="16"/>
  <c r="E239" i="16"/>
  <c r="F239" i="16"/>
  <c r="C240" i="16"/>
  <c r="D240" i="16"/>
  <c r="E240" i="16"/>
  <c r="F240" i="16"/>
  <c r="C241" i="16"/>
  <c r="D241" i="16"/>
  <c r="E241" i="16"/>
  <c r="F241" i="16"/>
  <c r="C242" i="16"/>
  <c r="D242" i="16"/>
  <c r="E242" i="16"/>
  <c r="F242" i="16"/>
  <c r="C243" i="16"/>
  <c r="D243" i="16"/>
  <c r="E243" i="16"/>
  <c r="F243" i="16"/>
  <c r="C244" i="16"/>
  <c r="D244" i="16"/>
  <c r="E244" i="16"/>
  <c r="F244" i="16"/>
  <c r="C245" i="16"/>
  <c r="D245" i="16"/>
  <c r="E245" i="16"/>
  <c r="F245" i="16"/>
  <c r="C246" i="16"/>
  <c r="D246" i="16"/>
  <c r="E246" i="16"/>
  <c r="F246" i="16"/>
  <c r="C247" i="16"/>
  <c r="D247" i="16"/>
  <c r="E247" i="16"/>
  <c r="F247" i="16"/>
  <c r="C248" i="16"/>
  <c r="D248" i="16"/>
  <c r="E248" i="16"/>
  <c r="F248" i="16"/>
  <c r="C249" i="16"/>
  <c r="D249" i="16"/>
  <c r="E249" i="16"/>
  <c r="F249" i="16"/>
  <c r="E250" i="16"/>
  <c r="F250" i="16"/>
  <c r="C251" i="16"/>
  <c r="D251" i="16"/>
  <c r="E251" i="16"/>
  <c r="F251" i="16"/>
  <c r="C252" i="16"/>
  <c r="D252" i="16"/>
  <c r="E252" i="16"/>
  <c r="F252" i="16"/>
  <c r="C253" i="16"/>
  <c r="D253" i="16"/>
  <c r="E253" i="16"/>
  <c r="F253" i="16"/>
  <c r="C254" i="16"/>
  <c r="D254" i="16"/>
  <c r="E254" i="16"/>
  <c r="F254" i="16"/>
  <c r="C255" i="16"/>
  <c r="D255" i="16"/>
  <c r="E255" i="16"/>
  <c r="F255" i="16"/>
  <c r="C256" i="16"/>
  <c r="D256" i="16"/>
  <c r="E256" i="16"/>
  <c r="F256" i="16"/>
  <c r="C257" i="16"/>
  <c r="D257" i="16"/>
  <c r="E257" i="16"/>
  <c r="F257" i="16"/>
  <c r="C258" i="16"/>
  <c r="D258" i="16"/>
  <c r="E258" i="16"/>
  <c r="F258" i="16"/>
  <c r="C259" i="16"/>
  <c r="D259" i="16"/>
  <c r="E259" i="16"/>
  <c r="F259" i="16"/>
  <c r="C260" i="16"/>
  <c r="D260" i="16"/>
  <c r="E260" i="16"/>
  <c r="F260" i="16"/>
  <c r="C261" i="16"/>
  <c r="D261" i="16"/>
  <c r="E261" i="16"/>
  <c r="F261" i="16"/>
  <c r="C262" i="16"/>
  <c r="D262" i="16"/>
  <c r="E262" i="16"/>
  <c r="F262" i="16"/>
  <c r="C263" i="16"/>
  <c r="D263" i="16"/>
  <c r="E263" i="16"/>
  <c r="F263" i="16"/>
  <c r="C264" i="16"/>
  <c r="D264" i="16"/>
  <c r="E264" i="16"/>
  <c r="F264" i="16"/>
  <c r="C265" i="16"/>
  <c r="D265" i="16"/>
  <c r="E265" i="16"/>
  <c r="F265" i="16"/>
  <c r="C266" i="16"/>
  <c r="D266" i="16"/>
  <c r="E266" i="16"/>
  <c r="F266" i="16"/>
  <c r="C267" i="16"/>
  <c r="D267" i="16"/>
  <c r="E267" i="16"/>
  <c r="F267" i="16"/>
  <c r="C268" i="16"/>
  <c r="D268" i="16"/>
  <c r="E268" i="16"/>
  <c r="F268" i="16"/>
  <c r="C269" i="16"/>
  <c r="D269" i="16"/>
  <c r="E269" i="16"/>
  <c r="F269" i="16"/>
  <c r="C270" i="16"/>
  <c r="D270" i="16"/>
  <c r="E270" i="16"/>
  <c r="F270" i="16"/>
  <c r="C271" i="16"/>
  <c r="D271" i="16"/>
  <c r="E271" i="16"/>
  <c r="F271" i="16"/>
  <c r="C272" i="16"/>
  <c r="D272" i="16"/>
  <c r="E272" i="16"/>
  <c r="F272" i="16"/>
  <c r="C273" i="16"/>
  <c r="D273" i="16"/>
  <c r="E273" i="16"/>
  <c r="F273" i="16"/>
  <c r="C274" i="16"/>
  <c r="D274" i="16"/>
  <c r="E274" i="16"/>
  <c r="F274" i="16"/>
  <c r="C275" i="16"/>
  <c r="D275" i="16"/>
  <c r="E275" i="16"/>
  <c r="F275" i="16"/>
  <c r="C276" i="16"/>
  <c r="D276" i="16"/>
  <c r="E276" i="16"/>
  <c r="F276" i="16"/>
  <c r="C277" i="16"/>
  <c r="D277" i="16"/>
  <c r="E277" i="16"/>
  <c r="F277" i="16"/>
  <c r="C278" i="16"/>
  <c r="D278" i="16"/>
  <c r="E278" i="16"/>
  <c r="F278" i="16"/>
  <c r="C279" i="16"/>
  <c r="D279" i="16"/>
  <c r="E279" i="16"/>
  <c r="F279" i="16"/>
  <c r="C280" i="16"/>
  <c r="D280" i="16"/>
  <c r="E280" i="16"/>
  <c r="F280" i="16"/>
  <c r="C281" i="16"/>
  <c r="D281" i="16"/>
  <c r="E281" i="16"/>
  <c r="F281" i="16"/>
  <c r="C282" i="16"/>
  <c r="D282" i="16"/>
  <c r="E282" i="16"/>
  <c r="F282" i="16"/>
  <c r="C283" i="16"/>
  <c r="D283" i="16"/>
  <c r="E283" i="16"/>
  <c r="F283" i="16"/>
  <c r="C284" i="16"/>
  <c r="D284" i="16"/>
  <c r="E284" i="16"/>
  <c r="F284" i="16"/>
  <c r="C285" i="16"/>
  <c r="D285" i="16"/>
  <c r="E285" i="16"/>
  <c r="F285" i="16"/>
  <c r="C286" i="16"/>
  <c r="D286" i="16"/>
  <c r="E286" i="16"/>
  <c r="F286" i="16"/>
  <c r="C287" i="16"/>
  <c r="D287" i="16"/>
  <c r="E287" i="16"/>
  <c r="F287" i="16"/>
  <c r="C288" i="16"/>
  <c r="D288" i="16"/>
  <c r="E288" i="16"/>
  <c r="F288" i="16"/>
  <c r="C289" i="16"/>
  <c r="D289" i="16"/>
  <c r="E289" i="16"/>
  <c r="F289" i="16"/>
  <c r="C290" i="16"/>
  <c r="D290" i="16"/>
  <c r="E290" i="16"/>
  <c r="F290" i="16"/>
  <c r="C291" i="16"/>
  <c r="D291" i="16"/>
  <c r="E291" i="16"/>
  <c r="F291" i="16"/>
  <c r="C292" i="16"/>
  <c r="D292" i="16"/>
  <c r="E292" i="16"/>
  <c r="F292" i="16"/>
  <c r="C293" i="16"/>
  <c r="D293" i="16"/>
  <c r="E293" i="16"/>
  <c r="F293" i="16"/>
  <c r="C294" i="16"/>
  <c r="D294" i="16"/>
  <c r="E294" i="16"/>
  <c r="F294" i="16"/>
  <c r="C295" i="16"/>
  <c r="D295" i="16"/>
  <c r="E295" i="16"/>
  <c r="F295" i="16"/>
  <c r="C296" i="16"/>
  <c r="D296" i="16"/>
  <c r="E296" i="16"/>
  <c r="F296" i="16"/>
  <c r="C297" i="16"/>
  <c r="D297" i="16"/>
  <c r="E297" i="16"/>
  <c r="F297" i="16"/>
  <c r="C298" i="16"/>
  <c r="D298" i="16"/>
  <c r="E298" i="16"/>
  <c r="F298" i="16"/>
  <c r="C299" i="16"/>
  <c r="D299" i="16"/>
  <c r="E299" i="16"/>
  <c r="F299" i="16"/>
  <c r="C300" i="16"/>
  <c r="D300" i="16"/>
  <c r="E300" i="16"/>
  <c r="F300" i="16"/>
  <c r="C301" i="16"/>
  <c r="D301" i="16"/>
  <c r="E301" i="16"/>
  <c r="F301" i="16"/>
  <c r="C302" i="16"/>
  <c r="D302" i="16"/>
  <c r="E302" i="16"/>
  <c r="F302" i="16"/>
  <c r="C303" i="16"/>
  <c r="D303" i="16"/>
  <c r="E303" i="16"/>
  <c r="F303" i="16"/>
  <c r="C304" i="16"/>
  <c r="D304" i="16"/>
  <c r="E304" i="16"/>
  <c r="F304" i="16"/>
  <c r="C305" i="16"/>
  <c r="D305" i="16"/>
  <c r="E305" i="16"/>
  <c r="F305" i="16"/>
  <c r="C306" i="16"/>
  <c r="D306" i="16"/>
  <c r="E306" i="16"/>
  <c r="F306" i="16"/>
  <c r="C307" i="16"/>
  <c r="D307" i="16"/>
  <c r="E307" i="16"/>
  <c r="F307" i="16"/>
  <c r="C308" i="16"/>
  <c r="D308" i="16"/>
  <c r="E308" i="16"/>
  <c r="F308" i="16"/>
  <c r="C309" i="16"/>
  <c r="D309" i="16"/>
  <c r="E309" i="16"/>
  <c r="F309" i="16"/>
  <c r="C310" i="16"/>
  <c r="D310" i="16"/>
  <c r="E310" i="16"/>
  <c r="F310" i="16"/>
  <c r="C311" i="16"/>
  <c r="D311" i="16"/>
  <c r="E311" i="16"/>
  <c r="F311" i="16"/>
  <c r="C312" i="16"/>
  <c r="D312" i="16"/>
  <c r="E312" i="16"/>
  <c r="F312" i="16"/>
  <c r="C313" i="16"/>
  <c r="D313" i="16"/>
  <c r="E313" i="16"/>
  <c r="F313" i="16"/>
  <c r="C314" i="16"/>
  <c r="D314" i="16"/>
  <c r="E314" i="16"/>
  <c r="F314" i="16"/>
  <c r="C315" i="16"/>
  <c r="D315" i="16"/>
  <c r="E315" i="16"/>
  <c r="F315" i="16"/>
  <c r="C316" i="16"/>
  <c r="D316" i="16"/>
  <c r="E316" i="16"/>
  <c r="F316" i="16"/>
  <c r="C317" i="16"/>
  <c r="D317" i="16"/>
  <c r="E317" i="16"/>
  <c r="F317" i="16"/>
  <c r="C318" i="16"/>
  <c r="D318" i="16"/>
  <c r="E318" i="16"/>
  <c r="F318" i="16"/>
  <c r="C319" i="16"/>
  <c r="D319" i="16"/>
  <c r="E319" i="16"/>
  <c r="F319" i="16"/>
  <c r="C320" i="16"/>
  <c r="D320" i="16"/>
  <c r="E320" i="16"/>
  <c r="F320" i="16"/>
  <c r="C321" i="16"/>
  <c r="D321" i="16"/>
  <c r="E321" i="16"/>
  <c r="F321" i="16"/>
  <c r="C322" i="16"/>
  <c r="D322" i="16"/>
  <c r="E322" i="16"/>
  <c r="F322" i="16"/>
  <c r="C323" i="16"/>
  <c r="D323" i="16"/>
  <c r="E323" i="16"/>
  <c r="F323" i="16"/>
  <c r="C324" i="16"/>
  <c r="D324" i="16"/>
  <c r="E324" i="16"/>
  <c r="F324" i="16"/>
  <c r="C325" i="16"/>
  <c r="D325" i="16"/>
  <c r="E325" i="16"/>
  <c r="F325" i="16"/>
  <c r="C326" i="16"/>
  <c r="D326" i="16"/>
  <c r="E326" i="16"/>
  <c r="F326" i="16"/>
  <c r="C327" i="16"/>
  <c r="D327" i="16"/>
  <c r="E327" i="16"/>
  <c r="F327" i="16"/>
  <c r="C328" i="16"/>
  <c r="D328" i="16"/>
  <c r="E328" i="16"/>
  <c r="F328" i="16"/>
  <c r="C329" i="16"/>
  <c r="D329" i="16"/>
  <c r="E329" i="16"/>
  <c r="F329" i="16"/>
  <c r="C330" i="16"/>
  <c r="D330" i="16"/>
  <c r="E330" i="16"/>
  <c r="F330" i="16"/>
  <c r="C331" i="16"/>
  <c r="D331" i="16"/>
  <c r="E331" i="16"/>
  <c r="F331" i="16"/>
  <c r="C332" i="16"/>
  <c r="D332" i="16"/>
  <c r="E332" i="16"/>
  <c r="F332" i="16"/>
  <c r="C333" i="16"/>
  <c r="D333" i="16"/>
  <c r="E333" i="16"/>
  <c r="F333" i="16"/>
  <c r="C334" i="16"/>
  <c r="D334" i="16"/>
  <c r="E334" i="16"/>
  <c r="F334" i="16"/>
  <c r="C335" i="16"/>
  <c r="D335" i="16"/>
  <c r="E335" i="16"/>
  <c r="F335" i="16"/>
  <c r="C336" i="16"/>
  <c r="D336" i="16"/>
  <c r="E336" i="16"/>
  <c r="F336" i="16"/>
  <c r="C337" i="16"/>
  <c r="D337" i="16"/>
  <c r="E337" i="16"/>
  <c r="F337" i="16"/>
  <c r="C338" i="16"/>
  <c r="D338" i="16"/>
  <c r="E338" i="16"/>
  <c r="F338" i="16"/>
  <c r="C339" i="16"/>
  <c r="D339" i="16"/>
  <c r="E339" i="16"/>
  <c r="F339" i="16"/>
  <c r="C340" i="16"/>
  <c r="D340" i="16"/>
  <c r="E340" i="16"/>
  <c r="F340" i="16"/>
  <c r="C341" i="16"/>
  <c r="D341" i="16"/>
  <c r="E341" i="16"/>
  <c r="F341" i="16"/>
  <c r="C342" i="16"/>
  <c r="D342" i="16"/>
  <c r="E342" i="16"/>
  <c r="F342" i="16"/>
  <c r="C343" i="16"/>
  <c r="D343" i="16"/>
  <c r="E343" i="16"/>
  <c r="F343" i="16"/>
  <c r="C344" i="16"/>
  <c r="D344" i="16"/>
  <c r="E344" i="16"/>
  <c r="F344" i="16"/>
  <c r="C345" i="16"/>
  <c r="D345" i="16"/>
  <c r="E345" i="16"/>
  <c r="F345" i="16"/>
  <c r="C346" i="16"/>
  <c r="D346" i="16"/>
  <c r="E346" i="16"/>
  <c r="F346" i="16"/>
  <c r="C347" i="16"/>
  <c r="D347" i="16"/>
  <c r="E347" i="16"/>
  <c r="F347" i="16"/>
  <c r="C348" i="16"/>
  <c r="D348" i="16"/>
  <c r="E348" i="16"/>
  <c r="F348" i="16"/>
  <c r="C349" i="16"/>
  <c r="D349" i="16"/>
  <c r="E349" i="16"/>
  <c r="F349" i="16"/>
  <c r="C350" i="16"/>
  <c r="D350" i="16"/>
  <c r="E350" i="16"/>
  <c r="F350" i="16"/>
  <c r="C351" i="16"/>
  <c r="D351" i="16"/>
  <c r="E351" i="16"/>
  <c r="F351" i="16"/>
  <c r="C352" i="16"/>
  <c r="D352" i="16"/>
  <c r="E352" i="16"/>
  <c r="F352" i="16"/>
  <c r="C353" i="16"/>
  <c r="D353" i="16"/>
  <c r="E353" i="16"/>
  <c r="F353" i="16"/>
  <c r="C354" i="16"/>
  <c r="D354" i="16"/>
  <c r="E354" i="16"/>
  <c r="F354" i="16"/>
  <c r="C355" i="16"/>
  <c r="D355" i="16"/>
  <c r="E355" i="16"/>
  <c r="F355" i="16"/>
  <c r="C356" i="16"/>
  <c r="D356" i="16"/>
  <c r="E356" i="16"/>
  <c r="F356" i="16"/>
  <c r="C357" i="16"/>
  <c r="D357" i="16"/>
  <c r="E357" i="16"/>
  <c r="F357" i="16"/>
  <c r="C358" i="16"/>
  <c r="D358" i="16"/>
  <c r="E358" i="16"/>
  <c r="F358" i="16"/>
  <c r="C359" i="16"/>
  <c r="D359" i="16"/>
  <c r="E359" i="16"/>
  <c r="F359" i="16"/>
  <c r="C360" i="16"/>
  <c r="D360" i="16"/>
  <c r="E360" i="16"/>
  <c r="F360" i="16"/>
  <c r="C361" i="16"/>
  <c r="D361" i="16"/>
  <c r="E361" i="16"/>
  <c r="F361" i="16"/>
  <c r="C362" i="16"/>
  <c r="D362" i="16"/>
  <c r="E362" i="16"/>
  <c r="F362" i="16"/>
  <c r="C363" i="16"/>
  <c r="D363" i="16"/>
  <c r="E363" i="16"/>
  <c r="F363" i="16"/>
  <c r="C364" i="16"/>
  <c r="D364" i="16"/>
  <c r="E364" i="16"/>
  <c r="F364" i="16"/>
  <c r="C365" i="16"/>
  <c r="D365" i="16"/>
  <c r="E365" i="16"/>
  <c r="F365" i="16"/>
  <c r="C366" i="16"/>
  <c r="D366" i="16"/>
  <c r="E366" i="16"/>
  <c r="F366" i="16"/>
  <c r="C367" i="16"/>
  <c r="D367" i="16"/>
  <c r="E367" i="16"/>
  <c r="F367" i="16"/>
  <c r="C368" i="16"/>
  <c r="D368" i="16"/>
  <c r="E368" i="16"/>
  <c r="F368" i="16"/>
  <c r="C369" i="16"/>
  <c r="D369" i="16"/>
  <c r="E369" i="16"/>
  <c r="F369" i="16"/>
  <c r="C370" i="16"/>
  <c r="D370" i="16"/>
  <c r="E370" i="16"/>
  <c r="F370" i="16"/>
  <c r="C371" i="16"/>
  <c r="D371" i="16"/>
  <c r="E371" i="16"/>
  <c r="F371" i="16"/>
  <c r="C372" i="16"/>
  <c r="D372" i="16"/>
  <c r="E372" i="16"/>
  <c r="F372" i="16"/>
  <c r="C373" i="16"/>
  <c r="D373" i="16"/>
  <c r="E373" i="16"/>
  <c r="F373" i="16"/>
  <c r="C374" i="16"/>
  <c r="D374" i="16"/>
  <c r="E374" i="16"/>
  <c r="F374" i="16"/>
  <c r="C375" i="16"/>
  <c r="D375" i="16"/>
  <c r="E375" i="16"/>
  <c r="F375" i="16"/>
  <c r="C376" i="16"/>
  <c r="D376" i="16"/>
  <c r="E376" i="16"/>
  <c r="F376" i="16"/>
  <c r="C377" i="16"/>
  <c r="D377" i="16"/>
  <c r="E377" i="16"/>
  <c r="F377" i="16"/>
  <c r="C378" i="16"/>
  <c r="D378" i="16"/>
  <c r="E378" i="16"/>
  <c r="F378" i="16"/>
  <c r="C379" i="16"/>
  <c r="D379" i="16"/>
  <c r="E379" i="16"/>
  <c r="F379" i="16"/>
  <c r="C380" i="16"/>
  <c r="D380" i="16"/>
  <c r="E380" i="16"/>
  <c r="F380" i="16"/>
  <c r="C381" i="16"/>
  <c r="D381" i="16"/>
  <c r="E381" i="16"/>
  <c r="F381" i="16"/>
  <c r="C382" i="16"/>
  <c r="D382" i="16"/>
  <c r="E382" i="16"/>
  <c r="F382" i="16"/>
  <c r="C383" i="16"/>
  <c r="D383" i="16"/>
  <c r="E383" i="16"/>
  <c r="F383" i="16"/>
  <c r="C384" i="16"/>
  <c r="D384" i="16"/>
  <c r="E384" i="16"/>
  <c r="F384" i="16"/>
  <c r="C385" i="16"/>
  <c r="D385" i="16"/>
  <c r="E385" i="16"/>
  <c r="F385" i="16"/>
  <c r="C386" i="16"/>
  <c r="D386" i="16"/>
  <c r="E386" i="16"/>
  <c r="F386" i="16"/>
  <c r="C387" i="16"/>
  <c r="D387" i="16"/>
  <c r="E387" i="16"/>
  <c r="F387" i="16"/>
  <c r="C388" i="16"/>
  <c r="D388" i="16"/>
  <c r="E388" i="16"/>
  <c r="F388" i="16"/>
  <c r="C389" i="16"/>
  <c r="D389" i="16"/>
  <c r="E389" i="16"/>
  <c r="F389" i="16"/>
  <c r="C390" i="16"/>
  <c r="D390" i="16"/>
  <c r="E390" i="16"/>
  <c r="F390" i="16"/>
  <c r="C391" i="16"/>
  <c r="D391" i="16"/>
  <c r="E391" i="16"/>
  <c r="F391" i="16"/>
  <c r="C392" i="16"/>
  <c r="D392" i="16"/>
  <c r="E392" i="16"/>
  <c r="F392" i="16"/>
  <c r="C393" i="16"/>
  <c r="D393" i="16"/>
  <c r="E393" i="16"/>
  <c r="F393" i="16"/>
  <c r="C394" i="16"/>
  <c r="D394" i="16"/>
  <c r="E394" i="16"/>
  <c r="F394" i="16"/>
  <c r="C395" i="16"/>
  <c r="D395" i="16"/>
  <c r="E395" i="16"/>
  <c r="F395" i="16"/>
  <c r="C396" i="16"/>
  <c r="D396" i="16"/>
  <c r="E396" i="16"/>
  <c r="F396" i="16"/>
  <c r="C397" i="16"/>
  <c r="D397" i="16"/>
  <c r="E397" i="16"/>
  <c r="F397" i="16"/>
  <c r="C398" i="16"/>
  <c r="D398" i="16"/>
  <c r="E398" i="16"/>
  <c r="F398" i="16"/>
  <c r="C399" i="16"/>
  <c r="D399" i="16"/>
  <c r="E399" i="16"/>
  <c r="F399" i="16"/>
  <c r="C400" i="16"/>
  <c r="D400" i="16"/>
  <c r="E400" i="16"/>
  <c r="F400" i="16"/>
  <c r="C401" i="16"/>
  <c r="D401" i="16"/>
  <c r="E401" i="16"/>
  <c r="F401" i="16"/>
  <c r="C402" i="16"/>
  <c r="D402" i="16"/>
  <c r="E402" i="16"/>
  <c r="F402" i="16"/>
  <c r="C403" i="16"/>
  <c r="D403" i="16"/>
  <c r="E403" i="16"/>
  <c r="F403" i="16"/>
  <c r="C404" i="16"/>
  <c r="D404" i="16"/>
  <c r="E404" i="16"/>
  <c r="F404" i="16"/>
  <c r="C405" i="16"/>
  <c r="D405" i="16"/>
  <c r="E405" i="16"/>
  <c r="F405" i="16"/>
  <c r="C406" i="16"/>
  <c r="D406" i="16"/>
  <c r="E406" i="16"/>
  <c r="F406" i="16"/>
  <c r="C407" i="16"/>
  <c r="D407" i="16"/>
  <c r="E407" i="16"/>
  <c r="F407" i="16"/>
  <c r="C408" i="16"/>
  <c r="D408" i="16"/>
  <c r="E408" i="16"/>
  <c r="F408" i="16"/>
  <c r="C409" i="16"/>
  <c r="D409" i="16"/>
  <c r="E409" i="16"/>
  <c r="F409" i="16"/>
  <c r="C410" i="16"/>
  <c r="D410" i="16"/>
  <c r="E410" i="16"/>
  <c r="F410" i="16"/>
  <c r="C411" i="16"/>
  <c r="D411" i="16"/>
  <c r="E411" i="16"/>
  <c r="F411" i="16"/>
  <c r="C412" i="16"/>
  <c r="D412" i="16"/>
  <c r="E412" i="16"/>
  <c r="F412" i="16"/>
  <c r="C413" i="16"/>
  <c r="D413" i="16"/>
  <c r="E413" i="16"/>
  <c r="F413" i="16"/>
  <c r="C414" i="16"/>
  <c r="D414" i="16"/>
  <c r="E414" i="16"/>
  <c r="F414" i="16"/>
  <c r="C415" i="16"/>
  <c r="D415" i="16"/>
  <c r="E415" i="16"/>
  <c r="F415" i="16"/>
  <c r="C416" i="16"/>
  <c r="D416" i="16"/>
  <c r="E416" i="16"/>
  <c r="F416" i="16"/>
  <c r="C417" i="16"/>
  <c r="D417" i="16"/>
  <c r="E417" i="16"/>
  <c r="F417" i="16"/>
  <c r="C418" i="16"/>
  <c r="D418" i="16"/>
  <c r="E418" i="16"/>
  <c r="F418" i="16"/>
  <c r="C419" i="16"/>
  <c r="D419" i="16"/>
  <c r="E419" i="16"/>
  <c r="F419" i="16"/>
  <c r="C420" i="16"/>
  <c r="D420" i="16"/>
  <c r="E420" i="16"/>
  <c r="F420" i="16"/>
  <c r="C421" i="16"/>
  <c r="D421" i="16"/>
  <c r="E421" i="16"/>
  <c r="F421" i="16"/>
  <c r="C422" i="16"/>
  <c r="D422" i="16"/>
  <c r="E422" i="16"/>
  <c r="F422" i="16"/>
  <c r="C423" i="16"/>
  <c r="D423" i="16"/>
  <c r="E423" i="16"/>
  <c r="F423" i="16"/>
  <c r="C424" i="16"/>
  <c r="D424" i="16"/>
  <c r="E424" i="16"/>
  <c r="F424" i="16"/>
  <c r="C425" i="16"/>
  <c r="D425" i="16"/>
  <c r="E425" i="16"/>
  <c r="F425" i="16"/>
  <c r="C426" i="16"/>
  <c r="D426" i="16"/>
  <c r="E426" i="16"/>
  <c r="F426" i="16"/>
  <c r="C427" i="16"/>
  <c r="D427" i="16"/>
  <c r="E427" i="16"/>
  <c r="F427" i="16"/>
  <c r="C428" i="16"/>
  <c r="D428" i="16"/>
  <c r="E428" i="16"/>
  <c r="F428" i="16"/>
  <c r="C429" i="16"/>
  <c r="D429" i="16"/>
  <c r="E429" i="16"/>
  <c r="F429" i="16"/>
  <c r="C430" i="16"/>
  <c r="D430" i="16"/>
  <c r="E430" i="16"/>
  <c r="F430" i="16"/>
  <c r="C431" i="16"/>
  <c r="D431" i="16"/>
  <c r="E431" i="16"/>
  <c r="F431" i="16"/>
  <c r="C432" i="16"/>
  <c r="D432" i="16"/>
  <c r="E432" i="16"/>
  <c r="F432" i="16"/>
  <c r="C433" i="16"/>
  <c r="D433" i="16"/>
  <c r="E433" i="16"/>
  <c r="F433" i="16"/>
  <c r="C434" i="16"/>
  <c r="D434" i="16"/>
  <c r="E434" i="16"/>
  <c r="F434" i="16"/>
  <c r="C435" i="16"/>
  <c r="D435" i="16"/>
  <c r="E435" i="16"/>
  <c r="F435" i="16"/>
  <c r="C436" i="16"/>
  <c r="D436" i="16"/>
  <c r="E436" i="16"/>
  <c r="F436" i="16"/>
  <c r="C437" i="16"/>
  <c r="D437" i="16"/>
  <c r="E437" i="16"/>
  <c r="F437" i="16"/>
  <c r="C438" i="16"/>
  <c r="D438" i="16"/>
  <c r="E438" i="16"/>
  <c r="F438" i="16"/>
  <c r="C439" i="16"/>
  <c r="D439" i="16"/>
  <c r="E439" i="16"/>
  <c r="F439" i="16"/>
  <c r="C440" i="16"/>
  <c r="D440" i="16"/>
  <c r="E440" i="16"/>
  <c r="F440" i="16"/>
  <c r="C441" i="16"/>
  <c r="D441" i="16"/>
  <c r="E441" i="16"/>
  <c r="F441" i="16"/>
  <c r="C442" i="16"/>
  <c r="D442" i="16"/>
  <c r="E442" i="16"/>
  <c r="F442" i="16"/>
  <c r="C443" i="16"/>
  <c r="D443" i="16"/>
  <c r="E443" i="16"/>
  <c r="F443" i="16"/>
  <c r="C444" i="16"/>
  <c r="D444" i="16"/>
  <c r="E444" i="16"/>
  <c r="F444" i="16"/>
  <c r="C445" i="16"/>
  <c r="D445" i="16"/>
  <c r="E445" i="16"/>
  <c r="F445" i="16"/>
  <c r="C446" i="16"/>
  <c r="D446" i="16"/>
  <c r="E446" i="16"/>
  <c r="F446" i="16"/>
  <c r="C447" i="16"/>
  <c r="D447" i="16"/>
  <c r="E447" i="16"/>
  <c r="F447" i="16"/>
  <c r="C448" i="16"/>
  <c r="D448" i="16"/>
  <c r="E448" i="16"/>
  <c r="F448" i="16"/>
  <c r="C449" i="16"/>
  <c r="D449" i="16"/>
  <c r="E449" i="16"/>
  <c r="F449" i="16"/>
  <c r="C450" i="16"/>
  <c r="D450" i="16"/>
  <c r="E450" i="16"/>
  <c r="F450" i="16"/>
  <c r="C451" i="16"/>
  <c r="D451" i="16"/>
  <c r="E451" i="16"/>
  <c r="F451" i="16"/>
  <c r="C452" i="16"/>
  <c r="D452" i="16"/>
  <c r="E452" i="16"/>
  <c r="F452" i="16"/>
  <c r="C453" i="16"/>
  <c r="D453" i="16"/>
  <c r="E453" i="16"/>
  <c r="F453" i="16"/>
  <c r="C454" i="16"/>
  <c r="D454" i="16"/>
  <c r="E454" i="16"/>
  <c r="F454" i="16"/>
  <c r="C455" i="16"/>
  <c r="D455" i="16"/>
  <c r="E455" i="16"/>
  <c r="F455" i="16"/>
  <c r="C456" i="16"/>
  <c r="D456" i="16"/>
  <c r="E456" i="16"/>
  <c r="F456" i="16"/>
  <c r="C457" i="16"/>
  <c r="D457" i="16"/>
  <c r="E457" i="16"/>
  <c r="F457" i="16"/>
  <c r="C458" i="16"/>
  <c r="D458" i="16"/>
  <c r="E458" i="16"/>
  <c r="F458" i="16"/>
  <c r="C459" i="16"/>
  <c r="D459" i="16"/>
  <c r="E459" i="16"/>
  <c r="F459" i="16"/>
  <c r="C460" i="16"/>
  <c r="D460" i="16"/>
  <c r="E460" i="16"/>
  <c r="F460" i="16"/>
  <c r="C461" i="16"/>
  <c r="D461" i="16"/>
  <c r="E461" i="16"/>
  <c r="F461" i="16"/>
  <c r="C462" i="16"/>
  <c r="D462" i="16"/>
  <c r="E462" i="16"/>
  <c r="F462" i="16"/>
  <c r="C463" i="16"/>
  <c r="D463" i="16"/>
  <c r="E463" i="16"/>
  <c r="F463" i="16"/>
  <c r="C464" i="16"/>
  <c r="D464" i="16"/>
  <c r="E464" i="16"/>
  <c r="F464" i="16"/>
  <c r="C465" i="16"/>
  <c r="D465" i="16"/>
  <c r="E465" i="16"/>
  <c r="F465" i="16"/>
  <c r="C466" i="16"/>
  <c r="D466" i="16"/>
  <c r="E466" i="16"/>
  <c r="F466" i="16"/>
  <c r="C467" i="16"/>
  <c r="D467" i="16"/>
  <c r="E467" i="16"/>
  <c r="F467" i="16"/>
  <c r="C468" i="16"/>
  <c r="D468" i="16"/>
  <c r="E468" i="16"/>
  <c r="F468" i="16"/>
  <c r="C469" i="16"/>
  <c r="D469" i="16"/>
  <c r="E469" i="16"/>
  <c r="F469" i="16"/>
  <c r="C470" i="16"/>
  <c r="D470" i="16"/>
  <c r="E470" i="16"/>
  <c r="F470" i="16"/>
  <c r="C471" i="16"/>
  <c r="D471" i="16"/>
  <c r="E471" i="16"/>
  <c r="F471" i="16"/>
  <c r="C472" i="16"/>
  <c r="D472" i="16"/>
  <c r="E472" i="16"/>
  <c r="F472" i="16"/>
  <c r="C473" i="16"/>
  <c r="D473" i="16"/>
  <c r="E473" i="16"/>
  <c r="F473" i="16"/>
  <c r="C474" i="16"/>
  <c r="D474" i="16"/>
  <c r="E474" i="16"/>
  <c r="F474" i="16"/>
  <c r="C475" i="16"/>
  <c r="D475" i="16"/>
  <c r="E475" i="16"/>
  <c r="F475" i="16"/>
  <c r="C476" i="16"/>
  <c r="D476" i="16"/>
  <c r="E476" i="16"/>
  <c r="F476" i="16"/>
  <c r="C477" i="16"/>
  <c r="D477" i="16"/>
  <c r="E477" i="16"/>
  <c r="F477" i="16"/>
  <c r="C478" i="16"/>
  <c r="D478" i="16"/>
  <c r="E478" i="16"/>
  <c r="F478" i="16"/>
  <c r="C479" i="16"/>
  <c r="D479" i="16"/>
  <c r="E479" i="16"/>
  <c r="F479" i="16"/>
  <c r="C480" i="16"/>
  <c r="D480" i="16"/>
  <c r="E480" i="16"/>
  <c r="F480" i="16"/>
  <c r="C481" i="16"/>
  <c r="D481" i="16"/>
  <c r="E481" i="16"/>
  <c r="F481" i="16"/>
  <c r="C482" i="16"/>
  <c r="D482" i="16"/>
  <c r="E482" i="16"/>
  <c r="F482" i="16"/>
  <c r="C483" i="16"/>
  <c r="D483" i="16"/>
  <c r="E483" i="16"/>
  <c r="F483" i="16"/>
  <c r="C484" i="16"/>
  <c r="D484" i="16"/>
  <c r="E484" i="16"/>
  <c r="F484" i="16"/>
  <c r="C485" i="16"/>
  <c r="D485" i="16"/>
  <c r="E485" i="16"/>
  <c r="F485" i="16"/>
  <c r="C486" i="16"/>
  <c r="D486" i="16"/>
  <c r="E486" i="16"/>
  <c r="F486" i="16"/>
  <c r="C487" i="16"/>
  <c r="D487" i="16"/>
  <c r="E487" i="16"/>
  <c r="F487" i="16"/>
  <c r="C488" i="16"/>
  <c r="D488" i="16"/>
  <c r="E488" i="16"/>
  <c r="F488" i="16"/>
  <c r="C489" i="16"/>
  <c r="D489" i="16"/>
  <c r="E489" i="16"/>
  <c r="F489" i="16"/>
  <c r="C490" i="16"/>
  <c r="D490" i="16"/>
  <c r="E490" i="16"/>
  <c r="F490" i="16"/>
  <c r="C491" i="16"/>
  <c r="D491" i="16"/>
  <c r="E491" i="16"/>
  <c r="F491" i="16"/>
  <c r="C492" i="16"/>
  <c r="D492" i="16"/>
  <c r="E492" i="16"/>
  <c r="F492" i="16"/>
  <c r="C493" i="16"/>
  <c r="D493" i="16"/>
  <c r="E493" i="16"/>
  <c r="F493" i="16"/>
  <c r="C494" i="16"/>
  <c r="D494" i="16"/>
  <c r="E494" i="16"/>
  <c r="F494" i="16"/>
  <c r="C495" i="16"/>
  <c r="D495" i="16"/>
  <c r="E495" i="16"/>
  <c r="F495" i="16"/>
  <c r="C496" i="16"/>
  <c r="D496" i="16"/>
  <c r="E496" i="16"/>
  <c r="F496" i="16"/>
  <c r="C497" i="16"/>
  <c r="D497" i="16"/>
  <c r="E497" i="16"/>
  <c r="F497" i="16"/>
  <c r="C498" i="16"/>
  <c r="D498" i="16"/>
  <c r="E498" i="16"/>
  <c r="F498" i="16"/>
  <c r="C499" i="16"/>
  <c r="D499" i="16"/>
  <c r="E499" i="16"/>
  <c r="F499" i="16"/>
  <c r="C500" i="16"/>
  <c r="D500" i="16"/>
  <c r="E500" i="16"/>
  <c r="F500" i="16"/>
  <c r="C501" i="16"/>
  <c r="D501" i="16"/>
  <c r="E501" i="16"/>
  <c r="F501" i="16"/>
  <c r="C502" i="16"/>
  <c r="D502" i="16"/>
  <c r="E502" i="16"/>
  <c r="F502" i="16"/>
  <c r="C503" i="16"/>
  <c r="D503" i="16"/>
  <c r="E503" i="16"/>
  <c r="F503" i="16"/>
  <c r="C504" i="16"/>
  <c r="D504" i="16"/>
  <c r="E504" i="16"/>
  <c r="F504" i="16"/>
  <c r="C505" i="16"/>
  <c r="D505" i="16"/>
  <c r="E505" i="16"/>
  <c r="F505" i="16"/>
  <c r="C506" i="16"/>
  <c r="D506" i="16"/>
  <c r="E506" i="16"/>
  <c r="F506" i="16"/>
  <c r="C507" i="16"/>
  <c r="D507" i="16"/>
  <c r="E507" i="16"/>
  <c r="F507" i="16"/>
  <c r="C508" i="16"/>
  <c r="D508" i="16"/>
  <c r="E508" i="16"/>
  <c r="F508" i="16"/>
  <c r="C509" i="16"/>
  <c r="D509" i="16"/>
  <c r="E509" i="16"/>
  <c r="F509" i="16"/>
  <c r="C510" i="16"/>
  <c r="D510" i="16"/>
  <c r="E510" i="16"/>
  <c r="F510" i="16"/>
  <c r="C511" i="16"/>
  <c r="D511" i="16"/>
  <c r="E511" i="16"/>
  <c r="F511" i="16"/>
  <c r="C512" i="16"/>
  <c r="D512" i="16"/>
  <c r="E512" i="16"/>
  <c r="F512" i="16"/>
  <c r="C513" i="16"/>
  <c r="D513" i="16"/>
  <c r="E513" i="16"/>
  <c r="F513" i="16"/>
  <c r="C514" i="16"/>
  <c r="D514" i="16"/>
  <c r="E514" i="16"/>
  <c r="F514" i="16"/>
  <c r="C515" i="16"/>
  <c r="D515" i="16"/>
  <c r="E515" i="16"/>
  <c r="F515" i="16"/>
  <c r="C516" i="16"/>
  <c r="D516" i="16"/>
  <c r="E516" i="16"/>
  <c r="F516" i="16"/>
  <c r="C517" i="16"/>
  <c r="D517" i="16"/>
  <c r="E517" i="16"/>
  <c r="F517" i="16"/>
  <c r="C518" i="16"/>
  <c r="D518" i="16"/>
  <c r="E518" i="16"/>
  <c r="F518" i="16"/>
  <c r="C519" i="16"/>
  <c r="D519" i="16"/>
  <c r="E519" i="16"/>
  <c r="F519" i="16"/>
  <c r="C520" i="16"/>
  <c r="D520" i="16"/>
  <c r="E520" i="16"/>
  <c r="F520" i="16"/>
  <c r="C521" i="16"/>
  <c r="D521" i="16"/>
  <c r="E521" i="16"/>
  <c r="F521" i="16"/>
  <c r="C522" i="16"/>
  <c r="D522" i="16"/>
  <c r="E522" i="16"/>
  <c r="F522" i="16"/>
  <c r="C523" i="16"/>
  <c r="D523" i="16"/>
  <c r="E523" i="16"/>
  <c r="F523" i="16"/>
  <c r="C524" i="16"/>
  <c r="D524" i="16"/>
  <c r="E524" i="16"/>
  <c r="F524" i="16"/>
  <c r="C525" i="16"/>
  <c r="D525" i="16"/>
  <c r="E525" i="16"/>
  <c r="F525" i="16"/>
  <c r="C526" i="16"/>
  <c r="D526" i="16"/>
  <c r="E526" i="16"/>
  <c r="F526" i="16"/>
  <c r="C527" i="16"/>
  <c r="D527" i="16"/>
  <c r="E527" i="16"/>
  <c r="F527" i="16"/>
  <c r="C528" i="16"/>
  <c r="D528" i="16"/>
  <c r="E528" i="16"/>
  <c r="F528" i="16"/>
  <c r="C529" i="16"/>
  <c r="D529" i="16"/>
  <c r="E529" i="16"/>
  <c r="F529" i="16"/>
  <c r="C530" i="16"/>
  <c r="D530" i="16"/>
  <c r="E530" i="16"/>
  <c r="F530" i="16"/>
  <c r="C531" i="16"/>
  <c r="D531" i="16"/>
  <c r="E531" i="16"/>
  <c r="F531" i="16"/>
  <c r="C532" i="16"/>
  <c r="D532" i="16"/>
  <c r="E532" i="16"/>
  <c r="F532" i="16"/>
  <c r="C533" i="16"/>
  <c r="D533" i="16"/>
  <c r="E533" i="16"/>
  <c r="F533" i="16"/>
  <c r="C534" i="16"/>
  <c r="D534" i="16"/>
  <c r="E534" i="16"/>
  <c r="F534" i="16"/>
  <c r="C535" i="16"/>
  <c r="D535" i="16"/>
  <c r="E535" i="16"/>
  <c r="F535" i="16"/>
  <c r="C536" i="16"/>
  <c r="D536" i="16"/>
  <c r="E536" i="16"/>
  <c r="F536" i="16"/>
  <c r="C537" i="16"/>
  <c r="D537" i="16"/>
  <c r="E537" i="16"/>
  <c r="F537" i="16"/>
  <c r="C538" i="16"/>
  <c r="D538" i="16"/>
  <c r="E538" i="16"/>
  <c r="F538" i="16"/>
  <c r="C539" i="16"/>
  <c r="D539" i="16"/>
  <c r="E539" i="16"/>
  <c r="F539" i="16"/>
  <c r="C540" i="16"/>
  <c r="D540" i="16"/>
  <c r="E540" i="16"/>
  <c r="F540" i="16"/>
  <c r="C541" i="16"/>
  <c r="D541" i="16"/>
  <c r="E541" i="16"/>
  <c r="F541" i="16"/>
  <c r="C542" i="16"/>
  <c r="D542" i="16"/>
  <c r="E542" i="16"/>
  <c r="F542" i="16"/>
  <c r="C543" i="16"/>
  <c r="D543" i="16"/>
  <c r="E543" i="16"/>
  <c r="F543" i="16"/>
  <c r="C544" i="16"/>
  <c r="D544" i="16"/>
  <c r="E544" i="16"/>
  <c r="F544" i="16"/>
  <c r="C545" i="16"/>
  <c r="D545" i="16"/>
  <c r="E545" i="16"/>
  <c r="F545" i="16"/>
  <c r="C546" i="16"/>
  <c r="D546" i="16"/>
  <c r="E546" i="16"/>
  <c r="F546" i="16"/>
  <c r="C547" i="16"/>
  <c r="D547" i="16"/>
  <c r="E547" i="16"/>
  <c r="F547" i="16"/>
  <c r="C548" i="16"/>
  <c r="D548" i="16"/>
  <c r="E548" i="16"/>
  <c r="F548" i="16"/>
  <c r="C549" i="16"/>
  <c r="D549" i="16"/>
  <c r="E549" i="16"/>
  <c r="F549" i="16"/>
  <c r="C550" i="16"/>
  <c r="D550" i="16"/>
  <c r="E550" i="16"/>
  <c r="F550" i="16"/>
  <c r="C551" i="16"/>
  <c r="D551" i="16"/>
  <c r="E551" i="16"/>
  <c r="F551" i="16"/>
  <c r="C552" i="16"/>
  <c r="D552" i="16"/>
  <c r="E552" i="16"/>
  <c r="F552" i="16"/>
  <c r="C553" i="16"/>
  <c r="D553" i="16"/>
  <c r="E553" i="16"/>
  <c r="F553" i="16"/>
  <c r="C554" i="16"/>
  <c r="D554" i="16"/>
  <c r="E554" i="16"/>
  <c r="F554" i="16"/>
  <c r="C555" i="16"/>
  <c r="D555" i="16"/>
  <c r="E555" i="16"/>
  <c r="F555" i="16"/>
  <c r="C556" i="16"/>
  <c r="D556" i="16"/>
  <c r="E556" i="16"/>
  <c r="F556" i="16"/>
  <c r="C557" i="16"/>
  <c r="D557" i="16"/>
  <c r="E557" i="16"/>
  <c r="F557" i="16"/>
  <c r="C558" i="16"/>
  <c r="D558" i="16"/>
  <c r="E558" i="16"/>
  <c r="F558" i="16"/>
  <c r="C559" i="16"/>
  <c r="D559" i="16"/>
  <c r="E559" i="16"/>
  <c r="F559" i="16"/>
  <c r="C560" i="16"/>
  <c r="D560" i="16"/>
  <c r="E560" i="16"/>
  <c r="F560" i="16"/>
  <c r="C561" i="16"/>
  <c r="D561" i="16"/>
  <c r="E561" i="16"/>
  <c r="F561" i="16"/>
  <c r="C562" i="16"/>
  <c r="D562" i="16"/>
  <c r="E562" i="16"/>
  <c r="F562" i="16"/>
  <c r="C563" i="16"/>
  <c r="D563" i="16"/>
  <c r="E563" i="16"/>
  <c r="F563" i="16"/>
  <c r="C564" i="16"/>
  <c r="D564" i="16"/>
  <c r="E564" i="16"/>
  <c r="F564" i="16"/>
  <c r="C565" i="16"/>
  <c r="D565" i="16"/>
  <c r="E565" i="16"/>
  <c r="F565" i="16"/>
  <c r="C566" i="16"/>
  <c r="D566" i="16"/>
  <c r="E566" i="16"/>
  <c r="F566" i="16"/>
  <c r="C567" i="16"/>
  <c r="D567" i="16"/>
  <c r="E567" i="16"/>
  <c r="F567" i="16"/>
  <c r="C568" i="16"/>
  <c r="D568" i="16"/>
  <c r="E568" i="16"/>
  <c r="F568" i="16"/>
  <c r="C569" i="16"/>
  <c r="D569" i="16"/>
  <c r="E569" i="16"/>
  <c r="F569" i="16"/>
  <c r="C570" i="16"/>
  <c r="D570" i="16"/>
  <c r="E570" i="16"/>
  <c r="F570" i="16"/>
  <c r="C571" i="16"/>
  <c r="D571" i="16"/>
  <c r="E571" i="16"/>
  <c r="F571" i="16"/>
  <c r="C572" i="16"/>
  <c r="D572" i="16"/>
  <c r="E572" i="16"/>
  <c r="F572" i="16"/>
  <c r="C573" i="16"/>
  <c r="D573" i="16"/>
  <c r="E573" i="16"/>
  <c r="F573" i="16"/>
  <c r="C574" i="16"/>
  <c r="D574" i="16"/>
  <c r="E574" i="16"/>
  <c r="F574" i="16"/>
  <c r="C575" i="16"/>
  <c r="D575" i="16"/>
  <c r="E575" i="16"/>
  <c r="F575" i="16"/>
  <c r="C576" i="16"/>
  <c r="D576" i="16"/>
  <c r="E576" i="16"/>
  <c r="F576" i="16"/>
  <c r="C577" i="16"/>
  <c r="D577" i="16"/>
  <c r="E577" i="16"/>
  <c r="F577" i="16"/>
  <c r="C578" i="16"/>
  <c r="D578" i="16"/>
  <c r="E578" i="16"/>
  <c r="F578" i="16"/>
  <c r="C579" i="16"/>
  <c r="D579" i="16"/>
  <c r="E579" i="16"/>
  <c r="F579" i="16"/>
  <c r="C580" i="16"/>
  <c r="D580" i="16"/>
  <c r="E580" i="16"/>
  <c r="F580" i="16"/>
  <c r="C581" i="16"/>
  <c r="D581" i="16"/>
  <c r="E581" i="16"/>
  <c r="F581" i="16"/>
  <c r="C582" i="16"/>
  <c r="D582" i="16"/>
  <c r="E582" i="16"/>
  <c r="F582" i="16"/>
  <c r="C583" i="16"/>
  <c r="D583" i="16"/>
  <c r="E583" i="16"/>
  <c r="F583" i="16"/>
  <c r="C584" i="16"/>
  <c r="D584" i="16"/>
  <c r="E584" i="16"/>
  <c r="F584" i="16"/>
  <c r="C585" i="16"/>
  <c r="D585" i="16"/>
  <c r="E585" i="16"/>
  <c r="F585" i="16"/>
  <c r="C586" i="16"/>
  <c r="D586" i="16"/>
  <c r="E586" i="16"/>
  <c r="F586" i="16"/>
  <c r="C587" i="16"/>
  <c r="D587" i="16"/>
  <c r="E587" i="16"/>
  <c r="F587" i="16"/>
  <c r="C588" i="16"/>
  <c r="D588" i="16"/>
  <c r="E588" i="16"/>
  <c r="F588" i="16"/>
  <c r="C589" i="16"/>
  <c r="D589" i="16"/>
  <c r="E589" i="16"/>
  <c r="F589" i="16"/>
  <c r="C590" i="16"/>
  <c r="D590" i="16"/>
  <c r="E590" i="16"/>
  <c r="F590" i="16"/>
  <c r="C591" i="16"/>
  <c r="D591" i="16"/>
  <c r="E591" i="16"/>
  <c r="F591" i="16"/>
  <c r="C592" i="16"/>
  <c r="D592" i="16"/>
  <c r="E592" i="16"/>
  <c r="F592" i="16"/>
  <c r="C593" i="16"/>
  <c r="D593" i="16"/>
  <c r="E593" i="16"/>
  <c r="F593" i="16"/>
  <c r="C594" i="16"/>
  <c r="D594" i="16"/>
  <c r="E594" i="16"/>
  <c r="F594" i="16"/>
  <c r="C595" i="16"/>
  <c r="D595" i="16"/>
  <c r="E595" i="16"/>
  <c r="F595" i="16"/>
  <c r="C596" i="16"/>
  <c r="D596" i="16"/>
  <c r="E596" i="16"/>
  <c r="F596" i="16"/>
  <c r="C597" i="16"/>
  <c r="D597" i="16"/>
  <c r="E597" i="16"/>
  <c r="F597" i="16"/>
  <c r="C598" i="16"/>
  <c r="D598" i="16"/>
  <c r="E598" i="16"/>
  <c r="F598" i="16"/>
  <c r="C599" i="16"/>
  <c r="D599" i="16"/>
  <c r="E599" i="16"/>
  <c r="F599" i="16"/>
  <c r="C600" i="16"/>
  <c r="D600" i="16"/>
  <c r="E600" i="16"/>
  <c r="F600" i="16"/>
  <c r="C601" i="16"/>
  <c r="D601" i="16"/>
  <c r="E601" i="16"/>
  <c r="F601" i="16"/>
  <c r="C602" i="16"/>
  <c r="D602" i="16"/>
  <c r="E602" i="16"/>
  <c r="F602" i="16"/>
  <c r="C603" i="16"/>
  <c r="D603" i="16"/>
  <c r="E603" i="16"/>
  <c r="F603" i="16"/>
  <c r="C604" i="16"/>
  <c r="D604" i="16"/>
  <c r="E604" i="16"/>
  <c r="F604" i="16"/>
  <c r="C605" i="16"/>
  <c r="D605" i="16"/>
  <c r="E605" i="16"/>
  <c r="F605" i="16"/>
  <c r="C606" i="16"/>
  <c r="D606" i="16"/>
  <c r="E606" i="16"/>
  <c r="F606" i="16"/>
  <c r="C607" i="16"/>
  <c r="D607" i="16"/>
  <c r="E607" i="16"/>
  <c r="F607" i="16"/>
  <c r="C608" i="16"/>
  <c r="D608" i="16"/>
  <c r="E608" i="16"/>
  <c r="F608" i="16"/>
  <c r="C609" i="16"/>
  <c r="D609" i="16"/>
  <c r="E609" i="16"/>
  <c r="F609" i="16"/>
  <c r="C610" i="16"/>
  <c r="D610" i="16"/>
  <c r="E610" i="16"/>
  <c r="F610" i="16"/>
  <c r="C611" i="16"/>
  <c r="D611" i="16"/>
  <c r="E611" i="16"/>
  <c r="F611" i="16"/>
  <c r="C612" i="16"/>
  <c r="D612" i="16"/>
  <c r="E612" i="16"/>
  <c r="F612" i="16"/>
  <c r="C613" i="16"/>
  <c r="D613" i="16"/>
  <c r="E613" i="16"/>
  <c r="F613" i="16"/>
  <c r="C614" i="16"/>
  <c r="D614" i="16"/>
  <c r="E614" i="16"/>
  <c r="F614" i="16"/>
  <c r="C615" i="16"/>
  <c r="D615" i="16"/>
  <c r="E615" i="16"/>
  <c r="F615" i="16"/>
  <c r="E616" i="16"/>
  <c r="F616" i="16"/>
  <c r="C617" i="16"/>
  <c r="D617" i="16"/>
  <c r="E617" i="16"/>
  <c r="F617" i="16"/>
  <c r="C618" i="16"/>
  <c r="D618" i="16"/>
  <c r="E618" i="16"/>
  <c r="F618" i="16"/>
  <c r="C619" i="16"/>
  <c r="D619" i="16"/>
  <c r="E619" i="16"/>
  <c r="F619" i="16"/>
  <c r="C620" i="16"/>
  <c r="D620" i="16"/>
  <c r="E620" i="16"/>
  <c r="F620" i="16"/>
  <c r="C621" i="16"/>
  <c r="D621" i="16"/>
  <c r="E621" i="16"/>
  <c r="F621" i="16"/>
  <c r="C622" i="16"/>
  <c r="D622" i="16"/>
  <c r="E622" i="16"/>
  <c r="F622" i="16"/>
  <c r="C623" i="16"/>
  <c r="D623" i="16"/>
  <c r="E623" i="16"/>
  <c r="F623" i="16"/>
  <c r="C624" i="16"/>
  <c r="D624" i="16"/>
  <c r="E624" i="16"/>
  <c r="F624" i="16"/>
  <c r="C625" i="16"/>
  <c r="D625" i="16"/>
  <c r="E625" i="16"/>
  <c r="F625" i="16"/>
  <c r="C626" i="16"/>
  <c r="D626" i="16"/>
  <c r="E626" i="16"/>
  <c r="F626" i="16"/>
  <c r="C627" i="16"/>
  <c r="D627" i="16"/>
  <c r="E627" i="16"/>
  <c r="F627" i="16"/>
  <c r="C628" i="16"/>
  <c r="D628" i="16"/>
  <c r="E628" i="16"/>
  <c r="F628" i="16"/>
  <c r="C629" i="16"/>
  <c r="D629" i="16"/>
  <c r="E629" i="16"/>
  <c r="F629" i="16"/>
  <c r="C630" i="16"/>
  <c r="D630" i="16"/>
  <c r="E630" i="16"/>
  <c r="F630" i="16"/>
  <c r="C631" i="16"/>
  <c r="D631" i="16"/>
  <c r="E631" i="16"/>
  <c r="F631" i="16"/>
  <c r="C632" i="16"/>
  <c r="D632" i="16"/>
  <c r="E632" i="16"/>
  <c r="F632" i="16"/>
  <c r="C633" i="16"/>
  <c r="D633" i="16"/>
  <c r="E633" i="16"/>
  <c r="F633" i="16"/>
  <c r="C634" i="16"/>
  <c r="D634" i="16"/>
  <c r="E634" i="16"/>
  <c r="F634" i="16"/>
  <c r="C635" i="16"/>
  <c r="D635" i="16"/>
  <c r="E635" i="16"/>
  <c r="F635" i="16"/>
  <c r="C636" i="16"/>
  <c r="D636" i="16"/>
  <c r="E636" i="16"/>
  <c r="F636" i="16"/>
  <c r="C637" i="16"/>
  <c r="D637" i="16"/>
  <c r="E637" i="16"/>
  <c r="F637" i="16"/>
  <c r="C638" i="16"/>
  <c r="D638" i="16"/>
  <c r="E638" i="16"/>
  <c r="F638" i="16"/>
  <c r="C639" i="16"/>
  <c r="D639" i="16"/>
  <c r="E639" i="16"/>
  <c r="F639" i="16"/>
  <c r="C640" i="16"/>
  <c r="D640" i="16"/>
  <c r="E640" i="16"/>
  <c r="F640" i="16"/>
  <c r="C641" i="16"/>
  <c r="D641" i="16"/>
  <c r="E641" i="16"/>
  <c r="F641" i="16"/>
  <c r="C642" i="16"/>
  <c r="D642" i="16"/>
  <c r="E642" i="16"/>
  <c r="F642" i="16"/>
  <c r="C643" i="16"/>
  <c r="D643" i="16"/>
  <c r="E643" i="16"/>
  <c r="F643" i="16"/>
  <c r="C644" i="16"/>
  <c r="D644" i="16"/>
  <c r="E644" i="16"/>
  <c r="F644" i="16"/>
  <c r="C645" i="16"/>
  <c r="D645" i="16"/>
  <c r="E645" i="16"/>
  <c r="F645" i="16"/>
  <c r="C646" i="16"/>
  <c r="D646" i="16"/>
  <c r="E646" i="16"/>
  <c r="F646" i="16"/>
  <c r="C647" i="16"/>
  <c r="D647" i="16"/>
  <c r="E647" i="16"/>
  <c r="F647" i="16"/>
  <c r="C648" i="16"/>
  <c r="D648" i="16"/>
  <c r="E648" i="16"/>
  <c r="F648" i="16"/>
  <c r="C649" i="16"/>
  <c r="D649" i="16"/>
  <c r="E649" i="16"/>
  <c r="F649" i="16"/>
  <c r="C650" i="16"/>
  <c r="D650" i="16"/>
  <c r="E650" i="16"/>
  <c r="F650" i="16"/>
  <c r="C651" i="16"/>
  <c r="D651" i="16"/>
  <c r="E651" i="16"/>
  <c r="F651" i="16"/>
  <c r="C652" i="16"/>
  <c r="D652" i="16"/>
  <c r="E652" i="16"/>
  <c r="F652" i="16"/>
  <c r="C653" i="16"/>
  <c r="D653" i="16"/>
  <c r="E653" i="16"/>
  <c r="F653" i="16"/>
  <c r="C654" i="16"/>
  <c r="D654" i="16"/>
  <c r="E654" i="16"/>
  <c r="F654" i="16"/>
  <c r="C655" i="16"/>
  <c r="D655" i="16"/>
  <c r="E655" i="16"/>
  <c r="F655" i="16"/>
  <c r="C656" i="16"/>
  <c r="D656" i="16"/>
  <c r="E656" i="16"/>
  <c r="F656" i="16"/>
  <c r="C657" i="16"/>
  <c r="D657" i="16"/>
  <c r="E657" i="16"/>
  <c r="F657" i="16"/>
  <c r="C658" i="16"/>
  <c r="D658" i="16"/>
  <c r="E658" i="16"/>
  <c r="F658" i="16"/>
  <c r="C659" i="16"/>
  <c r="D659" i="16"/>
  <c r="E659" i="16"/>
  <c r="F659" i="16"/>
  <c r="C660" i="16"/>
  <c r="D660" i="16"/>
  <c r="E660" i="16"/>
  <c r="F660" i="16"/>
  <c r="C661" i="16"/>
  <c r="D661" i="16"/>
  <c r="E661" i="16"/>
  <c r="F661" i="16"/>
  <c r="C662" i="16"/>
  <c r="D662" i="16"/>
  <c r="E662" i="16"/>
  <c r="F662" i="16"/>
  <c r="C663" i="16"/>
  <c r="D663" i="16"/>
  <c r="E663" i="16"/>
  <c r="F663" i="16"/>
  <c r="C664" i="16"/>
  <c r="D664" i="16"/>
  <c r="E664" i="16"/>
  <c r="F664" i="16"/>
  <c r="C665" i="16"/>
  <c r="D665" i="16"/>
  <c r="E665" i="16"/>
  <c r="F665" i="16"/>
  <c r="C666" i="16"/>
  <c r="D666" i="16"/>
  <c r="E666" i="16"/>
  <c r="F666" i="16"/>
  <c r="C667" i="16"/>
  <c r="D667" i="16"/>
  <c r="E667" i="16"/>
  <c r="F667" i="16"/>
  <c r="C668" i="16"/>
  <c r="D668" i="16"/>
  <c r="E668" i="16"/>
  <c r="F668" i="16"/>
  <c r="C669" i="16"/>
  <c r="D669" i="16"/>
  <c r="E669" i="16"/>
  <c r="F669" i="16"/>
  <c r="C670" i="16"/>
  <c r="D670" i="16"/>
  <c r="E670" i="16"/>
  <c r="F670" i="16"/>
  <c r="C671" i="16"/>
  <c r="D671" i="16"/>
  <c r="E671" i="16"/>
  <c r="F671" i="16"/>
  <c r="C672" i="16"/>
  <c r="D672" i="16"/>
  <c r="E672" i="16"/>
  <c r="F672" i="16"/>
  <c r="C673" i="16"/>
  <c r="D673" i="16"/>
  <c r="E673" i="16"/>
  <c r="F673" i="16"/>
  <c r="C674" i="16"/>
  <c r="D674" i="16"/>
  <c r="E674" i="16"/>
  <c r="F674" i="16"/>
  <c r="C675" i="16"/>
  <c r="D675" i="16"/>
  <c r="E675" i="16"/>
  <c r="F675" i="16"/>
  <c r="C676" i="16"/>
  <c r="D676" i="16"/>
  <c r="E676" i="16"/>
  <c r="F676" i="16"/>
  <c r="C677" i="16"/>
  <c r="D677" i="16"/>
  <c r="E677" i="16"/>
  <c r="F677" i="16"/>
  <c r="C678" i="16"/>
  <c r="D678" i="16"/>
  <c r="E678" i="16"/>
  <c r="F678" i="16"/>
  <c r="C679" i="16"/>
  <c r="D679" i="16"/>
  <c r="E679" i="16"/>
  <c r="F679" i="16"/>
  <c r="C680" i="16"/>
  <c r="D680" i="16"/>
  <c r="E680" i="16"/>
  <c r="F680" i="16"/>
  <c r="C681" i="16"/>
  <c r="D681" i="16"/>
  <c r="E681" i="16"/>
  <c r="F681" i="16"/>
  <c r="C682" i="16"/>
  <c r="D682" i="16"/>
  <c r="E682" i="16"/>
  <c r="F682" i="16"/>
  <c r="C683" i="16"/>
  <c r="D683" i="16"/>
  <c r="E683" i="16"/>
  <c r="F683" i="16"/>
  <c r="C684" i="16"/>
  <c r="D684" i="16"/>
  <c r="E684" i="16"/>
  <c r="F684" i="16"/>
  <c r="C685" i="16"/>
  <c r="D685" i="16"/>
  <c r="E685" i="16"/>
  <c r="F685" i="16"/>
  <c r="C686" i="16"/>
  <c r="D686" i="16"/>
  <c r="E686" i="16"/>
  <c r="F686" i="16"/>
  <c r="C687" i="16"/>
  <c r="D687" i="16"/>
  <c r="E687" i="16"/>
  <c r="F687" i="16"/>
  <c r="C688" i="16"/>
  <c r="D688" i="16"/>
  <c r="E688" i="16"/>
  <c r="F688" i="16"/>
  <c r="C689" i="16"/>
  <c r="D689" i="16"/>
  <c r="E689" i="16"/>
  <c r="F689" i="16"/>
  <c r="C690" i="16"/>
  <c r="D690" i="16"/>
  <c r="E690" i="16"/>
  <c r="F690" i="16"/>
  <c r="C691" i="16"/>
  <c r="D691" i="16"/>
  <c r="E691" i="16"/>
  <c r="F691" i="16"/>
  <c r="C692" i="16"/>
  <c r="D692" i="16"/>
  <c r="E692" i="16"/>
  <c r="F692" i="16"/>
  <c r="C693" i="16"/>
  <c r="D693" i="16"/>
  <c r="E693" i="16"/>
  <c r="F693" i="16"/>
  <c r="C694" i="16"/>
  <c r="D694" i="16"/>
  <c r="E694" i="16"/>
  <c r="F694" i="16"/>
  <c r="C695" i="16"/>
  <c r="D695" i="16"/>
  <c r="E695" i="16"/>
  <c r="F695" i="16"/>
  <c r="C696" i="16"/>
  <c r="D696" i="16"/>
  <c r="E696" i="16"/>
  <c r="F696" i="16"/>
  <c r="C697" i="16"/>
  <c r="D697" i="16"/>
  <c r="E697" i="16"/>
  <c r="F697" i="16"/>
  <c r="C698" i="16"/>
  <c r="D698" i="16"/>
  <c r="E698" i="16"/>
  <c r="F698" i="16"/>
  <c r="C699" i="16"/>
  <c r="D699" i="16"/>
  <c r="E699" i="16"/>
  <c r="F699" i="16"/>
  <c r="C700" i="16"/>
  <c r="D700" i="16"/>
  <c r="E700" i="16"/>
  <c r="F700" i="16"/>
  <c r="C701" i="16"/>
  <c r="D701" i="16"/>
  <c r="E701" i="16"/>
  <c r="F701" i="16"/>
  <c r="C702" i="16"/>
  <c r="D702" i="16"/>
  <c r="E702" i="16"/>
  <c r="F702" i="16"/>
  <c r="C703" i="16"/>
  <c r="D703" i="16"/>
  <c r="E703" i="16"/>
  <c r="F703" i="16"/>
  <c r="C704" i="16"/>
  <c r="D704" i="16"/>
  <c r="E704" i="16"/>
  <c r="F704" i="16"/>
  <c r="C705" i="16"/>
  <c r="D705" i="16"/>
  <c r="E705" i="16"/>
  <c r="F705" i="16"/>
  <c r="C706" i="16"/>
  <c r="D706" i="16"/>
  <c r="E706" i="16"/>
  <c r="F706" i="16"/>
  <c r="C707" i="16"/>
  <c r="D707" i="16"/>
  <c r="E707" i="16"/>
  <c r="F707" i="16"/>
  <c r="C708" i="16"/>
  <c r="D708" i="16"/>
  <c r="E708" i="16"/>
  <c r="F708" i="16"/>
  <c r="C709" i="16"/>
  <c r="D709" i="16"/>
  <c r="E709" i="16"/>
  <c r="F709" i="16"/>
  <c r="C710" i="16"/>
  <c r="D710" i="16"/>
  <c r="E710" i="16"/>
  <c r="F710" i="16"/>
  <c r="C711" i="16"/>
  <c r="D711" i="16"/>
  <c r="E711" i="16"/>
  <c r="F711" i="16"/>
  <c r="C712" i="16"/>
  <c r="D712" i="16"/>
  <c r="E712" i="16"/>
  <c r="F712" i="16"/>
  <c r="C713" i="16"/>
  <c r="D713" i="16"/>
  <c r="E713" i="16"/>
  <c r="F713" i="16"/>
  <c r="C714" i="16"/>
  <c r="D714" i="16"/>
  <c r="E714" i="16"/>
  <c r="F714" i="16"/>
  <c r="C715" i="16"/>
  <c r="D715" i="16"/>
  <c r="E715" i="16"/>
  <c r="F715" i="16"/>
  <c r="C716" i="16"/>
  <c r="D716" i="16"/>
  <c r="E716" i="16"/>
  <c r="F716" i="16"/>
  <c r="C717" i="16"/>
  <c r="D717" i="16"/>
  <c r="E717" i="16"/>
  <c r="F717" i="16"/>
  <c r="C718" i="16"/>
  <c r="D718" i="16"/>
  <c r="E718" i="16"/>
  <c r="F718" i="16"/>
  <c r="C719" i="16"/>
  <c r="D719" i="16"/>
  <c r="E719" i="16"/>
  <c r="F719" i="16"/>
  <c r="C720" i="16"/>
  <c r="D720" i="16"/>
  <c r="E720" i="16"/>
  <c r="F720" i="16"/>
  <c r="C721" i="16"/>
  <c r="D721" i="16"/>
  <c r="E721" i="16"/>
  <c r="F721" i="16"/>
  <c r="C722" i="16"/>
  <c r="D722" i="16"/>
  <c r="E722" i="16"/>
  <c r="F722" i="16"/>
  <c r="C723" i="16"/>
  <c r="D723" i="16"/>
  <c r="E723" i="16"/>
  <c r="F723" i="16"/>
  <c r="C724" i="16"/>
  <c r="D724" i="16"/>
  <c r="E724" i="16"/>
  <c r="F724" i="16"/>
  <c r="C725" i="16"/>
  <c r="D725" i="16"/>
  <c r="E725" i="16"/>
  <c r="F725" i="16"/>
  <c r="C726" i="16"/>
  <c r="D726" i="16"/>
  <c r="E726" i="16"/>
  <c r="F726" i="16"/>
  <c r="C727" i="16"/>
  <c r="D727" i="16"/>
  <c r="E727" i="16"/>
  <c r="F727" i="16"/>
  <c r="C728" i="16"/>
  <c r="D728" i="16"/>
  <c r="E728" i="16"/>
  <c r="F728" i="16"/>
  <c r="C729" i="16"/>
  <c r="D729" i="16"/>
  <c r="E729" i="16"/>
  <c r="F729" i="16"/>
  <c r="C730" i="16"/>
  <c r="D730" i="16"/>
  <c r="E730" i="16"/>
  <c r="F730" i="16"/>
  <c r="C731" i="16"/>
  <c r="D731" i="16"/>
  <c r="E731" i="16"/>
  <c r="F731" i="16"/>
  <c r="C732" i="16"/>
  <c r="D732" i="16"/>
  <c r="E732" i="16"/>
  <c r="F732" i="16"/>
  <c r="C733" i="16"/>
  <c r="D733" i="16"/>
  <c r="E733" i="16"/>
  <c r="F733" i="16"/>
  <c r="C734" i="16"/>
  <c r="D734" i="16"/>
  <c r="E734" i="16"/>
  <c r="F734" i="16"/>
  <c r="C735" i="16"/>
  <c r="D735" i="16"/>
  <c r="E735" i="16"/>
  <c r="F735" i="16"/>
  <c r="C736" i="16"/>
  <c r="D736" i="16"/>
  <c r="E736" i="16"/>
  <c r="F736" i="16"/>
  <c r="C737" i="16"/>
  <c r="D737" i="16"/>
  <c r="E737" i="16"/>
  <c r="F737" i="16"/>
  <c r="C738" i="16"/>
  <c r="D738" i="16"/>
  <c r="E738" i="16"/>
  <c r="F738" i="16"/>
  <c r="C739" i="16"/>
  <c r="D739" i="16"/>
  <c r="E739" i="16"/>
  <c r="F739" i="16"/>
  <c r="C740" i="16"/>
  <c r="D740" i="16"/>
  <c r="E740" i="16"/>
  <c r="F740" i="16"/>
  <c r="C741" i="16"/>
  <c r="D741" i="16"/>
  <c r="E741" i="16"/>
  <c r="F741" i="16"/>
  <c r="C742" i="16"/>
  <c r="D742" i="16"/>
  <c r="E742" i="16"/>
  <c r="F742" i="16"/>
  <c r="C743" i="16"/>
  <c r="D743" i="16"/>
  <c r="E743" i="16"/>
  <c r="F743" i="16"/>
  <c r="C744" i="16"/>
  <c r="D744" i="16"/>
  <c r="E744" i="16"/>
  <c r="F744" i="16"/>
  <c r="C745" i="16"/>
  <c r="D745" i="16"/>
  <c r="E745" i="16"/>
  <c r="F745" i="16"/>
  <c r="C746" i="16"/>
  <c r="D746" i="16"/>
  <c r="E746" i="16"/>
  <c r="F746" i="16"/>
  <c r="C747" i="16"/>
  <c r="D747" i="16"/>
  <c r="E747" i="16"/>
  <c r="F747" i="16"/>
  <c r="C748" i="16"/>
  <c r="D748" i="16"/>
  <c r="E748" i="16"/>
  <c r="F748" i="16"/>
  <c r="C749" i="16"/>
  <c r="D749" i="16"/>
  <c r="E749" i="16"/>
  <c r="F749" i="16"/>
  <c r="C750" i="16"/>
  <c r="D750" i="16"/>
  <c r="E750" i="16"/>
  <c r="F750" i="16"/>
  <c r="C751" i="16"/>
  <c r="D751" i="16"/>
  <c r="E751" i="16"/>
  <c r="F751" i="16"/>
  <c r="C752" i="16"/>
  <c r="D752" i="16"/>
  <c r="E752" i="16"/>
  <c r="F752" i="16"/>
  <c r="C753" i="16"/>
  <c r="D753" i="16"/>
  <c r="E753" i="16"/>
  <c r="F753" i="16"/>
  <c r="C754" i="16"/>
  <c r="D754" i="16"/>
  <c r="E754" i="16"/>
  <c r="F754" i="16"/>
  <c r="C755" i="16"/>
  <c r="D755" i="16"/>
  <c r="E755" i="16"/>
  <c r="F755" i="16"/>
  <c r="C756" i="16"/>
  <c r="D756" i="16"/>
  <c r="E756" i="16"/>
  <c r="F756" i="16"/>
  <c r="C757" i="16"/>
  <c r="D757" i="16"/>
  <c r="E757" i="16"/>
  <c r="F757" i="16"/>
  <c r="C758" i="16"/>
  <c r="D758" i="16"/>
  <c r="E758" i="16"/>
  <c r="F758" i="16"/>
  <c r="C759" i="16"/>
  <c r="D759" i="16"/>
  <c r="E759" i="16"/>
  <c r="F759" i="16"/>
  <c r="C760" i="16"/>
  <c r="D760" i="16"/>
  <c r="E760" i="16"/>
  <c r="F760" i="16"/>
  <c r="C761" i="16"/>
  <c r="D761" i="16"/>
  <c r="E761" i="16"/>
  <c r="F761" i="16"/>
  <c r="C762" i="16"/>
  <c r="D762" i="16"/>
  <c r="E762" i="16"/>
  <c r="F762" i="16"/>
  <c r="C763" i="16"/>
  <c r="D763" i="16"/>
  <c r="E763" i="16"/>
  <c r="F763" i="16"/>
  <c r="C764" i="16"/>
  <c r="D764" i="16"/>
  <c r="E764" i="16"/>
  <c r="F764" i="16"/>
  <c r="C765" i="16"/>
  <c r="D765" i="16"/>
  <c r="E765" i="16"/>
  <c r="F765" i="16"/>
  <c r="C766" i="16"/>
  <c r="D766" i="16"/>
  <c r="E766" i="16"/>
  <c r="F766" i="16"/>
  <c r="C767" i="16"/>
  <c r="D767" i="16"/>
  <c r="E767" i="16"/>
  <c r="F767" i="16"/>
  <c r="C768" i="16"/>
  <c r="D768" i="16"/>
  <c r="E768" i="16"/>
  <c r="F768" i="16"/>
  <c r="C769" i="16"/>
  <c r="D769" i="16"/>
  <c r="E769" i="16"/>
  <c r="F769" i="16"/>
  <c r="C770" i="16"/>
  <c r="D770" i="16"/>
  <c r="E770" i="16"/>
  <c r="F770" i="16"/>
  <c r="C771" i="16"/>
  <c r="D771" i="16"/>
  <c r="E771" i="16"/>
  <c r="F771" i="16"/>
  <c r="C772" i="16"/>
  <c r="D772" i="16"/>
  <c r="E772" i="16"/>
  <c r="F772" i="16"/>
  <c r="C773" i="16"/>
  <c r="D773" i="16"/>
  <c r="E773" i="16"/>
  <c r="F773" i="16"/>
  <c r="C774" i="16"/>
  <c r="D774" i="16"/>
  <c r="E774" i="16"/>
  <c r="F774" i="16"/>
  <c r="C775" i="16"/>
  <c r="D775" i="16"/>
  <c r="E775" i="16"/>
  <c r="F775" i="16"/>
  <c r="C776" i="16"/>
  <c r="D776" i="16"/>
  <c r="E776" i="16"/>
  <c r="F776" i="16"/>
  <c r="C777" i="16"/>
  <c r="D777" i="16"/>
  <c r="E777" i="16"/>
  <c r="F777" i="16"/>
  <c r="C778" i="16"/>
  <c r="D778" i="16"/>
  <c r="E778" i="16"/>
  <c r="F778" i="16"/>
  <c r="C779" i="16"/>
  <c r="D779" i="16"/>
  <c r="E779" i="16"/>
  <c r="F779" i="16"/>
  <c r="C780" i="16"/>
  <c r="D780" i="16"/>
  <c r="E780" i="16"/>
  <c r="F780" i="16"/>
  <c r="C781" i="16"/>
  <c r="D781" i="16"/>
  <c r="E781" i="16"/>
  <c r="F781" i="16"/>
  <c r="C782" i="16"/>
  <c r="D782" i="16"/>
  <c r="E782" i="16"/>
  <c r="F782" i="16"/>
  <c r="C783" i="16"/>
  <c r="D783" i="16"/>
  <c r="E783" i="16"/>
  <c r="F783" i="16"/>
  <c r="C784" i="16"/>
  <c r="D784" i="16"/>
  <c r="E784" i="16"/>
  <c r="F784" i="16"/>
  <c r="C785" i="16"/>
  <c r="D785" i="16"/>
  <c r="E785" i="16"/>
  <c r="F785" i="16"/>
  <c r="C786" i="16"/>
  <c r="D786" i="16"/>
  <c r="E786" i="16"/>
  <c r="F786" i="16"/>
  <c r="C787" i="16"/>
  <c r="D787" i="16"/>
  <c r="E787" i="16"/>
  <c r="F787" i="16"/>
  <c r="C788" i="16"/>
  <c r="D788" i="16"/>
  <c r="E788" i="16"/>
  <c r="F788" i="16"/>
  <c r="C789" i="16"/>
  <c r="D789" i="16"/>
  <c r="E789" i="16"/>
  <c r="F789" i="16"/>
  <c r="C790" i="16"/>
  <c r="D790" i="16"/>
  <c r="E790" i="16"/>
  <c r="F790" i="16"/>
  <c r="C791" i="16"/>
  <c r="D791" i="16"/>
  <c r="E791" i="16"/>
  <c r="F791" i="16"/>
  <c r="C792" i="16"/>
  <c r="D792" i="16"/>
  <c r="E792" i="16"/>
  <c r="F792" i="16"/>
  <c r="C793" i="16"/>
  <c r="D793" i="16"/>
  <c r="E793" i="16"/>
  <c r="F793" i="16"/>
  <c r="C794" i="16"/>
  <c r="D794" i="16"/>
  <c r="E794" i="16"/>
  <c r="F794" i="16"/>
  <c r="C795" i="16"/>
  <c r="D795" i="16"/>
  <c r="E795" i="16"/>
  <c r="F795" i="16"/>
  <c r="C796" i="16"/>
  <c r="D796" i="16"/>
  <c r="E796" i="16"/>
  <c r="F796" i="16"/>
  <c r="C797" i="16"/>
  <c r="D797" i="16"/>
  <c r="E797" i="16"/>
  <c r="F797" i="16"/>
  <c r="C798" i="16"/>
  <c r="D798" i="16"/>
  <c r="E798" i="16"/>
  <c r="F798" i="16"/>
  <c r="C799" i="16"/>
  <c r="D799" i="16"/>
  <c r="E799" i="16"/>
  <c r="F799" i="16"/>
  <c r="C800" i="16"/>
  <c r="D800" i="16"/>
  <c r="E800" i="16"/>
  <c r="F800" i="16"/>
  <c r="C801" i="16"/>
  <c r="D801" i="16"/>
  <c r="E801" i="16"/>
  <c r="F801" i="16"/>
  <c r="C802" i="16"/>
  <c r="D802" i="16"/>
  <c r="E802" i="16"/>
  <c r="F802" i="16"/>
  <c r="C803" i="16"/>
  <c r="D803" i="16"/>
  <c r="E803" i="16"/>
  <c r="F803" i="16"/>
  <c r="C804" i="16"/>
  <c r="D804" i="16"/>
  <c r="E804" i="16"/>
  <c r="F804" i="16"/>
  <c r="C805" i="16"/>
  <c r="D805" i="16"/>
  <c r="E805" i="16"/>
  <c r="F805" i="16"/>
  <c r="C806" i="16"/>
  <c r="D806" i="16"/>
  <c r="E806" i="16"/>
  <c r="F806" i="16"/>
  <c r="C807" i="16"/>
  <c r="D807" i="16"/>
  <c r="E807" i="16"/>
  <c r="F807" i="16"/>
  <c r="C808" i="16"/>
  <c r="D808" i="16"/>
  <c r="E808" i="16"/>
  <c r="F808" i="16"/>
  <c r="C809" i="16"/>
  <c r="D809" i="16"/>
  <c r="E809" i="16"/>
  <c r="F809" i="16"/>
  <c r="C810" i="16"/>
  <c r="D810" i="16"/>
  <c r="E810" i="16"/>
  <c r="F810" i="16"/>
  <c r="C811" i="16"/>
  <c r="D811" i="16"/>
  <c r="E811" i="16"/>
  <c r="F811" i="16"/>
  <c r="C812" i="16"/>
  <c r="D812" i="16"/>
  <c r="E812" i="16"/>
  <c r="F812" i="16"/>
  <c r="C813" i="16"/>
  <c r="D813" i="16"/>
  <c r="E813" i="16"/>
  <c r="F813" i="16"/>
  <c r="C814" i="16"/>
  <c r="D814" i="16"/>
  <c r="E814" i="16"/>
  <c r="F814" i="16"/>
  <c r="C815" i="16"/>
  <c r="D815" i="16"/>
  <c r="E815" i="16"/>
  <c r="F815" i="16"/>
  <c r="C816" i="16"/>
  <c r="D816" i="16"/>
  <c r="E816" i="16"/>
  <c r="F816" i="16"/>
  <c r="C817" i="16"/>
  <c r="D817" i="16"/>
  <c r="E817" i="16"/>
  <c r="F817" i="16"/>
  <c r="C818" i="16"/>
  <c r="D818" i="16"/>
  <c r="E818" i="16"/>
  <c r="F818" i="16"/>
  <c r="C819" i="16"/>
  <c r="D819" i="16"/>
  <c r="E819" i="16"/>
  <c r="F819" i="16"/>
  <c r="C820" i="16"/>
  <c r="D820" i="16"/>
  <c r="E820" i="16"/>
  <c r="F820" i="16"/>
  <c r="C821" i="16"/>
  <c r="D821" i="16"/>
  <c r="E821" i="16"/>
  <c r="F821" i="16"/>
  <c r="C822" i="16"/>
  <c r="D822" i="16"/>
  <c r="E822" i="16"/>
  <c r="F822" i="16"/>
  <c r="C823" i="16"/>
  <c r="D823" i="16"/>
  <c r="E823" i="16"/>
  <c r="F823" i="16"/>
  <c r="C824" i="16"/>
  <c r="D824" i="16"/>
  <c r="E824" i="16"/>
  <c r="F824" i="16"/>
  <c r="C825" i="16"/>
  <c r="D825" i="16"/>
  <c r="E825" i="16"/>
  <c r="F825" i="16"/>
  <c r="C826" i="16"/>
  <c r="D826" i="16"/>
  <c r="E826" i="16"/>
  <c r="F826" i="16"/>
  <c r="C827" i="16"/>
  <c r="D827" i="16"/>
  <c r="E827" i="16"/>
  <c r="F827" i="16"/>
  <c r="C828" i="16"/>
  <c r="D828" i="16"/>
  <c r="E828" i="16"/>
  <c r="F828" i="16"/>
  <c r="C829" i="16"/>
  <c r="D829" i="16"/>
  <c r="E829" i="16"/>
  <c r="F829" i="16"/>
  <c r="C830" i="16"/>
  <c r="D830" i="16"/>
  <c r="E830" i="16"/>
  <c r="F830" i="16"/>
  <c r="C831" i="16"/>
  <c r="D831" i="16"/>
  <c r="E831" i="16"/>
  <c r="F831" i="16"/>
  <c r="C832" i="16"/>
  <c r="D832" i="16"/>
  <c r="E832" i="16"/>
  <c r="F832" i="16"/>
  <c r="C833" i="16"/>
  <c r="D833" i="16"/>
  <c r="E833" i="16"/>
  <c r="F833" i="16"/>
  <c r="C834" i="16"/>
  <c r="D834" i="16"/>
  <c r="E834" i="16"/>
  <c r="F834" i="16"/>
  <c r="C835" i="16"/>
  <c r="D835" i="16"/>
  <c r="E835" i="16"/>
  <c r="F835" i="16"/>
  <c r="C836" i="16"/>
  <c r="D836" i="16"/>
  <c r="E836" i="16"/>
  <c r="F836" i="16"/>
  <c r="C837" i="16"/>
  <c r="D837" i="16"/>
  <c r="E837" i="16"/>
  <c r="F837" i="16"/>
  <c r="C838" i="16"/>
  <c r="D838" i="16"/>
  <c r="E838" i="16"/>
  <c r="F838" i="16"/>
  <c r="C839" i="16"/>
  <c r="D839" i="16"/>
  <c r="E839" i="16"/>
  <c r="F839" i="16"/>
  <c r="C840" i="16"/>
  <c r="D840" i="16"/>
  <c r="E840" i="16"/>
  <c r="F840" i="16"/>
  <c r="C841" i="16"/>
  <c r="D841" i="16"/>
  <c r="E841" i="16"/>
  <c r="F841" i="16"/>
  <c r="C842" i="16"/>
  <c r="D842" i="16"/>
  <c r="E842" i="16"/>
  <c r="F842" i="16"/>
  <c r="C843" i="16"/>
  <c r="D843" i="16"/>
  <c r="E843" i="16"/>
  <c r="F843" i="16"/>
  <c r="C844" i="16"/>
  <c r="D844" i="16"/>
  <c r="E844" i="16"/>
  <c r="F844" i="16"/>
  <c r="C845" i="16"/>
  <c r="D845" i="16"/>
  <c r="E845" i="16"/>
  <c r="F845" i="16"/>
  <c r="C846" i="16"/>
  <c r="D846" i="16"/>
  <c r="E846" i="16"/>
  <c r="F846" i="16"/>
  <c r="C847" i="16"/>
  <c r="D847" i="16"/>
  <c r="E847" i="16"/>
  <c r="F847" i="16"/>
  <c r="C848" i="16"/>
  <c r="D848" i="16"/>
  <c r="E848" i="16"/>
  <c r="F848" i="16"/>
  <c r="C849" i="16"/>
  <c r="D849" i="16"/>
  <c r="E849" i="16"/>
  <c r="F849" i="16"/>
  <c r="C850" i="16"/>
  <c r="D850" i="16"/>
  <c r="E850" i="16"/>
  <c r="F850" i="16"/>
  <c r="C851" i="16"/>
  <c r="D851" i="16"/>
  <c r="E851" i="16"/>
  <c r="F851" i="16"/>
  <c r="C852" i="16"/>
  <c r="D852" i="16"/>
  <c r="E852" i="16"/>
  <c r="F852" i="16"/>
  <c r="C853" i="16"/>
  <c r="D853" i="16"/>
  <c r="E853" i="16"/>
  <c r="F853" i="16"/>
  <c r="C854" i="16"/>
  <c r="D854" i="16"/>
  <c r="E854" i="16"/>
  <c r="F854" i="16"/>
  <c r="C855" i="16"/>
  <c r="D855" i="16"/>
  <c r="E855" i="16"/>
  <c r="F855" i="16"/>
  <c r="C856" i="16"/>
  <c r="D856" i="16"/>
  <c r="E856" i="16"/>
  <c r="F856" i="16"/>
  <c r="C857" i="16"/>
  <c r="D857" i="16"/>
  <c r="E857" i="16"/>
  <c r="F857" i="16"/>
  <c r="C858" i="16"/>
  <c r="D858" i="16"/>
  <c r="E858" i="16"/>
  <c r="F858" i="16"/>
  <c r="C859" i="16"/>
  <c r="D859" i="16"/>
  <c r="E859" i="16"/>
  <c r="F859" i="16"/>
  <c r="C860" i="16"/>
  <c r="D860" i="16"/>
  <c r="E860" i="16"/>
  <c r="F860" i="16"/>
  <c r="C861" i="16"/>
  <c r="D861" i="16"/>
  <c r="E861" i="16"/>
  <c r="F861" i="16"/>
  <c r="C862" i="16"/>
  <c r="D862" i="16"/>
  <c r="E862" i="16"/>
  <c r="F862" i="16"/>
  <c r="C863" i="16"/>
  <c r="D863" i="16"/>
  <c r="E863" i="16"/>
  <c r="F863" i="16"/>
  <c r="C864" i="16"/>
  <c r="D864" i="16"/>
  <c r="E864" i="16"/>
  <c r="F864" i="16"/>
  <c r="C865" i="16"/>
  <c r="D865" i="16"/>
  <c r="E865" i="16"/>
  <c r="F865" i="16"/>
  <c r="C866" i="16"/>
  <c r="D866" i="16"/>
  <c r="E866" i="16"/>
  <c r="F866" i="16"/>
  <c r="C867" i="16"/>
  <c r="D867" i="16"/>
  <c r="E867" i="16"/>
  <c r="F867" i="16"/>
  <c r="C868" i="16"/>
  <c r="D868" i="16"/>
  <c r="E868" i="16"/>
  <c r="F868" i="16"/>
  <c r="C869" i="16"/>
  <c r="D869" i="16"/>
  <c r="E869" i="16"/>
  <c r="F869" i="16"/>
  <c r="C870" i="16"/>
  <c r="D870" i="16"/>
  <c r="E870" i="16"/>
  <c r="F870" i="16"/>
  <c r="C871" i="16"/>
  <c r="D871" i="16"/>
  <c r="E871" i="16"/>
  <c r="F871" i="16"/>
  <c r="C872" i="16"/>
  <c r="D872" i="16"/>
  <c r="E872" i="16"/>
  <c r="F872" i="16"/>
  <c r="C873" i="16"/>
  <c r="D873" i="16"/>
  <c r="E873" i="16"/>
  <c r="F873" i="16"/>
  <c r="C874" i="16"/>
  <c r="D874" i="16"/>
  <c r="E874" i="16"/>
  <c r="F874" i="16"/>
  <c r="C875" i="16"/>
  <c r="D875" i="16"/>
  <c r="E875" i="16"/>
  <c r="F875" i="16"/>
  <c r="C876" i="16"/>
  <c r="D876" i="16"/>
  <c r="E876" i="16"/>
  <c r="F876" i="16"/>
  <c r="C877" i="16"/>
  <c r="D877" i="16"/>
  <c r="E877" i="16"/>
  <c r="F877" i="16"/>
  <c r="C878" i="16"/>
  <c r="D878" i="16"/>
  <c r="E878" i="16"/>
  <c r="F878" i="16"/>
  <c r="C879" i="16"/>
  <c r="D879" i="16"/>
  <c r="E879" i="16"/>
  <c r="F879" i="16"/>
  <c r="C880" i="16"/>
  <c r="D880" i="16"/>
  <c r="E880" i="16"/>
  <c r="F880" i="16"/>
  <c r="C881" i="16"/>
  <c r="D881" i="16"/>
  <c r="E881" i="16"/>
  <c r="F881" i="16"/>
  <c r="C882" i="16"/>
  <c r="D882" i="16"/>
  <c r="E882" i="16"/>
  <c r="F882" i="16"/>
  <c r="C883" i="16"/>
  <c r="D883" i="16"/>
  <c r="E883" i="16"/>
  <c r="F883" i="16"/>
  <c r="C884" i="16"/>
  <c r="D884" i="16"/>
  <c r="E884" i="16"/>
  <c r="F884" i="16"/>
  <c r="C885" i="16"/>
  <c r="D885" i="16"/>
  <c r="E885" i="16"/>
  <c r="F885" i="16"/>
  <c r="C886" i="16"/>
  <c r="D886" i="16"/>
  <c r="E886" i="16"/>
  <c r="F886" i="16"/>
  <c r="C887" i="16"/>
  <c r="D887" i="16"/>
  <c r="E887" i="16"/>
  <c r="F887" i="16"/>
  <c r="C888" i="16"/>
  <c r="D888" i="16"/>
  <c r="E888" i="16"/>
  <c r="F888" i="16"/>
  <c r="C889" i="16"/>
  <c r="D889" i="16"/>
  <c r="E889" i="16"/>
  <c r="F889" i="16"/>
  <c r="C890" i="16"/>
  <c r="D890" i="16"/>
  <c r="E890" i="16"/>
  <c r="F890" i="16"/>
  <c r="C891" i="16"/>
  <c r="D891" i="16"/>
  <c r="E891" i="16"/>
  <c r="F891" i="16"/>
  <c r="C892" i="16"/>
  <c r="D892" i="16"/>
  <c r="E892" i="16"/>
  <c r="F892" i="16"/>
  <c r="C893" i="16"/>
  <c r="D893" i="16"/>
  <c r="E893" i="16"/>
  <c r="F893" i="16"/>
  <c r="C894" i="16"/>
  <c r="D894" i="16"/>
  <c r="E894" i="16"/>
  <c r="F894" i="16"/>
  <c r="C895" i="16"/>
  <c r="D895" i="16"/>
  <c r="E895" i="16"/>
  <c r="F895" i="16"/>
  <c r="C896" i="16"/>
  <c r="D896" i="16"/>
  <c r="E896" i="16"/>
  <c r="F896" i="16"/>
  <c r="C897" i="16"/>
  <c r="D897" i="16"/>
  <c r="E897" i="16"/>
  <c r="F897" i="16"/>
  <c r="C898" i="16"/>
  <c r="D898" i="16"/>
  <c r="E898" i="16"/>
  <c r="F898" i="16"/>
  <c r="C899" i="16"/>
  <c r="D899" i="16"/>
  <c r="E899" i="16"/>
  <c r="F899" i="16"/>
  <c r="C900" i="16"/>
  <c r="D900" i="16"/>
  <c r="E900" i="16"/>
  <c r="F900" i="16"/>
  <c r="C901" i="16"/>
  <c r="D901" i="16"/>
  <c r="E901" i="16"/>
  <c r="F901" i="16"/>
  <c r="C902" i="16"/>
  <c r="D902" i="16"/>
  <c r="E902" i="16"/>
  <c r="F902" i="16"/>
  <c r="C903" i="16"/>
  <c r="D903" i="16"/>
  <c r="E903" i="16"/>
  <c r="F903" i="16"/>
  <c r="C904" i="16"/>
  <c r="D904" i="16"/>
  <c r="E904" i="16"/>
  <c r="F904" i="16"/>
  <c r="C905" i="16"/>
  <c r="D905" i="16"/>
  <c r="E905" i="16"/>
  <c r="F905" i="16"/>
  <c r="C906" i="16"/>
  <c r="D906" i="16"/>
  <c r="E906" i="16"/>
  <c r="F906" i="16"/>
  <c r="C907" i="16"/>
  <c r="D907" i="16"/>
  <c r="E907" i="16"/>
  <c r="F907" i="16"/>
  <c r="C908" i="16"/>
  <c r="D908" i="16"/>
  <c r="E908" i="16"/>
  <c r="F908" i="16"/>
  <c r="C909" i="16"/>
  <c r="D909" i="16"/>
  <c r="E909" i="16"/>
  <c r="F909" i="16"/>
  <c r="C910" i="16"/>
  <c r="D910" i="16"/>
  <c r="E910" i="16"/>
  <c r="F910" i="16"/>
  <c r="C911" i="16"/>
  <c r="D911" i="16"/>
  <c r="E911" i="16"/>
  <c r="F911" i="16"/>
  <c r="C912" i="16"/>
  <c r="D912" i="16"/>
  <c r="E912" i="16"/>
  <c r="F912" i="16"/>
  <c r="C913" i="16"/>
  <c r="D913" i="16"/>
  <c r="E913" i="16"/>
  <c r="F913" i="16"/>
  <c r="C914" i="16"/>
  <c r="D914" i="16"/>
  <c r="E914" i="16"/>
  <c r="F914" i="16"/>
  <c r="C915" i="16"/>
  <c r="D915" i="16"/>
  <c r="E915" i="16"/>
  <c r="F915" i="16"/>
  <c r="C916" i="16"/>
  <c r="D916" i="16"/>
  <c r="E916" i="16"/>
  <c r="F916" i="16"/>
  <c r="C917" i="16"/>
  <c r="D917" i="16"/>
  <c r="E917" i="16"/>
  <c r="F917" i="16"/>
  <c r="C918" i="16"/>
  <c r="D918" i="16"/>
  <c r="E918" i="16"/>
  <c r="F918" i="16"/>
  <c r="C919" i="16"/>
  <c r="D919" i="16"/>
  <c r="E919" i="16"/>
  <c r="F919" i="16"/>
  <c r="C920" i="16"/>
  <c r="D920" i="16"/>
  <c r="E920" i="16"/>
  <c r="F920" i="16"/>
  <c r="C921" i="16"/>
  <c r="D921" i="16"/>
  <c r="E921" i="16"/>
  <c r="F921" i="16"/>
  <c r="C922" i="16"/>
  <c r="D922" i="16"/>
  <c r="E922" i="16"/>
  <c r="F922" i="16"/>
  <c r="C923" i="16"/>
  <c r="D923" i="16"/>
  <c r="E923" i="16"/>
  <c r="F923" i="16"/>
  <c r="C924" i="16"/>
  <c r="D924" i="16"/>
  <c r="E924" i="16"/>
  <c r="F924" i="16"/>
  <c r="C925" i="16"/>
  <c r="D925" i="16"/>
  <c r="E925" i="16"/>
  <c r="F925" i="16"/>
  <c r="C926" i="16"/>
  <c r="D926" i="16"/>
  <c r="E926" i="16"/>
  <c r="F926" i="16"/>
  <c r="C927" i="16"/>
  <c r="D927" i="16"/>
  <c r="E927" i="16"/>
  <c r="F927" i="16"/>
  <c r="C928" i="16"/>
  <c r="D928" i="16"/>
  <c r="E928" i="16"/>
  <c r="F928" i="16"/>
  <c r="C929" i="16"/>
  <c r="D929" i="16"/>
  <c r="E929" i="16"/>
  <c r="F929" i="16"/>
  <c r="C930" i="16"/>
  <c r="D930" i="16"/>
  <c r="E930" i="16"/>
  <c r="F930" i="16"/>
  <c r="C931" i="16"/>
  <c r="D931" i="16"/>
  <c r="E931" i="16"/>
  <c r="F931" i="16"/>
  <c r="C932" i="16"/>
  <c r="D932" i="16"/>
  <c r="E932" i="16"/>
  <c r="F932" i="16"/>
  <c r="C933" i="16"/>
  <c r="D933" i="16"/>
  <c r="E933" i="16"/>
  <c r="F933" i="16"/>
  <c r="C934" i="16"/>
  <c r="D934" i="16"/>
  <c r="E934" i="16"/>
  <c r="F934" i="16"/>
  <c r="C935" i="16"/>
  <c r="D935" i="16"/>
  <c r="E935" i="16"/>
  <c r="F935" i="16"/>
  <c r="C936" i="16"/>
  <c r="D936" i="16"/>
  <c r="E936" i="16"/>
  <c r="F936" i="16"/>
  <c r="C937" i="16"/>
  <c r="D937" i="16"/>
  <c r="E937" i="16"/>
  <c r="F937" i="16"/>
  <c r="C938" i="16"/>
  <c r="D938" i="16"/>
  <c r="E938" i="16"/>
  <c r="F938" i="16"/>
  <c r="C939" i="16"/>
  <c r="D939" i="16"/>
  <c r="E939" i="16"/>
  <c r="F939" i="16"/>
  <c r="C940" i="16"/>
  <c r="D940" i="16"/>
  <c r="E940" i="16"/>
  <c r="F940" i="16"/>
  <c r="C941" i="16"/>
  <c r="D941" i="16"/>
  <c r="E941" i="16"/>
  <c r="F941" i="16"/>
  <c r="C942" i="16"/>
  <c r="D942" i="16"/>
  <c r="E942" i="16"/>
  <c r="F942" i="16"/>
  <c r="C943" i="16"/>
  <c r="D943" i="16"/>
  <c r="E943" i="16"/>
  <c r="F943" i="16"/>
  <c r="C944" i="16"/>
  <c r="D944" i="16"/>
  <c r="E944" i="16"/>
  <c r="F944" i="16"/>
  <c r="C945" i="16"/>
  <c r="D945" i="16"/>
  <c r="E945" i="16"/>
  <c r="F945" i="16"/>
  <c r="C946" i="16"/>
  <c r="D946" i="16"/>
  <c r="E946" i="16"/>
  <c r="F946" i="16"/>
  <c r="C947" i="16"/>
  <c r="D947" i="16"/>
  <c r="E947" i="16"/>
  <c r="F947" i="16"/>
  <c r="C948" i="16"/>
  <c r="D948" i="16"/>
  <c r="E948" i="16"/>
  <c r="F948" i="16"/>
  <c r="C949" i="16"/>
  <c r="D949" i="16"/>
  <c r="E949" i="16"/>
  <c r="F949" i="16"/>
  <c r="C950" i="16"/>
  <c r="D950" i="16"/>
  <c r="E950" i="16"/>
  <c r="F950" i="16"/>
  <c r="C951" i="16"/>
  <c r="D951" i="16"/>
  <c r="E951" i="16"/>
  <c r="F951" i="16"/>
  <c r="C952" i="16"/>
  <c r="D952" i="16"/>
  <c r="E952" i="16"/>
  <c r="F952" i="16"/>
  <c r="C953" i="16"/>
  <c r="D953" i="16"/>
  <c r="E953" i="16"/>
  <c r="F953" i="16"/>
  <c r="C954" i="16"/>
  <c r="D954" i="16"/>
  <c r="E954" i="16"/>
  <c r="F954" i="16"/>
  <c r="C955" i="16"/>
  <c r="D955" i="16"/>
  <c r="E955" i="16"/>
  <c r="F955" i="16"/>
  <c r="C956" i="16"/>
  <c r="D956" i="16"/>
  <c r="E956" i="16"/>
  <c r="F956" i="16"/>
  <c r="C957" i="16"/>
  <c r="D957" i="16"/>
  <c r="E957" i="16"/>
  <c r="F957" i="16"/>
  <c r="C958" i="16"/>
  <c r="D958" i="16"/>
  <c r="E958" i="16"/>
  <c r="F958" i="16"/>
  <c r="C959" i="16"/>
  <c r="D959" i="16"/>
  <c r="E959" i="16"/>
  <c r="F959" i="16"/>
  <c r="C960" i="16"/>
  <c r="D960" i="16"/>
  <c r="E960" i="16"/>
  <c r="F960" i="16"/>
  <c r="C961" i="16"/>
  <c r="D961" i="16"/>
  <c r="E961" i="16"/>
  <c r="F961" i="16"/>
  <c r="C962" i="16"/>
  <c r="D962" i="16"/>
  <c r="E962" i="16"/>
  <c r="F962" i="16"/>
  <c r="C963" i="16"/>
  <c r="D963" i="16"/>
  <c r="E963" i="16"/>
  <c r="F963" i="16"/>
  <c r="C964" i="16"/>
  <c r="D964" i="16"/>
  <c r="E964" i="16"/>
  <c r="F964" i="16"/>
  <c r="C965" i="16"/>
  <c r="D965" i="16"/>
  <c r="E965" i="16"/>
  <c r="F965" i="16"/>
  <c r="C966" i="16"/>
  <c r="D966" i="16"/>
  <c r="E966" i="16"/>
  <c r="F966" i="16"/>
  <c r="C967" i="16"/>
  <c r="D967" i="16"/>
  <c r="E967" i="16"/>
  <c r="F967" i="16"/>
  <c r="C968" i="16"/>
  <c r="D968" i="16"/>
  <c r="E968" i="16"/>
  <c r="F968" i="16"/>
  <c r="C969" i="16"/>
  <c r="D969" i="16"/>
  <c r="E969" i="16"/>
  <c r="F969" i="16"/>
  <c r="C970" i="16"/>
  <c r="D970" i="16"/>
  <c r="E970" i="16"/>
  <c r="F970" i="16"/>
  <c r="C971" i="16"/>
  <c r="D971" i="16"/>
  <c r="E971" i="16"/>
  <c r="F971" i="16"/>
  <c r="C972" i="16"/>
  <c r="D972" i="16"/>
  <c r="E972" i="16"/>
  <c r="F972" i="16"/>
  <c r="C973" i="16"/>
  <c r="D973" i="16"/>
  <c r="E973" i="16"/>
  <c r="F973" i="16"/>
  <c r="C974" i="16"/>
  <c r="D974" i="16"/>
  <c r="E974" i="16"/>
  <c r="F974" i="16"/>
  <c r="C975" i="16"/>
  <c r="D975" i="16"/>
  <c r="E975" i="16"/>
  <c r="F975" i="16"/>
  <c r="C976" i="16"/>
  <c r="D976" i="16"/>
  <c r="E976" i="16"/>
  <c r="F976" i="16"/>
  <c r="C977" i="16"/>
  <c r="D977" i="16"/>
  <c r="E977" i="16"/>
  <c r="F977" i="16"/>
  <c r="C978" i="16"/>
  <c r="D978" i="16"/>
  <c r="E978" i="16"/>
  <c r="F978" i="16"/>
  <c r="C979" i="16"/>
  <c r="D979" i="16"/>
  <c r="E979" i="16"/>
  <c r="F979" i="16"/>
  <c r="C980" i="16"/>
  <c r="D980" i="16"/>
  <c r="E980" i="16"/>
  <c r="F980" i="16"/>
  <c r="C981" i="16"/>
  <c r="D981" i="16"/>
  <c r="E981" i="16"/>
  <c r="F981" i="16"/>
  <c r="E982" i="16"/>
  <c r="F982" i="16"/>
  <c r="C983" i="16"/>
  <c r="D983" i="16"/>
  <c r="E983" i="16"/>
  <c r="F983" i="16"/>
  <c r="C984" i="16"/>
  <c r="D984" i="16"/>
  <c r="E984" i="16"/>
  <c r="F984" i="16"/>
  <c r="C985" i="16"/>
  <c r="D985" i="16"/>
  <c r="E985" i="16"/>
  <c r="F985" i="16"/>
  <c r="C986" i="16"/>
  <c r="D986" i="16"/>
  <c r="E986" i="16"/>
  <c r="F986" i="16"/>
  <c r="C987" i="16"/>
  <c r="D987" i="16"/>
  <c r="E987" i="16"/>
  <c r="F987" i="16"/>
  <c r="C988" i="16"/>
  <c r="D988" i="16"/>
  <c r="E988" i="16"/>
  <c r="F988" i="16"/>
  <c r="C989" i="16"/>
  <c r="D989" i="16"/>
  <c r="E989" i="16"/>
  <c r="F989" i="16"/>
  <c r="C990" i="16"/>
  <c r="D990" i="16"/>
  <c r="E990" i="16"/>
  <c r="F990" i="16"/>
  <c r="C991" i="16"/>
  <c r="D991" i="16"/>
  <c r="E991" i="16"/>
  <c r="F991" i="16"/>
  <c r="C992" i="16"/>
  <c r="D992" i="16"/>
  <c r="E992" i="16"/>
  <c r="F992" i="16"/>
  <c r="C993" i="16"/>
  <c r="D993" i="16"/>
  <c r="E993" i="16"/>
  <c r="F993" i="16"/>
  <c r="C994" i="16"/>
  <c r="D994" i="16"/>
  <c r="E994" i="16"/>
  <c r="F994" i="16"/>
  <c r="C995" i="16"/>
  <c r="D995" i="16"/>
  <c r="E995" i="16"/>
  <c r="F995" i="16"/>
  <c r="C996" i="16"/>
  <c r="D996" i="16"/>
  <c r="E996" i="16"/>
  <c r="F996" i="16"/>
  <c r="C997" i="16"/>
  <c r="D997" i="16"/>
  <c r="E997" i="16"/>
  <c r="F997" i="16"/>
  <c r="C998" i="16"/>
  <c r="D998" i="16"/>
  <c r="E998" i="16"/>
  <c r="F998" i="16"/>
  <c r="C999" i="16"/>
  <c r="D999" i="16"/>
  <c r="E999" i="16"/>
  <c r="F999" i="16"/>
  <c r="C1000" i="16"/>
  <c r="D1000" i="16"/>
  <c r="E1000" i="16"/>
  <c r="F1000" i="16"/>
  <c r="C1001" i="16"/>
  <c r="D1001" i="16"/>
  <c r="E1001" i="16"/>
  <c r="F1001" i="16"/>
  <c r="C1002" i="16"/>
  <c r="D1002" i="16"/>
  <c r="E1002" i="16"/>
  <c r="F1002" i="16"/>
  <c r="C1003" i="16"/>
  <c r="D1003" i="16"/>
  <c r="E1003" i="16"/>
  <c r="F1003" i="16"/>
  <c r="C1004" i="16"/>
  <c r="D1004" i="16"/>
  <c r="E1004" i="16"/>
  <c r="F1004" i="16"/>
  <c r="C1005" i="16"/>
  <c r="D1005" i="16"/>
  <c r="E1005" i="16"/>
  <c r="F1005" i="16"/>
  <c r="C1006" i="16"/>
  <c r="D1006" i="16"/>
  <c r="E1006" i="16"/>
  <c r="F1006" i="16"/>
  <c r="C1007" i="16"/>
  <c r="D1007" i="16"/>
  <c r="E1007" i="16"/>
  <c r="F1007" i="16"/>
  <c r="C1008" i="16"/>
  <c r="D1008" i="16"/>
  <c r="E1008" i="16"/>
  <c r="F1008" i="16"/>
  <c r="C1009" i="16"/>
  <c r="D1009" i="16"/>
  <c r="E1009" i="16"/>
  <c r="F1009" i="16"/>
  <c r="C1010" i="16"/>
  <c r="D1010" i="16"/>
  <c r="E1010" i="16"/>
  <c r="F1010" i="16"/>
  <c r="C1011" i="16"/>
  <c r="D1011" i="16"/>
  <c r="E1011" i="16"/>
  <c r="F1011" i="16"/>
  <c r="C1012" i="16"/>
  <c r="D1012" i="16"/>
  <c r="E1012" i="16"/>
  <c r="F1012" i="16"/>
  <c r="C1013" i="16"/>
  <c r="D1013" i="16"/>
  <c r="E1013" i="16"/>
  <c r="F1013" i="16"/>
  <c r="C1014" i="16"/>
  <c r="D1014" i="16"/>
  <c r="E1014" i="16"/>
  <c r="F1014" i="16"/>
  <c r="C1015" i="16"/>
  <c r="D1015" i="16"/>
  <c r="E1015" i="16"/>
  <c r="F1015" i="16"/>
  <c r="C1016" i="16"/>
  <c r="D1016" i="16"/>
  <c r="E1016" i="16"/>
  <c r="F1016" i="16"/>
  <c r="C1017" i="16"/>
  <c r="D1017" i="16"/>
  <c r="E1017" i="16"/>
  <c r="F1017" i="16"/>
  <c r="C1018" i="16"/>
  <c r="D1018" i="16"/>
  <c r="E1018" i="16"/>
  <c r="F1018" i="16"/>
  <c r="C1019" i="16"/>
  <c r="D1019" i="16"/>
  <c r="E1019" i="16"/>
  <c r="F1019" i="16"/>
  <c r="C1020" i="16"/>
  <c r="D1020" i="16"/>
  <c r="E1020" i="16"/>
  <c r="F1020" i="16"/>
  <c r="C1021" i="16"/>
  <c r="D1021" i="16"/>
  <c r="E1021" i="16"/>
  <c r="F1021" i="16"/>
  <c r="C1022" i="16"/>
  <c r="D1022" i="16"/>
  <c r="E1022" i="16"/>
  <c r="F1022" i="16"/>
  <c r="C1023" i="16"/>
  <c r="D1023" i="16"/>
  <c r="E1023" i="16"/>
  <c r="F1023" i="16"/>
  <c r="C1024" i="16"/>
  <c r="D1024" i="16"/>
  <c r="E1024" i="16"/>
  <c r="F1024" i="16"/>
  <c r="C1025" i="16"/>
  <c r="D1025" i="16"/>
  <c r="E1025" i="16"/>
  <c r="F1025" i="16"/>
  <c r="C1026" i="16"/>
  <c r="D1026" i="16"/>
  <c r="E1026" i="16"/>
  <c r="F1026" i="16"/>
  <c r="C1027" i="16"/>
  <c r="D1027" i="16"/>
  <c r="E1027" i="16"/>
  <c r="F1027" i="16"/>
  <c r="C1028" i="16"/>
  <c r="D1028" i="16"/>
  <c r="E1028" i="16"/>
  <c r="F1028" i="16"/>
  <c r="C1029" i="16"/>
  <c r="D1029" i="16"/>
  <c r="E1029" i="16"/>
  <c r="F1029" i="16"/>
  <c r="C1030" i="16"/>
  <c r="D1030" i="16"/>
  <c r="E1030" i="16"/>
  <c r="F1030" i="16"/>
  <c r="C1031" i="16"/>
  <c r="D1031" i="16"/>
  <c r="E1031" i="16"/>
  <c r="F1031" i="16"/>
  <c r="C1032" i="16"/>
  <c r="D1032" i="16"/>
  <c r="E1032" i="16"/>
  <c r="F1032" i="16"/>
  <c r="C1033" i="16"/>
  <c r="D1033" i="16"/>
  <c r="E1033" i="16"/>
  <c r="F1033" i="16"/>
  <c r="C1034" i="16"/>
  <c r="D1034" i="16"/>
  <c r="E1034" i="16"/>
  <c r="F1034" i="16"/>
  <c r="C1035" i="16"/>
  <c r="D1035" i="16"/>
  <c r="E1035" i="16"/>
  <c r="F1035" i="16"/>
  <c r="C1036" i="16"/>
  <c r="D1036" i="16"/>
  <c r="E1036" i="16"/>
  <c r="F1036" i="16"/>
  <c r="C1037" i="16"/>
  <c r="D1037" i="16"/>
  <c r="E1037" i="16"/>
  <c r="F1037" i="16"/>
  <c r="C1038" i="16"/>
  <c r="D1038" i="16"/>
  <c r="E1038" i="16"/>
  <c r="F1038" i="16"/>
  <c r="C1039" i="16"/>
  <c r="D1039" i="16"/>
  <c r="E1039" i="16"/>
  <c r="F1039" i="16"/>
  <c r="C1040" i="16"/>
  <c r="D1040" i="16"/>
  <c r="E1040" i="16"/>
  <c r="F1040" i="16"/>
  <c r="C1041" i="16"/>
  <c r="D1041" i="16"/>
  <c r="E1041" i="16"/>
  <c r="F1041" i="16"/>
  <c r="C1042" i="16"/>
  <c r="D1042" i="16"/>
  <c r="E1042" i="16"/>
  <c r="F1042" i="16"/>
  <c r="C1043" i="16"/>
  <c r="D1043" i="16"/>
  <c r="E1043" i="16"/>
  <c r="F1043" i="16"/>
  <c r="C1044" i="16"/>
  <c r="D1044" i="16"/>
  <c r="E1044" i="16"/>
  <c r="F1044" i="16"/>
  <c r="C1045" i="16"/>
  <c r="D1045" i="16"/>
  <c r="E1045" i="16"/>
  <c r="F1045" i="16"/>
  <c r="C1046" i="16"/>
  <c r="D1046" i="16"/>
  <c r="E1046" i="16"/>
  <c r="F1046" i="16"/>
  <c r="C1047" i="16"/>
  <c r="D1047" i="16"/>
  <c r="E1047" i="16"/>
  <c r="F1047" i="16"/>
  <c r="C1048" i="16"/>
  <c r="D1048" i="16"/>
  <c r="E1048" i="16"/>
  <c r="F1048" i="16"/>
  <c r="C1049" i="16"/>
  <c r="D1049" i="16"/>
  <c r="E1049" i="16"/>
  <c r="F1049" i="16"/>
  <c r="C1050" i="16"/>
  <c r="D1050" i="16"/>
  <c r="E1050" i="16"/>
  <c r="F1050" i="16"/>
  <c r="C1051" i="16"/>
  <c r="D1051" i="16"/>
  <c r="E1051" i="16"/>
  <c r="F1051" i="16"/>
  <c r="C1052" i="16"/>
  <c r="D1052" i="16"/>
  <c r="E1052" i="16"/>
  <c r="F1052" i="16"/>
  <c r="C1053" i="16"/>
  <c r="D1053" i="16"/>
  <c r="E1053" i="16"/>
  <c r="F1053" i="16"/>
  <c r="C1054" i="16"/>
  <c r="D1054" i="16"/>
  <c r="E1054" i="16"/>
  <c r="F1054" i="16"/>
  <c r="C1055" i="16"/>
  <c r="D1055" i="16"/>
  <c r="E1055" i="16"/>
  <c r="F1055" i="16"/>
  <c r="C1056" i="16"/>
  <c r="D1056" i="16"/>
  <c r="E1056" i="16"/>
  <c r="F1056" i="16"/>
  <c r="C1057" i="16"/>
  <c r="D1057" i="16"/>
  <c r="E1057" i="16"/>
  <c r="F1057" i="16"/>
  <c r="C1058" i="16"/>
  <c r="D1058" i="16"/>
  <c r="E1058" i="16"/>
  <c r="F1058" i="16"/>
  <c r="C1059" i="16"/>
  <c r="D1059" i="16"/>
  <c r="E1059" i="16"/>
  <c r="F1059" i="16"/>
  <c r="C1060" i="16"/>
  <c r="D1060" i="16"/>
  <c r="E1060" i="16"/>
  <c r="F1060" i="16"/>
  <c r="C1061" i="16"/>
  <c r="D1061" i="16"/>
  <c r="E1061" i="16"/>
  <c r="F1061" i="16"/>
  <c r="C1062" i="16"/>
  <c r="D1062" i="16"/>
  <c r="E1062" i="16"/>
  <c r="F1062" i="16"/>
  <c r="C1063" i="16"/>
  <c r="D1063" i="16"/>
  <c r="E1063" i="16"/>
  <c r="F1063" i="16"/>
  <c r="C1064" i="16"/>
  <c r="D1064" i="16"/>
  <c r="E1064" i="16"/>
  <c r="F1064" i="16"/>
  <c r="C1065" i="16"/>
  <c r="D1065" i="16"/>
  <c r="E1065" i="16"/>
  <c r="F1065" i="16"/>
  <c r="C1066" i="16"/>
  <c r="D1066" i="16"/>
  <c r="E1066" i="16"/>
  <c r="F1066" i="16"/>
  <c r="C1067" i="16"/>
  <c r="D1067" i="16"/>
  <c r="E1067" i="16"/>
  <c r="F1067" i="16"/>
  <c r="C1068" i="16"/>
  <c r="D1068" i="16"/>
  <c r="E1068" i="16"/>
  <c r="F1068" i="16"/>
  <c r="C1069" i="16"/>
  <c r="D1069" i="16"/>
  <c r="E1069" i="16"/>
  <c r="F1069" i="16"/>
  <c r="C1070" i="16"/>
  <c r="D1070" i="16"/>
  <c r="E1070" i="16"/>
  <c r="F1070" i="16"/>
  <c r="C1071" i="16"/>
  <c r="D1071" i="16"/>
  <c r="E1071" i="16"/>
  <c r="F1071" i="16"/>
  <c r="C1072" i="16"/>
  <c r="D1072" i="16"/>
  <c r="E1072" i="16"/>
  <c r="F1072" i="16"/>
  <c r="C1073" i="16"/>
  <c r="D1073" i="16"/>
  <c r="E1073" i="16"/>
  <c r="F1073" i="16"/>
  <c r="C1074" i="16"/>
  <c r="D1074" i="16"/>
  <c r="E1074" i="16"/>
  <c r="F1074" i="16"/>
  <c r="C1075" i="16"/>
  <c r="D1075" i="16"/>
  <c r="E1075" i="16"/>
  <c r="F1075" i="16"/>
  <c r="C1076" i="16"/>
  <c r="D1076" i="16"/>
  <c r="E1076" i="16"/>
  <c r="F1076" i="16"/>
  <c r="C1077" i="16"/>
  <c r="D1077" i="16"/>
  <c r="E1077" i="16"/>
  <c r="F1077" i="16"/>
  <c r="C1078" i="16"/>
  <c r="D1078" i="16"/>
  <c r="E1078" i="16"/>
  <c r="F1078" i="16"/>
  <c r="C1079" i="16"/>
  <c r="D1079" i="16"/>
  <c r="E1079" i="16"/>
  <c r="F1079" i="16"/>
  <c r="C1080" i="16"/>
  <c r="D1080" i="16"/>
  <c r="E1080" i="16"/>
  <c r="F1080" i="16"/>
  <c r="C1081" i="16"/>
  <c r="D1081" i="16"/>
  <c r="E1081" i="16"/>
  <c r="F1081" i="16"/>
  <c r="C1082" i="16"/>
  <c r="D1082" i="16"/>
  <c r="E1082" i="16"/>
  <c r="F1082" i="16"/>
  <c r="C1083" i="16"/>
  <c r="D1083" i="16"/>
  <c r="E1083" i="16"/>
  <c r="F1083" i="16"/>
  <c r="C1084" i="16"/>
  <c r="D1084" i="16"/>
  <c r="E1084" i="16"/>
  <c r="F1084" i="16"/>
  <c r="C1085" i="16"/>
  <c r="D1085" i="16"/>
  <c r="E1085" i="16"/>
  <c r="F1085" i="16"/>
  <c r="C1086" i="16"/>
  <c r="D1086" i="16"/>
  <c r="E1086" i="16"/>
  <c r="F1086" i="16"/>
  <c r="C1087" i="16"/>
  <c r="D1087" i="16"/>
  <c r="E1087" i="16"/>
  <c r="F1087" i="16"/>
  <c r="C1088" i="16"/>
  <c r="D1088" i="16"/>
  <c r="E1088" i="16"/>
  <c r="F1088" i="16"/>
  <c r="C1089" i="16"/>
  <c r="D1089" i="16"/>
  <c r="E1089" i="16"/>
  <c r="F1089" i="16"/>
  <c r="C1090" i="16"/>
  <c r="D1090" i="16"/>
  <c r="E1090" i="16"/>
  <c r="F1090" i="16"/>
  <c r="C1091" i="16"/>
  <c r="D1091" i="16"/>
  <c r="E1091" i="16"/>
  <c r="F1091" i="16"/>
  <c r="C1092" i="16"/>
  <c r="D1092" i="16"/>
  <c r="E1092" i="16"/>
  <c r="F1092" i="16"/>
  <c r="C1093" i="16"/>
  <c r="D1093" i="16"/>
  <c r="E1093" i="16"/>
  <c r="F1093" i="16"/>
  <c r="C1094" i="16"/>
  <c r="D1094" i="16"/>
  <c r="E1094" i="16"/>
  <c r="F1094" i="16"/>
  <c r="C1095" i="16"/>
  <c r="D1095" i="16"/>
  <c r="E1095" i="16"/>
  <c r="F1095" i="16"/>
  <c r="C1096" i="16"/>
  <c r="D1096" i="16"/>
  <c r="E1096" i="16"/>
  <c r="F1096" i="16"/>
  <c r="C1097" i="16"/>
  <c r="D1097" i="16"/>
  <c r="E1097" i="16"/>
  <c r="F1097" i="16"/>
  <c r="C1098" i="16"/>
  <c r="D1098" i="16"/>
  <c r="E1098" i="16"/>
  <c r="F1098" i="16"/>
  <c r="C1099" i="16"/>
  <c r="D1099" i="16"/>
  <c r="E1099" i="16"/>
  <c r="F1099" i="16"/>
  <c r="C1100" i="16"/>
  <c r="D1100" i="16"/>
  <c r="E1100" i="16"/>
  <c r="F1100" i="16"/>
  <c r="C1101" i="16"/>
  <c r="D1101" i="16"/>
  <c r="E1101" i="16"/>
  <c r="F1101" i="16"/>
  <c r="C1102" i="16"/>
  <c r="D1102" i="16"/>
  <c r="E1102" i="16"/>
  <c r="F1102" i="16"/>
  <c r="C1103" i="16"/>
  <c r="D1103" i="16"/>
  <c r="E1103" i="16"/>
  <c r="F1103" i="16"/>
  <c r="C1104" i="16"/>
  <c r="D1104" i="16"/>
  <c r="E1104" i="16"/>
  <c r="F1104" i="16"/>
  <c r="C1105" i="16"/>
  <c r="D1105" i="16"/>
  <c r="E1105" i="16"/>
  <c r="F1105" i="16"/>
  <c r="C1106" i="16"/>
  <c r="D1106" i="16"/>
  <c r="E1106" i="16"/>
  <c r="F1106" i="16"/>
  <c r="C1107" i="16"/>
  <c r="D1107" i="16"/>
  <c r="E1107" i="16"/>
  <c r="F1107" i="16"/>
  <c r="C1108" i="16"/>
  <c r="D1108" i="16"/>
  <c r="E1108" i="16"/>
  <c r="F1108" i="16"/>
  <c r="C1109" i="16"/>
  <c r="D1109" i="16"/>
  <c r="E1109" i="16"/>
  <c r="F1109" i="16"/>
  <c r="C1110" i="16"/>
  <c r="D1110" i="16"/>
  <c r="E1110" i="16"/>
  <c r="F1110" i="16"/>
  <c r="C1111" i="16"/>
  <c r="D1111" i="16"/>
  <c r="E1111" i="16"/>
  <c r="F1111" i="16"/>
  <c r="C1112" i="16"/>
  <c r="D1112" i="16"/>
  <c r="E1112" i="16"/>
  <c r="F1112" i="16"/>
  <c r="C1113" i="16"/>
  <c r="D1113" i="16"/>
  <c r="E1113" i="16"/>
  <c r="F1113" i="16"/>
  <c r="C1114" i="16"/>
  <c r="D1114" i="16"/>
  <c r="E1114" i="16"/>
  <c r="F1114" i="16"/>
  <c r="C1115" i="16"/>
  <c r="D1115" i="16"/>
  <c r="E1115" i="16"/>
  <c r="F1115" i="16"/>
  <c r="C1116" i="16"/>
  <c r="D1116" i="16"/>
  <c r="E1116" i="16"/>
  <c r="F1116" i="16"/>
  <c r="C1117" i="16"/>
  <c r="D1117" i="16"/>
  <c r="E1117" i="16"/>
  <c r="F1117" i="16"/>
  <c r="C1118" i="16"/>
  <c r="D1118" i="16"/>
  <c r="E1118" i="16"/>
  <c r="F1118" i="16"/>
  <c r="C1119" i="16"/>
  <c r="D1119" i="16"/>
  <c r="E1119" i="16"/>
  <c r="F1119" i="16"/>
  <c r="C1120" i="16"/>
  <c r="D1120" i="16"/>
  <c r="E1120" i="16"/>
  <c r="F1120" i="16"/>
  <c r="C1121" i="16"/>
  <c r="D1121" i="16"/>
  <c r="E1121" i="16"/>
  <c r="F1121" i="16"/>
  <c r="C1122" i="16"/>
  <c r="D1122" i="16"/>
  <c r="E1122" i="16"/>
  <c r="F1122" i="16"/>
  <c r="C1123" i="16"/>
  <c r="D1123" i="16"/>
  <c r="E1123" i="16"/>
  <c r="F1123" i="16"/>
  <c r="C1124" i="16"/>
  <c r="D1124" i="16"/>
  <c r="E1124" i="16"/>
  <c r="F1124" i="16"/>
  <c r="C1125" i="16"/>
  <c r="D1125" i="16"/>
  <c r="E1125" i="16"/>
  <c r="F1125" i="16"/>
  <c r="C1126" i="16"/>
  <c r="D1126" i="16"/>
  <c r="E1126" i="16"/>
  <c r="F1126" i="16"/>
  <c r="C1127" i="16"/>
  <c r="D1127" i="16"/>
  <c r="E1127" i="16"/>
  <c r="F1127" i="16"/>
  <c r="C1128" i="16"/>
  <c r="D1128" i="16"/>
  <c r="E1128" i="16"/>
  <c r="F1128" i="16"/>
  <c r="C1129" i="16"/>
  <c r="D1129" i="16"/>
  <c r="E1129" i="16"/>
  <c r="F1129" i="16"/>
  <c r="C1130" i="16"/>
  <c r="D1130" i="16"/>
  <c r="E1130" i="16"/>
  <c r="F1130" i="16"/>
  <c r="C1131" i="16"/>
  <c r="D1131" i="16"/>
  <c r="E1131" i="16"/>
  <c r="F1131" i="16"/>
  <c r="C1132" i="16"/>
  <c r="D1132" i="16"/>
  <c r="E1132" i="16"/>
  <c r="F1132" i="16"/>
  <c r="C1133" i="16"/>
  <c r="D1133" i="16"/>
  <c r="E1133" i="16"/>
  <c r="F1133" i="16"/>
  <c r="C1134" i="16"/>
  <c r="D1134" i="16"/>
  <c r="E1134" i="16"/>
  <c r="F1134" i="16"/>
  <c r="C1135" i="16"/>
  <c r="D1135" i="16"/>
  <c r="E1135" i="16"/>
  <c r="F1135" i="16"/>
  <c r="C1136" i="16"/>
  <c r="D1136" i="16"/>
  <c r="E1136" i="16"/>
  <c r="F1136" i="16"/>
  <c r="C1137" i="16"/>
  <c r="D1137" i="16"/>
  <c r="E1137" i="16"/>
  <c r="F1137" i="16"/>
  <c r="C1138" i="16"/>
  <c r="D1138" i="16"/>
  <c r="E1138" i="16"/>
  <c r="F1138" i="16"/>
  <c r="C1139" i="16"/>
  <c r="D1139" i="16"/>
  <c r="E1139" i="16"/>
  <c r="F1139" i="16"/>
  <c r="C1140" i="16"/>
  <c r="D1140" i="16"/>
  <c r="E1140" i="16"/>
  <c r="F1140" i="16"/>
  <c r="C1141" i="16"/>
  <c r="D1141" i="16"/>
  <c r="E1141" i="16"/>
  <c r="F1141" i="16"/>
  <c r="C1142" i="16"/>
  <c r="D1142" i="16"/>
  <c r="E1142" i="16"/>
  <c r="F1142" i="16"/>
  <c r="C1143" i="16"/>
  <c r="D1143" i="16"/>
  <c r="E1143" i="16"/>
  <c r="F1143" i="16"/>
  <c r="C1144" i="16"/>
  <c r="D1144" i="16"/>
  <c r="E1144" i="16"/>
  <c r="F1144" i="16"/>
  <c r="C1145" i="16"/>
  <c r="D1145" i="16"/>
  <c r="E1145" i="16"/>
  <c r="F1145" i="16"/>
  <c r="C1146" i="16"/>
  <c r="D1146" i="16"/>
  <c r="E1146" i="16"/>
  <c r="F1146" i="16"/>
  <c r="C1147" i="16"/>
  <c r="D1147" i="16"/>
  <c r="E1147" i="16"/>
  <c r="F1147" i="16"/>
  <c r="C1148" i="16"/>
  <c r="D1148" i="16"/>
  <c r="E1148" i="16"/>
  <c r="F1148" i="16"/>
  <c r="C1149" i="16"/>
  <c r="D1149" i="16"/>
  <c r="E1149" i="16"/>
  <c r="F1149" i="16"/>
  <c r="C1150" i="16"/>
  <c r="D1150" i="16"/>
  <c r="E1150" i="16"/>
  <c r="F1150" i="16"/>
  <c r="C1151" i="16"/>
  <c r="D1151" i="16"/>
  <c r="E1151" i="16"/>
  <c r="F1151" i="16"/>
  <c r="C1152" i="16"/>
  <c r="D1152" i="16"/>
  <c r="E1152" i="16"/>
  <c r="F1152" i="16"/>
  <c r="C1153" i="16"/>
  <c r="D1153" i="16"/>
  <c r="E1153" i="16"/>
  <c r="F1153" i="16"/>
  <c r="C1154" i="16"/>
  <c r="D1154" i="16"/>
  <c r="E1154" i="16"/>
  <c r="F1154" i="16"/>
  <c r="C1155" i="16"/>
  <c r="D1155" i="16"/>
  <c r="E1155" i="16"/>
  <c r="F1155" i="16"/>
  <c r="C1156" i="16"/>
  <c r="D1156" i="16"/>
  <c r="E1156" i="16"/>
  <c r="F1156" i="16"/>
  <c r="C1157" i="16"/>
  <c r="D1157" i="16"/>
  <c r="E1157" i="16"/>
  <c r="F1157" i="16"/>
  <c r="C1158" i="16"/>
  <c r="D1158" i="16"/>
  <c r="E1158" i="16"/>
  <c r="F1158" i="16"/>
  <c r="C1159" i="16"/>
  <c r="D1159" i="16"/>
  <c r="E1159" i="16"/>
  <c r="F1159" i="16"/>
  <c r="C1160" i="16"/>
  <c r="D1160" i="16"/>
  <c r="E1160" i="16"/>
  <c r="F1160" i="16"/>
  <c r="C1161" i="16"/>
  <c r="D1161" i="16"/>
  <c r="E1161" i="16"/>
  <c r="F1161" i="16"/>
  <c r="C1162" i="16"/>
  <c r="D1162" i="16"/>
  <c r="E1162" i="16"/>
  <c r="F1162" i="16"/>
  <c r="C1163" i="16"/>
  <c r="D1163" i="16"/>
  <c r="E1163" i="16"/>
  <c r="F1163" i="16"/>
  <c r="C1164" i="16"/>
  <c r="D1164" i="16"/>
  <c r="E1164" i="16"/>
  <c r="F1164" i="16"/>
  <c r="C1165" i="16"/>
  <c r="D1165" i="16"/>
  <c r="E1165" i="16"/>
  <c r="F1165" i="16"/>
  <c r="C1166" i="16"/>
  <c r="D1166" i="16"/>
  <c r="E1166" i="16"/>
  <c r="F1166" i="16"/>
  <c r="C1167" i="16"/>
  <c r="D1167" i="16"/>
  <c r="E1167" i="16"/>
  <c r="F1167" i="16"/>
  <c r="C1168" i="16"/>
  <c r="D1168" i="16"/>
  <c r="E1168" i="16"/>
  <c r="F1168" i="16"/>
  <c r="C1169" i="16"/>
  <c r="D1169" i="16"/>
  <c r="E1169" i="16"/>
  <c r="F1169" i="16"/>
  <c r="C1170" i="16"/>
  <c r="D1170" i="16"/>
  <c r="E1170" i="16"/>
  <c r="F1170" i="16"/>
  <c r="C1171" i="16"/>
  <c r="D1171" i="16"/>
  <c r="E1171" i="16"/>
  <c r="F1171" i="16"/>
  <c r="C1172" i="16"/>
  <c r="D1172" i="16"/>
  <c r="E1172" i="16"/>
  <c r="F1172" i="16"/>
  <c r="C1173" i="16"/>
  <c r="D1173" i="16"/>
  <c r="E1173" i="16"/>
  <c r="F1173" i="16"/>
  <c r="C1174" i="16"/>
  <c r="D1174" i="16"/>
  <c r="E1174" i="16"/>
  <c r="F1174" i="16"/>
  <c r="C1175" i="16"/>
  <c r="D1175" i="16"/>
  <c r="E1175" i="16"/>
  <c r="F1175" i="16"/>
  <c r="C1176" i="16"/>
  <c r="D1176" i="16"/>
  <c r="E1176" i="16"/>
  <c r="F1176" i="16"/>
  <c r="C1177" i="16"/>
  <c r="D1177" i="16"/>
  <c r="E1177" i="16"/>
  <c r="F1177" i="16"/>
  <c r="C1178" i="16"/>
  <c r="D1178" i="16"/>
  <c r="E1178" i="16"/>
  <c r="F1178" i="16"/>
  <c r="C1179" i="16"/>
  <c r="D1179" i="16"/>
  <c r="E1179" i="16"/>
  <c r="F1179" i="16"/>
  <c r="C1180" i="16"/>
  <c r="D1180" i="16"/>
  <c r="E1180" i="16"/>
  <c r="F1180" i="16"/>
  <c r="C1181" i="16"/>
  <c r="D1181" i="16"/>
  <c r="E1181" i="16"/>
  <c r="F1181" i="16"/>
  <c r="C1182" i="16"/>
  <c r="D1182" i="16"/>
  <c r="E1182" i="16"/>
  <c r="F1182" i="16"/>
  <c r="C1183" i="16"/>
  <c r="D1183" i="16"/>
  <c r="E1183" i="16"/>
  <c r="F1183" i="16"/>
  <c r="C1184" i="16"/>
  <c r="D1184" i="16"/>
  <c r="E1184" i="16"/>
  <c r="F1184" i="16"/>
  <c r="C1185" i="16"/>
  <c r="D1185" i="16"/>
  <c r="E1185" i="16"/>
  <c r="F1185" i="16"/>
  <c r="C1186" i="16"/>
  <c r="D1186" i="16"/>
  <c r="E1186" i="16"/>
  <c r="F1186" i="16"/>
  <c r="C1187" i="16"/>
  <c r="D1187" i="16"/>
  <c r="E1187" i="16"/>
  <c r="F1187" i="16"/>
  <c r="C1188" i="16"/>
  <c r="D1188" i="16"/>
  <c r="E1188" i="16"/>
  <c r="F1188" i="16"/>
  <c r="C1189" i="16"/>
  <c r="D1189" i="16"/>
  <c r="E1189" i="16"/>
  <c r="F1189" i="16"/>
  <c r="C1190" i="16"/>
  <c r="D1190" i="16"/>
  <c r="E1190" i="16"/>
  <c r="F1190" i="16"/>
  <c r="C1191" i="16"/>
  <c r="D1191" i="16"/>
  <c r="E1191" i="16"/>
  <c r="F1191" i="16"/>
  <c r="C1192" i="16"/>
  <c r="D1192" i="16"/>
  <c r="E1192" i="16"/>
  <c r="F1192" i="16"/>
  <c r="C1193" i="16"/>
  <c r="D1193" i="16"/>
  <c r="E1193" i="16"/>
  <c r="F1193" i="16"/>
  <c r="C1194" i="16"/>
  <c r="D1194" i="16"/>
  <c r="E1194" i="16"/>
  <c r="F1194" i="16"/>
  <c r="C1195" i="16"/>
  <c r="D1195" i="16"/>
  <c r="E1195" i="16"/>
  <c r="F1195" i="16"/>
  <c r="C1196" i="16"/>
  <c r="D1196" i="16"/>
  <c r="E1196" i="16"/>
  <c r="F1196" i="16"/>
  <c r="C1197" i="16"/>
  <c r="D1197" i="16"/>
  <c r="E1197" i="16"/>
  <c r="F1197" i="16"/>
  <c r="C1198" i="16"/>
  <c r="D1198" i="16"/>
  <c r="E1198" i="16"/>
  <c r="F1198" i="16"/>
  <c r="C1199" i="16"/>
  <c r="D1199" i="16"/>
  <c r="E1199" i="16"/>
  <c r="F1199" i="16"/>
  <c r="C1200" i="16"/>
  <c r="D1200" i="16"/>
  <c r="E1200" i="16"/>
  <c r="F1200" i="16"/>
  <c r="C1201" i="16"/>
  <c r="D1201" i="16"/>
  <c r="E1201" i="16"/>
  <c r="F1201" i="16"/>
  <c r="C1202" i="16"/>
  <c r="D1202" i="16"/>
  <c r="E1202" i="16"/>
  <c r="F1202" i="16"/>
  <c r="C1203" i="16"/>
  <c r="D1203" i="16"/>
  <c r="E1203" i="16"/>
  <c r="F1203" i="16"/>
  <c r="C1204" i="16"/>
  <c r="D1204" i="16"/>
  <c r="E1204" i="16"/>
  <c r="F1204" i="16"/>
  <c r="C1205" i="16"/>
  <c r="D1205" i="16"/>
  <c r="E1205" i="16"/>
  <c r="F1205" i="16"/>
  <c r="C1206" i="16"/>
  <c r="D1206" i="16"/>
  <c r="E1206" i="16"/>
  <c r="F1206" i="16"/>
  <c r="C1207" i="16"/>
  <c r="D1207" i="16"/>
  <c r="E1207" i="16"/>
  <c r="F1207" i="16"/>
  <c r="C1208" i="16"/>
  <c r="D1208" i="16"/>
  <c r="E1208" i="16"/>
  <c r="F1208" i="16"/>
  <c r="C1209" i="16"/>
  <c r="D1209" i="16"/>
  <c r="E1209" i="16"/>
  <c r="F1209" i="16"/>
  <c r="C1210" i="16"/>
  <c r="D1210" i="16"/>
  <c r="E1210" i="16"/>
  <c r="F1210" i="16"/>
  <c r="C1211" i="16"/>
  <c r="D1211" i="16"/>
  <c r="E1211" i="16"/>
  <c r="F1211" i="16"/>
  <c r="C1212" i="16"/>
  <c r="D1212" i="16"/>
  <c r="E1212" i="16"/>
  <c r="F1212" i="16"/>
  <c r="C1213" i="16"/>
  <c r="D1213" i="16"/>
  <c r="E1213" i="16"/>
  <c r="F1213" i="16"/>
  <c r="C1214" i="16"/>
  <c r="D1214" i="16"/>
  <c r="E1214" i="16"/>
  <c r="F1214" i="16"/>
  <c r="C1215" i="16"/>
  <c r="D1215" i="16"/>
  <c r="E1215" i="16"/>
  <c r="F1215" i="16"/>
  <c r="C1216" i="16"/>
  <c r="D1216" i="16"/>
  <c r="E1216" i="16"/>
  <c r="F1216" i="16"/>
  <c r="C1217" i="16"/>
  <c r="D1217" i="16"/>
  <c r="E1217" i="16"/>
  <c r="F1217" i="16"/>
  <c r="C1218" i="16"/>
  <c r="D1218" i="16"/>
  <c r="E1218" i="16"/>
  <c r="F1218" i="16"/>
  <c r="C1219" i="16"/>
  <c r="D1219" i="16"/>
  <c r="E1219" i="16"/>
  <c r="F1219" i="16"/>
  <c r="C1220" i="16"/>
  <c r="D1220" i="16"/>
  <c r="E1220" i="16"/>
  <c r="F1220" i="16"/>
  <c r="C1221" i="16"/>
  <c r="D1221" i="16"/>
  <c r="E1221" i="16"/>
  <c r="F1221" i="16"/>
  <c r="C1222" i="16"/>
  <c r="D1222" i="16"/>
  <c r="E1222" i="16"/>
  <c r="F1222" i="16"/>
  <c r="C1223" i="16"/>
  <c r="D1223" i="16"/>
  <c r="E1223" i="16"/>
  <c r="F1223" i="16"/>
  <c r="C1224" i="16"/>
  <c r="D1224" i="16"/>
  <c r="E1224" i="16"/>
  <c r="F1224" i="16"/>
  <c r="C1225" i="16"/>
  <c r="D1225" i="16"/>
  <c r="E1225" i="16"/>
  <c r="F1225" i="16"/>
  <c r="C1226" i="16"/>
  <c r="D1226" i="16"/>
  <c r="E1226" i="16"/>
  <c r="F1226" i="16"/>
  <c r="C1227" i="16"/>
  <c r="D1227" i="16"/>
  <c r="E1227" i="16"/>
  <c r="F1227" i="16"/>
  <c r="C1228" i="16"/>
  <c r="D1228" i="16"/>
  <c r="E1228" i="16"/>
  <c r="F1228" i="16"/>
  <c r="C1229" i="16"/>
  <c r="D1229" i="16"/>
  <c r="E1229" i="16"/>
  <c r="F1229" i="16"/>
  <c r="C1230" i="16"/>
  <c r="D1230" i="16"/>
  <c r="E1230" i="16"/>
  <c r="F1230" i="16"/>
  <c r="C1231" i="16"/>
  <c r="D1231" i="16"/>
  <c r="E1231" i="16"/>
  <c r="F1231" i="16"/>
  <c r="C1232" i="16"/>
  <c r="D1232" i="16"/>
  <c r="E1232" i="16"/>
  <c r="F1232" i="16"/>
  <c r="C1233" i="16"/>
  <c r="D1233" i="16"/>
  <c r="E1233" i="16"/>
  <c r="F1233" i="16"/>
  <c r="C1234" i="16"/>
  <c r="D1234" i="16"/>
  <c r="E1234" i="16"/>
  <c r="F1234" i="16"/>
  <c r="C1235" i="16"/>
  <c r="D1235" i="16"/>
  <c r="E1235" i="16"/>
  <c r="F1235" i="16"/>
  <c r="C1236" i="16"/>
  <c r="D1236" i="16"/>
  <c r="E1236" i="16"/>
  <c r="F1236" i="16"/>
  <c r="C1237" i="16"/>
  <c r="D1237" i="16"/>
  <c r="E1237" i="16"/>
  <c r="F1237" i="16"/>
  <c r="C1238" i="16"/>
  <c r="D1238" i="16"/>
  <c r="E1238" i="16"/>
  <c r="F1238" i="16"/>
  <c r="C1239" i="16"/>
  <c r="D1239" i="16"/>
  <c r="E1239" i="16"/>
  <c r="F1239" i="16"/>
  <c r="C1240" i="16"/>
  <c r="D1240" i="16"/>
  <c r="E1240" i="16"/>
  <c r="F1240" i="16"/>
  <c r="C1241" i="16"/>
  <c r="D1241" i="16"/>
  <c r="E1241" i="16"/>
  <c r="F1241" i="16"/>
  <c r="C1242" i="16"/>
  <c r="D1242" i="16"/>
  <c r="E1242" i="16"/>
  <c r="F1242" i="16"/>
  <c r="C1243" i="16"/>
  <c r="D1243" i="16"/>
  <c r="E1243" i="16"/>
  <c r="F1243" i="16"/>
  <c r="C1244" i="16"/>
  <c r="D1244" i="16"/>
  <c r="E1244" i="16"/>
  <c r="F1244" i="16"/>
  <c r="C1245" i="16"/>
  <c r="D1245" i="16"/>
  <c r="E1245" i="16"/>
  <c r="F1245" i="16"/>
  <c r="C1246" i="16"/>
  <c r="D1246" i="16"/>
  <c r="E1246" i="16"/>
  <c r="F1246" i="16"/>
  <c r="C1247" i="16"/>
  <c r="D1247" i="16"/>
  <c r="E1247" i="16"/>
  <c r="F1247" i="16"/>
  <c r="C1248" i="16"/>
  <c r="D1248" i="16"/>
  <c r="E1248" i="16"/>
  <c r="F1248" i="16"/>
  <c r="C1249" i="16"/>
  <c r="D1249" i="16"/>
  <c r="E1249" i="16"/>
  <c r="F1249" i="16"/>
  <c r="C1250" i="16"/>
  <c r="D1250" i="16"/>
  <c r="E1250" i="16"/>
  <c r="F1250" i="16"/>
  <c r="C1251" i="16"/>
  <c r="D1251" i="16"/>
  <c r="E1251" i="16"/>
  <c r="F1251" i="16"/>
  <c r="C1252" i="16"/>
  <c r="D1252" i="16"/>
  <c r="E1252" i="16"/>
  <c r="F1252" i="16"/>
  <c r="C1253" i="16"/>
  <c r="D1253" i="16"/>
  <c r="E1253" i="16"/>
  <c r="F1253" i="16"/>
  <c r="C1254" i="16"/>
  <c r="D1254" i="16"/>
  <c r="E1254" i="16"/>
  <c r="F1254" i="16"/>
  <c r="C1255" i="16"/>
  <c r="D1255" i="16"/>
  <c r="E1255" i="16"/>
  <c r="F1255" i="16"/>
  <c r="C1256" i="16"/>
  <c r="D1256" i="16"/>
  <c r="E1256" i="16"/>
  <c r="F1256" i="16"/>
  <c r="C1257" i="16"/>
  <c r="D1257" i="16"/>
  <c r="E1257" i="16"/>
  <c r="F1257" i="16"/>
  <c r="C1258" i="16"/>
  <c r="D1258" i="16"/>
  <c r="E1258" i="16"/>
  <c r="F1258" i="16"/>
  <c r="C1259" i="16"/>
  <c r="D1259" i="16"/>
  <c r="E1259" i="16"/>
  <c r="F1259" i="16"/>
  <c r="C1260" i="16"/>
  <c r="D1260" i="16"/>
  <c r="E1260" i="16"/>
  <c r="F1260" i="16"/>
  <c r="C1261" i="16"/>
  <c r="D1261" i="16"/>
  <c r="E1261" i="16"/>
  <c r="F1261" i="16"/>
  <c r="C1262" i="16"/>
  <c r="D1262" i="16"/>
  <c r="E1262" i="16"/>
  <c r="F1262" i="16"/>
  <c r="C1263" i="16"/>
  <c r="D1263" i="16"/>
  <c r="E1263" i="16"/>
  <c r="F1263" i="16"/>
  <c r="C1264" i="16"/>
  <c r="D1264" i="16"/>
  <c r="E1264" i="16"/>
  <c r="F1264" i="16"/>
  <c r="C1265" i="16"/>
  <c r="D1265" i="16"/>
  <c r="E1265" i="16"/>
  <c r="F1265" i="16"/>
  <c r="C1266" i="16"/>
  <c r="D1266" i="16"/>
  <c r="E1266" i="16"/>
  <c r="F1266" i="16"/>
  <c r="C1267" i="16"/>
  <c r="D1267" i="16"/>
  <c r="E1267" i="16"/>
  <c r="F1267" i="16"/>
  <c r="C1268" i="16"/>
  <c r="D1268" i="16"/>
  <c r="E1268" i="16"/>
  <c r="F1268" i="16"/>
  <c r="C1269" i="16"/>
  <c r="D1269" i="16"/>
  <c r="E1269" i="16"/>
  <c r="F1269" i="16"/>
  <c r="C1270" i="16"/>
  <c r="D1270" i="16"/>
  <c r="E1270" i="16"/>
  <c r="F1270" i="16"/>
  <c r="C1271" i="16"/>
  <c r="D1271" i="16"/>
  <c r="E1271" i="16"/>
  <c r="F1271" i="16"/>
  <c r="C1272" i="16"/>
  <c r="D1272" i="16"/>
  <c r="E1272" i="16"/>
  <c r="F1272" i="16"/>
  <c r="C1273" i="16"/>
  <c r="D1273" i="16"/>
  <c r="E1273" i="16"/>
  <c r="F1273" i="16"/>
  <c r="C1274" i="16"/>
  <c r="D1274" i="16"/>
  <c r="E1274" i="16"/>
  <c r="F1274" i="16"/>
  <c r="C1275" i="16"/>
  <c r="D1275" i="16"/>
  <c r="E1275" i="16"/>
  <c r="F1275" i="16"/>
  <c r="C1276" i="16"/>
  <c r="D1276" i="16"/>
  <c r="E1276" i="16"/>
  <c r="F1276" i="16"/>
  <c r="C1277" i="16"/>
  <c r="D1277" i="16"/>
  <c r="E1277" i="16"/>
  <c r="F1277" i="16"/>
  <c r="C1278" i="16"/>
  <c r="D1278" i="16"/>
  <c r="E1278" i="16"/>
  <c r="F1278" i="16"/>
  <c r="C1279" i="16"/>
  <c r="D1279" i="16"/>
  <c r="E1279" i="16"/>
  <c r="F1279" i="16"/>
  <c r="C1280" i="16"/>
  <c r="D1280" i="16"/>
  <c r="E1280" i="16"/>
  <c r="F1280" i="16"/>
  <c r="C1281" i="16"/>
  <c r="D1281" i="16"/>
  <c r="E1281" i="16"/>
  <c r="F1281" i="16"/>
  <c r="C1282" i="16"/>
  <c r="D1282" i="16"/>
  <c r="E1282" i="16"/>
  <c r="F1282" i="16"/>
  <c r="C1283" i="16"/>
  <c r="D1283" i="16"/>
  <c r="E1283" i="16"/>
  <c r="F1283" i="16"/>
  <c r="C1284" i="16"/>
  <c r="D1284" i="16"/>
  <c r="E1284" i="16"/>
  <c r="F1284" i="16"/>
  <c r="C1285" i="16"/>
  <c r="D1285" i="16"/>
  <c r="E1285" i="16"/>
  <c r="F1285" i="16"/>
  <c r="C1286" i="16"/>
  <c r="D1286" i="16"/>
  <c r="E1286" i="16"/>
  <c r="F1286" i="16"/>
  <c r="C1287" i="16"/>
  <c r="D1287" i="16"/>
  <c r="E1287" i="16"/>
  <c r="F1287" i="16"/>
  <c r="C1288" i="16"/>
  <c r="D1288" i="16"/>
  <c r="E1288" i="16"/>
  <c r="F1288" i="16"/>
  <c r="C1289" i="16"/>
  <c r="D1289" i="16"/>
  <c r="E1289" i="16"/>
  <c r="F1289" i="16"/>
  <c r="C1290" i="16"/>
  <c r="D1290" i="16"/>
  <c r="E1290" i="16"/>
  <c r="F1290" i="16"/>
  <c r="C1291" i="16"/>
  <c r="D1291" i="16"/>
  <c r="E1291" i="16"/>
  <c r="F1291" i="16"/>
  <c r="C1292" i="16"/>
  <c r="D1292" i="16"/>
  <c r="E1292" i="16"/>
  <c r="F1292" i="16"/>
  <c r="C1293" i="16"/>
  <c r="D1293" i="16"/>
  <c r="E1293" i="16"/>
  <c r="F1293" i="16"/>
  <c r="C1294" i="16"/>
  <c r="D1294" i="16"/>
  <c r="E1294" i="16"/>
  <c r="F1294" i="16"/>
  <c r="C1295" i="16"/>
  <c r="D1295" i="16"/>
  <c r="E1295" i="16"/>
  <c r="F1295" i="16"/>
  <c r="C1296" i="16"/>
  <c r="D1296" i="16"/>
  <c r="E1296" i="16"/>
  <c r="F1296" i="16"/>
  <c r="C1297" i="16"/>
  <c r="D1297" i="16"/>
  <c r="E1297" i="16"/>
  <c r="F1297" i="16"/>
  <c r="C1298" i="16"/>
  <c r="D1298" i="16"/>
  <c r="E1298" i="16"/>
  <c r="F1298" i="16"/>
  <c r="C1299" i="16"/>
  <c r="D1299" i="16"/>
  <c r="E1299" i="16"/>
  <c r="F1299" i="16"/>
  <c r="C1300" i="16"/>
  <c r="D1300" i="16"/>
  <c r="E1300" i="16"/>
  <c r="F1300" i="16"/>
  <c r="C1301" i="16"/>
  <c r="D1301" i="16"/>
  <c r="E1301" i="16"/>
  <c r="F1301" i="16"/>
  <c r="C1302" i="16"/>
  <c r="D1302" i="16"/>
  <c r="E1302" i="16"/>
  <c r="F1302" i="16"/>
  <c r="C1303" i="16"/>
  <c r="D1303" i="16"/>
  <c r="E1303" i="16"/>
  <c r="F1303" i="16"/>
  <c r="C1304" i="16"/>
  <c r="D1304" i="16"/>
  <c r="E1304" i="16"/>
  <c r="F1304" i="16"/>
  <c r="C1305" i="16"/>
  <c r="D1305" i="16"/>
  <c r="E1305" i="16"/>
  <c r="F1305" i="16"/>
  <c r="C1306" i="16"/>
  <c r="D1306" i="16"/>
  <c r="E1306" i="16"/>
  <c r="F1306" i="16"/>
  <c r="C1307" i="16"/>
  <c r="D1307" i="16"/>
  <c r="E1307" i="16"/>
  <c r="F1307" i="16"/>
  <c r="C1308" i="16"/>
  <c r="D1308" i="16"/>
  <c r="E1308" i="16"/>
  <c r="F1308" i="16"/>
  <c r="C1309" i="16"/>
  <c r="D1309" i="16"/>
  <c r="E1309" i="16"/>
  <c r="F1309" i="16"/>
  <c r="C1310" i="16"/>
  <c r="D1310" i="16"/>
  <c r="E1310" i="16"/>
  <c r="F1310" i="16"/>
  <c r="C1311" i="16"/>
  <c r="D1311" i="16"/>
  <c r="E1311" i="16"/>
  <c r="F1311" i="16"/>
  <c r="C1312" i="16"/>
  <c r="D1312" i="16"/>
  <c r="E1312" i="16"/>
  <c r="F1312" i="16"/>
  <c r="C1313" i="16"/>
  <c r="D1313" i="16"/>
  <c r="E1313" i="16"/>
  <c r="F1313" i="16"/>
  <c r="C1314" i="16"/>
  <c r="D1314" i="16"/>
  <c r="E1314" i="16"/>
  <c r="F1314" i="16"/>
  <c r="C1315" i="16"/>
  <c r="D1315" i="16"/>
  <c r="E1315" i="16"/>
  <c r="F1315" i="16"/>
  <c r="C1316" i="16"/>
  <c r="D1316" i="16"/>
  <c r="E1316" i="16"/>
  <c r="F1316" i="16"/>
  <c r="C1317" i="16"/>
  <c r="D1317" i="16"/>
  <c r="E1317" i="16"/>
  <c r="F1317" i="16"/>
  <c r="C1318" i="16"/>
  <c r="D1318" i="16"/>
  <c r="E1318" i="16"/>
  <c r="F1318" i="16"/>
  <c r="C1319" i="16"/>
  <c r="D1319" i="16"/>
  <c r="E1319" i="16"/>
  <c r="F1319" i="16"/>
  <c r="C1320" i="16"/>
  <c r="D1320" i="16"/>
  <c r="E1320" i="16"/>
  <c r="F1320" i="16"/>
  <c r="C1321" i="16"/>
  <c r="D1321" i="16"/>
  <c r="E1321" i="16"/>
  <c r="F1321" i="16"/>
  <c r="C1322" i="16"/>
  <c r="D1322" i="16"/>
  <c r="E1322" i="16"/>
  <c r="F1322" i="16"/>
  <c r="C1323" i="16"/>
  <c r="D1323" i="16"/>
  <c r="E1323" i="16"/>
  <c r="F1323" i="16"/>
  <c r="C1324" i="16"/>
  <c r="D1324" i="16"/>
  <c r="E1324" i="16"/>
  <c r="F1324" i="16"/>
  <c r="C1325" i="16"/>
  <c r="D1325" i="16"/>
  <c r="E1325" i="16"/>
  <c r="F1325" i="16"/>
  <c r="C1326" i="16"/>
  <c r="D1326" i="16"/>
  <c r="E1326" i="16"/>
  <c r="F1326" i="16"/>
  <c r="C1327" i="16"/>
  <c r="D1327" i="16"/>
  <c r="E1327" i="16"/>
  <c r="F1327" i="16"/>
  <c r="C1328" i="16"/>
  <c r="D1328" i="16"/>
  <c r="E1328" i="16"/>
  <c r="F1328" i="16"/>
  <c r="C1329" i="16"/>
  <c r="D1329" i="16"/>
  <c r="E1329" i="16"/>
  <c r="F1329" i="16"/>
  <c r="C1330" i="16"/>
  <c r="D1330" i="16"/>
  <c r="E1330" i="16"/>
  <c r="F1330" i="16"/>
  <c r="C1331" i="16"/>
  <c r="D1331" i="16"/>
  <c r="E1331" i="16"/>
  <c r="F1331" i="16"/>
  <c r="C1332" i="16"/>
  <c r="D1332" i="16"/>
  <c r="E1332" i="16"/>
  <c r="F1332" i="16"/>
  <c r="C1333" i="16"/>
  <c r="D1333" i="16"/>
  <c r="E1333" i="16"/>
  <c r="F1333" i="16"/>
  <c r="C1334" i="16"/>
  <c r="D1334" i="16"/>
  <c r="E1334" i="16"/>
  <c r="F1334" i="16"/>
  <c r="C1335" i="16"/>
  <c r="D1335" i="16"/>
  <c r="E1335" i="16"/>
  <c r="F1335" i="16"/>
  <c r="C1336" i="16"/>
  <c r="D1336" i="16"/>
  <c r="E1336" i="16"/>
  <c r="F1336" i="16"/>
  <c r="C1337" i="16"/>
  <c r="D1337" i="16"/>
  <c r="E1337" i="16"/>
  <c r="F1337" i="16"/>
  <c r="C1338" i="16"/>
  <c r="D1338" i="16"/>
  <c r="E1338" i="16"/>
  <c r="F1338" i="16"/>
  <c r="C1339" i="16"/>
  <c r="D1339" i="16"/>
  <c r="E1339" i="16"/>
  <c r="F1339" i="16"/>
  <c r="C1340" i="16"/>
  <c r="D1340" i="16"/>
  <c r="E1340" i="16"/>
  <c r="F1340" i="16"/>
  <c r="C1341" i="16"/>
  <c r="D1341" i="16"/>
  <c r="E1341" i="16"/>
  <c r="F1341" i="16"/>
  <c r="C1342" i="16"/>
  <c r="D1342" i="16"/>
  <c r="E1342" i="16"/>
  <c r="F1342" i="16"/>
  <c r="C1343" i="16"/>
  <c r="D1343" i="16"/>
  <c r="E1343" i="16"/>
  <c r="F1343" i="16"/>
  <c r="C1344" i="16"/>
  <c r="D1344" i="16"/>
  <c r="E1344" i="16"/>
  <c r="F1344" i="16"/>
  <c r="C1345" i="16"/>
  <c r="D1345" i="16"/>
  <c r="E1345" i="16"/>
  <c r="F1345" i="16"/>
  <c r="C1346" i="16"/>
  <c r="D1346" i="16"/>
  <c r="E1346" i="16"/>
  <c r="F1346" i="16"/>
  <c r="C1347" i="16"/>
  <c r="D1347" i="16"/>
  <c r="E1347" i="16"/>
  <c r="F1347" i="16"/>
  <c r="C1348" i="16"/>
  <c r="D1348" i="16"/>
  <c r="E1348" i="16"/>
  <c r="F1348" i="16"/>
  <c r="C1350" i="16"/>
  <c r="D1350" i="16"/>
  <c r="E1350" i="16"/>
  <c r="F1350" i="16"/>
  <c r="C1351" i="16"/>
  <c r="D1351" i="16"/>
  <c r="E1351" i="16"/>
  <c r="F1351" i="16"/>
  <c r="C1352" i="16"/>
  <c r="D1352" i="16"/>
  <c r="E1352" i="16"/>
  <c r="F1352" i="16"/>
  <c r="C1353" i="16"/>
  <c r="D1353" i="16"/>
  <c r="E1353" i="16"/>
  <c r="F1353" i="16"/>
  <c r="C1354" i="16"/>
  <c r="D1354" i="16"/>
  <c r="E1354" i="16"/>
  <c r="F1354" i="16"/>
  <c r="C1355" i="16"/>
  <c r="D1355" i="16"/>
  <c r="E1355" i="16"/>
  <c r="F1355" i="16"/>
  <c r="C1356" i="16"/>
  <c r="D1356" i="16"/>
  <c r="E1356" i="16"/>
  <c r="F1356" i="16"/>
  <c r="C1357" i="16"/>
  <c r="D1357" i="16"/>
  <c r="E1357" i="16"/>
  <c r="F1357" i="16"/>
  <c r="C1358" i="16"/>
  <c r="D1358" i="16"/>
  <c r="E1358" i="16"/>
  <c r="F1358" i="16"/>
  <c r="C1359" i="16"/>
  <c r="D1359" i="16"/>
  <c r="E1359" i="16"/>
  <c r="F1359" i="16"/>
  <c r="C1360" i="16"/>
  <c r="D1360" i="16"/>
  <c r="E1360" i="16"/>
  <c r="F1360" i="16"/>
  <c r="C1361" i="16"/>
  <c r="D1361" i="16"/>
  <c r="E1361" i="16"/>
  <c r="F1361" i="16"/>
  <c r="C1362" i="16"/>
  <c r="D1362" i="16"/>
  <c r="E1362" i="16"/>
  <c r="F1362" i="16"/>
  <c r="C1363" i="16"/>
  <c r="D1363" i="16"/>
  <c r="E1363" i="16"/>
  <c r="F1363" i="16"/>
  <c r="C1364" i="16"/>
  <c r="D1364" i="16"/>
  <c r="E1364" i="16"/>
  <c r="F1364" i="16"/>
  <c r="C1365" i="16"/>
  <c r="D1365" i="16"/>
  <c r="E1365" i="16"/>
  <c r="F1365" i="16"/>
  <c r="C1366" i="16"/>
  <c r="D1366" i="16"/>
  <c r="E1366" i="16"/>
  <c r="F1366" i="16"/>
  <c r="C1367" i="16"/>
  <c r="D1367" i="16"/>
  <c r="E1367" i="16"/>
  <c r="F1367" i="16"/>
  <c r="C1368" i="16"/>
  <c r="D1368" i="16"/>
  <c r="E1368" i="16"/>
  <c r="F1368" i="16"/>
  <c r="C1369" i="16"/>
  <c r="D1369" i="16"/>
  <c r="E1369" i="16"/>
  <c r="F1369" i="16"/>
  <c r="C1370" i="16"/>
  <c r="D1370" i="16"/>
  <c r="E1370" i="16"/>
  <c r="F1370" i="16"/>
  <c r="C1371" i="16"/>
  <c r="D1371" i="16"/>
  <c r="E1371" i="16"/>
  <c r="F1371" i="16"/>
  <c r="C1372" i="16"/>
  <c r="D1372" i="16"/>
  <c r="E1372" i="16"/>
  <c r="F1372" i="16"/>
  <c r="C1373" i="16"/>
  <c r="D1373" i="16"/>
  <c r="E1373" i="16"/>
  <c r="F1373" i="16"/>
  <c r="C1374" i="16"/>
  <c r="D1374" i="16"/>
  <c r="E1374" i="16"/>
  <c r="F1374" i="16"/>
  <c r="C1375" i="16"/>
  <c r="D1375" i="16"/>
  <c r="E1375" i="16"/>
  <c r="F1375" i="16"/>
  <c r="C1376" i="16"/>
  <c r="D1376" i="16"/>
  <c r="E1376" i="16"/>
  <c r="F1376" i="16"/>
  <c r="C1377" i="16"/>
  <c r="D1377" i="16"/>
  <c r="E1377" i="16"/>
  <c r="F1377" i="16"/>
  <c r="C1378" i="16"/>
  <c r="D1378" i="16"/>
  <c r="E1378" i="16"/>
  <c r="F1378" i="16"/>
  <c r="C1379" i="16"/>
  <c r="D1379" i="16"/>
  <c r="E1379" i="16"/>
  <c r="F1379" i="16"/>
  <c r="C1380" i="16"/>
  <c r="D1380" i="16"/>
  <c r="E1380" i="16"/>
  <c r="F1380" i="16"/>
  <c r="C1381" i="16"/>
  <c r="D1381" i="16"/>
  <c r="E1381" i="16"/>
  <c r="F1381" i="16"/>
  <c r="C1382" i="16"/>
  <c r="D1382" i="16"/>
  <c r="E1382" i="16"/>
  <c r="F1382" i="16"/>
  <c r="C1383" i="16"/>
  <c r="D1383" i="16"/>
  <c r="E1383" i="16"/>
  <c r="F1383" i="16"/>
  <c r="C1384" i="16"/>
  <c r="D1384" i="16"/>
  <c r="E1384" i="16"/>
  <c r="F1384" i="16"/>
  <c r="C1385" i="16"/>
  <c r="D1385" i="16"/>
  <c r="E1385" i="16"/>
  <c r="F1385" i="16"/>
  <c r="C1386" i="16"/>
  <c r="D1386" i="16"/>
  <c r="E1386" i="16"/>
  <c r="F1386" i="16"/>
  <c r="C1387" i="16"/>
  <c r="D1387" i="16"/>
  <c r="E1387" i="16"/>
  <c r="F1387" i="16"/>
  <c r="C1388" i="16"/>
  <c r="D1388" i="16"/>
  <c r="E1388" i="16"/>
  <c r="F1388" i="16"/>
  <c r="C1389" i="16"/>
  <c r="D1389" i="16"/>
  <c r="E1389" i="16"/>
  <c r="F1389" i="16"/>
  <c r="C1390" i="16"/>
  <c r="D1390" i="16"/>
  <c r="E1390" i="16"/>
  <c r="F1390" i="16"/>
  <c r="C1391" i="16"/>
  <c r="D1391" i="16"/>
  <c r="E1391" i="16"/>
  <c r="F1391" i="16"/>
  <c r="C1392" i="16"/>
  <c r="D1392" i="16"/>
  <c r="E1392" i="16"/>
  <c r="F1392" i="16"/>
  <c r="C1393" i="16"/>
  <c r="D1393" i="16"/>
  <c r="E1393" i="16"/>
  <c r="F1393" i="16"/>
  <c r="C1394" i="16"/>
  <c r="D1394" i="16"/>
  <c r="E1394" i="16"/>
  <c r="F1394" i="16"/>
  <c r="C1395" i="16"/>
  <c r="D1395" i="16"/>
  <c r="E1395" i="16"/>
  <c r="F1395" i="16"/>
  <c r="C1396" i="16"/>
  <c r="D1396" i="16"/>
  <c r="E1396" i="16"/>
  <c r="F1396" i="16"/>
  <c r="C1397" i="16"/>
  <c r="D1397" i="16"/>
  <c r="E1397" i="16"/>
  <c r="F1397" i="16"/>
  <c r="C1398" i="16"/>
  <c r="D1398" i="16"/>
  <c r="E1398" i="16"/>
  <c r="F1398" i="16"/>
  <c r="C1399" i="16"/>
  <c r="D1399" i="16"/>
  <c r="E1399" i="16"/>
  <c r="F1399" i="16"/>
  <c r="C1400" i="16"/>
  <c r="D1400" i="16"/>
  <c r="E1400" i="16"/>
  <c r="F1400" i="16"/>
  <c r="C1401" i="16"/>
  <c r="D1401" i="16"/>
  <c r="E1401" i="16"/>
  <c r="F1401" i="16"/>
  <c r="C1402" i="16"/>
  <c r="D1402" i="16"/>
  <c r="E1402" i="16"/>
  <c r="F1402" i="16"/>
  <c r="C1403" i="16"/>
  <c r="D1403" i="16"/>
  <c r="E1403" i="16"/>
  <c r="F1403" i="16"/>
  <c r="C1404" i="16"/>
  <c r="D1404" i="16"/>
  <c r="E1404" i="16"/>
  <c r="F1404" i="16"/>
  <c r="C1405" i="16"/>
  <c r="D1405" i="16"/>
  <c r="E1405" i="16"/>
  <c r="F1405" i="16"/>
  <c r="C1406" i="16"/>
  <c r="D1406" i="16"/>
  <c r="E1406" i="16"/>
  <c r="F1406" i="16"/>
  <c r="C1407" i="16"/>
  <c r="D1407" i="16"/>
  <c r="E1407" i="16"/>
  <c r="F1407" i="16"/>
  <c r="C1408" i="16"/>
  <c r="D1408" i="16"/>
  <c r="E1408" i="16"/>
  <c r="F1408" i="16"/>
  <c r="C1409" i="16"/>
  <c r="D1409" i="16"/>
  <c r="E1409" i="16"/>
  <c r="F1409" i="16"/>
  <c r="C1410" i="16"/>
  <c r="D1410" i="16"/>
  <c r="E1410" i="16"/>
  <c r="F1410" i="16"/>
  <c r="C1411" i="16"/>
  <c r="D1411" i="16"/>
  <c r="E1411" i="16"/>
  <c r="F1411" i="16"/>
  <c r="C1412" i="16"/>
  <c r="D1412" i="16"/>
  <c r="E1412" i="16"/>
  <c r="F1412" i="16"/>
  <c r="C1413" i="16"/>
  <c r="D1413" i="16"/>
  <c r="E1413" i="16"/>
  <c r="F1413" i="16"/>
  <c r="C1414" i="16"/>
  <c r="D1414" i="16"/>
  <c r="E1414" i="16"/>
  <c r="F1414" i="16"/>
  <c r="C1415" i="16"/>
  <c r="D1415" i="16"/>
  <c r="E1415" i="16"/>
  <c r="F1415" i="16"/>
  <c r="C1416" i="16"/>
  <c r="D1416" i="16"/>
  <c r="E1416" i="16"/>
  <c r="F1416" i="16"/>
  <c r="C1417" i="16"/>
  <c r="D1417" i="16"/>
  <c r="E1417" i="16"/>
  <c r="F1417" i="16"/>
  <c r="C1418" i="16"/>
  <c r="D1418" i="16"/>
  <c r="E1418" i="16"/>
  <c r="F1418" i="16"/>
  <c r="C1419" i="16"/>
  <c r="D1419" i="16"/>
  <c r="E1419" i="16"/>
  <c r="F1419" i="16"/>
  <c r="C1420" i="16"/>
  <c r="D1420" i="16"/>
  <c r="E1420" i="16"/>
  <c r="F1420" i="16"/>
  <c r="C1421" i="16"/>
  <c r="D1421" i="16"/>
  <c r="E1421" i="16"/>
  <c r="F1421" i="16"/>
  <c r="C1422" i="16"/>
  <c r="D1422" i="16"/>
  <c r="E1422" i="16"/>
  <c r="F1422" i="16"/>
  <c r="C1423" i="16"/>
  <c r="D1423" i="16"/>
  <c r="E1423" i="16"/>
  <c r="F1423" i="16"/>
  <c r="C1424" i="16"/>
  <c r="D1424" i="16"/>
  <c r="E1424" i="16"/>
  <c r="F1424" i="16"/>
  <c r="C1425" i="16"/>
  <c r="D1425" i="16"/>
  <c r="E1425" i="16"/>
  <c r="F1425" i="16"/>
  <c r="C1426" i="16"/>
  <c r="D1426" i="16"/>
  <c r="E1426" i="16"/>
  <c r="F1426" i="16"/>
  <c r="C1427" i="16"/>
  <c r="D1427" i="16"/>
  <c r="E1427" i="16"/>
  <c r="F1427" i="16"/>
  <c r="C1428" i="16"/>
  <c r="D1428" i="16"/>
  <c r="E1428" i="16"/>
  <c r="F1428" i="16"/>
  <c r="C1429" i="16"/>
  <c r="D1429" i="16"/>
  <c r="E1429" i="16"/>
  <c r="F1429" i="16"/>
  <c r="C1430" i="16"/>
  <c r="D1430" i="16"/>
  <c r="E1430" i="16"/>
  <c r="F1430" i="16"/>
  <c r="C1431" i="16"/>
  <c r="D1431" i="16"/>
  <c r="E1431" i="16"/>
  <c r="F1431" i="16"/>
  <c r="C1432" i="16"/>
  <c r="D1432" i="16"/>
  <c r="E1432" i="16"/>
  <c r="F1432" i="16"/>
  <c r="C1433" i="16"/>
  <c r="D1433" i="16"/>
  <c r="E1433" i="16"/>
  <c r="F1433" i="16"/>
  <c r="C1434" i="16"/>
  <c r="D1434" i="16"/>
  <c r="E1434" i="16"/>
  <c r="F1434" i="16"/>
  <c r="C1435" i="16"/>
  <c r="D1435" i="16"/>
  <c r="E1435" i="16"/>
  <c r="F1435" i="16"/>
  <c r="C1436" i="16"/>
  <c r="D1436" i="16"/>
  <c r="E1436" i="16"/>
  <c r="F1436" i="16"/>
  <c r="C1437" i="16"/>
  <c r="D1437" i="16"/>
  <c r="E1437" i="16"/>
  <c r="F1437" i="16"/>
  <c r="C1438" i="16"/>
  <c r="D1438" i="16"/>
  <c r="E1438" i="16"/>
  <c r="F1438" i="16"/>
  <c r="C1439" i="16"/>
  <c r="D1439" i="16"/>
  <c r="E1439" i="16"/>
  <c r="F1439" i="16"/>
  <c r="C1440" i="16"/>
  <c r="D1440" i="16"/>
  <c r="E1440" i="16"/>
  <c r="F1440" i="16"/>
  <c r="C1441" i="16"/>
  <c r="D1441" i="16"/>
  <c r="E1441" i="16"/>
  <c r="F1441" i="16"/>
  <c r="C1442" i="16"/>
  <c r="D1442" i="16"/>
  <c r="E1442" i="16"/>
  <c r="F1442" i="16"/>
  <c r="C1443" i="16"/>
  <c r="D1443" i="16"/>
  <c r="E1443" i="16"/>
  <c r="F1443" i="16"/>
  <c r="C1444" i="16"/>
  <c r="D1444" i="16"/>
  <c r="E1444" i="16"/>
  <c r="F1444" i="16"/>
  <c r="C1445" i="16"/>
  <c r="D1445" i="16"/>
  <c r="E1445" i="16"/>
  <c r="F1445" i="16"/>
  <c r="C1446" i="16"/>
  <c r="D1446" i="16"/>
  <c r="E1446" i="16"/>
  <c r="F1446" i="16"/>
  <c r="C1447" i="16"/>
  <c r="D1447" i="16"/>
  <c r="E1447" i="16"/>
  <c r="F1447" i="16"/>
  <c r="C1448" i="16"/>
  <c r="D1448" i="16"/>
  <c r="E1448" i="16"/>
  <c r="F1448" i="16"/>
  <c r="C1449" i="16"/>
  <c r="D1449" i="16"/>
  <c r="E1449" i="16"/>
  <c r="F1449" i="16"/>
  <c r="C1450" i="16"/>
  <c r="D1450" i="16"/>
  <c r="E1450" i="16"/>
  <c r="F1450" i="16"/>
  <c r="C1451" i="16"/>
  <c r="D1451" i="16"/>
  <c r="E1451" i="16"/>
  <c r="F1451" i="16"/>
  <c r="C1452" i="16"/>
  <c r="D1452" i="16"/>
  <c r="E1452" i="16"/>
  <c r="F1452" i="16"/>
  <c r="C1453" i="16"/>
  <c r="D1453" i="16"/>
  <c r="E1453" i="16"/>
  <c r="F1453" i="16"/>
  <c r="C1454" i="16"/>
  <c r="D1454" i="16"/>
  <c r="E1454" i="16"/>
  <c r="F1454" i="16"/>
  <c r="C1455" i="16"/>
  <c r="D1455" i="16"/>
  <c r="E1455" i="16"/>
  <c r="F1455" i="16"/>
  <c r="C1456" i="16"/>
  <c r="D1456" i="16"/>
  <c r="E1456" i="16"/>
  <c r="F1456" i="16"/>
  <c r="C1457" i="16"/>
  <c r="D1457" i="16"/>
  <c r="E1457" i="16"/>
  <c r="F1457" i="16"/>
  <c r="C1458" i="16"/>
  <c r="D1458" i="16"/>
  <c r="E1458" i="16"/>
  <c r="F1458" i="16"/>
  <c r="C1459" i="16"/>
  <c r="D1459" i="16"/>
  <c r="E1459" i="16"/>
  <c r="F1459" i="16"/>
  <c r="C1460" i="16"/>
  <c r="D1460" i="16"/>
  <c r="E1460" i="16"/>
  <c r="F1460" i="16"/>
  <c r="C1461" i="16"/>
  <c r="D1461" i="16"/>
  <c r="E1461" i="16"/>
  <c r="F1461" i="16"/>
  <c r="C1462" i="16"/>
  <c r="D1462" i="16"/>
  <c r="E1462" i="16"/>
  <c r="F1462" i="16"/>
  <c r="C1463" i="16"/>
  <c r="D1463" i="16"/>
  <c r="E1463" i="16"/>
  <c r="F1463" i="16"/>
  <c r="C1464" i="16"/>
  <c r="D1464" i="16"/>
  <c r="E1464" i="16"/>
  <c r="F1464" i="16"/>
  <c r="C1465" i="16"/>
  <c r="D1465" i="16"/>
  <c r="E1465" i="16"/>
  <c r="F1465" i="16"/>
  <c r="C1466" i="16"/>
  <c r="D1466" i="16"/>
  <c r="E1466" i="16"/>
  <c r="F1466" i="16"/>
  <c r="C1467" i="16"/>
  <c r="D1467" i="16"/>
  <c r="E1467" i="16"/>
  <c r="F1467" i="16"/>
  <c r="C1468" i="16"/>
  <c r="D1468" i="16"/>
  <c r="E1468" i="16"/>
  <c r="F1468" i="16"/>
  <c r="C1469" i="16"/>
  <c r="D1469" i="16"/>
  <c r="E1469" i="16"/>
  <c r="F1469" i="16"/>
  <c r="C1470" i="16"/>
  <c r="D1470" i="16"/>
  <c r="E1470" i="16"/>
  <c r="F1470" i="16"/>
  <c r="C1471" i="16"/>
  <c r="D1471" i="16"/>
  <c r="E1471" i="16"/>
  <c r="F1471" i="16"/>
  <c r="C1472" i="16"/>
  <c r="D1472" i="16"/>
  <c r="E1472" i="16"/>
  <c r="F1472" i="16"/>
  <c r="C1473" i="16"/>
  <c r="D1473" i="16"/>
  <c r="E1473" i="16"/>
  <c r="F1473" i="16"/>
  <c r="C1474" i="16"/>
  <c r="D1474" i="16"/>
  <c r="E1474" i="16"/>
  <c r="F1474" i="16"/>
  <c r="C1475" i="16"/>
  <c r="D1475" i="16"/>
  <c r="E1475" i="16"/>
  <c r="F1475" i="16"/>
  <c r="C1476" i="16"/>
  <c r="D1476" i="16"/>
  <c r="E1476" i="16"/>
  <c r="F1476" i="16"/>
  <c r="C1477" i="16"/>
  <c r="D1477" i="16"/>
  <c r="E1477" i="16"/>
  <c r="F1477" i="16"/>
  <c r="C1478" i="16"/>
  <c r="D1478" i="16"/>
  <c r="E1478" i="16"/>
  <c r="F1478" i="16"/>
  <c r="C1479" i="16"/>
  <c r="D1479" i="16"/>
  <c r="E1479" i="16"/>
  <c r="F1479" i="16"/>
  <c r="C1480" i="16"/>
  <c r="D1480" i="16"/>
  <c r="E1480" i="16"/>
  <c r="F1480" i="16"/>
  <c r="C1481" i="16"/>
  <c r="D1481" i="16"/>
  <c r="E1481" i="16"/>
  <c r="F1481" i="16"/>
  <c r="C1482" i="16"/>
  <c r="D1482" i="16"/>
  <c r="E1482" i="16"/>
  <c r="F1482" i="16"/>
  <c r="C1483" i="16"/>
  <c r="D1483" i="16"/>
  <c r="E1483" i="16"/>
  <c r="F1483" i="16"/>
  <c r="C1484" i="16"/>
  <c r="D1484" i="16"/>
  <c r="E1484" i="16"/>
  <c r="F1484" i="16"/>
  <c r="C1485" i="16"/>
  <c r="D1485" i="16"/>
  <c r="E1485" i="16"/>
  <c r="F1485" i="16"/>
  <c r="C1486" i="16"/>
  <c r="D1486" i="16"/>
  <c r="E1486" i="16"/>
  <c r="F1486" i="16"/>
  <c r="C1487" i="16"/>
  <c r="D1487" i="16"/>
  <c r="E1487" i="16"/>
  <c r="F1487" i="16"/>
  <c r="C1488" i="16"/>
  <c r="D1488" i="16"/>
  <c r="E1488" i="16"/>
  <c r="F1488" i="16"/>
  <c r="C1489" i="16"/>
  <c r="D1489" i="16"/>
  <c r="E1489" i="16"/>
  <c r="F1489" i="16"/>
  <c r="C1490" i="16"/>
  <c r="D1490" i="16"/>
  <c r="E1490" i="16"/>
  <c r="F1490" i="16"/>
  <c r="C1491" i="16"/>
  <c r="D1491" i="16"/>
  <c r="E1491" i="16"/>
  <c r="F1491" i="16"/>
  <c r="C1492" i="16"/>
  <c r="D1492" i="16"/>
  <c r="E1492" i="16"/>
  <c r="F1492" i="16"/>
  <c r="C1493" i="16"/>
  <c r="D1493" i="16"/>
  <c r="E1493" i="16"/>
  <c r="F1493" i="16"/>
  <c r="C1494" i="16"/>
  <c r="D1494" i="16"/>
  <c r="E1494" i="16"/>
  <c r="F1494" i="16"/>
  <c r="C1495" i="16"/>
  <c r="D1495" i="16"/>
  <c r="E1495" i="16"/>
  <c r="F1495" i="16"/>
  <c r="C1496" i="16"/>
  <c r="D1496" i="16"/>
  <c r="E1496" i="16"/>
  <c r="F1496" i="16"/>
  <c r="C1497" i="16"/>
  <c r="D1497" i="16"/>
  <c r="E1497" i="16"/>
  <c r="F1497" i="16"/>
  <c r="C1498" i="16"/>
  <c r="D1498" i="16"/>
  <c r="E1498" i="16"/>
  <c r="F1498" i="16"/>
  <c r="C1499" i="16"/>
  <c r="D1499" i="16"/>
  <c r="E1499" i="16"/>
  <c r="F1499" i="16"/>
  <c r="C1500" i="16"/>
  <c r="D1500" i="16"/>
  <c r="E1500" i="16"/>
  <c r="F1500" i="16"/>
  <c r="C1501" i="16"/>
  <c r="D1501" i="16"/>
  <c r="E1501" i="16"/>
  <c r="F1501" i="16"/>
  <c r="C1502" i="16"/>
  <c r="D1502" i="16"/>
  <c r="E1502" i="16"/>
  <c r="F1502" i="16"/>
  <c r="C1503" i="16"/>
  <c r="D1503" i="16"/>
  <c r="E1503" i="16"/>
  <c r="F1503" i="16"/>
  <c r="C1504" i="16"/>
  <c r="D1504" i="16"/>
  <c r="E1504" i="16"/>
  <c r="F1504" i="16"/>
  <c r="C1505" i="16"/>
  <c r="D1505" i="16"/>
  <c r="E1505" i="16"/>
  <c r="F1505" i="16"/>
  <c r="C1506" i="16"/>
  <c r="D1506" i="16"/>
  <c r="E1506" i="16"/>
  <c r="F1506" i="16"/>
  <c r="C1507" i="16"/>
  <c r="D1507" i="16"/>
  <c r="E1507" i="16"/>
  <c r="F1507" i="16"/>
  <c r="C1508" i="16"/>
  <c r="D1508" i="16"/>
  <c r="E1508" i="16"/>
  <c r="F1508" i="16"/>
  <c r="C1509" i="16"/>
  <c r="D1509" i="16"/>
  <c r="E1509" i="16"/>
  <c r="F1509" i="16"/>
  <c r="C1510" i="16"/>
  <c r="D1510" i="16"/>
  <c r="E1510" i="16"/>
  <c r="F1510" i="16"/>
  <c r="C1511" i="16"/>
  <c r="D1511" i="16"/>
  <c r="E1511" i="16"/>
  <c r="F1511" i="16"/>
  <c r="C1512" i="16"/>
  <c r="D1512" i="16"/>
  <c r="E1512" i="16"/>
  <c r="F1512" i="16"/>
  <c r="C1513" i="16"/>
  <c r="D1513" i="16"/>
  <c r="E1513" i="16"/>
  <c r="F1513" i="16"/>
  <c r="C1514" i="16"/>
  <c r="D1514" i="16"/>
  <c r="E1514" i="16"/>
  <c r="F1514" i="16"/>
  <c r="C1515" i="16"/>
  <c r="D1515" i="16"/>
  <c r="E1515" i="16"/>
  <c r="F1515" i="16"/>
  <c r="C1516" i="16"/>
  <c r="D1516" i="16"/>
  <c r="E1516" i="16"/>
  <c r="F1516" i="16"/>
  <c r="C1517" i="16"/>
  <c r="D1517" i="16"/>
  <c r="E1517" i="16"/>
  <c r="F1517" i="16"/>
  <c r="C1518" i="16"/>
  <c r="D1518" i="16"/>
  <c r="E1518" i="16"/>
  <c r="F1518" i="16"/>
  <c r="C1519" i="16"/>
  <c r="D1519" i="16"/>
  <c r="E1519" i="16"/>
  <c r="F1519" i="16"/>
  <c r="C1520" i="16"/>
  <c r="D1520" i="16"/>
  <c r="E1520" i="16"/>
  <c r="F1520" i="16"/>
  <c r="C1521" i="16"/>
  <c r="D1521" i="16"/>
  <c r="E1521" i="16"/>
  <c r="F1521" i="16"/>
  <c r="C1522" i="16"/>
  <c r="D1522" i="16"/>
  <c r="E1522" i="16"/>
  <c r="F1522" i="16"/>
  <c r="C1523" i="16"/>
  <c r="D1523" i="16"/>
  <c r="E1523" i="16"/>
  <c r="F1523" i="16"/>
  <c r="C1524" i="16"/>
  <c r="D1524" i="16"/>
  <c r="E1524" i="16"/>
  <c r="F1524" i="16"/>
  <c r="C1525" i="16"/>
  <c r="D1525" i="16"/>
  <c r="E1525" i="16"/>
  <c r="F1525" i="16"/>
  <c r="C1526" i="16"/>
  <c r="D1526" i="16"/>
  <c r="E1526" i="16"/>
  <c r="F1526" i="16"/>
  <c r="C1527" i="16"/>
  <c r="D1527" i="16"/>
  <c r="E1527" i="16"/>
  <c r="F1527" i="16"/>
  <c r="C1528" i="16"/>
  <c r="D1528" i="16"/>
  <c r="E1528" i="16"/>
  <c r="F1528" i="16"/>
  <c r="C1529" i="16"/>
  <c r="D1529" i="16"/>
  <c r="E1529" i="16"/>
  <c r="F1529" i="16"/>
  <c r="C1530" i="16"/>
  <c r="D1530" i="16"/>
  <c r="E1530" i="16"/>
  <c r="F1530" i="16"/>
  <c r="C1531" i="16"/>
  <c r="D1531" i="16"/>
  <c r="E1531" i="16"/>
  <c r="F1531" i="16"/>
  <c r="C1532" i="16"/>
  <c r="D1532" i="16"/>
  <c r="E1532" i="16"/>
  <c r="F1532" i="16"/>
  <c r="C1533" i="16"/>
  <c r="D1533" i="16"/>
  <c r="E1533" i="16"/>
  <c r="F1533" i="16"/>
  <c r="C1534" i="16"/>
  <c r="D1534" i="16"/>
  <c r="E1534" i="16"/>
  <c r="F1534" i="16"/>
  <c r="C1535" i="16"/>
  <c r="D1535" i="16"/>
  <c r="E1535" i="16"/>
  <c r="F1535" i="16"/>
  <c r="C1536" i="16"/>
  <c r="D1536" i="16"/>
  <c r="E1536" i="16"/>
  <c r="F1536" i="16"/>
  <c r="C1537" i="16"/>
  <c r="D1537" i="16"/>
  <c r="E1537" i="16"/>
  <c r="F1537" i="16"/>
  <c r="C1538" i="16"/>
  <c r="D1538" i="16"/>
  <c r="E1538" i="16"/>
  <c r="F1538" i="16"/>
  <c r="C1539" i="16"/>
  <c r="D1539" i="16"/>
  <c r="E1539" i="16"/>
  <c r="F1539" i="16"/>
  <c r="C1540" i="16"/>
  <c r="D1540" i="16"/>
  <c r="E1540" i="16"/>
  <c r="F1540" i="16"/>
  <c r="C1541" i="16"/>
  <c r="D1541" i="16"/>
  <c r="E1541" i="16"/>
  <c r="F1541" i="16"/>
  <c r="C1542" i="16"/>
  <c r="D1542" i="16"/>
  <c r="E1542" i="16"/>
  <c r="F1542" i="16"/>
  <c r="C1543" i="16"/>
  <c r="D1543" i="16"/>
  <c r="E1543" i="16"/>
  <c r="F1543" i="16"/>
  <c r="C1544" i="16"/>
  <c r="D1544" i="16"/>
  <c r="E1544" i="16"/>
  <c r="F1544" i="16"/>
  <c r="C1545" i="16"/>
  <c r="D1545" i="16"/>
  <c r="E1545" i="16"/>
  <c r="F1545" i="16"/>
  <c r="C1546" i="16"/>
  <c r="D1546" i="16"/>
  <c r="E1546" i="16"/>
  <c r="F1546" i="16"/>
  <c r="C1547" i="16"/>
  <c r="D1547" i="16"/>
  <c r="E1547" i="16"/>
  <c r="F1547" i="16"/>
  <c r="C1548" i="16"/>
  <c r="D1548" i="16"/>
  <c r="E1548" i="16"/>
  <c r="F1548" i="16"/>
  <c r="C1549" i="16"/>
  <c r="D1549" i="16"/>
  <c r="E1549" i="16"/>
  <c r="F1549" i="16"/>
  <c r="C1550" i="16"/>
  <c r="D1550" i="16"/>
  <c r="E1550" i="16"/>
  <c r="F1550" i="16"/>
  <c r="C1551" i="16"/>
  <c r="D1551" i="16"/>
  <c r="E1551" i="16"/>
  <c r="F1551" i="16"/>
  <c r="C1552" i="16"/>
  <c r="D1552" i="16"/>
  <c r="E1552" i="16"/>
  <c r="F1552" i="16"/>
  <c r="C1553" i="16"/>
  <c r="D1553" i="16"/>
  <c r="E1553" i="16"/>
  <c r="F1553" i="16"/>
  <c r="C1554" i="16"/>
  <c r="D1554" i="16"/>
  <c r="E1554" i="16"/>
  <c r="F1554" i="16"/>
  <c r="C1555" i="16"/>
  <c r="D1555" i="16"/>
  <c r="E1555" i="16"/>
  <c r="F1555" i="16"/>
  <c r="C1556" i="16"/>
  <c r="D1556" i="16"/>
  <c r="E1556" i="16"/>
  <c r="F1556" i="16"/>
  <c r="C1557" i="16"/>
  <c r="D1557" i="16"/>
  <c r="E1557" i="16"/>
  <c r="F1557" i="16"/>
  <c r="C1558" i="16"/>
  <c r="D1558" i="16"/>
  <c r="E1558" i="16"/>
  <c r="F1558" i="16"/>
  <c r="C1559" i="16"/>
  <c r="D1559" i="16"/>
  <c r="E1559" i="16"/>
  <c r="F1559" i="16"/>
  <c r="C1560" i="16"/>
  <c r="D1560" i="16"/>
  <c r="E1560" i="16"/>
  <c r="F1560" i="16"/>
  <c r="C1561" i="16"/>
  <c r="D1561" i="16"/>
  <c r="E1561" i="16"/>
  <c r="F1561" i="16"/>
  <c r="C1562" i="16"/>
  <c r="D1562" i="16"/>
  <c r="E1562" i="16"/>
  <c r="F1562" i="16"/>
  <c r="C1563" i="16"/>
  <c r="D1563" i="16"/>
  <c r="E1563" i="16"/>
  <c r="F1563" i="16"/>
  <c r="C1564" i="16"/>
  <c r="D1564" i="16"/>
  <c r="E1564" i="16"/>
  <c r="F1564" i="16"/>
  <c r="C1565" i="16"/>
  <c r="D1565" i="16"/>
  <c r="E1565" i="16"/>
  <c r="F1565" i="16"/>
  <c r="C1566" i="16"/>
  <c r="D1566" i="16"/>
  <c r="E1566" i="16"/>
  <c r="F1566" i="16"/>
  <c r="C1567" i="16"/>
  <c r="D1567" i="16"/>
  <c r="E1567" i="16"/>
  <c r="F1567" i="16"/>
  <c r="C1568" i="16"/>
  <c r="D1568" i="16"/>
  <c r="E1568" i="16"/>
  <c r="F1568" i="16"/>
  <c r="C1569" i="16"/>
  <c r="D1569" i="16"/>
  <c r="E1569" i="16"/>
  <c r="F1569" i="16"/>
  <c r="C1570" i="16"/>
  <c r="D1570" i="16"/>
  <c r="E1570" i="16"/>
  <c r="F1570" i="16"/>
  <c r="C1571" i="16"/>
  <c r="D1571" i="16"/>
  <c r="E1571" i="16"/>
  <c r="F1571" i="16"/>
  <c r="C1572" i="16"/>
  <c r="D1572" i="16"/>
  <c r="E1572" i="16"/>
  <c r="F1572" i="16"/>
  <c r="C1573" i="16"/>
  <c r="D1573" i="16"/>
  <c r="E1573" i="16"/>
  <c r="F1573" i="16"/>
  <c r="C1574" i="16"/>
  <c r="D1574" i="16"/>
  <c r="E1574" i="16"/>
  <c r="F1574" i="16"/>
  <c r="C1575" i="16"/>
  <c r="D1575" i="16"/>
  <c r="E1575" i="16"/>
  <c r="F1575" i="16"/>
  <c r="C1576" i="16"/>
  <c r="D1576" i="16"/>
  <c r="E1576" i="16"/>
  <c r="F1576" i="16"/>
  <c r="C1577" i="16"/>
  <c r="D1577" i="16"/>
  <c r="E1577" i="16"/>
  <c r="F1577" i="16"/>
  <c r="C1578" i="16"/>
  <c r="D1578" i="16"/>
  <c r="E1578" i="16"/>
  <c r="F1578" i="16"/>
  <c r="C1579" i="16"/>
  <c r="D1579" i="16"/>
  <c r="E1579" i="16"/>
  <c r="F1579" i="16"/>
  <c r="C1580" i="16"/>
  <c r="D1580" i="16"/>
  <c r="E1580" i="16"/>
  <c r="F1580" i="16"/>
  <c r="C1581" i="16"/>
  <c r="D1581" i="16"/>
  <c r="E1581" i="16"/>
  <c r="F1581" i="16"/>
  <c r="C1582" i="16"/>
  <c r="D1582" i="16"/>
  <c r="E1582" i="16"/>
  <c r="F1582" i="16"/>
  <c r="C1583" i="16"/>
  <c r="D1583" i="16"/>
  <c r="E1583" i="16"/>
  <c r="F1583" i="16"/>
  <c r="C1584" i="16"/>
  <c r="D1584" i="16"/>
  <c r="E1584" i="16"/>
  <c r="F1584" i="16"/>
  <c r="C1585" i="16"/>
  <c r="D1585" i="16"/>
  <c r="E1585" i="16"/>
  <c r="F1585" i="16"/>
  <c r="C1586" i="16"/>
  <c r="D1586" i="16"/>
  <c r="E1586" i="16"/>
  <c r="F1586" i="16"/>
  <c r="C1587" i="16"/>
  <c r="D1587" i="16"/>
  <c r="E1587" i="16"/>
  <c r="F1587" i="16"/>
  <c r="C1588" i="16"/>
  <c r="D1588" i="16"/>
  <c r="E1588" i="16"/>
  <c r="F1588" i="16"/>
  <c r="C1589" i="16"/>
  <c r="D1589" i="16"/>
  <c r="E1589" i="16"/>
  <c r="F1589" i="16"/>
  <c r="C1590" i="16"/>
  <c r="D1590" i="16"/>
  <c r="E1590" i="16"/>
  <c r="F1590" i="16"/>
  <c r="C1591" i="16"/>
  <c r="D1591" i="16"/>
  <c r="E1591" i="16"/>
  <c r="F1591" i="16"/>
  <c r="C1592" i="16"/>
  <c r="D1592" i="16"/>
  <c r="E1592" i="16"/>
  <c r="F1592" i="16"/>
  <c r="C1593" i="16"/>
  <c r="D1593" i="16"/>
  <c r="E1593" i="16"/>
  <c r="F1593" i="16"/>
  <c r="C1594" i="16"/>
  <c r="D1594" i="16"/>
  <c r="E1594" i="16"/>
  <c r="F1594" i="16"/>
  <c r="C1595" i="16"/>
  <c r="D1595" i="16"/>
  <c r="E1595" i="16"/>
  <c r="F1595" i="16"/>
  <c r="C1596" i="16"/>
  <c r="D1596" i="16"/>
  <c r="E1596" i="16"/>
  <c r="F1596" i="16"/>
  <c r="C1597" i="16"/>
  <c r="D1597" i="16"/>
  <c r="E1597" i="16"/>
  <c r="F1597" i="16"/>
  <c r="C1598" i="16"/>
  <c r="D1598" i="16"/>
  <c r="E1598" i="16"/>
  <c r="F1598" i="16"/>
  <c r="C1599" i="16"/>
  <c r="D1599" i="16"/>
  <c r="E1599" i="16"/>
  <c r="F1599" i="16"/>
  <c r="C1600" i="16"/>
  <c r="D1600" i="16"/>
  <c r="E1600" i="16"/>
  <c r="F1600" i="16"/>
  <c r="C1601" i="16"/>
  <c r="D1601" i="16"/>
  <c r="E1601" i="16"/>
  <c r="F1601" i="16"/>
  <c r="C1602" i="16"/>
  <c r="D1602" i="16"/>
  <c r="E1602" i="16"/>
  <c r="F1602" i="16"/>
  <c r="C1603" i="16"/>
  <c r="D1603" i="16"/>
  <c r="E1603" i="16"/>
  <c r="F1603" i="16"/>
  <c r="C1604" i="16"/>
  <c r="D1604" i="16"/>
  <c r="E1604" i="16"/>
  <c r="F1604" i="16"/>
  <c r="C1605" i="16"/>
  <c r="D1605" i="16"/>
  <c r="E1605" i="16"/>
  <c r="F1605" i="16"/>
  <c r="C1606" i="16"/>
  <c r="D1606" i="16"/>
  <c r="E1606" i="16"/>
  <c r="F1606" i="16"/>
  <c r="C1607" i="16"/>
  <c r="D1607" i="16"/>
  <c r="E1607" i="16"/>
  <c r="F1607" i="16"/>
  <c r="C1608" i="16"/>
  <c r="D1608" i="16"/>
  <c r="E1608" i="16"/>
  <c r="F1608" i="16"/>
  <c r="C1609" i="16"/>
  <c r="D1609" i="16"/>
  <c r="E1609" i="16"/>
  <c r="F1609" i="16"/>
  <c r="C1610" i="16"/>
  <c r="D1610" i="16"/>
  <c r="E1610" i="16"/>
  <c r="F1610" i="16"/>
  <c r="C1611" i="16"/>
  <c r="D1611" i="16"/>
  <c r="E1611" i="16"/>
  <c r="F1611" i="16"/>
  <c r="C1612" i="16"/>
  <c r="D1612" i="16"/>
  <c r="E1612" i="16"/>
  <c r="F1612" i="16"/>
  <c r="C1613" i="16"/>
  <c r="D1613" i="16"/>
  <c r="E1613" i="16"/>
  <c r="F1613" i="16"/>
  <c r="C1614" i="16"/>
  <c r="D1614" i="16"/>
  <c r="E1614" i="16"/>
  <c r="F1614" i="16"/>
  <c r="C1615" i="16"/>
  <c r="D1615" i="16"/>
  <c r="E1615" i="16"/>
  <c r="F1615" i="16"/>
  <c r="C1616" i="16"/>
  <c r="D1616" i="16"/>
  <c r="E1616" i="16"/>
  <c r="F1616" i="16"/>
  <c r="C1617" i="16"/>
  <c r="D1617" i="16"/>
  <c r="E1617" i="16"/>
  <c r="F1617" i="16"/>
  <c r="C1618" i="16"/>
  <c r="D1618" i="16"/>
  <c r="E1618" i="16"/>
  <c r="F1618" i="16"/>
  <c r="C1619" i="16"/>
  <c r="D1619" i="16"/>
  <c r="E1619" i="16"/>
  <c r="F1619" i="16"/>
  <c r="C1620" i="16"/>
  <c r="D1620" i="16"/>
  <c r="E1620" i="16"/>
  <c r="F1620" i="16"/>
  <c r="C1621" i="16"/>
  <c r="D1621" i="16"/>
  <c r="E1621" i="16"/>
  <c r="F1621" i="16"/>
  <c r="C1622" i="16"/>
  <c r="D1622" i="16"/>
  <c r="E1622" i="16"/>
  <c r="F1622" i="16"/>
  <c r="C1623" i="16"/>
  <c r="D1623" i="16"/>
  <c r="E1623" i="16"/>
  <c r="F1623" i="16"/>
  <c r="C1624" i="16"/>
  <c r="D1624" i="16"/>
  <c r="E1624" i="16"/>
  <c r="F1624" i="16"/>
  <c r="C1625" i="16"/>
  <c r="D1625" i="16"/>
  <c r="E1625" i="16"/>
  <c r="F1625" i="16"/>
  <c r="C1626" i="16"/>
  <c r="D1626" i="16"/>
  <c r="E1626" i="16"/>
  <c r="F1626" i="16"/>
  <c r="C1627" i="16"/>
  <c r="D1627" i="16"/>
  <c r="E1627" i="16"/>
  <c r="F1627" i="16"/>
  <c r="C1628" i="16"/>
  <c r="D1628" i="16"/>
  <c r="E1628" i="16"/>
  <c r="F1628" i="16"/>
  <c r="C1629" i="16"/>
  <c r="D1629" i="16"/>
  <c r="E1629" i="16"/>
  <c r="F1629" i="16"/>
  <c r="C1630" i="16"/>
  <c r="D1630" i="16"/>
  <c r="E1630" i="16"/>
  <c r="F1630" i="16"/>
  <c r="C1631" i="16"/>
  <c r="D1631" i="16"/>
  <c r="E1631" i="16"/>
  <c r="F1631" i="16"/>
  <c r="C1632" i="16"/>
  <c r="D1632" i="16"/>
  <c r="E1632" i="16"/>
  <c r="F1632" i="16"/>
  <c r="C1633" i="16"/>
  <c r="D1633" i="16"/>
  <c r="E1633" i="16"/>
  <c r="F1633" i="16"/>
  <c r="C1634" i="16"/>
  <c r="D1634" i="16"/>
  <c r="E1634" i="16"/>
  <c r="F1634" i="16"/>
  <c r="C1635" i="16"/>
  <c r="D1635" i="16"/>
  <c r="E1635" i="16"/>
  <c r="F1635" i="16"/>
  <c r="C1636" i="16"/>
  <c r="D1636" i="16"/>
  <c r="E1636" i="16"/>
  <c r="F1636" i="16"/>
  <c r="C1637" i="16"/>
  <c r="D1637" i="16"/>
  <c r="E1637" i="16"/>
  <c r="F1637" i="16"/>
  <c r="C1638" i="16"/>
  <c r="D1638" i="16"/>
  <c r="E1638" i="16"/>
  <c r="F1638" i="16"/>
  <c r="C1639" i="16"/>
  <c r="D1639" i="16"/>
  <c r="E1639" i="16"/>
  <c r="F1639" i="16"/>
  <c r="C1640" i="16"/>
  <c r="D1640" i="16"/>
  <c r="E1640" i="16"/>
  <c r="F1640" i="16"/>
  <c r="C1641" i="16"/>
  <c r="D1641" i="16"/>
  <c r="E1641" i="16"/>
  <c r="F1641" i="16"/>
  <c r="C1642" i="16"/>
  <c r="D1642" i="16"/>
  <c r="E1642" i="16"/>
  <c r="F1642" i="16"/>
  <c r="C1643" i="16"/>
  <c r="D1643" i="16"/>
  <c r="E1643" i="16"/>
  <c r="F1643" i="16"/>
  <c r="C1644" i="16"/>
  <c r="D1644" i="16"/>
  <c r="E1644" i="16"/>
  <c r="F1644" i="16"/>
  <c r="C1645" i="16"/>
  <c r="D1645" i="16"/>
  <c r="E1645" i="16"/>
  <c r="F1645" i="16"/>
  <c r="C1646" i="16"/>
  <c r="D1646" i="16"/>
  <c r="E1646" i="16"/>
  <c r="F1646" i="16"/>
  <c r="C1647" i="16"/>
  <c r="D1647" i="16"/>
  <c r="E1647" i="16"/>
  <c r="F1647" i="16"/>
  <c r="C1648" i="16"/>
  <c r="D1648" i="16"/>
  <c r="E1648" i="16"/>
  <c r="F1648" i="16"/>
  <c r="C1649" i="16"/>
  <c r="D1649" i="16"/>
  <c r="E1649" i="16"/>
  <c r="F1649" i="16"/>
  <c r="C1650" i="16"/>
  <c r="D1650" i="16"/>
  <c r="E1650" i="16"/>
  <c r="F1650" i="16"/>
  <c r="C1651" i="16"/>
  <c r="D1651" i="16"/>
  <c r="E1651" i="16"/>
  <c r="F1651" i="16"/>
  <c r="C1652" i="16"/>
  <c r="D1652" i="16"/>
  <c r="E1652" i="16"/>
  <c r="F1652" i="16"/>
  <c r="C1653" i="16"/>
  <c r="D1653" i="16"/>
  <c r="E1653" i="16"/>
  <c r="F1653" i="16"/>
  <c r="C1654" i="16"/>
  <c r="D1654" i="16"/>
  <c r="E1654" i="16"/>
  <c r="F1654" i="16"/>
  <c r="C1655" i="16"/>
  <c r="D1655" i="16"/>
  <c r="E1655" i="16"/>
  <c r="F1655" i="16"/>
  <c r="C1656" i="16"/>
  <c r="D1656" i="16"/>
  <c r="E1656" i="16"/>
  <c r="F1656" i="16"/>
  <c r="C1657" i="16"/>
  <c r="D1657" i="16"/>
  <c r="E1657" i="16"/>
  <c r="F1657" i="16"/>
  <c r="C1658" i="16"/>
  <c r="D1658" i="16"/>
  <c r="E1658" i="16"/>
  <c r="F1658" i="16"/>
  <c r="C1659" i="16"/>
  <c r="D1659" i="16"/>
  <c r="E1659" i="16"/>
  <c r="F1659" i="16"/>
  <c r="C1660" i="16"/>
  <c r="D1660" i="16"/>
  <c r="E1660" i="16"/>
  <c r="F1660" i="16"/>
  <c r="C1661" i="16"/>
  <c r="D1661" i="16"/>
  <c r="E1661" i="16"/>
  <c r="F1661" i="16"/>
  <c r="C1662" i="16"/>
  <c r="D1662" i="16"/>
  <c r="E1662" i="16"/>
  <c r="F1662" i="16"/>
  <c r="C1663" i="16"/>
  <c r="D1663" i="16"/>
  <c r="E1663" i="16"/>
  <c r="F1663" i="16"/>
  <c r="C1664" i="16"/>
  <c r="D1664" i="16"/>
  <c r="E1664" i="16"/>
  <c r="F1664" i="16"/>
  <c r="C1665" i="16"/>
  <c r="D1665" i="16"/>
  <c r="E1665" i="16"/>
  <c r="F1665" i="16"/>
  <c r="C1666" i="16"/>
  <c r="D1666" i="16"/>
  <c r="E1666" i="16"/>
  <c r="F1666" i="16"/>
  <c r="C1667" i="16"/>
  <c r="D1667" i="16"/>
  <c r="E1667" i="16"/>
  <c r="F1667" i="16"/>
  <c r="C1668" i="16"/>
  <c r="D1668" i="16"/>
  <c r="E1668" i="16"/>
  <c r="F1668" i="16"/>
  <c r="C1669" i="16"/>
  <c r="D1669" i="16"/>
  <c r="E1669" i="16"/>
  <c r="F1669" i="16"/>
  <c r="C1670" i="16"/>
  <c r="D1670" i="16"/>
  <c r="E1670" i="16"/>
  <c r="F1670" i="16"/>
  <c r="C1671" i="16"/>
  <c r="D1671" i="16"/>
  <c r="E1671" i="16"/>
  <c r="F1671" i="16"/>
  <c r="C1672" i="16"/>
  <c r="D1672" i="16"/>
  <c r="E1672" i="16"/>
  <c r="F1672" i="16"/>
  <c r="C1673" i="16"/>
  <c r="D1673" i="16"/>
  <c r="E1673" i="16"/>
  <c r="F1673" i="16"/>
  <c r="C1674" i="16"/>
  <c r="D1674" i="16"/>
  <c r="E1674" i="16"/>
  <c r="F1674" i="16"/>
  <c r="C1675" i="16"/>
  <c r="D1675" i="16"/>
  <c r="E1675" i="16"/>
  <c r="F1675" i="16"/>
  <c r="C1676" i="16"/>
  <c r="D1676" i="16"/>
  <c r="E1676" i="16"/>
  <c r="F1676" i="16"/>
  <c r="C1677" i="16"/>
  <c r="D1677" i="16"/>
  <c r="E1677" i="16"/>
  <c r="F1677" i="16"/>
  <c r="C1678" i="16"/>
  <c r="D1678" i="16"/>
  <c r="E1678" i="16"/>
  <c r="F1678" i="16"/>
  <c r="C1679" i="16"/>
  <c r="D1679" i="16"/>
  <c r="E1679" i="16"/>
  <c r="F1679" i="16"/>
  <c r="C1680" i="16"/>
  <c r="D1680" i="16"/>
  <c r="E1680" i="16"/>
  <c r="F1680" i="16"/>
  <c r="C1681" i="16"/>
  <c r="D1681" i="16"/>
  <c r="E1681" i="16"/>
  <c r="F1681" i="16"/>
  <c r="C1682" i="16"/>
  <c r="D1682" i="16"/>
  <c r="E1682" i="16"/>
  <c r="F1682" i="16"/>
  <c r="C1683" i="16"/>
  <c r="D1683" i="16"/>
  <c r="E1683" i="16"/>
  <c r="F1683" i="16"/>
  <c r="C1684" i="16"/>
  <c r="D1684" i="16"/>
  <c r="E1684" i="16"/>
  <c r="F1684" i="16"/>
  <c r="C1685" i="16"/>
  <c r="D1685" i="16"/>
  <c r="E1685" i="16"/>
  <c r="F1685" i="16"/>
  <c r="C1686" i="16"/>
  <c r="D1686" i="16"/>
  <c r="E1686" i="16"/>
  <c r="F1686" i="16"/>
  <c r="C1687" i="16"/>
  <c r="D1687" i="16"/>
  <c r="E1687" i="16"/>
  <c r="F1687" i="16"/>
  <c r="C1688" i="16"/>
  <c r="D1688" i="16"/>
  <c r="E1688" i="16"/>
  <c r="F1688" i="16"/>
  <c r="C1689" i="16"/>
  <c r="D1689" i="16"/>
  <c r="E1689" i="16"/>
  <c r="F1689" i="16"/>
  <c r="C1690" i="16"/>
  <c r="D1690" i="16"/>
  <c r="E1690" i="16"/>
  <c r="F1690" i="16"/>
  <c r="C1691" i="16"/>
  <c r="D1691" i="16"/>
  <c r="E1691" i="16"/>
  <c r="F1691" i="16"/>
  <c r="C1692" i="16"/>
  <c r="D1692" i="16"/>
  <c r="E1692" i="16"/>
  <c r="F1692" i="16"/>
  <c r="C1693" i="16"/>
  <c r="D1693" i="16"/>
  <c r="E1693" i="16"/>
  <c r="F1693" i="16"/>
  <c r="C1694" i="16"/>
  <c r="D1694" i="16"/>
  <c r="E1694" i="16"/>
  <c r="F1694" i="16"/>
  <c r="C1695" i="16"/>
  <c r="D1695" i="16"/>
  <c r="E1695" i="16"/>
  <c r="F1695" i="16"/>
  <c r="C1696" i="16"/>
  <c r="D1696" i="16"/>
  <c r="E1696" i="16"/>
  <c r="F1696" i="16"/>
  <c r="C1697" i="16"/>
  <c r="D1697" i="16"/>
  <c r="E1697" i="16"/>
  <c r="F1697" i="16"/>
  <c r="C1698" i="16"/>
  <c r="D1698" i="16"/>
  <c r="E1698" i="16"/>
  <c r="F1698" i="16"/>
  <c r="C1699" i="16"/>
  <c r="D1699" i="16"/>
  <c r="E1699" i="16"/>
  <c r="F1699" i="16"/>
  <c r="C1700" i="16"/>
  <c r="D1700" i="16"/>
  <c r="E1700" i="16"/>
  <c r="F1700" i="16"/>
  <c r="C1701" i="16"/>
  <c r="D1701" i="16"/>
  <c r="E1701" i="16"/>
  <c r="F1701" i="16"/>
  <c r="C1702" i="16"/>
  <c r="D1702" i="16"/>
  <c r="E1702" i="16"/>
  <c r="F1702" i="16"/>
  <c r="C1703" i="16"/>
  <c r="D1703" i="16"/>
  <c r="E1703" i="16"/>
  <c r="F1703" i="16"/>
  <c r="C1704" i="16"/>
  <c r="D1704" i="16"/>
  <c r="E1704" i="16"/>
  <c r="F1704" i="16"/>
  <c r="C1705" i="16"/>
  <c r="D1705" i="16"/>
  <c r="E1705" i="16"/>
  <c r="F1705" i="16"/>
  <c r="C1706" i="16"/>
  <c r="D1706" i="16"/>
  <c r="E1706" i="16"/>
  <c r="F1706" i="16"/>
  <c r="C1707" i="16"/>
  <c r="D1707" i="16"/>
  <c r="E1707" i="16"/>
  <c r="F1707" i="16"/>
  <c r="C1708" i="16"/>
  <c r="D1708" i="16"/>
  <c r="E1708" i="16"/>
  <c r="F1708" i="16"/>
  <c r="C1709" i="16"/>
  <c r="D1709" i="16"/>
  <c r="E1709" i="16"/>
  <c r="F1709" i="16"/>
  <c r="C1710" i="16"/>
  <c r="D1710" i="16"/>
  <c r="E1710" i="16"/>
  <c r="F1710" i="16"/>
  <c r="C1711" i="16"/>
  <c r="D1711" i="16"/>
  <c r="E1711" i="16"/>
  <c r="F1711" i="16"/>
  <c r="C1712" i="16"/>
  <c r="D1712" i="16"/>
  <c r="E1712" i="16"/>
  <c r="F1712" i="16"/>
  <c r="C1713" i="16"/>
  <c r="D1713" i="16"/>
  <c r="E1713" i="16"/>
  <c r="F1713" i="16"/>
  <c r="C1714" i="16"/>
  <c r="D1714" i="16"/>
  <c r="E1714" i="16"/>
  <c r="F1714" i="16"/>
  <c r="C1715" i="16"/>
  <c r="D1715" i="16"/>
  <c r="E1715" i="16"/>
  <c r="F1715" i="16"/>
  <c r="C1716" i="16"/>
  <c r="D1716" i="16"/>
  <c r="E1716" i="16"/>
  <c r="F1716" i="16"/>
  <c r="C1717" i="16"/>
  <c r="D1717" i="16"/>
  <c r="E1717" i="16"/>
  <c r="F1717" i="16"/>
  <c r="C1718" i="16"/>
  <c r="D1718" i="16"/>
  <c r="E1718" i="16"/>
  <c r="F1718" i="16"/>
  <c r="C1719" i="16"/>
  <c r="D1719" i="16"/>
  <c r="E1719" i="16"/>
  <c r="F1719" i="16"/>
  <c r="C1720" i="16"/>
  <c r="D1720" i="16"/>
  <c r="E1720" i="16"/>
  <c r="F1720" i="16"/>
  <c r="C1721" i="16"/>
  <c r="D1721" i="16"/>
  <c r="E1721" i="16"/>
  <c r="F1721" i="16"/>
  <c r="C1722" i="16"/>
  <c r="D1722" i="16"/>
  <c r="E1722" i="16"/>
  <c r="F1722" i="16"/>
  <c r="C1723" i="16"/>
  <c r="D1723" i="16"/>
  <c r="E1723" i="16"/>
  <c r="F1723" i="16"/>
  <c r="C1724" i="16"/>
  <c r="D1724" i="16"/>
  <c r="E1724" i="16"/>
  <c r="F1724" i="16"/>
  <c r="C1725" i="16"/>
  <c r="D1725" i="16"/>
  <c r="E1725" i="16"/>
  <c r="F1725" i="16"/>
  <c r="C1726" i="16"/>
  <c r="D1726" i="16"/>
  <c r="E1726" i="16"/>
  <c r="F1726" i="16"/>
  <c r="C1727" i="16"/>
  <c r="D1727" i="16"/>
  <c r="E1727" i="16"/>
  <c r="F1727" i="16"/>
  <c r="C1728" i="16"/>
  <c r="D1728" i="16"/>
  <c r="E1728" i="16"/>
  <c r="F1728" i="16"/>
  <c r="C1729" i="16"/>
  <c r="D1729" i="16"/>
  <c r="E1729" i="16"/>
  <c r="F1729" i="16"/>
  <c r="C1730" i="16"/>
  <c r="D1730" i="16"/>
  <c r="E1730" i="16"/>
  <c r="F1730" i="16"/>
  <c r="C1731" i="16"/>
  <c r="D1731" i="16"/>
  <c r="E1731" i="16"/>
  <c r="F1731" i="16"/>
  <c r="C1732" i="16"/>
  <c r="D1732" i="16"/>
  <c r="E1732" i="16"/>
  <c r="F1732" i="16"/>
  <c r="C1733" i="16"/>
  <c r="D1733" i="16"/>
  <c r="E1733" i="16"/>
  <c r="F1733" i="16"/>
  <c r="C1734" i="16"/>
  <c r="D1734" i="16"/>
  <c r="E1734" i="16"/>
  <c r="F1734" i="16"/>
  <c r="C1735" i="16"/>
  <c r="D1735" i="16"/>
  <c r="E1735" i="16"/>
  <c r="F1735" i="16"/>
  <c r="C1736" i="16"/>
  <c r="D1736" i="16"/>
  <c r="E1736" i="16"/>
  <c r="F1736" i="16"/>
  <c r="C1737" i="16"/>
  <c r="D1737" i="16"/>
  <c r="E1737" i="16"/>
  <c r="F1737" i="16"/>
  <c r="C1738" i="16"/>
  <c r="D1738" i="16"/>
  <c r="E1738" i="16"/>
  <c r="F1738" i="16"/>
  <c r="C1739" i="16"/>
  <c r="D1739" i="16"/>
  <c r="E1739" i="16"/>
  <c r="F1739" i="16"/>
  <c r="C1740" i="16"/>
  <c r="D1740" i="16"/>
  <c r="E1740" i="16"/>
  <c r="F1740" i="16"/>
  <c r="C1741" i="16"/>
  <c r="D1741" i="16"/>
  <c r="E1741" i="16"/>
  <c r="F1741" i="16"/>
  <c r="C1742" i="16"/>
  <c r="D1742" i="16"/>
  <c r="E1742" i="16"/>
  <c r="F1742" i="16"/>
  <c r="C1743" i="16"/>
  <c r="D1743" i="16"/>
  <c r="E1743" i="16"/>
  <c r="F1743" i="16"/>
  <c r="C1744" i="16"/>
  <c r="D1744" i="16"/>
  <c r="E1744" i="16"/>
  <c r="F1744" i="16"/>
  <c r="C1745" i="16"/>
  <c r="D1745" i="16"/>
  <c r="E1745" i="16"/>
  <c r="F1745" i="16"/>
  <c r="C1746" i="16"/>
  <c r="D1746" i="16"/>
  <c r="E1746" i="16"/>
  <c r="F1746" i="16"/>
  <c r="C1747" i="16"/>
  <c r="D1747" i="16"/>
  <c r="E1747" i="16"/>
  <c r="F1747" i="16"/>
  <c r="C1748" i="16"/>
  <c r="D1748" i="16"/>
  <c r="E1748" i="16"/>
  <c r="F1748" i="16"/>
  <c r="C1749" i="16"/>
  <c r="D1749" i="16"/>
  <c r="E1749" i="16"/>
  <c r="F1749" i="16"/>
  <c r="C1750" i="16"/>
  <c r="D1750" i="16"/>
  <c r="E1750" i="16"/>
  <c r="F1750" i="16"/>
  <c r="C1751" i="16"/>
  <c r="D1751" i="16"/>
  <c r="E1751" i="16"/>
  <c r="F1751" i="16"/>
  <c r="C1752" i="16"/>
  <c r="D1752" i="16"/>
  <c r="E1752" i="16"/>
  <c r="F1752" i="16"/>
  <c r="C1753" i="16"/>
  <c r="D1753" i="16"/>
  <c r="E1753" i="16"/>
  <c r="F1753" i="16"/>
  <c r="C1754" i="16"/>
  <c r="D1754" i="16"/>
  <c r="E1754" i="16"/>
  <c r="F1754" i="16"/>
  <c r="C1755" i="16"/>
  <c r="D1755" i="16"/>
  <c r="E1755" i="16"/>
  <c r="F1755" i="16"/>
  <c r="C1756" i="16"/>
  <c r="D1756" i="16"/>
  <c r="E1756" i="16"/>
  <c r="F1756" i="16"/>
  <c r="C1757" i="16"/>
  <c r="D1757" i="16"/>
  <c r="E1757" i="16"/>
  <c r="F1757" i="16"/>
  <c r="C1758" i="16"/>
  <c r="D1758" i="16"/>
  <c r="E1758" i="16"/>
  <c r="F1758" i="16"/>
  <c r="C1759" i="16"/>
  <c r="D1759" i="16"/>
  <c r="E1759" i="16"/>
  <c r="F1759" i="16"/>
  <c r="C1760" i="16"/>
  <c r="D1760" i="16"/>
  <c r="E1760" i="16"/>
  <c r="F1760" i="16"/>
  <c r="C1761" i="16"/>
  <c r="D1761" i="16"/>
  <c r="E1761" i="16"/>
  <c r="F1761" i="16"/>
  <c r="C1762" i="16"/>
  <c r="D1762" i="16"/>
  <c r="E1762" i="16"/>
  <c r="F1762" i="16"/>
  <c r="C1763" i="16"/>
  <c r="D1763" i="16"/>
  <c r="E1763" i="16"/>
  <c r="F1763" i="16"/>
  <c r="C1764" i="16"/>
  <c r="D1764" i="16"/>
  <c r="E1764" i="16"/>
  <c r="F1764" i="16"/>
  <c r="C1765" i="16"/>
  <c r="D1765" i="16"/>
  <c r="E1765" i="16"/>
  <c r="F1765" i="16"/>
  <c r="C1766" i="16"/>
  <c r="D1766" i="16"/>
  <c r="E1766" i="16"/>
  <c r="F1766" i="16"/>
  <c r="C1767" i="16"/>
  <c r="D1767" i="16"/>
  <c r="E1767" i="16"/>
  <c r="F1767" i="16"/>
  <c r="C1768" i="16"/>
  <c r="D1768" i="16"/>
  <c r="E1768" i="16"/>
  <c r="F1768" i="16"/>
  <c r="C1769" i="16"/>
  <c r="D1769" i="16"/>
  <c r="E1769" i="16"/>
  <c r="F1769" i="16"/>
  <c r="C1770" i="16"/>
  <c r="D1770" i="16"/>
  <c r="E1770" i="16"/>
  <c r="F1770" i="16"/>
  <c r="C1771" i="16"/>
  <c r="D1771" i="16"/>
  <c r="E1771" i="16"/>
  <c r="F1771" i="16"/>
  <c r="C1772" i="16"/>
  <c r="D1772" i="16"/>
  <c r="E1772" i="16"/>
  <c r="F1772" i="16"/>
  <c r="C1773" i="16"/>
  <c r="D1773" i="16"/>
  <c r="E1773" i="16"/>
  <c r="F1773" i="16"/>
  <c r="C1774" i="16"/>
  <c r="D1774" i="16"/>
  <c r="E1774" i="16"/>
  <c r="F1774" i="16"/>
  <c r="C1775" i="16"/>
  <c r="D1775" i="16"/>
  <c r="E1775" i="16"/>
  <c r="F1775" i="16"/>
  <c r="C1776" i="16"/>
  <c r="D1776" i="16"/>
  <c r="E1776" i="16"/>
  <c r="F1776" i="16"/>
  <c r="C1777" i="16"/>
  <c r="D1777" i="16"/>
  <c r="E1777" i="16"/>
  <c r="F1777" i="16"/>
  <c r="C1778" i="16"/>
  <c r="D1778" i="16"/>
  <c r="E1778" i="16"/>
  <c r="F1778" i="16"/>
  <c r="C1779" i="16"/>
  <c r="D1779" i="16"/>
  <c r="E1779" i="16"/>
  <c r="F1779" i="16"/>
  <c r="C1780" i="16"/>
  <c r="D1780" i="16"/>
  <c r="E1780" i="16"/>
  <c r="F1780" i="16"/>
  <c r="C1781" i="16"/>
  <c r="D1781" i="16"/>
  <c r="E1781" i="16"/>
  <c r="F1781" i="16"/>
  <c r="C1782" i="16"/>
  <c r="D1782" i="16"/>
  <c r="E1782" i="16"/>
  <c r="F1782" i="16"/>
  <c r="C1783" i="16"/>
  <c r="D1783" i="16"/>
  <c r="E1783" i="16"/>
  <c r="F1783" i="16"/>
  <c r="C1784" i="16"/>
  <c r="D1784" i="16"/>
  <c r="E1784" i="16"/>
  <c r="F1784" i="16"/>
  <c r="C1785" i="16"/>
  <c r="D1785" i="16"/>
  <c r="E1785" i="16"/>
  <c r="F1785" i="16"/>
  <c r="C1786" i="16"/>
  <c r="D1786" i="16"/>
  <c r="E1786" i="16"/>
  <c r="F1786" i="16"/>
  <c r="C1787" i="16"/>
  <c r="D1787" i="16"/>
  <c r="E1787" i="16"/>
  <c r="F1787" i="16"/>
  <c r="C1788" i="16"/>
  <c r="D1788" i="16"/>
  <c r="E1788" i="16"/>
  <c r="F1788" i="16"/>
  <c r="C1789" i="16"/>
  <c r="D1789" i="16"/>
  <c r="E1789" i="16"/>
  <c r="F1789" i="16"/>
  <c r="C1790" i="16"/>
  <c r="D1790" i="16"/>
  <c r="E1790" i="16"/>
  <c r="F1790" i="16"/>
  <c r="C1791" i="16"/>
  <c r="D1791" i="16"/>
  <c r="E1791" i="16"/>
  <c r="F1791" i="16"/>
  <c r="C1792" i="16"/>
  <c r="D1792" i="16"/>
  <c r="E1792" i="16"/>
  <c r="F1792" i="16"/>
  <c r="C1793" i="16"/>
  <c r="D1793" i="16"/>
  <c r="E1793" i="16"/>
  <c r="F1793" i="16"/>
  <c r="C1794" i="16"/>
  <c r="D1794" i="16"/>
  <c r="E1794" i="16"/>
  <c r="F1794" i="16"/>
  <c r="C1795" i="16"/>
  <c r="D1795" i="16"/>
  <c r="E1795" i="16"/>
  <c r="F1795" i="16"/>
  <c r="C1796" i="16"/>
  <c r="D1796" i="16"/>
  <c r="E1796" i="16"/>
  <c r="F1796" i="16"/>
  <c r="C1797" i="16"/>
  <c r="D1797" i="16"/>
  <c r="E1797" i="16"/>
  <c r="F1797" i="16"/>
  <c r="C1798" i="16"/>
  <c r="D1798" i="16"/>
  <c r="E1798" i="16"/>
  <c r="F1798" i="16"/>
  <c r="C1799" i="16"/>
  <c r="D1799" i="16"/>
  <c r="E1799" i="16"/>
  <c r="F1799" i="16"/>
  <c r="C1800" i="16"/>
  <c r="D1800" i="16"/>
  <c r="E1800" i="16"/>
  <c r="F1800" i="16"/>
  <c r="C1801" i="16"/>
  <c r="D1801" i="16"/>
  <c r="E1801" i="16"/>
  <c r="F1801" i="16"/>
  <c r="C1802" i="16"/>
  <c r="D1802" i="16"/>
  <c r="E1802" i="16"/>
  <c r="F1802" i="16"/>
  <c r="C1803" i="16"/>
  <c r="D1803" i="16"/>
  <c r="E1803" i="16"/>
  <c r="F1803" i="16"/>
  <c r="C1804" i="16"/>
  <c r="D1804" i="16"/>
  <c r="E1804" i="16"/>
  <c r="F1804" i="16"/>
  <c r="C1805" i="16"/>
  <c r="D1805" i="16"/>
  <c r="E1805" i="16"/>
  <c r="F1805" i="16"/>
  <c r="C1806" i="16"/>
  <c r="D1806" i="16"/>
  <c r="E1806" i="16"/>
  <c r="F1806" i="16"/>
  <c r="C1807" i="16"/>
  <c r="D1807" i="16"/>
  <c r="E1807" i="16"/>
  <c r="F1807" i="16"/>
  <c r="C1808" i="16"/>
  <c r="D1808" i="16"/>
  <c r="E1808" i="16"/>
  <c r="F1808" i="16"/>
  <c r="C1809" i="16"/>
  <c r="D1809" i="16"/>
  <c r="E1809" i="16"/>
  <c r="F1809" i="16"/>
  <c r="C1810" i="16"/>
  <c r="D1810" i="16"/>
  <c r="E1810" i="16"/>
  <c r="F1810" i="16"/>
  <c r="C1811" i="16"/>
  <c r="D1811" i="16"/>
  <c r="E1811" i="16"/>
  <c r="F1811" i="16"/>
  <c r="C1812" i="16"/>
  <c r="D1812" i="16"/>
  <c r="E1812" i="16"/>
  <c r="F1812" i="16"/>
  <c r="C1813" i="16"/>
  <c r="D1813" i="16"/>
  <c r="E1813" i="16"/>
  <c r="F1813" i="16"/>
  <c r="C1814" i="16"/>
  <c r="D1814" i="16"/>
  <c r="E1814" i="16"/>
  <c r="F1814" i="16"/>
  <c r="C1815" i="16"/>
  <c r="D1815" i="16"/>
  <c r="E1815" i="16"/>
  <c r="F1815" i="16"/>
  <c r="C1816" i="16"/>
  <c r="D1816" i="16"/>
  <c r="E1816" i="16"/>
  <c r="F1816" i="16"/>
  <c r="C1817" i="16"/>
  <c r="D1817" i="16"/>
  <c r="E1817" i="16"/>
  <c r="F1817" i="16"/>
  <c r="C1818" i="16"/>
  <c r="D1818" i="16"/>
  <c r="E1818" i="16"/>
  <c r="F1818" i="16"/>
  <c r="C1819" i="16"/>
  <c r="D1819" i="16"/>
  <c r="E1819" i="16"/>
  <c r="F1819" i="16"/>
  <c r="C1820" i="16"/>
  <c r="D1820" i="16"/>
  <c r="E1820" i="16"/>
  <c r="F1820" i="16"/>
  <c r="C1821" i="16"/>
  <c r="D1821" i="16"/>
  <c r="E1821" i="16"/>
  <c r="F1821" i="16"/>
  <c r="C1822" i="16"/>
  <c r="D1822" i="16"/>
  <c r="E1822" i="16"/>
  <c r="F1822" i="16"/>
  <c r="C1823" i="16"/>
  <c r="D1823" i="16"/>
  <c r="E1823" i="16"/>
  <c r="F1823" i="16"/>
  <c r="C1824" i="16"/>
  <c r="D1824" i="16"/>
  <c r="E1824" i="16"/>
  <c r="F1824" i="16"/>
  <c r="C1825" i="16"/>
  <c r="D1825" i="16"/>
  <c r="E1825" i="16"/>
  <c r="F1825" i="16"/>
  <c r="C1826" i="16"/>
  <c r="D1826" i="16"/>
  <c r="E1826" i="16"/>
  <c r="F1826" i="16"/>
  <c r="C1827" i="16"/>
  <c r="D1827" i="16"/>
  <c r="E1827" i="16"/>
  <c r="F1827" i="16"/>
  <c r="C1828" i="16"/>
  <c r="D1828" i="16"/>
  <c r="E1828" i="16"/>
  <c r="F1828" i="16"/>
  <c r="C1829" i="16"/>
  <c r="D1829" i="16"/>
  <c r="E1829" i="16"/>
  <c r="F1829" i="16"/>
  <c r="C1830" i="16"/>
  <c r="D1830" i="16"/>
  <c r="E1830" i="16"/>
  <c r="F1830" i="16"/>
  <c r="C1831" i="16"/>
  <c r="D1831" i="16"/>
  <c r="E1831" i="16"/>
  <c r="F1831" i="16"/>
  <c r="C1832" i="16"/>
  <c r="D1832" i="16"/>
  <c r="E1832" i="16"/>
  <c r="F1832" i="16"/>
  <c r="C1833" i="16"/>
  <c r="D1833" i="16"/>
  <c r="E1833" i="16"/>
  <c r="F1833" i="16"/>
  <c r="C1834" i="16"/>
  <c r="D1834" i="16"/>
  <c r="E1834" i="16"/>
  <c r="F1834" i="16"/>
  <c r="C1835" i="16"/>
  <c r="D1835" i="16"/>
  <c r="E1835" i="16"/>
  <c r="F1835" i="16"/>
  <c r="C1836" i="16"/>
  <c r="D1836" i="16"/>
  <c r="E1836" i="16"/>
  <c r="F1836" i="16"/>
  <c r="C1837" i="16"/>
  <c r="D1837" i="16"/>
  <c r="E1837" i="16"/>
  <c r="F1837" i="16"/>
  <c r="C1838" i="16"/>
  <c r="D1838" i="16"/>
  <c r="E1838" i="16"/>
  <c r="F1838" i="16"/>
  <c r="C1839" i="16"/>
  <c r="D1839" i="16"/>
  <c r="E1839" i="16"/>
  <c r="F1839" i="16"/>
  <c r="C1840" i="16"/>
  <c r="D1840" i="16"/>
  <c r="E1840" i="16"/>
  <c r="F1840" i="16"/>
  <c r="C1841" i="16"/>
  <c r="D1841" i="16"/>
  <c r="E1841" i="16"/>
  <c r="F1841" i="16"/>
  <c r="C1842" i="16"/>
  <c r="D1842" i="16"/>
  <c r="E1842" i="16"/>
  <c r="F1842" i="16"/>
  <c r="C1843" i="16"/>
  <c r="D1843" i="16"/>
  <c r="E1843" i="16"/>
  <c r="F1843" i="16"/>
  <c r="C1844" i="16"/>
  <c r="D1844" i="16"/>
  <c r="E1844" i="16"/>
  <c r="F1844" i="16"/>
  <c r="C1845" i="16"/>
  <c r="D1845" i="16"/>
  <c r="E1845" i="16"/>
  <c r="F1845" i="16"/>
  <c r="C1846" i="16"/>
  <c r="D1846" i="16"/>
  <c r="E1846" i="16"/>
  <c r="F1846" i="16"/>
  <c r="C1847" i="16"/>
  <c r="D1847" i="16"/>
  <c r="E1847" i="16"/>
  <c r="F1847" i="16"/>
  <c r="C1848" i="16"/>
  <c r="D1848" i="16"/>
  <c r="E1848" i="16"/>
  <c r="F1848" i="16"/>
  <c r="C1849" i="16"/>
  <c r="D1849" i="16"/>
  <c r="E1849" i="16"/>
  <c r="F1849" i="16"/>
  <c r="C1850" i="16"/>
  <c r="D1850" i="16"/>
  <c r="E1850" i="16"/>
  <c r="F1850" i="16"/>
  <c r="C1851" i="16"/>
  <c r="D1851" i="16"/>
  <c r="E1851" i="16"/>
  <c r="F1851" i="16"/>
  <c r="C1852" i="16"/>
  <c r="D1852" i="16"/>
  <c r="E1852" i="16"/>
  <c r="F1852" i="16"/>
  <c r="C1853" i="16"/>
  <c r="D1853" i="16"/>
  <c r="E1853" i="16"/>
  <c r="F1853" i="16"/>
  <c r="C1854" i="16"/>
  <c r="D1854" i="16"/>
  <c r="E1854" i="16"/>
  <c r="F1854" i="16"/>
  <c r="C1855" i="16"/>
  <c r="D1855" i="16"/>
  <c r="E1855" i="16"/>
  <c r="F1855" i="16"/>
  <c r="C1856" i="16"/>
  <c r="D1856" i="16"/>
  <c r="E1856" i="16"/>
  <c r="F1856" i="16"/>
  <c r="C1857" i="16"/>
  <c r="D1857" i="16"/>
  <c r="E1857" i="16"/>
  <c r="F1857" i="16"/>
  <c r="C1858" i="16"/>
  <c r="D1858" i="16"/>
  <c r="E1858" i="16"/>
  <c r="F1858" i="16"/>
  <c r="C1859" i="16"/>
  <c r="D1859" i="16"/>
  <c r="E1859" i="16"/>
  <c r="F1859" i="16"/>
  <c r="C1860" i="16"/>
  <c r="D1860" i="16"/>
  <c r="E1860" i="16"/>
  <c r="F1860" i="16"/>
  <c r="C1861" i="16"/>
  <c r="D1861" i="16"/>
  <c r="E1861" i="16"/>
  <c r="F1861" i="16"/>
  <c r="C1862" i="16"/>
  <c r="D1862" i="16"/>
  <c r="E1862" i="16"/>
  <c r="F1862" i="16"/>
  <c r="C1863" i="16"/>
  <c r="D1863" i="16"/>
  <c r="E1863" i="16"/>
  <c r="F1863" i="16"/>
  <c r="C1864" i="16"/>
  <c r="D1864" i="16"/>
  <c r="E1864" i="16"/>
  <c r="F1864" i="16"/>
  <c r="C1865" i="16"/>
  <c r="D1865" i="16"/>
  <c r="E1865" i="16"/>
  <c r="F1865" i="16"/>
  <c r="C1866" i="16"/>
  <c r="D1866" i="16"/>
  <c r="E1866" i="16"/>
  <c r="F1866" i="16"/>
  <c r="C1867" i="16"/>
  <c r="D1867" i="16"/>
  <c r="E1867" i="16"/>
  <c r="F1867" i="16"/>
  <c r="C1868" i="16"/>
  <c r="D1868" i="16"/>
  <c r="E1868" i="16"/>
  <c r="F1868" i="16"/>
  <c r="C1869" i="16"/>
  <c r="D1869" i="16"/>
  <c r="E1869" i="16"/>
  <c r="F1869" i="16"/>
  <c r="C1870" i="16"/>
  <c r="D1870" i="16"/>
  <c r="E1870" i="16"/>
  <c r="F1870" i="16"/>
  <c r="C1871" i="16"/>
  <c r="D1871" i="16"/>
  <c r="E1871" i="16"/>
  <c r="F1871" i="16"/>
  <c r="C1872" i="16"/>
  <c r="D1872" i="16"/>
  <c r="E1872" i="16"/>
  <c r="F1872" i="16"/>
  <c r="C1873" i="16"/>
  <c r="D1873" i="16"/>
  <c r="E1873" i="16"/>
  <c r="F1873" i="16"/>
  <c r="C1874" i="16"/>
  <c r="D1874" i="16"/>
  <c r="E1874" i="16"/>
  <c r="F1874" i="16"/>
  <c r="C1875" i="16"/>
  <c r="D1875" i="16"/>
  <c r="E1875" i="16"/>
  <c r="F1875" i="16"/>
  <c r="C1876" i="16"/>
  <c r="D1876" i="16"/>
  <c r="E1876" i="16"/>
  <c r="F1876" i="16"/>
  <c r="C1877" i="16"/>
  <c r="D1877" i="16"/>
  <c r="E1877" i="16"/>
  <c r="F1877" i="16"/>
  <c r="C1878" i="16"/>
  <c r="D1878" i="16"/>
  <c r="E1878" i="16"/>
  <c r="F1878" i="16"/>
  <c r="C1879" i="16"/>
  <c r="D1879" i="16"/>
  <c r="E1879" i="16"/>
  <c r="F1879" i="16"/>
  <c r="C1880" i="16"/>
  <c r="D1880" i="16"/>
  <c r="E1880" i="16"/>
  <c r="F1880" i="16"/>
  <c r="C1881" i="16"/>
  <c r="D1881" i="16"/>
  <c r="E1881" i="16"/>
  <c r="F1881" i="16"/>
  <c r="C1882" i="16"/>
  <c r="D1882" i="16"/>
  <c r="E1882" i="16"/>
  <c r="F1882" i="16"/>
  <c r="C1883" i="16"/>
  <c r="D1883" i="16"/>
  <c r="E1883" i="16"/>
  <c r="F1883" i="16"/>
  <c r="C1884" i="16"/>
  <c r="D1884" i="16"/>
  <c r="E1884" i="16"/>
  <c r="F1884" i="16"/>
  <c r="C1885" i="16"/>
  <c r="D1885" i="16"/>
  <c r="E1885" i="16"/>
  <c r="F1885" i="16"/>
  <c r="C1886" i="16"/>
  <c r="D1886" i="16"/>
  <c r="E1886" i="16"/>
  <c r="F1886" i="16"/>
  <c r="C1887" i="16"/>
  <c r="D1887" i="16"/>
  <c r="E1887" i="16"/>
  <c r="F1887" i="16"/>
  <c r="C1888" i="16"/>
  <c r="D1888" i="16"/>
  <c r="E1888" i="16"/>
  <c r="F1888" i="16"/>
  <c r="C1889" i="16"/>
  <c r="D1889" i="16"/>
  <c r="E1889" i="16"/>
  <c r="F1889" i="16"/>
  <c r="C1890" i="16"/>
  <c r="D1890" i="16"/>
  <c r="E1890" i="16"/>
  <c r="F1890" i="16"/>
  <c r="C1891" i="16"/>
  <c r="D1891" i="16"/>
  <c r="E1891" i="16"/>
  <c r="F1891" i="16"/>
  <c r="C1892" i="16"/>
  <c r="D1892" i="16"/>
  <c r="E1892" i="16"/>
  <c r="F1892" i="16"/>
  <c r="C1893" i="16"/>
  <c r="D1893" i="16"/>
  <c r="E1893" i="16"/>
  <c r="F1893" i="16"/>
  <c r="C1894" i="16"/>
  <c r="D1894" i="16"/>
  <c r="E1894" i="16"/>
  <c r="F1894" i="16"/>
  <c r="C1895" i="16"/>
  <c r="D1895" i="16"/>
  <c r="E1895" i="16"/>
  <c r="F1895" i="16"/>
  <c r="C1896" i="16"/>
  <c r="D1896" i="16"/>
  <c r="E1896" i="16"/>
  <c r="F1896" i="16"/>
  <c r="C1897" i="16"/>
  <c r="D1897" i="16"/>
  <c r="E1897" i="16"/>
  <c r="F1897" i="16"/>
  <c r="C1898" i="16"/>
  <c r="D1898" i="16"/>
  <c r="E1898" i="16"/>
  <c r="F1898" i="16"/>
  <c r="C1899" i="16"/>
  <c r="D1899" i="16"/>
  <c r="E1899" i="16"/>
  <c r="F1899" i="16"/>
  <c r="C1900" i="16"/>
  <c r="D1900" i="16"/>
  <c r="E1900" i="16"/>
  <c r="F1900" i="16"/>
  <c r="C1901" i="16"/>
  <c r="D1901" i="16"/>
  <c r="E1901" i="16"/>
  <c r="F1901" i="16"/>
  <c r="C1902" i="16"/>
  <c r="D1902" i="16"/>
  <c r="E1902" i="16"/>
  <c r="F1902" i="16"/>
  <c r="C1903" i="16"/>
  <c r="D1903" i="16"/>
  <c r="E1903" i="16"/>
  <c r="F1903" i="16"/>
  <c r="C1904" i="16"/>
  <c r="D1904" i="16"/>
  <c r="E1904" i="16"/>
  <c r="F1904" i="16"/>
  <c r="C1905" i="16"/>
  <c r="D1905" i="16"/>
  <c r="E1905" i="16"/>
  <c r="F1905" i="16"/>
  <c r="C1906" i="16"/>
  <c r="D1906" i="16"/>
  <c r="E1906" i="16"/>
  <c r="F1906" i="16"/>
  <c r="C1907" i="16"/>
  <c r="D1907" i="16"/>
  <c r="E1907" i="16"/>
  <c r="F1907" i="16"/>
  <c r="C1908" i="16"/>
  <c r="D1908" i="16"/>
  <c r="E1908" i="16"/>
  <c r="F1908" i="16"/>
  <c r="C1909" i="16"/>
  <c r="D1909" i="16"/>
  <c r="E1909" i="16"/>
  <c r="F1909" i="16"/>
  <c r="C1910" i="16"/>
  <c r="D1910" i="16"/>
  <c r="E1910" i="16"/>
  <c r="F1910" i="16"/>
  <c r="C1911" i="16"/>
  <c r="D1911" i="16"/>
  <c r="E1911" i="16"/>
  <c r="F1911" i="16"/>
  <c r="C1912" i="16"/>
  <c r="D1912" i="16"/>
  <c r="E1912" i="16"/>
  <c r="F1912" i="16"/>
  <c r="C1913" i="16"/>
  <c r="D1913" i="16"/>
  <c r="E1913" i="16"/>
  <c r="F1913" i="16"/>
  <c r="C1914" i="16"/>
  <c r="D1914" i="16"/>
  <c r="E1914" i="16"/>
  <c r="F1914" i="16"/>
  <c r="C1915" i="16"/>
  <c r="D1915" i="16"/>
  <c r="E1915" i="16"/>
  <c r="F1915" i="16"/>
  <c r="C1916" i="16"/>
  <c r="D1916" i="16"/>
  <c r="E1916" i="16"/>
  <c r="F1916" i="16"/>
  <c r="C1917" i="16"/>
  <c r="D1917" i="16"/>
  <c r="E1917" i="16"/>
  <c r="F1917" i="16"/>
  <c r="C1918" i="16"/>
  <c r="D1918" i="16"/>
  <c r="E1918" i="16"/>
  <c r="F1918" i="16"/>
  <c r="C1919" i="16"/>
  <c r="D1919" i="16"/>
  <c r="E1919" i="16"/>
  <c r="F1919" i="16"/>
  <c r="C1920" i="16"/>
  <c r="D1920" i="16"/>
  <c r="E1920" i="16"/>
  <c r="F1920" i="16"/>
  <c r="C1921" i="16"/>
  <c r="D1921" i="16"/>
  <c r="E1921" i="16"/>
  <c r="F1921" i="16"/>
  <c r="C1922" i="16"/>
  <c r="D1922" i="16"/>
  <c r="E1922" i="16"/>
  <c r="F1922" i="16"/>
  <c r="C1923" i="16"/>
  <c r="D1923" i="16"/>
  <c r="E1923" i="16"/>
  <c r="F1923" i="16"/>
  <c r="C1924" i="16"/>
  <c r="D1924" i="16"/>
  <c r="E1924" i="16"/>
  <c r="F1924" i="16"/>
  <c r="C1925" i="16"/>
  <c r="D1925" i="16"/>
  <c r="E1925" i="16"/>
  <c r="F1925" i="16"/>
  <c r="C1926" i="16"/>
  <c r="D1926" i="16"/>
  <c r="E1926" i="16"/>
  <c r="F1926" i="16"/>
  <c r="C1927" i="16"/>
  <c r="D1927" i="16"/>
  <c r="E1927" i="16"/>
  <c r="F1927" i="16"/>
  <c r="C1928" i="16"/>
  <c r="D1928" i="16"/>
  <c r="E1928" i="16"/>
  <c r="F1928" i="16"/>
  <c r="C1929" i="16"/>
  <c r="D1929" i="16"/>
  <c r="E1929" i="16"/>
  <c r="F1929" i="16"/>
  <c r="C1930" i="16"/>
  <c r="D1930" i="16"/>
  <c r="E1930" i="16"/>
  <c r="F1930" i="16"/>
  <c r="C1931" i="16"/>
  <c r="D1931" i="16"/>
  <c r="E1931" i="16"/>
  <c r="F1931" i="16"/>
  <c r="C1932" i="16"/>
  <c r="D1932" i="16"/>
  <c r="E1932" i="16"/>
  <c r="F1932" i="16"/>
  <c r="C1933" i="16"/>
  <c r="D1933" i="16"/>
  <c r="E1933" i="16"/>
  <c r="F1933" i="16"/>
  <c r="C1934" i="16"/>
  <c r="D1934" i="16"/>
  <c r="E1934" i="16"/>
  <c r="F1934" i="16"/>
  <c r="C1935" i="16"/>
  <c r="D1935" i="16"/>
  <c r="E1935" i="16"/>
  <c r="F1935" i="16"/>
  <c r="C1936" i="16"/>
  <c r="D1936" i="16"/>
  <c r="E1936" i="16"/>
  <c r="F1936" i="16"/>
  <c r="C1937" i="16"/>
  <c r="D1937" i="16"/>
  <c r="E1937" i="16"/>
  <c r="F1937" i="16"/>
  <c r="C1938" i="16"/>
  <c r="D1938" i="16"/>
  <c r="E1938" i="16"/>
  <c r="F1938" i="16"/>
  <c r="C1939" i="16"/>
  <c r="D1939" i="16"/>
  <c r="E1939" i="16"/>
  <c r="F1939" i="16"/>
  <c r="C1940" i="16"/>
  <c r="D1940" i="16"/>
  <c r="E1940" i="16"/>
  <c r="F1940" i="16"/>
  <c r="C1941" i="16"/>
  <c r="D1941" i="16"/>
  <c r="E1941" i="16"/>
  <c r="F1941" i="16"/>
  <c r="C1942" i="16"/>
  <c r="D1942" i="16"/>
  <c r="E1942" i="16"/>
  <c r="F1942" i="16"/>
  <c r="C1943" i="16"/>
  <c r="D1943" i="16"/>
  <c r="E1943" i="16"/>
  <c r="F1943" i="16"/>
  <c r="C1944" i="16"/>
  <c r="D1944" i="16"/>
  <c r="E1944" i="16"/>
  <c r="F1944" i="16"/>
  <c r="C1945" i="16"/>
  <c r="D1945" i="16"/>
  <c r="E1945" i="16"/>
  <c r="F1945" i="16"/>
  <c r="C1946" i="16"/>
  <c r="D1946" i="16"/>
  <c r="E1946" i="16"/>
  <c r="F1946" i="16"/>
  <c r="C1947" i="16"/>
  <c r="D1947" i="16"/>
  <c r="E1947" i="16"/>
  <c r="F1947" i="16"/>
  <c r="C1948" i="16"/>
  <c r="D1948" i="16"/>
  <c r="E1948" i="16"/>
  <c r="F1948" i="16"/>
  <c r="C1949" i="16"/>
  <c r="D1949" i="16"/>
  <c r="E1949" i="16"/>
  <c r="F1949" i="16"/>
  <c r="C1950" i="16"/>
  <c r="D1950" i="16"/>
  <c r="E1950" i="16"/>
  <c r="F1950" i="16"/>
  <c r="C1951" i="16"/>
  <c r="D1951" i="16"/>
  <c r="E1951" i="16"/>
  <c r="F1951" i="16"/>
  <c r="C1952" i="16"/>
  <c r="D1952" i="16"/>
  <c r="E1952" i="16"/>
  <c r="F1952" i="16"/>
  <c r="C1953" i="16"/>
  <c r="D1953" i="16"/>
  <c r="E1953" i="16"/>
  <c r="F1953" i="16"/>
  <c r="C1954" i="16"/>
  <c r="D1954" i="16"/>
  <c r="E1954" i="16"/>
  <c r="F1954" i="16"/>
  <c r="C1955" i="16"/>
  <c r="D1955" i="16"/>
  <c r="E1955" i="16"/>
  <c r="F1955" i="16"/>
  <c r="C1956" i="16"/>
  <c r="D1956" i="16"/>
  <c r="E1956" i="16"/>
  <c r="F1956" i="16"/>
  <c r="C1957" i="16"/>
  <c r="D1957" i="16"/>
  <c r="E1957" i="16"/>
  <c r="F1957" i="16"/>
  <c r="C1958" i="16"/>
  <c r="D1958" i="16"/>
  <c r="E1958" i="16"/>
  <c r="F1958" i="16"/>
  <c r="C1959" i="16"/>
  <c r="D1959" i="16"/>
  <c r="E1959" i="16"/>
  <c r="F1959" i="16"/>
  <c r="C1960" i="16"/>
  <c r="D1960" i="16"/>
  <c r="E1960" i="16"/>
  <c r="F1960" i="16"/>
  <c r="C1961" i="16"/>
  <c r="D1961" i="16"/>
  <c r="E1961" i="16"/>
  <c r="F1961" i="16"/>
  <c r="C1962" i="16"/>
  <c r="D1962" i="16"/>
  <c r="E1962" i="16"/>
  <c r="F1962" i="16"/>
  <c r="C1963" i="16"/>
  <c r="D1963" i="16"/>
  <c r="E1963" i="16"/>
  <c r="F1963" i="16"/>
  <c r="C1964" i="16"/>
  <c r="D1964" i="16"/>
  <c r="E1964" i="16"/>
  <c r="F1964" i="16"/>
  <c r="C1965" i="16"/>
  <c r="D1965" i="16"/>
  <c r="E1965" i="16"/>
  <c r="F1965" i="16"/>
  <c r="C1966" i="16"/>
  <c r="D1966" i="16"/>
  <c r="E1966" i="16"/>
  <c r="F1966" i="16"/>
  <c r="C1967" i="16"/>
  <c r="D1967" i="16"/>
  <c r="E1967" i="16"/>
  <c r="F1967" i="16"/>
  <c r="C1968" i="16"/>
  <c r="D1968" i="16"/>
  <c r="E1968" i="16"/>
  <c r="F1968" i="16"/>
  <c r="C1969" i="16"/>
  <c r="D1969" i="16"/>
  <c r="E1969" i="16"/>
  <c r="F1969" i="16"/>
  <c r="C1970" i="16"/>
  <c r="D1970" i="16"/>
  <c r="E1970" i="16"/>
  <c r="F1970" i="16"/>
  <c r="C1971" i="16"/>
  <c r="D1971" i="16"/>
  <c r="E1971" i="16"/>
  <c r="F1971" i="16"/>
  <c r="C1972" i="16"/>
  <c r="D1972" i="16"/>
  <c r="E1972" i="16"/>
  <c r="F1972" i="16"/>
  <c r="C1973" i="16"/>
  <c r="D1973" i="16"/>
  <c r="E1973" i="16"/>
  <c r="F1973" i="16"/>
  <c r="C1974" i="16"/>
  <c r="D1974" i="16"/>
  <c r="E1974" i="16"/>
  <c r="F1974" i="16"/>
  <c r="C1975" i="16"/>
  <c r="D1975" i="16"/>
  <c r="E1975" i="16"/>
  <c r="F1975" i="16"/>
  <c r="C1976" i="16"/>
  <c r="D1976" i="16"/>
  <c r="E1976" i="16"/>
  <c r="F1976" i="16"/>
  <c r="C1977" i="16"/>
  <c r="D1977" i="16"/>
  <c r="E1977" i="16"/>
  <c r="F1977" i="16"/>
  <c r="C1978" i="16"/>
  <c r="D1978" i="16"/>
  <c r="E1978" i="16"/>
  <c r="F1978" i="16"/>
  <c r="C1979" i="16"/>
  <c r="D1979" i="16"/>
  <c r="E1979" i="16"/>
  <c r="F1979" i="16"/>
  <c r="C1980" i="16"/>
  <c r="D1980" i="16"/>
  <c r="E1980" i="16"/>
  <c r="F1980" i="16"/>
  <c r="C1981" i="16"/>
  <c r="D1981" i="16"/>
  <c r="E1981" i="16"/>
  <c r="F1981" i="16"/>
  <c r="C1982" i="16"/>
  <c r="D1982" i="16"/>
  <c r="E1982" i="16"/>
  <c r="F1982" i="16"/>
  <c r="C1983" i="16"/>
  <c r="D1983" i="16"/>
  <c r="E1983" i="16"/>
  <c r="F1983" i="16"/>
  <c r="C1984" i="16"/>
  <c r="D1984" i="16"/>
  <c r="E1984" i="16"/>
  <c r="F1984" i="16"/>
  <c r="C1985" i="16"/>
  <c r="D1985" i="16"/>
  <c r="E1985" i="16"/>
  <c r="F1985" i="16"/>
  <c r="C1986" i="16"/>
  <c r="D1986" i="16"/>
  <c r="E1986" i="16"/>
  <c r="F1986" i="16"/>
  <c r="C1987" i="16"/>
  <c r="D1987" i="16"/>
  <c r="E1987" i="16"/>
  <c r="F1987" i="16"/>
  <c r="C1988" i="16"/>
  <c r="D1988" i="16"/>
  <c r="E1988" i="16"/>
  <c r="F1988" i="16"/>
  <c r="C1989" i="16"/>
  <c r="D1989" i="16"/>
  <c r="E1989" i="16"/>
  <c r="F1989" i="16"/>
  <c r="C1990" i="16"/>
  <c r="D1990" i="16"/>
  <c r="E1990" i="16"/>
  <c r="F1990" i="16"/>
  <c r="C1991" i="16"/>
  <c r="D1991" i="16"/>
  <c r="E1991" i="16"/>
  <c r="F1991" i="16"/>
  <c r="C1992" i="16"/>
  <c r="D1992" i="16"/>
  <c r="E1992" i="16"/>
  <c r="F1992" i="16"/>
  <c r="C1993" i="16"/>
  <c r="D1993" i="16"/>
  <c r="E1993" i="16"/>
  <c r="F1993" i="16"/>
  <c r="C1994" i="16"/>
  <c r="D1994" i="16"/>
  <c r="E1994" i="16"/>
  <c r="F1994" i="16"/>
  <c r="C1995" i="16"/>
  <c r="D1995" i="16"/>
  <c r="E1995" i="16"/>
  <c r="F1995" i="16"/>
  <c r="C1996" i="16"/>
  <c r="D1996" i="16"/>
  <c r="E1996" i="16"/>
  <c r="F1996" i="16"/>
  <c r="C1997" i="16"/>
  <c r="D1997" i="16"/>
  <c r="E1997" i="16"/>
  <c r="F1997" i="16"/>
  <c r="C1998" i="16"/>
  <c r="D1998" i="16"/>
  <c r="E1998" i="16"/>
  <c r="F1998" i="16"/>
  <c r="C1999" i="16"/>
  <c r="D1999" i="16"/>
  <c r="E1999" i="16"/>
  <c r="F1999" i="16"/>
  <c r="C2000" i="16"/>
  <c r="D2000" i="16"/>
  <c r="E2000" i="16"/>
  <c r="F2000" i="16"/>
  <c r="C2001" i="16"/>
  <c r="D2001" i="16"/>
  <c r="E2001" i="16"/>
  <c r="F2001" i="16"/>
  <c r="C2002" i="16"/>
  <c r="D2002" i="16"/>
  <c r="E2002" i="16"/>
  <c r="F2002" i="16"/>
  <c r="C2003" i="16"/>
  <c r="D2003" i="16"/>
  <c r="E2003" i="16"/>
  <c r="F2003" i="16"/>
  <c r="C2004" i="16"/>
  <c r="D2004" i="16"/>
  <c r="E2004" i="16"/>
  <c r="F2004" i="16"/>
  <c r="C2005" i="16"/>
  <c r="D2005" i="16"/>
  <c r="E2005" i="16"/>
  <c r="F2005" i="16"/>
  <c r="C2006" i="16"/>
  <c r="D2006" i="16"/>
  <c r="E2006" i="16"/>
  <c r="F2006" i="16"/>
  <c r="C2007" i="16"/>
  <c r="D2007" i="16"/>
  <c r="E2007" i="16"/>
  <c r="F2007" i="16"/>
  <c r="C2008" i="16"/>
  <c r="D2008" i="16"/>
  <c r="E2008" i="16"/>
  <c r="F2008" i="16"/>
  <c r="C2009" i="16"/>
  <c r="D2009" i="16"/>
  <c r="E2009" i="16"/>
  <c r="F2009" i="16"/>
  <c r="C2010" i="16"/>
  <c r="D2010" i="16"/>
  <c r="E2010" i="16"/>
  <c r="F2010" i="16"/>
  <c r="C2011" i="16"/>
  <c r="D2011" i="16"/>
  <c r="E2011" i="16"/>
  <c r="F2011" i="16"/>
  <c r="C2012" i="16"/>
  <c r="D2012" i="16"/>
  <c r="E2012" i="16"/>
  <c r="F2012" i="16"/>
  <c r="C2013" i="16"/>
  <c r="D2013" i="16"/>
  <c r="E2013" i="16"/>
  <c r="F2013" i="16"/>
  <c r="C2014" i="16"/>
  <c r="D2014" i="16"/>
  <c r="E2014" i="16"/>
  <c r="F2014" i="16"/>
  <c r="C2015" i="16"/>
  <c r="D2015" i="16"/>
  <c r="E2015" i="16"/>
  <c r="F2015" i="16"/>
  <c r="C2016" i="16"/>
  <c r="D2016" i="16"/>
  <c r="E2016" i="16"/>
  <c r="F2016" i="16"/>
  <c r="C2017" i="16"/>
  <c r="D2017" i="16"/>
  <c r="E2017" i="16"/>
  <c r="F2017" i="16"/>
  <c r="C2018" i="16"/>
  <c r="D2018" i="16"/>
  <c r="E2018" i="16"/>
  <c r="F2018" i="16"/>
  <c r="C2019" i="16"/>
  <c r="D2019" i="16"/>
  <c r="E2019" i="16"/>
  <c r="F2019" i="16"/>
  <c r="C2020" i="16"/>
  <c r="D2020" i="16"/>
  <c r="E2020" i="16"/>
  <c r="F2020" i="16"/>
  <c r="C2021" i="16"/>
  <c r="D2021" i="16"/>
  <c r="E2021" i="16"/>
  <c r="F2021" i="16"/>
  <c r="C2022" i="16"/>
  <c r="D2022" i="16"/>
  <c r="E2022" i="16"/>
  <c r="F2022" i="16"/>
  <c r="C2023" i="16"/>
  <c r="D2023" i="16"/>
  <c r="E2023" i="16"/>
  <c r="F2023" i="16"/>
  <c r="C2024" i="16"/>
  <c r="D2024" i="16"/>
  <c r="E2024" i="16"/>
  <c r="F2024" i="16"/>
  <c r="C2025" i="16"/>
  <c r="D2025" i="16"/>
  <c r="E2025" i="16"/>
  <c r="F2025" i="16"/>
  <c r="C2026" i="16"/>
  <c r="D2026" i="16"/>
  <c r="E2026" i="16"/>
  <c r="F2026" i="16"/>
  <c r="C2027" i="16"/>
  <c r="D2027" i="16"/>
  <c r="E2027" i="16"/>
  <c r="F2027" i="16"/>
  <c r="C2028" i="16"/>
  <c r="D2028" i="16"/>
  <c r="E2028" i="16"/>
  <c r="F2028" i="16"/>
  <c r="C2029" i="16"/>
  <c r="D2029" i="16"/>
  <c r="E2029" i="16"/>
  <c r="F2029" i="16"/>
  <c r="C2030" i="16"/>
  <c r="D2030" i="16"/>
  <c r="E2030" i="16"/>
  <c r="F2030" i="16"/>
  <c r="C2031" i="16"/>
  <c r="D2031" i="16"/>
  <c r="E2031" i="16"/>
  <c r="F2031" i="16"/>
  <c r="C2032" i="16"/>
  <c r="D2032" i="16"/>
  <c r="E2032" i="16"/>
  <c r="F2032" i="16"/>
  <c r="C2033" i="16"/>
  <c r="D2033" i="16"/>
  <c r="E2033" i="16"/>
  <c r="F2033" i="16"/>
  <c r="C2034" i="16"/>
  <c r="D2034" i="16"/>
  <c r="E2034" i="16"/>
  <c r="F2034" i="16"/>
  <c r="C2035" i="16"/>
  <c r="D2035" i="16"/>
  <c r="E2035" i="16"/>
  <c r="F2035" i="16"/>
  <c r="C2036" i="16"/>
  <c r="D2036" i="16"/>
  <c r="E2036" i="16"/>
  <c r="F2036" i="16"/>
  <c r="C2037" i="16"/>
  <c r="D2037" i="16"/>
  <c r="E2037" i="16"/>
  <c r="F2037" i="16"/>
  <c r="C2038" i="16"/>
  <c r="D2038" i="16"/>
  <c r="E2038" i="16"/>
  <c r="F2038" i="16"/>
  <c r="C2039" i="16"/>
  <c r="D2039" i="16"/>
  <c r="E2039" i="16"/>
  <c r="F2039" i="16"/>
  <c r="C2040" i="16"/>
  <c r="D2040" i="16"/>
  <c r="E2040" i="16"/>
  <c r="F2040" i="16"/>
  <c r="C2041" i="16"/>
  <c r="D2041" i="16"/>
  <c r="E2041" i="16"/>
  <c r="F2041" i="16"/>
  <c r="C2042" i="16"/>
  <c r="D2042" i="16"/>
  <c r="E2042" i="16"/>
  <c r="F2042" i="16"/>
  <c r="C2043" i="16"/>
  <c r="D2043" i="16"/>
  <c r="E2043" i="16"/>
  <c r="F2043" i="16"/>
  <c r="C2044" i="16"/>
  <c r="D2044" i="16"/>
  <c r="E2044" i="16"/>
  <c r="F2044" i="16"/>
  <c r="C2045" i="16"/>
  <c r="D2045" i="16"/>
  <c r="E2045" i="16"/>
  <c r="F2045" i="16"/>
  <c r="C2046" i="16"/>
  <c r="D2046" i="16"/>
  <c r="E2046" i="16"/>
  <c r="F2046" i="16"/>
  <c r="C2047" i="16"/>
  <c r="D2047" i="16"/>
  <c r="E2047" i="16"/>
  <c r="F2047" i="16"/>
  <c r="C2048" i="16"/>
  <c r="D2048" i="16"/>
  <c r="E2048" i="16"/>
  <c r="F2048" i="16"/>
  <c r="C2049" i="16"/>
  <c r="D2049" i="16"/>
  <c r="E2049" i="16"/>
  <c r="F2049" i="16"/>
  <c r="C2050" i="16"/>
  <c r="D2050" i="16"/>
  <c r="E2050" i="16"/>
  <c r="F2050" i="16"/>
  <c r="C2051" i="16"/>
  <c r="D2051" i="16"/>
  <c r="E2051" i="16"/>
  <c r="F2051" i="16"/>
  <c r="C2052" i="16"/>
  <c r="D2052" i="16"/>
  <c r="E2052" i="16"/>
  <c r="F2052" i="16"/>
  <c r="C2053" i="16"/>
  <c r="D2053" i="16"/>
  <c r="E2053" i="16"/>
  <c r="F2053" i="16"/>
  <c r="C2054" i="16"/>
  <c r="D2054" i="16"/>
  <c r="E2054" i="16"/>
  <c r="F2054" i="16"/>
  <c r="C2055" i="16"/>
  <c r="D2055" i="16"/>
  <c r="E2055" i="16"/>
  <c r="F2055" i="16"/>
  <c r="C2056" i="16"/>
  <c r="D2056" i="16"/>
  <c r="E2056" i="16"/>
  <c r="F2056" i="16"/>
  <c r="C2057" i="16"/>
  <c r="D2057" i="16"/>
  <c r="E2057" i="16"/>
  <c r="F2057" i="16"/>
  <c r="C2058" i="16"/>
  <c r="D2058" i="16"/>
  <c r="E2058" i="16"/>
  <c r="F2058" i="16"/>
  <c r="C2059" i="16"/>
  <c r="D2059" i="16"/>
  <c r="E2059" i="16"/>
  <c r="F2059" i="16"/>
  <c r="C2060" i="16"/>
  <c r="D2060" i="16"/>
  <c r="E2060" i="16"/>
  <c r="F2060" i="16"/>
  <c r="C2061" i="16"/>
  <c r="D2061" i="16"/>
  <c r="E2061" i="16"/>
  <c r="F2061" i="16"/>
  <c r="C2062" i="16"/>
  <c r="D2062" i="16"/>
  <c r="E2062" i="16"/>
  <c r="F2062" i="16"/>
  <c r="C2063" i="16"/>
  <c r="D2063" i="16"/>
  <c r="E2063" i="16"/>
  <c r="F2063" i="16"/>
  <c r="C2064" i="16"/>
  <c r="D2064" i="16"/>
  <c r="E2064" i="16"/>
  <c r="F2064" i="16"/>
  <c r="C2065" i="16"/>
  <c r="D2065" i="16"/>
  <c r="E2065" i="16"/>
  <c r="F2065" i="16"/>
  <c r="C2066" i="16"/>
  <c r="D2066" i="16"/>
  <c r="E2066" i="16"/>
  <c r="F2066" i="16"/>
  <c r="C2067" i="16"/>
  <c r="D2067" i="16"/>
  <c r="E2067" i="16"/>
  <c r="F2067" i="16"/>
  <c r="C2068" i="16"/>
  <c r="D2068" i="16"/>
  <c r="E2068" i="16"/>
  <c r="F2068" i="16"/>
  <c r="C2069" i="16"/>
  <c r="D2069" i="16"/>
  <c r="E2069" i="16"/>
  <c r="F2069" i="16"/>
  <c r="C2070" i="16"/>
  <c r="D2070" i="16"/>
  <c r="E2070" i="16"/>
  <c r="F2070" i="16"/>
  <c r="C2071" i="16"/>
  <c r="D2071" i="16"/>
  <c r="E2071" i="16"/>
  <c r="F2071" i="16"/>
  <c r="C2072" i="16"/>
  <c r="D2072" i="16"/>
  <c r="E2072" i="16"/>
  <c r="F2072" i="16"/>
  <c r="C2073" i="16"/>
  <c r="D2073" i="16"/>
  <c r="E2073" i="16"/>
  <c r="F2073" i="16"/>
  <c r="C2074" i="16"/>
  <c r="D2074" i="16"/>
  <c r="E2074" i="16"/>
  <c r="F2074" i="16"/>
  <c r="C2075" i="16"/>
  <c r="D2075" i="16"/>
  <c r="E2075" i="16"/>
  <c r="F2075" i="16"/>
  <c r="C2076" i="16"/>
  <c r="D2076" i="16"/>
  <c r="E2076" i="16"/>
  <c r="F2076" i="16"/>
  <c r="C2077" i="16"/>
  <c r="D2077" i="16"/>
  <c r="E2077" i="16"/>
  <c r="F2077" i="16"/>
  <c r="C2078" i="16"/>
  <c r="D2078" i="16"/>
  <c r="E2078" i="16"/>
  <c r="F2078" i="16"/>
  <c r="C2079" i="16"/>
  <c r="D2079" i="16"/>
  <c r="E2079" i="16"/>
  <c r="F2079" i="16"/>
  <c r="C2080" i="16"/>
  <c r="D2080" i="16"/>
  <c r="E2080" i="16"/>
  <c r="F2080" i="16"/>
  <c r="C2081" i="16"/>
  <c r="D2081" i="16"/>
  <c r="E2081" i="16"/>
  <c r="F2081" i="16"/>
  <c r="C2082" i="16"/>
  <c r="D2082" i="16"/>
  <c r="E2082" i="16"/>
  <c r="F2082" i="16"/>
  <c r="C2083" i="16"/>
  <c r="D2083" i="16"/>
  <c r="E2083" i="16"/>
  <c r="F2083" i="16"/>
  <c r="C2084" i="16"/>
  <c r="D2084" i="16"/>
  <c r="E2084" i="16"/>
  <c r="F2084" i="16"/>
  <c r="C2085" i="16"/>
  <c r="D2085" i="16"/>
  <c r="E2085" i="16"/>
  <c r="F2085" i="16"/>
  <c r="C2086" i="16"/>
  <c r="D2086" i="16"/>
  <c r="E2086" i="16"/>
  <c r="F2086" i="16"/>
  <c r="C2087" i="16"/>
  <c r="D2087" i="16"/>
  <c r="E2087" i="16"/>
  <c r="F2087" i="16"/>
  <c r="C2088" i="16"/>
  <c r="D2088" i="16"/>
  <c r="E2088" i="16"/>
  <c r="F2088" i="16"/>
  <c r="C2089" i="16"/>
  <c r="D2089" i="16"/>
  <c r="E2089" i="16"/>
  <c r="F2089" i="16"/>
  <c r="C2090" i="16"/>
  <c r="D2090" i="16"/>
  <c r="E2090" i="16"/>
  <c r="F2090" i="16"/>
  <c r="C2091" i="16"/>
  <c r="D2091" i="16"/>
  <c r="E2091" i="16"/>
  <c r="F2091" i="16"/>
  <c r="C2092" i="16"/>
  <c r="D2092" i="16"/>
  <c r="E2092" i="16"/>
  <c r="F2092" i="16"/>
  <c r="C2093" i="16"/>
  <c r="D2093" i="16"/>
  <c r="E2093" i="16"/>
  <c r="F2093" i="16"/>
  <c r="C2094" i="16"/>
  <c r="D2094" i="16"/>
  <c r="E2094" i="16"/>
  <c r="F2094" i="16"/>
  <c r="C2095" i="16"/>
  <c r="D2095" i="16"/>
  <c r="E2095" i="16"/>
  <c r="F2095" i="16"/>
  <c r="C2096" i="16"/>
  <c r="D2096" i="16"/>
  <c r="E2096" i="16"/>
  <c r="F2096" i="16"/>
  <c r="C2097" i="16"/>
  <c r="D2097" i="16"/>
  <c r="E2097" i="16"/>
  <c r="F2097" i="16"/>
  <c r="C2098" i="16"/>
  <c r="D2098" i="16"/>
  <c r="E2098" i="16"/>
  <c r="F2098" i="16"/>
  <c r="C2099" i="16"/>
  <c r="D2099" i="16"/>
  <c r="E2099" i="16"/>
  <c r="F2099" i="16"/>
  <c r="C2100" i="16"/>
  <c r="D2100" i="16"/>
  <c r="E2100" i="16"/>
  <c r="F2100" i="16"/>
  <c r="C2101" i="16"/>
  <c r="D2101" i="16"/>
  <c r="E2101" i="16"/>
  <c r="F2101" i="16"/>
  <c r="C2102" i="16"/>
  <c r="D2102" i="16"/>
  <c r="E2102" i="16"/>
  <c r="F2102" i="16"/>
  <c r="C2103" i="16"/>
  <c r="D2103" i="16"/>
  <c r="E2103" i="16"/>
  <c r="F2103" i="16"/>
  <c r="C2104" i="16"/>
  <c r="D2104" i="16"/>
  <c r="E2104" i="16"/>
  <c r="F2104" i="16"/>
  <c r="C2105" i="16"/>
  <c r="D2105" i="16"/>
  <c r="E2105" i="16"/>
  <c r="F2105" i="16"/>
  <c r="C2106" i="16"/>
  <c r="D2106" i="16"/>
  <c r="E2106" i="16"/>
  <c r="F2106" i="16"/>
  <c r="C2107" i="16"/>
  <c r="D2107" i="16"/>
  <c r="E2107" i="16"/>
  <c r="F2107" i="16"/>
  <c r="C2108" i="16"/>
  <c r="D2108" i="16"/>
  <c r="E2108" i="16"/>
  <c r="F2108" i="16"/>
  <c r="C2109" i="16"/>
  <c r="D2109" i="16"/>
  <c r="E2109" i="16"/>
  <c r="F2109" i="16"/>
  <c r="C2110" i="16"/>
  <c r="D2110" i="16"/>
  <c r="E2110" i="16"/>
  <c r="F2110" i="16"/>
  <c r="C2111" i="16"/>
  <c r="D2111" i="16"/>
  <c r="E2111" i="16"/>
  <c r="F2111" i="16"/>
  <c r="C2112" i="16"/>
  <c r="D2112" i="16"/>
  <c r="E2112" i="16"/>
  <c r="F2112" i="16"/>
  <c r="C2113" i="16"/>
  <c r="D2113" i="16"/>
  <c r="E2113" i="16"/>
  <c r="F2113" i="16"/>
  <c r="C2114" i="16"/>
  <c r="D2114" i="16"/>
  <c r="E2114" i="16"/>
  <c r="F2114" i="16"/>
  <c r="C2115" i="16"/>
  <c r="D2115" i="16"/>
  <c r="E2115" i="16"/>
  <c r="F2115" i="16"/>
  <c r="C2116" i="16"/>
  <c r="D2116" i="16"/>
  <c r="E2116" i="16"/>
  <c r="F2116" i="16"/>
  <c r="C2117" i="16"/>
  <c r="D2117" i="16"/>
  <c r="E2117" i="16"/>
  <c r="F2117" i="16"/>
  <c r="C2118" i="16"/>
  <c r="D2118" i="16"/>
  <c r="E2118" i="16"/>
  <c r="F2118" i="16"/>
  <c r="C2119" i="16"/>
  <c r="D2119" i="16"/>
  <c r="E2119" i="16"/>
  <c r="F2119" i="16"/>
  <c r="C2120" i="16"/>
  <c r="D2120" i="16"/>
  <c r="E2120" i="16"/>
  <c r="F2120" i="16"/>
  <c r="C2121" i="16"/>
  <c r="D2121" i="16"/>
  <c r="E2121" i="16"/>
  <c r="F2121" i="16"/>
  <c r="C2122" i="16"/>
  <c r="D2122" i="16"/>
  <c r="E2122" i="16"/>
  <c r="F2122" i="16"/>
  <c r="C2123" i="16"/>
  <c r="D2123" i="16"/>
  <c r="E2123" i="16"/>
  <c r="F2123" i="16"/>
  <c r="C2124" i="16"/>
  <c r="D2124" i="16"/>
  <c r="E2124" i="16"/>
  <c r="F2124" i="16"/>
  <c r="C2125" i="16"/>
  <c r="D2125" i="16"/>
  <c r="E2125" i="16"/>
  <c r="F2125" i="16"/>
  <c r="C2126" i="16"/>
  <c r="D2126" i="16"/>
  <c r="E2126" i="16"/>
  <c r="F2126" i="16"/>
  <c r="C2127" i="16"/>
  <c r="D2127" i="16"/>
  <c r="E2127" i="16"/>
  <c r="F2127" i="16"/>
  <c r="C2128" i="16"/>
  <c r="D2128" i="16"/>
  <c r="E2128" i="16"/>
  <c r="F2128" i="16"/>
  <c r="C2129" i="16"/>
  <c r="D2129" i="16"/>
  <c r="E2129" i="16"/>
  <c r="F2129" i="16"/>
  <c r="C2130" i="16"/>
  <c r="D2130" i="16"/>
  <c r="E2130" i="16"/>
  <c r="F2130" i="16"/>
  <c r="C2131" i="16"/>
  <c r="D2131" i="16"/>
  <c r="E2131" i="16"/>
  <c r="F2131" i="16"/>
  <c r="C2132" i="16"/>
  <c r="D2132" i="16"/>
  <c r="E2132" i="16"/>
  <c r="F2132" i="16"/>
  <c r="C2133" i="16"/>
  <c r="D2133" i="16"/>
  <c r="E2133" i="16"/>
  <c r="F2133" i="16"/>
  <c r="C2134" i="16"/>
  <c r="D2134" i="16"/>
  <c r="E2134" i="16"/>
  <c r="F2134" i="16"/>
  <c r="C2135" i="16"/>
  <c r="D2135" i="16"/>
  <c r="E2135" i="16"/>
  <c r="F2135" i="16"/>
  <c r="C2136" i="16"/>
  <c r="D2136" i="16"/>
  <c r="E2136" i="16"/>
  <c r="F2136" i="16"/>
  <c r="C2137" i="16"/>
  <c r="D2137" i="16"/>
  <c r="E2137" i="16"/>
  <c r="F2137" i="16"/>
  <c r="C2138" i="16"/>
  <c r="D2138" i="16"/>
  <c r="E2138" i="16"/>
  <c r="F2138" i="16"/>
  <c r="C2139" i="16"/>
  <c r="D2139" i="16"/>
  <c r="E2139" i="16"/>
  <c r="F2139" i="16"/>
  <c r="C2140" i="16"/>
  <c r="D2140" i="16"/>
  <c r="E2140" i="16"/>
  <c r="F2140" i="16"/>
  <c r="C2141" i="16"/>
  <c r="D2141" i="16"/>
  <c r="E2141" i="16"/>
  <c r="F2141" i="16"/>
  <c r="C2142" i="16"/>
  <c r="D2142" i="16"/>
  <c r="E2142" i="16"/>
  <c r="F2142" i="16"/>
  <c r="C2143" i="16"/>
  <c r="D2143" i="16"/>
  <c r="E2143" i="16"/>
  <c r="F2143" i="16"/>
  <c r="C2144" i="16"/>
  <c r="D2144" i="16"/>
  <c r="E2144" i="16"/>
  <c r="F2144" i="16"/>
  <c r="C2145" i="16"/>
  <c r="D2145" i="16"/>
  <c r="E2145" i="16"/>
  <c r="F2145" i="16"/>
  <c r="C2146" i="16"/>
  <c r="D2146" i="16"/>
  <c r="E2146" i="16"/>
  <c r="F2146" i="16"/>
  <c r="C2147" i="16"/>
  <c r="D2147" i="16"/>
  <c r="E2147" i="16"/>
  <c r="F2147" i="16"/>
  <c r="C2148" i="16"/>
  <c r="D2148" i="16"/>
  <c r="E2148" i="16"/>
  <c r="F2148" i="16"/>
  <c r="C2149" i="16"/>
  <c r="D2149" i="16"/>
  <c r="E2149" i="16"/>
  <c r="F2149" i="16"/>
  <c r="C2150" i="16"/>
  <c r="D2150" i="16"/>
  <c r="E2150" i="16"/>
  <c r="F2150" i="16"/>
  <c r="C2151" i="16"/>
  <c r="D2151" i="16"/>
  <c r="E2151" i="16"/>
  <c r="F2151" i="16"/>
  <c r="C2152" i="16"/>
  <c r="D2152" i="16"/>
  <c r="E2152" i="16"/>
  <c r="F2152" i="16"/>
  <c r="C2153" i="16"/>
  <c r="D2153" i="16"/>
  <c r="E2153" i="16"/>
  <c r="F2153" i="16"/>
  <c r="C2154" i="16"/>
  <c r="D2154" i="16"/>
  <c r="E2154" i="16"/>
  <c r="F2154" i="16"/>
  <c r="C2155" i="16"/>
  <c r="D2155" i="16"/>
  <c r="E2155" i="16"/>
  <c r="F2155" i="16"/>
  <c r="C2156" i="16"/>
  <c r="D2156" i="16"/>
  <c r="E2156" i="16"/>
  <c r="F2156" i="16"/>
  <c r="C2157" i="16"/>
  <c r="D2157" i="16"/>
  <c r="E2157" i="16"/>
  <c r="F2157" i="16"/>
  <c r="C2158" i="16"/>
  <c r="D2158" i="16"/>
  <c r="E2158" i="16"/>
  <c r="F2158" i="16"/>
  <c r="C2159" i="16"/>
  <c r="D2159" i="16"/>
  <c r="E2159" i="16"/>
  <c r="F2159" i="16"/>
  <c r="C2160" i="16"/>
  <c r="D2160" i="16"/>
  <c r="E2160" i="16"/>
  <c r="F2160" i="16"/>
  <c r="C2161" i="16"/>
  <c r="D2161" i="16"/>
  <c r="E2161" i="16"/>
  <c r="F2161" i="16"/>
  <c r="C2162" i="16"/>
  <c r="D2162" i="16"/>
  <c r="E2162" i="16"/>
  <c r="F2162" i="16"/>
  <c r="C2163" i="16"/>
  <c r="D2163" i="16"/>
  <c r="E2163" i="16"/>
  <c r="F2163" i="16"/>
  <c r="C2164" i="16"/>
  <c r="D2164" i="16"/>
  <c r="E2164" i="16"/>
  <c r="F2164" i="16"/>
  <c r="C2165" i="16"/>
  <c r="D2165" i="16"/>
  <c r="E2165" i="16"/>
  <c r="F2165" i="16"/>
  <c r="C2166" i="16"/>
  <c r="D2166" i="16"/>
  <c r="E2166" i="16"/>
  <c r="F2166" i="16"/>
  <c r="C2167" i="16"/>
  <c r="D2167" i="16"/>
  <c r="E2167" i="16"/>
  <c r="F2167" i="16"/>
  <c r="C2168" i="16"/>
  <c r="D2168" i="16"/>
  <c r="E2168" i="16"/>
  <c r="F2168" i="16"/>
  <c r="C2169" i="16"/>
  <c r="D2169" i="16"/>
  <c r="E2169" i="16"/>
  <c r="F2169" i="16"/>
  <c r="C2170" i="16"/>
  <c r="D2170" i="16"/>
  <c r="E2170" i="16"/>
  <c r="F2170" i="16"/>
  <c r="C2171" i="16"/>
  <c r="D2171" i="16"/>
  <c r="E2171" i="16"/>
  <c r="F2171" i="16"/>
  <c r="C2172" i="16"/>
  <c r="D2172" i="16"/>
  <c r="E2172" i="16"/>
  <c r="F2172" i="16"/>
  <c r="C2173" i="16"/>
  <c r="D2173" i="16"/>
  <c r="E2173" i="16"/>
  <c r="F2173" i="16"/>
  <c r="C2174" i="16"/>
  <c r="D2174" i="16"/>
  <c r="E2174" i="16"/>
  <c r="F2174" i="16"/>
  <c r="C2175" i="16"/>
  <c r="D2175" i="16"/>
  <c r="E2175" i="16"/>
  <c r="F2175" i="16"/>
  <c r="C2176" i="16"/>
  <c r="D2176" i="16"/>
  <c r="E2176" i="16"/>
  <c r="F2176" i="16"/>
  <c r="C2177" i="16"/>
  <c r="D2177" i="16"/>
  <c r="E2177" i="16"/>
  <c r="F2177" i="16"/>
  <c r="C2178" i="16"/>
  <c r="D2178" i="16"/>
  <c r="E2178" i="16"/>
  <c r="F2178" i="16"/>
  <c r="C2179" i="16"/>
  <c r="D2179" i="16"/>
  <c r="E2179" i="16"/>
  <c r="F2179" i="16"/>
  <c r="C2180" i="16"/>
  <c r="D2180" i="16"/>
  <c r="E2180" i="16"/>
  <c r="F2180" i="16"/>
  <c r="C2181" i="16"/>
  <c r="D2181" i="16"/>
  <c r="E2181" i="16"/>
  <c r="F2181" i="16"/>
  <c r="C2182" i="16"/>
  <c r="D2182" i="16"/>
  <c r="E2182" i="16"/>
  <c r="F2182" i="16"/>
  <c r="C2183" i="16"/>
  <c r="D2183" i="16"/>
  <c r="E2183" i="16"/>
  <c r="F2183" i="16"/>
  <c r="C2184" i="16"/>
  <c r="D2184" i="16"/>
  <c r="E2184" i="16"/>
  <c r="F2184" i="16"/>
  <c r="C2185" i="16"/>
  <c r="D2185" i="16"/>
  <c r="E2185" i="16"/>
  <c r="F2185" i="16"/>
  <c r="C2186" i="16"/>
  <c r="D2186" i="16"/>
  <c r="E2186" i="16"/>
  <c r="F2186" i="16"/>
  <c r="C2187" i="16"/>
  <c r="D2187" i="16"/>
  <c r="E2187" i="16"/>
  <c r="F2187" i="16"/>
  <c r="C7" i="12"/>
  <c r="C8" i="12"/>
  <c r="T8" i="12"/>
  <c r="C9" i="12"/>
  <c r="F9" i="12"/>
  <c r="G9" i="12"/>
  <c r="H9" i="12"/>
  <c r="I9" i="12"/>
  <c r="J9" i="12"/>
  <c r="K9" i="12"/>
  <c r="L9" i="12"/>
  <c r="M9" i="12"/>
  <c r="T9" i="12"/>
  <c r="C10" i="12"/>
  <c r="T10" i="12"/>
  <c r="C11" i="12"/>
  <c r="T11" i="12"/>
  <c r="C12" i="12"/>
  <c r="T12" i="12"/>
  <c r="C13" i="12"/>
  <c r="T13" i="12"/>
  <c r="C14" i="12"/>
  <c r="T14" i="12"/>
  <c r="C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T15" i="12"/>
  <c r="C16" i="12"/>
  <c r="T16" i="12"/>
  <c r="C17" i="12"/>
  <c r="T17" i="12"/>
  <c r="C18" i="12"/>
  <c r="T18" i="12"/>
  <c r="C19" i="12"/>
  <c r="T19" i="12"/>
  <c r="C20" i="12"/>
  <c r="T20" i="12"/>
  <c r="C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T21" i="12"/>
  <c r="C22" i="12"/>
  <c r="T22" i="12"/>
  <c r="C23" i="12"/>
  <c r="T23" i="12"/>
  <c r="C24" i="12"/>
  <c r="T24" i="12"/>
  <c r="C25" i="12"/>
  <c r="T25" i="12"/>
  <c r="C26" i="12"/>
  <c r="T26" i="12"/>
  <c r="C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T27" i="12"/>
  <c r="C28" i="12"/>
  <c r="T28" i="12"/>
  <c r="C29" i="12"/>
  <c r="T29" i="12"/>
  <c r="C30" i="12"/>
  <c r="T30" i="12"/>
  <c r="C31" i="12"/>
  <c r="T31" i="12"/>
  <c r="C32" i="12"/>
  <c r="T32" i="12"/>
  <c r="C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T33" i="12"/>
  <c r="C34" i="12"/>
  <c r="T34" i="12"/>
  <c r="C35" i="12"/>
  <c r="T35" i="12"/>
  <c r="C36" i="12"/>
  <c r="T36" i="12"/>
  <c r="C37" i="12"/>
  <c r="T37" i="12"/>
  <c r="C38" i="12"/>
  <c r="T38" i="12"/>
  <c r="C39" i="12"/>
  <c r="T39" i="12"/>
  <c r="C40" i="12"/>
  <c r="T40" i="12"/>
  <c r="C41" i="12"/>
  <c r="T41" i="12"/>
  <c r="C42" i="12"/>
  <c r="T42" i="12"/>
  <c r="C43" i="12"/>
  <c r="T43" i="12"/>
  <c r="C44" i="12"/>
  <c r="T44" i="12"/>
  <c r="C45" i="12"/>
  <c r="T45" i="12"/>
  <c r="C46" i="12"/>
  <c r="T46" i="12"/>
  <c r="C47" i="12"/>
  <c r="T47" i="12"/>
  <c r="C48" i="12"/>
  <c r="T48" i="12"/>
  <c r="C49" i="12"/>
  <c r="T49" i="12"/>
  <c r="C50" i="12"/>
  <c r="T50" i="12"/>
  <c r="C51" i="12"/>
  <c r="T51" i="12"/>
  <c r="C52" i="12"/>
  <c r="T52" i="12"/>
  <c r="C53" i="12"/>
  <c r="T53" i="12"/>
  <c r="C54" i="12"/>
  <c r="T54" i="12"/>
  <c r="C55" i="12"/>
  <c r="T55" i="12"/>
  <c r="C56" i="12"/>
  <c r="T56" i="12"/>
  <c r="C57" i="12"/>
  <c r="T57" i="12"/>
  <c r="C58" i="12"/>
  <c r="T58" i="12"/>
  <c r="C59" i="12"/>
  <c r="T59" i="12"/>
  <c r="C60" i="12"/>
  <c r="T60" i="12"/>
  <c r="C61" i="12"/>
  <c r="T61" i="12"/>
  <c r="C62" i="12"/>
  <c r="T62" i="12"/>
  <c r="C63" i="12"/>
  <c r="T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D854" i="12"/>
  <c r="C855" i="12"/>
  <c r="D855" i="12"/>
  <c r="C856" i="12"/>
  <c r="D856" i="12"/>
  <c r="C857" i="12"/>
  <c r="D857" i="12"/>
  <c r="C858" i="12"/>
  <c r="D858" i="12"/>
  <c r="C859" i="12"/>
  <c r="D859" i="12"/>
  <c r="C860" i="12"/>
  <c r="D860" i="12"/>
  <c r="C861" i="12"/>
  <c r="D861" i="12"/>
  <c r="C862" i="12"/>
  <c r="D862" i="12"/>
  <c r="C863" i="12"/>
  <c r="D863" i="12"/>
  <c r="C864" i="12"/>
  <c r="D864" i="12"/>
  <c r="C865" i="12"/>
  <c r="D865" i="12"/>
  <c r="C866" i="12"/>
  <c r="D866" i="12"/>
  <c r="C867" i="12"/>
  <c r="D867" i="12"/>
  <c r="C868" i="12"/>
  <c r="D868" i="12"/>
  <c r="C869" i="12"/>
  <c r="D869" i="12"/>
  <c r="C870" i="12"/>
  <c r="D870" i="12"/>
  <c r="C871" i="12"/>
  <c r="D871" i="12"/>
  <c r="C872" i="12"/>
  <c r="D872" i="12"/>
  <c r="C873" i="12"/>
  <c r="D873" i="12"/>
  <c r="C874" i="12"/>
  <c r="D874" i="12"/>
  <c r="C875" i="12"/>
  <c r="D875" i="12"/>
  <c r="C876" i="12"/>
  <c r="D876" i="12"/>
  <c r="C877" i="12"/>
  <c r="D877" i="12"/>
  <c r="C878" i="12"/>
  <c r="D878" i="12"/>
  <c r="C879" i="12"/>
  <c r="D879" i="12"/>
  <c r="C880" i="12"/>
  <c r="D880" i="12"/>
  <c r="C881" i="12"/>
  <c r="D881" i="12"/>
  <c r="C882" i="12"/>
  <c r="D882" i="12"/>
  <c r="C883" i="12"/>
  <c r="D883" i="12"/>
  <c r="C884" i="12"/>
  <c r="D884" i="12"/>
  <c r="C885" i="12"/>
  <c r="D885" i="12"/>
  <c r="C886" i="12"/>
  <c r="D886" i="12"/>
  <c r="C887" i="12"/>
  <c r="D887" i="12"/>
  <c r="C888" i="12"/>
  <c r="D888" i="12"/>
  <c r="C889" i="12"/>
  <c r="D889" i="12"/>
  <c r="C890" i="12"/>
  <c r="D890" i="12"/>
  <c r="C891" i="12"/>
  <c r="D891" i="12"/>
  <c r="C892" i="12"/>
  <c r="D892" i="12"/>
  <c r="C893" i="12"/>
  <c r="D893" i="12"/>
  <c r="C894" i="12"/>
  <c r="D894" i="12"/>
  <c r="C895" i="12"/>
  <c r="D895" i="12"/>
  <c r="C896" i="12"/>
  <c r="D896" i="12"/>
  <c r="C897" i="12"/>
  <c r="D897" i="12"/>
  <c r="C898" i="12"/>
  <c r="D898" i="12"/>
  <c r="C899" i="12"/>
  <c r="D899" i="12"/>
  <c r="C900" i="12"/>
  <c r="D900" i="12"/>
  <c r="C901" i="12"/>
  <c r="D901" i="12"/>
  <c r="C902" i="12"/>
  <c r="D902" i="12"/>
  <c r="C903" i="12"/>
  <c r="D903" i="12"/>
  <c r="C904" i="12"/>
  <c r="D904" i="12"/>
  <c r="C905" i="12"/>
  <c r="D905" i="12"/>
  <c r="C906" i="12"/>
  <c r="D906" i="12"/>
  <c r="C907" i="12"/>
  <c r="D907" i="12"/>
  <c r="C908" i="12"/>
  <c r="D908" i="12"/>
  <c r="C909" i="12"/>
  <c r="D909" i="12"/>
  <c r="C910" i="12"/>
  <c r="D910" i="12"/>
  <c r="C911" i="12"/>
  <c r="D911" i="12"/>
  <c r="C912" i="12"/>
  <c r="D912" i="12"/>
  <c r="C913" i="12"/>
  <c r="D913" i="12"/>
  <c r="C914" i="12"/>
  <c r="D914" i="12"/>
  <c r="C915" i="12"/>
  <c r="D915" i="12"/>
  <c r="C916" i="12"/>
  <c r="D916" i="12"/>
  <c r="C917" i="12"/>
  <c r="D917" i="12"/>
  <c r="C918" i="12"/>
  <c r="D918" i="12"/>
  <c r="C919" i="12"/>
  <c r="D919" i="12"/>
  <c r="C920" i="12"/>
  <c r="D920" i="12"/>
  <c r="C921" i="12"/>
  <c r="D921" i="12"/>
  <c r="C922" i="12"/>
  <c r="D922" i="12"/>
  <c r="C923" i="12"/>
  <c r="D923" i="12"/>
  <c r="C924" i="12"/>
  <c r="D924" i="12"/>
  <c r="C925" i="12"/>
  <c r="D925" i="12"/>
  <c r="C926" i="12"/>
  <c r="D926" i="12"/>
  <c r="C927" i="12"/>
  <c r="D927" i="12"/>
  <c r="C928" i="12"/>
  <c r="D928" i="12"/>
  <c r="C929" i="12"/>
  <c r="D929" i="12"/>
  <c r="C930" i="12"/>
  <c r="D930" i="12"/>
  <c r="C931" i="12"/>
  <c r="D931" i="12"/>
  <c r="C932" i="12"/>
  <c r="D932" i="12"/>
  <c r="C933" i="12"/>
  <c r="D933" i="12"/>
  <c r="C934" i="12"/>
  <c r="D934" i="12"/>
  <c r="C935" i="12"/>
  <c r="D935" i="12"/>
  <c r="C936" i="12"/>
  <c r="D936" i="12"/>
  <c r="C937" i="12"/>
  <c r="D937" i="12"/>
  <c r="C938" i="12"/>
  <c r="D938" i="12"/>
  <c r="C939" i="12"/>
  <c r="D939" i="12"/>
  <c r="C940" i="12"/>
  <c r="D940" i="12"/>
  <c r="C941" i="12"/>
  <c r="D941" i="12"/>
  <c r="C942" i="12"/>
  <c r="D942" i="12"/>
  <c r="C943" i="12"/>
  <c r="D943" i="12"/>
  <c r="C944" i="12"/>
  <c r="D944" i="12"/>
  <c r="C945" i="12"/>
  <c r="D945" i="12"/>
  <c r="C946" i="12"/>
  <c r="D946" i="12"/>
  <c r="C947" i="12"/>
  <c r="D947" i="12"/>
  <c r="C948" i="12"/>
  <c r="D948" i="12"/>
  <c r="C949" i="12"/>
  <c r="D949" i="12"/>
  <c r="C950" i="12"/>
  <c r="D950" i="12"/>
  <c r="C951" i="12"/>
  <c r="D951" i="12"/>
  <c r="C952" i="12"/>
  <c r="D952" i="12"/>
  <c r="C953" i="12"/>
  <c r="D953" i="12"/>
  <c r="C954" i="12"/>
  <c r="D954" i="12"/>
  <c r="C955" i="12"/>
  <c r="D955" i="12"/>
  <c r="C956" i="12"/>
  <c r="D956" i="12"/>
  <c r="C957" i="12"/>
  <c r="D957" i="12"/>
  <c r="C958" i="12"/>
  <c r="D958" i="12"/>
  <c r="C959" i="12"/>
  <c r="D959" i="12"/>
  <c r="C960" i="12"/>
  <c r="D960" i="12"/>
  <c r="C961" i="12"/>
  <c r="D961" i="12"/>
  <c r="C962" i="12"/>
  <c r="D962" i="12"/>
  <c r="C963" i="12"/>
  <c r="D963" i="12"/>
  <c r="C964" i="12"/>
  <c r="D964" i="12"/>
  <c r="C965" i="12"/>
  <c r="D965" i="12"/>
  <c r="C966" i="12"/>
  <c r="D966" i="12"/>
  <c r="C967" i="12"/>
  <c r="D967" i="12"/>
  <c r="C968" i="12"/>
  <c r="D968" i="12"/>
  <c r="C969" i="12"/>
  <c r="D969" i="12"/>
  <c r="C970" i="12"/>
  <c r="D970" i="12"/>
  <c r="C971" i="12"/>
  <c r="D971" i="12"/>
  <c r="C972" i="12"/>
  <c r="D972" i="12"/>
  <c r="C973" i="12"/>
  <c r="D973" i="12"/>
  <c r="C974" i="12"/>
  <c r="D974" i="12"/>
  <c r="C975" i="12"/>
  <c r="D975" i="12"/>
  <c r="C976" i="12"/>
  <c r="D976" i="12"/>
  <c r="C977" i="12"/>
  <c r="D977" i="12"/>
  <c r="C978" i="12"/>
  <c r="D978" i="12"/>
  <c r="C979" i="12"/>
  <c r="D979" i="12"/>
  <c r="C980" i="12"/>
  <c r="D980" i="12"/>
  <c r="C981" i="12"/>
  <c r="D981" i="12"/>
  <c r="C982" i="12"/>
  <c r="D982" i="12"/>
  <c r="C983" i="12"/>
  <c r="D983" i="12"/>
  <c r="C985" i="12"/>
  <c r="D985" i="12"/>
  <c r="C986" i="12"/>
  <c r="D986" i="12"/>
  <c r="C987" i="12"/>
  <c r="D987" i="12"/>
  <c r="C988" i="12"/>
  <c r="D988" i="12"/>
  <c r="C989" i="12"/>
  <c r="D989" i="12"/>
  <c r="C990" i="12"/>
  <c r="D990" i="12"/>
  <c r="C991" i="12"/>
  <c r="D991" i="12"/>
  <c r="C992" i="12"/>
  <c r="D992" i="12"/>
  <c r="C993" i="12"/>
  <c r="D993" i="12"/>
  <c r="C994" i="12"/>
  <c r="D994" i="12"/>
  <c r="C995" i="12"/>
  <c r="D995" i="12"/>
  <c r="C996" i="12"/>
  <c r="D996" i="12"/>
  <c r="C997" i="12"/>
  <c r="D997" i="12"/>
  <c r="C998" i="12"/>
  <c r="D998" i="12"/>
  <c r="C999" i="12"/>
  <c r="D999" i="12"/>
  <c r="C1000" i="12"/>
  <c r="D1000" i="12"/>
  <c r="C1001" i="12"/>
  <c r="D1001" i="12"/>
  <c r="C1002" i="12"/>
  <c r="D1002" i="12"/>
  <c r="C1003" i="12"/>
  <c r="D1003" i="12"/>
  <c r="C1004" i="12"/>
  <c r="D1004" i="12"/>
  <c r="C1005" i="12"/>
  <c r="D1005" i="12"/>
  <c r="C1006" i="12"/>
  <c r="D1006" i="12"/>
  <c r="C1007" i="12"/>
  <c r="D1007" i="12"/>
  <c r="C1008" i="12"/>
  <c r="D1008" i="12"/>
  <c r="C1009" i="12"/>
  <c r="D1009" i="12"/>
  <c r="C1010" i="12"/>
  <c r="D1010" i="12"/>
  <c r="C1011" i="12"/>
  <c r="D1011" i="12"/>
  <c r="C1012" i="12"/>
  <c r="D1012" i="12"/>
  <c r="C1013" i="12"/>
  <c r="D1013" i="12"/>
  <c r="C1014" i="12"/>
  <c r="D1014" i="12"/>
  <c r="C1015" i="12"/>
  <c r="D1015" i="12"/>
  <c r="C1016" i="12"/>
  <c r="D1016" i="12"/>
  <c r="C1017" i="12"/>
  <c r="D1017" i="12"/>
  <c r="C1018" i="12"/>
  <c r="D1018" i="12"/>
  <c r="C1019" i="12"/>
  <c r="D1019" i="12"/>
  <c r="C1020" i="12"/>
  <c r="D1020" i="12"/>
  <c r="C1021" i="12"/>
  <c r="D1021" i="12"/>
  <c r="C1022" i="12"/>
  <c r="D1022" i="12"/>
  <c r="C1023" i="12"/>
  <c r="D1023" i="12"/>
  <c r="C1024" i="12"/>
  <c r="D1024" i="12"/>
  <c r="C1025" i="12"/>
  <c r="D1025" i="12"/>
  <c r="C1026" i="12"/>
  <c r="D1026" i="12"/>
  <c r="C1027" i="12"/>
  <c r="D1027" i="12"/>
  <c r="C1028" i="12"/>
  <c r="D1028" i="12"/>
  <c r="C1029" i="12"/>
  <c r="D1029" i="12"/>
  <c r="C1030" i="12"/>
  <c r="D1030" i="12"/>
  <c r="C1031" i="12"/>
  <c r="D1031" i="12"/>
  <c r="C1032" i="12"/>
  <c r="D1032" i="12"/>
  <c r="C1033" i="12"/>
  <c r="D1033" i="12"/>
  <c r="C1034" i="12"/>
  <c r="D1034" i="12"/>
  <c r="C1035" i="12"/>
  <c r="D1035" i="12"/>
  <c r="C1036" i="12"/>
  <c r="D1036" i="12"/>
  <c r="C1037" i="12"/>
  <c r="D1037" i="12"/>
  <c r="C1038" i="12"/>
  <c r="D1038" i="12"/>
  <c r="C1039" i="12"/>
  <c r="D1039" i="12"/>
  <c r="C1040" i="12"/>
  <c r="D1040" i="12"/>
  <c r="C1041" i="12"/>
  <c r="D1041" i="12"/>
  <c r="C1042" i="12"/>
  <c r="D1042" i="12"/>
  <c r="C1043" i="12"/>
  <c r="D1043" i="12"/>
  <c r="C1044" i="12"/>
  <c r="D1044" i="12"/>
  <c r="C1045" i="12"/>
  <c r="D1045" i="12"/>
  <c r="C1046" i="12"/>
  <c r="D1046" i="12"/>
  <c r="C1047" i="12"/>
  <c r="D1047" i="12"/>
  <c r="C1048" i="12"/>
  <c r="D1048" i="12"/>
  <c r="C1049" i="12"/>
  <c r="D1049" i="12"/>
  <c r="C1050" i="12"/>
  <c r="D1050" i="12"/>
  <c r="C1051" i="12"/>
  <c r="D1051" i="12"/>
  <c r="C1052" i="12"/>
  <c r="D1052" i="12"/>
  <c r="C1053" i="12"/>
  <c r="D1053" i="12"/>
  <c r="C1054" i="12"/>
  <c r="D1054" i="12"/>
  <c r="C1055" i="12"/>
  <c r="D1055" i="12"/>
  <c r="C1056" i="12"/>
  <c r="D1056" i="12"/>
  <c r="C1057" i="12"/>
  <c r="D1057" i="12"/>
  <c r="C1058" i="12"/>
  <c r="D1058" i="12"/>
  <c r="C1059" i="12"/>
  <c r="D1059" i="12"/>
  <c r="C1060" i="12"/>
  <c r="D1060" i="12"/>
  <c r="C1061" i="12"/>
  <c r="D1061" i="12"/>
  <c r="C1062" i="12"/>
  <c r="D1062" i="12"/>
  <c r="C1063" i="12"/>
  <c r="D1063" i="12"/>
  <c r="C1064" i="12"/>
  <c r="D1064" i="12"/>
  <c r="C1065" i="12"/>
  <c r="D1065" i="12"/>
  <c r="C1066" i="12"/>
  <c r="D1066" i="12"/>
  <c r="C1067" i="12"/>
  <c r="D1067" i="12"/>
  <c r="C1068" i="12"/>
  <c r="D1068" i="12"/>
  <c r="C1069" i="12"/>
  <c r="D1069" i="12"/>
  <c r="C1070" i="12"/>
  <c r="D1070" i="12"/>
  <c r="C1071" i="12"/>
  <c r="D1071" i="12"/>
  <c r="C1072" i="12"/>
  <c r="D1072" i="12"/>
  <c r="C1073" i="12"/>
  <c r="D1073" i="12"/>
  <c r="C1074" i="12"/>
  <c r="D1074" i="12"/>
  <c r="C1075" i="12"/>
  <c r="D1075" i="12"/>
  <c r="C1076" i="12"/>
  <c r="D1076" i="12"/>
  <c r="C1077" i="12"/>
  <c r="D1077" i="12"/>
  <c r="C1078" i="12"/>
  <c r="D1078" i="12"/>
  <c r="C1079" i="12"/>
  <c r="D1079" i="12"/>
  <c r="C1080" i="12"/>
  <c r="D1080" i="12"/>
  <c r="C1081" i="12"/>
  <c r="D1081" i="12"/>
  <c r="C1082" i="12"/>
  <c r="D1082" i="12"/>
  <c r="C1083" i="12"/>
  <c r="D1083" i="12"/>
  <c r="C1084" i="12"/>
  <c r="D1084" i="12"/>
  <c r="C1085" i="12"/>
  <c r="D1085" i="12"/>
  <c r="C1086" i="12"/>
  <c r="D1086" i="12"/>
  <c r="C1087" i="12"/>
  <c r="D1087" i="12"/>
  <c r="C1088" i="12"/>
  <c r="D1088" i="12"/>
  <c r="C1089" i="12"/>
  <c r="D1089" i="12"/>
  <c r="C1090" i="12"/>
  <c r="D1090" i="12"/>
  <c r="C1091" i="12"/>
  <c r="D1091" i="12"/>
  <c r="C1092" i="12"/>
  <c r="D1092" i="12"/>
  <c r="C1093" i="12"/>
  <c r="D1093" i="12"/>
  <c r="C1094" i="12"/>
  <c r="D1094" i="12"/>
  <c r="C1095" i="12"/>
  <c r="D1095" i="12"/>
  <c r="C1096" i="12"/>
  <c r="D1096" i="12"/>
  <c r="C1097" i="12"/>
  <c r="D1097" i="12"/>
  <c r="C1098" i="12"/>
  <c r="D1098" i="12"/>
  <c r="C1099" i="12"/>
  <c r="D1099" i="12"/>
  <c r="C1100" i="12"/>
  <c r="D1100" i="12"/>
  <c r="C1101" i="12"/>
  <c r="D1101" i="12"/>
  <c r="C1102" i="12"/>
  <c r="D1102" i="12"/>
  <c r="C1103" i="12"/>
  <c r="D1103" i="12"/>
  <c r="C1104" i="12"/>
  <c r="D1104" i="12"/>
  <c r="C1105" i="12"/>
  <c r="D1105" i="12"/>
  <c r="C1106" i="12"/>
  <c r="D1106" i="12"/>
  <c r="C1107" i="12"/>
  <c r="D1107" i="12"/>
  <c r="C1108" i="12"/>
  <c r="D1108" i="12"/>
  <c r="C1109" i="12"/>
  <c r="D1109" i="12"/>
  <c r="C1110" i="12"/>
  <c r="D1110" i="12"/>
  <c r="C1111" i="12"/>
  <c r="D1111" i="12"/>
  <c r="C1112" i="12"/>
  <c r="D1112" i="12"/>
  <c r="C1113" i="12"/>
  <c r="D1113" i="12"/>
  <c r="C1114" i="12"/>
  <c r="D1114" i="12"/>
  <c r="C1115" i="12"/>
  <c r="D1115" i="12"/>
  <c r="C1116" i="12"/>
  <c r="D1116" i="12"/>
  <c r="C1117" i="12"/>
  <c r="D1117" i="12"/>
  <c r="C1118" i="12"/>
  <c r="D1118" i="12"/>
  <c r="C1119" i="12"/>
  <c r="D1119" i="12"/>
  <c r="C1120" i="12"/>
  <c r="D1120" i="12"/>
  <c r="C1121" i="12"/>
  <c r="D1121" i="12"/>
  <c r="C1122" i="12"/>
  <c r="D1122" i="12"/>
  <c r="C1123" i="12"/>
  <c r="D1123" i="12"/>
  <c r="C1124" i="12"/>
  <c r="D1124" i="12"/>
  <c r="C1125" i="12"/>
  <c r="D1125" i="12"/>
  <c r="C1126" i="12"/>
  <c r="D1126" i="12"/>
  <c r="C1127" i="12"/>
  <c r="D1127" i="12"/>
  <c r="C1128" i="12"/>
  <c r="D1128" i="12"/>
  <c r="C1129" i="12"/>
  <c r="D1129" i="12"/>
  <c r="C1130" i="12"/>
  <c r="D1130" i="12"/>
  <c r="C1131" i="12"/>
  <c r="D1131" i="12"/>
  <c r="C1132" i="12"/>
  <c r="D1132" i="12"/>
  <c r="C1133" i="12"/>
  <c r="D1133" i="12"/>
  <c r="C1134" i="12"/>
  <c r="D1134" i="12"/>
  <c r="C1135" i="12"/>
  <c r="D1135" i="12"/>
  <c r="C1136" i="12"/>
  <c r="D1136" i="12"/>
  <c r="C1137" i="12"/>
  <c r="D1137" i="12"/>
  <c r="C1138" i="12"/>
  <c r="D1138" i="12"/>
  <c r="C1139" i="12"/>
  <c r="D1139" i="12"/>
  <c r="C1140" i="12"/>
  <c r="D1140" i="12"/>
  <c r="C1141" i="12"/>
  <c r="D1141" i="12"/>
  <c r="C1142" i="12"/>
  <c r="D1142" i="12"/>
  <c r="C1143" i="12"/>
  <c r="D1143" i="12"/>
  <c r="C1144" i="12"/>
  <c r="D1144" i="12"/>
  <c r="C1145" i="12"/>
  <c r="D1145" i="12"/>
  <c r="C1146" i="12"/>
  <c r="D1146" i="12"/>
  <c r="C1147" i="12"/>
  <c r="D1147" i="12"/>
  <c r="C1148" i="12"/>
  <c r="D1148" i="12"/>
  <c r="C1149" i="12"/>
  <c r="D1149" i="12"/>
  <c r="C1150" i="12"/>
  <c r="D1150" i="12"/>
  <c r="C1151" i="12"/>
  <c r="D1151" i="12"/>
  <c r="C1152" i="12"/>
  <c r="D1152" i="12"/>
  <c r="C1153" i="12"/>
  <c r="D1153" i="12"/>
  <c r="C1154" i="12"/>
  <c r="D1154" i="12"/>
  <c r="C1155" i="12"/>
  <c r="D1155" i="12"/>
  <c r="C1156" i="12"/>
  <c r="D1156" i="12"/>
  <c r="C1157" i="12"/>
  <c r="D1157" i="12"/>
  <c r="C1158" i="12"/>
  <c r="D1158" i="12"/>
  <c r="C1159" i="12"/>
  <c r="D1159" i="12"/>
  <c r="C1160" i="12"/>
  <c r="D1160" i="12"/>
  <c r="C1161" i="12"/>
  <c r="D1161" i="12"/>
  <c r="C1162" i="12"/>
  <c r="D1162" i="12"/>
  <c r="C1163" i="12"/>
  <c r="D1163" i="12"/>
  <c r="C1164" i="12"/>
  <c r="D1164" i="12"/>
  <c r="C1165" i="12"/>
  <c r="D1165" i="12"/>
  <c r="C1166" i="12"/>
  <c r="D1166" i="12"/>
  <c r="C1167" i="12"/>
  <c r="D1167" i="12"/>
  <c r="C1168" i="12"/>
  <c r="D1168" i="12"/>
  <c r="C1169" i="12"/>
  <c r="D1169" i="12"/>
  <c r="C1170" i="12"/>
  <c r="D1170" i="12"/>
  <c r="C1171" i="12"/>
  <c r="D1171" i="12"/>
  <c r="C1172" i="12"/>
  <c r="D1172" i="12"/>
  <c r="C1173" i="12"/>
  <c r="D1173" i="12"/>
  <c r="C1174" i="12"/>
  <c r="D1174" i="12"/>
  <c r="C1175" i="12"/>
  <c r="D1175" i="12"/>
  <c r="C1176" i="12"/>
  <c r="D1176" i="12"/>
  <c r="C1177" i="12"/>
  <c r="D1177" i="12"/>
  <c r="C1178" i="12"/>
  <c r="D1178" i="12"/>
  <c r="C1179" i="12"/>
  <c r="D1179" i="12"/>
  <c r="C1180" i="12"/>
  <c r="D1180" i="12"/>
  <c r="C1181" i="12"/>
  <c r="D1181" i="12"/>
  <c r="C1182" i="12"/>
  <c r="D1182" i="12"/>
  <c r="C1183" i="12"/>
  <c r="D1183" i="12"/>
  <c r="C1184" i="12"/>
  <c r="D1184" i="12"/>
  <c r="C1185" i="12"/>
  <c r="D1185" i="12"/>
  <c r="C1186" i="12"/>
  <c r="D1186" i="12"/>
  <c r="C1187" i="12"/>
  <c r="D1187" i="12"/>
  <c r="C1188" i="12"/>
  <c r="D1188" i="12"/>
  <c r="C1189" i="12"/>
  <c r="D1189" i="12"/>
  <c r="C1190" i="12"/>
  <c r="D1190" i="12"/>
  <c r="C1191" i="12"/>
  <c r="D1191" i="12"/>
  <c r="C1192" i="12"/>
  <c r="D1192" i="12"/>
  <c r="C1193" i="12"/>
  <c r="D1193" i="12"/>
  <c r="C1194" i="12"/>
  <c r="D1194" i="12"/>
  <c r="C1195" i="12"/>
  <c r="D1195" i="12"/>
  <c r="C1196" i="12"/>
  <c r="D1196" i="12"/>
  <c r="C1197" i="12"/>
  <c r="D1197" i="12"/>
  <c r="C1198" i="12"/>
  <c r="D1198" i="12"/>
  <c r="C1199" i="12"/>
  <c r="D1199" i="12"/>
  <c r="C1200" i="12"/>
  <c r="D1200" i="12"/>
  <c r="C1201" i="12"/>
  <c r="D1201" i="12"/>
  <c r="C1202" i="12"/>
  <c r="D1202" i="12"/>
  <c r="C1203" i="12"/>
  <c r="D1203" i="12"/>
  <c r="C1204" i="12"/>
  <c r="D1204" i="12"/>
  <c r="C1205" i="12"/>
  <c r="D1205" i="12"/>
  <c r="C1206" i="12"/>
  <c r="D1206" i="12"/>
  <c r="C1207" i="12"/>
  <c r="D1207" i="12"/>
  <c r="C1208" i="12"/>
  <c r="D1208" i="12"/>
  <c r="C1209" i="12"/>
  <c r="D1209" i="12"/>
  <c r="C1210" i="12"/>
  <c r="D1210" i="12"/>
  <c r="C1211" i="12"/>
  <c r="D1211" i="12"/>
  <c r="C1212" i="12"/>
  <c r="D1212" i="12"/>
  <c r="C1213" i="12"/>
  <c r="D1213" i="12"/>
  <c r="C1214" i="12"/>
  <c r="D1214" i="12"/>
  <c r="C1215" i="12"/>
  <c r="D1215" i="12"/>
  <c r="C1216" i="12"/>
  <c r="D1216" i="12"/>
  <c r="C1217" i="12"/>
  <c r="D1217" i="12"/>
  <c r="C1218" i="12"/>
  <c r="D1218" i="12"/>
  <c r="C1219" i="12"/>
  <c r="D1219" i="12"/>
  <c r="C1220" i="12"/>
  <c r="D1220" i="12"/>
  <c r="C1221" i="12"/>
  <c r="D1221" i="12"/>
  <c r="C1222" i="12"/>
  <c r="D1222" i="12"/>
  <c r="C1223" i="12"/>
  <c r="D1223" i="12"/>
  <c r="C1224" i="12"/>
  <c r="D1224" i="12"/>
  <c r="C1225" i="12"/>
  <c r="D1225" i="12"/>
  <c r="C1226" i="12"/>
  <c r="D1226" i="12"/>
  <c r="C1227" i="12"/>
  <c r="D1227" i="12"/>
  <c r="C1228" i="12"/>
  <c r="D1228" i="12"/>
  <c r="C1229" i="12"/>
  <c r="D1229" i="12"/>
  <c r="C1230" i="12"/>
  <c r="D1230" i="12"/>
  <c r="C1231" i="12"/>
  <c r="D1231" i="12"/>
  <c r="C1232" i="12"/>
  <c r="D1232" i="12"/>
  <c r="C1233" i="12"/>
  <c r="D1233" i="12"/>
  <c r="C1234" i="12"/>
  <c r="D1234" i="12"/>
  <c r="C1235" i="12"/>
  <c r="D1235" i="12"/>
  <c r="C1236" i="12"/>
  <c r="D1236" i="12"/>
  <c r="C1237" i="12"/>
  <c r="D1237" i="12"/>
  <c r="C1238" i="12"/>
  <c r="D1238" i="12"/>
  <c r="C1239" i="12"/>
  <c r="D1239" i="12"/>
  <c r="C1240" i="12"/>
  <c r="D1240" i="12"/>
  <c r="C1241" i="12"/>
  <c r="D1241" i="12"/>
  <c r="C1242" i="12"/>
  <c r="D1242" i="12"/>
  <c r="C1243" i="12"/>
  <c r="D1243" i="12"/>
  <c r="C1244" i="12"/>
  <c r="D1244" i="12"/>
  <c r="C1245" i="12"/>
  <c r="D1245" i="12"/>
  <c r="C1246" i="12"/>
  <c r="D1246" i="12"/>
  <c r="C1247" i="12"/>
  <c r="D1247" i="12"/>
  <c r="C1248" i="12"/>
  <c r="D1248" i="12"/>
  <c r="C1249" i="12"/>
  <c r="D1249" i="12"/>
  <c r="C1250" i="12"/>
  <c r="D1250" i="12"/>
  <c r="C1251" i="12"/>
  <c r="D1251" i="12"/>
  <c r="C1252" i="12"/>
  <c r="D1252" i="12"/>
  <c r="C1253" i="12"/>
  <c r="D1253" i="12"/>
  <c r="C1254" i="12"/>
  <c r="D1254" i="12"/>
  <c r="C1255" i="12"/>
  <c r="D1255" i="12"/>
  <c r="C1256" i="12"/>
  <c r="D1256" i="12"/>
  <c r="C1257" i="12"/>
  <c r="D1257" i="12"/>
  <c r="C1258" i="12"/>
  <c r="D1258" i="12"/>
  <c r="C1259" i="12"/>
  <c r="D1259" i="12"/>
  <c r="C1260" i="12"/>
  <c r="D1260" i="12"/>
  <c r="C1261" i="12"/>
  <c r="D1261" i="12"/>
  <c r="C1262" i="12"/>
  <c r="D1262" i="12"/>
  <c r="C1263" i="12"/>
  <c r="D1263" i="12"/>
  <c r="C1264" i="12"/>
  <c r="D1264" i="12"/>
  <c r="C1265" i="12"/>
  <c r="D1265" i="12"/>
  <c r="C1266" i="12"/>
  <c r="D1266" i="12"/>
  <c r="C1267" i="12"/>
  <c r="D1267" i="12"/>
  <c r="C1268" i="12"/>
  <c r="D1268" i="12"/>
  <c r="C1269" i="12"/>
  <c r="D1269" i="12"/>
  <c r="C1270" i="12"/>
  <c r="D1270" i="12"/>
  <c r="C1271" i="12"/>
  <c r="D1271" i="12"/>
  <c r="C1272" i="12"/>
  <c r="D1272" i="12"/>
  <c r="C1273" i="12"/>
  <c r="D1273" i="12"/>
  <c r="C1274" i="12"/>
  <c r="D1274" i="12"/>
  <c r="C1275" i="12"/>
  <c r="D1275" i="12"/>
  <c r="C1276" i="12"/>
  <c r="D1276" i="12"/>
  <c r="C1277" i="12"/>
  <c r="D1277" i="12"/>
  <c r="C1278" i="12"/>
  <c r="D1278" i="12"/>
  <c r="C1279" i="12"/>
  <c r="D1279" i="12"/>
  <c r="C1280" i="12"/>
  <c r="D1280" i="12"/>
  <c r="C1281" i="12"/>
  <c r="D1281" i="12"/>
  <c r="C1282" i="12"/>
  <c r="D1282" i="12"/>
  <c r="C1283" i="12"/>
  <c r="D1283" i="12"/>
  <c r="C1284" i="12"/>
  <c r="D1284" i="12"/>
  <c r="C1285" i="12"/>
  <c r="D1285" i="12"/>
  <c r="C1286" i="12"/>
  <c r="D1286" i="12"/>
  <c r="C1287" i="12"/>
  <c r="D1287" i="12"/>
  <c r="C1288" i="12"/>
  <c r="D1288" i="12"/>
  <c r="C1289" i="12"/>
  <c r="D1289" i="12"/>
  <c r="C1290" i="12"/>
  <c r="D1290" i="12"/>
  <c r="C1291" i="12"/>
  <c r="D1291" i="12"/>
  <c r="C1292" i="12"/>
  <c r="D1292" i="12"/>
  <c r="C1293" i="12"/>
  <c r="D1293" i="12"/>
  <c r="C1294" i="12"/>
  <c r="D1294" i="12"/>
  <c r="C1295" i="12"/>
  <c r="D1295" i="12"/>
  <c r="C1296" i="12"/>
  <c r="D1296" i="12"/>
  <c r="C1297" i="12"/>
  <c r="D1297" i="12"/>
  <c r="C1298" i="12"/>
  <c r="D1298" i="12"/>
  <c r="C1299" i="12"/>
  <c r="D1299" i="12"/>
  <c r="C1300" i="12"/>
  <c r="D1300" i="12"/>
  <c r="C1301" i="12"/>
  <c r="D1301" i="12"/>
  <c r="C1302" i="12"/>
  <c r="D1302" i="12"/>
  <c r="C1303" i="12"/>
  <c r="D1303" i="12"/>
  <c r="C1304" i="12"/>
  <c r="D1304" i="12"/>
  <c r="C1305" i="12"/>
  <c r="D1305" i="12"/>
  <c r="C1306" i="12"/>
  <c r="D1306" i="12"/>
  <c r="C1307" i="12"/>
  <c r="D1307" i="12"/>
  <c r="C1308" i="12"/>
  <c r="D1308" i="12"/>
  <c r="C1309" i="12"/>
  <c r="D1309" i="12"/>
  <c r="C1310" i="12"/>
  <c r="D1310" i="12"/>
  <c r="C1311" i="12"/>
  <c r="D1311" i="12"/>
  <c r="C1312" i="12"/>
  <c r="D1312" i="12"/>
  <c r="C1313" i="12"/>
  <c r="D1313" i="12"/>
  <c r="C1314" i="12"/>
  <c r="D1314" i="12"/>
  <c r="C1315" i="12"/>
  <c r="D1315" i="12"/>
  <c r="C1316" i="12"/>
  <c r="D1316" i="12"/>
  <c r="C1317" i="12"/>
  <c r="D1317" i="12"/>
  <c r="C1318" i="12"/>
  <c r="D1318" i="12"/>
  <c r="C1319" i="12"/>
  <c r="D1319" i="12"/>
  <c r="C1320" i="12"/>
  <c r="D1320" i="12"/>
  <c r="C1321" i="12"/>
  <c r="D1321" i="12"/>
  <c r="C1322" i="12"/>
  <c r="D1322" i="12"/>
  <c r="C1323" i="12"/>
  <c r="D1323" i="12"/>
  <c r="C1324" i="12"/>
  <c r="D1324" i="12"/>
  <c r="C1325" i="12"/>
  <c r="D1325" i="12"/>
  <c r="C1326" i="12"/>
  <c r="D1326" i="12"/>
  <c r="C1327" i="12"/>
  <c r="D1327" i="12"/>
  <c r="C1328" i="12"/>
  <c r="D1328" i="12"/>
  <c r="C1329" i="12"/>
  <c r="D1329" i="12"/>
  <c r="C1330" i="12"/>
  <c r="D1330" i="12"/>
  <c r="C1331" i="12"/>
  <c r="D1331" i="12"/>
  <c r="C1332" i="12"/>
  <c r="D1332" i="12"/>
  <c r="C1333" i="12"/>
  <c r="D1333" i="12"/>
  <c r="C1334" i="12"/>
  <c r="D1334" i="12"/>
  <c r="C1335" i="12"/>
  <c r="D1335" i="12"/>
  <c r="C1336" i="12"/>
  <c r="D1336" i="12"/>
  <c r="C1337" i="12"/>
  <c r="D1337" i="12"/>
  <c r="C1338" i="12"/>
  <c r="D1338" i="12"/>
  <c r="C1339" i="12"/>
  <c r="D1339" i="12"/>
  <c r="C1340" i="12"/>
  <c r="D1340" i="12"/>
  <c r="C1341" i="12"/>
  <c r="D1341" i="12"/>
  <c r="C1342" i="12"/>
  <c r="D1342" i="12"/>
  <c r="C1343" i="12"/>
  <c r="D1343" i="12"/>
  <c r="C1344" i="12"/>
  <c r="D1344" i="12"/>
  <c r="C1345" i="12"/>
  <c r="D1345" i="12"/>
  <c r="C1346" i="12"/>
  <c r="D1346" i="12"/>
  <c r="C1347" i="12"/>
  <c r="D1347" i="12"/>
  <c r="C1348" i="12"/>
  <c r="D1348" i="12"/>
  <c r="C1349" i="12"/>
  <c r="D1349" i="12"/>
  <c r="C1350" i="12"/>
  <c r="D1350" i="12"/>
  <c r="C1352" i="12"/>
  <c r="D1352" i="12"/>
  <c r="C1353" i="12"/>
  <c r="D1353" i="12"/>
  <c r="C1354" i="12"/>
  <c r="D1354" i="12"/>
  <c r="C1355" i="12"/>
  <c r="D1355" i="12"/>
  <c r="C1356" i="12"/>
  <c r="D1356" i="12"/>
  <c r="C1357" i="12"/>
  <c r="D1357" i="12"/>
  <c r="C1358" i="12"/>
  <c r="D1358" i="12"/>
  <c r="C1359" i="12"/>
  <c r="D1359" i="12"/>
  <c r="C1360" i="12"/>
  <c r="D1360" i="12"/>
  <c r="C1361" i="12"/>
  <c r="D1361" i="12"/>
  <c r="C1362" i="12"/>
  <c r="D1362" i="12"/>
  <c r="C1363" i="12"/>
  <c r="D1363" i="12"/>
  <c r="C1364" i="12"/>
  <c r="D1364" i="12"/>
  <c r="C1365" i="12"/>
  <c r="D1365" i="12"/>
  <c r="C1366" i="12"/>
  <c r="D1366" i="12"/>
  <c r="C1367" i="12"/>
  <c r="D1367" i="12"/>
  <c r="C1368" i="12"/>
  <c r="D1368" i="12"/>
  <c r="C1369" i="12"/>
  <c r="D1369" i="12"/>
  <c r="C1370" i="12"/>
  <c r="D1370" i="12"/>
  <c r="C1371" i="12"/>
  <c r="D1371" i="12"/>
  <c r="C1372" i="12"/>
  <c r="D1372" i="12"/>
  <c r="C1373" i="12"/>
  <c r="D1373" i="12"/>
  <c r="C1374" i="12"/>
  <c r="D1374" i="12"/>
  <c r="C1375" i="12"/>
  <c r="D1375" i="12"/>
  <c r="C1376" i="12"/>
  <c r="D1376" i="12"/>
  <c r="C1377" i="12"/>
  <c r="D1377" i="12"/>
  <c r="C1378" i="12"/>
  <c r="D1378" i="12"/>
  <c r="C1379" i="12"/>
  <c r="D1379" i="12"/>
  <c r="C1380" i="12"/>
  <c r="D1380" i="12"/>
  <c r="C1381" i="12"/>
  <c r="D1381" i="12"/>
  <c r="C1382" i="12"/>
  <c r="D1382" i="12"/>
  <c r="C1383" i="12"/>
  <c r="D1383" i="12"/>
  <c r="C1384" i="12"/>
  <c r="D1384" i="12"/>
  <c r="C1385" i="12"/>
  <c r="D1385" i="12"/>
  <c r="C1386" i="12"/>
  <c r="D1386" i="12"/>
  <c r="C1387" i="12"/>
  <c r="D1387" i="12"/>
  <c r="C1388" i="12"/>
  <c r="D1388" i="12"/>
  <c r="C1389" i="12"/>
  <c r="D1389" i="12"/>
  <c r="C1390" i="12"/>
  <c r="D1390" i="12"/>
  <c r="C1391" i="12"/>
  <c r="D1391" i="12"/>
  <c r="C1392" i="12"/>
  <c r="D1392" i="12"/>
  <c r="C1393" i="12"/>
  <c r="D1393" i="12"/>
  <c r="C1394" i="12"/>
  <c r="D1394" i="12"/>
  <c r="C1395" i="12"/>
  <c r="D1395" i="12"/>
  <c r="C1396" i="12"/>
  <c r="D1396" i="12"/>
  <c r="C1397" i="12"/>
  <c r="D1397" i="12"/>
  <c r="C1398" i="12"/>
  <c r="D1398" i="12"/>
  <c r="C1399" i="12"/>
  <c r="D1399" i="12"/>
  <c r="C1400" i="12"/>
  <c r="D1400" i="12"/>
  <c r="C1401" i="12"/>
  <c r="D1401" i="12"/>
  <c r="C1402" i="12"/>
  <c r="D1402" i="12"/>
  <c r="C1403" i="12"/>
  <c r="D1403" i="12"/>
  <c r="C1404" i="12"/>
  <c r="D1404" i="12"/>
  <c r="C1405" i="12"/>
  <c r="D1405" i="12"/>
  <c r="C1406" i="12"/>
  <c r="D1406" i="12"/>
  <c r="C1407" i="12"/>
  <c r="D1407" i="12"/>
  <c r="C1408" i="12"/>
  <c r="D1408" i="12"/>
  <c r="C1409" i="12"/>
  <c r="D1409" i="12"/>
  <c r="C1410" i="12"/>
  <c r="D1410" i="12"/>
  <c r="C1411" i="12"/>
  <c r="D1411" i="12"/>
  <c r="C1412" i="12"/>
  <c r="D1412" i="12"/>
  <c r="C1413" i="12"/>
  <c r="D1413" i="12"/>
  <c r="C1414" i="12"/>
  <c r="D1414" i="12"/>
  <c r="C1415" i="12"/>
  <c r="D1415" i="12"/>
  <c r="C1416" i="12"/>
  <c r="D1416" i="12"/>
  <c r="C1417" i="12"/>
  <c r="D1417" i="12"/>
  <c r="C1418" i="12"/>
  <c r="D1418" i="12"/>
  <c r="C1419" i="12"/>
  <c r="D1419" i="12"/>
  <c r="C1420" i="12"/>
  <c r="D1420" i="12"/>
  <c r="C1421" i="12"/>
  <c r="D1421" i="12"/>
  <c r="C1422" i="12"/>
  <c r="D1422" i="12"/>
  <c r="C1423" i="12"/>
  <c r="D1423" i="12"/>
  <c r="C1424" i="12"/>
  <c r="D1424" i="12"/>
  <c r="C1425" i="12"/>
  <c r="D1425" i="12"/>
  <c r="C1426" i="12"/>
  <c r="D1426" i="12"/>
  <c r="C1427" i="12"/>
  <c r="D1427" i="12"/>
  <c r="C1428" i="12"/>
  <c r="D1428" i="12"/>
  <c r="C1429" i="12"/>
  <c r="D1429" i="12"/>
  <c r="C1430" i="12"/>
  <c r="D1430" i="12"/>
  <c r="C1431" i="12"/>
  <c r="D1431" i="12"/>
  <c r="C1432" i="12"/>
  <c r="D1432" i="12"/>
  <c r="C1433" i="12"/>
  <c r="D1433" i="12"/>
  <c r="C1434" i="12"/>
  <c r="D1434" i="12"/>
  <c r="C1435" i="12"/>
  <c r="D1435" i="12"/>
  <c r="C1436" i="12"/>
  <c r="D1436" i="12"/>
  <c r="C1437" i="12"/>
  <c r="D1437" i="12"/>
  <c r="C1438" i="12"/>
  <c r="D1438" i="12"/>
  <c r="C1439" i="12"/>
  <c r="D1439" i="12"/>
  <c r="C1440" i="12"/>
  <c r="D1440" i="12"/>
  <c r="C1441" i="12"/>
  <c r="D1441" i="12"/>
  <c r="C1442" i="12"/>
  <c r="D1442" i="12"/>
  <c r="C1443" i="12"/>
  <c r="D1443" i="12"/>
  <c r="C1444" i="12"/>
  <c r="D1444" i="12"/>
  <c r="C1445" i="12"/>
  <c r="D1445" i="12"/>
  <c r="C1446" i="12"/>
  <c r="D1446" i="12"/>
  <c r="C1447" i="12"/>
  <c r="D1447" i="12"/>
  <c r="C1448" i="12"/>
  <c r="D1448" i="12"/>
  <c r="C1449" i="12"/>
  <c r="D1449" i="12"/>
  <c r="C1450" i="12"/>
  <c r="D1450" i="12"/>
  <c r="C1451" i="12"/>
  <c r="D1451" i="12"/>
  <c r="C1452" i="12"/>
  <c r="D1452" i="12"/>
  <c r="C1453" i="12"/>
  <c r="D1453" i="12"/>
  <c r="C1454" i="12"/>
  <c r="D1454" i="12"/>
  <c r="C1455" i="12"/>
  <c r="D1455" i="12"/>
  <c r="C1456" i="12"/>
  <c r="D1456" i="12"/>
  <c r="C1457" i="12"/>
  <c r="D1457" i="12"/>
  <c r="C1458" i="12"/>
  <c r="D1458" i="12"/>
  <c r="C1459" i="12"/>
  <c r="D1459" i="12"/>
  <c r="C1460" i="12"/>
  <c r="D1460" i="12"/>
  <c r="C1461" i="12"/>
  <c r="D1461" i="12"/>
  <c r="C1462" i="12"/>
  <c r="D1462" i="12"/>
  <c r="C1463" i="12"/>
  <c r="D1463" i="12"/>
  <c r="C1464" i="12"/>
  <c r="D1464" i="12"/>
  <c r="C1465" i="12"/>
  <c r="D1465" i="12"/>
  <c r="C1466" i="12"/>
  <c r="D1466" i="12"/>
  <c r="C1467" i="12"/>
  <c r="D1467" i="12"/>
  <c r="C1468" i="12"/>
  <c r="D1468" i="12"/>
  <c r="C1469" i="12"/>
  <c r="D1469" i="12"/>
  <c r="C1470" i="12"/>
  <c r="D1470" i="12"/>
  <c r="C1471" i="12"/>
  <c r="D1471" i="12"/>
  <c r="C1472" i="12"/>
  <c r="D1472" i="12"/>
  <c r="C1473" i="12"/>
  <c r="D1473" i="12"/>
  <c r="C1474" i="12"/>
  <c r="D1474" i="12"/>
  <c r="C1475" i="12"/>
  <c r="D1475" i="12"/>
  <c r="C1476" i="12"/>
  <c r="D1476" i="12"/>
  <c r="C1477" i="12"/>
  <c r="D1477" i="12"/>
  <c r="C1478" i="12"/>
  <c r="D1478" i="12"/>
  <c r="C1479" i="12"/>
  <c r="D1479" i="12"/>
  <c r="C1480" i="12"/>
  <c r="D1480" i="12"/>
  <c r="C1481" i="12"/>
  <c r="D1481" i="12"/>
  <c r="C1482" i="12"/>
  <c r="D1482" i="12"/>
  <c r="C1483" i="12"/>
  <c r="D1483" i="12"/>
  <c r="C1484" i="12"/>
  <c r="D1484" i="12"/>
  <c r="C1485" i="12"/>
  <c r="D1485" i="12"/>
  <c r="C1486" i="12"/>
  <c r="D1486" i="12"/>
  <c r="C1487" i="12"/>
  <c r="D1487" i="12"/>
  <c r="C1488" i="12"/>
  <c r="D1488" i="12"/>
  <c r="C1489" i="12"/>
  <c r="D1489" i="12"/>
  <c r="C1490" i="12"/>
  <c r="D1490" i="12"/>
  <c r="C1491" i="12"/>
  <c r="D1491" i="12"/>
  <c r="C1492" i="12"/>
  <c r="D1492" i="12"/>
  <c r="C1493" i="12"/>
  <c r="D1493" i="12"/>
  <c r="C1494" i="12"/>
  <c r="D1494" i="12"/>
  <c r="C1495" i="12"/>
  <c r="D1495" i="12"/>
  <c r="C1496" i="12"/>
  <c r="D1496" i="12"/>
  <c r="C1497" i="12"/>
  <c r="D1497" i="12"/>
  <c r="C1498" i="12"/>
  <c r="D1498" i="12"/>
  <c r="C1499" i="12"/>
  <c r="D1499" i="12"/>
  <c r="C1500" i="12"/>
  <c r="D1500" i="12"/>
  <c r="C1501" i="12"/>
  <c r="D1501" i="12"/>
  <c r="C1502" i="12"/>
  <c r="D1502" i="12"/>
  <c r="C1503" i="12"/>
  <c r="D1503" i="12"/>
  <c r="C1504" i="12"/>
  <c r="D1504" i="12"/>
  <c r="C1505" i="12"/>
  <c r="D1505" i="12"/>
  <c r="C1506" i="12"/>
  <c r="D1506" i="12"/>
  <c r="C1507" i="12"/>
  <c r="D1507" i="12"/>
  <c r="C1508" i="12"/>
  <c r="D1508" i="12"/>
  <c r="C1509" i="12"/>
  <c r="D1509" i="12"/>
  <c r="C1510" i="12"/>
  <c r="D1510" i="12"/>
  <c r="C1511" i="12"/>
  <c r="D1511" i="12"/>
  <c r="C1512" i="12"/>
  <c r="D1512" i="12"/>
  <c r="C1513" i="12"/>
  <c r="D1513" i="12"/>
  <c r="C1514" i="12"/>
  <c r="D1514" i="12"/>
  <c r="C1515" i="12"/>
  <c r="D1515" i="12"/>
  <c r="C1516" i="12"/>
  <c r="D1516" i="12"/>
  <c r="C1517" i="12"/>
  <c r="D1517" i="12"/>
  <c r="C1518" i="12"/>
  <c r="D1518" i="12"/>
  <c r="C1519" i="12"/>
  <c r="D1519" i="12"/>
  <c r="C1520" i="12"/>
  <c r="D1520" i="12"/>
  <c r="C1521" i="12"/>
  <c r="D1521" i="12"/>
  <c r="C1522" i="12"/>
  <c r="D1522" i="12"/>
  <c r="C1523" i="12"/>
  <c r="D1523" i="12"/>
  <c r="C1524" i="12"/>
  <c r="D1524" i="12"/>
  <c r="C1525" i="12"/>
  <c r="D1525" i="12"/>
  <c r="C1526" i="12"/>
  <c r="D1526" i="12"/>
  <c r="C1527" i="12"/>
  <c r="D1527" i="12"/>
  <c r="C1528" i="12"/>
  <c r="D1528" i="12"/>
  <c r="C1529" i="12"/>
  <c r="D1529" i="12"/>
  <c r="C1530" i="12"/>
  <c r="D1530" i="12"/>
  <c r="C1531" i="12"/>
  <c r="D1531" i="12"/>
  <c r="C1532" i="12"/>
  <c r="D1532" i="12"/>
  <c r="C1533" i="12"/>
  <c r="D1533" i="12"/>
  <c r="C1534" i="12"/>
  <c r="D1534" i="12"/>
  <c r="C1535" i="12"/>
  <c r="D1535" i="12"/>
  <c r="C1536" i="12"/>
  <c r="D1536" i="12"/>
  <c r="C1537" i="12"/>
  <c r="D1537" i="12"/>
  <c r="C1538" i="12"/>
  <c r="D1538" i="12"/>
  <c r="C1539" i="12"/>
  <c r="D1539" i="12"/>
  <c r="C1540" i="12"/>
  <c r="D1540" i="12"/>
  <c r="C1541" i="12"/>
  <c r="D1541" i="12"/>
  <c r="C1542" i="12"/>
  <c r="D1542" i="12"/>
  <c r="C1543" i="12"/>
  <c r="D1543" i="12"/>
  <c r="C1544" i="12"/>
  <c r="D1544" i="12"/>
  <c r="C1545" i="12"/>
  <c r="D1545" i="12"/>
  <c r="C1546" i="12"/>
  <c r="D1546" i="12"/>
  <c r="C1547" i="12"/>
  <c r="D1547" i="12"/>
  <c r="C1548" i="12"/>
  <c r="D1548" i="12"/>
  <c r="C1549" i="12"/>
  <c r="D1549" i="12"/>
  <c r="C1550" i="12"/>
  <c r="D1550" i="12"/>
  <c r="C1551" i="12"/>
  <c r="D1551" i="12"/>
  <c r="C1552" i="12"/>
  <c r="D1552" i="12"/>
  <c r="C1553" i="12"/>
  <c r="D1553" i="12"/>
  <c r="C1554" i="12"/>
  <c r="D1554" i="12"/>
  <c r="C1555" i="12"/>
  <c r="D1555" i="12"/>
  <c r="C1556" i="12"/>
  <c r="D1556" i="12"/>
  <c r="C1557" i="12"/>
  <c r="D1557" i="12"/>
  <c r="C1558" i="12"/>
  <c r="D1558" i="12"/>
  <c r="C1559" i="12"/>
  <c r="D1559" i="12"/>
  <c r="C1560" i="12"/>
  <c r="D1560" i="12"/>
  <c r="C1561" i="12"/>
  <c r="D1561" i="12"/>
  <c r="C1562" i="12"/>
  <c r="D1562" i="12"/>
  <c r="C1563" i="12"/>
  <c r="D1563" i="12"/>
  <c r="C1564" i="12"/>
  <c r="D1564" i="12"/>
  <c r="C1565" i="12"/>
  <c r="D1565" i="12"/>
  <c r="C1566" i="12"/>
  <c r="D1566" i="12"/>
  <c r="C1567" i="12"/>
  <c r="D1567" i="12"/>
  <c r="C1568" i="12"/>
  <c r="D1568" i="12"/>
  <c r="C1569" i="12"/>
  <c r="D1569" i="12"/>
  <c r="C1570" i="12"/>
  <c r="D1570" i="12"/>
  <c r="C1571" i="12"/>
  <c r="D1571" i="12"/>
  <c r="C1572" i="12"/>
  <c r="D1572" i="12"/>
  <c r="C1573" i="12"/>
  <c r="D1573" i="12"/>
  <c r="C1574" i="12"/>
  <c r="D1574" i="12"/>
  <c r="C1575" i="12"/>
  <c r="D1575" i="12"/>
  <c r="C1576" i="12"/>
  <c r="D1576" i="12"/>
  <c r="C1577" i="12"/>
  <c r="D1577" i="12"/>
  <c r="C1578" i="12"/>
  <c r="D1578" i="12"/>
  <c r="C1579" i="12"/>
  <c r="D1579" i="12"/>
  <c r="C1580" i="12"/>
  <c r="D1580" i="12"/>
  <c r="C1581" i="12"/>
  <c r="D1581" i="12"/>
  <c r="C1582" i="12"/>
  <c r="D1582" i="12"/>
  <c r="C1583" i="12"/>
  <c r="D1583" i="12"/>
  <c r="C1584" i="12"/>
  <c r="D1584" i="12"/>
  <c r="C1585" i="12"/>
  <c r="D1585" i="12"/>
  <c r="C1586" i="12"/>
  <c r="D1586" i="12"/>
  <c r="C1587" i="12"/>
  <c r="D1587" i="12"/>
  <c r="C1588" i="12"/>
  <c r="D1588" i="12"/>
  <c r="C1589" i="12"/>
  <c r="D1589" i="12"/>
  <c r="C1590" i="12"/>
  <c r="D1590" i="12"/>
  <c r="C1591" i="12"/>
  <c r="D1591" i="12"/>
  <c r="C1592" i="12"/>
  <c r="D1592" i="12"/>
  <c r="C1593" i="12"/>
  <c r="D1593" i="12"/>
  <c r="C1594" i="12"/>
  <c r="D1594" i="12"/>
  <c r="C1595" i="12"/>
  <c r="D1595" i="12"/>
  <c r="C1596" i="12"/>
  <c r="D1596" i="12"/>
  <c r="C1597" i="12"/>
  <c r="D1597" i="12"/>
  <c r="C1598" i="12"/>
  <c r="D1598" i="12"/>
  <c r="C1599" i="12"/>
  <c r="D1599" i="12"/>
  <c r="C1600" i="12"/>
  <c r="D1600" i="12"/>
  <c r="C1601" i="12"/>
  <c r="D1601" i="12"/>
  <c r="C1602" i="12"/>
  <c r="D1602" i="12"/>
  <c r="C1603" i="12"/>
  <c r="D1603" i="12"/>
  <c r="C1604" i="12"/>
  <c r="D1604" i="12"/>
  <c r="C1605" i="12"/>
  <c r="D1605" i="12"/>
  <c r="C1606" i="12"/>
  <c r="D1606" i="12"/>
  <c r="C1607" i="12"/>
  <c r="D1607" i="12"/>
  <c r="C1608" i="12"/>
  <c r="D1608" i="12"/>
  <c r="C1609" i="12"/>
  <c r="D1609" i="12"/>
  <c r="C1610" i="12"/>
  <c r="D1610" i="12"/>
  <c r="C1611" i="12"/>
  <c r="D1611" i="12"/>
  <c r="C1612" i="12"/>
  <c r="D1612" i="12"/>
  <c r="C1613" i="12"/>
  <c r="D1613" i="12"/>
  <c r="C1614" i="12"/>
  <c r="D1614" i="12"/>
  <c r="C1615" i="12"/>
  <c r="D1615" i="12"/>
  <c r="C1616" i="12"/>
  <c r="D1616" i="12"/>
  <c r="C1617" i="12"/>
  <c r="D1617" i="12"/>
  <c r="C1618" i="12"/>
  <c r="D1618" i="12"/>
  <c r="C1619" i="12"/>
  <c r="D1619" i="12"/>
  <c r="C1620" i="12"/>
  <c r="D1620" i="12"/>
  <c r="C1621" i="12"/>
  <c r="D1621" i="12"/>
  <c r="C1622" i="12"/>
  <c r="D1622" i="12"/>
  <c r="C1623" i="12"/>
  <c r="D1623" i="12"/>
  <c r="C1624" i="12"/>
  <c r="D1624" i="12"/>
  <c r="C1625" i="12"/>
  <c r="D1625" i="12"/>
  <c r="C1626" i="12"/>
  <c r="D1626" i="12"/>
  <c r="C1627" i="12"/>
  <c r="D1627" i="12"/>
  <c r="C1628" i="12"/>
  <c r="D1628" i="12"/>
  <c r="C1629" i="12"/>
  <c r="D1629" i="12"/>
  <c r="C1630" i="12"/>
  <c r="D1630" i="12"/>
  <c r="C1631" i="12"/>
  <c r="D1631" i="12"/>
  <c r="C1632" i="12"/>
  <c r="D1632" i="12"/>
  <c r="C1633" i="12"/>
  <c r="D1633" i="12"/>
  <c r="C1634" i="12"/>
  <c r="D1634" i="12"/>
  <c r="C1635" i="12"/>
  <c r="D1635" i="12"/>
  <c r="C1636" i="12"/>
  <c r="D1636" i="12"/>
  <c r="C1637" i="12"/>
  <c r="D1637" i="12"/>
  <c r="C1638" i="12"/>
  <c r="D1638" i="12"/>
  <c r="C1639" i="12"/>
  <c r="D1639" i="12"/>
  <c r="C1640" i="12"/>
  <c r="D1640" i="12"/>
  <c r="C1641" i="12"/>
  <c r="D1641" i="12"/>
  <c r="C1642" i="12"/>
  <c r="D1642" i="12"/>
  <c r="C1643" i="12"/>
  <c r="D1643" i="12"/>
  <c r="C1644" i="12"/>
  <c r="D1644" i="12"/>
  <c r="C1645" i="12"/>
  <c r="D1645" i="12"/>
  <c r="C1646" i="12"/>
  <c r="D1646" i="12"/>
  <c r="C1647" i="12"/>
  <c r="D1647" i="12"/>
  <c r="C1648" i="12"/>
  <c r="D1648" i="12"/>
  <c r="C1649" i="12"/>
  <c r="D1649" i="12"/>
  <c r="C1650" i="12"/>
  <c r="D1650" i="12"/>
  <c r="C1651" i="12"/>
  <c r="D1651" i="12"/>
  <c r="C1652" i="12"/>
  <c r="D1652" i="12"/>
  <c r="C1653" i="12"/>
  <c r="D1653" i="12"/>
  <c r="C1654" i="12"/>
  <c r="D1654" i="12"/>
  <c r="C1655" i="12"/>
  <c r="D1655" i="12"/>
  <c r="C1656" i="12"/>
  <c r="D1656" i="12"/>
  <c r="C1657" i="12"/>
  <c r="D1657" i="12"/>
  <c r="C1658" i="12"/>
  <c r="D1658" i="12"/>
  <c r="C1659" i="12"/>
  <c r="D1659" i="12"/>
  <c r="C1660" i="12"/>
  <c r="D1660" i="12"/>
  <c r="C1661" i="12"/>
  <c r="D1661" i="12"/>
  <c r="C1662" i="12"/>
  <c r="D1662" i="12"/>
  <c r="C1663" i="12"/>
  <c r="D1663" i="12"/>
  <c r="C1664" i="12"/>
  <c r="D1664" i="12"/>
  <c r="C1665" i="12"/>
  <c r="D1665" i="12"/>
  <c r="C1666" i="12"/>
  <c r="D1666" i="12"/>
  <c r="C1667" i="12"/>
  <c r="D1667" i="12"/>
  <c r="C1668" i="12"/>
  <c r="D1668" i="12"/>
  <c r="C1669" i="12"/>
  <c r="D1669" i="12"/>
  <c r="C1670" i="12"/>
  <c r="D1670" i="12"/>
  <c r="C1671" i="12"/>
  <c r="D1671" i="12"/>
  <c r="C1672" i="12"/>
  <c r="D1672" i="12"/>
  <c r="C1673" i="12"/>
  <c r="D1673" i="12"/>
  <c r="C1674" i="12"/>
  <c r="D1674" i="12"/>
  <c r="C1675" i="12"/>
  <c r="D1675" i="12"/>
  <c r="C1676" i="12"/>
  <c r="D1676" i="12"/>
  <c r="C1677" i="12"/>
  <c r="D1677" i="12"/>
  <c r="C1678" i="12"/>
  <c r="D1678" i="12"/>
  <c r="C1679" i="12"/>
  <c r="D1679" i="12"/>
  <c r="C1680" i="12"/>
  <c r="D1680" i="12"/>
  <c r="C1681" i="12"/>
  <c r="D1681" i="12"/>
  <c r="C1682" i="12"/>
  <c r="D1682" i="12"/>
  <c r="C1683" i="12"/>
  <c r="D1683" i="12"/>
  <c r="C1684" i="12"/>
  <c r="D1684" i="12"/>
  <c r="C1685" i="12"/>
  <c r="D1685" i="12"/>
  <c r="C1686" i="12"/>
  <c r="D1686" i="12"/>
  <c r="C1687" i="12"/>
  <c r="D1687" i="12"/>
  <c r="C1688" i="12"/>
  <c r="D1688" i="12"/>
  <c r="C1689" i="12"/>
  <c r="D1689" i="12"/>
  <c r="C1690" i="12"/>
  <c r="D1690" i="12"/>
  <c r="C1691" i="12"/>
  <c r="D1691" i="12"/>
  <c r="C1692" i="12"/>
  <c r="D1692" i="12"/>
  <c r="C1693" i="12"/>
  <c r="D1693" i="12"/>
  <c r="C1694" i="12"/>
  <c r="D1694" i="12"/>
  <c r="C1695" i="12"/>
  <c r="D1695" i="12"/>
  <c r="C1696" i="12"/>
  <c r="D1696" i="12"/>
  <c r="C1697" i="12"/>
  <c r="D1697" i="12"/>
  <c r="C1698" i="12"/>
  <c r="D1698" i="12"/>
  <c r="C1699" i="12"/>
  <c r="D1699" i="12"/>
  <c r="C1700" i="12"/>
  <c r="D1700" i="12"/>
  <c r="C1701" i="12"/>
  <c r="D1701" i="12"/>
  <c r="C1702" i="12"/>
  <c r="D1702" i="12"/>
  <c r="C1703" i="12"/>
  <c r="D1703" i="12"/>
  <c r="C1704" i="12"/>
  <c r="D1704" i="12"/>
  <c r="C1705" i="12"/>
  <c r="D1705" i="12"/>
  <c r="C1706" i="12"/>
  <c r="D1706" i="12"/>
  <c r="C1707" i="12"/>
  <c r="D1707" i="12"/>
  <c r="C1708" i="12"/>
  <c r="D1708" i="12"/>
  <c r="C1709" i="12"/>
  <c r="D1709" i="12"/>
  <c r="C1710" i="12"/>
  <c r="D1710" i="12"/>
  <c r="C1711" i="12"/>
  <c r="D1711" i="12"/>
  <c r="C1712" i="12"/>
  <c r="D1712" i="12"/>
  <c r="C1713" i="12"/>
  <c r="D1713" i="12"/>
  <c r="C1714" i="12"/>
  <c r="D1714" i="12"/>
  <c r="C1715" i="12"/>
  <c r="D1715" i="12"/>
  <c r="C1716" i="12"/>
  <c r="D1716" i="12"/>
  <c r="C1717" i="12"/>
  <c r="D1717" i="12"/>
  <c r="C1718" i="12"/>
  <c r="D1718" i="12"/>
  <c r="C1719" i="12"/>
  <c r="D1719" i="12"/>
  <c r="C1720" i="12"/>
  <c r="D1720" i="12"/>
  <c r="C1721" i="12"/>
  <c r="D1721" i="12"/>
  <c r="C1722" i="12"/>
  <c r="D1722" i="12"/>
  <c r="C1723" i="12"/>
  <c r="D1723" i="12"/>
  <c r="C1724" i="12"/>
  <c r="D1724" i="12"/>
  <c r="C1725" i="12"/>
  <c r="D1725" i="12"/>
  <c r="C1726" i="12"/>
  <c r="D1726" i="12"/>
  <c r="C1727" i="12"/>
  <c r="D1727" i="12"/>
  <c r="C1728" i="12"/>
  <c r="D1728" i="12"/>
  <c r="C1729" i="12"/>
  <c r="D1729" i="12"/>
  <c r="C1730" i="12"/>
  <c r="D1730" i="12"/>
  <c r="C1731" i="12"/>
  <c r="D1731" i="12"/>
  <c r="C1732" i="12"/>
  <c r="D1732" i="12"/>
  <c r="C1733" i="12"/>
  <c r="D1733" i="12"/>
  <c r="C1734" i="12"/>
  <c r="D1734" i="12"/>
  <c r="C1735" i="12"/>
  <c r="D1735" i="12"/>
  <c r="C1736" i="12"/>
  <c r="D1736" i="12"/>
  <c r="C1737" i="12"/>
  <c r="D1737" i="12"/>
  <c r="C1738" i="12"/>
  <c r="D1738" i="12"/>
  <c r="C1739" i="12"/>
  <c r="D1739" i="12"/>
  <c r="C1740" i="12"/>
  <c r="D1740" i="12"/>
  <c r="C1741" i="12"/>
  <c r="D1741" i="12"/>
  <c r="C1742" i="12"/>
  <c r="D1742" i="12"/>
  <c r="C1743" i="12"/>
  <c r="D1743" i="12"/>
  <c r="C1744" i="12"/>
  <c r="D1744" i="12"/>
  <c r="C1745" i="12"/>
  <c r="D1745" i="12"/>
  <c r="C1746" i="12"/>
  <c r="D1746" i="12"/>
  <c r="C1747" i="12"/>
  <c r="D1747" i="12"/>
  <c r="C1748" i="12"/>
  <c r="D1748" i="12"/>
  <c r="C1749" i="12"/>
  <c r="D1749" i="12"/>
  <c r="C1750" i="12"/>
  <c r="D1750" i="12"/>
  <c r="C1751" i="12"/>
  <c r="D1751" i="12"/>
  <c r="C1752" i="12"/>
  <c r="D1752" i="12"/>
  <c r="C1753" i="12"/>
  <c r="D1753" i="12"/>
  <c r="C1754" i="12"/>
  <c r="D1754" i="12"/>
  <c r="C1755" i="12"/>
  <c r="D1755" i="12"/>
  <c r="C1756" i="12"/>
  <c r="D1756" i="12"/>
  <c r="C1757" i="12"/>
  <c r="D1757" i="12"/>
  <c r="C1758" i="12"/>
  <c r="D1758" i="12"/>
  <c r="C1759" i="12"/>
  <c r="D1759" i="12"/>
  <c r="C1760" i="12"/>
  <c r="D1760" i="12"/>
  <c r="C1761" i="12"/>
  <c r="D1761" i="12"/>
  <c r="C1762" i="12"/>
  <c r="D1762" i="12"/>
  <c r="C1763" i="12"/>
  <c r="D1763" i="12"/>
  <c r="C1764" i="12"/>
  <c r="D1764" i="12"/>
  <c r="C1765" i="12"/>
  <c r="D1765" i="12"/>
  <c r="C1766" i="12"/>
  <c r="D1766" i="12"/>
  <c r="C1767" i="12"/>
  <c r="D1767" i="12"/>
  <c r="C1768" i="12"/>
  <c r="D1768" i="12"/>
  <c r="C1769" i="12"/>
  <c r="D1769" i="12"/>
  <c r="C1770" i="12"/>
  <c r="D1770" i="12"/>
  <c r="C1771" i="12"/>
  <c r="D1771" i="12"/>
  <c r="C1772" i="12"/>
  <c r="D1772" i="12"/>
  <c r="C1773" i="12"/>
  <c r="D1773" i="12"/>
  <c r="C1774" i="12"/>
  <c r="D1774" i="12"/>
  <c r="C1775" i="12"/>
  <c r="D1775" i="12"/>
  <c r="C1776" i="12"/>
  <c r="D1776" i="12"/>
  <c r="C1777" i="12"/>
  <c r="D1777" i="12"/>
  <c r="C1778" i="12"/>
  <c r="D1778" i="12"/>
  <c r="C1779" i="12"/>
  <c r="D1779" i="12"/>
  <c r="C1780" i="12"/>
  <c r="D1780" i="12"/>
  <c r="C1781" i="12"/>
  <c r="D1781" i="12"/>
  <c r="C1782" i="12"/>
  <c r="D1782" i="12"/>
  <c r="C1783" i="12"/>
  <c r="D1783" i="12"/>
  <c r="C1784" i="12"/>
  <c r="D1784" i="12"/>
  <c r="C1785" i="12"/>
  <c r="D1785" i="12"/>
  <c r="C1786" i="12"/>
  <c r="D1786" i="12"/>
  <c r="C1787" i="12"/>
  <c r="D1787" i="12"/>
  <c r="C1788" i="12"/>
  <c r="D1788" i="12"/>
  <c r="C1789" i="12"/>
  <c r="D1789" i="12"/>
  <c r="C1790" i="12"/>
  <c r="D1790" i="12"/>
  <c r="C1791" i="12"/>
  <c r="D1791" i="12"/>
  <c r="C1792" i="12"/>
  <c r="D1792" i="12"/>
  <c r="C1793" i="12"/>
  <c r="D1793" i="12"/>
  <c r="C1794" i="12"/>
  <c r="D1794" i="12"/>
  <c r="C1795" i="12"/>
  <c r="D1795" i="12"/>
  <c r="C1796" i="12"/>
  <c r="D1796" i="12"/>
  <c r="C1797" i="12"/>
  <c r="D1797" i="12"/>
  <c r="C1798" i="12"/>
  <c r="D1798" i="12"/>
  <c r="C1799" i="12"/>
  <c r="D1799" i="12"/>
  <c r="C1800" i="12"/>
  <c r="D1800" i="12"/>
  <c r="C1801" i="12"/>
  <c r="D1801" i="12"/>
  <c r="C1802" i="12"/>
  <c r="D1802" i="12"/>
  <c r="C1803" i="12"/>
  <c r="D1803" i="12"/>
  <c r="C1804" i="12"/>
  <c r="D1804" i="12"/>
  <c r="C1805" i="12"/>
  <c r="D1805" i="12"/>
  <c r="C1806" i="12"/>
  <c r="D1806" i="12"/>
  <c r="C1807" i="12"/>
  <c r="D1807" i="12"/>
  <c r="C1808" i="12"/>
  <c r="D1808" i="12"/>
  <c r="C1809" i="12"/>
  <c r="D1809" i="12"/>
  <c r="C1810" i="12"/>
  <c r="D1810" i="12"/>
  <c r="C1811" i="12"/>
  <c r="D1811" i="12"/>
  <c r="C1812" i="12"/>
  <c r="D1812" i="12"/>
  <c r="C1813" i="12"/>
  <c r="D1813" i="12"/>
  <c r="C1814" i="12"/>
  <c r="D1814" i="12"/>
  <c r="C1815" i="12"/>
  <c r="D1815" i="12"/>
  <c r="C1816" i="12"/>
  <c r="D1816" i="12"/>
  <c r="C1817" i="12"/>
  <c r="D1817" i="12"/>
  <c r="C1818" i="12"/>
  <c r="D1818" i="12"/>
  <c r="C1819" i="12"/>
  <c r="D1819" i="12"/>
  <c r="C1820" i="12"/>
  <c r="D1820" i="12"/>
  <c r="C1821" i="12"/>
  <c r="D1821" i="12"/>
  <c r="C1822" i="12"/>
  <c r="D1822" i="12"/>
  <c r="C1823" i="12"/>
  <c r="D1823" i="12"/>
  <c r="C1824" i="12"/>
  <c r="D1824" i="12"/>
  <c r="C1825" i="12"/>
  <c r="D1825" i="12"/>
  <c r="C1826" i="12"/>
  <c r="D1826" i="12"/>
  <c r="C1827" i="12"/>
  <c r="D1827" i="12"/>
  <c r="C1828" i="12"/>
  <c r="D1828" i="12"/>
  <c r="C1829" i="12"/>
  <c r="D1829" i="12"/>
  <c r="C1830" i="12"/>
  <c r="D1830" i="12"/>
  <c r="C1831" i="12"/>
  <c r="D1831" i="12"/>
  <c r="C1832" i="12"/>
  <c r="D1832" i="12"/>
  <c r="C1833" i="12"/>
  <c r="D1833" i="12"/>
  <c r="C1834" i="12"/>
  <c r="D1834" i="12"/>
  <c r="C1835" i="12"/>
  <c r="D1835" i="12"/>
  <c r="C1836" i="12"/>
  <c r="D1836" i="12"/>
  <c r="C1837" i="12"/>
  <c r="D1837" i="12"/>
  <c r="C1838" i="12"/>
  <c r="D1838" i="12"/>
  <c r="C1839" i="12"/>
  <c r="D1839" i="12"/>
  <c r="C1840" i="12"/>
  <c r="D1840" i="12"/>
  <c r="C1841" i="12"/>
  <c r="D1841" i="12"/>
  <c r="C1842" i="12"/>
  <c r="D1842" i="12"/>
  <c r="C1843" i="12"/>
  <c r="D1843" i="12"/>
  <c r="C1844" i="12"/>
  <c r="D1844" i="12"/>
  <c r="C1845" i="12"/>
  <c r="D1845" i="12"/>
  <c r="C1846" i="12"/>
  <c r="D1846" i="12"/>
  <c r="C1847" i="12"/>
  <c r="D1847" i="12"/>
  <c r="C1848" i="12"/>
  <c r="D1848" i="12"/>
  <c r="C1849" i="12"/>
  <c r="D1849" i="12"/>
  <c r="C1850" i="12"/>
  <c r="D1850" i="12"/>
  <c r="C1851" i="12"/>
  <c r="D1851" i="12"/>
  <c r="C1852" i="12"/>
  <c r="D1852" i="12"/>
  <c r="C1853" i="12"/>
  <c r="D1853" i="12"/>
  <c r="C1854" i="12"/>
  <c r="D1854" i="12"/>
  <c r="C1855" i="12"/>
  <c r="D1855" i="12"/>
  <c r="C1856" i="12"/>
  <c r="D1856" i="12"/>
  <c r="C1857" i="12"/>
  <c r="D1857" i="12"/>
  <c r="C1858" i="12"/>
  <c r="D1858" i="12"/>
  <c r="C1859" i="12"/>
  <c r="D1859" i="12"/>
  <c r="C1860" i="12"/>
  <c r="D1860" i="12"/>
  <c r="C1861" i="12"/>
  <c r="D1861" i="12"/>
  <c r="C1862" i="12"/>
  <c r="D1862" i="12"/>
  <c r="C1863" i="12"/>
  <c r="D1863" i="12"/>
  <c r="C1864" i="12"/>
  <c r="D1864" i="12"/>
  <c r="C1865" i="12"/>
  <c r="D1865" i="12"/>
  <c r="C1866" i="12"/>
  <c r="D1866" i="12"/>
  <c r="C1867" i="12"/>
  <c r="D1867" i="12"/>
  <c r="C1868" i="12"/>
  <c r="D1868" i="12"/>
  <c r="C1869" i="12"/>
  <c r="D1869" i="12"/>
  <c r="C1870" i="12"/>
  <c r="D1870" i="12"/>
  <c r="C1871" i="12"/>
  <c r="D1871" i="12"/>
  <c r="C1872" i="12"/>
  <c r="D1872" i="12"/>
  <c r="C1873" i="12"/>
  <c r="D1873" i="12"/>
  <c r="C1874" i="12"/>
  <c r="D1874" i="12"/>
  <c r="C1875" i="12"/>
  <c r="D1875" i="12"/>
  <c r="C1876" i="12"/>
  <c r="D1876" i="12"/>
  <c r="C1877" i="12"/>
  <c r="D1877" i="12"/>
  <c r="C1878" i="12"/>
  <c r="D1878" i="12"/>
  <c r="C1879" i="12"/>
  <c r="D1879" i="12"/>
  <c r="C1880" i="12"/>
  <c r="D1880" i="12"/>
  <c r="C1881" i="12"/>
  <c r="D1881" i="12"/>
  <c r="C1882" i="12"/>
  <c r="D1882" i="12"/>
  <c r="C1883" i="12"/>
  <c r="D1883" i="12"/>
  <c r="C1884" i="12"/>
  <c r="D1884" i="12"/>
  <c r="C1885" i="12"/>
  <c r="D1885" i="12"/>
  <c r="C1886" i="12"/>
  <c r="D1886" i="12"/>
  <c r="C1887" i="12"/>
  <c r="D1887" i="12"/>
  <c r="C1888" i="12"/>
  <c r="D1888" i="12"/>
  <c r="C1889" i="12"/>
  <c r="D1889" i="12"/>
  <c r="C1890" i="12"/>
  <c r="D1890" i="12"/>
  <c r="C1891" i="12"/>
  <c r="D1891" i="12"/>
  <c r="C1892" i="12"/>
  <c r="D1892" i="12"/>
  <c r="C1893" i="12"/>
  <c r="D1893" i="12"/>
  <c r="C1894" i="12"/>
  <c r="D1894" i="12"/>
  <c r="C1895" i="12"/>
  <c r="D1895" i="12"/>
  <c r="C1896" i="12"/>
  <c r="D1896" i="12"/>
  <c r="C1897" i="12"/>
  <c r="D1897" i="12"/>
  <c r="C1898" i="12"/>
  <c r="D1898" i="12"/>
  <c r="C1899" i="12"/>
  <c r="D1899" i="12"/>
  <c r="C1900" i="12"/>
  <c r="D1900" i="12"/>
  <c r="C1901" i="12"/>
  <c r="D1901" i="12"/>
  <c r="C1902" i="12"/>
  <c r="D1902" i="12"/>
  <c r="C1903" i="12"/>
  <c r="D1903" i="12"/>
  <c r="C1904" i="12"/>
  <c r="D1904" i="12"/>
  <c r="C1905" i="12"/>
  <c r="D1905" i="12"/>
  <c r="C1906" i="12"/>
  <c r="D1906" i="12"/>
  <c r="C1907" i="12"/>
  <c r="D1907" i="12"/>
  <c r="C1908" i="12"/>
  <c r="D1908" i="12"/>
  <c r="C1909" i="12"/>
  <c r="D1909" i="12"/>
  <c r="C1910" i="12"/>
  <c r="D1910" i="12"/>
  <c r="C1911" i="12"/>
  <c r="D1911" i="12"/>
  <c r="C1912" i="12"/>
  <c r="D1912" i="12"/>
  <c r="C1913" i="12"/>
  <c r="D1913" i="12"/>
  <c r="C1914" i="12"/>
  <c r="D1914" i="12"/>
  <c r="C1915" i="12"/>
  <c r="D1915" i="12"/>
  <c r="C1916" i="12"/>
  <c r="D1916" i="12"/>
  <c r="C1917" i="12"/>
  <c r="D1917" i="12"/>
  <c r="C1918" i="12"/>
  <c r="D1918" i="12"/>
  <c r="C1919" i="12"/>
  <c r="D1919" i="12"/>
  <c r="C1920" i="12"/>
  <c r="D1920" i="12"/>
  <c r="C1921" i="12"/>
  <c r="D1921" i="12"/>
  <c r="C1922" i="12"/>
  <c r="D1922" i="12"/>
  <c r="C1923" i="12"/>
  <c r="D1923" i="12"/>
  <c r="C1924" i="12"/>
  <c r="D1924" i="12"/>
  <c r="C1925" i="12"/>
  <c r="D1925" i="12"/>
  <c r="C1926" i="12"/>
  <c r="D1926" i="12"/>
  <c r="C1927" i="12"/>
  <c r="D1927" i="12"/>
  <c r="C1928" i="12"/>
  <c r="D1928" i="12"/>
  <c r="C1929" i="12"/>
  <c r="D1929" i="12"/>
  <c r="C1930" i="12"/>
  <c r="D1930" i="12"/>
  <c r="C1931" i="12"/>
  <c r="D1931" i="12"/>
  <c r="C1932" i="12"/>
  <c r="D1932" i="12"/>
  <c r="C1933" i="12"/>
  <c r="D1933" i="12"/>
  <c r="C1934" i="12"/>
  <c r="D1934" i="12"/>
  <c r="C1935" i="12"/>
  <c r="D1935" i="12"/>
  <c r="C1936" i="12"/>
  <c r="D1936" i="12"/>
  <c r="C1937" i="12"/>
  <c r="D1937" i="12"/>
  <c r="C1938" i="12"/>
  <c r="D1938" i="12"/>
  <c r="C1939" i="12"/>
  <c r="D1939" i="12"/>
  <c r="C1940" i="12"/>
  <c r="D1940" i="12"/>
  <c r="C1941" i="12"/>
  <c r="D1941" i="12"/>
  <c r="C1942" i="12"/>
  <c r="D1942" i="12"/>
  <c r="C1943" i="12"/>
  <c r="D1943" i="12"/>
  <c r="C1944" i="12"/>
  <c r="D1944" i="12"/>
  <c r="C1945" i="12"/>
  <c r="D1945" i="12"/>
  <c r="C1946" i="12"/>
  <c r="D1946" i="12"/>
  <c r="C1947" i="12"/>
  <c r="D1947" i="12"/>
  <c r="C1948" i="12"/>
  <c r="D1948" i="12"/>
  <c r="C1949" i="12"/>
  <c r="D1949" i="12"/>
  <c r="C1950" i="12"/>
  <c r="D1950" i="12"/>
  <c r="C1951" i="12"/>
  <c r="D1951" i="12"/>
  <c r="C1952" i="12"/>
  <c r="D1952" i="12"/>
  <c r="C1953" i="12"/>
  <c r="D1953" i="12"/>
  <c r="C1954" i="12"/>
  <c r="D1954" i="12"/>
  <c r="C1955" i="12"/>
  <c r="D1955" i="12"/>
  <c r="C1956" i="12"/>
  <c r="D1956" i="12"/>
  <c r="C1957" i="12"/>
  <c r="D1957" i="12"/>
  <c r="C1958" i="12"/>
  <c r="D1958" i="12"/>
  <c r="C1959" i="12"/>
  <c r="D1959" i="12"/>
  <c r="C1960" i="12"/>
  <c r="D1960" i="12"/>
  <c r="C1961" i="12"/>
  <c r="D1961" i="12"/>
  <c r="C1962" i="12"/>
  <c r="D1962" i="12"/>
  <c r="C1963" i="12"/>
  <c r="D1963" i="12"/>
  <c r="C1964" i="12"/>
  <c r="D1964" i="12"/>
  <c r="C1965" i="12"/>
  <c r="D1965" i="12"/>
  <c r="C1966" i="12"/>
  <c r="D1966" i="12"/>
  <c r="C1967" i="12"/>
  <c r="D1967" i="12"/>
  <c r="C1968" i="12"/>
  <c r="D1968" i="12"/>
  <c r="C1969" i="12"/>
  <c r="D1969" i="12"/>
  <c r="C1970" i="12"/>
  <c r="D1970" i="12"/>
  <c r="C1971" i="12"/>
  <c r="D1971" i="12"/>
  <c r="C1972" i="12"/>
  <c r="D1972" i="12"/>
  <c r="C1973" i="12"/>
  <c r="D1973" i="12"/>
  <c r="C1974" i="12"/>
  <c r="D1974" i="12"/>
  <c r="C1975" i="12"/>
  <c r="D1975" i="12"/>
  <c r="C1976" i="12"/>
  <c r="D1976" i="12"/>
  <c r="C1977" i="12"/>
  <c r="D1977" i="12"/>
  <c r="C1978" i="12"/>
  <c r="D1978" i="12"/>
  <c r="C1979" i="12"/>
  <c r="D1979" i="12"/>
  <c r="C1980" i="12"/>
  <c r="D1980" i="12"/>
  <c r="C1981" i="12"/>
  <c r="D1981" i="12"/>
  <c r="C1982" i="12"/>
  <c r="D1982" i="12"/>
  <c r="C1983" i="12"/>
  <c r="D1983" i="12"/>
  <c r="C1984" i="12"/>
  <c r="D1984" i="12"/>
  <c r="C1985" i="12"/>
  <c r="D1985" i="12"/>
  <c r="C1986" i="12"/>
  <c r="D1986" i="12"/>
  <c r="C1987" i="12"/>
  <c r="D1987" i="12"/>
  <c r="C1988" i="12"/>
  <c r="D1988" i="12"/>
  <c r="C1989" i="12"/>
  <c r="D1989" i="12"/>
  <c r="C1990" i="12"/>
  <c r="D1990" i="12"/>
  <c r="C1991" i="12"/>
  <c r="D1991" i="12"/>
  <c r="C1992" i="12"/>
  <c r="D1992" i="12"/>
  <c r="C1993" i="12"/>
  <c r="D1993" i="12"/>
  <c r="C1994" i="12"/>
  <c r="D1994" i="12"/>
  <c r="C1995" i="12"/>
  <c r="D1995" i="12"/>
  <c r="C1996" i="12"/>
  <c r="D1996" i="12"/>
  <c r="C1997" i="12"/>
  <c r="D1997" i="12"/>
  <c r="C1998" i="12"/>
  <c r="D1998" i="12"/>
  <c r="C1999" i="12"/>
  <c r="D1999" i="12"/>
  <c r="C2000" i="12"/>
  <c r="D2000" i="12"/>
  <c r="C2001" i="12"/>
  <c r="D2001" i="12"/>
  <c r="C2002" i="12"/>
  <c r="D2002" i="12"/>
  <c r="C2003" i="12"/>
  <c r="D2003" i="12"/>
  <c r="C2004" i="12"/>
  <c r="D2004" i="12"/>
  <c r="C2005" i="12"/>
  <c r="D2005" i="12"/>
  <c r="C2006" i="12"/>
  <c r="D2006" i="12"/>
  <c r="C2007" i="12"/>
  <c r="D2007" i="12"/>
  <c r="C2008" i="12"/>
  <c r="D2008" i="12"/>
  <c r="C2009" i="12"/>
  <c r="D2009" i="12"/>
  <c r="C2010" i="12"/>
  <c r="D2010" i="12"/>
  <c r="C2011" i="12"/>
  <c r="D2011" i="12"/>
  <c r="C2012" i="12"/>
  <c r="D2012" i="12"/>
  <c r="C2013" i="12"/>
  <c r="D2013" i="12"/>
  <c r="C2014" i="12"/>
  <c r="D2014" i="12"/>
  <c r="C2015" i="12"/>
  <c r="D2015" i="12"/>
  <c r="C2016" i="12"/>
  <c r="D2016" i="12"/>
  <c r="C2017" i="12"/>
  <c r="D2017" i="12"/>
  <c r="C2018" i="12"/>
  <c r="D2018" i="12"/>
  <c r="C2019" i="12"/>
  <c r="D2019" i="12"/>
  <c r="C2020" i="12"/>
  <c r="D2020" i="12"/>
  <c r="C2021" i="12"/>
  <c r="D2021" i="12"/>
  <c r="C2022" i="12"/>
  <c r="D2022" i="12"/>
  <c r="C2023" i="12"/>
  <c r="D2023" i="12"/>
  <c r="C2024" i="12"/>
  <c r="D2024" i="12"/>
  <c r="C2025" i="12"/>
  <c r="D2025" i="12"/>
  <c r="C2026" i="12"/>
  <c r="D2026" i="12"/>
  <c r="C2027" i="12"/>
  <c r="D2027" i="12"/>
  <c r="C2028" i="12"/>
  <c r="D2028" i="12"/>
  <c r="C2029" i="12"/>
  <c r="D2029" i="12"/>
  <c r="C2030" i="12"/>
  <c r="D2030" i="12"/>
  <c r="C2031" i="12"/>
  <c r="D2031" i="12"/>
  <c r="C2032" i="12"/>
  <c r="D2032" i="12"/>
  <c r="C2033" i="12"/>
  <c r="D2033" i="12"/>
  <c r="C2034" i="12"/>
  <c r="D2034" i="12"/>
  <c r="C2035" i="12"/>
  <c r="D2035" i="12"/>
  <c r="C2036" i="12"/>
  <c r="D2036" i="12"/>
  <c r="C2037" i="12"/>
  <c r="D2037" i="12"/>
  <c r="C2038" i="12"/>
  <c r="D2038" i="12"/>
  <c r="C2039" i="12"/>
  <c r="D2039" i="12"/>
  <c r="C2040" i="12"/>
  <c r="D2040" i="12"/>
  <c r="C2041" i="12"/>
  <c r="D2041" i="12"/>
  <c r="C2042" i="12"/>
  <c r="D2042" i="12"/>
  <c r="C2043" i="12"/>
  <c r="D2043" i="12"/>
  <c r="C2044" i="12"/>
  <c r="D2044" i="12"/>
  <c r="C2045" i="12"/>
  <c r="D2045" i="12"/>
  <c r="C2046" i="12"/>
  <c r="D2046" i="12"/>
  <c r="C2047" i="12"/>
  <c r="D2047" i="12"/>
  <c r="C2048" i="12"/>
  <c r="D2048" i="12"/>
  <c r="C2049" i="12"/>
  <c r="D2049" i="12"/>
  <c r="C2050" i="12"/>
  <c r="D2050" i="12"/>
  <c r="C2051" i="12"/>
  <c r="D2051" i="12"/>
  <c r="C2052" i="12"/>
  <c r="D2052" i="12"/>
  <c r="C2053" i="12"/>
  <c r="D2053" i="12"/>
  <c r="C2054" i="12"/>
  <c r="D2054" i="12"/>
  <c r="C2055" i="12"/>
  <c r="D2055" i="12"/>
  <c r="C2056" i="12"/>
  <c r="D2056" i="12"/>
  <c r="C2057" i="12"/>
  <c r="D2057" i="12"/>
  <c r="C2058" i="12"/>
  <c r="D2058" i="12"/>
  <c r="C2059" i="12"/>
  <c r="D2059" i="12"/>
  <c r="C2060" i="12"/>
  <c r="D2060" i="12"/>
  <c r="C2061" i="12"/>
  <c r="D2061" i="12"/>
  <c r="C2062" i="12"/>
  <c r="D2062" i="12"/>
  <c r="C2063" i="12"/>
  <c r="D2063" i="12"/>
  <c r="C2064" i="12"/>
  <c r="D2064" i="12"/>
  <c r="C2065" i="12"/>
  <c r="D2065" i="12"/>
  <c r="C2066" i="12"/>
  <c r="D2066" i="12"/>
  <c r="C2067" i="12"/>
  <c r="D2067" i="12"/>
  <c r="C2068" i="12"/>
  <c r="D2068" i="12"/>
  <c r="C2069" i="12"/>
  <c r="D2069" i="12"/>
  <c r="C2070" i="12"/>
  <c r="D2070" i="12"/>
  <c r="C2071" i="12"/>
  <c r="D2071" i="12"/>
  <c r="C2072" i="12"/>
  <c r="D2072" i="12"/>
  <c r="C2073" i="12"/>
  <c r="D2073" i="12"/>
  <c r="C2074" i="12"/>
  <c r="D2074" i="12"/>
  <c r="C2075" i="12"/>
  <c r="D2075" i="12"/>
  <c r="C2076" i="12"/>
  <c r="D2076" i="12"/>
  <c r="C2077" i="12"/>
  <c r="D2077" i="12"/>
  <c r="C2078" i="12"/>
  <c r="D2078" i="12"/>
  <c r="C2079" i="12"/>
  <c r="D2079" i="12"/>
  <c r="C2080" i="12"/>
  <c r="D2080" i="12"/>
  <c r="C2081" i="12"/>
  <c r="D2081" i="12"/>
  <c r="C2082" i="12"/>
  <c r="D2082" i="12"/>
  <c r="C2083" i="12"/>
  <c r="D2083" i="12"/>
  <c r="C2084" i="12"/>
  <c r="D2084" i="12"/>
  <c r="C2085" i="12"/>
  <c r="D2085" i="12"/>
  <c r="C2086" i="12"/>
  <c r="D2086" i="12"/>
  <c r="C2087" i="12"/>
  <c r="D2087" i="12"/>
  <c r="C2088" i="12"/>
  <c r="D2088" i="12"/>
  <c r="C2089" i="12"/>
  <c r="D2089" i="12"/>
  <c r="C2090" i="12"/>
  <c r="D2090" i="12"/>
  <c r="C2091" i="12"/>
  <c r="D2091" i="12"/>
  <c r="C2092" i="12"/>
  <c r="D2092" i="12"/>
  <c r="C2093" i="12"/>
  <c r="D2093" i="12"/>
  <c r="C2094" i="12"/>
  <c r="D2094" i="12"/>
  <c r="C2095" i="12"/>
  <c r="D2095" i="12"/>
  <c r="C2096" i="12"/>
  <c r="D2096" i="12"/>
  <c r="C2097" i="12"/>
  <c r="D2097" i="12"/>
  <c r="C2098" i="12"/>
  <c r="D2098" i="12"/>
  <c r="C2099" i="12"/>
  <c r="D2099" i="12"/>
  <c r="C2100" i="12"/>
  <c r="D2100" i="12"/>
  <c r="C2101" i="12"/>
  <c r="D2101" i="12"/>
  <c r="C2102" i="12"/>
  <c r="D2102" i="12"/>
  <c r="C2103" i="12"/>
  <c r="D2103" i="12"/>
  <c r="C2104" i="12"/>
  <c r="D2104" i="12"/>
  <c r="C2105" i="12"/>
  <c r="D2105" i="12"/>
  <c r="C2106" i="12"/>
  <c r="D2106" i="12"/>
  <c r="C2107" i="12"/>
  <c r="D2107" i="12"/>
  <c r="C2108" i="12"/>
  <c r="D2108" i="12"/>
  <c r="C2109" i="12"/>
  <c r="D2109" i="12"/>
  <c r="C2110" i="12"/>
  <c r="D2110" i="12"/>
  <c r="C2111" i="12"/>
  <c r="D2111" i="12"/>
  <c r="C2112" i="12"/>
  <c r="D2112" i="12"/>
  <c r="C2113" i="12"/>
  <c r="D2113" i="12"/>
  <c r="C2114" i="12"/>
  <c r="D2114" i="12"/>
  <c r="C2115" i="12"/>
  <c r="D2115" i="12"/>
  <c r="C2116" i="12"/>
  <c r="D2116" i="12"/>
  <c r="C2117" i="12"/>
  <c r="D2117" i="12"/>
  <c r="C2118" i="12"/>
  <c r="D2118" i="12"/>
  <c r="C2119" i="12"/>
  <c r="D2119" i="12"/>
  <c r="C2120" i="12"/>
  <c r="D2120" i="12"/>
  <c r="C2121" i="12"/>
  <c r="D2121" i="12"/>
  <c r="C2122" i="12"/>
  <c r="D2122" i="12"/>
  <c r="C2123" i="12"/>
  <c r="D2123" i="12"/>
  <c r="C2124" i="12"/>
  <c r="D2124" i="12"/>
  <c r="C2125" i="12"/>
  <c r="D2125" i="12"/>
  <c r="C2126" i="12"/>
  <c r="D2126" i="12"/>
  <c r="C2127" i="12"/>
  <c r="D2127" i="12"/>
  <c r="C2128" i="12"/>
  <c r="D2128" i="12"/>
  <c r="C2129" i="12"/>
  <c r="D2129" i="12"/>
  <c r="C2130" i="12"/>
  <c r="D2130" i="12"/>
  <c r="C2131" i="12"/>
  <c r="D2131" i="12"/>
  <c r="C2132" i="12"/>
  <c r="D2132" i="12"/>
  <c r="C2133" i="12"/>
  <c r="D2133" i="12"/>
  <c r="C2134" i="12"/>
  <c r="D2134" i="12"/>
  <c r="C2135" i="12"/>
  <c r="D2135" i="12"/>
  <c r="C2136" i="12"/>
  <c r="D2136" i="12"/>
  <c r="C2137" i="12"/>
  <c r="D2137" i="12"/>
  <c r="C2138" i="12"/>
  <c r="D2138" i="12"/>
  <c r="C2139" i="12"/>
  <c r="D2139" i="12"/>
  <c r="C2140" i="12"/>
  <c r="D2140" i="12"/>
  <c r="C2141" i="12"/>
  <c r="D2141" i="12"/>
  <c r="C2142" i="12"/>
  <c r="D2142" i="12"/>
  <c r="C2143" i="12"/>
  <c r="D2143" i="12"/>
  <c r="C2144" i="12"/>
  <c r="D2144" i="12"/>
  <c r="C2145" i="12"/>
  <c r="D2145" i="12"/>
  <c r="C2146" i="12"/>
  <c r="D2146" i="12"/>
  <c r="C2147" i="12"/>
  <c r="D2147" i="12"/>
  <c r="C2148" i="12"/>
  <c r="D2148" i="12"/>
  <c r="C2149" i="12"/>
  <c r="D2149" i="12"/>
  <c r="C2150" i="12"/>
  <c r="D2150" i="12"/>
  <c r="C2151" i="12"/>
  <c r="D2151" i="12"/>
  <c r="C2152" i="12"/>
  <c r="D2152" i="12"/>
  <c r="C2153" i="12"/>
  <c r="D2153" i="12"/>
  <c r="C2154" i="12"/>
  <c r="D2154" i="12"/>
  <c r="C2155" i="12"/>
  <c r="D2155" i="12"/>
  <c r="C2156" i="12"/>
  <c r="D2156" i="12"/>
  <c r="C2157" i="12"/>
  <c r="D2157" i="12"/>
  <c r="C2158" i="12"/>
  <c r="D2158" i="12"/>
  <c r="C2159" i="12"/>
  <c r="D2159" i="12"/>
  <c r="C2160" i="12"/>
  <c r="D2160" i="12"/>
  <c r="C2161" i="12"/>
  <c r="D2161" i="12"/>
  <c r="C2162" i="12"/>
  <c r="D2162" i="12"/>
  <c r="C2163" i="12"/>
  <c r="D2163" i="12"/>
  <c r="C2164" i="12"/>
  <c r="D2164" i="12"/>
  <c r="C2165" i="12"/>
  <c r="D2165" i="12"/>
  <c r="C2166" i="12"/>
  <c r="D2166" i="12"/>
  <c r="C2167" i="12"/>
  <c r="D2167" i="12"/>
  <c r="C2168" i="12"/>
  <c r="D2168" i="12"/>
  <c r="C2169" i="12"/>
  <c r="D2169" i="12"/>
  <c r="C2170" i="12"/>
  <c r="D2170" i="12"/>
  <c r="C2171" i="12"/>
  <c r="D2171" i="12"/>
  <c r="C2172" i="12"/>
  <c r="D2172" i="12"/>
  <c r="C2173" i="12"/>
  <c r="D2173" i="12"/>
  <c r="C2174" i="12"/>
  <c r="D2174" i="12"/>
  <c r="C2175" i="12"/>
  <c r="D2175" i="12"/>
  <c r="C2176" i="12"/>
  <c r="D2176" i="12"/>
  <c r="C2177" i="12"/>
  <c r="D2177" i="12"/>
  <c r="C2178" i="12"/>
  <c r="D2178" i="12"/>
  <c r="C2179" i="12"/>
  <c r="D2179" i="12"/>
  <c r="C2180" i="12"/>
  <c r="D2180" i="12"/>
  <c r="C2181" i="12"/>
  <c r="D2181" i="12"/>
  <c r="C2182" i="12"/>
  <c r="D2182" i="12"/>
  <c r="C2183" i="12"/>
  <c r="D2183" i="12"/>
  <c r="C2184" i="12"/>
  <c r="D2184" i="12"/>
  <c r="C2185" i="12"/>
  <c r="D2185" i="12"/>
  <c r="C2186" i="12"/>
  <c r="D2186" i="12"/>
  <c r="C2187" i="12"/>
  <c r="D2187" i="12"/>
  <c r="C2188" i="12"/>
  <c r="D2188" i="12"/>
  <c r="C2189" i="12"/>
  <c r="D2189" i="12"/>
  <c r="C2190" i="12"/>
  <c r="D2190" i="12"/>
  <c r="C2191" i="12"/>
  <c r="D2191" i="12"/>
  <c r="C2192" i="12"/>
  <c r="D2192" i="12"/>
  <c r="C2193" i="12"/>
  <c r="D2193" i="12"/>
  <c r="C2194" i="12"/>
  <c r="D2194" i="12"/>
  <c r="C2195" i="12"/>
  <c r="D2195" i="12"/>
  <c r="C2196" i="12"/>
  <c r="D2196" i="12"/>
  <c r="C2197" i="12"/>
  <c r="D2197" i="12"/>
  <c r="C2198" i="12"/>
  <c r="D2198" i="12"/>
  <c r="C2199" i="12"/>
  <c r="D2199" i="12"/>
  <c r="C2200" i="12"/>
  <c r="D2200" i="12"/>
  <c r="C2201" i="12"/>
  <c r="D2201" i="12"/>
  <c r="C2202" i="12"/>
  <c r="D2202" i="12"/>
  <c r="C2203" i="12"/>
  <c r="D2203" i="12"/>
  <c r="C2204" i="12"/>
  <c r="D2204" i="12"/>
  <c r="C2205" i="12"/>
  <c r="D2205" i="12"/>
  <c r="C2206" i="12"/>
  <c r="D2206" i="12"/>
  <c r="C2207" i="12"/>
  <c r="D2207" i="12"/>
  <c r="C2208" i="12"/>
  <c r="D2208" i="12"/>
  <c r="C2209" i="12"/>
  <c r="D2209" i="12"/>
  <c r="C2210" i="12"/>
  <c r="D2210" i="12"/>
  <c r="C2211" i="12"/>
  <c r="D2211" i="12"/>
  <c r="C2212" i="12"/>
  <c r="D2212" i="12"/>
  <c r="C2213" i="12"/>
  <c r="D2213" i="12"/>
  <c r="C2214" i="12"/>
  <c r="D2214" i="12"/>
  <c r="C2215" i="12"/>
  <c r="D2215" i="12"/>
  <c r="C2216" i="12"/>
  <c r="D2216" i="12"/>
  <c r="C2217" i="12"/>
  <c r="D2217" i="12"/>
  <c r="C2218" i="12"/>
  <c r="D2218" i="12"/>
  <c r="C2219" i="12"/>
  <c r="D2219" i="12"/>
  <c r="C2220" i="12"/>
  <c r="D2220" i="12"/>
  <c r="C2221" i="12"/>
  <c r="D2221" i="12"/>
  <c r="C2222" i="12"/>
  <c r="D2222" i="12"/>
  <c r="C2223" i="12"/>
  <c r="D2223" i="12"/>
  <c r="C2224" i="12"/>
  <c r="D2224" i="12"/>
  <c r="C2225" i="12"/>
  <c r="D2225" i="12"/>
  <c r="C2226" i="12"/>
  <c r="D2226" i="12"/>
  <c r="C2227" i="12"/>
  <c r="D2227" i="12"/>
  <c r="C2228" i="12"/>
  <c r="D2228" i="12"/>
  <c r="C2229" i="12"/>
  <c r="D2229" i="12"/>
  <c r="C2230" i="12"/>
  <c r="D2230" i="12"/>
  <c r="C2231" i="12"/>
  <c r="D2231" i="12"/>
  <c r="C2232" i="12"/>
  <c r="D2232" i="12"/>
  <c r="C2233" i="12"/>
  <c r="D2233" i="12"/>
  <c r="C2234" i="12"/>
  <c r="D2234" i="12"/>
  <c r="C2235" i="12"/>
  <c r="D2235" i="12"/>
  <c r="C2236" i="12"/>
  <c r="D2236" i="12"/>
  <c r="C2237" i="12"/>
  <c r="D2237" i="12"/>
  <c r="C2238" i="12"/>
  <c r="D2238" i="12"/>
  <c r="C2239" i="12"/>
  <c r="D2239" i="12"/>
  <c r="C2240" i="12"/>
  <c r="D2240" i="12"/>
  <c r="C2241" i="12"/>
  <c r="D2241" i="12"/>
  <c r="C2242" i="12"/>
  <c r="D2242" i="12"/>
  <c r="C2243" i="12"/>
  <c r="D2243" i="12"/>
  <c r="C2244" i="12"/>
  <c r="D2244" i="12"/>
  <c r="C2245" i="12"/>
  <c r="D2245" i="12"/>
  <c r="C2246" i="12"/>
  <c r="D2246" i="12"/>
  <c r="C2247" i="12"/>
  <c r="D2247" i="12"/>
  <c r="C2248" i="12"/>
  <c r="D2248" i="12"/>
  <c r="C2249" i="12"/>
  <c r="D2249" i="12"/>
  <c r="C2250" i="12"/>
  <c r="D2250" i="12"/>
  <c r="C2251" i="12"/>
  <c r="D2251" i="12"/>
  <c r="C2252" i="12"/>
  <c r="D2252" i="12"/>
  <c r="C2253" i="12"/>
  <c r="D2253" i="12"/>
  <c r="C2254" i="12"/>
  <c r="D2254" i="12"/>
  <c r="C2255" i="12"/>
  <c r="D2255" i="12"/>
  <c r="C2256" i="12"/>
  <c r="D2256" i="12"/>
  <c r="C2257" i="12"/>
  <c r="D2257" i="12"/>
  <c r="C2258" i="12"/>
  <c r="D2258" i="12"/>
  <c r="C2259" i="12"/>
  <c r="D2259" i="12"/>
  <c r="C2260" i="12"/>
  <c r="D2260" i="12"/>
  <c r="C2261" i="12"/>
  <c r="D2261" i="12"/>
  <c r="C2262" i="12"/>
  <c r="D2262" i="12"/>
  <c r="C2263" i="12"/>
  <c r="D2263" i="12"/>
  <c r="C2264" i="12"/>
  <c r="D2264" i="12"/>
  <c r="C2265" i="12"/>
  <c r="D2265" i="12"/>
  <c r="C2266" i="12"/>
  <c r="D2266" i="12"/>
  <c r="C2267" i="12"/>
  <c r="D2267" i="12"/>
  <c r="C2268" i="12"/>
  <c r="D2268" i="12"/>
  <c r="C2269" i="12"/>
  <c r="D2269" i="12"/>
  <c r="C2270" i="12"/>
  <c r="D2270" i="12"/>
  <c r="C2271" i="12"/>
  <c r="D2271" i="12"/>
  <c r="C2272" i="12"/>
  <c r="D2272" i="12"/>
  <c r="C2273" i="12"/>
  <c r="D2273" i="12"/>
  <c r="C2274" i="12"/>
  <c r="D2274" i="12"/>
  <c r="C2275" i="12"/>
  <c r="D2275" i="12"/>
  <c r="C2276" i="12"/>
  <c r="D2276" i="12"/>
  <c r="C2277" i="12"/>
  <c r="D2277" i="12"/>
  <c r="C2278" i="12"/>
  <c r="D2278" i="12"/>
  <c r="C2279" i="12"/>
  <c r="D2279" i="12"/>
  <c r="C2280" i="12"/>
  <c r="D2280" i="12"/>
  <c r="C2281" i="12"/>
  <c r="D2281" i="12"/>
  <c r="C2282" i="12"/>
  <c r="D2282" i="12"/>
  <c r="C2283" i="12"/>
  <c r="D2283" i="12"/>
  <c r="C2284" i="12"/>
  <c r="D2284" i="12"/>
  <c r="C2285" i="12"/>
  <c r="D2285" i="12"/>
  <c r="C2286" i="12"/>
  <c r="D2286" i="12"/>
  <c r="C2287" i="12"/>
  <c r="D2287" i="12"/>
  <c r="C2288" i="12"/>
  <c r="D2288" i="12"/>
  <c r="C2289" i="12"/>
  <c r="D2289" i="12"/>
  <c r="C2290" i="12"/>
  <c r="D2290" i="12"/>
  <c r="C2291" i="12"/>
  <c r="D2291" i="12"/>
  <c r="C2292" i="12"/>
  <c r="D2292" i="12"/>
  <c r="C2293" i="12"/>
  <c r="D2293" i="12"/>
  <c r="C2294" i="12"/>
  <c r="D2294" i="12"/>
  <c r="C2295" i="12"/>
  <c r="D2295" i="12"/>
  <c r="C2296" i="12"/>
  <c r="D2296" i="12"/>
  <c r="C2297" i="12"/>
  <c r="D2297" i="12"/>
  <c r="C2298" i="12"/>
  <c r="D2298" i="12"/>
  <c r="C2299" i="12"/>
  <c r="D2299" i="12"/>
  <c r="C2300" i="12"/>
  <c r="D2300" i="12"/>
  <c r="C2301" i="12"/>
  <c r="D2301" i="12"/>
  <c r="C2302" i="12"/>
  <c r="D2302" i="12"/>
  <c r="C2303" i="12"/>
  <c r="D2303" i="12"/>
  <c r="C2304" i="12"/>
  <c r="D2304" i="12"/>
  <c r="C2305" i="12"/>
  <c r="D2305" i="12"/>
  <c r="C2306" i="12"/>
  <c r="D2306" i="12"/>
  <c r="C2307" i="12"/>
  <c r="D2307" i="12"/>
  <c r="C2308" i="12"/>
  <c r="D2308" i="12"/>
  <c r="C2309" i="12"/>
  <c r="D2309" i="12"/>
  <c r="C2310" i="12"/>
  <c r="D2310" i="12"/>
  <c r="C2311" i="12"/>
  <c r="D2311" i="12"/>
  <c r="C2312" i="12"/>
  <c r="D2312" i="12"/>
  <c r="C2313" i="12"/>
  <c r="D2313" i="12"/>
  <c r="C2314" i="12"/>
  <c r="D2314" i="12"/>
  <c r="C2315" i="12"/>
  <c r="D2315" i="12"/>
  <c r="C2316" i="12"/>
  <c r="D2316" i="12"/>
  <c r="C2317" i="12"/>
  <c r="D2317" i="12"/>
  <c r="C2318" i="12"/>
  <c r="D2318" i="12"/>
  <c r="C2319" i="12"/>
  <c r="D2319" i="12"/>
  <c r="C2320" i="12"/>
  <c r="D2320" i="12"/>
  <c r="C2321" i="12"/>
  <c r="D2321" i="12"/>
  <c r="C2322" i="12"/>
  <c r="D2322" i="12"/>
  <c r="C2323" i="12"/>
  <c r="D2323" i="12"/>
  <c r="C2324" i="12"/>
  <c r="D2324" i="12"/>
  <c r="C2325" i="12"/>
  <c r="D2325" i="12"/>
  <c r="C2326" i="12"/>
  <c r="D2326" i="12"/>
  <c r="C2327" i="12"/>
  <c r="D2327" i="12"/>
  <c r="C2328" i="12"/>
  <c r="D2328" i="12"/>
  <c r="C2329" i="12"/>
  <c r="D2329" i="12"/>
  <c r="C2330" i="12"/>
  <c r="D2330" i="12"/>
  <c r="C2331" i="12"/>
  <c r="D2331" i="12"/>
  <c r="C2332" i="12"/>
  <c r="D2332" i="12"/>
  <c r="C2333" i="12"/>
  <c r="D2333" i="12"/>
  <c r="C2334" i="12"/>
  <c r="D2334" i="12"/>
  <c r="C2335" i="12"/>
  <c r="D2335" i="12"/>
  <c r="C2336" i="12"/>
  <c r="D2336" i="12"/>
  <c r="C2337" i="12"/>
  <c r="D2337" i="12"/>
  <c r="C2338" i="12"/>
  <c r="D2338" i="12"/>
  <c r="C2339" i="12"/>
  <c r="D2339" i="12"/>
  <c r="C2340" i="12"/>
  <c r="D2340" i="12"/>
  <c r="C2341" i="12"/>
  <c r="D2341" i="12"/>
  <c r="C2342" i="12"/>
  <c r="D2342" i="12"/>
  <c r="C2343" i="12"/>
  <c r="D2343" i="12"/>
  <c r="C2344" i="12"/>
  <c r="D2344" i="12"/>
  <c r="C2345" i="12"/>
  <c r="D2345" i="12"/>
  <c r="C2346" i="12"/>
  <c r="D2346" i="12"/>
  <c r="C2347" i="12"/>
  <c r="D2347" i="12"/>
  <c r="C2348" i="12"/>
  <c r="D2348" i="12"/>
  <c r="C2349" i="12"/>
  <c r="D2349" i="12"/>
  <c r="C2350" i="12"/>
  <c r="D2350" i="12"/>
  <c r="C2351" i="12"/>
  <c r="D2351" i="12"/>
  <c r="C2352" i="12"/>
  <c r="D2352" i="12"/>
  <c r="C2353" i="12"/>
  <c r="D2353" i="12"/>
  <c r="C2354" i="12"/>
  <c r="D2354" i="12"/>
  <c r="C2355" i="12"/>
  <c r="D2355" i="12"/>
  <c r="C2356" i="12"/>
  <c r="D2356" i="12"/>
  <c r="C2357" i="12"/>
  <c r="D2357" i="12"/>
  <c r="C2358" i="12"/>
  <c r="D2358" i="12"/>
  <c r="C2359" i="12"/>
  <c r="D2359" i="12"/>
  <c r="C2360" i="12"/>
  <c r="D2360" i="12"/>
  <c r="C2361" i="12"/>
  <c r="D2361" i="12"/>
  <c r="C2362" i="12"/>
  <c r="D2362" i="12"/>
  <c r="C2363" i="12"/>
  <c r="D2363" i="12"/>
  <c r="C2364" i="12"/>
  <c r="D2364" i="12"/>
  <c r="C2365" i="12"/>
  <c r="D2365" i="12"/>
  <c r="C2366" i="12"/>
  <c r="D2366" i="12"/>
  <c r="C2367" i="12"/>
  <c r="D2367" i="12"/>
  <c r="C2368" i="12"/>
  <c r="D2368" i="12"/>
  <c r="C2369" i="12"/>
  <c r="D2369" i="12"/>
  <c r="C2370" i="12"/>
  <c r="D2370" i="12"/>
  <c r="C2371" i="12"/>
  <c r="D2371" i="12"/>
  <c r="C2372" i="12"/>
  <c r="D2372" i="12"/>
  <c r="C2373" i="12"/>
  <c r="D2373" i="12"/>
  <c r="C2374" i="12"/>
  <c r="D2374" i="12"/>
  <c r="C2375" i="12"/>
  <c r="D2375" i="12"/>
  <c r="C2376" i="12"/>
  <c r="D2376" i="12"/>
  <c r="C2377" i="12"/>
  <c r="D2377" i="12"/>
  <c r="C2378" i="12"/>
  <c r="D2378" i="12"/>
  <c r="C2379" i="12"/>
  <c r="D2379" i="12"/>
  <c r="C2380" i="12"/>
  <c r="D2380" i="12"/>
  <c r="C2381" i="12"/>
  <c r="D2381" i="12"/>
  <c r="C2382" i="12"/>
  <c r="D2382" i="12"/>
  <c r="C2383" i="12"/>
  <c r="D2383" i="12"/>
  <c r="C2384" i="12"/>
  <c r="D2384" i="12"/>
  <c r="C2385" i="12"/>
  <c r="D2385" i="12"/>
  <c r="C2386" i="12"/>
  <c r="D2386" i="12"/>
  <c r="C2387" i="12"/>
  <c r="D2387" i="12"/>
  <c r="C2388" i="12"/>
  <c r="D2388" i="12"/>
  <c r="C2389" i="12"/>
  <c r="D2389" i="12"/>
  <c r="C2390" i="12"/>
  <c r="D2390" i="12"/>
  <c r="C2391" i="12"/>
  <c r="D2391" i="12"/>
  <c r="C2392" i="12"/>
  <c r="D2392" i="12"/>
  <c r="C2393" i="12"/>
  <c r="D2393" i="12"/>
  <c r="C2394" i="12"/>
  <c r="D2394" i="12"/>
  <c r="C2395" i="12"/>
  <c r="D2395" i="12"/>
  <c r="C2396" i="12"/>
  <c r="D2396" i="12"/>
  <c r="C2397" i="12"/>
  <c r="D2397" i="12"/>
  <c r="C2398" i="12"/>
  <c r="D2398" i="12"/>
  <c r="C2399" i="12"/>
  <c r="D2399" i="12"/>
  <c r="C2400" i="12"/>
  <c r="D2400" i="12"/>
  <c r="C2401" i="12"/>
  <c r="D2401" i="12"/>
  <c r="C2402" i="12"/>
  <c r="D2402" i="12"/>
  <c r="C2403" i="12"/>
  <c r="D2403" i="12"/>
  <c r="C2404" i="12"/>
  <c r="D2404" i="12"/>
  <c r="C2405" i="12"/>
  <c r="D2405" i="12"/>
  <c r="C2406" i="12"/>
  <c r="D2406" i="12"/>
  <c r="C2407" i="12"/>
  <c r="D2407" i="12"/>
  <c r="C2408" i="12"/>
  <c r="D2408" i="12"/>
  <c r="C2409" i="12"/>
  <c r="D2409" i="12"/>
  <c r="C2410" i="12"/>
  <c r="D2410" i="12"/>
  <c r="C2411" i="12"/>
  <c r="D2411" i="12"/>
  <c r="C2412" i="12"/>
  <c r="D2412" i="12"/>
  <c r="C2413" i="12"/>
  <c r="D2413" i="12"/>
  <c r="C2414" i="12"/>
  <c r="D2414" i="12"/>
  <c r="C2415" i="12"/>
  <c r="D2415" i="12"/>
  <c r="C2416" i="12"/>
  <c r="D2416" i="12"/>
  <c r="C2417" i="12"/>
  <c r="D2417" i="12"/>
  <c r="C2418" i="12"/>
  <c r="D2418" i="12"/>
  <c r="C2419" i="12"/>
  <c r="D2419" i="12"/>
  <c r="C2420" i="12"/>
  <c r="D2420" i="12"/>
  <c r="C2421" i="12"/>
  <c r="D2421" i="12"/>
  <c r="C2422" i="12"/>
  <c r="D2422" i="12"/>
  <c r="C2423" i="12"/>
  <c r="D2423" i="12"/>
  <c r="C2424" i="12"/>
  <c r="D2424" i="12"/>
  <c r="C2425" i="12"/>
  <c r="D2425" i="12"/>
  <c r="C2426" i="12"/>
  <c r="D2426" i="12"/>
  <c r="C2427" i="12"/>
  <c r="D2427" i="12"/>
  <c r="C2428" i="12"/>
  <c r="D2428" i="12"/>
  <c r="C2429" i="12"/>
  <c r="D2429" i="12"/>
  <c r="C2430" i="12"/>
  <c r="D2430" i="12"/>
  <c r="C2431" i="12"/>
  <c r="D2431" i="12"/>
  <c r="C2432" i="12"/>
  <c r="D2432" i="12"/>
  <c r="C2433" i="12"/>
  <c r="D2433" i="12"/>
  <c r="C2434" i="12"/>
  <c r="D2434" i="12"/>
  <c r="C2435" i="12"/>
  <c r="D2435" i="12"/>
  <c r="C2436" i="12"/>
  <c r="D2436" i="12"/>
  <c r="C2437" i="12"/>
  <c r="D2437" i="12"/>
  <c r="C2438" i="12"/>
  <c r="D2438" i="12"/>
  <c r="C2439" i="12"/>
  <c r="D2439" i="12"/>
  <c r="C2440" i="12"/>
  <c r="D2440" i="12"/>
  <c r="C2441" i="12"/>
  <c r="D2441" i="12"/>
  <c r="C2442" i="12"/>
  <c r="D2442" i="12"/>
  <c r="C2443" i="12"/>
  <c r="D2443" i="12"/>
  <c r="C2444" i="12"/>
  <c r="D2444" i="12"/>
  <c r="C2445" i="12"/>
  <c r="D2445" i="12"/>
  <c r="C2446" i="12"/>
  <c r="D2446" i="12"/>
  <c r="C2447" i="12"/>
  <c r="D2447" i="12"/>
  <c r="C2448" i="12"/>
  <c r="D2448" i="12"/>
  <c r="C2449" i="12"/>
  <c r="D2449" i="12"/>
  <c r="C2450" i="12"/>
  <c r="D2450" i="12"/>
  <c r="C2451" i="12"/>
  <c r="D2451" i="12"/>
  <c r="C2452" i="12"/>
  <c r="D2452" i="12"/>
  <c r="C2453" i="12"/>
  <c r="D2453" i="12"/>
  <c r="C2454" i="12"/>
  <c r="D2454" i="12"/>
  <c r="C2455" i="12"/>
  <c r="D2455" i="12"/>
  <c r="C2456" i="12"/>
  <c r="D2456" i="12"/>
  <c r="C2457" i="12"/>
  <c r="D2457" i="12"/>
  <c r="C2458" i="12"/>
  <c r="D2458" i="12"/>
  <c r="C2459" i="12"/>
  <c r="D2459" i="12"/>
  <c r="C2460" i="12"/>
  <c r="D2460" i="12"/>
  <c r="C2461" i="12"/>
  <c r="D2461" i="12"/>
  <c r="C2462" i="12"/>
  <c r="D2462" i="12"/>
  <c r="C2463" i="12"/>
  <c r="D2463" i="12"/>
  <c r="C2464" i="12"/>
  <c r="D2464" i="12"/>
  <c r="C2465" i="12"/>
  <c r="D2465" i="12"/>
  <c r="C2466" i="12"/>
  <c r="D2466" i="12"/>
  <c r="C2467" i="12"/>
  <c r="D2467" i="12"/>
  <c r="C2468" i="12"/>
  <c r="D2468" i="12"/>
  <c r="C2469" i="12"/>
  <c r="D2469" i="12"/>
  <c r="C2470" i="12"/>
  <c r="D2470" i="12"/>
  <c r="C2471" i="12"/>
  <c r="D2471" i="12"/>
  <c r="C2472" i="12"/>
  <c r="D2472" i="12"/>
  <c r="C2473" i="12"/>
  <c r="D2473" i="12"/>
  <c r="C2474" i="12"/>
  <c r="D2474" i="12"/>
  <c r="C2475" i="12"/>
  <c r="D2475" i="12"/>
  <c r="C2476" i="12"/>
  <c r="D2476" i="12"/>
  <c r="C2477" i="12"/>
  <c r="D2477" i="12"/>
  <c r="C2478" i="12"/>
  <c r="D2478" i="12"/>
  <c r="C2479" i="12"/>
  <c r="D2479" i="12"/>
  <c r="C2480" i="12"/>
  <c r="D2480" i="12"/>
  <c r="C2481" i="12"/>
  <c r="D2481" i="12"/>
  <c r="C2482" i="12"/>
  <c r="D2482" i="12"/>
  <c r="C2483" i="12"/>
  <c r="D2483" i="12"/>
  <c r="C2484" i="12"/>
  <c r="D2484" i="12"/>
  <c r="C2485" i="12"/>
  <c r="D2485" i="12"/>
  <c r="C2486" i="12"/>
  <c r="D2486" i="12"/>
  <c r="C2487" i="12"/>
  <c r="D2487" i="12"/>
  <c r="C2488" i="12"/>
  <c r="D2488" i="12"/>
  <c r="C2489" i="12"/>
  <c r="D2489" i="12"/>
  <c r="C2490" i="12"/>
  <c r="D2490" i="12"/>
  <c r="C2491" i="12"/>
  <c r="D2491" i="12"/>
  <c r="C2492" i="12"/>
  <c r="D2492" i="12"/>
  <c r="C2493" i="12"/>
  <c r="D2493" i="12"/>
  <c r="C2494" i="12"/>
  <c r="D2494" i="12"/>
  <c r="C2495" i="12"/>
  <c r="D2495" i="12"/>
  <c r="C2496" i="12"/>
  <c r="D2496" i="12"/>
  <c r="C2497" i="12"/>
  <c r="D2497" i="12"/>
  <c r="C2498" i="12"/>
  <c r="D2498" i="12"/>
  <c r="C2499" i="12"/>
  <c r="D2499" i="12"/>
  <c r="C2500" i="12"/>
  <c r="D2500" i="12"/>
  <c r="C2501" i="12"/>
  <c r="D2501" i="12"/>
  <c r="C2502" i="12"/>
  <c r="D2502" i="12"/>
  <c r="C2503" i="12"/>
  <c r="D2503" i="12"/>
  <c r="C2504" i="12"/>
  <c r="D2504" i="12"/>
  <c r="C2505" i="12"/>
  <c r="D2505" i="12"/>
  <c r="C2506" i="12"/>
  <c r="D2506" i="12"/>
  <c r="C2507" i="12"/>
  <c r="D2507" i="12"/>
  <c r="C2508" i="12"/>
  <c r="D2508" i="12"/>
  <c r="C2509" i="12"/>
  <c r="D2509" i="12"/>
  <c r="C2510" i="12"/>
  <c r="D2510" i="12"/>
  <c r="C2511" i="12"/>
  <c r="D2511" i="12"/>
  <c r="C2512" i="12"/>
  <c r="D2512" i="12"/>
  <c r="C2513" i="12"/>
  <c r="D2513" i="12"/>
  <c r="C2514" i="12"/>
  <c r="D2514" i="12"/>
  <c r="C2515" i="12"/>
  <c r="D2515" i="12"/>
  <c r="C2516" i="12"/>
  <c r="D2516" i="12"/>
  <c r="C2517" i="12"/>
  <c r="D2517" i="12"/>
  <c r="C2518" i="12"/>
  <c r="D2518" i="12"/>
  <c r="C2519" i="12"/>
  <c r="D2519" i="12"/>
  <c r="C2520" i="12"/>
  <c r="D2520" i="12"/>
  <c r="C2521" i="12"/>
  <c r="D2521" i="12"/>
  <c r="C2522" i="12"/>
  <c r="D2522" i="12"/>
  <c r="C2523" i="12"/>
  <c r="D2523" i="12"/>
  <c r="C2524" i="12"/>
  <c r="D2524" i="12"/>
  <c r="C2525" i="12"/>
  <c r="D2525" i="12"/>
  <c r="C2526" i="12"/>
  <c r="D2526" i="12"/>
  <c r="C2527" i="12"/>
  <c r="D2527" i="12"/>
  <c r="C2528" i="12"/>
  <c r="D2528" i="12"/>
  <c r="C2529" i="12"/>
  <c r="D2529" i="12"/>
  <c r="C2530" i="12"/>
  <c r="D2530" i="12"/>
  <c r="C2531" i="12"/>
  <c r="D2531" i="12"/>
  <c r="C2532" i="12"/>
  <c r="D2532" i="12"/>
  <c r="C2533" i="12"/>
  <c r="D2533" i="12"/>
  <c r="C2534" i="12"/>
  <c r="D2534" i="12"/>
  <c r="C2535" i="12"/>
  <c r="D2535" i="12"/>
  <c r="C2536" i="12"/>
  <c r="D2536" i="12"/>
  <c r="C2537" i="12"/>
  <c r="D2537" i="12"/>
  <c r="C2538" i="12"/>
  <c r="D2538" i="12"/>
  <c r="C2539" i="12"/>
  <c r="D2539" i="12"/>
  <c r="C2540" i="12"/>
  <c r="D2540" i="12"/>
  <c r="C2541" i="12"/>
  <c r="D2541" i="12"/>
  <c r="C2542" i="12"/>
  <c r="D2542" i="12"/>
  <c r="C2543" i="12"/>
  <c r="D2543" i="12"/>
  <c r="C2544" i="12"/>
  <c r="D2544" i="12"/>
  <c r="C2545" i="12"/>
  <c r="D2545" i="12"/>
  <c r="C2546" i="12"/>
  <c r="D2546" i="12"/>
  <c r="C2547" i="12"/>
  <c r="D2547" i="12"/>
  <c r="C2548" i="12"/>
  <c r="D2548" i="12"/>
  <c r="C2549" i="12"/>
  <c r="D2549" i="12"/>
  <c r="C2550" i="12"/>
  <c r="D2550" i="12"/>
  <c r="C2551" i="12"/>
  <c r="D2551" i="12"/>
  <c r="C2552" i="12"/>
  <c r="D2552" i="12"/>
  <c r="C2553" i="12"/>
  <c r="D2553" i="12"/>
  <c r="C2554" i="12"/>
  <c r="D2554" i="12"/>
  <c r="C2555" i="12"/>
  <c r="D2555" i="12"/>
  <c r="C2556" i="12"/>
  <c r="D2556" i="12"/>
  <c r="C2557" i="12"/>
  <c r="D2557" i="12"/>
  <c r="C2558" i="12"/>
  <c r="D2558" i="12"/>
  <c r="C2559" i="12"/>
  <c r="D2559" i="12"/>
  <c r="C2560" i="12"/>
  <c r="D2560" i="12"/>
  <c r="C2561" i="12"/>
  <c r="D2561" i="12"/>
  <c r="C2562" i="12"/>
  <c r="D2562" i="12"/>
  <c r="C2563" i="12"/>
  <c r="D2563" i="12"/>
  <c r="C2564" i="12"/>
  <c r="D2564" i="12"/>
  <c r="C2565" i="12"/>
  <c r="D2565" i="12"/>
  <c r="C2566" i="12"/>
  <c r="D2566" i="12"/>
  <c r="C2567" i="12"/>
  <c r="D2567" i="12"/>
  <c r="C2568" i="12"/>
  <c r="D2568" i="12"/>
  <c r="C2569" i="12"/>
  <c r="D2569" i="12"/>
  <c r="C2570" i="12"/>
  <c r="D2570" i="12"/>
  <c r="C2571" i="12"/>
  <c r="D2571" i="12"/>
  <c r="C2572" i="12"/>
  <c r="D2572" i="12"/>
  <c r="C2573" i="12"/>
  <c r="D2573" i="12"/>
  <c r="C2574" i="12"/>
  <c r="D2574" i="12"/>
  <c r="C2575" i="12"/>
  <c r="D2575" i="12"/>
  <c r="C2576" i="12"/>
  <c r="D2576" i="12"/>
  <c r="C2577" i="12"/>
  <c r="D2577" i="12"/>
  <c r="C2578" i="12"/>
  <c r="D2578" i="12"/>
  <c r="C2579" i="12"/>
  <c r="D2579" i="12"/>
  <c r="C2580" i="12"/>
  <c r="D2580" i="12"/>
  <c r="C2581" i="12"/>
  <c r="D2581" i="12"/>
  <c r="C2582" i="12"/>
  <c r="D2582" i="12"/>
  <c r="C2583" i="12"/>
  <c r="D2583" i="12"/>
  <c r="C2584" i="12"/>
  <c r="D2584" i="12"/>
  <c r="C2585" i="12"/>
  <c r="D2585" i="12"/>
  <c r="C2586" i="12"/>
  <c r="D2586" i="12"/>
  <c r="C2587" i="12"/>
  <c r="D2587" i="12"/>
  <c r="C2588" i="12"/>
  <c r="D2588" i="12"/>
  <c r="C2589" i="12"/>
  <c r="D2589" i="12"/>
  <c r="C2590" i="12"/>
  <c r="D2590" i="12"/>
  <c r="C2591" i="12"/>
  <c r="D2591" i="12"/>
  <c r="C2592" i="12"/>
  <c r="D2592" i="12"/>
  <c r="C2593" i="12"/>
  <c r="D2593" i="12"/>
  <c r="C2594" i="12"/>
  <c r="D2594" i="12"/>
  <c r="C2595" i="12"/>
  <c r="D2595" i="12"/>
  <c r="C2596" i="12"/>
  <c r="D2596" i="12"/>
  <c r="C2597" i="12"/>
  <c r="D2597" i="12"/>
  <c r="C2598" i="12"/>
  <c r="D2598" i="12"/>
  <c r="C2599" i="12"/>
  <c r="D2599" i="12"/>
  <c r="C2600" i="12"/>
  <c r="D2600" i="12"/>
  <c r="C2601" i="12"/>
  <c r="D2601" i="12"/>
  <c r="C2602" i="12"/>
  <c r="D2602" i="12"/>
  <c r="C2603" i="12"/>
  <c r="D2603" i="12"/>
  <c r="C2604" i="12"/>
  <c r="D2604" i="12"/>
  <c r="C2605" i="12"/>
  <c r="D2605" i="12"/>
  <c r="C2606" i="12"/>
  <c r="D2606" i="12"/>
  <c r="C2607" i="12"/>
  <c r="D2607" i="12"/>
  <c r="C2608" i="12"/>
  <c r="D2608" i="12"/>
  <c r="C2609" i="12"/>
  <c r="D2609" i="12"/>
  <c r="C2610" i="12"/>
  <c r="D2610" i="12"/>
  <c r="C2611" i="12"/>
  <c r="D2611" i="12"/>
  <c r="C2612" i="12"/>
  <c r="D2612" i="12"/>
  <c r="C2613" i="12"/>
  <c r="D2613" i="12"/>
  <c r="C2614" i="12"/>
  <c r="D2614" i="12"/>
  <c r="C2615" i="12"/>
  <c r="D2615" i="12"/>
  <c r="C2616" i="12"/>
  <c r="D2616" i="12"/>
  <c r="C2617" i="12"/>
  <c r="D2617" i="12"/>
  <c r="C2618" i="12"/>
  <c r="D2618" i="12"/>
  <c r="C2619" i="12"/>
  <c r="D2619" i="12"/>
  <c r="C2620" i="12"/>
  <c r="D2620" i="12"/>
  <c r="C2621" i="12"/>
  <c r="D2621" i="12"/>
  <c r="C2622" i="12"/>
  <c r="D2622" i="12"/>
  <c r="C2623" i="12"/>
  <c r="D2623" i="12"/>
  <c r="C2624" i="12"/>
  <c r="D2624" i="12"/>
  <c r="C2625" i="12"/>
  <c r="D2625" i="12"/>
  <c r="C2626" i="12"/>
  <c r="D2626" i="12"/>
  <c r="C2627" i="12"/>
  <c r="D2627" i="12"/>
  <c r="C2628" i="12"/>
  <c r="D2628" i="12"/>
  <c r="C2629" i="12"/>
  <c r="D2629" i="12"/>
  <c r="C2630" i="12"/>
  <c r="D2630" i="12"/>
  <c r="C2631" i="12"/>
  <c r="D2631" i="12"/>
  <c r="C2632" i="12"/>
  <c r="D2632" i="12"/>
  <c r="C2633" i="12"/>
  <c r="D2633" i="12"/>
  <c r="C2634" i="12"/>
  <c r="D2634" i="12"/>
  <c r="C2635" i="12"/>
  <c r="D2635" i="12"/>
  <c r="C2636" i="12"/>
  <c r="D2636" i="12"/>
  <c r="C2637" i="12"/>
  <c r="D2637" i="12"/>
  <c r="C2638" i="12"/>
  <c r="D2638" i="12"/>
  <c r="C2639" i="12"/>
  <c r="D2639" i="12"/>
  <c r="C2640" i="12"/>
  <c r="D2640" i="12"/>
  <c r="C2641" i="12"/>
  <c r="D2641" i="12"/>
  <c r="C2642" i="12"/>
  <c r="D2642" i="12"/>
  <c r="C2643" i="12"/>
  <c r="D2643" i="12"/>
  <c r="C2644" i="12"/>
  <c r="D2644" i="12"/>
  <c r="C2645" i="12"/>
  <c r="D2645" i="12"/>
  <c r="C2646" i="12"/>
  <c r="D2646" i="12"/>
  <c r="C2647" i="12"/>
  <c r="D2647" i="12"/>
  <c r="C2648" i="12"/>
  <c r="D2648" i="12"/>
  <c r="C2649" i="12"/>
  <c r="D2649" i="12"/>
  <c r="C2650" i="12"/>
  <c r="D2650" i="12"/>
  <c r="C2651" i="12"/>
  <c r="D2651" i="12"/>
  <c r="C2652" i="12"/>
  <c r="D2652" i="12"/>
  <c r="C2653" i="12"/>
  <c r="D2653" i="12"/>
  <c r="C2654" i="12"/>
  <c r="D2654" i="12"/>
  <c r="C2655" i="12"/>
  <c r="D2655" i="12"/>
  <c r="C2656" i="12"/>
  <c r="D2656" i="12"/>
  <c r="C2657" i="12"/>
  <c r="D2657" i="12"/>
  <c r="C2658" i="12"/>
  <c r="D2658" i="12"/>
  <c r="C2659" i="12"/>
  <c r="D2659" i="12"/>
  <c r="C2660" i="12"/>
  <c r="D2660" i="12"/>
  <c r="C2661" i="12"/>
  <c r="D2661" i="12"/>
  <c r="C2662" i="12"/>
  <c r="D2662" i="12"/>
  <c r="C2663" i="12"/>
  <c r="D2663" i="12"/>
  <c r="C2664" i="12"/>
  <c r="D2664" i="12"/>
  <c r="C2665" i="12"/>
  <c r="D2665" i="12"/>
  <c r="C2666" i="12"/>
  <c r="D2666" i="12"/>
  <c r="C2667" i="12"/>
  <c r="D2667" i="12"/>
  <c r="C2668" i="12"/>
  <c r="D2668" i="12"/>
  <c r="C2669" i="12"/>
  <c r="D2669" i="12"/>
  <c r="C2670" i="12"/>
  <c r="D2670" i="12"/>
  <c r="C2671" i="12"/>
  <c r="D2671" i="12"/>
  <c r="C2672" i="12"/>
  <c r="D2672" i="12"/>
  <c r="C2673" i="12"/>
  <c r="D2673" i="12"/>
  <c r="C2674" i="12"/>
  <c r="D2674" i="12"/>
  <c r="C2675" i="12"/>
  <c r="D2675" i="12"/>
  <c r="C2676" i="12"/>
  <c r="D2676" i="12"/>
  <c r="C2677" i="12"/>
  <c r="D2677" i="12"/>
  <c r="C2678" i="12"/>
  <c r="D2678" i="12"/>
  <c r="C2679" i="12"/>
  <c r="D2679" i="12"/>
  <c r="C2680" i="12"/>
  <c r="D2680" i="12"/>
  <c r="C2681" i="12"/>
  <c r="D2681" i="12"/>
  <c r="C2682" i="12"/>
  <c r="D2682" i="12"/>
  <c r="C2683" i="12"/>
  <c r="D2683" i="12"/>
  <c r="C2684" i="12"/>
  <c r="D2684" i="12"/>
  <c r="C2685" i="12"/>
  <c r="D2685" i="12"/>
  <c r="C2686" i="12"/>
  <c r="D2686" i="12"/>
  <c r="C2687" i="12"/>
  <c r="D2687" i="12"/>
  <c r="C2688" i="12"/>
  <c r="D2688" i="12"/>
  <c r="C2689" i="12"/>
  <c r="D2689" i="12"/>
  <c r="C2690" i="12"/>
  <c r="D2690" i="12"/>
  <c r="C2691" i="12"/>
  <c r="D2691" i="12"/>
  <c r="C2692" i="12"/>
  <c r="D2692" i="12"/>
  <c r="C2693" i="12"/>
  <c r="D2693" i="12"/>
  <c r="C2694" i="12"/>
  <c r="D2694" i="12"/>
  <c r="C2695" i="12"/>
  <c r="D2695" i="12"/>
  <c r="C2696" i="12"/>
  <c r="D2696" i="12"/>
  <c r="C2697" i="12"/>
  <c r="D2697" i="12"/>
  <c r="C2698" i="12"/>
  <c r="D2698" i="12"/>
  <c r="C2699" i="12"/>
  <c r="D2699" i="12"/>
  <c r="C2700" i="12"/>
  <c r="D2700" i="12"/>
  <c r="C2701" i="12"/>
  <c r="D2701" i="12"/>
  <c r="C2702" i="12"/>
  <c r="D2702" i="12"/>
  <c r="C2703" i="12"/>
  <c r="D2703" i="12"/>
  <c r="C2704" i="12"/>
  <c r="D2704" i="12"/>
  <c r="C2705" i="12"/>
  <c r="D2705" i="12"/>
  <c r="C2706" i="12"/>
  <c r="D2706" i="12"/>
  <c r="C2707" i="12"/>
  <c r="D2707" i="12"/>
  <c r="C2708" i="12"/>
  <c r="D2708" i="12"/>
  <c r="C2709" i="12"/>
  <c r="D2709" i="12"/>
  <c r="C2710" i="12"/>
  <c r="D2710" i="12"/>
  <c r="C2711" i="12"/>
  <c r="D2711" i="12"/>
  <c r="C2712" i="12"/>
  <c r="D2712" i="12"/>
  <c r="C2713" i="12"/>
  <c r="D2713" i="12"/>
  <c r="C2714" i="12"/>
  <c r="D2714" i="12"/>
  <c r="C2715" i="12"/>
  <c r="D2715" i="12"/>
  <c r="C2716" i="12"/>
  <c r="D2716" i="12"/>
  <c r="C2717" i="12"/>
  <c r="D2717" i="12"/>
  <c r="C2718" i="12"/>
  <c r="D2718" i="12"/>
  <c r="C2719" i="12"/>
  <c r="D2719" i="12"/>
  <c r="C2720" i="12"/>
  <c r="D2720" i="12"/>
  <c r="C2721" i="12"/>
  <c r="D2721" i="12"/>
  <c r="C2722" i="12"/>
  <c r="D2722" i="12"/>
  <c r="C2723" i="12"/>
  <c r="D2723" i="12"/>
  <c r="C2724" i="12"/>
  <c r="D2724" i="12"/>
  <c r="C2725" i="12"/>
  <c r="D2725" i="12"/>
  <c r="C2726" i="12"/>
  <c r="D2726" i="12"/>
  <c r="C2727" i="12"/>
  <c r="D2727" i="12"/>
  <c r="C2728" i="12"/>
  <c r="D2728" i="12"/>
  <c r="C2729" i="12"/>
  <c r="D2729" i="12"/>
  <c r="C2730" i="12"/>
  <c r="D2730" i="12"/>
  <c r="C2731" i="12"/>
  <c r="D2731" i="12"/>
  <c r="C2732" i="12"/>
  <c r="D2732" i="12"/>
  <c r="C2733" i="12"/>
  <c r="D2733" i="12"/>
  <c r="C2734" i="12"/>
  <c r="D2734" i="12"/>
  <c r="C2735" i="12"/>
  <c r="D2735" i="12"/>
  <c r="C2736" i="12"/>
  <c r="D2736" i="12"/>
  <c r="C2737" i="12"/>
  <c r="D2737" i="12"/>
  <c r="C2738" i="12"/>
  <c r="D2738" i="12"/>
  <c r="C2739" i="12"/>
  <c r="D2739" i="12"/>
  <c r="C2740" i="12"/>
  <c r="D2740" i="12"/>
  <c r="C2741" i="12"/>
  <c r="D2741" i="12"/>
  <c r="C2742" i="12"/>
  <c r="D2742" i="12"/>
  <c r="C2743" i="12"/>
  <c r="D2743" i="12"/>
  <c r="C2744" i="12"/>
  <c r="D2744" i="12"/>
  <c r="C2745" i="12"/>
  <c r="D2745" i="12"/>
  <c r="C2746" i="12"/>
  <c r="D2746" i="12"/>
  <c r="C2747" i="12"/>
  <c r="D2747" i="12"/>
  <c r="C2748" i="12"/>
  <c r="D2748" i="12"/>
  <c r="C2749" i="12"/>
  <c r="D2749" i="12"/>
  <c r="C2750" i="12"/>
  <c r="D2750" i="12"/>
  <c r="C2751" i="12"/>
  <c r="D2751" i="12"/>
  <c r="C2752" i="12"/>
  <c r="D2752" i="12"/>
  <c r="C2753" i="12"/>
  <c r="D2753" i="12"/>
  <c r="C2754" i="12"/>
  <c r="D2754" i="12"/>
  <c r="C2755" i="12"/>
  <c r="D2755" i="12"/>
  <c r="C2756" i="12"/>
  <c r="D2756" i="12"/>
  <c r="C2757" i="12"/>
  <c r="D2757" i="12"/>
  <c r="C2758" i="12"/>
  <c r="D2758" i="12"/>
  <c r="C2759" i="12"/>
  <c r="D2759" i="12"/>
  <c r="C2760" i="12"/>
  <c r="D2760" i="12"/>
  <c r="C2761" i="12"/>
  <c r="D2761" i="12"/>
  <c r="C2762" i="12"/>
  <c r="D2762" i="12"/>
  <c r="C2763" i="12"/>
  <c r="D2763" i="12"/>
  <c r="C2764" i="12"/>
  <c r="D2764" i="12"/>
  <c r="C2765" i="12"/>
  <c r="D2765" i="12"/>
  <c r="C2766" i="12"/>
  <c r="D2766" i="12"/>
  <c r="C2767" i="12"/>
  <c r="D2767" i="12"/>
  <c r="C2768" i="12"/>
  <c r="D2768" i="12"/>
  <c r="C2769" i="12"/>
  <c r="D2769" i="12"/>
  <c r="C2770" i="12"/>
  <c r="D2770" i="12"/>
  <c r="C2771" i="12"/>
  <c r="D2771" i="12"/>
  <c r="C2772" i="12"/>
  <c r="D2772" i="12"/>
  <c r="C2773" i="12"/>
  <c r="D2773" i="12"/>
  <c r="C2774" i="12"/>
  <c r="D2774" i="12"/>
  <c r="C2775" i="12"/>
  <c r="D2775" i="12"/>
  <c r="C2776" i="12"/>
  <c r="D2776" i="12"/>
  <c r="C2777" i="12"/>
  <c r="D2777" i="12"/>
  <c r="C2778" i="12"/>
  <c r="D2778" i="12"/>
  <c r="C2779" i="12"/>
  <c r="D2779" i="12"/>
  <c r="C2780" i="12"/>
  <c r="D2780" i="12"/>
  <c r="C2781" i="12"/>
  <c r="D2781" i="12"/>
  <c r="C2782" i="12"/>
  <c r="D2782" i="12"/>
  <c r="C2783" i="12"/>
  <c r="D2783" i="12"/>
  <c r="C2784" i="12"/>
  <c r="D2784" i="12"/>
  <c r="C2785" i="12"/>
  <c r="D2785" i="12"/>
  <c r="C2786" i="12"/>
  <c r="D2786" i="12"/>
  <c r="C2787" i="12"/>
  <c r="D2787" i="12"/>
  <c r="C2788" i="12"/>
  <c r="D2788" i="12"/>
  <c r="C2789" i="12"/>
  <c r="D2789" i="12"/>
  <c r="C2790" i="12"/>
  <c r="D2790" i="12"/>
  <c r="C2791" i="12"/>
  <c r="D2791" i="12"/>
  <c r="C2792" i="12"/>
  <c r="D2792" i="12"/>
  <c r="C2793" i="12"/>
  <c r="D2793" i="12"/>
  <c r="C2794" i="12"/>
  <c r="D2794" i="12"/>
  <c r="C2795" i="12"/>
  <c r="D2795" i="12"/>
  <c r="C2796" i="12"/>
  <c r="D2796" i="12"/>
  <c r="C2797" i="12"/>
  <c r="D2797" i="12"/>
  <c r="C2798" i="12"/>
  <c r="D2798" i="12"/>
  <c r="C2799" i="12"/>
  <c r="D2799" i="12"/>
  <c r="C2800" i="12"/>
  <c r="D2800" i="12"/>
  <c r="C2801" i="12"/>
  <c r="D2801" i="12"/>
  <c r="C2802" i="12"/>
  <c r="D2802" i="12"/>
  <c r="C2803" i="12"/>
  <c r="D2803" i="12"/>
  <c r="C2804" i="12"/>
  <c r="D2804" i="12"/>
  <c r="C2805" i="12"/>
  <c r="D2805" i="12"/>
  <c r="C2806" i="12"/>
  <c r="D2806" i="12"/>
  <c r="C2807" i="12"/>
  <c r="D2807" i="12"/>
  <c r="C2808" i="12"/>
  <c r="D2808" i="12"/>
  <c r="C2809" i="12"/>
  <c r="D2809" i="12"/>
  <c r="C2810" i="12"/>
  <c r="D2810" i="12"/>
  <c r="C2811" i="12"/>
  <c r="D2811" i="12"/>
  <c r="C2812" i="12"/>
  <c r="D2812" i="12"/>
  <c r="C2813" i="12"/>
  <c r="D2813" i="12"/>
  <c r="C2814" i="12"/>
  <c r="D2814" i="12"/>
  <c r="C2815" i="12"/>
  <c r="D2815" i="12"/>
  <c r="C2816" i="12"/>
  <c r="D2816" i="12"/>
  <c r="C2817" i="12"/>
  <c r="D2817" i="12"/>
  <c r="C2818" i="12"/>
  <c r="D2818" i="12"/>
  <c r="C2819" i="12"/>
  <c r="D2819" i="12"/>
  <c r="C2820" i="12"/>
  <c r="D2820" i="12"/>
  <c r="C2821" i="12"/>
  <c r="D2821" i="12"/>
  <c r="C2822" i="12"/>
  <c r="D2822" i="12"/>
  <c r="C2823" i="12"/>
  <c r="D2823" i="12"/>
  <c r="C2824" i="12"/>
  <c r="D2824" i="12"/>
  <c r="C2825" i="12"/>
  <c r="D2825" i="12"/>
  <c r="C2826" i="12"/>
  <c r="D2826" i="12"/>
  <c r="C2827" i="12"/>
  <c r="D2827" i="12"/>
  <c r="C2828" i="12"/>
  <c r="D2828" i="12"/>
  <c r="C2829" i="12"/>
  <c r="D2829" i="12"/>
  <c r="C2830" i="12"/>
  <c r="D2830" i="12"/>
  <c r="C2831" i="12"/>
  <c r="D2831" i="12"/>
  <c r="C2832" i="12"/>
  <c r="D2832" i="12"/>
  <c r="C2833" i="12"/>
  <c r="D2833" i="12"/>
  <c r="C2834" i="12"/>
  <c r="D2834" i="12"/>
  <c r="C2835" i="12"/>
  <c r="D2835" i="12"/>
  <c r="C2836" i="12"/>
  <c r="D2836" i="12"/>
  <c r="C2837" i="12"/>
  <c r="D2837" i="12"/>
  <c r="C2838" i="12"/>
  <c r="D2838" i="12"/>
  <c r="C2839" i="12"/>
  <c r="D2839" i="12"/>
  <c r="C2840" i="12"/>
  <c r="D2840" i="12"/>
  <c r="C2841" i="12"/>
  <c r="D2841" i="12"/>
  <c r="C2842" i="12"/>
  <c r="D2842" i="12"/>
  <c r="C2843" i="12"/>
  <c r="D2843" i="12"/>
  <c r="C2844" i="12"/>
  <c r="D2844" i="12"/>
  <c r="C2845" i="12"/>
  <c r="D2845" i="12"/>
  <c r="C2846" i="12"/>
  <c r="D2846" i="12"/>
  <c r="C2847" i="12"/>
  <c r="D2847" i="12"/>
  <c r="C2848" i="12"/>
  <c r="D2848" i="12"/>
  <c r="C2849" i="12"/>
  <c r="D2849" i="12"/>
  <c r="C2850" i="12"/>
  <c r="D2850" i="12"/>
  <c r="C2851" i="12"/>
  <c r="D2851" i="12"/>
  <c r="C2852" i="12"/>
  <c r="D2852" i="12"/>
  <c r="C2853" i="12"/>
  <c r="D2853" i="12"/>
  <c r="C2854" i="12"/>
  <c r="D2854" i="12"/>
  <c r="C2855" i="12"/>
  <c r="D2855" i="12"/>
  <c r="C2856" i="12"/>
  <c r="D2856" i="12"/>
  <c r="C2857" i="12"/>
  <c r="D2857" i="12"/>
  <c r="C2858" i="12"/>
  <c r="D2858" i="12"/>
  <c r="C2859" i="12"/>
  <c r="D2859" i="12"/>
  <c r="C2860" i="12"/>
  <c r="D2860" i="12"/>
  <c r="C2861" i="12"/>
  <c r="D2861" i="12"/>
  <c r="C2862" i="12"/>
  <c r="D2862" i="12"/>
  <c r="C2863" i="12"/>
  <c r="D2863" i="12"/>
  <c r="C2864" i="12"/>
  <c r="D2864" i="12"/>
  <c r="C2865" i="12"/>
  <c r="D2865" i="12"/>
  <c r="C2866" i="12"/>
  <c r="D2866" i="12"/>
  <c r="C2867" i="12"/>
  <c r="D2867" i="12"/>
  <c r="C2868" i="12"/>
  <c r="D2868" i="12"/>
  <c r="C2869" i="12"/>
  <c r="D2869" i="12"/>
  <c r="C2870" i="12"/>
  <c r="D2870" i="12"/>
  <c r="C2871" i="12"/>
  <c r="D2871" i="12"/>
  <c r="C2872" i="12"/>
  <c r="D2872" i="12"/>
  <c r="C2873" i="12"/>
  <c r="D2873" i="12"/>
  <c r="C2874" i="12"/>
  <c r="D2874" i="12"/>
  <c r="C2875" i="12"/>
  <c r="D2875" i="12"/>
  <c r="C2876" i="12"/>
  <c r="D2876" i="12"/>
  <c r="C2877" i="12"/>
  <c r="D2877" i="12"/>
  <c r="C2878" i="12"/>
  <c r="D2878" i="12"/>
  <c r="C2879" i="12"/>
  <c r="D2879" i="12"/>
  <c r="C2880" i="12"/>
  <c r="D2880" i="12"/>
  <c r="C2881" i="12"/>
  <c r="D2881" i="12"/>
  <c r="C2882" i="12"/>
  <c r="D2882" i="12"/>
  <c r="C2883" i="12"/>
  <c r="D2883" i="12"/>
  <c r="C2884" i="12"/>
  <c r="D2884" i="12"/>
  <c r="C2885" i="12"/>
  <c r="D2885" i="12"/>
  <c r="C2886" i="12"/>
  <c r="D2886" i="12"/>
  <c r="C2887" i="12"/>
  <c r="D2887" i="12"/>
  <c r="C2888" i="12"/>
  <c r="D2888" i="12"/>
  <c r="C2889" i="12"/>
  <c r="D2889" i="12"/>
  <c r="C2890" i="12"/>
  <c r="D2890" i="12"/>
  <c r="C2891" i="12"/>
  <c r="D2891" i="12"/>
  <c r="C2892" i="12"/>
  <c r="D2892" i="12"/>
  <c r="C2893" i="12"/>
  <c r="D2893" i="12"/>
  <c r="C2894" i="12"/>
  <c r="D2894" i="12"/>
  <c r="C2895" i="12"/>
  <c r="D2895" i="12"/>
  <c r="C2896" i="12"/>
  <c r="D2896" i="12"/>
  <c r="C2897" i="12"/>
  <c r="D2897" i="12"/>
  <c r="C2898" i="12"/>
  <c r="D2898" i="12"/>
  <c r="C2899" i="12"/>
  <c r="D2899" i="12"/>
  <c r="C2900" i="12"/>
  <c r="D2900" i="12"/>
  <c r="C2901" i="12"/>
  <c r="D2901" i="12"/>
  <c r="C2902" i="12"/>
  <c r="D2902" i="12"/>
  <c r="C2903" i="12"/>
  <c r="D2903" i="12"/>
  <c r="C2904" i="12"/>
  <c r="D2904" i="12"/>
  <c r="C2905" i="12"/>
  <c r="D2905" i="12"/>
  <c r="C2906" i="12"/>
  <c r="D2906" i="12"/>
  <c r="C2907" i="12"/>
  <c r="D2907" i="12"/>
  <c r="C2908" i="12"/>
  <c r="D2908" i="12"/>
  <c r="C2909" i="12"/>
  <c r="D2909" i="12"/>
  <c r="C2910" i="12"/>
  <c r="D2910" i="12"/>
  <c r="C2911" i="12"/>
  <c r="D2911" i="12"/>
  <c r="C2912" i="12"/>
  <c r="D2912" i="12"/>
  <c r="C2913" i="12"/>
  <c r="D2913" i="12"/>
  <c r="C2914" i="12"/>
  <c r="D2914" i="12"/>
  <c r="C2915" i="12"/>
  <c r="D2915" i="12"/>
  <c r="C2916" i="12"/>
  <c r="D2916" i="12"/>
  <c r="C2917" i="12"/>
  <c r="D2917" i="12"/>
  <c r="C2918" i="12"/>
  <c r="D2918" i="12"/>
  <c r="C2919" i="12"/>
  <c r="D2919" i="12"/>
  <c r="C2920" i="12"/>
  <c r="D2920" i="12"/>
  <c r="C2921" i="12"/>
  <c r="D2921" i="12"/>
  <c r="C2922" i="12"/>
  <c r="D2922" i="12"/>
  <c r="C2923" i="12"/>
  <c r="D2923" i="12"/>
  <c r="C2924" i="12"/>
  <c r="D2924" i="12"/>
  <c r="C2925" i="12"/>
  <c r="D2925" i="12"/>
  <c r="C2926" i="12"/>
  <c r="D2926" i="12"/>
  <c r="C2927" i="12"/>
  <c r="D2927" i="12"/>
  <c r="C2928" i="12"/>
  <c r="D2928" i="12"/>
  <c r="C2929" i="12"/>
  <c r="D2929" i="12"/>
  <c r="C2930" i="12"/>
  <c r="D2930" i="12"/>
  <c r="C2931" i="12"/>
  <c r="D2931" i="12"/>
  <c r="C2932" i="12"/>
  <c r="D2932" i="12"/>
  <c r="C2933" i="12"/>
  <c r="D2933" i="12"/>
  <c r="C2934" i="12"/>
  <c r="D2934" i="12"/>
  <c r="C2935" i="12"/>
  <c r="D2935" i="12"/>
  <c r="C2936" i="12"/>
  <c r="D2936" i="12"/>
  <c r="C2937" i="12"/>
  <c r="D2937" i="12"/>
  <c r="C2938" i="12"/>
  <c r="D2938" i="12"/>
  <c r="C2939" i="12"/>
  <c r="D2939" i="12"/>
  <c r="C2940" i="12"/>
  <c r="D2940" i="12"/>
  <c r="C2941" i="12"/>
  <c r="D2941" i="12"/>
  <c r="C2942" i="12"/>
  <c r="D2942" i="12"/>
  <c r="C2943" i="12"/>
  <c r="D2943" i="12"/>
  <c r="C2944" i="12"/>
  <c r="D2944" i="12"/>
  <c r="C2945" i="12"/>
  <c r="D2945" i="12"/>
  <c r="C2946" i="12"/>
  <c r="D2946" i="12"/>
  <c r="C2947" i="12"/>
  <c r="D2947" i="12"/>
  <c r="C2948" i="12"/>
  <c r="D2948" i="12"/>
  <c r="C2949" i="12"/>
  <c r="D2949" i="12"/>
  <c r="C2950" i="12"/>
  <c r="D2950" i="12"/>
  <c r="C2951" i="12"/>
  <c r="D2951" i="12"/>
  <c r="C2952" i="12"/>
  <c r="D2952" i="12"/>
  <c r="C2953" i="12"/>
  <c r="D2953" i="12"/>
  <c r="C2954" i="12"/>
  <c r="D2954" i="12"/>
  <c r="C2955" i="12"/>
  <c r="D2955" i="12"/>
  <c r="C2956" i="12"/>
  <c r="D2956" i="12"/>
  <c r="C2957" i="12"/>
  <c r="D2957" i="12"/>
  <c r="C2958" i="12"/>
  <c r="D2958" i="12"/>
  <c r="C2959" i="12"/>
  <c r="D2959" i="12"/>
  <c r="C2960" i="12"/>
  <c r="D2960" i="12"/>
  <c r="C2961" i="12"/>
  <c r="D2961" i="12"/>
  <c r="C2962" i="12"/>
  <c r="D2962" i="12"/>
  <c r="C2963" i="12"/>
  <c r="D2963" i="12"/>
  <c r="C2964" i="12"/>
  <c r="D2964" i="12"/>
  <c r="C2965" i="12"/>
  <c r="D2965" i="12"/>
  <c r="C2966" i="12"/>
  <c r="D2966" i="12"/>
  <c r="C2967" i="12"/>
  <c r="D2967" i="12"/>
  <c r="C2968" i="12"/>
  <c r="D2968" i="12"/>
  <c r="C2969" i="12"/>
  <c r="D2969" i="12"/>
  <c r="C2970" i="12"/>
  <c r="D2970" i="12"/>
  <c r="C2971" i="12"/>
  <c r="D2971" i="12"/>
  <c r="C2972" i="12"/>
  <c r="D2972" i="12"/>
  <c r="C2973" i="12"/>
  <c r="D2973" i="12"/>
  <c r="C2974" i="12"/>
  <c r="D2974" i="12"/>
  <c r="C2975" i="12"/>
  <c r="D2975" i="12"/>
  <c r="C2976" i="12"/>
  <c r="D2976" i="12"/>
  <c r="B7" i="1"/>
  <c r="C7" i="1"/>
</calcChain>
</file>

<file path=xl/comments1.xml><?xml version="1.0" encoding="utf-8"?>
<comments xmlns="http://schemas.openxmlformats.org/spreadsheetml/2006/main">
  <authors>
    <author>mlenhar</author>
  </authors>
  <commentList>
    <comment ref="AC11" authorId="0" shapeId="0">
      <text>
        <r>
          <rPr>
            <b/>
            <sz val="8"/>
            <color indexed="81"/>
            <rFont val="Tahoma"/>
          </rPr>
          <t>mlenhar:</t>
        </r>
        <r>
          <rPr>
            <sz val="8"/>
            <color indexed="81"/>
            <rFont val="Tahoma"/>
          </rPr>
          <t xml:space="preserve">
Average of 96/97 &amp; 98/99 b/c  actuals were unavailable</t>
        </r>
      </text>
    </comment>
  </commentList>
</comments>
</file>

<file path=xl/sharedStrings.xml><?xml version="1.0" encoding="utf-8"?>
<sst xmlns="http://schemas.openxmlformats.org/spreadsheetml/2006/main" count="6812" uniqueCount="162">
  <si>
    <t>MMCF/d</t>
  </si>
  <si>
    <t>Day</t>
  </si>
  <si>
    <t>Date</t>
  </si>
  <si>
    <t>El Paso Topock</t>
  </si>
  <si>
    <t>El Paso Ehrenberg</t>
  </si>
  <si>
    <t>Transwestern - North Needles</t>
  </si>
  <si>
    <t>PGE - Wheeler Ridge</t>
  </si>
  <si>
    <t>Kern Mojave - Wheeler Ridge</t>
  </si>
  <si>
    <t>California Production</t>
  </si>
  <si>
    <t>Other Non-Scheduled Gas</t>
  </si>
  <si>
    <t>Total Receipts</t>
  </si>
  <si>
    <t>Net Inj/WD</t>
  </si>
  <si>
    <t>Total System Sendout</t>
  </si>
  <si>
    <t>Total Inventory</t>
  </si>
  <si>
    <t>Month</t>
  </si>
  <si>
    <t>PG&amp;E Wheeler Ridge</t>
  </si>
  <si>
    <t>Transwestern North Needles</t>
  </si>
  <si>
    <t>Kern Mojave Wheeler Ridge</t>
  </si>
  <si>
    <t>Mo. Avg. Flows</t>
  </si>
  <si>
    <t>Avg. Mo. Flows</t>
  </si>
  <si>
    <t>Mo. Avg.</t>
  </si>
  <si>
    <t>Daily Flow</t>
  </si>
  <si>
    <t>Daily Flows</t>
  </si>
  <si>
    <t>MMcf/d</t>
  </si>
  <si>
    <t>2,50,000</t>
  </si>
  <si>
    <t>N/A</t>
  </si>
  <si>
    <t>Mo. Average</t>
  </si>
  <si>
    <t>Total Sendout</t>
  </si>
  <si>
    <t>7 day avg</t>
  </si>
  <si>
    <t>30 day avg</t>
  </si>
  <si>
    <t>El Paso-Topock</t>
  </si>
  <si>
    <t>El Paso-Ehrenberg</t>
  </si>
  <si>
    <t>Kern/Mojave-Wheeler Ridge</t>
  </si>
  <si>
    <t>TW-North Needles</t>
  </si>
  <si>
    <t>California Prod</t>
  </si>
  <si>
    <t>Storage</t>
  </si>
  <si>
    <t>Mo. To Date</t>
  </si>
  <si>
    <t>Prior Yr. Avg.</t>
  </si>
  <si>
    <t>MTD</t>
  </si>
  <si>
    <t>Daily Supply &amp; Demand</t>
  </si>
  <si>
    <t>96/97</t>
  </si>
  <si>
    <t>97/98</t>
  </si>
  <si>
    <t>98/99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</si>
  <si>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</si>
  <si>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</si>
  <si>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</si>
  <si>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</si>
  <si>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</si>
  <si>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</si>
  <si>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</si>
  <si>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</si>
  <si>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</si>
  <si>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</si>
  <si>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</si>
  <si>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</si>
  <si>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Long (Short) Position Line Pack</t>
  </si>
  <si>
    <t>Line Pack</t>
  </si>
  <si>
    <t>LAX</t>
  </si>
  <si>
    <t>Average</t>
  </si>
  <si>
    <t>Sum</t>
  </si>
  <si>
    <t>Inventory Prior Year</t>
  </si>
  <si>
    <t>for prior year inv</t>
  </si>
  <si>
    <t>Total Surplus</t>
  </si>
  <si>
    <t>Currently In Effect</t>
  </si>
  <si>
    <t>Absolute Capacities</t>
  </si>
  <si>
    <t>Core Storage</t>
  </si>
  <si>
    <t>Max W/D</t>
  </si>
  <si>
    <t>Max Inj</t>
  </si>
  <si>
    <t>W/D</t>
  </si>
  <si>
    <t>Inj</t>
  </si>
  <si>
    <t>Est. Total Cap</t>
  </si>
  <si>
    <t>Core Cap</t>
  </si>
  <si>
    <t>Non-Core Cap</t>
  </si>
  <si>
    <t>Monthly Total</t>
  </si>
  <si>
    <t>Storage Daily Average</t>
  </si>
  <si>
    <t>Storage Totals</t>
  </si>
  <si>
    <t>SoCal</t>
  </si>
  <si>
    <t>PG&amp;E-KRS</t>
  </si>
  <si>
    <t xml:space="preserve">Burbank </t>
  </si>
  <si>
    <t>Max Sendout</t>
  </si>
  <si>
    <t>MTD Average</t>
  </si>
  <si>
    <t>Max</t>
  </si>
  <si>
    <t>Month End</t>
  </si>
  <si>
    <t>Permian</t>
  </si>
  <si>
    <t>San Juan</t>
  </si>
  <si>
    <t>Socal</t>
  </si>
  <si>
    <t>Malin</t>
  </si>
  <si>
    <t>PG&amp;E City Gate</t>
  </si>
  <si>
    <t>Fuel %</t>
  </si>
  <si>
    <t>Commodity</t>
  </si>
  <si>
    <t>Surcharge</t>
  </si>
  <si>
    <t>El Paso (SJ/Socal)</t>
  </si>
  <si>
    <t>El Paso (Permian/Socal)</t>
  </si>
  <si>
    <t>TW (SJ/Border)</t>
  </si>
  <si>
    <t>TW (Permian/Border)</t>
  </si>
  <si>
    <t>Extrapolated Storage Number</t>
  </si>
  <si>
    <t>Month End Inventory</t>
  </si>
  <si>
    <t>99/00</t>
  </si>
  <si>
    <t>FROM</t>
  </si>
  <si>
    <t>TO</t>
  </si>
  <si>
    <t>sc-top</t>
  </si>
  <si>
    <t>sc-ehren</t>
  </si>
  <si>
    <t>sc-wheel</t>
  </si>
  <si>
    <t>sc-tw</t>
  </si>
  <si>
    <t>sc-ca</t>
  </si>
  <si>
    <t>sc-torec</t>
  </si>
  <si>
    <t>sc-stor</t>
  </si>
  <si>
    <t>sc-send</t>
  </si>
  <si>
    <t>sc-inv</t>
  </si>
  <si>
    <t>sc-pgewr</t>
  </si>
  <si>
    <t>N/a</t>
  </si>
  <si>
    <t>Inj/WD</t>
  </si>
  <si>
    <t>System Sendout</t>
  </si>
  <si>
    <t>Ending Inventory</t>
  </si>
  <si>
    <t>Code</t>
  </si>
  <si>
    <t>Column</t>
  </si>
  <si>
    <t>Date Range</t>
  </si>
  <si>
    <t>Inventory</t>
  </si>
  <si>
    <t>Peak Day Min.</t>
  </si>
  <si>
    <t>El Paso, Non Bondad</t>
  </si>
  <si>
    <t>El Paso, Permian</t>
  </si>
  <si>
    <t>Indicies</t>
  </si>
  <si>
    <t>NGI Socal</t>
  </si>
  <si>
    <t>Expected Demand</t>
  </si>
  <si>
    <t>Case 1 Demand</t>
  </si>
  <si>
    <t>Gas Demand</t>
  </si>
  <si>
    <t>Diff from Normal</t>
  </si>
  <si>
    <t>Sendout Forecast</t>
  </si>
  <si>
    <t>a</t>
  </si>
  <si>
    <t>b</t>
  </si>
  <si>
    <t>Sendout</t>
  </si>
  <si>
    <t>Hi</t>
  </si>
  <si>
    <t>Lo</t>
  </si>
  <si>
    <t>Y^2</t>
  </si>
  <si>
    <t>Y</t>
  </si>
  <si>
    <t>X</t>
  </si>
  <si>
    <t>XY</t>
  </si>
  <si>
    <t>X^2</t>
  </si>
  <si>
    <r>
      <t>(HDD)/</t>
    </r>
    <r>
      <rPr>
        <b/>
        <u/>
        <sz val="8"/>
        <rFont val="Arial"/>
        <family val="2"/>
      </rPr>
      <t>CDD</t>
    </r>
  </si>
  <si>
    <t>Weekday</t>
  </si>
  <si>
    <t>Weekend</t>
  </si>
  <si>
    <t>Weekend/Weekday</t>
  </si>
  <si>
    <t>Socal Forecast</t>
  </si>
  <si>
    <t>Rec-Dem = Stg.</t>
  </si>
  <si>
    <t>B7:B1059</t>
  </si>
  <si>
    <t>NGI Socal Mid</t>
  </si>
  <si>
    <t>NGI Socal High</t>
  </si>
  <si>
    <t>NGI Socal Low</t>
  </si>
  <si>
    <t>Topock</t>
  </si>
  <si>
    <t>Her</t>
  </si>
  <si>
    <t>Kern/Mojave</t>
  </si>
  <si>
    <t>PGEWR</t>
  </si>
  <si>
    <t>Flows</t>
  </si>
  <si>
    <t>Flow</t>
  </si>
  <si>
    <t>Rolling Avg.</t>
  </si>
  <si>
    <t>Prod</t>
  </si>
  <si>
    <t>INJ/WD</t>
  </si>
  <si>
    <t>Socal GD Avg.</t>
  </si>
  <si>
    <t>SJ GD Avg.</t>
  </si>
  <si>
    <t>Permian GD Avg.</t>
  </si>
  <si>
    <t>Socal/SJ</t>
  </si>
  <si>
    <t>Socal/Perm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</si>
</sst>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ddd"/>
    <numFmt numFmtId="165" formatCode="0_);[Red]\(0\)"/>
    <numFmt numFmtId="168" formatCode="0.00_);\(0.00\)"/>
    <numFmt numFmtId="169" formatCode="0.00_);[Red]\(0.00\)"/>
    <numFmt numFmtId="170" formatCode="0.000_);\(0.000\)"/>
    <numFmt numFmtId="175" formatCode="0.000"/>
    <numFmt numFmtId="180" formatCode="#,##0.0000_);[Red]\(#,##0.0000\)"/>
    <numFmt numFmtId="184" formatCode="0.000_);[Red]\(0.000\)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scheme val="minor"/>
    </font>
    <font>
      <sz val="8"/>
      <name val="Arial"/>
      <family val="2"/>
    </font>
    <font>
      <b/>
      <sz val="8"/>
      <name val="Arial"/>
      <family val="2"/>
    </font>
    <font>
      <sz val="8"/>
      <name val="Calibri"/>
      <scheme val="minor"/>
    </font>
    <font>
      <b/>
      <sz val="8"/>
      <name val="Arial"/>
    </font>
    <font>
      <b/>
      <u/>
      <sz val="8"/>
      <name val="Calibri"/>
      <scheme val="minor"/>
    </font>
    <font>
      <sz val="8"/>
      <name val="Arial "/>
    </font>
    <font>
      <sz val="9"/>
      <name val="Geneva"/>
    </font>
    <font>
      <sz val="8"/>
      <name val="Geneva"/>
    </font>
    <font>
      <b/>
      <sz val="8"/>
      <name val="Calibri"/>
      <scheme val="minor"/>
    </font>
    <font>
      <u/>
      <sz val="8"/>
      <name val="Calibri"/>
      <scheme val="minor"/>
    </font>
    <font>
      <b/>
      <sz val="9"/>
      <name val="Calibri"/>
      <scheme val="minor"/>
    </font>
    <font>
      <b/>
      <sz val="7"/>
      <name val="Calibri"/>
      <scheme val="minor"/>
    </font>
    <font>
      <sz val="7"/>
      <name val="Calibri"/>
      <scheme val="minor"/>
    </font>
    <font>
      <b/>
      <sz val="12"/>
      <name val="Calibri"/>
      <scheme val="minor"/>
    </font>
    <font>
      <sz val="8"/>
      <color indexed="81"/>
      <name val="Tahoma"/>
    </font>
    <font>
      <b/>
      <sz val="8"/>
      <color indexed="81"/>
      <name val="Tahoma"/>
    </font>
    <font>
      <b/>
      <i/>
      <sz val="12"/>
      <name val="Calibri"/>
      <scheme val="minor"/>
    </font>
    <font>
      <b/>
      <u/>
      <sz val="6"/>
      <name val="Calibri"/>
      <scheme val="minor"/>
    </font>
    <font>
      <b/>
      <i/>
      <sz val="9"/>
      <name val="Calibri"/>
      <scheme val="minor"/>
    </font>
    <font>
      <b/>
      <i/>
      <sz val="8"/>
      <name val="Calibri"/>
      <scheme val="minor"/>
    </font>
    <font>
      <b/>
      <i/>
      <sz val="6"/>
      <name val="Calibri"/>
      <scheme val="minor"/>
    </font>
    <font>
      <sz val="10"/>
      <name val="Arial"/>
    </font>
    <font>
      <sz val="10"/>
      <color indexed="8"/>
      <name val="MS Sans Serif"/>
    </font>
    <font>
      <sz val="8"/>
      <name val="Arial"/>
    </font>
    <font>
      <sz val="8"/>
      <color indexed="22"/>
      <name val="Arial"/>
      <family val="2"/>
    </font>
    <font>
      <b/>
      <u/>
      <sz val="8"/>
      <name val="Arial"/>
    </font>
    <font>
      <sz val="8"/>
      <color indexed="8"/>
      <name val="Arial"/>
    </font>
    <font>
      <b/>
      <u/>
      <sz val="8"/>
      <color indexed="8"/>
      <name val="Calibri"/>
      <scheme val="minor"/>
    </font>
    <font>
      <b/>
      <u/>
      <sz val="8"/>
      <name val="Arial"/>
      <family val="2"/>
    </font>
    <font>
      <sz val="8"/>
      <color indexed="12"/>
      <name val="Calibri"/>
      <scheme val="minor"/>
    </font>
    <font>
      <sz val="8"/>
      <color indexed="12"/>
      <name val="Arial"/>
      <family val="2"/>
    </font>
    <font>
      <b/>
      <u/>
      <sz val="8"/>
      <color indexed="12"/>
      <name val="Arial"/>
      <family val="2"/>
    </font>
    <font>
      <b/>
      <u/>
      <sz val="8"/>
      <color indexed="10"/>
      <name val="Arial"/>
      <family val="2"/>
    </font>
    <font>
      <b/>
      <sz val="8"/>
      <name val="Arial "/>
    </font>
  </fonts>
  <fills count="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</borders>
  <cellStyleXfs count="7">
    <xf numFmtId="0" fontId="0" fillId="0" borderId="0"/>
    <xf numFmtId="0" fontId="24" fillId="0" borderId="0"/>
    <xf numFmtId="0" fontId="24" fillId="0" borderId="0"/>
    <xf numFmtId="0" fontId="9" fillId="0" borderId="0"/>
    <xf numFmtId="0" fontId="9" fillId="0" borderId="0"/>
    <xf numFmtId="0" fontId="25" fillId="0" borderId="0"/>
    <xf numFmtId="0" fontId="24" fillId="0" borderId="0"/>
  </cellStyleXfs>
  <cellXfs count="392">
    <xf numFmtId="0" fontId="0" fillId="0" borderId="0" xfId="0"/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15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3" fontId="3" fillId="0" borderId="0" xfId="0" applyNumberFormat="1" applyFont="1" applyFill="1" applyAlignment="1">
      <alignment horizontal="center"/>
    </xf>
    <xf numFmtId="164" fontId="4" fillId="2" borderId="1" xfId="0" applyNumberFormat="1" applyFont="1" applyFill="1" applyBorder="1" applyAlignment="1">
      <alignment horizontal="center" wrapText="1"/>
    </xf>
    <xf numFmtId="15" fontId="4" fillId="2" borderId="1" xfId="0" applyNumberFormat="1" applyFont="1" applyFill="1" applyBorder="1" applyAlignment="1">
      <alignment horizontal="center" wrapText="1"/>
    </xf>
    <xf numFmtId="3" fontId="4" fillId="2" borderId="1" xfId="0" applyNumberFormat="1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NumberFormat="1" applyFont="1" applyAlignment="1">
      <alignment horizontal="center"/>
    </xf>
    <xf numFmtId="17" fontId="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7" fontId="7" fillId="0" borderId="2" xfId="0" applyNumberFormat="1" applyFont="1" applyBorder="1" applyAlignment="1">
      <alignment horizontal="center"/>
    </xf>
    <xf numFmtId="17" fontId="7" fillId="0" borderId="3" xfId="0" applyNumberFormat="1" applyFont="1" applyBorder="1" applyAlignment="1">
      <alignment horizontal="center"/>
    </xf>
    <xf numFmtId="17" fontId="7" fillId="0" borderId="4" xfId="0" applyNumberFormat="1" applyFont="1" applyBorder="1" applyAlignment="1">
      <alignment horizontal="center"/>
    </xf>
    <xf numFmtId="3" fontId="5" fillId="0" borderId="5" xfId="0" applyNumberFormat="1" applyFont="1" applyBorder="1" applyAlignment="1">
      <alignment horizontal="center"/>
    </xf>
    <xf numFmtId="3" fontId="5" fillId="0" borderId="0" xfId="0" applyNumberFormat="1" applyFont="1" applyBorder="1" applyAlignment="1">
      <alignment horizontal="center"/>
    </xf>
    <xf numFmtId="3" fontId="5" fillId="0" borderId="6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6" fillId="2" borderId="1" xfId="0" applyNumberFormat="1" applyFont="1" applyFill="1" applyBorder="1" applyAlignment="1">
      <alignment horizontal="center"/>
    </xf>
    <xf numFmtId="0" fontId="3" fillId="0" borderId="0" xfId="0" applyNumberFormat="1" applyFont="1" applyBorder="1" applyAlignment="1">
      <alignment horizontal="center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7" fontId="0" fillId="3" borderId="10" xfId="0" applyNumberFormat="1" applyFill="1" applyBorder="1" applyAlignment="1">
      <alignment horizontal="center"/>
    </xf>
    <xf numFmtId="15" fontId="0" fillId="2" borderId="10" xfId="0" applyNumberForma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left"/>
    </xf>
    <xf numFmtId="1" fontId="1" fillId="4" borderId="10" xfId="0" applyNumberFormat="1" applyFont="1" applyFill="1" applyBorder="1" applyAlignment="1">
      <alignment horizontal="center"/>
    </xf>
    <xf numFmtId="1" fontId="1" fillId="0" borderId="0" xfId="0" applyNumberFormat="1" applyFont="1" applyAlignment="1">
      <alignment horizontal="right"/>
    </xf>
    <xf numFmtId="37" fontId="8" fillId="0" borderId="0" xfId="0" applyNumberFormat="1" applyFont="1" applyAlignment="1">
      <alignment horizontal="center"/>
    </xf>
    <xf numFmtId="37" fontId="8" fillId="0" borderId="0" xfId="4" applyNumberFormat="1" applyFont="1" applyAlignment="1">
      <alignment horizontal="center"/>
    </xf>
    <xf numFmtId="37" fontId="8" fillId="0" borderId="0" xfId="3" applyNumberFormat="1" applyFont="1" applyAlignment="1">
      <alignment horizontal="center"/>
    </xf>
    <xf numFmtId="3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37" fontId="10" fillId="0" borderId="0" xfId="0" applyNumberFormat="1" applyFont="1" applyAlignment="1">
      <alignment horizontal="center"/>
    </xf>
    <xf numFmtId="37" fontId="3" fillId="0" borderId="0" xfId="0" applyNumberFormat="1" applyFont="1" applyAlignment="1">
      <alignment horizontal="center"/>
    </xf>
    <xf numFmtId="17" fontId="11" fillId="0" borderId="0" xfId="0" applyNumberFormat="1" applyFont="1" applyAlignment="1">
      <alignment horizontal="center"/>
    </xf>
    <xf numFmtId="37" fontId="5" fillId="0" borderId="0" xfId="0" applyNumberFormat="1" applyFont="1" applyAlignment="1">
      <alignment horizontal="center"/>
    </xf>
    <xf numFmtId="37" fontId="5" fillId="0" borderId="5" xfId="0" applyNumberFormat="1" applyFont="1" applyBorder="1" applyAlignment="1">
      <alignment horizontal="center"/>
    </xf>
    <xf numFmtId="37" fontId="5" fillId="0" borderId="0" xfId="0" applyNumberFormat="1" applyFont="1" applyBorder="1" applyAlignment="1">
      <alignment horizontal="center"/>
    </xf>
    <xf numFmtId="37" fontId="5" fillId="0" borderId="6" xfId="0" applyNumberFormat="1" applyFont="1" applyBorder="1" applyAlignment="1">
      <alignment horizontal="center"/>
    </xf>
    <xf numFmtId="37" fontId="4" fillId="2" borderId="1" xfId="0" applyNumberFormat="1" applyFont="1" applyFill="1" applyBorder="1" applyAlignment="1">
      <alignment horizontal="center" wrapText="1"/>
    </xf>
    <xf numFmtId="0" fontId="11" fillId="2" borderId="1" xfId="0" applyFont="1" applyFill="1" applyBorder="1" applyAlignment="1">
      <alignment horizontal="center"/>
    </xf>
    <xf numFmtId="164" fontId="5" fillId="0" borderId="0" xfId="0" applyNumberFormat="1" applyFont="1" applyAlignment="1">
      <alignment horizontal="center"/>
    </xf>
    <xf numFmtId="37" fontId="0" fillId="0" borderId="0" xfId="0" applyNumberFormat="1" applyAlignment="1">
      <alignment horizontal="center"/>
    </xf>
    <xf numFmtId="37" fontId="0" fillId="0" borderId="10" xfId="0" applyNumberFormat="1" applyBorder="1" applyAlignment="1">
      <alignment horizontal="center"/>
    </xf>
    <xf numFmtId="37" fontId="1" fillId="0" borderId="0" xfId="0" applyNumberFormat="1" applyFont="1" applyAlignment="1">
      <alignment horizontal="left"/>
    </xf>
    <xf numFmtId="3" fontId="1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10" xfId="0" applyNumberFormat="1" applyBorder="1" applyAlignment="1">
      <alignment horizontal="center"/>
    </xf>
    <xf numFmtId="37" fontId="0" fillId="0" borderId="0" xfId="0" applyNumberForma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2" borderId="1" xfId="0" applyNumberFormat="1" applyFont="1" applyFill="1" applyBorder="1" applyAlignment="1">
      <alignment horizontal="center"/>
    </xf>
    <xf numFmtId="17" fontId="11" fillId="0" borderId="11" xfId="0" applyNumberFormat="1" applyFont="1" applyBorder="1" applyAlignment="1">
      <alignment horizontal="center"/>
    </xf>
    <xf numFmtId="37" fontId="12" fillId="0" borderId="0" xfId="0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16" fontId="7" fillId="0" borderId="0" xfId="0" applyNumberFormat="1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3" fontId="5" fillId="0" borderId="13" xfId="0" applyNumberFormat="1" applyFont="1" applyBorder="1" applyAlignment="1">
      <alignment horizontal="center"/>
    </xf>
    <xf numFmtId="38" fontId="5" fillId="0" borderId="0" xfId="0" applyNumberFormat="1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3" fontId="5" fillId="0" borderId="15" xfId="0" applyNumberFormat="1" applyFont="1" applyBorder="1" applyAlignment="1">
      <alignment horizontal="center"/>
    </xf>
    <xf numFmtId="0" fontId="15" fillId="0" borderId="0" xfId="0" applyFont="1" applyAlignment="1">
      <alignment horizontal="center" wrapText="1"/>
    </xf>
    <xf numFmtId="38" fontId="5" fillId="0" borderId="0" xfId="0" applyNumberFormat="1" applyFont="1" applyAlignment="1">
      <alignment horizontal="center"/>
    </xf>
    <xf numFmtId="15" fontId="5" fillId="0" borderId="0" xfId="0" applyNumberFormat="1" applyFont="1" applyAlignment="1">
      <alignment horizontal="center"/>
    </xf>
    <xf numFmtId="15" fontId="7" fillId="0" borderId="0" xfId="0" applyNumberFormat="1" applyFont="1" applyAlignment="1">
      <alignment horizontal="center"/>
    </xf>
    <xf numFmtId="0" fontId="5" fillId="0" borderId="0" xfId="0" applyNumberFormat="1" applyFont="1" applyAlignment="1">
      <alignment horizontal="center"/>
    </xf>
    <xf numFmtId="38" fontId="7" fillId="0" borderId="0" xfId="0" applyNumberFormat="1" applyFont="1" applyAlignment="1">
      <alignment horizontal="center"/>
    </xf>
    <xf numFmtId="15" fontId="11" fillId="0" borderId="0" xfId="0" applyNumberFormat="1" applyFont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5" fillId="0" borderId="14" xfId="0" applyFont="1" applyBorder="1" applyAlignment="1">
      <alignment horizontal="center"/>
    </xf>
    <xf numFmtId="37" fontId="5" fillId="0" borderId="1" xfId="0" applyNumberFormat="1" applyFont="1" applyBorder="1" applyAlignment="1">
      <alignment horizontal="center"/>
    </xf>
    <xf numFmtId="37" fontId="5" fillId="0" borderId="15" xfId="0" applyNumberFormat="1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11" fillId="0" borderId="0" xfId="0" applyNumberFormat="1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38" fontId="5" fillId="0" borderId="1" xfId="0" applyNumberFormat="1" applyFont="1" applyBorder="1" applyAlignment="1">
      <alignment horizontal="center"/>
    </xf>
    <xf numFmtId="38" fontId="5" fillId="0" borderId="15" xfId="0" applyNumberFormat="1" applyFont="1" applyBorder="1" applyAlignment="1">
      <alignment horizontal="center"/>
    </xf>
    <xf numFmtId="17" fontId="7" fillId="5" borderId="2" xfId="0" applyNumberFormat="1" applyFont="1" applyFill="1" applyBorder="1" applyAlignment="1">
      <alignment horizontal="center"/>
    </xf>
    <xf numFmtId="17" fontId="7" fillId="5" borderId="3" xfId="0" applyNumberFormat="1" applyFont="1" applyFill="1" applyBorder="1" applyAlignment="1">
      <alignment horizontal="center"/>
    </xf>
    <xf numFmtId="17" fontId="7" fillId="5" borderId="4" xfId="0" applyNumberFormat="1" applyFont="1" applyFill="1" applyBorder="1" applyAlignment="1">
      <alignment horizontal="center"/>
    </xf>
    <xf numFmtId="37" fontId="5" fillId="5" borderId="5" xfId="0" applyNumberFormat="1" applyFont="1" applyFill="1" applyBorder="1" applyAlignment="1">
      <alignment horizontal="center"/>
    </xf>
    <xf numFmtId="37" fontId="5" fillId="5" borderId="0" xfId="0" applyNumberFormat="1" applyFont="1" applyFill="1" applyBorder="1" applyAlignment="1">
      <alignment horizontal="center"/>
    </xf>
    <xf numFmtId="37" fontId="5" fillId="5" borderId="6" xfId="0" applyNumberFormat="1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11" fillId="4" borderId="10" xfId="0" applyFont="1" applyFill="1" applyBorder="1" applyAlignment="1">
      <alignment horizontal="center"/>
    </xf>
    <xf numFmtId="17" fontId="7" fillId="3" borderId="2" xfId="0" applyNumberFormat="1" applyFont="1" applyFill="1" applyBorder="1" applyAlignment="1">
      <alignment horizontal="center"/>
    </xf>
    <xf numFmtId="17" fontId="7" fillId="3" borderId="3" xfId="0" applyNumberFormat="1" applyFont="1" applyFill="1" applyBorder="1" applyAlignment="1">
      <alignment horizontal="center"/>
    </xf>
    <xf numFmtId="17" fontId="7" fillId="3" borderId="4" xfId="0" applyNumberFormat="1" applyFont="1" applyFill="1" applyBorder="1" applyAlignment="1">
      <alignment horizontal="center"/>
    </xf>
    <xf numFmtId="38" fontId="5" fillId="3" borderId="5" xfId="0" applyNumberFormat="1" applyFont="1" applyFill="1" applyBorder="1" applyAlignment="1">
      <alignment horizontal="center"/>
    </xf>
    <xf numFmtId="38" fontId="5" fillId="3" borderId="0" xfId="0" applyNumberFormat="1" applyFont="1" applyFill="1" applyBorder="1" applyAlignment="1">
      <alignment horizontal="center"/>
    </xf>
    <xf numFmtId="38" fontId="5" fillId="3" borderId="6" xfId="0" applyNumberFormat="1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11" fillId="5" borderId="10" xfId="0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3" fontId="11" fillId="0" borderId="0" xfId="0" applyNumberFormat="1" applyFont="1" applyBorder="1" applyAlignment="1">
      <alignment horizontal="center"/>
    </xf>
    <xf numFmtId="3" fontId="5" fillId="0" borderId="17" xfId="0" applyNumberFormat="1" applyFont="1" applyBorder="1" applyAlignment="1">
      <alignment horizontal="center"/>
    </xf>
    <xf numFmtId="3" fontId="5" fillId="0" borderId="16" xfId="0" applyNumberFormat="1" applyFont="1" applyBorder="1" applyAlignment="1">
      <alignment horizontal="center"/>
    </xf>
    <xf numFmtId="3" fontId="5" fillId="0" borderId="12" xfId="0" applyNumberFormat="1" applyFont="1" applyBorder="1" applyAlignment="1">
      <alignment horizontal="center"/>
    </xf>
    <xf numFmtId="3" fontId="5" fillId="0" borderId="14" xfId="0" applyNumberFormat="1" applyFont="1" applyBorder="1" applyAlignment="1">
      <alignment horizontal="center"/>
    </xf>
    <xf numFmtId="38" fontId="5" fillId="0" borderId="14" xfId="0" applyNumberFormat="1" applyFont="1" applyBorder="1" applyAlignment="1">
      <alignment horizontal="center"/>
    </xf>
    <xf numFmtId="37" fontId="11" fillId="0" borderId="18" xfId="0" applyNumberFormat="1" applyFont="1" applyBorder="1" applyAlignment="1">
      <alignment horizontal="center"/>
    </xf>
    <xf numFmtId="37" fontId="11" fillId="0" borderId="17" xfId="0" applyNumberFormat="1" applyFont="1" applyBorder="1" applyAlignment="1">
      <alignment horizontal="center"/>
    </xf>
    <xf numFmtId="37" fontId="11" fillId="0" borderId="0" xfId="0" applyNumberFormat="1" applyFont="1" applyAlignment="1">
      <alignment horizontal="center"/>
    </xf>
    <xf numFmtId="0" fontId="11" fillId="0" borderId="0" xfId="0" applyNumberFormat="1" applyFont="1" applyAlignment="1">
      <alignment horizontal="center"/>
    </xf>
    <xf numFmtId="38" fontId="5" fillId="3" borderId="0" xfId="0" applyNumberFormat="1" applyFont="1" applyFill="1" applyAlignment="1">
      <alignment horizontal="center"/>
    </xf>
    <xf numFmtId="38" fontId="11" fillId="0" borderId="19" xfId="0" applyNumberFormat="1" applyFont="1" applyBorder="1" applyAlignment="1">
      <alignment horizontal="center"/>
    </xf>
    <xf numFmtId="38" fontId="11" fillId="0" borderId="20" xfId="0" applyNumberFormat="1" applyFont="1" applyBorder="1" applyAlignment="1">
      <alignment horizontal="center"/>
    </xf>
    <xf numFmtId="38" fontId="11" fillId="0" borderId="21" xfId="0" applyNumberFormat="1" applyFont="1" applyBorder="1" applyAlignment="1">
      <alignment horizontal="center"/>
    </xf>
    <xf numFmtId="16" fontId="7" fillId="0" borderId="0" xfId="0" applyNumberFormat="1" applyFont="1" applyFill="1" applyBorder="1" applyAlignment="1">
      <alignment horizontal="center"/>
    </xf>
    <xf numFmtId="3" fontId="5" fillId="0" borderId="0" xfId="0" applyNumberFormat="1" applyFon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/>
    </xf>
    <xf numFmtId="38" fontId="5" fillId="0" borderId="1" xfId="0" applyNumberFormat="1" applyFont="1" applyFill="1" applyBorder="1" applyAlignment="1">
      <alignment horizontal="center"/>
    </xf>
    <xf numFmtId="3" fontId="11" fillId="0" borderId="0" xfId="0" applyNumberFormat="1" applyFont="1" applyFill="1" applyBorder="1" applyAlignment="1">
      <alignment horizontal="center"/>
    </xf>
    <xf numFmtId="38" fontId="11" fillId="0" borderId="19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164" fontId="5" fillId="0" borderId="11" xfId="0" applyNumberFormat="1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5" fillId="0" borderId="24" xfId="0" applyFont="1" applyBorder="1" applyAlignment="1">
      <alignment horizontal="center"/>
    </xf>
    <xf numFmtId="164" fontId="5" fillId="0" borderId="15" xfId="0" applyNumberFormat="1" applyFont="1" applyBorder="1" applyAlignment="1">
      <alignment horizontal="center"/>
    </xf>
    <xf numFmtId="3" fontId="5" fillId="3" borderId="5" xfId="0" applyNumberFormat="1" applyFont="1" applyFill="1" applyBorder="1" applyAlignment="1">
      <alignment horizontal="center"/>
    </xf>
    <xf numFmtId="3" fontId="5" fillId="3" borderId="0" xfId="0" applyNumberFormat="1" applyFont="1" applyFill="1" applyBorder="1" applyAlignment="1">
      <alignment horizontal="center"/>
    </xf>
    <xf numFmtId="3" fontId="5" fillId="3" borderId="6" xfId="0" applyNumberFormat="1" applyFont="1" applyFill="1" applyBorder="1" applyAlignment="1">
      <alignment horizontal="center"/>
    </xf>
    <xf numFmtId="17" fontId="7" fillId="0" borderId="0" xfId="0" applyNumberFormat="1" applyFont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170" fontId="11" fillId="0" borderId="0" xfId="0" applyNumberFormat="1" applyFont="1" applyFill="1" applyBorder="1" applyAlignment="1">
      <alignment horizontal="center"/>
    </xf>
    <xf numFmtId="170" fontId="7" fillId="0" borderId="0" xfId="0" applyNumberFormat="1" applyFont="1" applyFill="1" applyBorder="1" applyAlignment="1">
      <alignment horizontal="center"/>
    </xf>
    <xf numFmtId="170" fontId="5" fillId="0" borderId="0" xfId="0" applyNumberFormat="1" applyFont="1" applyAlignment="1">
      <alignment horizontal="center"/>
    </xf>
    <xf numFmtId="37" fontId="8" fillId="4" borderId="0" xfId="0" applyNumberFormat="1" applyFont="1" applyFill="1" applyAlignment="1">
      <alignment horizontal="center"/>
    </xf>
    <xf numFmtId="38" fontId="11" fillId="2" borderId="25" xfId="0" applyNumberFormat="1" applyFont="1" applyFill="1" applyBorder="1" applyAlignment="1">
      <alignment horizontal="center"/>
    </xf>
    <xf numFmtId="38" fontId="11" fillId="2" borderId="26" xfId="0" applyNumberFormat="1" applyFont="1" applyFill="1" applyBorder="1" applyAlignment="1">
      <alignment horizontal="center"/>
    </xf>
    <xf numFmtId="0" fontId="11" fillId="0" borderId="0" xfId="0" applyFont="1" applyBorder="1" applyAlignment="1">
      <alignment horizontal="center"/>
    </xf>
    <xf numFmtId="3" fontId="3" fillId="6" borderId="10" xfId="0" applyNumberFormat="1" applyFont="1" applyFill="1" applyBorder="1" applyAlignment="1">
      <alignment horizontal="center"/>
    </xf>
    <xf numFmtId="15" fontId="3" fillId="0" borderId="10" xfId="0" applyNumberFormat="1" applyFont="1" applyBorder="1" applyAlignment="1">
      <alignment horizontal="center"/>
    </xf>
    <xf numFmtId="38" fontId="3" fillId="0" borderId="0" xfId="0" applyNumberFormat="1" applyFont="1" applyAlignment="1">
      <alignment horizontal="center"/>
    </xf>
    <xf numFmtId="38" fontId="4" fillId="2" borderId="1" xfId="0" applyNumberFormat="1" applyFont="1" applyFill="1" applyBorder="1" applyAlignment="1">
      <alignment horizontal="center" wrapText="1"/>
    </xf>
    <xf numFmtId="38" fontId="10" fillId="0" borderId="0" xfId="0" applyNumberFormat="1" applyFont="1" applyAlignment="1">
      <alignment horizontal="center"/>
    </xf>
    <xf numFmtId="38" fontId="8" fillId="0" borderId="0" xfId="0" applyNumberFormat="1" applyFont="1" applyAlignment="1">
      <alignment horizontal="center"/>
    </xf>
    <xf numFmtId="38" fontId="8" fillId="0" borderId="0" xfId="4" applyNumberFormat="1" applyFont="1" applyAlignment="1">
      <alignment horizontal="center"/>
    </xf>
    <xf numFmtId="38" fontId="8" fillId="0" borderId="0" xfId="3" applyNumberFormat="1" applyFont="1" applyAlignment="1">
      <alignment horizontal="center"/>
    </xf>
    <xf numFmtId="38" fontId="8" fillId="0" borderId="0" xfId="0" applyNumberFormat="1" applyFont="1" applyFill="1" applyAlignment="1">
      <alignment horizontal="center"/>
    </xf>
    <xf numFmtId="38" fontId="8" fillId="4" borderId="0" xfId="0" applyNumberFormat="1" applyFont="1" applyFill="1" applyAlignment="1">
      <alignment horizontal="center"/>
    </xf>
    <xf numFmtId="38" fontId="5" fillId="0" borderId="6" xfId="0" applyNumberFormat="1" applyFont="1" applyBorder="1" applyAlignment="1">
      <alignment horizontal="center"/>
    </xf>
    <xf numFmtId="164" fontId="3" fillId="0" borderId="0" xfId="0" applyNumberFormat="1" applyFont="1" applyFill="1" applyAlignment="1">
      <alignment horizontal="center"/>
    </xf>
    <xf numFmtId="15" fontId="3" fillId="0" borderId="0" xfId="0" applyNumberFormat="1" applyFont="1" applyFill="1" applyAlignment="1">
      <alignment horizontal="center"/>
    </xf>
    <xf numFmtId="37" fontId="8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38" fontId="5" fillId="0" borderId="0" xfId="0" applyNumberFormat="1" applyFont="1" applyFill="1" applyBorder="1" applyAlignment="1">
      <alignment horizontal="center"/>
    </xf>
    <xf numFmtId="3" fontId="5" fillId="0" borderId="27" xfId="0" applyNumberFormat="1" applyFont="1" applyFill="1" applyBorder="1" applyAlignment="1">
      <alignment horizontal="center"/>
    </xf>
    <xf numFmtId="3" fontId="5" fillId="0" borderId="28" xfId="0" applyNumberFormat="1" applyFont="1" applyFill="1" applyBorder="1" applyAlignment="1">
      <alignment horizontal="center"/>
    </xf>
    <xf numFmtId="3" fontId="5" fillId="0" borderId="29" xfId="0" applyNumberFormat="1" applyFont="1" applyFill="1" applyBorder="1" applyAlignment="1">
      <alignment horizontal="center"/>
    </xf>
    <xf numFmtId="38" fontId="5" fillId="0" borderId="29" xfId="0" applyNumberFormat="1" applyFont="1" applyFill="1" applyBorder="1" applyAlignment="1">
      <alignment horizontal="center"/>
    </xf>
    <xf numFmtId="3" fontId="11" fillId="0" borderId="28" xfId="0" applyNumberFormat="1" applyFont="1" applyFill="1" applyBorder="1" applyAlignment="1">
      <alignment horizontal="center"/>
    </xf>
    <xf numFmtId="38" fontId="11" fillId="0" borderId="30" xfId="0" applyNumberFormat="1" applyFont="1" applyFill="1" applyBorder="1" applyAlignment="1">
      <alignment horizontal="center"/>
    </xf>
    <xf numFmtId="0" fontId="3" fillId="0" borderId="10" xfId="0" applyNumberFormat="1" applyFont="1" applyBorder="1" applyAlignment="1">
      <alignment horizontal="center"/>
    </xf>
    <xf numFmtId="3" fontId="27" fillId="0" borderId="0" xfId="0" applyNumberFormat="1" applyFont="1" applyAlignment="1">
      <alignment horizontal="center"/>
    </xf>
    <xf numFmtId="3" fontId="0" fillId="0" borderId="0" xfId="0" applyNumberFormat="1"/>
    <xf numFmtId="1" fontId="5" fillId="0" borderId="3" xfId="0" applyNumberFormat="1" applyFont="1" applyBorder="1" applyAlignment="1">
      <alignment horizontal="center"/>
    </xf>
    <xf numFmtId="1" fontId="5" fillId="0" borderId="4" xfId="0" applyNumberFormat="1" applyFont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69" fontId="23" fillId="0" borderId="0" xfId="0" applyNumberFormat="1" applyFont="1" applyFill="1" applyBorder="1" applyAlignment="1">
      <alignment horizontal="left"/>
    </xf>
    <xf numFmtId="0" fontId="6" fillId="0" borderId="0" xfId="2" applyFont="1" applyAlignment="1">
      <alignment horizontal="center"/>
    </xf>
    <xf numFmtId="17" fontId="28" fillId="0" borderId="0" xfId="2" applyNumberFormat="1" applyFont="1" applyAlignment="1">
      <alignment horizontal="center"/>
    </xf>
    <xf numFmtId="170" fontId="26" fillId="0" borderId="0" xfId="2" applyNumberFormat="1" applyFont="1" applyAlignment="1">
      <alignment horizontal="center"/>
    </xf>
    <xf numFmtId="170" fontId="5" fillId="0" borderId="0" xfId="0" applyNumberFormat="1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3" fontId="29" fillId="0" borderId="31" xfId="5" applyNumberFormat="1" applyFont="1" applyFill="1" applyBorder="1" applyAlignment="1">
      <alignment horizontal="center" wrapText="1"/>
    </xf>
    <xf numFmtId="38" fontId="26" fillId="0" borderId="0" xfId="1" applyNumberFormat="1" applyFont="1" applyAlignment="1">
      <alignment horizontal="center"/>
    </xf>
    <xf numFmtId="164" fontId="4" fillId="0" borderId="0" xfId="0" applyNumberFormat="1" applyFont="1" applyFill="1" applyBorder="1" applyAlignment="1">
      <alignment horizontal="center" wrapText="1"/>
    </xf>
    <xf numFmtId="15" fontId="4" fillId="0" borderId="0" xfId="0" applyNumberFormat="1" applyFont="1" applyFill="1" applyBorder="1" applyAlignment="1">
      <alignment horizontal="center" wrapText="1"/>
    </xf>
    <xf numFmtId="3" fontId="4" fillId="0" borderId="0" xfId="0" applyNumberFormat="1" applyFont="1" applyFill="1" applyBorder="1" applyAlignment="1">
      <alignment horizontal="center" wrapText="1"/>
    </xf>
    <xf numFmtId="38" fontId="5" fillId="0" borderId="5" xfId="0" applyNumberFormat="1" applyFont="1" applyBorder="1" applyAlignment="1">
      <alignment horizontal="center"/>
    </xf>
    <xf numFmtId="37" fontId="5" fillId="7" borderId="0" xfId="0" applyNumberFormat="1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0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7" xfId="0" applyFont="1" applyFill="1" applyBorder="1" applyAlignment="1">
      <alignment horizontal="center"/>
    </xf>
    <xf numFmtId="0" fontId="5" fillId="7" borderId="8" xfId="0" applyFont="1" applyFill="1" applyBorder="1" applyAlignment="1">
      <alignment horizontal="center"/>
    </xf>
    <xf numFmtId="0" fontId="5" fillId="7" borderId="9" xfId="0" applyFont="1" applyFill="1" applyBorder="1" applyAlignment="1">
      <alignment horizontal="center"/>
    </xf>
    <xf numFmtId="17" fontId="7" fillId="7" borderId="2" xfId="0" applyNumberFormat="1" applyFont="1" applyFill="1" applyBorder="1" applyAlignment="1">
      <alignment horizontal="center"/>
    </xf>
    <xf numFmtId="17" fontId="7" fillId="7" borderId="3" xfId="0" applyNumberFormat="1" applyFont="1" applyFill="1" applyBorder="1" applyAlignment="1">
      <alignment horizontal="center"/>
    </xf>
    <xf numFmtId="17" fontId="7" fillId="7" borderId="4" xfId="0" applyNumberFormat="1" applyFont="1" applyFill="1" applyBorder="1" applyAlignment="1">
      <alignment horizontal="center"/>
    </xf>
    <xf numFmtId="37" fontId="5" fillId="7" borderId="5" xfId="0" applyNumberFormat="1" applyFont="1" applyFill="1" applyBorder="1" applyAlignment="1">
      <alignment horizontal="center"/>
    </xf>
    <xf numFmtId="37" fontId="5" fillId="7" borderId="6" xfId="0" applyNumberFormat="1" applyFont="1" applyFill="1" applyBorder="1" applyAlignment="1">
      <alignment horizontal="center"/>
    </xf>
    <xf numFmtId="37" fontId="5" fillId="0" borderId="8" xfId="0" applyNumberFormat="1" applyFont="1" applyBorder="1" applyAlignment="1">
      <alignment horizontal="center"/>
    </xf>
    <xf numFmtId="38" fontId="5" fillId="0" borderId="8" xfId="0" applyNumberFormat="1" applyFont="1" applyBorder="1" applyAlignment="1">
      <alignment horizontal="center"/>
    </xf>
    <xf numFmtId="164" fontId="5" fillId="0" borderId="14" xfId="0" applyNumberFormat="1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17" fontId="30" fillId="0" borderId="0" xfId="0" applyNumberFormat="1" applyFont="1" applyFill="1" applyBorder="1" applyAlignment="1"/>
    <xf numFmtId="0" fontId="5" fillId="0" borderId="0" xfId="0" applyFont="1" applyAlignment="1"/>
    <xf numFmtId="38" fontId="5" fillId="0" borderId="0" xfId="0" applyNumberFormat="1" applyFont="1" applyFill="1" applyBorder="1" applyAlignment="1"/>
    <xf numFmtId="0" fontId="11" fillId="0" borderId="0" xfId="0" applyFont="1" applyAlignment="1"/>
    <xf numFmtId="0" fontId="5" fillId="0" borderId="0" xfId="0" applyNumberFormat="1" applyFont="1" applyAlignment="1"/>
    <xf numFmtId="17" fontId="7" fillId="0" borderId="0" xfId="0" applyNumberFormat="1" applyFont="1" applyFill="1" applyBorder="1" applyAlignment="1"/>
    <xf numFmtId="0" fontId="5" fillId="0" borderId="0" xfId="0" applyFont="1" applyBorder="1" applyAlignment="1"/>
    <xf numFmtId="37" fontId="5" fillId="0" borderId="0" xfId="0" applyNumberFormat="1" applyFont="1" applyFill="1" applyBorder="1" applyAlignment="1"/>
    <xf numFmtId="37" fontId="11" fillId="0" borderId="0" xfId="0" applyNumberFormat="1" applyFont="1" applyBorder="1" applyAlignment="1"/>
    <xf numFmtId="0" fontId="5" fillId="0" borderId="0" xfId="0" applyFont="1" applyFill="1" applyBorder="1" applyAlignment="1"/>
    <xf numFmtId="0" fontId="11" fillId="0" borderId="0" xfId="0" applyFont="1" applyFill="1" applyBorder="1" applyAlignment="1"/>
    <xf numFmtId="0" fontId="26" fillId="0" borderId="0" xfId="0" applyFont="1" applyAlignment="1"/>
    <xf numFmtId="15" fontId="11" fillId="0" borderId="0" xfId="0" applyNumberFormat="1" applyFont="1" applyFill="1" applyBorder="1" applyAlignment="1">
      <alignment horizontal="center"/>
    </xf>
    <xf numFmtId="0" fontId="20" fillId="0" borderId="0" xfId="0" applyFont="1" applyBorder="1" applyAlignment="1">
      <alignment horizontal="center"/>
    </xf>
    <xf numFmtId="15" fontId="1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5" fontId="7" fillId="4" borderId="3" xfId="0" applyNumberFormat="1" applyFont="1" applyFill="1" applyBorder="1" applyAlignment="1">
      <alignment horizontal="center"/>
    </xf>
    <xf numFmtId="15" fontId="7" fillId="4" borderId="4" xfId="0" applyNumberFormat="1" applyFont="1" applyFill="1" applyBorder="1" applyAlignment="1">
      <alignment horizontal="center"/>
    </xf>
    <xf numFmtId="15" fontId="7" fillId="4" borderId="2" xfId="0" applyNumberFormat="1" applyFont="1" applyFill="1" applyBorder="1" applyAlignment="1">
      <alignment horizontal="center"/>
    </xf>
    <xf numFmtId="0" fontId="3" fillId="0" borderId="0" xfId="6" applyFont="1" applyAlignment="1">
      <alignment horizontal="center"/>
    </xf>
    <xf numFmtId="15" fontId="3" fillId="0" borderId="0" xfId="6" applyNumberFormat="1" applyFont="1" applyAlignment="1">
      <alignment horizontal="center"/>
    </xf>
    <xf numFmtId="38" fontId="3" fillId="0" borderId="0" xfId="6" applyNumberFormat="1" applyFont="1" applyAlignment="1">
      <alignment horizontal="center"/>
    </xf>
    <xf numFmtId="169" fontId="3" fillId="0" borderId="0" xfId="6" applyNumberFormat="1" applyFont="1" applyAlignment="1">
      <alignment horizontal="center"/>
    </xf>
    <xf numFmtId="0" fontId="3" fillId="0" borderId="0" xfId="6" applyNumberFormat="1" applyFont="1" applyAlignment="1">
      <alignment horizontal="center"/>
    </xf>
    <xf numFmtId="0" fontId="4" fillId="0" borderId="32" xfId="6" applyFont="1" applyBorder="1" applyAlignment="1">
      <alignment horizontal="center"/>
    </xf>
    <xf numFmtId="0" fontId="4" fillId="0" borderId="0" xfId="6" applyFont="1" applyBorder="1" applyAlignment="1">
      <alignment horizontal="center"/>
    </xf>
    <xf numFmtId="38" fontId="31" fillId="0" borderId="0" xfId="6" applyNumberFormat="1" applyFont="1" applyAlignment="1">
      <alignment horizontal="center"/>
    </xf>
    <xf numFmtId="0" fontId="31" fillId="0" borderId="0" xfId="6" applyFont="1" applyAlignment="1">
      <alignment horizontal="center"/>
    </xf>
    <xf numFmtId="164" fontId="3" fillId="0" borderId="0" xfId="6" applyNumberFormat="1" applyFont="1" applyAlignment="1">
      <alignment horizontal="center"/>
    </xf>
    <xf numFmtId="15" fontId="3" fillId="0" borderId="0" xfId="6" applyNumberFormat="1" applyFont="1" applyBorder="1" applyAlignment="1">
      <alignment horizontal="center"/>
    </xf>
    <xf numFmtId="38" fontId="3" fillId="0" borderId="0" xfId="6" applyNumberFormat="1" applyFont="1" applyBorder="1" applyAlignment="1">
      <alignment horizontal="center"/>
    </xf>
    <xf numFmtId="169" fontId="3" fillId="0" borderId="0" xfId="6" applyNumberFormat="1" applyFont="1" applyBorder="1" applyAlignment="1">
      <alignment horizontal="center"/>
    </xf>
    <xf numFmtId="0" fontId="3" fillId="0" borderId="0" xfId="6" applyFont="1" applyBorder="1" applyAlignment="1">
      <alignment horizontal="center"/>
    </xf>
    <xf numFmtId="180" fontId="3" fillId="0" borderId="0" xfId="6" applyNumberFormat="1" applyFont="1" applyBorder="1" applyAlignment="1">
      <alignment horizontal="center"/>
    </xf>
    <xf numFmtId="38" fontId="4" fillId="0" borderId="0" xfId="6" applyNumberFormat="1" applyFont="1" applyBorder="1" applyAlignment="1">
      <alignment horizontal="center"/>
    </xf>
    <xf numFmtId="169" fontId="4" fillId="0" borderId="0" xfId="6" applyNumberFormat="1" applyFont="1" applyBorder="1" applyAlignment="1">
      <alignment horizontal="center"/>
    </xf>
    <xf numFmtId="38" fontId="4" fillId="0" borderId="32" xfId="6" applyNumberFormat="1" applyFont="1" applyBorder="1" applyAlignment="1">
      <alignment horizontal="center"/>
    </xf>
    <xf numFmtId="14" fontId="3" fillId="0" borderId="0" xfId="6" applyNumberFormat="1" applyFont="1" applyAlignment="1">
      <alignment horizontal="center"/>
    </xf>
    <xf numFmtId="169" fontId="33" fillId="0" borderId="0" xfId="6" applyNumberFormat="1" applyFont="1" applyAlignment="1">
      <alignment horizontal="center"/>
    </xf>
    <xf numFmtId="169" fontId="33" fillId="0" borderId="0" xfId="6" applyNumberFormat="1" applyFont="1" applyBorder="1" applyAlignment="1">
      <alignment horizontal="center"/>
    </xf>
    <xf numFmtId="169" fontId="32" fillId="0" borderId="0" xfId="0" applyNumberFormat="1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5" fontId="31" fillId="3" borderId="33" xfId="6" applyNumberFormat="1" applyFont="1" applyFill="1" applyBorder="1" applyAlignment="1">
      <alignment horizontal="center"/>
    </xf>
    <xf numFmtId="15" fontId="31" fillId="3" borderId="34" xfId="6" applyNumberFormat="1" applyFont="1" applyFill="1" applyBorder="1" applyAlignment="1">
      <alignment horizontal="center"/>
    </xf>
    <xf numFmtId="38" fontId="31" fillId="3" borderId="34" xfId="6" applyNumberFormat="1" applyFont="1" applyFill="1" applyBorder="1" applyAlignment="1">
      <alignment horizontal="center"/>
    </xf>
    <xf numFmtId="169" fontId="34" fillId="3" borderId="34" xfId="6" applyNumberFormat="1" applyFont="1" applyFill="1" applyBorder="1" applyAlignment="1">
      <alignment horizontal="center"/>
    </xf>
    <xf numFmtId="169" fontId="35" fillId="3" borderId="34" xfId="6" applyNumberFormat="1" applyFont="1" applyFill="1" applyBorder="1" applyAlignment="1">
      <alignment horizontal="center"/>
    </xf>
    <xf numFmtId="169" fontId="31" fillId="3" borderId="34" xfId="6" applyNumberFormat="1" applyFont="1" applyFill="1" applyBorder="1" applyAlignment="1">
      <alignment horizontal="center"/>
    </xf>
    <xf numFmtId="15" fontId="31" fillId="2" borderId="34" xfId="6" applyNumberFormat="1" applyFont="1" applyFill="1" applyBorder="1" applyAlignment="1">
      <alignment horizontal="center"/>
    </xf>
    <xf numFmtId="38" fontId="31" fillId="2" borderId="34" xfId="6" applyNumberFormat="1" applyFont="1" applyFill="1" applyBorder="1" applyAlignment="1">
      <alignment horizontal="center"/>
    </xf>
    <xf numFmtId="169" fontId="31" fillId="2" borderId="34" xfId="6" applyNumberFormat="1" applyFont="1" applyFill="1" applyBorder="1" applyAlignment="1">
      <alignment horizontal="center"/>
    </xf>
    <xf numFmtId="169" fontId="35" fillId="2" borderId="34" xfId="6" applyNumberFormat="1" applyFont="1" applyFill="1" applyBorder="1" applyAlignment="1">
      <alignment horizontal="center"/>
    </xf>
    <xf numFmtId="0" fontId="31" fillId="2" borderId="34" xfId="6" applyFont="1" applyFill="1" applyBorder="1" applyAlignment="1">
      <alignment horizontal="center"/>
    </xf>
    <xf numFmtId="0" fontId="31" fillId="2" borderId="35" xfId="6" applyFont="1" applyFill="1" applyBorder="1" applyAlignment="1">
      <alignment horizontal="center"/>
    </xf>
    <xf numFmtId="0" fontId="3" fillId="0" borderId="12" xfId="6" applyFont="1" applyBorder="1" applyAlignment="1">
      <alignment horizontal="center"/>
    </xf>
    <xf numFmtId="164" fontId="3" fillId="0" borderId="12" xfId="6" applyNumberFormat="1" applyFont="1" applyBorder="1" applyAlignment="1">
      <alignment horizontal="center"/>
    </xf>
    <xf numFmtId="38" fontId="3" fillId="0" borderId="12" xfId="6" applyNumberFormat="1" applyFont="1" applyBorder="1" applyAlignment="1">
      <alignment horizontal="center"/>
    </xf>
    <xf numFmtId="15" fontId="31" fillId="2" borderId="36" xfId="6" applyNumberFormat="1" applyFont="1" applyFill="1" applyBorder="1" applyAlignment="1">
      <alignment horizontal="center"/>
    </xf>
    <xf numFmtId="0" fontId="3" fillId="0" borderId="8" xfId="6" applyFont="1" applyBorder="1" applyAlignment="1">
      <alignment horizontal="center"/>
    </xf>
    <xf numFmtId="165" fontId="4" fillId="2" borderId="10" xfId="6" applyNumberFormat="1" applyFont="1" applyFill="1" applyBorder="1" applyAlignment="1">
      <alignment horizontal="center"/>
    </xf>
    <xf numFmtId="169" fontId="4" fillId="0" borderId="0" xfId="6" applyNumberFormat="1" applyFont="1" applyAlignment="1">
      <alignment horizontal="center"/>
    </xf>
    <xf numFmtId="169" fontId="35" fillId="2" borderId="10" xfId="6" applyNumberFormat="1" applyFont="1" applyFill="1" applyBorder="1" applyAlignment="1">
      <alignment horizontal="center"/>
    </xf>
    <xf numFmtId="169" fontId="35" fillId="3" borderId="10" xfId="6" applyNumberFormat="1" applyFont="1" applyFill="1" applyBorder="1" applyAlignment="1">
      <alignment horizontal="center"/>
    </xf>
    <xf numFmtId="15" fontId="31" fillId="3" borderId="10" xfId="6" applyNumberFormat="1" applyFont="1" applyFill="1" applyBorder="1" applyAlignment="1">
      <alignment horizontal="center"/>
    </xf>
    <xf numFmtId="165" fontId="4" fillId="3" borderId="10" xfId="6" applyNumberFormat="1" applyFont="1" applyFill="1" applyBorder="1" applyAlignment="1">
      <alignment horizontal="center"/>
    </xf>
    <xf numFmtId="0" fontId="4" fillId="3" borderId="10" xfId="6" applyFont="1" applyFill="1" applyBorder="1" applyAlignment="1">
      <alignment horizontal="center"/>
    </xf>
    <xf numFmtId="0" fontId="4" fillId="2" borderId="10" xfId="6" applyFont="1" applyFill="1" applyBorder="1" applyAlignment="1">
      <alignment horizontal="center"/>
    </xf>
    <xf numFmtId="0" fontId="4" fillId="0" borderId="0" xfId="6" applyFont="1" applyFill="1" applyBorder="1" applyAlignment="1">
      <alignment horizontal="center"/>
    </xf>
    <xf numFmtId="3" fontId="5" fillId="0" borderId="29" xfId="0" applyNumberFormat="1" applyFont="1" applyBorder="1" applyAlignment="1">
      <alignment horizontal="center"/>
    </xf>
    <xf numFmtId="17" fontId="5" fillId="0" borderId="27" xfId="0" applyNumberFormat="1" applyFont="1" applyBorder="1" applyAlignment="1">
      <alignment horizontal="center"/>
    </xf>
    <xf numFmtId="17" fontId="5" fillId="0" borderId="28" xfId="0" applyNumberFormat="1" applyFont="1" applyBorder="1" applyAlignment="1">
      <alignment horizontal="center"/>
    </xf>
    <xf numFmtId="17" fontId="5" fillId="0" borderId="37" xfId="0" applyNumberFormat="1" applyFont="1" applyBorder="1" applyAlignment="1">
      <alignment horizontal="center"/>
    </xf>
    <xf numFmtId="37" fontId="5" fillId="5" borderId="3" xfId="0" applyNumberFormat="1" applyFont="1" applyFill="1" applyBorder="1" applyAlignment="1">
      <alignment horizontal="center"/>
    </xf>
    <xf numFmtId="38" fontId="5" fillId="5" borderId="3" xfId="0" applyNumberFormat="1" applyFont="1" applyFill="1" applyBorder="1" applyAlignment="1">
      <alignment horizontal="center"/>
    </xf>
    <xf numFmtId="38" fontId="5" fillId="5" borderId="0" xfId="0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11" fillId="0" borderId="12" xfId="0" applyFont="1" applyBorder="1" applyAlignment="1">
      <alignment horizontal="center" wrapText="1"/>
    </xf>
    <xf numFmtId="17" fontId="30" fillId="0" borderId="0" xfId="0" applyNumberFormat="1" applyFont="1" applyFill="1" applyBorder="1" applyAlignment="1">
      <alignment horizontal="center"/>
    </xf>
    <xf numFmtId="37" fontId="22" fillId="3" borderId="10" xfId="0" applyNumberFormat="1" applyFont="1" applyFill="1" applyBorder="1" applyAlignment="1">
      <alignment horizontal="center"/>
    </xf>
    <xf numFmtId="17" fontId="7" fillId="0" borderId="3" xfId="0" applyNumberFormat="1" applyFont="1" applyFill="1" applyBorder="1" applyAlignment="1">
      <alignment horizontal="center"/>
    </xf>
    <xf numFmtId="17" fontId="7" fillId="0" borderId="4" xfId="0" applyNumberFormat="1" applyFont="1" applyFill="1" applyBorder="1" applyAlignment="1">
      <alignment horizontal="center"/>
    </xf>
    <xf numFmtId="37" fontId="11" fillId="0" borderId="5" xfId="0" applyNumberFormat="1" applyFont="1" applyFill="1" applyBorder="1" applyAlignment="1">
      <alignment horizontal="center"/>
    </xf>
    <xf numFmtId="38" fontId="5" fillId="0" borderId="6" xfId="0" applyNumberFormat="1" applyFont="1" applyFill="1" applyBorder="1" applyAlignment="1">
      <alignment horizontal="center"/>
    </xf>
    <xf numFmtId="37" fontId="5" fillId="0" borderId="38" xfId="0" applyNumberFormat="1" applyFont="1" applyFill="1" applyBorder="1" applyAlignment="1">
      <alignment horizontal="center"/>
    </xf>
    <xf numFmtId="38" fontId="5" fillId="0" borderId="38" xfId="0" applyNumberFormat="1" applyFont="1" applyFill="1" applyBorder="1" applyAlignment="1">
      <alignment horizontal="center"/>
    </xf>
    <xf numFmtId="37" fontId="5" fillId="0" borderId="39" xfId="0" applyNumberFormat="1" applyFont="1" applyFill="1" applyBorder="1" applyAlignment="1">
      <alignment horizontal="center"/>
    </xf>
    <xf numFmtId="37" fontId="11" fillId="0" borderId="7" xfId="0" applyNumberFormat="1" applyFont="1" applyBorder="1" applyAlignment="1">
      <alignment horizontal="center"/>
    </xf>
    <xf numFmtId="37" fontId="11" fillId="0" borderId="8" xfId="0" applyNumberFormat="1" applyFont="1" applyBorder="1" applyAlignment="1">
      <alignment horizontal="center"/>
    </xf>
    <xf numFmtId="37" fontId="11" fillId="0" borderId="9" xfId="0" applyNumberFormat="1" applyFont="1" applyBorder="1" applyAlignment="1">
      <alignment horizontal="center"/>
    </xf>
    <xf numFmtId="14" fontId="5" fillId="0" borderId="0" xfId="0" applyNumberFormat="1" applyFont="1" applyAlignment="1">
      <alignment horizontal="center"/>
    </xf>
    <xf numFmtId="16" fontId="5" fillId="0" borderId="0" xfId="0" applyNumberFormat="1" applyFont="1" applyAlignment="1">
      <alignment horizontal="center"/>
    </xf>
    <xf numFmtId="15" fontId="7" fillId="0" borderId="0" xfId="0" applyNumberFormat="1" applyFont="1" applyFill="1" applyBorder="1" applyAlignment="1">
      <alignment horizontal="center"/>
    </xf>
    <xf numFmtId="15" fontId="31" fillId="0" borderId="0" xfId="6" applyNumberFormat="1" applyFont="1" applyFill="1" applyBorder="1" applyAlignment="1">
      <alignment horizontal="center"/>
    </xf>
    <xf numFmtId="38" fontId="31" fillId="0" borderId="0" xfId="6" applyNumberFormat="1" applyFont="1" applyFill="1" applyBorder="1" applyAlignment="1">
      <alignment horizontal="center"/>
    </xf>
    <xf numFmtId="169" fontId="35" fillId="0" borderId="0" xfId="6" applyNumberFormat="1" applyFont="1" applyFill="1" applyBorder="1" applyAlignment="1">
      <alignment horizontal="center"/>
    </xf>
    <xf numFmtId="169" fontId="31" fillId="0" borderId="0" xfId="6" applyNumberFormat="1" applyFont="1" applyFill="1" applyBorder="1" applyAlignment="1">
      <alignment horizontal="center"/>
    </xf>
    <xf numFmtId="15" fontId="31" fillId="0" borderId="12" xfId="6" applyNumberFormat="1" applyFont="1" applyFill="1" applyBorder="1" applyAlignment="1">
      <alignment horizontal="center"/>
    </xf>
    <xf numFmtId="0" fontId="31" fillId="0" borderId="0" xfId="6" applyFont="1" applyFill="1" applyBorder="1" applyAlignment="1">
      <alignment horizontal="center"/>
    </xf>
    <xf numFmtId="0" fontId="3" fillId="0" borderId="0" xfId="6" applyFont="1" applyFill="1" applyAlignment="1">
      <alignment horizontal="center"/>
    </xf>
    <xf numFmtId="0" fontId="31" fillId="0" borderId="0" xfId="6" applyFont="1" applyFill="1" applyAlignment="1">
      <alignment horizontal="center"/>
    </xf>
    <xf numFmtId="38" fontId="31" fillId="0" borderId="0" xfId="6" applyNumberFormat="1" applyFont="1" applyFill="1" applyAlignment="1">
      <alignment horizontal="center"/>
    </xf>
    <xf numFmtId="38" fontId="5" fillId="4" borderId="5" xfId="0" applyNumberFormat="1" applyFont="1" applyFill="1" applyBorder="1" applyAlignment="1">
      <alignment horizontal="center" wrapText="1"/>
    </xf>
    <xf numFmtId="38" fontId="5" fillId="4" borderId="0" xfId="0" applyNumberFormat="1" applyFont="1" applyFill="1" applyBorder="1" applyAlignment="1">
      <alignment horizontal="center" wrapText="1"/>
    </xf>
    <xf numFmtId="38" fontId="5" fillId="4" borderId="6" xfId="0" applyNumberFormat="1" applyFont="1" applyFill="1" applyBorder="1" applyAlignment="1">
      <alignment horizontal="center" wrapText="1"/>
    </xf>
    <xf numFmtId="1" fontId="5" fillId="0" borderId="2" xfId="0" applyNumberFormat="1" applyFont="1" applyBorder="1" applyAlignment="1">
      <alignment horizontal="center"/>
    </xf>
    <xf numFmtId="0" fontId="15" fillId="0" borderId="10" xfId="0" applyFont="1" applyBorder="1" applyAlignment="1">
      <alignment horizontal="center" wrapText="1"/>
    </xf>
    <xf numFmtId="37" fontId="11" fillId="0" borderId="0" xfId="0" applyNumberFormat="1" applyFont="1" applyFill="1" applyBorder="1" applyAlignment="1"/>
    <xf numFmtId="37" fontId="22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37" fontId="5" fillId="0" borderId="0" xfId="0" applyNumberFormat="1" applyFont="1" applyFill="1" applyBorder="1" applyAlignment="1">
      <alignment horizontal="center"/>
    </xf>
    <xf numFmtId="15" fontId="33" fillId="0" borderId="0" xfId="6" applyNumberFormat="1" applyFont="1" applyAlignment="1">
      <alignment horizontal="center"/>
    </xf>
    <xf numFmtId="38" fontId="33" fillId="0" borderId="0" xfId="6" applyNumberFormat="1" applyFont="1" applyAlignment="1">
      <alignment horizontal="center"/>
    </xf>
    <xf numFmtId="0" fontId="11" fillId="4" borderId="5" xfId="0" applyFont="1" applyFill="1" applyBorder="1" applyAlignment="1">
      <alignment horizontal="center"/>
    </xf>
    <xf numFmtId="40" fontId="5" fillId="4" borderId="0" xfId="0" applyNumberFormat="1" applyFont="1" applyFill="1" applyBorder="1" applyAlignment="1">
      <alignment horizontal="center"/>
    </xf>
    <xf numFmtId="0" fontId="11" fillId="4" borderId="7" xfId="0" applyFont="1" applyFill="1" applyBorder="1" applyAlignment="1">
      <alignment horizontal="center" wrapText="1"/>
    </xf>
    <xf numFmtId="40" fontId="5" fillId="4" borderId="8" xfId="0" applyNumberFormat="1" applyFont="1" applyFill="1" applyBorder="1" applyAlignment="1">
      <alignment horizontal="center"/>
    </xf>
    <xf numFmtId="0" fontId="11" fillId="0" borderId="19" xfId="0" applyFont="1" applyBorder="1" applyAlignment="1">
      <alignment horizontal="center"/>
    </xf>
    <xf numFmtId="38" fontId="5" fillId="0" borderId="19" xfId="0" applyNumberFormat="1" applyFont="1" applyBorder="1" applyAlignment="1">
      <alignment horizontal="center"/>
    </xf>
    <xf numFmtId="40" fontId="5" fillId="0" borderId="0" xfId="0" applyNumberFormat="1" applyFont="1" applyBorder="1" applyAlignment="1">
      <alignment horizontal="center"/>
    </xf>
    <xf numFmtId="38" fontId="11" fillId="0" borderId="0" xfId="0" applyNumberFormat="1" applyFont="1" applyFill="1" applyBorder="1" applyAlignment="1">
      <alignment horizontal="center"/>
    </xf>
    <xf numFmtId="170" fontId="5" fillId="0" borderId="0" xfId="0" applyNumberFormat="1" applyFont="1" applyFill="1" applyBorder="1" applyAlignment="1">
      <alignment horizontal="center"/>
    </xf>
    <xf numFmtId="184" fontId="5" fillId="0" borderId="0" xfId="0" applyNumberFormat="1" applyFont="1" applyFill="1" applyBorder="1" applyAlignment="1">
      <alignment horizontal="center"/>
    </xf>
    <xf numFmtId="37" fontId="5" fillId="5" borderId="2" xfId="0" applyNumberFormat="1" applyFont="1" applyFill="1" applyBorder="1" applyAlignment="1">
      <alignment horizontal="center"/>
    </xf>
    <xf numFmtId="37" fontId="5" fillId="5" borderId="4" xfId="0" applyNumberFormat="1" applyFont="1" applyFill="1" applyBorder="1" applyAlignment="1">
      <alignment horizontal="center"/>
    </xf>
    <xf numFmtId="37" fontId="5" fillId="0" borderId="7" xfId="0" applyNumberFormat="1" applyFont="1" applyBorder="1" applyAlignment="1">
      <alignment horizontal="center"/>
    </xf>
    <xf numFmtId="37" fontId="5" fillId="0" borderId="9" xfId="0" applyNumberFormat="1" applyFont="1" applyBorder="1" applyAlignment="1">
      <alignment horizontal="center"/>
    </xf>
    <xf numFmtId="0" fontId="14" fillId="0" borderId="34" xfId="0" applyFont="1" applyBorder="1" applyAlignment="1">
      <alignment horizontal="center" wrapText="1"/>
    </xf>
    <xf numFmtId="0" fontId="11" fillId="0" borderId="35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38" fontId="5" fillId="0" borderId="21" xfId="0" applyNumberFormat="1" applyFont="1" applyBorder="1" applyAlignment="1">
      <alignment horizontal="center"/>
    </xf>
    <xf numFmtId="37" fontId="7" fillId="0" borderId="0" xfId="0" applyNumberFormat="1" applyFont="1" applyFill="1" applyBorder="1" applyAlignment="1">
      <alignment horizontal="center"/>
    </xf>
    <xf numFmtId="17" fontId="7" fillId="0" borderId="0" xfId="0" applyNumberFormat="1" applyFont="1" applyFill="1" applyBorder="1" applyAlignment="1">
      <alignment horizontal="center"/>
    </xf>
    <xf numFmtId="1" fontId="5" fillId="0" borderId="7" xfId="0" applyNumberFormat="1" applyFont="1" applyBorder="1" applyAlignment="1">
      <alignment horizontal="center"/>
    </xf>
    <xf numFmtId="1" fontId="5" fillId="0" borderId="8" xfId="0" applyNumberFormat="1" applyFont="1" applyBorder="1" applyAlignment="1">
      <alignment horizontal="center"/>
    </xf>
    <xf numFmtId="1" fontId="5" fillId="0" borderId="9" xfId="0" applyNumberFormat="1" applyFont="1" applyBorder="1" applyAlignment="1">
      <alignment horizontal="center"/>
    </xf>
    <xf numFmtId="40" fontId="5" fillId="4" borderId="6" xfId="0" applyNumberFormat="1" applyFont="1" applyFill="1" applyBorder="1" applyAlignment="1">
      <alignment horizontal="center"/>
    </xf>
    <xf numFmtId="40" fontId="5" fillId="4" borderId="9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5" fontId="4" fillId="0" borderId="0" xfId="0" applyNumberFormat="1" applyFont="1" applyAlignment="1">
      <alignment horizontal="center"/>
    </xf>
    <xf numFmtId="0" fontId="4" fillId="0" borderId="0" xfId="0" applyNumberFormat="1" applyFont="1" applyAlignment="1">
      <alignment horizontal="center"/>
    </xf>
    <xf numFmtId="37" fontId="36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4" fontId="11" fillId="0" borderId="0" xfId="0" applyNumberFormat="1" applyFont="1" applyAlignment="1">
      <alignment horizontal="center"/>
    </xf>
    <xf numFmtId="3" fontId="11" fillId="0" borderId="0" xfId="0" applyNumberFormat="1" applyFont="1" applyAlignment="1">
      <alignment horizontal="center"/>
    </xf>
    <xf numFmtId="38" fontId="11" fillId="0" borderId="0" xfId="0" applyNumberFormat="1" applyFont="1" applyAlignment="1">
      <alignment horizontal="center"/>
    </xf>
    <xf numFmtId="37" fontId="5" fillId="0" borderId="17" xfId="0" applyNumberFormat="1" applyFont="1" applyBorder="1" applyAlignment="1">
      <alignment horizontal="center"/>
    </xf>
    <xf numFmtId="9" fontId="5" fillId="0" borderId="12" xfId="0" applyNumberFormat="1" applyFont="1" applyBorder="1" applyAlignment="1">
      <alignment horizontal="center"/>
    </xf>
    <xf numFmtId="37" fontId="5" fillId="0" borderId="13" xfId="0" applyNumberFormat="1" applyFont="1" applyBorder="1" applyAlignment="1">
      <alignment horizontal="center"/>
    </xf>
    <xf numFmtId="15" fontId="11" fillId="2" borderId="33" xfId="0" applyNumberFormat="1" applyFont="1" applyFill="1" applyBorder="1" applyAlignment="1">
      <alignment horizontal="center" wrapText="1"/>
    </xf>
    <xf numFmtId="15" fontId="11" fillId="2" borderId="34" xfId="0" applyNumberFormat="1" applyFont="1" applyFill="1" applyBorder="1" applyAlignment="1">
      <alignment horizontal="center" wrapText="1"/>
    </xf>
    <xf numFmtId="38" fontId="11" fillId="2" borderId="35" xfId="0" applyNumberFormat="1" applyFont="1" applyFill="1" applyBorder="1" applyAlignment="1">
      <alignment horizontal="center"/>
    </xf>
    <xf numFmtId="175" fontId="5" fillId="0" borderId="0" xfId="0" applyNumberFormat="1" applyFont="1" applyFill="1" applyBorder="1" applyAlignment="1">
      <alignment horizontal="center"/>
    </xf>
    <xf numFmtId="175" fontId="11" fillId="0" borderId="0" xfId="0" applyNumberFormat="1" applyFont="1" applyFill="1" applyBorder="1" applyAlignment="1">
      <alignment horizontal="center"/>
    </xf>
    <xf numFmtId="175" fontId="5" fillId="0" borderId="5" xfId="0" applyNumberFormat="1" applyFont="1" applyFill="1" applyBorder="1" applyAlignment="1">
      <alignment horizontal="center"/>
    </xf>
    <xf numFmtId="175" fontId="11" fillId="0" borderId="6" xfId="0" applyNumberFormat="1" applyFont="1" applyFill="1" applyBorder="1" applyAlignment="1">
      <alignment horizontal="center"/>
    </xf>
    <xf numFmtId="175" fontId="5" fillId="0" borderId="7" xfId="0" applyNumberFormat="1" applyFont="1" applyFill="1" applyBorder="1" applyAlignment="1">
      <alignment horizontal="center"/>
    </xf>
    <xf numFmtId="175" fontId="5" fillId="0" borderId="8" xfId="0" applyNumberFormat="1" applyFont="1" applyFill="1" applyBorder="1" applyAlignment="1">
      <alignment horizontal="center"/>
    </xf>
    <xf numFmtId="175" fontId="11" fillId="0" borderId="8" xfId="0" applyNumberFormat="1" applyFont="1" applyFill="1" applyBorder="1" applyAlignment="1">
      <alignment horizontal="center"/>
    </xf>
    <xf numFmtId="175" fontId="11" fillId="0" borderId="9" xfId="0" applyNumberFormat="1" applyFont="1" applyFill="1" applyBorder="1" applyAlignment="1">
      <alignment horizontal="center"/>
    </xf>
    <xf numFmtId="37" fontId="5" fillId="0" borderId="14" xfId="0" applyNumberFormat="1" applyFont="1" applyBorder="1" applyAlignment="1">
      <alignment horizontal="center"/>
    </xf>
    <xf numFmtId="37" fontId="5" fillId="0" borderId="1" xfId="0" applyNumberFormat="1" applyFont="1" applyBorder="1" applyAlignment="1">
      <alignment horizontal="center"/>
    </xf>
    <xf numFmtId="37" fontId="5" fillId="0" borderId="15" xfId="0" applyNumberFormat="1" applyFont="1" applyBorder="1" applyAlignment="1">
      <alignment horizontal="center"/>
    </xf>
    <xf numFmtId="0" fontId="13" fillId="0" borderId="5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3" fillId="0" borderId="8" xfId="0" applyFont="1" applyFill="1" applyBorder="1" applyAlignment="1">
      <alignment horizontal="center"/>
    </xf>
    <xf numFmtId="0" fontId="13" fillId="0" borderId="9" xfId="0" applyFont="1" applyFill="1" applyBorder="1" applyAlignment="1">
      <alignment horizontal="center"/>
    </xf>
    <xf numFmtId="15" fontId="16" fillId="0" borderId="2" xfId="0" applyNumberFormat="1" applyFont="1" applyBorder="1" applyAlignment="1">
      <alignment horizontal="center"/>
    </xf>
    <xf numFmtId="15" fontId="16" fillId="0" borderId="3" xfId="0" applyNumberFormat="1" applyFont="1" applyBorder="1" applyAlignment="1">
      <alignment horizontal="center"/>
    </xf>
    <xf numFmtId="15" fontId="16" fillId="0" borderId="4" xfId="0" applyNumberFormat="1" applyFont="1" applyBorder="1" applyAlignment="1">
      <alignment horizontal="center"/>
    </xf>
    <xf numFmtId="0" fontId="11" fillId="4" borderId="2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37" fontId="22" fillId="0" borderId="16" xfId="0" applyNumberFormat="1" applyFont="1" applyBorder="1" applyAlignment="1">
      <alignment horizontal="center"/>
    </xf>
    <xf numFmtId="37" fontId="22" fillId="0" borderId="18" xfId="0" applyNumberFormat="1" applyFont="1" applyBorder="1" applyAlignment="1">
      <alignment horizontal="center"/>
    </xf>
    <xf numFmtId="37" fontId="22" fillId="0" borderId="17" xfId="0" applyNumberFormat="1" applyFont="1" applyBorder="1" applyAlignment="1">
      <alignment horizontal="center"/>
    </xf>
    <xf numFmtId="0" fontId="11" fillId="0" borderId="0" xfId="0" applyFont="1" applyAlignment="1">
      <alignment horizontal="center"/>
    </xf>
  </cellXfs>
  <cellStyles count="7">
    <cellStyle name="Normal" xfId="0" builtinId="0"/>
    <cellStyle name="Normal_data_1" xfId="1"/>
    <cellStyle name="Normal_Prices" xfId="2"/>
    <cellStyle name="Normal_SC Flows2" xfId="3"/>
    <cellStyle name="Normal_SC Flows3" xfId="4"/>
    <cellStyle name="Normal_Sheet5" xfId="5"/>
    <cellStyle name="Normal_Weather Daily" xfId="6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4</xdr:row>
          <xdr:rowOff>228600</xdr:rowOff>
        </xdr:from>
        <xdr:to>
          <xdr:col>3</xdr:col>
          <xdr:colOff>0</xdr:colOff>
          <xdr:row>6</xdr:row>
          <xdr:rowOff>180975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E8ABEC6E-4E7D-27D6-5FA8-FD494A7CE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Upload Socal Flows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9525</xdr:colOff>
          <xdr:row>0</xdr:row>
          <xdr:rowOff>142875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40FE6829-39B9-45CF-A2DD-26DF95E8BB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Upload Flows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4</xdr:row>
          <xdr:rowOff>57150</xdr:rowOff>
        </xdr:from>
        <xdr:to>
          <xdr:col>18</xdr:col>
          <xdr:colOff>38100</xdr:colOff>
          <xdr:row>86</xdr:row>
          <xdr:rowOff>104775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6D98542F-3B9C-1719-8527-B904584C98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13</xdr:col>
      <xdr:colOff>266700</xdr:colOff>
      <xdr:row>65</xdr:row>
      <xdr:rowOff>142875</xdr:rowOff>
    </xdr:from>
    <xdr:to>
      <xdr:col>25</xdr:col>
      <xdr:colOff>38100</xdr:colOff>
      <xdr:row>67</xdr:row>
      <xdr:rowOff>104775</xdr:rowOff>
    </xdr:to>
    <xdr:sp macro="" textlink="">
      <xdr:nvSpPr>
        <xdr:cNvPr id="3090" name="Line 18">
          <a:extLst>
            <a:ext uri="{FF2B5EF4-FFF2-40B4-BE49-F238E27FC236}">
              <a16:creationId xmlns:a16="http://schemas.microsoft.com/office/drawing/2014/main" id="{88737485-C87A-4A37-CA40-772C1BE765C1}"/>
            </a:ext>
          </a:extLst>
        </xdr:cNvPr>
        <xdr:cNvSpPr>
          <a:spLocks noChangeShapeType="1"/>
        </xdr:cNvSpPr>
      </xdr:nvSpPr>
      <xdr:spPr bwMode="auto">
        <a:xfrm flipV="1">
          <a:off x="8039100" y="12687300"/>
          <a:ext cx="6800850" cy="352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142875</xdr:colOff>
      <xdr:row>68</xdr:row>
      <xdr:rowOff>38100</xdr:rowOff>
    </xdr:from>
    <xdr:to>
      <xdr:col>12</xdr:col>
      <xdr:colOff>142875</xdr:colOff>
      <xdr:row>75</xdr:row>
      <xdr:rowOff>66675</xdr:rowOff>
    </xdr:to>
    <xdr:sp macro="" textlink="">
      <xdr:nvSpPr>
        <xdr:cNvPr id="3091" name="Oval 19">
          <a:extLst>
            <a:ext uri="{FF2B5EF4-FFF2-40B4-BE49-F238E27FC236}">
              <a16:creationId xmlns:a16="http://schemas.microsoft.com/office/drawing/2014/main" id="{62EB3919-C3A9-E3F7-B2AD-0DAE826B8FB4}"/>
            </a:ext>
          </a:extLst>
        </xdr:cNvPr>
        <xdr:cNvSpPr>
          <a:spLocks noChangeArrowheads="1"/>
        </xdr:cNvSpPr>
      </xdr:nvSpPr>
      <xdr:spPr bwMode="auto">
        <a:xfrm>
          <a:off x="5010150" y="13173075"/>
          <a:ext cx="2324100" cy="1400175"/>
        </a:xfrm>
        <a:prstGeom prst="ellipse">
          <a:avLst/>
        </a:prstGeom>
        <a:solidFill>
          <a:srgbClr val="00800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</xdr:col>
      <xdr:colOff>361950</xdr:colOff>
      <xdr:row>74</xdr:row>
      <xdr:rowOff>66675</xdr:rowOff>
    </xdr:from>
    <xdr:to>
      <xdr:col>25</xdr:col>
      <xdr:colOff>219075</xdr:colOff>
      <xdr:row>85</xdr:row>
      <xdr:rowOff>38100</xdr:rowOff>
    </xdr:to>
    <xdr:sp macro="" textlink="">
      <xdr:nvSpPr>
        <xdr:cNvPr id="3092" name="Line 20">
          <a:extLst>
            <a:ext uri="{FF2B5EF4-FFF2-40B4-BE49-F238E27FC236}">
              <a16:creationId xmlns:a16="http://schemas.microsoft.com/office/drawing/2014/main" id="{9601C32B-78C5-CEBC-6F7F-61210D083F8B}"/>
            </a:ext>
          </a:extLst>
        </xdr:cNvPr>
        <xdr:cNvSpPr>
          <a:spLocks noChangeShapeType="1"/>
        </xdr:cNvSpPr>
      </xdr:nvSpPr>
      <xdr:spPr bwMode="auto">
        <a:xfrm>
          <a:off x="6972300" y="14382750"/>
          <a:ext cx="8048625" cy="21050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485775</xdr:colOff>
      <xdr:row>60</xdr:row>
      <xdr:rowOff>171450</xdr:rowOff>
    </xdr:from>
    <xdr:to>
      <xdr:col>13</xdr:col>
      <xdr:colOff>238125</xdr:colOff>
      <xdr:row>67</xdr:row>
      <xdr:rowOff>66675</xdr:rowOff>
    </xdr:to>
    <xdr:sp macro="" textlink="">
      <xdr:nvSpPr>
        <xdr:cNvPr id="3093" name="Line 21">
          <a:extLst>
            <a:ext uri="{FF2B5EF4-FFF2-40B4-BE49-F238E27FC236}">
              <a16:creationId xmlns:a16="http://schemas.microsoft.com/office/drawing/2014/main" id="{B6EC048F-2DE2-3F0D-45C7-D478E8C60F40}"/>
            </a:ext>
          </a:extLst>
        </xdr:cNvPr>
        <xdr:cNvSpPr>
          <a:spLocks noChangeShapeType="1"/>
        </xdr:cNvSpPr>
      </xdr:nvSpPr>
      <xdr:spPr bwMode="auto">
        <a:xfrm flipH="1" flipV="1">
          <a:off x="4772025" y="11734800"/>
          <a:ext cx="3238500" cy="12668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171450</xdr:colOff>
      <xdr:row>48</xdr:row>
      <xdr:rowOff>171450</xdr:rowOff>
    </xdr:from>
    <xdr:to>
      <xdr:col>7</xdr:col>
      <xdr:colOff>504825</xdr:colOff>
      <xdr:row>61</xdr:row>
      <xdr:rowOff>0</xdr:rowOff>
    </xdr:to>
    <xdr:sp macro="" textlink="">
      <xdr:nvSpPr>
        <xdr:cNvPr id="3094" name="Line 22">
          <a:extLst>
            <a:ext uri="{FF2B5EF4-FFF2-40B4-BE49-F238E27FC236}">
              <a16:creationId xmlns:a16="http://schemas.microsoft.com/office/drawing/2014/main" id="{4A621C95-35F2-5455-166F-0C6AA4909317}"/>
            </a:ext>
          </a:extLst>
        </xdr:cNvPr>
        <xdr:cNvSpPr>
          <a:spLocks noChangeShapeType="1"/>
        </xdr:cNvSpPr>
      </xdr:nvSpPr>
      <xdr:spPr bwMode="auto">
        <a:xfrm flipH="1" flipV="1">
          <a:off x="3876675" y="9410700"/>
          <a:ext cx="914400" cy="23431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438150</xdr:colOff>
      <xdr:row>60</xdr:row>
      <xdr:rowOff>0</xdr:rowOff>
    </xdr:from>
    <xdr:to>
      <xdr:col>8</xdr:col>
      <xdr:colOff>295275</xdr:colOff>
      <xdr:row>70</xdr:row>
      <xdr:rowOff>0</xdr:rowOff>
    </xdr:to>
    <xdr:sp macro="" textlink="">
      <xdr:nvSpPr>
        <xdr:cNvPr id="3095" name="Line 23">
          <a:extLst>
            <a:ext uri="{FF2B5EF4-FFF2-40B4-BE49-F238E27FC236}">
              <a16:creationId xmlns:a16="http://schemas.microsoft.com/office/drawing/2014/main" id="{32205846-18A5-20F4-7AFC-0A05FE530807}"/>
            </a:ext>
          </a:extLst>
        </xdr:cNvPr>
        <xdr:cNvSpPr>
          <a:spLocks noChangeShapeType="1"/>
        </xdr:cNvSpPr>
      </xdr:nvSpPr>
      <xdr:spPr bwMode="auto">
        <a:xfrm flipH="1" flipV="1">
          <a:off x="4724400" y="11563350"/>
          <a:ext cx="438150" cy="1971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409575</xdr:colOff>
      <xdr:row>33</xdr:row>
      <xdr:rowOff>0</xdr:rowOff>
    </xdr:from>
    <xdr:to>
      <xdr:col>20</xdr:col>
      <xdr:colOff>47625</xdr:colOff>
      <xdr:row>65</xdr:row>
      <xdr:rowOff>38100</xdr:rowOff>
    </xdr:to>
    <xdr:sp macro="" textlink="">
      <xdr:nvSpPr>
        <xdr:cNvPr id="3096" name="Line 24">
          <a:extLst>
            <a:ext uri="{FF2B5EF4-FFF2-40B4-BE49-F238E27FC236}">
              <a16:creationId xmlns:a16="http://schemas.microsoft.com/office/drawing/2014/main" id="{D8DF4E2A-A415-CA50-75D9-49B211691C04}"/>
            </a:ext>
          </a:extLst>
        </xdr:cNvPr>
        <xdr:cNvSpPr>
          <a:spLocks noChangeShapeType="1"/>
        </xdr:cNvSpPr>
      </xdr:nvSpPr>
      <xdr:spPr bwMode="auto">
        <a:xfrm flipV="1">
          <a:off x="7019925" y="6381750"/>
          <a:ext cx="4924425" cy="6200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85725</xdr:colOff>
      <xdr:row>65</xdr:row>
      <xdr:rowOff>38100</xdr:rowOff>
    </xdr:from>
    <xdr:to>
      <xdr:col>15</xdr:col>
      <xdr:colOff>457200</xdr:colOff>
      <xdr:row>72</xdr:row>
      <xdr:rowOff>57150</xdr:rowOff>
    </xdr:to>
    <xdr:sp macro="" textlink="">
      <xdr:nvSpPr>
        <xdr:cNvPr id="3097" name="Line 25">
          <a:extLst>
            <a:ext uri="{FF2B5EF4-FFF2-40B4-BE49-F238E27FC236}">
              <a16:creationId xmlns:a16="http://schemas.microsoft.com/office/drawing/2014/main" id="{67968938-435D-0B21-B63E-49ACFE8207BE}"/>
            </a:ext>
          </a:extLst>
        </xdr:cNvPr>
        <xdr:cNvSpPr>
          <a:spLocks noChangeShapeType="1"/>
        </xdr:cNvSpPr>
      </xdr:nvSpPr>
      <xdr:spPr bwMode="auto">
        <a:xfrm flipH="1">
          <a:off x="7277100" y="12582525"/>
          <a:ext cx="2114550" cy="1409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_Trading/Gasdaily/septwestga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research\walcon\deskweather\wxderiv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Research\Walcon\DeskWeather\WXderiv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research\walcon\qdaily\Qsub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Weather%20Dail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appsrw\webcontent\gastrading\west_desk\logistics\SoCa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septwestga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ailyPric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"/>
    </sheetNames>
    <sheetDataSet>
      <sheetData sheetId="0">
        <row r="1">
          <cell r="B1" t="str">
            <v>Perm</v>
          </cell>
          <cell r="C1" t="str">
            <v>SJ</v>
          </cell>
          <cell r="D1" t="str">
            <v>Socal</v>
          </cell>
          <cell r="E1" t="str">
            <v>NW Dom</v>
          </cell>
          <cell r="F1" t="str">
            <v>Waha</v>
          </cell>
          <cell r="G1" t="str">
            <v>Perm/Socal</v>
          </cell>
          <cell r="H1" t="str">
            <v>SJ/Socal</v>
          </cell>
          <cell r="I1" t="str">
            <v>SJ/Perm</v>
          </cell>
          <cell r="J1" t="str">
            <v>Key/Waha</v>
          </cell>
          <cell r="K1" t="str">
            <v>Bln/Waha</v>
          </cell>
          <cell r="L1" t="str">
            <v>Bln/Rocks</v>
          </cell>
          <cell r="M1" t="str">
            <v>Malin</v>
          </cell>
          <cell r="N1" t="str">
            <v>Pge CG</v>
          </cell>
          <cell r="O1" t="str">
            <v>Aeco</v>
          </cell>
          <cell r="P1" t="str">
            <v>Sumas</v>
          </cell>
          <cell r="Q1" t="str">
            <v>Stanfield</v>
          </cell>
          <cell r="R1" t="str">
            <v>Socal/CG</v>
          </cell>
          <cell r="S1" t="str">
            <v>Malin/CG</v>
          </cell>
          <cell r="T1" t="str">
            <v>PGT Kingsgate</v>
          </cell>
        </row>
        <row r="2">
          <cell r="A2">
            <v>36404</v>
          </cell>
          <cell r="B2">
            <v>2.77</v>
          </cell>
          <cell r="C2">
            <v>2.625</v>
          </cell>
          <cell r="D2">
            <v>2.92</v>
          </cell>
          <cell r="E2">
            <v>2.4900000000000002</v>
          </cell>
          <cell r="F2">
            <v>2.84</v>
          </cell>
          <cell r="G2">
            <v>0.14999999999999991</v>
          </cell>
          <cell r="H2">
            <v>0.29499999999999993</v>
          </cell>
          <cell r="I2">
            <v>0.14500000000000002</v>
          </cell>
          <cell r="J2">
            <v>6.999999999999984E-2</v>
          </cell>
          <cell r="K2">
            <v>0.21499999999999986</v>
          </cell>
          <cell r="L2">
            <v>0.13499999999999979</v>
          </cell>
          <cell r="M2">
            <v>2.6</v>
          </cell>
          <cell r="N2">
            <v>2.9849999999999999</v>
          </cell>
          <cell r="O2">
            <v>3.375</v>
          </cell>
          <cell r="P2">
            <v>2.37</v>
          </cell>
          <cell r="Q2">
            <v>2.4900000000000002</v>
          </cell>
          <cell r="R2">
            <v>6.4999999999999947E-2</v>
          </cell>
          <cell r="S2">
            <v>0.38499999999999979</v>
          </cell>
          <cell r="T2">
            <v>2.4449999999999998</v>
          </cell>
        </row>
        <row r="3">
          <cell r="A3">
            <v>36405</v>
          </cell>
          <cell r="B3">
            <v>2.61</v>
          </cell>
          <cell r="C3">
            <v>2.5</v>
          </cell>
          <cell r="D3">
            <v>2.8149999999999999</v>
          </cell>
          <cell r="E3">
            <v>2.375</v>
          </cell>
          <cell r="F3">
            <v>2.65</v>
          </cell>
          <cell r="G3">
            <v>0.20500000000000007</v>
          </cell>
          <cell r="H3">
            <v>0.31499999999999995</v>
          </cell>
          <cell r="I3">
            <v>0.10999999999999988</v>
          </cell>
          <cell r="J3">
            <v>4.0000000000000036E-2</v>
          </cell>
          <cell r="K3">
            <v>0.14999999999999991</v>
          </cell>
          <cell r="L3">
            <v>0.125</v>
          </cell>
          <cell r="M3">
            <v>2.54</v>
          </cell>
          <cell r="N3">
            <v>2.9449999999999998</v>
          </cell>
          <cell r="O3">
            <v>3.33</v>
          </cell>
          <cell r="P3">
            <v>2.3199999999999998</v>
          </cell>
          <cell r="Q3">
            <v>2.42</v>
          </cell>
          <cell r="R3">
            <v>0.12999999999999989</v>
          </cell>
          <cell r="S3">
            <v>0.4049999999999998</v>
          </cell>
          <cell r="T3">
            <v>2.3650000000000002</v>
          </cell>
        </row>
        <row r="4">
          <cell r="A4">
            <v>36406</v>
          </cell>
          <cell r="B4">
            <v>2.4700000000000002</v>
          </cell>
          <cell r="C4">
            <v>2.33</v>
          </cell>
          <cell r="D4">
            <v>2.7149999999999999</v>
          </cell>
          <cell r="E4">
            <v>2.2450000000000001</v>
          </cell>
          <cell r="F4">
            <v>2.5150000000000001</v>
          </cell>
          <cell r="G4">
            <v>0.24499999999999966</v>
          </cell>
          <cell r="H4">
            <v>0.38499999999999979</v>
          </cell>
          <cell r="I4">
            <v>0.14000000000000012</v>
          </cell>
          <cell r="J4">
            <v>4.4999999999999929E-2</v>
          </cell>
          <cell r="K4">
            <v>0.18500000000000005</v>
          </cell>
          <cell r="L4">
            <v>8.4999999999999964E-2</v>
          </cell>
          <cell r="M4">
            <v>2.4300000000000002</v>
          </cell>
          <cell r="N4">
            <v>2.8149999999999999</v>
          </cell>
          <cell r="O4">
            <v>3.14</v>
          </cell>
          <cell r="P4">
            <v>2.2200000000000002</v>
          </cell>
          <cell r="Q4">
            <v>2.335</v>
          </cell>
          <cell r="R4">
            <v>0.10000000000000009</v>
          </cell>
          <cell r="S4">
            <v>0.38499999999999979</v>
          </cell>
          <cell r="T4">
            <v>2.2599999999999998</v>
          </cell>
        </row>
        <row r="5">
          <cell r="A5">
            <v>36407</v>
          </cell>
          <cell r="B5">
            <v>2.23</v>
          </cell>
          <cell r="C5">
            <v>2.0499999999999998</v>
          </cell>
          <cell r="D5">
            <v>2.4449999999999998</v>
          </cell>
          <cell r="E5">
            <v>2.0750000000000002</v>
          </cell>
          <cell r="F5">
            <v>2.3250000000000002</v>
          </cell>
          <cell r="G5">
            <v>0.21499999999999986</v>
          </cell>
          <cell r="H5">
            <v>0.39500000000000002</v>
          </cell>
          <cell r="I5">
            <v>0.18000000000000016</v>
          </cell>
          <cell r="J5">
            <v>9.5000000000000195E-2</v>
          </cell>
          <cell r="K5">
            <v>0.27500000000000036</v>
          </cell>
          <cell r="L5">
            <v>-2.5000000000000355E-2</v>
          </cell>
          <cell r="M5">
            <v>2.2999999999999998</v>
          </cell>
          <cell r="N5">
            <v>2.63</v>
          </cell>
          <cell r="O5">
            <v>3.0750000000000002</v>
          </cell>
          <cell r="P5">
            <v>2.11</v>
          </cell>
          <cell r="Q5">
            <v>2.1749999999999998</v>
          </cell>
          <cell r="R5">
            <v>0.18500000000000005</v>
          </cell>
          <cell r="S5">
            <v>0.33000000000000007</v>
          </cell>
          <cell r="T5">
            <v>2.16</v>
          </cell>
        </row>
        <row r="6">
          <cell r="A6">
            <v>36408</v>
          </cell>
          <cell r="B6">
            <v>2.23</v>
          </cell>
          <cell r="C6">
            <v>2.0499999999999998</v>
          </cell>
          <cell r="D6">
            <v>2.4449999999999998</v>
          </cell>
          <cell r="E6">
            <v>2.0750000000000002</v>
          </cell>
          <cell r="F6">
            <v>2.3250000000000002</v>
          </cell>
          <cell r="G6">
            <v>0.21499999999999986</v>
          </cell>
          <cell r="H6">
            <v>0.39500000000000002</v>
          </cell>
          <cell r="I6">
            <v>0.18000000000000016</v>
          </cell>
          <cell r="J6">
            <v>9.5000000000000195E-2</v>
          </cell>
          <cell r="K6">
            <v>0.27500000000000036</v>
          </cell>
          <cell r="L6">
            <v>-2.5000000000000355E-2</v>
          </cell>
          <cell r="M6">
            <v>2.2999999999999998</v>
          </cell>
          <cell r="N6">
            <v>2.63</v>
          </cell>
          <cell r="O6">
            <v>3.0750000000000002</v>
          </cell>
          <cell r="P6">
            <v>2.11</v>
          </cell>
          <cell r="Q6">
            <v>2.1749999999999998</v>
          </cell>
          <cell r="R6">
            <v>0.18500000000000005</v>
          </cell>
          <cell r="S6">
            <v>0.33000000000000007</v>
          </cell>
          <cell r="T6">
            <v>2.16</v>
          </cell>
        </row>
        <row r="7">
          <cell r="A7">
            <v>36409</v>
          </cell>
          <cell r="B7">
            <v>2.23</v>
          </cell>
          <cell r="C7">
            <v>2.0499999999999998</v>
          </cell>
          <cell r="D7">
            <v>2.4449999999999998</v>
          </cell>
          <cell r="E7">
            <v>2.0750000000000002</v>
          </cell>
          <cell r="F7">
            <v>2.3250000000000002</v>
          </cell>
          <cell r="G7">
            <v>0.21499999999999986</v>
          </cell>
          <cell r="H7">
            <v>0.39500000000000002</v>
          </cell>
          <cell r="I7">
            <v>0.18000000000000016</v>
          </cell>
          <cell r="J7">
            <v>9.5000000000000195E-2</v>
          </cell>
          <cell r="K7">
            <v>0.27500000000000036</v>
          </cell>
          <cell r="L7">
            <v>-2.5000000000000355E-2</v>
          </cell>
          <cell r="M7">
            <v>2.2999999999999998</v>
          </cell>
          <cell r="N7">
            <v>2.63</v>
          </cell>
          <cell r="O7">
            <v>3.0750000000000002</v>
          </cell>
          <cell r="P7">
            <v>2.11</v>
          </cell>
          <cell r="Q7">
            <v>2.1749999999999998</v>
          </cell>
          <cell r="R7">
            <v>0.18500000000000005</v>
          </cell>
          <cell r="S7">
            <v>0.33000000000000007</v>
          </cell>
          <cell r="T7">
            <v>2.16</v>
          </cell>
        </row>
        <row r="8">
          <cell r="A8">
            <v>36410</v>
          </cell>
          <cell r="B8">
            <v>2.23</v>
          </cell>
          <cell r="C8">
            <v>2.0499999999999998</v>
          </cell>
          <cell r="D8">
            <v>2.4449999999999998</v>
          </cell>
          <cell r="E8">
            <v>2.0750000000000002</v>
          </cell>
          <cell r="F8">
            <v>2.3250000000000002</v>
          </cell>
          <cell r="G8">
            <v>0.21499999999999986</v>
          </cell>
          <cell r="H8">
            <v>0.39500000000000002</v>
          </cell>
          <cell r="I8">
            <v>0.18000000000000016</v>
          </cell>
          <cell r="J8">
            <v>9.5000000000000195E-2</v>
          </cell>
          <cell r="K8">
            <v>0.27500000000000036</v>
          </cell>
          <cell r="L8">
            <v>-2.5000000000000355E-2</v>
          </cell>
          <cell r="M8">
            <v>2.2999999999999998</v>
          </cell>
          <cell r="N8">
            <v>2.63</v>
          </cell>
          <cell r="O8">
            <v>3.0750000000000002</v>
          </cell>
          <cell r="P8">
            <v>2.11</v>
          </cell>
          <cell r="Q8">
            <v>2.1749999999999998</v>
          </cell>
          <cell r="R8">
            <v>0.18500000000000005</v>
          </cell>
          <cell r="S8">
            <v>0.33000000000000007</v>
          </cell>
          <cell r="T8">
            <v>2.16</v>
          </cell>
        </row>
        <row r="9">
          <cell r="A9">
            <v>36411</v>
          </cell>
          <cell r="B9">
            <v>2.4300000000000002</v>
          </cell>
          <cell r="C9">
            <v>2.2549999999999999</v>
          </cell>
          <cell r="D9">
            <v>2.625</v>
          </cell>
          <cell r="E9">
            <v>2.1749999999999998</v>
          </cell>
          <cell r="F9">
            <v>2.48</v>
          </cell>
          <cell r="G9">
            <v>0.19499999999999984</v>
          </cell>
          <cell r="H9">
            <v>0.37000000000000011</v>
          </cell>
          <cell r="I9">
            <v>0.17500000000000027</v>
          </cell>
          <cell r="J9">
            <v>4.9999999999999822E-2</v>
          </cell>
          <cell r="K9">
            <v>0.22500000000000009</v>
          </cell>
          <cell r="L9">
            <v>8.0000000000000071E-2</v>
          </cell>
          <cell r="M9">
            <v>2.41</v>
          </cell>
          <cell r="N9">
            <v>2.77</v>
          </cell>
          <cell r="O9">
            <v>3.08</v>
          </cell>
          <cell r="P9">
            <v>2.1349999999999998</v>
          </cell>
          <cell r="Q9">
            <v>2.23</v>
          </cell>
          <cell r="R9">
            <v>0.14500000000000002</v>
          </cell>
          <cell r="S9">
            <v>0.35999999999999988</v>
          </cell>
          <cell r="T9">
            <v>2.2050000000000001</v>
          </cell>
        </row>
        <row r="10">
          <cell r="A10">
            <v>36412</v>
          </cell>
          <cell r="B10">
            <v>2.54</v>
          </cell>
          <cell r="C10">
            <v>2.3849999999999998</v>
          </cell>
          <cell r="D10">
            <v>2.73</v>
          </cell>
          <cell r="E10">
            <v>2.27</v>
          </cell>
          <cell r="F10">
            <v>2.58</v>
          </cell>
          <cell r="G10">
            <v>0.18999999999999995</v>
          </cell>
          <cell r="H10">
            <v>0.3450000000000002</v>
          </cell>
          <cell r="I10">
            <v>0.15500000000000025</v>
          </cell>
          <cell r="J10">
            <v>4.0000000000000036E-2</v>
          </cell>
          <cell r="K10">
            <v>0.19500000000000028</v>
          </cell>
          <cell r="L10">
            <v>0.11499999999999977</v>
          </cell>
          <cell r="M10">
            <v>2.4700000000000002</v>
          </cell>
          <cell r="N10">
            <v>2.8450000000000002</v>
          </cell>
          <cell r="O10">
            <v>3.085</v>
          </cell>
          <cell r="P10">
            <v>2.1949999999999998</v>
          </cell>
          <cell r="Q10">
            <v>2.2799999999999998</v>
          </cell>
          <cell r="R10">
            <v>0.11500000000000021</v>
          </cell>
          <cell r="S10">
            <v>0.375</v>
          </cell>
          <cell r="T10">
            <v>2.2450000000000001</v>
          </cell>
        </row>
        <row r="11">
          <cell r="A11">
            <v>36413</v>
          </cell>
          <cell r="B11">
            <v>2.61</v>
          </cell>
          <cell r="C11">
            <v>2.4700000000000002</v>
          </cell>
          <cell r="D11">
            <v>2.7949999999999999</v>
          </cell>
          <cell r="E11">
            <v>2.3450000000000002</v>
          </cell>
          <cell r="F11">
            <v>2.65</v>
          </cell>
          <cell r="G11">
            <v>0.18500000000000005</v>
          </cell>
          <cell r="H11">
            <v>0.32499999999999973</v>
          </cell>
          <cell r="I11">
            <v>0.13999999999999968</v>
          </cell>
          <cell r="J11">
            <v>4.0000000000000036E-2</v>
          </cell>
          <cell r="K11">
            <v>0.17999999999999972</v>
          </cell>
          <cell r="L11">
            <v>0.125</v>
          </cell>
          <cell r="M11">
            <v>2.5099999999999998</v>
          </cell>
          <cell r="N11">
            <v>2.88</v>
          </cell>
          <cell r="O11">
            <v>3.22</v>
          </cell>
          <cell r="P11">
            <v>2.2999999999999998</v>
          </cell>
          <cell r="Q11">
            <v>2.3450000000000002</v>
          </cell>
          <cell r="R11">
            <v>8.4999999999999964E-2</v>
          </cell>
          <cell r="S11">
            <v>0.37000000000000011</v>
          </cell>
          <cell r="T11">
            <v>2.3149999999999999</v>
          </cell>
        </row>
        <row r="12">
          <cell r="A12">
            <v>36414</v>
          </cell>
          <cell r="B12">
            <v>2.68</v>
          </cell>
          <cell r="C12">
            <v>2.54</v>
          </cell>
          <cell r="D12">
            <v>2.7949999999999999</v>
          </cell>
          <cell r="E12">
            <v>2.4300000000000002</v>
          </cell>
          <cell r="F12">
            <v>2.76</v>
          </cell>
          <cell r="G12">
            <v>0.11499999999999977</v>
          </cell>
          <cell r="H12">
            <v>0.25499999999999989</v>
          </cell>
          <cell r="I12">
            <v>0.14000000000000012</v>
          </cell>
          <cell r="J12">
            <v>7.9999999999999627E-2</v>
          </cell>
          <cell r="K12">
            <v>0.21999999999999975</v>
          </cell>
          <cell r="L12">
            <v>0.10999999999999988</v>
          </cell>
          <cell r="M12">
            <v>2.57</v>
          </cell>
          <cell r="N12">
            <v>2.87</v>
          </cell>
          <cell r="O12">
            <v>3.2949999999999999</v>
          </cell>
          <cell r="P12">
            <v>2.4</v>
          </cell>
          <cell r="Q12">
            <v>2.4550000000000001</v>
          </cell>
          <cell r="R12">
            <v>7.5000000000000178E-2</v>
          </cell>
          <cell r="S12">
            <v>0.30000000000000027</v>
          </cell>
          <cell r="T12">
            <v>2.4300000000000002</v>
          </cell>
        </row>
        <row r="13">
          <cell r="A13">
            <v>36415</v>
          </cell>
          <cell r="B13">
            <v>2.68</v>
          </cell>
          <cell r="C13">
            <v>2.54</v>
          </cell>
          <cell r="D13">
            <v>2.7949999999999999</v>
          </cell>
          <cell r="E13">
            <v>2.4300000000000002</v>
          </cell>
          <cell r="F13">
            <v>2.76</v>
          </cell>
          <cell r="G13">
            <v>0.11499999999999977</v>
          </cell>
          <cell r="H13">
            <v>0.25499999999999989</v>
          </cell>
          <cell r="I13">
            <v>0.14000000000000012</v>
          </cell>
          <cell r="J13">
            <v>7.9999999999999627E-2</v>
          </cell>
          <cell r="K13">
            <v>0.21999999999999975</v>
          </cell>
          <cell r="L13">
            <v>0.10999999999999988</v>
          </cell>
          <cell r="M13">
            <v>2.57</v>
          </cell>
          <cell r="N13">
            <v>2.87</v>
          </cell>
          <cell r="O13">
            <v>3.2949999999999999</v>
          </cell>
          <cell r="P13">
            <v>2.4</v>
          </cell>
          <cell r="Q13">
            <v>2.4550000000000001</v>
          </cell>
          <cell r="R13">
            <v>7.5000000000000178E-2</v>
          </cell>
          <cell r="S13">
            <v>0.30000000000000027</v>
          </cell>
          <cell r="T13">
            <v>2.4300000000000002</v>
          </cell>
        </row>
        <row r="14">
          <cell r="A14">
            <v>36416</v>
          </cell>
          <cell r="B14">
            <v>2.68</v>
          </cell>
          <cell r="C14">
            <v>2.54</v>
          </cell>
          <cell r="D14">
            <v>2.7949999999999999</v>
          </cell>
          <cell r="E14">
            <v>2.4300000000000002</v>
          </cell>
          <cell r="F14">
            <v>2.76</v>
          </cell>
          <cell r="G14">
            <v>0.11499999999999977</v>
          </cell>
          <cell r="H14">
            <v>0.25499999999999989</v>
          </cell>
          <cell r="I14">
            <v>0.14000000000000012</v>
          </cell>
          <cell r="J14">
            <v>7.9999999999999627E-2</v>
          </cell>
          <cell r="K14">
            <v>0.21999999999999975</v>
          </cell>
          <cell r="L14">
            <v>0.10999999999999988</v>
          </cell>
          <cell r="M14">
            <v>2.57</v>
          </cell>
          <cell r="N14">
            <v>2.87</v>
          </cell>
          <cell r="O14">
            <v>3.2949999999999999</v>
          </cell>
          <cell r="P14">
            <v>2.4</v>
          </cell>
          <cell r="Q14">
            <v>2.4550000000000001</v>
          </cell>
          <cell r="R14">
            <v>7.5000000000000178E-2</v>
          </cell>
          <cell r="S14">
            <v>0.30000000000000027</v>
          </cell>
          <cell r="T14">
            <v>2.4300000000000002</v>
          </cell>
        </row>
        <row r="15">
          <cell r="A15">
            <v>36417</v>
          </cell>
          <cell r="B15">
            <v>2.66</v>
          </cell>
          <cell r="C15">
            <v>2.5499999999999998</v>
          </cell>
          <cell r="D15">
            <v>2.88</v>
          </cell>
          <cell r="E15">
            <v>2.4750000000000001</v>
          </cell>
          <cell r="F15">
            <v>2.72</v>
          </cell>
          <cell r="G15">
            <v>0.21999999999999975</v>
          </cell>
          <cell r="H15">
            <v>0.33000000000000007</v>
          </cell>
          <cell r="I15">
            <v>0.11000000000000032</v>
          </cell>
          <cell r="J15">
            <v>6.0000000000000053E-2</v>
          </cell>
          <cell r="K15">
            <v>0.17000000000000037</v>
          </cell>
          <cell r="L15">
            <v>7.4999999999999734E-2</v>
          </cell>
          <cell r="M15">
            <v>2.57</v>
          </cell>
          <cell r="N15">
            <v>2.9049999999999998</v>
          </cell>
          <cell r="O15">
            <v>3.2650000000000001</v>
          </cell>
          <cell r="P15">
            <v>2.4350000000000001</v>
          </cell>
          <cell r="Q15">
            <v>2.4550000000000001</v>
          </cell>
          <cell r="R15">
            <v>2.4999999999999911E-2</v>
          </cell>
          <cell r="S15">
            <v>0.33499999999999996</v>
          </cell>
          <cell r="T15">
            <v>2.4300000000000002</v>
          </cell>
        </row>
        <row r="16">
          <cell r="A16">
            <v>36418</v>
          </cell>
          <cell r="B16">
            <v>2.48</v>
          </cell>
          <cell r="C16">
            <v>2.415</v>
          </cell>
          <cell r="D16">
            <v>2.74</v>
          </cell>
          <cell r="E16">
            <v>2.37</v>
          </cell>
          <cell r="F16">
            <v>2.54</v>
          </cell>
          <cell r="G16">
            <v>0.26000000000000023</v>
          </cell>
          <cell r="H16">
            <v>0.32500000000000018</v>
          </cell>
          <cell r="I16">
            <v>6.4999999999999947E-2</v>
          </cell>
          <cell r="J16">
            <v>6.0000000000000053E-2</v>
          </cell>
          <cell r="K16">
            <v>0.125</v>
          </cell>
          <cell r="L16">
            <v>4.4999999999999929E-2</v>
          </cell>
          <cell r="M16">
            <v>2.4849999999999999</v>
          </cell>
          <cell r="N16">
            <v>2.83</v>
          </cell>
          <cell r="O16">
            <v>3.19</v>
          </cell>
          <cell r="P16">
            <v>2.3250000000000002</v>
          </cell>
          <cell r="Q16">
            <v>2.3650000000000002</v>
          </cell>
          <cell r="R16">
            <v>8.9999999999999858E-2</v>
          </cell>
          <cell r="S16">
            <v>0.3450000000000002</v>
          </cell>
          <cell r="T16">
            <v>2.33</v>
          </cell>
        </row>
        <row r="17">
          <cell r="A17">
            <v>36419</v>
          </cell>
          <cell r="B17">
            <v>2.37</v>
          </cell>
          <cell r="C17">
            <v>2.31</v>
          </cell>
          <cell r="D17">
            <v>2.64</v>
          </cell>
          <cell r="E17">
            <v>2.25</v>
          </cell>
          <cell r="F17">
            <v>2.41</v>
          </cell>
          <cell r="G17">
            <v>0.27</v>
          </cell>
          <cell r="H17">
            <v>0.33000000000000007</v>
          </cell>
          <cell r="I17">
            <v>6.0000000000000053E-2</v>
          </cell>
          <cell r="J17">
            <v>4.0000000000000036E-2</v>
          </cell>
          <cell r="K17">
            <v>0.10000000000000009</v>
          </cell>
          <cell r="L17">
            <v>6.0000000000000053E-2</v>
          </cell>
          <cell r="M17">
            <v>2.39</v>
          </cell>
          <cell r="N17">
            <v>2.7450000000000001</v>
          </cell>
          <cell r="O17">
            <v>3.08</v>
          </cell>
          <cell r="P17">
            <v>2.2149999999999999</v>
          </cell>
          <cell r="Q17">
            <v>2.2799999999999998</v>
          </cell>
          <cell r="R17">
            <v>0.10499999999999998</v>
          </cell>
          <cell r="S17">
            <v>0.35499999999999998</v>
          </cell>
          <cell r="T17">
            <v>2.2450000000000001</v>
          </cell>
        </row>
        <row r="18">
          <cell r="A18">
            <v>36420</v>
          </cell>
          <cell r="B18">
            <v>2.34</v>
          </cell>
          <cell r="C18">
            <v>2.2200000000000002</v>
          </cell>
          <cell r="D18">
            <v>2.625</v>
          </cell>
          <cell r="E18">
            <v>2.1850000000000001</v>
          </cell>
          <cell r="F18">
            <v>2.3849999999999998</v>
          </cell>
          <cell r="G18">
            <v>0.28500000000000014</v>
          </cell>
          <cell r="H18">
            <v>0.4049999999999998</v>
          </cell>
          <cell r="I18">
            <v>0.11999999999999966</v>
          </cell>
          <cell r="J18">
            <v>4.4999999999999929E-2</v>
          </cell>
          <cell r="K18">
            <v>0.16499999999999959</v>
          </cell>
          <cell r="L18">
            <v>3.5000000000000142E-2</v>
          </cell>
          <cell r="M18">
            <v>2.3450000000000002</v>
          </cell>
          <cell r="N18">
            <v>2.7250000000000001</v>
          </cell>
          <cell r="O18">
            <v>3.03</v>
          </cell>
          <cell r="P18">
            <v>2.165</v>
          </cell>
          <cell r="Q18">
            <v>2.2250000000000001</v>
          </cell>
          <cell r="R18">
            <v>0.10000000000000009</v>
          </cell>
          <cell r="S18">
            <v>0.37999999999999989</v>
          </cell>
          <cell r="T18">
            <v>2.21</v>
          </cell>
        </row>
        <row r="19">
          <cell r="A19">
            <v>36421</v>
          </cell>
          <cell r="B19">
            <v>2.2450000000000001</v>
          </cell>
          <cell r="C19">
            <v>2.105</v>
          </cell>
          <cell r="D19">
            <v>2.46</v>
          </cell>
          <cell r="E19">
            <v>2.13</v>
          </cell>
          <cell r="F19">
            <v>2.3199999999999998</v>
          </cell>
          <cell r="G19">
            <v>0.21499999999999986</v>
          </cell>
          <cell r="H19">
            <v>0.35499999999999998</v>
          </cell>
          <cell r="I19">
            <v>0.14000000000000012</v>
          </cell>
          <cell r="J19">
            <v>7.4999999999999734E-2</v>
          </cell>
          <cell r="K19">
            <v>0.21499999999999986</v>
          </cell>
          <cell r="L19">
            <v>-2.4999999999999911E-2</v>
          </cell>
          <cell r="M19">
            <v>2.3050000000000002</v>
          </cell>
          <cell r="N19">
            <v>2.6349999999999998</v>
          </cell>
          <cell r="O19">
            <v>2.9950000000000001</v>
          </cell>
          <cell r="P19">
            <v>2.145</v>
          </cell>
          <cell r="Q19">
            <v>2.2000000000000002</v>
          </cell>
          <cell r="R19">
            <v>0.17499999999999982</v>
          </cell>
          <cell r="S19">
            <v>0.32999999999999963</v>
          </cell>
          <cell r="T19">
            <v>2.1800000000000002</v>
          </cell>
        </row>
        <row r="20">
          <cell r="A20">
            <v>36422</v>
          </cell>
          <cell r="B20">
            <v>2.2450000000000001</v>
          </cell>
          <cell r="C20">
            <v>2.105</v>
          </cell>
          <cell r="D20">
            <v>2.46</v>
          </cell>
          <cell r="E20">
            <v>2.13</v>
          </cell>
          <cell r="F20">
            <v>2.3199999999999998</v>
          </cell>
          <cell r="G20">
            <v>0.21499999999999986</v>
          </cell>
          <cell r="H20">
            <v>0.35499999999999998</v>
          </cell>
          <cell r="I20">
            <v>0.14000000000000012</v>
          </cell>
          <cell r="J20">
            <v>7.4999999999999734E-2</v>
          </cell>
          <cell r="K20">
            <v>0.21499999999999986</v>
          </cell>
          <cell r="L20">
            <v>-2.4999999999999911E-2</v>
          </cell>
          <cell r="M20">
            <v>2.3050000000000002</v>
          </cell>
          <cell r="N20">
            <v>2.6349999999999998</v>
          </cell>
          <cell r="O20">
            <v>2.9950000000000001</v>
          </cell>
          <cell r="P20">
            <v>2.145</v>
          </cell>
          <cell r="Q20">
            <v>2.2000000000000002</v>
          </cell>
          <cell r="R20">
            <v>0.17499999999999982</v>
          </cell>
          <cell r="S20">
            <v>0.32999999999999963</v>
          </cell>
          <cell r="T20">
            <v>2.1800000000000002</v>
          </cell>
        </row>
        <row r="21">
          <cell r="A21">
            <v>36423</v>
          </cell>
          <cell r="B21">
            <v>2.2450000000000001</v>
          </cell>
          <cell r="C21">
            <v>2.105</v>
          </cell>
          <cell r="D21">
            <v>2.46</v>
          </cell>
          <cell r="E21">
            <v>2.13</v>
          </cell>
          <cell r="F21">
            <v>2.3199999999999998</v>
          </cell>
          <cell r="G21">
            <v>0.21499999999999986</v>
          </cell>
          <cell r="H21">
            <v>0.35499999999999998</v>
          </cell>
          <cell r="I21">
            <v>0.14000000000000012</v>
          </cell>
          <cell r="J21">
            <v>7.4999999999999734E-2</v>
          </cell>
          <cell r="K21">
            <v>0.21499999999999986</v>
          </cell>
          <cell r="L21">
            <v>-2.4999999999999911E-2</v>
          </cell>
          <cell r="M21">
            <v>2.3050000000000002</v>
          </cell>
          <cell r="N21">
            <v>2.6349999999999998</v>
          </cell>
          <cell r="O21">
            <v>2.9950000000000001</v>
          </cell>
          <cell r="P21">
            <v>2.145</v>
          </cell>
          <cell r="Q21">
            <v>2.2000000000000002</v>
          </cell>
          <cell r="R21">
            <v>0.17499999999999982</v>
          </cell>
          <cell r="S21">
            <v>0.32999999999999963</v>
          </cell>
          <cell r="T21">
            <v>2.1800000000000002</v>
          </cell>
        </row>
        <row r="22">
          <cell r="A22">
            <v>36424</v>
          </cell>
          <cell r="B22">
            <v>2.355</v>
          </cell>
          <cell r="C22">
            <v>2.2850000000000001</v>
          </cell>
          <cell r="D22">
            <v>2.65</v>
          </cell>
          <cell r="E22">
            <v>2.2650000000000001</v>
          </cell>
          <cell r="F22">
            <v>2.4049999999999998</v>
          </cell>
          <cell r="G22">
            <v>0.29499999999999993</v>
          </cell>
          <cell r="H22">
            <v>0.36499999999999977</v>
          </cell>
          <cell r="I22">
            <v>6.999999999999984E-2</v>
          </cell>
          <cell r="J22">
            <v>4.9999999999999822E-2</v>
          </cell>
          <cell r="K22">
            <v>0.11999999999999966</v>
          </cell>
          <cell r="L22">
            <v>2.0000000000000018E-2</v>
          </cell>
          <cell r="M22">
            <v>2.38</v>
          </cell>
          <cell r="N22">
            <v>2.74</v>
          </cell>
          <cell r="O22">
            <v>2.99</v>
          </cell>
          <cell r="P22">
            <v>2.1800000000000002</v>
          </cell>
          <cell r="Q22">
            <v>2.2400000000000002</v>
          </cell>
          <cell r="R22">
            <v>9.0000000000000302E-2</v>
          </cell>
          <cell r="S22">
            <v>0.36000000000000032</v>
          </cell>
          <cell r="T22">
            <v>2.2000000000000002</v>
          </cell>
        </row>
        <row r="23">
          <cell r="A23">
            <v>36425</v>
          </cell>
          <cell r="B23">
            <v>2.1800000000000002</v>
          </cell>
          <cell r="C23">
            <v>2.105</v>
          </cell>
          <cell r="D23">
            <v>2.5550000000000002</v>
          </cell>
          <cell r="E23">
            <v>2.1349999999999998</v>
          </cell>
          <cell r="F23">
            <v>2.2149999999999999</v>
          </cell>
          <cell r="G23">
            <v>0.375</v>
          </cell>
          <cell r="H23">
            <v>0.45000000000000018</v>
          </cell>
          <cell r="I23">
            <v>7.5000000000000178E-2</v>
          </cell>
          <cell r="J23">
            <v>3.4999999999999698E-2</v>
          </cell>
          <cell r="K23">
            <v>0.10999999999999988</v>
          </cell>
          <cell r="L23">
            <v>-2.9999999999999805E-2</v>
          </cell>
          <cell r="M23">
            <v>2.3050000000000002</v>
          </cell>
          <cell r="N23">
            <v>2.63</v>
          </cell>
          <cell r="O23">
            <v>2.7850000000000001</v>
          </cell>
          <cell r="P23">
            <v>2.0249999999999999</v>
          </cell>
          <cell r="Q23">
            <v>2.17</v>
          </cell>
          <cell r="R23">
            <v>7.4999999999999734E-2</v>
          </cell>
          <cell r="S23">
            <v>0.32499999999999973</v>
          </cell>
          <cell r="T23">
            <v>2.0449999999999999</v>
          </cell>
        </row>
        <row r="24">
          <cell r="A24">
            <v>36426</v>
          </cell>
          <cell r="B24">
            <v>2.1850000000000001</v>
          </cell>
          <cell r="C24">
            <v>2.11</v>
          </cell>
          <cell r="D24">
            <v>2.57</v>
          </cell>
          <cell r="E24">
            <v>2.125</v>
          </cell>
          <cell r="F24">
            <v>2.2149999999999999</v>
          </cell>
          <cell r="G24">
            <v>0.38499999999999979</v>
          </cell>
          <cell r="H24">
            <v>0.45999999999999996</v>
          </cell>
          <cell r="I24">
            <v>7.5000000000000178E-2</v>
          </cell>
          <cell r="J24">
            <v>2.9999999999999805E-2</v>
          </cell>
          <cell r="K24">
            <v>0.10499999999999998</v>
          </cell>
          <cell r="L24">
            <v>-1.5000000000000124E-2</v>
          </cell>
          <cell r="M24">
            <v>2.3450000000000002</v>
          </cell>
          <cell r="N24">
            <v>2.6349999999999998</v>
          </cell>
          <cell r="O24">
            <v>2.79</v>
          </cell>
          <cell r="P24">
            <v>2.0449999999999999</v>
          </cell>
          <cell r="Q24">
            <v>2.1749999999999998</v>
          </cell>
          <cell r="R24">
            <v>6.4999999999999947E-2</v>
          </cell>
          <cell r="S24">
            <v>0.28999999999999959</v>
          </cell>
          <cell r="T24">
            <v>2.0750000000000002</v>
          </cell>
        </row>
        <row r="25">
          <cell r="A25">
            <v>36427</v>
          </cell>
          <cell r="B25">
            <v>2.33</v>
          </cell>
          <cell r="C25">
            <v>2.25</v>
          </cell>
          <cell r="D25">
            <v>2.7</v>
          </cell>
          <cell r="E25">
            <v>2.2250000000000001</v>
          </cell>
          <cell r="F25">
            <v>2.35</v>
          </cell>
          <cell r="G25">
            <v>0.37000000000000011</v>
          </cell>
          <cell r="H25">
            <v>0.45000000000000018</v>
          </cell>
          <cell r="I25">
            <v>8.0000000000000071E-2</v>
          </cell>
          <cell r="J25">
            <v>2.0000000000000018E-2</v>
          </cell>
          <cell r="K25">
            <v>0.10000000000000009</v>
          </cell>
          <cell r="L25">
            <v>2.4999999999999911E-2</v>
          </cell>
          <cell r="M25">
            <v>2.44</v>
          </cell>
          <cell r="N25">
            <v>2.82</v>
          </cell>
          <cell r="O25">
            <v>2.97</v>
          </cell>
          <cell r="P25">
            <v>2.165</v>
          </cell>
          <cell r="Q25">
            <v>2.2799999999999998</v>
          </cell>
          <cell r="R25">
            <v>0.11999999999999966</v>
          </cell>
          <cell r="S25">
            <v>0.37999999999999989</v>
          </cell>
          <cell r="T25">
            <v>2.13</v>
          </cell>
        </row>
        <row r="26">
          <cell r="A26">
            <v>36428</v>
          </cell>
          <cell r="B26">
            <v>2.375</v>
          </cell>
          <cell r="C26">
            <v>2.2349999999999999</v>
          </cell>
          <cell r="D26">
            <v>2.69</v>
          </cell>
          <cell r="E26">
            <v>2.2799999999999998</v>
          </cell>
          <cell r="F26">
            <v>2.44</v>
          </cell>
          <cell r="G26">
            <v>0.31499999999999995</v>
          </cell>
          <cell r="H26">
            <v>0.45500000000000007</v>
          </cell>
          <cell r="I26">
            <v>0.14000000000000012</v>
          </cell>
          <cell r="J26">
            <v>6.4999999999999947E-2</v>
          </cell>
          <cell r="K26">
            <v>0.20500000000000007</v>
          </cell>
          <cell r="L26">
            <v>-4.4999999999999929E-2</v>
          </cell>
          <cell r="M26">
            <v>2.44</v>
          </cell>
          <cell r="N26">
            <v>2.8050000000000002</v>
          </cell>
          <cell r="O26">
            <v>3.09</v>
          </cell>
          <cell r="P26">
            <v>2.2799999999999998</v>
          </cell>
          <cell r="Q26">
            <v>2.3149999999999999</v>
          </cell>
          <cell r="R26">
            <v>0.11500000000000021</v>
          </cell>
          <cell r="S26">
            <v>0.36500000000000021</v>
          </cell>
          <cell r="T26">
            <v>2.2200000000000002</v>
          </cell>
        </row>
        <row r="27">
          <cell r="A27">
            <v>36429</v>
          </cell>
          <cell r="B27">
            <v>2.375</v>
          </cell>
          <cell r="C27">
            <v>2.2349999999999999</v>
          </cell>
          <cell r="D27">
            <v>2.69</v>
          </cell>
          <cell r="E27">
            <v>2.2799999999999998</v>
          </cell>
          <cell r="F27">
            <v>2.44</v>
          </cell>
          <cell r="G27">
            <v>0.31499999999999995</v>
          </cell>
          <cell r="H27">
            <v>0.45500000000000007</v>
          </cell>
          <cell r="I27">
            <v>0.14000000000000012</v>
          </cell>
          <cell r="J27">
            <v>6.4999999999999947E-2</v>
          </cell>
          <cell r="K27">
            <v>0.20500000000000007</v>
          </cell>
          <cell r="L27">
            <v>-4.4999999999999929E-2</v>
          </cell>
          <cell r="M27">
            <v>2.44</v>
          </cell>
          <cell r="N27">
            <v>2.8050000000000002</v>
          </cell>
          <cell r="O27">
            <v>3.09</v>
          </cell>
          <cell r="P27">
            <v>2.2799999999999998</v>
          </cell>
          <cell r="Q27">
            <v>2.3149999999999999</v>
          </cell>
          <cell r="R27">
            <v>0.11500000000000021</v>
          </cell>
          <cell r="S27">
            <v>0.36500000000000021</v>
          </cell>
          <cell r="T27">
            <v>2.2200000000000002</v>
          </cell>
        </row>
        <row r="28">
          <cell r="A28">
            <v>36430</v>
          </cell>
          <cell r="B28">
            <v>2.375</v>
          </cell>
          <cell r="C28">
            <v>2.2349999999999999</v>
          </cell>
          <cell r="D28">
            <v>2.69</v>
          </cell>
          <cell r="E28">
            <v>2.2799999999999998</v>
          </cell>
          <cell r="F28">
            <v>2.44</v>
          </cell>
          <cell r="G28">
            <v>0.31499999999999995</v>
          </cell>
          <cell r="H28">
            <v>0.45500000000000007</v>
          </cell>
          <cell r="I28">
            <v>0.14000000000000012</v>
          </cell>
          <cell r="J28">
            <v>6.4999999999999947E-2</v>
          </cell>
          <cell r="K28">
            <v>0.20500000000000007</v>
          </cell>
          <cell r="L28">
            <v>-4.4999999999999929E-2</v>
          </cell>
          <cell r="M28">
            <v>2.44</v>
          </cell>
          <cell r="N28">
            <v>2.8050000000000002</v>
          </cell>
          <cell r="O28">
            <v>3.09</v>
          </cell>
          <cell r="P28">
            <v>2.2799999999999998</v>
          </cell>
          <cell r="Q28">
            <v>2.3149999999999999</v>
          </cell>
          <cell r="R28">
            <v>0.11500000000000021</v>
          </cell>
          <cell r="S28">
            <v>0.36500000000000021</v>
          </cell>
          <cell r="T28">
            <v>2.2200000000000002</v>
          </cell>
        </row>
        <row r="29">
          <cell r="A29">
            <v>36431</v>
          </cell>
          <cell r="B29">
            <v>2.395</v>
          </cell>
          <cell r="C29">
            <v>2.3250000000000002</v>
          </cell>
          <cell r="D29">
            <v>2.7749999999999999</v>
          </cell>
          <cell r="E29">
            <v>2.31</v>
          </cell>
          <cell r="F29">
            <v>2.415</v>
          </cell>
          <cell r="G29">
            <v>0.37999999999999989</v>
          </cell>
          <cell r="H29">
            <v>0.44999999999999973</v>
          </cell>
          <cell r="I29">
            <v>6.999999999999984E-2</v>
          </cell>
          <cell r="J29">
            <v>2.0000000000000018E-2</v>
          </cell>
          <cell r="K29">
            <v>8.9999999999999858E-2</v>
          </cell>
          <cell r="L29">
            <v>1.5000000000000124E-2</v>
          </cell>
          <cell r="M29">
            <v>2.52</v>
          </cell>
          <cell r="N29">
            <v>2.9449999999999998</v>
          </cell>
          <cell r="O29">
            <v>3.145</v>
          </cell>
          <cell r="P29">
            <v>2.2850000000000001</v>
          </cell>
          <cell r="Q29">
            <v>2.3450000000000002</v>
          </cell>
          <cell r="R29">
            <v>0.16999999999999993</v>
          </cell>
          <cell r="S29">
            <v>0.42499999999999982</v>
          </cell>
          <cell r="T29">
            <v>2.2799999999999998</v>
          </cell>
        </row>
        <row r="30">
          <cell r="A30">
            <v>36432</v>
          </cell>
          <cell r="B30">
            <v>2.4750000000000001</v>
          </cell>
          <cell r="C30">
            <v>2.42</v>
          </cell>
          <cell r="D30">
            <v>2.835</v>
          </cell>
          <cell r="E30">
            <v>2.41</v>
          </cell>
          <cell r="F30">
            <v>2.4750000000000001</v>
          </cell>
          <cell r="G30">
            <v>0.35999999999999988</v>
          </cell>
          <cell r="H30">
            <v>0.41500000000000004</v>
          </cell>
          <cell r="I30">
            <v>5.500000000000016E-2</v>
          </cell>
          <cell r="J30">
            <v>0</v>
          </cell>
          <cell r="K30">
            <v>5.500000000000016E-2</v>
          </cell>
          <cell r="L30">
            <v>9.9999999999997868E-3</v>
          </cell>
          <cell r="M30">
            <v>2.6150000000000002</v>
          </cell>
          <cell r="N30">
            <v>2.99</v>
          </cell>
          <cell r="O30">
            <v>3.2549999999999999</v>
          </cell>
          <cell r="P30">
            <v>2.395</v>
          </cell>
          <cell r="Q30">
            <v>2.44</v>
          </cell>
          <cell r="R30">
            <v>0.15500000000000025</v>
          </cell>
          <cell r="S30">
            <v>0.375</v>
          </cell>
          <cell r="T30">
            <v>2.4</v>
          </cell>
        </row>
        <row r="31">
          <cell r="A31">
            <v>36433</v>
          </cell>
          <cell r="B31">
            <v>2.4300000000000002</v>
          </cell>
          <cell r="C31">
            <v>2.39</v>
          </cell>
          <cell r="D31">
            <v>2.8050000000000002</v>
          </cell>
          <cell r="E31">
            <v>2.415</v>
          </cell>
          <cell r="F31">
            <v>2.4649999999999999</v>
          </cell>
          <cell r="G31">
            <v>0.375</v>
          </cell>
          <cell r="H31">
            <v>0.41500000000000004</v>
          </cell>
          <cell r="I31">
            <v>4.0000000000000036E-2</v>
          </cell>
          <cell r="J31">
            <v>3.4999999999999698E-2</v>
          </cell>
          <cell r="K31">
            <v>7.4999999999999734E-2</v>
          </cell>
          <cell r="L31">
            <v>-2.4999999999999911E-2</v>
          </cell>
          <cell r="M31">
            <v>2.625</v>
          </cell>
          <cell r="N31">
            <v>3</v>
          </cell>
          <cell r="O31">
            <v>3.28</v>
          </cell>
          <cell r="P31">
            <v>2.41</v>
          </cell>
          <cell r="Q31">
            <v>2.4300000000000002</v>
          </cell>
          <cell r="R31">
            <v>0.19499999999999984</v>
          </cell>
          <cell r="S31">
            <v>0.375</v>
          </cell>
          <cell r="T31">
            <v>2.4249999999999998</v>
          </cell>
        </row>
        <row r="32">
          <cell r="A32">
            <v>36434</v>
          </cell>
          <cell r="B32">
            <v>2.2999999999999998</v>
          </cell>
          <cell r="C32">
            <v>2.2850000000000001</v>
          </cell>
          <cell r="D32">
            <v>2.7149999999999999</v>
          </cell>
          <cell r="E32">
            <v>2.3149999999999999</v>
          </cell>
          <cell r="F32">
            <v>2.2949999999999999</v>
          </cell>
          <cell r="G32">
            <v>0.41500000000000004</v>
          </cell>
          <cell r="H32">
            <v>0.42999999999999972</v>
          </cell>
          <cell r="I32">
            <v>1.499999999999968E-2</v>
          </cell>
          <cell r="J32">
            <v>-4.9999999999998934E-3</v>
          </cell>
          <cell r="K32">
            <v>9.9999999999997868E-3</v>
          </cell>
          <cell r="L32">
            <v>-2.9999999999999805E-2</v>
          </cell>
          <cell r="M32">
            <v>2.52</v>
          </cell>
          <cell r="N32">
            <v>2.87</v>
          </cell>
          <cell r="O32">
            <v>3.13</v>
          </cell>
          <cell r="P32">
            <v>2.3149999999999999</v>
          </cell>
          <cell r="Q32">
            <v>2.38</v>
          </cell>
          <cell r="R32">
            <v>0.15500000000000025</v>
          </cell>
          <cell r="S32">
            <v>0.35000000000000009</v>
          </cell>
          <cell r="T32">
            <v>2.3250000000000002</v>
          </cell>
        </row>
        <row r="33">
          <cell r="A33">
            <v>36435</v>
          </cell>
          <cell r="B33">
            <v>2.29</v>
          </cell>
          <cell r="C33">
            <v>2.29</v>
          </cell>
          <cell r="D33">
            <v>2.74</v>
          </cell>
          <cell r="E33">
            <v>2.2749999999999999</v>
          </cell>
          <cell r="F33">
            <v>2.2949999999999999</v>
          </cell>
          <cell r="G33">
            <v>0.45000000000000018</v>
          </cell>
          <cell r="H33">
            <v>0.45000000000000018</v>
          </cell>
          <cell r="I33">
            <v>0</v>
          </cell>
          <cell r="J33">
            <v>4.9999999999998934E-3</v>
          </cell>
          <cell r="K33">
            <v>4.9999999999998934E-3</v>
          </cell>
          <cell r="L33">
            <v>1.5000000000000124E-2</v>
          </cell>
          <cell r="M33">
            <v>2.52</v>
          </cell>
          <cell r="N33">
            <v>2.87</v>
          </cell>
          <cell r="O33">
            <v>3.13</v>
          </cell>
          <cell r="P33">
            <v>2.3149999999999999</v>
          </cell>
          <cell r="Q33">
            <v>2.38</v>
          </cell>
          <cell r="R33">
            <v>0.12999999999999989</v>
          </cell>
          <cell r="S33">
            <v>0.35000000000000009</v>
          </cell>
          <cell r="T33">
            <v>2.355</v>
          </cell>
        </row>
        <row r="34">
          <cell r="A34">
            <v>36436</v>
          </cell>
          <cell r="B34">
            <v>2.29</v>
          </cell>
          <cell r="C34">
            <v>2.29</v>
          </cell>
          <cell r="D34">
            <v>2.74</v>
          </cell>
          <cell r="E34">
            <v>2.2749999999999999</v>
          </cell>
          <cell r="F34">
            <v>2.2949999999999999</v>
          </cell>
          <cell r="G34">
            <v>0.45000000000000018</v>
          </cell>
          <cell r="H34">
            <v>0.45000000000000018</v>
          </cell>
          <cell r="I34">
            <v>0</v>
          </cell>
          <cell r="J34">
            <v>4.9999999999998934E-3</v>
          </cell>
          <cell r="K34">
            <v>4.9999999999998934E-3</v>
          </cell>
          <cell r="L34">
            <v>1.5000000000000124E-2</v>
          </cell>
          <cell r="M34">
            <v>2.52</v>
          </cell>
          <cell r="N34">
            <v>2.87</v>
          </cell>
          <cell r="O34">
            <v>3.13</v>
          </cell>
          <cell r="P34">
            <v>2.3149999999999999</v>
          </cell>
          <cell r="Q34">
            <v>2.38</v>
          </cell>
          <cell r="R34">
            <v>0.12999999999999989</v>
          </cell>
          <cell r="S34">
            <v>0.35000000000000009</v>
          </cell>
          <cell r="T34">
            <v>2.355</v>
          </cell>
        </row>
        <row r="35">
          <cell r="A35">
            <v>36437</v>
          </cell>
          <cell r="B35">
            <v>2.29</v>
          </cell>
          <cell r="C35">
            <v>2.29</v>
          </cell>
          <cell r="D35">
            <v>2.74</v>
          </cell>
          <cell r="E35">
            <v>2.2749999999999999</v>
          </cell>
          <cell r="F35">
            <v>2.3149999999999999</v>
          </cell>
          <cell r="G35">
            <v>0.45000000000000018</v>
          </cell>
          <cell r="H35">
            <v>0.45000000000000018</v>
          </cell>
          <cell r="I35">
            <v>0</v>
          </cell>
          <cell r="J35">
            <v>2.4999999999999911E-2</v>
          </cell>
          <cell r="K35">
            <v>2.4999999999999911E-2</v>
          </cell>
          <cell r="L35">
            <v>1.5000000000000124E-2</v>
          </cell>
          <cell r="M35">
            <v>2.4950000000000001</v>
          </cell>
          <cell r="N35">
            <v>2.89</v>
          </cell>
          <cell r="O35">
            <v>3.22</v>
          </cell>
          <cell r="P35">
            <v>2.2850000000000001</v>
          </cell>
          <cell r="Q35">
            <v>2.35</v>
          </cell>
          <cell r="R35">
            <v>0.14999999999999991</v>
          </cell>
          <cell r="S35">
            <v>0.39500000000000002</v>
          </cell>
          <cell r="T35">
            <v>2.355</v>
          </cell>
        </row>
        <row r="36">
          <cell r="A36">
            <v>36438</v>
          </cell>
          <cell r="B36">
            <v>2.4350000000000001</v>
          </cell>
          <cell r="C36">
            <v>2.4249999999999998</v>
          </cell>
          <cell r="D36">
            <v>2.8450000000000002</v>
          </cell>
          <cell r="E36">
            <v>2.3849999999999998</v>
          </cell>
          <cell r="F36">
            <v>2.4649999999999999</v>
          </cell>
          <cell r="G36">
            <v>0.41000000000000014</v>
          </cell>
          <cell r="H36">
            <v>0.42000000000000037</v>
          </cell>
          <cell r="I36">
            <v>1.0000000000000231E-2</v>
          </cell>
          <cell r="J36">
            <v>2.9999999999999805E-2</v>
          </cell>
          <cell r="K36">
            <v>4.0000000000000036E-2</v>
          </cell>
          <cell r="L36">
            <v>4.0000000000000036E-2</v>
          </cell>
          <cell r="M36">
            <v>2.66</v>
          </cell>
          <cell r="N36">
            <v>3.0550000000000002</v>
          </cell>
          <cell r="O36">
            <v>3.2</v>
          </cell>
          <cell r="P36">
            <v>2.35</v>
          </cell>
          <cell r="Q36">
            <v>2.4550000000000001</v>
          </cell>
          <cell r="R36">
            <v>0.20999999999999996</v>
          </cell>
          <cell r="S36">
            <v>0.39500000000000002</v>
          </cell>
          <cell r="T36">
            <v>2.3650000000000002</v>
          </cell>
        </row>
        <row r="37">
          <cell r="A37">
            <v>36439</v>
          </cell>
          <cell r="B37">
            <v>2.44</v>
          </cell>
          <cell r="C37">
            <v>2.44</v>
          </cell>
          <cell r="D37">
            <v>2.8250000000000002</v>
          </cell>
          <cell r="E37">
            <v>2.38</v>
          </cell>
          <cell r="F37">
            <v>2.4649999999999999</v>
          </cell>
          <cell r="G37">
            <v>0.38500000000000023</v>
          </cell>
          <cell r="H37">
            <v>0.38500000000000023</v>
          </cell>
          <cell r="I37">
            <v>0</v>
          </cell>
          <cell r="J37">
            <v>2.4999999999999911E-2</v>
          </cell>
          <cell r="K37">
            <v>2.4999999999999911E-2</v>
          </cell>
          <cell r="L37">
            <v>6.0000000000000053E-2</v>
          </cell>
          <cell r="M37">
            <v>2.65</v>
          </cell>
          <cell r="N37">
            <v>3.0350000000000001</v>
          </cell>
          <cell r="O37">
            <v>3.2050000000000001</v>
          </cell>
          <cell r="P37">
            <v>2.39</v>
          </cell>
          <cell r="Q37">
            <v>2.4750000000000001</v>
          </cell>
          <cell r="R37">
            <v>0.20999999999999996</v>
          </cell>
          <cell r="S37">
            <v>0.38500000000000023</v>
          </cell>
          <cell r="T37">
            <v>2.3849999999999998</v>
          </cell>
        </row>
        <row r="38">
          <cell r="A38">
            <v>36440</v>
          </cell>
          <cell r="B38">
            <v>2.4249999999999998</v>
          </cell>
          <cell r="C38">
            <v>2.4350000000000001</v>
          </cell>
          <cell r="D38">
            <v>2.79</v>
          </cell>
          <cell r="E38">
            <v>2.375</v>
          </cell>
          <cell r="F38">
            <v>2.4649999999999999</v>
          </cell>
          <cell r="G38">
            <v>0.36500000000000021</v>
          </cell>
          <cell r="H38">
            <v>0.35499999999999998</v>
          </cell>
          <cell r="I38">
            <v>-1.0000000000000231E-2</v>
          </cell>
          <cell r="J38">
            <v>4.0000000000000036E-2</v>
          </cell>
          <cell r="K38">
            <v>2.9999999999999805E-2</v>
          </cell>
          <cell r="L38">
            <v>6.0000000000000053E-2</v>
          </cell>
          <cell r="M38">
            <v>2.6</v>
          </cell>
          <cell r="N38">
            <v>2.9550000000000001</v>
          </cell>
          <cell r="O38">
            <v>3.2450000000000001</v>
          </cell>
          <cell r="P38">
            <v>2.375</v>
          </cell>
          <cell r="Q38">
            <v>2.4350000000000001</v>
          </cell>
          <cell r="R38">
            <v>0.16500000000000004</v>
          </cell>
          <cell r="S38">
            <v>0.35499999999999998</v>
          </cell>
          <cell r="T38">
            <v>2.41</v>
          </cell>
        </row>
        <row r="39">
          <cell r="A39">
            <v>36441</v>
          </cell>
          <cell r="B39">
            <v>2.4249999999999998</v>
          </cell>
          <cell r="C39">
            <v>2.4249999999999998</v>
          </cell>
          <cell r="D39">
            <v>2.7650000000000001</v>
          </cell>
          <cell r="E39">
            <v>2.37</v>
          </cell>
          <cell r="F39">
            <v>2.4700000000000002</v>
          </cell>
          <cell r="G39">
            <v>0.3400000000000003</v>
          </cell>
          <cell r="H39">
            <v>0.3400000000000003</v>
          </cell>
          <cell r="I39">
            <v>0</v>
          </cell>
          <cell r="J39">
            <v>4.5000000000000373E-2</v>
          </cell>
          <cell r="K39">
            <v>4.5000000000000373E-2</v>
          </cell>
          <cell r="L39">
            <v>5.4999999999999716E-2</v>
          </cell>
          <cell r="M39">
            <v>2.62</v>
          </cell>
          <cell r="N39">
            <v>2.9750000000000001</v>
          </cell>
          <cell r="O39">
            <v>3.2749999999999999</v>
          </cell>
          <cell r="P39">
            <v>2.37</v>
          </cell>
          <cell r="Q39">
            <v>2.4449999999999998</v>
          </cell>
          <cell r="R39">
            <v>0.20999999999999996</v>
          </cell>
          <cell r="S39">
            <v>0.35499999999999998</v>
          </cell>
          <cell r="T39">
            <v>2.39</v>
          </cell>
        </row>
        <row r="40">
          <cell r="A40">
            <v>36442</v>
          </cell>
          <cell r="B40">
            <v>2.4249999999999998</v>
          </cell>
          <cell r="C40">
            <v>2.4249999999999998</v>
          </cell>
          <cell r="D40">
            <v>2.7650000000000001</v>
          </cell>
          <cell r="E40">
            <v>2.37</v>
          </cell>
          <cell r="F40">
            <v>2.4700000000000002</v>
          </cell>
          <cell r="G40">
            <v>0.3400000000000003</v>
          </cell>
          <cell r="H40">
            <v>0.3400000000000003</v>
          </cell>
          <cell r="I40">
            <v>0</v>
          </cell>
          <cell r="J40">
            <v>4.5000000000000373E-2</v>
          </cell>
          <cell r="K40">
            <v>4.5000000000000373E-2</v>
          </cell>
          <cell r="L40">
            <v>5.4999999999999716E-2</v>
          </cell>
          <cell r="M40">
            <v>2.62</v>
          </cell>
          <cell r="N40">
            <v>2.9750000000000001</v>
          </cell>
          <cell r="O40">
            <v>3.2749999999999999</v>
          </cell>
          <cell r="P40">
            <v>2.37</v>
          </cell>
          <cell r="Q40">
            <v>2.4449999999999998</v>
          </cell>
          <cell r="R40">
            <v>0.20999999999999996</v>
          </cell>
          <cell r="S40">
            <v>0.35499999999999998</v>
          </cell>
          <cell r="T40">
            <v>2.39</v>
          </cell>
        </row>
        <row r="41">
          <cell r="A41">
            <v>36443</v>
          </cell>
          <cell r="B41">
            <v>2.4249999999999998</v>
          </cell>
          <cell r="C41">
            <v>2.4249999999999998</v>
          </cell>
          <cell r="D41">
            <v>2.7650000000000001</v>
          </cell>
          <cell r="E41">
            <v>2.37</v>
          </cell>
          <cell r="F41">
            <v>2.4700000000000002</v>
          </cell>
          <cell r="G41">
            <v>0.3400000000000003</v>
          </cell>
          <cell r="H41">
            <v>0.3400000000000003</v>
          </cell>
          <cell r="I41">
            <v>0</v>
          </cell>
          <cell r="J41">
            <v>4.5000000000000373E-2</v>
          </cell>
          <cell r="K41">
            <v>4.5000000000000373E-2</v>
          </cell>
          <cell r="L41">
            <v>5.4999999999999716E-2</v>
          </cell>
          <cell r="M41">
            <v>2.62</v>
          </cell>
          <cell r="N41">
            <v>2.9750000000000001</v>
          </cell>
          <cell r="O41">
            <v>3.2749999999999999</v>
          </cell>
          <cell r="P41">
            <v>2.37</v>
          </cell>
          <cell r="Q41">
            <v>2.4449999999999998</v>
          </cell>
          <cell r="R41">
            <v>0.20999999999999996</v>
          </cell>
          <cell r="S41">
            <v>0.35499999999999998</v>
          </cell>
          <cell r="T41">
            <v>2.39</v>
          </cell>
        </row>
        <row r="42">
          <cell r="A42">
            <v>36444</v>
          </cell>
          <cell r="B42">
            <v>2.2850000000000001</v>
          </cell>
          <cell r="C42">
            <v>2.2850000000000001</v>
          </cell>
          <cell r="D42">
            <v>2.7050000000000001</v>
          </cell>
          <cell r="E42">
            <v>2.2850000000000001</v>
          </cell>
          <cell r="F42">
            <v>2.3149999999999999</v>
          </cell>
          <cell r="G42">
            <v>0.41999999999999993</v>
          </cell>
          <cell r="H42">
            <v>0.41999999999999993</v>
          </cell>
          <cell r="I42">
            <v>0</v>
          </cell>
          <cell r="J42">
            <v>2.9999999999999805E-2</v>
          </cell>
          <cell r="K42">
            <v>2.9999999999999805E-2</v>
          </cell>
          <cell r="L42">
            <v>0</v>
          </cell>
          <cell r="M42">
            <v>2.5649999999999999</v>
          </cell>
          <cell r="N42">
            <v>2.9449999999999998</v>
          </cell>
          <cell r="O42">
            <v>3.2349999999999999</v>
          </cell>
          <cell r="P42">
            <v>2.27</v>
          </cell>
          <cell r="Q42">
            <v>2.3450000000000002</v>
          </cell>
          <cell r="R42">
            <v>0.23999999999999977</v>
          </cell>
          <cell r="S42">
            <v>0.37999999999999989</v>
          </cell>
          <cell r="T42">
            <v>2.39</v>
          </cell>
        </row>
        <row r="43">
          <cell r="A43">
            <v>36445</v>
          </cell>
          <cell r="B43">
            <v>2.4500000000000002</v>
          </cell>
          <cell r="C43">
            <v>2.4550000000000001</v>
          </cell>
          <cell r="D43">
            <v>2.835</v>
          </cell>
          <cell r="E43">
            <v>2.4</v>
          </cell>
          <cell r="F43">
            <v>2.5</v>
          </cell>
          <cell r="G43">
            <v>0.38499999999999979</v>
          </cell>
          <cell r="H43">
            <v>0.37999999999999989</v>
          </cell>
          <cell r="I43">
            <v>-4.9999999999998934E-3</v>
          </cell>
          <cell r="J43">
            <v>4.9999999999999822E-2</v>
          </cell>
          <cell r="K43">
            <v>4.4999999999999929E-2</v>
          </cell>
          <cell r="L43">
            <v>5.500000000000016E-2</v>
          </cell>
          <cell r="M43">
            <v>2.6749999999999998</v>
          </cell>
          <cell r="N43">
            <v>3.0550000000000002</v>
          </cell>
          <cell r="O43">
            <v>3.2349999999999999</v>
          </cell>
          <cell r="P43">
            <v>2.39</v>
          </cell>
          <cell r="Q43">
            <v>2.4550000000000001</v>
          </cell>
          <cell r="R43">
            <v>0.2200000000000002</v>
          </cell>
          <cell r="S43">
            <v>0.38000000000000034</v>
          </cell>
          <cell r="T43">
            <v>2.39</v>
          </cell>
        </row>
        <row r="44">
          <cell r="A44">
            <v>36446</v>
          </cell>
          <cell r="B44">
            <v>2.585</v>
          </cell>
          <cell r="C44">
            <v>2.585</v>
          </cell>
          <cell r="D44">
            <v>2.9550000000000001</v>
          </cell>
          <cell r="E44">
            <v>2.5099999999999998</v>
          </cell>
          <cell r="F44">
            <v>2.65</v>
          </cell>
          <cell r="G44">
            <v>0.37000000000000011</v>
          </cell>
          <cell r="H44">
            <v>0.37000000000000011</v>
          </cell>
          <cell r="I44">
            <v>0</v>
          </cell>
          <cell r="J44">
            <v>6.4999999999999947E-2</v>
          </cell>
          <cell r="K44">
            <v>6.4999999999999947E-2</v>
          </cell>
          <cell r="L44">
            <v>7.5000000000000178E-2</v>
          </cell>
          <cell r="M44">
            <v>2.82</v>
          </cell>
          <cell r="N44">
            <v>3.18</v>
          </cell>
          <cell r="O44">
            <v>3.4849999999999999</v>
          </cell>
          <cell r="P44">
            <v>2.4900000000000002</v>
          </cell>
          <cell r="Q44">
            <v>2.5499999999999998</v>
          </cell>
          <cell r="R44">
            <v>0.22500000000000009</v>
          </cell>
          <cell r="S44">
            <v>0.36000000000000032</v>
          </cell>
          <cell r="T44">
            <v>2.39</v>
          </cell>
        </row>
        <row r="45">
          <cell r="A45">
            <v>36447</v>
          </cell>
          <cell r="B45">
            <v>2.76</v>
          </cell>
          <cell r="C45">
            <v>2.75</v>
          </cell>
          <cell r="D45">
            <v>3.09</v>
          </cell>
          <cell r="E45">
            <v>2.6850000000000001</v>
          </cell>
          <cell r="F45">
            <v>2.835</v>
          </cell>
          <cell r="G45">
            <v>0.33000000000000007</v>
          </cell>
          <cell r="H45">
            <v>0.33999999999999986</v>
          </cell>
          <cell r="I45">
            <v>9.9999999999997868E-3</v>
          </cell>
          <cell r="J45">
            <v>7.5000000000000178E-2</v>
          </cell>
          <cell r="K45">
            <v>8.4999999999999964E-2</v>
          </cell>
          <cell r="L45">
            <v>6.4999999999999947E-2</v>
          </cell>
          <cell r="M45">
            <v>2.9550000000000001</v>
          </cell>
          <cell r="N45">
            <v>3.31</v>
          </cell>
          <cell r="O45">
            <v>3.76</v>
          </cell>
          <cell r="P45">
            <v>2.71</v>
          </cell>
          <cell r="Q45">
            <v>2.7450000000000001</v>
          </cell>
          <cell r="R45">
            <v>0.2200000000000002</v>
          </cell>
          <cell r="S45">
            <v>0.35499999999999998</v>
          </cell>
          <cell r="T45">
            <v>2.82</v>
          </cell>
        </row>
        <row r="46">
          <cell r="A46">
            <v>36448</v>
          </cell>
          <cell r="B46">
            <v>2.67</v>
          </cell>
          <cell r="C46">
            <v>2.67</v>
          </cell>
          <cell r="D46">
            <v>3.0049999999999999</v>
          </cell>
          <cell r="E46">
            <v>2.625</v>
          </cell>
          <cell r="F46">
            <v>2.7250000000000001</v>
          </cell>
          <cell r="G46">
            <v>0.33499999999999996</v>
          </cell>
          <cell r="H46">
            <v>0.33499999999999996</v>
          </cell>
          <cell r="I46">
            <v>0</v>
          </cell>
          <cell r="J46">
            <v>5.500000000000016E-2</v>
          </cell>
          <cell r="K46">
            <v>5.500000000000016E-2</v>
          </cell>
          <cell r="L46">
            <v>4.4999999999999929E-2</v>
          </cell>
          <cell r="M46">
            <v>2.89</v>
          </cell>
          <cell r="N46">
            <v>3.25</v>
          </cell>
          <cell r="O46">
            <v>3.665</v>
          </cell>
          <cell r="P46">
            <v>2.64</v>
          </cell>
          <cell r="Q46">
            <v>2.6850000000000001</v>
          </cell>
          <cell r="R46">
            <v>0.24500000000000011</v>
          </cell>
          <cell r="S46">
            <v>0.35999999999999988</v>
          </cell>
          <cell r="T46">
            <v>2.6549999999999998</v>
          </cell>
        </row>
        <row r="47">
          <cell r="A47">
            <v>36449</v>
          </cell>
          <cell r="B47">
            <v>2.61</v>
          </cell>
          <cell r="C47">
            <v>2.58</v>
          </cell>
          <cell r="D47">
            <v>2.98</v>
          </cell>
          <cell r="E47">
            <v>2.69</v>
          </cell>
          <cell r="F47">
            <v>2.6549999999999998</v>
          </cell>
          <cell r="G47">
            <v>0.37000000000000011</v>
          </cell>
          <cell r="H47">
            <v>0.39999999999999991</v>
          </cell>
          <cell r="I47">
            <v>2.9999999999999805E-2</v>
          </cell>
          <cell r="J47">
            <v>4.4999999999999929E-2</v>
          </cell>
          <cell r="K47">
            <v>7.4999999999999734E-2</v>
          </cell>
          <cell r="L47">
            <v>-0.10999999999999988</v>
          </cell>
          <cell r="M47">
            <v>2.85</v>
          </cell>
          <cell r="N47">
            <v>3.2149999999999999</v>
          </cell>
          <cell r="O47">
            <v>3.7149999999999999</v>
          </cell>
          <cell r="P47">
            <v>2.65</v>
          </cell>
          <cell r="Q47">
            <v>2.69</v>
          </cell>
          <cell r="R47">
            <v>0.23499999999999988</v>
          </cell>
          <cell r="S47">
            <v>0.36499999999999977</v>
          </cell>
          <cell r="T47">
            <v>2.665</v>
          </cell>
        </row>
        <row r="48">
          <cell r="A48">
            <v>36450</v>
          </cell>
          <cell r="B48">
            <v>2.61</v>
          </cell>
          <cell r="C48">
            <v>2.58</v>
          </cell>
          <cell r="D48">
            <v>2.98</v>
          </cell>
          <cell r="E48">
            <v>2.69</v>
          </cell>
          <cell r="F48">
            <v>2.6549999999999998</v>
          </cell>
          <cell r="G48">
            <v>0.37000000000000011</v>
          </cell>
          <cell r="H48">
            <v>0.39999999999999991</v>
          </cell>
          <cell r="I48">
            <v>2.9999999999999805E-2</v>
          </cell>
          <cell r="J48">
            <v>4.4999999999999929E-2</v>
          </cell>
          <cell r="K48">
            <v>7.4999999999999734E-2</v>
          </cell>
          <cell r="L48">
            <v>-0.10999999999999988</v>
          </cell>
          <cell r="M48">
            <v>2.85</v>
          </cell>
          <cell r="N48">
            <v>3.2149999999999999</v>
          </cell>
          <cell r="O48">
            <v>3.7149999999999999</v>
          </cell>
          <cell r="P48">
            <v>2.65</v>
          </cell>
          <cell r="Q48">
            <v>2.69</v>
          </cell>
          <cell r="R48">
            <v>0.23499999999999988</v>
          </cell>
          <cell r="S48">
            <v>0.36499999999999977</v>
          </cell>
          <cell r="T48">
            <v>2.665</v>
          </cell>
        </row>
        <row r="49">
          <cell r="A49">
            <v>36451</v>
          </cell>
          <cell r="B49">
            <v>2.61</v>
          </cell>
          <cell r="C49">
            <v>2.58</v>
          </cell>
          <cell r="D49">
            <v>2.98</v>
          </cell>
          <cell r="E49">
            <v>2.69</v>
          </cell>
          <cell r="F49">
            <v>2.6549999999999998</v>
          </cell>
          <cell r="G49">
            <v>0.37000000000000011</v>
          </cell>
          <cell r="H49">
            <v>0.39999999999999991</v>
          </cell>
          <cell r="I49">
            <v>2.9999999999999805E-2</v>
          </cell>
          <cell r="J49">
            <v>4.4999999999999929E-2</v>
          </cell>
          <cell r="K49">
            <v>7.4999999999999734E-2</v>
          </cell>
          <cell r="L49">
            <v>-0.10999999999999988</v>
          </cell>
          <cell r="M49">
            <v>2.85</v>
          </cell>
          <cell r="N49">
            <v>3.2149999999999999</v>
          </cell>
          <cell r="O49">
            <v>3.7149999999999999</v>
          </cell>
          <cell r="P49">
            <v>2.65</v>
          </cell>
          <cell r="Q49">
            <v>2.69</v>
          </cell>
          <cell r="R49">
            <v>0.23499999999999988</v>
          </cell>
          <cell r="S49">
            <v>0.36499999999999977</v>
          </cell>
          <cell r="T49">
            <v>2.665</v>
          </cell>
        </row>
        <row r="50">
          <cell r="A50">
            <v>36452</v>
          </cell>
          <cell r="B50">
            <v>2.76</v>
          </cell>
          <cell r="C50">
            <v>2.77</v>
          </cell>
          <cell r="D50">
            <v>3.08</v>
          </cell>
          <cell r="E50">
            <v>2.74</v>
          </cell>
          <cell r="F50">
            <v>2.8250000000000002</v>
          </cell>
          <cell r="G50">
            <v>0.32000000000000028</v>
          </cell>
          <cell r="H50">
            <v>0.31000000000000005</v>
          </cell>
          <cell r="I50">
            <v>-1.0000000000000231E-2</v>
          </cell>
          <cell r="J50">
            <v>6.5000000000000391E-2</v>
          </cell>
          <cell r="K50">
            <v>5.500000000000016E-2</v>
          </cell>
          <cell r="L50">
            <v>2.9999999999999805E-2</v>
          </cell>
          <cell r="M50">
            <v>2.96</v>
          </cell>
          <cell r="N50">
            <v>3.335</v>
          </cell>
          <cell r="O50">
            <v>3.7850000000000001</v>
          </cell>
          <cell r="P50">
            <v>2.75</v>
          </cell>
          <cell r="Q50">
            <v>2.7850000000000001</v>
          </cell>
          <cell r="R50">
            <v>0.25499999999999989</v>
          </cell>
          <cell r="S50">
            <v>0.375</v>
          </cell>
          <cell r="T50">
            <v>2.7549999999999999</v>
          </cell>
        </row>
        <row r="51">
          <cell r="A51">
            <v>36453</v>
          </cell>
          <cell r="B51">
            <v>2.83</v>
          </cell>
          <cell r="C51">
            <v>2.835</v>
          </cell>
          <cell r="D51">
            <v>3.09</v>
          </cell>
          <cell r="E51">
            <v>2.7949999999999999</v>
          </cell>
          <cell r="F51">
            <v>2.87</v>
          </cell>
          <cell r="G51">
            <v>0.25999999999999979</v>
          </cell>
          <cell r="H51">
            <v>0.25499999999999989</v>
          </cell>
          <cell r="I51">
            <v>-4.9999999999998934E-3</v>
          </cell>
          <cell r="J51">
            <v>4.0000000000000036E-2</v>
          </cell>
          <cell r="K51">
            <v>3.5000000000000142E-2</v>
          </cell>
          <cell r="L51">
            <v>4.0000000000000036E-2</v>
          </cell>
          <cell r="M51">
            <v>2.9750000000000001</v>
          </cell>
          <cell r="N51">
            <v>3.3250000000000002</v>
          </cell>
          <cell r="O51">
            <v>3.88</v>
          </cell>
          <cell r="P51">
            <v>2.78</v>
          </cell>
          <cell r="Q51">
            <v>2.81</v>
          </cell>
          <cell r="R51">
            <v>0.23500000000000032</v>
          </cell>
          <cell r="S51">
            <v>0.35000000000000009</v>
          </cell>
          <cell r="T51">
            <v>2.8</v>
          </cell>
        </row>
        <row r="52">
          <cell r="A52">
            <v>36454</v>
          </cell>
          <cell r="B52">
            <v>2.835</v>
          </cell>
          <cell r="C52">
            <v>2.84</v>
          </cell>
          <cell r="D52">
            <v>3.0649999999999999</v>
          </cell>
          <cell r="E52">
            <v>2.7850000000000001</v>
          </cell>
          <cell r="F52">
            <v>2.8650000000000002</v>
          </cell>
          <cell r="G52">
            <v>0.22999999999999998</v>
          </cell>
          <cell r="H52">
            <v>0.22500000000000009</v>
          </cell>
          <cell r="I52">
            <v>-4.9999999999998934E-3</v>
          </cell>
          <cell r="J52">
            <v>3.0000000000000249E-2</v>
          </cell>
          <cell r="K52">
            <v>2.5000000000000355E-2</v>
          </cell>
          <cell r="L52">
            <v>5.4999999999999716E-2</v>
          </cell>
          <cell r="M52">
            <v>2.96</v>
          </cell>
          <cell r="N52">
            <v>3.3</v>
          </cell>
          <cell r="O52">
            <v>3.89</v>
          </cell>
          <cell r="P52">
            <v>2.7749999999999999</v>
          </cell>
          <cell r="Q52">
            <v>2.82</v>
          </cell>
          <cell r="R52">
            <v>0.23499999999999988</v>
          </cell>
          <cell r="S52">
            <v>0.33999999999999986</v>
          </cell>
          <cell r="T52">
            <v>2.8149999999999999</v>
          </cell>
        </row>
        <row r="53">
          <cell r="A53">
            <v>36455</v>
          </cell>
          <cell r="B53">
            <v>2.9350000000000001</v>
          </cell>
          <cell r="C53">
            <v>2.93</v>
          </cell>
          <cell r="D53">
            <v>3.12</v>
          </cell>
          <cell r="E53">
            <v>2.855</v>
          </cell>
          <cell r="F53">
            <v>2.9649999999999999</v>
          </cell>
          <cell r="G53">
            <v>0.18500000000000005</v>
          </cell>
          <cell r="H53">
            <v>0.18999999999999995</v>
          </cell>
          <cell r="I53">
            <v>4.9999999999998934E-3</v>
          </cell>
          <cell r="J53">
            <v>2.9999999999999805E-2</v>
          </cell>
          <cell r="K53">
            <v>3.4999999999999698E-2</v>
          </cell>
          <cell r="L53">
            <v>7.5000000000000178E-2</v>
          </cell>
          <cell r="M53">
            <v>3.01</v>
          </cell>
          <cell r="N53">
            <v>3.355</v>
          </cell>
          <cell r="O53">
            <v>3.9550000000000001</v>
          </cell>
          <cell r="P53">
            <v>2.835</v>
          </cell>
          <cell r="Q53">
            <v>2.89</v>
          </cell>
          <cell r="R53">
            <v>0.23499999999999988</v>
          </cell>
          <cell r="S53">
            <v>0.3450000000000002</v>
          </cell>
          <cell r="T53">
            <v>2.88</v>
          </cell>
        </row>
        <row r="54">
          <cell r="A54">
            <v>36456</v>
          </cell>
          <cell r="B54">
            <v>2.87</v>
          </cell>
          <cell r="C54">
            <v>2.85</v>
          </cell>
          <cell r="D54">
            <v>3.07</v>
          </cell>
          <cell r="E54">
            <v>2.81</v>
          </cell>
          <cell r="F54">
            <v>2.9</v>
          </cell>
          <cell r="G54">
            <v>0.19999999999999973</v>
          </cell>
          <cell r="H54">
            <v>0.21999999999999975</v>
          </cell>
          <cell r="I54">
            <v>2.0000000000000018E-2</v>
          </cell>
          <cell r="J54">
            <v>2.9999999999999805E-2</v>
          </cell>
          <cell r="K54">
            <v>4.9999999999999822E-2</v>
          </cell>
          <cell r="L54">
            <v>4.0000000000000036E-2</v>
          </cell>
          <cell r="M54">
            <v>2.9649999999999999</v>
          </cell>
          <cell r="N54">
            <v>3.3</v>
          </cell>
          <cell r="O54">
            <v>3.92</v>
          </cell>
          <cell r="P54">
            <v>2.7949999999999999</v>
          </cell>
          <cell r="Q54">
            <v>2.875</v>
          </cell>
          <cell r="R54">
            <v>0.22999999999999998</v>
          </cell>
          <cell r="S54">
            <v>0.33499999999999996</v>
          </cell>
          <cell r="T54">
            <v>2.85</v>
          </cell>
        </row>
        <row r="55">
          <cell r="A55">
            <v>36457</v>
          </cell>
          <cell r="B55">
            <v>2.87</v>
          </cell>
          <cell r="C55">
            <v>2.85</v>
          </cell>
          <cell r="D55">
            <v>3.07</v>
          </cell>
          <cell r="E55">
            <v>2.81</v>
          </cell>
          <cell r="F55">
            <v>2.9</v>
          </cell>
          <cell r="G55">
            <v>0.19999999999999973</v>
          </cell>
          <cell r="H55">
            <v>0.21999999999999975</v>
          </cell>
          <cell r="I55">
            <v>2.0000000000000018E-2</v>
          </cell>
          <cell r="J55">
            <v>2.9999999999999805E-2</v>
          </cell>
          <cell r="K55">
            <v>4.9999999999999822E-2</v>
          </cell>
          <cell r="L55">
            <v>4.0000000000000036E-2</v>
          </cell>
          <cell r="M55">
            <v>2.9649999999999999</v>
          </cell>
          <cell r="N55">
            <v>3.3</v>
          </cell>
          <cell r="O55">
            <v>3.92</v>
          </cell>
          <cell r="P55">
            <v>2.7949999999999999</v>
          </cell>
          <cell r="Q55">
            <v>2.875</v>
          </cell>
          <cell r="R55">
            <v>0.22999999999999998</v>
          </cell>
          <cell r="S55">
            <v>0.33499999999999996</v>
          </cell>
          <cell r="T55">
            <v>2.85</v>
          </cell>
        </row>
        <row r="56">
          <cell r="A56">
            <v>36458</v>
          </cell>
          <cell r="B56">
            <v>2.87</v>
          </cell>
          <cell r="C56">
            <v>2.85</v>
          </cell>
          <cell r="D56">
            <v>3.07</v>
          </cell>
          <cell r="E56">
            <v>2.81</v>
          </cell>
          <cell r="F56">
            <v>2.9</v>
          </cell>
          <cell r="G56">
            <v>0.19999999999999973</v>
          </cell>
          <cell r="H56">
            <v>0.21999999999999975</v>
          </cell>
          <cell r="I56">
            <v>2.0000000000000018E-2</v>
          </cell>
          <cell r="J56">
            <v>2.9999999999999805E-2</v>
          </cell>
          <cell r="K56">
            <v>4.9999999999999822E-2</v>
          </cell>
          <cell r="L56">
            <v>4.0000000000000036E-2</v>
          </cell>
          <cell r="M56">
            <v>2.9649999999999999</v>
          </cell>
          <cell r="N56">
            <v>3.3</v>
          </cell>
          <cell r="O56">
            <v>3.92</v>
          </cell>
          <cell r="P56">
            <v>2.7949999999999999</v>
          </cell>
          <cell r="Q56">
            <v>2.875</v>
          </cell>
          <cell r="R56">
            <v>0.22999999999999998</v>
          </cell>
          <cell r="S56">
            <v>0.33499999999999996</v>
          </cell>
          <cell r="T56">
            <v>2.85</v>
          </cell>
        </row>
        <row r="57">
          <cell r="A57">
            <v>36459</v>
          </cell>
          <cell r="B57">
            <v>2.8450000000000002</v>
          </cell>
          <cell r="C57">
            <v>2.86</v>
          </cell>
          <cell r="D57">
            <v>3.105</v>
          </cell>
          <cell r="E57">
            <v>2.79</v>
          </cell>
          <cell r="F57">
            <v>2.87</v>
          </cell>
          <cell r="G57">
            <v>0.25999999999999979</v>
          </cell>
          <cell r="H57">
            <v>0.24500000000000011</v>
          </cell>
          <cell r="I57">
            <v>-1.499999999999968E-2</v>
          </cell>
          <cell r="J57">
            <v>2.4999999999999911E-2</v>
          </cell>
          <cell r="K57">
            <v>1.0000000000000231E-2</v>
          </cell>
          <cell r="L57">
            <v>6.999999999999984E-2</v>
          </cell>
          <cell r="M57">
            <v>2.9950000000000001</v>
          </cell>
          <cell r="N57">
            <v>3.355</v>
          </cell>
          <cell r="O57">
            <v>3.86</v>
          </cell>
          <cell r="P57">
            <v>2.7850000000000001</v>
          </cell>
          <cell r="Q57">
            <v>2.855</v>
          </cell>
          <cell r="R57">
            <v>0.25</v>
          </cell>
          <cell r="S57">
            <v>0.35999999999999988</v>
          </cell>
          <cell r="T57">
            <v>2.8149999999999999</v>
          </cell>
        </row>
        <row r="58">
          <cell r="A58">
            <v>36460</v>
          </cell>
          <cell r="B58">
            <v>2.855</v>
          </cell>
          <cell r="C58">
            <v>2.835</v>
          </cell>
          <cell r="D58">
            <v>3.0649999999999999</v>
          </cell>
          <cell r="E58">
            <v>2.7650000000000001</v>
          </cell>
          <cell r="F58">
            <v>2.875</v>
          </cell>
          <cell r="G58">
            <v>0.20999999999999996</v>
          </cell>
          <cell r="H58">
            <v>0.22999999999999998</v>
          </cell>
          <cell r="I58">
            <v>2.0000000000000018E-2</v>
          </cell>
          <cell r="J58">
            <v>2.0000000000000018E-2</v>
          </cell>
          <cell r="K58">
            <v>4.0000000000000036E-2</v>
          </cell>
          <cell r="L58">
            <v>6.999999999999984E-2</v>
          </cell>
          <cell r="M58">
            <v>2.96</v>
          </cell>
          <cell r="N58">
            <v>3.32</v>
          </cell>
          <cell r="O58">
            <v>3.8149999999999999</v>
          </cell>
          <cell r="P58">
            <v>2.75</v>
          </cell>
          <cell r="Q58">
            <v>2.8149999999999999</v>
          </cell>
          <cell r="R58">
            <v>0.25499999999999989</v>
          </cell>
          <cell r="S58">
            <v>0.35999999999999988</v>
          </cell>
          <cell r="T58">
            <v>2.7949999999999999</v>
          </cell>
        </row>
        <row r="59">
          <cell r="A59">
            <v>36461</v>
          </cell>
          <cell r="B59">
            <v>2.91</v>
          </cell>
          <cell r="C59">
            <v>2.895</v>
          </cell>
          <cell r="D59">
            <v>3.1349999999999998</v>
          </cell>
          <cell r="E59">
            <v>2.8050000000000002</v>
          </cell>
          <cell r="F59">
            <v>2.94</v>
          </cell>
          <cell r="G59">
            <v>0.22499999999999964</v>
          </cell>
          <cell r="H59">
            <v>0.23999999999999977</v>
          </cell>
          <cell r="I59">
            <v>1.5000000000000124E-2</v>
          </cell>
          <cell r="J59">
            <v>2.9999999999999805E-2</v>
          </cell>
          <cell r="K59">
            <v>4.4999999999999929E-2</v>
          </cell>
          <cell r="L59">
            <v>8.9999999999999858E-2</v>
          </cell>
          <cell r="M59">
            <v>2.9950000000000001</v>
          </cell>
          <cell r="N59">
            <v>3.355</v>
          </cell>
          <cell r="O59">
            <v>3.91</v>
          </cell>
          <cell r="P59">
            <v>2.8050000000000002</v>
          </cell>
          <cell r="Q59">
            <v>2.875</v>
          </cell>
          <cell r="R59">
            <v>0.2200000000000002</v>
          </cell>
          <cell r="S59">
            <v>0.35999999999999988</v>
          </cell>
          <cell r="T59">
            <v>2.8650000000000002</v>
          </cell>
        </row>
        <row r="60">
          <cell r="A60">
            <v>36462</v>
          </cell>
          <cell r="B60">
            <v>2.875</v>
          </cell>
          <cell r="C60">
            <v>2.855</v>
          </cell>
          <cell r="D60">
            <v>3.13</v>
          </cell>
          <cell r="E60">
            <v>2.8</v>
          </cell>
          <cell r="F60">
            <v>2.9350000000000001</v>
          </cell>
          <cell r="G60">
            <v>0.25499999999999989</v>
          </cell>
          <cell r="H60">
            <v>0.27499999999999991</v>
          </cell>
          <cell r="I60">
            <v>2.0000000000000018E-2</v>
          </cell>
          <cell r="J60">
            <v>6.0000000000000053E-2</v>
          </cell>
          <cell r="K60">
            <v>8.0000000000000071E-2</v>
          </cell>
          <cell r="L60">
            <v>5.500000000000016E-2</v>
          </cell>
          <cell r="M60">
            <v>2.9950000000000001</v>
          </cell>
          <cell r="N60">
            <v>3.3450000000000002</v>
          </cell>
          <cell r="O60">
            <v>3.875</v>
          </cell>
          <cell r="P60">
            <v>2.835</v>
          </cell>
          <cell r="Q60">
            <v>2.86</v>
          </cell>
          <cell r="R60">
            <v>0.2150000000000003</v>
          </cell>
          <cell r="S60">
            <v>0.35000000000000009</v>
          </cell>
          <cell r="T60">
            <v>2.8650000000000002</v>
          </cell>
        </row>
        <row r="61">
          <cell r="A61">
            <v>36463</v>
          </cell>
          <cell r="B61">
            <v>2.65</v>
          </cell>
          <cell r="C61">
            <v>2.65</v>
          </cell>
          <cell r="D61">
            <v>2.98</v>
          </cell>
          <cell r="E61">
            <v>2.66</v>
          </cell>
          <cell r="F61">
            <v>2.7050000000000001</v>
          </cell>
          <cell r="G61">
            <v>0.33000000000000007</v>
          </cell>
          <cell r="H61">
            <v>0.33000000000000007</v>
          </cell>
          <cell r="I61">
            <v>0</v>
          </cell>
          <cell r="J61">
            <v>5.500000000000016E-2</v>
          </cell>
          <cell r="K61">
            <v>5.500000000000016E-2</v>
          </cell>
          <cell r="L61">
            <v>-1.0000000000000231E-2</v>
          </cell>
          <cell r="M61">
            <v>2.8849999999999998</v>
          </cell>
          <cell r="N61">
            <v>3.21</v>
          </cell>
          <cell r="O61">
            <v>3.74</v>
          </cell>
          <cell r="P61">
            <v>2.71</v>
          </cell>
          <cell r="Q61">
            <v>2.7450000000000001</v>
          </cell>
          <cell r="R61">
            <v>0.22999999999999998</v>
          </cell>
          <cell r="S61">
            <v>0.32500000000000018</v>
          </cell>
          <cell r="T61">
            <v>2.73</v>
          </cell>
        </row>
        <row r="62">
          <cell r="A62">
            <v>36464</v>
          </cell>
          <cell r="B62">
            <v>2.65</v>
          </cell>
          <cell r="C62">
            <v>2.65</v>
          </cell>
          <cell r="D62">
            <v>2.98</v>
          </cell>
          <cell r="E62">
            <v>2.66</v>
          </cell>
          <cell r="F62">
            <v>2.7050000000000001</v>
          </cell>
          <cell r="G62">
            <v>0.33000000000000007</v>
          </cell>
          <cell r="H62">
            <v>0.33000000000000007</v>
          </cell>
          <cell r="I62">
            <v>0</v>
          </cell>
          <cell r="J62">
            <v>5.500000000000016E-2</v>
          </cell>
          <cell r="K62">
            <v>5.500000000000016E-2</v>
          </cell>
          <cell r="L62">
            <v>-1.0000000000000231E-2</v>
          </cell>
          <cell r="M62">
            <v>2.8849999999999998</v>
          </cell>
          <cell r="N62">
            <v>3.21</v>
          </cell>
          <cell r="O62">
            <v>3.74</v>
          </cell>
          <cell r="P62">
            <v>2.71</v>
          </cell>
          <cell r="Q62">
            <v>2.7450000000000001</v>
          </cell>
          <cell r="R62">
            <v>0.22999999999999998</v>
          </cell>
          <cell r="S62">
            <v>0.32500000000000018</v>
          </cell>
          <cell r="T62">
            <v>2.73</v>
          </cell>
        </row>
        <row r="63">
          <cell r="A63">
            <v>36465</v>
          </cell>
          <cell r="B63">
            <v>2.7</v>
          </cell>
          <cell r="C63">
            <v>2.71</v>
          </cell>
          <cell r="D63">
            <v>3.0350000000000001</v>
          </cell>
          <cell r="E63">
            <v>2.69</v>
          </cell>
          <cell r="F63">
            <v>2.7349999999999999</v>
          </cell>
          <cell r="G63">
            <v>0.33499999999999996</v>
          </cell>
          <cell r="H63">
            <v>0.32500000000000018</v>
          </cell>
          <cell r="I63">
            <v>-9.9999999999997868E-3</v>
          </cell>
          <cell r="J63">
            <v>3.4999999999999698E-2</v>
          </cell>
          <cell r="K63">
            <v>2.4999999999999911E-2</v>
          </cell>
          <cell r="L63">
            <v>2.0000000000000018E-2</v>
          </cell>
          <cell r="M63">
            <v>2.9350000000000001</v>
          </cell>
          <cell r="N63">
            <v>3.1949999999999998</v>
          </cell>
          <cell r="O63">
            <v>3.74</v>
          </cell>
          <cell r="P63">
            <v>2.6850000000000001</v>
          </cell>
          <cell r="Q63">
            <v>2.7549999999999999</v>
          </cell>
          <cell r="R63">
            <v>0.1599999999999997</v>
          </cell>
          <cell r="S63">
            <v>0.25999999999999979</v>
          </cell>
          <cell r="T63">
            <v>2.73</v>
          </cell>
        </row>
        <row r="64">
          <cell r="A64">
            <v>36466</v>
          </cell>
          <cell r="B64">
            <v>2.625</v>
          </cell>
          <cell r="C64">
            <v>2.64</v>
          </cell>
          <cell r="D64">
            <v>2.98</v>
          </cell>
          <cell r="E64">
            <v>2.58</v>
          </cell>
          <cell r="F64">
            <v>2.665</v>
          </cell>
          <cell r="G64">
            <v>0.35499999999999998</v>
          </cell>
          <cell r="H64">
            <v>0.33999999999999986</v>
          </cell>
          <cell r="I64">
            <v>-1.5000000000000124E-2</v>
          </cell>
          <cell r="J64">
            <v>4.0000000000000036E-2</v>
          </cell>
          <cell r="K64">
            <v>2.4999999999999911E-2</v>
          </cell>
          <cell r="L64">
            <v>6.0000000000000053E-2</v>
          </cell>
          <cell r="M64">
            <v>2.855</v>
          </cell>
          <cell r="N64">
            <v>3.13</v>
          </cell>
          <cell r="O64">
            <v>3.45</v>
          </cell>
          <cell r="P64">
            <v>2.5499999999999998</v>
          </cell>
          <cell r="Q64">
            <v>2.5950000000000002</v>
          </cell>
          <cell r="R64">
            <v>0.14999999999999991</v>
          </cell>
          <cell r="S64">
            <v>0.27499999999999991</v>
          </cell>
          <cell r="T64">
            <v>2.56</v>
          </cell>
        </row>
        <row r="65">
          <cell r="A65">
            <v>36467</v>
          </cell>
          <cell r="B65">
            <v>2.665</v>
          </cell>
          <cell r="C65">
            <v>2.6349999999999998</v>
          </cell>
          <cell r="D65">
            <v>2.9550000000000001</v>
          </cell>
          <cell r="E65">
            <v>2.61</v>
          </cell>
          <cell r="F65">
            <v>2.7250000000000001</v>
          </cell>
          <cell r="G65">
            <v>0.29000000000000004</v>
          </cell>
          <cell r="H65">
            <v>0.32000000000000028</v>
          </cell>
          <cell r="I65">
            <v>3.0000000000000249E-2</v>
          </cell>
          <cell r="J65">
            <v>6.0000000000000053E-2</v>
          </cell>
          <cell r="K65">
            <v>9.0000000000000302E-2</v>
          </cell>
          <cell r="L65">
            <v>2.4999999999999911E-2</v>
          </cell>
          <cell r="M65">
            <v>2.8650000000000002</v>
          </cell>
          <cell r="N65">
            <v>3.1549999999999998</v>
          </cell>
          <cell r="O65">
            <v>3.395</v>
          </cell>
          <cell r="P65">
            <v>2.5950000000000002</v>
          </cell>
          <cell r="Q65">
            <v>2.6150000000000002</v>
          </cell>
          <cell r="R65">
            <v>0.19999999999999973</v>
          </cell>
          <cell r="S65">
            <v>0.28999999999999959</v>
          </cell>
          <cell r="T65">
            <v>2.57</v>
          </cell>
        </row>
        <row r="66">
          <cell r="A66">
            <v>36468</v>
          </cell>
          <cell r="B66">
            <v>2.6850000000000001</v>
          </cell>
          <cell r="C66">
            <v>2.69</v>
          </cell>
          <cell r="D66">
            <v>2.9449999999999998</v>
          </cell>
          <cell r="E66">
            <v>2.6349999999999998</v>
          </cell>
          <cell r="F66">
            <v>2.7549999999999999</v>
          </cell>
          <cell r="G66">
            <v>0.25999999999999979</v>
          </cell>
          <cell r="H66">
            <v>0.25499999999999989</v>
          </cell>
          <cell r="I66">
            <v>-4.9999999999998934E-3</v>
          </cell>
          <cell r="J66">
            <v>6.999999999999984E-2</v>
          </cell>
          <cell r="K66">
            <v>6.4999999999999947E-2</v>
          </cell>
          <cell r="L66">
            <v>5.500000000000016E-2</v>
          </cell>
          <cell r="M66">
            <v>2.8450000000000002</v>
          </cell>
          <cell r="N66">
            <v>3.145</v>
          </cell>
          <cell r="O66">
            <v>3.3</v>
          </cell>
          <cell r="P66">
            <v>2.63</v>
          </cell>
          <cell r="Q66">
            <v>2.645</v>
          </cell>
          <cell r="R66">
            <v>0.20000000000000018</v>
          </cell>
          <cell r="S66">
            <v>0.29999999999999982</v>
          </cell>
          <cell r="T66">
            <v>2.585</v>
          </cell>
        </row>
        <row r="67">
          <cell r="A67">
            <v>36469</v>
          </cell>
          <cell r="B67">
            <v>2.6</v>
          </cell>
          <cell r="C67">
            <v>2.6</v>
          </cell>
          <cell r="D67">
            <v>2.92</v>
          </cell>
          <cell r="E67">
            <v>2.57</v>
          </cell>
          <cell r="F67">
            <v>2.64</v>
          </cell>
          <cell r="G67">
            <v>0.31999999999999984</v>
          </cell>
          <cell r="H67">
            <v>0.31999999999999984</v>
          </cell>
          <cell r="I67">
            <v>0</v>
          </cell>
          <cell r="J67">
            <v>4.0000000000000036E-2</v>
          </cell>
          <cell r="K67">
            <v>4.0000000000000036E-2</v>
          </cell>
          <cell r="L67">
            <v>3.0000000000000249E-2</v>
          </cell>
          <cell r="M67">
            <v>2.7949999999999999</v>
          </cell>
          <cell r="N67">
            <v>3.0950000000000002</v>
          </cell>
          <cell r="O67">
            <v>3.28</v>
          </cell>
          <cell r="P67">
            <v>2.59</v>
          </cell>
          <cell r="Q67">
            <v>2.6</v>
          </cell>
          <cell r="R67">
            <v>0.17500000000000027</v>
          </cell>
          <cell r="S67">
            <v>0.30000000000000027</v>
          </cell>
          <cell r="T67">
            <v>2.57</v>
          </cell>
        </row>
        <row r="68">
          <cell r="A68">
            <v>36470</v>
          </cell>
          <cell r="B68">
            <v>2.4249999999999998</v>
          </cell>
          <cell r="C68">
            <v>2.42</v>
          </cell>
          <cell r="D68">
            <v>2.7149999999999999</v>
          </cell>
          <cell r="E68">
            <v>2.35</v>
          </cell>
          <cell r="F68">
            <v>2.4700000000000002</v>
          </cell>
          <cell r="G68">
            <v>0.29000000000000004</v>
          </cell>
          <cell r="H68">
            <v>0.29499999999999993</v>
          </cell>
          <cell r="I68">
            <v>4.9999999999998934E-3</v>
          </cell>
          <cell r="J68">
            <v>4.5000000000000373E-2</v>
          </cell>
          <cell r="K68">
            <v>5.0000000000000266E-2</v>
          </cell>
          <cell r="L68">
            <v>6.999999999999984E-2</v>
          </cell>
          <cell r="M68">
            <v>2.5449999999999999</v>
          </cell>
          <cell r="N68">
            <v>2.7650000000000001</v>
          </cell>
          <cell r="O68">
            <v>3.21</v>
          </cell>
          <cell r="P68">
            <v>2.3650000000000002</v>
          </cell>
          <cell r="Q68">
            <v>2.4</v>
          </cell>
          <cell r="R68">
            <v>5.0000000000000266E-2</v>
          </cell>
          <cell r="S68">
            <v>0.2200000000000002</v>
          </cell>
          <cell r="T68">
            <v>2.38</v>
          </cell>
        </row>
        <row r="69">
          <cell r="A69">
            <v>36471</v>
          </cell>
          <cell r="B69">
            <v>2.4249999999999998</v>
          </cell>
          <cell r="C69">
            <v>2.42</v>
          </cell>
          <cell r="D69">
            <v>2.7149999999999999</v>
          </cell>
          <cell r="E69">
            <v>2.35</v>
          </cell>
          <cell r="F69">
            <v>2.4700000000000002</v>
          </cell>
          <cell r="G69">
            <v>0.29000000000000004</v>
          </cell>
          <cell r="H69">
            <v>0.29499999999999993</v>
          </cell>
          <cell r="I69">
            <v>4.9999999999998934E-3</v>
          </cell>
          <cell r="J69">
            <v>4.5000000000000373E-2</v>
          </cell>
          <cell r="K69">
            <v>5.0000000000000266E-2</v>
          </cell>
          <cell r="L69">
            <v>6.999999999999984E-2</v>
          </cell>
          <cell r="M69">
            <v>2.5449999999999999</v>
          </cell>
          <cell r="N69">
            <v>2.7650000000000001</v>
          </cell>
          <cell r="O69">
            <v>3.21</v>
          </cell>
          <cell r="P69">
            <v>2.3650000000000002</v>
          </cell>
          <cell r="Q69">
            <v>2.4</v>
          </cell>
          <cell r="R69">
            <v>5.0000000000000266E-2</v>
          </cell>
          <cell r="S69">
            <v>0.2200000000000002</v>
          </cell>
          <cell r="T69">
            <v>2.38</v>
          </cell>
        </row>
        <row r="70">
          <cell r="A70">
            <v>36472</v>
          </cell>
          <cell r="B70">
            <v>2.4249999999999998</v>
          </cell>
          <cell r="C70">
            <v>2.42</v>
          </cell>
          <cell r="D70">
            <v>2.7149999999999999</v>
          </cell>
          <cell r="E70">
            <v>2.35</v>
          </cell>
          <cell r="F70">
            <v>2.4700000000000002</v>
          </cell>
          <cell r="G70">
            <v>0.29000000000000004</v>
          </cell>
          <cell r="H70">
            <v>0.29499999999999993</v>
          </cell>
          <cell r="I70">
            <v>4.9999999999998934E-3</v>
          </cell>
          <cell r="J70">
            <v>4.5000000000000373E-2</v>
          </cell>
          <cell r="K70">
            <v>5.0000000000000266E-2</v>
          </cell>
          <cell r="L70">
            <v>6.999999999999984E-2</v>
          </cell>
          <cell r="M70">
            <v>2.5449999999999999</v>
          </cell>
          <cell r="N70">
            <v>2.7650000000000001</v>
          </cell>
          <cell r="O70">
            <v>3.21</v>
          </cell>
          <cell r="P70">
            <v>2.3650000000000002</v>
          </cell>
          <cell r="Q70">
            <v>2.4</v>
          </cell>
          <cell r="R70">
            <v>5.0000000000000266E-2</v>
          </cell>
          <cell r="S70">
            <v>0.2200000000000002</v>
          </cell>
          <cell r="T70">
            <v>2.38</v>
          </cell>
        </row>
        <row r="71">
          <cell r="A71">
            <v>36473</v>
          </cell>
          <cell r="B71">
            <v>2.39</v>
          </cell>
          <cell r="C71">
            <v>2.375</v>
          </cell>
          <cell r="D71">
            <v>2.7250000000000001</v>
          </cell>
          <cell r="E71">
            <v>2.34</v>
          </cell>
          <cell r="F71">
            <v>2.44</v>
          </cell>
          <cell r="G71">
            <v>0.33499999999999996</v>
          </cell>
          <cell r="H71">
            <v>0.35000000000000009</v>
          </cell>
          <cell r="I71">
            <v>1.5000000000000124E-2</v>
          </cell>
          <cell r="J71">
            <v>4.9999999999999822E-2</v>
          </cell>
          <cell r="K71">
            <v>6.4999999999999947E-2</v>
          </cell>
          <cell r="L71">
            <v>3.5000000000000142E-2</v>
          </cell>
          <cell r="M71">
            <v>2.5299999999999998</v>
          </cell>
          <cell r="N71">
            <v>2.84</v>
          </cell>
          <cell r="O71">
            <v>3.1349999999999998</v>
          </cell>
          <cell r="P71">
            <v>2.2749999999999999</v>
          </cell>
          <cell r="Q71">
            <v>2.355</v>
          </cell>
          <cell r="R71">
            <v>0.11499999999999977</v>
          </cell>
          <cell r="S71">
            <v>0.31000000000000005</v>
          </cell>
          <cell r="T71">
            <v>2.38</v>
          </cell>
        </row>
        <row r="72">
          <cell r="A72">
            <v>36474</v>
          </cell>
          <cell r="B72">
            <v>2.2400000000000002</v>
          </cell>
          <cell r="C72">
            <v>2.2200000000000002</v>
          </cell>
          <cell r="D72">
            <v>2.645</v>
          </cell>
          <cell r="E72">
            <v>2.1549999999999998</v>
          </cell>
          <cell r="F72">
            <v>2.2850000000000001</v>
          </cell>
          <cell r="G72">
            <v>0.4049999999999998</v>
          </cell>
          <cell r="H72">
            <v>0.42499999999999982</v>
          </cell>
          <cell r="I72">
            <v>2.0000000000000018E-2</v>
          </cell>
          <cell r="J72">
            <v>4.4999999999999929E-2</v>
          </cell>
          <cell r="K72">
            <v>6.4999999999999947E-2</v>
          </cell>
          <cell r="L72">
            <v>6.5000000000000391E-2</v>
          </cell>
          <cell r="M72">
            <v>2.42</v>
          </cell>
          <cell r="N72">
            <v>2.76</v>
          </cell>
          <cell r="O72">
            <v>2.9449999999999998</v>
          </cell>
          <cell r="P72">
            <v>2.1549999999999998</v>
          </cell>
          <cell r="Q72">
            <v>2.2050000000000001</v>
          </cell>
          <cell r="R72">
            <v>0.11499999999999977</v>
          </cell>
          <cell r="S72">
            <v>0.33999999999999986</v>
          </cell>
          <cell r="T72">
            <v>2.2000000000000002</v>
          </cell>
        </row>
        <row r="73">
          <cell r="A73">
            <v>36475</v>
          </cell>
          <cell r="B73">
            <v>2.19</v>
          </cell>
          <cell r="C73">
            <v>2.1549999999999998</v>
          </cell>
          <cell r="D73">
            <v>2.61</v>
          </cell>
          <cell r="E73">
            <v>2.0299999999999998</v>
          </cell>
          <cell r="F73">
            <v>2.2549999999999999</v>
          </cell>
          <cell r="G73">
            <v>0.41999999999999993</v>
          </cell>
          <cell r="H73">
            <v>0.45500000000000007</v>
          </cell>
          <cell r="I73">
            <v>3.5000000000000142E-2</v>
          </cell>
          <cell r="J73">
            <v>6.4999999999999947E-2</v>
          </cell>
          <cell r="K73">
            <v>0.10000000000000009</v>
          </cell>
          <cell r="L73">
            <v>0.125</v>
          </cell>
          <cell r="M73">
            <v>2.3450000000000002</v>
          </cell>
          <cell r="N73">
            <v>2.7</v>
          </cell>
          <cell r="O73">
            <v>2.8650000000000002</v>
          </cell>
          <cell r="P73">
            <v>2.0649999999999999</v>
          </cell>
          <cell r="Q73">
            <v>2.1</v>
          </cell>
          <cell r="R73">
            <v>9.0000000000000302E-2</v>
          </cell>
          <cell r="S73">
            <v>0.35499999999999998</v>
          </cell>
          <cell r="T73">
            <v>2.13</v>
          </cell>
        </row>
        <row r="74">
          <cell r="A74">
            <v>36476</v>
          </cell>
          <cell r="B74">
            <v>2.17</v>
          </cell>
          <cell r="C74">
            <v>2.12</v>
          </cell>
          <cell r="D74">
            <v>2.63</v>
          </cell>
          <cell r="E74">
            <v>2.09</v>
          </cell>
          <cell r="F74">
            <v>2.2450000000000001</v>
          </cell>
          <cell r="G74">
            <v>0.45999999999999996</v>
          </cell>
          <cell r="H74">
            <v>0.50999999999999979</v>
          </cell>
          <cell r="I74">
            <v>4.9999999999999822E-2</v>
          </cell>
          <cell r="J74">
            <v>7.5000000000000178E-2</v>
          </cell>
          <cell r="K74">
            <v>0.125</v>
          </cell>
          <cell r="L74">
            <v>3.0000000000000249E-2</v>
          </cell>
          <cell r="M74">
            <v>2.3199999999999998</v>
          </cell>
          <cell r="N74">
            <v>2.6850000000000001</v>
          </cell>
          <cell r="O74">
            <v>2.8849999999999998</v>
          </cell>
          <cell r="P74">
            <v>2.06</v>
          </cell>
          <cell r="Q74">
            <v>2.09</v>
          </cell>
          <cell r="R74">
            <v>5.500000000000016E-2</v>
          </cell>
          <cell r="S74">
            <v>0.36500000000000021</v>
          </cell>
          <cell r="T74">
            <v>2.11</v>
          </cell>
        </row>
        <row r="75">
          <cell r="A75">
            <v>36477</v>
          </cell>
          <cell r="B75">
            <v>1.89</v>
          </cell>
          <cell r="C75">
            <v>1.845</v>
          </cell>
          <cell r="D75">
            <v>2.33</v>
          </cell>
          <cell r="E75">
            <v>1.81</v>
          </cell>
          <cell r="F75">
            <v>1.98</v>
          </cell>
          <cell r="G75">
            <v>0.44000000000000017</v>
          </cell>
          <cell r="H75">
            <v>0.4850000000000001</v>
          </cell>
          <cell r="I75">
            <v>4.4999999999999929E-2</v>
          </cell>
          <cell r="J75">
            <v>9.000000000000008E-2</v>
          </cell>
          <cell r="K75">
            <v>0.13500000000000001</v>
          </cell>
          <cell r="L75">
            <v>3.499999999999992E-2</v>
          </cell>
          <cell r="M75">
            <v>2.085</v>
          </cell>
          <cell r="N75">
            <v>2.335</v>
          </cell>
          <cell r="O75">
            <v>2.73</v>
          </cell>
          <cell r="P75">
            <v>1.905</v>
          </cell>
          <cell r="Q75">
            <v>1.95</v>
          </cell>
          <cell r="R75">
            <v>4.9999999999998934E-3</v>
          </cell>
          <cell r="S75">
            <v>0.25</v>
          </cell>
          <cell r="T75">
            <v>2.11</v>
          </cell>
        </row>
        <row r="76">
          <cell r="A76">
            <v>36478</v>
          </cell>
          <cell r="B76">
            <v>1.89</v>
          </cell>
          <cell r="C76">
            <v>1.845</v>
          </cell>
          <cell r="D76">
            <v>2.33</v>
          </cell>
          <cell r="E76">
            <v>1.81</v>
          </cell>
          <cell r="F76">
            <v>1.98</v>
          </cell>
          <cell r="G76">
            <v>0.44000000000000017</v>
          </cell>
          <cell r="H76">
            <v>0.4850000000000001</v>
          </cell>
          <cell r="I76">
            <v>4.4999999999999929E-2</v>
          </cell>
          <cell r="J76">
            <v>9.000000000000008E-2</v>
          </cell>
          <cell r="K76">
            <v>0.13500000000000001</v>
          </cell>
          <cell r="L76">
            <v>3.499999999999992E-2</v>
          </cell>
          <cell r="M76">
            <v>2.085</v>
          </cell>
          <cell r="N76">
            <v>2.335</v>
          </cell>
          <cell r="O76">
            <v>2.73</v>
          </cell>
          <cell r="P76">
            <v>1.905</v>
          </cell>
          <cell r="Q76">
            <v>1.95</v>
          </cell>
          <cell r="R76">
            <v>4.9999999999998934E-3</v>
          </cell>
          <cell r="S76">
            <v>0.25</v>
          </cell>
          <cell r="T76">
            <v>2.11</v>
          </cell>
        </row>
        <row r="77">
          <cell r="A77">
            <v>36479</v>
          </cell>
          <cell r="B77">
            <v>1.89</v>
          </cell>
          <cell r="C77">
            <v>1.845</v>
          </cell>
          <cell r="D77">
            <v>2.33</v>
          </cell>
          <cell r="E77">
            <v>1.81</v>
          </cell>
          <cell r="F77">
            <v>1.98</v>
          </cell>
          <cell r="G77">
            <v>0.44000000000000017</v>
          </cell>
          <cell r="H77">
            <v>0.4850000000000001</v>
          </cell>
          <cell r="I77">
            <v>4.4999999999999929E-2</v>
          </cell>
          <cell r="J77">
            <v>9.000000000000008E-2</v>
          </cell>
          <cell r="K77">
            <v>0.13500000000000001</v>
          </cell>
          <cell r="L77">
            <v>3.499999999999992E-2</v>
          </cell>
          <cell r="M77">
            <v>2.085</v>
          </cell>
          <cell r="N77">
            <v>2.335</v>
          </cell>
          <cell r="O77">
            <v>2.73</v>
          </cell>
          <cell r="P77">
            <v>1.905</v>
          </cell>
          <cell r="Q77">
            <v>1.95</v>
          </cell>
          <cell r="R77">
            <v>4.9999999999998934E-3</v>
          </cell>
          <cell r="S77">
            <v>0.25</v>
          </cell>
          <cell r="T77">
            <v>2.11</v>
          </cell>
        </row>
        <row r="78">
          <cell r="A78">
            <v>36480</v>
          </cell>
          <cell r="B78">
            <v>2.0950000000000002</v>
          </cell>
          <cell r="C78">
            <v>2.02</v>
          </cell>
          <cell r="D78">
            <v>2.5099999999999998</v>
          </cell>
          <cell r="E78">
            <v>1.95</v>
          </cell>
          <cell r="F78">
            <v>2.16</v>
          </cell>
          <cell r="G78">
            <v>0.41499999999999959</v>
          </cell>
          <cell r="H78">
            <v>0.48999999999999977</v>
          </cell>
          <cell r="I78">
            <v>7.5000000000000178E-2</v>
          </cell>
          <cell r="J78">
            <v>6.4999999999999947E-2</v>
          </cell>
          <cell r="K78">
            <v>0.14000000000000012</v>
          </cell>
          <cell r="L78">
            <v>7.0000000000000062E-2</v>
          </cell>
          <cell r="M78">
            <v>2.19</v>
          </cell>
          <cell r="N78">
            <v>2.6150000000000002</v>
          </cell>
          <cell r="O78">
            <v>2.56</v>
          </cell>
          <cell r="P78">
            <v>1.855</v>
          </cell>
          <cell r="Q78">
            <v>1.9</v>
          </cell>
          <cell r="R78">
            <v>0.10500000000000043</v>
          </cell>
          <cell r="S78">
            <v>0.42500000000000027</v>
          </cell>
          <cell r="T78">
            <v>1.95</v>
          </cell>
        </row>
        <row r="79">
          <cell r="A79">
            <v>36481</v>
          </cell>
          <cell r="B79">
            <v>2</v>
          </cell>
          <cell r="C79">
            <v>1.95</v>
          </cell>
          <cell r="D79">
            <v>2.4500000000000002</v>
          </cell>
          <cell r="E79">
            <v>1.895</v>
          </cell>
          <cell r="F79">
            <v>2.0699999999999998</v>
          </cell>
          <cell r="G79">
            <v>0.45000000000000018</v>
          </cell>
          <cell r="H79">
            <v>0.50000000000000022</v>
          </cell>
          <cell r="I79">
            <v>5.0000000000000044E-2</v>
          </cell>
          <cell r="J79">
            <v>6.999999999999984E-2</v>
          </cell>
          <cell r="K79">
            <v>0.11999999999999988</v>
          </cell>
          <cell r="L79">
            <v>5.4999999999999938E-2</v>
          </cell>
          <cell r="M79">
            <v>2.165</v>
          </cell>
          <cell r="N79">
            <v>2.5550000000000002</v>
          </cell>
          <cell r="O79">
            <v>2.5950000000000002</v>
          </cell>
          <cell r="P79">
            <v>1.855</v>
          </cell>
          <cell r="Q79">
            <v>1.89</v>
          </cell>
          <cell r="R79">
            <v>0.10499999999999998</v>
          </cell>
          <cell r="S79">
            <v>0.39000000000000012</v>
          </cell>
          <cell r="T79">
            <v>1.95</v>
          </cell>
        </row>
        <row r="80">
          <cell r="A80">
            <v>36482</v>
          </cell>
          <cell r="B80">
            <v>2.0499999999999998</v>
          </cell>
          <cell r="C80">
            <v>2.0150000000000001</v>
          </cell>
          <cell r="D80">
            <v>2.4700000000000002</v>
          </cell>
          <cell r="E80">
            <v>1.96</v>
          </cell>
          <cell r="F80">
            <v>2.1</v>
          </cell>
          <cell r="G80">
            <v>0.42000000000000037</v>
          </cell>
          <cell r="H80">
            <v>0.45500000000000007</v>
          </cell>
          <cell r="I80">
            <v>3.4999999999999698E-2</v>
          </cell>
          <cell r="J80">
            <v>5.0000000000000266E-2</v>
          </cell>
          <cell r="K80">
            <v>8.4999999999999964E-2</v>
          </cell>
          <cell r="L80">
            <v>5.500000000000016E-2</v>
          </cell>
          <cell r="M80">
            <v>2.2200000000000002</v>
          </cell>
          <cell r="N80">
            <v>2.56</v>
          </cell>
          <cell r="O80">
            <v>2.7349999999999999</v>
          </cell>
          <cell r="P80">
            <v>1.9450000000000001</v>
          </cell>
          <cell r="Q80">
            <v>2.02</v>
          </cell>
          <cell r="R80">
            <v>8.9999999999999858E-2</v>
          </cell>
          <cell r="S80">
            <v>0.33999999999999986</v>
          </cell>
          <cell r="T80">
            <v>2</v>
          </cell>
        </row>
        <row r="81">
          <cell r="A81">
            <v>36483</v>
          </cell>
          <cell r="B81">
            <v>2.0649999999999999</v>
          </cell>
          <cell r="C81">
            <v>2.0449999999999999</v>
          </cell>
          <cell r="D81">
            <v>2.48</v>
          </cell>
          <cell r="E81">
            <v>2.02</v>
          </cell>
          <cell r="F81">
            <v>2.1</v>
          </cell>
          <cell r="G81">
            <v>0.41500000000000004</v>
          </cell>
          <cell r="H81">
            <v>0.43500000000000005</v>
          </cell>
          <cell r="I81">
            <v>2.0000000000000018E-2</v>
          </cell>
          <cell r="J81">
            <v>3.5000000000000142E-2</v>
          </cell>
          <cell r="K81">
            <v>5.500000000000016E-2</v>
          </cell>
          <cell r="L81">
            <v>2.4999999999999911E-2</v>
          </cell>
          <cell r="M81">
            <v>2.2650000000000001</v>
          </cell>
          <cell r="N81">
            <v>2.5649999999999999</v>
          </cell>
          <cell r="O81">
            <v>2.82</v>
          </cell>
          <cell r="P81">
            <v>1.9850000000000001</v>
          </cell>
          <cell r="Q81">
            <v>2.0499999999999998</v>
          </cell>
          <cell r="R81">
            <v>8.4999999999999964E-2</v>
          </cell>
          <cell r="S81">
            <v>0.29999999999999982</v>
          </cell>
          <cell r="T81">
            <v>2.04</v>
          </cell>
        </row>
        <row r="82">
          <cell r="A82">
            <v>36484</v>
          </cell>
          <cell r="B82">
            <v>2.0150000000000001</v>
          </cell>
          <cell r="C82">
            <v>2.0049999999999999</v>
          </cell>
          <cell r="D82">
            <v>2.44</v>
          </cell>
          <cell r="E82">
            <v>2</v>
          </cell>
          <cell r="F82">
            <v>2.0299999999999998</v>
          </cell>
          <cell r="G82">
            <v>0.42499999999999982</v>
          </cell>
          <cell r="H82">
            <v>0.43500000000000005</v>
          </cell>
          <cell r="I82">
            <v>1.0000000000000231E-2</v>
          </cell>
          <cell r="J82">
            <v>1.499999999999968E-2</v>
          </cell>
          <cell r="K82">
            <v>2.4999999999999911E-2</v>
          </cell>
          <cell r="L82">
            <v>4.9999999999998934E-3</v>
          </cell>
          <cell r="M82">
            <v>2.3250000000000002</v>
          </cell>
          <cell r="N82">
            <v>2.56</v>
          </cell>
          <cell r="O82">
            <v>2.77</v>
          </cell>
          <cell r="P82">
            <v>2</v>
          </cell>
          <cell r="Q82">
            <v>2.0550000000000002</v>
          </cell>
          <cell r="R82">
            <v>0.12000000000000011</v>
          </cell>
          <cell r="S82">
            <v>0.23499999999999988</v>
          </cell>
          <cell r="T82">
            <v>2.0499999999999998</v>
          </cell>
        </row>
        <row r="83">
          <cell r="A83">
            <v>36485</v>
          </cell>
          <cell r="B83">
            <v>2.0150000000000001</v>
          </cell>
          <cell r="C83">
            <v>2.0049999999999999</v>
          </cell>
          <cell r="D83">
            <v>2.44</v>
          </cell>
          <cell r="E83">
            <v>2</v>
          </cell>
          <cell r="F83">
            <v>2.0299999999999998</v>
          </cell>
          <cell r="G83">
            <v>0.42499999999999982</v>
          </cell>
          <cell r="H83">
            <v>0.43500000000000005</v>
          </cell>
          <cell r="I83">
            <v>1.0000000000000231E-2</v>
          </cell>
          <cell r="J83">
            <v>1.499999999999968E-2</v>
          </cell>
          <cell r="K83">
            <v>2.4999999999999911E-2</v>
          </cell>
          <cell r="L83">
            <v>4.9999999999998934E-3</v>
          </cell>
          <cell r="M83">
            <v>2.3250000000000002</v>
          </cell>
          <cell r="N83">
            <v>2.56</v>
          </cell>
          <cell r="O83">
            <v>2.77</v>
          </cell>
          <cell r="P83">
            <v>2</v>
          </cell>
          <cell r="Q83">
            <v>2.0550000000000002</v>
          </cell>
          <cell r="R83">
            <v>0.12000000000000011</v>
          </cell>
          <cell r="S83">
            <v>0.23499999999999988</v>
          </cell>
          <cell r="T83">
            <v>2.0499999999999998</v>
          </cell>
        </row>
        <row r="84">
          <cell r="A84">
            <v>36486</v>
          </cell>
          <cell r="B84">
            <v>2.0150000000000001</v>
          </cell>
          <cell r="C84">
            <v>2.0049999999999999</v>
          </cell>
          <cell r="D84">
            <v>2.44</v>
          </cell>
          <cell r="E84">
            <v>2</v>
          </cell>
          <cell r="F84">
            <v>2.0299999999999998</v>
          </cell>
          <cell r="G84">
            <v>0.42499999999999982</v>
          </cell>
          <cell r="H84">
            <v>0.43500000000000005</v>
          </cell>
          <cell r="I84">
            <v>1.0000000000000231E-2</v>
          </cell>
          <cell r="J84">
            <v>1.499999999999968E-2</v>
          </cell>
          <cell r="K84">
            <v>2.4999999999999911E-2</v>
          </cell>
          <cell r="L84">
            <v>4.9999999999998934E-3</v>
          </cell>
          <cell r="M84">
            <v>2.3250000000000002</v>
          </cell>
          <cell r="N84">
            <v>2.56</v>
          </cell>
          <cell r="O84">
            <v>2.77</v>
          </cell>
          <cell r="P84">
            <v>2</v>
          </cell>
          <cell r="Q84">
            <v>2.0550000000000002</v>
          </cell>
          <cell r="R84">
            <v>0.12000000000000011</v>
          </cell>
          <cell r="S84">
            <v>0.23499999999999988</v>
          </cell>
          <cell r="T84">
            <v>2.0499999999999998</v>
          </cell>
        </row>
        <row r="85">
          <cell r="A85">
            <v>36487</v>
          </cell>
          <cell r="B85">
            <v>1.98</v>
          </cell>
          <cell r="C85">
            <v>2</v>
          </cell>
          <cell r="D85">
            <v>2.4300000000000002</v>
          </cell>
          <cell r="E85">
            <v>1.92</v>
          </cell>
          <cell r="F85">
            <v>1.9650000000000001</v>
          </cell>
          <cell r="G85">
            <v>0.45000000000000018</v>
          </cell>
          <cell r="H85">
            <v>0.43000000000000016</v>
          </cell>
          <cell r="I85">
            <v>-2.0000000000000018E-2</v>
          </cell>
          <cell r="J85">
            <v>-1.4999999999999902E-2</v>
          </cell>
          <cell r="K85">
            <v>-3.499999999999992E-2</v>
          </cell>
          <cell r="L85">
            <v>8.0000000000000071E-2</v>
          </cell>
          <cell r="M85">
            <v>2.2799999999999998</v>
          </cell>
          <cell r="N85">
            <v>2.5750000000000002</v>
          </cell>
          <cell r="O85">
            <v>2.5150000000000001</v>
          </cell>
          <cell r="P85">
            <v>1.915</v>
          </cell>
          <cell r="Q85">
            <v>1.9450000000000001</v>
          </cell>
          <cell r="R85">
            <v>0.14500000000000002</v>
          </cell>
          <cell r="S85">
            <v>0.29500000000000037</v>
          </cell>
          <cell r="T85">
            <v>1.92</v>
          </cell>
        </row>
        <row r="86">
          <cell r="A86">
            <v>36488</v>
          </cell>
          <cell r="B86">
            <v>2.0249999999999999</v>
          </cell>
          <cell r="C86">
            <v>2.0249999999999999</v>
          </cell>
          <cell r="D86">
            <v>2.4700000000000002</v>
          </cell>
          <cell r="E86">
            <v>1.99</v>
          </cell>
          <cell r="F86">
            <v>2.0099999999999998</v>
          </cell>
          <cell r="G86">
            <v>0.44500000000000028</v>
          </cell>
          <cell r="H86">
            <v>0.44500000000000028</v>
          </cell>
          <cell r="I86">
            <v>0</v>
          </cell>
          <cell r="J86">
            <v>-1.5000000000000124E-2</v>
          </cell>
          <cell r="K86">
            <v>-1.5000000000000124E-2</v>
          </cell>
          <cell r="L86">
            <v>3.499999999999992E-2</v>
          </cell>
          <cell r="M86">
            <v>2.33</v>
          </cell>
          <cell r="N86">
            <v>2.6150000000000002</v>
          </cell>
          <cell r="O86">
            <v>2.605</v>
          </cell>
          <cell r="P86">
            <v>1.9650000000000001</v>
          </cell>
          <cell r="Q86">
            <v>1.98</v>
          </cell>
          <cell r="R86">
            <v>0.14500000000000002</v>
          </cell>
          <cell r="S86">
            <v>0.28500000000000014</v>
          </cell>
          <cell r="T86">
            <v>1.9350000000000001</v>
          </cell>
        </row>
        <row r="87">
          <cell r="A87">
            <v>36489</v>
          </cell>
          <cell r="B87">
            <v>1.9</v>
          </cell>
          <cell r="C87">
            <v>1.9</v>
          </cell>
          <cell r="D87">
            <v>2.35</v>
          </cell>
          <cell r="E87">
            <v>1.925</v>
          </cell>
          <cell r="F87">
            <v>1.915</v>
          </cell>
          <cell r="G87">
            <v>0.45000000000000018</v>
          </cell>
          <cell r="H87">
            <v>0.45000000000000018</v>
          </cell>
          <cell r="I87">
            <v>0</v>
          </cell>
          <cell r="J87">
            <v>1.5000000000000124E-2</v>
          </cell>
          <cell r="K87">
            <v>1.5000000000000124E-2</v>
          </cell>
          <cell r="L87">
            <v>-2.5000000000000133E-2</v>
          </cell>
          <cell r="M87">
            <v>2.2799999999999998</v>
          </cell>
          <cell r="N87">
            <v>2.4449999999999998</v>
          </cell>
          <cell r="O87">
            <v>2.64</v>
          </cell>
          <cell r="P87">
            <v>1.99</v>
          </cell>
          <cell r="Q87">
            <v>2.0150000000000001</v>
          </cell>
          <cell r="R87">
            <v>9.4999999999999751E-2</v>
          </cell>
          <cell r="S87">
            <v>0.16500000000000004</v>
          </cell>
          <cell r="T87">
            <v>1.9950000000000001</v>
          </cell>
        </row>
        <row r="88">
          <cell r="A88">
            <v>36490</v>
          </cell>
          <cell r="B88">
            <v>1.9</v>
          </cell>
          <cell r="C88">
            <v>1.9</v>
          </cell>
          <cell r="D88">
            <v>2.35</v>
          </cell>
          <cell r="E88">
            <v>1.925</v>
          </cell>
          <cell r="F88">
            <v>1.915</v>
          </cell>
          <cell r="G88">
            <v>0.45000000000000018</v>
          </cell>
          <cell r="H88">
            <v>0.45000000000000018</v>
          </cell>
          <cell r="I88">
            <v>0</v>
          </cell>
          <cell r="J88">
            <v>1.5000000000000124E-2</v>
          </cell>
          <cell r="K88">
            <v>1.5000000000000124E-2</v>
          </cell>
          <cell r="L88">
            <v>-2.5000000000000133E-2</v>
          </cell>
          <cell r="M88">
            <v>2.2799999999999998</v>
          </cell>
          <cell r="N88">
            <v>2.4449999999999998</v>
          </cell>
          <cell r="O88">
            <v>2.64</v>
          </cell>
          <cell r="P88">
            <v>1.99</v>
          </cell>
          <cell r="Q88">
            <v>2.0150000000000001</v>
          </cell>
          <cell r="R88">
            <v>9.4999999999999751E-2</v>
          </cell>
          <cell r="S88">
            <v>0.16500000000000004</v>
          </cell>
          <cell r="T88">
            <v>1.9950000000000001</v>
          </cell>
        </row>
        <row r="89">
          <cell r="A89">
            <v>36491</v>
          </cell>
          <cell r="B89">
            <v>1.9</v>
          </cell>
          <cell r="C89">
            <v>1.9</v>
          </cell>
          <cell r="D89">
            <v>2.35</v>
          </cell>
          <cell r="E89">
            <v>1.925</v>
          </cell>
          <cell r="F89">
            <v>1.915</v>
          </cell>
          <cell r="G89">
            <v>0.45000000000000018</v>
          </cell>
          <cell r="H89">
            <v>0.45000000000000018</v>
          </cell>
          <cell r="I89">
            <v>0</v>
          </cell>
          <cell r="J89">
            <v>1.5000000000000124E-2</v>
          </cell>
          <cell r="K89">
            <v>1.5000000000000124E-2</v>
          </cell>
          <cell r="L89">
            <v>-2.5000000000000133E-2</v>
          </cell>
          <cell r="M89">
            <v>2.2799999999999998</v>
          </cell>
          <cell r="N89">
            <v>2.4449999999999998</v>
          </cell>
          <cell r="O89">
            <v>2.64</v>
          </cell>
          <cell r="P89">
            <v>1.99</v>
          </cell>
          <cell r="Q89">
            <v>2.0150000000000001</v>
          </cell>
          <cell r="R89">
            <v>9.4999999999999751E-2</v>
          </cell>
          <cell r="S89">
            <v>0.16500000000000004</v>
          </cell>
          <cell r="T89">
            <v>1.9950000000000001</v>
          </cell>
        </row>
        <row r="90">
          <cell r="A90">
            <v>36492</v>
          </cell>
          <cell r="B90">
            <v>1.9</v>
          </cell>
          <cell r="C90">
            <v>1.9</v>
          </cell>
          <cell r="D90">
            <v>2.35</v>
          </cell>
          <cell r="E90">
            <v>1.925</v>
          </cell>
          <cell r="F90">
            <v>1.915</v>
          </cell>
          <cell r="G90">
            <v>0.45000000000000018</v>
          </cell>
          <cell r="H90">
            <v>0.45000000000000018</v>
          </cell>
          <cell r="I90">
            <v>0</v>
          </cell>
          <cell r="J90">
            <v>1.5000000000000124E-2</v>
          </cell>
          <cell r="K90">
            <v>1.5000000000000124E-2</v>
          </cell>
          <cell r="L90">
            <v>-2.5000000000000133E-2</v>
          </cell>
          <cell r="M90">
            <v>2.2799999999999998</v>
          </cell>
          <cell r="N90">
            <v>2.4449999999999998</v>
          </cell>
          <cell r="O90">
            <v>2.64</v>
          </cell>
          <cell r="P90">
            <v>1.99</v>
          </cell>
          <cell r="Q90">
            <v>2.0150000000000001</v>
          </cell>
          <cell r="R90">
            <v>9.4999999999999751E-2</v>
          </cell>
          <cell r="S90">
            <v>0.16500000000000004</v>
          </cell>
          <cell r="T90">
            <v>1.9950000000000001</v>
          </cell>
        </row>
        <row r="91">
          <cell r="A91">
            <v>36493</v>
          </cell>
          <cell r="B91">
            <v>1.9</v>
          </cell>
          <cell r="C91">
            <v>1.9</v>
          </cell>
          <cell r="D91">
            <v>2.35</v>
          </cell>
          <cell r="E91">
            <v>1.925</v>
          </cell>
          <cell r="F91">
            <v>1.915</v>
          </cell>
          <cell r="G91">
            <v>0.45000000000000018</v>
          </cell>
          <cell r="H91">
            <v>0.45000000000000018</v>
          </cell>
          <cell r="I91">
            <v>0</v>
          </cell>
          <cell r="J91">
            <v>1.5000000000000124E-2</v>
          </cell>
          <cell r="K91">
            <v>1.5000000000000124E-2</v>
          </cell>
          <cell r="L91">
            <v>-2.5000000000000133E-2</v>
          </cell>
          <cell r="M91">
            <v>2.2799999999999998</v>
          </cell>
          <cell r="N91">
            <v>2.4449999999999998</v>
          </cell>
          <cell r="O91">
            <v>2.64</v>
          </cell>
          <cell r="P91">
            <v>1.99</v>
          </cell>
          <cell r="Q91">
            <v>2.0150000000000001</v>
          </cell>
          <cell r="R91">
            <v>9.4999999999999751E-2</v>
          </cell>
          <cell r="S91">
            <v>0.16500000000000004</v>
          </cell>
          <cell r="T91">
            <v>1.9950000000000001</v>
          </cell>
        </row>
        <row r="92">
          <cell r="A92">
            <v>36494</v>
          </cell>
          <cell r="B92">
            <v>2.0649999999999999</v>
          </cell>
          <cell r="C92">
            <v>2.085</v>
          </cell>
          <cell r="D92">
            <v>2.4649999999999999</v>
          </cell>
          <cell r="E92">
            <v>1.9750000000000001</v>
          </cell>
          <cell r="F92">
            <v>2.08</v>
          </cell>
          <cell r="G92">
            <v>0.39999999999999991</v>
          </cell>
          <cell r="H92">
            <v>0.37999999999999989</v>
          </cell>
          <cell r="I92">
            <v>-2.0000000000000018E-2</v>
          </cell>
          <cell r="J92">
            <v>1.5000000000000124E-2</v>
          </cell>
          <cell r="K92">
            <v>-4.9999999999998934E-3</v>
          </cell>
          <cell r="L92">
            <v>0.10999999999999988</v>
          </cell>
          <cell r="M92">
            <v>2.31</v>
          </cell>
          <cell r="N92">
            <v>2.605</v>
          </cell>
          <cell r="O92">
            <v>2.68</v>
          </cell>
          <cell r="P92">
            <v>1.98</v>
          </cell>
          <cell r="Q92">
            <v>1.9950000000000001</v>
          </cell>
          <cell r="R92">
            <v>0.14000000000000012</v>
          </cell>
          <cell r="S92">
            <v>0.29499999999999993</v>
          </cell>
          <cell r="T92">
            <v>1.9950000000000001</v>
          </cell>
        </row>
        <row r="93">
          <cell r="A93">
            <v>36495</v>
          </cell>
          <cell r="B93">
            <v>2.11</v>
          </cell>
          <cell r="C93">
            <v>2.12</v>
          </cell>
          <cell r="D93">
            <v>2.44</v>
          </cell>
          <cell r="E93">
            <v>2.08</v>
          </cell>
          <cell r="F93">
            <v>2.15</v>
          </cell>
          <cell r="G93">
            <v>0.33000000000000007</v>
          </cell>
          <cell r="H93">
            <v>0.31999999999999984</v>
          </cell>
          <cell r="I93">
            <v>-1.0000000000000231E-2</v>
          </cell>
          <cell r="J93">
            <v>4.0000000000000036E-2</v>
          </cell>
          <cell r="K93">
            <v>2.9999999999999805E-2</v>
          </cell>
          <cell r="L93">
            <v>4.0000000000000036E-2</v>
          </cell>
          <cell r="M93">
            <v>2.34</v>
          </cell>
          <cell r="N93">
            <v>2.5649999999999999</v>
          </cell>
          <cell r="O93">
            <v>2.79</v>
          </cell>
          <cell r="P93">
            <v>2.0350000000000001</v>
          </cell>
          <cell r="Q93">
            <v>2.0950000000000002</v>
          </cell>
          <cell r="R93">
            <v>0.125</v>
          </cell>
          <cell r="S93">
            <v>0.22500000000000009</v>
          </cell>
          <cell r="T93">
            <v>2.0499999999999998</v>
          </cell>
        </row>
        <row r="94">
          <cell r="A94">
            <v>36496</v>
          </cell>
          <cell r="B94">
            <v>2.0649999999999999</v>
          </cell>
          <cell r="C94">
            <v>2.06</v>
          </cell>
          <cell r="D94">
            <v>2.415</v>
          </cell>
          <cell r="E94">
            <v>2.04</v>
          </cell>
          <cell r="F94">
            <v>2.09</v>
          </cell>
          <cell r="G94">
            <v>0.35000000000000009</v>
          </cell>
          <cell r="H94">
            <v>0.35499999999999998</v>
          </cell>
          <cell r="I94">
            <v>4.9999999999998934E-3</v>
          </cell>
          <cell r="J94">
            <v>2.4999999999999911E-2</v>
          </cell>
          <cell r="K94">
            <v>2.9999999999999805E-2</v>
          </cell>
          <cell r="L94">
            <v>2.0000000000000018E-2</v>
          </cell>
          <cell r="M94">
            <v>2.3149999999999999</v>
          </cell>
          <cell r="N94">
            <v>2.4950000000000001</v>
          </cell>
          <cell r="O94">
            <v>2.72</v>
          </cell>
          <cell r="P94">
            <v>2.0249999999999999</v>
          </cell>
          <cell r="Q94">
            <v>2.085</v>
          </cell>
          <cell r="R94">
            <v>8.0000000000000071E-2</v>
          </cell>
          <cell r="S94">
            <v>0.18000000000000016</v>
          </cell>
          <cell r="T94">
            <v>2.0350000000000001</v>
          </cell>
        </row>
        <row r="95">
          <cell r="A95">
            <v>36497</v>
          </cell>
          <cell r="B95">
            <v>2.0449999999999999</v>
          </cell>
          <cell r="C95">
            <v>2.0449999999999999</v>
          </cell>
          <cell r="D95">
            <v>2.3650000000000002</v>
          </cell>
          <cell r="E95">
            <v>2.0049999999999999</v>
          </cell>
          <cell r="F95">
            <v>2.0699999999999998</v>
          </cell>
          <cell r="G95">
            <v>0.32000000000000028</v>
          </cell>
          <cell r="H95">
            <v>0.32000000000000028</v>
          </cell>
          <cell r="I95">
            <v>0</v>
          </cell>
          <cell r="J95">
            <v>2.4999999999999911E-2</v>
          </cell>
          <cell r="K95">
            <v>2.4999999999999911E-2</v>
          </cell>
          <cell r="L95">
            <v>4.0000000000000036E-2</v>
          </cell>
          <cell r="M95">
            <v>2.2400000000000002</v>
          </cell>
          <cell r="N95">
            <v>2.39</v>
          </cell>
          <cell r="O95">
            <v>2.7349999999999999</v>
          </cell>
          <cell r="P95">
            <v>1.9950000000000001</v>
          </cell>
          <cell r="Q95">
            <v>2.0299999999999998</v>
          </cell>
          <cell r="R95">
            <v>2.4999999999999911E-2</v>
          </cell>
          <cell r="S95">
            <v>0.14999999999999991</v>
          </cell>
          <cell r="T95">
            <v>2.0249999999999999</v>
          </cell>
        </row>
        <row r="96">
          <cell r="A96">
            <v>36498</v>
          </cell>
          <cell r="B96">
            <v>2.0299999999999998</v>
          </cell>
          <cell r="C96">
            <v>2.02</v>
          </cell>
          <cell r="D96">
            <v>2.335</v>
          </cell>
          <cell r="E96">
            <v>1.9950000000000001</v>
          </cell>
          <cell r="F96">
            <v>2.0699999999999998</v>
          </cell>
          <cell r="G96">
            <v>0.30500000000000016</v>
          </cell>
          <cell r="H96">
            <v>0.31499999999999995</v>
          </cell>
          <cell r="I96">
            <v>9.9999999999997868E-3</v>
          </cell>
          <cell r="J96">
            <v>4.0000000000000036E-2</v>
          </cell>
          <cell r="K96">
            <v>4.9999999999999822E-2</v>
          </cell>
          <cell r="L96">
            <v>2.4999999999999911E-2</v>
          </cell>
          <cell r="M96">
            <v>2.2349999999999999</v>
          </cell>
          <cell r="N96">
            <v>2.4</v>
          </cell>
          <cell r="O96">
            <v>2.7</v>
          </cell>
          <cell r="P96">
            <v>1.98</v>
          </cell>
          <cell r="Q96">
            <v>2.0249999999999999</v>
          </cell>
          <cell r="R96">
            <v>6.4999999999999947E-2</v>
          </cell>
          <cell r="S96">
            <v>0.16500000000000004</v>
          </cell>
          <cell r="T96">
            <v>2.0049999999999999</v>
          </cell>
        </row>
        <row r="97">
          <cell r="A97">
            <v>36499</v>
          </cell>
          <cell r="B97">
            <v>2.0299999999999998</v>
          </cell>
          <cell r="C97">
            <v>2.02</v>
          </cell>
          <cell r="D97">
            <v>2.335</v>
          </cell>
          <cell r="E97">
            <v>1.9950000000000001</v>
          </cell>
          <cell r="F97">
            <v>2.0699999999999998</v>
          </cell>
          <cell r="G97">
            <v>0.30500000000000016</v>
          </cell>
          <cell r="H97">
            <v>0.31499999999999995</v>
          </cell>
          <cell r="I97">
            <v>9.9999999999997868E-3</v>
          </cell>
          <cell r="J97">
            <v>4.0000000000000036E-2</v>
          </cell>
          <cell r="K97">
            <v>4.9999999999999822E-2</v>
          </cell>
          <cell r="L97">
            <v>2.4999999999999911E-2</v>
          </cell>
          <cell r="M97">
            <v>2.2349999999999999</v>
          </cell>
          <cell r="N97">
            <v>2.4</v>
          </cell>
          <cell r="O97">
            <v>2.7</v>
          </cell>
          <cell r="P97">
            <v>1.98</v>
          </cell>
          <cell r="Q97">
            <v>2.0249999999999999</v>
          </cell>
          <cell r="R97">
            <v>6.4999999999999947E-2</v>
          </cell>
          <cell r="S97">
            <v>0.16500000000000004</v>
          </cell>
          <cell r="T97">
            <v>2.0049999999999999</v>
          </cell>
        </row>
        <row r="98">
          <cell r="A98">
            <v>36500</v>
          </cell>
          <cell r="B98">
            <v>2.0299999999999998</v>
          </cell>
          <cell r="C98">
            <v>2.02</v>
          </cell>
          <cell r="D98">
            <v>2.335</v>
          </cell>
          <cell r="E98">
            <v>1.9950000000000001</v>
          </cell>
          <cell r="F98">
            <v>2.0699999999999998</v>
          </cell>
          <cell r="G98">
            <v>0.30500000000000016</v>
          </cell>
          <cell r="H98">
            <v>0.31499999999999995</v>
          </cell>
          <cell r="I98">
            <v>9.9999999999997868E-3</v>
          </cell>
          <cell r="J98">
            <v>4.0000000000000036E-2</v>
          </cell>
          <cell r="K98">
            <v>4.9999999999999822E-2</v>
          </cell>
          <cell r="L98">
            <v>2.4999999999999911E-2</v>
          </cell>
          <cell r="M98">
            <v>2.2349999999999999</v>
          </cell>
          <cell r="N98">
            <v>2.4</v>
          </cell>
          <cell r="O98">
            <v>2.7</v>
          </cell>
          <cell r="P98">
            <v>1.98</v>
          </cell>
          <cell r="Q98">
            <v>2.0249999999999999</v>
          </cell>
          <cell r="R98">
            <v>6.4999999999999947E-2</v>
          </cell>
          <cell r="S98">
            <v>0.16500000000000004</v>
          </cell>
          <cell r="T98">
            <v>2.0049999999999999</v>
          </cell>
        </row>
        <row r="99">
          <cell r="A99">
            <v>36501</v>
          </cell>
          <cell r="B99">
            <v>2.0950000000000002</v>
          </cell>
          <cell r="C99">
            <v>2.105</v>
          </cell>
          <cell r="D99">
            <v>2.3849999999999998</v>
          </cell>
          <cell r="E99">
            <v>2.0449999999999999</v>
          </cell>
          <cell r="F99">
            <v>2.0950000000000002</v>
          </cell>
          <cell r="G99">
            <v>0.28999999999999959</v>
          </cell>
          <cell r="H99">
            <v>0.2799999999999998</v>
          </cell>
          <cell r="I99">
            <v>-9.9999999999997868E-3</v>
          </cell>
          <cell r="J99">
            <v>0</v>
          </cell>
          <cell r="K99">
            <v>-9.9999999999997868E-3</v>
          </cell>
          <cell r="L99">
            <v>6.0000000000000053E-2</v>
          </cell>
          <cell r="M99">
            <v>2.2749999999999999</v>
          </cell>
          <cell r="N99">
            <v>2.4700000000000002</v>
          </cell>
          <cell r="O99">
            <v>2.58</v>
          </cell>
          <cell r="P99">
            <v>2.0350000000000001</v>
          </cell>
          <cell r="Q99">
            <v>2.0649999999999999</v>
          </cell>
          <cell r="R99">
            <v>8.5000000000000409E-2</v>
          </cell>
          <cell r="S99">
            <v>0.19500000000000028</v>
          </cell>
          <cell r="T99">
            <v>1.9650000000000001</v>
          </cell>
        </row>
        <row r="100">
          <cell r="A100">
            <v>36502</v>
          </cell>
          <cell r="B100">
            <v>2.14</v>
          </cell>
          <cell r="C100">
            <v>2.14</v>
          </cell>
          <cell r="D100">
            <v>2.415</v>
          </cell>
          <cell r="E100">
            <v>2.1</v>
          </cell>
          <cell r="F100">
            <v>2.15</v>
          </cell>
          <cell r="G100">
            <v>0.27499999999999991</v>
          </cell>
          <cell r="H100">
            <v>0.27499999999999991</v>
          </cell>
          <cell r="I100">
            <v>0</v>
          </cell>
          <cell r="J100">
            <v>9.9999999999997868E-3</v>
          </cell>
          <cell r="K100">
            <v>9.9999999999997868E-3</v>
          </cell>
          <cell r="L100">
            <v>4.0000000000000036E-2</v>
          </cell>
          <cell r="M100">
            <v>2.2949999999999999</v>
          </cell>
          <cell r="N100">
            <v>2.4649999999999999</v>
          </cell>
          <cell r="O100">
            <v>2.625</v>
          </cell>
          <cell r="P100">
            <v>2.12</v>
          </cell>
          <cell r="Q100">
            <v>2.145</v>
          </cell>
          <cell r="R100">
            <v>4.9999999999999822E-2</v>
          </cell>
          <cell r="S100">
            <v>0.16999999999999993</v>
          </cell>
          <cell r="T100">
            <v>2.02</v>
          </cell>
        </row>
        <row r="101">
          <cell r="A101">
            <v>36503</v>
          </cell>
          <cell r="B101">
            <v>2.1850000000000001</v>
          </cell>
          <cell r="C101">
            <v>2.1949999999999998</v>
          </cell>
          <cell r="D101">
            <v>2.4550000000000001</v>
          </cell>
          <cell r="E101">
            <v>2.17</v>
          </cell>
          <cell r="F101">
            <v>2.19</v>
          </cell>
          <cell r="G101">
            <v>0.27</v>
          </cell>
          <cell r="H101">
            <v>0.26000000000000023</v>
          </cell>
          <cell r="I101">
            <v>-9.9999999999997868E-3</v>
          </cell>
          <cell r="J101">
            <v>4.9999999999998934E-3</v>
          </cell>
          <cell r="K101">
            <v>-4.9999999999998934E-3</v>
          </cell>
          <cell r="L101">
            <v>2.4999999999999911E-2</v>
          </cell>
          <cell r="M101">
            <v>2.37</v>
          </cell>
          <cell r="N101">
            <v>2.5249999999999999</v>
          </cell>
          <cell r="O101">
            <v>2.665</v>
          </cell>
          <cell r="P101">
            <v>2.2149999999999999</v>
          </cell>
          <cell r="Q101">
            <v>2.2450000000000001</v>
          </cell>
          <cell r="R101">
            <v>6.999999999999984E-2</v>
          </cell>
          <cell r="S101">
            <v>0.1549999999999998</v>
          </cell>
          <cell r="T101">
            <v>2.12</v>
          </cell>
        </row>
        <row r="102">
          <cell r="A102">
            <v>36504</v>
          </cell>
          <cell r="B102">
            <v>2.1850000000000001</v>
          </cell>
          <cell r="C102">
            <v>2.1949999999999998</v>
          </cell>
          <cell r="D102">
            <v>2.4300000000000002</v>
          </cell>
          <cell r="E102">
            <v>2.145</v>
          </cell>
          <cell r="F102">
            <v>2.1850000000000001</v>
          </cell>
          <cell r="G102">
            <v>0.24500000000000011</v>
          </cell>
          <cell r="H102">
            <v>0.23500000000000032</v>
          </cell>
          <cell r="I102">
            <v>-9.9999999999997868E-3</v>
          </cell>
          <cell r="J102">
            <v>0</v>
          </cell>
          <cell r="K102">
            <v>-9.9999999999997868E-3</v>
          </cell>
          <cell r="L102">
            <v>4.9999999999999822E-2</v>
          </cell>
          <cell r="M102">
            <v>2.395</v>
          </cell>
          <cell r="N102">
            <v>2.5</v>
          </cell>
          <cell r="O102">
            <v>2.665</v>
          </cell>
          <cell r="P102">
            <v>2.2599999999999998</v>
          </cell>
          <cell r="Q102">
            <v>2.2799999999999998</v>
          </cell>
          <cell r="R102">
            <v>6.999999999999984E-2</v>
          </cell>
          <cell r="S102">
            <v>0.10499999999999998</v>
          </cell>
          <cell r="T102">
            <v>2.1949999999999998</v>
          </cell>
        </row>
        <row r="103">
          <cell r="A103">
            <v>36505</v>
          </cell>
          <cell r="B103">
            <v>2.17</v>
          </cell>
          <cell r="C103">
            <v>2.17</v>
          </cell>
          <cell r="D103">
            <v>2.4350000000000001</v>
          </cell>
          <cell r="E103">
            <v>2.16</v>
          </cell>
          <cell r="F103">
            <v>2.1949999999999998</v>
          </cell>
          <cell r="G103">
            <v>0.26500000000000012</v>
          </cell>
          <cell r="H103">
            <v>0.26500000000000012</v>
          </cell>
          <cell r="I103">
            <v>0</v>
          </cell>
          <cell r="J103">
            <v>2.4999999999999911E-2</v>
          </cell>
          <cell r="K103">
            <v>2.4999999999999911E-2</v>
          </cell>
          <cell r="L103">
            <v>9.9999999999997868E-3</v>
          </cell>
          <cell r="M103">
            <v>2.4</v>
          </cell>
          <cell r="N103">
            <v>2.52</v>
          </cell>
          <cell r="O103">
            <v>2.77</v>
          </cell>
          <cell r="P103">
            <v>2.3149999999999999</v>
          </cell>
          <cell r="Q103">
            <v>2.3199999999999998</v>
          </cell>
          <cell r="R103">
            <v>8.4999999999999964E-2</v>
          </cell>
          <cell r="S103">
            <v>0.12000000000000011</v>
          </cell>
          <cell r="T103">
            <v>2.2450000000000001</v>
          </cell>
        </row>
        <row r="104">
          <cell r="A104">
            <v>36506</v>
          </cell>
          <cell r="B104">
            <v>2.17</v>
          </cell>
          <cell r="C104">
            <v>2.17</v>
          </cell>
          <cell r="D104">
            <v>2.4350000000000001</v>
          </cell>
          <cell r="E104">
            <v>2.16</v>
          </cell>
          <cell r="F104">
            <v>2.1949999999999998</v>
          </cell>
          <cell r="G104">
            <v>0.26500000000000012</v>
          </cell>
          <cell r="H104">
            <v>0.26500000000000012</v>
          </cell>
          <cell r="I104">
            <v>0</v>
          </cell>
          <cell r="J104">
            <v>2.4999999999999911E-2</v>
          </cell>
          <cell r="K104">
            <v>2.4999999999999911E-2</v>
          </cell>
          <cell r="L104">
            <v>9.9999999999997868E-3</v>
          </cell>
          <cell r="M104">
            <v>2.4</v>
          </cell>
          <cell r="N104">
            <v>2.52</v>
          </cell>
          <cell r="O104">
            <v>2.77</v>
          </cell>
          <cell r="P104">
            <v>2.3149999999999999</v>
          </cell>
          <cell r="Q104">
            <v>2.3199999999999998</v>
          </cell>
          <cell r="R104">
            <v>8.4999999999999964E-2</v>
          </cell>
          <cell r="S104">
            <v>0.12000000000000011</v>
          </cell>
          <cell r="T104">
            <v>2.2450000000000001</v>
          </cell>
        </row>
        <row r="105">
          <cell r="A105">
            <v>36507</v>
          </cell>
          <cell r="B105">
            <v>2.17</v>
          </cell>
          <cell r="C105">
            <v>2.17</v>
          </cell>
          <cell r="D105">
            <v>2.4350000000000001</v>
          </cell>
          <cell r="E105">
            <v>2.16</v>
          </cell>
          <cell r="F105">
            <v>2.1949999999999998</v>
          </cell>
          <cell r="G105">
            <v>0.26500000000000012</v>
          </cell>
          <cell r="H105">
            <v>0.26500000000000012</v>
          </cell>
          <cell r="I105">
            <v>0</v>
          </cell>
          <cell r="J105">
            <v>2.4999999999999911E-2</v>
          </cell>
          <cell r="K105">
            <v>2.4999999999999911E-2</v>
          </cell>
          <cell r="L105">
            <v>9.9999999999997868E-3</v>
          </cell>
          <cell r="M105">
            <v>2.4</v>
          </cell>
          <cell r="N105">
            <v>2.52</v>
          </cell>
          <cell r="O105">
            <v>2.77</v>
          </cell>
          <cell r="P105">
            <v>2.3149999999999999</v>
          </cell>
          <cell r="Q105">
            <v>2.3199999999999998</v>
          </cell>
          <cell r="R105">
            <v>8.4999999999999964E-2</v>
          </cell>
          <cell r="S105">
            <v>0.12000000000000011</v>
          </cell>
          <cell r="T105">
            <v>2.2450000000000001</v>
          </cell>
        </row>
        <row r="106">
          <cell r="A106">
            <v>36508</v>
          </cell>
          <cell r="B106">
            <v>2.2799999999999998</v>
          </cell>
          <cell r="C106">
            <v>2.2799999999999998</v>
          </cell>
          <cell r="D106">
            <v>2.5150000000000001</v>
          </cell>
          <cell r="E106">
            <v>2.2200000000000002</v>
          </cell>
          <cell r="F106">
            <v>2.2949999999999999</v>
          </cell>
          <cell r="G106">
            <v>0.23500000000000032</v>
          </cell>
          <cell r="H106">
            <v>0.23500000000000032</v>
          </cell>
          <cell r="I106">
            <v>0</v>
          </cell>
          <cell r="J106">
            <v>1.5000000000000124E-2</v>
          </cell>
          <cell r="K106">
            <v>1.5000000000000124E-2</v>
          </cell>
          <cell r="L106">
            <v>5.9999999999999609E-2</v>
          </cell>
          <cell r="M106">
            <v>2.4249999999999998</v>
          </cell>
          <cell r="N106">
            <v>2.58</v>
          </cell>
          <cell r="O106">
            <v>2.82</v>
          </cell>
          <cell r="P106">
            <v>2.3149999999999999</v>
          </cell>
          <cell r="Q106">
            <v>2.31</v>
          </cell>
          <cell r="R106">
            <v>6.4999999999999947E-2</v>
          </cell>
          <cell r="S106">
            <v>0.15500000000000025</v>
          </cell>
          <cell r="T106">
            <v>2.25</v>
          </cell>
        </row>
        <row r="107">
          <cell r="A107">
            <v>36509</v>
          </cell>
          <cell r="B107">
            <v>2.4300000000000002</v>
          </cell>
          <cell r="C107">
            <v>2.415</v>
          </cell>
          <cell r="D107">
            <v>2.61</v>
          </cell>
          <cell r="E107">
            <v>2.34</v>
          </cell>
          <cell r="F107">
            <v>2.4550000000000001</v>
          </cell>
          <cell r="G107">
            <v>0.17999999999999972</v>
          </cell>
          <cell r="H107">
            <v>0.19499999999999984</v>
          </cell>
          <cell r="I107">
            <v>1.5000000000000124E-2</v>
          </cell>
          <cell r="J107">
            <v>2.4999999999999911E-2</v>
          </cell>
          <cell r="K107">
            <v>4.0000000000000036E-2</v>
          </cell>
          <cell r="L107">
            <v>7.5000000000000178E-2</v>
          </cell>
          <cell r="M107">
            <v>2.5550000000000002</v>
          </cell>
          <cell r="N107">
            <v>2.7250000000000001</v>
          </cell>
          <cell r="O107">
            <v>3.06</v>
          </cell>
          <cell r="P107">
            <v>2.395</v>
          </cell>
          <cell r="Q107">
            <v>2.415</v>
          </cell>
          <cell r="R107">
            <v>0.11500000000000021</v>
          </cell>
          <cell r="S107">
            <v>0.16999999999999993</v>
          </cell>
          <cell r="T107">
            <v>2.37</v>
          </cell>
        </row>
        <row r="108">
          <cell r="A108">
            <v>36510</v>
          </cell>
          <cell r="B108">
            <v>2.4700000000000002</v>
          </cell>
          <cell r="C108">
            <v>2.4750000000000001</v>
          </cell>
          <cell r="D108">
            <v>2.6549999999999998</v>
          </cell>
          <cell r="E108">
            <v>2.4</v>
          </cell>
          <cell r="F108">
            <v>2.5</v>
          </cell>
          <cell r="G108">
            <v>0.18499999999999961</v>
          </cell>
          <cell r="H108">
            <v>0.17999999999999972</v>
          </cell>
          <cell r="I108">
            <v>-4.9999999999998934E-3</v>
          </cell>
          <cell r="J108">
            <v>2.9999999999999805E-2</v>
          </cell>
          <cell r="K108">
            <v>2.4999999999999911E-2</v>
          </cell>
          <cell r="L108">
            <v>7.5000000000000178E-2</v>
          </cell>
          <cell r="M108">
            <v>2.5350000000000001</v>
          </cell>
          <cell r="N108">
            <v>2.7050000000000001</v>
          </cell>
          <cell r="O108">
            <v>3.09</v>
          </cell>
          <cell r="P108">
            <v>2.4300000000000002</v>
          </cell>
          <cell r="Q108">
            <v>2.44</v>
          </cell>
          <cell r="R108">
            <v>5.0000000000000266E-2</v>
          </cell>
          <cell r="S108">
            <v>0.16999999999999993</v>
          </cell>
          <cell r="T108">
            <v>2.415</v>
          </cell>
        </row>
        <row r="109">
          <cell r="A109">
            <v>36511</v>
          </cell>
          <cell r="B109">
            <v>2.44</v>
          </cell>
          <cell r="C109">
            <v>2.44</v>
          </cell>
          <cell r="D109">
            <v>2.6349999999999998</v>
          </cell>
          <cell r="E109">
            <v>2.37</v>
          </cell>
          <cell r="F109">
            <v>2.4750000000000001</v>
          </cell>
          <cell r="G109">
            <v>0.19499999999999984</v>
          </cell>
          <cell r="H109">
            <v>0.19499999999999984</v>
          </cell>
          <cell r="I109">
            <v>0</v>
          </cell>
          <cell r="J109">
            <v>3.5000000000000142E-2</v>
          </cell>
          <cell r="K109">
            <v>3.5000000000000142E-2</v>
          </cell>
          <cell r="L109">
            <v>6.999999999999984E-2</v>
          </cell>
          <cell r="M109">
            <v>2.5249999999999999</v>
          </cell>
          <cell r="N109">
            <v>2.68</v>
          </cell>
          <cell r="O109">
            <v>3.07</v>
          </cell>
          <cell r="P109">
            <v>2.4049999999999998</v>
          </cell>
          <cell r="Q109">
            <v>2.415</v>
          </cell>
          <cell r="R109">
            <v>4.5000000000000373E-2</v>
          </cell>
          <cell r="S109">
            <v>0.15500000000000025</v>
          </cell>
          <cell r="T109">
            <v>2.37</v>
          </cell>
        </row>
        <row r="110">
          <cell r="A110">
            <v>36512</v>
          </cell>
          <cell r="B110">
            <v>2.4350000000000001</v>
          </cell>
          <cell r="C110">
            <v>2.4300000000000002</v>
          </cell>
          <cell r="D110">
            <v>2.62</v>
          </cell>
          <cell r="E110">
            <v>2.3650000000000002</v>
          </cell>
          <cell r="F110">
            <v>2.4849999999999999</v>
          </cell>
          <cell r="G110">
            <v>0.18500000000000005</v>
          </cell>
          <cell r="H110">
            <v>0.18999999999999995</v>
          </cell>
          <cell r="I110">
            <v>4.9999999999998934E-3</v>
          </cell>
          <cell r="J110">
            <v>4.9999999999999822E-2</v>
          </cell>
          <cell r="K110">
            <v>5.4999999999999716E-2</v>
          </cell>
          <cell r="L110">
            <v>6.4999999999999947E-2</v>
          </cell>
          <cell r="M110">
            <v>2.5049999999999999</v>
          </cell>
          <cell r="N110">
            <v>2.68</v>
          </cell>
          <cell r="O110">
            <v>3.0350000000000001</v>
          </cell>
          <cell r="P110">
            <v>2.3650000000000002</v>
          </cell>
          <cell r="Q110">
            <v>2.38</v>
          </cell>
          <cell r="R110">
            <v>6.0000000000000053E-2</v>
          </cell>
          <cell r="S110">
            <v>0.17500000000000027</v>
          </cell>
          <cell r="T110">
            <v>2.355</v>
          </cell>
        </row>
        <row r="111">
          <cell r="A111">
            <v>36513</v>
          </cell>
          <cell r="B111">
            <v>2.4350000000000001</v>
          </cell>
          <cell r="C111">
            <v>2.4300000000000002</v>
          </cell>
          <cell r="D111">
            <v>2.62</v>
          </cell>
          <cell r="E111">
            <v>2.3650000000000002</v>
          </cell>
          <cell r="F111">
            <v>2.4849999999999999</v>
          </cell>
          <cell r="G111">
            <v>0.18500000000000005</v>
          </cell>
          <cell r="H111">
            <v>0.18999999999999995</v>
          </cell>
          <cell r="I111">
            <v>4.9999999999998934E-3</v>
          </cell>
          <cell r="J111">
            <v>4.9999999999999822E-2</v>
          </cell>
          <cell r="K111">
            <v>5.4999999999999716E-2</v>
          </cell>
          <cell r="L111">
            <v>6.4999999999999947E-2</v>
          </cell>
          <cell r="M111">
            <v>2.5049999999999999</v>
          </cell>
          <cell r="N111">
            <v>2.68</v>
          </cell>
          <cell r="O111">
            <v>3.0350000000000001</v>
          </cell>
          <cell r="P111">
            <v>2.3650000000000002</v>
          </cell>
          <cell r="Q111">
            <v>2.38</v>
          </cell>
          <cell r="R111">
            <v>6.0000000000000053E-2</v>
          </cell>
          <cell r="S111">
            <v>0.17500000000000027</v>
          </cell>
          <cell r="T111">
            <v>2.355</v>
          </cell>
        </row>
        <row r="112">
          <cell r="A112">
            <v>36514</v>
          </cell>
          <cell r="B112">
            <v>2.4350000000000001</v>
          </cell>
          <cell r="C112">
            <v>2.4300000000000002</v>
          </cell>
          <cell r="D112">
            <v>2.62</v>
          </cell>
          <cell r="E112">
            <v>2.3650000000000002</v>
          </cell>
          <cell r="F112">
            <v>2.4849999999999999</v>
          </cell>
          <cell r="G112">
            <v>0.18500000000000005</v>
          </cell>
          <cell r="H112">
            <v>0.18999999999999995</v>
          </cell>
          <cell r="I112">
            <v>4.9999999999998934E-3</v>
          </cell>
          <cell r="J112">
            <v>4.9999999999999822E-2</v>
          </cell>
          <cell r="K112">
            <v>5.4999999999999716E-2</v>
          </cell>
          <cell r="L112">
            <v>6.4999999999999947E-2</v>
          </cell>
          <cell r="M112">
            <v>2.5049999999999999</v>
          </cell>
          <cell r="N112">
            <v>2.68</v>
          </cell>
          <cell r="O112">
            <v>3.0350000000000001</v>
          </cell>
          <cell r="P112">
            <v>2.3650000000000002</v>
          </cell>
          <cell r="Q112">
            <v>2.38</v>
          </cell>
          <cell r="R112">
            <v>6.0000000000000053E-2</v>
          </cell>
          <cell r="S112">
            <v>0.17500000000000027</v>
          </cell>
          <cell r="T112">
            <v>2.355</v>
          </cell>
        </row>
        <row r="113">
          <cell r="A113">
            <v>36515</v>
          </cell>
          <cell r="B113">
            <v>2.56</v>
          </cell>
          <cell r="C113">
            <v>2.5350000000000001</v>
          </cell>
          <cell r="D113">
            <v>2.6850000000000001</v>
          </cell>
          <cell r="E113">
            <v>2.4649999999999999</v>
          </cell>
          <cell r="F113">
            <v>2.645</v>
          </cell>
          <cell r="G113">
            <v>0.125</v>
          </cell>
          <cell r="H113">
            <v>0.14999999999999991</v>
          </cell>
          <cell r="I113">
            <v>2.4999999999999911E-2</v>
          </cell>
          <cell r="J113">
            <v>8.4999999999999964E-2</v>
          </cell>
          <cell r="K113">
            <v>0.10999999999999988</v>
          </cell>
          <cell r="L113">
            <v>7.0000000000000284E-2</v>
          </cell>
          <cell r="M113">
            <v>2.5350000000000001</v>
          </cell>
          <cell r="N113">
            <v>2.6850000000000001</v>
          </cell>
          <cell r="O113">
            <v>3.0550000000000002</v>
          </cell>
          <cell r="P113">
            <v>2.4049999999999998</v>
          </cell>
          <cell r="Q113">
            <v>2.42</v>
          </cell>
          <cell r="R113">
            <v>0</v>
          </cell>
          <cell r="S113">
            <v>0.14999999999999991</v>
          </cell>
          <cell r="T113">
            <v>2.37</v>
          </cell>
        </row>
        <row r="114">
          <cell r="A114">
            <v>36516</v>
          </cell>
          <cell r="B114">
            <v>2.4700000000000002</v>
          </cell>
          <cell r="C114">
            <v>2.4550000000000001</v>
          </cell>
          <cell r="D114">
            <v>2.6</v>
          </cell>
          <cell r="E114">
            <v>2.36</v>
          </cell>
          <cell r="F114">
            <v>2.5350000000000001</v>
          </cell>
          <cell r="G114">
            <v>0.12999999999999989</v>
          </cell>
          <cell r="H114">
            <v>0.14500000000000002</v>
          </cell>
          <cell r="I114">
            <v>1.5000000000000124E-2</v>
          </cell>
          <cell r="J114">
            <v>6.4999999999999947E-2</v>
          </cell>
          <cell r="K114">
            <v>8.0000000000000071E-2</v>
          </cell>
          <cell r="L114">
            <v>9.5000000000000195E-2</v>
          </cell>
          <cell r="M114">
            <v>2.4500000000000002</v>
          </cell>
          <cell r="N114">
            <v>2.58</v>
          </cell>
          <cell r="O114">
            <v>2.89</v>
          </cell>
          <cell r="P114">
            <v>2.29</v>
          </cell>
          <cell r="Q114">
            <v>2.34</v>
          </cell>
          <cell r="R114">
            <v>-2.0000000000000018E-2</v>
          </cell>
          <cell r="S114">
            <v>0.12999999999999989</v>
          </cell>
          <cell r="T114">
            <v>2.2749999999999999</v>
          </cell>
        </row>
        <row r="115">
          <cell r="A115">
            <v>36517</v>
          </cell>
          <cell r="B115">
            <v>2.2799999999999998</v>
          </cell>
          <cell r="C115">
            <v>2.2799999999999998</v>
          </cell>
          <cell r="D115">
            <v>2.4700000000000002</v>
          </cell>
          <cell r="E115">
            <v>2.1749999999999998</v>
          </cell>
          <cell r="F115">
            <v>2.375</v>
          </cell>
          <cell r="G115">
            <v>0.19000000000000039</v>
          </cell>
          <cell r="H115">
            <v>0.19000000000000039</v>
          </cell>
          <cell r="I115">
            <v>0</v>
          </cell>
          <cell r="J115">
            <v>9.5000000000000195E-2</v>
          </cell>
          <cell r="K115">
            <v>9.5000000000000195E-2</v>
          </cell>
          <cell r="L115">
            <v>0.10499999999999998</v>
          </cell>
          <cell r="M115">
            <v>2.3199999999999998</v>
          </cell>
          <cell r="N115">
            <v>2.4700000000000002</v>
          </cell>
          <cell r="O115">
            <v>2.75</v>
          </cell>
          <cell r="P115">
            <v>2.165</v>
          </cell>
          <cell r="Q115">
            <v>2.1800000000000002</v>
          </cell>
          <cell r="R115">
            <v>0</v>
          </cell>
          <cell r="S115">
            <v>0.15000000000000036</v>
          </cell>
          <cell r="T115">
            <v>2.1349999999999998</v>
          </cell>
        </row>
        <row r="116">
          <cell r="A116">
            <v>36518</v>
          </cell>
          <cell r="B116">
            <v>2.25</v>
          </cell>
          <cell r="C116">
            <v>2.23</v>
          </cell>
          <cell r="D116">
            <v>2.42</v>
          </cell>
          <cell r="E116">
            <v>2.16</v>
          </cell>
          <cell r="F116">
            <v>2.335</v>
          </cell>
          <cell r="G116">
            <v>0.16999999999999993</v>
          </cell>
          <cell r="H116">
            <v>0.18999999999999995</v>
          </cell>
          <cell r="I116">
            <v>2.0000000000000018E-2</v>
          </cell>
          <cell r="J116">
            <v>8.4999999999999964E-2</v>
          </cell>
          <cell r="K116">
            <v>0.10499999999999998</v>
          </cell>
          <cell r="L116">
            <v>6.999999999999984E-2</v>
          </cell>
          <cell r="M116">
            <v>2.2549999999999999</v>
          </cell>
          <cell r="N116">
            <v>2.39</v>
          </cell>
          <cell r="O116">
            <v>2.7250000000000001</v>
          </cell>
          <cell r="P116">
            <v>2.1</v>
          </cell>
          <cell r="Q116">
            <v>2.1349999999999998</v>
          </cell>
          <cell r="R116">
            <v>-2.9999999999999805E-2</v>
          </cell>
          <cell r="S116">
            <v>0.13500000000000023</v>
          </cell>
          <cell r="T116">
            <v>2.085</v>
          </cell>
        </row>
        <row r="117">
          <cell r="A117">
            <v>36519</v>
          </cell>
          <cell r="B117">
            <v>2.25</v>
          </cell>
          <cell r="C117">
            <v>2.23</v>
          </cell>
          <cell r="D117">
            <v>2.42</v>
          </cell>
          <cell r="E117">
            <v>2.16</v>
          </cell>
          <cell r="F117">
            <v>2.335</v>
          </cell>
          <cell r="G117">
            <v>0.16999999999999993</v>
          </cell>
          <cell r="H117">
            <v>0.18999999999999995</v>
          </cell>
          <cell r="I117">
            <v>2.0000000000000018E-2</v>
          </cell>
          <cell r="J117">
            <v>8.4999999999999964E-2</v>
          </cell>
          <cell r="K117">
            <v>0.10499999999999998</v>
          </cell>
          <cell r="L117">
            <v>6.999999999999984E-2</v>
          </cell>
          <cell r="M117">
            <v>2.2549999999999999</v>
          </cell>
          <cell r="N117">
            <v>2.39</v>
          </cell>
          <cell r="O117">
            <v>2.7250000000000001</v>
          </cell>
          <cell r="P117">
            <v>2.1</v>
          </cell>
          <cell r="Q117">
            <v>2.1349999999999998</v>
          </cell>
          <cell r="R117">
            <v>-2.9999999999999805E-2</v>
          </cell>
          <cell r="S117">
            <v>0.13500000000000023</v>
          </cell>
          <cell r="T117">
            <v>2.085</v>
          </cell>
        </row>
        <row r="118">
          <cell r="A118">
            <v>36520</v>
          </cell>
          <cell r="B118">
            <v>2.25</v>
          </cell>
          <cell r="C118">
            <v>2.23</v>
          </cell>
          <cell r="D118">
            <v>2.42</v>
          </cell>
          <cell r="E118">
            <v>2.16</v>
          </cell>
          <cell r="F118">
            <v>2.335</v>
          </cell>
          <cell r="G118">
            <v>0.16999999999999993</v>
          </cell>
          <cell r="H118">
            <v>0.18999999999999995</v>
          </cell>
          <cell r="I118">
            <v>2.0000000000000018E-2</v>
          </cell>
          <cell r="J118">
            <v>8.4999999999999964E-2</v>
          </cell>
          <cell r="K118">
            <v>0.10499999999999998</v>
          </cell>
          <cell r="L118">
            <v>6.999999999999984E-2</v>
          </cell>
          <cell r="M118">
            <v>2.2549999999999999</v>
          </cell>
          <cell r="N118">
            <v>2.39</v>
          </cell>
          <cell r="O118">
            <v>2.7250000000000001</v>
          </cell>
          <cell r="P118">
            <v>2.1</v>
          </cell>
          <cell r="Q118">
            <v>2.1349999999999998</v>
          </cell>
          <cell r="R118">
            <v>-2.9999999999999805E-2</v>
          </cell>
          <cell r="S118">
            <v>0.13500000000000023</v>
          </cell>
          <cell r="T118">
            <v>2.085</v>
          </cell>
        </row>
        <row r="119">
          <cell r="A119">
            <v>36521</v>
          </cell>
          <cell r="B119">
            <v>2.25</v>
          </cell>
          <cell r="C119">
            <v>2.23</v>
          </cell>
          <cell r="D119">
            <v>2.42</v>
          </cell>
          <cell r="E119">
            <v>2.16</v>
          </cell>
          <cell r="F119">
            <v>2.335</v>
          </cell>
          <cell r="G119">
            <v>0.16999999999999993</v>
          </cell>
          <cell r="H119">
            <v>0.18999999999999995</v>
          </cell>
          <cell r="I119">
            <v>2.0000000000000018E-2</v>
          </cell>
          <cell r="J119">
            <v>8.4999999999999964E-2</v>
          </cell>
          <cell r="K119">
            <v>0.10499999999999998</v>
          </cell>
          <cell r="L119">
            <v>6.999999999999984E-2</v>
          </cell>
          <cell r="M119">
            <v>2.2549999999999999</v>
          </cell>
          <cell r="N119">
            <v>2.39</v>
          </cell>
          <cell r="O119">
            <v>2.7250000000000001</v>
          </cell>
          <cell r="P119">
            <v>2.1</v>
          </cell>
          <cell r="Q119">
            <v>2.1349999999999998</v>
          </cell>
          <cell r="R119">
            <v>-2.9999999999999805E-2</v>
          </cell>
          <cell r="S119">
            <v>0.13500000000000023</v>
          </cell>
          <cell r="T119">
            <v>2.085</v>
          </cell>
        </row>
        <row r="120">
          <cell r="A120">
            <v>36522</v>
          </cell>
          <cell r="B120">
            <v>2.19</v>
          </cell>
          <cell r="C120">
            <v>2.1800000000000002</v>
          </cell>
          <cell r="D120">
            <v>2.3849999999999998</v>
          </cell>
          <cell r="E120">
            <v>2.16</v>
          </cell>
          <cell r="F120">
            <v>2.25</v>
          </cell>
          <cell r="G120">
            <v>0.19499999999999984</v>
          </cell>
          <cell r="H120">
            <v>0.20499999999999963</v>
          </cell>
          <cell r="I120">
            <v>9.9999999999997868E-3</v>
          </cell>
          <cell r="J120">
            <v>6.0000000000000053E-2</v>
          </cell>
          <cell r="K120">
            <v>6.999999999999984E-2</v>
          </cell>
          <cell r="L120">
            <v>2.0000000000000018E-2</v>
          </cell>
          <cell r="M120">
            <v>2.25</v>
          </cell>
          <cell r="N120">
            <v>2.395</v>
          </cell>
          <cell r="O120">
            <v>2.61</v>
          </cell>
          <cell r="P120">
            <v>2.1150000000000002</v>
          </cell>
          <cell r="Q120">
            <v>2.19</v>
          </cell>
          <cell r="R120">
            <v>1.0000000000000231E-2</v>
          </cell>
          <cell r="S120">
            <v>0.14500000000000002</v>
          </cell>
          <cell r="T120">
            <v>2.085</v>
          </cell>
        </row>
        <row r="121">
          <cell r="A121">
            <v>36523</v>
          </cell>
          <cell r="B121">
            <v>2.165</v>
          </cell>
          <cell r="C121">
            <v>2.17</v>
          </cell>
          <cell r="D121">
            <v>2.36</v>
          </cell>
          <cell r="E121">
            <v>2.17</v>
          </cell>
          <cell r="F121">
            <v>2.1949999999999998</v>
          </cell>
          <cell r="G121">
            <v>0.19499999999999984</v>
          </cell>
          <cell r="H121">
            <v>0.18999999999999995</v>
          </cell>
          <cell r="I121">
            <v>-4.9999999999998934E-3</v>
          </cell>
          <cell r="J121">
            <v>2.9999999999999805E-2</v>
          </cell>
          <cell r="K121">
            <v>2.4999999999999911E-2</v>
          </cell>
          <cell r="L121">
            <v>0</v>
          </cell>
          <cell r="M121">
            <v>2.25</v>
          </cell>
          <cell r="N121">
            <v>2.38</v>
          </cell>
          <cell r="O121">
            <v>2.6150000000000002</v>
          </cell>
          <cell r="P121">
            <v>2.2149999999999999</v>
          </cell>
          <cell r="Q121">
            <v>2.2050000000000001</v>
          </cell>
          <cell r="R121">
            <v>2.0000000000000018E-2</v>
          </cell>
          <cell r="S121">
            <v>0.12999999999999989</v>
          </cell>
          <cell r="T121">
            <v>2.125</v>
          </cell>
        </row>
        <row r="122">
          <cell r="A122">
            <v>36524</v>
          </cell>
          <cell r="B122">
            <v>2.1749999999999998</v>
          </cell>
          <cell r="C122">
            <v>2.165</v>
          </cell>
          <cell r="D122">
            <v>2.375</v>
          </cell>
          <cell r="E122">
            <v>2.19</v>
          </cell>
          <cell r="F122">
            <v>2.2200000000000002</v>
          </cell>
          <cell r="G122">
            <v>0.20000000000000018</v>
          </cell>
          <cell r="H122">
            <v>0.20999999999999996</v>
          </cell>
          <cell r="I122">
            <v>9.9999999999997868E-3</v>
          </cell>
          <cell r="J122">
            <v>4.5000000000000373E-2</v>
          </cell>
          <cell r="K122">
            <v>5.500000000000016E-2</v>
          </cell>
          <cell r="L122">
            <v>-2.4999999999999911E-2</v>
          </cell>
          <cell r="M122">
            <v>2.2850000000000001</v>
          </cell>
          <cell r="N122">
            <v>2.4049999999999998</v>
          </cell>
          <cell r="O122">
            <v>2.665</v>
          </cell>
          <cell r="P122">
            <v>2.2799999999999998</v>
          </cell>
          <cell r="Q122">
            <v>2.25</v>
          </cell>
          <cell r="R122">
            <v>2.9999999999999805E-2</v>
          </cell>
          <cell r="S122">
            <v>0.11999999999999966</v>
          </cell>
          <cell r="T122">
            <v>2.145</v>
          </cell>
        </row>
        <row r="123">
          <cell r="A123">
            <v>36525</v>
          </cell>
          <cell r="B123">
            <v>2.165</v>
          </cell>
          <cell r="C123">
            <v>2.165</v>
          </cell>
          <cell r="D123">
            <v>2.37</v>
          </cell>
          <cell r="E123">
            <v>2.1749999999999998</v>
          </cell>
          <cell r="F123">
            <v>2.16</v>
          </cell>
          <cell r="G123">
            <v>0.20500000000000007</v>
          </cell>
          <cell r="H123">
            <v>0.20500000000000007</v>
          </cell>
          <cell r="I123">
            <v>0</v>
          </cell>
          <cell r="J123">
            <v>-4.9999999999998934E-3</v>
          </cell>
          <cell r="K123">
            <v>-4.9999999999998934E-3</v>
          </cell>
          <cell r="L123">
            <v>-9.9999999999997868E-3</v>
          </cell>
          <cell r="M123">
            <v>2.3250000000000002</v>
          </cell>
          <cell r="N123">
            <v>2.4300000000000002</v>
          </cell>
          <cell r="O123">
            <v>2.68</v>
          </cell>
          <cell r="P123">
            <v>2.2799999999999998</v>
          </cell>
          <cell r="Q123">
            <v>2.2799999999999998</v>
          </cell>
          <cell r="R123">
            <v>6.0000000000000053E-2</v>
          </cell>
          <cell r="S123">
            <v>0.10499999999999998</v>
          </cell>
          <cell r="T123">
            <v>2.14</v>
          </cell>
        </row>
        <row r="124">
          <cell r="A124">
            <v>36526</v>
          </cell>
          <cell r="B124">
            <v>2.15</v>
          </cell>
          <cell r="C124">
            <v>2.145</v>
          </cell>
          <cell r="D124">
            <v>2.37</v>
          </cell>
          <cell r="E124">
            <v>2.1800000000000002</v>
          </cell>
          <cell r="F124">
            <v>2.1850000000000001</v>
          </cell>
          <cell r="G124">
            <v>0.2200000000000002</v>
          </cell>
          <cell r="H124">
            <v>0.22500000000000009</v>
          </cell>
          <cell r="I124">
            <v>4.9999999999998934E-3</v>
          </cell>
          <cell r="J124">
            <v>3.5000000000000142E-2</v>
          </cell>
          <cell r="K124">
            <v>4.0000000000000036E-2</v>
          </cell>
          <cell r="L124">
            <v>-3.5000000000000142E-2</v>
          </cell>
          <cell r="M124">
            <v>2.4049999999999998</v>
          </cell>
          <cell r="N124">
            <v>2.42</v>
          </cell>
          <cell r="O124">
            <v>2.6749999999999998</v>
          </cell>
          <cell r="P124">
            <v>2.2799999999999998</v>
          </cell>
          <cell r="Q124">
            <v>2.2949999999999999</v>
          </cell>
          <cell r="R124">
            <v>4.9999999999999822E-2</v>
          </cell>
          <cell r="S124">
            <v>1.5000000000000124E-2</v>
          </cell>
          <cell r="T124">
            <v>2.145</v>
          </cell>
        </row>
        <row r="125">
          <cell r="A125">
            <v>36527</v>
          </cell>
          <cell r="B125">
            <v>2.15</v>
          </cell>
          <cell r="C125">
            <v>2.145</v>
          </cell>
          <cell r="D125">
            <v>2.37</v>
          </cell>
          <cell r="E125">
            <v>2.1800000000000002</v>
          </cell>
          <cell r="F125">
            <v>2.1850000000000001</v>
          </cell>
          <cell r="G125">
            <v>0.2200000000000002</v>
          </cell>
          <cell r="H125">
            <v>0.22500000000000009</v>
          </cell>
          <cell r="I125">
            <v>4.9999999999998934E-3</v>
          </cell>
          <cell r="J125">
            <v>3.5000000000000142E-2</v>
          </cell>
          <cell r="K125">
            <v>4.0000000000000036E-2</v>
          </cell>
          <cell r="L125">
            <v>-3.5000000000000142E-2</v>
          </cell>
          <cell r="M125">
            <v>2.4049999999999998</v>
          </cell>
          <cell r="N125">
            <v>2.42</v>
          </cell>
          <cell r="O125">
            <v>2.6749999999999998</v>
          </cell>
          <cell r="P125">
            <v>2.2799999999999998</v>
          </cell>
          <cell r="Q125">
            <v>2.2949999999999999</v>
          </cell>
          <cell r="R125">
            <v>4.9999999999999822E-2</v>
          </cell>
          <cell r="S125">
            <v>1.5000000000000124E-2</v>
          </cell>
          <cell r="T125">
            <v>2.145</v>
          </cell>
        </row>
        <row r="126">
          <cell r="A126">
            <v>36528</v>
          </cell>
          <cell r="B126">
            <v>2.15</v>
          </cell>
          <cell r="C126">
            <v>2.145</v>
          </cell>
          <cell r="D126">
            <v>2.37</v>
          </cell>
          <cell r="E126">
            <v>2.1800000000000002</v>
          </cell>
          <cell r="F126">
            <v>2.1850000000000001</v>
          </cell>
          <cell r="G126">
            <v>0.2200000000000002</v>
          </cell>
          <cell r="H126">
            <v>0.22500000000000009</v>
          </cell>
          <cell r="I126">
            <v>4.9999999999998934E-3</v>
          </cell>
          <cell r="J126">
            <v>3.5000000000000142E-2</v>
          </cell>
          <cell r="K126">
            <v>4.0000000000000036E-2</v>
          </cell>
          <cell r="L126">
            <v>-3.5000000000000142E-2</v>
          </cell>
          <cell r="M126">
            <v>2.4049999999999998</v>
          </cell>
          <cell r="N126">
            <v>2.42</v>
          </cell>
          <cell r="O126">
            <v>2.6749999999999998</v>
          </cell>
          <cell r="P126">
            <v>2.2799999999999998</v>
          </cell>
          <cell r="Q126">
            <v>2.2949999999999999</v>
          </cell>
          <cell r="R126">
            <v>4.9999999999999822E-2</v>
          </cell>
          <cell r="S126">
            <v>1.5000000000000124E-2</v>
          </cell>
          <cell r="T126">
            <v>2.145</v>
          </cell>
        </row>
        <row r="127">
          <cell r="A127">
            <v>36529</v>
          </cell>
          <cell r="B127">
            <v>2.165</v>
          </cell>
          <cell r="C127">
            <v>2.1850000000000001</v>
          </cell>
          <cell r="D127">
            <v>2.375</v>
          </cell>
          <cell r="E127">
            <v>2.1800000000000002</v>
          </cell>
          <cell r="F127">
            <v>2.21</v>
          </cell>
          <cell r="G127">
            <v>0.20999999999999996</v>
          </cell>
          <cell r="H127">
            <v>0.18999999999999995</v>
          </cell>
          <cell r="I127">
            <v>-2.0000000000000018E-2</v>
          </cell>
          <cell r="J127">
            <v>4.4999999999999929E-2</v>
          </cell>
          <cell r="K127">
            <v>2.4999999999999911E-2</v>
          </cell>
          <cell r="L127">
            <v>4.9999999999998934E-3</v>
          </cell>
          <cell r="M127">
            <v>2.4049999999999998</v>
          </cell>
          <cell r="N127">
            <v>2.42</v>
          </cell>
          <cell r="O127">
            <v>2.6749999999999998</v>
          </cell>
          <cell r="P127">
            <v>2.2799999999999998</v>
          </cell>
          <cell r="Q127">
            <v>2.2949999999999999</v>
          </cell>
          <cell r="R127">
            <v>4.4999999999999929E-2</v>
          </cell>
          <cell r="S127">
            <v>1.5000000000000124E-2</v>
          </cell>
          <cell r="T127">
            <v>2.145</v>
          </cell>
        </row>
        <row r="128">
          <cell r="A128">
            <v>36530</v>
          </cell>
          <cell r="B128">
            <v>2.1349999999999998</v>
          </cell>
          <cell r="C128">
            <v>2.1549999999999998</v>
          </cell>
          <cell r="D128">
            <v>2.2999999999999998</v>
          </cell>
          <cell r="E128">
            <v>2.11</v>
          </cell>
          <cell r="F128">
            <v>2.15</v>
          </cell>
          <cell r="G128">
            <v>0.16500000000000004</v>
          </cell>
          <cell r="H128">
            <v>0.14500000000000002</v>
          </cell>
          <cell r="I128">
            <v>-2.0000000000000018E-2</v>
          </cell>
          <cell r="J128">
            <v>1.5000000000000124E-2</v>
          </cell>
          <cell r="K128">
            <v>-4.9999999999998934E-3</v>
          </cell>
          <cell r="L128">
            <v>4.4999999999999929E-2</v>
          </cell>
          <cell r="M128">
            <v>2.2650000000000001</v>
          </cell>
          <cell r="N128">
            <v>2.355</v>
          </cell>
          <cell r="O128">
            <v>2.59</v>
          </cell>
          <cell r="P128">
            <v>2.145</v>
          </cell>
          <cell r="Q128">
            <v>2.16</v>
          </cell>
          <cell r="R128">
            <v>5.500000000000016E-2</v>
          </cell>
          <cell r="S128">
            <v>8.9999999999999858E-2</v>
          </cell>
          <cell r="T128">
            <v>2.105</v>
          </cell>
        </row>
        <row r="129">
          <cell r="A129">
            <v>36531</v>
          </cell>
          <cell r="B129">
            <v>2.19</v>
          </cell>
          <cell r="C129">
            <v>2.2000000000000002</v>
          </cell>
          <cell r="D129">
            <v>2.36</v>
          </cell>
          <cell r="E129">
            <v>2.15</v>
          </cell>
          <cell r="F129">
            <v>2.21</v>
          </cell>
          <cell r="G129">
            <v>0.16999999999999993</v>
          </cell>
          <cell r="H129">
            <v>0.1599999999999997</v>
          </cell>
          <cell r="I129">
            <v>-1.0000000000000231E-2</v>
          </cell>
          <cell r="J129">
            <v>2.0000000000000018E-2</v>
          </cell>
          <cell r="K129">
            <v>9.9999999999997868E-3</v>
          </cell>
          <cell r="L129">
            <v>5.0000000000000266E-2</v>
          </cell>
          <cell r="M129">
            <v>2.27</v>
          </cell>
          <cell r="N129">
            <v>2.4</v>
          </cell>
          <cell r="O129">
            <v>2.6</v>
          </cell>
          <cell r="P129">
            <v>2.105</v>
          </cell>
          <cell r="Q129">
            <v>2.14</v>
          </cell>
          <cell r="R129">
            <v>4.0000000000000036E-2</v>
          </cell>
          <cell r="S129">
            <v>0.12999999999999989</v>
          </cell>
          <cell r="T129">
            <v>2.085</v>
          </cell>
        </row>
        <row r="130">
          <cell r="A130">
            <v>36532</v>
          </cell>
          <cell r="B130">
            <v>2.16</v>
          </cell>
          <cell r="C130">
            <v>2.165</v>
          </cell>
          <cell r="D130">
            <v>2.3450000000000002</v>
          </cell>
          <cell r="E130">
            <v>2.12</v>
          </cell>
          <cell r="F130">
            <v>2.165</v>
          </cell>
          <cell r="G130">
            <v>0.18500000000000005</v>
          </cell>
          <cell r="H130">
            <v>0.18000000000000016</v>
          </cell>
          <cell r="I130">
            <v>-4.9999999999998934E-3</v>
          </cell>
          <cell r="J130">
            <v>4.9999999999998934E-3</v>
          </cell>
          <cell r="K130">
            <v>0</v>
          </cell>
          <cell r="L130">
            <v>4.4999999999999929E-2</v>
          </cell>
          <cell r="M130">
            <v>2.27</v>
          </cell>
          <cell r="N130">
            <v>2.4</v>
          </cell>
          <cell r="O130">
            <v>2.6150000000000002</v>
          </cell>
          <cell r="P130">
            <v>2.09</v>
          </cell>
          <cell r="Q130">
            <v>2.14</v>
          </cell>
          <cell r="R130">
            <v>5.4999999999999716E-2</v>
          </cell>
          <cell r="S130">
            <v>0.12999999999999989</v>
          </cell>
          <cell r="T130">
            <v>2.0750000000000002</v>
          </cell>
        </row>
        <row r="131">
          <cell r="A131">
            <v>36533</v>
          </cell>
          <cell r="B131">
            <v>2.14</v>
          </cell>
          <cell r="C131">
            <v>2.145</v>
          </cell>
          <cell r="D131">
            <v>2.33</v>
          </cell>
          <cell r="E131">
            <v>2.1</v>
          </cell>
          <cell r="F131">
            <v>2.1549999999999998</v>
          </cell>
          <cell r="G131">
            <v>0.18999999999999995</v>
          </cell>
          <cell r="H131">
            <v>0.18500000000000005</v>
          </cell>
          <cell r="I131">
            <v>-4.9999999999998934E-3</v>
          </cell>
          <cell r="J131">
            <v>1.499999999999968E-2</v>
          </cell>
          <cell r="K131">
            <v>9.9999999999997868E-3</v>
          </cell>
          <cell r="L131">
            <v>4.4999999999999929E-2</v>
          </cell>
          <cell r="M131">
            <v>2.2650000000000001</v>
          </cell>
          <cell r="N131">
            <v>2.4049999999999998</v>
          </cell>
          <cell r="O131">
            <v>2.64</v>
          </cell>
          <cell r="P131">
            <v>2.1150000000000002</v>
          </cell>
          <cell r="Q131">
            <v>2.15</v>
          </cell>
          <cell r="R131">
            <v>7.4999999999999734E-2</v>
          </cell>
          <cell r="S131">
            <v>0.13999999999999968</v>
          </cell>
          <cell r="T131">
            <v>2.0950000000000002</v>
          </cell>
        </row>
        <row r="132">
          <cell r="A132">
            <v>36534</v>
          </cell>
          <cell r="B132">
            <v>2.14</v>
          </cell>
          <cell r="C132">
            <v>2.145</v>
          </cell>
          <cell r="D132">
            <v>2.33</v>
          </cell>
          <cell r="E132">
            <v>2.1</v>
          </cell>
          <cell r="F132">
            <v>2.1549999999999998</v>
          </cell>
          <cell r="G132">
            <v>0.18999999999999995</v>
          </cell>
          <cell r="H132">
            <v>0.18500000000000005</v>
          </cell>
          <cell r="I132">
            <v>-4.9999999999998934E-3</v>
          </cell>
          <cell r="J132">
            <v>1.499999999999968E-2</v>
          </cell>
          <cell r="K132">
            <v>9.9999999999997868E-3</v>
          </cell>
          <cell r="L132">
            <v>4.4999999999999929E-2</v>
          </cell>
          <cell r="M132">
            <v>2.2650000000000001</v>
          </cell>
          <cell r="N132">
            <v>2.4049999999999998</v>
          </cell>
          <cell r="O132">
            <v>2.64</v>
          </cell>
          <cell r="P132">
            <v>2.1150000000000002</v>
          </cell>
          <cell r="Q132">
            <v>2.15</v>
          </cell>
          <cell r="R132">
            <v>7.4999999999999734E-2</v>
          </cell>
          <cell r="S132">
            <v>0.13999999999999968</v>
          </cell>
          <cell r="T132">
            <v>2.0950000000000002</v>
          </cell>
        </row>
        <row r="133">
          <cell r="A133">
            <v>36535</v>
          </cell>
          <cell r="B133">
            <v>2.14</v>
          </cell>
          <cell r="C133">
            <v>2.145</v>
          </cell>
          <cell r="D133">
            <v>2.33</v>
          </cell>
          <cell r="E133">
            <v>2.1</v>
          </cell>
          <cell r="F133">
            <v>2.1549999999999998</v>
          </cell>
          <cell r="G133">
            <v>0.18999999999999995</v>
          </cell>
          <cell r="H133">
            <v>0.18500000000000005</v>
          </cell>
          <cell r="I133">
            <v>-4.9999999999998934E-3</v>
          </cell>
          <cell r="J133">
            <v>1.499999999999968E-2</v>
          </cell>
          <cell r="K133">
            <v>9.9999999999997868E-3</v>
          </cell>
          <cell r="L133">
            <v>4.4999999999999929E-2</v>
          </cell>
          <cell r="M133">
            <v>2.2650000000000001</v>
          </cell>
          <cell r="N133">
            <v>2.4049999999999998</v>
          </cell>
          <cell r="O133">
            <v>2.64</v>
          </cell>
          <cell r="P133">
            <v>2.1150000000000002</v>
          </cell>
          <cell r="Q133">
            <v>2.15</v>
          </cell>
          <cell r="R133">
            <v>7.4999999999999734E-2</v>
          </cell>
          <cell r="S133">
            <v>0.13999999999999968</v>
          </cell>
          <cell r="T133">
            <v>2.0950000000000002</v>
          </cell>
        </row>
        <row r="134">
          <cell r="A134">
            <v>36536</v>
          </cell>
          <cell r="B134">
            <v>2.15</v>
          </cell>
          <cell r="C134">
            <v>2.16</v>
          </cell>
          <cell r="D134">
            <v>2.35</v>
          </cell>
          <cell r="E134">
            <v>2.12</v>
          </cell>
          <cell r="F134">
            <v>2.15</v>
          </cell>
          <cell r="G134">
            <v>0.20000000000000018</v>
          </cell>
          <cell r="H134">
            <v>0.18999999999999995</v>
          </cell>
          <cell r="I134">
            <v>-1.0000000000000231E-2</v>
          </cell>
          <cell r="J134">
            <v>0</v>
          </cell>
          <cell r="K134">
            <v>-1.0000000000000231E-2</v>
          </cell>
          <cell r="L134">
            <v>4.0000000000000036E-2</v>
          </cell>
          <cell r="M134">
            <v>2.2799999999999998</v>
          </cell>
          <cell r="N134">
            <v>2.415</v>
          </cell>
          <cell r="O134">
            <v>2.645</v>
          </cell>
          <cell r="P134">
            <v>2.13</v>
          </cell>
          <cell r="Q134">
            <v>2.16</v>
          </cell>
          <cell r="R134">
            <v>6.4999999999999947E-2</v>
          </cell>
          <cell r="S134">
            <v>0.13500000000000023</v>
          </cell>
          <cell r="T134">
            <v>2.0950000000000002</v>
          </cell>
        </row>
        <row r="135">
          <cell r="A135">
            <v>36537</v>
          </cell>
          <cell r="B135">
            <v>2.1549999999999998</v>
          </cell>
          <cell r="C135">
            <v>2.1549999999999998</v>
          </cell>
          <cell r="D135">
            <v>2.38</v>
          </cell>
          <cell r="E135">
            <v>2.15</v>
          </cell>
          <cell r="F135">
            <v>2.16</v>
          </cell>
          <cell r="G135">
            <v>0.22500000000000009</v>
          </cell>
          <cell r="H135">
            <v>0.22500000000000009</v>
          </cell>
          <cell r="I135">
            <v>0</v>
          </cell>
          <cell r="J135">
            <v>5.0000000000003375E-3</v>
          </cell>
          <cell r="K135">
            <v>5.0000000000003375E-3</v>
          </cell>
          <cell r="L135">
            <v>4.9999999999998934E-3</v>
          </cell>
          <cell r="M135">
            <v>2.335</v>
          </cell>
          <cell r="N135">
            <v>2.4500000000000002</v>
          </cell>
          <cell r="O135">
            <v>2.75</v>
          </cell>
          <cell r="P135">
            <v>2.2050000000000001</v>
          </cell>
          <cell r="Q135">
            <v>2.2200000000000002</v>
          </cell>
          <cell r="R135">
            <v>7.0000000000000284E-2</v>
          </cell>
          <cell r="S135">
            <v>0.11500000000000021</v>
          </cell>
          <cell r="T135">
            <v>2.1749999999999998</v>
          </cell>
        </row>
        <row r="136">
          <cell r="A136">
            <v>36538</v>
          </cell>
          <cell r="B136">
            <v>2.1349999999999998</v>
          </cell>
          <cell r="C136">
            <v>2.125</v>
          </cell>
          <cell r="D136">
            <v>2.39</v>
          </cell>
          <cell r="E136">
            <v>2.145</v>
          </cell>
          <cell r="F136">
            <v>2.17</v>
          </cell>
          <cell r="G136">
            <v>0.25500000000000034</v>
          </cell>
          <cell r="H136">
            <v>0.26500000000000012</v>
          </cell>
          <cell r="I136">
            <v>9.9999999999997868E-3</v>
          </cell>
          <cell r="J136">
            <v>3.5000000000000142E-2</v>
          </cell>
          <cell r="K136">
            <v>4.4999999999999929E-2</v>
          </cell>
          <cell r="L136">
            <v>-2.0000000000000018E-2</v>
          </cell>
          <cell r="M136">
            <v>2.3450000000000002</v>
          </cell>
          <cell r="N136">
            <v>2.4550000000000001</v>
          </cell>
          <cell r="O136">
            <v>2.7450000000000001</v>
          </cell>
          <cell r="P136">
            <v>2.2650000000000001</v>
          </cell>
          <cell r="Q136">
            <v>2.2549999999999999</v>
          </cell>
          <cell r="R136">
            <v>6.4999999999999947E-2</v>
          </cell>
          <cell r="S136">
            <v>0.10999999999999988</v>
          </cell>
          <cell r="T136">
            <v>2.2000000000000002</v>
          </cell>
        </row>
        <row r="137">
          <cell r="A137">
            <v>36539</v>
          </cell>
          <cell r="B137">
            <v>2.145</v>
          </cell>
          <cell r="C137">
            <v>2.125</v>
          </cell>
          <cell r="D137">
            <v>2.3849999999999998</v>
          </cell>
          <cell r="E137">
            <v>2.1349999999999998</v>
          </cell>
          <cell r="F137">
            <v>2.17</v>
          </cell>
          <cell r="G137">
            <v>0.23999999999999977</v>
          </cell>
          <cell r="H137">
            <v>0.25999999999999979</v>
          </cell>
          <cell r="I137">
            <v>2.0000000000000018E-2</v>
          </cell>
          <cell r="J137">
            <v>2.4999999999999911E-2</v>
          </cell>
          <cell r="K137">
            <v>4.4999999999999929E-2</v>
          </cell>
          <cell r="L137">
            <v>-9.9999999999997868E-3</v>
          </cell>
          <cell r="M137">
            <v>2.335</v>
          </cell>
          <cell r="N137">
            <v>2.4500000000000002</v>
          </cell>
          <cell r="O137">
            <v>2.78</v>
          </cell>
          <cell r="P137">
            <v>2.27</v>
          </cell>
          <cell r="Q137">
            <v>2.2549999999999999</v>
          </cell>
          <cell r="R137">
            <v>6.5000000000000391E-2</v>
          </cell>
          <cell r="S137">
            <v>0.11500000000000021</v>
          </cell>
          <cell r="T137">
            <v>2.1949999999999998</v>
          </cell>
        </row>
        <row r="138">
          <cell r="A138">
            <v>36540</v>
          </cell>
          <cell r="B138">
            <v>2.15</v>
          </cell>
          <cell r="C138">
            <v>2.13</v>
          </cell>
          <cell r="D138">
            <v>2.375</v>
          </cell>
          <cell r="E138">
            <v>2.13</v>
          </cell>
          <cell r="F138">
            <v>2.1749999999999998</v>
          </cell>
          <cell r="G138">
            <v>0.22500000000000009</v>
          </cell>
          <cell r="H138">
            <v>0.24500000000000011</v>
          </cell>
          <cell r="I138">
            <v>2.0000000000000018E-2</v>
          </cell>
          <cell r="J138">
            <v>2.4999999999999911E-2</v>
          </cell>
          <cell r="K138">
            <v>4.4999999999999929E-2</v>
          </cell>
          <cell r="L138">
            <v>0</v>
          </cell>
          <cell r="M138">
            <v>2.33</v>
          </cell>
          <cell r="N138">
            <v>2.46</v>
          </cell>
          <cell r="O138">
            <v>2.85</v>
          </cell>
          <cell r="P138">
            <v>2.2949999999999999</v>
          </cell>
          <cell r="Q138">
            <v>2.2549999999999999</v>
          </cell>
          <cell r="R138">
            <v>8.4999999999999964E-2</v>
          </cell>
          <cell r="S138">
            <v>0.12999999999999989</v>
          </cell>
          <cell r="T138">
            <v>2.2200000000000002</v>
          </cell>
        </row>
        <row r="139">
          <cell r="A139">
            <v>36541</v>
          </cell>
          <cell r="B139">
            <v>2.15</v>
          </cell>
          <cell r="C139">
            <v>2.13</v>
          </cell>
          <cell r="D139">
            <v>2.375</v>
          </cell>
          <cell r="E139">
            <v>2.13</v>
          </cell>
          <cell r="F139">
            <v>2.1749999999999998</v>
          </cell>
          <cell r="G139">
            <v>0.22500000000000009</v>
          </cell>
          <cell r="H139">
            <v>0.24500000000000011</v>
          </cell>
          <cell r="I139">
            <v>2.0000000000000018E-2</v>
          </cell>
          <cell r="J139">
            <v>2.4999999999999911E-2</v>
          </cell>
          <cell r="K139">
            <v>4.4999999999999929E-2</v>
          </cell>
          <cell r="L139">
            <v>0</v>
          </cell>
          <cell r="M139">
            <v>2.33</v>
          </cell>
          <cell r="N139">
            <v>2.46</v>
          </cell>
          <cell r="O139">
            <v>2.85</v>
          </cell>
          <cell r="P139">
            <v>2.2949999999999999</v>
          </cell>
          <cell r="Q139">
            <v>2.2549999999999999</v>
          </cell>
          <cell r="R139">
            <v>8.4999999999999964E-2</v>
          </cell>
          <cell r="S139">
            <v>0.12999999999999989</v>
          </cell>
          <cell r="T139">
            <v>2.2200000000000002</v>
          </cell>
        </row>
        <row r="140">
          <cell r="A140">
            <v>36542</v>
          </cell>
          <cell r="B140">
            <v>2.15</v>
          </cell>
          <cell r="C140">
            <v>2.13</v>
          </cell>
          <cell r="D140">
            <v>2.375</v>
          </cell>
          <cell r="E140">
            <v>2.13</v>
          </cell>
          <cell r="F140">
            <v>2.1749999999999998</v>
          </cell>
          <cell r="G140">
            <v>0.22500000000000009</v>
          </cell>
          <cell r="H140">
            <v>0.24500000000000011</v>
          </cell>
          <cell r="I140">
            <v>2.0000000000000018E-2</v>
          </cell>
          <cell r="J140">
            <v>2.4999999999999911E-2</v>
          </cell>
          <cell r="K140">
            <v>4.4999999999999929E-2</v>
          </cell>
          <cell r="L140">
            <v>0</v>
          </cell>
          <cell r="M140">
            <v>2.33</v>
          </cell>
          <cell r="N140">
            <v>2.46</v>
          </cell>
          <cell r="O140">
            <v>2.85</v>
          </cell>
          <cell r="P140">
            <v>2.2949999999999999</v>
          </cell>
          <cell r="Q140">
            <v>2.2549999999999999</v>
          </cell>
          <cell r="R140">
            <v>8.4999999999999964E-2</v>
          </cell>
          <cell r="S140">
            <v>0.12999999999999989</v>
          </cell>
          <cell r="T140">
            <v>2.2200000000000002</v>
          </cell>
        </row>
        <row r="141">
          <cell r="A141">
            <v>36543</v>
          </cell>
          <cell r="B141">
            <v>2.15</v>
          </cell>
          <cell r="C141">
            <v>2.13</v>
          </cell>
          <cell r="D141">
            <v>2.375</v>
          </cell>
          <cell r="E141">
            <v>2.13</v>
          </cell>
          <cell r="F141">
            <v>2.1749999999999998</v>
          </cell>
          <cell r="G141">
            <v>0.22500000000000009</v>
          </cell>
          <cell r="H141">
            <v>0.24500000000000011</v>
          </cell>
          <cell r="I141">
            <v>2.0000000000000018E-2</v>
          </cell>
          <cell r="J141">
            <v>2.4999999999999911E-2</v>
          </cell>
          <cell r="K141">
            <v>4.4999999999999929E-2</v>
          </cell>
          <cell r="L141">
            <v>0</v>
          </cell>
          <cell r="M141">
            <v>2.33</v>
          </cell>
          <cell r="N141">
            <v>2.46</v>
          </cell>
          <cell r="O141">
            <v>2.85</v>
          </cell>
          <cell r="P141">
            <v>2.2949999999999999</v>
          </cell>
          <cell r="Q141">
            <v>2.2549999999999999</v>
          </cell>
          <cell r="R141">
            <v>8.4999999999999964E-2</v>
          </cell>
          <cell r="S141">
            <v>0.12999999999999989</v>
          </cell>
          <cell r="T141">
            <v>2.2200000000000002</v>
          </cell>
        </row>
        <row r="142">
          <cell r="A142">
            <v>36544</v>
          </cell>
          <cell r="B142">
            <v>2.2050000000000001</v>
          </cell>
          <cell r="C142">
            <v>2.1949999999999998</v>
          </cell>
          <cell r="D142">
            <v>2.395</v>
          </cell>
          <cell r="E142">
            <v>2.1850000000000001</v>
          </cell>
          <cell r="F142">
            <v>2.2450000000000001</v>
          </cell>
          <cell r="G142">
            <v>0.18999999999999995</v>
          </cell>
          <cell r="H142">
            <v>0.20000000000000018</v>
          </cell>
          <cell r="I142">
            <v>1.0000000000000231E-2</v>
          </cell>
          <cell r="J142">
            <v>4.0000000000000036E-2</v>
          </cell>
          <cell r="K142">
            <v>5.0000000000000266E-2</v>
          </cell>
          <cell r="L142">
            <v>9.9999999999997868E-3</v>
          </cell>
          <cell r="M142">
            <v>2.3450000000000002</v>
          </cell>
          <cell r="N142">
            <v>2.46</v>
          </cell>
          <cell r="O142">
            <v>2.87</v>
          </cell>
          <cell r="P142">
            <v>2.27</v>
          </cell>
          <cell r="Q142">
            <v>2.2599999999999998</v>
          </cell>
          <cell r="R142">
            <v>6.4999999999999947E-2</v>
          </cell>
          <cell r="S142">
            <v>0.11499999999999977</v>
          </cell>
          <cell r="T142">
            <v>2.2200000000000002</v>
          </cell>
        </row>
        <row r="143">
          <cell r="A143">
            <v>36545</v>
          </cell>
          <cell r="B143">
            <v>2.2599999999999998</v>
          </cell>
          <cell r="C143">
            <v>2.2400000000000002</v>
          </cell>
          <cell r="D143">
            <v>2.4049999999999998</v>
          </cell>
          <cell r="E143">
            <v>2.21</v>
          </cell>
          <cell r="F143">
            <v>2.2999999999999998</v>
          </cell>
          <cell r="G143">
            <v>0.14500000000000002</v>
          </cell>
          <cell r="H143">
            <v>0.16499999999999959</v>
          </cell>
          <cell r="I143">
            <v>1.9999999999999574E-2</v>
          </cell>
          <cell r="J143">
            <v>4.0000000000000036E-2</v>
          </cell>
          <cell r="K143">
            <v>5.9999999999999609E-2</v>
          </cell>
          <cell r="L143">
            <v>3.0000000000000249E-2</v>
          </cell>
          <cell r="M143">
            <v>2.34</v>
          </cell>
          <cell r="N143">
            <v>2.4350000000000001</v>
          </cell>
          <cell r="O143">
            <v>2.9649999999999999</v>
          </cell>
          <cell r="P143">
            <v>2.29</v>
          </cell>
          <cell r="Q143">
            <v>2.2650000000000001</v>
          </cell>
          <cell r="R143">
            <v>3.0000000000000249E-2</v>
          </cell>
          <cell r="S143">
            <v>9.5000000000000195E-2</v>
          </cell>
          <cell r="T143">
            <v>2.2450000000000001</v>
          </cell>
        </row>
        <row r="144">
          <cell r="A144">
            <v>36546</v>
          </cell>
          <cell r="B144">
            <v>2.38</v>
          </cell>
          <cell r="C144">
            <v>2.3450000000000002</v>
          </cell>
          <cell r="D144">
            <v>2.5049999999999999</v>
          </cell>
          <cell r="E144">
            <v>2.31</v>
          </cell>
          <cell r="F144">
            <v>2.42</v>
          </cell>
          <cell r="G144">
            <v>0.125</v>
          </cell>
          <cell r="H144">
            <v>0.1599999999999997</v>
          </cell>
          <cell r="I144">
            <v>3.4999999999999698E-2</v>
          </cell>
          <cell r="J144">
            <v>4.0000000000000036E-2</v>
          </cell>
          <cell r="K144">
            <v>7.4999999999999734E-2</v>
          </cell>
          <cell r="L144">
            <v>3.5000000000000142E-2</v>
          </cell>
          <cell r="M144">
            <v>2.44</v>
          </cell>
          <cell r="N144">
            <v>2.54</v>
          </cell>
          <cell r="O144">
            <v>3.085</v>
          </cell>
          <cell r="P144">
            <v>2.375</v>
          </cell>
          <cell r="Q144">
            <v>2.35</v>
          </cell>
          <cell r="R144">
            <v>3.5000000000000142E-2</v>
          </cell>
          <cell r="S144">
            <v>0.10000000000000009</v>
          </cell>
          <cell r="T144">
            <v>2.3450000000000002</v>
          </cell>
        </row>
        <row r="145">
          <cell r="A145">
            <v>36547</v>
          </cell>
          <cell r="B145">
            <v>2.39</v>
          </cell>
          <cell r="C145">
            <v>2.37</v>
          </cell>
          <cell r="D145">
            <v>2.5150000000000001</v>
          </cell>
          <cell r="E145">
            <v>2.3650000000000002</v>
          </cell>
          <cell r="F145">
            <v>2.4449999999999998</v>
          </cell>
          <cell r="G145">
            <v>0.125</v>
          </cell>
          <cell r="H145">
            <v>0.14500000000000002</v>
          </cell>
          <cell r="I145">
            <v>2.0000000000000018E-2</v>
          </cell>
          <cell r="J145">
            <v>5.4999999999999716E-2</v>
          </cell>
          <cell r="K145">
            <v>7.4999999999999734E-2</v>
          </cell>
          <cell r="L145">
            <v>4.9999999999998934E-3</v>
          </cell>
          <cell r="M145">
            <v>2.4700000000000002</v>
          </cell>
          <cell r="N145">
            <v>2.5550000000000002</v>
          </cell>
          <cell r="O145">
            <v>3.0950000000000002</v>
          </cell>
          <cell r="P145">
            <v>2.4550000000000001</v>
          </cell>
          <cell r="Q145">
            <v>2.4</v>
          </cell>
          <cell r="R145">
            <v>4.0000000000000036E-2</v>
          </cell>
          <cell r="S145">
            <v>8.4999999999999964E-2</v>
          </cell>
          <cell r="T145">
            <v>2.37</v>
          </cell>
        </row>
        <row r="146">
          <cell r="A146">
            <v>36548</v>
          </cell>
          <cell r="B146">
            <v>2.39</v>
          </cell>
          <cell r="C146">
            <v>2.37</v>
          </cell>
          <cell r="D146">
            <v>2.5150000000000001</v>
          </cell>
          <cell r="E146">
            <v>2.3650000000000002</v>
          </cell>
          <cell r="F146">
            <v>2.4449999999999998</v>
          </cell>
          <cell r="G146">
            <v>0.125</v>
          </cell>
          <cell r="H146">
            <v>0.14500000000000002</v>
          </cell>
          <cell r="I146">
            <v>2.0000000000000018E-2</v>
          </cell>
          <cell r="J146">
            <v>5.4999999999999716E-2</v>
          </cell>
          <cell r="K146">
            <v>7.4999999999999734E-2</v>
          </cell>
          <cell r="L146">
            <v>4.9999999999998934E-3</v>
          </cell>
          <cell r="M146">
            <v>2.4700000000000002</v>
          </cell>
          <cell r="N146">
            <v>2.5550000000000002</v>
          </cell>
          <cell r="O146">
            <v>3.0950000000000002</v>
          </cell>
          <cell r="P146">
            <v>2.4550000000000001</v>
          </cell>
          <cell r="Q146">
            <v>2.4</v>
          </cell>
          <cell r="R146">
            <v>4.0000000000000036E-2</v>
          </cell>
          <cell r="S146">
            <v>8.4999999999999964E-2</v>
          </cell>
          <cell r="T146">
            <v>2.37</v>
          </cell>
        </row>
        <row r="147">
          <cell r="A147">
            <v>36549</v>
          </cell>
          <cell r="B147">
            <v>2.39</v>
          </cell>
          <cell r="C147">
            <v>2.37</v>
          </cell>
          <cell r="D147">
            <v>2.5150000000000001</v>
          </cell>
          <cell r="E147">
            <v>2.3650000000000002</v>
          </cell>
          <cell r="F147">
            <v>2.4449999999999998</v>
          </cell>
          <cell r="G147">
            <v>0.125</v>
          </cell>
          <cell r="H147">
            <v>0.14500000000000002</v>
          </cell>
          <cell r="I147">
            <v>2.0000000000000018E-2</v>
          </cell>
          <cell r="J147">
            <v>5.4999999999999716E-2</v>
          </cell>
          <cell r="K147">
            <v>7.4999999999999734E-2</v>
          </cell>
          <cell r="L147">
            <v>4.9999999999998934E-3</v>
          </cell>
          <cell r="M147">
            <v>2.4700000000000002</v>
          </cell>
          <cell r="N147">
            <v>2.5550000000000002</v>
          </cell>
          <cell r="O147">
            <v>3.0950000000000002</v>
          </cell>
          <cell r="P147">
            <v>2.4550000000000001</v>
          </cell>
          <cell r="Q147">
            <v>2.4</v>
          </cell>
          <cell r="R147">
            <v>4.0000000000000036E-2</v>
          </cell>
          <cell r="S147">
            <v>8.4999999999999964E-2</v>
          </cell>
          <cell r="T147">
            <v>2.37</v>
          </cell>
        </row>
        <row r="148">
          <cell r="A148">
            <v>36550</v>
          </cell>
          <cell r="B148">
            <v>2.375</v>
          </cell>
          <cell r="C148">
            <v>2.335</v>
          </cell>
          <cell r="D148">
            <v>2.5</v>
          </cell>
          <cell r="E148">
            <v>2.335</v>
          </cell>
          <cell r="F148">
            <v>2.4249999999999998</v>
          </cell>
          <cell r="G148">
            <v>0.125</v>
          </cell>
          <cell r="H148">
            <v>0.16500000000000004</v>
          </cell>
          <cell r="I148">
            <v>4.0000000000000036E-2</v>
          </cell>
          <cell r="J148">
            <v>4.9999999999999822E-2</v>
          </cell>
          <cell r="K148">
            <v>8.9999999999999858E-2</v>
          </cell>
          <cell r="L148">
            <v>0</v>
          </cell>
          <cell r="M148">
            <v>2.4449999999999998</v>
          </cell>
          <cell r="N148">
            <v>2.5449999999999999</v>
          </cell>
          <cell r="O148">
            <v>2.93</v>
          </cell>
          <cell r="P148">
            <v>2.335</v>
          </cell>
          <cell r="Q148">
            <v>2.35</v>
          </cell>
          <cell r="R148">
            <v>4.4999999999999929E-2</v>
          </cell>
          <cell r="S148">
            <v>0.10000000000000009</v>
          </cell>
          <cell r="T148">
            <v>2.3149999999999999</v>
          </cell>
        </row>
        <row r="149">
          <cell r="A149">
            <v>36551</v>
          </cell>
          <cell r="B149">
            <v>2.4500000000000002</v>
          </cell>
          <cell r="C149">
            <v>2.42</v>
          </cell>
          <cell r="D149">
            <v>2.5449999999999999</v>
          </cell>
          <cell r="E149">
            <v>2.38</v>
          </cell>
          <cell r="F149">
            <v>2.5299999999999998</v>
          </cell>
          <cell r="G149">
            <v>9.4999999999999751E-2</v>
          </cell>
          <cell r="H149">
            <v>0.125</v>
          </cell>
          <cell r="I149">
            <v>3.0000000000000249E-2</v>
          </cell>
          <cell r="J149">
            <v>7.9999999999999627E-2</v>
          </cell>
          <cell r="K149">
            <v>0.10999999999999988</v>
          </cell>
          <cell r="L149">
            <v>4.0000000000000036E-2</v>
          </cell>
          <cell r="M149">
            <v>2.4950000000000001</v>
          </cell>
          <cell r="N149">
            <v>2.5950000000000002</v>
          </cell>
          <cell r="O149">
            <v>3.0150000000000001</v>
          </cell>
          <cell r="P149">
            <v>2.3250000000000002</v>
          </cell>
          <cell r="Q149">
            <v>2.37</v>
          </cell>
          <cell r="R149">
            <v>5.0000000000000266E-2</v>
          </cell>
          <cell r="S149">
            <v>0.10000000000000009</v>
          </cell>
          <cell r="T149">
            <v>2.3250000000000002</v>
          </cell>
        </row>
        <row r="150">
          <cell r="A150">
            <v>36552</v>
          </cell>
          <cell r="B150">
            <v>2.52</v>
          </cell>
          <cell r="C150">
            <v>2.4649999999999999</v>
          </cell>
          <cell r="D150">
            <v>2.58</v>
          </cell>
          <cell r="E150">
            <v>2.4</v>
          </cell>
          <cell r="F150">
            <v>2.5750000000000002</v>
          </cell>
          <cell r="G150">
            <v>6.0000000000000053E-2</v>
          </cell>
          <cell r="H150">
            <v>0.11500000000000021</v>
          </cell>
          <cell r="I150">
            <v>5.500000000000016E-2</v>
          </cell>
          <cell r="J150">
            <v>5.500000000000016E-2</v>
          </cell>
          <cell r="K150">
            <v>0.11000000000000032</v>
          </cell>
          <cell r="L150">
            <v>6.4999999999999947E-2</v>
          </cell>
          <cell r="M150">
            <v>2.5350000000000001</v>
          </cell>
          <cell r="N150">
            <v>2.61</v>
          </cell>
          <cell r="O150">
            <v>2.9849999999999999</v>
          </cell>
          <cell r="P150">
            <v>2.36</v>
          </cell>
          <cell r="Q150">
            <v>2.4</v>
          </cell>
          <cell r="R150">
            <v>2.9999999999999805E-2</v>
          </cell>
          <cell r="S150">
            <v>7.4999999999999734E-2</v>
          </cell>
          <cell r="T150" t="str">
            <v>n/a</v>
          </cell>
        </row>
        <row r="151">
          <cell r="A151">
            <v>36553</v>
          </cell>
          <cell r="B151">
            <v>2.4700000000000002</v>
          </cell>
          <cell r="C151">
            <v>2.415</v>
          </cell>
          <cell r="D151">
            <v>2.5099999999999998</v>
          </cell>
          <cell r="E151">
            <v>2.33</v>
          </cell>
          <cell r="F151">
            <v>2.56</v>
          </cell>
          <cell r="G151">
            <v>3.9999999999999591E-2</v>
          </cell>
          <cell r="H151">
            <v>9.4999999999999751E-2</v>
          </cell>
          <cell r="I151">
            <v>5.500000000000016E-2</v>
          </cell>
          <cell r="J151">
            <v>8.9999999999999858E-2</v>
          </cell>
          <cell r="K151">
            <v>0.14500000000000002</v>
          </cell>
          <cell r="L151">
            <v>8.4999999999999964E-2</v>
          </cell>
          <cell r="M151">
            <v>2.44</v>
          </cell>
          <cell r="N151">
            <v>2.4849999999999999</v>
          </cell>
          <cell r="O151">
            <v>2.9249999999999998</v>
          </cell>
          <cell r="P151">
            <v>2.3050000000000002</v>
          </cell>
          <cell r="Q151">
            <v>2.33</v>
          </cell>
          <cell r="R151">
            <v>-2.4999999999999911E-2</v>
          </cell>
          <cell r="S151">
            <v>4.4999999999999929E-2</v>
          </cell>
          <cell r="T151">
            <v>2.29</v>
          </cell>
        </row>
        <row r="152">
          <cell r="A152">
            <v>36554</v>
          </cell>
          <cell r="B152">
            <v>2.5649999999999999</v>
          </cell>
          <cell r="C152">
            <v>2.4849999999999999</v>
          </cell>
          <cell r="D152">
            <v>2.5550000000000002</v>
          </cell>
          <cell r="E152">
            <v>2.4</v>
          </cell>
          <cell r="F152">
            <v>2.665</v>
          </cell>
          <cell r="G152">
            <v>-9.9999999999997868E-3</v>
          </cell>
          <cell r="H152">
            <v>7.0000000000000284E-2</v>
          </cell>
          <cell r="I152">
            <v>8.0000000000000071E-2</v>
          </cell>
          <cell r="J152">
            <v>0.10000000000000009</v>
          </cell>
          <cell r="K152">
            <v>0.18000000000000016</v>
          </cell>
          <cell r="L152">
            <v>8.4999999999999964E-2</v>
          </cell>
          <cell r="M152">
            <v>2.4849999999999999</v>
          </cell>
          <cell r="N152">
            <v>2.6150000000000002</v>
          </cell>
          <cell r="O152">
            <v>2.9449999999999998</v>
          </cell>
          <cell r="P152">
            <v>2.37</v>
          </cell>
          <cell r="Q152">
            <v>2.39</v>
          </cell>
          <cell r="R152">
            <v>6.0000000000000053E-2</v>
          </cell>
          <cell r="S152">
            <v>0.13000000000000034</v>
          </cell>
          <cell r="T152">
            <v>2.3149999999999999</v>
          </cell>
        </row>
        <row r="153">
          <cell r="A153">
            <v>36555</v>
          </cell>
          <cell r="B153">
            <v>2.5649999999999999</v>
          </cell>
          <cell r="C153">
            <v>2.4849999999999999</v>
          </cell>
          <cell r="D153">
            <v>2.5550000000000002</v>
          </cell>
          <cell r="E153">
            <v>2.4</v>
          </cell>
          <cell r="F153">
            <v>2.665</v>
          </cell>
          <cell r="G153">
            <v>-9.9999999999997868E-3</v>
          </cell>
          <cell r="H153">
            <v>7.0000000000000284E-2</v>
          </cell>
          <cell r="I153">
            <v>8.0000000000000071E-2</v>
          </cell>
          <cell r="J153">
            <v>0.10000000000000009</v>
          </cell>
          <cell r="K153">
            <v>0.18000000000000016</v>
          </cell>
          <cell r="L153">
            <v>8.4999999999999964E-2</v>
          </cell>
          <cell r="M153">
            <v>2.4849999999999999</v>
          </cell>
          <cell r="N153">
            <v>2.6150000000000002</v>
          </cell>
          <cell r="O153">
            <v>2.9449999999999998</v>
          </cell>
          <cell r="P153">
            <v>2.37</v>
          </cell>
          <cell r="Q153">
            <v>2.39</v>
          </cell>
          <cell r="R153">
            <v>6.0000000000000053E-2</v>
          </cell>
          <cell r="S153">
            <v>0.13000000000000034</v>
          </cell>
          <cell r="T153">
            <v>2.3149999999999999</v>
          </cell>
        </row>
        <row r="154">
          <cell r="A154">
            <v>36556</v>
          </cell>
          <cell r="B154">
            <v>2.5649999999999999</v>
          </cell>
          <cell r="C154">
            <v>2.4849999999999999</v>
          </cell>
          <cell r="D154">
            <v>2.5550000000000002</v>
          </cell>
          <cell r="E154">
            <v>2.4</v>
          </cell>
          <cell r="F154">
            <v>2.665</v>
          </cell>
          <cell r="G154">
            <v>-9.9999999999997868E-3</v>
          </cell>
          <cell r="H154">
            <v>7.0000000000000284E-2</v>
          </cell>
          <cell r="I154">
            <v>8.0000000000000071E-2</v>
          </cell>
          <cell r="J154">
            <v>0.10000000000000009</v>
          </cell>
          <cell r="K154">
            <v>0.18000000000000016</v>
          </cell>
          <cell r="L154">
            <v>8.4999999999999964E-2</v>
          </cell>
          <cell r="M154">
            <v>2.4849999999999999</v>
          </cell>
          <cell r="N154">
            <v>2.6150000000000002</v>
          </cell>
          <cell r="O154">
            <v>2.9449999999999998</v>
          </cell>
          <cell r="P154">
            <v>2.37</v>
          </cell>
          <cell r="Q154">
            <v>2.39</v>
          </cell>
          <cell r="R154">
            <v>6.0000000000000053E-2</v>
          </cell>
          <cell r="S154">
            <v>0.13000000000000034</v>
          </cell>
          <cell r="T154">
            <v>2.3149999999999999</v>
          </cell>
        </row>
        <row r="155">
          <cell r="A155">
            <v>36557</v>
          </cell>
          <cell r="B155">
            <v>2.5150000000000001</v>
          </cell>
          <cell r="C155">
            <v>2.5</v>
          </cell>
          <cell r="D155">
            <v>2.65</v>
          </cell>
          <cell r="E155">
            <v>2.4049999999999998</v>
          </cell>
          <cell r="F155">
            <v>2.585</v>
          </cell>
          <cell r="G155">
            <v>0.13499999999999979</v>
          </cell>
          <cell r="H155">
            <v>0.14999999999999991</v>
          </cell>
          <cell r="I155">
            <v>1.5000000000000124E-2</v>
          </cell>
          <cell r="J155">
            <v>6.999999999999984E-2</v>
          </cell>
          <cell r="K155">
            <v>8.4999999999999964E-2</v>
          </cell>
          <cell r="L155">
            <v>9.5000000000000195E-2</v>
          </cell>
          <cell r="M155">
            <v>2.57</v>
          </cell>
          <cell r="N155">
            <v>2.7149999999999999</v>
          </cell>
          <cell r="O155">
            <v>3</v>
          </cell>
          <cell r="P155">
            <v>2.42</v>
          </cell>
          <cell r="Q155">
            <v>2.46</v>
          </cell>
          <cell r="R155">
            <v>6.4999999999999947E-2</v>
          </cell>
          <cell r="S155">
            <v>0.14500000000000002</v>
          </cell>
          <cell r="T155">
            <v>2.3650000000000002</v>
          </cell>
        </row>
        <row r="156">
          <cell r="A156">
            <v>36558</v>
          </cell>
          <cell r="B156">
            <v>2.6150000000000002</v>
          </cell>
          <cell r="C156">
            <v>2.5750000000000002</v>
          </cell>
          <cell r="D156">
            <v>2.7149999999999999</v>
          </cell>
          <cell r="E156">
            <v>2.5</v>
          </cell>
          <cell r="F156">
            <v>2.68</v>
          </cell>
          <cell r="G156">
            <v>9.9999999999999645E-2</v>
          </cell>
          <cell r="H156">
            <v>0.13999999999999968</v>
          </cell>
          <cell r="I156">
            <v>4.0000000000000036E-2</v>
          </cell>
          <cell r="J156">
            <v>6.4999999999999947E-2</v>
          </cell>
          <cell r="K156">
            <v>0.10499999999999998</v>
          </cell>
          <cell r="L156">
            <v>7.5000000000000178E-2</v>
          </cell>
          <cell r="M156">
            <v>2.6549999999999998</v>
          </cell>
          <cell r="N156">
            <v>2.7650000000000001</v>
          </cell>
          <cell r="O156">
            <v>3.0550000000000002</v>
          </cell>
          <cell r="P156">
            <v>2.52</v>
          </cell>
          <cell r="Q156">
            <v>2.5499999999999998</v>
          </cell>
          <cell r="R156">
            <v>5.0000000000000266E-2</v>
          </cell>
          <cell r="S156">
            <v>0.11000000000000032</v>
          </cell>
          <cell r="T156">
            <v>2.4550000000000001</v>
          </cell>
        </row>
        <row r="157">
          <cell r="A157">
            <v>36559</v>
          </cell>
          <cell r="B157">
            <v>2.6949999999999998</v>
          </cell>
          <cell r="C157">
            <v>2.66</v>
          </cell>
          <cell r="D157">
            <v>2.8</v>
          </cell>
          <cell r="E157">
            <v>2.58</v>
          </cell>
          <cell r="F157">
            <v>2.7749999999999999</v>
          </cell>
          <cell r="G157">
            <v>0.10499999999999998</v>
          </cell>
          <cell r="H157">
            <v>0.13999999999999968</v>
          </cell>
          <cell r="I157">
            <v>3.4999999999999698E-2</v>
          </cell>
          <cell r="J157">
            <v>8.0000000000000071E-2</v>
          </cell>
          <cell r="K157">
            <v>0.11499999999999977</v>
          </cell>
          <cell r="L157">
            <v>8.0000000000000071E-2</v>
          </cell>
          <cell r="M157">
            <v>2.69</v>
          </cell>
          <cell r="N157">
            <v>2.8250000000000002</v>
          </cell>
          <cell r="O157">
            <v>3.1549999999999998</v>
          </cell>
          <cell r="P157">
            <v>2.56</v>
          </cell>
          <cell r="Q157">
            <v>2.59</v>
          </cell>
          <cell r="R157">
            <v>2.5000000000000355E-2</v>
          </cell>
          <cell r="S157">
            <v>0.13500000000000023</v>
          </cell>
          <cell r="T157">
            <v>2.54</v>
          </cell>
        </row>
        <row r="158">
          <cell r="A158">
            <v>36560</v>
          </cell>
          <cell r="B158">
            <v>2.57</v>
          </cell>
          <cell r="C158">
            <v>2.5</v>
          </cell>
          <cell r="D158">
            <v>2.6749999999999998</v>
          </cell>
          <cell r="E158">
            <v>2.42</v>
          </cell>
          <cell r="F158">
            <v>2.65</v>
          </cell>
          <cell r="G158">
            <v>0.10499999999999998</v>
          </cell>
          <cell r="H158">
            <v>0.17499999999999982</v>
          </cell>
          <cell r="I158">
            <v>6.999999999999984E-2</v>
          </cell>
          <cell r="J158">
            <v>8.0000000000000071E-2</v>
          </cell>
          <cell r="K158">
            <v>0.14999999999999991</v>
          </cell>
          <cell r="L158">
            <v>8.0000000000000071E-2</v>
          </cell>
          <cell r="M158">
            <v>2.5449999999999999</v>
          </cell>
          <cell r="N158">
            <v>2.645</v>
          </cell>
          <cell r="O158">
            <v>3.06</v>
          </cell>
          <cell r="P158">
            <v>2.44</v>
          </cell>
          <cell r="Q158">
            <v>2.4849999999999999</v>
          </cell>
          <cell r="R158">
            <v>-2.9999999999999805E-2</v>
          </cell>
          <cell r="S158">
            <v>0.10000000000000009</v>
          </cell>
          <cell r="T158">
            <v>2.39</v>
          </cell>
        </row>
        <row r="159">
          <cell r="A159">
            <v>36561</v>
          </cell>
          <cell r="B159">
            <v>2.44</v>
          </cell>
          <cell r="C159">
            <v>2.3650000000000002</v>
          </cell>
          <cell r="D159">
            <v>2.5950000000000002</v>
          </cell>
          <cell r="E159">
            <v>2.31</v>
          </cell>
          <cell r="F159">
            <v>2.5150000000000001</v>
          </cell>
          <cell r="G159">
            <v>0.15500000000000025</v>
          </cell>
          <cell r="H159">
            <v>0.22999999999999998</v>
          </cell>
          <cell r="I159">
            <v>7.4999999999999734E-2</v>
          </cell>
          <cell r="J159">
            <v>7.5000000000000178E-2</v>
          </cell>
          <cell r="K159">
            <v>0.14999999999999991</v>
          </cell>
          <cell r="L159">
            <v>5.500000000000016E-2</v>
          </cell>
          <cell r="M159">
            <v>2.46</v>
          </cell>
          <cell r="N159">
            <v>2.6749999999999998</v>
          </cell>
          <cell r="O159">
            <v>3.04</v>
          </cell>
          <cell r="P159">
            <v>2.29</v>
          </cell>
          <cell r="Q159">
            <v>2.3250000000000002</v>
          </cell>
          <cell r="R159">
            <v>7.9999999999999627E-2</v>
          </cell>
          <cell r="S159">
            <v>0.21499999999999986</v>
          </cell>
          <cell r="T159">
            <v>2.2599999999999998</v>
          </cell>
        </row>
        <row r="160">
          <cell r="A160">
            <v>36562</v>
          </cell>
          <cell r="B160">
            <v>2.44</v>
          </cell>
          <cell r="C160">
            <v>2.3650000000000002</v>
          </cell>
          <cell r="D160">
            <v>2.5950000000000002</v>
          </cell>
          <cell r="E160">
            <v>2.31</v>
          </cell>
          <cell r="F160">
            <v>2.5150000000000001</v>
          </cell>
          <cell r="G160">
            <v>0.15500000000000025</v>
          </cell>
          <cell r="H160">
            <v>0.22999999999999998</v>
          </cell>
          <cell r="I160">
            <v>7.4999999999999734E-2</v>
          </cell>
          <cell r="J160">
            <v>7.5000000000000178E-2</v>
          </cell>
          <cell r="K160">
            <v>0.14999999999999991</v>
          </cell>
          <cell r="L160">
            <v>5.500000000000016E-2</v>
          </cell>
          <cell r="M160">
            <v>2.46</v>
          </cell>
          <cell r="N160">
            <v>2.6749999999999998</v>
          </cell>
          <cell r="O160">
            <v>3.04</v>
          </cell>
          <cell r="P160">
            <v>2.29</v>
          </cell>
          <cell r="Q160">
            <v>2.3250000000000002</v>
          </cell>
          <cell r="R160">
            <v>7.9999999999999627E-2</v>
          </cell>
          <cell r="S160">
            <v>0.21499999999999986</v>
          </cell>
          <cell r="T160">
            <v>2.2599999999999998</v>
          </cell>
        </row>
        <row r="161">
          <cell r="A161">
            <v>36563</v>
          </cell>
          <cell r="B161">
            <v>2.44</v>
          </cell>
          <cell r="C161">
            <v>2.3650000000000002</v>
          </cell>
          <cell r="D161">
            <v>2.5950000000000002</v>
          </cell>
          <cell r="E161">
            <v>2.31</v>
          </cell>
          <cell r="F161">
            <v>2.5150000000000001</v>
          </cell>
          <cell r="G161">
            <v>0.15500000000000025</v>
          </cell>
          <cell r="H161">
            <v>0.22999999999999998</v>
          </cell>
          <cell r="I161">
            <v>7.4999999999999734E-2</v>
          </cell>
          <cell r="J161">
            <v>7.5000000000000178E-2</v>
          </cell>
          <cell r="K161">
            <v>0.14999999999999991</v>
          </cell>
          <cell r="L161">
            <v>5.500000000000016E-2</v>
          </cell>
          <cell r="M161">
            <v>2.46</v>
          </cell>
          <cell r="N161">
            <v>2.6749999999999998</v>
          </cell>
          <cell r="O161">
            <v>3.04</v>
          </cell>
          <cell r="P161">
            <v>2.29</v>
          </cell>
          <cell r="Q161">
            <v>2.3250000000000002</v>
          </cell>
          <cell r="R161">
            <v>7.9999999999999627E-2</v>
          </cell>
          <cell r="S161">
            <v>0.21499999999999986</v>
          </cell>
          <cell r="T161">
            <v>2.2599999999999998</v>
          </cell>
        </row>
        <row r="162">
          <cell r="A162">
            <v>36564</v>
          </cell>
          <cell r="B162">
            <v>2.4649999999999999</v>
          </cell>
          <cell r="C162">
            <v>2.4</v>
          </cell>
          <cell r="D162">
            <v>2.6349999999999998</v>
          </cell>
          <cell r="E162">
            <v>2.375</v>
          </cell>
          <cell r="F162">
            <v>2.5299999999999998</v>
          </cell>
          <cell r="G162">
            <v>0.16999999999999993</v>
          </cell>
          <cell r="H162">
            <v>0.23499999999999988</v>
          </cell>
          <cell r="I162">
            <v>6.4999999999999947E-2</v>
          </cell>
          <cell r="J162">
            <v>6.4999999999999947E-2</v>
          </cell>
          <cell r="K162">
            <v>0.12999999999999989</v>
          </cell>
          <cell r="L162">
            <v>2.4999999999999911E-2</v>
          </cell>
          <cell r="M162">
            <v>2.4700000000000002</v>
          </cell>
          <cell r="N162">
            <v>2.7</v>
          </cell>
          <cell r="O162">
            <v>3.0649999999999999</v>
          </cell>
          <cell r="P162">
            <v>2.3650000000000002</v>
          </cell>
          <cell r="Q162">
            <v>2.38</v>
          </cell>
          <cell r="R162">
            <v>6.5000000000000391E-2</v>
          </cell>
          <cell r="S162">
            <v>0.22999999999999998</v>
          </cell>
          <cell r="T162">
            <v>2.34</v>
          </cell>
        </row>
        <row r="163">
          <cell r="A163">
            <v>36565</v>
          </cell>
          <cell r="B163">
            <v>2.34</v>
          </cell>
          <cell r="C163">
            <v>2.29</v>
          </cell>
          <cell r="D163">
            <v>2.5449999999999999</v>
          </cell>
          <cell r="E163">
            <v>2.2850000000000001</v>
          </cell>
          <cell r="F163">
            <v>2.3849999999999998</v>
          </cell>
          <cell r="G163">
            <v>0.20500000000000007</v>
          </cell>
          <cell r="H163">
            <v>0.25499999999999989</v>
          </cell>
          <cell r="I163">
            <v>4.9999999999999822E-2</v>
          </cell>
          <cell r="J163">
            <v>4.4999999999999929E-2</v>
          </cell>
          <cell r="K163">
            <v>9.4999999999999751E-2</v>
          </cell>
          <cell r="L163">
            <v>4.9999999999998934E-3</v>
          </cell>
          <cell r="M163">
            <v>2.35</v>
          </cell>
          <cell r="N163">
            <v>2.63</v>
          </cell>
          <cell r="O163">
            <v>2.9550000000000001</v>
          </cell>
          <cell r="P163">
            <v>2.2599999999999998</v>
          </cell>
          <cell r="Q163">
            <v>2.27</v>
          </cell>
          <cell r="R163">
            <v>8.4999999999999964E-2</v>
          </cell>
          <cell r="S163">
            <v>0.2799999999999998</v>
          </cell>
          <cell r="T163">
            <v>2.23</v>
          </cell>
        </row>
        <row r="164">
          <cell r="A164">
            <v>36566</v>
          </cell>
          <cell r="B164">
            <v>2.39</v>
          </cell>
          <cell r="C164">
            <v>2.375</v>
          </cell>
          <cell r="D164">
            <v>2.5550000000000002</v>
          </cell>
          <cell r="E164">
            <v>2.335</v>
          </cell>
          <cell r="F164">
            <v>2.44</v>
          </cell>
          <cell r="G164">
            <v>0.16500000000000004</v>
          </cell>
          <cell r="H164">
            <v>0.18000000000000016</v>
          </cell>
          <cell r="I164">
            <v>1.5000000000000124E-2</v>
          </cell>
          <cell r="J164">
            <v>4.9999999999999822E-2</v>
          </cell>
          <cell r="K164">
            <v>6.4999999999999947E-2</v>
          </cell>
          <cell r="L164">
            <v>4.0000000000000036E-2</v>
          </cell>
          <cell r="M164">
            <v>2.415</v>
          </cell>
          <cell r="N164">
            <v>2.645</v>
          </cell>
          <cell r="O164">
            <v>3.0350000000000001</v>
          </cell>
          <cell r="P164">
            <v>2.3199999999999998</v>
          </cell>
          <cell r="Q164">
            <v>2.335</v>
          </cell>
          <cell r="R164">
            <v>8.9999999999999858E-2</v>
          </cell>
          <cell r="S164">
            <v>0.22999999999999998</v>
          </cell>
          <cell r="T164">
            <v>2.2799999999999998</v>
          </cell>
        </row>
        <row r="165">
          <cell r="A165">
            <v>36567</v>
          </cell>
          <cell r="B165">
            <v>2.415</v>
          </cell>
          <cell r="C165">
            <v>2.3849999999999998</v>
          </cell>
          <cell r="D165">
            <v>2.5750000000000002</v>
          </cell>
          <cell r="E165">
            <v>2.37</v>
          </cell>
          <cell r="F165">
            <v>2.4649999999999999</v>
          </cell>
          <cell r="G165">
            <v>0.16000000000000014</v>
          </cell>
          <cell r="H165">
            <v>0.19000000000000039</v>
          </cell>
          <cell r="I165">
            <v>3.0000000000000249E-2</v>
          </cell>
          <cell r="J165">
            <v>4.9999999999999822E-2</v>
          </cell>
          <cell r="K165">
            <v>8.0000000000000071E-2</v>
          </cell>
          <cell r="L165">
            <v>1.499999999999968E-2</v>
          </cell>
          <cell r="M165">
            <v>2.46</v>
          </cell>
          <cell r="N165">
            <v>2.65</v>
          </cell>
          <cell r="O165">
            <v>3.11</v>
          </cell>
          <cell r="P165">
            <v>2.355</v>
          </cell>
          <cell r="Q165">
            <v>2.37</v>
          </cell>
          <cell r="R165">
            <v>7.4999999999999734E-2</v>
          </cell>
          <cell r="S165">
            <v>0.18999999999999995</v>
          </cell>
          <cell r="T165">
            <v>2.34</v>
          </cell>
        </row>
        <row r="166">
          <cell r="A166">
            <v>36568</v>
          </cell>
          <cell r="B166">
            <v>2.41</v>
          </cell>
          <cell r="C166">
            <v>2.34</v>
          </cell>
          <cell r="D166">
            <v>2.57</v>
          </cell>
          <cell r="E166">
            <v>2.35</v>
          </cell>
          <cell r="F166">
            <v>2.4500000000000002</v>
          </cell>
          <cell r="G166">
            <v>0.1599999999999997</v>
          </cell>
          <cell r="H166">
            <v>0.22999999999999998</v>
          </cell>
          <cell r="I166">
            <v>7.0000000000000284E-2</v>
          </cell>
          <cell r="J166">
            <v>4.0000000000000036E-2</v>
          </cell>
          <cell r="K166">
            <v>0.11000000000000032</v>
          </cell>
          <cell r="L166">
            <v>-1.0000000000000231E-2</v>
          </cell>
          <cell r="M166">
            <v>2.4700000000000002</v>
          </cell>
          <cell r="N166">
            <v>2.6549999999999998</v>
          </cell>
          <cell r="O166">
            <v>3.145</v>
          </cell>
          <cell r="P166">
            <v>2.36</v>
          </cell>
          <cell r="Q166">
            <v>2.38</v>
          </cell>
          <cell r="R166">
            <v>8.4999999999999964E-2</v>
          </cell>
          <cell r="S166">
            <v>0.18499999999999961</v>
          </cell>
          <cell r="T166">
            <v>2.33</v>
          </cell>
        </row>
        <row r="167">
          <cell r="A167">
            <v>36569</v>
          </cell>
          <cell r="B167">
            <v>2.41</v>
          </cell>
          <cell r="C167">
            <v>2.34</v>
          </cell>
          <cell r="D167">
            <v>2.57</v>
          </cell>
          <cell r="E167">
            <v>2.35</v>
          </cell>
          <cell r="F167">
            <v>2.4500000000000002</v>
          </cell>
          <cell r="G167">
            <v>0.1599999999999997</v>
          </cell>
          <cell r="H167">
            <v>0.22999999999999998</v>
          </cell>
          <cell r="I167">
            <v>7.0000000000000284E-2</v>
          </cell>
          <cell r="J167">
            <v>4.0000000000000036E-2</v>
          </cell>
          <cell r="K167">
            <v>0.11000000000000032</v>
          </cell>
          <cell r="L167">
            <v>-1.0000000000000231E-2</v>
          </cell>
          <cell r="M167">
            <v>2.4700000000000002</v>
          </cell>
          <cell r="N167">
            <v>2.6549999999999998</v>
          </cell>
          <cell r="O167">
            <v>3.145</v>
          </cell>
          <cell r="P167">
            <v>2.36</v>
          </cell>
          <cell r="Q167">
            <v>2.38</v>
          </cell>
          <cell r="R167">
            <v>8.4999999999999964E-2</v>
          </cell>
          <cell r="S167">
            <v>0.18499999999999961</v>
          </cell>
          <cell r="T167">
            <v>2.33</v>
          </cell>
        </row>
        <row r="168">
          <cell r="A168">
            <v>36570</v>
          </cell>
          <cell r="B168">
            <v>2.41</v>
          </cell>
          <cell r="C168">
            <v>2.34</v>
          </cell>
          <cell r="D168">
            <v>2.57</v>
          </cell>
          <cell r="E168">
            <v>2.35</v>
          </cell>
          <cell r="F168">
            <v>2.4500000000000002</v>
          </cell>
          <cell r="G168">
            <v>0.1599999999999997</v>
          </cell>
          <cell r="H168">
            <v>0.22999999999999998</v>
          </cell>
          <cell r="I168">
            <v>7.0000000000000284E-2</v>
          </cell>
          <cell r="J168">
            <v>4.0000000000000036E-2</v>
          </cell>
          <cell r="K168">
            <v>0.11000000000000032</v>
          </cell>
          <cell r="L168">
            <v>-1.0000000000000231E-2</v>
          </cell>
          <cell r="M168">
            <v>2.4700000000000002</v>
          </cell>
          <cell r="N168">
            <v>2.6549999999999998</v>
          </cell>
          <cell r="O168">
            <v>3.145</v>
          </cell>
          <cell r="P168">
            <v>2.36</v>
          </cell>
          <cell r="Q168">
            <v>2.38</v>
          </cell>
          <cell r="R168">
            <v>8.4999999999999964E-2</v>
          </cell>
          <cell r="S168">
            <v>0.18499999999999961</v>
          </cell>
          <cell r="T168">
            <v>2.33</v>
          </cell>
        </row>
        <row r="169">
          <cell r="A169">
            <v>36571</v>
          </cell>
          <cell r="B169">
            <v>2.38</v>
          </cell>
          <cell r="C169">
            <v>2.3450000000000002</v>
          </cell>
          <cell r="D169">
            <v>2.5750000000000002</v>
          </cell>
          <cell r="E169">
            <v>2.3450000000000002</v>
          </cell>
          <cell r="F169">
            <v>2.4350000000000001</v>
          </cell>
          <cell r="G169">
            <v>0.19500000000000028</v>
          </cell>
          <cell r="H169">
            <v>0.22999999999999998</v>
          </cell>
          <cell r="I169">
            <v>3.4999999999999698E-2</v>
          </cell>
          <cell r="J169">
            <v>5.500000000000016E-2</v>
          </cell>
          <cell r="K169">
            <v>8.9999999999999858E-2</v>
          </cell>
          <cell r="L169">
            <v>0</v>
          </cell>
          <cell r="M169">
            <v>2.46</v>
          </cell>
          <cell r="N169">
            <v>2.6850000000000001</v>
          </cell>
          <cell r="O169">
            <v>3.0649999999999999</v>
          </cell>
          <cell r="P169">
            <v>2.3199999999999998</v>
          </cell>
          <cell r="Q169">
            <v>2.355</v>
          </cell>
          <cell r="R169">
            <v>0.10999999999999988</v>
          </cell>
          <cell r="S169">
            <v>0.22500000000000009</v>
          </cell>
          <cell r="T169">
            <v>2.3149999999999999</v>
          </cell>
        </row>
        <row r="170">
          <cell r="A170">
            <v>36572</v>
          </cell>
          <cell r="B170">
            <v>2.4300000000000002</v>
          </cell>
          <cell r="C170">
            <v>2.4</v>
          </cell>
          <cell r="D170">
            <v>2.6</v>
          </cell>
          <cell r="E170">
            <v>2.37</v>
          </cell>
          <cell r="F170">
            <v>2.4649999999999999</v>
          </cell>
          <cell r="G170">
            <v>0.16999999999999993</v>
          </cell>
          <cell r="H170">
            <v>0.20000000000000018</v>
          </cell>
          <cell r="I170">
            <v>3.0000000000000249E-2</v>
          </cell>
          <cell r="J170">
            <v>3.4999999999999698E-2</v>
          </cell>
          <cell r="K170">
            <v>6.4999999999999947E-2</v>
          </cell>
          <cell r="L170">
            <v>2.9999999999999805E-2</v>
          </cell>
          <cell r="M170">
            <v>2.4750000000000001</v>
          </cell>
          <cell r="N170">
            <v>2.7149999999999999</v>
          </cell>
          <cell r="O170">
            <v>3.145</v>
          </cell>
          <cell r="P170">
            <v>2.3650000000000002</v>
          </cell>
          <cell r="Q170">
            <v>2.375</v>
          </cell>
          <cell r="R170">
            <v>0.11499999999999977</v>
          </cell>
          <cell r="S170">
            <v>0.23999999999999977</v>
          </cell>
          <cell r="T170">
            <v>2.335</v>
          </cell>
        </row>
        <row r="171">
          <cell r="A171">
            <v>36573</v>
          </cell>
          <cell r="B171">
            <v>2.48</v>
          </cell>
          <cell r="C171">
            <v>2.4449999999999998</v>
          </cell>
          <cell r="D171">
            <v>2.625</v>
          </cell>
          <cell r="E171">
            <v>2.41</v>
          </cell>
          <cell r="F171">
            <v>2.5099999999999998</v>
          </cell>
          <cell r="G171">
            <v>0.14500000000000002</v>
          </cell>
          <cell r="H171">
            <v>0.18000000000000016</v>
          </cell>
          <cell r="I171">
            <v>3.5000000000000142E-2</v>
          </cell>
          <cell r="J171">
            <v>2.9999999999999805E-2</v>
          </cell>
          <cell r="K171">
            <v>6.4999999999999947E-2</v>
          </cell>
          <cell r="L171">
            <v>3.4999999999999698E-2</v>
          </cell>
          <cell r="M171">
            <v>2.5249999999999999</v>
          </cell>
          <cell r="N171">
            <v>2.7250000000000001</v>
          </cell>
          <cell r="O171">
            <v>3.15</v>
          </cell>
          <cell r="P171">
            <v>2.4049999999999998</v>
          </cell>
          <cell r="Q171">
            <v>2.4</v>
          </cell>
          <cell r="R171">
            <v>0.10000000000000009</v>
          </cell>
          <cell r="S171">
            <v>0.20000000000000018</v>
          </cell>
          <cell r="T171">
            <v>2.34</v>
          </cell>
        </row>
        <row r="172">
          <cell r="A172">
            <v>36574</v>
          </cell>
          <cell r="B172">
            <v>2.4700000000000002</v>
          </cell>
          <cell r="C172">
            <v>2.4449999999999998</v>
          </cell>
          <cell r="D172">
            <v>2.62</v>
          </cell>
          <cell r="E172">
            <v>2.39</v>
          </cell>
          <cell r="F172">
            <v>2.5150000000000001</v>
          </cell>
          <cell r="G172">
            <v>0.14999999999999991</v>
          </cell>
          <cell r="H172">
            <v>0.17500000000000027</v>
          </cell>
          <cell r="I172">
            <v>2.5000000000000355E-2</v>
          </cell>
          <cell r="J172">
            <v>4.4999999999999929E-2</v>
          </cell>
          <cell r="K172">
            <v>7.0000000000000284E-2</v>
          </cell>
          <cell r="L172">
            <v>5.4999999999999716E-2</v>
          </cell>
          <cell r="M172">
            <v>2.5</v>
          </cell>
          <cell r="N172">
            <v>2.72</v>
          </cell>
          <cell r="O172">
            <v>3.145</v>
          </cell>
          <cell r="P172">
            <v>2.3849999999999998</v>
          </cell>
          <cell r="Q172">
            <v>2.395</v>
          </cell>
          <cell r="R172">
            <v>0.10000000000000009</v>
          </cell>
          <cell r="S172">
            <v>0.2200000000000002</v>
          </cell>
          <cell r="T172">
            <v>2.355</v>
          </cell>
        </row>
        <row r="173">
          <cell r="A173">
            <v>36575</v>
          </cell>
          <cell r="B173">
            <v>2.4649999999999999</v>
          </cell>
          <cell r="C173">
            <v>2.44</v>
          </cell>
          <cell r="D173">
            <v>2.645</v>
          </cell>
          <cell r="E173">
            <v>2.41</v>
          </cell>
          <cell r="F173">
            <v>2.5099999999999998</v>
          </cell>
          <cell r="G173">
            <v>0.18000000000000016</v>
          </cell>
          <cell r="H173">
            <v>0.20500000000000007</v>
          </cell>
          <cell r="I173">
            <v>2.4999999999999911E-2</v>
          </cell>
          <cell r="J173">
            <v>4.4999999999999929E-2</v>
          </cell>
          <cell r="K173">
            <v>6.999999999999984E-2</v>
          </cell>
          <cell r="L173">
            <v>2.9999999999999805E-2</v>
          </cell>
          <cell r="M173">
            <v>2.5299999999999998</v>
          </cell>
          <cell r="N173">
            <v>2.74</v>
          </cell>
          <cell r="O173">
            <v>3.17</v>
          </cell>
          <cell r="P173">
            <v>2.4049999999999998</v>
          </cell>
          <cell r="Q173">
            <v>2.41</v>
          </cell>
          <cell r="R173">
            <v>9.5000000000000195E-2</v>
          </cell>
          <cell r="S173">
            <v>0.21000000000000041</v>
          </cell>
          <cell r="T173">
            <v>2.3650000000000002</v>
          </cell>
        </row>
        <row r="174">
          <cell r="A174">
            <v>36576</v>
          </cell>
          <cell r="B174">
            <v>2.4649999999999999</v>
          </cell>
          <cell r="C174">
            <v>2.44</v>
          </cell>
          <cell r="D174">
            <v>2.645</v>
          </cell>
          <cell r="E174">
            <v>2.41</v>
          </cell>
          <cell r="F174">
            <v>2.5099999999999998</v>
          </cell>
          <cell r="G174">
            <v>0.18000000000000016</v>
          </cell>
          <cell r="H174">
            <v>0.20500000000000007</v>
          </cell>
          <cell r="I174">
            <v>2.4999999999999911E-2</v>
          </cell>
          <cell r="J174">
            <v>4.4999999999999929E-2</v>
          </cell>
          <cell r="K174">
            <v>6.999999999999984E-2</v>
          </cell>
          <cell r="L174">
            <v>2.9999999999999805E-2</v>
          </cell>
          <cell r="M174">
            <v>2.5299999999999998</v>
          </cell>
          <cell r="N174">
            <v>2.74</v>
          </cell>
          <cell r="O174">
            <v>3.17</v>
          </cell>
          <cell r="P174">
            <v>2.4049999999999998</v>
          </cell>
          <cell r="Q174">
            <v>2.41</v>
          </cell>
          <cell r="R174">
            <v>9.5000000000000195E-2</v>
          </cell>
          <cell r="S174">
            <v>0.21000000000000041</v>
          </cell>
          <cell r="T174">
            <v>2.3650000000000002</v>
          </cell>
        </row>
        <row r="175">
          <cell r="A175">
            <v>36577</v>
          </cell>
          <cell r="B175">
            <v>2.4649999999999999</v>
          </cell>
          <cell r="C175">
            <v>2.44</v>
          </cell>
          <cell r="D175">
            <v>2.645</v>
          </cell>
          <cell r="E175">
            <v>2.41</v>
          </cell>
          <cell r="F175">
            <v>2.5099999999999998</v>
          </cell>
          <cell r="G175">
            <v>0.18000000000000016</v>
          </cell>
          <cell r="H175">
            <v>0.20500000000000007</v>
          </cell>
          <cell r="I175">
            <v>2.4999999999999911E-2</v>
          </cell>
          <cell r="J175">
            <v>4.4999999999999929E-2</v>
          </cell>
          <cell r="K175">
            <v>6.999999999999984E-2</v>
          </cell>
          <cell r="L175">
            <v>2.9999999999999805E-2</v>
          </cell>
          <cell r="M175">
            <v>2.5299999999999998</v>
          </cell>
          <cell r="N175">
            <v>2.74</v>
          </cell>
          <cell r="O175">
            <v>3.17</v>
          </cell>
          <cell r="P175">
            <v>2.4049999999999998</v>
          </cell>
          <cell r="Q175">
            <v>2.41</v>
          </cell>
          <cell r="R175">
            <v>9.5000000000000195E-2</v>
          </cell>
          <cell r="S175">
            <v>0.21000000000000041</v>
          </cell>
          <cell r="T175">
            <v>2.3650000000000002</v>
          </cell>
        </row>
        <row r="176">
          <cell r="A176">
            <v>36578</v>
          </cell>
          <cell r="B176">
            <v>2.4649999999999999</v>
          </cell>
          <cell r="C176">
            <v>2.44</v>
          </cell>
          <cell r="D176">
            <v>2.645</v>
          </cell>
          <cell r="E176">
            <v>2.41</v>
          </cell>
          <cell r="F176">
            <v>2.5099999999999998</v>
          </cell>
          <cell r="G176">
            <v>0.18000000000000016</v>
          </cell>
          <cell r="H176">
            <v>0.20500000000000007</v>
          </cell>
          <cell r="I176">
            <v>2.4999999999999911E-2</v>
          </cell>
          <cell r="J176">
            <v>4.4999999999999929E-2</v>
          </cell>
          <cell r="K176">
            <v>6.999999999999984E-2</v>
          </cell>
          <cell r="L176">
            <v>2.9999999999999805E-2</v>
          </cell>
          <cell r="M176">
            <v>2.5299999999999998</v>
          </cell>
          <cell r="N176">
            <v>2.74</v>
          </cell>
          <cell r="O176">
            <v>3.17</v>
          </cell>
          <cell r="P176">
            <v>2.4049999999999998</v>
          </cell>
          <cell r="Q176">
            <v>2.41</v>
          </cell>
          <cell r="R176">
            <v>9.5000000000000195E-2</v>
          </cell>
          <cell r="S176">
            <v>0.21000000000000041</v>
          </cell>
          <cell r="T176">
            <v>2.3650000000000002</v>
          </cell>
        </row>
        <row r="177">
          <cell r="A177">
            <v>36579</v>
          </cell>
          <cell r="B177">
            <v>2.3849999999999998</v>
          </cell>
          <cell r="C177">
            <v>2.355</v>
          </cell>
          <cell r="D177">
            <v>2.63</v>
          </cell>
          <cell r="E177">
            <v>2.34</v>
          </cell>
          <cell r="F177">
            <v>2.4350000000000001</v>
          </cell>
          <cell r="G177">
            <v>0.24500000000000011</v>
          </cell>
          <cell r="H177">
            <v>0.27499999999999991</v>
          </cell>
          <cell r="I177">
            <v>2.9999999999999805E-2</v>
          </cell>
          <cell r="J177">
            <v>5.0000000000000266E-2</v>
          </cell>
          <cell r="K177">
            <v>8.0000000000000071E-2</v>
          </cell>
          <cell r="L177">
            <v>1.5000000000000124E-2</v>
          </cell>
          <cell r="M177">
            <v>2.4649999999999999</v>
          </cell>
          <cell r="N177">
            <v>2.71</v>
          </cell>
          <cell r="O177">
            <v>3.08</v>
          </cell>
          <cell r="P177">
            <v>2.31</v>
          </cell>
          <cell r="Q177">
            <v>2.35</v>
          </cell>
          <cell r="R177">
            <v>8.0000000000000071E-2</v>
          </cell>
          <cell r="S177">
            <v>0.24500000000000011</v>
          </cell>
          <cell r="T177">
            <v>2.3149999999999999</v>
          </cell>
        </row>
        <row r="178">
          <cell r="A178">
            <v>36580</v>
          </cell>
          <cell r="B178">
            <v>2.35</v>
          </cell>
          <cell r="C178">
            <v>2.34</v>
          </cell>
          <cell r="D178">
            <v>2.5950000000000002</v>
          </cell>
          <cell r="E178">
            <v>2.2850000000000001</v>
          </cell>
          <cell r="F178">
            <v>2.38</v>
          </cell>
          <cell r="G178">
            <v>0.24500000000000011</v>
          </cell>
          <cell r="H178">
            <v>0.25500000000000034</v>
          </cell>
          <cell r="I178">
            <v>1.0000000000000231E-2</v>
          </cell>
          <cell r="J178">
            <v>2.9999999999999805E-2</v>
          </cell>
          <cell r="K178">
            <v>4.0000000000000036E-2</v>
          </cell>
          <cell r="L178">
            <v>5.4999999999999716E-2</v>
          </cell>
          <cell r="M178">
            <v>2.4249999999999998</v>
          </cell>
          <cell r="N178">
            <v>2.6850000000000001</v>
          </cell>
          <cell r="O178">
            <v>3.0550000000000002</v>
          </cell>
          <cell r="P178">
            <v>2.27</v>
          </cell>
          <cell r="Q178">
            <v>2.3199999999999998</v>
          </cell>
          <cell r="R178">
            <v>8.9999999999999858E-2</v>
          </cell>
          <cell r="S178">
            <v>0.26000000000000023</v>
          </cell>
          <cell r="T178">
            <v>2.2599999999999998</v>
          </cell>
        </row>
        <row r="179">
          <cell r="A179">
            <v>36581</v>
          </cell>
          <cell r="B179">
            <v>2.375</v>
          </cell>
          <cell r="C179">
            <v>2.35</v>
          </cell>
          <cell r="D179">
            <v>2.61</v>
          </cell>
          <cell r="E179">
            <v>2.31</v>
          </cell>
          <cell r="F179">
            <v>2.41</v>
          </cell>
          <cell r="G179">
            <v>0.23499999999999988</v>
          </cell>
          <cell r="H179">
            <v>0.25999999999999979</v>
          </cell>
          <cell r="I179">
            <v>2.4999999999999911E-2</v>
          </cell>
          <cell r="J179">
            <v>3.5000000000000142E-2</v>
          </cell>
          <cell r="K179">
            <v>6.0000000000000053E-2</v>
          </cell>
          <cell r="L179">
            <v>4.0000000000000036E-2</v>
          </cell>
          <cell r="M179">
            <v>2.4500000000000002</v>
          </cell>
          <cell r="N179">
            <v>2.7</v>
          </cell>
          <cell r="O179">
            <v>3.105</v>
          </cell>
          <cell r="P179">
            <v>2.3050000000000002</v>
          </cell>
          <cell r="Q179">
            <v>2.335</v>
          </cell>
          <cell r="R179">
            <v>9.0000000000000302E-2</v>
          </cell>
          <cell r="S179">
            <v>0.25</v>
          </cell>
          <cell r="T179">
            <v>2.3050000000000002</v>
          </cell>
        </row>
        <row r="180">
          <cell r="A180">
            <v>36582</v>
          </cell>
          <cell r="B180">
            <v>2.375</v>
          </cell>
          <cell r="C180">
            <v>2.36</v>
          </cell>
          <cell r="D180">
            <v>2.6</v>
          </cell>
          <cell r="E180">
            <v>2.31</v>
          </cell>
          <cell r="F180">
            <v>2.4249999999999998</v>
          </cell>
          <cell r="G180">
            <v>0.22500000000000009</v>
          </cell>
          <cell r="H180">
            <v>0.24000000000000021</v>
          </cell>
          <cell r="I180">
            <v>1.5000000000000124E-2</v>
          </cell>
          <cell r="J180">
            <v>4.9999999999999822E-2</v>
          </cell>
          <cell r="K180">
            <v>6.4999999999999947E-2</v>
          </cell>
          <cell r="L180">
            <v>4.9999999999999822E-2</v>
          </cell>
          <cell r="M180">
            <v>2.4449999999999998</v>
          </cell>
          <cell r="N180">
            <v>2.68</v>
          </cell>
          <cell r="O180">
            <v>3.125</v>
          </cell>
          <cell r="P180">
            <v>2.3149999999999999</v>
          </cell>
          <cell r="Q180">
            <v>2.34</v>
          </cell>
          <cell r="R180">
            <v>8.0000000000000071E-2</v>
          </cell>
          <cell r="S180">
            <v>0.23500000000000032</v>
          </cell>
          <cell r="T180">
            <v>2.2949999999999999</v>
          </cell>
        </row>
        <row r="181">
          <cell r="A181">
            <v>36583</v>
          </cell>
          <cell r="B181">
            <v>2.375</v>
          </cell>
          <cell r="C181">
            <v>2.36</v>
          </cell>
          <cell r="D181">
            <v>2.6</v>
          </cell>
          <cell r="E181">
            <v>2.31</v>
          </cell>
          <cell r="F181">
            <v>2.4249999999999998</v>
          </cell>
          <cell r="G181">
            <v>0.22500000000000009</v>
          </cell>
          <cell r="H181">
            <v>0.24000000000000021</v>
          </cell>
          <cell r="I181">
            <v>1.5000000000000124E-2</v>
          </cell>
          <cell r="J181">
            <v>4.9999999999999822E-2</v>
          </cell>
          <cell r="K181">
            <v>6.4999999999999947E-2</v>
          </cell>
          <cell r="L181">
            <v>4.9999999999999822E-2</v>
          </cell>
          <cell r="M181">
            <v>2.4449999999999998</v>
          </cell>
          <cell r="N181">
            <v>2.68</v>
          </cell>
          <cell r="O181">
            <v>3.125</v>
          </cell>
          <cell r="P181">
            <v>2.3149999999999999</v>
          </cell>
          <cell r="Q181">
            <v>2.34</v>
          </cell>
          <cell r="R181">
            <v>8.0000000000000071E-2</v>
          </cell>
          <cell r="S181">
            <v>0.23500000000000032</v>
          </cell>
          <cell r="T181">
            <v>2.2949999999999999</v>
          </cell>
        </row>
        <row r="182">
          <cell r="A182">
            <v>36584</v>
          </cell>
          <cell r="B182">
            <v>2.375</v>
          </cell>
          <cell r="C182">
            <v>2.36</v>
          </cell>
          <cell r="D182">
            <v>2.6</v>
          </cell>
          <cell r="E182">
            <v>2.31</v>
          </cell>
          <cell r="F182">
            <v>2.4249999999999998</v>
          </cell>
          <cell r="G182">
            <v>0.22500000000000009</v>
          </cell>
          <cell r="H182">
            <v>0.24000000000000021</v>
          </cell>
          <cell r="I182">
            <v>1.5000000000000124E-2</v>
          </cell>
          <cell r="J182">
            <v>4.9999999999999822E-2</v>
          </cell>
          <cell r="K182">
            <v>6.4999999999999947E-2</v>
          </cell>
          <cell r="L182">
            <v>4.9999999999999822E-2</v>
          </cell>
          <cell r="M182">
            <v>2.4449999999999998</v>
          </cell>
          <cell r="N182">
            <v>2.68</v>
          </cell>
          <cell r="O182">
            <v>3.125</v>
          </cell>
          <cell r="P182">
            <v>2.3149999999999999</v>
          </cell>
          <cell r="Q182">
            <v>2.34</v>
          </cell>
          <cell r="R182">
            <v>8.0000000000000071E-2</v>
          </cell>
          <cell r="S182">
            <v>0.23500000000000032</v>
          </cell>
          <cell r="T182">
            <v>2.2949999999999999</v>
          </cell>
        </row>
        <row r="183">
          <cell r="A183">
            <v>36585</v>
          </cell>
          <cell r="B183">
            <v>2.4350000000000001</v>
          </cell>
          <cell r="C183">
            <v>2.39</v>
          </cell>
          <cell r="D183">
            <v>2.61</v>
          </cell>
          <cell r="E183">
            <v>2.3250000000000002</v>
          </cell>
          <cell r="F183">
            <v>2.48</v>
          </cell>
          <cell r="G183">
            <v>0.17499999999999982</v>
          </cell>
          <cell r="H183">
            <v>0.21999999999999975</v>
          </cell>
          <cell r="I183">
            <v>4.4999999999999929E-2</v>
          </cell>
          <cell r="J183">
            <v>4.4999999999999929E-2</v>
          </cell>
          <cell r="K183">
            <v>8.9999999999999858E-2</v>
          </cell>
          <cell r="L183">
            <v>6.4999999999999947E-2</v>
          </cell>
          <cell r="M183">
            <v>2.4550000000000001</v>
          </cell>
          <cell r="N183">
            <v>2.68</v>
          </cell>
          <cell r="O183">
            <v>3.165</v>
          </cell>
          <cell r="P183">
            <v>2.3250000000000002</v>
          </cell>
          <cell r="Q183">
            <v>2.35</v>
          </cell>
          <cell r="R183">
            <v>7.0000000000000284E-2</v>
          </cell>
          <cell r="S183">
            <v>0.22500000000000009</v>
          </cell>
          <cell r="T183">
            <v>2.33</v>
          </cell>
        </row>
        <row r="184">
          <cell r="A184">
            <v>36586</v>
          </cell>
          <cell r="B184">
            <v>2.5150000000000001</v>
          </cell>
          <cell r="C184">
            <v>2.5249999999999999</v>
          </cell>
          <cell r="D184">
            <v>2.67</v>
          </cell>
          <cell r="E184">
            <v>2.4300000000000002</v>
          </cell>
          <cell r="F184">
            <v>2.5649999999999999</v>
          </cell>
          <cell r="G184">
            <v>0.1549999999999998</v>
          </cell>
          <cell r="H184">
            <v>0.14500000000000002</v>
          </cell>
          <cell r="I184">
            <v>-9.9999999999997868E-3</v>
          </cell>
          <cell r="J184">
            <v>4.9999999999999822E-2</v>
          </cell>
          <cell r="K184">
            <v>4.0000000000000036E-2</v>
          </cell>
          <cell r="L184">
            <v>9.4999999999999751E-2</v>
          </cell>
          <cell r="M184">
            <v>2.5550000000000002</v>
          </cell>
          <cell r="N184">
            <v>2.76</v>
          </cell>
          <cell r="O184">
            <v>3.2749999999999999</v>
          </cell>
          <cell r="P184">
            <v>2.44</v>
          </cell>
          <cell r="Q184">
            <v>2.4700000000000002</v>
          </cell>
          <cell r="R184">
            <v>8.9999999999999858E-2</v>
          </cell>
          <cell r="S184">
            <v>0.20499999999999963</v>
          </cell>
          <cell r="T184">
            <v>2.4249999999999998</v>
          </cell>
        </row>
        <row r="185">
          <cell r="A185">
            <v>36587</v>
          </cell>
          <cell r="B185">
            <v>2.62</v>
          </cell>
          <cell r="C185">
            <v>2.62</v>
          </cell>
          <cell r="D185">
            <v>2.7450000000000001</v>
          </cell>
          <cell r="E185">
            <v>2.5350000000000001</v>
          </cell>
          <cell r="F185">
            <v>2.64</v>
          </cell>
          <cell r="G185">
            <v>0.125</v>
          </cell>
          <cell r="H185">
            <v>0.125</v>
          </cell>
          <cell r="I185">
            <v>0</v>
          </cell>
          <cell r="J185">
            <v>2.0000000000000018E-2</v>
          </cell>
          <cell r="K185">
            <v>2.0000000000000018E-2</v>
          </cell>
          <cell r="L185">
            <v>8.4999999999999964E-2</v>
          </cell>
          <cell r="M185">
            <v>2.69</v>
          </cell>
          <cell r="N185">
            <v>2.875</v>
          </cell>
          <cell r="O185">
            <v>3.32</v>
          </cell>
          <cell r="P185">
            <v>2.5249999999999999</v>
          </cell>
          <cell r="Q185">
            <v>2.56</v>
          </cell>
          <cell r="R185">
            <v>0.12999999999999989</v>
          </cell>
          <cell r="S185">
            <v>0.18500000000000005</v>
          </cell>
          <cell r="T185">
            <v>2.5150000000000001</v>
          </cell>
        </row>
        <row r="186">
          <cell r="A186">
            <v>36588</v>
          </cell>
          <cell r="B186">
            <v>2.665</v>
          </cell>
          <cell r="C186">
            <v>2.64</v>
          </cell>
          <cell r="D186">
            <v>2.79</v>
          </cell>
          <cell r="E186">
            <v>2.585</v>
          </cell>
          <cell r="F186">
            <v>2.72</v>
          </cell>
          <cell r="G186">
            <v>0.125</v>
          </cell>
          <cell r="H186">
            <v>0.14999999999999991</v>
          </cell>
          <cell r="I186">
            <v>2.4999999999999911E-2</v>
          </cell>
          <cell r="J186">
            <v>5.500000000000016E-2</v>
          </cell>
          <cell r="K186">
            <v>8.0000000000000071E-2</v>
          </cell>
          <cell r="L186">
            <v>5.500000000000016E-2</v>
          </cell>
          <cell r="M186">
            <v>2.73</v>
          </cell>
          <cell r="N186">
            <v>2.96</v>
          </cell>
          <cell r="O186">
            <v>3.51</v>
          </cell>
          <cell r="P186">
            <v>2.59</v>
          </cell>
          <cell r="Q186">
            <v>2.5950000000000002</v>
          </cell>
          <cell r="R186">
            <v>0.16999999999999993</v>
          </cell>
          <cell r="S186">
            <v>0.22999999999999998</v>
          </cell>
          <cell r="T186">
            <v>2.61</v>
          </cell>
        </row>
        <row r="187">
          <cell r="A187">
            <v>36589</v>
          </cell>
          <cell r="B187">
            <v>2.58</v>
          </cell>
          <cell r="C187">
            <v>2.5550000000000002</v>
          </cell>
          <cell r="D187">
            <v>2.75</v>
          </cell>
          <cell r="E187">
            <v>2.4900000000000002</v>
          </cell>
          <cell r="F187">
            <v>2.6349999999999998</v>
          </cell>
          <cell r="G187">
            <v>0.16999999999999993</v>
          </cell>
          <cell r="H187">
            <v>0.19499999999999984</v>
          </cell>
          <cell r="I187">
            <v>2.4999999999999911E-2</v>
          </cell>
          <cell r="J187">
            <v>5.4999999999999716E-2</v>
          </cell>
          <cell r="K187">
            <v>7.9999999999999627E-2</v>
          </cell>
          <cell r="L187">
            <v>6.4999999999999947E-2</v>
          </cell>
          <cell r="M187">
            <v>2.67</v>
          </cell>
          <cell r="N187">
            <v>2.91</v>
          </cell>
          <cell r="O187">
            <v>3.415</v>
          </cell>
          <cell r="P187">
            <v>2.4900000000000002</v>
          </cell>
          <cell r="Q187">
            <v>2.5150000000000001</v>
          </cell>
          <cell r="R187">
            <v>0.16000000000000014</v>
          </cell>
          <cell r="S187">
            <v>0.24000000000000021</v>
          </cell>
          <cell r="T187">
            <v>2.61</v>
          </cell>
        </row>
        <row r="188">
          <cell r="A188">
            <v>36590</v>
          </cell>
          <cell r="B188">
            <v>2.58</v>
          </cell>
          <cell r="C188">
            <v>2.5550000000000002</v>
          </cell>
          <cell r="D188">
            <v>2.75</v>
          </cell>
          <cell r="E188">
            <v>2.4900000000000002</v>
          </cell>
          <cell r="F188">
            <v>2.6349999999999998</v>
          </cell>
          <cell r="G188">
            <v>0.16999999999999993</v>
          </cell>
          <cell r="H188">
            <v>0.19499999999999984</v>
          </cell>
          <cell r="I188">
            <v>2.4999999999999911E-2</v>
          </cell>
          <cell r="J188">
            <v>5.4999999999999716E-2</v>
          </cell>
          <cell r="K188">
            <v>7.9999999999999627E-2</v>
          </cell>
          <cell r="L188">
            <v>6.4999999999999947E-2</v>
          </cell>
          <cell r="M188">
            <v>2.67</v>
          </cell>
          <cell r="N188">
            <v>2.91</v>
          </cell>
          <cell r="O188">
            <v>3.415</v>
          </cell>
          <cell r="P188">
            <v>2.4900000000000002</v>
          </cell>
          <cell r="Q188">
            <v>2.5150000000000001</v>
          </cell>
          <cell r="R188">
            <v>0.16000000000000014</v>
          </cell>
          <cell r="S188">
            <v>0.24000000000000021</v>
          </cell>
          <cell r="T188">
            <v>2.61</v>
          </cell>
        </row>
        <row r="189">
          <cell r="A189">
            <v>36591</v>
          </cell>
          <cell r="B189">
            <v>2.58</v>
          </cell>
          <cell r="C189">
            <v>2.5550000000000002</v>
          </cell>
          <cell r="D189">
            <v>2.75</v>
          </cell>
          <cell r="E189">
            <v>2.4900000000000002</v>
          </cell>
          <cell r="F189">
            <v>2.6349999999999998</v>
          </cell>
          <cell r="G189">
            <v>0.16999999999999993</v>
          </cell>
          <cell r="H189">
            <v>0.19499999999999984</v>
          </cell>
          <cell r="I189">
            <v>2.4999999999999911E-2</v>
          </cell>
          <cell r="J189">
            <v>5.4999999999999716E-2</v>
          </cell>
          <cell r="K189">
            <v>7.9999999999999627E-2</v>
          </cell>
          <cell r="L189">
            <v>6.4999999999999947E-2</v>
          </cell>
          <cell r="M189">
            <v>2.67</v>
          </cell>
          <cell r="N189">
            <v>2.91</v>
          </cell>
          <cell r="O189">
            <v>3.415</v>
          </cell>
          <cell r="P189">
            <v>2.4900000000000002</v>
          </cell>
          <cell r="Q189">
            <v>2.5150000000000001</v>
          </cell>
          <cell r="R189">
            <v>0.16000000000000014</v>
          </cell>
          <cell r="S189">
            <v>0.24000000000000021</v>
          </cell>
          <cell r="T189">
            <v>2.61</v>
          </cell>
        </row>
        <row r="190">
          <cell r="A190">
            <v>36592</v>
          </cell>
          <cell r="B190">
            <v>2.67</v>
          </cell>
          <cell r="C190">
            <v>2.6549999999999998</v>
          </cell>
          <cell r="D190">
            <v>2.86</v>
          </cell>
          <cell r="E190">
            <v>2.5449999999999999</v>
          </cell>
          <cell r="F190">
            <v>2.7149999999999999</v>
          </cell>
          <cell r="G190">
            <v>0.18999999999999995</v>
          </cell>
          <cell r="H190">
            <v>0.20500000000000007</v>
          </cell>
          <cell r="I190">
            <v>1.5000000000000124E-2</v>
          </cell>
          <cell r="J190">
            <v>4.4999999999999929E-2</v>
          </cell>
          <cell r="K190">
            <v>6.0000000000000053E-2</v>
          </cell>
          <cell r="L190">
            <v>0.10999999999999988</v>
          </cell>
          <cell r="M190">
            <v>2.7250000000000001</v>
          </cell>
          <cell r="N190">
            <v>3.0350000000000001</v>
          </cell>
          <cell r="O190">
            <v>3.4950000000000001</v>
          </cell>
          <cell r="P190">
            <v>2.5550000000000002</v>
          </cell>
          <cell r="Q190">
            <v>2.5950000000000002</v>
          </cell>
          <cell r="R190">
            <v>0.17500000000000027</v>
          </cell>
          <cell r="S190">
            <v>0.31000000000000005</v>
          </cell>
          <cell r="T190">
            <v>2.57</v>
          </cell>
        </row>
        <row r="191">
          <cell r="A191">
            <v>36593</v>
          </cell>
          <cell r="B191">
            <v>2.7149999999999999</v>
          </cell>
          <cell r="C191">
            <v>2.71</v>
          </cell>
          <cell r="D191">
            <v>2.915</v>
          </cell>
          <cell r="E191">
            <v>2.6</v>
          </cell>
          <cell r="F191">
            <v>2.75</v>
          </cell>
          <cell r="G191">
            <v>0.20000000000000018</v>
          </cell>
          <cell r="H191">
            <v>0.20500000000000007</v>
          </cell>
          <cell r="I191">
            <v>4.9999999999998934E-3</v>
          </cell>
          <cell r="J191">
            <v>3.5000000000000142E-2</v>
          </cell>
          <cell r="K191">
            <v>4.0000000000000036E-2</v>
          </cell>
          <cell r="L191">
            <v>0.10999999999999988</v>
          </cell>
          <cell r="M191">
            <v>2.7549999999999999</v>
          </cell>
          <cell r="N191">
            <v>3.0750000000000002</v>
          </cell>
          <cell r="O191">
            <v>3.5249999999999999</v>
          </cell>
          <cell r="P191">
            <v>2.605</v>
          </cell>
          <cell r="Q191">
            <v>2.63</v>
          </cell>
          <cell r="R191">
            <v>0.16000000000000014</v>
          </cell>
          <cell r="S191">
            <v>0.32000000000000028</v>
          </cell>
          <cell r="T191">
            <v>2.61</v>
          </cell>
        </row>
        <row r="192">
          <cell r="A192">
            <v>36594</v>
          </cell>
          <cell r="B192">
            <v>2.68</v>
          </cell>
          <cell r="C192">
            <v>2.6749999999999998</v>
          </cell>
          <cell r="D192">
            <v>2.835</v>
          </cell>
          <cell r="E192">
            <v>2.56</v>
          </cell>
          <cell r="F192">
            <v>2.72</v>
          </cell>
          <cell r="G192">
            <v>0.1549999999999998</v>
          </cell>
          <cell r="H192">
            <v>0.16000000000000014</v>
          </cell>
          <cell r="I192">
            <v>5.0000000000003375E-3</v>
          </cell>
          <cell r="J192">
            <v>4.0000000000000036E-2</v>
          </cell>
          <cell r="K192">
            <v>4.5000000000000373E-2</v>
          </cell>
          <cell r="L192">
            <v>0.11499999999999977</v>
          </cell>
          <cell r="M192">
            <v>2.7349999999999999</v>
          </cell>
          <cell r="N192">
            <v>3.0150000000000001</v>
          </cell>
          <cell r="O192">
            <v>3.4750000000000001</v>
          </cell>
          <cell r="P192">
            <v>2.58</v>
          </cell>
          <cell r="Q192">
            <v>2.625</v>
          </cell>
          <cell r="R192">
            <v>0.18000000000000016</v>
          </cell>
          <cell r="S192">
            <v>0.28000000000000025</v>
          </cell>
          <cell r="T192">
            <v>2.605</v>
          </cell>
        </row>
        <row r="193">
          <cell r="A193">
            <v>36595</v>
          </cell>
          <cell r="B193">
            <v>2.6</v>
          </cell>
          <cell r="C193">
            <v>2.5750000000000002</v>
          </cell>
          <cell r="D193">
            <v>2.7749999999999999</v>
          </cell>
          <cell r="E193">
            <v>2.52</v>
          </cell>
          <cell r="F193">
            <v>2.625</v>
          </cell>
          <cell r="G193">
            <v>0.17499999999999982</v>
          </cell>
          <cell r="H193">
            <v>0.19999999999999973</v>
          </cell>
          <cell r="I193">
            <v>2.4999999999999911E-2</v>
          </cell>
          <cell r="J193">
            <v>2.4999999999999911E-2</v>
          </cell>
          <cell r="K193">
            <v>4.9999999999999822E-2</v>
          </cell>
          <cell r="L193">
            <v>5.500000000000016E-2</v>
          </cell>
          <cell r="M193">
            <v>2.67</v>
          </cell>
          <cell r="N193">
            <v>2.94</v>
          </cell>
          <cell r="O193">
            <v>3.4249999999999998</v>
          </cell>
          <cell r="P193">
            <v>2.5249999999999999</v>
          </cell>
          <cell r="Q193">
            <v>2.56</v>
          </cell>
          <cell r="R193">
            <v>0.16500000000000004</v>
          </cell>
          <cell r="S193">
            <v>0.27</v>
          </cell>
          <cell r="T193">
            <v>2.5350000000000001</v>
          </cell>
        </row>
        <row r="194">
          <cell r="A194">
            <v>36596</v>
          </cell>
          <cell r="B194">
            <v>2.65</v>
          </cell>
          <cell r="C194">
            <v>2.6</v>
          </cell>
          <cell r="D194">
            <v>2.8250000000000002</v>
          </cell>
          <cell r="E194">
            <v>2.5499999999999998</v>
          </cell>
          <cell r="F194">
            <v>2.71</v>
          </cell>
          <cell r="G194">
            <v>0.17500000000000027</v>
          </cell>
          <cell r="H194">
            <v>0.22500000000000009</v>
          </cell>
          <cell r="I194">
            <v>4.9999999999999822E-2</v>
          </cell>
          <cell r="J194">
            <v>6.0000000000000053E-2</v>
          </cell>
          <cell r="K194">
            <v>0.10999999999999988</v>
          </cell>
          <cell r="L194">
            <v>5.0000000000000266E-2</v>
          </cell>
          <cell r="M194">
            <v>2.72</v>
          </cell>
          <cell r="N194">
            <v>2.9649999999999999</v>
          </cell>
          <cell r="O194">
            <v>3.5649999999999999</v>
          </cell>
          <cell r="P194">
            <v>2.58</v>
          </cell>
          <cell r="Q194">
            <v>2.61</v>
          </cell>
          <cell r="R194">
            <v>0.13999999999999968</v>
          </cell>
          <cell r="S194">
            <v>0.24499999999999966</v>
          </cell>
          <cell r="T194">
            <v>2.58</v>
          </cell>
        </row>
        <row r="195">
          <cell r="A195">
            <v>36597</v>
          </cell>
          <cell r="B195">
            <v>2.65</v>
          </cell>
          <cell r="C195">
            <v>2.6</v>
          </cell>
          <cell r="D195">
            <v>2.8250000000000002</v>
          </cell>
          <cell r="E195">
            <v>2.5499999999999998</v>
          </cell>
          <cell r="F195">
            <v>2.71</v>
          </cell>
          <cell r="G195">
            <v>0.17500000000000027</v>
          </cell>
          <cell r="H195">
            <v>0.22500000000000009</v>
          </cell>
          <cell r="I195">
            <v>4.9999999999999822E-2</v>
          </cell>
          <cell r="J195">
            <v>6.0000000000000053E-2</v>
          </cell>
          <cell r="K195">
            <v>0.10999999999999988</v>
          </cell>
          <cell r="L195">
            <v>5.0000000000000266E-2</v>
          </cell>
          <cell r="M195">
            <v>2.72</v>
          </cell>
          <cell r="N195">
            <v>2.9649999999999999</v>
          </cell>
          <cell r="O195">
            <v>3.5649999999999999</v>
          </cell>
          <cell r="P195">
            <v>2.58</v>
          </cell>
          <cell r="Q195">
            <v>2.61</v>
          </cell>
          <cell r="R195">
            <v>0.13999999999999968</v>
          </cell>
          <cell r="S195">
            <v>0.24499999999999966</v>
          </cell>
          <cell r="T195">
            <v>2.58</v>
          </cell>
        </row>
        <row r="196">
          <cell r="A196">
            <v>36598</v>
          </cell>
          <cell r="B196">
            <v>2.65</v>
          </cell>
          <cell r="C196">
            <v>2.6</v>
          </cell>
          <cell r="D196">
            <v>2.8250000000000002</v>
          </cell>
          <cell r="E196">
            <v>2.5499999999999998</v>
          </cell>
          <cell r="F196">
            <v>2.71</v>
          </cell>
          <cell r="G196">
            <v>0.17500000000000027</v>
          </cell>
          <cell r="H196">
            <v>0.22500000000000009</v>
          </cell>
          <cell r="I196">
            <v>4.9999999999999822E-2</v>
          </cell>
          <cell r="J196">
            <v>6.0000000000000053E-2</v>
          </cell>
          <cell r="K196">
            <v>0.10999999999999988</v>
          </cell>
          <cell r="L196">
            <v>5.0000000000000266E-2</v>
          </cell>
          <cell r="M196">
            <v>2.72</v>
          </cell>
          <cell r="N196">
            <v>2.9649999999999999</v>
          </cell>
          <cell r="O196">
            <v>3.5649999999999999</v>
          </cell>
          <cell r="P196">
            <v>2.58</v>
          </cell>
          <cell r="Q196">
            <v>2.61</v>
          </cell>
          <cell r="R196">
            <v>0.13999999999999968</v>
          </cell>
          <cell r="S196">
            <v>0.24499999999999966</v>
          </cell>
          <cell r="T196">
            <v>2.58</v>
          </cell>
        </row>
        <row r="197">
          <cell r="A197">
            <v>36599</v>
          </cell>
          <cell r="B197">
            <v>2.66</v>
          </cell>
          <cell r="C197">
            <v>2.62</v>
          </cell>
          <cell r="D197">
            <v>2.85</v>
          </cell>
          <cell r="E197">
            <v>2.5449999999999999</v>
          </cell>
          <cell r="F197">
            <v>2.7250000000000001</v>
          </cell>
          <cell r="G197">
            <v>0.18999999999999995</v>
          </cell>
          <cell r="H197">
            <v>0.22999999999999998</v>
          </cell>
          <cell r="I197">
            <v>4.0000000000000036E-2</v>
          </cell>
          <cell r="J197">
            <v>6.4999999999999947E-2</v>
          </cell>
          <cell r="K197">
            <v>0.10499999999999998</v>
          </cell>
          <cell r="L197">
            <v>7.5000000000000178E-2</v>
          </cell>
          <cell r="M197">
            <v>2.7450000000000001</v>
          </cell>
          <cell r="N197">
            <v>2.96</v>
          </cell>
          <cell r="O197">
            <v>3.5750000000000002</v>
          </cell>
          <cell r="P197">
            <v>2.5950000000000002</v>
          </cell>
          <cell r="Q197">
            <v>2.62</v>
          </cell>
          <cell r="R197">
            <v>0.10999999999999988</v>
          </cell>
          <cell r="S197">
            <v>0.21499999999999986</v>
          </cell>
          <cell r="T197">
            <v>2.585</v>
          </cell>
        </row>
        <row r="198">
          <cell r="A198">
            <v>36600</v>
          </cell>
          <cell r="B198">
            <v>2.6850000000000001</v>
          </cell>
          <cell r="C198">
            <v>2.6349999999999998</v>
          </cell>
          <cell r="D198">
            <v>2.8450000000000002</v>
          </cell>
          <cell r="E198">
            <v>2.57</v>
          </cell>
          <cell r="F198">
            <v>2.7549999999999999</v>
          </cell>
          <cell r="G198">
            <v>0.16000000000000014</v>
          </cell>
          <cell r="H198">
            <v>0.21000000000000041</v>
          </cell>
          <cell r="I198">
            <v>5.0000000000000266E-2</v>
          </cell>
          <cell r="J198">
            <v>6.999999999999984E-2</v>
          </cell>
          <cell r="K198">
            <v>0.12000000000000011</v>
          </cell>
          <cell r="L198">
            <v>6.4999999999999947E-2</v>
          </cell>
          <cell r="M198">
            <v>2.74</v>
          </cell>
          <cell r="N198">
            <v>2.9449999999999998</v>
          </cell>
          <cell r="O198">
            <v>3.55</v>
          </cell>
          <cell r="P198">
            <v>2.6150000000000002</v>
          </cell>
          <cell r="Q198">
            <v>2.645</v>
          </cell>
          <cell r="R198">
            <v>9.9999999999999645E-2</v>
          </cell>
          <cell r="S198">
            <v>0.20499999999999963</v>
          </cell>
          <cell r="T198">
            <v>2.605</v>
          </cell>
        </row>
        <row r="199">
          <cell r="A199">
            <v>36601</v>
          </cell>
          <cell r="B199">
            <v>2.6749999999999998</v>
          </cell>
          <cell r="C199">
            <v>2.64</v>
          </cell>
          <cell r="D199">
            <v>2.835</v>
          </cell>
          <cell r="E199">
            <v>2.57</v>
          </cell>
          <cell r="F199">
            <v>2.7250000000000001</v>
          </cell>
          <cell r="G199">
            <v>0.16000000000000014</v>
          </cell>
          <cell r="H199">
            <v>0.19499999999999984</v>
          </cell>
          <cell r="I199">
            <v>3.4999999999999698E-2</v>
          </cell>
          <cell r="J199">
            <v>5.0000000000000266E-2</v>
          </cell>
          <cell r="K199">
            <v>8.4999999999999964E-2</v>
          </cell>
          <cell r="L199">
            <v>7.0000000000000284E-2</v>
          </cell>
          <cell r="M199">
            <v>2.74</v>
          </cell>
          <cell r="N199">
            <v>2.9350000000000001</v>
          </cell>
          <cell r="O199">
            <v>3.5550000000000002</v>
          </cell>
          <cell r="P199">
            <v>2.62</v>
          </cell>
          <cell r="Q199">
            <v>2.64</v>
          </cell>
          <cell r="R199">
            <v>0.10000000000000009</v>
          </cell>
          <cell r="S199">
            <v>0.19499999999999984</v>
          </cell>
          <cell r="T199">
            <v>2.605</v>
          </cell>
        </row>
        <row r="200">
          <cell r="A200">
            <v>36602</v>
          </cell>
          <cell r="B200">
            <v>2.67</v>
          </cell>
          <cell r="C200">
            <v>2.57</v>
          </cell>
          <cell r="D200">
            <v>2.73</v>
          </cell>
          <cell r="E200">
            <v>2.5299999999999998</v>
          </cell>
          <cell r="F200">
            <v>2.7250000000000001</v>
          </cell>
          <cell r="G200">
            <v>6.0000000000000053E-2</v>
          </cell>
          <cell r="H200">
            <v>0.16000000000000014</v>
          </cell>
          <cell r="I200">
            <v>0.10000000000000009</v>
          </cell>
          <cell r="J200">
            <v>5.500000000000016E-2</v>
          </cell>
          <cell r="K200">
            <v>0.15500000000000025</v>
          </cell>
          <cell r="L200">
            <v>4.0000000000000036E-2</v>
          </cell>
          <cell r="M200">
            <v>2.71</v>
          </cell>
          <cell r="N200">
            <v>2.8450000000000002</v>
          </cell>
          <cell r="O200">
            <v>3.5649999999999999</v>
          </cell>
          <cell r="P200">
            <v>2.5950000000000002</v>
          </cell>
          <cell r="Q200">
            <v>2.6150000000000002</v>
          </cell>
          <cell r="R200">
            <v>0.11500000000000021</v>
          </cell>
          <cell r="S200">
            <v>0.13500000000000023</v>
          </cell>
          <cell r="T200">
            <v>2.585</v>
          </cell>
        </row>
        <row r="201">
          <cell r="A201">
            <v>36603</v>
          </cell>
          <cell r="B201">
            <v>2.67</v>
          </cell>
          <cell r="C201">
            <v>2.57</v>
          </cell>
          <cell r="D201">
            <v>2.73</v>
          </cell>
          <cell r="E201">
            <v>2.5299999999999998</v>
          </cell>
          <cell r="F201">
            <v>2.7250000000000001</v>
          </cell>
          <cell r="G201">
            <v>6.0000000000000053E-2</v>
          </cell>
          <cell r="H201">
            <v>0.16000000000000014</v>
          </cell>
          <cell r="I201">
            <v>0.10000000000000009</v>
          </cell>
          <cell r="J201">
            <v>5.500000000000016E-2</v>
          </cell>
          <cell r="K201">
            <v>0.15500000000000025</v>
          </cell>
          <cell r="L201">
            <v>4.0000000000000036E-2</v>
          </cell>
          <cell r="M201">
            <v>2.71</v>
          </cell>
          <cell r="N201">
            <v>2.8450000000000002</v>
          </cell>
          <cell r="O201">
            <v>3.5649999999999999</v>
          </cell>
          <cell r="P201">
            <v>2.5950000000000002</v>
          </cell>
          <cell r="Q201">
            <v>2.6150000000000002</v>
          </cell>
          <cell r="R201">
            <v>0.11500000000000021</v>
          </cell>
          <cell r="S201">
            <v>0.13500000000000023</v>
          </cell>
          <cell r="T201">
            <v>2.585</v>
          </cell>
        </row>
        <row r="202">
          <cell r="A202">
            <v>36604</v>
          </cell>
          <cell r="B202">
            <v>2.67</v>
          </cell>
          <cell r="C202">
            <v>2.57</v>
          </cell>
          <cell r="D202">
            <v>2.73</v>
          </cell>
          <cell r="E202">
            <v>2.5299999999999998</v>
          </cell>
          <cell r="F202">
            <v>2.7250000000000001</v>
          </cell>
          <cell r="G202">
            <v>6.0000000000000053E-2</v>
          </cell>
          <cell r="H202">
            <v>0.16000000000000014</v>
          </cell>
          <cell r="I202">
            <v>0.10000000000000009</v>
          </cell>
          <cell r="J202">
            <v>5.500000000000016E-2</v>
          </cell>
          <cell r="K202">
            <v>0.15500000000000025</v>
          </cell>
          <cell r="L202">
            <v>4.0000000000000036E-2</v>
          </cell>
          <cell r="M202">
            <v>2.71</v>
          </cell>
          <cell r="N202">
            <v>2.8450000000000002</v>
          </cell>
          <cell r="O202">
            <v>3.5649999999999999</v>
          </cell>
          <cell r="P202">
            <v>2.5950000000000002</v>
          </cell>
          <cell r="Q202">
            <v>2.6150000000000002</v>
          </cell>
          <cell r="R202">
            <v>0.11500000000000021</v>
          </cell>
          <cell r="S202">
            <v>0.13500000000000023</v>
          </cell>
          <cell r="T202">
            <v>2.585</v>
          </cell>
        </row>
        <row r="203">
          <cell r="A203">
            <v>36605</v>
          </cell>
          <cell r="B203">
            <v>2.67</v>
          </cell>
          <cell r="C203">
            <v>2.57</v>
          </cell>
          <cell r="D203">
            <v>2.73</v>
          </cell>
          <cell r="E203">
            <v>2.5299999999999998</v>
          </cell>
          <cell r="F203">
            <v>2.7250000000000001</v>
          </cell>
          <cell r="G203">
            <v>6.0000000000000053E-2</v>
          </cell>
          <cell r="H203">
            <v>0.16000000000000014</v>
          </cell>
          <cell r="I203">
            <v>0.10000000000000009</v>
          </cell>
          <cell r="J203">
            <v>5.500000000000016E-2</v>
          </cell>
          <cell r="K203">
            <v>0.15500000000000025</v>
          </cell>
          <cell r="L203">
            <v>4.0000000000000036E-2</v>
          </cell>
          <cell r="M203">
            <v>2.71</v>
          </cell>
          <cell r="N203">
            <v>2.8450000000000002</v>
          </cell>
          <cell r="O203">
            <v>3.5649999999999999</v>
          </cell>
          <cell r="P203">
            <v>2.5950000000000002</v>
          </cell>
          <cell r="Q203">
            <v>2.6150000000000002</v>
          </cell>
          <cell r="R203">
            <v>0.11500000000000021</v>
          </cell>
          <cell r="S203">
            <v>0.13500000000000023</v>
          </cell>
          <cell r="T203">
            <v>2.585</v>
          </cell>
        </row>
        <row r="204">
          <cell r="A204">
            <v>36606</v>
          </cell>
          <cell r="B204">
            <v>2.645</v>
          </cell>
          <cell r="C204">
            <v>2.62</v>
          </cell>
          <cell r="D204">
            <v>2.84</v>
          </cell>
          <cell r="E204">
            <v>2.5</v>
          </cell>
          <cell r="F204">
            <v>2.6850000000000001</v>
          </cell>
          <cell r="G204">
            <v>0.19499999999999984</v>
          </cell>
          <cell r="H204">
            <v>0.21999999999999975</v>
          </cell>
          <cell r="I204">
            <v>2.4999999999999911E-2</v>
          </cell>
          <cell r="J204">
            <v>4.0000000000000036E-2</v>
          </cell>
          <cell r="K204">
            <v>6.4999999999999947E-2</v>
          </cell>
          <cell r="L204">
            <v>0.12000000000000011</v>
          </cell>
          <cell r="M204">
            <v>2.7</v>
          </cell>
          <cell r="N204">
            <v>2.93</v>
          </cell>
          <cell r="O204">
            <v>3.48</v>
          </cell>
          <cell r="P204">
            <v>2.5350000000000001</v>
          </cell>
          <cell r="Q204">
            <v>2.585</v>
          </cell>
          <cell r="R204">
            <v>9.0000000000000302E-2</v>
          </cell>
          <cell r="S204">
            <v>0.22999999999999998</v>
          </cell>
          <cell r="T204">
            <v>2.5449999999999999</v>
          </cell>
        </row>
        <row r="205">
          <cell r="A205">
            <v>36607</v>
          </cell>
          <cell r="B205">
            <v>2.63</v>
          </cell>
          <cell r="C205">
            <v>2.59</v>
          </cell>
          <cell r="D205">
            <v>2.86</v>
          </cell>
          <cell r="E205">
            <v>2.4950000000000001</v>
          </cell>
          <cell r="F205">
            <v>2.69</v>
          </cell>
          <cell r="G205">
            <v>0.22999999999999998</v>
          </cell>
          <cell r="H205">
            <v>0.27</v>
          </cell>
          <cell r="I205">
            <v>4.0000000000000036E-2</v>
          </cell>
          <cell r="J205">
            <v>6.0000000000000053E-2</v>
          </cell>
          <cell r="K205">
            <v>0.10000000000000009</v>
          </cell>
          <cell r="L205">
            <v>9.4999999999999751E-2</v>
          </cell>
          <cell r="M205">
            <v>2.71</v>
          </cell>
          <cell r="N205">
            <v>2.95</v>
          </cell>
          <cell r="O205">
            <v>3.46</v>
          </cell>
          <cell r="P205">
            <v>2.5350000000000001</v>
          </cell>
          <cell r="Q205">
            <v>2.59</v>
          </cell>
          <cell r="R205">
            <v>9.0000000000000302E-2</v>
          </cell>
          <cell r="S205">
            <v>0.24000000000000021</v>
          </cell>
          <cell r="T205">
            <v>2.5350000000000001</v>
          </cell>
        </row>
        <row r="206">
          <cell r="A206">
            <v>36608</v>
          </cell>
          <cell r="B206">
            <v>2.67</v>
          </cell>
          <cell r="C206">
            <v>2.625</v>
          </cell>
          <cell r="D206">
            <v>2.88</v>
          </cell>
          <cell r="E206">
            <v>2.5449999999999999</v>
          </cell>
          <cell r="F206">
            <v>2.7250000000000001</v>
          </cell>
          <cell r="G206">
            <v>0.20999999999999996</v>
          </cell>
          <cell r="H206">
            <v>0.25499999999999989</v>
          </cell>
          <cell r="I206">
            <v>4.4999999999999929E-2</v>
          </cell>
          <cell r="J206">
            <v>5.500000000000016E-2</v>
          </cell>
          <cell r="K206">
            <v>0.10000000000000009</v>
          </cell>
          <cell r="L206">
            <v>8.0000000000000071E-2</v>
          </cell>
          <cell r="M206">
            <v>2.73</v>
          </cell>
          <cell r="N206">
            <v>2.9750000000000001</v>
          </cell>
          <cell r="O206">
            <v>3.54</v>
          </cell>
          <cell r="P206">
            <v>2.5649999999999999</v>
          </cell>
          <cell r="Q206">
            <v>2.62</v>
          </cell>
          <cell r="R206">
            <v>9.5000000000000195E-2</v>
          </cell>
          <cell r="S206">
            <v>0.24500000000000011</v>
          </cell>
          <cell r="T206">
            <v>2.5950000000000002</v>
          </cell>
        </row>
        <row r="207">
          <cell r="A207">
            <v>36609</v>
          </cell>
          <cell r="B207">
            <v>2.6349999999999998</v>
          </cell>
          <cell r="C207">
            <v>2.605</v>
          </cell>
          <cell r="D207">
            <v>2.895</v>
          </cell>
          <cell r="E207">
            <v>2.5550000000000002</v>
          </cell>
          <cell r="F207">
            <v>2.7</v>
          </cell>
          <cell r="G207">
            <v>0.26000000000000023</v>
          </cell>
          <cell r="H207">
            <v>0.29000000000000004</v>
          </cell>
          <cell r="I207">
            <v>2.9999999999999805E-2</v>
          </cell>
          <cell r="J207">
            <v>6.5000000000000391E-2</v>
          </cell>
          <cell r="K207">
            <v>9.5000000000000195E-2</v>
          </cell>
          <cell r="L207">
            <v>4.9999999999999822E-2</v>
          </cell>
          <cell r="M207">
            <v>2.72</v>
          </cell>
          <cell r="N207">
            <v>3</v>
          </cell>
          <cell r="O207">
            <v>3.5350000000000001</v>
          </cell>
          <cell r="P207">
            <v>2.5649999999999999</v>
          </cell>
          <cell r="Q207">
            <v>2.625</v>
          </cell>
          <cell r="R207">
            <v>0.10499999999999998</v>
          </cell>
          <cell r="S207">
            <v>0.2799999999999998</v>
          </cell>
          <cell r="T207">
            <v>2.605</v>
          </cell>
        </row>
        <row r="208">
          <cell r="A208">
            <v>36610</v>
          </cell>
          <cell r="B208">
            <v>2.68</v>
          </cell>
          <cell r="C208">
            <v>2.62</v>
          </cell>
          <cell r="D208">
            <v>2.895</v>
          </cell>
          <cell r="E208">
            <v>2.57</v>
          </cell>
          <cell r="F208">
            <v>2.7450000000000001</v>
          </cell>
          <cell r="G208">
            <v>0.21499999999999986</v>
          </cell>
          <cell r="H208">
            <v>0.27499999999999991</v>
          </cell>
          <cell r="I208">
            <v>6.0000000000000053E-2</v>
          </cell>
          <cell r="J208">
            <v>6.4999999999999947E-2</v>
          </cell>
          <cell r="K208">
            <v>0.125</v>
          </cell>
          <cell r="L208">
            <v>5.0000000000000266E-2</v>
          </cell>
          <cell r="M208">
            <v>2.7349999999999999</v>
          </cell>
          <cell r="N208">
            <v>3.01</v>
          </cell>
          <cell r="O208">
            <v>3.57</v>
          </cell>
          <cell r="P208">
            <v>2.5750000000000002</v>
          </cell>
          <cell r="Q208">
            <v>2.64</v>
          </cell>
          <cell r="R208">
            <v>0.11499999999999977</v>
          </cell>
          <cell r="S208">
            <v>0.27499999999999991</v>
          </cell>
          <cell r="T208">
            <v>2.5950000000000002</v>
          </cell>
        </row>
        <row r="209">
          <cell r="A209">
            <v>36611</v>
          </cell>
          <cell r="B209">
            <v>2.68</v>
          </cell>
          <cell r="C209">
            <v>2.62</v>
          </cell>
          <cell r="D209">
            <v>2.895</v>
          </cell>
          <cell r="E209">
            <v>2.57</v>
          </cell>
          <cell r="F209">
            <v>2.7450000000000001</v>
          </cell>
          <cell r="G209">
            <v>0.21499999999999986</v>
          </cell>
          <cell r="H209">
            <v>0.27499999999999991</v>
          </cell>
          <cell r="I209">
            <v>6.0000000000000053E-2</v>
          </cell>
          <cell r="J209">
            <v>6.4999999999999947E-2</v>
          </cell>
          <cell r="K209">
            <v>0.125</v>
          </cell>
          <cell r="L209">
            <v>5.0000000000000266E-2</v>
          </cell>
          <cell r="M209">
            <v>2.7349999999999999</v>
          </cell>
          <cell r="N209">
            <v>3.01</v>
          </cell>
          <cell r="O209">
            <v>3.57</v>
          </cell>
          <cell r="P209">
            <v>2.5750000000000002</v>
          </cell>
          <cell r="Q209">
            <v>2.64</v>
          </cell>
          <cell r="R209">
            <v>0.11499999999999977</v>
          </cell>
          <cell r="S209">
            <v>0.27499999999999991</v>
          </cell>
          <cell r="T209">
            <v>2.5950000000000002</v>
          </cell>
        </row>
        <row r="210">
          <cell r="A210">
            <v>36612</v>
          </cell>
          <cell r="B210">
            <v>2.68</v>
          </cell>
          <cell r="C210">
            <v>2.62</v>
          </cell>
          <cell r="D210">
            <v>2.895</v>
          </cell>
          <cell r="E210">
            <v>2.57</v>
          </cell>
          <cell r="F210">
            <v>2.7450000000000001</v>
          </cell>
          <cell r="G210">
            <v>0.21499999999999986</v>
          </cell>
          <cell r="H210">
            <v>0.27499999999999991</v>
          </cell>
          <cell r="I210">
            <v>6.0000000000000053E-2</v>
          </cell>
          <cell r="J210">
            <v>6.4999999999999947E-2</v>
          </cell>
          <cell r="K210">
            <v>0.125</v>
          </cell>
          <cell r="L210">
            <v>5.0000000000000266E-2</v>
          </cell>
          <cell r="M210">
            <v>2.7349999999999999</v>
          </cell>
          <cell r="N210">
            <v>3.01</v>
          </cell>
          <cell r="O210">
            <v>3.57</v>
          </cell>
          <cell r="P210">
            <v>2.5750000000000002</v>
          </cell>
          <cell r="Q210">
            <v>2.64</v>
          </cell>
          <cell r="R210">
            <v>0.11499999999999977</v>
          </cell>
          <cell r="S210">
            <v>0.27499999999999991</v>
          </cell>
          <cell r="T210">
            <v>2.5950000000000002</v>
          </cell>
        </row>
        <row r="211">
          <cell r="A211">
            <v>36613</v>
          </cell>
          <cell r="B211">
            <v>2.7250000000000001</v>
          </cell>
          <cell r="C211">
            <v>2.665</v>
          </cell>
          <cell r="D211">
            <v>2.93</v>
          </cell>
          <cell r="E211">
            <v>2.585</v>
          </cell>
          <cell r="F211">
            <v>2.78</v>
          </cell>
          <cell r="G211">
            <v>0.20500000000000007</v>
          </cell>
          <cell r="H211">
            <v>0.26500000000000012</v>
          </cell>
          <cell r="I211">
            <v>6.0000000000000053E-2</v>
          </cell>
          <cell r="J211">
            <v>5.4999999999999716E-2</v>
          </cell>
          <cell r="K211">
            <v>0.11499999999999977</v>
          </cell>
          <cell r="L211">
            <v>8.0000000000000071E-2</v>
          </cell>
          <cell r="M211">
            <v>2.75</v>
          </cell>
          <cell r="N211">
            <v>3.0649999999999999</v>
          </cell>
          <cell r="O211">
            <v>3.59</v>
          </cell>
          <cell r="P211">
            <v>2.585</v>
          </cell>
          <cell r="Q211">
            <v>2.64</v>
          </cell>
          <cell r="R211">
            <v>0.13499999999999979</v>
          </cell>
          <cell r="S211">
            <v>0.31499999999999995</v>
          </cell>
          <cell r="T211">
            <v>2.605</v>
          </cell>
        </row>
        <row r="212">
          <cell r="A212">
            <v>36614</v>
          </cell>
          <cell r="B212">
            <v>2.855</v>
          </cell>
          <cell r="C212">
            <v>2.8050000000000002</v>
          </cell>
          <cell r="D212">
            <v>3.0249999999999999</v>
          </cell>
          <cell r="E212">
            <v>2.75</v>
          </cell>
          <cell r="F212">
            <v>2.91</v>
          </cell>
          <cell r="G212">
            <v>0.16999999999999993</v>
          </cell>
          <cell r="H212">
            <v>0.21999999999999975</v>
          </cell>
          <cell r="I212">
            <v>4.9999999999999822E-2</v>
          </cell>
          <cell r="J212">
            <v>5.500000000000016E-2</v>
          </cell>
          <cell r="K212">
            <v>0.10499999999999998</v>
          </cell>
          <cell r="L212">
            <v>5.500000000000016E-2</v>
          </cell>
          <cell r="M212">
            <v>2.875</v>
          </cell>
          <cell r="N212">
            <v>3.18</v>
          </cell>
          <cell r="O212">
            <v>3.7149999999999999</v>
          </cell>
          <cell r="P212">
            <v>2.72</v>
          </cell>
          <cell r="Q212">
            <v>2.76</v>
          </cell>
          <cell r="R212">
            <v>0.15500000000000025</v>
          </cell>
          <cell r="S212">
            <v>0.30500000000000016</v>
          </cell>
          <cell r="T212">
            <v>2.7149999999999999</v>
          </cell>
        </row>
        <row r="213">
          <cell r="A213">
            <v>36615</v>
          </cell>
          <cell r="B213">
            <v>2.835</v>
          </cell>
          <cell r="C213">
            <v>2.7850000000000001</v>
          </cell>
          <cell r="D213">
            <v>3.0249999999999999</v>
          </cell>
          <cell r="E213">
            <v>2.7349999999999999</v>
          </cell>
          <cell r="F213">
            <v>2.9</v>
          </cell>
          <cell r="G213">
            <v>0.18999999999999995</v>
          </cell>
          <cell r="H213">
            <v>0.23999999999999977</v>
          </cell>
          <cell r="I213">
            <v>4.9999999999999822E-2</v>
          </cell>
          <cell r="J213">
            <v>6.4999999999999947E-2</v>
          </cell>
          <cell r="K213">
            <v>0.11499999999999977</v>
          </cell>
          <cell r="L213">
            <v>5.0000000000000266E-2</v>
          </cell>
          <cell r="M213">
            <v>2.86</v>
          </cell>
          <cell r="N213">
            <v>3.19</v>
          </cell>
          <cell r="O213">
            <v>3.625</v>
          </cell>
          <cell r="P213">
            <v>2.7149999999999999</v>
          </cell>
          <cell r="Q213">
            <v>2.7549999999999999</v>
          </cell>
          <cell r="R213">
            <v>0.16500000000000004</v>
          </cell>
          <cell r="S213">
            <v>0.33000000000000007</v>
          </cell>
          <cell r="T213">
            <v>2.7149999999999999</v>
          </cell>
        </row>
        <row r="214">
          <cell r="A214">
            <v>36616</v>
          </cell>
          <cell r="B214">
            <v>2.7349999999999999</v>
          </cell>
          <cell r="C214">
            <v>2.67</v>
          </cell>
          <cell r="D214">
            <v>2.9750000000000001</v>
          </cell>
          <cell r="E214">
            <v>2.63</v>
          </cell>
          <cell r="F214">
            <v>2.78</v>
          </cell>
          <cell r="G214">
            <v>0.24000000000000021</v>
          </cell>
          <cell r="H214">
            <v>0.30500000000000016</v>
          </cell>
          <cell r="I214">
            <v>6.4999999999999947E-2</v>
          </cell>
          <cell r="J214">
            <v>4.4999999999999929E-2</v>
          </cell>
          <cell r="K214">
            <v>0.10999999999999988</v>
          </cell>
          <cell r="L214">
            <v>4.0000000000000036E-2</v>
          </cell>
          <cell r="M214">
            <v>2.78</v>
          </cell>
          <cell r="N214">
            <v>3.09</v>
          </cell>
          <cell r="O214">
            <v>3.6</v>
          </cell>
          <cell r="P214">
            <v>2.63</v>
          </cell>
          <cell r="Q214">
            <v>2.6749999999999998</v>
          </cell>
          <cell r="R214">
            <v>0.11499999999999977</v>
          </cell>
          <cell r="S214">
            <v>0.31000000000000005</v>
          </cell>
          <cell r="T214">
            <v>2.65</v>
          </cell>
        </row>
        <row r="215">
          <cell r="A215">
            <v>36617</v>
          </cell>
          <cell r="B215">
            <v>2.71</v>
          </cell>
          <cell r="C215">
            <v>2.6549999999999998</v>
          </cell>
          <cell r="D215">
            <v>2.9750000000000001</v>
          </cell>
          <cell r="E215">
            <v>2.6</v>
          </cell>
          <cell r="F215">
            <v>2.78</v>
          </cell>
          <cell r="G215">
            <v>0.26500000000000012</v>
          </cell>
          <cell r="H215">
            <v>0.32000000000000028</v>
          </cell>
          <cell r="I215">
            <v>5.500000000000016E-2</v>
          </cell>
          <cell r="J215">
            <v>6.999999999999984E-2</v>
          </cell>
          <cell r="K215">
            <v>0.125</v>
          </cell>
          <cell r="L215">
            <v>5.4999999999999716E-2</v>
          </cell>
          <cell r="M215">
            <v>2.7949999999999999</v>
          </cell>
          <cell r="N215">
            <v>3.05</v>
          </cell>
          <cell r="O215">
            <v>3.6</v>
          </cell>
          <cell r="P215">
            <v>2.6549999999999998</v>
          </cell>
          <cell r="Q215">
            <v>2.7349999999999999</v>
          </cell>
          <cell r="R215">
            <v>7.4999999999999734E-2</v>
          </cell>
          <cell r="S215">
            <v>0.25499999999999989</v>
          </cell>
          <cell r="T215">
            <v>2.6949999999999998</v>
          </cell>
        </row>
        <row r="216">
          <cell r="A216">
            <v>36618</v>
          </cell>
          <cell r="B216">
            <v>2.71</v>
          </cell>
          <cell r="C216">
            <v>2.6549999999999998</v>
          </cell>
          <cell r="D216">
            <v>2.9750000000000001</v>
          </cell>
          <cell r="E216">
            <v>2.6</v>
          </cell>
          <cell r="F216">
            <v>2.78</v>
          </cell>
          <cell r="G216">
            <v>0.26500000000000012</v>
          </cell>
          <cell r="H216">
            <v>0.32000000000000028</v>
          </cell>
          <cell r="I216">
            <v>5.500000000000016E-2</v>
          </cell>
          <cell r="J216">
            <v>6.999999999999984E-2</v>
          </cell>
          <cell r="K216">
            <v>0.125</v>
          </cell>
          <cell r="L216">
            <v>5.4999999999999716E-2</v>
          </cell>
          <cell r="M216">
            <v>2.7949999999999999</v>
          </cell>
          <cell r="N216">
            <v>3.05</v>
          </cell>
          <cell r="O216">
            <v>3.6</v>
          </cell>
          <cell r="P216">
            <v>2.6549999999999998</v>
          </cell>
          <cell r="Q216">
            <v>2.7349999999999999</v>
          </cell>
          <cell r="R216">
            <v>7.4999999999999734E-2</v>
          </cell>
          <cell r="S216">
            <v>0.25499999999999989</v>
          </cell>
          <cell r="T216">
            <v>2.6949999999999998</v>
          </cell>
        </row>
        <row r="217">
          <cell r="A217">
            <v>36619</v>
          </cell>
          <cell r="B217">
            <v>2.71</v>
          </cell>
          <cell r="C217">
            <v>2.6549999999999998</v>
          </cell>
          <cell r="D217">
            <v>2.9750000000000001</v>
          </cell>
          <cell r="E217">
            <v>2.6</v>
          </cell>
          <cell r="F217">
            <v>2.78</v>
          </cell>
          <cell r="G217">
            <v>0.26500000000000012</v>
          </cell>
          <cell r="H217">
            <v>0.32000000000000028</v>
          </cell>
          <cell r="I217">
            <v>5.500000000000016E-2</v>
          </cell>
          <cell r="J217">
            <v>6.999999999999984E-2</v>
          </cell>
          <cell r="K217">
            <v>0.125</v>
          </cell>
          <cell r="L217">
            <v>5.4999999999999716E-2</v>
          </cell>
          <cell r="M217">
            <v>2.7949999999999999</v>
          </cell>
          <cell r="N217">
            <v>3.05</v>
          </cell>
          <cell r="O217">
            <v>3.6</v>
          </cell>
          <cell r="P217">
            <v>2.6549999999999998</v>
          </cell>
          <cell r="Q217">
            <v>2.7349999999999999</v>
          </cell>
          <cell r="R217">
            <v>7.4999999999999734E-2</v>
          </cell>
          <cell r="S217">
            <v>0.25499999999999989</v>
          </cell>
          <cell r="T217">
            <v>2.6949999999999998</v>
          </cell>
        </row>
        <row r="218">
          <cell r="A218">
            <v>36620</v>
          </cell>
          <cell r="B218">
            <v>2.76</v>
          </cell>
          <cell r="C218">
            <v>2.7250000000000001</v>
          </cell>
          <cell r="D218">
            <v>3.0449999999999999</v>
          </cell>
          <cell r="E218">
            <v>2.62</v>
          </cell>
          <cell r="F218">
            <v>2.8450000000000002</v>
          </cell>
          <cell r="G218">
            <v>0.28500000000000014</v>
          </cell>
          <cell r="H218">
            <v>0.31999999999999984</v>
          </cell>
          <cell r="I218">
            <v>3.4999999999999698E-2</v>
          </cell>
          <cell r="J218">
            <v>8.5000000000000409E-2</v>
          </cell>
          <cell r="K218">
            <v>0.12000000000000011</v>
          </cell>
          <cell r="L218">
            <v>0.10499999999999998</v>
          </cell>
          <cell r="M218">
            <v>2.84</v>
          </cell>
          <cell r="N218">
            <v>3.18</v>
          </cell>
          <cell r="O218">
            <v>3.59</v>
          </cell>
          <cell r="P218">
            <v>2.66</v>
          </cell>
          <cell r="Q218">
            <v>2.7450000000000001</v>
          </cell>
          <cell r="R218">
            <v>0.13500000000000023</v>
          </cell>
          <cell r="S218">
            <v>0.3400000000000003</v>
          </cell>
          <cell r="T218">
            <v>2.6850000000000001</v>
          </cell>
        </row>
        <row r="219">
          <cell r="A219">
            <v>36621</v>
          </cell>
          <cell r="B219">
            <v>2.72</v>
          </cell>
          <cell r="C219">
            <v>2.6850000000000001</v>
          </cell>
          <cell r="D219">
            <v>2.9950000000000001</v>
          </cell>
          <cell r="E219">
            <v>2.59</v>
          </cell>
          <cell r="F219">
            <v>2.7850000000000001</v>
          </cell>
          <cell r="G219">
            <v>0.27499999999999991</v>
          </cell>
          <cell r="H219">
            <v>0.31000000000000005</v>
          </cell>
          <cell r="I219">
            <v>3.5000000000000142E-2</v>
          </cell>
          <cell r="J219">
            <v>6.4999999999999947E-2</v>
          </cell>
          <cell r="K219">
            <v>0.10000000000000009</v>
          </cell>
          <cell r="L219">
            <v>9.5000000000000195E-2</v>
          </cell>
          <cell r="M219">
            <v>2.79</v>
          </cell>
          <cell r="N219">
            <v>3.1549999999999998</v>
          </cell>
          <cell r="O219">
            <v>3.56</v>
          </cell>
          <cell r="P219">
            <v>2.61</v>
          </cell>
          <cell r="Q219">
            <v>2.69</v>
          </cell>
          <cell r="R219">
            <v>0.1599999999999997</v>
          </cell>
          <cell r="S219">
            <v>0.36499999999999977</v>
          </cell>
          <cell r="T219">
            <v>2.63</v>
          </cell>
        </row>
        <row r="220">
          <cell r="A220">
            <v>36622</v>
          </cell>
          <cell r="B220">
            <v>2.7349999999999999</v>
          </cell>
          <cell r="C220">
            <v>2.7</v>
          </cell>
          <cell r="D220">
            <v>2.98</v>
          </cell>
          <cell r="E220">
            <v>2.605</v>
          </cell>
          <cell r="F220">
            <v>2.7949999999999999</v>
          </cell>
          <cell r="G220">
            <v>0.24500000000000011</v>
          </cell>
          <cell r="H220">
            <v>0.2799999999999998</v>
          </cell>
          <cell r="I220">
            <v>3.4999999999999698E-2</v>
          </cell>
          <cell r="J220">
            <v>6.0000000000000053E-2</v>
          </cell>
          <cell r="K220">
            <v>9.4999999999999751E-2</v>
          </cell>
          <cell r="L220">
            <v>9.5000000000000195E-2</v>
          </cell>
          <cell r="M220">
            <v>2.7949999999999999</v>
          </cell>
          <cell r="N220">
            <v>3.15</v>
          </cell>
          <cell r="O220">
            <v>3.61</v>
          </cell>
          <cell r="P220">
            <v>2.62</v>
          </cell>
          <cell r="Q220">
            <v>2.6949999999999998</v>
          </cell>
          <cell r="R220">
            <v>0.16999999999999993</v>
          </cell>
          <cell r="S220">
            <v>0.35499999999999998</v>
          </cell>
          <cell r="T220">
            <v>2.64</v>
          </cell>
        </row>
        <row r="221">
          <cell r="A221">
            <v>36623</v>
          </cell>
          <cell r="B221">
            <v>2.7549999999999999</v>
          </cell>
          <cell r="C221">
            <v>2.7</v>
          </cell>
          <cell r="D221">
            <v>2.9950000000000001</v>
          </cell>
          <cell r="E221">
            <v>2.625</v>
          </cell>
          <cell r="F221">
            <v>2.8149999999999999</v>
          </cell>
          <cell r="G221">
            <v>0.24000000000000021</v>
          </cell>
          <cell r="H221">
            <v>0.29499999999999993</v>
          </cell>
          <cell r="I221">
            <v>5.4999999999999716E-2</v>
          </cell>
          <cell r="J221">
            <v>6.0000000000000053E-2</v>
          </cell>
          <cell r="K221">
            <v>0.11499999999999977</v>
          </cell>
          <cell r="L221">
            <v>7.5000000000000178E-2</v>
          </cell>
          <cell r="M221">
            <v>2.82</v>
          </cell>
          <cell r="N221">
            <v>3.11</v>
          </cell>
          <cell r="O221">
            <v>3.6549999999999998</v>
          </cell>
          <cell r="P221">
            <v>2.665</v>
          </cell>
          <cell r="Q221">
            <v>2.73</v>
          </cell>
          <cell r="R221">
            <v>0.11499999999999977</v>
          </cell>
          <cell r="S221">
            <v>0.29000000000000004</v>
          </cell>
          <cell r="T221">
            <v>2.7</v>
          </cell>
        </row>
        <row r="222">
          <cell r="A222">
            <v>36624</v>
          </cell>
          <cell r="B222">
            <v>2.77</v>
          </cell>
          <cell r="C222">
            <v>2.6850000000000001</v>
          </cell>
          <cell r="D222">
            <v>3.0049999999999999</v>
          </cell>
          <cell r="E222">
            <v>2.6150000000000002</v>
          </cell>
          <cell r="F222">
            <v>2.8450000000000002</v>
          </cell>
          <cell r="G222">
            <v>0.23499999999999988</v>
          </cell>
          <cell r="H222">
            <v>0.31999999999999984</v>
          </cell>
          <cell r="I222">
            <v>8.4999999999999964E-2</v>
          </cell>
          <cell r="J222">
            <v>7.5000000000000178E-2</v>
          </cell>
          <cell r="K222">
            <v>0.16000000000000014</v>
          </cell>
          <cell r="L222">
            <v>6.999999999999984E-2</v>
          </cell>
          <cell r="M222">
            <v>2.8250000000000002</v>
          </cell>
          <cell r="N222">
            <v>3.085</v>
          </cell>
          <cell r="O222">
            <v>3.68</v>
          </cell>
          <cell r="P222">
            <v>2.6749999999999998</v>
          </cell>
          <cell r="Q222">
            <v>2.73</v>
          </cell>
          <cell r="R222">
            <v>8.0000000000000071E-2</v>
          </cell>
          <cell r="S222">
            <v>0.25999999999999979</v>
          </cell>
          <cell r="T222">
            <v>2.7</v>
          </cell>
        </row>
        <row r="223">
          <cell r="A223">
            <v>36625</v>
          </cell>
          <cell r="B223">
            <v>2.77</v>
          </cell>
          <cell r="C223">
            <v>2.6850000000000001</v>
          </cell>
          <cell r="D223">
            <v>3.0049999999999999</v>
          </cell>
          <cell r="E223">
            <v>2.6150000000000002</v>
          </cell>
          <cell r="F223">
            <v>2.8450000000000002</v>
          </cell>
          <cell r="G223">
            <v>0.23499999999999988</v>
          </cell>
          <cell r="H223">
            <v>0.31999999999999984</v>
          </cell>
          <cell r="I223">
            <v>8.4999999999999964E-2</v>
          </cell>
          <cell r="J223">
            <v>7.5000000000000178E-2</v>
          </cell>
          <cell r="K223">
            <v>0.16000000000000014</v>
          </cell>
          <cell r="L223">
            <v>6.999999999999984E-2</v>
          </cell>
          <cell r="M223">
            <v>2.8250000000000002</v>
          </cell>
          <cell r="N223">
            <v>3.085</v>
          </cell>
          <cell r="O223">
            <v>3.68</v>
          </cell>
          <cell r="P223">
            <v>2.6749999999999998</v>
          </cell>
          <cell r="Q223">
            <v>2.73</v>
          </cell>
          <cell r="R223">
            <v>8.0000000000000071E-2</v>
          </cell>
          <cell r="S223">
            <v>0.25999999999999979</v>
          </cell>
          <cell r="T223">
            <v>2.7</v>
          </cell>
        </row>
        <row r="224">
          <cell r="A224">
            <v>36626</v>
          </cell>
          <cell r="B224">
            <v>2.77</v>
          </cell>
          <cell r="C224">
            <v>2.6850000000000001</v>
          </cell>
          <cell r="D224">
            <v>3.0049999999999999</v>
          </cell>
          <cell r="E224">
            <v>2.6150000000000002</v>
          </cell>
          <cell r="F224">
            <v>2.8450000000000002</v>
          </cell>
          <cell r="G224">
            <v>0.23499999999999988</v>
          </cell>
          <cell r="H224">
            <v>0.31999999999999984</v>
          </cell>
          <cell r="I224">
            <v>8.4999999999999964E-2</v>
          </cell>
          <cell r="J224">
            <v>7.5000000000000178E-2</v>
          </cell>
          <cell r="K224">
            <v>0.16000000000000014</v>
          </cell>
          <cell r="L224">
            <v>6.999999999999984E-2</v>
          </cell>
          <cell r="M224">
            <v>2.8250000000000002</v>
          </cell>
          <cell r="N224">
            <v>3.085</v>
          </cell>
          <cell r="O224">
            <v>3.68</v>
          </cell>
          <cell r="P224">
            <v>2.6749999999999998</v>
          </cell>
          <cell r="Q224">
            <v>2.73</v>
          </cell>
          <cell r="R224">
            <v>8.0000000000000071E-2</v>
          </cell>
          <cell r="S224">
            <v>0.25999999999999979</v>
          </cell>
          <cell r="T224">
            <v>2.7</v>
          </cell>
        </row>
        <row r="225">
          <cell r="A225">
            <v>36627</v>
          </cell>
          <cell r="B225">
            <v>2.7749999999999999</v>
          </cell>
          <cell r="C225">
            <v>2.69</v>
          </cell>
          <cell r="D225">
            <v>3.0249999999999999</v>
          </cell>
          <cell r="E225">
            <v>2.6349999999999998</v>
          </cell>
          <cell r="F225">
            <v>2.8650000000000002</v>
          </cell>
          <cell r="G225">
            <v>0.25</v>
          </cell>
          <cell r="H225">
            <v>0.33499999999999996</v>
          </cell>
          <cell r="I225">
            <v>8.4999999999999964E-2</v>
          </cell>
          <cell r="J225">
            <v>9.0000000000000302E-2</v>
          </cell>
          <cell r="K225">
            <v>0.17500000000000027</v>
          </cell>
          <cell r="L225">
            <v>5.500000000000016E-2</v>
          </cell>
          <cell r="M225">
            <v>2.87</v>
          </cell>
          <cell r="N225">
            <v>3.165</v>
          </cell>
          <cell r="O225">
            <v>3.74</v>
          </cell>
          <cell r="P225">
            <v>2.7050000000000001</v>
          </cell>
          <cell r="Q225">
            <v>2.77</v>
          </cell>
          <cell r="R225">
            <v>0.14000000000000012</v>
          </cell>
          <cell r="S225">
            <v>0.29499999999999993</v>
          </cell>
          <cell r="T225">
            <v>2.72</v>
          </cell>
        </row>
        <row r="226">
          <cell r="A226">
            <v>36628</v>
          </cell>
          <cell r="B226">
            <v>2.78</v>
          </cell>
          <cell r="C226">
            <v>2.71</v>
          </cell>
          <cell r="D226">
            <v>3.01</v>
          </cell>
          <cell r="E226">
            <v>2.65</v>
          </cell>
          <cell r="F226">
            <v>2.87</v>
          </cell>
          <cell r="G226">
            <v>0.22999999999999998</v>
          </cell>
          <cell r="H226">
            <v>0.29999999999999982</v>
          </cell>
          <cell r="I226">
            <v>6.999999999999984E-2</v>
          </cell>
          <cell r="J226">
            <v>9.0000000000000302E-2</v>
          </cell>
          <cell r="K226">
            <v>0.16000000000000014</v>
          </cell>
          <cell r="L226">
            <v>6.0000000000000053E-2</v>
          </cell>
          <cell r="M226">
            <v>2.875</v>
          </cell>
          <cell r="N226">
            <v>3.125</v>
          </cell>
          <cell r="O226">
            <v>3.7149999999999999</v>
          </cell>
          <cell r="P226">
            <v>2.7</v>
          </cell>
          <cell r="Q226">
            <v>2.78</v>
          </cell>
          <cell r="R226">
            <v>0.11500000000000021</v>
          </cell>
          <cell r="S226">
            <v>0.25</v>
          </cell>
          <cell r="T226">
            <v>2.7349999999999999</v>
          </cell>
        </row>
        <row r="227">
          <cell r="A227">
            <v>36629</v>
          </cell>
          <cell r="B227">
            <v>2.79</v>
          </cell>
          <cell r="C227">
            <v>2.73</v>
          </cell>
          <cell r="D227">
            <v>3.0150000000000001</v>
          </cell>
          <cell r="E227">
            <v>2.6549999999999998</v>
          </cell>
          <cell r="F227">
            <v>2.875</v>
          </cell>
          <cell r="G227">
            <v>0.22500000000000009</v>
          </cell>
          <cell r="H227">
            <v>0.28500000000000014</v>
          </cell>
          <cell r="I227">
            <v>6.0000000000000053E-2</v>
          </cell>
          <cell r="J227">
            <v>8.4999999999999964E-2</v>
          </cell>
          <cell r="K227">
            <v>0.14500000000000002</v>
          </cell>
          <cell r="L227">
            <v>7.5000000000000178E-2</v>
          </cell>
          <cell r="M227">
            <v>2.92</v>
          </cell>
          <cell r="N227">
            <v>3.12</v>
          </cell>
          <cell r="O227">
            <v>3.7349999999999999</v>
          </cell>
          <cell r="P227">
            <v>2.6850000000000001</v>
          </cell>
          <cell r="Q227">
            <v>2.7749999999999999</v>
          </cell>
          <cell r="R227">
            <v>0.10499999999999998</v>
          </cell>
          <cell r="S227">
            <v>0.20000000000000018</v>
          </cell>
          <cell r="T227">
            <v>2.74</v>
          </cell>
        </row>
        <row r="228">
          <cell r="A228">
            <v>36630</v>
          </cell>
          <cell r="B228">
            <v>2.855</v>
          </cell>
          <cell r="C228">
            <v>2.8050000000000002</v>
          </cell>
          <cell r="D228">
            <v>3.0449999999999999</v>
          </cell>
          <cell r="E228">
            <v>2.74</v>
          </cell>
          <cell r="F228">
            <v>2.9350000000000001</v>
          </cell>
          <cell r="G228">
            <v>0.18999999999999995</v>
          </cell>
          <cell r="H228">
            <v>0.23999999999999977</v>
          </cell>
          <cell r="I228">
            <v>4.9999999999999822E-2</v>
          </cell>
          <cell r="J228">
            <v>8.0000000000000071E-2</v>
          </cell>
          <cell r="K228">
            <v>0.12999999999999989</v>
          </cell>
          <cell r="L228">
            <v>6.4999999999999947E-2</v>
          </cell>
          <cell r="M228">
            <v>2.9950000000000001</v>
          </cell>
          <cell r="N228">
            <v>3.14</v>
          </cell>
          <cell r="O228">
            <v>3.875</v>
          </cell>
          <cell r="P228">
            <v>2.77</v>
          </cell>
          <cell r="Q228">
            <v>2.86</v>
          </cell>
          <cell r="R228">
            <v>9.5000000000000195E-2</v>
          </cell>
          <cell r="S228">
            <v>0.14500000000000002</v>
          </cell>
          <cell r="T228">
            <v>2.79</v>
          </cell>
        </row>
        <row r="229">
          <cell r="A229">
            <v>36631</v>
          </cell>
          <cell r="B229">
            <v>2.83</v>
          </cell>
          <cell r="C229">
            <v>2.76</v>
          </cell>
          <cell r="D229">
            <v>2.9849999999999999</v>
          </cell>
          <cell r="E229">
            <v>2.72</v>
          </cell>
          <cell r="F229">
            <v>2.91</v>
          </cell>
          <cell r="G229">
            <v>0.1549999999999998</v>
          </cell>
          <cell r="H229">
            <v>0.22500000000000009</v>
          </cell>
          <cell r="I229">
            <v>7.0000000000000284E-2</v>
          </cell>
          <cell r="J229">
            <v>8.0000000000000071E-2</v>
          </cell>
          <cell r="K229">
            <v>0.15000000000000036</v>
          </cell>
          <cell r="L229">
            <v>3.9999999999999591E-2</v>
          </cell>
          <cell r="M229">
            <v>2.9249999999999998</v>
          </cell>
          <cell r="N229">
            <v>2.9849999999999999</v>
          </cell>
          <cell r="O229">
            <v>3.875</v>
          </cell>
          <cell r="P229">
            <v>2.7349999999999999</v>
          </cell>
          <cell r="Q229">
            <v>2.8149999999999999</v>
          </cell>
          <cell r="R229">
            <v>0</v>
          </cell>
          <cell r="S229">
            <v>6.0000000000000053E-2</v>
          </cell>
          <cell r="T229">
            <v>2.76</v>
          </cell>
        </row>
        <row r="230">
          <cell r="A230">
            <v>36632</v>
          </cell>
          <cell r="B230">
            <v>2.83</v>
          </cell>
          <cell r="C230">
            <v>2.76</v>
          </cell>
          <cell r="D230">
            <v>2.9849999999999999</v>
          </cell>
          <cell r="E230">
            <v>2.72</v>
          </cell>
          <cell r="F230">
            <v>2.91</v>
          </cell>
          <cell r="G230">
            <v>0.1549999999999998</v>
          </cell>
          <cell r="H230">
            <v>0.22500000000000009</v>
          </cell>
          <cell r="I230">
            <v>7.0000000000000284E-2</v>
          </cell>
          <cell r="J230">
            <v>8.0000000000000071E-2</v>
          </cell>
          <cell r="K230">
            <v>0.15000000000000036</v>
          </cell>
          <cell r="L230">
            <v>3.9999999999999591E-2</v>
          </cell>
          <cell r="M230">
            <v>2.9249999999999998</v>
          </cell>
          <cell r="N230">
            <v>2.9849999999999999</v>
          </cell>
          <cell r="O230">
            <v>3.875</v>
          </cell>
          <cell r="P230">
            <v>2.7349999999999999</v>
          </cell>
          <cell r="Q230">
            <v>2.8149999999999999</v>
          </cell>
          <cell r="R230">
            <v>0</v>
          </cell>
          <cell r="S230">
            <v>6.0000000000000053E-2</v>
          </cell>
          <cell r="T230">
            <v>2.76</v>
          </cell>
        </row>
        <row r="231">
          <cell r="A231">
            <v>36633</v>
          </cell>
          <cell r="B231">
            <v>2.83</v>
          </cell>
          <cell r="C231">
            <v>2.76</v>
          </cell>
          <cell r="D231">
            <v>2.9849999999999999</v>
          </cell>
          <cell r="E231">
            <v>2.72</v>
          </cell>
          <cell r="F231">
            <v>2.91</v>
          </cell>
          <cell r="G231">
            <v>0.1549999999999998</v>
          </cell>
          <cell r="H231">
            <v>0.22500000000000009</v>
          </cell>
          <cell r="I231">
            <v>7.0000000000000284E-2</v>
          </cell>
          <cell r="J231">
            <v>8.0000000000000071E-2</v>
          </cell>
          <cell r="K231">
            <v>0.15000000000000036</v>
          </cell>
          <cell r="L231">
            <v>3.9999999999999591E-2</v>
          </cell>
          <cell r="M231">
            <v>2.9249999999999998</v>
          </cell>
          <cell r="N231">
            <v>2.9849999999999999</v>
          </cell>
          <cell r="O231">
            <v>3.875</v>
          </cell>
          <cell r="P231">
            <v>2.7349999999999999</v>
          </cell>
          <cell r="Q231">
            <v>2.8149999999999999</v>
          </cell>
          <cell r="R231">
            <v>0</v>
          </cell>
          <cell r="S231">
            <v>6.0000000000000053E-2</v>
          </cell>
          <cell r="T231">
            <v>2.76</v>
          </cell>
        </row>
        <row r="232">
          <cell r="A232">
            <v>36634</v>
          </cell>
          <cell r="B232">
            <v>2.9049999999999998</v>
          </cell>
          <cell r="C232">
            <v>2.83</v>
          </cell>
          <cell r="D232">
            <v>3.0550000000000002</v>
          </cell>
          <cell r="E232">
            <v>2.76</v>
          </cell>
          <cell r="F232">
            <v>3.01</v>
          </cell>
          <cell r="G232">
            <v>0.15000000000000036</v>
          </cell>
          <cell r="H232">
            <v>0.22500000000000009</v>
          </cell>
          <cell r="I232">
            <v>7.4999999999999734E-2</v>
          </cell>
          <cell r="J232">
            <v>0.10499999999999998</v>
          </cell>
          <cell r="K232">
            <v>0.17999999999999972</v>
          </cell>
          <cell r="L232">
            <v>7.0000000000000284E-2</v>
          </cell>
          <cell r="M232">
            <v>2.99</v>
          </cell>
          <cell r="N232">
            <v>3.15</v>
          </cell>
          <cell r="O232">
            <v>3.96</v>
          </cell>
          <cell r="P232">
            <v>2.78</v>
          </cell>
          <cell r="Q232">
            <v>2.87</v>
          </cell>
          <cell r="R232">
            <v>9.4999999999999751E-2</v>
          </cell>
          <cell r="S232">
            <v>0.1599999999999997</v>
          </cell>
          <cell r="T232">
            <v>2.82</v>
          </cell>
        </row>
        <row r="233">
          <cell r="A233">
            <v>36635</v>
          </cell>
          <cell r="B233">
            <v>2.9350000000000001</v>
          </cell>
          <cell r="C233">
            <v>2.85</v>
          </cell>
          <cell r="D233">
            <v>3.0750000000000002</v>
          </cell>
          <cell r="E233">
            <v>2.7850000000000001</v>
          </cell>
          <cell r="F233">
            <v>3.0249999999999999</v>
          </cell>
          <cell r="G233">
            <v>0.14000000000000012</v>
          </cell>
          <cell r="H233">
            <v>0.22500000000000009</v>
          </cell>
          <cell r="I233">
            <v>8.4999999999999964E-2</v>
          </cell>
          <cell r="J233">
            <v>8.9999999999999858E-2</v>
          </cell>
          <cell r="K233">
            <v>0.17499999999999982</v>
          </cell>
          <cell r="L233">
            <v>6.4999999999999947E-2</v>
          </cell>
          <cell r="M233">
            <v>3</v>
          </cell>
          <cell r="N233">
            <v>3.18</v>
          </cell>
          <cell r="O233">
            <v>3.9550000000000001</v>
          </cell>
          <cell r="P233">
            <v>2.7949999999999999</v>
          </cell>
          <cell r="Q233">
            <v>2.89</v>
          </cell>
          <cell r="R233">
            <v>0.10499999999999998</v>
          </cell>
          <cell r="S233">
            <v>0.18000000000000016</v>
          </cell>
          <cell r="T233">
            <v>2.83</v>
          </cell>
        </row>
        <row r="234">
          <cell r="A234">
            <v>36636</v>
          </cell>
          <cell r="B234">
            <v>2.93</v>
          </cell>
          <cell r="C234">
            <v>2.85</v>
          </cell>
          <cell r="D234">
            <v>3.0649999999999999</v>
          </cell>
          <cell r="E234">
            <v>2.7749999999999999</v>
          </cell>
          <cell r="F234">
            <v>3.0249999999999999</v>
          </cell>
          <cell r="G234">
            <v>0.13499999999999979</v>
          </cell>
          <cell r="H234">
            <v>0.21499999999999986</v>
          </cell>
          <cell r="I234">
            <v>8.0000000000000071E-2</v>
          </cell>
          <cell r="J234">
            <v>9.4999999999999751E-2</v>
          </cell>
          <cell r="K234">
            <v>0.17499999999999982</v>
          </cell>
          <cell r="L234">
            <v>7.5000000000000178E-2</v>
          </cell>
          <cell r="M234">
            <v>2.98</v>
          </cell>
          <cell r="N234">
            <v>3.17</v>
          </cell>
          <cell r="O234">
            <v>3.93</v>
          </cell>
          <cell r="P234">
            <v>2.78</v>
          </cell>
          <cell r="Q234">
            <v>2.89</v>
          </cell>
          <cell r="R234">
            <v>0.10499999999999998</v>
          </cell>
          <cell r="S234">
            <v>0.18999999999999995</v>
          </cell>
          <cell r="T234">
            <v>2.86</v>
          </cell>
        </row>
        <row r="235">
          <cell r="A235">
            <v>36637</v>
          </cell>
          <cell r="B235">
            <v>2.8650000000000002</v>
          </cell>
          <cell r="C235">
            <v>2.7549999999999999</v>
          </cell>
          <cell r="D235">
            <v>2.9849999999999999</v>
          </cell>
          <cell r="E235">
            <v>2.7149999999999999</v>
          </cell>
          <cell r="F235">
            <v>2.96</v>
          </cell>
          <cell r="G235">
            <v>0.11999999999999966</v>
          </cell>
          <cell r="H235">
            <v>0.22999999999999998</v>
          </cell>
          <cell r="I235">
            <v>0.11000000000000032</v>
          </cell>
          <cell r="J235">
            <v>9.4999999999999751E-2</v>
          </cell>
          <cell r="K235">
            <v>0.20500000000000007</v>
          </cell>
          <cell r="L235">
            <v>4.0000000000000036E-2</v>
          </cell>
          <cell r="M235">
            <v>2.9</v>
          </cell>
          <cell r="N235">
            <v>3</v>
          </cell>
          <cell r="O235">
            <v>3.8149999999999999</v>
          </cell>
          <cell r="P235">
            <v>2.7250000000000001</v>
          </cell>
          <cell r="Q235">
            <v>2.8149999999999999</v>
          </cell>
          <cell r="R235">
            <v>1.5000000000000124E-2</v>
          </cell>
          <cell r="S235">
            <v>0.10000000000000009</v>
          </cell>
          <cell r="T235">
            <v>2.76</v>
          </cell>
        </row>
        <row r="236">
          <cell r="A236">
            <v>36638</v>
          </cell>
          <cell r="B236">
            <v>2.8650000000000002</v>
          </cell>
          <cell r="C236">
            <v>2.7549999999999999</v>
          </cell>
          <cell r="D236">
            <v>2.9849999999999999</v>
          </cell>
          <cell r="E236">
            <v>2.7149999999999999</v>
          </cell>
          <cell r="F236">
            <v>2.96</v>
          </cell>
          <cell r="G236">
            <v>0.11999999999999966</v>
          </cell>
          <cell r="H236">
            <v>0.22999999999999998</v>
          </cell>
          <cell r="I236">
            <v>0.11000000000000032</v>
          </cell>
          <cell r="J236">
            <v>9.4999999999999751E-2</v>
          </cell>
          <cell r="K236">
            <v>0.20500000000000007</v>
          </cell>
          <cell r="L236">
            <v>4.0000000000000036E-2</v>
          </cell>
          <cell r="M236">
            <v>2.9</v>
          </cell>
          <cell r="N236">
            <v>3</v>
          </cell>
          <cell r="O236">
            <v>3.8149999999999999</v>
          </cell>
          <cell r="P236">
            <v>2.7250000000000001</v>
          </cell>
          <cell r="Q236">
            <v>2.8149999999999999</v>
          </cell>
          <cell r="R236">
            <v>1.5000000000000124E-2</v>
          </cell>
          <cell r="S236">
            <v>0.10000000000000009</v>
          </cell>
          <cell r="T236">
            <v>2.76</v>
          </cell>
        </row>
        <row r="237">
          <cell r="A237">
            <v>36639</v>
          </cell>
          <cell r="B237">
            <v>2.8650000000000002</v>
          </cell>
          <cell r="C237">
            <v>2.7549999999999999</v>
          </cell>
          <cell r="D237">
            <v>2.9849999999999999</v>
          </cell>
          <cell r="E237">
            <v>2.7149999999999999</v>
          </cell>
          <cell r="F237">
            <v>2.96</v>
          </cell>
          <cell r="G237">
            <v>0.11999999999999966</v>
          </cell>
          <cell r="H237">
            <v>0.22999999999999998</v>
          </cell>
          <cell r="I237">
            <v>0.11000000000000032</v>
          </cell>
          <cell r="J237">
            <v>9.4999999999999751E-2</v>
          </cell>
          <cell r="K237">
            <v>0.20500000000000007</v>
          </cell>
          <cell r="L237">
            <v>4.0000000000000036E-2</v>
          </cell>
          <cell r="M237">
            <v>2.9</v>
          </cell>
          <cell r="N237">
            <v>3</v>
          </cell>
          <cell r="O237">
            <v>3.8149999999999999</v>
          </cell>
          <cell r="P237">
            <v>2.7250000000000001</v>
          </cell>
          <cell r="Q237">
            <v>2.8149999999999999</v>
          </cell>
          <cell r="R237">
            <v>1.5000000000000124E-2</v>
          </cell>
          <cell r="S237">
            <v>0.10000000000000009</v>
          </cell>
          <cell r="T237">
            <v>2.76</v>
          </cell>
        </row>
        <row r="238">
          <cell r="A238">
            <v>36640</v>
          </cell>
          <cell r="B238">
            <v>2.8650000000000002</v>
          </cell>
          <cell r="C238">
            <v>2.7549999999999999</v>
          </cell>
          <cell r="D238">
            <v>2.9849999999999999</v>
          </cell>
          <cell r="E238">
            <v>2.7149999999999999</v>
          </cell>
          <cell r="F238">
            <v>2.96</v>
          </cell>
          <cell r="G238">
            <v>0.11999999999999966</v>
          </cell>
          <cell r="H238">
            <v>0.22999999999999998</v>
          </cell>
          <cell r="I238">
            <v>0.11000000000000032</v>
          </cell>
          <cell r="J238">
            <v>9.4999999999999751E-2</v>
          </cell>
          <cell r="K238">
            <v>0.20500000000000007</v>
          </cell>
          <cell r="L238">
            <v>4.0000000000000036E-2</v>
          </cell>
          <cell r="M238">
            <v>2.9</v>
          </cell>
          <cell r="N238">
            <v>3</v>
          </cell>
          <cell r="O238">
            <v>3.8149999999999999</v>
          </cell>
          <cell r="P238">
            <v>2.7250000000000001</v>
          </cell>
          <cell r="Q238">
            <v>2.8149999999999999</v>
          </cell>
          <cell r="R238">
            <v>1.5000000000000124E-2</v>
          </cell>
          <cell r="S238">
            <v>0.10000000000000009</v>
          </cell>
          <cell r="T238">
            <v>2.76</v>
          </cell>
        </row>
        <row r="239">
          <cell r="A239">
            <v>36641</v>
          </cell>
          <cell r="B239">
            <v>2.895</v>
          </cell>
          <cell r="C239">
            <v>2.8149999999999999</v>
          </cell>
          <cell r="D239">
            <v>3.0550000000000002</v>
          </cell>
          <cell r="E239">
            <v>2.75</v>
          </cell>
          <cell r="F239">
            <v>3</v>
          </cell>
          <cell r="G239">
            <v>0.16000000000000014</v>
          </cell>
          <cell r="H239">
            <v>0.24000000000000021</v>
          </cell>
          <cell r="I239">
            <v>8.0000000000000071E-2</v>
          </cell>
          <cell r="J239">
            <v>0.10499999999999998</v>
          </cell>
          <cell r="K239">
            <v>0.18500000000000005</v>
          </cell>
          <cell r="L239">
            <v>6.4999999999999947E-2</v>
          </cell>
          <cell r="M239">
            <v>2.94</v>
          </cell>
          <cell r="N239">
            <v>3.1150000000000002</v>
          </cell>
          <cell r="O239">
            <v>3.88</v>
          </cell>
          <cell r="P239">
            <v>2.75</v>
          </cell>
          <cell r="Q239">
            <v>2.85</v>
          </cell>
          <cell r="R239">
            <v>6.0000000000000053E-2</v>
          </cell>
          <cell r="S239">
            <v>0.17500000000000027</v>
          </cell>
          <cell r="T239">
            <v>2.83</v>
          </cell>
        </row>
        <row r="240">
          <cell r="A240">
            <v>36642</v>
          </cell>
          <cell r="B240">
            <v>2.88</v>
          </cell>
          <cell r="C240">
            <v>2.81</v>
          </cell>
          <cell r="D240">
            <v>3.0750000000000002</v>
          </cell>
          <cell r="E240">
            <v>2.75</v>
          </cell>
          <cell r="F240">
            <v>2.9849999999999999</v>
          </cell>
          <cell r="G240">
            <v>0.19500000000000028</v>
          </cell>
          <cell r="H240">
            <v>0.26500000000000012</v>
          </cell>
          <cell r="I240">
            <v>6.999999999999984E-2</v>
          </cell>
          <cell r="J240">
            <v>0.10499999999999998</v>
          </cell>
          <cell r="K240">
            <v>0.17499999999999982</v>
          </cell>
          <cell r="L240">
            <v>6.0000000000000053E-2</v>
          </cell>
          <cell r="M240">
            <v>2.9449999999999998</v>
          </cell>
          <cell r="N240">
            <v>3.07</v>
          </cell>
          <cell r="O240">
            <v>3.87</v>
          </cell>
          <cell r="P240">
            <v>2.76</v>
          </cell>
          <cell r="Q240">
            <v>2.855</v>
          </cell>
          <cell r="R240">
            <v>-5.0000000000003375E-3</v>
          </cell>
          <cell r="S240">
            <v>0.125</v>
          </cell>
          <cell r="T240">
            <v>2.81</v>
          </cell>
        </row>
        <row r="241">
          <cell r="A241">
            <v>36643</v>
          </cell>
          <cell r="B241">
            <v>2.8650000000000002</v>
          </cell>
          <cell r="C241">
            <v>2.8</v>
          </cell>
          <cell r="D241">
            <v>3.085</v>
          </cell>
          <cell r="E241">
            <v>2.7549999999999999</v>
          </cell>
          <cell r="F241">
            <v>2.97</v>
          </cell>
          <cell r="G241">
            <v>0.21999999999999975</v>
          </cell>
          <cell r="H241">
            <v>0.28500000000000014</v>
          </cell>
          <cell r="I241">
            <v>6.5000000000000391E-2</v>
          </cell>
          <cell r="J241">
            <v>0.10499999999999998</v>
          </cell>
          <cell r="K241">
            <v>0.17000000000000037</v>
          </cell>
          <cell r="L241">
            <v>4.4999999999999929E-2</v>
          </cell>
          <cell r="M241">
            <v>2.98</v>
          </cell>
          <cell r="N241">
            <v>3.145</v>
          </cell>
          <cell r="O241">
            <v>3.8250000000000002</v>
          </cell>
          <cell r="P241">
            <v>2.7549999999999999</v>
          </cell>
          <cell r="Q241">
            <v>2.855</v>
          </cell>
          <cell r="R241">
            <v>6.0000000000000053E-2</v>
          </cell>
          <cell r="S241">
            <v>0.16500000000000004</v>
          </cell>
          <cell r="T241">
            <v>2.82</v>
          </cell>
        </row>
        <row r="242">
          <cell r="A242">
            <v>36644</v>
          </cell>
          <cell r="B242">
            <v>2.82</v>
          </cell>
          <cell r="C242">
            <v>2.7349999999999999</v>
          </cell>
          <cell r="D242">
            <v>3.06</v>
          </cell>
          <cell r="E242">
            <v>2.68</v>
          </cell>
          <cell r="F242">
            <v>2.88</v>
          </cell>
          <cell r="G242">
            <v>0.24000000000000021</v>
          </cell>
          <cell r="H242">
            <v>0.32500000000000018</v>
          </cell>
          <cell r="I242">
            <v>8.4999999999999964E-2</v>
          </cell>
          <cell r="J242">
            <v>6.0000000000000053E-2</v>
          </cell>
          <cell r="K242">
            <v>0.14500000000000002</v>
          </cell>
          <cell r="L242">
            <v>5.4999999999999716E-2</v>
          </cell>
          <cell r="M242">
            <v>2.92</v>
          </cell>
          <cell r="N242">
            <v>3.105</v>
          </cell>
          <cell r="O242">
            <v>3.78</v>
          </cell>
          <cell r="P242">
            <v>2.69</v>
          </cell>
          <cell r="Q242">
            <v>2.79</v>
          </cell>
          <cell r="R242">
            <v>4.4999999999999929E-2</v>
          </cell>
          <cell r="S242">
            <v>0.18500000000000005</v>
          </cell>
          <cell r="T242">
            <v>2.82</v>
          </cell>
        </row>
        <row r="243">
          <cell r="A243">
            <v>36645</v>
          </cell>
          <cell r="B243">
            <v>2.8050000000000002</v>
          </cell>
          <cell r="C243">
            <v>2.7050000000000001</v>
          </cell>
          <cell r="D243">
            <v>2.9849999999999999</v>
          </cell>
          <cell r="E243">
            <v>2.6549999999999998</v>
          </cell>
          <cell r="F243">
            <v>2.895</v>
          </cell>
          <cell r="G243">
            <v>0.17999999999999972</v>
          </cell>
          <cell r="H243">
            <v>0.2799999999999998</v>
          </cell>
          <cell r="I243">
            <v>0.10000000000000009</v>
          </cell>
          <cell r="J243">
            <v>8.9999999999999858E-2</v>
          </cell>
          <cell r="K243">
            <v>0.18999999999999995</v>
          </cell>
          <cell r="L243">
            <v>5.0000000000000266E-2</v>
          </cell>
          <cell r="M243">
            <v>2.895</v>
          </cell>
          <cell r="N243">
            <v>3.0550000000000002</v>
          </cell>
          <cell r="O243">
            <v>3.86</v>
          </cell>
          <cell r="P243">
            <v>2.67</v>
          </cell>
          <cell r="Q243">
            <v>2.7949999999999999</v>
          </cell>
          <cell r="R243">
            <v>7.0000000000000284E-2</v>
          </cell>
          <cell r="S243">
            <v>0.16000000000000014</v>
          </cell>
          <cell r="T243">
            <v>2.74</v>
          </cell>
        </row>
        <row r="244">
          <cell r="A244">
            <v>36646</v>
          </cell>
          <cell r="B244">
            <v>2.8050000000000002</v>
          </cell>
          <cell r="C244">
            <v>2.7050000000000001</v>
          </cell>
          <cell r="D244">
            <v>2.9849999999999999</v>
          </cell>
          <cell r="E244">
            <v>2.6549999999999998</v>
          </cell>
          <cell r="F244">
            <v>2.895</v>
          </cell>
          <cell r="G244">
            <v>0.17999999999999972</v>
          </cell>
          <cell r="H244">
            <v>0.2799999999999998</v>
          </cell>
          <cell r="I244">
            <v>0.10000000000000009</v>
          </cell>
          <cell r="J244">
            <v>8.9999999999999858E-2</v>
          </cell>
          <cell r="K244">
            <v>0.18999999999999995</v>
          </cell>
          <cell r="L244">
            <v>5.0000000000000266E-2</v>
          </cell>
          <cell r="M244">
            <v>2.895</v>
          </cell>
          <cell r="N244">
            <v>3.0550000000000002</v>
          </cell>
          <cell r="O244">
            <v>3.86</v>
          </cell>
          <cell r="P244">
            <v>2.67</v>
          </cell>
          <cell r="Q244">
            <v>2.7949999999999999</v>
          </cell>
          <cell r="R244">
            <v>7.0000000000000284E-2</v>
          </cell>
          <cell r="S244">
            <v>0.16000000000000014</v>
          </cell>
          <cell r="T244">
            <v>2.74</v>
          </cell>
        </row>
        <row r="245">
          <cell r="A245">
            <v>36647</v>
          </cell>
          <cell r="B245">
            <v>2.835</v>
          </cell>
          <cell r="C245">
            <v>2.7450000000000001</v>
          </cell>
          <cell r="D245">
            <v>3.04</v>
          </cell>
          <cell r="E245">
            <v>2.67</v>
          </cell>
          <cell r="F245">
            <v>2.92</v>
          </cell>
          <cell r="G245">
            <v>0.20500000000000007</v>
          </cell>
          <cell r="H245">
            <v>0.29499999999999993</v>
          </cell>
          <cell r="I245">
            <v>8.9999999999999858E-2</v>
          </cell>
          <cell r="J245">
            <v>8.4999999999999964E-2</v>
          </cell>
          <cell r="K245">
            <v>0.17499999999999982</v>
          </cell>
          <cell r="L245">
            <v>7.5000000000000178E-2</v>
          </cell>
          <cell r="M245">
            <v>2.92</v>
          </cell>
          <cell r="N245">
            <v>3.1</v>
          </cell>
          <cell r="O245">
            <v>3.855</v>
          </cell>
          <cell r="P245">
            <v>2.6850000000000001</v>
          </cell>
          <cell r="Q245">
            <v>2.81</v>
          </cell>
          <cell r="R245">
            <v>6.0000000000000053E-2</v>
          </cell>
          <cell r="S245">
            <v>0.18000000000000016</v>
          </cell>
          <cell r="T245">
            <v>2.74</v>
          </cell>
        </row>
        <row r="246">
          <cell r="A246">
            <v>36648</v>
          </cell>
          <cell r="B246">
            <v>2.94</v>
          </cell>
          <cell r="C246">
            <v>2.8450000000000002</v>
          </cell>
          <cell r="D246">
            <v>3.145</v>
          </cell>
          <cell r="E246">
            <v>2.7450000000000001</v>
          </cell>
          <cell r="F246">
            <v>3</v>
          </cell>
          <cell r="G246">
            <v>0.20500000000000007</v>
          </cell>
          <cell r="H246">
            <v>0.29999999999999982</v>
          </cell>
          <cell r="I246">
            <v>9.4999999999999751E-2</v>
          </cell>
          <cell r="J246">
            <v>6.0000000000000053E-2</v>
          </cell>
          <cell r="K246">
            <v>0.1549999999999998</v>
          </cell>
          <cell r="L246">
            <v>0.10000000000000009</v>
          </cell>
          <cell r="M246">
            <v>2.98</v>
          </cell>
          <cell r="N246">
            <v>3.2149999999999999</v>
          </cell>
          <cell r="O246">
            <v>3.8849999999999998</v>
          </cell>
          <cell r="P246">
            <v>2.75</v>
          </cell>
          <cell r="Q246">
            <v>2.855</v>
          </cell>
          <cell r="R246">
            <v>6.999999999999984E-2</v>
          </cell>
          <cell r="S246">
            <v>0.23499999999999988</v>
          </cell>
          <cell r="T246">
            <v>2.7749999999999999</v>
          </cell>
        </row>
        <row r="247">
          <cell r="A247">
            <v>36649</v>
          </cell>
          <cell r="B247">
            <v>2.97</v>
          </cell>
          <cell r="C247">
            <v>2.8849999999999998</v>
          </cell>
          <cell r="D247">
            <v>3.21</v>
          </cell>
          <cell r="E247">
            <v>2.8</v>
          </cell>
          <cell r="F247">
            <v>3.0249999999999999</v>
          </cell>
          <cell r="G247">
            <v>0.23999999999999977</v>
          </cell>
          <cell r="H247">
            <v>0.32500000000000018</v>
          </cell>
          <cell r="I247">
            <v>8.5000000000000409E-2</v>
          </cell>
          <cell r="J247">
            <v>5.4999999999999716E-2</v>
          </cell>
          <cell r="K247">
            <v>0.14000000000000012</v>
          </cell>
          <cell r="L247">
            <v>8.4999999999999964E-2</v>
          </cell>
          <cell r="M247">
            <v>3.0350000000000001</v>
          </cell>
          <cell r="N247">
            <v>3.2749999999999999</v>
          </cell>
          <cell r="O247">
            <v>3.9950000000000001</v>
          </cell>
          <cell r="P247">
            <v>2.81</v>
          </cell>
          <cell r="Q247">
            <v>2.91</v>
          </cell>
          <cell r="R247">
            <v>6.4999999999999947E-2</v>
          </cell>
          <cell r="S247">
            <v>0.23999999999999977</v>
          </cell>
          <cell r="T247">
            <v>2.8849999999999998</v>
          </cell>
        </row>
        <row r="248">
          <cell r="A248">
            <v>36650</v>
          </cell>
          <cell r="B248">
            <v>2.94</v>
          </cell>
          <cell r="C248">
            <v>2.83</v>
          </cell>
          <cell r="D248">
            <v>3.1749999999999998</v>
          </cell>
          <cell r="E248">
            <v>2.7650000000000001</v>
          </cell>
          <cell r="F248">
            <v>3</v>
          </cell>
          <cell r="G248">
            <v>0.23499999999999988</v>
          </cell>
          <cell r="H248">
            <v>0.34499999999999975</v>
          </cell>
          <cell r="I248">
            <v>0.10999999999999988</v>
          </cell>
          <cell r="J248">
            <v>6.0000000000000053E-2</v>
          </cell>
          <cell r="K248">
            <v>0.16999999999999993</v>
          </cell>
          <cell r="L248">
            <v>6.4999999999999947E-2</v>
          </cell>
          <cell r="M248">
            <v>3.01</v>
          </cell>
          <cell r="N248">
            <v>3.2549999999999999</v>
          </cell>
          <cell r="O248">
            <v>3.9550000000000001</v>
          </cell>
          <cell r="P248">
            <v>2.7749999999999999</v>
          </cell>
          <cell r="Q248">
            <v>2.87</v>
          </cell>
          <cell r="R248">
            <v>8.0000000000000071E-2</v>
          </cell>
          <cell r="S248">
            <v>0.24500000000000011</v>
          </cell>
          <cell r="T248">
            <v>2.84</v>
          </cell>
        </row>
        <row r="249">
          <cell r="A249">
            <v>36651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R249">
            <v>0</v>
          </cell>
          <cell r="S249">
            <v>0</v>
          </cell>
        </row>
        <row r="250">
          <cell r="A250">
            <v>36652</v>
          </cell>
          <cell r="B250">
            <v>2.87</v>
          </cell>
          <cell r="C250">
            <v>2.71</v>
          </cell>
          <cell r="D250">
            <v>3.0550000000000002</v>
          </cell>
          <cell r="E250">
            <v>2.665</v>
          </cell>
          <cell r="F250">
            <v>2.9449999999999998</v>
          </cell>
          <cell r="G250">
            <v>0.18500000000000005</v>
          </cell>
          <cell r="H250">
            <v>0.3450000000000002</v>
          </cell>
          <cell r="I250">
            <v>0.16000000000000014</v>
          </cell>
          <cell r="J250">
            <v>7.4999999999999734E-2</v>
          </cell>
          <cell r="K250">
            <v>0.23499999999999988</v>
          </cell>
          <cell r="L250">
            <v>4.4999999999999929E-2</v>
          </cell>
          <cell r="M250">
            <v>2.87</v>
          </cell>
          <cell r="N250">
            <v>3.1</v>
          </cell>
          <cell r="O250">
            <v>3.7749999999999999</v>
          </cell>
          <cell r="P250">
            <v>2.6749999999999998</v>
          </cell>
          <cell r="Q250">
            <v>2.7650000000000001</v>
          </cell>
          <cell r="R250">
            <v>4.4999999999999929E-2</v>
          </cell>
          <cell r="S250">
            <v>0.22999999999999998</v>
          </cell>
          <cell r="T250">
            <v>2.7</v>
          </cell>
        </row>
        <row r="251">
          <cell r="A251">
            <v>36653</v>
          </cell>
          <cell r="B251">
            <v>2.87</v>
          </cell>
          <cell r="C251">
            <v>2.71</v>
          </cell>
          <cell r="D251">
            <v>3.0550000000000002</v>
          </cell>
          <cell r="E251">
            <v>2.665</v>
          </cell>
          <cell r="F251">
            <v>2.9449999999999998</v>
          </cell>
          <cell r="G251">
            <v>0.18500000000000005</v>
          </cell>
          <cell r="H251">
            <v>0.3450000000000002</v>
          </cell>
          <cell r="I251">
            <v>0.16000000000000014</v>
          </cell>
          <cell r="J251">
            <v>7.4999999999999734E-2</v>
          </cell>
          <cell r="K251">
            <v>0.23499999999999988</v>
          </cell>
          <cell r="L251">
            <v>4.4999999999999929E-2</v>
          </cell>
          <cell r="M251">
            <v>2.87</v>
          </cell>
          <cell r="N251">
            <v>3.1</v>
          </cell>
          <cell r="O251">
            <v>3.7749999999999999</v>
          </cell>
          <cell r="P251">
            <v>2.6749999999999998</v>
          </cell>
          <cell r="Q251">
            <v>2.7650000000000001</v>
          </cell>
          <cell r="R251">
            <v>4.4999999999999929E-2</v>
          </cell>
          <cell r="S251">
            <v>0.22999999999999998</v>
          </cell>
          <cell r="T251">
            <v>2.7</v>
          </cell>
        </row>
        <row r="252">
          <cell r="A252">
            <v>36654</v>
          </cell>
          <cell r="B252">
            <v>2.87</v>
          </cell>
          <cell r="C252">
            <v>2.71</v>
          </cell>
          <cell r="D252">
            <v>3.0550000000000002</v>
          </cell>
          <cell r="E252">
            <v>2.665</v>
          </cell>
          <cell r="F252">
            <v>2.9449999999999998</v>
          </cell>
          <cell r="G252">
            <v>0.18500000000000005</v>
          </cell>
          <cell r="H252">
            <v>0.3450000000000002</v>
          </cell>
          <cell r="I252">
            <v>0.16000000000000014</v>
          </cell>
          <cell r="J252">
            <v>7.4999999999999734E-2</v>
          </cell>
          <cell r="K252">
            <v>0.23499999999999988</v>
          </cell>
          <cell r="L252">
            <v>4.4999999999999929E-2</v>
          </cell>
          <cell r="M252">
            <v>2.87</v>
          </cell>
          <cell r="N252">
            <v>3.1</v>
          </cell>
          <cell r="O252">
            <v>3.7749999999999999</v>
          </cell>
          <cell r="P252">
            <v>2.6749999999999998</v>
          </cell>
          <cell r="Q252">
            <v>2.7650000000000001</v>
          </cell>
          <cell r="R252">
            <v>4.4999999999999929E-2</v>
          </cell>
          <cell r="S252">
            <v>0.22999999999999998</v>
          </cell>
          <cell r="T252">
            <v>2.7</v>
          </cell>
        </row>
        <row r="253">
          <cell r="A253">
            <v>36655</v>
          </cell>
          <cell r="B253">
            <v>2.92</v>
          </cell>
          <cell r="C253">
            <v>2.76</v>
          </cell>
          <cell r="D253">
            <v>3.12</v>
          </cell>
          <cell r="E253">
            <v>2.68</v>
          </cell>
          <cell r="F253">
            <v>2.9950000000000001</v>
          </cell>
          <cell r="G253">
            <v>0.20000000000000018</v>
          </cell>
          <cell r="H253">
            <v>0.36000000000000032</v>
          </cell>
          <cell r="I253">
            <v>0.16000000000000014</v>
          </cell>
          <cell r="J253">
            <v>7.5000000000000178E-2</v>
          </cell>
          <cell r="K253">
            <v>0.23500000000000032</v>
          </cell>
          <cell r="L253">
            <v>7.9999999999999627E-2</v>
          </cell>
          <cell r="M253">
            <v>2.8650000000000002</v>
          </cell>
          <cell r="N253">
            <v>3.2050000000000001</v>
          </cell>
          <cell r="O253">
            <v>3.8149999999999999</v>
          </cell>
          <cell r="P253">
            <v>2.6749999999999998</v>
          </cell>
          <cell r="Q253">
            <v>2.7650000000000001</v>
          </cell>
          <cell r="R253">
            <v>8.4999999999999964E-2</v>
          </cell>
          <cell r="S253">
            <v>0.33999999999999986</v>
          </cell>
          <cell r="T253">
            <v>2.73</v>
          </cell>
        </row>
        <row r="254">
          <cell r="A254">
            <v>36656</v>
          </cell>
          <cell r="B254">
            <v>3.0350000000000001</v>
          </cell>
          <cell r="C254">
            <v>2.835</v>
          </cell>
          <cell r="D254">
            <v>3.1949999999999998</v>
          </cell>
          <cell r="E254">
            <v>2.7549999999999999</v>
          </cell>
          <cell r="F254">
            <v>3.09</v>
          </cell>
          <cell r="G254">
            <v>0.1599999999999997</v>
          </cell>
          <cell r="H254">
            <v>0.35999999999999988</v>
          </cell>
          <cell r="I254">
            <v>0.20000000000000018</v>
          </cell>
          <cell r="J254">
            <v>5.4999999999999716E-2</v>
          </cell>
          <cell r="K254">
            <v>0.25499999999999989</v>
          </cell>
          <cell r="L254">
            <v>8.0000000000000071E-2</v>
          </cell>
          <cell r="M254">
            <v>2.93</v>
          </cell>
          <cell r="N254">
            <v>3.3149999999999999</v>
          </cell>
          <cell r="O254">
            <v>3.84</v>
          </cell>
          <cell r="P254">
            <v>2.76</v>
          </cell>
          <cell r="Q254">
            <v>2.82</v>
          </cell>
          <cell r="R254">
            <v>0.12000000000000011</v>
          </cell>
          <cell r="S254">
            <v>0.38499999999999979</v>
          </cell>
          <cell r="T254">
            <v>2.7650000000000001</v>
          </cell>
        </row>
        <row r="255">
          <cell r="A255">
            <v>36657</v>
          </cell>
          <cell r="B255">
            <v>3.01</v>
          </cell>
          <cell r="C255">
            <v>2.7850000000000001</v>
          </cell>
          <cell r="D255">
            <v>3.165</v>
          </cell>
          <cell r="E255">
            <v>2.7050000000000001</v>
          </cell>
          <cell r="F255">
            <v>3.0550000000000002</v>
          </cell>
          <cell r="G255">
            <v>0.15500000000000025</v>
          </cell>
          <cell r="H255">
            <v>0.37999999999999989</v>
          </cell>
          <cell r="I255">
            <v>0.22499999999999964</v>
          </cell>
          <cell r="J255">
            <v>4.5000000000000373E-2</v>
          </cell>
          <cell r="K255">
            <v>0.27</v>
          </cell>
          <cell r="L255">
            <v>8.0000000000000071E-2</v>
          </cell>
          <cell r="M255">
            <v>2.875</v>
          </cell>
          <cell r="N255">
            <v>3.3</v>
          </cell>
          <cell r="O255">
            <v>3.82</v>
          </cell>
          <cell r="P255">
            <v>2.7050000000000001</v>
          </cell>
          <cell r="Q255">
            <v>2.77</v>
          </cell>
          <cell r="R255">
            <v>0.13499999999999979</v>
          </cell>
          <cell r="S255">
            <v>0.42499999999999982</v>
          </cell>
          <cell r="T255">
            <v>2.7149999999999999</v>
          </cell>
        </row>
        <row r="256">
          <cell r="A256">
            <v>36658</v>
          </cell>
          <cell r="B256">
            <v>3.125</v>
          </cell>
          <cell r="C256">
            <v>2.9249999999999998</v>
          </cell>
          <cell r="D256">
            <v>3.2650000000000001</v>
          </cell>
          <cell r="E256">
            <v>2.8250000000000002</v>
          </cell>
          <cell r="F256">
            <v>3.2050000000000001</v>
          </cell>
          <cell r="G256">
            <v>0.14000000000000012</v>
          </cell>
          <cell r="H256">
            <v>0.3400000000000003</v>
          </cell>
          <cell r="I256">
            <v>0.20000000000000018</v>
          </cell>
          <cell r="J256">
            <v>8.0000000000000071E-2</v>
          </cell>
          <cell r="K256">
            <v>0.28000000000000025</v>
          </cell>
          <cell r="L256">
            <v>9.9999999999999645E-2</v>
          </cell>
          <cell r="M256">
            <v>3.01</v>
          </cell>
          <cell r="N256">
            <v>3.39</v>
          </cell>
          <cell r="O256">
            <v>4.03</v>
          </cell>
          <cell r="P256">
            <v>2.8250000000000002</v>
          </cell>
          <cell r="Q256">
            <v>2.93</v>
          </cell>
          <cell r="R256">
            <v>0.125</v>
          </cell>
          <cell r="S256">
            <v>0.38000000000000034</v>
          </cell>
          <cell r="T256">
            <v>2.8849999999999998</v>
          </cell>
        </row>
        <row r="257">
          <cell r="A257">
            <v>36659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R257">
            <v>0</v>
          </cell>
          <cell r="S257">
            <v>0</v>
          </cell>
        </row>
        <row r="258">
          <cell r="A258">
            <v>36660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R258">
            <v>0</v>
          </cell>
          <cell r="S258">
            <v>0</v>
          </cell>
        </row>
        <row r="259">
          <cell r="A259">
            <v>36661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R259">
            <v>0</v>
          </cell>
          <cell r="S259">
            <v>0</v>
          </cell>
        </row>
        <row r="260">
          <cell r="A260">
            <v>36662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R260">
            <v>0</v>
          </cell>
          <cell r="S260">
            <v>0</v>
          </cell>
        </row>
        <row r="261">
          <cell r="A261">
            <v>36663</v>
          </cell>
          <cell r="B261">
            <v>3.25</v>
          </cell>
          <cell r="C261">
            <v>3.01</v>
          </cell>
          <cell r="D261">
            <v>3.4249999999999998</v>
          </cell>
          <cell r="E261">
            <v>2.91</v>
          </cell>
          <cell r="F261">
            <v>3.32</v>
          </cell>
          <cell r="G261">
            <v>0.17499999999999982</v>
          </cell>
          <cell r="H261">
            <v>0.41500000000000004</v>
          </cell>
          <cell r="I261">
            <v>0.24000000000000021</v>
          </cell>
          <cell r="J261">
            <v>6.999999999999984E-2</v>
          </cell>
          <cell r="K261">
            <v>0.31000000000000005</v>
          </cell>
          <cell r="L261">
            <v>9.9999999999999645E-2</v>
          </cell>
          <cell r="M261">
            <v>3.1549999999999998</v>
          </cell>
          <cell r="N261">
            <v>3.54</v>
          </cell>
          <cell r="O261">
            <v>4.1399999999999997</v>
          </cell>
          <cell r="P261">
            <v>2.93</v>
          </cell>
          <cell r="Q261">
            <v>3.03</v>
          </cell>
          <cell r="R261">
            <v>0.11500000000000021</v>
          </cell>
          <cell r="S261">
            <v>0.38500000000000023</v>
          </cell>
          <cell r="T261">
            <v>2.97</v>
          </cell>
        </row>
        <row r="262">
          <cell r="A262">
            <v>36664</v>
          </cell>
          <cell r="B262">
            <v>3.3050000000000002</v>
          </cell>
          <cell r="C262">
            <v>3.06</v>
          </cell>
          <cell r="D262">
            <v>3.4950000000000001</v>
          </cell>
          <cell r="E262">
            <v>2.9449999999999998</v>
          </cell>
          <cell r="F262">
            <v>3.37</v>
          </cell>
          <cell r="G262">
            <v>0.18999999999999995</v>
          </cell>
          <cell r="H262">
            <v>0.43500000000000005</v>
          </cell>
          <cell r="I262">
            <v>0.24500000000000011</v>
          </cell>
          <cell r="J262">
            <v>6.4999999999999947E-2</v>
          </cell>
          <cell r="K262">
            <v>0.31000000000000005</v>
          </cell>
          <cell r="L262">
            <v>0.11500000000000021</v>
          </cell>
          <cell r="M262">
            <v>3.2050000000000001</v>
          </cell>
          <cell r="N262">
            <v>3.605</v>
          </cell>
          <cell r="O262">
            <v>4.2</v>
          </cell>
          <cell r="P262">
            <v>2.96</v>
          </cell>
          <cell r="Q262">
            <v>3.05</v>
          </cell>
          <cell r="R262">
            <v>0.10999999999999988</v>
          </cell>
          <cell r="S262">
            <v>0.39999999999999991</v>
          </cell>
          <cell r="T262">
            <v>3</v>
          </cell>
        </row>
        <row r="263">
          <cell r="A263">
            <v>36665</v>
          </cell>
          <cell r="B263">
            <v>3.5649999999999999</v>
          </cell>
          <cell r="C263">
            <v>3.34</v>
          </cell>
          <cell r="D263">
            <v>3.8250000000000002</v>
          </cell>
          <cell r="E263">
            <v>3.2349999999999999</v>
          </cell>
          <cell r="F263">
            <v>3.64</v>
          </cell>
          <cell r="G263">
            <v>0.26000000000000023</v>
          </cell>
          <cell r="H263">
            <v>0.48500000000000032</v>
          </cell>
          <cell r="I263">
            <v>0.22500000000000009</v>
          </cell>
          <cell r="J263">
            <v>7.5000000000000178E-2</v>
          </cell>
          <cell r="K263">
            <v>0.30000000000000027</v>
          </cell>
          <cell r="L263">
            <v>0.10499999999999998</v>
          </cell>
          <cell r="M263">
            <v>3.48</v>
          </cell>
          <cell r="N263">
            <v>3.89</v>
          </cell>
          <cell r="O263">
            <v>4.5049999999999999</v>
          </cell>
          <cell r="P263">
            <v>3.2250000000000001</v>
          </cell>
          <cell r="Q263">
            <v>3.335</v>
          </cell>
          <cell r="R263">
            <v>6.4999999999999947E-2</v>
          </cell>
          <cell r="S263">
            <v>0.41000000000000014</v>
          </cell>
          <cell r="T263">
            <v>3.27</v>
          </cell>
        </row>
        <row r="264">
          <cell r="A264">
            <v>36666</v>
          </cell>
          <cell r="B264">
            <v>3.5350000000000001</v>
          </cell>
          <cell r="C264">
            <v>3.3650000000000002</v>
          </cell>
          <cell r="D264">
            <v>3.9449999999999998</v>
          </cell>
          <cell r="E264">
            <v>3.2450000000000001</v>
          </cell>
          <cell r="F264">
            <v>3.625</v>
          </cell>
          <cell r="G264">
            <v>0.4099999999999997</v>
          </cell>
          <cell r="H264">
            <v>0.57999999999999963</v>
          </cell>
          <cell r="I264">
            <v>0.16999999999999993</v>
          </cell>
          <cell r="J264">
            <v>8.9999999999999858E-2</v>
          </cell>
          <cell r="K264">
            <v>0.25999999999999979</v>
          </cell>
          <cell r="L264">
            <v>0.12000000000000011</v>
          </cell>
          <cell r="M264">
            <v>3.55</v>
          </cell>
          <cell r="N264">
            <v>4.0049999999999999</v>
          </cell>
          <cell r="O264">
            <v>4.4950000000000001</v>
          </cell>
          <cell r="P264">
            <v>3.2450000000000001</v>
          </cell>
          <cell r="Q264">
            <v>3.335</v>
          </cell>
          <cell r="R264">
            <v>6.0000000000000053E-2</v>
          </cell>
          <cell r="S264">
            <v>0.45500000000000007</v>
          </cell>
          <cell r="T264">
            <v>3.27</v>
          </cell>
        </row>
        <row r="265">
          <cell r="A265">
            <v>36667</v>
          </cell>
          <cell r="B265">
            <v>3.5350000000000001</v>
          </cell>
          <cell r="C265">
            <v>3.3650000000000002</v>
          </cell>
          <cell r="D265">
            <v>3.9449999999999998</v>
          </cell>
          <cell r="E265">
            <v>3.2450000000000001</v>
          </cell>
          <cell r="F265">
            <v>3.625</v>
          </cell>
          <cell r="G265">
            <v>0.4099999999999997</v>
          </cell>
          <cell r="H265">
            <v>0.57999999999999963</v>
          </cell>
          <cell r="I265">
            <v>0.16999999999999993</v>
          </cell>
          <cell r="J265">
            <v>8.9999999999999858E-2</v>
          </cell>
          <cell r="K265">
            <v>0.25999999999999979</v>
          </cell>
          <cell r="L265">
            <v>0.12000000000000011</v>
          </cell>
          <cell r="M265">
            <v>3.55</v>
          </cell>
          <cell r="N265">
            <v>4.0049999999999999</v>
          </cell>
          <cell r="O265">
            <v>4.4950000000000001</v>
          </cell>
          <cell r="P265">
            <v>3.2450000000000001</v>
          </cell>
          <cell r="Q265">
            <v>3.335</v>
          </cell>
          <cell r="R265">
            <v>6.0000000000000053E-2</v>
          </cell>
          <cell r="S265">
            <v>0.45500000000000007</v>
          </cell>
          <cell r="T265">
            <v>3.27</v>
          </cell>
        </row>
        <row r="266">
          <cell r="A266">
            <v>36668</v>
          </cell>
          <cell r="B266">
            <v>3.5350000000000001</v>
          </cell>
          <cell r="C266">
            <v>3.3650000000000002</v>
          </cell>
          <cell r="D266">
            <v>3.9449999999999998</v>
          </cell>
          <cell r="E266">
            <v>3.2450000000000001</v>
          </cell>
          <cell r="F266">
            <v>3.625</v>
          </cell>
          <cell r="G266">
            <v>0.4099999999999997</v>
          </cell>
          <cell r="H266">
            <v>0.57999999999999963</v>
          </cell>
          <cell r="I266">
            <v>0.16999999999999993</v>
          </cell>
          <cell r="J266">
            <v>8.9999999999999858E-2</v>
          </cell>
          <cell r="K266">
            <v>0.25999999999999979</v>
          </cell>
          <cell r="L266">
            <v>0.12000000000000011</v>
          </cell>
          <cell r="M266">
            <v>3.55</v>
          </cell>
          <cell r="N266">
            <v>4.0049999999999999</v>
          </cell>
          <cell r="O266">
            <v>4.4950000000000001</v>
          </cell>
          <cell r="P266">
            <v>3.2450000000000001</v>
          </cell>
          <cell r="Q266">
            <v>3.335</v>
          </cell>
          <cell r="R266">
            <v>6.0000000000000053E-2</v>
          </cell>
          <cell r="S266">
            <v>0.45500000000000007</v>
          </cell>
          <cell r="T266">
            <v>3.27</v>
          </cell>
        </row>
        <row r="267">
          <cell r="A267">
            <v>36669</v>
          </cell>
          <cell r="B267">
            <v>3.97</v>
          </cell>
          <cell r="C267">
            <v>3.8450000000000002</v>
          </cell>
          <cell r="D267">
            <v>4.8650000000000002</v>
          </cell>
          <cell r="E267">
            <v>3.61</v>
          </cell>
          <cell r="F267">
            <v>3.98</v>
          </cell>
          <cell r="G267">
            <v>0.89500000000000002</v>
          </cell>
          <cell r="H267">
            <v>1.02</v>
          </cell>
          <cell r="I267">
            <v>0.125</v>
          </cell>
          <cell r="J267">
            <v>9.9999999999997868E-3</v>
          </cell>
          <cell r="K267">
            <v>0.13499999999999979</v>
          </cell>
          <cell r="L267">
            <v>0.23500000000000032</v>
          </cell>
          <cell r="M267">
            <v>4.1100000000000003</v>
          </cell>
          <cell r="N267">
            <v>4.8449999999999998</v>
          </cell>
          <cell r="O267">
            <v>4.9800000000000004</v>
          </cell>
          <cell r="P267">
            <v>3.5550000000000002</v>
          </cell>
          <cell r="Q267">
            <v>3.77</v>
          </cell>
          <cell r="R267">
            <v>-2.0000000000000462E-2</v>
          </cell>
          <cell r="S267">
            <v>0.73499999999999943</v>
          </cell>
          <cell r="T267">
            <v>3.57</v>
          </cell>
        </row>
        <row r="268">
          <cell r="A268">
            <v>36670</v>
          </cell>
          <cell r="B268">
            <v>3.7749999999999999</v>
          </cell>
          <cell r="C268">
            <v>3.63</v>
          </cell>
          <cell r="D268">
            <v>4.2149999999999999</v>
          </cell>
          <cell r="E268">
            <v>3.4</v>
          </cell>
          <cell r="F268">
            <v>3.8</v>
          </cell>
          <cell r="G268">
            <v>0.43999999999999995</v>
          </cell>
          <cell r="H268">
            <v>0.58499999999999996</v>
          </cell>
          <cell r="I268">
            <v>0.14500000000000002</v>
          </cell>
          <cell r="J268">
            <v>2.4999999999999911E-2</v>
          </cell>
          <cell r="K268">
            <v>0.16999999999999993</v>
          </cell>
          <cell r="L268">
            <v>0.22999999999999998</v>
          </cell>
          <cell r="M268">
            <v>3.7050000000000001</v>
          </cell>
          <cell r="N268">
            <v>4.1849999999999996</v>
          </cell>
          <cell r="O268">
            <v>4.7750000000000004</v>
          </cell>
          <cell r="P268">
            <v>3.375</v>
          </cell>
          <cell r="Q268">
            <v>3.5649999999999999</v>
          </cell>
          <cell r="R268">
            <v>-3.0000000000000249E-2</v>
          </cell>
          <cell r="S268">
            <v>0.47999999999999954</v>
          </cell>
          <cell r="T268">
            <v>3.43</v>
          </cell>
        </row>
        <row r="269">
          <cell r="A269">
            <v>36671</v>
          </cell>
          <cell r="B269">
            <v>3.7949999999999999</v>
          </cell>
          <cell r="C269">
            <v>3.645</v>
          </cell>
          <cell r="D269">
            <v>4.1500000000000004</v>
          </cell>
          <cell r="E269">
            <v>3.395</v>
          </cell>
          <cell r="F269">
            <v>3.85</v>
          </cell>
          <cell r="G269">
            <v>0.35500000000000043</v>
          </cell>
          <cell r="H269">
            <v>0.50500000000000034</v>
          </cell>
          <cell r="I269">
            <v>0.14999999999999991</v>
          </cell>
          <cell r="J269">
            <v>5.500000000000016E-2</v>
          </cell>
          <cell r="K269">
            <v>0.20500000000000007</v>
          </cell>
          <cell r="L269">
            <v>0.25</v>
          </cell>
          <cell r="M269">
            <v>3.67</v>
          </cell>
          <cell r="N269">
            <v>4.21</v>
          </cell>
          <cell r="O269">
            <v>4.915</v>
          </cell>
          <cell r="P269">
            <v>3.39</v>
          </cell>
          <cell r="Q269">
            <v>3.52</v>
          </cell>
          <cell r="R269">
            <v>5.9999999999999609E-2</v>
          </cell>
          <cell r="S269">
            <v>0.54</v>
          </cell>
          <cell r="T269">
            <v>3.46</v>
          </cell>
        </row>
        <row r="270">
          <cell r="A270">
            <v>36672</v>
          </cell>
          <cell r="B270">
            <v>4.04</v>
          </cell>
          <cell r="C270">
            <v>3.8650000000000002</v>
          </cell>
          <cell r="D270">
            <v>4.3</v>
          </cell>
          <cell r="E270">
            <v>3.56</v>
          </cell>
          <cell r="F270">
            <v>4.07</v>
          </cell>
          <cell r="G270">
            <v>0.25999999999999979</v>
          </cell>
          <cell r="H270">
            <v>0.43499999999999961</v>
          </cell>
          <cell r="I270">
            <v>0.17499999999999982</v>
          </cell>
          <cell r="J270">
            <v>3.0000000000000249E-2</v>
          </cell>
          <cell r="K270">
            <v>0.20500000000000007</v>
          </cell>
          <cell r="L270">
            <v>0.30500000000000016</v>
          </cell>
          <cell r="M270">
            <v>3.79</v>
          </cell>
          <cell r="N270">
            <v>4.4550000000000001</v>
          </cell>
          <cell r="O270">
            <v>5.0599999999999996</v>
          </cell>
          <cell r="P270">
            <v>3.5449999999999999</v>
          </cell>
          <cell r="Q270">
            <v>3.6549999999999998</v>
          </cell>
          <cell r="R270">
            <v>0.15500000000000025</v>
          </cell>
          <cell r="S270">
            <v>0.66500000000000004</v>
          </cell>
          <cell r="T270">
            <v>3.58</v>
          </cell>
        </row>
        <row r="271">
          <cell r="A271">
            <v>36673</v>
          </cell>
          <cell r="B271">
            <v>4.0199999999999996</v>
          </cell>
          <cell r="C271">
            <v>3.75</v>
          </cell>
          <cell r="D271">
            <v>4.2249999999999996</v>
          </cell>
          <cell r="E271">
            <v>3.5950000000000002</v>
          </cell>
          <cell r="F271">
            <v>4.1050000000000004</v>
          </cell>
          <cell r="G271">
            <v>0.20500000000000007</v>
          </cell>
          <cell r="H271">
            <v>0.47499999999999964</v>
          </cell>
          <cell r="I271">
            <v>0.26999999999999957</v>
          </cell>
          <cell r="J271">
            <v>8.5000000000000853E-2</v>
          </cell>
          <cell r="K271">
            <v>0.35500000000000043</v>
          </cell>
          <cell r="L271">
            <v>0.1549999999999998</v>
          </cell>
          <cell r="M271">
            <v>3.7650000000000001</v>
          </cell>
          <cell r="N271">
            <v>4.12</v>
          </cell>
          <cell r="O271">
            <v>5.1349999999999998</v>
          </cell>
          <cell r="P271">
            <v>3.58</v>
          </cell>
          <cell r="Q271">
            <v>3.66</v>
          </cell>
          <cell r="R271">
            <v>-0.10499999999999954</v>
          </cell>
          <cell r="S271">
            <v>0.35499999999999998</v>
          </cell>
          <cell r="T271">
            <v>3.61</v>
          </cell>
        </row>
        <row r="272">
          <cell r="A272">
            <v>36674</v>
          </cell>
          <cell r="B272">
            <v>4.0199999999999996</v>
          </cell>
          <cell r="C272">
            <v>3.75</v>
          </cell>
          <cell r="D272">
            <v>4.2249999999999996</v>
          </cell>
          <cell r="E272">
            <v>3.5950000000000002</v>
          </cell>
          <cell r="F272">
            <v>4.1050000000000004</v>
          </cell>
          <cell r="G272">
            <v>0.20500000000000007</v>
          </cell>
          <cell r="H272">
            <v>0.47499999999999964</v>
          </cell>
          <cell r="I272">
            <v>0.26999999999999957</v>
          </cell>
          <cell r="J272">
            <v>8.5000000000000853E-2</v>
          </cell>
          <cell r="K272">
            <v>0.35500000000000043</v>
          </cell>
          <cell r="L272">
            <v>0.1549999999999998</v>
          </cell>
          <cell r="M272">
            <v>3.7650000000000001</v>
          </cell>
          <cell r="N272">
            <v>4.12</v>
          </cell>
          <cell r="O272">
            <v>5.1349999999999998</v>
          </cell>
          <cell r="P272">
            <v>3.58</v>
          </cell>
          <cell r="Q272">
            <v>3.66</v>
          </cell>
          <cell r="R272">
            <v>-0.10499999999999954</v>
          </cell>
          <cell r="S272">
            <v>0.35499999999999998</v>
          </cell>
          <cell r="T272">
            <v>3.61</v>
          </cell>
        </row>
        <row r="273">
          <cell r="A273">
            <v>36675</v>
          </cell>
          <cell r="B273">
            <v>4.0199999999999996</v>
          </cell>
          <cell r="C273">
            <v>3.75</v>
          </cell>
          <cell r="D273">
            <v>4.2249999999999996</v>
          </cell>
          <cell r="E273">
            <v>3.5950000000000002</v>
          </cell>
          <cell r="F273">
            <v>4.1050000000000004</v>
          </cell>
          <cell r="G273">
            <v>0.20500000000000007</v>
          </cell>
          <cell r="H273">
            <v>0.47499999999999964</v>
          </cell>
          <cell r="I273">
            <v>0.26999999999999957</v>
          </cell>
          <cell r="J273">
            <v>8.5000000000000853E-2</v>
          </cell>
          <cell r="K273">
            <v>0.35500000000000043</v>
          </cell>
          <cell r="L273">
            <v>0.1549999999999998</v>
          </cell>
          <cell r="M273">
            <v>3.7650000000000001</v>
          </cell>
          <cell r="N273">
            <v>4.12</v>
          </cell>
          <cell r="O273">
            <v>5.1349999999999998</v>
          </cell>
          <cell r="P273">
            <v>3.58</v>
          </cell>
          <cell r="Q273">
            <v>3.66</v>
          </cell>
          <cell r="R273">
            <v>-0.10499999999999954</v>
          </cell>
          <cell r="S273">
            <v>0.35499999999999998</v>
          </cell>
          <cell r="T273">
            <v>3.61</v>
          </cell>
        </row>
        <row r="274">
          <cell r="A274">
            <v>36676</v>
          </cell>
          <cell r="B274">
            <v>4.0199999999999996</v>
          </cell>
          <cell r="C274">
            <v>3.75</v>
          </cell>
          <cell r="D274">
            <v>4.2249999999999996</v>
          </cell>
          <cell r="E274">
            <v>3.5950000000000002</v>
          </cell>
          <cell r="F274">
            <v>4.1050000000000004</v>
          </cell>
          <cell r="M274">
            <v>3.7650000000000001</v>
          </cell>
          <cell r="N274">
            <v>4.12</v>
          </cell>
          <cell r="O274">
            <v>5.1349999999999998</v>
          </cell>
          <cell r="P274">
            <v>3.58</v>
          </cell>
          <cell r="Q274">
            <v>3.66</v>
          </cell>
          <cell r="T274">
            <v>3.61</v>
          </cell>
        </row>
        <row r="275">
          <cell r="A275">
            <v>36677</v>
          </cell>
        </row>
      </sheetData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ule2"/>
      <sheetName val="Sheet1"/>
      <sheetName val="Module1"/>
      <sheetName val="Module3"/>
      <sheetName val="Module4"/>
      <sheetName val="Module5"/>
      <sheetName val="Module6"/>
    </sheetNames>
    <sheetDataSet>
      <sheetData sheetId="0"/>
      <sheetData sheetId="1">
        <row r="2056">
          <cell r="B2056">
            <v>36461</v>
          </cell>
          <cell r="C2056">
            <v>62</v>
          </cell>
          <cell r="D2056">
            <v>28</v>
          </cell>
          <cell r="E2056">
            <v>87</v>
          </cell>
          <cell r="F2056">
            <v>64</v>
          </cell>
          <cell r="G2056">
            <v>62</v>
          </cell>
          <cell r="H2056">
            <v>28</v>
          </cell>
          <cell r="I2056">
            <v>87</v>
          </cell>
          <cell r="J2056">
            <v>56</v>
          </cell>
          <cell r="K2056">
            <v>56</v>
          </cell>
          <cell r="L2056">
            <v>32</v>
          </cell>
          <cell r="M2056">
            <v>57</v>
          </cell>
          <cell r="N2056">
            <v>36</v>
          </cell>
          <cell r="O2056">
            <v>59</v>
          </cell>
          <cell r="P2056">
            <v>34</v>
          </cell>
          <cell r="Q2056">
            <v>60</v>
          </cell>
          <cell r="R2056">
            <v>41</v>
          </cell>
          <cell r="S2056">
            <v>62</v>
          </cell>
          <cell r="T2056">
            <v>37</v>
          </cell>
          <cell r="U2056">
            <v>61</v>
          </cell>
          <cell r="V2056">
            <v>48</v>
          </cell>
          <cell r="W2056">
            <v>69</v>
          </cell>
          <cell r="X2056">
            <v>34</v>
          </cell>
          <cell r="Y2056">
            <v>65</v>
          </cell>
          <cell r="Z2056">
            <v>37</v>
          </cell>
          <cell r="AA2056">
            <v>66</v>
          </cell>
          <cell r="AB2056">
            <v>39</v>
          </cell>
          <cell r="AC2056">
            <v>67</v>
          </cell>
          <cell r="AD2056">
            <v>41</v>
          </cell>
          <cell r="AE2056">
            <v>71</v>
          </cell>
          <cell r="AF2056">
            <v>41</v>
          </cell>
          <cell r="AG2056">
            <v>73</v>
          </cell>
          <cell r="AH2056">
            <v>48</v>
          </cell>
          <cell r="AI2056">
            <v>74</v>
          </cell>
          <cell r="AJ2056">
            <v>48</v>
          </cell>
          <cell r="AK2056">
            <v>74</v>
          </cell>
          <cell r="AL2056">
            <v>39</v>
          </cell>
          <cell r="AM2056">
            <v>78</v>
          </cell>
          <cell r="AN2056">
            <v>42</v>
          </cell>
          <cell r="AO2056">
            <v>68.5</v>
          </cell>
          <cell r="AP2056">
            <v>57</v>
          </cell>
          <cell r="AQ2056">
            <v>64</v>
          </cell>
          <cell r="AR2056">
            <v>60</v>
          </cell>
          <cell r="AU2056">
            <v>81</v>
          </cell>
          <cell r="AV2056">
            <v>59</v>
          </cell>
          <cell r="AW2056">
            <v>81</v>
          </cell>
          <cell r="AX2056">
            <v>60</v>
          </cell>
          <cell r="AY2056">
            <v>82</v>
          </cell>
          <cell r="AZ2056">
            <v>58</v>
          </cell>
        </row>
        <row r="2057">
          <cell r="B2057">
            <v>36462</v>
          </cell>
          <cell r="C2057">
            <v>57</v>
          </cell>
          <cell r="D2057">
            <v>31</v>
          </cell>
          <cell r="E2057">
            <v>87</v>
          </cell>
          <cell r="F2057">
            <v>61</v>
          </cell>
          <cell r="G2057">
            <v>57</v>
          </cell>
          <cell r="H2057">
            <v>31</v>
          </cell>
          <cell r="I2057">
            <v>83</v>
          </cell>
          <cell r="J2057">
            <v>53</v>
          </cell>
          <cell r="K2057">
            <v>69</v>
          </cell>
          <cell r="L2057">
            <v>33</v>
          </cell>
          <cell r="M2057">
            <v>67</v>
          </cell>
          <cell r="N2057">
            <v>39</v>
          </cell>
          <cell r="O2057">
            <v>72</v>
          </cell>
          <cell r="P2057">
            <v>36</v>
          </cell>
          <cell r="Q2057">
            <v>68</v>
          </cell>
          <cell r="R2057">
            <v>45</v>
          </cell>
          <cell r="S2057">
            <v>69</v>
          </cell>
          <cell r="T2057">
            <v>41</v>
          </cell>
          <cell r="U2057">
            <v>65</v>
          </cell>
          <cell r="V2057">
            <v>43</v>
          </cell>
          <cell r="W2057">
            <v>73</v>
          </cell>
          <cell r="X2057">
            <v>36</v>
          </cell>
          <cell r="Y2057">
            <v>72</v>
          </cell>
          <cell r="Z2057">
            <v>41</v>
          </cell>
          <cell r="AA2057">
            <v>72</v>
          </cell>
          <cell r="AB2057">
            <v>37</v>
          </cell>
          <cell r="AC2057">
            <v>72</v>
          </cell>
          <cell r="AD2057">
            <v>37</v>
          </cell>
          <cell r="AE2057">
            <v>74</v>
          </cell>
          <cell r="AF2057">
            <v>37</v>
          </cell>
          <cell r="AG2057">
            <v>77</v>
          </cell>
          <cell r="AH2057">
            <v>46</v>
          </cell>
          <cell r="AI2057">
            <v>72</v>
          </cell>
          <cell r="AJ2057">
            <v>50</v>
          </cell>
          <cell r="AK2057">
            <v>76</v>
          </cell>
          <cell r="AL2057">
            <v>37</v>
          </cell>
          <cell r="AM2057">
            <v>76</v>
          </cell>
          <cell r="AN2057">
            <v>41</v>
          </cell>
          <cell r="AO2057">
            <v>71</v>
          </cell>
          <cell r="AP2057">
            <v>52</v>
          </cell>
          <cell r="AQ2057">
            <v>72</v>
          </cell>
          <cell r="AR2057">
            <v>58</v>
          </cell>
          <cell r="AU2057">
            <v>81</v>
          </cell>
          <cell r="AV2057">
            <v>70</v>
          </cell>
          <cell r="AW2057">
            <v>83</v>
          </cell>
          <cell r="AX2057">
            <v>64</v>
          </cell>
          <cell r="AY2057">
            <v>84</v>
          </cell>
          <cell r="AZ2057">
            <v>64</v>
          </cell>
        </row>
        <row r="2058">
          <cell r="B2058">
            <v>36463</v>
          </cell>
          <cell r="C2058">
            <v>57</v>
          </cell>
          <cell r="D2058">
            <v>26</v>
          </cell>
          <cell r="E2058">
            <v>85</v>
          </cell>
          <cell r="F2058">
            <v>59</v>
          </cell>
          <cell r="G2058">
            <v>57</v>
          </cell>
          <cell r="H2058">
            <v>26</v>
          </cell>
          <cell r="I2058">
            <v>81</v>
          </cell>
          <cell r="J2058">
            <v>53</v>
          </cell>
          <cell r="K2058">
            <v>72</v>
          </cell>
          <cell r="L2058">
            <v>37</v>
          </cell>
          <cell r="M2058">
            <v>67</v>
          </cell>
          <cell r="N2058">
            <v>42</v>
          </cell>
          <cell r="O2058">
            <v>70</v>
          </cell>
          <cell r="P2058">
            <v>39</v>
          </cell>
          <cell r="Q2058">
            <v>71</v>
          </cell>
          <cell r="R2058">
            <v>48</v>
          </cell>
          <cell r="S2058">
            <v>72</v>
          </cell>
          <cell r="T2058">
            <v>39</v>
          </cell>
          <cell r="U2058">
            <v>72</v>
          </cell>
          <cell r="V2058">
            <v>48</v>
          </cell>
          <cell r="W2058">
            <v>72</v>
          </cell>
          <cell r="X2058">
            <v>37</v>
          </cell>
          <cell r="Y2058">
            <v>73</v>
          </cell>
          <cell r="Z2058">
            <v>41</v>
          </cell>
          <cell r="AA2058">
            <v>76</v>
          </cell>
          <cell r="AB2058">
            <v>41</v>
          </cell>
          <cell r="AC2058">
            <v>74</v>
          </cell>
          <cell r="AD2058">
            <v>39</v>
          </cell>
          <cell r="AE2058">
            <v>75</v>
          </cell>
          <cell r="AF2058">
            <v>44</v>
          </cell>
          <cell r="AG2058">
            <v>81</v>
          </cell>
          <cell r="AH2058">
            <v>56</v>
          </cell>
          <cell r="AI2058">
            <v>75</v>
          </cell>
          <cell r="AJ2058">
            <v>53</v>
          </cell>
          <cell r="AK2058">
            <v>77</v>
          </cell>
          <cell r="AL2058">
            <v>46</v>
          </cell>
          <cell r="AM2058">
            <v>81</v>
          </cell>
          <cell r="AN2058">
            <v>48</v>
          </cell>
          <cell r="AO2058">
            <v>86</v>
          </cell>
          <cell r="AP2058">
            <v>52.5</v>
          </cell>
          <cell r="AQ2058">
            <v>90</v>
          </cell>
          <cell r="AR2058">
            <v>59</v>
          </cell>
          <cell r="AU2058">
            <v>83</v>
          </cell>
          <cell r="AV2058">
            <v>70</v>
          </cell>
          <cell r="AW2058">
            <v>84</v>
          </cell>
          <cell r="AX2058">
            <v>64</v>
          </cell>
          <cell r="AY2058">
            <v>87</v>
          </cell>
          <cell r="AZ2058">
            <v>66</v>
          </cell>
        </row>
        <row r="2059">
          <cell r="B2059">
            <v>36464</v>
          </cell>
          <cell r="C2059">
            <v>70</v>
          </cell>
          <cell r="D2059">
            <v>20</v>
          </cell>
          <cell r="E2059">
            <v>89</v>
          </cell>
          <cell r="F2059">
            <v>59</v>
          </cell>
          <cell r="G2059">
            <v>70</v>
          </cell>
          <cell r="H2059">
            <v>20</v>
          </cell>
          <cell r="I2059">
            <v>90</v>
          </cell>
          <cell r="J2059">
            <v>57</v>
          </cell>
          <cell r="K2059">
            <v>71</v>
          </cell>
          <cell r="L2059">
            <v>42</v>
          </cell>
          <cell r="M2059">
            <v>68</v>
          </cell>
          <cell r="N2059">
            <v>50</v>
          </cell>
          <cell r="O2059">
            <v>73</v>
          </cell>
          <cell r="P2059">
            <v>44</v>
          </cell>
          <cell r="Q2059">
            <v>73</v>
          </cell>
          <cell r="R2059">
            <v>53</v>
          </cell>
          <cell r="S2059">
            <v>78</v>
          </cell>
          <cell r="T2059">
            <v>49</v>
          </cell>
          <cell r="U2059">
            <v>76</v>
          </cell>
          <cell r="V2059">
            <v>51</v>
          </cell>
          <cell r="W2059">
            <v>73</v>
          </cell>
          <cell r="X2059">
            <v>52</v>
          </cell>
          <cell r="Y2059">
            <v>77</v>
          </cell>
          <cell r="Z2059">
            <v>51</v>
          </cell>
          <cell r="AA2059">
            <v>78</v>
          </cell>
          <cell r="AB2059">
            <v>51</v>
          </cell>
          <cell r="AC2059">
            <v>76</v>
          </cell>
          <cell r="AD2059">
            <v>53</v>
          </cell>
          <cell r="AE2059">
            <v>78</v>
          </cell>
          <cell r="AF2059">
            <v>49</v>
          </cell>
          <cell r="AG2059">
            <v>74</v>
          </cell>
          <cell r="AH2059">
            <v>61</v>
          </cell>
          <cell r="AI2059">
            <v>76</v>
          </cell>
          <cell r="AJ2059">
            <v>58</v>
          </cell>
          <cell r="AK2059">
            <v>82</v>
          </cell>
          <cell r="AL2059">
            <v>64</v>
          </cell>
          <cell r="AM2059">
            <v>81</v>
          </cell>
          <cell r="AN2059">
            <v>63</v>
          </cell>
          <cell r="AO2059">
            <v>83.5</v>
          </cell>
          <cell r="AP2059">
            <v>54</v>
          </cell>
          <cell r="AQ2059">
            <v>88</v>
          </cell>
          <cell r="AR2059">
            <v>62</v>
          </cell>
          <cell r="AU2059">
            <v>82</v>
          </cell>
          <cell r="AV2059">
            <v>70</v>
          </cell>
          <cell r="AW2059">
            <v>85</v>
          </cell>
          <cell r="AX2059">
            <v>69</v>
          </cell>
          <cell r="AY2059">
            <v>87</v>
          </cell>
          <cell r="AZ2059">
            <v>69</v>
          </cell>
        </row>
        <row r="2060">
          <cell r="B2060">
            <v>36465</v>
          </cell>
          <cell r="C2060">
            <v>69</v>
          </cell>
          <cell r="D2060">
            <v>21</v>
          </cell>
          <cell r="E2060">
            <v>87</v>
          </cell>
          <cell r="F2060">
            <v>59</v>
          </cell>
          <cell r="G2060">
            <v>69</v>
          </cell>
          <cell r="H2060">
            <v>21</v>
          </cell>
          <cell r="I2060">
            <v>88</v>
          </cell>
          <cell r="J2060">
            <v>51</v>
          </cell>
          <cell r="K2060">
            <v>70</v>
          </cell>
          <cell r="L2060">
            <v>43</v>
          </cell>
          <cell r="M2060">
            <v>69</v>
          </cell>
          <cell r="N2060">
            <v>53</v>
          </cell>
          <cell r="O2060">
            <v>69</v>
          </cell>
          <cell r="P2060">
            <v>48</v>
          </cell>
          <cell r="Q2060">
            <v>73</v>
          </cell>
          <cell r="R2060">
            <v>54</v>
          </cell>
          <cell r="S2060">
            <v>77</v>
          </cell>
          <cell r="T2060">
            <v>52</v>
          </cell>
          <cell r="U2060">
            <v>75</v>
          </cell>
          <cell r="V2060">
            <v>56</v>
          </cell>
          <cell r="W2060">
            <v>65</v>
          </cell>
          <cell r="X2060">
            <v>46</v>
          </cell>
          <cell r="Y2060">
            <v>76</v>
          </cell>
          <cell r="Z2060">
            <v>51</v>
          </cell>
          <cell r="AA2060">
            <v>79</v>
          </cell>
          <cell r="AB2060">
            <v>48</v>
          </cell>
          <cell r="AC2060">
            <v>75</v>
          </cell>
          <cell r="AD2060">
            <v>56</v>
          </cell>
          <cell r="AE2060">
            <v>76</v>
          </cell>
          <cell r="AF2060">
            <v>65</v>
          </cell>
          <cell r="AG2060">
            <v>80</v>
          </cell>
          <cell r="AH2060">
            <v>66</v>
          </cell>
          <cell r="AI2060">
            <v>68</v>
          </cell>
          <cell r="AJ2060">
            <v>57</v>
          </cell>
          <cell r="AK2060">
            <v>74</v>
          </cell>
          <cell r="AL2060">
            <v>66</v>
          </cell>
          <cell r="AM2060">
            <v>73</v>
          </cell>
          <cell r="AN2060">
            <v>61</v>
          </cell>
          <cell r="AO2060">
            <v>80.5</v>
          </cell>
          <cell r="AP2060">
            <v>53.5</v>
          </cell>
          <cell r="AQ2060">
            <v>81</v>
          </cell>
          <cell r="AR2060">
            <v>57</v>
          </cell>
          <cell r="AS2060">
            <v>63</v>
          </cell>
          <cell r="AT2060">
            <v>39</v>
          </cell>
          <cell r="AU2060">
            <v>82</v>
          </cell>
          <cell r="AV2060">
            <v>70</v>
          </cell>
          <cell r="AW2060">
            <v>84</v>
          </cell>
          <cell r="AX2060">
            <v>71</v>
          </cell>
          <cell r="AY2060">
            <v>82</v>
          </cell>
          <cell r="AZ2060">
            <v>73</v>
          </cell>
        </row>
        <row r="2061">
          <cell r="B2061">
            <v>36466</v>
          </cell>
          <cell r="C2061">
            <v>68</v>
          </cell>
          <cell r="D2061">
            <v>23</v>
          </cell>
          <cell r="E2061">
            <v>90</v>
          </cell>
          <cell r="F2061">
            <v>57</v>
          </cell>
          <cell r="G2061">
            <v>68</v>
          </cell>
          <cell r="H2061">
            <v>23</v>
          </cell>
          <cell r="I2061">
            <v>86</v>
          </cell>
          <cell r="J2061">
            <v>51</v>
          </cell>
          <cell r="K2061">
            <v>68</v>
          </cell>
          <cell r="L2061">
            <v>48</v>
          </cell>
          <cell r="M2061">
            <v>68</v>
          </cell>
          <cell r="N2061">
            <v>52</v>
          </cell>
          <cell r="O2061">
            <v>68</v>
          </cell>
          <cell r="P2061">
            <v>48</v>
          </cell>
          <cell r="Q2061">
            <v>69</v>
          </cell>
          <cell r="R2061">
            <v>50</v>
          </cell>
          <cell r="S2061">
            <v>77</v>
          </cell>
          <cell r="T2061">
            <v>52</v>
          </cell>
          <cell r="U2061">
            <v>72</v>
          </cell>
          <cell r="V2061">
            <v>58</v>
          </cell>
          <cell r="W2061">
            <v>63</v>
          </cell>
          <cell r="X2061">
            <v>36</v>
          </cell>
          <cell r="Y2061">
            <v>69</v>
          </cell>
          <cell r="Z2061">
            <v>43</v>
          </cell>
          <cell r="AA2061">
            <v>73</v>
          </cell>
          <cell r="AB2061">
            <v>51</v>
          </cell>
          <cell r="AC2061">
            <v>67</v>
          </cell>
          <cell r="AD2061">
            <v>44</v>
          </cell>
          <cell r="AE2061">
            <v>70</v>
          </cell>
          <cell r="AF2061">
            <v>46</v>
          </cell>
          <cell r="AG2061">
            <v>75</v>
          </cell>
          <cell r="AH2061">
            <v>50</v>
          </cell>
          <cell r="AI2061">
            <v>65</v>
          </cell>
          <cell r="AJ2061">
            <v>42</v>
          </cell>
          <cell r="AK2061">
            <v>68</v>
          </cell>
          <cell r="AL2061">
            <v>46</v>
          </cell>
          <cell r="AM2061">
            <v>68</v>
          </cell>
          <cell r="AN2061">
            <v>43</v>
          </cell>
          <cell r="AO2061">
            <v>74</v>
          </cell>
          <cell r="AP2061">
            <v>53</v>
          </cell>
          <cell r="AQ2061">
            <v>66</v>
          </cell>
          <cell r="AR2061">
            <v>58</v>
          </cell>
          <cell r="AS2061">
            <v>61</v>
          </cell>
          <cell r="AT2061">
            <v>47</v>
          </cell>
          <cell r="AU2061">
            <v>76</v>
          </cell>
          <cell r="AV2061">
            <v>64</v>
          </cell>
          <cell r="AW2061">
            <v>78</v>
          </cell>
          <cell r="AX2061">
            <v>64</v>
          </cell>
          <cell r="AY2061">
            <v>78</v>
          </cell>
          <cell r="AZ2061">
            <v>63</v>
          </cell>
        </row>
        <row r="2062">
          <cell r="B2062">
            <v>36467</v>
          </cell>
          <cell r="C2062">
            <v>68</v>
          </cell>
          <cell r="D2062">
            <v>25</v>
          </cell>
          <cell r="E2062">
            <v>87</v>
          </cell>
          <cell r="F2062">
            <v>62</v>
          </cell>
          <cell r="G2062">
            <v>68</v>
          </cell>
          <cell r="H2062">
            <v>25</v>
          </cell>
          <cell r="I2062">
            <v>87</v>
          </cell>
          <cell r="J2062">
            <v>55</v>
          </cell>
          <cell r="K2062">
            <v>53</v>
          </cell>
          <cell r="L2062">
            <v>37</v>
          </cell>
          <cell r="M2062">
            <v>56</v>
          </cell>
          <cell r="N2062">
            <v>39</v>
          </cell>
          <cell r="O2062">
            <v>51</v>
          </cell>
          <cell r="P2062">
            <v>37</v>
          </cell>
          <cell r="Q2062">
            <v>53</v>
          </cell>
          <cell r="R2062">
            <v>37</v>
          </cell>
          <cell r="S2062">
            <v>54</v>
          </cell>
          <cell r="T2062">
            <v>34</v>
          </cell>
          <cell r="U2062">
            <v>58</v>
          </cell>
          <cell r="V2062">
            <v>44</v>
          </cell>
          <cell r="W2062">
            <v>48</v>
          </cell>
          <cell r="X2062">
            <v>29</v>
          </cell>
          <cell r="Y2062">
            <v>56</v>
          </cell>
          <cell r="Z2062">
            <v>32</v>
          </cell>
          <cell r="AA2062">
            <v>54</v>
          </cell>
          <cell r="AB2062">
            <v>30</v>
          </cell>
          <cell r="AC2062">
            <v>53</v>
          </cell>
          <cell r="AD2062">
            <v>31</v>
          </cell>
          <cell r="AE2062">
            <v>56</v>
          </cell>
          <cell r="AF2062">
            <v>36</v>
          </cell>
          <cell r="AG2062">
            <v>58</v>
          </cell>
          <cell r="AH2062">
            <v>41</v>
          </cell>
          <cell r="AI2062">
            <v>54</v>
          </cell>
          <cell r="AJ2062">
            <v>32</v>
          </cell>
          <cell r="AK2062">
            <v>58</v>
          </cell>
          <cell r="AL2062">
            <v>33</v>
          </cell>
          <cell r="AM2062">
            <v>58</v>
          </cell>
          <cell r="AN2062">
            <v>33</v>
          </cell>
          <cell r="AO2062">
            <v>71</v>
          </cell>
          <cell r="AP2062">
            <v>52.5</v>
          </cell>
          <cell r="AQ2062">
            <v>65</v>
          </cell>
          <cell r="AR2062">
            <v>58</v>
          </cell>
          <cell r="AS2062">
            <v>47</v>
          </cell>
          <cell r="AT2062">
            <v>31</v>
          </cell>
          <cell r="AU2062">
            <v>63</v>
          </cell>
          <cell r="AV2062">
            <v>48</v>
          </cell>
          <cell r="AW2062">
            <v>65</v>
          </cell>
          <cell r="AX2062">
            <v>48</v>
          </cell>
          <cell r="AY2062">
            <v>65</v>
          </cell>
          <cell r="AZ2062">
            <v>48</v>
          </cell>
        </row>
        <row r="2063">
          <cell r="B2063">
            <v>36468</v>
          </cell>
          <cell r="C2063">
            <v>66</v>
          </cell>
          <cell r="D2063">
            <v>22</v>
          </cell>
          <cell r="E2063">
            <v>88</v>
          </cell>
          <cell r="F2063">
            <v>57</v>
          </cell>
          <cell r="G2063">
            <v>66</v>
          </cell>
          <cell r="H2063">
            <v>22</v>
          </cell>
          <cell r="I2063">
            <v>89</v>
          </cell>
          <cell r="J2063">
            <v>53</v>
          </cell>
          <cell r="K2063">
            <v>51</v>
          </cell>
          <cell r="L2063">
            <v>34</v>
          </cell>
          <cell r="M2063">
            <v>54</v>
          </cell>
          <cell r="N2063">
            <v>37</v>
          </cell>
          <cell r="O2063">
            <v>57</v>
          </cell>
          <cell r="P2063">
            <v>32</v>
          </cell>
          <cell r="Q2063">
            <v>59</v>
          </cell>
          <cell r="R2063">
            <v>34</v>
          </cell>
          <cell r="S2063">
            <v>59</v>
          </cell>
          <cell r="T2063">
            <v>28</v>
          </cell>
          <cell r="U2063">
            <v>58</v>
          </cell>
          <cell r="V2063">
            <v>34</v>
          </cell>
          <cell r="W2063">
            <v>60</v>
          </cell>
          <cell r="X2063">
            <v>26</v>
          </cell>
          <cell r="Y2063">
            <v>61</v>
          </cell>
          <cell r="Z2063">
            <v>27</v>
          </cell>
          <cell r="AA2063">
            <v>63</v>
          </cell>
          <cell r="AB2063">
            <v>27</v>
          </cell>
          <cell r="AC2063">
            <v>61</v>
          </cell>
          <cell r="AD2063">
            <v>25</v>
          </cell>
          <cell r="AE2063">
            <v>63</v>
          </cell>
          <cell r="AF2063">
            <v>30</v>
          </cell>
          <cell r="AG2063">
            <v>66</v>
          </cell>
          <cell r="AH2063">
            <v>34</v>
          </cell>
          <cell r="AI2063">
            <v>65</v>
          </cell>
          <cell r="AJ2063">
            <v>33</v>
          </cell>
          <cell r="AK2063">
            <v>65</v>
          </cell>
          <cell r="AL2063">
            <v>29</v>
          </cell>
          <cell r="AM2063">
            <v>66</v>
          </cell>
          <cell r="AN2063">
            <v>30</v>
          </cell>
          <cell r="AO2063">
            <v>71</v>
          </cell>
          <cell r="AP2063">
            <v>51.5</v>
          </cell>
          <cell r="AQ2063">
            <v>65</v>
          </cell>
          <cell r="AR2063">
            <v>56</v>
          </cell>
          <cell r="AS2063">
            <v>44</v>
          </cell>
          <cell r="AT2063">
            <v>31</v>
          </cell>
          <cell r="AU2063">
            <v>72</v>
          </cell>
          <cell r="AV2063">
            <v>46</v>
          </cell>
          <cell r="AW2063">
            <v>75</v>
          </cell>
          <cell r="AX2063">
            <v>46</v>
          </cell>
          <cell r="AY2063">
            <v>75</v>
          </cell>
          <cell r="AZ2063">
            <v>46</v>
          </cell>
        </row>
        <row r="2064">
          <cell r="B2064">
            <v>36469</v>
          </cell>
          <cell r="C2064">
            <v>63</v>
          </cell>
          <cell r="D2064">
            <v>24</v>
          </cell>
          <cell r="E2064">
            <v>87</v>
          </cell>
          <cell r="F2064">
            <v>59</v>
          </cell>
          <cell r="G2064">
            <v>63</v>
          </cell>
          <cell r="H2064">
            <v>24</v>
          </cell>
          <cell r="I2064">
            <v>87</v>
          </cell>
          <cell r="J2064">
            <v>51</v>
          </cell>
          <cell r="K2064">
            <v>64</v>
          </cell>
          <cell r="L2064">
            <v>27</v>
          </cell>
          <cell r="M2064">
            <v>65</v>
          </cell>
          <cell r="N2064">
            <v>32</v>
          </cell>
          <cell r="O2064">
            <v>66</v>
          </cell>
          <cell r="P2064">
            <v>31</v>
          </cell>
          <cell r="Q2064">
            <v>65</v>
          </cell>
          <cell r="R2064">
            <v>36</v>
          </cell>
          <cell r="S2064">
            <v>69</v>
          </cell>
          <cell r="T2064">
            <v>32</v>
          </cell>
          <cell r="U2064">
            <v>69</v>
          </cell>
          <cell r="V2064">
            <v>36</v>
          </cell>
          <cell r="W2064">
            <v>67</v>
          </cell>
          <cell r="X2064">
            <v>28</v>
          </cell>
          <cell r="Y2064">
            <v>67</v>
          </cell>
          <cell r="Z2064">
            <v>32</v>
          </cell>
          <cell r="AA2064">
            <v>70</v>
          </cell>
          <cell r="AB2064">
            <v>32</v>
          </cell>
          <cell r="AC2064">
            <v>68</v>
          </cell>
          <cell r="AD2064">
            <v>31</v>
          </cell>
          <cell r="AE2064">
            <v>70</v>
          </cell>
          <cell r="AF2064">
            <v>31</v>
          </cell>
          <cell r="AG2064">
            <v>70</v>
          </cell>
          <cell r="AH2064">
            <v>37</v>
          </cell>
          <cell r="AI2064">
            <v>68</v>
          </cell>
          <cell r="AJ2064">
            <v>39</v>
          </cell>
          <cell r="AK2064">
            <v>69</v>
          </cell>
          <cell r="AL2064">
            <v>30</v>
          </cell>
          <cell r="AM2064">
            <v>70</v>
          </cell>
          <cell r="AN2064">
            <v>31</v>
          </cell>
          <cell r="AO2064">
            <v>72.5</v>
          </cell>
          <cell r="AP2064">
            <v>53</v>
          </cell>
          <cell r="AQ2064">
            <v>66</v>
          </cell>
          <cell r="AR2064">
            <v>59</v>
          </cell>
          <cell r="AS2064">
            <v>57</v>
          </cell>
          <cell r="AT2064">
            <v>37</v>
          </cell>
          <cell r="AU2064">
            <v>77</v>
          </cell>
          <cell r="AV2064">
            <v>58</v>
          </cell>
          <cell r="AW2064">
            <v>78</v>
          </cell>
          <cell r="AX2064">
            <v>56</v>
          </cell>
          <cell r="AY2064">
            <v>79</v>
          </cell>
          <cell r="AZ2064">
            <v>56</v>
          </cell>
        </row>
        <row r="2065">
          <cell r="B2065">
            <v>36470</v>
          </cell>
          <cell r="C2065">
            <v>67</v>
          </cell>
          <cell r="D2065">
            <v>20</v>
          </cell>
          <cell r="E2065">
            <v>92</v>
          </cell>
          <cell r="F2065">
            <v>55</v>
          </cell>
          <cell r="G2065">
            <v>67</v>
          </cell>
          <cell r="H2065">
            <v>20</v>
          </cell>
          <cell r="I2065" t="e">
            <v>#N/A</v>
          </cell>
          <cell r="J2065" t="e">
            <v>#N/A</v>
          </cell>
          <cell r="K2065">
            <v>66</v>
          </cell>
          <cell r="L2065">
            <v>45</v>
          </cell>
          <cell r="M2065">
            <v>71</v>
          </cell>
          <cell r="N2065">
            <v>48</v>
          </cell>
          <cell r="O2065">
            <v>72</v>
          </cell>
          <cell r="P2065">
            <v>44</v>
          </cell>
          <cell r="Q2065">
            <v>74</v>
          </cell>
          <cell r="R2065">
            <v>46</v>
          </cell>
          <cell r="S2065">
            <v>74</v>
          </cell>
          <cell r="T2065">
            <v>39</v>
          </cell>
          <cell r="U2065">
            <v>74</v>
          </cell>
          <cell r="V2065">
            <v>45</v>
          </cell>
          <cell r="W2065">
            <v>68</v>
          </cell>
          <cell r="X2065">
            <v>34</v>
          </cell>
          <cell r="Y2065">
            <v>74</v>
          </cell>
          <cell r="Z2065">
            <v>37</v>
          </cell>
          <cell r="AA2065">
            <v>76</v>
          </cell>
          <cell r="AB2065">
            <v>39</v>
          </cell>
          <cell r="AC2065">
            <v>74</v>
          </cell>
          <cell r="AD2065">
            <v>34</v>
          </cell>
          <cell r="AE2065">
            <v>75</v>
          </cell>
          <cell r="AF2065">
            <v>36</v>
          </cell>
          <cell r="AG2065">
            <v>74</v>
          </cell>
          <cell r="AH2065">
            <v>39</v>
          </cell>
          <cell r="AI2065">
            <v>71</v>
          </cell>
          <cell r="AJ2065">
            <v>43</v>
          </cell>
          <cell r="AK2065">
            <v>76</v>
          </cell>
          <cell r="AL2065">
            <v>32</v>
          </cell>
          <cell r="AM2065">
            <v>77</v>
          </cell>
          <cell r="AN2065">
            <v>34</v>
          </cell>
          <cell r="AO2065">
            <v>56.5</v>
          </cell>
          <cell r="AP2065">
            <v>65.5</v>
          </cell>
          <cell r="AQ2065">
            <v>64</v>
          </cell>
          <cell r="AR2065">
            <v>54</v>
          </cell>
          <cell r="AS2065">
            <v>53</v>
          </cell>
          <cell r="AT2065">
            <v>36</v>
          </cell>
          <cell r="AU2065">
            <v>77</v>
          </cell>
          <cell r="AV2065">
            <v>62</v>
          </cell>
          <cell r="AW2065">
            <v>80</v>
          </cell>
          <cell r="AX2065">
            <v>60</v>
          </cell>
          <cell r="AY2065">
            <v>81</v>
          </cell>
          <cell r="AZ2065">
            <v>59</v>
          </cell>
        </row>
        <row r="2066">
          <cell r="B2066">
            <v>36471</v>
          </cell>
          <cell r="C2066">
            <v>65</v>
          </cell>
          <cell r="D2066">
            <v>31</v>
          </cell>
          <cell r="E2066">
            <v>86</v>
          </cell>
          <cell r="F2066">
            <v>64</v>
          </cell>
          <cell r="G2066">
            <v>65</v>
          </cell>
          <cell r="H2066">
            <v>31</v>
          </cell>
          <cell r="I2066">
            <v>89</v>
          </cell>
          <cell r="J2066">
            <v>59</v>
          </cell>
          <cell r="K2066">
            <v>48</v>
          </cell>
          <cell r="L2066">
            <v>35</v>
          </cell>
          <cell r="M2066">
            <v>55</v>
          </cell>
          <cell r="N2066">
            <v>35</v>
          </cell>
          <cell r="O2066">
            <v>57</v>
          </cell>
          <cell r="P2066">
            <v>37</v>
          </cell>
          <cell r="Q2066">
            <v>59</v>
          </cell>
          <cell r="R2066">
            <v>45</v>
          </cell>
          <cell r="S2066" t="e">
            <v>#N/A</v>
          </cell>
          <cell r="T2066" t="e">
            <v>#N/A</v>
          </cell>
          <cell r="U2066">
            <v>62</v>
          </cell>
          <cell r="V2066">
            <v>52</v>
          </cell>
          <cell r="W2066">
            <v>71</v>
          </cell>
          <cell r="X2066">
            <v>49</v>
          </cell>
          <cell r="Y2066">
            <v>71</v>
          </cell>
          <cell r="Z2066">
            <v>48</v>
          </cell>
          <cell r="AA2066">
            <v>71</v>
          </cell>
          <cell r="AB2066">
            <v>41</v>
          </cell>
          <cell r="AC2066">
            <v>75</v>
          </cell>
          <cell r="AD2066">
            <v>44</v>
          </cell>
          <cell r="AE2066">
            <v>77</v>
          </cell>
          <cell r="AF2066">
            <v>42</v>
          </cell>
          <cell r="AG2066">
            <v>78</v>
          </cell>
          <cell r="AH2066">
            <v>46</v>
          </cell>
          <cell r="AI2066">
            <v>75</v>
          </cell>
          <cell r="AJ2066">
            <v>51</v>
          </cell>
          <cell r="AK2066">
            <v>79</v>
          </cell>
          <cell r="AL2066">
            <v>39</v>
          </cell>
          <cell r="AM2066">
            <v>78</v>
          </cell>
          <cell r="AN2066">
            <v>44</v>
          </cell>
          <cell r="AO2066">
            <v>71.5</v>
          </cell>
          <cell r="AP2066">
            <v>52.5</v>
          </cell>
          <cell r="AQ2066">
            <v>69</v>
          </cell>
          <cell r="AR2066">
            <v>56</v>
          </cell>
          <cell r="AS2066">
            <v>38</v>
          </cell>
          <cell r="AT2066">
            <v>30</v>
          </cell>
          <cell r="AU2066">
            <v>75</v>
          </cell>
          <cell r="AV2066">
            <v>60</v>
          </cell>
          <cell r="AW2066">
            <v>80</v>
          </cell>
          <cell r="AX2066">
            <v>61</v>
          </cell>
          <cell r="AY2066" t="e">
            <v>#N/A</v>
          </cell>
          <cell r="AZ2066" t="e">
            <v>#N/A</v>
          </cell>
        </row>
        <row r="2067">
          <cell r="B2067">
            <v>36472</v>
          </cell>
          <cell r="C2067">
            <v>61</v>
          </cell>
          <cell r="D2067">
            <v>28</v>
          </cell>
          <cell r="E2067">
            <v>81</v>
          </cell>
          <cell r="F2067">
            <v>58</v>
          </cell>
          <cell r="G2067">
            <v>61</v>
          </cell>
          <cell r="H2067">
            <v>28</v>
          </cell>
          <cell r="I2067">
            <v>84</v>
          </cell>
          <cell r="J2067">
            <v>51</v>
          </cell>
          <cell r="K2067">
            <v>50</v>
          </cell>
          <cell r="L2067">
            <v>26</v>
          </cell>
          <cell r="M2067">
            <v>52</v>
          </cell>
          <cell r="N2067">
            <v>34</v>
          </cell>
          <cell r="O2067">
            <v>57</v>
          </cell>
          <cell r="P2067">
            <v>30</v>
          </cell>
          <cell r="Q2067">
            <v>59</v>
          </cell>
          <cell r="R2067">
            <v>37</v>
          </cell>
          <cell r="S2067">
            <v>59</v>
          </cell>
          <cell r="T2067">
            <v>32</v>
          </cell>
          <cell r="U2067">
            <v>55</v>
          </cell>
          <cell r="V2067">
            <v>43</v>
          </cell>
          <cell r="W2067">
            <v>72</v>
          </cell>
          <cell r="X2067">
            <v>46</v>
          </cell>
          <cell r="Y2067">
            <v>67</v>
          </cell>
          <cell r="Z2067">
            <v>43</v>
          </cell>
          <cell r="AA2067">
            <v>66</v>
          </cell>
          <cell r="AB2067">
            <v>37</v>
          </cell>
          <cell r="AC2067">
            <v>70</v>
          </cell>
          <cell r="AD2067">
            <v>51</v>
          </cell>
          <cell r="AE2067">
            <v>75</v>
          </cell>
          <cell r="AF2067">
            <v>46</v>
          </cell>
          <cell r="AG2067">
            <v>77</v>
          </cell>
          <cell r="AH2067">
            <v>48</v>
          </cell>
          <cell r="AI2067">
            <v>77</v>
          </cell>
          <cell r="AJ2067">
            <v>53</v>
          </cell>
          <cell r="AK2067">
            <v>79</v>
          </cell>
          <cell r="AL2067">
            <v>42</v>
          </cell>
          <cell r="AM2067">
            <v>79</v>
          </cell>
          <cell r="AN2067">
            <v>45</v>
          </cell>
          <cell r="AO2067">
            <v>65.5</v>
          </cell>
          <cell r="AP2067">
            <v>53.5</v>
          </cell>
          <cell r="AQ2067">
            <v>64</v>
          </cell>
          <cell r="AR2067">
            <v>57</v>
          </cell>
          <cell r="AS2067">
            <v>40</v>
          </cell>
          <cell r="AT2067">
            <v>27</v>
          </cell>
          <cell r="AU2067">
            <v>79</v>
          </cell>
          <cell r="AV2067">
            <v>60</v>
          </cell>
          <cell r="AW2067">
            <v>81</v>
          </cell>
          <cell r="AX2067">
            <v>59</v>
          </cell>
          <cell r="AY2067">
            <v>82</v>
          </cell>
          <cell r="AZ2067">
            <v>59</v>
          </cell>
        </row>
        <row r="2068">
          <cell r="B2068">
            <v>36473</v>
          </cell>
          <cell r="C2068">
            <v>61</v>
          </cell>
          <cell r="D2068">
            <v>22</v>
          </cell>
          <cell r="E2068">
            <v>80</v>
          </cell>
          <cell r="F2068">
            <v>54</v>
          </cell>
          <cell r="G2068">
            <v>61</v>
          </cell>
          <cell r="H2068">
            <v>22</v>
          </cell>
          <cell r="I2068">
            <v>82</v>
          </cell>
          <cell r="J2068">
            <v>48</v>
          </cell>
          <cell r="K2068">
            <v>64</v>
          </cell>
          <cell r="L2068">
            <v>27</v>
          </cell>
          <cell r="M2068">
            <v>65</v>
          </cell>
          <cell r="N2068">
            <v>34</v>
          </cell>
          <cell r="O2068">
            <v>70</v>
          </cell>
          <cell r="P2068">
            <v>34</v>
          </cell>
          <cell r="Q2068">
            <v>69</v>
          </cell>
          <cell r="R2068">
            <v>42</v>
          </cell>
          <cell r="S2068">
            <v>73</v>
          </cell>
          <cell r="T2068">
            <v>39</v>
          </cell>
          <cell r="U2068">
            <v>72</v>
          </cell>
          <cell r="V2068">
            <v>41</v>
          </cell>
          <cell r="W2068">
            <v>74</v>
          </cell>
          <cell r="X2068">
            <v>41</v>
          </cell>
          <cell r="Y2068">
            <v>77</v>
          </cell>
          <cell r="Z2068">
            <v>44</v>
          </cell>
          <cell r="AA2068">
            <v>77</v>
          </cell>
          <cell r="AB2068">
            <v>41</v>
          </cell>
          <cell r="AC2068">
            <v>76</v>
          </cell>
          <cell r="AD2068">
            <v>45</v>
          </cell>
          <cell r="AE2068">
            <v>79</v>
          </cell>
          <cell r="AF2068">
            <v>48</v>
          </cell>
          <cell r="AG2068">
            <v>77</v>
          </cell>
          <cell r="AH2068">
            <v>53</v>
          </cell>
          <cell r="AI2068">
            <v>75</v>
          </cell>
          <cell r="AJ2068">
            <v>53</v>
          </cell>
          <cell r="AK2068">
            <v>79</v>
          </cell>
          <cell r="AL2068">
            <v>48</v>
          </cell>
          <cell r="AM2068">
            <v>78</v>
          </cell>
          <cell r="AN2068">
            <v>46</v>
          </cell>
          <cell r="AO2068">
            <v>65.5</v>
          </cell>
          <cell r="AP2068">
            <v>51</v>
          </cell>
          <cell r="AQ2068">
            <v>64</v>
          </cell>
          <cell r="AR2068">
            <v>57</v>
          </cell>
          <cell r="AS2068">
            <v>64</v>
          </cell>
          <cell r="AT2068">
            <v>38</v>
          </cell>
          <cell r="AU2068">
            <v>78</v>
          </cell>
          <cell r="AV2068">
            <v>58</v>
          </cell>
          <cell r="AW2068">
            <v>80</v>
          </cell>
          <cell r="AX2068">
            <v>59</v>
          </cell>
          <cell r="AY2068">
            <v>82</v>
          </cell>
          <cell r="AZ2068">
            <v>61</v>
          </cell>
        </row>
        <row r="2069">
          <cell r="B2069">
            <v>36474</v>
          </cell>
          <cell r="C2069">
            <v>64</v>
          </cell>
          <cell r="D2069">
            <v>19</v>
          </cell>
          <cell r="E2069">
            <v>85</v>
          </cell>
          <cell r="F2069">
            <v>53</v>
          </cell>
          <cell r="G2069">
            <v>64</v>
          </cell>
          <cell r="H2069">
            <v>19</v>
          </cell>
          <cell r="I2069">
            <v>88</v>
          </cell>
          <cell r="J2069">
            <v>50</v>
          </cell>
          <cell r="K2069">
            <v>68</v>
          </cell>
          <cell r="L2069">
            <v>39</v>
          </cell>
          <cell r="M2069">
            <v>74</v>
          </cell>
          <cell r="N2069">
            <v>52</v>
          </cell>
          <cell r="O2069">
            <v>75</v>
          </cell>
          <cell r="P2069">
            <v>46</v>
          </cell>
          <cell r="Q2069">
            <v>76</v>
          </cell>
          <cell r="R2069">
            <v>51</v>
          </cell>
          <cell r="S2069">
            <v>76</v>
          </cell>
          <cell r="T2069">
            <v>51</v>
          </cell>
          <cell r="U2069">
            <v>77</v>
          </cell>
          <cell r="V2069">
            <v>57</v>
          </cell>
          <cell r="W2069">
            <v>72</v>
          </cell>
          <cell r="X2069">
            <v>37</v>
          </cell>
          <cell r="Y2069">
            <v>74</v>
          </cell>
          <cell r="Z2069">
            <v>51</v>
          </cell>
          <cell r="AA2069">
            <v>77</v>
          </cell>
          <cell r="AB2069">
            <v>52</v>
          </cell>
          <cell r="AC2069">
            <v>75</v>
          </cell>
          <cell r="AD2069">
            <v>50</v>
          </cell>
          <cell r="AE2069">
            <v>77</v>
          </cell>
          <cell r="AF2069">
            <v>54</v>
          </cell>
          <cell r="AG2069">
            <v>78</v>
          </cell>
          <cell r="AH2069">
            <v>52</v>
          </cell>
          <cell r="AI2069">
            <v>74</v>
          </cell>
          <cell r="AJ2069">
            <v>52</v>
          </cell>
          <cell r="AK2069">
            <v>77</v>
          </cell>
          <cell r="AL2069">
            <v>46</v>
          </cell>
          <cell r="AM2069">
            <v>78</v>
          </cell>
          <cell r="AN2069">
            <v>46</v>
          </cell>
          <cell r="AO2069">
            <v>67.5</v>
          </cell>
          <cell r="AP2069">
            <v>49</v>
          </cell>
          <cell r="AQ2069">
            <v>66</v>
          </cell>
          <cell r="AR2069">
            <v>53</v>
          </cell>
          <cell r="AS2069">
            <v>62</v>
          </cell>
          <cell r="AT2069">
            <v>32</v>
          </cell>
          <cell r="AU2069">
            <v>79</v>
          </cell>
          <cell r="AV2069">
            <v>59</v>
          </cell>
          <cell r="AW2069">
            <v>81</v>
          </cell>
          <cell r="AX2069">
            <v>60</v>
          </cell>
          <cell r="AY2069">
            <v>82</v>
          </cell>
          <cell r="AZ2069">
            <v>62</v>
          </cell>
        </row>
        <row r="2070">
          <cell r="B2070">
            <v>36475</v>
          </cell>
          <cell r="C2070">
            <v>69</v>
          </cell>
          <cell r="D2070">
            <v>21</v>
          </cell>
          <cell r="E2070">
            <v>90</v>
          </cell>
          <cell r="F2070">
            <v>57</v>
          </cell>
          <cell r="G2070">
            <v>69</v>
          </cell>
          <cell r="H2070">
            <v>21</v>
          </cell>
          <cell r="I2070">
            <v>92</v>
          </cell>
          <cell r="J2070">
            <v>54</v>
          </cell>
          <cell r="K2070">
            <v>64</v>
          </cell>
          <cell r="L2070">
            <v>28</v>
          </cell>
          <cell r="M2070">
            <v>62</v>
          </cell>
          <cell r="N2070">
            <v>35</v>
          </cell>
          <cell r="O2070">
            <v>63</v>
          </cell>
          <cell r="P2070">
            <v>45</v>
          </cell>
          <cell r="Q2070">
            <v>63</v>
          </cell>
          <cell r="R2070">
            <v>48</v>
          </cell>
          <cell r="S2070">
            <v>65</v>
          </cell>
          <cell r="T2070">
            <v>46</v>
          </cell>
          <cell r="U2070">
            <v>65</v>
          </cell>
          <cell r="V2070">
            <v>53</v>
          </cell>
          <cell r="W2070">
            <v>68</v>
          </cell>
          <cell r="X2070">
            <v>41</v>
          </cell>
          <cell r="Y2070">
            <v>71</v>
          </cell>
          <cell r="Z2070">
            <v>52</v>
          </cell>
          <cell r="AA2070">
            <v>71</v>
          </cell>
          <cell r="AB2070">
            <v>51</v>
          </cell>
          <cell r="AC2070">
            <v>73</v>
          </cell>
          <cell r="AD2070">
            <v>48</v>
          </cell>
          <cell r="AE2070">
            <v>76</v>
          </cell>
          <cell r="AF2070">
            <v>52</v>
          </cell>
          <cell r="AG2070">
            <v>78</v>
          </cell>
          <cell r="AH2070">
            <v>57</v>
          </cell>
          <cell r="AI2070">
            <v>77</v>
          </cell>
          <cell r="AJ2070">
            <v>55</v>
          </cell>
          <cell r="AK2070">
            <v>79</v>
          </cell>
          <cell r="AL2070">
            <v>48</v>
          </cell>
          <cell r="AM2070">
            <v>79</v>
          </cell>
          <cell r="AN2070">
            <v>48</v>
          </cell>
          <cell r="AO2070">
            <v>71.5</v>
          </cell>
          <cell r="AP2070">
            <v>48</v>
          </cell>
          <cell r="AQ2070">
            <v>70</v>
          </cell>
          <cell r="AR2070">
            <v>51</v>
          </cell>
          <cell r="AS2070">
            <v>39</v>
          </cell>
          <cell r="AT2070">
            <v>26</v>
          </cell>
          <cell r="AU2070">
            <v>79</v>
          </cell>
          <cell r="AV2070">
            <v>60</v>
          </cell>
          <cell r="AW2070">
            <v>81</v>
          </cell>
          <cell r="AX2070">
            <v>62</v>
          </cell>
          <cell r="AY2070">
            <v>82</v>
          </cell>
          <cell r="AZ2070">
            <v>63</v>
          </cell>
        </row>
        <row r="2071">
          <cell r="B2071">
            <v>36476</v>
          </cell>
          <cell r="C2071">
            <v>68</v>
          </cell>
          <cell r="D2071">
            <v>22</v>
          </cell>
          <cell r="E2071">
            <v>93</v>
          </cell>
          <cell r="F2071">
            <v>59</v>
          </cell>
          <cell r="G2071">
            <v>68</v>
          </cell>
          <cell r="H2071">
            <v>22</v>
          </cell>
          <cell r="I2071">
            <v>90</v>
          </cell>
          <cell r="J2071">
            <v>55</v>
          </cell>
          <cell r="K2071">
            <v>48</v>
          </cell>
          <cell r="L2071">
            <v>28</v>
          </cell>
          <cell r="M2071">
            <v>51</v>
          </cell>
          <cell r="N2071">
            <v>33</v>
          </cell>
          <cell r="O2071">
            <v>50</v>
          </cell>
          <cell r="P2071">
            <v>41</v>
          </cell>
          <cell r="Q2071">
            <v>51</v>
          </cell>
          <cell r="R2071">
            <v>44</v>
          </cell>
          <cell r="S2071">
            <v>54</v>
          </cell>
          <cell r="T2071">
            <v>39</v>
          </cell>
          <cell r="U2071">
            <v>60</v>
          </cell>
          <cell r="V2071">
            <v>46</v>
          </cell>
          <cell r="W2071">
            <v>61</v>
          </cell>
          <cell r="X2071">
            <v>42</v>
          </cell>
          <cell r="Y2071">
            <v>61</v>
          </cell>
          <cell r="Z2071">
            <v>46</v>
          </cell>
          <cell r="AA2071">
            <v>61</v>
          </cell>
          <cell r="AB2071">
            <v>41</v>
          </cell>
          <cell r="AC2071">
            <v>63</v>
          </cell>
          <cell r="AD2071">
            <v>45</v>
          </cell>
          <cell r="AE2071">
            <v>66</v>
          </cell>
          <cell r="AF2071">
            <v>46</v>
          </cell>
          <cell r="AG2071">
            <v>64</v>
          </cell>
          <cell r="AH2071">
            <v>52</v>
          </cell>
          <cell r="AI2071">
            <v>60</v>
          </cell>
          <cell r="AJ2071">
            <v>50</v>
          </cell>
          <cell r="AK2071">
            <v>63</v>
          </cell>
          <cell r="AL2071">
            <v>44</v>
          </cell>
          <cell r="AM2071">
            <v>62</v>
          </cell>
          <cell r="AN2071">
            <v>51</v>
          </cell>
          <cell r="AO2071">
            <v>69.5</v>
          </cell>
          <cell r="AP2071">
            <v>49</v>
          </cell>
          <cell r="AQ2071">
            <v>63</v>
          </cell>
          <cell r="AR2071">
            <v>53</v>
          </cell>
          <cell r="AS2071">
            <v>43</v>
          </cell>
          <cell r="AT2071">
            <v>26</v>
          </cell>
          <cell r="AU2071">
            <v>78</v>
          </cell>
          <cell r="AV2071">
            <v>58</v>
          </cell>
          <cell r="AW2071">
            <v>81</v>
          </cell>
          <cell r="AX2071">
            <v>60</v>
          </cell>
          <cell r="AY2071">
            <v>82</v>
          </cell>
          <cell r="AZ2071">
            <v>60</v>
          </cell>
        </row>
        <row r="2072">
          <cell r="B2072">
            <v>36477</v>
          </cell>
          <cell r="C2072">
            <v>68</v>
          </cell>
          <cell r="D2072">
            <v>21</v>
          </cell>
          <cell r="E2072">
            <v>91</v>
          </cell>
          <cell r="F2072">
            <v>59</v>
          </cell>
          <cell r="G2072">
            <v>68</v>
          </cell>
          <cell r="H2072">
            <v>21</v>
          </cell>
          <cell r="I2072">
            <v>88</v>
          </cell>
          <cell r="J2072">
            <v>51</v>
          </cell>
          <cell r="K2072">
            <v>55</v>
          </cell>
          <cell r="L2072">
            <v>37</v>
          </cell>
          <cell r="M2072">
            <v>59</v>
          </cell>
          <cell r="N2072">
            <v>42</v>
          </cell>
          <cell r="O2072">
            <v>63</v>
          </cell>
          <cell r="P2072">
            <v>39</v>
          </cell>
          <cell r="Q2072">
            <v>65</v>
          </cell>
          <cell r="R2072">
            <v>45</v>
          </cell>
          <cell r="S2072">
            <v>66</v>
          </cell>
          <cell r="T2072">
            <v>39</v>
          </cell>
          <cell r="U2072">
            <v>61</v>
          </cell>
          <cell r="V2072">
            <v>45</v>
          </cell>
          <cell r="W2072">
            <v>70</v>
          </cell>
          <cell r="X2072">
            <v>41</v>
          </cell>
          <cell r="Y2072">
            <v>71</v>
          </cell>
          <cell r="Z2072">
            <v>45</v>
          </cell>
          <cell r="AA2072">
            <v>74</v>
          </cell>
          <cell r="AB2072">
            <v>39</v>
          </cell>
          <cell r="AC2072">
            <v>71</v>
          </cell>
          <cell r="AD2072">
            <v>42</v>
          </cell>
          <cell r="AE2072">
            <v>74</v>
          </cell>
          <cell r="AF2072">
            <v>44</v>
          </cell>
          <cell r="AG2072">
            <v>75</v>
          </cell>
          <cell r="AH2072">
            <v>46</v>
          </cell>
          <cell r="AI2072">
            <v>70</v>
          </cell>
          <cell r="AJ2072">
            <v>45</v>
          </cell>
          <cell r="AK2072">
            <v>74</v>
          </cell>
          <cell r="AL2072">
            <v>41</v>
          </cell>
          <cell r="AM2072">
            <v>74</v>
          </cell>
          <cell r="AN2072">
            <v>42</v>
          </cell>
          <cell r="AO2072">
            <v>69.5</v>
          </cell>
          <cell r="AP2072">
            <v>50</v>
          </cell>
          <cell r="AQ2072">
            <v>63</v>
          </cell>
          <cell r="AR2072">
            <v>55</v>
          </cell>
          <cell r="AS2072">
            <v>44</v>
          </cell>
          <cell r="AT2072">
            <v>37</v>
          </cell>
          <cell r="AU2072">
            <v>74</v>
          </cell>
          <cell r="AV2072">
            <v>64</v>
          </cell>
          <cell r="AW2072">
            <v>79</v>
          </cell>
          <cell r="AX2072">
            <v>66</v>
          </cell>
          <cell r="AY2072">
            <v>80</v>
          </cell>
          <cell r="AZ2072">
            <v>64</v>
          </cell>
        </row>
        <row r="2073">
          <cell r="B2073">
            <v>36478</v>
          </cell>
          <cell r="C2073">
            <v>68</v>
          </cell>
          <cell r="D2073">
            <v>19</v>
          </cell>
          <cell r="E2073">
            <v>91</v>
          </cell>
          <cell r="F2073">
            <v>62</v>
          </cell>
          <cell r="G2073">
            <v>68</v>
          </cell>
          <cell r="H2073">
            <v>19</v>
          </cell>
          <cell r="I2073">
            <v>90</v>
          </cell>
          <cell r="J2073">
            <v>57</v>
          </cell>
          <cell r="K2073">
            <v>59</v>
          </cell>
          <cell r="L2073">
            <v>34</v>
          </cell>
          <cell r="M2073">
            <v>64</v>
          </cell>
          <cell r="N2073">
            <v>39</v>
          </cell>
          <cell r="O2073">
            <v>70</v>
          </cell>
          <cell r="P2073">
            <v>39</v>
          </cell>
          <cell r="Q2073">
            <v>74</v>
          </cell>
          <cell r="R2073">
            <v>48</v>
          </cell>
          <cell r="S2073">
            <v>78</v>
          </cell>
          <cell r="T2073">
            <v>46</v>
          </cell>
          <cell r="U2073">
            <v>77</v>
          </cell>
          <cell r="V2073">
            <v>48</v>
          </cell>
          <cell r="W2073">
            <v>76</v>
          </cell>
          <cell r="X2073">
            <v>37</v>
          </cell>
          <cell r="Y2073">
            <v>77</v>
          </cell>
          <cell r="Z2073">
            <v>45</v>
          </cell>
          <cell r="AA2073">
            <v>81</v>
          </cell>
          <cell r="AB2073">
            <v>46</v>
          </cell>
          <cell r="AC2073">
            <v>79</v>
          </cell>
          <cell r="AD2073">
            <v>41</v>
          </cell>
          <cell r="AE2073">
            <v>80</v>
          </cell>
          <cell r="AF2073">
            <v>44</v>
          </cell>
          <cell r="AG2073">
            <v>79</v>
          </cell>
          <cell r="AH2073">
            <v>48</v>
          </cell>
          <cell r="AI2073">
            <v>77</v>
          </cell>
          <cell r="AJ2073">
            <v>48</v>
          </cell>
          <cell r="AK2073">
            <v>81</v>
          </cell>
          <cell r="AL2073">
            <v>41</v>
          </cell>
          <cell r="AM2073">
            <v>80</v>
          </cell>
          <cell r="AN2073">
            <v>42</v>
          </cell>
          <cell r="AO2073">
            <v>71.5</v>
          </cell>
          <cell r="AP2073">
            <v>51.5</v>
          </cell>
          <cell r="AQ2073">
            <v>65</v>
          </cell>
          <cell r="AR2073">
            <v>55</v>
          </cell>
          <cell r="AS2073">
            <v>51</v>
          </cell>
          <cell r="AT2073">
            <v>33</v>
          </cell>
          <cell r="AU2073">
            <v>80</v>
          </cell>
          <cell r="AV2073">
            <v>60</v>
          </cell>
          <cell r="AW2073">
            <v>80</v>
          </cell>
          <cell r="AX2073">
            <v>61</v>
          </cell>
          <cell r="AY2073">
            <v>79</v>
          </cell>
          <cell r="AZ2073">
            <v>62</v>
          </cell>
        </row>
        <row r="2074">
          <cell r="B2074">
            <v>36479</v>
          </cell>
          <cell r="C2074">
            <v>70</v>
          </cell>
          <cell r="D2074">
            <v>24</v>
          </cell>
          <cell r="E2074">
            <v>90</v>
          </cell>
          <cell r="F2074">
            <v>59</v>
          </cell>
          <cell r="G2074">
            <v>70</v>
          </cell>
          <cell r="H2074">
            <v>24</v>
          </cell>
          <cell r="I2074">
            <v>89</v>
          </cell>
          <cell r="J2074">
            <v>51</v>
          </cell>
          <cell r="K2074">
            <v>46</v>
          </cell>
          <cell r="L2074">
            <v>37</v>
          </cell>
          <cell r="M2074">
            <v>50</v>
          </cell>
          <cell r="N2074">
            <v>39</v>
          </cell>
          <cell r="O2074">
            <v>52</v>
          </cell>
          <cell r="P2074">
            <v>39</v>
          </cell>
          <cell r="Q2074">
            <v>53</v>
          </cell>
          <cell r="R2074">
            <v>44</v>
          </cell>
          <cell r="S2074">
            <v>56</v>
          </cell>
          <cell r="T2074">
            <v>36</v>
          </cell>
          <cell r="U2074">
            <v>57</v>
          </cell>
          <cell r="V2074">
            <v>46</v>
          </cell>
          <cell r="W2074">
            <v>57</v>
          </cell>
          <cell r="X2074">
            <v>42</v>
          </cell>
          <cell r="Y2074">
            <v>59</v>
          </cell>
          <cell r="Z2074">
            <v>43</v>
          </cell>
          <cell r="AA2074">
            <v>63</v>
          </cell>
          <cell r="AB2074">
            <v>37</v>
          </cell>
          <cell r="AC2074">
            <v>64</v>
          </cell>
          <cell r="AD2074">
            <v>39</v>
          </cell>
          <cell r="AE2074">
            <v>65</v>
          </cell>
          <cell r="AF2074">
            <v>37</v>
          </cell>
          <cell r="AG2074">
            <v>66</v>
          </cell>
          <cell r="AH2074">
            <v>41</v>
          </cell>
          <cell r="AI2074">
            <v>64</v>
          </cell>
          <cell r="AJ2074">
            <v>46</v>
          </cell>
          <cell r="AK2074">
            <v>67</v>
          </cell>
          <cell r="AL2074">
            <v>35</v>
          </cell>
          <cell r="AM2074">
            <v>70</v>
          </cell>
          <cell r="AN2074">
            <v>42</v>
          </cell>
          <cell r="AO2074">
            <v>71</v>
          </cell>
          <cell r="AP2074">
            <v>54.5</v>
          </cell>
          <cell r="AQ2074">
            <v>67</v>
          </cell>
          <cell r="AR2074">
            <v>55</v>
          </cell>
          <cell r="AS2074">
            <v>34</v>
          </cell>
          <cell r="AT2074">
            <v>26</v>
          </cell>
          <cell r="AU2074">
            <v>79</v>
          </cell>
          <cell r="AV2074">
            <v>56</v>
          </cell>
          <cell r="AW2074">
            <v>80</v>
          </cell>
          <cell r="AX2074">
            <v>57</v>
          </cell>
          <cell r="AY2074">
            <v>78</v>
          </cell>
          <cell r="AZ2074">
            <v>59</v>
          </cell>
        </row>
        <row r="2075">
          <cell r="B2075">
            <v>36480</v>
          </cell>
          <cell r="C2075">
            <v>68</v>
          </cell>
          <cell r="D2075">
            <v>25</v>
          </cell>
          <cell r="E2075">
            <v>89</v>
          </cell>
          <cell r="F2075">
            <v>60</v>
          </cell>
          <cell r="G2075">
            <v>68</v>
          </cell>
          <cell r="H2075">
            <v>25</v>
          </cell>
          <cell r="I2075">
            <v>89</v>
          </cell>
          <cell r="J2075">
            <v>53</v>
          </cell>
          <cell r="K2075">
            <v>39</v>
          </cell>
          <cell r="L2075">
            <v>29</v>
          </cell>
          <cell r="M2075">
            <v>43</v>
          </cell>
          <cell r="N2075">
            <v>31</v>
          </cell>
          <cell r="O2075">
            <v>46</v>
          </cell>
          <cell r="P2075">
            <v>34</v>
          </cell>
          <cell r="Q2075">
            <v>50</v>
          </cell>
          <cell r="R2075">
            <v>39</v>
          </cell>
          <cell r="S2075">
            <v>54</v>
          </cell>
          <cell r="T2075">
            <v>31</v>
          </cell>
          <cell r="U2075">
            <v>53</v>
          </cell>
          <cell r="V2075">
            <v>41</v>
          </cell>
          <cell r="W2075">
            <v>51</v>
          </cell>
          <cell r="X2075">
            <v>37</v>
          </cell>
          <cell r="Y2075">
            <v>53</v>
          </cell>
          <cell r="Z2075">
            <v>34</v>
          </cell>
          <cell r="AA2075">
            <v>54</v>
          </cell>
          <cell r="AB2075">
            <v>33</v>
          </cell>
          <cell r="AC2075">
            <v>58</v>
          </cell>
          <cell r="AD2075">
            <v>32</v>
          </cell>
          <cell r="AE2075">
            <v>62</v>
          </cell>
          <cell r="AF2075">
            <v>33</v>
          </cell>
          <cell r="AG2075">
            <v>63</v>
          </cell>
          <cell r="AH2075">
            <v>37</v>
          </cell>
          <cell r="AI2075">
            <v>60</v>
          </cell>
          <cell r="AJ2075">
            <v>39</v>
          </cell>
          <cell r="AK2075">
            <v>64</v>
          </cell>
          <cell r="AL2075">
            <v>31</v>
          </cell>
          <cell r="AM2075">
            <v>67</v>
          </cell>
          <cell r="AN2075">
            <v>34</v>
          </cell>
          <cell r="AO2075">
            <v>69.5</v>
          </cell>
          <cell r="AP2075">
            <v>54</v>
          </cell>
          <cell r="AQ2075">
            <v>66</v>
          </cell>
          <cell r="AR2075">
            <v>58</v>
          </cell>
          <cell r="AS2075">
            <v>26</v>
          </cell>
          <cell r="AT2075">
            <v>22</v>
          </cell>
          <cell r="AU2075">
            <v>71</v>
          </cell>
          <cell r="AV2075">
            <v>54</v>
          </cell>
          <cell r="AW2075">
            <v>72</v>
          </cell>
          <cell r="AX2075">
            <v>56</v>
          </cell>
          <cell r="AY2075">
            <v>74</v>
          </cell>
          <cell r="AZ2075">
            <v>55</v>
          </cell>
        </row>
        <row r="2076">
          <cell r="B2076">
            <v>36481</v>
          </cell>
          <cell r="C2076">
            <v>60</v>
          </cell>
          <cell r="D2076">
            <v>28</v>
          </cell>
          <cell r="E2076">
            <v>84</v>
          </cell>
          <cell r="F2076">
            <v>59</v>
          </cell>
          <cell r="G2076">
            <v>60</v>
          </cell>
          <cell r="H2076">
            <v>28</v>
          </cell>
          <cell r="I2076">
            <v>87</v>
          </cell>
          <cell r="J2076">
            <v>54</v>
          </cell>
          <cell r="K2076">
            <v>43</v>
          </cell>
          <cell r="L2076">
            <v>23</v>
          </cell>
          <cell r="M2076">
            <v>44</v>
          </cell>
          <cell r="N2076">
            <v>29</v>
          </cell>
          <cell r="O2076">
            <v>46</v>
          </cell>
          <cell r="P2076">
            <v>28</v>
          </cell>
          <cell r="Q2076">
            <v>48</v>
          </cell>
          <cell r="R2076">
            <v>34</v>
          </cell>
          <cell r="S2076">
            <v>51</v>
          </cell>
          <cell r="T2076">
            <v>29</v>
          </cell>
          <cell r="U2076">
            <v>48</v>
          </cell>
          <cell r="V2076">
            <v>35</v>
          </cell>
          <cell r="W2076">
            <v>57</v>
          </cell>
          <cell r="X2076">
            <v>30</v>
          </cell>
          <cell r="Y2076">
            <v>54</v>
          </cell>
          <cell r="Z2076">
            <v>25</v>
          </cell>
          <cell r="AA2076">
            <v>55</v>
          </cell>
          <cell r="AB2076">
            <v>27</v>
          </cell>
          <cell r="AC2076">
            <v>57</v>
          </cell>
          <cell r="AD2076">
            <v>24</v>
          </cell>
          <cell r="AE2076">
            <v>57</v>
          </cell>
          <cell r="AF2076">
            <v>28</v>
          </cell>
          <cell r="AG2076">
            <v>58</v>
          </cell>
          <cell r="AH2076">
            <v>36</v>
          </cell>
          <cell r="AI2076">
            <v>58</v>
          </cell>
          <cell r="AJ2076">
            <v>34</v>
          </cell>
          <cell r="AK2076">
            <v>58</v>
          </cell>
          <cell r="AL2076">
            <v>26</v>
          </cell>
          <cell r="AM2076">
            <v>61</v>
          </cell>
          <cell r="AN2076">
            <v>30</v>
          </cell>
          <cell r="AO2076">
            <v>62.5</v>
          </cell>
          <cell r="AP2076">
            <v>51.5</v>
          </cell>
          <cell r="AQ2076">
            <v>63</v>
          </cell>
          <cell r="AR2076">
            <v>56</v>
          </cell>
          <cell r="AS2076">
            <v>31</v>
          </cell>
          <cell r="AT2076">
            <v>23</v>
          </cell>
          <cell r="AU2076">
            <v>72</v>
          </cell>
          <cell r="AV2076">
            <v>48</v>
          </cell>
          <cell r="AW2076">
            <v>75</v>
          </cell>
          <cell r="AX2076">
            <v>54</v>
          </cell>
          <cell r="AY2076">
            <v>75</v>
          </cell>
          <cell r="AZ2076">
            <v>53</v>
          </cell>
        </row>
        <row r="2077">
          <cell r="B2077">
            <v>36482</v>
          </cell>
          <cell r="C2077">
            <v>56</v>
          </cell>
          <cell r="D2077">
            <v>25</v>
          </cell>
          <cell r="E2077">
            <v>77</v>
          </cell>
          <cell r="F2077">
            <v>56</v>
          </cell>
          <cell r="G2077">
            <v>56</v>
          </cell>
          <cell r="H2077">
            <v>25</v>
          </cell>
          <cell r="I2077">
            <v>81</v>
          </cell>
          <cell r="J2077">
            <v>52</v>
          </cell>
          <cell r="K2077">
            <v>48</v>
          </cell>
          <cell r="L2077">
            <v>20</v>
          </cell>
          <cell r="M2077">
            <v>53</v>
          </cell>
          <cell r="N2077">
            <v>25</v>
          </cell>
          <cell r="O2077">
            <v>57</v>
          </cell>
          <cell r="P2077">
            <v>24</v>
          </cell>
          <cell r="Q2077">
            <v>55</v>
          </cell>
          <cell r="R2077">
            <v>31</v>
          </cell>
          <cell r="S2077">
            <v>58</v>
          </cell>
          <cell r="T2077">
            <v>25</v>
          </cell>
          <cell r="U2077">
            <v>58</v>
          </cell>
          <cell r="V2077">
            <v>31</v>
          </cell>
          <cell r="W2077">
            <v>60</v>
          </cell>
          <cell r="X2077">
            <v>24</v>
          </cell>
          <cell r="Y2077">
            <v>59</v>
          </cell>
          <cell r="Z2077">
            <v>29</v>
          </cell>
          <cell r="AA2077">
            <v>62</v>
          </cell>
          <cell r="AB2077">
            <v>26</v>
          </cell>
          <cell r="AC2077">
            <v>61</v>
          </cell>
          <cell r="AD2077">
            <v>27</v>
          </cell>
          <cell r="AE2077">
            <v>63</v>
          </cell>
          <cell r="AF2077">
            <v>27</v>
          </cell>
          <cell r="AG2077">
            <v>69</v>
          </cell>
          <cell r="AH2077">
            <v>35</v>
          </cell>
          <cell r="AI2077">
            <v>61</v>
          </cell>
          <cell r="AJ2077">
            <v>37</v>
          </cell>
          <cell r="AK2077">
            <v>65</v>
          </cell>
          <cell r="AL2077">
            <v>25</v>
          </cell>
          <cell r="AM2077">
            <v>66</v>
          </cell>
          <cell r="AN2077">
            <v>29</v>
          </cell>
          <cell r="AO2077">
            <v>65.5</v>
          </cell>
          <cell r="AP2077">
            <v>47.5</v>
          </cell>
          <cell r="AQ2077">
            <v>68</v>
          </cell>
          <cell r="AR2077">
            <v>54</v>
          </cell>
          <cell r="AS2077">
            <v>43</v>
          </cell>
          <cell r="AT2077">
            <v>26</v>
          </cell>
          <cell r="AU2077">
            <v>75</v>
          </cell>
          <cell r="AV2077">
            <v>53</v>
          </cell>
          <cell r="AW2077">
            <v>77</v>
          </cell>
          <cell r="AX2077">
            <v>54</v>
          </cell>
          <cell r="AY2077">
            <v>79</v>
          </cell>
          <cell r="AZ2077">
            <v>58</v>
          </cell>
        </row>
        <row r="2078">
          <cell r="B2078">
            <v>36483</v>
          </cell>
          <cell r="C2078">
            <v>55</v>
          </cell>
          <cell r="D2078">
            <v>24</v>
          </cell>
          <cell r="E2078">
            <v>76</v>
          </cell>
          <cell r="F2078">
            <v>54</v>
          </cell>
          <cell r="G2078">
            <v>55</v>
          </cell>
          <cell r="H2078">
            <v>24</v>
          </cell>
          <cell r="I2078">
            <v>77</v>
          </cell>
          <cell r="J2078">
            <v>48</v>
          </cell>
          <cell r="K2078">
            <v>64</v>
          </cell>
          <cell r="L2078">
            <v>37</v>
          </cell>
          <cell r="M2078">
            <v>69</v>
          </cell>
          <cell r="N2078">
            <v>39</v>
          </cell>
          <cell r="O2078">
            <v>57</v>
          </cell>
          <cell r="P2078">
            <v>24</v>
          </cell>
          <cell r="Q2078">
            <v>71</v>
          </cell>
          <cell r="R2078">
            <v>51</v>
          </cell>
          <cell r="S2078">
            <v>73</v>
          </cell>
          <cell r="T2078">
            <v>48</v>
          </cell>
          <cell r="U2078">
            <v>72</v>
          </cell>
          <cell r="V2078">
            <v>51</v>
          </cell>
          <cell r="W2078">
            <v>67</v>
          </cell>
          <cell r="X2078">
            <v>48</v>
          </cell>
          <cell r="Y2078">
            <v>71</v>
          </cell>
          <cell r="Z2078">
            <v>48</v>
          </cell>
          <cell r="AA2078">
            <v>75</v>
          </cell>
          <cell r="AB2078">
            <v>46</v>
          </cell>
          <cell r="AC2078">
            <v>72</v>
          </cell>
          <cell r="AD2078">
            <v>48</v>
          </cell>
          <cell r="AE2078">
            <v>75</v>
          </cell>
          <cell r="AF2078">
            <v>48</v>
          </cell>
          <cell r="AG2078">
            <v>76</v>
          </cell>
          <cell r="AH2078">
            <v>53</v>
          </cell>
          <cell r="AI2078">
            <v>65</v>
          </cell>
          <cell r="AJ2078">
            <v>50</v>
          </cell>
          <cell r="AK2078">
            <v>66</v>
          </cell>
          <cell r="AL2078">
            <v>36</v>
          </cell>
          <cell r="AM2078">
            <v>73</v>
          </cell>
          <cell r="AN2078">
            <v>52</v>
          </cell>
          <cell r="AO2078">
            <v>61.5</v>
          </cell>
          <cell r="AP2078">
            <v>52.5</v>
          </cell>
          <cell r="AQ2078">
            <v>63</v>
          </cell>
          <cell r="AR2078">
            <v>56</v>
          </cell>
          <cell r="AS2078">
            <v>60</v>
          </cell>
          <cell r="AT2078">
            <v>40</v>
          </cell>
          <cell r="AU2078">
            <v>77</v>
          </cell>
          <cell r="AV2078">
            <v>61</v>
          </cell>
          <cell r="AW2078">
            <v>77</v>
          </cell>
          <cell r="AX2078">
            <v>61</v>
          </cell>
          <cell r="AY2078">
            <v>81</v>
          </cell>
          <cell r="AZ2078">
            <v>67</v>
          </cell>
        </row>
        <row r="2079">
          <cell r="B2079">
            <v>36484</v>
          </cell>
          <cell r="C2079">
            <v>55</v>
          </cell>
          <cell r="D2079">
            <v>24</v>
          </cell>
          <cell r="E2079">
            <v>76</v>
          </cell>
          <cell r="F2079">
            <v>54</v>
          </cell>
          <cell r="G2079">
            <v>55</v>
          </cell>
          <cell r="H2079">
            <v>24</v>
          </cell>
          <cell r="I2079">
            <v>77</v>
          </cell>
          <cell r="J2079">
            <v>48</v>
          </cell>
          <cell r="K2079">
            <v>64</v>
          </cell>
          <cell r="L2079">
            <v>37</v>
          </cell>
          <cell r="M2079">
            <v>69</v>
          </cell>
          <cell r="N2079">
            <v>39</v>
          </cell>
          <cell r="O2079">
            <v>57</v>
          </cell>
          <cell r="P2079">
            <v>24</v>
          </cell>
          <cell r="Q2079">
            <v>71</v>
          </cell>
          <cell r="R2079">
            <v>51</v>
          </cell>
          <cell r="S2079">
            <v>73</v>
          </cell>
          <cell r="T2079">
            <v>48</v>
          </cell>
          <cell r="U2079">
            <v>72</v>
          </cell>
          <cell r="V2079">
            <v>51</v>
          </cell>
          <cell r="W2079">
            <v>67</v>
          </cell>
          <cell r="X2079">
            <v>48</v>
          </cell>
          <cell r="Y2079">
            <v>71</v>
          </cell>
          <cell r="Z2079">
            <v>48</v>
          </cell>
          <cell r="AA2079">
            <v>75</v>
          </cell>
          <cell r="AB2079">
            <v>46</v>
          </cell>
          <cell r="AC2079">
            <v>72</v>
          </cell>
          <cell r="AD2079">
            <v>48</v>
          </cell>
          <cell r="AE2079">
            <v>75</v>
          </cell>
          <cell r="AF2079">
            <v>48</v>
          </cell>
          <cell r="AG2079">
            <v>76</v>
          </cell>
          <cell r="AH2079">
            <v>53</v>
          </cell>
          <cell r="AI2079">
            <v>65</v>
          </cell>
          <cell r="AJ2079">
            <v>50</v>
          </cell>
          <cell r="AK2079">
            <v>66</v>
          </cell>
          <cell r="AL2079">
            <v>36</v>
          </cell>
          <cell r="AM2079">
            <v>73</v>
          </cell>
          <cell r="AN2079">
            <v>52</v>
          </cell>
          <cell r="AO2079">
            <v>61.5</v>
          </cell>
          <cell r="AP2079">
            <v>52.5</v>
          </cell>
          <cell r="AQ2079">
            <v>63</v>
          </cell>
          <cell r="AR2079">
            <v>56</v>
          </cell>
          <cell r="AS2079">
            <v>53</v>
          </cell>
          <cell r="AT2079">
            <v>41</v>
          </cell>
          <cell r="AU2079">
            <v>77</v>
          </cell>
          <cell r="AV2079">
            <v>61</v>
          </cell>
          <cell r="AW2079">
            <v>77</v>
          </cell>
          <cell r="AX2079">
            <v>61</v>
          </cell>
          <cell r="AY2079">
            <v>81</v>
          </cell>
          <cell r="AZ2079">
            <v>67</v>
          </cell>
        </row>
        <row r="2080">
          <cell r="B2080">
            <v>36485</v>
          </cell>
          <cell r="C2080">
            <v>48</v>
          </cell>
          <cell r="D2080">
            <v>21</v>
          </cell>
          <cell r="E2080">
            <v>71</v>
          </cell>
          <cell r="F2080">
            <v>51</v>
          </cell>
          <cell r="G2080">
            <v>48</v>
          </cell>
          <cell r="H2080">
            <v>21</v>
          </cell>
          <cell r="I2080">
            <v>72</v>
          </cell>
          <cell r="J2080">
            <v>44</v>
          </cell>
          <cell r="K2080">
            <v>64</v>
          </cell>
          <cell r="L2080">
            <v>46</v>
          </cell>
          <cell r="M2080">
            <v>65</v>
          </cell>
          <cell r="N2080">
            <v>46</v>
          </cell>
          <cell r="O2080">
            <v>65</v>
          </cell>
          <cell r="P2080">
            <v>43</v>
          </cell>
          <cell r="Q2080">
            <v>73</v>
          </cell>
          <cell r="R2080">
            <v>46</v>
          </cell>
          <cell r="S2080">
            <v>73</v>
          </cell>
          <cell r="T2080">
            <v>45</v>
          </cell>
          <cell r="U2080">
            <v>69</v>
          </cell>
          <cell r="V2080">
            <v>50</v>
          </cell>
          <cell r="W2080">
            <v>66</v>
          </cell>
          <cell r="X2080">
            <v>51</v>
          </cell>
          <cell r="Y2080">
            <v>68</v>
          </cell>
          <cell r="Z2080">
            <v>45</v>
          </cell>
          <cell r="AA2080">
            <v>75</v>
          </cell>
          <cell r="AB2080">
            <v>46</v>
          </cell>
          <cell r="AC2080">
            <v>63</v>
          </cell>
          <cell r="AD2080">
            <v>48</v>
          </cell>
          <cell r="AE2080">
            <v>67</v>
          </cell>
          <cell r="AF2080">
            <v>46</v>
          </cell>
          <cell r="AG2080">
            <v>66</v>
          </cell>
          <cell r="AH2080">
            <v>57</v>
          </cell>
          <cell r="AI2080">
            <v>71</v>
          </cell>
          <cell r="AJ2080">
            <v>56</v>
          </cell>
          <cell r="AK2080">
            <v>68</v>
          </cell>
          <cell r="AL2080">
            <v>46</v>
          </cell>
          <cell r="AM2080">
            <v>74</v>
          </cell>
          <cell r="AN2080">
            <v>53</v>
          </cell>
          <cell r="AO2080">
            <v>63.5</v>
          </cell>
          <cell r="AP2080">
            <v>46</v>
          </cell>
          <cell r="AQ2080">
            <v>67</v>
          </cell>
          <cell r="AR2080">
            <v>50</v>
          </cell>
          <cell r="AS2080">
            <v>53</v>
          </cell>
          <cell r="AT2080">
            <v>36</v>
          </cell>
          <cell r="AU2080">
            <v>77</v>
          </cell>
          <cell r="AV2080">
            <v>62</v>
          </cell>
          <cell r="AW2080">
            <v>79</v>
          </cell>
          <cell r="AX2080">
            <v>62</v>
          </cell>
          <cell r="AY2080">
            <v>79</v>
          </cell>
          <cell r="AZ2080">
            <v>62</v>
          </cell>
        </row>
        <row r="2081">
          <cell r="B2081">
            <v>36486</v>
          </cell>
          <cell r="C2081">
            <v>44</v>
          </cell>
          <cell r="D2081" t="e">
            <v>#VALUE!</v>
          </cell>
          <cell r="E2081">
            <v>66</v>
          </cell>
          <cell r="F2081">
            <v>41</v>
          </cell>
          <cell r="G2081">
            <v>44</v>
          </cell>
          <cell r="H2081" t="e">
            <v>#VALUE!</v>
          </cell>
          <cell r="I2081">
            <v>65</v>
          </cell>
          <cell r="J2081">
            <v>32</v>
          </cell>
          <cell r="K2081">
            <v>60</v>
          </cell>
          <cell r="L2081">
            <v>53</v>
          </cell>
          <cell r="M2081">
            <v>61</v>
          </cell>
          <cell r="N2081">
            <v>55</v>
          </cell>
          <cell r="O2081">
            <v>62</v>
          </cell>
          <cell r="P2081">
            <v>58</v>
          </cell>
          <cell r="Q2081">
            <v>63</v>
          </cell>
          <cell r="R2081">
            <v>56</v>
          </cell>
          <cell r="S2081">
            <v>60</v>
          </cell>
          <cell r="T2081">
            <v>56</v>
          </cell>
          <cell r="U2081">
            <v>59</v>
          </cell>
          <cell r="V2081">
            <v>56</v>
          </cell>
          <cell r="W2081">
            <v>64</v>
          </cell>
          <cell r="X2081">
            <v>51</v>
          </cell>
          <cell r="Y2081">
            <v>63</v>
          </cell>
          <cell r="Z2081">
            <v>54</v>
          </cell>
          <cell r="AA2081">
            <v>68</v>
          </cell>
          <cell r="AB2081">
            <v>48</v>
          </cell>
          <cell r="AC2081">
            <v>70</v>
          </cell>
          <cell r="AD2081">
            <v>54</v>
          </cell>
          <cell r="AE2081">
            <v>77</v>
          </cell>
          <cell r="AF2081">
            <v>53</v>
          </cell>
          <cell r="AG2081">
            <v>79</v>
          </cell>
          <cell r="AH2081">
            <v>59</v>
          </cell>
          <cell r="AI2081">
            <v>65</v>
          </cell>
          <cell r="AJ2081">
            <v>54</v>
          </cell>
          <cell r="AK2081">
            <v>78</v>
          </cell>
          <cell r="AL2081">
            <v>55</v>
          </cell>
          <cell r="AM2081">
            <v>73</v>
          </cell>
          <cell r="AN2081">
            <v>50</v>
          </cell>
          <cell r="AO2081">
            <v>63</v>
          </cell>
          <cell r="AP2081">
            <v>43</v>
          </cell>
          <cell r="AQ2081">
            <v>67</v>
          </cell>
          <cell r="AR2081">
            <v>48</v>
          </cell>
          <cell r="AS2081">
            <v>60</v>
          </cell>
          <cell r="AT2081">
            <v>49</v>
          </cell>
          <cell r="AU2081">
            <v>79</v>
          </cell>
          <cell r="AV2081">
            <v>65</v>
          </cell>
          <cell r="AW2081">
            <v>80</v>
          </cell>
          <cell r="AX2081">
            <v>64</v>
          </cell>
          <cell r="AY2081">
            <v>79</v>
          </cell>
          <cell r="AZ2081">
            <v>63</v>
          </cell>
        </row>
        <row r="2082">
          <cell r="B2082">
            <v>36487</v>
          </cell>
          <cell r="C2082">
            <v>58</v>
          </cell>
          <cell r="D2082">
            <v>21</v>
          </cell>
          <cell r="E2082">
            <v>78</v>
          </cell>
          <cell r="F2082">
            <v>48</v>
          </cell>
          <cell r="G2082">
            <v>58</v>
          </cell>
          <cell r="H2082">
            <v>21</v>
          </cell>
          <cell r="I2082">
            <v>80</v>
          </cell>
          <cell r="J2082">
            <v>45</v>
          </cell>
          <cell r="K2082">
            <v>57</v>
          </cell>
          <cell r="L2082">
            <v>40</v>
          </cell>
          <cell r="M2082">
            <v>57</v>
          </cell>
          <cell r="N2082">
            <v>45</v>
          </cell>
          <cell r="O2082">
            <v>59</v>
          </cell>
          <cell r="P2082">
            <v>40</v>
          </cell>
          <cell r="Q2082">
            <v>60</v>
          </cell>
          <cell r="R2082">
            <v>48</v>
          </cell>
          <cell r="S2082">
            <v>61</v>
          </cell>
          <cell r="T2082">
            <v>43</v>
          </cell>
          <cell r="U2082">
            <v>65</v>
          </cell>
          <cell r="V2082">
            <v>46</v>
          </cell>
          <cell r="W2082">
            <v>59</v>
          </cell>
          <cell r="X2082">
            <v>38</v>
          </cell>
          <cell r="Y2082">
            <v>62</v>
          </cell>
          <cell r="Z2082">
            <v>38</v>
          </cell>
          <cell r="AA2082">
            <v>63</v>
          </cell>
          <cell r="AB2082">
            <v>40</v>
          </cell>
          <cell r="AC2082">
            <v>66</v>
          </cell>
          <cell r="AD2082">
            <v>36</v>
          </cell>
          <cell r="AE2082">
            <v>66</v>
          </cell>
          <cell r="AF2082">
            <v>41</v>
          </cell>
          <cell r="AG2082">
            <v>67</v>
          </cell>
          <cell r="AH2082">
            <v>45</v>
          </cell>
          <cell r="AI2082">
            <v>63</v>
          </cell>
          <cell r="AJ2082">
            <v>39</v>
          </cell>
          <cell r="AK2082">
            <v>68</v>
          </cell>
          <cell r="AL2082">
            <v>37</v>
          </cell>
          <cell r="AM2082">
            <v>70</v>
          </cell>
          <cell r="AN2082">
            <v>37</v>
          </cell>
          <cell r="AO2082">
            <v>66.5</v>
          </cell>
          <cell r="AP2082">
            <v>43</v>
          </cell>
          <cell r="AQ2082">
            <v>69</v>
          </cell>
          <cell r="AR2082">
            <v>47</v>
          </cell>
          <cell r="AS2082">
            <v>60</v>
          </cell>
          <cell r="AT2082">
            <v>52</v>
          </cell>
          <cell r="AU2082">
            <v>72</v>
          </cell>
          <cell r="AV2082">
            <v>56</v>
          </cell>
          <cell r="AW2082">
            <v>74</v>
          </cell>
          <cell r="AX2082">
            <v>54</v>
          </cell>
          <cell r="AY2082">
            <v>75</v>
          </cell>
          <cell r="AZ2082">
            <v>55</v>
          </cell>
        </row>
        <row r="2083">
          <cell r="B2083">
            <v>36488</v>
          </cell>
          <cell r="C2083">
            <v>58</v>
          </cell>
          <cell r="D2083">
            <v>21</v>
          </cell>
          <cell r="E2083">
            <v>78</v>
          </cell>
          <cell r="F2083">
            <v>48</v>
          </cell>
          <cell r="G2083">
            <v>58</v>
          </cell>
          <cell r="H2083">
            <v>21</v>
          </cell>
          <cell r="I2083">
            <v>80</v>
          </cell>
          <cell r="J2083">
            <v>45</v>
          </cell>
          <cell r="K2083">
            <v>57</v>
          </cell>
          <cell r="L2083">
            <v>40</v>
          </cell>
          <cell r="M2083">
            <v>57</v>
          </cell>
          <cell r="N2083">
            <v>45</v>
          </cell>
          <cell r="O2083">
            <v>59</v>
          </cell>
          <cell r="P2083">
            <v>40</v>
          </cell>
          <cell r="Q2083">
            <v>60</v>
          </cell>
          <cell r="R2083">
            <v>48</v>
          </cell>
          <cell r="S2083">
            <v>61</v>
          </cell>
          <cell r="T2083">
            <v>43</v>
          </cell>
          <cell r="U2083">
            <v>65</v>
          </cell>
          <cell r="V2083">
            <v>46</v>
          </cell>
          <cell r="W2083">
            <v>59</v>
          </cell>
          <cell r="X2083">
            <v>38</v>
          </cell>
          <cell r="Y2083">
            <v>62</v>
          </cell>
          <cell r="Z2083">
            <v>38</v>
          </cell>
          <cell r="AA2083">
            <v>63</v>
          </cell>
          <cell r="AB2083">
            <v>40</v>
          </cell>
          <cell r="AC2083">
            <v>66</v>
          </cell>
          <cell r="AD2083">
            <v>36</v>
          </cell>
          <cell r="AE2083">
            <v>66</v>
          </cell>
          <cell r="AF2083">
            <v>41</v>
          </cell>
          <cell r="AG2083">
            <v>67</v>
          </cell>
          <cell r="AH2083">
            <v>45</v>
          </cell>
          <cell r="AI2083">
            <v>63</v>
          </cell>
          <cell r="AJ2083">
            <v>39</v>
          </cell>
          <cell r="AK2083">
            <v>68</v>
          </cell>
          <cell r="AL2083">
            <v>37</v>
          </cell>
          <cell r="AM2083">
            <v>70</v>
          </cell>
          <cell r="AN2083">
            <v>37</v>
          </cell>
          <cell r="AO2083">
            <v>66.5</v>
          </cell>
          <cell r="AP2083">
            <v>43</v>
          </cell>
          <cell r="AQ2083">
            <v>69</v>
          </cell>
          <cell r="AR2083">
            <v>47</v>
          </cell>
          <cell r="AS2083">
            <v>60</v>
          </cell>
          <cell r="AT2083">
            <v>38</v>
          </cell>
          <cell r="AU2083">
            <v>72</v>
          </cell>
          <cell r="AV2083">
            <v>56</v>
          </cell>
          <cell r="AW2083">
            <v>74</v>
          </cell>
          <cell r="AX2083">
            <v>54</v>
          </cell>
          <cell r="AY2083">
            <v>75</v>
          </cell>
          <cell r="AZ2083">
            <v>55</v>
          </cell>
        </row>
        <row r="2084">
          <cell r="B2084">
            <v>36489</v>
          </cell>
          <cell r="C2084">
            <v>21</v>
          </cell>
          <cell r="D2084">
            <v>25</v>
          </cell>
          <cell r="E2084">
            <v>52</v>
          </cell>
          <cell r="F2084">
            <v>56</v>
          </cell>
          <cell r="G2084">
            <v>21</v>
          </cell>
          <cell r="H2084">
            <v>25</v>
          </cell>
          <cell r="I2084">
            <v>49</v>
          </cell>
          <cell r="J2084">
            <v>51</v>
          </cell>
          <cell r="K2084">
            <v>29</v>
          </cell>
          <cell r="L2084">
            <v>31</v>
          </cell>
          <cell r="M2084">
            <v>31</v>
          </cell>
          <cell r="N2084">
            <v>33</v>
          </cell>
          <cell r="O2084">
            <v>30</v>
          </cell>
          <cell r="P2084">
            <v>33</v>
          </cell>
          <cell r="Q2084">
            <v>35</v>
          </cell>
          <cell r="R2084">
            <v>36</v>
          </cell>
          <cell r="S2084">
            <v>34</v>
          </cell>
          <cell r="T2084">
            <v>36</v>
          </cell>
          <cell r="U2084">
            <v>37</v>
          </cell>
          <cell r="V2084">
            <v>40</v>
          </cell>
          <cell r="W2084">
            <v>35</v>
          </cell>
          <cell r="X2084">
            <v>38</v>
          </cell>
          <cell r="Y2084">
            <v>35</v>
          </cell>
          <cell r="Z2084">
            <v>37</v>
          </cell>
          <cell r="AA2084">
            <v>37</v>
          </cell>
          <cell r="AB2084">
            <v>39</v>
          </cell>
          <cell r="AC2084">
            <v>44</v>
          </cell>
          <cell r="AD2084">
            <v>46</v>
          </cell>
          <cell r="AE2084">
            <v>39</v>
          </cell>
          <cell r="AF2084">
            <v>42</v>
          </cell>
          <cell r="AG2084">
            <v>47</v>
          </cell>
          <cell r="AH2084">
            <v>49</v>
          </cell>
          <cell r="AI2084">
            <v>46</v>
          </cell>
          <cell r="AJ2084">
            <v>48</v>
          </cell>
          <cell r="AK2084">
            <v>40</v>
          </cell>
          <cell r="AL2084">
            <v>42</v>
          </cell>
          <cell r="AM2084">
            <v>42</v>
          </cell>
          <cell r="AN2084">
            <v>43</v>
          </cell>
          <cell r="AO2084">
            <v>50</v>
          </cell>
          <cell r="AP2084">
            <v>51</v>
          </cell>
          <cell r="AQ2084">
            <v>54</v>
          </cell>
          <cell r="AR2084">
            <v>55</v>
          </cell>
          <cell r="AS2084">
            <v>40</v>
          </cell>
          <cell r="AT2084">
            <v>34</v>
          </cell>
          <cell r="AU2084">
            <v>49</v>
          </cell>
          <cell r="AV2084">
            <v>50</v>
          </cell>
          <cell r="AW2084">
            <v>55</v>
          </cell>
          <cell r="AX2084">
            <v>56</v>
          </cell>
          <cell r="AY2084">
            <v>54</v>
          </cell>
          <cell r="AZ2084">
            <v>55</v>
          </cell>
        </row>
        <row r="2085">
          <cell r="B2085">
            <v>36490</v>
          </cell>
          <cell r="C2085">
            <v>58</v>
          </cell>
          <cell r="D2085">
            <v>21</v>
          </cell>
          <cell r="E2085">
            <v>78</v>
          </cell>
          <cell r="F2085">
            <v>48</v>
          </cell>
          <cell r="G2085">
            <v>58</v>
          </cell>
          <cell r="H2085">
            <v>21</v>
          </cell>
          <cell r="I2085">
            <v>80</v>
          </cell>
          <cell r="J2085">
            <v>45</v>
          </cell>
          <cell r="K2085">
            <v>57</v>
          </cell>
          <cell r="L2085">
            <v>40</v>
          </cell>
          <cell r="M2085">
            <v>57</v>
          </cell>
          <cell r="N2085">
            <v>45</v>
          </cell>
          <cell r="O2085">
            <v>59</v>
          </cell>
          <cell r="P2085">
            <v>40</v>
          </cell>
          <cell r="Q2085">
            <v>60</v>
          </cell>
          <cell r="R2085">
            <v>48</v>
          </cell>
          <cell r="S2085">
            <v>61</v>
          </cell>
          <cell r="T2085">
            <v>43</v>
          </cell>
          <cell r="U2085">
            <v>65</v>
          </cell>
          <cell r="V2085">
            <v>46</v>
          </cell>
          <cell r="W2085">
            <v>59</v>
          </cell>
          <cell r="X2085">
            <v>38</v>
          </cell>
          <cell r="Y2085">
            <v>62</v>
          </cell>
          <cell r="Z2085">
            <v>38</v>
          </cell>
          <cell r="AA2085">
            <v>63</v>
          </cell>
          <cell r="AB2085">
            <v>40</v>
          </cell>
          <cell r="AC2085">
            <v>66</v>
          </cell>
          <cell r="AD2085">
            <v>36</v>
          </cell>
          <cell r="AE2085">
            <v>66</v>
          </cell>
          <cell r="AF2085">
            <v>41</v>
          </cell>
          <cell r="AG2085">
            <v>67</v>
          </cell>
          <cell r="AH2085">
            <v>45</v>
          </cell>
          <cell r="AI2085">
            <v>63</v>
          </cell>
          <cell r="AJ2085">
            <v>39</v>
          </cell>
          <cell r="AK2085">
            <v>68</v>
          </cell>
          <cell r="AL2085">
            <v>37</v>
          </cell>
          <cell r="AM2085">
            <v>70</v>
          </cell>
          <cell r="AN2085">
            <v>37</v>
          </cell>
          <cell r="AO2085">
            <v>66.5</v>
          </cell>
          <cell r="AP2085">
            <v>43</v>
          </cell>
          <cell r="AQ2085">
            <v>69</v>
          </cell>
          <cell r="AR2085">
            <v>47</v>
          </cell>
          <cell r="AS2085">
            <v>59</v>
          </cell>
          <cell r="AT2085">
            <v>39</v>
          </cell>
          <cell r="AU2085">
            <v>72</v>
          </cell>
          <cell r="AV2085">
            <v>56</v>
          </cell>
          <cell r="AW2085">
            <v>74</v>
          </cell>
          <cell r="AX2085">
            <v>54</v>
          </cell>
          <cell r="AY2085">
            <v>75</v>
          </cell>
          <cell r="AZ2085">
            <v>55</v>
          </cell>
        </row>
        <row r="2086">
          <cell r="B2086">
            <v>36491</v>
          </cell>
          <cell r="C2086">
            <v>58</v>
          </cell>
          <cell r="D2086">
            <v>21</v>
          </cell>
          <cell r="E2086">
            <v>78</v>
          </cell>
          <cell r="F2086">
            <v>48</v>
          </cell>
          <cell r="G2086">
            <v>58</v>
          </cell>
          <cell r="H2086">
            <v>21</v>
          </cell>
          <cell r="I2086">
            <v>80</v>
          </cell>
          <cell r="J2086">
            <v>45</v>
          </cell>
          <cell r="K2086">
            <v>57</v>
          </cell>
          <cell r="L2086">
            <v>40</v>
          </cell>
          <cell r="M2086">
            <v>57</v>
          </cell>
          <cell r="N2086">
            <v>45</v>
          </cell>
          <cell r="O2086">
            <v>59</v>
          </cell>
          <cell r="P2086">
            <v>40</v>
          </cell>
          <cell r="Q2086">
            <v>60</v>
          </cell>
          <cell r="R2086">
            <v>48</v>
          </cell>
          <cell r="S2086">
            <v>61</v>
          </cell>
          <cell r="T2086">
            <v>43</v>
          </cell>
          <cell r="U2086">
            <v>65</v>
          </cell>
          <cell r="V2086">
            <v>46</v>
          </cell>
          <cell r="W2086">
            <v>59</v>
          </cell>
          <cell r="X2086">
            <v>38</v>
          </cell>
          <cell r="Y2086">
            <v>62</v>
          </cell>
          <cell r="Z2086">
            <v>38</v>
          </cell>
          <cell r="AA2086">
            <v>63</v>
          </cell>
          <cell r="AB2086">
            <v>40</v>
          </cell>
          <cell r="AC2086">
            <v>66</v>
          </cell>
          <cell r="AD2086">
            <v>36</v>
          </cell>
          <cell r="AE2086">
            <v>66</v>
          </cell>
          <cell r="AF2086">
            <v>41</v>
          </cell>
          <cell r="AG2086">
            <v>67</v>
          </cell>
          <cell r="AH2086">
            <v>45</v>
          </cell>
          <cell r="AI2086">
            <v>63</v>
          </cell>
          <cell r="AJ2086">
            <v>39</v>
          </cell>
          <cell r="AK2086">
            <v>68</v>
          </cell>
          <cell r="AL2086">
            <v>37</v>
          </cell>
          <cell r="AM2086">
            <v>70</v>
          </cell>
          <cell r="AN2086">
            <v>37</v>
          </cell>
          <cell r="AO2086">
            <v>66.5</v>
          </cell>
          <cell r="AP2086">
            <v>43</v>
          </cell>
          <cell r="AQ2086">
            <v>69</v>
          </cell>
          <cell r="AR2086">
            <v>47</v>
          </cell>
          <cell r="AS2086">
            <v>50</v>
          </cell>
          <cell r="AT2086">
            <v>40</v>
          </cell>
          <cell r="AU2086">
            <v>72</v>
          </cell>
          <cell r="AV2086">
            <v>56</v>
          </cell>
          <cell r="AW2086">
            <v>74</v>
          </cell>
          <cell r="AX2086">
            <v>54</v>
          </cell>
          <cell r="AY2086">
            <v>75</v>
          </cell>
          <cell r="AZ2086">
            <v>55</v>
          </cell>
        </row>
        <row r="2087">
          <cell r="B2087">
            <v>36492</v>
          </cell>
          <cell r="C2087">
            <v>60</v>
          </cell>
          <cell r="D2087">
            <v>19</v>
          </cell>
          <cell r="E2087">
            <v>78</v>
          </cell>
          <cell r="F2087">
            <v>48</v>
          </cell>
          <cell r="G2087">
            <v>60</v>
          </cell>
          <cell r="H2087">
            <v>19</v>
          </cell>
          <cell r="I2087">
            <v>82</v>
          </cell>
          <cell r="J2087">
            <v>45</v>
          </cell>
          <cell r="K2087">
            <v>49</v>
          </cell>
          <cell r="L2087">
            <v>30</v>
          </cell>
          <cell r="M2087">
            <v>51</v>
          </cell>
          <cell r="N2087">
            <v>37</v>
          </cell>
          <cell r="O2087">
            <v>52</v>
          </cell>
          <cell r="P2087">
            <v>35</v>
          </cell>
          <cell r="Q2087">
            <v>54</v>
          </cell>
          <cell r="R2087">
            <v>44</v>
          </cell>
          <cell r="S2087">
            <v>61</v>
          </cell>
          <cell r="T2087">
            <v>39</v>
          </cell>
          <cell r="U2087">
            <v>57</v>
          </cell>
          <cell r="V2087">
            <v>48</v>
          </cell>
          <cell r="W2087">
            <v>62</v>
          </cell>
          <cell r="X2087">
            <v>36</v>
          </cell>
          <cell r="Y2087">
            <v>62</v>
          </cell>
          <cell r="Z2087">
            <v>37</v>
          </cell>
          <cell r="AA2087">
            <v>65</v>
          </cell>
          <cell r="AB2087">
            <v>36</v>
          </cell>
          <cell r="AC2087">
            <v>68</v>
          </cell>
          <cell r="AD2087">
            <v>34</v>
          </cell>
          <cell r="AE2087">
            <v>71</v>
          </cell>
          <cell r="AF2087">
            <v>38</v>
          </cell>
          <cell r="AG2087">
            <v>72</v>
          </cell>
          <cell r="AH2087">
            <v>41</v>
          </cell>
          <cell r="AI2087">
            <v>69</v>
          </cell>
          <cell r="AJ2087">
            <v>43</v>
          </cell>
          <cell r="AK2087">
            <v>74</v>
          </cell>
          <cell r="AL2087">
            <v>35</v>
          </cell>
          <cell r="AM2087">
            <v>74</v>
          </cell>
          <cell r="AN2087">
            <v>38</v>
          </cell>
          <cell r="AO2087">
            <v>66</v>
          </cell>
          <cell r="AP2087">
            <v>46</v>
          </cell>
          <cell r="AQ2087">
            <v>68</v>
          </cell>
          <cell r="AR2087">
            <v>53</v>
          </cell>
          <cell r="AS2087">
            <v>40</v>
          </cell>
          <cell r="AT2087">
            <v>30</v>
          </cell>
          <cell r="AU2087">
            <v>73</v>
          </cell>
          <cell r="AV2087">
            <v>52</v>
          </cell>
          <cell r="AW2087">
            <v>77</v>
          </cell>
          <cell r="AX2087">
            <v>53</v>
          </cell>
          <cell r="AY2087">
            <v>76</v>
          </cell>
          <cell r="AZ2087">
            <v>50</v>
          </cell>
        </row>
        <row r="2088">
          <cell r="B2088">
            <v>36493</v>
          </cell>
          <cell r="C2088">
            <v>60</v>
          </cell>
          <cell r="D2088">
            <v>20</v>
          </cell>
          <cell r="E2088">
            <v>78</v>
          </cell>
          <cell r="F2088">
            <v>48</v>
          </cell>
          <cell r="G2088">
            <v>60</v>
          </cell>
          <cell r="H2088">
            <v>20</v>
          </cell>
          <cell r="I2088">
            <v>87</v>
          </cell>
          <cell r="J2088">
            <v>45</v>
          </cell>
          <cell r="K2088">
            <v>45</v>
          </cell>
          <cell r="L2088">
            <v>25</v>
          </cell>
          <cell r="M2088">
            <v>48</v>
          </cell>
          <cell r="N2088">
            <v>31</v>
          </cell>
          <cell r="O2088">
            <v>48</v>
          </cell>
          <cell r="P2088">
            <v>31</v>
          </cell>
          <cell r="Q2088">
            <v>50</v>
          </cell>
          <cell r="R2088">
            <v>37</v>
          </cell>
          <cell r="S2088">
            <v>54</v>
          </cell>
          <cell r="T2088">
            <v>35</v>
          </cell>
          <cell r="U2088">
            <v>52</v>
          </cell>
          <cell r="V2088">
            <v>45</v>
          </cell>
          <cell r="W2088">
            <v>54</v>
          </cell>
          <cell r="X2088">
            <v>36</v>
          </cell>
          <cell r="Y2088">
            <v>57</v>
          </cell>
          <cell r="Z2088">
            <v>40</v>
          </cell>
          <cell r="AA2088">
            <v>57</v>
          </cell>
          <cell r="AB2088">
            <v>39</v>
          </cell>
          <cell r="AC2088">
            <v>60</v>
          </cell>
          <cell r="AD2088">
            <v>41</v>
          </cell>
          <cell r="AE2088">
            <v>67</v>
          </cell>
          <cell r="AF2088">
            <v>39</v>
          </cell>
          <cell r="AG2088">
            <v>70</v>
          </cell>
          <cell r="AH2088">
            <v>44</v>
          </cell>
          <cell r="AI2088">
            <v>67</v>
          </cell>
          <cell r="AJ2088">
            <v>43</v>
          </cell>
          <cell r="AK2088">
            <v>69</v>
          </cell>
          <cell r="AL2088">
            <v>38</v>
          </cell>
          <cell r="AM2088">
            <v>70</v>
          </cell>
          <cell r="AN2088">
            <v>41</v>
          </cell>
          <cell r="AO2088">
            <v>69.5</v>
          </cell>
          <cell r="AP2088">
            <v>48.5</v>
          </cell>
          <cell r="AQ2088">
            <v>68</v>
          </cell>
          <cell r="AR2088">
            <v>53</v>
          </cell>
          <cell r="AS2088">
            <v>36</v>
          </cell>
          <cell r="AT2088">
            <v>24</v>
          </cell>
          <cell r="AU2088">
            <v>76</v>
          </cell>
          <cell r="AV2088">
            <v>54</v>
          </cell>
          <cell r="AW2088">
            <v>78</v>
          </cell>
          <cell r="AX2088">
            <v>55</v>
          </cell>
          <cell r="AY2088">
            <v>75</v>
          </cell>
          <cell r="AZ2088">
            <v>56</v>
          </cell>
        </row>
        <row r="2089">
          <cell r="B2089">
            <v>36494</v>
          </cell>
          <cell r="C2089">
            <v>59</v>
          </cell>
          <cell r="D2089">
            <v>20</v>
          </cell>
          <cell r="E2089">
            <v>83</v>
          </cell>
          <cell r="F2089">
            <v>53</v>
          </cell>
          <cell r="G2089">
            <v>59</v>
          </cell>
          <cell r="H2089">
            <v>20</v>
          </cell>
          <cell r="I2089">
            <v>85</v>
          </cell>
          <cell r="J2089">
            <v>52</v>
          </cell>
          <cell r="K2089">
            <v>37</v>
          </cell>
          <cell r="L2089">
            <v>25</v>
          </cell>
          <cell r="M2089">
            <v>39</v>
          </cell>
          <cell r="N2089">
            <v>28</v>
          </cell>
          <cell r="O2089">
            <v>40</v>
          </cell>
          <cell r="P2089">
            <v>29</v>
          </cell>
          <cell r="Q2089">
            <v>41</v>
          </cell>
          <cell r="R2089">
            <v>31</v>
          </cell>
          <cell r="S2089">
            <v>42</v>
          </cell>
          <cell r="T2089">
            <v>30</v>
          </cell>
          <cell r="U2089">
            <v>45</v>
          </cell>
          <cell r="V2089">
            <v>36</v>
          </cell>
          <cell r="W2089">
            <v>38</v>
          </cell>
          <cell r="X2089">
            <v>27</v>
          </cell>
          <cell r="Y2089">
            <v>43</v>
          </cell>
          <cell r="Z2089">
            <v>29</v>
          </cell>
          <cell r="AA2089">
            <v>44</v>
          </cell>
          <cell r="AB2089">
            <v>30</v>
          </cell>
          <cell r="AC2089">
            <v>45</v>
          </cell>
          <cell r="AD2089">
            <v>26</v>
          </cell>
          <cell r="AE2089">
            <v>49</v>
          </cell>
          <cell r="AF2089">
            <v>33</v>
          </cell>
          <cell r="AG2089">
            <v>50</v>
          </cell>
          <cell r="AH2089">
            <v>35</v>
          </cell>
          <cell r="AI2089">
            <v>51</v>
          </cell>
          <cell r="AJ2089">
            <v>32</v>
          </cell>
          <cell r="AK2089">
            <v>52</v>
          </cell>
          <cell r="AL2089">
            <v>26</v>
          </cell>
          <cell r="AM2089">
            <v>54</v>
          </cell>
          <cell r="AN2089">
            <v>29</v>
          </cell>
          <cell r="AO2089">
            <v>65</v>
          </cell>
          <cell r="AP2089">
            <v>50</v>
          </cell>
          <cell r="AQ2089">
            <v>64</v>
          </cell>
          <cell r="AR2089">
            <v>53</v>
          </cell>
          <cell r="AS2089">
            <v>27</v>
          </cell>
          <cell r="AT2089">
            <v>15</v>
          </cell>
          <cell r="AU2089">
            <v>65</v>
          </cell>
          <cell r="AV2089">
            <v>53</v>
          </cell>
          <cell r="AW2089">
            <v>69</v>
          </cell>
          <cell r="AX2089">
            <v>48</v>
          </cell>
          <cell r="AY2089">
            <v>71</v>
          </cell>
          <cell r="AZ2089">
            <v>49</v>
          </cell>
        </row>
        <row r="2090">
          <cell r="B2090">
            <v>36495</v>
          </cell>
          <cell r="C2090">
            <v>53</v>
          </cell>
          <cell r="D2090">
            <v>26</v>
          </cell>
          <cell r="E2090">
            <v>77</v>
          </cell>
          <cell r="F2090">
            <v>55</v>
          </cell>
          <cell r="G2090">
            <v>53</v>
          </cell>
          <cell r="H2090">
            <v>26</v>
          </cell>
          <cell r="I2090">
            <v>80</v>
          </cell>
          <cell r="J2090">
            <v>51</v>
          </cell>
          <cell r="K2090">
            <v>35</v>
          </cell>
          <cell r="L2090">
            <v>20</v>
          </cell>
          <cell r="M2090">
            <v>37</v>
          </cell>
          <cell r="N2090">
            <v>23</v>
          </cell>
          <cell r="O2090">
            <v>38</v>
          </cell>
          <cell r="P2090">
            <v>23</v>
          </cell>
          <cell r="Q2090">
            <v>39</v>
          </cell>
          <cell r="R2090">
            <v>26</v>
          </cell>
          <cell r="S2090">
            <v>38</v>
          </cell>
          <cell r="T2090">
            <v>25</v>
          </cell>
          <cell r="U2090">
            <v>38</v>
          </cell>
          <cell r="V2090">
            <v>30</v>
          </cell>
          <cell r="W2090">
            <v>46</v>
          </cell>
          <cell r="X2090">
            <v>23</v>
          </cell>
          <cell r="Y2090">
            <v>44</v>
          </cell>
          <cell r="Z2090">
            <v>22</v>
          </cell>
          <cell r="AA2090">
            <v>42</v>
          </cell>
          <cell r="AB2090">
            <v>23</v>
          </cell>
          <cell r="AC2090">
            <v>46</v>
          </cell>
          <cell r="AD2090">
            <v>20</v>
          </cell>
          <cell r="AE2090">
            <v>47</v>
          </cell>
          <cell r="AF2090">
            <v>23</v>
          </cell>
          <cell r="AG2090">
            <v>48</v>
          </cell>
          <cell r="AH2090">
            <v>31</v>
          </cell>
          <cell r="AI2090">
            <v>50</v>
          </cell>
          <cell r="AJ2090">
            <v>29</v>
          </cell>
          <cell r="AK2090">
            <v>49</v>
          </cell>
          <cell r="AL2090">
            <v>21</v>
          </cell>
          <cell r="AM2090">
            <v>51</v>
          </cell>
          <cell r="AN2090">
            <v>24</v>
          </cell>
          <cell r="AO2090">
            <v>61</v>
          </cell>
          <cell r="AP2090">
            <v>48</v>
          </cell>
          <cell r="AQ2090">
            <v>63</v>
          </cell>
          <cell r="AR2090">
            <v>53</v>
          </cell>
          <cell r="AS2090">
            <v>26</v>
          </cell>
          <cell r="AT2090">
            <v>13</v>
          </cell>
          <cell r="AU2090">
            <v>58</v>
          </cell>
          <cell r="AV2090">
            <v>41</v>
          </cell>
          <cell r="AW2090">
            <v>61</v>
          </cell>
          <cell r="AX2090">
            <v>43</v>
          </cell>
          <cell r="AY2090">
            <v>64</v>
          </cell>
          <cell r="AZ2090">
            <v>41</v>
          </cell>
        </row>
        <row r="2091">
          <cell r="B2091">
            <v>36496</v>
          </cell>
          <cell r="C2091">
            <v>52</v>
          </cell>
          <cell r="D2091">
            <v>10</v>
          </cell>
          <cell r="E2091">
            <v>67</v>
          </cell>
          <cell r="F2091">
            <v>46</v>
          </cell>
          <cell r="G2091">
            <v>52</v>
          </cell>
          <cell r="H2091">
            <v>10</v>
          </cell>
          <cell r="I2091">
            <v>68</v>
          </cell>
          <cell r="J2091">
            <v>41</v>
          </cell>
          <cell r="K2091">
            <v>47</v>
          </cell>
          <cell r="L2091">
            <v>21</v>
          </cell>
          <cell r="M2091">
            <v>48</v>
          </cell>
          <cell r="N2091">
            <v>25</v>
          </cell>
          <cell r="O2091">
            <v>51</v>
          </cell>
          <cell r="P2091">
            <v>22</v>
          </cell>
          <cell r="Q2091">
            <v>50</v>
          </cell>
          <cell r="R2091">
            <v>29</v>
          </cell>
          <cell r="S2091">
            <v>53</v>
          </cell>
          <cell r="T2091">
            <v>24</v>
          </cell>
          <cell r="U2091">
            <v>50</v>
          </cell>
          <cell r="V2091">
            <v>32</v>
          </cell>
          <cell r="W2091">
            <v>59</v>
          </cell>
          <cell r="X2091">
            <v>22</v>
          </cell>
          <cell r="Y2091">
            <v>56</v>
          </cell>
          <cell r="Z2091">
            <v>22</v>
          </cell>
          <cell r="AA2091">
            <v>56</v>
          </cell>
          <cell r="AB2091">
            <v>20</v>
          </cell>
          <cell r="AC2091">
            <v>58</v>
          </cell>
          <cell r="AD2091">
            <v>21</v>
          </cell>
          <cell r="AE2091">
            <v>61</v>
          </cell>
          <cell r="AF2091">
            <v>22</v>
          </cell>
          <cell r="AG2091">
            <v>59</v>
          </cell>
          <cell r="AH2091">
            <v>27</v>
          </cell>
          <cell r="AI2091">
            <v>62</v>
          </cell>
          <cell r="AJ2091">
            <v>31</v>
          </cell>
          <cell r="AK2091">
            <v>61</v>
          </cell>
          <cell r="AL2091">
            <v>22</v>
          </cell>
          <cell r="AM2091">
            <v>62</v>
          </cell>
          <cell r="AN2091">
            <v>25</v>
          </cell>
          <cell r="AO2091">
            <v>61</v>
          </cell>
          <cell r="AP2091">
            <v>42.5</v>
          </cell>
          <cell r="AQ2091">
            <v>64</v>
          </cell>
          <cell r="AR2091">
            <v>49</v>
          </cell>
          <cell r="AS2091">
            <v>36</v>
          </cell>
          <cell r="AT2091">
            <v>16</v>
          </cell>
          <cell r="AU2091">
            <v>64</v>
          </cell>
          <cell r="AV2091">
            <v>39</v>
          </cell>
          <cell r="AW2091">
            <v>67</v>
          </cell>
          <cell r="AX2091">
            <v>39</v>
          </cell>
          <cell r="AY2091">
            <v>68</v>
          </cell>
          <cell r="AZ2091">
            <v>40</v>
          </cell>
        </row>
        <row r="2092">
          <cell r="B2092">
            <v>36497</v>
          </cell>
          <cell r="C2092">
            <v>37</v>
          </cell>
          <cell r="D2092">
            <v>22</v>
          </cell>
          <cell r="E2092">
            <v>61</v>
          </cell>
          <cell r="F2092">
            <v>42</v>
          </cell>
          <cell r="G2092">
            <v>37</v>
          </cell>
          <cell r="H2092">
            <v>22</v>
          </cell>
          <cell r="I2092">
            <v>58</v>
          </cell>
          <cell r="J2092">
            <v>35</v>
          </cell>
          <cell r="K2092">
            <v>57</v>
          </cell>
          <cell r="L2092">
            <v>27</v>
          </cell>
          <cell r="M2092">
            <v>57</v>
          </cell>
          <cell r="N2092">
            <v>28</v>
          </cell>
          <cell r="O2092">
            <v>63</v>
          </cell>
          <cell r="P2092">
            <v>28</v>
          </cell>
          <cell r="Q2092">
            <v>61</v>
          </cell>
          <cell r="R2092">
            <v>33</v>
          </cell>
          <cell r="S2092">
            <v>63</v>
          </cell>
          <cell r="T2092">
            <v>29</v>
          </cell>
          <cell r="U2092">
            <v>61</v>
          </cell>
          <cell r="V2092">
            <v>31</v>
          </cell>
          <cell r="W2092">
            <v>62</v>
          </cell>
          <cell r="X2092">
            <v>29</v>
          </cell>
          <cell r="Y2092">
            <v>64</v>
          </cell>
          <cell r="Z2092">
            <v>33</v>
          </cell>
          <cell r="AA2092">
            <v>66</v>
          </cell>
          <cell r="AB2092">
            <v>31</v>
          </cell>
          <cell r="AC2092">
            <v>64</v>
          </cell>
          <cell r="AD2092">
            <v>32</v>
          </cell>
          <cell r="AE2092">
            <v>67</v>
          </cell>
          <cell r="AF2092">
            <v>29</v>
          </cell>
          <cell r="AG2092">
            <v>66</v>
          </cell>
          <cell r="AH2092">
            <v>31</v>
          </cell>
          <cell r="AI2092">
            <v>64</v>
          </cell>
          <cell r="AJ2092">
            <v>39</v>
          </cell>
          <cell r="AK2092">
            <v>66</v>
          </cell>
          <cell r="AL2092">
            <v>27</v>
          </cell>
          <cell r="AM2092">
            <v>66</v>
          </cell>
          <cell r="AN2092">
            <v>29</v>
          </cell>
          <cell r="AO2092">
            <v>60.5</v>
          </cell>
          <cell r="AP2092">
            <v>44.5</v>
          </cell>
          <cell r="AQ2092">
            <v>68</v>
          </cell>
          <cell r="AR2092">
            <v>51</v>
          </cell>
          <cell r="AS2092">
            <v>48</v>
          </cell>
          <cell r="AT2092">
            <v>31</v>
          </cell>
          <cell r="AU2092">
            <v>71</v>
          </cell>
          <cell r="AV2092">
            <v>45</v>
          </cell>
          <cell r="AW2092">
            <v>71</v>
          </cell>
          <cell r="AX2092">
            <v>47</v>
          </cell>
          <cell r="AY2092">
            <v>73</v>
          </cell>
          <cell r="AZ2092">
            <v>49</v>
          </cell>
        </row>
        <row r="2093">
          <cell r="B2093">
            <v>36498</v>
          </cell>
          <cell r="C2093">
            <v>40</v>
          </cell>
          <cell r="D2093">
            <v>13</v>
          </cell>
          <cell r="E2093">
            <v>66</v>
          </cell>
          <cell r="F2093">
            <v>38</v>
          </cell>
          <cell r="G2093">
            <v>40</v>
          </cell>
          <cell r="H2093">
            <v>13</v>
          </cell>
          <cell r="I2093">
            <v>62</v>
          </cell>
          <cell r="J2093">
            <v>25</v>
          </cell>
          <cell r="K2093">
            <v>61</v>
          </cell>
          <cell r="L2093">
            <v>34</v>
          </cell>
          <cell r="M2093">
            <v>67</v>
          </cell>
          <cell r="N2093">
            <v>36</v>
          </cell>
          <cell r="O2093">
            <v>68</v>
          </cell>
          <cell r="P2093">
            <v>38</v>
          </cell>
          <cell r="Q2093">
            <v>68</v>
          </cell>
          <cell r="R2093">
            <v>45</v>
          </cell>
          <cell r="S2093">
            <v>72</v>
          </cell>
          <cell r="T2093">
            <v>44</v>
          </cell>
          <cell r="U2093">
            <v>70</v>
          </cell>
          <cell r="V2093">
            <v>46</v>
          </cell>
          <cell r="W2093">
            <v>67</v>
          </cell>
          <cell r="X2093">
            <v>32</v>
          </cell>
          <cell r="Y2093">
            <v>69</v>
          </cell>
          <cell r="Z2093">
            <v>43</v>
          </cell>
          <cell r="AA2093">
            <v>72</v>
          </cell>
          <cell r="AB2093">
            <v>39</v>
          </cell>
          <cell r="AC2093">
            <v>68</v>
          </cell>
          <cell r="AD2093">
            <v>40</v>
          </cell>
          <cell r="AE2093">
            <v>70</v>
          </cell>
          <cell r="AF2093">
            <v>33</v>
          </cell>
          <cell r="AG2093">
            <v>72</v>
          </cell>
          <cell r="AH2093">
            <v>38</v>
          </cell>
          <cell r="AI2093">
            <v>67</v>
          </cell>
          <cell r="AJ2093">
            <v>41</v>
          </cell>
          <cell r="AK2093">
            <v>71</v>
          </cell>
          <cell r="AL2093">
            <v>30</v>
          </cell>
          <cell r="AM2093">
            <v>70</v>
          </cell>
          <cell r="AN2093">
            <v>33</v>
          </cell>
          <cell r="AO2093">
            <v>66</v>
          </cell>
          <cell r="AP2093">
            <v>39.5</v>
          </cell>
          <cell r="AQ2093">
            <v>70</v>
          </cell>
          <cell r="AR2093">
            <v>46</v>
          </cell>
          <cell r="AS2093">
            <v>50</v>
          </cell>
          <cell r="AT2093">
            <v>41</v>
          </cell>
          <cell r="AU2093">
            <v>76</v>
          </cell>
          <cell r="AV2093">
            <v>59</v>
          </cell>
          <cell r="AW2093">
            <v>77</v>
          </cell>
          <cell r="AX2093">
            <v>58</v>
          </cell>
          <cell r="AY2093">
            <v>78</v>
          </cell>
          <cell r="AZ2093">
            <v>58</v>
          </cell>
        </row>
        <row r="2094">
          <cell r="B2094">
            <v>36499</v>
          </cell>
          <cell r="C2094">
            <v>47</v>
          </cell>
          <cell r="D2094">
            <v>4</v>
          </cell>
          <cell r="E2094">
            <v>70</v>
          </cell>
          <cell r="F2094">
            <v>40</v>
          </cell>
          <cell r="G2094">
            <v>47</v>
          </cell>
          <cell r="H2094">
            <v>4</v>
          </cell>
          <cell r="I2094">
            <v>69</v>
          </cell>
          <cell r="J2094">
            <v>34</v>
          </cell>
          <cell r="K2094">
            <v>66</v>
          </cell>
          <cell r="L2094">
            <v>35</v>
          </cell>
          <cell r="M2094">
            <v>63</v>
          </cell>
          <cell r="N2094">
            <v>39</v>
          </cell>
          <cell r="O2094">
            <v>68</v>
          </cell>
          <cell r="P2094">
            <v>39</v>
          </cell>
          <cell r="Q2094">
            <v>68</v>
          </cell>
          <cell r="R2094">
            <v>48</v>
          </cell>
          <cell r="S2094">
            <v>70</v>
          </cell>
          <cell r="T2094">
            <v>45</v>
          </cell>
          <cell r="U2094">
            <v>70</v>
          </cell>
          <cell r="V2094">
            <v>47</v>
          </cell>
          <cell r="W2094">
            <v>65</v>
          </cell>
          <cell r="X2094">
            <v>35</v>
          </cell>
          <cell r="Y2094">
            <v>69</v>
          </cell>
          <cell r="Z2094">
            <v>41</v>
          </cell>
          <cell r="AA2094">
            <v>71</v>
          </cell>
          <cell r="AB2094">
            <v>40</v>
          </cell>
          <cell r="AC2094">
            <v>71</v>
          </cell>
          <cell r="AD2094">
            <v>38</v>
          </cell>
          <cell r="AE2094">
            <v>73</v>
          </cell>
          <cell r="AF2094">
            <v>37</v>
          </cell>
          <cell r="AG2094">
            <v>73</v>
          </cell>
          <cell r="AH2094">
            <v>50</v>
          </cell>
          <cell r="AI2094">
            <v>71</v>
          </cell>
          <cell r="AJ2094">
            <v>44</v>
          </cell>
          <cell r="AK2094">
            <v>77</v>
          </cell>
          <cell r="AL2094">
            <v>44</v>
          </cell>
          <cell r="AM2094">
            <v>76</v>
          </cell>
          <cell r="AN2094">
            <v>49</v>
          </cell>
          <cell r="AO2094">
            <v>66</v>
          </cell>
          <cell r="AP2094">
            <v>43.5</v>
          </cell>
          <cell r="AQ2094">
            <v>69</v>
          </cell>
          <cell r="AR2094">
            <v>49</v>
          </cell>
          <cell r="AS2094">
            <v>61</v>
          </cell>
          <cell r="AT2094">
            <v>46</v>
          </cell>
          <cell r="AU2094">
            <v>77</v>
          </cell>
          <cell r="AV2094">
            <v>60</v>
          </cell>
          <cell r="AW2094">
            <v>76</v>
          </cell>
          <cell r="AX2094">
            <v>57</v>
          </cell>
          <cell r="AY2094">
            <v>80</v>
          </cell>
          <cell r="AZ2094">
            <v>65</v>
          </cell>
        </row>
        <row r="2095">
          <cell r="B2095">
            <v>36500</v>
          </cell>
          <cell r="C2095">
            <v>53</v>
          </cell>
          <cell r="D2095">
            <v>8</v>
          </cell>
          <cell r="E2095">
            <v>68</v>
          </cell>
          <cell r="F2095">
            <v>41</v>
          </cell>
          <cell r="G2095">
            <v>53</v>
          </cell>
          <cell r="H2095">
            <v>8</v>
          </cell>
          <cell r="I2095">
            <v>68</v>
          </cell>
          <cell r="J2095">
            <v>38</v>
          </cell>
          <cell r="K2095">
            <v>56</v>
          </cell>
          <cell r="L2095">
            <v>47</v>
          </cell>
          <cell r="M2095">
            <v>59</v>
          </cell>
          <cell r="N2095">
            <v>49</v>
          </cell>
          <cell r="O2095">
            <v>59</v>
          </cell>
          <cell r="P2095">
            <v>46</v>
          </cell>
          <cell r="Q2095">
            <v>60</v>
          </cell>
          <cell r="R2095">
            <v>46</v>
          </cell>
          <cell r="S2095">
            <v>62</v>
          </cell>
          <cell r="T2095">
            <v>45</v>
          </cell>
          <cell r="U2095">
            <v>72</v>
          </cell>
          <cell r="V2095">
            <v>48</v>
          </cell>
          <cell r="W2095">
            <v>55</v>
          </cell>
          <cell r="X2095">
            <v>33</v>
          </cell>
          <cell r="Y2095">
            <v>63</v>
          </cell>
          <cell r="Z2095">
            <v>37</v>
          </cell>
          <cell r="AA2095">
            <v>65</v>
          </cell>
          <cell r="AB2095">
            <v>40</v>
          </cell>
          <cell r="AC2095">
            <v>64</v>
          </cell>
          <cell r="AD2095">
            <v>37</v>
          </cell>
          <cell r="AE2095">
            <v>65</v>
          </cell>
          <cell r="AF2095">
            <v>45</v>
          </cell>
          <cell r="AG2095">
            <v>71</v>
          </cell>
          <cell r="AH2095">
            <v>46</v>
          </cell>
          <cell r="AI2095">
            <v>56</v>
          </cell>
          <cell r="AJ2095">
            <v>35</v>
          </cell>
          <cell r="AK2095">
            <v>66</v>
          </cell>
          <cell r="AL2095">
            <v>41</v>
          </cell>
          <cell r="AM2095">
            <v>67</v>
          </cell>
          <cell r="AN2095">
            <v>36</v>
          </cell>
          <cell r="AO2095">
            <v>63</v>
          </cell>
          <cell r="AP2095">
            <v>39</v>
          </cell>
          <cell r="AQ2095">
            <v>68</v>
          </cell>
          <cell r="AR2095">
            <v>45</v>
          </cell>
          <cell r="AS2095">
            <v>52</v>
          </cell>
          <cell r="AT2095">
            <v>36</v>
          </cell>
          <cell r="AU2095">
            <v>80</v>
          </cell>
          <cell r="AV2095">
            <v>56</v>
          </cell>
          <cell r="AW2095">
            <v>80</v>
          </cell>
          <cell r="AX2095">
            <v>54</v>
          </cell>
          <cell r="AY2095">
            <v>73</v>
          </cell>
          <cell r="AZ2095">
            <v>54</v>
          </cell>
        </row>
        <row r="2096">
          <cell r="B2096">
            <v>36501</v>
          </cell>
          <cell r="C2096">
            <v>47</v>
          </cell>
          <cell r="D2096">
            <v>16</v>
          </cell>
          <cell r="E2096">
            <v>65</v>
          </cell>
          <cell r="F2096">
            <v>41</v>
          </cell>
          <cell r="G2096">
            <v>47</v>
          </cell>
          <cell r="H2096">
            <v>16</v>
          </cell>
          <cell r="I2096">
            <v>67</v>
          </cell>
          <cell r="J2096">
            <v>36</v>
          </cell>
          <cell r="K2096">
            <v>47</v>
          </cell>
          <cell r="L2096">
            <v>30</v>
          </cell>
          <cell r="M2096">
            <v>51</v>
          </cell>
          <cell r="N2096">
            <v>36</v>
          </cell>
          <cell r="O2096">
            <v>50</v>
          </cell>
          <cell r="P2096">
            <v>31</v>
          </cell>
          <cell r="Q2096">
            <v>50</v>
          </cell>
          <cell r="R2096">
            <v>37</v>
          </cell>
          <cell r="S2096">
            <v>52</v>
          </cell>
          <cell r="T2096">
            <v>32</v>
          </cell>
          <cell r="U2096">
            <v>51</v>
          </cell>
          <cell r="V2096">
            <v>38</v>
          </cell>
          <cell r="W2096">
            <v>58</v>
          </cell>
          <cell r="X2096">
            <v>28</v>
          </cell>
          <cell r="Y2096">
            <v>51</v>
          </cell>
          <cell r="Z2096">
            <v>32</v>
          </cell>
          <cell r="AA2096">
            <v>53</v>
          </cell>
          <cell r="AB2096">
            <v>29</v>
          </cell>
          <cell r="AC2096">
            <v>54</v>
          </cell>
          <cell r="AD2096">
            <v>23</v>
          </cell>
          <cell r="AE2096">
            <v>58</v>
          </cell>
          <cell r="AF2096">
            <v>30</v>
          </cell>
          <cell r="AG2096">
            <v>55</v>
          </cell>
          <cell r="AH2096">
            <v>35</v>
          </cell>
          <cell r="AI2096">
            <v>58</v>
          </cell>
          <cell r="AJ2096">
            <v>30</v>
          </cell>
          <cell r="AK2096">
            <v>59</v>
          </cell>
          <cell r="AL2096">
            <v>26</v>
          </cell>
          <cell r="AM2096">
            <v>60</v>
          </cell>
          <cell r="AN2096">
            <v>27</v>
          </cell>
          <cell r="AO2096">
            <v>62</v>
          </cell>
          <cell r="AP2096">
            <v>42</v>
          </cell>
          <cell r="AQ2096">
            <v>64</v>
          </cell>
          <cell r="AR2096">
            <v>46</v>
          </cell>
          <cell r="AS2096">
            <v>36</v>
          </cell>
          <cell r="AT2096">
            <v>30</v>
          </cell>
          <cell r="AU2096">
            <v>68</v>
          </cell>
          <cell r="AV2096">
            <v>46</v>
          </cell>
          <cell r="AW2096">
            <v>73</v>
          </cell>
          <cell r="AX2096">
            <v>47</v>
          </cell>
          <cell r="AY2096">
            <v>73</v>
          </cell>
          <cell r="AZ2096">
            <v>50</v>
          </cell>
        </row>
        <row r="2097">
          <cell r="B2097">
            <v>36502</v>
          </cell>
          <cell r="C2097">
            <v>38</v>
          </cell>
          <cell r="D2097">
            <v>11</v>
          </cell>
          <cell r="E2097">
            <v>62</v>
          </cell>
          <cell r="F2097">
            <v>43</v>
          </cell>
          <cell r="G2097">
            <v>38</v>
          </cell>
          <cell r="H2097">
            <v>11</v>
          </cell>
          <cell r="I2097">
            <v>56</v>
          </cell>
          <cell r="J2097">
            <v>34</v>
          </cell>
          <cell r="K2097">
            <v>49</v>
          </cell>
          <cell r="L2097">
            <v>25</v>
          </cell>
          <cell r="M2097">
            <v>51</v>
          </cell>
          <cell r="N2097">
            <v>31</v>
          </cell>
          <cell r="O2097">
            <v>52</v>
          </cell>
          <cell r="P2097">
            <v>26</v>
          </cell>
          <cell r="Q2097">
            <v>49</v>
          </cell>
          <cell r="R2097">
            <v>33</v>
          </cell>
          <cell r="S2097">
            <v>56</v>
          </cell>
          <cell r="T2097">
            <v>28</v>
          </cell>
          <cell r="U2097">
            <v>55</v>
          </cell>
          <cell r="V2097">
            <v>33</v>
          </cell>
          <cell r="W2097">
            <v>62</v>
          </cell>
          <cell r="X2097">
            <v>24</v>
          </cell>
          <cell r="Y2097">
            <v>58</v>
          </cell>
          <cell r="Z2097">
            <v>27</v>
          </cell>
          <cell r="AA2097">
            <v>59</v>
          </cell>
          <cell r="AB2097">
            <v>26</v>
          </cell>
          <cell r="AC2097">
            <v>58</v>
          </cell>
          <cell r="AD2097">
            <v>23</v>
          </cell>
          <cell r="AE2097">
            <v>60</v>
          </cell>
          <cell r="AF2097">
            <v>25</v>
          </cell>
          <cell r="AG2097">
            <v>66</v>
          </cell>
          <cell r="AH2097">
            <v>32</v>
          </cell>
          <cell r="AI2097">
            <v>57</v>
          </cell>
          <cell r="AJ2097">
            <v>33</v>
          </cell>
          <cell r="AK2097">
            <v>62</v>
          </cell>
          <cell r="AL2097">
            <v>24</v>
          </cell>
          <cell r="AM2097">
            <v>63</v>
          </cell>
          <cell r="AN2097">
            <v>27</v>
          </cell>
          <cell r="AO2097">
            <v>60.5</v>
          </cell>
          <cell r="AP2097">
            <v>42.5</v>
          </cell>
          <cell r="AQ2097">
            <v>67</v>
          </cell>
          <cell r="AR2097">
            <v>54</v>
          </cell>
          <cell r="AS2097">
            <v>42</v>
          </cell>
          <cell r="AT2097">
            <v>27</v>
          </cell>
          <cell r="AU2097">
            <v>72</v>
          </cell>
          <cell r="AV2097">
            <v>55</v>
          </cell>
          <cell r="AW2097">
            <v>76</v>
          </cell>
          <cell r="AX2097">
            <v>56</v>
          </cell>
          <cell r="AY2097">
            <v>79</v>
          </cell>
          <cell r="AZ2097">
            <v>58</v>
          </cell>
        </row>
        <row r="2098">
          <cell r="B2098">
            <v>36503</v>
          </cell>
          <cell r="C2098">
            <v>38</v>
          </cell>
          <cell r="D2098">
            <v>11</v>
          </cell>
          <cell r="E2098">
            <v>64</v>
          </cell>
          <cell r="F2098">
            <v>39</v>
          </cell>
          <cell r="G2098">
            <v>38</v>
          </cell>
          <cell r="H2098">
            <v>11</v>
          </cell>
          <cell r="I2098">
            <v>66</v>
          </cell>
          <cell r="J2098">
            <v>27</v>
          </cell>
          <cell r="K2098">
            <v>54</v>
          </cell>
          <cell r="L2098">
            <v>27</v>
          </cell>
          <cell r="M2098">
            <v>54</v>
          </cell>
          <cell r="N2098">
            <v>31</v>
          </cell>
          <cell r="O2098">
            <v>56</v>
          </cell>
          <cell r="P2098">
            <v>28</v>
          </cell>
          <cell r="Q2098">
            <v>57</v>
          </cell>
          <cell r="R2098">
            <v>34</v>
          </cell>
          <cell r="S2098">
            <v>60</v>
          </cell>
          <cell r="T2098">
            <v>30</v>
          </cell>
          <cell r="U2098">
            <v>59</v>
          </cell>
          <cell r="V2098">
            <v>34</v>
          </cell>
          <cell r="W2098">
            <v>57</v>
          </cell>
          <cell r="X2098">
            <v>33</v>
          </cell>
          <cell r="Y2098">
            <v>63</v>
          </cell>
          <cell r="Z2098">
            <v>30</v>
          </cell>
          <cell r="AA2098">
            <v>65</v>
          </cell>
          <cell r="AB2098">
            <v>28</v>
          </cell>
          <cell r="AC2098">
            <v>62</v>
          </cell>
          <cell r="AD2098">
            <v>29</v>
          </cell>
          <cell r="AE2098">
            <v>69</v>
          </cell>
          <cell r="AF2098">
            <v>33</v>
          </cell>
          <cell r="AG2098">
            <v>70</v>
          </cell>
          <cell r="AH2098">
            <v>45</v>
          </cell>
          <cell r="AI2098">
            <v>53</v>
          </cell>
          <cell r="AJ2098">
            <v>46</v>
          </cell>
          <cell r="AK2098">
            <v>71</v>
          </cell>
          <cell r="AL2098">
            <v>34</v>
          </cell>
          <cell r="AM2098">
            <v>66</v>
          </cell>
          <cell r="AN2098">
            <v>48</v>
          </cell>
          <cell r="AO2098">
            <v>60</v>
          </cell>
          <cell r="AP2098">
            <v>46</v>
          </cell>
          <cell r="AQ2098">
            <v>65</v>
          </cell>
          <cell r="AR2098">
            <v>50</v>
          </cell>
          <cell r="AS2098">
            <v>51</v>
          </cell>
          <cell r="AT2098">
            <v>30</v>
          </cell>
          <cell r="AU2098">
            <v>76</v>
          </cell>
          <cell r="AV2098">
            <v>53</v>
          </cell>
          <cell r="AW2098">
            <v>79</v>
          </cell>
          <cell r="AX2098">
            <v>55</v>
          </cell>
          <cell r="AY2098">
            <v>80</v>
          </cell>
          <cell r="AZ2098">
            <v>57</v>
          </cell>
        </row>
        <row r="2099">
          <cell r="B2099">
            <v>36504</v>
          </cell>
          <cell r="C2099">
            <v>39</v>
          </cell>
          <cell r="D2099">
            <v>17</v>
          </cell>
          <cell r="E2099">
            <v>62</v>
          </cell>
          <cell r="F2099">
            <v>45</v>
          </cell>
          <cell r="G2099">
            <v>39</v>
          </cell>
          <cell r="H2099">
            <v>17</v>
          </cell>
          <cell r="I2099">
            <v>65</v>
          </cell>
          <cell r="J2099">
            <v>36</v>
          </cell>
          <cell r="K2099">
            <v>50</v>
          </cell>
          <cell r="L2099">
            <v>31</v>
          </cell>
          <cell r="M2099" t="e">
            <v>#N/A</v>
          </cell>
          <cell r="N2099" t="e">
            <v>#N/A</v>
          </cell>
          <cell r="O2099">
            <v>56</v>
          </cell>
          <cell r="P2099">
            <v>37</v>
          </cell>
          <cell r="Q2099">
            <v>59</v>
          </cell>
          <cell r="R2099">
            <v>43</v>
          </cell>
          <cell r="S2099">
            <v>61</v>
          </cell>
          <cell r="T2099">
            <v>46</v>
          </cell>
          <cell r="U2099">
            <v>72</v>
          </cell>
          <cell r="V2099">
            <v>41</v>
          </cell>
          <cell r="W2099">
            <v>64</v>
          </cell>
          <cell r="X2099">
            <v>47</v>
          </cell>
          <cell r="Y2099">
            <v>62</v>
          </cell>
          <cell r="Z2099">
            <v>47</v>
          </cell>
          <cell r="AA2099">
            <v>67</v>
          </cell>
          <cell r="AB2099">
            <v>45</v>
          </cell>
          <cell r="AC2099">
            <v>67</v>
          </cell>
          <cell r="AD2099">
            <v>46</v>
          </cell>
          <cell r="AE2099">
            <v>71</v>
          </cell>
          <cell r="AF2099">
            <v>52</v>
          </cell>
          <cell r="AG2099">
            <v>74</v>
          </cell>
          <cell r="AH2099">
            <v>49</v>
          </cell>
          <cell r="AI2099">
            <v>60</v>
          </cell>
          <cell r="AJ2099">
            <v>47</v>
          </cell>
          <cell r="AK2099">
            <v>73</v>
          </cell>
          <cell r="AL2099">
            <v>41</v>
          </cell>
          <cell r="AM2099">
            <v>71</v>
          </cell>
          <cell r="AN2099">
            <v>45</v>
          </cell>
          <cell r="AO2099">
            <v>54.5</v>
          </cell>
          <cell r="AP2099">
            <v>43.5</v>
          </cell>
          <cell r="AQ2099">
            <v>64</v>
          </cell>
          <cell r="AR2099">
            <v>50</v>
          </cell>
          <cell r="AS2099">
            <v>49</v>
          </cell>
          <cell r="AT2099">
            <v>33</v>
          </cell>
          <cell r="AU2099">
            <v>80</v>
          </cell>
          <cell r="AV2099">
            <v>53</v>
          </cell>
          <cell r="AW2099">
            <v>80</v>
          </cell>
          <cell r="AX2099">
            <v>55</v>
          </cell>
          <cell r="AY2099">
            <v>77</v>
          </cell>
          <cell r="AZ2099">
            <v>60</v>
          </cell>
        </row>
        <row r="2100">
          <cell r="B2100">
            <v>36505</v>
          </cell>
          <cell r="C2100">
            <v>35</v>
          </cell>
          <cell r="D2100">
            <v>11</v>
          </cell>
          <cell r="E2100">
            <v>66</v>
          </cell>
          <cell r="F2100">
            <v>38</v>
          </cell>
          <cell r="G2100">
            <v>35</v>
          </cell>
          <cell r="H2100">
            <v>11</v>
          </cell>
          <cell r="I2100">
            <v>57</v>
          </cell>
          <cell r="J2100">
            <v>38</v>
          </cell>
          <cell r="K2100">
            <v>45</v>
          </cell>
          <cell r="L2100">
            <v>33</v>
          </cell>
          <cell r="M2100">
            <v>48</v>
          </cell>
          <cell r="N2100">
            <v>36</v>
          </cell>
          <cell r="O2100">
            <v>49</v>
          </cell>
          <cell r="P2100">
            <v>34</v>
          </cell>
          <cell r="Q2100">
            <v>50</v>
          </cell>
          <cell r="R2100">
            <v>38</v>
          </cell>
          <cell r="S2100">
            <v>53</v>
          </cell>
          <cell r="T2100">
            <v>29</v>
          </cell>
          <cell r="U2100">
            <v>55</v>
          </cell>
          <cell r="V2100">
            <v>37</v>
          </cell>
          <cell r="W2100">
            <v>57</v>
          </cell>
          <cell r="X2100">
            <v>32</v>
          </cell>
          <cell r="Y2100">
            <v>54</v>
          </cell>
          <cell r="Z2100">
            <v>34</v>
          </cell>
          <cell r="AA2100">
            <v>56</v>
          </cell>
          <cell r="AB2100">
            <v>29</v>
          </cell>
          <cell r="AC2100">
            <v>56</v>
          </cell>
          <cell r="AD2100">
            <v>31</v>
          </cell>
          <cell r="AE2100">
            <v>61</v>
          </cell>
          <cell r="AF2100">
            <v>35</v>
          </cell>
          <cell r="AG2100">
            <v>65</v>
          </cell>
          <cell r="AH2100">
            <v>43</v>
          </cell>
          <cell r="AI2100">
            <v>64</v>
          </cell>
          <cell r="AJ2100">
            <v>40</v>
          </cell>
          <cell r="AK2100">
            <v>66</v>
          </cell>
          <cell r="AL2100">
            <v>33</v>
          </cell>
          <cell r="AM2100">
            <v>67</v>
          </cell>
          <cell r="AN2100">
            <v>35</v>
          </cell>
          <cell r="AO2100">
            <v>60.5</v>
          </cell>
          <cell r="AP2100">
            <v>40.5</v>
          </cell>
          <cell r="AQ2100">
            <v>67</v>
          </cell>
          <cell r="AR2100">
            <v>45</v>
          </cell>
          <cell r="AS2100">
            <v>34</v>
          </cell>
          <cell r="AT2100">
            <v>26</v>
          </cell>
          <cell r="AU2100">
            <v>75</v>
          </cell>
          <cell r="AV2100">
            <v>60</v>
          </cell>
          <cell r="AW2100">
            <v>76</v>
          </cell>
          <cell r="AX2100">
            <v>56</v>
          </cell>
          <cell r="AY2100">
            <v>77</v>
          </cell>
          <cell r="AZ2100">
            <v>64</v>
          </cell>
        </row>
        <row r="2101">
          <cell r="B2101">
            <v>36506</v>
          </cell>
          <cell r="C2101">
            <v>45</v>
          </cell>
          <cell r="D2101">
            <v>11</v>
          </cell>
          <cell r="E2101">
            <v>63</v>
          </cell>
          <cell r="F2101">
            <v>38</v>
          </cell>
          <cell r="G2101">
            <v>45</v>
          </cell>
          <cell r="H2101">
            <v>11</v>
          </cell>
          <cell r="I2101">
            <v>60</v>
          </cell>
          <cell r="J2101">
            <v>30</v>
          </cell>
          <cell r="K2101">
            <v>45</v>
          </cell>
          <cell r="L2101">
            <v>24</v>
          </cell>
          <cell r="M2101">
            <v>50</v>
          </cell>
          <cell r="N2101">
            <v>31</v>
          </cell>
          <cell r="O2101">
            <v>55</v>
          </cell>
          <cell r="P2101">
            <v>29</v>
          </cell>
          <cell r="Q2101">
            <v>53</v>
          </cell>
          <cell r="R2101">
            <v>33</v>
          </cell>
          <cell r="S2101">
            <v>52</v>
          </cell>
          <cell r="T2101">
            <v>26</v>
          </cell>
          <cell r="U2101">
            <v>52</v>
          </cell>
          <cell r="V2101">
            <v>30</v>
          </cell>
          <cell r="W2101">
            <v>59</v>
          </cell>
          <cell r="X2101">
            <v>31</v>
          </cell>
          <cell r="Y2101">
            <v>54</v>
          </cell>
          <cell r="Z2101">
            <v>30</v>
          </cell>
          <cell r="AA2101">
            <v>54</v>
          </cell>
          <cell r="AB2101">
            <v>27</v>
          </cell>
          <cell r="AC2101">
            <v>54</v>
          </cell>
          <cell r="AD2101">
            <v>28</v>
          </cell>
          <cell r="AE2101">
            <v>61</v>
          </cell>
          <cell r="AF2101">
            <v>36</v>
          </cell>
          <cell r="AG2101">
            <v>74</v>
          </cell>
          <cell r="AH2101">
            <v>48</v>
          </cell>
          <cell r="AI2101">
            <v>59</v>
          </cell>
          <cell r="AJ2101">
            <v>46</v>
          </cell>
          <cell r="AK2101">
            <v>65</v>
          </cell>
          <cell r="AL2101">
            <v>43</v>
          </cell>
          <cell r="AM2101">
            <v>67</v>
          </cell>
          <cell r="AN2101">
            <v>47</v>
          </cell>
          <cell r="AO2101">
            <v>63.5</v>
          </cell>
          <cell r="AP2101">
            <v>37</v>
          </cell>
          <cell r="AQ2101">
            <v>68</v>
          </cell>
          <cell r="AR2101">
            <v>44</v>
          </cell>
          <cell r="AS2101">
            <v>37</v>
          </cell>
          <cell r="AT2101">
            <v>25</v>
          </cell>
          <cell r="AU2101">
            <v>79</v>
          </cell>
          <cell r="AV2101">
            <v>58</v>
          </cell>
          <cell r="AW2101">
            <v>80</v>
          </cell>
          <cell r="AX2101">
            <v>60</v>
          </cell>
          <cell r="AY2101">
            <v>80</v>
          </cell>
          <cell r="AZ2101">
            <v>65</v>
          </cell>
        </row>
        <row r="2102">
          <cell r="B2102">
            <v>36507</v>
          </cell>
          <cell r="C2102">
            <v>45</v>
          </cell>
          <cell r="D2102">
            <v>11</v>
          </cell>
          <cell r="E2102">
            <v>63</v>
          </cell>
          <cell r="F2102">
            <v>38</v>
          </cell>
          <cell r="G2102">
            <v>45</v>
          </cell>
          <cell r="H2102">
            <v>11</v>
          </cell>
          <cell r="I2102">
            <v>67</v>
          </cell>
          <cell r="J2102">
            <v>34</v>
          </cell>
          <cell r="K2102">
            <v>40</v>
          </cell>
          <cell r="L2102">
            <v>23</v>
          </cell>
          <cell r="M2102">
            <v>45</v>
          </cell>
          <cell r="N2102">
            <v>28</v>
          </cell>
          <cell r="O2102">
            <v>46</v>
          </cell>
          <cell r="P2102">
            <v>29</v>
          </cell>
          <cell r="Q2102">
            <v>49</v>
          </cell>
          <cell r="R2102">
            <v>37</v>
          </cell>
          <cell r="S2102">
            <v>59</v>
          </cell>
          <cell r="T2102">
            <v>45</v>
          </cell>
          <cell r="U2102">
            <v>70</v>
          </cell>
          <cell r="V2102">
            <v>50</v>
          </cell>
          <cell r="W2102">
            <v>57</v>
          </cell>
          <cell r="X2102">
            <v>46</v>
          </cell>
          <cell r="Y2102">
            <v>55</v>
          </cell>
          <cell r="Z2102">
            <v>48</v>
          </cell>
          <cell r="AA2102">
            <v>68</v>
          </cell>
          <cell r="AB2102">
            <v>48</v>
          </cell>
          <cell r="AC2102">
            <v>62</v>
          </cell>
          <cell r="AD2102">
            <v>49</v>
          </cell>
          <cell r="AE2102">
            <v>66</v>
          </cell>
          <cell r="AF2102">
            <v>51</v>
          </cell>
          <cell r="AG2102">
            <v>74</v>
          </cell>
          <cell r="AH2102">
            <v>57</v>
          </cell>
          <cell r="AI2102">
            <v>65</v>
          </cell>
          <cell r="AJ2102">
            <v>53</v>
          </cell>
          <cell r="AK2102">
            <v>67</v>
          </cell>
          <cell r="AL2102">
            <v>50</v>
          </cell>
          <cell r="AM2102">
            <v>67</v>
          </cell>
          <cell r="AN2102">
            <v>61</v>
          </cell>
          <cell r="AO2102">
            <v>58</v>
          </cell>
          <cell r="AP2102">
            <v>42.5</v>
          </cell>
          <cell r="AQ2102">
            <v>59</v>
          </cell>
          <cell r="AR2102">
            <v>46</v>
          </cell>
          <cell r="AS2102">
            <v>36</v>
          </cell>
          <cell r="AT2102">
            <v>21</v>
          </cell>
          <cell r="AU2102">
            <v>78</v>
          </cell>
          <cell r="AV2102">
            <v>61</v>
          </cell>
          <cell r="AW2102">
            <v>81</v>
          </cell>
          <cell r="AX2102">
            <v>62</v>
          </cell>
          <cell r="AY2102">
            <v>80</v>
          </cell>
          <cell r="AZ2102">
            <v>66</v>
          </cell>
        </row>
        <row r="2103">
          <cell r="B2103">
            <v>36508</v>
          </cell>
          <cell r="C2103">
            <v>31</v>
          </cell>
          <cell r="D2103">
            <v>19</v>
          </cell>
          <cell r="E2103">
            <v>60</v>
          </cell>
          <cell r="F2103">
            <v>42</v>
          </cell>
          <cell r="G2103">
            <v>31</v>
          </cell>
          <cell r="H2103">
            <v>19</v>
          </cell>
          <cell r="I2103">
            <v>67</v>
          </cell>
          <cell r="J2103">
            <v>34</v>
          </cell>
          <cell r="K2103">
            <v>41</v>
          </cell>
          <cell r="L2103">
            <v>35</v>
          </cell>
          <cell r="M2103">
            <v>45</v>
          </cell>
          <cell r="N2103">
            <v>41</v>
          </cell>
          <cell r="O2103">
            <v>48</v>
          </cell>
          <cell r="P2103">
            <v>39</v>
          </cell>
          <cell r="Q2103">
            <v>49</v>
          </cell>
          <cell r="R2103">
            <v>41</v>
          </cell>
          <cell r="S2103">
            <v>54</v>
          </cell>
          <cell r="T2103">
            <v>46</v>
          </cell>
          <cell r="U2103">
            <v>72</v>
          </cell>
          <cell r="V2103">
            <v>49</v>
          </cell>
          <cell r="W2103">
            <v>58</v>
          </cell>
          <cell r="X2103">
            <v>33</v>
          </cell>
          <cell r="Y2103">
            <v>61</v>
          </cell>
          <cell r="Z2103">
            <v>43</v>
          </cell>
          <cell r="AA2103">
            <v>65</v>
          </cell>
          <cell r="AB2103">
            <v>46</v>
          </cell>
          <cell r="AC2103">
            <v>62</v>
          </cell>
          <cell r="AD2103">
            <v>43</v>
          </cell>
          <cell r="AE2103">
            <v>65</v>
          </cell>
          <cell r="AF2103">
            <v>41</v>
          </cell>
          <cell r="AG2103">
            <v>71</v>
          </cell>
          <cell r="AH2103">
            <v>48</v>
          </cell>
          <cell r="AI2103">
            <v>55</v>
          </cell>
          <cell r="AJ2103">
            <v>42</v>
          </cell>
          <cell r="AK2103">
            <v>66</v>
          </cell>
          <cell r="AL2103">
            <v>35</v>
          </cell>
          <cell r="AM2103">
            <v>62</v>
          </cell>
          <cell r="AN2103">
            <v>38</v>
          </cell>
          <cell r="AO2103">
            <v>61.5</v>
          </cell>
          <cell r="AP2103">
            <v>41</v>
          </cell>
          <cell r="AQ2103">
            <v>69</v>
          </cell>
          <cell r="AR2103">
            <v>46</v>
          </cell>
          <cell r="AS2103">
            <v>37</v>
          </cell>
          <cell r="AT2103">
            <v>32</v>
          </cell>
          <cell r="AU2103">
            <v>73</v>
          </cell>
          <cell r="AV2103">
            <v>57</v>
          </cell>
          <cell r="AW2103">
            <v>74</v>
          </cell>
          <cell r="AX2103">
            <v>60</v>
          </cell>
          <cell r="AY2103">
            <v>74</v>
          </cell>
          <cell r="AZ2103">
            <v>60</v>
          </cell>
        </row>
        <row r="2104">
          <cell r="B2104">
            <v>36509</v>
          </cell>
          <cell r="C2104">
            <v>41</v>
          </cell>
          <cell r="D2104">
            <v>9</v>
          </cell>
          <cell r="E2104">
            <v>67</v>
          </cell>
          <cell r="F2104">
            <v>35</v>
          </cell>
          <cell r="G2104">
            <v>41</v>
          </cell>
          <cell r="H2104">
            <v>9</v>
          </cell>
          <cell r="I2104">
            <v>65</v>
          </cell>
          <cell r="J2104">
            <v>43</v>
          </cell>
          <cell r="K2104">
            <v>46</v>
          </cell>
          <cell r="L2104">
            <v>39</v>
          </cell>
          <cell r="M2104">
            <v>45</v>
          </cell>
          <cell r="N2104">
            <v>37</v>
          </cell>
          <cell r="O2104">
            <v>46</v>
          </cell>
          <cell r="P2104">
            <v>37</v>
          </cell>
          <cell r="Q2104">
            <v>48</v>
          </cell>
          <cell r="R2104">
            <v>38</v>
          </cell>
          <cell r="S2104">
            <v>53</v>
          </cell>
          <cell r="T2104">
            <v>40</v>
          </cell>
          <cell r="U2104">
            <v>55</v>
          </cell>
          <cell r="V2104">
            <v>46</v>
          </cell>
          <cell r="W2104">
            <v>59</v>
          </cell>
          <cell r="X2104">
            <v>30</v>
          </cell>
          <cell r="Y2104">
            <v>58</v>
          </cell>
          <cell r="Z2104">
            <v>34</v>
          </cell>
          <cell r="AA2104">
            <v>60</v>
          </cell>
          <cell r="AB2104">
            <v>37</v>
          </cell>
          <cell r="AC2104">
            <v>60</v>
          </cell>
          <cell r="AD2104">
            <v>30</v>
          </cell>
          <cell r="AE2104">
            <v>64</v>
          </cell>
          <cell r="AF2104">
            <v>32</v>
          </cell>
          <cell r="AG2104">
            <v>63</v>
          </cell>
          <cell r="AH2104">
            <v>39</v>
          </cell>
          <cell r="AI2104">
            <v>61</v>
          </cell>
          <cell r="AJ2104">
            <v>38</v>
          </cell>
          <cell r="AK2104">
            <v>67</v>
          </cell>
          <cell r="AL2104">
            <v>29</v>
          </cell>
          <cell r="AM2104">
            <v>69</v>
          </cell>
          <cell r="AN2104">
            <v>32</v>
          </cell>
          <cell r="AO2104">
            <v>64</v>
          </cell>
          <cell r="AP2104">
            <v>39</v>
          </cell>
          <cell r="AQ2104">
            <v>71</v>
          </cell>
          <cell r="AR2104">
            <v>46</v>
          </cell>
          <cell r="AS2104">
            <v>41</v>
          </cell>
          <cell r="AT2104">
            <v>33</v>
          </cell>
          <cell r="AU2104">
            <v>69</v>
          </cell>
          <cell r="AV2104">
            <v>52</v>
          </cell>
          <cell r="AW2104">
            <v>72</v>
          </cell>
          <cell r="AX2104">
            <v>58</v>
          </cell>
          <cell r="AY2104">
            <v>75</v>
          </cell>
          <cell r="AZ2104">
            <v>59</v>
          </cell>
        </row>
        <row r="2105">
          <cell r="B2105">
            <v>36510</v>
          </cell>
          <cell r="C2105">
            <v>49</v>
          </cell>
          <cell r="D2105">
            <v>10</v>
          </cell>
          <cell r="E2105">
            <v>67</v>
          </cell>
          <cell r="F2105">
            <v>38</v>
          </cell>
          <cell r="G2105">
            <v>49</v>
          </cell>
          <cell r="H2105">
            <v>10</v>
          </cell>
          <cell r="I2105">
            <v>67</v>
          </cell>
          <cell r="J2105">
            <v>29</v>
          </cell>
          <cell r="K2105">
            <v>45</v>
          </cell>
          <cell r="L2105">
            <v>31</v>
          </cell>
          <cell r="M2105">
            <v>49</v>
          </cell>
          <cell r="N2105">
            <v>34</v>
          </cell>
          <cell r="O2105">
            <v>49</v>
          </cell>
          <cell r="P2105">
            <v>31</v>
          </cell>
          <cell r="Q2105">
            <v>51</v>
          </cell>
          <cell r="R2105">
            <v>39</v>
          </cell>
          <cell r="S2105">
            <v>51</v>
          </cell>
          <cell r="T2105">
            <v>33</v>
          </cell>
          <cell r="U2105">
            <v>53</v>
          </cell>
          <cell r="V2105">
            <v>35</v>
          </cell>
          <cell r="W2105">
            <v>51</v>
          </cell>
          <cell r="X2105">
            <v>27</v>
          </cell>
          <cell r="Y2105">
            <v>51</v>
          </cell>
          <cell r="Z2105">
            <v>33</v>
          </cell>
          <cell r="AA2105">
            <v>54</v>
          </cell>
          <cell r="AB2105">
            <v>31</v>
          </cell>
          <cell r="AC2105">
            <v>53</v>
          </cell>
          <cell r="AD2105">
            <v>31</v>
          </cell>
          <cell r="AE2105">
            <v>58</v>
          </cell>
          <cell r="AF2105">
            <v>34</v>
          </cell>
          <cell r="AG2105">
            <v>58</v>
          </cell>
          <cell r="AH2105">
            <v>40</v>
          </cell>
          <cell r="AI2105">
            <v>54</v>
          </cell>
          <cell r="AJ2105">
            <v>32</v>
          </cell>
          <cell r="AK2105">
            <v>59</v>
          </cell>
          <cell r="AL2105">
            <v>32</v>
          </cell>
          <cell r="AM2105">
            <v>58</v>
          </cell>
          <cell r="AN2105">
            <v>32</v>
          </cell>
          <cell r="AO2105">
            <v>66.5</v>
          </cell>
          <cell r="AP2105">
            <v>40</v>
          </cell>
          <cell r="AQ2105">
            <v>75</v>
          </cell>
          <cell r="AR2105">
            <v>48</v>
          </cell>
          <cell r="AS2105">
            <v>48</v>
          </cell>
          <cell r="AT2105">
            <v>38</v>
          </cell>
          <cell r="AU2105">
            <v>62</v>
          </cell>
          <cell r="AV2105">
            <v>47</v>
          </cell>
          <cell r="AW2105">
            <v>64</v>
          </cell>
          <cell r="AX2105">
            <v>52</v>
          </cell>
          <cell r="AY2105">
            <v>67</v>
          </cell>
          <cell r="AZ2105">
            <v>55</v>
          </cell>
        </row>
        <row r="2106">
          <cell r="B2106">
            <v>36511</v>
          </cell>
          <cell r="C2106">
            <v>52</v>
          </cell>
          <cell r="D2106">
            <v>15</v>
          </cell>
          <cell r="E2106">
            <v>71</v>
          </cell>
          <cell r="F2106">
            <v>41</v>
          </cell>
          <cell r="G2106">
            <v>52</v>
          </cell>
          <cell r="H2106">
            <v>15</v>
          </cell>
          <cell r="I2106">
            <v>70</v>
          </cell>
          <cell r="J2106">
            <v>36</v>
          </cell>
          <cell r="K2106">
            <v>42</v>
          </cell>
          <cell r="L2106">
            <v>25</v>
          </cell>
          <cell r="M2106">
            <v>46</v>
          </cell>
          <cell r="N2106">
            <v>30</v>
          </cell>
          <cell r="O2106">
            <v>49</v>
          </cell>
          <cell r="P2106">
            <v>28</v>
          </cell>
          <cell r="Q2106">
            <v>50</v>
          </cell>
          <cell r="R2106">
            <v>32</v>
          </cell>
          <cell r="S2106">
            <v>55</v>
          </cell>
          <cell r="T2106">
            <v>28</v>
          </cell>
          <cell r="U2106">
            <v>55</v>
          </cell>
          <cell r="V2106">
            <v>30</v>
          </cell>
          <cell r="W2106">
            <v>56</v>
          </cell>
          <cell r="X2106">
            <v>21</v>
          </cell>
          <cell r="Y2106">
            <v>56</v>
          </cell>
          <cell r="Z2106">
            <v>27</v>
          </cell>
          <cell r="AA2106">
            <v>56</v>
          </cell>
          <cell r="AB2106">
            <v>26</v>
          </cell>
          <cell r="AC2106">
            <v>55</v>
          </cell>
          <cell r="AD2106">
            <v>24</v>
          </cell>
          <cell r="AE2106">
            <v>58</v>
          </cell>
          <cell r="AF2106">
            <v>27</v>
          </cell>
          <cell r="AG2106">
            <v>58</v>
          </cell>
          <cell r="AH2106">
            <v>34</v>
          </cell>
          <cell r="AI2106">
            <v>58</v>
          </cell>
          <cell r="AJ2106">
            <v>30</v>
          </cell>
          <cell r="AK2106">
            <v>57</v>
          </cell>
          <cell r="AL2106">
            <v>23</v>
          </cell>
          <cell r="AM2106">
            <v>56</v>
          </cell>
          <cell r="AN2106">
            <v>24</v>
          </cell>
          <cell r="AO2106">
            <v>67.5</v>
          </cell>
          <cell r="AP2106">
            <v>41.5</v>
          </cell>
          <cell r="AQ2106">
            <v>76</v>
          </cell>
          <cell r="AR2106">
            <v>50</v>
          </cell>
          <cell r="AS2106">
            <v>39</v>
          </cell>
          <cell r="AT2106">
            <v>25</v>
          </cell>
          <cell r="AU2106">
            <v>73</v>
          </cell>
          <cell r="AV2106">
            <v>47</v>
          </cell>
          <cell r="AW2106">
            <v>70</v>
          </cell>
          <cell r="AX2106">
            <v>53</v>
          </cell>
          <cell r="AY2106">
            <v>71</v>
          </cell>
          <cell r="AZ2106">
            <v>54</v>
          </cell>
        </row>
        <row r="2107">
          <cell r="B2107">
            <v>36512</v>
          </cell>
          <cell r="C2107">
            <v>53</v>
          </cell>
          <cell r="D2107">
            <v>13</v>
          </cell>
          <cell r="E2107">
            <v>72</v>
          </cell>
          <cell r="F2107">
            <v>43</v>
          </cell>
          <cell r="G2107">
            <v>53</v>
          </cell>
          <cell r="H2107">
            <v>13</v>
          </cell>
          <cell r="I2107">
            <v>75</v>
          </cell>
          <cell r="J2107">
            <v>36</v>
          </cell>
          <cell r="K2107">
            <v>42</v>
          </cell>
          <cell r="L2107">
            <v>28</v>
          </cell>
          <cell r="M2107">
            <v>46</v>
          </cell>
          <cell r="N2107">
            <v>30</v>
          </cell>
          <cell r="O2107">
            <v>48</v>
          </cell>
          <cell r="P2107">
            <v>27</v>
          </cell>
          <cell r="Q2107">
            <v>51</v>
          </cell>
          <cell r="R2107">
            <v>34</v>
          </cell>
          <cell r="S2107">
            <v>60</v>
          </cell>
          <cell r="T2107">
            <v>30</v>
          </cell>
          <cell r="U2107">
            <v>51</v>
          </cell>
          <cell r="V2107">
            <v>35</v>
          </cell>
          <cell r="W2107">
            <v>55</v>
          </cell>
          <cell r="X2107">
            <v>24</v>
          </cell>
          <cell r="Y2107">
            <v>59</v>
          </cell>
          <cell r="Z2107">
            <v>28</v>
          </cell>
          <cell r="AA2107">
            <v>59</v>
          </cell>
          <cell r="AB2107">
            <v>28</v>
          </cell>
          <cell r="AC2107">
            <v>61</v>
          </cell>
          <cell r="AD2107">
            <v>25</v>
          </cell>
          <cell r="AE2107">
            <v>58</v>
          </cell>
          <cell r="AF2107">
            <v>34</v>
          </cell>
          <cell r="AG2107">
            <v>57</v>
          </cell>
          <cell r="AH2107">
            <v>45</v>
          </cell>
          <cell r="AI2107">
            <v>56</v>
          </cell>
          <cell r="AJ2107">
            <v>42</v>
          </cell>
          <cell r="AK2107">
            <v>61</v>
          </cell>
          <cell r="AL2107">
            <v>34</v>
          </cell>
          <cell r="AM2107">
            <v>63</v>
          </cell>
          <cell r="AN2107">
            <v>37</v>
          </cell>
          <cell r="AO2107">
            <v>65</v>
          </cell>
          <cell r="AP2107">
            <v>24.5</v>
          </cell>
          <cell r="AQ2107">
            <v>71</v>
          </cell>
          <cell r="AR2107">
            <v>15</v>
          </cell>
          <cell r="AS2107">
            <v>33</v>
          </cell>
          <cell r="AT2107">
            <v>21</v>
          </cell>
          <cell r="AU2107">
            <v>67</v>
          </cell>
          <cell r="AV2107">
            <v>62</v>
          </cell>
          <cell r="AW2107">
            <v>65</v>
          </cell>
          <cell r="AX2107">
            <v>61</v>
          </cell>
          <cell r="AY2107">
            <v>66</v>
          </cell>
          <cell r="AZ2107">
            <v>62</v>
          </cell>
        </row>
        <row r="2108">
          <cell r="B2108">
            <v>36513</v>
          </cell>
          <cell r="C2108">
            <v>42</v>
          </cell>
          <cell r="D2108">
            <v>18</v>
          </cell>
          <cell r="E2108">
            <v>70</v>
          </cell>
          <cell r="F2108">
            <v>42</v>
          </cell>
          <cell r="G2108">
            <v>42</v>
          </cell>
          <cell r="H2108">
            <v>18</v>
          </cell>
          <cell r="I2108">
            <v>76</v>
          </cell>
          <cell r="J2108">
            <v>41</v>
          </cell>
          <cell r="K2108">
            <v>41</v>
          </cell>
          <cell r="L2108">
            <v>26</v>
          </cell>
          <cell r="M2108">
            <v>45</v>
          </cell>
          <cell r="N2108">
            <v>35</v>
          </cell>
          <cell r="O2108">
            <v>44</v>
          </cell>
          <cell r="P2108">
            <v>37</v>
          </cell>
          <cell r="Q2108">
            <v>45</v>
          </cell>
          <cell r="R2108">
            <v>38</v>
          </cell>
          <cell r="S2108">
            <v>49</v>
          </cell>
          <cell r="T2108">
            <v>40</v>
          </cell>
          <cell r="U2108">
            <v>54</v>
          </cell>
          <cell r="V2108">
            <v>48</v>
          </cell>
          <cell r="W2108">
            <v>51</v>
          </cell>
          <cell r="X2108">
            <v>40</v>
          </cell>
          <cell r="Y2108">
            <v>49</v>
          </cell>
          <cell r="Z2108">
            <v>41</v>
          </cell>
          <cell r="AA2108">
            <v>49</v>
          </cell>
          <cell r="AB2108">
            <v>41</v>
          </cell>
          <cell r="AC2108">
            <v>52</v>
          </cell>
          <cell r="AD2108">
            <v>42</v>
          </cell>
          <cell r="AE2108">
            <v>53</v>
          </cell>
          <cell r="AF2108">
            <v>46</v>
          </cell>
          <cell r="AG2108">
            <v>57</v>
          </cell>
          <cell r="AH2108">
            <v>51</v>
          </cell>
          <cell r="AI2108">
            <v>55</v>
          </cell>
          <cell r="AJ2108">
            <v>46</v>
          </cell>
          <cell r="AK2108">
            <v>54</v>
          </cell>
          <cell r="AL2108">
            <v>48</v>
          </cell>
          <cell r="AM2108">
            <v>53</v>
          </cell>
          <cell r="AN2108">
            <v>47</v>
          </cell>
          <cell r="AO2108">
            <v>63</v>
          </cell>
          <cell r="AP2108">
            <v>41.5</v>
          </cell>
          <cell r="AQ2108">
            <v>70</v>
          </cell>
          <cell r="AR2108">
            <v>47</v>
          </cell>
          <cell r="AS2108">
            <v>32</v>
          </cell>
          <cell r="AT2108">
            <v>15</v>
          </cell>
          <cell r="AU2108">
            <v>76</v>
          </cell>
          <cell r="AV2108">
            <v>54</v>
          </cell>
          <cell r="AW2108">
            <v>77</v>
          </cell>
          <cell r="AX2108">
            <v>53</v>
          </cell>
          <cell r="AY2108">
            <v>73</v>
          </cell>
          <cell r="AZ2108">
            <v>58</v>
          </cell>
        </row>
        <row r="2109">
          <cell r="B2109">
            <v>36514</v>
          </cell>
          <cell r="C2109">
            <v>44</v>
          </cell>
          <cell r="D2109">
            <v>12</v>
          </cell>
          <cell r="E2109">
            <v>68</v>
          </cell>
          <cell r="F2109">
            <v>42</v>
          </cell>
          <cell r="G2109">
            <v>44</v>
          </cell>
          <cell r="H2109">
            <v>12</v>
          </cell>
          <cell r="I2109">
            <v>63</v>
          </cell>
          <cell r="J2109">
            <v>30</v>
          </cell>
          <cell r="K2109">
            <v>43</v>
          </cell>
          <cell r="L2109">
            <v>27</v>
          </cell>
          <cell r="M2109">
            <v>52</v>
          </cell>
          <cell r="N2109">
            <v>38</v>
          </cell>
          <cell r="O2109">
            <v>49</v>
          </cell>
          <cell r="P2109">
            <v>39</v>
          </cell>
          <cell r="Q2109">
            <v>49</v>
          </cell>
          <cell r="R2109">
            <v>40</v>
          </cell>
          <cell r="S2109">
            <v>49</v>
          </cell>
          <cell r="T2109">
            <v>44</v>
          </cell>
          <cell r="U2109">
            <v>70</v>
          </cell>
          <cell r="V2109">
            <v>51</v>
          </cell>
          <cell r="W2109">
            <v>55</v>
          </cell>
          <cell r="X2109">
            <v>39</v>
          </cell>
          <cell r="Y2109">
            <v>48</v>
          </cell>
          <cell r="Z2109">
            <v>42</v>
          </cell>
          <cell r="AA2109">
            <v>48</v>
          </cell>
          <cell r="AB2109">
            <v>46</v>
          </cell>
          <cell r="AC2109">
            <v>50</v>
          </cell>
          <cell r="AD2109">
            <v>40</v>
          </cell>
          <cell r="AE2109">
            <v>53</v>
          </cell>
          <cell r="AF2109">
            <v>48</v>
          </cell>
          <cell r="AG2109">
            <v>63</v>
          </cell>
          <cell r="AH2109">
            <v>45</v>
          </cell>
          <cell r="AI2109">
            <v>55</v>
          </cell>
          <cell r="AJ2109">
            <v>46</v>
          </cell>
          <cell r="AK2109">
            <v>56</v>
          </cell>
          <cell r="AL2109">
            <v>40</v>
          </cell>
          <cell r="AM2109">
            <v>58</v>
          </cell>
          <cell r="AN2109">
            <v>40</v>
          </cell>
          <cell r="AO2109">
            <v>68</v>
          </cell>
          <cell r="AP2109">
            <v>41.5</v>
          </cell>
          <cell r="AQ2109">
            <v>75</v>
          </cell>
          <cell r="AR2109">
            <v>50</v>
          </cell>
          <cell r="AS2109">
            <v>42</v>
          </cell>
          <cell r="AT2109">
            <v>18</v>
          </cell>
          <cell r="AU2109">
            <v>72</v>
          </cell>
          <cell r="AV2109">
            <v>50</v>
          </cell>
          <cell r="AW2109">
            <v>74</v>
          </cell>
          <cell r="AX2109">
            <v>50</v>
          </cell>
          <cell r="AY2109">
            <v>74</v>
          </cell>
          <cell r="AZ2109">
            <v>55</v>
          </cell>
        </row>
        <row r="2110">
          <cell r="B2110">
            <v>36515</v>
          </cell>
          <cell r="C2110">
            <v>39</v>
          </cell>
          <cell r="D2110">
            <v>14</v>
          </cell>
          <cell r="E2110">
            <v>65</v>
          </cell>
          <cell r="F2110">
            <v>40</v>
          </cell>
          <cell r="G2110">
            <v>39</v>
          </cell>
          <cell r="H2110">
            <v>14</v>
          </cell>
          <cell r="I2110">
            <v>63</v>
          </cell>
          <cell r="J2110">
            <v>32</v>
          </cell>
          <cell r="K2110">
            <v>42</v>
          </cell>
          <cell r="L2110">
            <v>33</v>
          </cell>
          <cell r="M2110">
            <v>46</v>
          </cell>
          <cell r="N2110">
            <v>34</v>
          </cell>
          <cell r="O2110">
            <v>45</v>
          </cell>
          <cell r="P2110">
            <v>36</v>
          </cell>
          <cell r="Q2110">
            <v>46</v>
          </cell>
          <cell r="R2110">
            <v>37</v>
          </cell>
          <cell r="S2110">
            <v>51</v>
          </cell>
          <cell r="T2110">
            <v>36</v>
          </cell>
          <cell r="U2110">
            <v>51</v>
          </cell>
          <cell r="V2110">
            <v>44</v>
          </cell>
          <cell r="W2110">
            <v>46</v>
          </cell>
          <cell r="X2110">
            <v>39</v>
          </cell>
          <cell r="Y2110">
            <v>47</v>
          </cell>
          <cell r="Z2110">
            <v>43</v>
          </cell>
          <cell r="AA2110">
            <v>51</v>
          </cell>
          <cell r="AB2110">
            <v>46</v>
          </cell>
          <cell r="AC2110">
            <v>49</v>
          </cell>
          <cell r="AD2110">
            <v>37</v>
          </cell>
          <cell r="AE2110">
            <v>52</v>
          </cell>
          <cell r="AF2110">
            <v>45</v>
          </cell>
          <cell r="AG2110">
            <v>57</v>
          </cell>
          <cell r="AH2110">
            <v>43</v>
          </cell>
          <cell r="AI2110">
            <v>50</v>
          </cell>
          <cell r="AJ2110">
            <v>41</v>
          </cell>
          <cell r="AK2110">
            <v>53</v>
          </cell>
          <cell r="AL2110">
            <v>40</v>
          </cell>
          <cell r="AM2110">
            <v>54</v>
          </cell>
          <cell r="AN2110">
            <v>41</v>
          </cell>
          <cell r="AO2110">
            <v>66</v>
          </cell>
          <cell r="AP2110">
            <v>40</v>
          </cell>
          <cell r="AQ2110">
            <v>72</v>
          </cell>
          <cell r="AR2110">
            <v>47</v>
          </cell>
          <cell r="AS2110">
            <v>42</v>
          </cell>
          <cell r="AT2110">
            <v>29</v>
          </cell>
          <cell r="AU2110">
            <v>79</v>
          </cell>
          <cell r="AV2110">
            <v>58</v>
          </cell>
          <cell r="AW2110">
            <v>81</v>
          </cell>
          <cell r="AX2110">
            <v>59</v>
          </cell>
          <cell r="AY2110">
            <v>79</v>
          </cell>
          <cell r="AZ2110">
            <v>63</v>
          </cell>
        </row>
        <row r="2111">
          <cell r="B2111">
            <v>36516</v>
          </cell>
          <cell r="C2111">
            <v>34</v>
          </cell>
          <cell r="D2111">
            <v>21</v>
          </cell>
          <cell r="E2111">
            <v>66</v>
          </cell>
          <cell r="F2111">
            <v>50</v>
          </cell>
          <cell r="G2111">
            <v>34</v>
          </cell>
          <cell r="H2111">
            <v>21</v>
          </cell>
          <cell r="I2111">
            <v>60</v>
          </cell>
          <cell r="J2111">
            <v>33</v>
          </cell>
          <cell r="K2111">
            <v>38</v>
          </cell>
          <cell r="L2111">
            <v>31</v>
          </cell>
          <cell r="M2111">
            <v>40</v>
          </cell>
          <cell r="N2111">
            <v>27</v>
          </cell>
          <cell r="O2111">
            <v>41</v>
          </cell>
          <cell r="P2111">
            <v>24</v>
          </cell>
          <cell r="Q2111">
            <v>41</v>
          </cell>
          <cell r="R2111">
            <v>30</v>
          </cell>
          <cell r="S2111">
            <v>42</v>
          </cell>
          <cell r="T2111">
            <v>27</v>
          </cell>
          <cell r="U2111">
            <v>44</v>
          </cell>
          <cell r="V2111">
            <v>37</v>
          </cell>
          <cell r="W2111">
            <v>45</v>
          </cell>
          <cell r="X2111">
            <v>29</v>
          </cell>
          <cell r="Y2111">
            <v>46</v>
          </cell>
          <cell r="Z2111">
            <v>31</v>
          </cell>
          <cell r="AA2111">
            <v>49</v>
          </cell>
          <cell r="AB2111">
            <v>29</v>
          </cell>
          <cell r="AC2111">
            <v>54</v>
          </cell>
          <cell r="AD2111">
            <v>40</v>
          </cell>
          <cell r="AE2111">
            <v>56</v>
          </cell>
          <cell r="AF2111">
            <v>47</v>
          </cell>
          <cell r="AG2111">
            <v>56</v>
          </cell>
          <cell r="AH2111">
            <v>50</v>
          </cell>
          <cell r="AI2111">
            <v>50</v>
          </cell>
          <cell r="AJ2111">
            <v>35</v>
          </cell>
          <cell r="AK2111">
            <v>57</v>
          </cell>
          <cell r="AL2111">
            <v>38</v>
          </cell>
          <cell r="AM2111">
            <v>59</v>
          </cell>
          <cell r="AN2111">
            <v>37</v>
          </cell>
          <cell r="AO2111">
            <v>69</v>
          </cell>
          <cell r="AP2111">
            <v>45</v>
          </cell>
          <cell r="AQ2111">
            <v>73</v>
          </cell>
          <cell r="AR2111">
            <v>55</v>
          </cell>
          <cell r="AS2111">
            <v>33</v>
          </cell>
          <cell r="AT2111">
            <v>18</v>
          </cell>
          <cell r="AU2111">
            <v>72</v>
          </cell>
          <cell r="AV2111">
            <v>60</v>
          </cell>
          <cell r="AW2111">
            <v>79</v>
          </cell>
          <cell r="AX2111">
            <v>60</v>
          </cell>
          <cell r="AY2111">
            <v>75</v>
          </cell>
          <cell r="AZ2111">
            <v>67</v>
          </cell>
        </row>
        <row r="2112">
          <cell r="B2112">
            <v>36517</v>
          </cell>
          <cell r="C2112">
            <v>39</v>
          </cell>
          <cell r="D2112">
            <v>23</v>
          </cell>
          <cell r="E2112">
            <v>69</v>
          </cell>
          <cell r="F2112">
            <v>46</v>
          </cell>
          <cell r="G2112">
            <v>39</v>
          </cell>
          <cell r="H2112">
            <v>23</v>
          </cell>
          <cell r="I2112">
            <v>62</v>
          </cell>
          <cell r="J2112">
            <v>36</v>
          </cell>
          <cell r="K2112">
            <v>41</v>
          </cell>
          <cell r="L2112">
            <v>19</v>
          </cell>
          <cell r="M2112">
            <v>43</v>
          </cell>
          <cell r="N2112">
            <v>22</v>
          </cell>
          <cell r="O2112">
            <v>44</v>
          </cell>
          <cell r="P2112">
            <v>20</v>
          </cell>
          <cell r="Q2112">
            <v>46</v>
          </cell>
          <cell r="R2112">
            <v>27</v>
          </cell>
          <cell r="S2112">
            <v>44</v>
          </cell>
          <cell r="T2112">
            <v>23</v>
          </cell>
          <cell r="U2112">
            <v>47</v>
          </cell>
          <cell r="V2112">
            <v>30</v>
          </cell>
          <cell r="W2112">
            <v>47</v>
          </cell>
          <cell r="X2112">
            <v>26</v>
          </cell>
          <cell r="Y2112">
            <v>48</v>
          </cell>
          <cell r="Z2112">
            <v>30</v>
          </cell>
          <cell r="AA2112">
            <v>47</v>
          </cell>
          <cell r="AB2112">
            <v>26</v>
          </cell>
          <cell r="AC2112">
            <v>52</v>
          </cell>
          <cell r="AD2112">
            <v>30</v>
          </cell>
          <cell r="AE2112">
            <v>50</v>
          </cell>
          <cell r="AF2112">
            <v>35</v>
          </cell>
          <cell r="AG2112">
            <v>52</v>
          </cell>
          <cell r="AH2112">
            <v>42</v>
          </cell>
          <cell r="AI2112">
            <v>51</v>
          </cell>
          <cell r="AJ2112">
            <v>32</v>
          </cell>
          <cell r="AK2112">
            <v>58</v>
          </cell>
          <cell r="AL2112">
            <v>38</v>
          </cell>
          <cell r="AM2112">
            <v>59</v>
          </cell>
          <cell r="AN2112">
            <v>27</v>
          </cell>
          <cell r="AO2112">
            <v>73</v>
          </cell>
          <cell r="AP2112">
            <v>40.5</v>
          </cell>
          <cell r="AQ2112">
            <v>83</v>
          </cell>
          <cell r="AR2112">
            <v>47</v>
          </cell>
          <cell r="AS2112">
            <v>31</v>
          </cell>
          <cell r="AT2112">
            <v>18</v>
          </cell>
          <cell r="AU2112">
            <v>63</v>
          </cell>
          <cell r="AV2112">
            <v>52</v>
          </cell>
          <cell r="AW2112">
            <v>64</v>
          </cell>
          <cell r="AX2112">
            <v>57</v>
          </cell>
          <cell r="AY2112">
            <v>67</v>
          </cell>
          <cell r="AZ2112">
            <v>54</v>
          </cell>
        </row>
        <row r="2113">
          <cell r="B2113">
            <v>36518</v>
          </cell>
          <cell r="C2113">
            <v>45</v>
          </cell>
          <cell r="D2113">
            <v>27</v>
          </cell>
          <cell r="E2113">
            <v>69</v>
          </cell>
          <cell r="F2113">
            <v>47</v>
          </cell>
          <cell r="G2113">
            <v>45</v>
          </cell>
          <cell r="H2113">
            <v>27</v>
          </cell>
          <cell r="I2113">
            <v>62</v>
          </cell>
          <cell r="J2113">
            <v>44</v>
          </cell>
          <cell r="K2113">
            <v>27</v>
          </cell>
          <cell r="L2113">
            <v>17</v>
          </cell>
          <cell r="M2113">
            <v>30</v>
          </cell>
          <cell r="N2113">
            <v>17</v>
          </cell>
          <cell r="O2113">
            <v>31</v>
          </cell>
          <cell r="P2113">
            <v>19</v>
          </cell>
          <cell r="Q2113">
            <v>32</v>
          </cell>
          <cell r="R2113">
            <v>24</v>
          </cell>
          <cell r="S2113">
            <v>34</v>
          </cell>
          <cell r="T2113">
            <v>23</v>
          </cell>
          <cell r="U2113">
            <v>40</v>
          </cell>
          <cell r="V2113">
            <v>30</v>
          </cell>
          <cell r="W2113">
            <v>34</v>
          </cell>
          <cell r="X2113">
            <v>23</v>
          </cell>
          <cell r="Y2113">
            <v>38</v>
          </cell>
          <cell r="Z2113">
            <v>26</v>
          </cell>
          <cell r="AA2113">
            <v>41</v>
          </cell>
          <cell r="AB2113">
            <v>26</v>
          </cell>
          <cell r="AC2113">
            <v>47</v>
          </cell>
          <cell r="AD2113">
            <v>25</v>
          </cell>
          <cell r="AE2113">
            <v>53</v>
          </cell>
          <cell r="AF2113">
            <v>27</v>
          </cell>
          <cell r="AG2113">
            <v>57</v>
          </cell>
          <cell r="AH2113">
            <v>31</v>
          </cell>
          <cell r="AI2113">
            <v>51</v>
          </cell>
          <cell r="AJ2113">
            <v>31</v>
          </cell>
          <cell r="AK2113">
            <v>56</v>
          </cell>
          <cell r="AL2113">
            <v>29</v>
          </cell>
          <cell r="AM2113">
            <v>59</v>
          </cell>
          <cell r="AN2113">
            <v>27</v>
          </cell>
          <cell r="AO2113">
            <v>70.5</v>
          </cell>
          <cell r="AP2113">
            <v>40</v>
          </cell>
          <cell r="AQ2113">
            <v>78</v>
          </cell>
          <cell r="AR2113">
            <v>47</v>
          </cell>
          <cell r="AS2113">
            <v>25</v>
          </cell>
          <cell r="AT2113">
            <v>12</v>
          </cell>
          <cell r="AU2113">
            <v>61</v>
          </cell>
          <cell r="AV2113">
            <v>43</v>
          </cell>
          <cell r="AW2113">
            <v>63</v>
          </cell>
          <cell r="AX2113">
            <v>47</v>
          </cell>
          <cell r="AY2113">
            <v>64</v>
          </cell>
          <cell r="AZ2113">
            <v>45</v>
          </cell>
        </row>
        <row r="2114">
          <cell r="B2114">
            <v>36519</v>
          </cell>
          <cell r="C2114">
            <v>42</v>
          </cell>
          <cell r="D2114">
            <v>19</v>
          </cell>
          <cell r="E2114">
            <v>66</v>
          </cell>
          <cell r="F2114">
            <v>42</v>
          </cell>
          <cell r="G2114">
            <v>42</v>
          </cell>
          <cell r="H2114">
            <v>19</v>
          </cell>
          <cell r="I2114">
            <v>61</v>
          </cell>
          <cell r="J2114">
            <v>44</v>
          </cell>
          <cell r="K2114">
            <v>29</v>
          </cell>
          <cell r="L2114">
            <v>10</v>
          </cell>
          <cell r="M2114">
            <v>30</v>
          </cell>
          <cell r="N2114">
            <v>16</v>
          </cell>
          <cell r="O2114">
            <v>32</v>
          </cell>
          <cell r="P2114">
            <v>14</v>
          </cell>
          <cell r="Q2114">
            <v>32</v>
          </cell>
          <cell r="R2114">
            <v>21</v>
          </cell>
          <cell r="S2114">
            <v>33</v>
          </cell>
          <cell r="T2114">
            <v>18</v>
          </cell>
          <cell r="U2114">
            <v>32</v>
          </cell>
          <cell r="V2114">
            <v>21</v>
          </cell>
          <cell r="W2114">
            <v>35</v>
          </cell>
          <cell r="X2114">
            <v>18</v>
          </cell>
          <cell r="Y2114">
            <v>31</v>
          </cell>
          <cell r="Z2114">
            <v>20</v>
          </cell>
          <cell r="AA2114">
            <v>32</v>
          </cell>
          <cell r="AB2114">
            <v>20</v>
          </cell>
          <cell r="AC2114">
            <v>35</v>
          </cell>
          <cell r="AD2114">
            <v>21</v>
          </cell>
          <cell r="AE2114">
            <v>39</v>
          </cell>
          <cell r="AF2114">
            <v>23</v>
          </cell>
          <cell r="AG2114">
            <v>43</v>
          </cell>
          <cell r="AH2114">
            <v>26</v>
          </cell>
          <cell r="AI2114">
            <v>41</v>
          </cell>
          <cell r="AJ2114">
            <v>23</v>
          </cell>
          <cell r="AK2114">
            <v>42</v>
          </cell>
          <cell r="AL2114">
            <v>22</v>
          </cell>
          <cell r="AM2114">
            <v>45</v>
          </cell>
          <cell r="AN2114">
            <v>25</v>
          </cell>
          <cell r="AO2114">
            <v>69</v>
          </cell>
          <cell r="AP2114">
            <v>40</v>
          </cell>
          <cell r="AQ2114">
            <v>76</v>
          </cell>
          <cell r="AR2114">
            <v>47</v>
          </cell>
          <cell r="AS2114">
            <v>25</v>
          </cell>
          <cell r="AT2114">
            <v>7</v>
          </cell>
          <cell r="AU2114">
            <v>57</v>
          </cell>
          <cell r="AV2114">
            <v>39</v>
          </cell>
          <cell r="AW2114">
            <v>58</v>
          </cell>
          <cell r="AX2114">
            <v>41</v>
          </cell>
          <cell r="AY2114">
            <v>58</v>
          </cell>
          <cell r="AZ2114">
            <v>43</v>
          </cell>
        </row>
        <row r="2115">
          <cell r="B2115">
            <v>36520</v>
          </cell>
          <cell r="C2115">
            <v>37</v>
          </cell>
          <cell r="D2115">
            <v>18</v>
          </cell>
          <cell r="E2115">
            <v>70</v>
          </cell>
          <cell r="F2115">
            <v>53</v>
          </cell>
          <cell r="G2115">
            <v>37</v>
          </cell>
          <cell r="H2115">
            <v>18</v>
          </cell>
          <cell r="I2115">
            <v>65</v>
          </cell>
          <cell r="J2115">
            <v>46</v>
          </cell>
          <cell r="K2115">
            <v>37</v>
          </cell>
          <cell r="L2115">
            <v>19</v>
          </cell>
          <cell r="M2115">
            <v>37</v>
          </cell>
          <cell r="N2115">
            <v>22</v>
          </cell>
          <cell r="O2115">
            <v>44</v>
          </cell>
          <cell r="P2115">
            <v>21</v>
          </cell>
          <cell r="Q2115">
            <v>45</v>
          </cell>
          <cell r="R2115">
            <v>24</v>
          </cell>
          <cell r="S2115">
            <v>51</v>
          </cell>
          <cell r="T2115">
            <v>20</v>
          </cell>
          <cell r="U2115">
            <v>50</v>
          </cell>
          <cell r="V2115">
            <v>21</v>
          </cell>
          <cell r="W2115">
            <v>58</v>
          </cell>
          <cell r="X2115">
            <v>19</v>
          </cell>
          <cell r="Y2115">
            <v>51</v>
          </cell>
          <cell r="Z2115">
            <v>22</v>
          </cell>
          <cell r="AA2115">
            <v>50</v>
          </cell>
          <cell r="AB2115">
            <v>19</v>
          </cell>
          <cell r="AC2115">
            <v>55</v>
          </cell>
          <cell r="AD2115">
            <v>21</v>
          </cell>
          <cell r="AE2115">
            <v>59</v>
          </cell>
          <cell r="AF2115">
            <v>21</v>
          </cell>
          <cell r="AG2115">
            <v>55</v>
          </cell>
          <cell r="AH2115">
            <v>22</v>
          </cell>
          <cell r="AI2115">
            <v>59</v>
          </cell>
          <cell r="AJ2115">
            <v>26</v>
          </cell>
          <cell r="AK2115">
            <v>57</v>
          </cell>
          <cell r="AL2115">
            <v>18</v>
          </cell>
          <cell r="AM2115">
            <v>57</v>
          </cell>
          <cell r="AN2115">
            <v>21</v>
          </cell>
          <cell r="AO2115">
            <v>69</v>
          </cell>
          <cell r="AP2115">
            <v>41</v>
          </cell>
          <cell r="AQ2115">
            <v>74</v>
          </cell>
          <cell r="AR2115">
            <v>50</v>
          </cell>
          <cell r="AS2115">
            <v>33</v>
          </cell>
          <cell r="AT2115">
            <v>20</v>
          </cell>
          <cell r="AU2115">
            <v>57</v>
          </cell>
          <cell r="AV2115">
            <v>36</v>
          </cell>
          <cell r="AW2115">
            <v>59</v>
          </cell>
          <cell r="AX2115">
            <v>38</v>
          </cell>
          <cell r="AY2115">
            <v>58</v>
          </cell>
          <cell r="AZ2115">
            <v>35</v>
          </cell>
        </row>
        <row r="2116">
          <cell r="B2116">
            <v>36521</v>
          </cell>
          <cell r="C2116">
            <v>45</v>
          </cell>
          <cell r="D2116">
            <v>12</v>
          </cell>
          <cell r="E2116">
            <v>70</v>
          </cell>
          <cell r="F2116">
            <v>48</v>
          </cell>
          <cell r="G2116">
            <v>45</v>
          </cell>
          <cell r="H2116">
            <v>12</v>
          </cell>
          <cell r="I2116">
            <v>67</v>
          </cell>
          <cell r="J2116">
            <v>46</v>
          </cell>
          <cell r="K2116">
            <v>33</v>
          </cell>
          <cell r="L2116">
            <v>26</v>
          </cell>
          <cell r="M2116">
            <v>38</v>
          </cell>
          <cell r="N2116">
            <v>28</v>
          </cell>
          <cell r="O2116">
            <v>37</v>
          </cell>
          <cell r="P2116">
            <v>31</v>
          </cell>
          <cell r="Q2116">
            <v>40</v>
          </cell>
          <cell r="R2116">
            <v>31</v>
          </cell>
          <cell r="S2116">
            <v>45</v>
          </cell>
          <cell r="T2116">
            <v>24</v>
          </cell>
          <cell r="U2116">
            <v>45</v>
          </cell>
          <cell r="V2116">
            <v>26</v>
          </cell>
          <cell r="W2116">
            <v>49</v>
          </cell>
          <cell r="X2116">
            <v>28</v>
          </cell>
          <cell r="Y2116">
            <v>49</v>
          </cell>
          <cell r="Z2116">
            <v>24</v>
          </cell>
          <cell r="AA2116">
            <v>52</v>
          </cell>
          <cell r="AB2116">
            <v>25</v>
          </cell>
          <cell r="AC2116">
            <v>52</v>
          </cell>
          <cell r="AD2116">
            <v>23</v>
          </cell>
          <cell r="AE2116">
            <v>55</v>
          </cell>
          <cell r="AF2116">
            <v>26</v>
          </cell>
          <cell r="AG2116">
            <v>56</v>
          </cell>
          <cell r="AH2116">
            <v>29</v>
          </cell>
          <cell r="AI2116">
            <v>51</v>
          </cell>
          <cell r="AJ2116">
            <v>32</v>
          </cell>
          <cell r="AK2116">
            <v>57</v>
          </cell>
          <cell r="AL2116">
            <v>24</v>
          </cell>
          <cell r="AM2116">
            <v>57</v>
          </cell>
          <cell r="AN2116">
            <v>32</v>
          </cell>
          <cell r="AO2116">
            <v>71</v>
          </cell>
          <cell r="AP2116">
            <v>44.5</v>
          </cell>
          <cell r="AQ2116">
            <v>74</v>
          </cell>
          <cell r="AR2116">
            <v>52</v>
          </cell>
          <cell r="AS2116">
            <v>27</v>
          </cell>
          <cell r="AT2116">
            <v>16</v>
          </cell>
          <cell r="AU2116">
            <v>67</v>
          </cell>
          <cell r="AV2116">
            <v>40</v>
          </cell>
          <cell r="AW2116">
            <v>69</v>
          </cell>
          <cell r="AX2116">
            <v>39</v>
          </cell>
          <cell r="AY2116">
            <v>67</v>
          </cell>
          <cell r="AZ2116">
            <v>51</v>
          </cell>
        </row>
        <row r="2117">
          <cell r="B2117">
            <v>36522</v>
          </cell>
          <cell r="C2117">
            <v>45</v>
          </cell>
          <cell r="D2117">
            <v>12</v>
          </cell>
          <cell r="E2117">
            <v>70</v>
          </cell>
          <cell r="F2117">
            <v>48</v>
          </cell>
          <cell r="G2117">
            <v>45</v>
          </cell>
          <cell r="H2117">
            <v>12</v>
          </cell>
          <cell r="I2117">
            <v>67</v>
          </cell>
          <cell r="J2117">
            <v>46</v>
          </cell>
          <cell r="K2117">
            <v>28</v>
          </cell>
          <cell r="L2117">
            <v>13</v>
          </cell>
          <cell r="M2117">
            <v>32</v>
          </cell>
          <cell r="N2117">
            <v>22</v>
          </cell>
          <cell r="O2117">
            <v>33</v>
          </cell>
          <cell r="P2117">
            <v>20</v>
          </cell>
          <cell r="Q2117">
            <v>35</v>
          </cell>
          <cell r="R2117">
            <v>27</v>
          </cell>
          <cell r="S2117">
            <v>36</v>
          </cell>
          <cell r="T2117">
            <v>27</v>
          </cell>
          <cell r="U2117">
            <v>38</v>
          </cell>
          <cell r="V2117">
            <v>34</v>
          </cell>
          <cell r="W2117">
            <v>46</v>
          </cell>
          <cell r="X2117">
            <v>27</v>
          </cell>
          <cell r="Y2117">
            <v>43</v>
          </cell>
          <cell r="Z2117">
            <v>29</v>
          </cell>
          <cell r="AA2117">
            <v>45</v>
          </cell>
          <cell r="AB2117">
            <v>31</v>
          </cell>
          <cell r="AC2117">
            <v>46</v>
          </cell>
          <cell r="AD2117">
            <v>23</v>
          </cell>
          <cell r="AE2117">
            <v>51</v>
          </cell>
          <cell r="AF2117">
            <v>26</v>
          </cell>
          <cell r="AG2117">
            <v>53</v>
          </cell>
          <cell r="AH2117">
            <v>32</v>
          </cell>
          <cell r="AI2117">
            <v>46</v>
          </cell>
          <cell r="AJ2117">
            <v>31</v>
          </cell>
          <cell r="AK2117">
            <v>52</v>
          </cell>
          <cell r="AL2117">
            <v>24</v>
          </cell>
          <cell r="AM2117">
            <v>52</v>
          </cell>
          <cell r="AN2117">
            <v>25</v>
          </cell>
          <cell r="AO2117">
            <v>71</v>
          </cell>
          <cell r="AP2117">
            <v>44.5</v>
          </cell>
          <cell r="AQ2117">
            <v>74</v>
          </cell>
          <cell r="AR2117">
            <v>52</v>
          </cell>
          <cell r="AS2117">
            <v>23</v>
          </cell>
          <cell r="AT2117">
            <v>4</v>
          </cell>
          <cell r="AU2117">
            <v>66</v>
          </cell>
          <cell r="AV2117">
            <v>45</v>
          </cell>
          <cell r="AW2117">
            <v>67</v>
          </cell>
          <cell r="AX2117">
            <v>48</v>
          </cell>
          <cell r="AY2117">
            <v>66</v>
          </cell>
          <cell r="AZ2117">
            <v>57</v>
          </cell>
        </row>
        <row r="2118">
          <cell r="B2118">
            <v>36523</v>
          </cell>
          <cell r="C2118">
            <v>55</v>
          </cell>
          <cell r="D2118">
            <v>14</v>
          </cell>
          <cell r="E2118">
            <v>68</v>
          </cell>
          <cell r="F2118">
            <v>50</v>
          </cell>
          <cell r="G2118">
            <v>55</v>
          </cell>
          <cell r="H2118">
            <v>14</v>
          </cell>
          <cell r="I2118">
            <v>68</v>
          </cell>
          <cell r="J2118">
            <v>42</v>
          </cell>
          <cell r="K2118">
            <v>36</v>
          </cell>
          <cell r="L2118">
            <v>20</v>
          </cell>
          <cell r="M2118">
            <v>38</v>
          </cell>
          <cell r="N2118">
            <v>26</v>
          </cell>
          <cell r="O2118">
            <v>40</v>
          </cell>
          <cell r="P2118">
            <v>26</v>
          </cell>
          <cell r="Q2118">
            <v>42</v>
          </cell>
          <cell r="R2118">
            <v>29</v>
          </cell>
          <cell r="S2118">
            <v>45</v>
          </cell>
          <cell r="T2118">
            <v>22</v>
          </cell>
          <cell r="U2118">
            <v>43</v>
          </cell>
          <cell r="V2118">
            <v>32</v>
          </cell>
          <cell r="W2118">
            <v>51</v>
          </cell>
          <cell r="X2118">
            <v>26</v>
          </cell>
          <cell r="Y2118">
            <v>48</v>
          </cell>
          <cell r="Z2118">
            <v>25</v>
          </cell>
          <cell r="AA2118">
            <v>51</v>
          </cell>
          <cell r="AB2118">
            <v>25</v>
          </cell>
          <cell r="AC2118">
            <v>53</v>
          </cell>
          <cell r="AD2118">
            <v>23</v>
          </cell>
          <cell r="AE2118">
            <v>55</v>
          </cell>
          <cell r="AF2118">
            <v>27</v>
          </cell>
          <cell r="AG2118">
            <v>56</v>
          </cell>
          <cell r="AH2118">
            <v>35</v>
          </cell>
          <cell r="AI2118">
            <v>56</v>
          </cell>
          <cell r="AJ2118">
            <v>32</v>
          </cell>
          <cell r="AK2118">
            <v>56</v>
          </cell>
          <cell r="AL2118">
            <v>24</v>
          </cell>
          <cell r="AM2118">
            <v>60</v>
          </cell>
          <cell r="AN2118">
            <v>32</v>
          </cell>
          <cell r="AO2118">
            <v>68</v>
          </cell>
          <cell r="AP2118">
            <v>41.5</v>
          </cell>
          <cell r="AQ2118">
            <v>72</v>
          </cell>
          <cell r="AR2118">
            <v>50</v>
          </cell>
          <cell r="AS2118">
            <v>32</v>
          </cell>
          <cell r="AT2118">
            <v>17</v>
          </cell>
          <cell r="AU2118">
            <v>62</v>
          </cell>
          <cell r="AV2118">
            <v>37</v>
          </cell>
          <cell r="AW2118">
            <v>65</v>
          </cell>
          <cell r="AX2118">
            <v>42</v>
          </cell>
          <cell r="AY2118">
            <v>64</v>
          </cell>
          <cell r="AZ2118">
            <v>49</v>
          </cell>
        </row>
        <row r="2119">
          <cell r="B2119">
            <v>36524</v>
          </cell>
          <cell r="C2119">
            <v>56</v>
          </cell>
          <cell r="D2119">
            <v>9</v>
          </cell>
          <cell r="E2119">
            <v>69</v>
          </cell>
          <cell r="F2119">
            <v>43</v>
          </cell>
          <cell r="G2119">
            <v>56</v>
          </cell>
          <cell r="H2119">
            <v>9</v>
          </cell>
          <cell r="I2119">
            <v>70</v>
          </cell>
          <cell r="J2119">
            <v>45</v>
          </cell>
          <cell r="K2119">
            <v>46</v>
          </cell>
          <cell r="L2119">
            <v>26</v>
          </cell>
          <cell r="M2119">
            <v>51</v>
          </cell>
          <cell r="N2119">
            <v>32</v>
          </cell>
          <cell r="O2119">
            <v>56</v>
          </cell>
          <cell r="P2119">
            <v>33</v>
          </cell>
          <cell r="Q2119">
            <v>58</v>
          </cell>
          <cell r="R2119">
            <v>36</v>
          </cell>
          <cell r="S2119">
            <v>62</v>
          </cell>
          <cell r="T2119">
            <v>34</v>
          </cell>
          <cell r="U2119">
            <v>62</v>
          </cell>
          <cell r="V2119">
            <v>36</v>
          </cell>
          <cell r="W2119">
            <v>57</v>
          </cell>
          <cell r="X2119">
            <v>22</v>
          </cell>
          <cell r="Y2119">
            <v>58</v>
          </cell>
          <cell r="Z2119">
            <v>29</v>
          </cell>
          <cell r="AA2119">
            <v>61</v>
          </cell>
          <cell r="AB2119">
            <v>30</v>
          </cell>
          <cell r="AC2119">
            <v>60</v>
          </cell>
          <cell r="AD2119">
            <v>26</v>
          </cell>
          <cell r="AE2119">
            <v>65</v>
          </cell>
          <cell r="AF2119">
            <v>29</v>
          </cell>
          <cell r="AG2119">
            <v>64</v>
          </cell>
          <cell r="AH2119">
            <v>32</v>
          </cell>
          <cell r="AI2119">
            <v>62</v>
          </cell>
          <cell r="AJ2119">
            <v>34</v>
          </cell>
          <cell r="AK2119">
            <v>66</v>
          </cell>
          <cell r="AL2119">
            <v>24</v>
          </cell>
          <cell r="AM2119">
            <v>65</v>
          </cell>
          <cell r="AN2119">
            <v>27</v>
          </cell>
          <cell r="AO2119">
            <v>62</v>
          </cell>
          <cell r="AP2119">
            <v>41</v>
          </cell>
          <cell r="AQ2119">
            <v>64</v>
          </cell>
          <cell r="AR2119">
            <v>47</v>
          </cell>
          <cell r="AS2119">
            <v>47</v>
          </cell>
          <cell r="AT2119">
            <v>29</v>
          </cell>
          <cell r="AU2119">
            <v>68</v>
          </cell>
          <cell r="AV2119">
            <v>39</v>
          </cell>
          <cell r="AW2119">
            <v>71</v>
          </cell>
          <cell r="AX2119">
            <v>39</v>
          </cell>
          <cell r="AY2119">
            <v>70</v>
          </cell>
          <cell r="AZ2119">
            <v>47</v>
          </cell>
        </row>
        <row r="2120">
          <cell r="B2120">
            <v>36525</v>
          </cell>
          <cell r="C2120">
            <v>28</v>
          </cell>
          <cell r="D2120">
            <v>48</v>
          </cell>
          <cell r="E2120">
            <v>53</v>
          </cell>
          <cell r="F2120">
            <v>69</v>
          </cell>
          <cell r="G2120">
            <v>28</v>
          </cell>
          <cell r="H2120">
            <v>48</v>
          </cell>
          <cell r="I2120">
            <v>49</v>
          </cell>
          <cell r="J2120">
            <v>69</v>
          </cell>
          <cell r="K2120">
            <v>41</v>
          </cell>
          <cell r="L2120">
            <v>22</v>
          </cell>
          <cell r="M2120">
            <v>49</v>
          </cell>
          <cell r="N2120">
            <v>31</v>
          </cell>
          <cell r="O2120">
            <v>55</v>
          </cell>
          <cell r="P2120">
            <v>28</v>
          </cell>
          <cell r="Q2120">
            <v>57</v>
          </cell>
          <cell r="R2120">
            <v>41</v>
          </cell>
          <cell r="S2120">
            <v>62</v>
          </cell>
          <cell r="T2120">
            <v>36</v>
          </cell>
          <cell r="U2120">
            <v>61</v>
          </cell>
          <cell r="V2120">
            <v>39</v>
          </cell>
          <cell r="W2120">
            <v>62</v>
          </cell>
          <cell r="X2120">
            <v>30</v>
          </cell>
          <cell r="Y2120">
            <v>65</v>
          </cell>
          <cell r="Z2120">
            <v>33</v>
          </cell>
          <cell r="AA2120">
            <v>65</v>
          </cell>
          <cell r="AB2120">
            <v>34</v>
          </cell>
          <cell r="AC2120">
            <v>65</v>
          </cell>
          <cell r="AD2120">
            <v>34</v>
          </cell>
          <cell r="AE2120">
            <v>65</v>
          </cell>
          <cell r="AF2120">
            <v>42</v>
          </cell>
          <cell r="AG2120">
            <v>63</v>
          </cell>
          <cell r="AH2120">
            <v>44</v>
          </cell>
          <cell r="AI2120">
            <v>66</v>
          </cell>
          <cell r="AJ2120">
            <v>45</v>
          </cell>
          <cell r="AK2120">
            <v>65</v>
          </cell>
          <cell r="AL2120">
            <v>40</v>
          </cell>
          <cell r="AM2120">
            <v>64</v>
          </cell>
          <cell r="AN2120">
            <v>44</v>
          </cell>
          <cell r="AO2120">
            <v>40.5</v>
          </cell>
          <cell r="AP2120">
            <v>55.5</v>
          </cell>
          <cell r="AQ2120">
            <v>45</v>
          </cell>
          <cell r="AR2120">
            <v>54</v>
          </cell>
          <cell r="AS2120">
            <v>31</v>
          </cell>
          <cell r="AT2120">
            <v>17</v>
          </cell>
          <cell r="AU2120">
            <v>74</v>
          </cell>
          <cell r="AV2120">
            <v>44</v>
          </cell>
          <cell r="AW2120">
            <v>74</v>
          </cell>
          <cell r="AX2120">
            <v>45</v>
          </cell>
          <cell r="AY2120">
            <v>74</v>
          </cell>
          <cell r="AZ2120">
            <v>54</v>
          </cell>
        </row>
        <row r="2121">
          <cell r="B2121">
            <v>36526</v>
          </cell>
          <cell r="C2121">
            <v>26</v>
          </cell>
          <cell r="D2121">
            <v>29</v>
          </cell>
          <cell r="E2121">
            <v>45</v>
          </cell>
          <cell r="F2121">
            <v>60</v>
          </cell>
          <cell r="G2121">
            <v>26</v>
          </cell>
          <cell r="H2121">
            <v>29</v>
          </cell>
          <cell r="I2121">
            <v>35</v>
          </cell>
          <cell r="J2121">
            <v>59</v>
          </cell>
          <cell r="K2121">
            <v>25</v>
          </cell>
          <cell r="L2121">
            <v>37</v>
          </cell>
          <cell r="M2121">
            <v>34</v>
          </cell>
          <cell r="N2121">
            <v>41</v>
          </cell>
          <cell r="O2121">
            <v>35</v>
          </cell>
          <cell r="P2121">
            <v>46</v>
          </cell>
          <cell r="Q2121">
            <v>44</v>
          </cell>
          <cell r="R2121">
            <v>56</v>
          </cell>
          <cell r="S2121">
            <v>41</v>
          </cell>
          <cell r="T2121">
            <v>66</v>
          </cell>
          <cell r="U2121">
            <v>42</v>
          </cell>
          <cell r="V2121">
            <v>67</v>
          </cell>
          <cell r="W2121">
            <v>48</v>
          </cell>
          <cell r="X2121">
            <v>64</v>
          </cell>
          <cell r="Y2121">
            <v>44</v>
          </cell>
          <cell r="Z2121">
            <v>61</v>
          </cell>
          <cell r="AA2121">
            <v>45</v>
          </cell>
          <cell r="AB2121">
            <v>67</v>
          </cell>
          <cell r="AC2121">
            <v>46</v>
          </cell>
          <cell r="AD2121">
            <v>58</v>
          </cell>
          <cell r="AE2121">
            <v>44</v>
          </cell>
          <cell r="AF2121">
            <v>67</v>
          </cell>
          <cell r="AG2121">
            <v>46</v>
          </cell>
          <cell r="AH2121">
            <v>71</v>
          </cell>
          <cell r="AI2121">
            <v>52</v>
          </cell>
          <cell r="AJ2121">
            <v>66</v>
          </cell>
          <cell r="AK2121">
            <v>52</v>
          </cell>
          <cell r="AL2121">
            <v>72</v>
          </cell>
          <cell r="AM2121">
            <v>50</v>
          </cell>
          <cell r="AN2121">
            <v>71</v>
          </cell>
          <cell r="AO2121">
            <v>40.5</v>
          </cell>
          <cell r="AP2121">
            <v>56.5</v>
          </cell>
          <cell r="AQ2121">
            <v>44</v>
          </cell>
          <cell r="AR2121">
            <v>58</v>
          </cell>
          <cell r="AS2121">
            <v>29</v>
          </cell>
          <cell r="AT2121">
            <v>45</v>
          </cell>
          <cell r="AU2121">
            <v>53</v>
          </cell>
          <cell r="AV2121">
            <v>76</v>
          </cell>
          <cell r="AW2121">
            <v>57</v>
          </cell>
          <cell r="AX2121">
            <v>77</v>
          </cell>
          <cell r="AY2121">
            <v>60</v>
          </cell>
          <cell r="AZ2121">
            <v>77</v>
          </cell>
        </row>
        <row r="2122">
          <cell r="B2122">
            <v>36527</v>
          </cell>
          <cell r="C2122">
            <v>28</v>
          </cell>
          <cell r="D2122">
            <v>6</v>
          </cell>
          <cell r="E2122">
            <v>57</v>
          </cell>
          <cell r="F2122">
            <v>43</v>
          </cell>
          <cell r="G2122">
            <v>28</v>
          </cell>
          <cell r="H2122">
            <v>6</v>
          </cell>
          <cell r="I2122">
            <v>51</v>
          </cell>
          <cell r="J2122">
            <v>33</v>
          </cell>
          <cell r="K2122">
            <v>58</v>
          </cell>
          <cell r="L2122">
            <v>27</v>
          </cell>
          <cell r="M2122">
            <v>64</v>
          </cell>
          <cell r="N2122">
            <v>34</v>
          </cell>
          <cell r="O2122">
            <v>68</v>
          </cell>
          <cell r="P2122">
            <v>35</v>
          </cell>
          <cell r="Q2122">
            <v>68</v>
          </cell>
          <cell r="R2122">
            <v>44</v>
          </cell>
          <cell r="S2122">
            <v>69</v>
          </cell>
          <cell r="T2122">
            <v>41</v>
          </cell>
          <cell r="U2122">
            <v>71</v>
          </cell>
          <cell r="V2122">
            <v>42</v>
          </cell>
          <cell r="W2122">
            <v>67</v>
          </cell>
          <cell r="X2122">
            <v>48</v>
          </cell>
          <cell r="Y2122">
            <v>64</v>
          </cell>
          <cell r="Z2122">
            <v>47</v>
          </cell>
          <cell r="AA2122">
            <v>70</v>
          </cell>
          <cell r="AB2122">
            <v>43</v>
          </cell>
          <cell r="AC2122">
            <v>68</v>
          </cell>
          <cell r="AD2122">
            <v>46</v>
          </cell>
          <cell r="AE2122">
            <v>74</v>
          </cell>
          <cell r="AF2122">
            <v>44</v>
          </cell>
          <cell r="AG2122">
            <v>76</v>
          </cell>
          <cell r="AH2122">
            <v>46</v>
          </cell>
          <cell r="AI2122">
            <v>68</v>
          </cell>
          <cell r="AJ2122">
            <v>52</v>
          </cell>
          <cell r="AK2122">
            <v>76</v>
          </cell>
          <cell r="AL2122">
            <v>45</v>
          </cell>
          <cell r="AM2122">
            <v>73</v>
          </cell>
          <cell r="AN2122">
            <v>50</v>
          </cell>
          <cell r="AO2122">
            <v>55</v>
          </cell>
          <cell r="AP2122">
            <v>40</v>
          </cell>
          <cell r="AQ2122">
            <v>60</v>
          </cell>
          <cell r="AR2122">
            <v>48</v>
          </cell>
          <cell r="AS2122">
            <v>53</v>
          </cell>
          <cell r="AT2122">
            <v>29</v>
          </cell>
          <cell r="AU2122">
            <v>76</v>
          </cell>
          <cell r="AV2122">
            <v>53</v>
          </cell>
          <cell r="AW2122">
            <v>79</v>
          </cell>
          <cell r="AX2122">
            <v>57</v>
          </cell>
          <cell r="AY2122">
            <v>80</v>
          </cell>
          <cell r="AZ2122">
            <v>59</v>
          </cell>
        </row>
        <row r="2123">
          <cell r="B2123">
            <v>36528</v>
          </cell>
          <cell r="C2123">
            <v>30</v>
          </cell>
          <cell r="D2123">
            <v>2</v>
          </cell>
          <cell r="E2123">
            <v>59</v>
          </cell>
          <cell r="F2123">
            <v>32</v>
          </cell>
          <cell r="G2123">
            <v>30</v>
          </cell>
          <cell r="H2123">
            <v>2</v>
          </cell>
          <cell r="I2123">
            <v>53</v>
          </cell>
          <cell r="J2123">
            <v>27</v>
          </cell>
          <cell r="K2123">
            <v>58</v>
          </cell>
          <cell r="L2123">
            <v>42</v>
          </cell>
          <cell r="M2123">
            <v>64</v>
          </cell>
          <cell r="N2123">
            <v>50</v>
          </cell>
          <cell r="O2123">
            <v>68</v>
          </cell>
          <cell r="P2123">
            <v>56</v>
          </cell>
          <cell r="Q2123">
            <v>68</v>
          </cell>
          <cell r="R2123">
            <v>52</v>
          </cell>
          <cell r="S2123">
            <v>74</v>
          </cell>
          <cell r="T2123">
            <v>53</v>
          </cell>
          <cell r="U2123">
            <v>74</v>
          </cell>
          <cell r="V2123">
            <v>56</v>
          </cell>
          <cell r="W2123">
            <v>63</v>
          </cell>
          <cell r="X2123">
            <v>55</v>
          </cell>
          <cell r="Y2123">
            <v>71</v>
          </cell>
          <cell r="Z2123">
            <v>52</v>
          </cell>
          <cell r="AA2123">
            <v>74</v>
          </cell>
          <cell r="AB2123">
            <v>55</v>
          </cell>
          <cell r="AC2123">
            <v>71</v>
          </cell>
          <cell r="AD2123">
            <v>51</v>
          </cell>
          <cell r="AE2123">
            <v>77</v>
          </cell>
          <cell r="AF2123">
            <v>53</v>
          </cell>
          <cell r="AG2123">
            <v>77</v>
          </cell>
          <cell r="AH2123">
            <v>48</v>
          </cell>
          <cell r="AI2123">
            <v>73</v>
          </cell>
          <cell r="AJ2123">
            <v>57</v>
          </cell>
          <cell r="AK2123">
            <v>79</v>
          </cell>
          <cell r="AL2123">
            <v>54</v>
          </cell>
          <cell r="AM2123">
            <v>76</v>
          </cell>
          <cell r="AN2123">
            <v>52</v>
          </cell>
          <cell r="AO2123">
            <v>59.5</v>
          </cell>
          <cell r="AP2123">
            <v>36.5</v>
          </cell>
          <cell r="AQ2123">
            <v>66</v>
          </cell>
          <cell r="AR2123">
            <v>44</v>
          </cell>
          <cell r="AS2123">
            <v>56</v>
          </cell>
          <cell r="AT2123">
            <v>33</v>
          </cell>
          <cell r="AU2123">
            <v>78</v>
          </cell>
          <cell r="AV2123">
            <v>53</v>
          </cell>
          <cell r="AW2123">
            <v>81</v>
          </cell>
          <cell r="AX2123">
            <v>55</v>
          </cell>
          <cell r="AY2123">
            <v>80</v>
          </cell>
          <cell r="AZ2123">
            <v>60</v>
          </cell>
        </row>
        <row r="2124">
          <cell r="B2124">
            <v>36529</v>
          </cell>
          <cell r="C2124">
            <v>45</v>
          </cell>
          <cell r="D2124">
            <v>1</v>
          </cell>
          <cell r="E2124">
            <v>65</v>
          </cell>
          <cell r="F2124">
            <v>40</v>
          </cell>
          <cell r="G2124">
            <v>45</v>
          </cell>
          <cell r="H2124">
            <v>1</v>
          </cell>
          <cell r="I2124">
            <v>64</v>
          </cell>
          <cell r="J2124">
            <v>30</v>
          </cell>
          <cell r="K2124">
            <v>65</v>
          </cell>
          <cell r="L2124">
            <v>43</v>
          </cell>
          <cell r="M2124">
            <v>68</v>
          </cell>
          <cell r="N2124">
            <v>47</v>
          </cell>
          <cell r="O2124">
            <v>70</v>
          </cell>
          <cell r="P2124">
            <v>47</v>
          </cell>
          <cell r="Q2124">
            <v>71</v>
          </cell>
          <cell r="R2124">
            <v>48</v>
          </cell>
          <cell r="S2124">
            <v>73</v>
          </cell>
          <cell r="T2124">
            <v>52</v>
          </cell>
          <cell r="U2124">
            <v>76</v>
          </cell>
          <cell r="V2124">
            <v>50</v>
          </cell>
          <cell r="W2124">
            <v>62</v>
          </cell>
          <cell r="X2124">
            <v>35</v>
          </cell>
          <cell r="Y2124">
            <v>64</v>
          </cell>
          <cell r="Z2124">
            <v>45</v>
          </cell>
          <cell r="AA2124">
            <v>73</v>
          </cell>
          <cell r="AB2124">
            <v>51</v>
          </cell>
          <cell r="AC2124">
            <v>65</v>
          </cell>
          <cell r="AD2124">
            <v>46</v>
          </cell>
          <cell r="AE2124">
            <v>69</v>
          </cell>
          <cell r="AF2124">
            <v>50</v>
          </cell>
          <cell r="AG2124">
            <v>76</v>
          </cell>
          <cell r="AH2124">
            <v>56</v>
          </cell>
          <cell r="AI2124">
            <v>64</v>
          </cell>
          <cell r="AJ2124">
            <v>40</v>
          </cell>
          <cell r="AK2124">
            <v>70</v>
          </cell>
          <cell r="AL2124">
            <v>50</v>
          </cell>
          <cell r="AM2124">
            <v>68</v>
          </cell>
          <cell r="AN2124">
            <v>47</v>
          </cell>
          <cell r="AO2124">
            <v>62</v>
          </cell>
          <cell r="AP2124">
            <v>39.5</v>
          </cell>
          <cell r="AQ2124">
            <v>69</v>
          </cell>
          <cell r="AR2124">
            <v>47</v>
          </cell>
          <cell r="AS2124">
            <v>60</v>
          </cell>
          <cell r="AT2124">
            <v>33</v>
          </cell>
          <cell r="AU2124">
            <v>82</v>
          </cell>
          <cell r="AV2124">
            <v>56</v>
          </cell>
          <cell r="AW2124">
            <v>82</v>
          </cell>
          <cell r="AX2124">
            <v>58</v>
          </cell>
          <cell r="AY2124">
            <v>79</v>
          </cell>
          <cell r="AZ2124">
            <v>65</v>
          </cell>
        </row>
        <row r="2125">
          <cell r="B2125">
            <v>36530</v>
          </cell>
          <cell r="C2125">
            <v>42</v>
          </cell>
          <cell r="D2125">
            <v>16</v>
          </cell>
          <cell r="E2125">
            <v>64</v>
          </cell>
          <cell r="F2125">
            <v>38</v>
          </cell>
          <cell r="G2125">
            <v>42</v>
          </cell>
          <cell r="H2125">
            <v>16</v>
          </cell>
          <cell r="I2125">
            <v>65</v>
          </cell>
          <cell r="J2125">
            <v>31</v>
          </cell>
          <cell r="K2125">
            <v>43</v>
          </cell>
          <cell r="L2125">
            <v>22</v>
          </cell>
          <cell r="M2125">
            <v>47</v>
          </cell>
          <cell r="N2125">
            <v>28</v>
          </cell>
          <cell r="O2125">
            <v>46</v>
          </cell>
          <cell r="P2125">
            <v>27</v>
          </cell>
          <cell r="Q2125">
            <v>48</v>
          </cell>
          <cell r="R2125">
            <v>35</v>
          </cell>
          <cell r="S2125">
            <v>53</v>
          </cell>
          <cell r="T2125">
            <v>30</v>
          </cell>
          <cell r="U2125">
            <v>50</v>
          </cell>
          <cell r="V2125">
            <v>40</v>
          </cell>
          <cell r="W2125">
            <v>42</v>
          </cell>
          <cell r="X2125">
            <v>25</v>
          </cell>
          <cell r="Y2125">
            <v>46</v>
          </cell>
          <cell r="Z2125">
            <v>27</v>
          </cell>
          <cell r="AA2125">
            <v>51</v>
          </cell>
          <cell r="AB2125">
            <v>27</v>
          </cell>
          <cell r="AC2125">
            <v>47</v>
          </cell>
          <cell r="AD2125">
            <v>32</v>
          </cell>
          <cell r="AE2125">
            <v>51</v>
          </cell>
          <cell r="AF2125">
            <v>30</v>
          </cell>
          <cell r="AG2125">
            <v>58</v>
          </cell>
          <cell r="AH2125">
            <v>38</v>
          </cell>
          <cell r="AI2125">
            <v>48</v>
          </cell>
          <cell r="AJ2125">
            <v>33</v>
          </cell>
          <cell r="AK2125">
            <v>53</v>
          </cell>
          <cell r="AL2125">
            <v>28</v>
          </cell>
          <cell r="AM2125">
            <v>53</v>
          </cell>
          <cell r="AN2125">
            <v>30</v>
          </cell>
          <cell r="AO2125">
            <v>60.5</v>
          </cell>
          <cell r="AP2125">
            <v>37</v>
          </cell>
          <cell r="AQ2125">
            <v>70</v>
          </cell>
          <cell r="AR2125">
            <v>43</v>
          </cell>
          <cell r="AS2125">
            <v>38</v>
          </cell>
          <cell r="AT2125">
            <v>17</v>
          </cell>
          <cell r="AU2125">
            <v>66</v>
          </cell>
          <cell r="AV2125">
            <v>51</v>
          </cell>
          <cell r="AW2125">
            <v>65</v>
          </cell>
          <cell r="AX2125">
            <v>54</v>
          </cell>
          <cell r="AY2125">
            <v>67</v>
          </cell>
          <cell r="AZ2125">
            <v>53</v>
          </cell>
        </row>
        <row r="2126">
          <cell r="B2126">
            <v>36531</v>
          </cell>
          <cell r="C2126">
            <v>33</v>
          </cell>
          <cell r="D2126">
            <v>18</v>
          </cell>
          <cell r="E2126">
            <v>64</v>
          </cell>
          <cell r="F2126">
            <v>37</v>
          </cell>
          <cell r="G2126">
            <v>33</v>
          </cell>
          <cell r="H2126">
            <v>18</v>
          </cell>
          <cell r="I2126">
            <v>58</v>
          </cell>
          <cell r="J2126">
            <v>29</v>
          </cell>
          <cell r="K2126">
            <v>42</v>
          </cell>
          <cell r="L2126">
            <v>17</v>
          </cell>
          <cell r="M2126">
            <v>43</v>
          </cell>
          <cell r="N2126">
            <v>25</v>
          </cell>
          <cell r="O2126">
            <v>47</v>
          </cell>
          <cell r="P2126">
            <v>22</v>
          </cell>
          <cell r="Q2126">
            <v>47</v>
          </cell>
          <cell r="R2126">
            <v>30</v>
          </cell>
          <cell r="S2126">
            <v>50</v>
          </cell>
          <cell r="T2126">
            <v>25</v>
          </cell>
          <cell r="U2126">
            <v>49</v>
          </cell>
          <cell r="V2126">
            <v>38</v>
          </cell>
          <cell r="W2126">
            <v>48</v>
          </cell>
          <cell r="X2126">
            <v>19</v>
          </cell>
          <cell r="Y2126">
            <v>49</v>
          </cell>
          <cell r="Z2126">
            <v>23</v>
          </cell>
          <cell r="AA2126">
            <v>51</v>
          </cell>
          <cell r="AB2126">
            <v>25</v>
          </cell>
          <cell r="AC2126">
            <v>49</v>
          </cell>
          <cell r="AD2126">
            <v>22</v>
          </cell>
          <cell r="AE2126">
            <v>56</v>
          </cell>
          <cell r="AF2126">
            <v>25</v>
          </cell>
          <cell r="AG2126">
            <v>63</v>
          </cell>
          <cell r="AH2126">
            <v>37</v>
          </cell>
          <cell r="AI2126">
            <v>53</v>
          </cell>
          <cell r="AJ2126">
            <v>30</v>
          </cell>
          <cell r="AK2126">
            <v>57</v>
          </cell>
          <cell r="AL2126">
            <v>25</v>
          </cell>
          <cell r="AM2126">
            <v>57</v>
          </cell>
          <cell r="AN2126">
            <v>26</v>
          </cell>
          <cell r="AO2126">
            <v>61.5</v>
          </cell>
          <cell r="AP2126">
            <v>37.5</v>
          </cell>
          <cell r="AQ2126">
            <v>67</v>
          </cell>
          <cell r="AR2126">
            <v>46</v>
          </cell>
          <cell r="AS2126">
            <v>33</v>
          </cell>
          <cell r="AT2126">
            <v>14</v>
          </cell>
          <cell r="AU2126">
            <v>76</v>
          </cell>
          <cell r="AV2126">
            <v>52</v>
          </cell>
          <cell r="AW2126">
            <v>77</v>
          </cell>
          <cell r="AX2126">
            <v>57</v>
          </cell>
          <cell r="AY2126">
            <v>80</v>
          </cell>
          <cell r="AZ2126">
            <v>59</v>
          </cell>
        </row>
        <row r="2127">
          <cell r="B2127">
            <v>36532</v>
          </cell>
          <cell r="C2127">
            <v>42</v>
          </cell>
          <cell r="D2127">
            <v>3</v>
          </cell>
          <cell r="E2127">
            <v>65</v>
          </cell>
          <cell r="F2127">
            <v>38</v>
          </cell>
          <cell r="G2127">
            <v>42</v>
          </cell>
          <cell r="H2127">
            <v>3</v>
          </cell>
          <cell r="I2127">
            <v>63</v>
          </cell>
          <cell r="J2127">
            <v>29</v>
          </cell>
          <cell r="K2127">
            <v>48</v>
          </cell>
          <cell r="L2127">
            <v>26</v>
          </cell>
          <cell r="M2127">
            <v>52</v>
          </cell>
          <cell r="N2127">
            <v>27</v>
          </cell>
          <cell r="O2127">
            <v>53</v>
          </cell>
          <cell r="P2127">
            <v>24</v>
          </cell>
          <cell r="Q2127">
            <v>54</v>
          </cell>
          <cell r="R2127">
            <v>32</v>
          </cell>
          <cell r="S2127">
            <v>55</v>
          </cell>
          <cell r="T2127">
            <v>32</v>
          </cell>
          <cell r="U2127">
            <v>55</v>
          </cell>
          <cell r="V2127">
            <v>40</v>
          </cell>
          <cell r="W2127">
            <v>50</v>
          </cell>
          <cell r="X2127">
            <v>26</v>
          </cell>
          <cell r="Y2127">
            <v>57</v>
          </cell>
          <cell r="Z2127">
            <v>32</v>
          </cell>
          <cell r="AA2127">
            <v>58</v>
          </cell>
          <cell r="AB2127">
            <v>31</v>
          </cell>
          <cell r="AC2127">
            <v>60</v>
          </cell>
          <cell r="AD2127">
            <v>35</v>
          </cell>
          <cell r="AE2127">
            <v>62</v>
          </cell>
          <cell r="AF2127">
            <v>34</v>
          </cell>
          <cell r="AG2127">
            <v>66</v>
          </cell>
          <cell r="AH2127">
            <v>41</v>
          </cell>
          <cell r="AI2127">
            <v>57</v>
          </cell>
          <cell r="AJ2127">
            <v>34</v>
          </cell>
          <cell r="AK2127">
            <v>65</v>
          </cell>
          <cell r="AL2127">
            <v>33</v>
          </cell>
          <cell r="AM2127">
            <v>65</v>
          </cell>
          <cell r="AN2127">
            <v>37</v>
          </cell>
          <cell r="AO2127">
            <v>58.5</v>
          </cell>
          <cell r="AP2127">
            <v>39</v>
          </cell>
          <cell r="AQ2127">
            <v>63</v>
          </cell>
          <cell r="AR2127">
            <v>46</v>
          </cell>
          <cell r="AS2127">
            <v>43</v>
          </cell>
          <cell r="AT2127">
            <v>29</v>
          </cell>
          <cell r="AU2127">
            <v>75</v>
          </cell>
          <cell r="AV2127">
            <v>61</v>
          </cell>
          <cell r="AW2127">
            <v>78</v>
          </cell>
          <cell r="AX2127">
            <v>62</v>
          </cell>
          <cell r="AY2127">
            <v>76</v>
          </cell>
          <cell r="AZ2127">
            <v>64</v>
          </cell>
        </row>
        <row r="2128">
          <cell r="B2128">
            <v>36533</v>
          </cell>
          <cell r="C2128">
            <v>44</v>
          </cell>
          <cell r="D2128">
            <v>0</v>
          </cell>
          <cell r="E2128">
            <v>63</v>
          </cell>
          <cell r="F2128">
            <v>38</v>
          </cell>
          <cell r="G2128">
            <v>44</v>
          </cell>
          <cell r="H2128">
            <v>0</v>
          </cell>
          <cell r="I2128">
            <v>63</v>
          </cell>
          <cell r="J2128">
            <v>31</v>
          </cell>
          <cell r="K2128">
            <v>38</v>
          </cell>
          <cell r="L2128">
            <v>20</v>
          </cell>
          <cell r="M2128">
            <v>41</v>
          </cell>
          <cell r="N2128">
            <v>26</v>
          </cell>
          <cell r="O2128">
            <v>44</v>
          </cell>
          <cell r="P2128">
            <v>22</v>
          </cell>
          <cell r="Q2128">
            <v>45</v>
          </cell>
          <cell r="R2128">
            <v>30</v>
          </cell>
          <cell r="S2128">
            <v>49</v>
          </cell>
          <cell r="T2128">
            <v>25</v>
          </cell>
          <cell r="U2128">
            <v>49</v>
          </cell>
          <cell r="V2128">
            <v>30</v>
          </cell>
          <cell r="W2128">
            <v>50</v>
          </cell>
          <cell r="X2128">
            <v>24</v>
          </cell>
          <cell r="Y2128">
            <v>52</v>
          </cell>
          <cell r="Z2128">
            <v>27</v>
          </cell>
          <cell r="AA2128">
            <v>54</v>
          </cell>
          <cell r="AB2128">
            <v>26</v>
          </cell>
          <cell r="AC2128">
            <v>53</v>
          </cell>
          <cell r="AD2128">
            <v>26</v>
          </cell>
          <cell r="AE2128">
            <v>57</v>
          </cell>
          <cell r="AF2128">
            <v>30</v>
          </cell>
          <cell r="AG2128">
            <v>63</v>
          </cell>
          <cell r="AH2128">
            <v>38</v>
          </cell>
          <cell r="AI2128">
            <v>54</v>
          </cell>
          <cell r="AJ2128">
            <v>37</v>
          </cell>
          <cell r="AK2128">
            <v>61</v>
          </cell>
          <cell r="AL2128">
            <v>30</v>
          </cell>
          <cell r="AM2128">
            <v>62</v>
          </cell>
          <cell r="AN2128">
            <v>32</v>
          </cell>
          <cell r="AO2128">
            <v>59</v>
          </cell>
          <cell r="AP2128">
            <v>35.5</v>
          </cell>
          <cell r="AQ2128">
            <v>62</v>
          </cell>
          <cell r="AR2128">
            <v>41</v>
          </cell>
          <cell r="AS2128">
            <v>37</v>
          </cell>
          <cell r="AT2128">
            <v>27</v>
          </cell>
          <cell r="AU2128">
            <v>78</v>
          </cell>
          <cell r="AV2128">
            <v>56</v>
          </cell>
          <cell r="AW2128">
            <v>78</v>
          </cell>
          <cell r="AX2128">
            <v>61</v>
          </cell>
          <cell r="AY2128">
            <v>71</v>
          </cell>
          <cell r="AZ2128">
            <v>62</v>
          </cell>
        </row>
        <row r="2129">
          <cell r="B2129">
            <v>36534</v>
          </cell>
          <cell r="C2129">
            <v>46</v>
          </cell>
          <cell r="D2129">
            <v>19</v>
          </cell>
          <cell r="E2129">
            <v>63</v>
          </cell>
          <cell r="F2129">
            <v>36</v>
          </cell>
          <cell r="G2129">
            <v>46</v>
          </cell>
          <cell r="H2129">
            <v>19</v>
          </cell>
          <cell r="I2129">
            <v>65</v>
          </cell>
          <cell r="J2129">
            <v>30</v>
          </cell>
          <cell r="K2129">
            <v>48</v>
          </cell>
          <cell r="L2129">
            <v>31</v>
          </cell>
          <cell r="M2129">
            <v>47</v>
          </cell>
          <cell r="N2129">
            <v>35</v>
          </cell>
          <cell r="O2129">
            <v>47</v>
          </cell>
          <cell r="P2129">
            <v>35</v>
          </cell>
          <cell r="Q2129">
            <v>47</v>
          </cell>
          <cell r="R2129">
            <v>40</v>
          </cell>
          <cell r="S2129">
            <v>48</v>
          </cell>
          <cell r="T2129">
            <v>33</v>
          </cell>
          <cell r="U2129">
            <v>54</v>
          </cell>
          <cell r="V2129">
            <v>45</v>
          </cell>
          <cell r="W2129">
            <v>50</v>
          </cell>
          <cell r="X2129">
            <v>36</v>
          </cell>
          <cell r="Y2129">
            <v>45</v>
          </cell>
          <cell r="Z2129">
            <v>40</v>
          </cell>
          <cell r="AA2129">
            <v>50</v>
          </cell>
          <cell r="AB2129">
            <v>41</v>
          </cell>
          <cell r="AC2129">
            <v>47</v>
          </cell>
          <cell r="AD2129">
            <v>36</v>
          </cell>
          <cell r="AE2129">
            <v>62</v>
          </cell>
          <cell r="AF2129">
            <v>43</v>
          </cell>
          <cell r="AG2129">
            <v>71</v>
          </cell>
          <cell r="AH2129">
            <v>46</v>
          </cell>
          <cell r="AI2129">
            <v>60</v>
          </cell>
          <cell r="AJ2129">
            <v>46</v>
          </cell>
          <cell r="AK2129">
            <v>67</v>
          </cell>
          <cell r="AL2129">
            <v>50</v>
          </cell>
          <cell r="AM2129">
            <v>68</v>
          </cell>
          <cell r="AN2129">
            <v>42</v>
          </cell>
          <cell r="AO2129">
            <v>60</v>
          </cell>
          <cell r="AP2129">
            <v>38</v>
          </cell>
          <cell r="AQ2129">
            <v>62</v>
          </cell>
          <cell r="AR2129">
            <v>45</v>
          </cell>
          <cell r="AS2129">
            <v>44</v>
          </cell>
          <cell r="AT2129">
            <v>31</v>
          </cell>
          <cell r="AU2129">
            <v>80</v>
          </cell>
          <cell r="AV2129">
            <v>58</v>
          </cell>
          <cell r="AW2129">
            <v>81</v>
          </cell>
          <cell r="AX2129">
            <v>55</v>
          </cell>
          <cell r="AY2129">
            <v>76</v>
          </cell>
          <cell r="AZ2129">
            <v>60</v>
          </cell>
        </row>
        <row r="2130">
          <cell r="B2130">
            <v>36535</v>
          </cell>
          <cell r="C2130">
            <v>50</v>
          </cell>
          <cell r="D2130">
            <v>15</v>
          </cell>
          <cell r="E2130">
            <v>68</v>
          </cell>
          <cell r="F2130">
            <v>39</v>
          </cell>
          <cell r="G2130">
            <v>50</v>
          </cell>
          <cell r="H2130">
            <v>15</v>
          </cell>
          <cell r="I2130">
            <v>71</v>
          </cell>
          <cell r="J2130">
            <v>34</v>
          </cell>
          <cell r="K2130">
            <v>50</v>
          </cell>
          <cell r="L2130">
            <v>39</v>
          </cell>
          <cell r="M2130">
            <v>57</v>
          </cell>
          <cell r="N2130">
            <v>42</v>
          </cell>
          <cell r="O2130">
            <v>52</v>
          </cell>
          <cell r="P2130">
            <v>42</v>
          </cell>
          <cell r="Q2130">
            <v>52</v>
          </cell>
          <cell r="R2130">
            <v>44</v>
          </cell>
          <cell r="S2130">
            <v>62</v>
          </cell>
          <cell r="T2130">
            <v>44</v>
          </cell>
          <cell r="U2130">
            <v>64</v>
          </cell>
          <cell r="V2130">
            <v>48</v>
          </cell>
          <cell r="W2130">
            <v>60</v>
          </cell>
          <cell r="X2130">
            <v>37</v>
          </cell>
          <cell r="Y2130">
            <v>60</v>
          </cell>
          <cell r="Z2130">
            <v>44</v>
          </cell>
          <cell r="AA2130">
            <v>66</v>
          </cell>
          <cell r="AB2130">
            <v>46</v>
          </cell>
          <cell r="AC2130">
            <v>65</v>
          </cell>
          <cell r="AD2130">
            <v>45</v>
          </cell>
          <cell r="AE2130">
            <v>68</v>
          </cell>
          <cell r="AF2130">
            <v>45</v>
          </cell>
          <cell r="AG2130">
            <v>69</v>
          </cell>
          <cell r="AH2130">
            <v>48</v>
          </cell>
          <cell r="AI2130">
            <v>63</v>
          </cell>
          <cell r="AJ2130">
            <v>46</v>
          </cell>
          <cell r="AK2130">
            <v>70</v>
          </cell>
          <cell r="AL2130">
            <v>39</v>
          </cell>
          <cell r="AM2130">
            <v>69</v>
          </cell>
          <cell r="AN2130">
            <v>42</v>
          </cell>
          <cell r="AO2130">
            <v>60</v>
          </cell>
          <cell r="AP2130">
            <v>41</v>
          </cell>
          <cell r="AQ2130">
            <v>62</v>
          </cell>
          <cell r="AR2130">
            <v>48</v>
          </cell>
          <cell r="AS2130">
            <v>44</v>
          </cell>
          <cell r="AT2130">
            <v>28</v>
          </cell>
          <cell r="AU2130">
            <v>81</v>
          </cell>
          <cell r="AV2130">
            <v>61</v>
          </cell>
          <cell r="AW2130">
            <v>82</v>
          </cell>
          <cell r="AX2130">
            <v>59</v>
          </cell>
          <cell r="AY2130">
            <v>112</v>
          </cell>
          <cell r="AZ2130">
            <v>65</v>
          </cell>
        </row>
        <row r="2131">
          <cell r="B2131">
            <v>36536</v>
          </cell>
          <cell r="C2131">
            <v>50</v>
          </cell>
          <cell r="D2131">
            <v>15</v>
          </cell>
          <cell r="E2131">
            <v>71</v>
          </cell>
          <cell r="F2131">
            <v>42</v>
          </cell>
          <cell r="G2131">
            <v>50</v>
          </cell>
          <cell r="H2131">
            <v>15</v>
          </cell>
          <cell r="I2131">
            <v>74</v>
          </cell>
          <cell r="J2131">
            <v>37</v>
          </cell>
          <cell r="K2131">
            <v>50</v>
          </cell>
          <cell r="L2131">
            <v>34</v>
          </cell>
          <cell r="M2131">
            <v>54</v>
          </cell>
          <cell r="N2131">
            <v>39</v>
          </cell>
          <cell r="O2131">
            <v>54</v>
          </cell>
          <cell r="P2131">
            <v>38</v>
          </cell>
          <cell r="Q2131">
            <v>57</v>
          </cell>
          <cell r="R2131">
            <v>40</v>
          </cell>
          <cell r="S2131">
            <v>64</v>
          </cell>
          <cell r="T2131">
            <v>41</v>
          </cell>
          <cell r="U2131">
            <v>68</v>
          </cell>
          <cell r="V2131">
            <v>46</v>
          </cell>
          <cell r="W2131">
            <v>65</v>
          </cell>
          <cell r="X2131">
            <v>29</v>
          </cell>
          <cell r="Y2131">
            <v>67</v>
          </cell>
          <cell r="Z2131">
            <v>42</v>
          </cell>
          <cell r="AA2131">
            <v>70</v>
          </cell>
          <cell r="AB2131">
            <v>43</v>
          </cell>
          <cell r="AC2131">
            <v>70</v>
          </cell>
          <cell r="AD2131">
            <v>41</v>
          </cell>
          <cell r="AE2131">
            <v>72</v>
          </cell>
          <cell r="AF2131">
            <v>39</v>
          </cell>
          <cell r="AG2131">
            <v>73</v>
          </cell>
          <cell r="AH2131">
            <v>39</v>
          </cell>
          <cell r="AI2131">
            <v>67</v>
          </cell>
          <cell r="AJ2131">
            <v>44</v>
          </cell>
          <cell r="AK2131">
            <v>72</v>
          </cell>
          <cell r="AL2131">
            <v>34</v>
          </cell>
          <cell r="AM2131">
            <v>73</v>
          </cell>
          <cell r="AN2131">
            <v>39</v>
          </cell>
          <cell r="AO2131">
            <v>60.5</v>
          </cell>
          <cell r="AP2131">
            <v>43</v>
          </cell>
          <cell r="AQ2131">
            <v>60</v>
          </cell>
          <cell r="AR2131">
            <v>50</v>
          </cell>
          <cell r="AS2131">
            <v>45</v>
          </cell>
          <cell r="AT2131">
            <v>37</v>
          </cell>
          <cell r="AU2131">
            <v>76</v>
          </cell>
          <cell r="AV2131">
            <v>50</v>
          </cell>
          <cell r="AW2131">
            <v>77</v>
          </cell>
          <cell r="AX2131">
            <v>53</v>
          </cell>
          <cell r="AY2131">
            <v>85</v>
          </cell>
          <cell r="AZ2131">
            <v>56</v>
          </cell>
        </row>
        <row r="2132">
          <cell r="B2132">
            <v>36537</v>
          </cell>
          <cell r="C2132">
            <v>50</v>
          </cell>
          <cell r="D2132">
            <v>25</v>
          </cell>
          <cell r="E2132">
            <v>73</v>
          </cell>
          <cell r="F2132">
            <v>44</v>
          </cell>
          <cell r="G2132">
            <v>50</v>
          </cell>
          <cell r="H2132">
            <v>25</v>
          </cell>
          <cell r="I2132">
            <v>74</v>
          </cell>
          <cell r="J2132">
            <v>40</v>
          </cell>
          <cell r="K2132">
            <v>44</v>
          </cell>
          <cell r="L2132">
            <v>29</v>
          </cell>
          <cell r="M2132">
            <v>47</v>
          </cell>
          <cell r="N2132">
            <v>34</v>
          </cell>
          <cell r="O2132">
            <v>50</v>
          </cell>
          <cell r="P2132">
            <v>31</v>
          </cell>
          <cell r="Q2132">
            <v>53</v>
          </cell>
          <cell r="R2132">
            <v>36</v>
          </cell>
          <cell r="S2132">
            <v>57</v>
          </cell>
          <cell r="T2132">
            <v>27</v>
          </cell>
          <cell r="U2132">
            <v>57</v>
          </cell>
          <cell r="V2132">
            <v>37</v>
          </cell>
          <cell r="W2132">
            <v>66</v>
          </cell>
          <cell r="X2132">
            <v>28</v>
          </cell>
          <cell r="Y2132">
            <v>60</v>
          </cell>
          <cell r="Z2132">
            <v>29</v>
          </cell>
          <cell r="AA2132">
            <v>61</v>
          </cell>
          <cell r="AB2132">
            <v>31</v>
          </cell>
          <cell r="AC2132">
            <v>66</v>
          </cell>
          <cell r="AD2132">
            <v>32</v>
          </cell>
          <cell r="AE2132">
            <v>74</v>
          </cell>
          <cell r="AF2132">
            <v>35</v>
          </cell>
          <cell r="AG2132">
            <v>72</v>
          </cell>
          <cell r="AH2132">
            <v>39</v>
          </cell>
          <cell r="AI2132">
            <v>68</v>
          </cell>
          <cell r="AJ2132">
            <v>41</v>
          </cell>
          <cell r="AK2132">
            <v>76</v>
          </cell>
          <cell r="AL2132">
            <v>32</v>
          </cell>
          <cell r="AM2132">
            <v>65</v>
          </cell>
          <cell r="AN2132">
            <v>35</v>
          </cell>
          <cell r="AO2132">
            <v>62.5</v>
          </cell>
          <cell r="AP2132">
            <v>49</v>
          </cell>
          <cell r="AQ2132">
            <v>62</v>
          </cell>
          <cell r="AR2132">
            <v>53</v>
          </cell>
          <cell r="AS2132">
            <v>38</v>
          </cell>
          <cell r="AT2132">
            <v>29</v>
          </cell>
          <cell r="AU2132">
            <v>74</v>
          </cell>
          <cell r="AV2132">
            <v>45</v>
          </cell>
          <cell r="AW2132">
            <v>78</v>
          </cell>
          <cell r="AX2132">
            <v>48</v>
          </cell>
          <cell r="AY2132">
            <v>77</v>
          </cell>
          <cell r="AZ2132">
            <v>52</v>
          </cell>
        </row>
        <row r="2133">
          <cell r="B2133">
            <v>36538</v>
          </cell>
          <cell r="C2133">
            <v>59</v>
          </cell>
          <cell r="D2133">
            <v>18</v>
          </cell>
          <cell r="E2133">
            <v>77</v>
          </cell>
          <cell r="F2133">
            <v>44</v>
          </cell>
          <cell r="G2133">
            <v>59</v>
          </cell>
          <cell r="H2133">
            <v>18</v>
          </cell>
          <cell r="I2133">
            <v>78</v>
          </cell>
          <cell r="J2133">
            <v>39</v>
          </cell>
          <cell r="K2133">
            <v>36</v>
          </cell>
          <cell r="L2133">
            <v>17</v>
          </cell>
          <cell r="M2133">
            <v>51</v>
          </cell>
          <cell r="N2133">
            <v>22</v>
          </cell>
          <cell r="O2133">
            <v>61</v>
          </cell>
          <cell r="P2133">
            <v>28</v>
          </cell>
          <cell r="Q2133">
            <v>62</v>
          </cell>
          <cell r="R2133">
            <v>30</v>
          </cell>
          <cell r="S2133">
            <v>69</v>
          </cell>
          <cell r="T2133">
            <v>33</v>
          </cell>
          <cell r="U2133">
            <v>68</v>
          </cell>
          <cell r="V2133">
            <v>37</v>
          </cell>
          <cell r="W2133">
            <v>63</v>
          </cell>
          <cell r="X2133">
            <v>31</v>
          </cell>
          <cell r="Y2133">
            <v>69</v>
          </cell>
          <cell r="Z2133">
            <v>35</v>
          </cell>
          <cell r="AA2133">
            <v>70</v>
          </cell>
          <cell r="AB2133">
            <v>38</v>
          </cell>
          <cell r="AC2133">
            <v>73</v>
          </cell>
          <cell r="AD2133">
            <v>37</v>
          </cell>
          <cell r="AE2133">
            <v>74</v>
          </cell>
          <cell r="AF2133">
            <v>47</v>
          </cell>
          <cell r="AG2133">
            <v>73</v>
          </cell>
          <cell r="AH2133">
            <v>48</v>
          </cell>
          <cell r="AI2133">
            <v>69</v>
          </cell>
          <cell r="AJ2133">
            <v>39</v>
          </cell>
          <cell r="AK2133">
            <v>75</v>
          </cell>
          <cell r="AL2133">
            <v>39</v>
          </cell>
          <cell r="AM2133">
            <v>74</v>
          </cell>
          <cell r="AN2133">
            <v>47</v>
          </cell>
          <cell r="AO2133">
            <v>72.5</v>
          </cell>
          <cell r="AP2133">
            <v>43.5</v>
          </cell>
          <cell r="AQ2133">
            <v>75</v>
          </cell>
          <cell r="AR2133">
            <v>49</v>
          </cell>
          <cell r="AS2133">
            <v>30</v>
          </cell>
          <cell r="AT2133">
            <v>6</v>
          </cell>
          <cell r="AU2133">
            <v>80</v>
          </cell>
          <cell r="AV2133">
            <v>49</v>
          </cell>
          <cell r="AW2133">
            <v>80</v>
          </cell>
          <cell r="AX2133">
            <v>49</v>
          </cell>
          <cell r="AY2133">
            <v>75</v>
          </cell>
          <cell r="AZ2133">
            <v>52</v>
          </cell>
        </row>
        <row r="2134">
          <cell r="B2134">
            <v>36539</v>
          </cell>
          <cell r="C2134">
            <v>57</v>
          </cell>
          <cell r="D2134">
            <v>19</v>
          </cell>
          <cell r="E2134">
            <v>81</v>
          </cell>
          <cell r="F2134">
            <v>49</v>
          </cell>
          <cell r="G2134">
            <v>57</v>
          </cell>
          <cell r="H2134">
            <v>19</v>
          </cell>
          <cell r="I2134">
            <v>80</v>
          </cell>
          <cell r="J2134">
            <v>46</v>
          </cell>
          <cell r="K2134">
            <v>23</v>
          </cell>
          <cell r="L2134">
            <v>12</v>
          </cell>
          <cell r="M2134">
            <v>28</v>
          </cell>
          <cell r="N2134">
            <v>18</v>
          </cell>
          <cell r="O2134">
            <v>31</v>
          </cell>
          <cell r="P2134">
            <v>20</v>
          </cell>
          <cell r="Q2134">
            <v>32</v>
          </cell>
          <cell r="R2134">
            <v>23</v>
          </cell>
          <cell r="S2134">
            <v>35</v>
          </cell>
          <cell r="T2134">
            <v>23</v>
          </cell>
          <cell r="U2134">
            <v>37</v>
          </cell>
          <cell r="V2134">
            <v>28</v>
          </cell>
          <cell r="W2134">
            <v>37</v>
          </cell>
          <cell r="X2134">
            <v>24</v>
          </cell>
          <cell r="Y2134">
            <v>40</v>
          </cell>
          <cell r="Z2134">
            <v>24</v>
          </cell>
          <cell r="AA2134">
            <v>38</v>
          </cell>
          <cell r="AB2134">
            <v>24</v>
          </cell>
          <cell r="AC2134">
            <v>43</v>
          </cell>
          <cell r="AD2134">
            <v>26</v>
          </cell>
          <cell r="AE2134">
            <v>47</v>
          </cell>
          <cell r="AF2134">
            <v>28</v>
          </cell>
          <cell r="AG2134">
            <v>54</v>
          </cell>
          <cell r="AH2134">
            <v>30</v>
          </cell>
          <cell r="AI2134">
            <v>47</v>
          </cell>
          <cell r="AJ2134">
            <v>30</v>
          </cell>
          <cell r="AK2134">
            <v>51</v>
          </cell>
          <cell r="AL2134">
            <v>24</v>
          </cell>
          <cell r="AM2134">
            <v>53</v>
          </cell>
          <cell r="AN2134">
            <v>30</v>
          </cell>
          <cell r="AO2134">
            <v>72</v>
          </cell>
          <cell r="AP2134">
            <v>47</v>
          </cell>
          <cell r="AQ2134">
            <v>77</v>
          </cell>
          <cell r="AR2134">
            <v>53</v>
          </cell>
          <cell r="AS2134">
            <v>12</v>
          </cell>
          <cell r="AT2134">
            <v>1</v>
          </cell>
          <cell r="AU2134">
            <v>64</v>
          </cell>
          <cell r="AV2134">
            <v>52</v>
          </cell>
          <cell r="AW2134">
            <v>65</v>
          </cell>
          <cell r="AX2134">
            <v>46</v>
          </cell>
          <cell r="AY2134">
            <v>68</v>
          </cell>
          <cell r="AZ2134">
            <v>46</v>
          </cell>
        </row>
        <row r="2135">
          <cell r="B2135">
            <v>36540</v>
          </cell>
          <cell r="C2135">
            <v>60</v>
          </cell>
          <cell r="D2135">
            <v>23</v>
          </cell>
          <cell r="E2135">
            <v>81</v>
          </cell>
          <cell r="F2135">
            <v>48</v>
          </cell>
          <cell r="G2135">
            <v>60</v>
          </cell>
          <cell r="H2135">
            <v>23</v>
          </cell>
          <cell r="I2135">
            <v>85</v>
          </cell>
          <cell r="J2135">
            <v>47</v>
          </cell>
          <cell r="K2135">
            <v>30</v>
          </cell>
          <cell r="L2135">
            <v>12</v>
          </cell>
          <cell r="M2135">
            <v>31</v>
          </cell>
          <cell r="N2135">
            <v>17</v>
          </cell>
          <cell r="O2135">
            <v>34</v>
          </cell>
          <cell r="P2135">
            <v>17</v>
          </cell>
          <cell r="Q2135">
            <v>36</v>
          </cell>
          <cell r="R2135">
            <v>22</v>
          </cell>
          <cell r="S2135">
            <v>38</v>
          </cell>
          <cell r="T2135">
            <v>15</v>
          </cell>
          <cell r="U2135">
            <v>39</v>
          </cell>
          <cell r="V2135">
            <v>28</v>
          </cell>
          <cell r="W2135">
            <v>50</v>
          </cell>
          <cell r="X2135">
            <v>15</v>
          </cell>
          <cell r="Y2135">
            <v>43</v>
          </cell>
          <cell r="Z2135">
            <v>20</v>
          </cell>
          <cell r="AA2135">
            <v>44</v>
          </cell>
          <cell r="AB2135">
            <v>19</v>
          </cell>
          <cell r="AC2135">
            <v>48</v>
          </cell>
          <cell r="AD2135">
            <v>17</v>
          </cell>
          <cell r="AE2135">
            <v>53</v>
          </cell>
          <cell r="AF2135">
            <v>20</v>
          </cell>
          <cell r="AG2135">
            <v>53</v>
          </cell>
          <cell r="AH2135">
            <v>23</v>
          </cell>
          <cell r="AI2135">
            <v>56</v>
          </cell>
          <cell r="AJ2135">
            <v>27</v>
          </cell>
          <cell r="AK2135">
            <v>32</v>
          </cell>
          <cell r="AL2135">
            <v>58</v>
          </cell>
          <cell r="AM2135">
            <v>56</v>
          </cell>
          <cell r="AN2135">
            <v>23</v>
          </cell>
          <cell r="AO2135">
            <v>69.5</v>
          </cell>
          <cell r="AP2135">
            <v>54.5</v>
          </cell>
          <cell r="AQ2135">
            <v>74</v>
          </cell>
          <cell r="AR2135">
            <v>58</v>
          </cell>
          <cell r="AS2135">
            <v>18</v>
          </cell>
          <cell r="AT2135">
            <v>-4</v>
          </cell>
          <cell r="AU2135">
            <v>65</v>
          </cell>
          <cell r="AV2135">
            <v>45</v>
          </cell>
          <cell r="AW2135">
            <v>67</v>
          </cell>
          <cell r="AX2135">
            <v>44</v>
          </cell>
          <cell r="AY2135">
            <v>67</v>
          </cell>
          <cell r="AZ2135">
            <v>41</v>
          </cell>
        </row>
        <row r="2136">
          <cell r="B2136">
            <v>36541</v>
          </cell>
          <cell r="C2136">
            <v>56</v>
          </cell>
          <cell r="D2136">
            <v>24</v>
          </cell>
          <cell r="E2136">
            <v>77</v>
          </cell>
          <cell r="F2136">
            <v>49</v>
          </cell>
          <cell r="G2136">
            <v>56</v>
          </cell>
          <cell r="H2136">
            <v>24</v>
          </cell>
          <cell r="I2136">
            <v>84</v>
          </cell>
          <cell r="J2136">
            <v>46</v>
          </cell>
          <cell r="K2136">
            <v>48</v>
          </cell>
          <cell r="L2136">
            <v>25</v>
          </cell>
          <cell r="M2136">
            <v>52</v>
          </cell>
          <cell r="N2136">
            <v>26</v>
          </cell>
          <cell r="O2136">
            <v>59</v>
          </cell>
          <cell r="P2136">
            <v>29</v>
          </cell>
          <cell r="Q2136">
            <v>62</v>
          </cell>
          <cell r="R2136">
            <v>31</v>
          </cell>
          <cell r="S2136">
            <v>57</v>
          </cell>
          <cell r="T2136">
            <v>36</v>
          </cell>
          <cell r="U2136">
            <v>58</v>
          </cell>
          <cell r="V2136">
            <v>38</v>
          </cell>
          <cell r="W2136">
            <v>47</v>
          </cell>
          <cell r="X2136">
            <v>27</v>
          </cell>
          <cell r="Y2136">
            <v>61</v>
          </cell>
          <cell r="Z2136">
            <v>37</v>
          </cell>
          <cell r="AA2136">
            <v>63</v>
          </cell>
          <cell r="AB2136">
            <v>37</v>
          </cell>
          <cell r="AC2136">
            <v>63</v>
          </cell>
          <cell r="AD2136">
            <v>40</v>
          </cell>
          <cell r="AE2136">
            <v>60</v>
          </cell>
          <cell r="AF2136">
            <v>31</v>
          </cell>
          <cell r="AG2136">
            <v>67</v>
          </cell>
          <cell r="AH2136">
            <v>33</v>
          </cell>
          <cell r="AI2136">
            <v>59</v>
          </cell>
          <cell r="AJ2136">
            <v>36</v>
          </cell>
          <cell r="AK2136">
            <v>68</v>
          </cell>
          <cell r="AL2136">
            <v>32</v>
          </cell>
          <cell r="AM2136">
            <v>68</v>
          </cell>
          <cell r="AN2136">
            <v>27</v>
          </cell>
          <cell r="AO2136">
            <v>63.5</v>
          </cell>
          <cell r="AP2136">
            <v>54</v>
          </cell>
          <cell r="AQ2136">
            <v>64</v>
          </cell>
          <cell r="AR2136">
            <v>58</v>
          </cell>
          <cell r="AS2136">
            <v>37</v>
          </cell>
          <cell r="AT2136">
            <v>8</v>
          </cell>
          <cell r="AU2136">
            <v>68</v>
          </cell>
          <cell r="AV2136">
            <v>41</v>
          </cell>
          <cell r="AW2136">
            <v>71</v>
          </cell>
          <cell r="AX2136">
            <v>45</v>
          </cell>
          <cell r="AY2136">
            <v>70</v>
          </cell>
          <cell r="AZ2136">
            <v>47</v>
          </cell>
        </row>
        <row r="2137">
          <cell r="B2137">
            <v>36542</v>
          </cell>
          <cell r="C2137">
            <v>55</v>
          </cell>
          <cell r="D2137">
            <v>32</v>
          </cell>
          <cell r="E2137">
            <v>78</v>
          </cell>
          <cell r="F2137">
            <v>53</v>
          </cell>
          <cell r="G2137">
            <v>55</v>
          </cell>
          <cell r="H2137">
            <v>32</v>
          </cell>
          <cell r="I2137">
            <v>81</v>
          </cell>
          <cell r="J2137">
            <v>43</v>
          </cell>
          <cell r="K2137">
            <v>18</v>
          </cell>
          <cell r="L2137">
            <v>5</v>
          </cell>
          <cell r="M2137">
            <v>26</v>
          </cell>
          <cell r="N2137">
            <v>10</v>
          </cell>
          <cell r="O2137">
            <v>29</v>
          </cell>
          <cell r="P2137">
            <v>16</v>
          </cell>
          <cell r="Q2137">
            <v>31</v>
          </cell>
          <cell r="R2137">
            <v>20</v>
          </cell>
          <cell r="S2137">
            <v>36</v>
          </cell>
          <cell r="T2137">
            <v>21</v>
          </cell>
          <cell r="U2137">
            <v>42</v>
          </cell>
          <cell r="V2137">
            <v>25</v>
          </cell>
          <cell r="W2137">
            <v>52</v>
          </cell>
          <cell r="X2137">
            <v>33</v>
          </cell>
          <cell r="Y2137">
            <v>49</v>
          </cell>
          <cell r="Z2137">
            <v>32</v>
          </cell>
          <cell r="AA2137">
            <v>51</v>
          </cell>
          <cell r="AB2137">
            <v>29</v>
          </cell>
          <cell r="AC2137">
            <v>49</v>
          </cell>
          <cell r="AD2137">
            <v>35</v>
          </cell>
          <cell r="AE2137">
            <v>55</v>
          </cell>
          <cell r="AF2137">
            <v>37</v>
          </cell>
          <cell r="AG2137">
            <v>59</v>
          </cell>
          <cell r="AH2137">
            <v>40</v>
          </cell>
          <cell r="AI2137">
            <v>62</v>
          </cell>
          <cell r="AJ2137">
            <v>48</v>
          </cell>
          <cell r="AK2137">
            <v>61</v>
          </cell>
          <cell r="AL2137">
            <v>53</v>
          </cell>
          <cell r="AM2137">
            <v>67</v>
          </cell>
          <cell r="AN2137">
            <v>52</v>
          </cell>
          <cell r="AO2137">
            <v>63.5</v>
          </cell>
          <cell r="AP2137">
            <v>54</v>
          </cell>
          <cell r="AQ2137">
            <v>68</v>
          </cell>
          <cell r="AR2137">
            <v>58</v>
          </cell>
          <cell r="AS2137">
            <v>8</v>
          </cell>
          <cell r="AT2137">
            <v>-7</v>
          </cell>
          <cell r="AU2137">
            <v>69</v>
          </cell>
          <cell r="AV2137">
            <v>42</v>
          </cell>
          <cell r="AW2137">
            <v>70</v>
          </cell>
          <cell r="AX2137">
            <v>43</v>
          </cell>
          <cell r="AY2137">
            <v>72</v>
          </cell>
          <cell r="AZ2137">
            <v>47</v>
          </cell>
        </row>
        <row r="2138">
          <cell r="B2138">
            <v>36543</v>
          </cell>
          <cell r="C2138">
            <v>61</v>
          </cell>
          <cell r="D2138">
            <v>27</v>
          </cell>
          <cell r="E2138">
            <v>79</v>
          </cell>
          <cell r="F2138">
            <v>57</v>
          </cell>
          <cell r="G2138">
            <v>61</v>
          </cell>
          <cell r="H2138">
            <v>27</v>
          </cell>
          <cell r="I2138">
            <v>84</v>
          </cell>
          <cell r="J2138">
            <v>50</v>
          </cell>
          <cell r="K2138">
            <v>21</v>
          </cell>
          <cell r="L2138">
            <v>4</v>
          </cell>
          <cell r="M2138">
            <v>21</v>
          </cell>
          <cell r="N2138">
            <v>7</v>
          </cell>
          <cell r="O2138">
            <v>22</v>
          </cell>
          <cell r="P2138">
            <v>11</v>
          </cell>
          <cell r="Q2138">
            <v>22</v>
          </cell>
          <cell r="R2138">
            <v>18</v>
          </cell>
          <cell r="S2138">
            <v>26</v>
          </cell>
          <cell r="T2138">
            <v>19</v>
          </cell>
          <cell r="U2138">
            <v>27</v>
          </cell>
          <cell r="V2138">
            <v>22</v>
          </cell>
          <cell r="W2138">
            <v>41</v>
          </cell>
          <cell r="X2138">
            <v>30</v>
          </cell>
          <cell r="Y2138">
            <v>34</v>
          </cell>
          <cell r="Z2138">
            <v>24</v>
          </cell>
          <cell r="AA2138">
            <v>31</v>
          </cell>
          <cell r="AB2138">
            <v>22</v>
          </cell>
          <cell r="AC2138">
            <v>39</v>
          </cell>
          <cell r="AD2138">
            <v>29</v>
          </cell>
          <cell r="AE2138">
            <v>42</v>
          </cell>
          <cell r="AF2138">
            <v>32</v>
          </cell>
          <cell r="AG2138">
            <v>45</v>
          </cell>
          <cell r="AH2138">
            <v>37</v>
          </cell>
          <cell r="AI2138">
            <v>54</v>
          </cell>
          <cell r="AJ2138">
            <v>41</v>
          </cell>
          <cell r="AK2138">
            <v>45</v>
          </cell>
          <cell r="AL2138">
            <v>39</v>
          </cell>
          <cell r="AM2138">
            <v>68</v>
          </cell>
          <cell r="AN2138">
            <v>45</v>
          </cell>
          <cell r="AO2138">
            <v>71</v>
          </cell>
          <cell r="AP2138">
            <v>57</v>
          </cell>
          <cell r="AQ2138">
            <v>76</v>
          </cell>
          <cell r="AR2138">
            <v>60</v>
          </cell>
          <cell r="AS2138">
            <v>5</v>
          </cell>
          <cell r="AT2138">
            <v>-8</v>
          </cell>
          <cell r="AU2138">
            <v>74</v>
          </cell>
          <cell r="AV2138">
            <v>50</v>
          </cell>
          <cell r="AW2138">
            <v>75</v>
          </cell>
          <cell r="AX2138">
            <v>49</v>
          </cell>
          <cell r="AY2138">
            <v>72</v>
          </cell>
          <cell r="AZ2138">
            <v>51</v>
          </cell>
        </row>
        <row r="2139">
          <cell r="B2139">
            <v>36544</v>
          </cell>
          <cell r="C2139">
            <v>61</v>
          </cell>
          <cell r="D2139">
            <v>25</v>
          </cell>
          <cell r="E2139">
            <v>79</v>
          </cell>
          <cell r="F2139">
            <v>53</v>
          </cell>
          <cell r="G2139">
            <v>61</v>
          </cell>
          <cell r="H2139">
            <v>25</v>
          </cell>
          <cell r="I2139">
            <v>80</v>
          </cell>
          <cell r="J2139">
            <v>47</v>
          </cell>
          <cell r="K2139">
            <v>31</v>
          </cell>
          <cell r="L2139">
            <v>10</v>
          </cell>
          <cell r="M2139">
            <v>35</v>
          </cell>
          <cell r="N2139">
            <v>12</v>
          </cell>
          <cell r="O2139">
            <v>38</v>
          </cell>
          <cell r="P2139">
            <v>14</v>
          </cell>
          <cell r="Q2139">
            <v>40</v>
          </cell>
          <cell r="R2139">
            <v>18</v>
          </cell>
          <cell r="S2139">
            <v>40</v>
          </cell>
          <cell r="T2139">
            <v>20</v>
          </cell>
          <cell r="U2139">
            <v>40</v>
          </cell>
          <cell r="V2139">
            <v>21</v>
          </cell>
          <cell r="W2139">
            <v>45</v>
          </cell>
          <cell r="X2139">
            <v>30</v>
          </cell>
          <cell r="Y2139">
            <v>36</v>
          </cell>
          <cell r="Z2139">
            <v>22</v>
          </cell>
          <cell r="AA2139">
            <v>40</v>
          </cell>
          <cell r="AB2139">
            <v>24</v>
          </cell>
          <cell r="AC2139">
            <v>45</v>
          </cell>
          <cell r="AD2139">
            <v>29</v>
          </cell>
          <cell r="AE2139">
            <v>50</v>
          </cell>
          <cell r="AF2139">
            <v>36</v>
          </cell>
          <cell r="AG2139">
            <v>50</v>
          </cell>
          <cell r="AH2139">
            <v>35</v>
          </cell>
          <cell r="AI2139">
            <v>48</v>
          </cell>
          <cell r="AJ2139">
            <v>35</v>
          </cell>
          <cell r="AK2139">
            <v>50</v>
          </cell>
          <cell r="AL2139">
            <v>37</v>
          </cell>
          <cell r="AM2139">
            <v>53</v>
          </cell>
          <cell r="AN2139">
            <v>42</v>
          </cell>
          <cell r="AO2139">
            <v>71</v>
          </cell>
          <cell r="AP2139">
            <v>57</v>
          </cell>
          <cell r="AQ2139">
            <v>76</v>
          </cell>
          <cell r="AR2139">
            <v>60</v>
          </cell>
          <cell r="AS2139">
            <v>19</v>
          </cell>
          <cell r="AT2139">
            <v>-1</v>
          </cell>
          <cell r="AU2139">
            <v>66</v>
          </cell>
          <cell r="AV2139">
            <v>59</v>
          </cell>
          <cell r="AW2139">
            <v>69</v>
          </cell>
          <cell r="AX2139">
            <v>59</v>
          </cell>
          <cell r="AY2139">
            <v>73</v>
          </cell>
          <cell r="AZ2139">
            <v>61</v>
          </cell>
        </row>
        <row r="2140">
          <cell r="B2140">
            <v>36545</v>
          </cell>
          <cell r="C2140">
            <v>56</v>
          </cell>
          <cell r="D2140">
            <v>25</v>
          </cell>
          <cell r="E2140">
            <v>77</v>
          </cell>
          <cell r="F2140">
            <v>61</v>
          </cell>
          <cell r="G2140">
            <v>56</v>
          </cell>
          <cell r="H2140">
            <v>25</v>
          </cell>
          <cell r="I2140">
            <v>77</v>
          </cell>
          <cell r="J2140">
            <v>49</v>
          </cell>
          <cell r="K2140">
            <v>28</v>
          </cell>
          <cell r="L2140">
            <v>20</v>
          </cell>
          <cell r="M2140">
            <v>31</v>
          </cell>
          <cell r="N2140">
            <v>24</v>
          </cell>
          <cell r="O2140">
            <v>32</v>
          </cell>
          <cell r="P2140">
            <v>23</v>
          </cell>
          <cell r="Q2140">
            <v>35</v>
          </cell>
          <cell r="R2140">
            <v>25</v>
          </cell>
          <cell r="S2140">
            <v>42</v>
          </cell>
          <cell r="T2140">
            <v>28</v>
          </cell>
          <cell r="U2140">
            <v>42</v>
          </cell>
          <cell r="V2140">
            <v>31</v>
          </cell>
          <cell r="W2140">
            <v>40</v>
          </cell>
          <cell r="X2140">
            <v>20</v>
          </cell>
          <cell r="Y2140">
            <v>43</v>
          </cell>
          <cell r="Z2140">
            <v>25</v>
          </cell>
          <cell r="AA2140">
            <v>45</v>
          </cell>
          <cell r="AB2140">
            <v>29</v>
          </cell>
          <cell r="AC2140">
            <v>48</v>
          </cell>
          <cell r="AD2140">
            <v>27</v>
          </cell>
          <cell r="AE2140">
            <v>53</v>
          </cell>
          <cell r="AF2140">
            <v>34</v>
          </cell>
          <cell r="AG2140">
            <v>58</v>
          </cell>
          <cell r="AH2140">
            <v>35</v>
          </cell>
          <cell r="AI2140">
            <v>48</v>
          </cell>
          <cell r="AJ2140">
            <v>27</v>
          </cell>
          <cell r="AK2140">
            <v>54</v>
          </cell>
          <cell r="AL2140">
            <v>34</v>
          </cell>
          <cell r="AM2140">
            <v>58</v>
          </cell>
          <cell r="AN2140">
            <v>34</v>
          </cell>
          <cell r="AO2140">
            <v>64.5</v>
          </cell>
          <cell r="AP2140">
            <v>54.5</v>
          </cell>
          <cell r="AQ2140">
            <v>68</v>
          </cell>
          <cell r="AR2140">
            <v>57</v>
          </cell>
          <cell r="AS2140">
            <v>21</v>
          </cell>
          <cell r="AT2140">
            <v>7</v>
          </cell>
          <cell r="AU2140">
            <v>78</v>
          </cell>
          <cell r="AV2140">
            <v>50</v>
          </cell>
          <cell r="AW2140">
            <v>76</v>
          </cell>
          <cell r="AX2140">
            <v>53</v>
          </cell>
          <cell r="AY2140">
            <v>74</v>
          </cell>
          <cell r="AZ2140">
            <v>52</v>
          </cell>
        </row>
        <row r="2141">
          <cell r="B2141">
            <v>36546</v>
          </cell>
          <cell r="C2141">
            <v>50</v>
          </cell>
          <cell r="D2141">
            <v>29</v>
          </cell>
          <cell r="E2141">
            <v>73</v>
          </cell>
          <cell r="F2141">
            <v>55</v>
          </cell>
          <cell r="G2141">
            <v>50</v>
          </cell>
          <cell r="H2141">
            <v>29</v>
          </cell>
          <cell r="I2141">
            <v>72</v>
          </cell>
          <cell r="J2141">
            <v>46</v>
          </cell>
          <cell r="K2141">
            <v>21</v>
          </cell>
          <cell r="L2141">
            <v>8</v>
          </cell>
          <cell r="M2141">
            <v>24</v>
          </cell>
          <cell r="N2141">
            <v>11</v>
          </cell>
          <cell r="O2141">
            <v>23</v>
          </cell>
          <cell r="P2141">
            <v>11</v>
          </cell>
          <cell r="Q2141">
            <v>25</v>
          </cell>
          <cell r="R2141">
            <v>16</v>
          </cell>
          <cell r="S2141">
            <v>31</v>
          </cell>
          <cell r="T2141">
            <v>15</v>
          </cell>
          <cell r="U2141">
            <v>32</v>
          </cell>
          <cell r="V2141">
            <v>23</v>
          </cell>
          <cell r="W2141">
            <v>29</v>
          </cell>
          <cell r="X2141">
            <v>14</v>
          </cell>
          <cell r="Y2141">
            <v>31</v>
          </cell>
          <cell r="Z2141">
            <v>17</v>
          </cell>
          <cell r="AA2141">
            <v>34</v>
          </cell>
          <cell r="AB2141">
            <v>21</v>
          </cell>
          <cell r="AC2141">
            <v>40</v>
          </cell>
          <cell r="AD2141">
            <v>19</v>
          </cell>
          <cell r="AE2141">
            <v>45</v>
          </cell>
          <cell r="AF2141">
            <v>23</v>
          </cell>
          <cell r="AG2141">
            <v>48</v>
          </cell>
          <cell r="AH2141">
            <v>28</v>
          </cell>
          <cell r="AI2141">
            <v>36</v>
          </cell>
          <cell r="AJ2141">
            <v>21</v>
          </cell>
          <cell r="AK2141">
            <v>46</v>
          </cell>
          <cell r="AL2141">
            <v>21</v>
          </cell>
          <cell r="AM2141">
            <v>47</v>
          </cell>
          <cell r="AN2141">
            <v>26</v>
          </cell>
          <cell r="AO2141">
            <v>61</v>
          </cell>
          <cell r="AP2141">
            <v>50</v>
          </cell>
          <cell r="AQ2141">
            <v>61</v>
          </cell>
          <cell r="AR2141">
            <v>56</v>
          </cell>
          <cell r="AS2141">
            <v>20</v>
          </cell>
          <cell r="AT2141">
            <v>0</v>
          </cell>
          <cell r="AU2141">
            <v>56</v>
          </cell>
          <cell r="AV2141">
            <v>37</v>
          </cell>
          <cell r="AW2141">
            <v>58</v>
          </cell>
          <cell r="AX2141">
            <v>41</v>
          </cell>
          <cell r="AY2141">
            <v>60</v>
          </cell>
          <cell r="AZ2141">
            <v>40</v>
          </cell>
        </row>
        <row r="2142">
          <cell r="B2142">
            <v>36547</v>
          </cell>
          <cell r="C2142">
            <v>50</v>
          </cell>
          <cell r="D2142">
            <v>29</v>
          </cell>
          <cell r="E2142">
            <v>73</v>
          </cell>
          <cell r="F2142">
            <v>55</v>
          </cell>
          <cell r="G2142">
            <v>50</v>
          </cell>
          <cell r="H2142">
            <v>29</v>
          </cell>
          <cell r="I2142">
            <v>72</v>
          </cell>
          <cell r="J2142">
            <v>46</v>
          </cell>
          <cell r="K2142">
            <v>28</v>
          </cell>
          <cell r="L2142">
            <v>19</v>
          </cell>
          <cell r="M2142">
            <v>31</v>
          </cell>
          <cell r="N2142">
            <v>26</v>
          </cell>
          <cell r="O2142">
            <v>32</v>
          </cell>
          <cell r="P2142">
            <v>25</v>
          </cell>
          <cell r="Q2142">
            <v>35</v>
          </cell>
          <cell r="R2142">
            <v>31</v>
          </cell>
          <cell r="S2142">
            <v>42</v>
          </cell>
          <cell r="T2142">
            <v>31</v>
          </cell>
          <cell r="U2142">
            <v>42</v>
          </cell>
          <cell r="V2142">
            <v>31</v>
          </cell>
          <cell r="W2142">
            <v>38</v>
          </cell>
          <cell r="X2142">
            <v>33</v>
          </cell>
          <cell r="Y2142">
            <v>43</v>
          </cell>
          <cell r="Z2142">
            <v>32</v>
          </cell>
          <cell r="AA2142">
            <v>45</v>
          </cell>
          <cell r="AB2142">
            <v>31</v>
          </cell>
          <cell r="AC2142">
            <v>48</v>
          </cell>
          <cell r="AD2142">
            <v>37</v>
          </cell>
          <cell r="AE2142">
            <v>53</v>
          </cell>
          <cell r="AF2142">
            <v>42</v>
          </cell>
          <cell r="AG2142">
            <v>58</v>
          </cell>
          <cell r="AH2142">
            <v>43</v>
          </cell>
          <cell r="AI2142">
            <v>45</v>
          </cell>
          <cell r="AJ2142">
            <v>40</v>
          </cell>
          <cell r="AK2142">
            <v>53</v>
          </cell>
          <cell r="AL2142">
            <v>47</v>
          </cell>
          <cell r="AM2142">
            <v>54</v>
          </cell>
          <cell r="AN2142">
            <v>46</v>
          </cell>
          <cell r="AO2142">
            <v>61</v>
          </cell>
          <cell r="AP2142">
            <v>50</v>
          </cell>
          <cell r="AQ2142">
            <v>61</v>
          </cell>
          <cell r="AR2142">
            <v>56</v>
          </cell>
          <cell r="AS2142">
            <v>21</v>
          </cell>
          <cell r="AT2142">
            <v>4</v>
          </cell>
          <cell r="AU2142">
            <v>78</v>
          </cell>
          <cell r="AV2142">
            <v>59</v>
          </cell>
          <cell r="AW2142">
            <v>76</v>
          </cell>
          <cell r="AX2142">
            <v>59</v>
          </cell>
          <cell r="AY2142">
            <v>74</v>
          </cell>
          <cell r="AZ2142">
            <v>63</v>
          </cell>
        </row>
        <row r="2143">
          <cell r="B2143">
            <v>36548</v>
          </cell>
          <cell r="C2143">
            <v>53</v>
          </cell>
          <cell r="D2143">
            <v>23</v>
          </cell>
          <cell r="E2143">
            <v>72</v>
          </cell>
          <cell r="F2143">
            <v>48</v>
          </cell>
          <cell r="G2143">
            <v>53</v>
          </cell>
          <cell r="H2143">
            <v>23</v>
          </cell>
          <cell r="I2143">
            <v>73</v>
          </cell>
          <cell r="J2143">
            <v>42</v>
          </cell>
          <cell r="K2143">
            <v>25</v>
          </cell>
          <cell r="L2143">
            <v>16</v>
          </cell>
          <cell r="M2143">
            <v>27</v>
          </cell>
          <cell r="N2143">
            <v>20</v>
          </cell>
          <cell r="O2143">
            <v>28</v>
          </cell>
          <cell r="P2143">
            <v>19</v>
          </cell>
          <cell r="Q2143">
            <v>30</v>
          </cell>
          <cell r="R2143">
            <v>24</v>
          </cell>
          <cell r="S2143">
            <v>29</v>
          </cell>
          <cell r="T2143">
            <v>25</v>
          </cell>
          <cell r="U2143">
            <v>36</v>
          </cell>
          <cell r="V2143">
            <v>26</v>
          </cell>
          <cell r="W2143">
            <v>36</v>
          </cell>
          <cell r="X2143">
            <v>22</v>
          </cell>
          <cell r="Y2143">
            <v>34</v>
          </cell>
          <cell r="Z2143">
            <v>25</v>
          </cell>
          <cell r="AA2143">
            <v>32</v>
          </cell>
          <cell r="AB2143">
            <v>26</v>
          </cell>
          <cell r="AC2143">
            <v>32</v>
          </cell>
          <cell r="AD2143">
            <v>26</v>
          </cell>
          <cell r="AE2143">
            <v>38</v>
          </cell>
          <cell r="AF2143">
            <v>32</v>
          </cell>
          <cell r="AG2143">
            <v>58</v>
          </cell>
          <cell r="AH2143">
            <v>40</v>
          </cell>
          <cell r="AI2143">
            <v>36</v>
          </cell>
          <cell r="AJ2143">
            <v>31</v>
          </cell>
          <cell r="AK2143">
            <v>45</v>
          </cell>
          <cell r="AL2143">
            <v>39</v>
          </cell>
          <cell r="AM2143">
            <v>40</v>
          </cell>
          <cell r="AN2143">
            <v>37</v>
          </cell>
          <cell r="AO2143">
            <v>57</v>
          </cell>
          <cell r="AP2143">
            <v>51</v>
          </cell>
          <cell r="AQ2143">
            <v>61</v>
          </cell>
          <cell r="AR2143">
            <v>52</v>
          </cell>
          <cell r="AS2143">
            <v>20</v>
          </cell>
          <cell r="AT2143">
            <v>-6</v>
          </cell>
          <cell r="AU2143">
            <v>77</v>
          </cell>
          <cell r="AV2143">
            <v>47</v>
          </cell>
          <cell r="AW2143">
            <v>77</v>
          </cell>
          <cell r="AX2143">
            <v>48</v>
          </cell>
          <cell r="AY2143">
            <v>72</v>
          </cell>
          <cell r="AZ2143">
            <v>54</v>
          </cell>
        </row>
        <row r="2144">
          <cell r="B2144">
            <v>36549</v>
          </cell>
          <cell r="C2144">
            <v>51</v>
          </cell>
          <cell r="D2144">
            <v>27</v>
          </cell>
          <cell r="E2144">
            <v>74</v>
          </cell>
          <cell r="F2144">
            <v>52</v>
          </cell>
          <cell r="G2144">
            <v>51</v>
          </cell>
          <cell r="H2144">
            <v>27</v>
          </cell>
          <cell r="I2144">
            <v>76</v>
          </cell>
          <cell r="J2144">
            <v>46</v>
          </cell>
          <cell r="K2144">
            <v>37</v>
          </cell>
          <cell r="L2144">
            <v>25</v>
          </cell>
          <cell r="M2144">
            <v>38</v>
          </cell>
          <cell r="N2144">
            <v>27</v>
          </cell>
          <cell r="O2144">
            <v>39</v>
          </cell>
          <cell r="P2144">
            <v>27</v>
          </cell>
          <cell r="Q2144">
            <v>40</v>
          </cell>
          <cell r="R2144">
            <v>28</v>
          </cell>
          <cell r="S2144">
            <v>40</v>
          </cell>
          <cell r="T2144">
            <v>27</v>
          </cell>
          <cell r="U2144">
            <v>36</v>
          </cell>
          <cell r="V2144">
            <v>34</v>
          </cell>
          <cell r="W2144">
            <v>34</v>
          </cell>
          <cell r="X2144">
            <v>34</v>
          </cell>
          <cell r="Y2144">
            <v>36</v>
          </cell>
          <cell r="Z2144">
            <v>27</v>
          </cell>
          <cell r="AA2144">
            <v>36</v>
          </cell>
          <cell r="AB2144">
            <v>29</v>
          </cell>
          <cell r="AC2144">
            <v>34</v>
          </cell>
          <cell r="AD2144">
            <v>32</v>
          </cell>
          <cell r="AE2144">
            <v>37</v>
          </cell>
          <cell r="AF2144">
            <v>35</v>
          </cell>
          <cell r="AG2144">
            <v>43</v>
          </cell>
          <cell r="AH2144">
            <v>40</v>
          </cell>
          <cell r="AI2144">
            <v>40</v>
          </cell>
          <cell r="AJ2144">
            <v>34</v>
          </cell>
          <cell r="AK2144">
            <v>43</v>
          </cell>
          <cell r="AL2144">
            <v>38</v>
          </cell>
          <cell r="AM2144">
            <v>41</v>
          </cell>
          <cell r="AN2144">
            <v>37</v>
          </cell>
          <cell r="AO2144">
            <v>66</v>
          </cell>
          <cell r="AP2144">
            <v>54</v>
          </cell>
          <cell r="AQ2144">
            <v>73</v>
          </cell>
          <cell r="AR2144">
            <v>56</v>
          </cell>
          <cell r="AS2144">
            <v>31</v>
          </cell>
          <cell r="AT2144">
            <v>20</v>
          </cell>
          <cell r="AU2144">
            <v>67</v>
          </cell>
          <cell r="AV2144">
            <v>59</v>
          </cell>
          <cell r="AW2144">
            <v>68</v>
          </cell>
          <cell r="AX2144">
            <v>58</v>
          </cell>
          <cell r="AY2144">
            <v>65</v>
          </cell>
          <cell r="AZ2144">
            <v>58</v>
          </cell>
        </row>
        <row r="2145">
          <cell r="B2145">
            <v>36550</v>
          </cell>
          <cell r="C2145">
            <v>47</v>
          </cell>
          <cell r="D2145">
            <v>34</v>
          </cell>
          <cell r="E2145">
            <v>78</v>
          </cell>
          <cell r="F2145">
            <v>53</v>
          </cell>
          <cell r="G2145">
            <v>47</v>
          </cell>
          <cell r="H2145">
            <v>34</v>
          </cell>
          <cell r="I2145">
            <v>82</v>
          </cell>
          <cell r="J2145">
            <v>47</v>
          </cell>
          <cell r="K2145">
            <v>31</v>
          </cell>
          <cell r="L2145">
            <v>24</v>
          </cell>
          <cell r="M2145">
            <v>33</v>
          </cell>
          <cell r="N2145">
            <v>25</v>
          </cell>
          <cell r="O2145">
            <v>32</v>
          </cell>
          <cell r="P2145">
            <v>24</v>
          </cell>
          <cell r="Q2145">
            <v>34</v>
          </cell>
          <cell r="R2145">
            <v>25</v>
          </cell>
          <cell r="S2145">
            <v>33</v>
          </cell>
          <cell r="T2145">
            <v>27</v>
          </cell>
          <cell r="U2145">
            <v>36</v>
          </cell>
          <cell r="V2145">
            <v>29</v>
          </cell>
          <cell r="W2145">
            <v>30</v>
          </cell>
          <cell r="X2145">
            <v>18</v>
          </cell>
          <cell r="Y2145">
            <v>33</v>
          </cell>
          <cell r="Z2145">
            <v>25</v>
          </cell>
          <cell r="AA2145">
            <v>36</v>
          </cell>
          <cell r="AB2145">
            <v>23</v>
          </cell>
          <cell r="AC2145">
            <v>39</v>
          </cell>
          <cell r="AD2145">
            <v>28</v>
          </cell>
          <cell r="AE2145">
            <v>41</v>
          </cell>
          <cell r="AF2145">
            <v>31</v>
          </cell>
          <cell r="AG2145">
            <v>51</v>
          </cell>
          <cell r="AH2145">
            <v>33</v>
          </cell>
          <cell r="AI2145">
            <v>36</v>
          </cell>
          <cell r="AJ2145">
            <v>22</v>
          </cell>
          <cell r="AK2145">
            <v>46</v>
          </cell>
          <cell r="AL2145">
            <v>28</v>
          </cell>
          <cell r="AM2145">
            <v>41</v>
          </cell>
          <cell r="AN2145">
            <v>27</v>
          </cell>
          <cell r="AO2145">
            <v>61.5</v>
          </cell>
          <cell r="AP2145">
            <v>54</v>
          </cell>
          <cell r="AQ2145">
            <v>63</v>
          </cell>
          <cell r="AR2145">
            <v>57</v>
          </cell>
          <cell r="AS2145">
            <v>23</v>
          </cell>
          <cell r="AT2145">
            <v>8</v>
          </cell>
          <cell r="AU2145">
            <v>54</v>
          </cell>
          <cell r="AV2145">
            <v>38</v>
          </cell>
          <cell r="AW2145">
            <v>57</v>
          </cell>
          <cell r="AX2145">
            <v>40</v>
          </cell>
          <cell r="AY2145">
            <v>55</v>
          </cell>
          <cell r="AZ2145">
            <v>44</v>
          </cell>
        </row>
        <row r="2146">
          <cell r="B2146">
            <v>36551</v>
          </cell>
          <cell r="C2146">
            <v>39</v>
          </cell>
          <cell r="D2146">
            <v>26</v>
          </cell>
          <cell r="E2146">
            <v>97</v>
          </cell>
          <cell r="F2146">
            <v>33</v>
          </cell>
          <cell r="G2146">
            <v>39</v>
          </cell>
          <cell r="H2146">
            <v>26</v>
          </cell>
          <cell r="I2146">
            <v>70</v>
          </cell>
          <cell r="J2146">
            <v>50</v>
          </cell>
          <cell r="K2146" t="e">
            <v>#VALUE!</v>
          </cell>
          <cell r="L2146">
            <v>24</v>
          </cell>
          <cell r="M2146">
            <v>30</v>
          </cell>
          <cell r="N2146">
            <v>22</v>
          </cell>
          <cell r="O2146">
            <v>32</v>
          </cell>
          <cell r="P2146">
            <v>19</v>
          </cell>
          <cell r="Q2146">
            <v>34</v>
          </cell>
          <cell r="R2146">
            <v>22</v>
          </cell>
          <cell r="S2146">
            <v>33</v>
          </cell>
          <cell r="T2146">
            <v>23</v>
          </cell>
          <cell r="U2146">
            <v>31</v>
          </cell>
          <cell r="V2146">
            <v>26</v>
          </cell>
          <cell r="W2146">
            <v>24</v>
          </cell>
          <cell r="X2146">
            <v>17</v>
          </cell>
          <cell r="Y2146">
            <v>32</v>
          </cell>
          <cell r="Z2146">
            <v>20</v>
          </cell>
          <cell r="AA2146">
            <v>33</v>
          </cell>
          <cell r="AB2146">
            <v>13</v>
          </cell>
          <cell r="AC2146">
            <v>34</v>
          </cell>
          <cell r="AD2146">
            <v>23</v>
          </cell>
          <cell r="AE2146">
            <v>37</v>
          </cell>
          <cell r="AF2146">
            <v>26</v>
          </cell>
          <cell r="AG2146">
            <v>41</v>
          </cell>
          <cell r="AH2146">
            <v>29</v>
          </cell>
          <cell r="AI2146">
            <v>33</v>
          </cell>
          <cell r="AJ2146">
            <v>20</v>
          </cell>
          <cell r="AK2146">
            <v>38</v>
          </cell>
          <cell r="AL2146">
            <v>25</v>
          </cell>
          <cell r="AM2146">
            <v>39</v>
          </cell>
          <cell r="AN2146">
            <v>24</v>
          </cell>
          <cell r="AO2146">
            <v>60</v>
          </cell>
          <cell r="AP2146">
            <v>50</v>
          </cell>
          <cell r="AQ2146">
            <v>66</v>
          </cell>
          <cell r="AR2146">
            <v>53</v>
          </cell>
          <cell r="AS2146">
            <v>23</v>
          </cell>
          <cell r="AT2146">
            <v>11</v>
          </cell>
          <cell r="AU2146">
            <v>48</v>
          </cell>
          <cell r="AV2146">
            <v>33</v>
          </cell>
          <cell r="AW2146">
            <v>50</v>
          </cell>
          <cell r="AX2146">
            <v>36</v>
          </cell>
          <cell r="AY2146">
            <v>52</v>
          </cell>
          <cell r="AZ2146">
            <v>39</v>
          </cell>
        </row>
        <row r="2147">
          <cell r="B2147">
            <v>36552</v>
          </cell>
          <cell r="C2147">
            <v>47</v>
          </cell>
          <cell r="D2147">
            <v>18</v>
          </cell>
          <cell r="E2147">
            <v>67</v>
          </cell>
          <cell r="F2147">
            <v>47</v>
          </cell>
          <cell r="G2147">
            <v>47</v>
          </cell>
          <cell r="H2147">
            <v>18</v>
          </cell>
          <cell r="I2147">
            <v>65</v>
          </cell>
          <cell r="J2147">
            <v>38</v>
          </cell>
          <cell r="K2147" t="e">
            <v>#VALUE!</v>
          </cell>
          <cell r="L2147">
            <v>24</v>
          </cell>
          <cell r="M2147">
            <v>23</v>
          </cell>
          <cell r="N2147">
            <v>10</v>
          </cell>
          <cell r="O2147">
            <v>24</v>
          </cell>
          <cell r="P2147">
            <v>11</v>
          </cell>
          <cell r="Q2147">
            <v>25</v>
          </cell>
          <cell r="R2147">
            <v>19</v>
          </cell>
          <cell r="S2147">
            <v>29</v>
          </cell>
          <cell r="T2147">
            <v>11</v>
          </cell>
          <cell r="U2147">
            <v>29</v>
          </cell>
          <cell r="V2147">
            <v>23</v>
          </cell>
          <cell r="W2147">
            <v>30</v>
          </cell>
          <cell r="X2147">
            <v>12</v>
          </cell>
          <cell r="Y2147">
            <v>31</v>
          </cell>
          <cell r="Z2147">
            <v>9</v>
          </cell>
          <cell r="AA2147">
            <v>31</v>
          </cell>
          <cell r="AB2147">
            <v>10</v>
          </cell>
          <cell r="AC2147">
            <v>37</v>
          </cell>
          <cell r="AD2147">
            <v>11</v>
          </cell>
          <cell r="AE2147">
            <v>40</v>
          </cell>
          <cell r="AF2147">
            <v>17</v>
          </cell>
          <cell r="AG2147">
            <v>45</v>
          </cell>
          <cell r="AH2147">
            <v>21</v>
          </cell>
          <cell r="AI2147">
            <v>43</v>
          </cell>
          <cell r="AJ2147">
            <v>19</v>
          </cell>
          <cell r="AK2147">
            <v>43</v>
          </cell>
          <cell r="AL2147">
            <v>15</v>
          </cell>
          <cell r="AM2147">
            <v>44</v>
          </cell>
          <cell r="AN2147">
            <v>19</v>
          </cell>
          <cell r="AO2147">
            <v>61.5</v>
          </cell>
          <cell r="AP2147">
            <v>47</v>
          </cell>
          <cell r="AQ2147">
            <v>65</v>
          </cell>
          <cell r="AR2147">
            <v>48</v>
          </cell>
          <cell r="AS2147">
            <v>12</v>
          </cell>
          <cell r="AT2147">
            <v>3</v>
          </cell>
          <cell r="AU2147">
            <v>51</v>
          </cell>
          <cell r="AV2147">
            <v>31</v>
          </cell>
          <cell r="AW2147">
            <v>57</v>
          </cell>
          <cell r="AX2147">
            <v>32</v>
          </cell>
          <cell r="AY2147">
            <v>57</v>
          </cell>
          <cell r="AZ2147">
            <v>32</v>
          </cell>
        </row>
        <row r="2148">
          <cell r="B2148">
            <v>36553</v>
          </cell>
          <cell r="C2148">
            <v>39</v>
          </cell>
          <cell r="D2148">
            <v>15</v>
          </cell>
          <cell r="E2148">
            <v>67</v>
          </cell>
          <cell r="F2148">
            <v>43</v>
          </cell>
          <cell r="G2148">
            <v>39</v>
          </cell>
          <cell r="H2148">
            <v>15</v>
          </cell>
          <cell r="I2148">
            <v>65</v>
          </cell>
          <cell r="J2148">
            <v>35</v>
          </cell>
          <cell r="K2148">
            <v>14</v>
          </cell>
          <cell r="L2148" t="str">
            <v>MM</v>
          </cell>
          <cell r="M2148">
            <v>23</v>
          </cell>
          <cell r="N2148">
            <v>6</v>
          </cell>
          <cell r="O2148">
            <v>30</v>
          </cell>
          <cell r="P2148">
            <v>9</v>
          </cell>
          <cell r="Q2148">
            <v>33</v>
          </cell>
          <cell r="R2148">
            <v>17</v>
          </cell>
          <cell r="S2148">
            <v>34</v>
          </cell>
          <cell r="T2148">
            <v>-1</v>
          </cell>
          <cell r="U2148">
            <v>33</v>
          </cell>
          <cell r="V2148">
            <v>19</v>
          </cell>
          <cell r="W2148">
            <v>38</v>
          </cell>
          <cell r="X2148">
            <v>14</v>
          </cell>
          <cell r="Y2148">
            <v>38</v>
          </cell>
          <cell r="Z2148">
            <v>4</v>
          </cell>
          <cell r="AA2148">
            <v>39</v>
          </cell>
          <cell r="AB2148">
            <v>1</v>
          </cell>
          <cell r="AC2148">
            <v>42</v>
          </cell>
          <cell r="AD2148">
            <v>15</v>
          </cell>
          <cell r="AE2148">
            <v>36</v>
          </cell>
          <cell r="AF2148">
            <v>22</v>
          </cell>
          <cell r="AG2148">
            <v>39</v>
          </cell>
          <cell r="AH2148">
            <v>22</v>
          </cell>
          <cell r="AI2148">
            <v>38</v>
          </cell>
          <cell r="AJ2148">
            <v>32</v>
          </cell>
          <cell r="AK2148">
            <v>38</v>
          </cell>
          <cell r="AL2148">
            <v>23</v>
          </cell>
          <cell r="AM2148">
            <v>39</v>
          </cell>
          <cell r="AN2148">
            <v>31</v>
          </cell>
          <cell r="AO2148">
            <v>65</v>
          </cell>
          <cell r="AP2148">
            <v>44.5</v>
          </cell>
          <cell r="AQ2148">
            <v>70</v>
          </cell>
          <cell r="AR2148">
            <v>48</v>
          </cell>
          <cell r="AS2148">
            <v>16</v>
          </cell>
          <cell r="AT2148">
            <v>-2</v>
          </cell>
          <cell r="AU2148">
            <v>59</v>
          </cell>
          <cell r="AV2148">
            <v>37</v>
          </cell>
          <cell r="AW2148">
            <v>64</v>
          </cell>
          <cell r="AX2148">
            <v>41</v>
          </cell>
          <cell r="AY2148">
            <v>63</v>
          </cell>
          <cell r="AZ2148">
            <v>44</v>
          </cell>
        </row>
        <row r="2149">
          <cell r="B2149">
            <v>36554</v>
          </cell>
          <cell r="C2149">
            <v>43</v>
          </cell>
          <cell r="D2149">
            <v>5</v>
          </cell>
          <cell r="E2149">
            <v>67</v>
          </cell>
          <cell r="F2149">
            <v>41</v>
          </cell>
          <cell r="G2149">
            <v>43</v>
          </cell>
          <cell r="H2149">
            <v>5</v>
          </cell>
          <cell r="I2149">
            <v>67</v>
          </cell>
          <cell r="J2149">
            <v>36</v>
          </cell>
          <cell r="K2149">
            <v>32</v>
          </cell>
          <cell r="L2149">
            <v>8</v>
          </cell>
          <cell r="M2149">
            <v>36</v>
          </cell>
          <cell r="N2149">
            <v>11</v>
          </cell>
          <cell r="O2149">
            <v>37</v>
          </cell>
          <cell r="P2149">
            <v>8</v>
          </cell>
          <cell r="Q2149">
            <v>38</v>
          </cell>
          <cell r="R2149">
            <v>19</v>
          </cell>
          <cell r="S2149">
            <v>37</v>
          </cell>
          <cell r="T2149">
            <v>10</v>
          </cell>
          <cell r="U2149">
            <v>30</v>
          </cell>
          <cell r="V2149">
            <v>25</v>
          </cell>
          <cell r="W2149">
            <v>32</v>
          </cell>
          <cell r="X2149">
            <v>26</v>
          </cell>
          <cell r="Y2149">
            <v>33</v>
          </cell>
          <cell r="Z2149">
            <v>13</v>
          </cell>
          <cell r="AA2149">
            <v>36</v>
          </cell>
          <cell r="AB2149">
            <v>7</v>
          </cell>
          <cell r="AC2149">
            <v>34</v>
          </cell>
          <cell r="AD2149">
            <v>29</v>
          </cell>
          <cell r="AE2149">
            <v>36</v>
          </cell>
          <cell r="AF2149">
            <v>31</v>
          </cell>
          <cell r="AG2149">
            <v>41</v>
          </cell>
          <cell r="AH2149">
            <v>34</v>
          </cell>
          <cell r="AI2149">
            <v>33</v>
          </cell>
          <cell r="AJ2149">
            <v>30</v>
          </cell>
          <cell r="AK2149">
            <v>36</v>
          </cell>
          <cell r="AL2149">
            <v>32</v>
          </cell>
          <cell r="AM2149">
            <v>34</v>
          </cell>
          <cell r="AN2149">
            <v>32</v>
          </cell>
          <cell r="AO2149">
            <v>62.5</v>
          </cell>
          <cell r="AP2149">
            <v>42.5</v>
          </cell>
          <cell r="AQ2149">
            <v>63</v>
          </cell>
          <cell r="AR2149">
            <v>47</v>
          </cell>
          <cell r="AS2149">
            <v>23</v>
          </cell>
          <cell r="AT2149">
            <v>-9</v>
          </cell>
          <cell r="AU2149">
            <v>71</v>
          </cell>
          <cell r="AV2149">
            <v>55</v>
          </cell>
          <cell r="AW2149">
            <v>75</v>
          </cell>
          <cell r="AX2149">
            <v>53</v>
          </cell>
          <cell r="AY2149">
            <v>74</v>
          </cell>
          <cell r="AZ2149">
            <v>54</v>
          </cell>
        </row>
        <row r="2150">
          <cell r="B2150">
            <v>36555</v>
          </cell>
          <cell r="C2150">
            <v>44</v>
          </cell>
          <cell r="D2150">
            <v>13</v>
          </cell>
          <cell r="E2150">
            <v>68</v>
          </cell>
          <cell r="F2150">
            <v>50</v>
          </cell>
          <cell r="G2150">
            <v>44</v>
          </cell>
          <cell r="H2150">
            <v>13</v>
          </cell>
          <cell r="I2150">
            <v>68</v>
          </cell>
          <cell r="J2150">
            <v>38</v>
          </cell>
          <cell r="K2150">
            <v>30</v>
          </cell>
          <cell r="L2150">
            <v>2</v>
          </cell>
          <cell r="M2150">
            <v>34</v>
          </cell>
          <cell r="N2150">
            <v>10</v>
          </cell>
          <cell r="O2150">
            <v>30</v>
          </cell>
          <cell r="P2150">
            <v>7</v>
          </cell>
          <cell r="Q2150">
            <v>31</v>
          </cell>
          <cell r="R2150">
            <v>24</v>
          </cell>
          <cell r="S2150">
            <v>32</v>
          </cell>
          <cell r="T2150">
            <v>27</v>
          </cell>
          <cell r="U2150">
            <v>48</v>
          </cell>
          <cell r="V2150">
            <v>25</v>
          </cell>
          <cell r="W2150">
            <v>34</v>
          </cell>
          <cell r="X2150">
            <v>26</v>
          </cell>
          <cell r="Y2150">
            <v>32</v>
          </cell>
          <cell r="Z2150">
            <v>28</v>
          </cell>
          <cell r="AA2150">
            <v>32</v>
          </cell>
          <cell r="AB2150">
            <v>30</v>
          </cell>
          <cell r="AC2150">
            <v>33</v>
          </cell>
          <cell r="AD2150">
            <v>29</v>
          </cell>
          <cell r="AE2150">
            <v>34</v>
          </cell>
          <cell r="AF2150">
            <v>31</v>
          </cell>
          <cell r="AG2150">
            <v>48</v>
          </cell>
          <cell r="AH2150">
            <v>36</v>
          </cell>
          <cell r="AI2150">
            <v>35</v>
          </cell>
          <cell r="AJ2150">
            <v>30</v>
          </cell>
          <cell r="AK2150">
            <v>36</v>
          </cell>
          <cell r="AL2150">
            <v>32</v>
          </cell>
          <cell r="AM2150">
            <v>38</v>
          </cell>
          <cell r="AN2150">
            <v>28</v>
          </cell>
          <cell r="AO2150">
            <v>56</v>
          </cell>
          <cell r="AP2150">
            <v>29</v>
          </cell>
          <cell r="AQ2150">
            <v>59</v>
          </cell>
          <cell r="AR2150">
            <v>11</v>
          </cell>
          <cell r="AS2150">
            <v>26</v>
          </cell>
          <cell r="AT2150">
            <v>-4</v>
          </cell>
          <cell r="AU2150">
            <v>78</v>
          </cell>
          <cell r="AV2150">
            <v>54</v>
          </cell>
          <cell r="AW2150">
            <v>80</v>
          </cell>
          <cell r="AX2150">
            <v>56</v>
          </cell>
          <cell r="AY2150">
            <v>73</v>
          </cell>
          <cell r="AZ2150">
            <v>58</v>
          </cell>
        </row>
        <row r="2151">
          <cell r="B2151">
            <v>36556</v>
          </cell>
          <cell r="C2151">
            <v>42</v>
          </cell>
          <cell r="D2151">
            <v>25</v>
          </cell>
          <cell r="E2151">
            <v>67</v>
          </cell>
          <cell r="F2151">
            <v>52</v>
          </cell>
          <cell r="G2151">
            <v>42</v>
          </cell>
          <cell r="H2151">
            <v>25</v>
          </cell>
          <cell r="I2151">
            <v>66</v>
          </cell>
          <cell r="J2151">
            <v>47</v>
          </cell>
          <cell r="K2151">
            <v>31</v>
          </cell>
          <cell r="L2151">
            <v>22</v>
          </cell>
          <cell r="M2151">
            <v>34</v>
          </cell>
          <cell r="N2151">
            <v>26</v>
          </cell>
          <cell r="O2151">
            <v>37</v>
          </cell>
          <cell r="P2151">
            <v>23</v>
          </cell>
          <cell r="Q2151">
            <v>39</v>
          </cell>
          <cell r="R2151">
            <v>24</v>
          </cell>
          <cell r="S2151">
            <v>35</v>
          </cell>
          <cell r="T2151">
            <v>26</v>
          </cell>
          <cell r="U2151">
            <v>41</v>
          </cell>
          <cell r="V2151">
            <v>31</v>
          </cell>
          <cell r="W2151">
            <v>31</v>
          </cell>
          <cell r="X2151">
            <v>22</v>
          </cell>
          <cell r="Y2151">
            <v>33</v>
          </cell>
          <cell r="Z2151">
            <v>22</v>
          </cell>
          <cell r="AA2151">
            <v>34</v>
          </cell>
          <cell r="AB2151">
            <v>23</v>
          </cell>
          <cell r="AC2151">
            <v>35</v>
          </cell>
          <cell r="AD2151">
            <v>26</v>
          </cell>
          <cell r="AE2151">
            <v>39</v>
          </cell>
          <cell r="AF2151">
            <v>27</v>
          </cell>
          <cell r="AG2151">
            <v>49</v>
          </cell>
          <cell r="AH2151">
            <v>29</v>
          </cell>
          <cell r="AI2151">
            <v>39</v>
          </cell>
          <cell r="AJ2151">
            <v>27</v>
          </cell>
          <cell r="AK2151">
            <v>44</v>
          </cell>
          <cell r="AL2151">
            <v>25</v>
          </cell>
          <cell r="AM2151">
            <v>46</v>
          </cell>
          <cell r="AN2151">
            <v>26</v>
          </cell>
          <cell r="AO2151">
            <v>61.5</v>
          </cell>
          <cell r="AP2151">
            <v>51.5</v>
          </cell>
          <cell r="AQ2151">
            <v>64</v>
          </cell>
          <cell r="AR2151">
            <v>55</v>
          </cell>
          <cell r="AS2151">
            <v>33</v>
          </cell>
          <cell r="AT2151">
            <v>21</v>
          </cell>
          <cell r="AU2151">
            <v>61</v>
          </cell>
          <cell r="AV2151">
            <v>42</v>
          </cell>
          <cell r="AW2151">
            <v>61</v>
          </cell>
          <cell r="AX2151">
            <v>45</v>
          </cell>
          <cell r="AY2151">
            <v>60</v>
          </cell>
          <cell r="AZ2151">
            <v>47</v>
          </cell>
        </row>
        <row r="2152">
          <cell r="B2152">
            <v>36557</v>
          </cell>
          <cell r="C2152">
            <v>41</v>
          </cell>
          <cell r="D2152">
            <v>23</v>
          </cell>
          <cell r="E2152">
            <v>70</v>
          </cell>
          <cell r="F2152">
            <v>46</v>
          </cell>
          <cell r="G2152">
            <v>41</v>
          </cell>
          <cell r="H2152">
            <v>23</v>
          </cell>
          <cell r="I2152">
            <v>66</v>
          </cell>
          <cell r="J2152">
            <v>41</v>
          </cell>
          <cell r="K2152">
            <v>33</v>
          </cell>
          <cell r="L2152">
            <v>13</v>
          </cell>
          <cell r="M2152">
            <v>35</v>
          </cell>
          <cell r="N2152">
            <v>24</v>
          </cell>
          <cell r="O2152">
            <v>36</v>
          </cell>
          <cell r="P2152">
            <v>17</v>
          </cell>
          <cell r="Q2152">
            <v>39</v>
          </cell>
          <cell r="R2152">
            <v>22</v>
          </cell>
          <cell r="S2152">
            <v>38</v>
          </cell>
          <cell r="T2152">
            <v>23</v>
          </cell>
          <cell r="U2152">
            <v>41</v>
          </cell>
          <cell r="V2152">
            <v>26</v>
          </cell>
          <cell r="W2152">
            <v>39</v>
          </cell>
          <cell r="X2152">
            <v>21</v>
          </cell>
          <cell r="Y2152">
            <v>39</v>
          </cell>
          <cell r="Z2152">
            <v>17</v>
          </cell>
          <cell r="AA2152">
            <v>40</v>
          </cell>
          <cell r="AB2152">
            <v>19</v>
          </cell>
          <cell r="AC2152">
            <v>45</v>
          </cell>
          <cell r="AD2152">
            <v>19</v>
          </cell>
          <cell r="AE2152">
            <v>50</v>
          </cell>
          <cell r="AF2152">
            <v>24</v>
          </cell>
          <cell r="AG2152">
            <v>55</v>
          </cell>
          <cell r="AH2152">
            <v>27</v>
          </cell>
          <cell r="AI2152">
            <v>50</v>
          </cell>
          <cell r="AJ2152">
            <v>25</v>
          </cell>
          <cell r="AK2152">
            <v>59</v>
          </cell>
          <cell r="AL2152">
            <v>26</v>
          </cell>
          <cell r="AM2152">
            <v>55</v>
          </cell>
          <cell r="AN2152">
            <v>23</v>
          </cell>
          <cell r="AO2152">
            <v>70.5</v>
          </cell>
          <cell r="AP2152">
            <v>46</v>
          </cell>
          <cell r="AQ2152">
            <v>77</v>
          </cell>
          <cell r="AR2152">
            <v>49</v>
          </cell>
          <cell r="AS2152">
            <v>32</v>
          </cell>
          <cell r="AT2152">
            <v>18</v>
          </cell>
          <cell r="AU2152">
            <v>59</v>
          </cell>
          <cell r="AV2152">
            <v>43</v>
          </cell>
          <cell r="AW2152">
            <v>64</v>
          </cell>
          <cell r="AX2152">
            <v>45</v>
          </cell>
          <cell r="AY2152">
            <v>64</v>
          </cell>
          <cell r="AZ2152">
            <v>46</v>
          </cell>
        </row>
        <row r="2153">
          <cell r="B2153">
            <v>36558</v>
          </cell>
          <cell r="C2153">
            <v>55</v>
          </cell>
          <cell r="D2153">
            <v>25</v>
          </cell>
          <cell r="E2153">
            <v>73</v>
          </cell>
          <cell r="F2153">
            <v>45</v>
          </cell>
          <cell r="G2153">
            <v>55</v>
          </cell>
          <cell r="H2153">
            <v>25</v>
          </cell>
          <cell r="I2153">
            <v>68</v>
          </cell>
          <cell r="J2153">
            <v>44</v>
          </cell>
          <cell r="K2153">
            <v>29</v>
          </cell>
          <cell r="L2153">
            <v>9</v>
          </cell>
          <cell r="M2153">
            <v>29</v>
          </cell>
          <cell r="N2153">
            <v>20</v>
          </cell>
          <cell r="O2153">
            <v>32</v>
          </cell>
          <cell r="P2153">
            <v>16</v>
          </cell>
          <cell r="Q2153">
            <v>35</v>
          </cell>
          <cell r="R2153">
            <v>26</v>
          </cell>
          <cell r="S2153">
            <v>39</v>
          </cell>
          <cell r="T2153">
            <v>24</v>
          </cell>
          <cell r="U2153">
            <v>40</v>
          </cell>
          <cell r="V2153">
            <v>25</v>
          </cell>
          <cell r="W2153">
            <v>43</v>
          </cell>
          <cell r="X2153">
            <v>21</v>
          </cell>
          <cell r="Y2153">
            <v>42</v>
          </cell>
          <cell r="Z2153">
            <v>19</v>
          </cell>
          <cell r="AA2153">
            <v>41</v>
          </cell>
          <cell r="AB2153">
            <v>20</v>
          </cell>
          <cell r="AC2153">
            <v>48</v>
          </cell>
          <cell r="AD2153">
            <v>21</v>
          </cell>
          <cell r="AE2153">
            <v>48</v>
          </cell>
          <cell r="AF2153">
            <v>21</v>
          </cell>
          <cell r="AG2153">
            <v>52</v>
          </cell>
          <cell r="AH2153">
            <v>27</v>
          </cell>
          <cell r="AI2153">
            <v>51</v>
          </cell>
          <cell r="AJ2153">
            <v>25</v>
          </cell>
          <cell r="AK2153">
            <v>51</v>
          </cell>
          <cell r="AL2153">
            <v>21</v>
          </cell>
          <cell r="AM2153">
            <v>52</v>
          </cell>
          <cell r="AN2153">
            <v>25</v>
          </cell>
          <cell r="AO2153">
            <v>75</v>
          </cell>
          <cell r="AP2153">
            <v>48.5</v>
          </cell>
          <cell r="AQ2153">
            <v>79</v>
          </cell>
          <cell r="AR2153">
            <v>55</v>
          </cell>
          <cell r="AS2153">
            <v>22</v>
          </cell>
          <cell r="AT2153">
            <v>11</v>
          </cell>
          <cell r="AU2153">
            <v>59</v>
          </cell>
          <cell r="AV2153">
            <v>42</v>
          </cell>
          <cell r="AW2153">
            <v>66</v>
          </cell>
          <cell r="AX2153">
            <v>49</v>
          </cell>
          <cell r="AY2153">
            <v>65</v>
          </cell>
          <cell r="AZ2153">
            <v>50</v>
          </cell>
        </row>
        <row r="2154">
          <cell r="B2154">
            <v>36559</v>
          </cell>
          <cell r="C2154">
            <v>57</v>
          </cell>
          <cell r="D2154">
            <v>17</v>
          </cell>
          <cell r="E2154">
            <v>76</v>
          </cell>
          <cell r="F2154">
            <v>47</v>
          </cell>
          <cell r="G2154">
            <v>57</v>
          </cell>
          <cell r="H2154">
            <v>17</v>
          </cell>
          <cell r="I2154">
            <v>78</v>
          </cell>
          <cell r="J2154">
            <v>33</v>
          </cell>
          <cell r="K2154">
            <v>26</v>
          </cell>
          <cell r="L2154">
            <v>7</v>
          </cell>
          <cell r="M2154">
            <v>35</v>
          </cell>
          <cell r="N2154">
            <v>13</v>
          </cell>
          <cell r="O2154">
            <v>37</v>
          </cell>
          <cell r="P2154">
            <v>11</v>
          </cell>
          <cell r="Q2154">
            <v>38</v>
          </cell>
          <cell r="R2154">
            <v>25</v>
          </cell>
          <cell r="S2154">
            <v>47</v>
          </cell>
          <cell r="T2154">
            <v>24</v>
          </cell>
          <cell r="U2154">
            <v>52</v>
          </cell>
          <cell r="V2154">
            <v>23</v>
          </cell>
          <cell r="W2154">
            <v>56</v>
          </cell>
          <cell r="X2154">
            <v>18</v>
          </cell>
          <cell r="Y2154">
            <v>48</v>
          </cell>
          <cell r="Z2154">
            <v>23</v>
          </cell>
          <cell r="AA2154">
            <v>49</v>
          </cell>
          <cell r="AB2154">
            <v>22</v>
          </cell>
          <cell r="AC2154">
            <v>55</v>
          </cell>
          <cell r="AD2154">
            <v>23</v>
          </cell>
          <cell r="AE2154">
            <v>59</v>
          </cell>
          <cell r="AF2154">
            <v>20</v>
          </cell>
          <cell r="AG2154">
            <v>60</v>
          </cell>
          <cell r="AH2154">
            <v>24</v>
          </cell>
          <cell r="AI2154">
            <v>58</v>
          </cell>
          <cell r="AJ2154">
            <v>26</v>
          </cell>
          <cell r="AK2154">
            <v>59</v>
          </cell>
          <cell r="AL2154">
            <v>17</v>
          </cell>
          <cell r="AM2154">
            <v>60</v>
          </cell>
          <cell r="AN2154">
            <v>19</v>
          </cell>
          <cell r="AO2154">
            <v>76</v>
          </cell>
          <cell r="AP2154">
            <v>47</v>
          </cell>
          <cell r="AQ2154">
            <v>75</v>
          </cell>
          <cell r="AR2154">
            <v>50</v>
          </cell>
          <cell r="AS2154">
            <v>23</v>
          </cell>
          <cell r="AT2154">
            <v>11</v>
          </cell>
          <cell r="AU2154">
            <v>60</v>
          </cell>
          <cell r="AV2154">
            <v>44</v>
          </cell>
          <cell r="AW2154">
            <v>64</v>
          </cell>
          <cell r="AX2154">
            <v>51</v>
          </cell>
          <cell r="AY2154">
            <v>63</v>
          </cell>
          <cell r="AZ2154">
            <v>51</v>
          </cell>
        </row>
        <row r="2155">
          <cell r="B2155">
            <v>36560</v>
          </cell>
          <cell r="C2155">
            <v>50</v>
          </cell>
          <cell r="D2155">
            <v>19</v>
          </cell>
          <cell r="E2155">
            <v>75</v>
          </cell>
          <cell r="F2155">
            <v>46</v>
          </cell>
          <cell r="G2155">
            <v>50</v>
          </cell>
          <cell r="H2155">
            <v>19</v>
          </cell>
          <cell r="I2155">
            <v>78</v>
          </cell>
          <cell r="J2155">
            <v>38</v>
          </cell>
          <cell r="K2155">
            <v>31</v>
          </cell>
          <cell r="L2155">
            <v>14</v>
          </cell>
          <cell r="M2155">
            <v>34</v>
          </cell>
          <cell r="N2155">
            <v>24</v>
          </cell>
          <cell r="O2155">
            <v>36</v>
          </cell>
          <cell r="P2155">
            <v>25</v>
          </cell>
          <cell r="Q2155">
            <v>40</v>
          </cell>
          <cell r="R2155">
            <v>30</v>
          </cell>
          <cell r="S2155">
            <v>48</v>
          </cell>
          <cell r="T2155">
            <v>28</v>
          </cell>
          <cell r="U2155">
            <v>50</v>
          </cell>
          <cell r="V2155">
            <v>35</v>
          </cell>
          <cell r="W2155">
            <v>40</v>
          </cell>
          <cell r="X2155">
            <v>27</v>
          </cell>
          <cell r="Y2155">
            <v>46</v>
          </cell>
          <cell r="Z2155">
            <v>29</v>
          </cell>
          <cell r="AA2155">
            <v>51</v>
          </cell>
          <cell r="AB2155">
            <v>29</v>
          </cell>
          <cell r="AC2155">
            <v>53</v>
          </cell>
          <cell r="AD2155">
            <v>28</v>
          </cell>
          <cell r="AE2155">
            <v>59</v>
          </cell>
          <cell r="AF2155">
            <v>35</v>
          </cell>
          <cell r="AG2155">
            <v>64</v>
          </cell>
          <cell r="AH2155">
            <v>35</v>
          </cell>
          <cell r="AI2155">
            <v>50</v>
          </cell>
          <cell r="AJ2155">
            <v>31</v>
          </cell>
          <cell r="AK2155">
            <v>60</v>
          </cell>
          <cell r="AL2155">
            <v>32</v>
          </cell>
          <cell r="AM2155">
            <v>58</v>
          </cell>
          <cell r="AN2155">
            <v>34</v>
          </cell>
          <cell r="AO2155">
            <v>63.5</v>
          </cell>
          <cell r="AP2155">
            <v>53</v>
          </cell>
          <cell r="AQ2155">
            <v>64</v>
          </cell>
          <cell r="AR2155">
            <v>54</v>
          </cell>
          <cell r="AS2155">
            <v>24</v>
          </cell>
          <cell r="AT2155">
            <v>16</v>
          </cell>
          <cell r="AU2155">
            <v>70</v>
          </cell>
          <cell r="AV2155">
            <v>45</v>
          </cell>
          <cell r="AW2155">
            <v>71</v>
          </cell>
          <cell r="AX2155">
            <v>44</v>
          </cell>
          <cell r="AY2155">
            <v>69</v>
          </cell>
          <cell r="AZ2155">
            <v>48</v>
          </cell>
        </row>
        <row r="2156">
          <cell r="B2156">
            <v>36561</v>
          </cell>
          <cell r="C2156">
            <v>57</v>
          </cell>
          <cell r="D2156">
            <v>17</v>
          </cell>
          <cell r="E2156">
            <v>76</v>
          </cell>
          <cell r="F2156">
            <v>47</v>
          </cell>
          <cell r="G2156">
            <v>57</v>
          </cell>
          <cell r="H2156">
            <v>17</v>
          </cell>
          <cell r="I2156">
            <v>75</v>
          </cell>
          <cell r="J2156">
            <v>41</v>
          </cell>
          <cell r="K2156">
            <v>34</v>
          </cell>
          <cell r="L2156">
            <v>19</v>
          </cell>
          <cell r="M2156">
            <v>36</v>
          </cell>
          <cell r="N2156">
            <v>25</v>
          </cell>
          <cell r="O2156">
            <v>37</v>
          </cell>
          <cell r="P2156">
            <v>25</v>
          </cell>
          <cell r="Q2156">
            <v>40</v>
          </cell>
          <cell r="R2156">
            <v>31</v>
          </cell>
          <cell r="S2156">
            <v>44</v>
          </cell>
          <cell r="T2156">
            <v>26</v>
          </cell>
          <cell r="U2156">
            <v>40</v>
          </cell>
          <cell r="V2156">
            <v>33</v>
          </cell>
          <cell r="W2156">
            <v>49</v>
          </cell>
          <cell r="X2156">
            <v>25</v>
          </cell>
          <cell r="Y2156">
            <v>48</v>
          </cell>
          <cell r="Z2156">
            <v>27</v>
          </cell>
          <cell r="AA2156">
            <v>50</v>
          </cell>
          <cell r="AB2156">
            <v>26</v>
          </cell>
          <cell r="AC2156">
            <v>52</v>
          </cell>
          <cell r="AD2156">
            <v>21</v>
          </cell>
          <cell r="AE2156">
            <v>57</v>
          </cell>
          <cell r="AF2156">
            <v>21</v>
          </cell>
          <cell r="AG2156">
            <v>57</v>
          </cell>
          <cell r="AH2156">
            <v>26</v>
          </cell>
          <cell r="AI2156">
            <v>56</v>
          </cell>
          <cell r="AJ2156">
            <v>26</v>
          </cell>
          <cell r="AK2156">
            <v>57</v>
          </cell>
          <cell r="AL2156">
            <v>18</v>
          </cell>
          <cell r="AM2156">
            <v>58</v>
          </cell>
          <cell r="AN2156">
            <v>20</v>
          </cell>
          <cell r="AO2156">
            <v>69</v>
          </cell>
          <cell r="AP2156">
            <v>45.5</v>
          </cell>
          <cell r="AQ2156">
            <v>70</v>
          </cell>
          <cell r="AR2156">
            <v>48</v>
          </cell>
          <cell r="AS2156">
            <v>31</v>
          </cell>
          <cell r="AT2156">
            <v>11</v>
          </cell>
          <cell r="AU2156">
            <v>59</v>
          </cell>
          <cell r="AV2156">
            <v>34</v>
          </cell>
          <cell r="AW2156">
            <v>67</v>
          </cell>
          <cell r="AX2156">
            <v>35</v>
          </cell>
          <cell r="AY2156">
            <v>62</v>
          </cell>
          <cell r="AZ2156">
            <v>37</v>
          </cell>
        </row>
        <row r="2157">
          <cell r="B2157">
            <v>36562</v>
          </cell>
          <cell r="C2157">
            <v>57</v>
          </cell>
          <cell r="D2157">
            <v>17</v>
          </cell>
          <cell r="E2157">
            <v>76</v>
          </cell>
          <cell r="F2157">
            <v>47</v>
          </cell>
          <cell r="G2157">
            <v>57</v>
          </cell>
          <cell r="H2157">
            <v>17</v>
          </cell>
          <cell r="I2157">
            <v>75</v>
          </cell>
          <cell r="J2157">
            <v>41</v>
          </cell>
          <cell r="K2157">
            <v>34</v>
          </cell>
          <cell r="L2157">
            <v>19</v>
          </cell>
          <cell r="M2157">
            <v>36</v>
          </cell>
          <cell r="N2157">
            <v>25</v>
          </cell>
          <cell r="O2157">
            <v>37</v>
          </cell>
          <cell r="P2157">
            <v>25</v>
          </cell>
          <cell r="Q2157">
            <v>40</v>
          </cell>
          <cell r="R2157">
            <v>31</v>
          </cell>
          <cell r="S2157">
            <v>44</v>
          </cell>
          <cell r="T2157">
            <v>26</v>
          </cell>
          <cell r="U2157">
            <v>40</v>
          </cell>
          <cell r="V2157">
            <v>33</v>
          </cell>
          <cell r="W2157">
            <v>49</v>
          </cell>
          <cell r="X2157">
            <v>25</v>
          </cell>
          <cell r="Y2157">
            <v>48</v>
          </cell>
          <cell r="Z2157">
            <v>27</v>
          </cell>
          <cell r="AA2157">
            <v>50</v>
          </cell>
          <cell r="AB2157">
            <v>26</v>
          </cell>
          <cell r="AC2157">
            <v>52</v>
          </cell>
          <cell r="AD2157">
            <v>21</v>
          </cell>
          <cell r="AE2157">
            <v>57</v>
          </cell>
          <cell r="AF2157">
            <v>21</v>
          </cell>
          <cell r="AG2157">
            <v>57</v>
          </cell>
          <cell r="AH2157">
            <v>26</v>
          </cell>
          <cell r="AI2157">
            <v>56</v>
          </cell>
          <cell r="AJ2157">
            <v>26</v>
          </cell>
          <cell r="AK2157">
            <v>57</v>
          </cell>
          <cell r="AL2157">
            <v>18</v>
          </cell>
          <cell r="AM2157">
            <v>58</v>
          </cell>
          <cell r="AN2157">
            <v>20</v>
          </cell>
          <cell r="AO2157">
            <v>69</v>
          </cell>
          <cell r="AP2157">
            <v>45.5</v>
          </cell>
          <cell r="AQ2157">
            <v>70</v>
          </cell>
          <cell r="AR2157">
            <v>48</v>
          </cell>
          <cell r="AS2157">
            <v>31</v>
          </cell>
          <cell r="AT2157">
            <v>11</v>
          </cell>
          <cell r="AU2157">
            <v>59</v>
          </cell>
          <cell r="AV2157">
            <v>34</v>
          </cell>
          <cell r="AW2157">
            <v>67</v>
          </cell>
          <cell r="AX2157">
            <v>35</v>
          </cell>
          <cell r="AY2157">
            <v>62</v>
          </cell>
          <cell r="AZ2157">
            <v>37</v>
          </cell>
        </row>
        <row r="2158">
          <cell r="B2158">
            <v>36563</v>
          </cell>
          <cell r="C2158">
            <v>59</v>
          </cell>
          <cell r="D2158">
            <v>19</v>
          </cell>
          <cell r="E2158">
            <v>83</v>
          </cell>
          <cell r="F2158">
            <v>47</v>
          </cell>
          <cell r="G2158">
            <v>59</v>
          </cell>
          <cell r="H2158">
            <v>19</v>
          </cell>
          <cell r="I2158">
            <v>81</v>
          </cell>
          <cell r="J2158">
            <v>42</v>
          </cell>
          <cell r="K2158">
            <v>39</v>
          </cell>
          <cell r="L2158">
            <v>20</v>
          </cell>
          <cell r="M2158">
            <v>44</v>
          </cell>
          <cell r="N2158">
            <v>25</v>
          </cell>
          <cell r="O2158">
            <v>47</v>
          </cell>
          <cell r="P2158">
            <v>22</v>
          </cell>
          <cell r="Q2158">
            <v>50</v>
          </cell>
          <cell r="R2158">
            <v>30</v>
          </cell>
          <cell r="S2158">
            <v>54</v>
          </cell>
          <cell r="T2158">
            <v>31</v>
          </cell>
          <cell r="U2158">
            <v>56</v>
          </cell>
          <cell r="V2158">
            <v>35</v>
          </cell>
          <cell r="W2158">
            <v>55</v>
          </cell>
          <cell r="X2158">
            <v>28</v>
          </cell>
          <cell r="Y2158">
            <v>55</v>
          </cell>
          <cell r="Z2158">
            <v>32</v>
          </cell>
          <cell r="AA2158">
            <v>59</v>
          </cell>
          <cell r="AB2158">
            <v>32</v>
          </cell>
          <cell r="AC2158">
            <v>59</v>
          </cell>
          <cell r="AD2158">
            <v>30</v>
          </cell>
          <cell r="AE2158">
            <v>62</v>
          </cell>
          <cell r="AF2158">
            <v>29</v>
          </cell>
          <cell r="AG2158">
            <v>63</v>
          </cell>
          <cell r="AH2158">
            <v>31</v>
          </cell>
          <cell r="AI2158">
            <v>60</v>
          </cell>
          <cell r="AJ2158">
            <v>33</v>
          </cell>
          <cell r="AK2158">
            <v>63</v>
          </cell>
          <cell r="AL2158">
            <v>22</v>
          </cell>
          <cell r="AM2158">
            <v>61</v>
          </cell>
          <cell r="AN2158">
            <v>24</v>
          </cell>
          <cell r="AO2158">
            <v>71.5</v>
          </cell>
          <cell r="AP2158">
            <v>47.5</v>
          </cell>
          <cell r="AQ2158">
            <v>69</v>
          </cell>
          <cell r="AR2158">
            <v>51</v>
          </cell>
          <cell r="AS2158">
            <v>37</v>
          </cell>
          <cell r="AT2158">
            <v>12</v>
          </cell>
          <cell r="AU2158">
            <v>70</v>
          </cell>
          <cell r="AV2158">
            <v>39</v>
          </cell>
          <cell r="AW2158">
            <v>72</v>
          </cell>
          <cell r="AX2158">
            <v>43</v>
          </cell>
          <cell r="AY2158">
            <v>67</v>
          </cell>
          <cell r="AZ2158">
            <v>44</v>
          </cell>
        </row>
        <row r="2159">
          <cell r="B2159">
            <v>36564</v>
          </cell>
          <cell r="C2159">
            <v>58</v>
          </cell>
          <cell r="D2159">
            <v>18</v>
          </cell>
          <cell r="E2159">
            <v>81</v>
          </cell>
          <cell r="F2159">
            <v>53</v>
          </cell>
          <cell r="G2159">
            <v>58</v>
          </cell>
          <cell r="H2159">
            <v>18</v>
          </cell>
          <cell r="I2159">
            <v>81</v>
          </cell>
          <cell r="J2159">
            <v>47</v>
          </cell>
          <cell r="K2159">
            <v>29</v>
          </cell>
          <cell r="L2159">
            <v>9</v>
          </cell>
          <cell r="M2159">
            <v>32</v>
          </cell>
          <cell r="N2159">
            <v>19</v>
          </cell>
          <cell r="O2159">
            <v>37</v>
          </cell>
          <cell r="P2159">
            <v>18</v>
          </cell>
          <cell r="Q2159">
            <v>39</v>
          </cell>
          <cell r="R2159">
            <v>27</v>
          </cell>
          <cell r="S2159">
            <v>42</v>
          </cell>
          <cell r="T2159">
            <v>26</v>
          </cell>
          <cell r="U2159">
            <v>44</v>
          </cell>
          <cell r="V2159">
            <v>34</v>
          </cell>
          <cell r="W2159">
            <v>48</v>
          </cell>
          <cell r="X2159">
            <v>27</v>
          </cell>
          <cell r="Y2159">
            <v>48</v>
          </cell>
          <cell r="Z2159">
            <v>32</v>
          </cell>
          <cell r="AA2159">
            <v>48</v>
          </cell>
          <cell r="AB2159">
            <v>29</v>
          </cell>
          <cell r="AC2159">
            <v>53</v>
          </cell>
          <cell r="AD2159">
            <v>37</v>
          </cell>
          <cell r="AE2159">
            <v>59</v>
          </cell>
          <cell r="AF2159">
            <v>30</v>
          </cell>
          <cell r="AG2159">
            <v>63</v>
          </cell>
          <cell r="AH2159">
            <v>34</v>
          </cell>
          <cell r="AI2159">
            <v>59</v>
          </cell>
          <cell r="AJ2159">
            <v>40</v>
          </cell>
          <cell r="AK2159">
            <v>62</v>
          </cell>
          <cell r="AL2159">
            <v>28</v>
          </cell>
          <cell r="AM2159">
            <v>62</v>
          </cell>
          <cell r="AN2159">
            <v>30</v>
          </cell>
          <cell r="AO2159">
            <v>71.5</v>
          </cell>
          <cell r="AP2159">
            <v>50.5</v>
          </cell>
          <cell r="AQ2159">
            <v>73</v>
          </cell>
          <cell r="AR2159">
            <v>55</v>
          </cell>
          <cell r="AS2159">
            <v>24</v>
          </cell>
          <cell r="AT2159">
            <v>-4</v>
          </cell>
          <cell r="AU2159">
            <v>68</v>
          </cell>
          <cell r="AV2159">
            <v>46</v>
          </cell>
          <cell r="AW2159">
            <v>68</v>
          </cell>
          <cell r="AX2159">
            <v>49</v>
          </cell>
          <cell r="AY2159">
            <v>70</v>
          </cell>
          <cell r="AZ2159">
            <v>46</v>
          </cell>
        </row>
        <row r="2160">
          <cell r="B2160">
            <v>36565</v>
          </cell>
          <cell r="C2160">
            <v>54</v>
          </cell>
          <cell r="D2160">
            <v>30</v>
          </cell>
          <cell r="E2160">
            <v>78</v>
          </cell>
          <cell r="F2160">
            <v>56</v>
          </cell>
          <cell r="G2160">
            <v>54</v>
          </cell>
          <cell r="H2160">
            <v>30</v>
          </cell>
          <cell r="I2160">
            <v>78</v>
          </cell>
          <cell r="J2160">
            <v>49</v>
          </cell>
          <cell r="K2160">
            <v>39</v>
          </cell>
          <cell r="L2160">
            <v>2</v>
          </cell>
          <cell r="M2160">
            <v>43</v>
          </cell>
          <cell r="N2160">
            <v>17</v>
          </cell>
          <cell r="O2160">
            <v>49</v>
          </cell>
          <cell r="P2160">
            <v>14</v>
          </cell>
          <cell r="Q2160">
            <v>50</v>
          </cell>
          <cell r="R2160">
            <v>24</v>
          </cell>
          <cell r="S2160">
            <v>55</v>
          </cell>
          <cell r="T2160">
            <v>22</v>
          </cell>
          <cell r="U2160">
            <v>49</v>
          </cell>
          <cell r="V2160">
            <v>33</v>
          </cell>
          <cell r="W2160">
            <v>57</v>
          </cell>
          <cell r="X2160">
            <v>22</v>
          </cell>
          <cell r="Y2160">
            <v>59</v>
          </cell>
          <cell r="Z2160">
            <v>26</v>
          </cell>
          <cell r="AA2160">
            <v>55</v>
          </cell>
          <cell r="AB2160">
            <v>28</v>
          </cell>
          <cell r="AC2160">
            <v>61</v>
          </cell>
          <cell r="AD2160">
            <v>30</v>
          </cell>
          <cell r="AE2160">
            <v>63</v>
          </cell>
          <cell r="AF2160">
            <v>40</v>
          </cell>
          <cell r="AG2160">
            <v>63</v>
          </cell>
          <cell r="AH2160">
            <v>44</v>
          </cell>
          <cell r="AI2160">
            <v>62</v>
          </cell>
          <cell r="AJ2160">
            <v>36</v>
          </cell>
          <cell r="AK2160">
            <v>65</v>
          </cell>
          <cell r="AL2160">
            <v>36</v>
          </cell>
          <cell r="AM2160">
            <v>64</v>
          </cell>
          <cell r="AN2160">
            <v>29</v>
          </cell>
          <cell r="AO2160">
            <v>67</v>
          </cell>
          <cell r="AP2160">
            <v>51</v>
          </cell>
          <cell r="AQ2160">
            <v>65</v>
          </cell>
          <cell r="AR2160">
            <v>52</v>
          </cell>
          <cell r="AS2160">
            <v>39</v>
          </cell>
          <cell r="AT2160">
            <v>17</v>
          </cell>
          <cell r="AU2160">
            <v>66</v>
          </cell>
          <cell r="AV2160">
            <v>47</v>
          </cell>
          <cell r="AW2160">
            <v>68</v>
          </cell>
          <cell r="AX2160">
            <v>48</v>
          </cell>
          <cell r="AY2160">
            <v>69</v>
          </cell>
          <cell r="AZ2160">
            <v>47</v>
          </cell>
        </row>
        <row r="2161">
          <cell r="B2161">
            <v>36566</v>
          </cell>
          <cell r="C2161">
            <v>51</v>
          </cell>
          <cell r="D2161">
            <v>27</v>
          </cell>
          <cell r="E2161">
            <v>75</v>
          </cell>
          <cell r="F2161">
            <v>56</v>
          </cell>
          <cell r="G2161">
            <v>51</v>
          </cell>
          <cell r="H2161">
            <v>27</v>
          </cell>
          <cell r="I2161">
            <v>77</v>
          </cell>
          <cell r="J2161">
            <v>48</v>
          </cell>
          <cell r="K2161">
            <v>45</v>
          </cell>
          <cell r="L2161">
            <v>16</v>
          </cell>
          <cell r="M2161">
            <v>51</v>
          </cell>
          <cell r="N2161">
            <v>26</v>
          </cell>
          <cell r="O2161">
            <v>52</v>
          </cell>
          <cell r="P2161">
            <v>26</v>
          </cell>
          <cell r="Q2161">
            <v>58</v>
          </cell>
          <cell r="R2161">
            <v>31</v>
          </cell>
          <cell r="S2161">
            <v>64</v>
          </cell>
          <cell r="T2161">
            <v>29</v>
          </cell>
          <cell r="U2161">
            <v>52</v>
          </cell>
          <cell r="V2161">
            <v>35</v>
          </cell>
          <cell r="W2161">
            <v>63</v>
          </cell>
          <cell r="X2161">
            <v>29</v>
          </cell>
          <cell r="Y2161">
            <v>63</v>
          </cell>
          <cell r="Z2161">
            <v>29</v>
          </cell>
          <cell r="AA2161">
            <v>64</v>
          </cell>
          <cell r="AB2161">
            <v>26</v>
          </cell>
          <cell r="AC2161">
            <v>67</v>
          </cell>
          <cell r="AD2161">
            <v>32</v>
          </cell>
          <cell r="AE2161">
            <v>72</v>
          </cell>
          <cell r="AF2161">
            <v>29</v>
          </cell>
          <cell r="AG2161">
            <v>72</v>
          </cell>
          <cell r="AH2161">
            <v>37</v>
          </cell>
          <cell r="AI2161">
            <v>68</v>
          </cell>
          <cell r="AJ2161">
            <v>41</v>
          </cell>
          <cell r="AK2161">
            <v>71</v>
          </cell>
          <cell r="AL2161">
            <v>34</v>
          </cell>
          <cell r="AM2161">
            <v>71</v>
          </cell>
          <cell r="AN2161">
            <v>29</v>
          </cell>
          <cell r="AO2161">
            <v>61.5</v>
          </cell>
          <cell r="AP2161">
            <v>53.5</v>
          </cell>
          <cell r="AQ2161">
            <v>60</v>
          </cell>
          <cell r="AR2161">
            <v>55</v>
          </cell>
          <cell r="AS2161">
            <v>34</v>
          </cell>
          <cell r="AT2161">
            <v>33</v>
          </cell>
          <cell r="AU2161">
            <v>70</v>
          </cell>
          <cell r="AV2161">
            <v>41</v>
          </cell>
          <cell r="AW2161">
            <v>71</v>
          </cell>
          <cell r="AX2161">
            <v>42</v>
          </cell>
          <cell r="AY2161">
            <v>70</v>
          </cell>
          <cell r="AZ2161">
            <v>46</v>
          </cell>
        </row>
        <row r="2162">
          <cell r="B2162">
            <v>36567</v>
          </cell>
          <cell r="C2162">
            <v>48</v>
          </cell>
          <cell r="D2162">
            <v>27</v>
          </cell>
          <cell r="E2162">
            <v>69</v>
          </cell>
          <cell r="F2162">
            <v>50</v>
          </cell>
          <cell r="G2162">
            <v>48</v>
          </cell>
          <cell r="H2162">
            <v>27</v>
          </cell>
          <cell r="I2162">
            <v>67</v>
          </cell>
          <cell r="J2162">
            <v>42</v>
          </cell>
          <cell r="K2162">
            <v>45</v>
          </cell>
          <cell r="L2162">
            <v>27</v>
          </cell>
          <cell r="M2162">
            <v>49</v>
          </cell>
          <cell r="N2162">
            <v>35</v>
          </cell>
          <cell r="O2162">
            <v>57</v>
          </cell>
          <cell r="P2162">
            <v>36</v>
          </cell>
          <cell r="Q2162">
            <v>63</v>
          </cell>
          <cell r="R2162">
            <v>39</v>
          </cell>
          <cell r="S2162">
            <v>67</v>
          </cell>
          <cell r="T2162">
            <v>39</v>
          </cell>
          <cell r="U2162">
            <v>65</v>
          </cell>
          <cell r="V2162">
            <v>37</v>
          </cell>
          <cell r="W2162">
            <v>67</v>
          </cell>
          <cell r="X2162">
            <v>36</v>
          </cell>
          <cell r="Y2162">
            <v>69</v>
          </cell>
          <cell r="Z2162">
            <v>45</v>
          </cell>
          <cell r="AA2162">
            <v>72</v>
          </cell>
          <cell r="AB2162">
            <v>48</v>
          </cell>
          <cell r="AC2162">
            <v>72</v>
          </cell>
          <cell r="AD2162">
            <v>46</v>
          </cell>
          <cell r="AE2162">
            <v>73</v>
          </cell>
          <cell r="AF2162">
            <v>47</v>
          </cell>
          <cell r="AG2162">
            <v>72</v>
          </cell>
          <cell r="AH2162">
            <v>46</v>
          </cell>
          <cell r="AI2162">
            <v>72</v>
          </cell>
          <cell r="AJ2162">
            <v>51</v>
          </cell>
          <cell r="AK2162">
            <v>74</v>
          </cell>
          <cell r="AL2162">
            <v>40</v>
          </cell>
          <cell r="AM2162">
            <v>71</v>
          </cell>
          <cell r="AN2162">
            <v>50</v>
          </cell>
          <cell r="AO2162">
            <v>59</v>
          </cell>
          <cell r="AP2162">
            <v>48.5</v>
          </cell>
          <cell r="AQ2162">
            <v>60</v>
          </cell>
          <cell r="AR2162">
            <v>51</v>
          </cell>
          <cell r="AS2162">
            <v>37</v>
          </cell>
          <cell r="AT2162">
            <v>20</v>
          </cell>
          <cell r="AU2162">
            <v>76</v>
          </cell>
          <cell r="AV2162">
            <v>40</v>
          </cell>
          <cell r="AW2162">
            <v>77</v>
          </cell>
          <cell r="AX2162">
            <v>41</v>
          </cell>
          <cell r="AY2162">
            <v>71</v>
          </cell>
          <cell r="AZ2162">
            <v>51</v>
          </cell>
        </row>
        <row r="2163">
          <cell r="B2163">
            <v>36568</v>
          </cell>
          <cell r="C2163">
            <v>34</v>
          </cell>
          <cell r="D2163">
            <v>30</v>
          </cell>
          <cell r="E2163">
            <v>71</v>
          </cell>
          <cell r="F2163">
            <v>51</v>
          </cell>
          <cell r="G2163">
            <v>34</v>
          </cell>
          <cell r="H2163">
            <v>30</v>
          </cell>
          <cell r="I2163">
            <v>70</v>
          </cell>
          <cell r="J2163">
            <v>40</v>
          </cell>
          <cell r="K2163">
            <v>30</v>
          </cell>
          <cell r="L2163">
            <v>13</v>
          </cell>
          <cell r="M2163">
            <v>36</v>
          </cell>
          <cell r="N2163">
            <v>22</v>
          </cell>
          <cell r="O2163">
            <v>37</v>
          </cell>
          <cell r="P2163">
            <v>21</v>
          </cell>
          <cell r="Q2163">
            <v>39</v>
          </cell>
          <cell r="R2163">
            <v>27</v>
          </cell>
          <cell r="S2163">
            <v>43</v>
          </cell>
          <cell r="T2163">
            <v>27</v>
          </cell>
          <cell r="U2163">
            <v>42</v>
          </cell>
          <cell r="V2163">
            <v>31</v>
          </cell>
          <cell r="W2163">
            <v>48</v>
          </cell>
          <cell r="X2163">
            <v>34</v>
          </cell>
          <cell r="Y2163">
            <v>48</v>
          </cell>
          <cell r="Z2163">
            <v>30</v>
          </cell>
          <cell r="AA2163">
            <v>53</v>
          </cell>
          <cell r="AB2163">
            <v>32</v>
          </cell>
          <cell r="AC2163">
            <v>53</v>
          </cell>
          <cell r="AD2163">
            <v>34</v>
          </cell>
          <cell r="AE2163">
            <v>63</v>
          </cell>
          <cell r="AF2163">
            <v>41</v>
          </cell>
          <cell r="AG2163">
            <v>73</v>
          </cell>
          <cell r="AH2163">
            <v>47</v>
          </cell>
          <cell r="AI2163">
            <v>70</v>
          </cell>
          <cell r="AJ2163">
            <v>52</v>
          </cell>
          <cell r="AK2163">
            <v>68</v>
          </cell>
          <cell r="AL2163">
            <v>47</v>
          </cell>
          <cell r="AM2163">
            <v>76</v>
          </cell>
          <cell r="AN2163">
            <v>51</v>
          </cell>
          <cell r="AO2163">
            <v>60.5</v>
          </cell>
          <cell r="AP2163">
            <v>49</v>
          </cell>
          <cell r="AQ2163">
            <v>63</v>
          </cell>
          <cell r="AR2163">
            <v>54</v>
          </cell>
          <cell r="AS2163">
            <v>25</v>
          </cell>
          <cell r="AT2163">
            <v>7</v>
          </cell>
          <cell r="AU2163">
            <v>77</v>
          </cell>
          <cell r="AV2163">
            <v>50</v>
          </cell>
          <cell r="AW2163">
            <v>79</v>
          </cell>
          <cell r="AX2163">
            <v>49</v>
          </cell>
          <cell r="AY2163">
            <v>74</v>
          </cell>
          <cell r="AZ2163">
            <v>56</v>
          </cell>
        </row>
        <row r="2164">
          <cell r="B2164">
            <v>36569</v>
          </cell>
          <cell r="C2164">
            <v>41</v>
          </cell>
          <cell r="D2164">
            <v>30</v>
          </cell>
          <cell r="E2164">
            <v>67</v>
          </cell>
          <cell r="F2164">
            <v>50</v>
          </cell>
          <cell r="G2164">
            <v>41</v>
          </cell>
          <cell r="H2164">
            <v>30</v>
          </cell>
          <cell r="I2164">
            <v>69</v>
          </cell>
          <cell r="J2164">
            <v>42</v>
          </cell>
          <cell r="K2164">
            <v>33</v>
          </cell>
          <cell r="L2164">
            <v>10</v>
          </cell>
          <cell r="M2164">
            <v>35</v>
          </cell>
          <cell r="N2164">
            <v>19</v>
          </cell>
          <cell r="O2164">
            <v>35</v>
          </cell>
          <cell r="P2164">
            <v>19</v>
          </cell>
          <cell r="Q2164">
            <v>37</v>
          </cell>
          <cell r="R2164">
            <v>26</v>
          </cell>
          <cell r="S2164">
            <v>37</v>
          </cell>
          <cell r="T2164">
            <v>27</v>
          </cell>
          <cell r="U2164">
            <v>52</v>
          </cell>
          <cell r="V2164">
            <v>32</v>
          </cell>
          <cell r="W2164">
            <v>43</v>
          </cell>
          <cell r="X2164">
            <v>33</v>
          </cell>
          <cell r="Y2164">
            <v>37</v>
          </cell>
          <cell r="Z2164">
            <v>30</v>
          </cell>
          <cell r="AA2164">
            <v>42</v>
          </cell>
          <cell r="AB2164">
            <v>31</v>
          </cell>
          <cell r="AC2164">
            <v>41</v>
          </cell>
          <cell r="AD2164">
            <v>33</v>
          </cell>
          <cell r="AE2164">
            <v>55</v>
          </cell>
          <cell r="AF2164">
            <v>39</v>
          </cell>
          <cell r="AG2164">
            <v>59</v>
          </cell>
          <cell r="AH2164">
            <v>44</v>
          </cell>
          <cell r="AI2164">
            <v>55</v>
          </cell>
          <cell r="AJ2164">
            <v>43</v>
          </cell>
          <cell r="AK2164">
            <v>60</v>
          </cell>
          <cell r="AL2164">
            <v>42</v>
          </cell>
          <cell r="AM2164">
            <v>63</v>
          </cell>
          <cell r="AN2164">
            <v>50</v>
          </cell>
          <cell r="AO2164">
            <v>59</v>
          </cell>
          <cell r="AP2164">
            <v>49</v>
          </cell>
          <cell r="AQ2164">
            <v>60</v>
          </cell>
          <cell r="AR2164">
            <v>54</v>
          </cell>
          <cell r="AS2164">
            <v>33</v>
          </cell>
          <cell r="AT2164">
            <v>3</v>
          </cell>
          <cell r="AU2164">
            <v>77</v>
          </cell>
          <cell r="AV2164">
            <v>49</v>
          </cell>
          <cell r="AW2164">
            <v>78</v>
          </cell>
          <cell r="AX2164">
            <v>49</v>
          </cell>
          <cell r="AY2164">
            <v>77</v>
          </cell>
          <cell r="AZ2164">
            <v>56</v>
          </cell>
        </row>
        <row r="2165">
          <cell r="B2165">
            <v>36570</v>
          </cell>
          <cell r="C2165">
            <v>41</v>
          </cell>
          <cell r="D2165">
            <v>30</v>
          </cell>
          <cell r="E2165">
            <v>67</v>
          </cell>
          <cell r="F2165">
            <v>50</v>
          </cell>
          <cell r="G2165">
            <v>41</v>
          </cell>
          <cell r="H2165">
            <v>30</v>
          </cell>
          <cell r="I2165">
            <v>69</v>
          </cell>
          <cell r="J2165">
            <v>42</v>
          </cell>
          <cell r="K2165">
            <v>33</v>
          </cell>
          <cell r="L2165">
            <v>10</v>
          </cell>
          <cell r="M2165">
            <v>35</v>
          </cell>
          <cell r="N2165">
            <v>19</v>
          </cell>
          <cell r="O2165">
            <v>35</v>
          </cell>
          <cell r="P2165">
            <v>19</v>
          </cell>
          <cell r="Q2165">
            <v>37</v>
          </cell>
          <cell r="R2165">
            <v>26</v>
          </cell>
          <cell r="S2165">
            <v>37</v>
          </cell>
          <cell r="T2165">
            <v>27</v>
          </cell>
          <cell r="U2165">
            <v>52</v>
          </cell>
          <cell r="V2165">
            <v>32</v>
          </cell>
          <cell r="W2165">
            <v>43</v>
          </cell>
          <cell r="X2165">
            <v>33</v>
          </cell>
          <cell r="Y2165">
            <v>37</v>
          </cell>
          <cell r="Z2165">
            <v>30</v>
          </cell>
          <cell r="AA2165">
            <v>42</v>
          </cell>
          <cell r="AB2165">
            <v>31</v>
          </cell>
          <cell r="AC2165">
            <v>41</v>
          </cell>
          <cell r="AD2165">
            <v>33</v>
          </cell>
          <cell r="AE2165">
            <v>55</v>
          </cell>
          <cell r="AF2165">
            <v>39</v>
          </cell>
          <cell r="AG2165">
            <v>59</v>
          </cell>
          <cell r="AH2165">
            <v>44</v>
          </cell>
          <cell r="AI2165">
            <v>55</v>
          </cell>
          <cell r="AJ2165">
            <v>43</v>
          </cell>
          <cell r="AK2165">
            <v>60</v>
          </cell>
          <cell r="AL2165">
            <v>42</v>
          </cell>
          <cell r="AM2165">
            <v>63</v>
          </cell>
          <cell r="AN2165">
            <v>50</v>
          </cell>
          <cell r="AO2165">
            <v>59</v>
          </cell>
          <cell r="AP2165">
            <v>49</v>
          </cell>
          <cell r="AQ2165">
            <v>60</v>
          </cell>
          <cell r="AR2165">
            <v>54</v>
          </cell>
          <cell r="AS2165">
            <v>33</v>
          </cell>
          <cell r="AT2165">
            <v>3</v>
          </cell>
          <cell r="AU2165">
            <v>77</v>
          </cell>
          <cell r="AV2165">
            <v>49</v>
          </cell>
          <cell r="AW2165">
            <v>78</v>
          </cell>
          <cell r="AX2165">
            <v>49</v>
          </cell>
          <cell r="AY2165">
            <v>77</v>
          </cell>
          <cell r="AZ2165">
            <v>56</v>
          </cell>
        </row>
        <row r="2166">
          <cell r="B2166">
            <v>36571</v>
          </cell>
          <cell r="C2166">
            <v>58</v>
          </cell>
          <cell r="D2166">
            <v>25</v>
          </cell>
          <cell r="E2166">
            <v>77</v>
          </cell>
          <cell r="F2166">
            <v>50</v>
          </cell>
          <cell r="G2166">
            <v>58</v>
          </cell>
          <cell r="H2166">
            <v>25</v>
          </cell>
          <cell r="I2166">
            <v>80</v>
          </cell>
          <cell r="J2166">
            <v>44</v>
          </cell>
          <cell r="K2166">
            <v>37</v>
          </cell>
          <cell r="L2166">
            <v>23</v>
          </cell>
          <cell r="M2166">
            <v>40</v>
          </cell>
          <cell r="N2166">
            <v>29</v>
          </cell>
          <cell r="O2166">
            <v>44</v>
          </cell>
          <cell r="P2166">
            <v>26</v>
          </cell>
          <cell r="Q2166">
            <v>45</v>
          </cell>
          <cell r="R2166">
            <v>34</v>
          </cell>
          <cell r="S2166">
            <v>51</v>
          </cell>
          <cell r="T2166">
            <v>33</v>
          </cell>
          <cell r="U2166">
            <v>52</v>
          </cell>
          <cell r="V2166">
            <v>35</v>
          </cell>
          <cell r="W2166">
            <v>60</v>
          </cell>
          <cell r="X2166">
            <v>33</v>
          </cell>
          <cell r="Y2166">
            <v>54</v>
          </cell>
          <cell r="Z2166">
            <v>37</v>
          </cell>
          <cell r="AA2166">
            <v>54</v>
          </cell>
          <cell r="AB2166">
            <v>36</v>
          </cell>
          <cell r="AC2166">
            <v>60</v>
          </cell>
          <cell r="AD2166">
            <v>32</v>
          </cell>
          <cell r="AE2166">
            <v>63</v>
          </cell>
          <cell r="AF2166">
            <v>39</v>
          </cell>
          <cell r="AG2166">
            <v>64</v>
          </cell>
          <cell r="AH2166">
            <v>42</v>
          </cell>
          <cell r="AI2166">
            <v>68</v>
          </cell>
          <cell r="AJ2166">
            <v>36</v>
          </cell>
          <cell r="AK2166">
            <v>65</v>
          </cell>
          <cell r="AL2166">
            <v>34</v>
          </cell>
          <cell r="AM2166">
            <v>69</v>
          </cell>
          <cell r="AN2166">
            <v>35</v>
          </cell>
          <cell r="AO2166">
            <v>62</v>
          </cell>
          <cell r="AP2166">
            <v>48.5</v>
          </cell>
          <cell r="AQ2166">
            <v>63</v>
          </cell>
          <cell r="AR2166">
            <v>56</v>
          </cell>
          <cell r="AS2166">
            <v>33</v>
          </cell>
          <cell r="AT2166">
            <v>19</v>
          </cell>
          <cell r="AU2166">
            <v>67</v>
          </cell>
          <cell r="AV2166">
            <v>51</v>
          </cell>
          <cell r="AW2166">
            <v>79</v>
          </cell>
          <cell r="AX2166">
            <v>55</v>
          </cell>
          <cell r="AY2166">
            <v>80</v>
          </cell>
          <cell r="AZ2166">
            <v>60</v>
          </cell>
        </row>
        <row r="2167">
          <cell r="B2167">
            <v>36572</v>
          </cell>
          <cell r="C2167">
            <v>51</v>
          </cell>
          <cell r="D2167">
            <v>23</v>
          </cell>
          <cell r="E2167">
            <v>69</v>
          </cell>
          <cell r="F2167">
            <v>52</v>
          </cell>
          <cell r="G2167">
            <v>51</v>
          </cell>
          <cell r="H2167">
            <v>23</v>
          </cell>
          <cell r="I2167">
            <v>80</v>
          </cell>
          <cell r="J2167">
            <v>47</v>
          </cell>
          <cell r="K2167">
            <v>47</v>
          </cell>
          <cell r="L2167">
            <v>22</v>
          </cell>
          <cell r="M2167">
            <v>57</v>
          </cell>
          <cell r="N2167">
            <v>30</v>
          </cell>
          <cell r="O2167">
            <v>63</v>
          </cell>
          <cell r="P2167">
            <v>29</v>
          </cell>
          <cell r="Q2167">
            <v>66</v>
          </cell>
          <cell r="R2167">
            <v>33</v>
          </cell>
          <cell r="S2167">
            <v>66</v>
          </cell>
          <cell r="T2167">
            <v>36</v>
          </cell>
          <cell r="U2167">
            <v>67</v>
          </cell>
          <cell r="V2167">
            <v>35</v>
          </cell>
          <cell r="W2167">
            <v>70</v>
          </cell>
          <cell r="X2167">
            <v>37</v>
          </cell>
          <cell r="Y2167">
            <v>67</v>
          </cell>
          <cell r="Z2167">
            <v>37</v>
          </cell>
          <cell r="AA2167">
            <v>68</v>
          </cell>
          <cell r="AB2167">
            <v>39</v>
          </cell>
          <cell r="AC2167">
            <v>72</v>
          </cell>
          <cell r="AD2167">
            <v>38</v>
          </cell>
          <cell r="AE2167">
            <v>72</v>
          </cell>
          <cell r="AF2167">
            <v>42</v>
          </cell>
          <cell r="AG2167">
            <v>73</v>
          </cell>
          <cell r="AH2167">
            <v>40</v>
          </cell>
          <cell r="AI2167">
            <v>72</v>
          </cell>
          <cell r="AJ2167">
            <v>47</v>
          </cell>
          <cell r="AK2167">
            <v>76</v>
          </cell>
          <cell r="AL2167">
            <v>35</v>
          </cell>
          <cell r="AM2167">
            <v>77</v>
          </cell>
          <cell r="AN2167">
            <v>40</v>
          </cell>
          <cell r="AO2167">
            <v>55.5</v>
          </cell>
          <cell r="AP2167">
            <v>49</v>
          </cell>
          <cell r="AQ2167">
            <v>57</v>
          </cell>
          <cell r="AR2167">
            <v>52</v>
          </cell>
          <cell r="AS2167">
            <v>38</v>
          </cell>
          <cell r="AT2167">
            <v>20</v>
          </cell>
          <cell r="AU2167">
            <v>77</v>
          </cell>
          <cell r="AV2167">
            <v>47</v>
          </cell>
          <cell r="AW2167">
            <v>82</v>
          </cell>
          <cell r="AX2167">
            <v>51</v>
          </cell>
          <cell r="AY2167">
            <v>79</v>
          </cell>
          <cell r="AZ2167">
            <v>55</v>
          </cell>
        </row>
        <row r="2168">
          <cell r="B2168">
            <v>36573</v>
          </cell>
          <cell r="C2168">
            <v>35</v>
          </cell>
          <cell r="D2168">
            <v>25</v>
          </cell>
          <cell r="E2168">
            <v>65</v>
          </cell>
          <cell r="F2168">
            <v>51</v>
          </cell>
          <cell r="G2168">
            <v>35</v>
          </cell>
          <cell r="H2168">
            <v>25</v>
          </cell>
          <cell r="I2168">
            <v>65</v>
          </cell>
          <cell r="J2168">
            <v>46</v>
          </cell>
          <cell r="K2168">
            <v>35</v>
          </cell>
          <cell r="L2168">
            <v>23</v>
          </cell>
          <cell r="M2168">
            <v>37</v>
          </cell>
          <cell r="N2168">
            <v>28</v>
          </cell>
          <cell r="O2168">
            <v>41</v>
          </cell>
          <cell r="P2168">
            <v>30</v>
          </cell>
          <cell r="Q2168">
            <v>42</v>
          </cell>
          <cell r="R2168">
            <v>32</v>
          </cell>
          <cell r="S2168">
            <v>46</v>
          </cell>
          <cell r="T2168">
            <v>32</v>
          </cell>
          <cell r="U2168">
            <v>44</v>
          </cell>
          <cell r="V2168">
            <v>35</v>
          </cell>
          <cell r="W2168">
            <v>55</v>
          </cell>
          <cell r="X2168">
            <v>38</v>
          </cell>
          <cell r="Y2168">
            <v>52</v>
          </cell>
          <cell r="Z2168">
            <v>37</v>
          </cell>
          <cell r="AA2168">
            <v>54</v>
          </cell>
          <cell r="AB2168">
            <v>39</v>
          </cell>
          <cell r="AC2168">
            <v>56</v>
          </cell>
          <cell r="AD2168">
            <v>39</v>
          </cell>
          <cell r="AE2168">
            <v>62</v>
          </cell>
          <cell r="AF2168">
            <v>44</v>
          </cell>
          <cell r="AG2168">
            <v>61</v>
          </cell>
          <cell r="AH2168">
            <v>46</v>
          </cell>
          <cell r="AI2168">
            <v>67</v>
          </cell>
          <cell r="AJ2168">
            <v>46</v>
          </cell>
          <cell r="AK2168">
            <v>66</v>
          </cell>
          <cell r="AL2168">
            <v>42</v>
          </cell>
          <cell r="AM2168">
            <v>71</v>
          </cell>
          <cell r="AN2168">
            <v>52</v>
          </cell>
          <cell r="AO2168">
            <v>58</v>
          </cell>
          <cell r="AP2168">
            <v>47.5</v>
          </cell>
          <cell r="AQ2168">
            <v>58</v>
          </cell>
          <cell r="AR2168">
            <v>49</v>
          </cell>
          <cell r="AS2168">
            <v>28</v>
          </cell>
          <cell r="AT2168">
            <v>9</v>
          </cell>
          <cell r="AU2168">
            <v>79</v>
          </cell>
          <cell r="AV2168">
            <v>52</v>
          </cell>
          <cell r="AW2168">
            <v>83</v>
          </cell>
          <cell r="AX2168">
            <v>53</v>
          </cell>
          <cell r="AY2168">
            <v>81</v>
          </cell>
          <cell r="AZ2168">
            <v>60</v>
          </cell>
        </row>
        <row r="2169">
          <cell r="B2169">
            <v>36574</v>
          </cell>
          <cell r="C2169">
            <v>47</v>
          </cell>
          <cell r="D2169">
            <v>17</v>
          </cell>
          <cell r="E2169">
            <v>68</v>
          </cell>
          <cell r="F2169">
            <v>45</v>
          </cell>
          <cell r="G2169">
            <v>47</v>
          </cell>
          <cell r="H2169">
            <v>17</v>
          </cell>
          <cell r="I2169">
            <v>66</v>
          </cell>
          <cell r="J2169">
            <v>33</v>
          </cell>
          <cell r="K2169">
            <v>30</v>
          </cell>
          <cell r="L2169">
            <v>26</v>
          </cell>
          <cell r="M2169">
            <v>34</v>
          </cell>
          <cell r="N2169">
            <v>28</v>
          </cell>
          <cell r="O2169">
            <v>34</v>
          </cell>
          <cell r="P2169">
            <v>29</v>
          </cell>
          <cell r="Q2169">
            <v>42</v>
          </cell>
          <cell r="R2169">
            <v>31</v>
          </cell>
          <cell r="S2169">
            <v>50</v>
          </cell>
          <cell r="T2169">
            <v>32</v>
          </cell>
          <cell r="U2169">
            <v>52</v>
          </cell>
          <cell r="V2169">
            <v>37</v>
          </cell>
          <cell r="W2169">
            <v>57</v>
          </cell>
          <cell r="X2169">
            <v>36</v>
          </cell>
          <cell r="Y2169">
            <v>48</v>
          </cell>
          <cell r="Z2169">
            <v>32</v>
          </cell>
          <cell r="AA2169">
            <v>49</v>
          </cell>
          <cell r="AB2169">
            <v>32</v>
          </cell>
          <cell r="AC2169">
            <v>44</v>
          </cell>
          <cell r="AD2169">
            <v>36</v>
          </cell>
          <cell r="AE2169">
            <v>63</v>
          </cell>
          <cell r="AF2169">
            <v>43</v>
          </cell>
          <cell r="AG2169">
            <v>76</v>
          </cell>
          <cell r="AH2169">
            <v>49</v>
          </cell>
          <cell r="AI2169">
            <v>57</v>
          </cell>
          <cell r="AJ2169">
            <v>46</v>
          </cell>
          <cell r="AK2169">
            <v>73</v>
          </cell>
          <cell r="AL2169">
            <v>49</v>
          </cell>
          <cell r="AM2169">
            <v>76</v>
          </cell>
          <cell r="AN2169">
            <v>51</v>
          </cell>
          <cell r="AO2169">
            <v>66.5</v>
          </cell>
          <cell r="AP2169">
            <v>46</v>
          </cell>
          <cell r="AQ2169">
            <v>71</v>
          </cell>
          <cell r="AR2169">
            <v>49</v>
          </cell>
          <cell r="AS2169">
            <v>22</v>
          </cell>
          <cell r="AT2169">
            <v>12</v>
          </cell>
          <cell r="AU2169">
            <v>81</v>
          </cell>
          <cell r="AV2169">
            <v>54</v>
          </cell>
          <cell r="AW2169">
            <v>82</v>
          </cell>
          <cell r="AX2169">
            <v>57</v>
          </cell>
          <cell r="AY2169">
            <v>81</v>
          </cell>
          <cell r="AZ2169">
            <v>62</v>
          </cell>
        </row>
        <row r="2170">
          <cell r="B2170">
            <v>36575</v>
          </cell>
          <cell r="C2170">
            <v>55</v>
          </cell>
          <cell r="D2170">
            <v>26</v>
          </cell>
          <cell r="E2170">
            <v>83</v>
          </cell>
          <cell r="F2170">
            <v>54</v>
          </cell>
          <cell r="G2170">
            <v>55</v>
          </cell>
          <cell r="H2170">
            <v>26</v>
          </cell>
          <cell r="I2170">
            <v>81</v>
          </cell>
          <cell r="J2170">
            <v>51</v>
          </cell>
          <cell r="K2170">
            <v>36</v>
          </cell>
          <cell r="L2170">
            <v>27</v>
          </cell>
          <cell r="M2170">
            <v>43</v>
          </cell>
          <cell r="N2170">
            <v>32</v>
          </cell>
          <cell r="O2170">
            <v>46</v>
          </cell>
          <cell r="P2170">
            <v>31</v>
          </cell>
          <cell r="Q2170">
            <v>49</v>
          </cell>
          <cell r="R2170">
            <v>35</v>
          </cell>
          <cell r="S2170">
            <v>51</v>
          </cell>
          <cell r="T2170">
            <v>28</v>
          </cell>
          <cell r="U2170">
            <v>44</v>
          </cell>
          <cell r="V2170">
            <v>34</v>
          </cell>
          <cell r="W2170">
            <v>46</v>
          </cell>
          <cell r="X2170">
            <v>30</v>
          </cell>
          <cell r="Y2170">
            <v>52</v>
          </cell>
          <cell r="Z2170">
            <v>33</v>
          </cell>
          <cell r="AA2170">
            <v>52</v>
          </cell>
          <cell r="AB2170">
            <v>31</v>
          </cell>
          <cell r="AC2170">
            <v>54</v>
          </cell>
          <cell r="AD2170">
            <v>31</v>
          </cell>
          <cell r="AE2170">
            <v>57</v>
          </cell>
          <cell r="AF2170">
            <v>36</v>
          </cell>
          <cell r="AG2170">
            <v>60</v>
          </cell>
          <cell r="AH2170">
            <v>40</v>
          </cell>
          <cell r="AI2170">
            <v>54</v>
          </cell>
          <cell r="AJ2170">
            <v>33</v>
          </cell>
          <cell r="AK2170">
            <v>60</v>
          </cell>
          <cell r="AL2170">
            <v>31</v>
          </cell>
          <cell r="AM2170">
            <v>64</v>
          </cell>
          <cell r="AN2170">
            <v>34</v>
          </cell>
          <cell r="AO2170">
            <v>67</v>
          </cell>
          <cell r="AP2170">
            <v>48.5</v>
          </cell>
          <cell r="AQ2170">
            <v>63</v>
          </cell>
          <cell r="AR2170">
            <v>50</v>
          </cell>
          <cell r="AS2170">
            <v>35</v>
          </cell>
          <cell r="AT2170">
            <v>21</v>
          </cell>
          <cell r="AU2170">
            <v>67</v>
          </cell>
          <cell r="AV2170">
            <v>55</v>
          </cell>
          <cell r="AW2170">
            <v>74</v>
          </cell>
          <cell r="AX2170">
            <v>51</v>
          </cell>
          <cell r="AY2170">
            <v>79</v>
          </cell>
          <cell r="AZ2170">
            <v>57</v>
          </cell>
        </row>
        <row r="2171">
          <cell r="B2171">
            <v>36576</v>
          </cell>
          <cell r="C2171">
            <v>55</v>
          </cell>
          <cell r="D2171">
            <v>26</v>
          </cell>
          <cell r="E2171">
            <v>83</v>
          </cell>
          <cell r="F2171">
            <v>54</v>
          </cell>
          <cell r="G2171">
            <v>55</v>
          </cell>
          <cell r="H2171">
            <v>26</v>
          </cell>
          <cell r="I2171">
            <v>81</v>
          </cell>
          <cell r="J2171">
            <v>51</v>
          </cell>
          <cell r="K2171">
            <v>36</v>
          </cell>
          <cell r="L2171">
            <v>27</v>
          </cell>
          <cell r="M2171">
            <v>43</v>
          </cell>
          <cell r="N2171">
            <v>32</v>
          </cell>
          <cell r="O2171">
            <v>46</v>
          </cell>
          <cell r="P2171">
            <v>31</v>
          </cell>
          <cell r="Q2171">
            <v>49</v>
          </cell>
          <cell r="R2171">
            <v>35</v>
          </cell>
          <cell r="S2171">
            <v>51</v>
          </cell>
          <cell r="T2171">
            <v>28</v>
          </cell>
          <cell r="U2171">
            <v>44</v>
          </cell>
          <cell r="V2171">
            <v>34</v>
          </cell>
          <cell r="W2171">
            <v>46</v>
          </cell>
          <cell r="X2171">
            <v>30</v>
          </cell>
          <cell r="Y2171">
            <v>52</v>
          </cell>
          <cell r="Z2171">
            <v>33</v>
          </cell>
          <cell r="AA2171">
            <v>52</v>
          </cell>
          <cell r="AB2171">
            <v>31</v>
          </cell>
          <cell r="AC2171">
            <v>54</v>
          </cell>
          <cell r="AD2171">
            <v>31</v>
          </cell>
          <cell r="AE2171">
            <v>57</v>
          </cell>
          <cell r="AF2171">
            <v>36</v>
          </cell>
          <cell r="AG2171">
            <v>60</v>
          </cell>
          <cell r="AH2171">
            <v>40</v>
          </cell>
          <cell r="AI2171">
            <v>54</v>
          </cell>
          <cell r="AJ2171">
            <v>33</v>
          </cell>
          <cell r="AK2171">
            <v>60</v>
          </cell>
          <cell r="AL2171">
            <v>31</v>
          </cell>
          <cell r="AM2171">
            <v>64</v>
          </cell>
          <cell r="AN2171">
            <v>34</v>
          </cell>
          <cell r="AO2171">
            <v>67</v>
          </cell>
          <cell r="AP2171">
            <v>48.5</v>
          </cell>
          <cell r="AQ2171">
            <v>63</v>
          </cell>
          <cell r="AR2171">
            <v>50</v>
          </cell>
          <cell r="AS2171">
            <v>35</v>
          </cell>
          <cell r="AT2171">
            <v>21</v>
          </cell>
          <cell r="AU2171">
            <v>67</v>
          </cell>
          <cell r="AV2171">
            <v>55</v>
          </cell>
          <cell r="AW2171">
            <v>74</v>
          </cell>
          <cell r="AX2171">
            <v>51</v>
          </cell>
          <cell r="AY2171">
            <v>79</v>
          </cell>
          <cell r="AZ2171">
            <v>57</v>
          </cell>
        </row>
        <row r="2172">
          <cell r="B2172">
            <v>36577</v>
          </cell>
          <cell r="C2172">
            <v>46</v>
          </cell>
          <cell r="D2172">
            <v>28</v>
          </cell>
          <cell r="E2172">
            <v>76</v>
          </cell>
          <cell r="F2172">
            <v>54</v>
          </cell>
          <cell r="G2172">
            <v>46</v>
          </cell>
          <cell r="H2172">
            <v>28</v>
          </cell>
          <cell r="I2172">
            <v>73</v>
          </cell>
          <cell r="J2172">
            <v>47</v>
          </cell>
          <cell r="K2172">
            <v>38</v>
          </cell>
          <cell r="L2172">
            <v>21</v>
          </cell>
          <cell r="M2172">
            <v>42</v>
          </cell>
          <cell r="N2172">
            <v>27</v>
          </cell>
          <cell r="O2172">
            <v>47</v>
          </cell>
          <cell r="P2172">
            <v>29</v>
          </cell>
          <cell r="Q2172">
            <v>49</v>
          </cell>
          <cell r="R2172">
            <v>35</v>
          </cell>
          <cell r="S2172">
            <v>49</v>
          </cell>
          <cell r="T2172">
            <v>28</v>
          </cell>
          <cell r="U2172">
            <v>44</v>
          </cell>
          <cell r="V2172">
            <v>33</v>
          </cell>
          <cell r="W2172">
            <v>55</v>
          </cell>
          <cell r="X2172">
            <v>29</v>
          </cell>
          <cell r="Y2172">
            <v>52</v>
          </cell>
          <cell r="Z2172">
            <v>26</v>
          </cell>
          <cell r="AA2172">
            <v>51</v>
          </cell>
          <cell r="AB2172">
            <v>27</v>
          </cell>
          <cell r="AC2172">
            <v>55</v>
          </cell>
          <cell r="AD2172">
            <v>30</v>
          </cell>
          <cell r="AE2172">
            <v>57</v>
          </cell>
          <cell r="AF2172">
            <v>29</v>
          </cell>
          <cell r="AG2172">
            <v>60</v>
          </cell>
          <cell r="AH2172">
            <v>34</v>
          </cell>
          <cell r="AI2172">
            <v>58</v>
          </cell>
          <cell r="AJ2172">
            <v>34</v>
          </cell>
          <cell r="AK2172">
            <v>59</v>
          </cell>
          <cell r="AL2172">
            <v>29</v>
          </cell>
          <cell r="AM2172">
            <v>62</v>
          </cell>
          <cell r="AN2172">
            <v>28</v>
          </cell>
          <cell r="AO2172">
            <v>61</v>
          </cell>
          <cell r="AP2172">
            <v>47.5</v>
          </cell>
          <cell r="AQ2172">
            <v>58</v>
          </cell>
          <cell r="AR2172">
            <v>48</v>
          </cell>
          <cell r="AS2172">
            <v>37</v>
          </cell>
          <cell r="AT2172">
            <v>17</v>
          </cell>
          <cell r="AU2172">
            <v>67</v>
          </cell>
          <cell r="AV2172">
            <v>46</v>
          </cell>
          <cell r="AW2172">
            <v>72</v>
          </cell>
          <cell r="AX2172">
            <v>48</v>
          </cell>
          <cell r="AY2172">
            <v>73</v>
          </cell>
          <cell r="AZ2172">
            <v>48</v>
          </cell>
        </row>
        <row r="2173">
          <cell r="B2173">
            <v>36578</v>
          </cell>
          <cell r="C2173">
            <v>37</v>
          </cell>
          <cell r="D2173">
            <v>26</v>
          </cell>
          <cell r="E2173">
            <v>66</v>
          </cell>
          <cell r="F2173">
            <v>52</v>
          </cell>
          <cell r="G2173">
            <v>37</v>
          </cell>
          <cell r="H2173">
            <v>26</v>
          </cell>
          <cell r="I2173">
            <v>63</v>
          </cell>
          <cell r="J2173">
            <v>44</v>
          </cell>
          <cell r="K2173">
            <v>50</v>
          </cell>
          <cell r="L2173">
            <v>18</v>
          </cell>
          <cell r="M2173">
            <v>50</v>
          </cell>
          <cell r="N2173">
            <v>26</v>
          </cell>
          <cell r="O2173">
            <v>54</v>
          </cell>
          <cell r="P2173">
            <v>27</v>
          </cell>
          <cell r="Q2173">
            <v>55</v>
          </cell>
          <cell r="R2173">
            <v>33</v>
          </cell>
          <cell r="S2173">
            <v>54</v>
          </cell>
          <cell r="T2173">
            <v>26</v>
          </cell>
          <cell r="U2173">
            <v>47</v>
          </cell>
          <cell r="V2173">
            <v>31</v>
          </cell>
          <cell r="W2173">
            <v>53</v>
          </cell>
          <cell r="X2173">
            <v>26</v>
          </cell>
          <cell r="Y2173">
            <v>55</v>
          </cell>
          <cell r="Z2173">
            <v>28</v>
          </cell>
          <cell r="AA2173">
            <v>57</v>
          </cell>
          <cell r="AB2173">
            <v>27</v>
          </cell>
          <cell r="AC2173">
            <v>56</v>
          </cell>
          <cell r="AD2173">
            <v>25</v>
          </cell>
          <cell r="AE2173">
            <v>61</v>
          </cell>
          <cell r="AF2173">
            <v>28</v>
          </cell>
          <cell r="AG2173">
            <v>63</v>
          </cell>
          <cell r="AH2173">
            <v>33</v>
          </cell>
          <cell r="AI2173">
            <v>63</v>
          </cell>
          <cell r="AJ2173">
            <v>38</v>
          </cell>
          <cell r="AK2173">
            <v>64</v>
          </cell>
          <cell r="AL2173">
            <v>26</v>
          </cell>
          <cell r="AM2173">
            <v>66</v>
          </cell>
          <cell r="AN2173">
            <v>29</v>
          </cell>
          <cell r="AO2173">
            <v>60</v>
          </cell>
          <cell r="AP2173">
            <v>47</v>
          </cell>
          <cell r="AQ2173">
            <v>60</v>
          </cell>
          <cell r="AR2173">
            <v>49</v>
          </cell>
          <cell r="AS2173">
            <v>47</v>
          </cell>
          <cell r="AT2173">
            <v>14</v>
          </cell>
          <cell r="AU2173">
            <v>72</v>
          </cell>
          <cell r="AV2173">
            <v>55</v>
          </cell>
          <cell r="AW2173">
            <v>77</v>
          </cell>
          <cell r="AX2173">
            <v>53</v>
          </cell>
          <cell r="AY2173">
            <v>79</v>
          </cell>
          <cell r="AZ2173">
            <v>52</v>
          </cell>
        </row>
        <row r="2174">
          <cell r="B2174">
            <v>36579</v>
          </cell>
          <cell r="C2174">
            <v>37</v>
          </cell>
          <cell r="D2174">
            <v>26</v>
          </cell>
          <cell r="E2174">
            <v>69</v>
          </cell>
          <cell r="F2174">
            <v>49</v>
          </cell>
          <cell r="G2174">
            <v>37</v>
          </cell>
          <cell r="H2174">
            <v>26</v>
          </cell>
          <cell r="I2174">
            <v>73</v>
          </cell>
          <cell r="J2174">
            <v>39</v>
          </cell>
          <cell r="K2174">
            <v>52</v>
          </cell>
          <cell r="L2174">
            <v>26</v>
          </cell>
          <cell r="M2174">
            <v>54</v>
          </cell>
          <cell r="N2174">
            <v>27</v>
          </cell>
          <cell r="O2174">
            <v>59</v>
          </cell>
          <cell r="P2174">
            <v>28</v>
          </cell>
          <cell r="Q2174">
            <v>60</v>
          </cell>
          <cell r="R2174">
            <v>37</v>
          </cell>
          <cell r="S2174">
            <v>62</v>
          </cell>
          <cell r="T2174">
            <v>30</v>
          </cell>
          <cell r="U2174">
            <v>56</v>
          </cell>
          <cell r="V2174">
            <v>38</v>
          </cell>
          <cell r="W2174">
            <v>60</v>
          </cell>
          <cell r="X2174">
            <v>34</v>
          </cell>
          <cell r="Y2174">
            <v>64</v>
          </cell>
          <cell r="Z2174">
            <v>37</v>
          </cell>
          <cell r="AA2174">
            <v>66</v>
          </cell>
          <cell r="AB2174">
            <v>30</v>
          </cell>
          <cell r="AC2174">
            <v>63</v>
          </cell>
          <cell r="AD2174">
            <v>35</v>
          </cell>
          <cell r="AE2174">
            <v>67</v>
          </cell>
          <cell r="AF2174">
            <v>32</v>
          </cell>
          <cell r="AG2174">
            <v>71</v>
          </cell>
          <cell r="AH2174">
            <v>40</v>
          </cell>
          <cell r="AI2174">
            <v>66</v>
          </cell>
          <cell r="AJ2174">
            <v>41</v>
          </cell>
          <cell r="AK2174">
            <v>69</v>
          </cell>
          <cell r="AL2174">
            <v>32</v>
          </cell>
          <cell r="AM2174">
            <v>69</v>
          </cell>
          <cell r="AN2174">
            <v>34</v>
          </cell>
          <cell r="AO2174">
            <v>57</v>
          </cell>
          <cell r="AP2174">
            <v>45.5</v>
          </cell>
          <cell r="AQ2174">
            <v>57</v>
          </cell>
          <cell r="AR2174">
            <v>50</v>
          </cell>
          <cell r="AS2174">
            <v>48</v>
          </cell>
          <cell r="AT2174">
            <v>35</v>
          </cell>
          <cell r="AU2174">
            <v>74</v>
          </cell>
          <cell r="AV2174">
            <v>51</v>
          </cell>
          <cell r="AW2174">
            <v>78</v>
          </cell>
          <cell r="AX2174">
            <v>53</v>
          </cell>
          <cell r="AY2174">
            <v>77</v>
          </cell>
          <cell r="AZ2174">
            <v>56</v>
          </cell>
        </row>
        <row r="2175">
          <cell r="B2175">
            <v>36580</v>
          </cell>
          <cell r="C2175">
            <v>36</v>
          </cell>
          <cell r="D2175">
            <v>20</v>
          </cell>
          <cell r="E2175">
            <v>63</v>
          </cell>
          <cell r="F2175">
            <v>49</v>
          </cell>
          <cell r="G2175">
            <v>36</v>
          </cell>
          <cell r="H2175">
            <v>20</v>
          </cell>
          <cell r="I2175">
            <v>59</v>
          </cell>
          <cell r="J2175">
            <v>41</v>
          </cell>
          <cell r="K2175">
            <v>61</v>
          </cell>
          <cell r="L2175">
            <v>30</v>
          </cell>
          <cell r="M2175">
            <v>67</v>
          </cell>
          <cell r="N2175">
            <v>35</v>
          </cell>
          <cell r="O2175">
            <v>70</v>
          </cell>
          <cell r="P2175">
            <v>34</v>
          </cell>
          <cell r="Q2175">
            <v>71</v>
          </cell>
          <cell r="R2175">
            <v>41</v>
          </cell>
          <cell r="S2175">
            <v>71</v>
          </cell>
          <cell r="T2175">
            <v>42</v>
          </cell>
          <cell r="U2175">
            <v>70</v>
          </cell>
          <cell r="V2175">
            <v>45</v>
          </cell>
          <cell r="W2175">
            <v>65</v>
          </cell>
          <cell r="X2175">
            <v>37</v>
          </cell>
          <cell r="Y2175">
            <v>69</v>
          </cell>
          <cell r="Z2175">
            <v>41</v>
          </cell>
          <cell r="AA2175">
            <v>71</v>
          </cell>
          <cell r="AB2175">
            <v>41</v>
          </cell>
          <cell r="AC2175">
            <v>70</v>
          </cell>
          <cell r="AD2175">
            <v>42</v>
          </cell>
          <cell r="AE2175">
            <v>72</v>
          </cell>
          <cell r="AF2175">
            <v>42</v>
          </cell>
          <cell r="AG2175">
            <v>73</v>
          </cell>
          <cell r="AH2175">
            <v>47</v>
          </cell>
          <cell r="AI2175">
            <v>72</v>
          </cell>
          <cell r="AJ2175">
            <v>46</v>
          </cell>
          <cell r="AK2175">
            <v>73</v>
          </cell>
          <cell r="AL2175">
            <v>42</v>
          </cell>
          <cell r="AM2175">
            <v>75</v>
          </cell>
          <cell r="AN2175">
            <v>47</v>
          </cell>
          <cell r="AO2175">
            <v>55</v>
          </cell>
          <cell r="AP2175">
            <v>40.5</v>
          </cell>
          <cell r="AQ2175">
            <v>58</v>
          </cell>
          <cell r="AR2175">
            <v>46</v>
          </cell>
          <cell r="AS2175">
            <v>50</v>
          </cell>
          <cell r="AT2175">
            <v>37</v>
          </cell>
          <cell r="AU2175">
            <v>75</v>
          </cell>
          <cell r="AV2175">
            <v>56</v>
          </cell>
          <cell r="AW2175">
            <v>79</v>
          </cell>
          <cell r="AX2175">
            <v>54</v>
          </cell>
          <cell r="AY2175">
            <v>79</v>
          </cell>
          <cell r="AZ2175">
            <v>57</v>
          </cell>
        </row>
        <row r="2176">
          <cell r="B2176">
            <v>36581</v>
          </cell>
          <cell r="C2176">
            <v>35</v>
          </cell>
          <cell r="D2176">
            <v>18</v>
          </cell>
          <cell r="E2176">
            <v>63</v>
          </cell>
          <cell r="F2176">
            <v>45</v>
          </cell>
          <cell r="G2176">
            <v>35</v>
          </cell>
          <cell r="H2176">
            <v>18</v>
          </cell>
          <cell r="I2176">
            <v>61</v>
          </cell>
          <cell r="J2176">
            <v>33</v>
          </cell>
          <cell r="K2176">
            <v>55</v>
          </cell>
          <cell r="L2176">
            <v>35</v>
          </cell>
          <cell r="M2176">
            <v>72</v>
          </cell>
          <cell r="N2176">
            <v>41</v>
          </cell>
          <cell r="O2176">
            <v>79</v>
          </cell>
          <cell r="P2176">
            <v>40</v>
          </cell>
          <cell r="Q2176">
            <v>76</v>
          </cell>
          <cell r="R2176">
            <v>48</v>
          </cell>
          <cell r="S2176">
            <v>77</v>
          </cell>
          <cell r="T2176">
            <v>47</v>
          </cell>
          <cell r="U2176">
            <v>75</v>
          </cell>
          <cell r="V2176">
            <v>51</v>
          </cell>
          <cell r="W2176">
            <v>72</v>
          </cell>
          <cell r="X2176">
            <v>38</v>
          </cell>
          <cell r="Y2176">
            <v>77</v>
          </cell>
          <cell r="Z2176">
            <v>47</v>
          </cell>
          <cell r="AA2176">
            <v>78</v>
          </cell>
          <cell r="AB2176">
            <v>50</v>
          </cell>
          <cell r="AC2176">
            <v>76</v>
          </cell>
          <cell r="AD2176">
            <v>47</v>
          </cell>
          <cell r="AE2176">
            <v>77</v>
          </cell>
          <cell r="AF2176">
            <v>44</v>
          </cell>
          <cell r="AG2176">
            <v>77</v>
          </cell>
          <cell r="AH2176">
            <v>45</v>
          </cell>
          <cell r="AI2176">
            <v>75</v>
          </cell>
          <cell r="AJ2176">
            <v>50</v>
          </cell>
          <cell r="AK2176">
            <v>77</v>
          </cell>
          <cell r="AL2176">
            <v>40</v>
          </cell>
          <cell r="AM2176">
            <v>77</v>
          </cell>
          <cell r="AN2176">
            <v>43</v>
          </cell>
          <cell r="AO2176">
            <v>60</v>
          </cell>
          <cell r="AP2176">
            <v>45.5</v>
          </cell>
          <cell r="AQ2176">
            <v>60</v>
          </cell>
          <cell r="AR2176">
            <v>50</v>
          </cell>
          <cell r="AS2176">
            <v>42</v>
          </cell>
          <cell r="AT2176">
            <v>34</v>
          </cell>
          <cell r="AU2176">
            <v>76</v>
          </cell>
          <cell r="AV2176">
            <v>54</v>
          </cell>
          <cell r="AW2176">
            <v>80</v>
          </cell>
          <cell r="AX2176">
            <v>56</v>
          </cell>
          <cell r="AY2176">
            <v>82</v>
          </cell>
          <cell r="AZ2176">
            <v>57</v>
          </cell>
        </row>
        <row r="2177">
          <cell r="B2177">
            <v>36582</v>
          </cell>
          <cell r="C2177">
            <v>50</v>
          </cell>
          <cell r="D2177">
            <v>11</v>
          </cell>
          <cell r="E2177">
            <v>69</v>
          </cell>
          <cell r="F2177">
            <v>43</v>
          </cell>
          <cell r="G2177">
            <v>50</v>
          </cell>
          <cell r="H2177">
            <v>11</v>
          </cell>
          <cell r="I2177">
            <v>69</v>
          </cell>
          <cell r="J2177">
            <v>35</v>
          </cell>
          <cell r="K2177">
            <v>44</v>
          </cell>
          <cell r="L2177">
            <v>37</v>
          </cell>
          <cell r="M2177">
            <v>48</v>
          </cell>
          <cell r="N2177">
            <v>41</v>
          </cell>
          <cell r="O2177">
            <v>46</v>
          </cell>
          <cell r="P2177">
            <v>42</v>
          </cell>
          <cell r="Q2177">
            <v>56</v>
          </cell>
          <cell r="R2177">
            <v>44</v>
          </cell>
          <cell r="S2177">
            <v>60</v>
          </cell>
          <cell r="T2177">
            <v>45</v>
          </cell>
          <cell r="U2177">
            <v>56</v>
          </cell>
          <cell r="V2177">
            <v>42</v>
          </cell>
          <cell r="W2177">
            <v>68</v>
          </cell>
          <cell r="X2177">
            <v>38</v>
          </cell>
          <cell r="Y2177">
            <v>75</v>
          </cell>
          <cell r="Z2177">
            <v>47</v>
          </cell>
          <cell r="AA2177">
            <v>76</v>
          </cell>
          <cell r="AB2177">
            <v>50</v>
          </cell>
          <cell r="AC2177">
            <v>74</v>
          </cell>
          <cell r="AD2177">
            <v>46</v>
          </cell>
          <cell r="AE2177">
            <v>75</v>
          </cell>
          <cell r="AF2177">
            <v>44</v>
          </cell>
          <cell r="AG2177">
            <v>75</v>
          </cell>
          <cell r="AH2177">
            <v>46</v>
          </cell>
          <cell r="AI2177">
            <v>73</v>
          </cell>
          <cell r="AJ2177">
            <v>52</v>
          </cell>
          <cell r="AK2177">
            <v>76</v>
          </cell>
          <cell r="AL2177">
            <v>41</v>
          </cell>
          <cell r="AM2177">
            <v>75</v>
          </cell>
          <cell r="AN2177">
            <v>46</v>
          </cell>
          <cell r="AO2177">
            <v>64</v>
          </cell>
          <cell r="AP2177">
            <v>48.5</v>
          </cell>
          <cell r="AQ2177">
            <v>62</v>
          </cell>
          <cell r="AR2177">
            <v>48</v>
          </cell>
          <cell r="AS2177">
            <v>43</v>
          </cell>
          <cell r="AT2177">
            <v>34</v>
          </cell>
          <cell r="AU2177">
            <v>76</v>
          </cell>
          <cell r="AV2177">
            <v>53</v>
          </cell>
          <cell r="AW2177">
            <v>80</v>
          </cell>
          <cell r="AX2177">
            <v>56</v>
          </cell>
          <cell r="AY2177">
            <v>82</v>
          </cell>
          <cell r="AZ2177">
            <v>59</v>
          </cell>
        </row>
        <row r="2178">
          <cell r="B2178">
            <v>36583</v>
          </cell>
          <cell r="C2178">
            <v>55</v>
          </cell>
          <cell r="D2178">
            <v>19</v>
          </cell>
          <cell r="E2178">
            <v>80</v>
          </cell>
          <cell r="F2178">
            <v>45</v>
          </cell>
          <cell r="G2178">
            <v>55</v>
          </cell>
          <cell r="H2178">
            <v>19</v>
          </cell>
          <cell r="I2178">
            <v>85</v>
          </cell>
          <cell r="J2178">
            <v>42</v>
          </cell>
          <cell r="K2178">
            <v>57</v>
          </cell>
          <cell r="L2178">
            <v>38</v>
          </cell>
          <cell r="M2178">
            <v>57</v>
          </cell>
          <cell r="N2178">
            <v>41</v>
          </cell>
          <cell r="O2178">
            <v>61</v>
          </cell>
          <cell r="P2178">
            <v>43</v>
          </cell>
          <cell r="Q2178">
            <v>64</v>
          </cell>
          <cell r="R2178">
            <v>45</v>
          </cell>
          <cell r="S2178">
            <v>69</v>
          </cell>
          <cell r="T2178">
            <v>46</v>
          </cell>
          <cell r="U2178">
            <v>75</v>
          </cell>
          <cell r="V2178">
            <v>42</v>
          </cell>
          <cell r="W2178">
            <v>59</v>
          </cell>
          <cell r="X2178">
            <v>46</v>
          </cell>
          <cell r="Y2178">
            <v>71</v>
          </cell>
          <cell r="Z2178">
            <v>53</v>
          </cell>
          <cell r="AA2178">
            <v>72</v>
          </cell>
          <cell r="AB2178">
            <v>53</v>
          </cell>
          <cell r="AC2178">
            <v>71</v>
          </cell>
          <cell r="AD2178">
            <v>49</v>
          </cell>
          <cell r="AE2178">
            <v>74</v>
          </cell>
          <cell r="AF2178">
            <v>53</v>
          </cell>
          <cell r="AG2178">
            <v>77</v>
          </cell>
          <cell r="AH2178">
            <v>53</v>
          </cell>
          <cell r="AI2178">
            <v>63</v>
          </cell>
          <cell r="AJ2178">
            <v>49</v>
          </cell>
          <cell r="AK2178">
            <v>74</v>
          </cell>
          <cell r="AL2178">
            <v>47</v>
          </cell>
          <cell r="AM2178">
            <v>64</v>
          </cell>
          <cell r="AN2178">
            <v>47</v>
          </cell>
          <cell r="AO2178">
            <v>57.5</v>
          </cell>
          <cell r="AP2178">
            <v>46.5</v>
          </cell>
          <cell r="AQ2178">
            <v>57</v>
          </cell>
          <cell r="AR2178">
            <v>53</v>
          </cell>
          <cell r="AS2178">
            <v>51</v>
          </cell>
          <cell r="AT2178">
            <v>38</v>
          </cell>
          <cell r="AU2178">
            <v>80</v>
          </cell>
          <cell r="AV2178">
            <v>54</v>
          </cell>
          <cell r="AW2178">
            <v>83</v>
          </cell>
          <cell r="AX2178">
            <v>56</v>
          </cell>
          <cell r="AY2178">
            <v>80</v>
          </cell>
          <cell r="AZ2178">
            <v>62</v>
          </cell>
        </row>
        <row r="2179">
          <cell r="B2179">
            <v>36584</v>
          </cell>
          <cell r="C2179">
            <v>40</v>
          </cell>
          <cell r="D2179">
            <v>26</v>
          </cell>
          <cell r="E2179">
            <v>67</v>
          </cell>
          <cell r="F2179">
            <v>57</v>
          </cell>
          <cell r="G2179">
            <v>40</v>
          </cell>
          <cell r="H2179">
            <v>26</v>
          </cell>
          <cell r="I2179">
            <v>68</v>
          </cell>
          <cell r="J2179">
            <v>49</v>
          </cell>
          <cell r="K2179">
            <v>53</v>
          </cell>
          <cell r="L2179">
            <v>38</v>
          </cell>
          <cell r="M2179">
            <v>56</v>
          </cell>
          <cell r="N2179">
            <v>39</v>
          </cell>
          <cell r="O2179">
            <v>56</v>
          </cell>
          <cell r="P2179">
            <v>40</v>
          </cell>
          <cell r="Q2179">
            <v>59</v>
          </cell>
          <cell r="R2179">
            <v>45</v>
          </cell>
          <cell r="S2179">
            <v>61</v>
          </cell>
          <cell r="T2179">
            <v>44</v>
          </cell>
          <cell r="U2179">
            <v>62</v>
          </cell>
          <cell r="V2179">
            <v>48</v>
          </cell>
          <cell r="W2179">
            <v>58</v>
          </cell>
          <cell r="X2179">
            <v>39</v>
          </cell>
          <cell r="Y2179">
            <v>62</v>
          </cell>
          <cell r="Z2179">
            <v>41</v>
          </cell>
          <cell r="AA2179">
            <v>63</v>
          </cell>
          <cell r="AB2179">
            <v>48</v>
          </cell>
          <cell r="AC2179">
            <v>65</v>
          </cell>
          <cell r="AD2179">
            <v>39</v>
          </cell>
          <cell r="AE2179">
            <v>67</v>
          </cell>
          <cell r="AF2179">
            <v>40</v>
          </cell>
          <cell r="AG2179">
            <v>71</v>
          </cell>
          <cell r="AH2179">
            <v>46</v>
          </cell>
          <cell r="AI2179">
            <v>66</v>
          </cell>
          <cell r="AJ2179">
            <v>41</v>
          </cell>
          <cell r="AK2179">
            <v>68</v>
          </cell>
          <cell r="AL2179">
            <v>39</v>
          </cell>
          <cell r="AM2179">
            <v>69</v>
          </cell>
          <cell r="AN2179">
            <v>39</v>
          </cell>
          <cell r="AO2179">
            <v>59.5</v>
          </cell>
          <cell r="AP2179">
            <v>45</v>
          </cell>
          <cell r="AQ2179">
            <v>61</v>
          </cell>
          <cell r="AR2179">
            <v>45</v>
          </cell>
          <cell r="AS2179">
            <v>49</v>
          </cell>
          <cell r="AT2179">
            <v>36</v>
          </cell>
          <cell r="AU2179">
            <v>69</v>
          </cell>
          <cell r="AV2179">
            <v>50</v>
          </cell>
          <cell r="AW2179">
            <v>78</v>
          </cell>
          <cell r="AX2179">
            <v>55</v>
          </cell>
          <cell r="AY2179">
            <v>78</v>
          </cell>
          <cell r="AZ2179">
            <v>61</v>
          </cell>
        </row>
        <row r="2180">
          <cell r="B2180">
            <v>36585</v>
          </cell>
          <cell r="C2180">
            <v>38</v>
          </cell>
          <cell r="D2180">
            <v>34</v>
          </cell>
          <cell r="E2180">
            <v>67</v>
          </cell>
          <cell r="F2180">
            <v>58</v>
          </cell>
          <cell r="G2180">
            <v>38</v>
          </cell>
          <cell r="H2180">
            <v>34</v>
          </cell>
          <cell r="I2180">
            <v>68</v>
          </cell>
          <cell r="J2180">
            <v>56</v>
          </cell>
          <cell r="K2180">
            <v>55</v>
          </cell>
          <cell r="L2180">
            <v>32</v>
          </cell>
          <cell r="M2180">
            <v>58</v>
          </cell>
          <cell r="N2180">
            <v>34</v>
          </cell>
          <cell r="O2180">
            <v>62</v>
          </cell>
          <cell r="P2180">
            <v>31</v>
          </cell>
          <cell r="Q2180">
            <v>61</v>
          </cell>
          <cell r="R2180">
            <v>38</v>
          </cell>
          <cell r="S2180">
            <v>63</v>
          </cell>
          <cell r="T2180">
            <v>33</v>
          </cell>
          <cell r="U2180">
            <v>60</v>
          </cell>
          <cell r="V2180">
            <v>41</v>
          </cell>
          <cell r="W2180">
            <v>63</v>
          </cell>
          <cell r="X2180">
            <v>28</v>
          </cell>
          <cell r="Y2180">
            <v>65</v>
          </cell>
          <cell r="Z2180">
            <v>32</v>
          </cell>
          <cell r="AA2180">
            <v>65</v>
          </cell>
          <cell r="AB2180">
            <v>30</v>
          </cell>
          <cell r="AC2180">
            <v>66</v>
          </cell>
          <cell r="AD2180">
            <v>30</v>
          </cell>
          <cell r="AE2180">
            <v>69</v>
          </cell>
          <cell r="AF2180">
            <v>32</v>
          </cell>
          <cell r="AG2180">
            <v>71</v>
          </cell>
          <cell r="AH2180">
            <v>37</v>
          </cell>
          <cell r="AI2180">
            <v>69</v>
          </cell>
          <cell r="AJ2180">
            <v>42</v>
          </cell>
          <cell r="AK2180">
            <v>71</v>
          </cell>
          <cell r="AL2180">
            <v>30</v>
          </cell>
          <cell r="AM2180">
            <v>72</v>
          </cell>
          <cell r="AN2180">
            <v>35</v>
          </cell>
          <cell r="AO2180">
            <v>61</v>
          </cell>
          <cell r="AP2180">
            <v>43</v>
          </cell>
          <cell r="AQ2180">
            <v>64</v>
          </cell>
          <cell r="AR2180">
            <v>45</v>
          </cell>
          <cell r="AS2180">
            <v>51</v>
          </cell>
          <cell r="AT2180">
            <v>29</v>
          </cell>
          <cell r="AU2180">
            <v>76</v>
          </cell>
          <cell r="AV2180">
            <v>50</v>
          </cell>
          <cell r="AW2180">
            <v>80</v>
          </cell>
          <cell r="AX2180">
            <v>52</v>
          </cell>
          <cell r="AY2180">
            <v>79</v>
          </cell>
          <cell r="AZ2180">
            <v>54</v>
          </cell>
        </row>
        <row r="2181">
          <cell r="B2181">
            <v>36586</v>
          </cell>
          <cell r="C2181">
            <v>37</v>
          </cell>
          <cell r="D2181">
            <v>24</v>
          </cell>
          <cell r="E2181">
            <v>69</v>
          </cell>
          <cell r="F2181">
            <v>54</v>
          </cell>
          <cell r="G2181">
            <v>37</v>
          </cell>
          <cell r="H2181">
            <v>24</v>
          </cell>
          <cell r="I2181">
            <v>72</v>
          </cell>
          <cell r="J2181">
            <v>42</v>
          </cell>
          <cell r="K2181">
            <v>54</v>
          </cell>
          <cell r="L2181">
            <v>26</v>
          </cell>
          <cell r="M2181">
            <v>53</v>
          </cell>
          <cell r="N2181">
            <v>30</v>
          </cell>
          <cell r="O2181">
            <v>61</v>
          </cell>
          <cell r="P2181">
            <v>31</v>
          </cell>
          <cell r="Q2181">
            <v>64</v>
          </cell>
          <cell r="R2181">
            <v>40</v>
          </cell>
          <cell r="S2181">
            <v>70</v>
          </cell>
          <cell r="T2181">
            <v>34</v>
          </cell>
          <cell r="U2181">
            <v>71</v>
          </cell>
          <cell r="V2181">
            <v>35</v>
          </cell>
          <cell r="W2181">
            <v>71</v>
          </cell>
          <cell r="X2181">
            <v>33</v>
          </cell>
          <cell r="Y2181">
            <v>72</v>
          </cell>
          <cell r="Z2181">
            <v>37</v>
          </cell>
          <cell r="AA2181">
            <v>73</v>
          </cell>
          <cell r="AB2181">
            <v>37</v>
          </cell>
          <cell r="AC2181">
            <v>75</v>
          </cell>
          <cell r="AD2181">
            <v>40</v>
          </cell>
          <cell r="AE2181">
            <v>77</v>
          </cell>
          <cell r="AF2181">
            <v>39</v>
          </cell>
          <cell r="AG2181">
            <v>77</v>
          </cell>
          <cell r="AH2181">
            <v>44</v>
          </cell>
          <cell r="AI2181">
            <v>73</v>
          </cell>
          <cell r="AJ2181">
            <v>48</v>
          </cell>
          <cell r="AK2181">
            <v>75</v>
          </cell>
          <cell r="AL2181">
            <v>37</v>
          </cell>
          <cell r="AM2181">
            <v>73</v>
          </cell>
          <cell r="AN2181">
            <v>39</v>
          </cell>
          <cell r="AO2181">
            <v>60</v>
          </cell>
          <cell r="AP2181">
            <v>43.5</v>
          </cell>
          <cell r="AQ2181">
            <v>62</v>
          </cell>
          <cell r="AR2181">
            <v>49</v>
          </cell>
          <cell r="AS2181">
            <v>51</v>
          </cell>
          <cell r="AT2181">
            <v>24</v>
          </cell>
          <cell r="AU2181">
            <v>82</v>
          </cell>
          <cell r="AV2181">
            <v>51</v>
          </cell>
          <cell r="AW2181">
            <v>83</v>
          </cell>
          <cell r="AX2181">
            <v>51</v>
          </cell>
          <cell r="AY2181">
            <v>80</v>
          </cell>
          <cell r="AZ2181">
            <v>56</v>
          </cell>
        </row>
        <row r="2182">
          <cell r="B2182">
            <v>36587</v>
          </cell>
          <cell r="C2182">
            <v>47</v>
          </cell>
          <cell r="D2182">
            <v>10</v>
          </cell>
          <cell r="E2182">
            <v>71</v>
          </cell>
          <cell r="F2182">
            <v>47</v>
          </cell>
          <cell r="G2182">
            <v>47</v>
          </cell>
          <cell r="H2182">
            <v>10</v>
          </cell>
          <cell r="I2182">
            <v>71</v>
          </cell>
          <cell r="J2182">
            <v>39</v>
          </cell>
          <cell r="K2182">
            <v>47</v>
          </cell>
          <cell r="L2182">
            <v>34</v>
          </cell>
          <cell r="M2182">
            <v>53</v>
          </cell>
          <cell r="N2182">
            <v>30</v>
          </cell>
          <cell r="O2182">
            <v>56</v>
          </cell>
          <cell r="P2182">
            <v>38</v>
          </cell>
          <cell r="Q2182">
            <v>60</v>
          </cell>
          <cell r="R2182">
            <v>39</v>
          </cell>
          <cell r="S2182">
            <v>59</v>
          </cell>
          <cell r="T2182">
            <v>41</v>
          </cell>
          <cell r="U2182">
            <v>57</v>
          </cell>
          <cell r="V2182">
            <v>45</v>
          </cell>
          <cell r="W2182">
            <v>58</v>
          </cell>
          <cell r="X2182">
            <v>40</v>
          </cell>
          <cell r="Y2182">
            <v>63</v>
          </cell>
          <cell r="Z2182">
            <v>47</v>
          </cell>
          <cell r="AA2182">
            <v>62</v>
          </cell>
          <cell r="AB2182">
            <v>45</v>
          </cell>
          <cell r="AC2182">
            <v>69</v>
          </cell>
          <cell r="AD2182">
            <v>43</v>
          </cell>
          <cell r="AE2182">
            <v>72</v>
          </cell>
          <cell r="AF2182">
            <v>43</v>
          </cell>
          <cell r="AG2182">
            <v>77</v>
          </cell>
          <cell r="AH2182">
            <v>47</v>
          </cell>
          <cell r="AI2182">
            <v>73</v>
          </cell>
          <cell r="AJ2182">
            <v>48</v>
          </cell>
          <cell r="AK2182">
            <v>75</v>
          </cell>
          <cell r="AL2182">
            <v>40</v>
          </cell>
          <cell r="AM2182">
            <v>75</v>
          </cell>
          <cell r="AN2182">
            <v>45</v>
          </cell>
          <cell r="AO2182">
            <v>61.5</v>
          </cell>
          <cell r="AP2182">
            <v>44.5</v>
          </cell>
          <cell r="AQ2182">
            <v>66</v>
          </cell>
          <cell r="AR2182">
            <v>48</v>
          </cell>
          <cell r="AS2182">
            <v>43</v>
          </cell>
          <cell r="AT2182">
            <v>31</v>
          </cell>
          <cell r="AU2182">
            <v>83</v>
          </cell>
          <cell r="AV2182">
            <v>58</v>
          </cell>
          <cell r="AW2182">
            <v>84</v>
          </cell>
          <cell r="AX2182">
            <v>58</v>
          </cell>
          <cell r="AY2182">
            <v>80</v>
          </cell>
          <cell r="AZ2182">
            <v>56</v>
          </cell>
        </row>
        <row r="2183">
          <cell r="B2183">
            <v>36588</v>
          </cell>
          <cell r="C2183">
            <v>54</v>
          </cell>
          <cell r="D2183">
            <v>22</v>
          </cell>
          <cell r="E2183">
            <v>79</v>
          </cell>
          <cell r="F2183">
            <v>50</v>
          </cell>
          <cell r="G2183">
            <v>54</v>
          </cell>
          <cell r="H2183">
            <v>22</v>
          </cell>
          <cell r="I2183">
            <v>81</v>
          </cell>
          <cell r="J2183">
            <v>43</v>
          </cell>
          <cell r="K2183">
            <v>49</v>
          </cell>
          <cell r="L2183">
            <v>33</v>
          </cell>
          <cell r="M2183">
            <v>51</v>
          </cell>
          <cell r="N2183">
            <v>35</v>
          </cell>
          <cell r="O2183">
            <v>53</v>
          </cell>
          <cell r="P2183">
            <v>33</v>
          </cell>
          <cell r="Q2183">
            <v>54</v>
          </cell>
          <cell r="R2183">
            <v>35</v>
          </cell>
          <cell r="S2183">
            <v>58</v>
          </cell>
          <cell r="T2183">
            <v>30</v>
          </cell>
          <cell r="U2183">
            <v>55</v>
          </cell>
          <cell r="V2183">
            <v>39</v>
          </cell>
          <cell r="W2183">
            <v>63</v>
          </cell>
          <cell r="X2183">
            <v>36</v>
          </cell>
          <cell r="Y2183">
            <v>61</v>
          </cell>
          <cell r="Z2183">
            <v>36</v>
          </cell>
          <cell r="AA2183">
            <v>61</v>
          </cell>
          <cell r="AB2183">
            <v>33</v>
          </cell>
          <cell r="AC2183">
            <v>62</v>
          </cell>
          <cell r="AD2183">
            <v>30</v>
          </cell>
          <cell r="AE2183">
            <v>66</v>
          </cell>
          <cell r="AF2183">
            <v>35</v>
          </cell>
          <cell r="AG2183">
            <v>68</v>
          </cell>
          <cell r="AH2183">
            <v>42</v>
          </cell>
          <cell r="AI2183">
            <v>71</v>
          </cell>
          <cell r="AJ2183">
            <v>46</v>
          </cell>
          <cell r="AK2183">
            <v>71</v>
          </cell>
          <cell r="AL2183">
            <v>35</v>
          </cell>
          <cell r="AM2183">
            <v>76</v>
          </cell>
          <cell r="AN2183">
            <v>35</v>
          </cell>
          <cell r="AO2183">
            <v>63</v>
          </cell>
          <cell r="AP2183">
            <v>47</v>
          </cell>
          <cell r="AQ2183">
            <v>66</v>
          </cell>
          <cell r="AR2183">
            <v>48</v>
          </cell>
          <cell r="AS2183">
            <v>41</v>
          </cell>
          <cell r="AT2183">
            <v>30</v>
          </cell>
          <cell r="AU2183">
            <v>82</v>
          </cell>
          <cell r="AV2183">
            <v>59</v>
          </cell>
          <cell r="AW2183">
            <v>83</v>
          </cell>
          <cell r="AX2183">
            <v>61</v>
          </cell>
          <cell r="AY2183">
            <v>78</v>
          </cell>
          <cell r="AZ2183">
            <v>65</v>
          </cell>
        </row>
        <row r="2184">
          <cell r="B2184">
            <v>36589</v>
          </cell>
          <cell r="C2184">
            <v>60</v>
          </cell>
          <cell r="D2184">
            <v>22</v>
          </cell>
          <cell r="E2184">
            <v>73</v>
          </cell>
          <cell r="F2184">
            <v>52</v>
          </cell>
          <cell r="G2184">
            <v>60</v>
          </cell>
          <cell r="H2184">
            <v>22</v>
          </cell>
          <cell r="I2184">
            <v>81</v>
          </cell>
          <cell r="J2184">
            <v>43</v>
          </cell>
          <cell r="K2184">
            <v>52</v>
          </cell>
          <cell r="L2184">
            <v>26</v>
          </cell>
          <cell r="M2184">
            <v>53</v>
          </cell>
          <cell r="N2184">
            <v>29</v>
          </cell>
          <cell r="O2184">
            <v>56</v>
          </cell>
          <cell r="P2184">
            <v>29</v>
          </cell>
          <cell r="Q2184">
            <v>58</v>
          </cell>
          <cell r="R2184">
            <v>35</v>
          </cell>
          <cell r="S2184">
            <v>59</v>
          </cell>
          <cell r="T2184">
            <v>27</v>
          </cell>
          <cell r="U2184">
            <v>52</v>
          </cell>
          <cell r="V2184">
            <v>38</v>
          </cell>
          <cell r="W2184">
            <v>56</v>
          </cell>
          <cell r="X2184">
            <v>40</v>
          </cell>
          <cell r="Y2184">
            <v>59</v>
          </cell>
          <cell r="Z2184">
            <v>40</v>
          </cell>
          <cell r="AA2184">
            <v>53</v>
          </cell>
          <cell r="AB2184">
            <v>34</v>
          </cell>
          <cell r="AC2184">
            <v>55</v>
          </cell>
          <cell r="AD2184">
            <v>41</v>
          </cell>
          <cell r="AE2184">
            <v>57</v>
          </cell>
          <cell r="AF2184">
            <v>41</v>
          </cell>
          <cell r="AG2184">
            <v>72</v>
          </cell>
          <cell r="AH2184">
            <v>50</v>
          </cell>
          <cell r="AI2184">
            <v>58</v>
          </cell>
          <cell r="AJ2184">
            <v>48</v>
          </cell>
          <cell r="AK2184">
            <v>61</v>
          </cell>
          <cell r="AL2184">
            <v>40</v>
          </cell>
          <cell r="AM2184">
            <v>63</v>
          </cell>
          <cell r="AN2184">
            <v>48</v>
          </cell>
          <cell r="AO2184">
            <v>60.5</v>
          </cell>
          <cell r="AP2184">
            <v>48</v>
          </cell>
          <cell r="AQ2184">
            <v>59</v>
          </cell>
          <cell r="AR2184">
            <v>49</v>
          </cell>
          <cell r="AS2184">
            <v>46</v>
          </cell>
          <cell r="AT2184">
            <v>26</v>
          </cell>
          <cell r="AU2184">
            <v>81</v>
          </cell>
          <cell r="AV2184">
            <v>56</v>
          </cell>
          <cell r="AW2184">
            <v>85</v>
          </cell>
          <cell r="AX2184">
            <v>60</v>
          </cell>
          <cell r="AY2184">
            <v>81</v>
          </cell>
          <cell r="AZ2184">
            <v>62</v>
          </cell>
        </row>
        <row r="2185">
          <cell r="B2185">
            <v>36590</v>
          </cell>
          <cell r="C2185">
            <v>34</v>
          </cell>
          <cell r="D2185">
            <v>27</v>
          </cell>
          <cell r="E2185">
            <v>59</v>
          </cell>
          <cell r="F2185">
            <v>50</v>
          </cell>
          <cell r="G2185">
            <v>34</v>
          </cell>
          <cell r="H2185">
            <v>27</v>
          </cell>
          <cell r="I2185">
            <v>61</v>
          </cell>
          <cell r="J2185">
            <v>44</v>
          </cell>
          <cell r="K2185">
            <v>58</v>
          </cell>
          <cell r="L2185">
            <v>32</v>
          </cell>
          <cell r="M2185">
            <v>62</v>
          </cell>
          <cell r="N2185">
            <v>37</v>
          </cell>
          <cell r="O2185">
            <v>66</v>
          </cell>
          <cell r="P2185">
            <v>38</v>
          </cell>
          <cell r="Q2185">
            <v>67</v>
          </cell>
          <cell r="R2185">
            <v>41</v>
          </cell>
          <cell r="S2185">
            <v>69</v>
          </cell>
          <cell r="T2185">
            <v>36</v>
          </cell>
          <cell r="U2185">
            <v>67</v>
          </cell>
          <cell r="V2185">
            <v>36</v>
          </cell>
          <cell r="W2185">
            <v>66</v>
          </cell>
          <cell r="X2185">
            <v>31</v>
          </cell>
          <cell r="Y2185">
            <v>69</v>
          </cell>
          <cell r="Z2185">
            <v>36</v>
          </cell>
          <cell r="AA2185">
            <v>69</v>
          </cell>
          <cell r="AB2185">
            <v>30</v>
          </cell>
          <cell r="AC2185">
            <v>70</v>
          </cell>
          <cell r="AD2185">
            <v>36</v>
          </cell>
          <cell r="AE2185">
            <v>71</v>
          </cell>
          <cell r="AF2185">
            <v>36</v>
          </cell>
          <cell r="AG2185">
            <v>73</v>
          </cell>
          <cell r="AH2185">
            <v>41</v>
          </cell>
          <cell r="AI2185">
            <v>70</v>
          </cell>
          <cell r="AJ2185">
            <v>41</v>
          </cell>
          <cell r="AK2185">
            <v>73</v>
          </cell>
          <cell r="AL2185">
            <v>37</v>
          </cell>
          <cell r="AM2185">
            <v>72</v>
          </cell>
          <cell r="AN2185">
            <v>40</v>
          </cell>
          <cell r="AO2185">
            <v>54.5</v>
          </cell>
          <cell r="AP2185">
            <v>46</v>
          </cell>
          <cell r="AQ2185">
            <v>56</v>
          </cell>
          <cell r="AR2185">
            <v>48</v>
          </cell>
          <cell r="AS2185">
            <v>49</v>
          </cell>
          <cell r="AT2185">
            <v>34</v>
          </cell>
          <cell r="AU2185">
            <v>69</v>
          </cell>
          <cell r="AV2185">
            <v>49</v>
          </cell>
          <cell r="AW2185">
            <v>78</v>
          </cell>
          <cell r="AX2185">
            <v>52</v>
          </cell>
          <cell r="AY2185">
            <v>76</v>
          </cell>
          <cell r="AZ2185">
            <v>55</v>
          </cell>
        </row>
        <row r="2186">
          <cell r="B2186">
            <v>36591</v>
          </cell>
          <cell r="C2186">
            <v>30</v>
          </cell>
          <cell r="D2186">
            <v>25</v>
          </cell>
          <cell r="E2186">
            <v>52</v>
          </cell>
          <cell r="F2186">
            <v>44</v>
          </cell>
          <cell r="G2186">
            <v>30</v>
          </cell>
          <cell r="H2186">
            <v>25</v>
          </cell>
          <cell r="I2186">
            <v>56</v>
          </cell>
          <cell r="J2186">
            <v>35</v>
          </cell>
          <cell r="K2186">
            <v>55</v>
          </cell>
          <cell r="L2186">
            <v>28</v>
          </cell>
          <cell r="M2186">
            <v>56</v>
          </cell>
          <cell r="N2186">
            <v>32</v>
          </cell>
          <cell r="O2186">
            <v>58</v>
          </cell>
          <cell r="P2186">
            <v>31</v>
          </cell>
          <cell r="Q2186">
            <v>61</v>
          </cell>
          <cell r="R2186">
            <v>40</v>
          </cell>
          <cell r="S2186">
            <v>67</v>
          </cell>
          <cell r="T2186">
            <v>40</v>
          </cell>
          <cell r="U2186">
            <v>60</v>
          </cell>
          <cell r="V2186">
            <v>41</v>
          </cell>
          <cell r="W2186">
            <v>71</v>
          </cell>
          <cell r="X2186">
            <v>31</v>
          </cell>
          <cell r="Y2186">
            <v>73</v>
          </cell>
          <cell r="Z2186">
            <v>45</v>
          </cell>
          <cell r="AA2186">
            <v>71</v>
          </cell>
          <cell r="AB2186">
            <v>36</v>
          </cell>
          <cell r="AC2186">
            <v>74</v>
          </cell>
          <cell r="AD2186">
            <v>45</v>
          </cell>
          <cell r="AE2186">
            <v>76</v>
          </cell>
          <cell r="AF2186">
            <v>39</v>
          </cell>
          <cell r="AG2186">
            <v>77</v>
          </cell>
          <cell r="AH2186">
            <v>47</v>
          </cell>
          <cell r="AI2186">
            <v>75</v>
          </cell>
          <cell r="AJ2186">
            <v>45</v>
          </cell>
          <cell r="AK2186">
            <v>78</v>
          </cell>
          <cell r="AL2186">
            <v>37</v>
          </cell>
          <cell r="AM2186">
            <v>78</v>
          </cell>
          <cell r="AN2186">
            <v>40</v>
          </cell>
          <cell r="AO2186">
            <v>59</v>
          </cell>
          <cell r="AP2186">
            <v>24.5</v>
          </cell>
          <cell r="AQ2186">
            <v>61</v>
          </cell>
          <cell r="AR2186">
            <v>48</v>
          </cell>
          <cell r="AS2186">
            <v>49</v>
          </cell>
          <cell r="AT2186">
            <v>30</v>
          </cell>
          <cell r="AU2186">
            <v>76</v>
          </cell>
          <cell r="AV2186">
            <v>49</v>
          </cell>
          <cell r="AW2186">
            <v>79</v>
          </cell>
          <cell r="AX2186">
            <v>53</v>
          </cell>
          <cell r="AY2186">
            <v>77</v>
          </cell>
          <cell r="AZ2186">
            <v>53</v>
          </cell>
        </row>
        <row r="2187">
          <cell r="B2187">
            <v>36592</v>
          </cell>
          <cell r="C2187">
            <v>33</v>
          </cell>
          <cell r="D2187">
            <v>25</v>
          </cell>
          <cell r="E2187">
            <v>55</v>
          </cell>
          <cell r="F2187">
            <v>43</v>
          </cell>
          <cell r="G2187">
            <v>33</v>
          </cell>
          <cell r="H2187">
            <v>25</v>
          </cell>
          <cell r="I2187">
            <v>54</v>
          </cell>
          <cell r="J2187">
            <v>38</v>
          </cell>
          <cell r="K2187">
            <v>67</v>
          </cell>
          <cell r="L2187">
            <v>27</v>
          </cell>
          <cell r="M2187">
            <v>65</v>
          </cell>
          <cell r="N2187">
            <v>31</v>
          </cell>
          <cell r="O2187">
            <v>70</v>
          </cell>
          <cell r="P2187">
            <v>29</v>
          </cell>
          <cell r="Q2187">
            <v>70</v>
          </cell>
          <cell r="R2187">
            <v>38</v>
          </cell>
          <cell r="S2187">
            <v>72</v>
          </cell>
          <cell r="T2187">
            <v>35</v>
          </cell>
          <cell r="U2187">
            <v>70</v>
          </cell>
          <cell r="V2187">
            <v>36</v>
          </cell>
          <cell r="W2187">
            <v>76</v>
          </cell>
          <cell r="X2187">
            <v>33</v>
          </cell>
          <cell r="Y2187">
            <v>75</v>
          </cell>
          <cell r="Z2187">
            <v>43</v>
          </cell>
          <cell r="AA2187">
            <v>74</v>
          </cell>
          <cell r="AB2187">
            <v>44</v>
          </cell>
          <cell r="AC2187">
            <v>77</v>
          </cell>
          <cell r="AD2187">
            <v>41</v>
          </cell>
          <cell r="AE2187">
            <v>80</v>
          </cell>
          <cell r="AF2187">
            <v>42</v>
          </cell>
          <cell r="AG2187">
            <v>76</v>
          </cell>
          <cell r="AH2187">
            <v>44</v>
          </cell>
          <cell r="AI2187">
            <v>78</v>
          </cell>
          <cell r="AJ2187">
            <v>49</v>
          </cell>
          <cell r="AK2187">
            <v>79</v>
          </cell>
          <cell r="AL2187">
            <v>39</v>
          </cell>
          <cell r="AM2187">
            <v>78</v>
          </cell>
          <cell r="AN2187">
            <v>41</v>
          </cell>
          <cell r="AO2187">
            <v>57.5</v>
          </cell>
          <cell r="AP2187">
            <v>42</v>
          </cell>
          <cell r="AQ2187">
            <v>58</v>
          </cell>
          <cell r="AR2187">
            <v>45</v>
          </cell>
          <cell r="AS2187">
            <v>59</v>
          </cell>
          <cell r="AT2187">
            <v>24</v>
          </cell>
          <cell r="AU2187">
            <v>77</v>
          </cell>
          <cell r="AV2187">
            <v>52</v>
          </cell>
          <cell r="AW2187">
            <v>80</v>
          </cell>
          <cell r="AX2187">
            <v>55</v>
          </cell>
          <cell r="AY2187">
            <v>82</v>
          </cell>
          <cell r="AZ2187">
            <v>59</v>
          </cell>
        </row>
        <row r="2188">
          <cell r="B2188">
            <v>36593</v>
          </cell>
          <cell r="C2188">
            <v>35</v>
          </cell>
          <cell r="D2188">
            <v>26</v>
          </cell>
          <cell r="E2188">
            <v>64</v>
          </cell>
          <cell r="F2188">
            <v>43</v>
          </cell>
          <cell r="G2188">
            <v>35</v>
          </cell>
          <cell r="H2188">
            <v>26</v>
          </cell>
          <cell r="I2188">
            <v>64</v>
          </cell>
          <cell r="J2188">
            <v>36</v>
          </cell>
          <cell r="K2188">
            <v>79</v>
          </cell>
          <cell r="L2188">
            <v>43</v>
          </cell>
          <cell r="M2188">
            <v>81</v>
          </cell>
          <cell r="N2188">
            <v>43</v>
          </cell>
          <cell r="O2188">
            <v>83</v>
          </cell>
          <cell r="P2188">
            <v>52</v>
          </cell>
          <cell r="Q2188">
            <v>85</v>
          </cell>
          <cell r="R2188">
            <v>50</v>
          </cell>
          <cell r="S2188">
            <v>85</v>
          </cell>
          <cell r="T2188">
            <v>49</v>
          </cell>
          <cell r="U2188">
            <v>82</v>
          </cell>
          <cell r="V2188">
            <v>51</v>
          </cell>
          <cell r="W2188">
            <v>78</v>
          </cell>
          <cell r="X2188">
            <v>37</v>
          </cell>
          <cell r="Y2188">
            <v>83</v>
          </cell>
          <cell r="Z2188">
            <v>52</v>
          </cell>
          <cell r="AA2188">
            <v>84</v>
          </cell>
          <cell r="AB2188">
            <v>48</v>
          </cell>
          <cell r="AC2188">
            <v>81</v>
          </cell>
          <cell r="AD2188">
            <v>51</v>
          </cell>
          <cell r="AE2188">
            <v>82</v>
          </cell>
          <cell r="AF2188">
            <v>52</v>
          </cell>
          <cell r="AG2188">
            <v>81</v>
          </cell>
          <cell r="AH2188">
            <v>51</v>
          </cell>
          <cell r="AI2188">
            <v>77</v>
          </cell>
          <cell r="AJ2188">
            <v>54</v>
          </cell>
          <cell r="AK2188">
            <v>80</v>
          </cell>
          <cell r="AL2188">
            <v>44</v>
          </cell>
          <cell r="AM2188">
            <v>79</v>
          </cell>
          <cell r="AN2188">
            <v>46</v>
          </cell>
          <cell r="AO2188">
            <v>57.5</v>
          </cell>
          <cell r="AP2188">
            <v>48.5</v>
          </cell>
          <cell r="AQ2188">
            <v>58</v>
          </cell>
          <cell r="AR2188">
            <v>51</v>
          </cell>
          <cell r="AS2188">
            <v>66</v>
          </cell>
          <cell r="AT2188">
            <v>34</v>
          </cell>
          <cell r="AU2188">
            <v>77</v>
          </cell>
          <cell r="AV2188">
            <v>52</v>
          </cell>
          <cell r="AW2188">
            <v>79</v>
          </cell>
          <cell r="AX2188">
            <v>59</v>
          </cell>
          <cell r="AY2188">
            <v>78</v>
          </cell>
          <cell r="AZ2188">
            <v>60</v>
          </cell>
        </row>
        <row r="2189">
          <cell r="B2189">
            <v>36594</v>
          </cell>
          <cell r="C2189">
            <v>40</v>
          </cell>
          <cell r="D2189">
            <v>21</v>
          </cell>
          <cell r="E2189">
            <v>67</v>
          </cell>
          <cell r="F2189">
            <v>49</v>
          </cell>
          <cell r="G2189">
            <v>40</v>
          </cell>
          <cell r="H2189">
            <v>21</v>
          </cell>
          <cell r="I2189">
            <v>66</v>
          </cell>
          <cell r="J2189">
            <v>39</v>
          </cell>
          <cell r="K2189">
            <v>70</v>
          </cell>
          <cell r="L2189">
            <v>38</v>
          </cell>
          <cell r="M2189">
            <v>74</v>
          </cell>
          <cell r="N2189">
            <v>44</v>
          </cell>
          <cell r="O2189">
            <v>78</v>
          </cell>
          <cell r="P2189">
            <v>43</v>
          </cell>
          <cell r="Q2189">
            <v>79</v>
          </cell>
          <cell r="R2189">
            <v>52</v>
          </cell>
          <cell r="S2189">
            <v>82</v>
          </cell>
          <cell r="T2189">
            <v>54</v>
          </cell>
          <cell r="U2189">
            <v>82</v>
          </cell>
          <cell r="V2189">
            <v>54</v>
          </cell>
          <cell r="W2189">
            <v>74</v>
          </cell>
          <cell r="X2189">
            <v>40</v>
          </cell>
          <cell r="Y2189">
            <v>78</v>
          </cell>
          <cell r="Z2189">
            <v>53</v>
          </cell>
          <cell r="AA2189">
            <v>80</v>
          </cell>
          <cell r="AB2189">
            <v>54</v>
          </cell>
          <cell r="AC2189">
            <v>81</v>
          </cell>
          <cell r="AD2189">
            <v>58</v>
          </cell>
          <cell r="AE2189">
            <v>83</v>
          </cell>
          <cell r="AF2189">
            <v>55</v>
          </cell>
          <cell r="AG2189">
            <v>82</v>
          </cell>
          <cell r="AH2189">
            <v>53</v>
          </cell>
          <cell r="AI2189">
            <v>74</v>
          </cell>
          <cell r="AJ2189">
            <v>55</v>
          </cell>
          <cell r="AK2189">
            <v>83</v>
          </cell>
          <cell r="AL2189">
            <v>48</v>
          </cell>
          <cell r="AM2189">
            <v>77</v>
          </cell>
          <cell r="AN2189">
            <v>50</v>
          </cell>
          <cell r="AO2189">
            <v>58</v>
          </cell>
          <cell r="AP2189">
            <v>47</v>
          </cell>
          <cell r="AQ2189">
            <v>59</v>
          </cell>
          <cell r="AR2189">
            <v>48</v>
          </cell>
          <cell r="AS2189">
            <v>68</v>
          </cell>
          <cell r="AT2189">
            <v>45</v>
          </cell>
          <cell r="AU2189">
            <v>80</v>
          </cell>
          <cell r="AV2189">
            <v>52</v>
          </cell>
          <cell r="AW2189">
            <v>83</v>
          </cell>
          <cell r="AX2189">
            <v>53</v>
          </cell>
          <cell r="AY2189">
            <v>81</v>
          </cell>
          <cell r="AZ2189">
            <v>63</v>
          </cell>
        </row>
        <row r="2190">
          <cell r="B2190">
            <v>36595</v>
          </cell>
          <cell r="C2190">
            <v>53</v>
          </cell>
          <cell r="D2190">
            <v>14</v>
          </cell>
          <cell r="E2190">
            <v>78</v>
          </cell>
          <cell r="F2190">
            <v>49</v>
          </cell>
          <cell r="G2190">
            <v>53</v>
          </cell>
          <cell r="H2190">
            <v>14</v>
          </cell>
          <cell r="I2190">
            <v>67</v>
          </cell>
          <cell r="J2190">
            <v>39</v>
          </cell>
          <cell r="K2190">
            <v>46</v>
          </cell>
          <cell r="L2190">
            <v>37</v>
          </cell>
          <cell r="M2190">
            <v>50</v>
          </cell>
          <cell r="N2190">
            <v>43</v>
          </cell>
          <cell r="O2190">
            <v>56</v>
          </cell>
          <cell r="P2190">
            <v>49</v>
          </cell>
          <cell r="Q2190">
            <v>58</v>
          </cell>
          <cell r="R2190">
            <v>50</v>
          </cell>
          <cell r="S2190">
            <v>81</v>
          </cell>
          <cell r="T2190">
            <v>47</v>
          </cell>
          <cell r="U2190">
            <v>80</v>
          </cell>
          <cell r="V2190">
            <v>54</v>
          </cell>
          <cell r="W2190">
            <v>65</v>
          </cell>
          <cell r="X2190">
            <v>44</v>
          </cell>
          <cell r="Y2190">
            <v>76</v>
          </cell>
          <cell r="Z2190">
            <v>58</v>
          </cell>
          <cell r="AA2190">
            <v>81</v>
          </cell>
          <cell r="AB2190">
            <v>58</v>
          </cell>
          <cell r="AC2190">
            <v>75</v>
          </cell>
          <cell r="AD2190">
            <v>58</v>
          </cell>
          <cell r="AE2190">
            <v>80</v>
          </cell>
          <cell r="AF2190">
            <v>59</v>
          </cell>
          <cell r="AG2190">
            <v>80</v>
          </cell>
          <cell r="AH2190">
            <v>57</v>
          </cell>
          <cell r="AI2190">
            <v>67</v>
          </cell>
          <cell r="AJ2190">
            <v>40</v>
          </cell>
          <cell r="AK2190">
            <v>80</v>
          </cell>
          <cell r="AL2190">
            <v>57</v>
          </cell>
          <cell r="AM2190">
            <v>72</v>
          </cell>
          <cell r="AN2190">
            <v>50</v>
          </cell>
          <cell r="AO2190">
            <v>71</v>
          </cell>
          <cell r="AP2190">
            <v>47.5</v>
          </cell>
          <cell r="AQ2190">
            <v>74</v>
          </cell>
          <cell r="AR2190">
            <v>52</v>
          </cell>
          <cell r="AS2190">
            <v>34</v>
          </cell>
          <cell r="AT2190">
            <v>27</v>
          </cell>
          <cell r="AU2190">
            <v>83</v>
          </cell>
          <cell r="AV2190">
            <v>55</v>
          </cell>
          <cell r="AW2190">
            <v>85</v>
          </cell>
          <cell r="AX2190">
            <v>60</v>
          </cell>
          <cell r="AY2190">
            <v>81</v>
          </cell>
          <cell r="AZ2190">
            <v>64</v>
          </cell>
        </row>
        <row r="2191">
          <cell r="B2191">
            <v>36596</v>
          </cell>
          <cell r="C2191">
            <v>53</v>
          </cell>
          <cell r="D2191">
            <v>14</v>
          </cell>
          <cell r="E2191">
            <v>78</v>
          </cell>
          <cell r="F2191">
            <v>49</v>
          </cell>
          <cell r="G2191">
            <v>53</v>
          </cell>
          <cell r="H2191">
            <v>14</v>
          </cell>
          <cell r="I2191">
            <v>67</v>
          </cell>
          <cell r="J2191">
            <v>39</v>
          </cell>
          <cell r="K2191">
            <v>46</v>
          </cell>
          <cell r="L2191">
            <v>37</v>
          </cell>
          <cell r="M2191">
            <v>50</v>
          </cell>
          <cell r="N2191">
            <v>43</v>
          </cell>
          <cell r="O2191">
            <v>56</v>
          </cell>
          <cell r="P2191">
            <v>49</v>
          </cell>
          <cell r="Q2191">
            <v>58</v>
          </cell>
          <cell r="R2191">
            <v>50</v>
          </cell>
          <cell r="S2191">
            <v>81</v>
          </cell>
          <cell r="T2191">
            <v>47</v>
          </cell>
          <cell r="U2191">
            <v>80</v>
          </cell>
          <cell r="V2191">
            <v>54</v>
          </cell>
          <cell r="W2191">
            <v>65</v>
          </cell>
          <cell r="X2191">
            <v>44</v>
          </cell>
          <cell r="Y2191">
            <v>76</v>
          </cell>
          <cell r="Z2191">
            <v>58</v>
          </cell>
          <cell r="AA2191">
            <v>81</v>
          </cell>
          <cell r="AB2191">
            <v>58</v>
          </cell>
          <cell r="AC2191">
            <v>75</v>
          </cell>
          <cell r="AD2191">
            <v>58</v>
          </cell>
          <cell r="AE2191">
            <v>80</v>
          </cell>
          <cell r="AF2191">
            <v>59</v>
          </cell>
          <cell r="AG2191">
            <v>80</v>
          </cell>
          <cell r="AH2191">
            <v>57</v>
          </cell>
          <cell r="AI2191">
            <v>67</v>
          </cell>
          <cell r="AJ2191">
            <v>40</v>
          </cell>
          <cell r="AK2191">
            <v>80</v>
          </cell>
          <cell r="AL2191">
            <v>57</v>
          </cell>
          <cell r="AM2191">
            <v>72</v>
          </cell>
          <cell r="AN2191">
            <v>50</v>
          </cell>
          <cell r="AO2191">
            <v>71</v>
          </cell>
          <cell r="AP2191">
            <v>47.5</v>
          </cell>
          <cell r="AQ2191">
            <v>74</v>
          </cell>
          <cell r="AR2191">
            <v>52</v>
          </cell>
          <cell r="AS2191">
            <v>34</v>
          </cell>
          <cell r="AT2191">
            <v>27</v>
          </cell>
          <cell r="AU2191">
            <v>83</v>
          </cell>
          <cell r="AV2191">
            <v>55</v>
          </cell>
          <cell r="AW2191">
            <v>85</v>
          </cell>
          <cell r="AX2191">
            <v>60</v>
          </cell>
          <cell r="AY2191">
            <v>81</v>
          </cell>
          <cell r="AZ2191">
            <v>64</v>
          </cell>
        </row>
        <row r="2192">
          <cell r="B2192">
            <v>36597</v>
          </cell>
          <cell r="C2192">
            <v>56</v>
          </cell>
          <cell r="D2192">
            <v>20</v>
          </cell>
          <cell r="E2192">
            <v>80</v>
          </cell>
          <cell r="F2192">
            <v>51</v>
          </cell>
          <cell r="G2192">
            <v>56</v>
          </cell>
          <cell r="H2192">
            <v>20</v>
          </cell>
          <cell r="I2192">
            <v>81</v>
          </cell>
          <cell r="J2192">
            <v>45</v>
          </cell>
          <cell r="K2192">
            <v>46</v>
          </cell>
          <cell r="L2192">
            <v>32</v>
          </cell>
          <cell r="M2192">
            <v>49</v>
          </cell>
          <cell r="N2192">
            <v>34</v>
          </cell>
          <cell r="O2192">
            <v>50</v>
          </cell>
          <cell r="P2192">
            <v>33</v>
          </cell>
          <cell r="Q2192">
            <v>55</v>
          </cell>
          <cell r="R2192">
            <v>38</v>
          </cell>
          <cell r="S2192">
            <v>60</v>
          </cell>
          <cell r="T2192">
            <v>36</v>
          </cell>
          <cell r="U2192">
            <v>68</v>
          </cell>
          <cell r="V2192">
            <v>41</v>
          </cell>
          <cell r="W2192">
            <v>44</v>
          </cell>
          <cell r="X2192">
            <v>29</v>
          </cell>
          <cell r="Y2192">
            <v>49</v>
          </cell>
          <cell r="Z2192">
            <v>46</v>
          </cell>
          <cell r="AA2192">
            <v>60</v>
          </cell>
          <cell r="AB2192">
            <v>36</v>
          </cell>
          <cell r="AC2192">
            <v>58</v>
          </cell>
          <cell r="AD2192">
            <v>35</v>
          </cell>
          <cell r="AE2192">
            <v>61</v>
          </cell>
          <cell r="AF2192">
            <v>42</v>
          </cell>
          <cell r="AG2192">
            <v>67</v>
          </cell>
          <cell r="AH2192">
            <v>43</v>
          </cell>
          <cell r="AI2192">
            <v>51</v>
          </cell>
          <cell r="AJ2192">
            <v>35</v>
          </cell>
          <cell r="AK2192">
            <v>60</v>
          </cell>
          <cell r="AL2192">
            <v>35</v>
          </cell>
          <cell r="AM2192">
            <v>59</v>
          </cell>
          <cell r="AN2192">
            <v>36</v>
          </cell>
          <cell r="AO2192">
            <v>68.5</v>
          </cell>
          <cell r="AP2192">
            <v>48.5</v>
          </cell>
          <cell r="AQ2192">
            <v>70</v>
          </cell>
          <cell r="AR2192">
            <v>51</v>
          </cell>
          <cell r="AS2192">
            <v>41</v>
          </cell>
          <cell r="AT2192">
            <v>29</v>
          </cell>
          <cell r="AU2192">
            <v>75</v>
          </cell>
          <cell r="AV2192">
            <v>53</v>
          </cell>
          <cell r="AW2192">
            <v>79</v>
          </cell>
          <cell r="AX2192">
            <v>55</v>
          </cell>
          <cell r="AY2192">
            <v>76</v>
          </cell>
          <cell r="AZ2192">
            <v>56</v>
          </cell>
        </row>
        <row r="2193">
          <cell r="B2193">
            <v>36598</v>
          </cell>
          <cell r="C2193">
            <v>55</v>
          </cell>
          <cell r="D2193">
            <v>21</v>
          </cell>
          <cell r="E2193">
            <v>81</v>
          </cell>
          <cell r="F2193">
            <v>60</v>
          </cell>
          <cell r="G2193">
            <v>55</v>
          </cell>
          <cell r="H2193">
            <v>21</v>
          </cell>
          <cell r="I2193">
            <v>78</v>
          </cell>
          <cell r="J2193">
            <v>51</v>
          </cell>
          <cell r="K2193">
            <v>48</v>
          </cell>
          <cell r="L2193">
            <v>25</v>
          </cell>
          <cell r="M2193">
            <v>48</v>
          </cell>
          <cell r="N2193">
            <v>29</v>
          </cell>
          <cell r="O2193">
            <v>49</v>
          </cell>
          <cell r="P2193">
            <v>27</v>
          </cell>
          <cell r="Q2193">
            <v>50</v>
          </cell>
          <cell r="R2193">
            <v>33</v>
          </cell>
          <cell r="S2193">
            <v>50</v>
          </cell>
          <cell r="T2193">
            <v>29</v>
          </cell>
          <cell r="U2193">
            <v>46</v>
          </cell>
          <cell r="V2193">
            <v>39</v>
          </cell>
          <cell r="W2193">
            <v>51</v>
          </cell>
          <cell r="X2193">
            <v>23</v>
          </cell>
          <cell r="Y2193">
            <v>51</v>
          </cell>
          <cell r="Z2193">
            <v>27</v>
          </cell>
          <cell r="AA2193">
            <v>53</v>
          </cell>
          <cell r="AB2193">
            <v>28</v>
          </cell>
          <cell r="AC2193">
            <v>53</v>
          </cell>
          <cell r="AD2193">
            <v>28</v>
          </cell>
          <cell r="AE2193">
            <v>57</v>
          </cell>
          <cell r="AF2193">
            <v>31</v>
          </cell>
          <cell r="AG2193">
            <v>59</v>
          </cell>
          <cell r="AH2193">
            <v>36</v>
          </cell>
          <cell r="AI2193">
            <v>58</v>
          </cell>
          <cell r="AJ2193">
            <v>32</v>
          </cell>
          <cell r="AK2193">
            <v>60</v>
          </cell>
          <cell r="AL2193">
            <v>29</v>
          </cell>
          <cell r="AM2193">
            <v>61</v>
          </cell>
          <cell r="AN2193">
            <v>30</v>
          </cell>
          <cell r="AO2193">
            <v>66</v>
          </cell>
          <cell r="AP2193">
            <v>51</v>
          </cell>
          <cell r="AQ2193">
            <v>62</v>
          </cell>
          <cell r="AR2193">
            <v>55</v>
          </cell>
          <cell r="AS2193">
            <v>38</v>
          </cell>
          <cell r="AT2193">
            <v>23</v>
          </cell>
          <cell r="AU2193">
            <v>70</v>
          </cell>
          <cell r="AV2193">
            <v>45</v>
          </cell>
          <cell r="AW2193">
            <v>77</v>
          </cell>
          <cell r="AX2193">
            <v>48</v>
          </cell>
          <cell r="AY2193">
            <v>75</v>
          </cell>
          <cell r="AZ2193">
            <v>49</v>
          </cell>
        </row>
        <row r="2194">
          <cell r="B2194">
            <v>36599</v>
          </cell>
          <cell r="C2194">
            <v>59</v>
          </cell>
          <cell r="D2194">
            <v>21</v>
          </cell>
          <cell r="E2194">
            <v>84</v>
          </cell>
          <cell r="F2194">
            <v>56</v>
          </cell>
          <cell r="G2194">
            <v>59</v>
          </cell>
          <cell r="H2194">
            <v>21</v>
          </cell>
          <cell r="I2194">
            <v>81</v>
          </cell>
          <cell r="J2194">
            <v>46</v>
          </cell>
          <cell r="K2194">
            <v>55</v>
          </cell>
          <cell r="L2194">
            <v>27</v>
          </cell>
          <cell r="M2194">
            <v>56</v>
          </cell>
          <cell r="N2194">
            <v>34</v>
          </cell>
          <cell r="O2194">
            <v>58</v>
          </cell>
          <cell r="P2194">
            <v>29</v>
          </cell>
          <cell r="Q2194">
            <v>60</v>
          </cell>
          <cell r="R2194">
            <v>36</v>
          </cell>
          <cell r="S2194">
            <v>62</v>
          </cell>
          <cell r="T2194">
            <v>31</v>
          </cell>
          <cell r="U2194">
            <v>58</v>
          </cell>
          <cell r="V2194">
            <v>33</v>
          </cell>
          <cell r="W2194">
            <v>61</v>
          </cell>
          <cell r="X2194">
            <v>24</v>
          </cell>
          <cell r="Y2194">
            <v>63</v>
          </cell>
          <cell r="Z2194">
            <v>28</v>
          </cell>
          <cell r="AA2194">
            <v>63</v>
          </cell>
          <cell r="AB2194">
            <v>28</v>
          </cell>
          <cell r="AC2194">
            <v>63</v>
          </cell>
          <cell r="AD2194">
            <v>27</v>
          </cell>
          <cell r="AE2194">
            <v>65</v>
          </cell>
          <cell r="AF2194">
            <v>31</v>
          </cell>
          <cell r="AG2194">
            <v>65</v>
          </cell>
          <cell r="AH2194">
            <v>36</v>
          </cell>
          <cell r="AI2194">
            <v>65</v>
          </cell>
          <cell r="AJ2194">
            <v>38</v>
          </cell>
          <cell r="AK2194">
            <v>67</v>
          </cell>
          <cell r="AL2194">
            <v>30</v>
          </cell>
          <cell r="AM2194">
            <v>67</v>
          </cell>
          <cell r="AN2194">
            <v>31</v>
          </cell>
          <cell r="AO2194">
            <v>66</v>
          </cell>
          <cell r="AP2194">
            <v>50</v>
          </cell>
          <cell r="AQ2194">
            <v>61</v>
          </cell>
          <cell r="AR2194">
            <v>52</v>
          </cell>
          <cell r="AS2194">
            <v>53</v>
          </cell>
          <cell r="AT2194">
            <v>29</v>
          </cell>
          <cell r="AU2194">
            <v>75</v>
          </cell>
          <cell r="AV2194">
            <v>55</v>
          </cell>
          <cell r="AW2194">
            <v>79</v>
          </cell>
          <cell r="AX2194">
            <v>54</v>
          </cell>
          <cell r="AY2194">
            <v>81</v>
          </cell>
          <cell r="AZ2194">
            <v>53</v>
          </cell>
        </row>
        <row r="2195">
          <cell r="B2195">
            <v>36600</v>
          </cell>
          <cell r="C2195">
            <v>58</v>
          </cell>
          <cell r="D2195">
            <v>27</v>
          </cell>
          <cell r="E2195">
            <v>84</v>
          </cell>
          <cell r="F2195">
            <v>57</v>
          </cell>
          <cell r="G2195">
            <v>58</v>
          </cell>
          <cell r="H2195">
            <v>27</v>
          </cell>
          <cell r="I2195">
            <v>82</v>
          </cell>
          <cell r="J2195">
            <v>49</v>
          </cell>
          <cell r="K2195">
            <v>68</v>
          </cell>
          <cell r="L2195">
            <v>28</v>
          </cell>
          <cell r="M2195">
            <v>68</v>
          </cell>
          <cell r="N2195">
            <v>35</v>
          </cell>
          <cell r="O2195">
            <v>70</v>
          </cell>
          <cell r="P2195">
            <v>38</v>
          </cell>
          <cell r="Q2195">
            <v>70</v>
          </cell>
          <cell r="R2195">
            <v>45</v>
          </cell>
          <cell r="S2195">
            <v>71</v>
          </cell>
          <cell r="T2195">
            <v>39</v>
          </cell>
          <cell r="U2195">
            <v>70</v>
          </cell>
          <cell r="V2195">
            <v>39</v>
          </cell>
          <cell r="W2195">
            <v>66</v>
          </cell>
          <cell r="X2195">
            <v>39</v>
          </cell>
          <cell r="Y2195">
            <v>69</v>
          </cell>
          <cell r="Z2195">
            <v>43</v>
          </cell>
          <cell r="AA2195">
            <v>70</v>
          </cell>
          <cell r="AB2195">
            <v>38</v>
          </cell>
          <cell r="AC2195">
            <v>69</v>
          </cell>
          <cell r="AD2195">
            <v>42</v>
          </cell>
          <cell r="AE2195">
            <v>73</v>
          </cell>
          <cell r="AF2195">
            <v>36</v>
          </cell>
          <cell r="AG2195">
            <v>72</v>
          </cell>
          <cell r="AH2195">
            <v>40</v>
          </cell>
          <cell r="AI2195">
            <v>71</v>
          </cell>
          <cell r="AJ2195">
            <v>45</v>
          </cell>
          <cell r="AK2195">
            <v>76</v>
          </cell>
          <cell r="AL2195">
            <v>50</v>
          </cell>
          <cell r="AM2195">
            <v>73</v>
          </cell>
          <cell r="AN2195">
            <v>41</v>
          </cell>
          <cell r="AO2195">
            <v>69</v>
          </cell>
          <cell r="AP2195">
            <v>52.5</v>
          </cell>
          <cell r="AQ2195">
            <v>64</v>
          </cell>
          <cell r="AR2195">
            <v>53</v>
          </cell>
          <cell r="AS2195">
            <v>56</v>
          </cell>
          <cell r="AT2195">
            <v>34</v>
          </cell>
          <cell r="AU2195">
            <v>77</v>
          </cell>
          <cell r="AV2195">
            <v>54</v>
          </cell>
          <cell r="AW2195">
            <v>82</v>
          </cell>
          <cell r="AX2195">
            <v>55</v>
          </cell>
          <cell r="AY2195">
            <v>84</v>
          </cell>
          <cell r="AZ2195">
            <v>60</v>
          </cell>
        </row>
        <row r="2196">
          <cell r="B2196">
            <v>36601</v>
          </cell>
          <cell r="C2196">
            <v>55</v>
          </cell>
          <cell r="D2196">
            <v>27</v>
          </cell>
          <cell r="E2196">
            <v>81</v>
          </cell>
          <cell r="F2196">
            <v>59</v>
          </cell>
          <cell r="G2196">
            <v>55</v>
          </cell>
          <cell r="H2196">
            <v>27</v>
          </cell>
          <cell r="I2196">
            <v>80</v>
          </cell>
          <cell r="J2196">
            <v>50</v>
          </cell>
          <cell r="K2196">
            <v>65</v>
          </cell>
          <cell r="L2196">
            <v>36</v>
          </cell>
          <cell r="M2196">
            <v>67</v>
          </cell>
          <cell r="N2196">
            <v>44</v>
          </cell>
          <cell r="O2196">
            <v>71</v>
          </cell>
          <cell r="P2196">
            <v>53</v>
          </cell>
          <cell r="Q2196">
            <v>69</v>
          </cell>
          <cell r="R2196">
            <v>53</v>
          </cell>
          <cell r="S2196">
            <v>70</v>
          </cell>
          <cell r="T2196">
            <v>49</v>
          </cell>
          <cell r="U2196">
            <v>74</v>
          </cell>
          <cell r="V2196">
            <v>52</v>
          </cell>
          <cell r="W2196">
            <v>58</v>
          </cell>
          <cell r="X2196">
            <v>46</v>
          </cell>
          <cell r="Y2196">
            <v>63</v>
          </cell>
          <cell r="Z2196">
            <v>49</v>
          </cell>
          <cell r="AA2196">
            <v>67</v>
          </cell>
          <cell r="AB2196">
            <v>47</v>
          </cell>
          <cell r="AC2196">
            <v>66</v>
          </cell>
          <cell r="AD2196">
            <v>48</v>
          </cell>
          <cell r="AE2196">
            <v>72</v>
          </cell>
          <cell r="AF2196">
            <v>55</v>
          </cell>
          <cell r="AG2196">
            <v>78</v>
          </cell>
          <cell r="AH2196">
            <v>59</v>
          </cell>
          <cell r="AI2196">
            <v>67</v>
          </cell>
          <cell r="AJ2196">
            <v>56</v>
          </cell>
          <cell r="AK2196">
            <v>74</v>
          </cell>
          <cell r="AL2196">
            <v>53</v>
          </cell>
          <cell r="AM2196">
            <v>71</v>
          </cell>
          <cell r="AN2196">
            <v>59</v>
          </cell>
          <cell r="AO2196">
            <v>67</v>
          </cell>
          <cell r="AP2196">
            <v>54</v>
          </cell>
          <cell r="AQ2196">
            <v>62</v>
          </cell>
          <cell r="AR2196">
            <v>56</v>
          </cell>
          <cell r="AS2196">
            <v>63</v>
          </cell>
          <cell r="AT2196">
            <v>31</v>
          </cell>
          <cell r="AU2196">
            <v>84</v>
          </cell>
          <cell r="AV2196">
            <v>66</v>
          </cell>
          <cell r="AW2196">
            <v>88</v>
          </cell>
          <cell r="AX2196">
            <v>65</v>
          </cell>
          <cell r="AY2196">
            <v>85</v>
          </cell>
          <cell r="AZ2196">
            <v>66</v>
          </cell>
        </row>
        <row r="2197">
          <cell r="B2197">
            <v>36602</v>
          </cell>
          <cell r="C2197">
            <v>55</v>
          </cell>
          <cell r="D2197">
            <v>27</v>
          </cell>
          <cell r="E2197">
            <v>81</v>
          </cell>
          <cell r="F2197">
            <v>59</v>
          </cell>
          <cell r="G2197">
            <v>55</v>
          </cell>
          <cell r="H2197">
            <v>27</v>
          </cell>
          <cell r="I2197">
            <v>80</v>
          </cell>
          <cell r="J2197">
            <v>50</v>
          </cell>
          <cell r="K2197">
            <v>65</v>
          </cell>
          <cell r="L2197">
            <v>36</v>
          </cell>
          <cell r="M2197">
            <v>67</v>
          </cell>
          <cell r="N2197">
            <v>44</v>
          </cell>
          <cell r="O2197">
            <v>71</v>
          </cell>
          <cell r="P2197">
            <v>53</v>
          </cell>
          <cell r="Q2197">
            <v>69</v>
          </cell>
          <cell r="R2197">
            <v>53</v>
          </cell>
          <cell r="S2197">
            <v>70</v>
          </cell>
          <cell r="T2197">
            <v>49</v>
          </cell>
          <cell r="U2197">
            <v>74</v>
          </cell>
          <cell r="V2197">
            <v>52</v>
          </cell>
          <cell r="W2197">
            <v>58</v>
          </cell>
          <cell r="X2197">
            <v>46</v>
          </cell>
          <cell r="Y2197">
            <v>63</v>
          </cell>
          <cell r="Z2197">
            <v>49</v>
          </cell>
          <cell r="AA2197">
            <v>67</v>
          </cell>
          <cell r="AB2197">
            <v>47</v>
          </cell>
          <cell r="AC2197">
            <v>66</v>
          </cell>
          <cell r="AD2197">
            <v>48</v>
          </cell>
          <cell r="AE2197">
            <v>72</v>
          </cell>
          <cell r="AF2197">
            <v>55</v>
          </cell>
          <cell r="AG2197">
            <v>78</v>
          </cell>
          <cell r="AH2197">
            <v>59</v>
          </cell>
          <cell r="AI2197">
            <v>67</v>
          </cell>
          <cell r="AJ2197">
            <v>56</v>
          </cell>
          <cell r="AK2197">
            <v>74</v>
          </cell>
          <cell r="AL2197">
            <v>53</v>
          </cell>
          <cell r="AM2197">
            <v>71</v>
          </cell>
          <cell r="AN2197">
            <v>59</v>
          </cell>
          <cell r="AO2197">
            <v>67</v>
          </cell>
          <cell r="AP2197">
            <v>54</v>
          </cell>
          <cell r="AQ2197">
            <v>62</v>
          </cell>
          <cell r="AR2197">
            <v>56</v>
          </cell>
          <cell r="AS2197">
            <v>63</v>
          </cell>
          <cell r="AT2197">
            <v>31</v>
          </cell>
          <cell r="AU2197">
            <v>84</v>
          </cell>
          <cell r="AV2197">
            <v>66</v>
          </cell>
          <cell r="AW2197">
            <v>88</v>
          </cell>
          <cell r="AX2197">
            <v>65</v>
          </cell>
          <cell r="AY2197">
            <v>85</v>
          </cell>
          <cell r="AZ2197">
            <v>66</v>
          </cell>
        </row>
        <row r="2198">
          <cell r="B2198">
            <v>36603</v>
          </cell>
          <cell r="C2198">
            <v>55</v>
          </cell>
          <cell r="D2198">
            <v>27</v>
          </cell>
          <cell r="E2198">
            <v>81</v>
          </cell>
          <cell r="F2198">
            <v>59</v>
          </cell>
          <cell r="G2198">
            <v>55</v>
          </cell>
          <cell r="H2198">
            <v>27</v>
          </cell>
          <cell r="I2198">
            <v>80</v>
          </cell>
          <cell r="J2198">
            <v>50</v>
          </cell>
          <cell r="K2198">
            <v>65</v>
          </cell>
          <cell r="L2198">
            <v>36</v>
          </cell>
          <cell r="M2198">
            <v>67</v>
          </cell>
          <cell r="N2198">
            <v>44</v>
          </cell>
          <cell r="O2198">
            <v>71</v>
          </cell>
          <cell r="P2198">
            <v>53</v>
          </cell>
          <cell r="Q2198">
            <v>69</v>
          </cell>
          <cell r="R2198">
            <v>53</v>
          </cell>
          <cell r="S2198">
            <v>70</v>
          </cell>
          <cell r="T2198">
            <v>49</v>
          </cell>
          <cell r="U2198">
            <v>74</v>
          </cell>
          <cell r="V2198">
            <v>52</v>
          </cell>
          <cell r="W2198">
            <v>58</v>
          </cell>
          <cell r="X2198">
            <v>46</v>
          </cell>
          <cell r="Y2198">
            <v>63</v>
          </cell>
          <cell r="Z2198">
            <v>49</v>
          </cell>
          <cell r="AA2198">
            <v>67</v>
          </cell>
          <cell r="AB2198">
            <v>47</v>
          </cell>
          <cell r="AC2198">
            <v>66</v>
          </cell>
          <cell r="AD2198">
            <v>48</v>
          </cell>
          <cell r="AE2198">
            <v>72</v>
          </cell>
          <cell r="AF2198">
            <v>55</v>
          </cell>
          <cell r="AG2198">
            <v>78</v>
          </cell>
          <cell r="AH2198">
            <v>59</v>
          </cell>
          <cell r="AI2198">
            <v>67</v>
          </cell>
          <cell r="AJ2198">
            <v>56</v>
          </cell>
          <cell r="AK2198">
            <v>74</v>
          </cell>
          <cell r="AL2198">
            <v>53</v>
          </cell>
          <cell r="AM2198">
            <v>71</v>
          </cell>
          <cell r="AN2198">
            <v>59</v>
          </cell>
          <cell r="AO2198">
            <v>67</v>
          </cell>
          <cell r="AP2198">
            <v>54</v>
          </cell>
          <cell r="AQ2198">
            <v>62</v>
          </cell>
          <cell r="AR2198">
            <v>56</v>
          </cell>
          <cell r="AS2198">
            <v>63</v>
          </cell>
          <cell r="AT2198">
            <v>31</v>
          </cell>
          <cell r="AU2198">
            <v>84</v>
          </cell>
          <cell r="AV2198">
            <v>66</v>
          </cell>
          <cell r="AW2198">
            <v>88</v>
          </cell>
          <cell r="AX2198">
            <v>65</v>
          </cell>
          <cell r="AY2198">
            <v>85</v>
          </cell>
          <cell r="AZ2198">
            <v>66</v>
          </cell>
        </row>
        <row r="2199">
          <cell r="B2199">
            <v>36604</v>
          </cell>
          <cell r="C2199">
            <v>58</v>
          </cell>
          <cell r="D2199">
            <v>18</v>
          </cell>
          <cell r="E2199">
            <v>82</v>
          </cell>
          <cell r="F2199">
            <v>57</v>
          </cell>
          <cell r="G2199">
            <v>58</v>
          </cell>
          <cell r="H2199">
            <v>18</v>
          </cell>
          <cell r="I2199">
            <v>81</v>
          </cell>
          <cell r="J2199">
            <v>45</v>
          </cell>
          <cell r="K2199">
            <v>46</v>
          </cell>
          <cell r="L2199">
            <v>21</v>
          </cell>
          <cell r="M2199">
            <v>48</v>
          </cell>
          <cell r="N2199">
            <v>28</v>
          </cell>
          <cell r="O2199">
            <v>45</v>
          </cell>
          <cell r="P2199">
            <v>32</v>
          </cell>
          <cell r="Q2199">
            <v>47</v>
          </cell>
          <cell r="R2199">
            <v>32</v>
          </cell>
          <cell r="S2199">
            <v>50</v>
          </cell>
          <cell r="T2199">
            <v>32</v>
          </cell>
          <cell r="U2199">
            <v>51</v>
          </cell>
          <cell r="V2199">
            <v>41</v>
          </cell>
          <cell r="W2199">
            <v>47</v>
          </cell>
          <cell r="X2199">
            <v>38</v>
          </cell>
          <cell r="Y2199">
            <v>49</v>
          </cell>
          <cell r="Z2199">
            <v>36</v>
          </cell>
          <cell r="AA2199">
            <v>59</v>
          </cell>
          <cell r="AB2199">
            <v>32</v>
          </cell>
          <cell r="AC2199">
            <v>57</v>
          </cell>
          <cell r="AD2199">
            <v>40</v>
          </cell>
          <cell r="AE2199">
            <v>63</v>
          </cell>
          <cell r="AF2199">
            <v>44</v>
          </cell>
          <cell r="AG2199">
            <v>67</v>
          </cell>
          <cell r="AH2199">
            <v>46</v>
          </cell>
          <cell r="AI2199">
            <v>58</v>
          </cell>
          <cell r="AJ2199">
            <v>44</v>
          </cell>
          <cell r="AK2199">
            <v>63</v>
          </cell>
          <cell r="AL2199">
            <v>46</v>
          </cell>
          <cell r="AM2199">
            <v>62</v>
          </cell>
          <cell r="AN2199">
            <v>50</v>
          </cell>
          <cell r="AO2199">
            <v>72</v>
          </cell>
          <cell r="AP2199">
            <v>50.5</v>
          </cell>
          <cell r="AQ2199">
            <v>70</v>
          </cell>
          <cell r="AR2199">
            <v>53</v>
          </cell>
          <cell r="AS2199">
            <v>45</v>
          </cell>
          <cell r="AT2199">
            <v>15</v>
          </cell>
          <cell r="AU2199">
            <v>74</v>
          </cell>
          <cell r="AV2199">
            <v>67</v>
          </cell>
          <cell r="AW2199">
            <v>74</v>
          </cell>
          <cell r="AX2199">
            <v>66</v>
          </cell>
          <cell r="AY2199">
            <v>77</v>
          </cell>
          <cell r="AZ2199">
            <v>69</v>
          </cell>
        </row>
        <row r="2200">
          <cell r="B2200">
            <v>36605</v>
          </cell>
          <cell r="C2200">
            <v>44</v>
          </cell>
          <cell r="D2200">
            <v>23</v>
          </cell>
          <cell r="E2200">
            <v>69</v>
          </cell>
          <cell r="F2200">
            <v>53</v>
          </cell>
          <cell r="G2200">
            <v>44</v>
          </cell>
          <cell r="H2200">
            <v>23</v>
          </cell>
          <cell r="I2200">
            <v>75</v>
          </cell>
          <cell r="J2200">
            <v>42</v>
          </cell>
          <cell r="K2200">
            <v>48</v>
          </cell>
          <cell r="L2200">
            <v>32</v>
          </cell>
          <cell r="M2200">
            <v>48</v>
          </cell>
          <cell r="N2200">
            <v>35</v>
          </cell>
          <cell r="O2200">
            <v>49</v>
          </cell>
          <cell r="P2200">
            <v>38</v>
          </cell>
          <cell r="Q2200">
            <v>49</v>
          </cell>
          <cell r="R2200">
            <v>40</v>
          </cell>
          <cell r="S2200">
            <v>51</v>
          </cell>
          <cell r="T2200">
            <v>40</v>
          </cell>
          <cell r="U2200">
            <v>52</v>
          </cell>
          <cell r="V2200">
            <v>46</v>
          </cell>
          <cell r="W2200">
            <v>57</v>
          </cell>
          <cell r="X2200">
            <v>42</v>
          </cell>
          <cell r="Y2200">
            <v>53</v>
          </cell>
          <cell r="Z2200">
            <v>44</v>
          </cell>
          <cell r="AA2200">
            <v>53</v>
          </cell>
          <cell r="AB2200">
            <v>47</v>
          </cell>
          <cell r="AC2200">
            <v>65</v>
          </cell>
          <cell r="AD2200">
            <v>51</v>
          </cell>
          <cell r="AE2200">
            <v>72</v>
          </cell>
          <cell r="AF2200">
            <v>54</v>
          </cell>
          <cell r="AG2200">
            <v>77</v>
          </cell>
          <cell r="AH2200">
            <v>58</v>
          </cell>
          <cell r="AI2200">
            <v>63</v>
          </cell>
          <cell r="AJ2200">
            <v>48</v>
          </cell>
          <cell r="AK2200">
            <v>73</v>
          </cell>
          <cell r="AL2200">
            <v>47</v>
          </cell>
          <cell r="AM2200">
            <v>69</v>
          </cell>
          <cell r="AN2200">
            <v>49</v>
          </cell>
          <cell r="AO2200">
            <v>68.5</v>
          </cell>
          <cell r="AP2200">
            <v>48</v>
          </cell>
          <cell r="AQ2200">
            <v>72</v>
          </cell>
          <cell r="AR2200">
            <v>53</v>
          </cell>
          <cell r="AS2200">
            <v>55</v>
          </cell>
          <cell r="AT2200">
            <v>29</v>
          </cell>
          <cell r="AU2200">
            <v>85</v>
          </cell>
          <cell r="AV2200">
            <v>63</v>
          </cell>
          <cell r="AW2200">
            <v>88</v>
          </cell>
          <cell r="AX2200">
            <v>64</v>
          </cell>
          <cell r="AY2200">
            <v>81</v>
          </cell>
          <cell r="AZ2200">
            <v>64</v>
          </cell>
        </row>
        <row r="2201">
          <cell r="B2201">
            <v>36606</v>
          </cell>
          <cell r="C2201">
            <v>28</v>
          </cell>
          <cell r="D2201">
            <v>18</v>
          </cell>
          <cell r="E2201">
            <v>60</v>
          </cell>
          <cell r="F2201">
            <v>47</v>
          </cell>
          <cell r="G2201">
            <v>28</v>
          </cell>
          <cell r="H2201">
            <v>18</v>
          </cell>
          <cell r="I2201">
            <v>61</v>
          </cell>
          <cell r="J2201">
            <v>38</v>
          </cell>
          <cell r="K2201">
            <v>41</v>
          </cell>
          <cell r="L2201">
            <v>37</v>
          </cell>
          <cell r="M2201">
            <v>41</v>
          </cell>
          <cell r="N2201">
            <v>39</v>
          </cell>
          <cell r="O2201">
            <v>42</v>
          </cell>
          <cell r="P2201">
            <v>40</v>
          </cell>
          <cell r="Q2201">
            <v>43</v>
          </cell>
          <cell r="R2201">
            <v>41</v>
          </cell>
          <cell r="S2201">
            <v>48</v>
          </cell>
          <cell r="T2201">
            <v>40</v>
          </cell>
          <cell r="U2201">
            <v>54</v>
          </cell>
          <cell r="V2201">
            <v>45</v>
          </cell>
          <cell r="W2201">
            <v>61</v>
          </cell>
          <cell r="X2201">
            <v>43</v>
          </cell>
          <cell r="Y2201">
            <v>59</v>
          </cell>
          <cell r="Z2201">
            <v>41</v>
          </cell>
          <cell r="AA2201">
            <v>53</v>
          </cell>
          <cell r="AB2201">
            <v>44</v>
          </cell>
          <cell r="AC2201">
            <v>63</v>
          </cell>
          <cell r="AD2201">
            <v>44</v>
          </cell>
          <cell r="AE2201">
            <v>66</v>
          </cell>
          <cell r="AF2201">
            <v>49</v>
          </cell>
          <cell r="AG2201">
            <v>74</v>
          </cell>
          <cell r="AH2201">
            <v>51</v>
          </cell>
          <cell r="AI2201">
            <v>70</v>
          </cell>
          <cell r="AJ2201">
            <v>41</v>
          </cell>
          <cell r="AK2201">
            <v>70</v>
          </cell>
          <cell r="AL2201">
            <v>45</v>
          </cell>
          <cell r="AM2201">
            <v>75</v>
          </cell>
          <cell r="AN2201">
            <v>41</v>
          </cell>
          <cell r="AO2201">
            <v>69.5</v>
          </cell>
          <cell r="AP2201">
            <v>49</v>
          </cell>
          <cell r="AQ2201">
            <v>70</v>
          </cell>
          <cell r="AR2201">
            <v>56</v>
          </cell>
          <cell r="AS2201">
            <v>56</v>
          </cell>
          <cell r="AT2201">
            <v>35</v>
          </cell>
          <cell r="AU2201">
            <v>76</v>
          </cell>
          <cell r="AV2201">
            <v>54</v>
          </cell>
          <cell r="AW2201">
            <v>85</v>
          </cell>
          <cell r="AX2201">
            <v>54</v>
          </cell>
          <cell r="AY2201">
            <v>81</v>
          </cell>
          <cell r="AZ2201">
            <v>58</v>
          </cell>
        </row>
        <row r="2202">
          <cell r="B2202">
            <v>36607</v>
          </cell>
          <cell r="C2202">
            <v>37</v>
          </cell>
          <cell r="D2202">
            <v>17</v>
          </cell>
          <cell r="E2202">
            <v>68</v>
          </cell>
          <cell r="F2202">
            <v>48</v>
          </cell>
          <cell r="G2202">
            <v>37</v>
          </cell>
          <cell r="H2202">
            <v>17</v>
          </cell>
          <cell r="I2202">
            <v>63</v>
          </cell>
          <cell r="J2202">
            <v>40</v>
          </cell>
          <cell r="K2202">
            <v>53</v>
          </cell>
          <cell r="L2202">
            <v>36</v>
          </cell>
          <cell r="M2202">
            <v>49</v>
          </cell>
          <cell r="N2202">
            <v>39</v>
          </cell>
          <cell r="O2202">
            <v>48</v>
          </cell>
          <cell r="P2202">
            <v>41</v>
          </cell>
          <cell r="Q2202">
            <v>48</v>
          </cell>
          <cell r="R2202">
            <v>42</v>
          </cell>
          <cell r="S2202">
            <v>47</v>
          </cell>
          <cell r="T2202">
            <v>40</v>
          </cell>
          <cell r="U2202">
            <v>48</v>
          </cell>
          <cell r="V2202">
            <v>44</v>
          </cell>
          <cell r="W2202">
            <v>64</v>
          </cell>
          <cell r="X2202">
            <v>40</v>
          </cell>
          <cell r="Y2202">
            <v>61</v>
          </cell>
          <cell r="Z2202">
            <v>45</v>
          </cell>
          <cell r="AA2202">
            <v>55</v>
          </cell>
          <cell r="AB2202">
            <v>41</v>
          </cell>
          <cell r="AC2202">
            <v>67</v>
          </cell>
          <cell r="AD2202">
            <v>39</v>
          </cell>
          <cell r="AE2202">
            <v>71</v>
          </cell>
          <cell r="AF2202">
            <v>41</v>
          </cell>
          <cell r="AG2202">
            <v>70</v>
          </cell>
          <cell r="AH2202">
            <v>46</v>
          </cell>
          <cell r="AI2202">
            <v>74</v>
          </cell>
          <cell r="AJ2202">
            <v>49</v>
          </cell>
          <cell r="AK2202">
            <v>73</v>
          </cell>
          <cell r="AL2202">
            <v>42</v>
          </cell>
          <cell r="AM2202">
            <v>76</v>
          </cell>
          <cell r="AN2202">
            <v>46</v>
          </cell>
          <cell r="AO2202">
            <v>73</v>
          </cell>
          <cell r="AP2202">
            <v>47</v>
          </cell>
          <cell r="AQ2202">
            <v>69</v>
          </cell>
          <cell r="AR2202">
            <v>50</v>
          </cell>
          <cell r="AS2202">
            <v>58</v>
          </cell>
          <cell r="AT2202">
            <v>34</v>
          </cell>
          <cell r="AU2202">
            <v>76</v>
          </cell>
          <cell r="AV2202">
            <v>58</v>
          </cell>
          <cell r="AW2202">
            <v>85</v>
          </cell>
          <cell r="AX2202">
            <v>58</v>
          </cell>
          <cell r="AY2202">
            <v>85</v>
          </cell>
          <cell r="AZ2202">
            <v>59</v>
          </cell>
        </row>
        <row r="2203">
          <cell r="B2203">
            <v>36608</v>
          </cell>
          <cell r="C2203">
            <v>51</v>
          </cell>
          <cell r="D2203">
            <v>19</v>
          </cell>
          <cell r="E2203">
            <v>73</v>
          </cell>
          <cell r="F2203">
            <v>53</v>
          </cell>
          <cell r="G2203">
            <v>51</v>
          </cell>
          <cell r="H2203">
            <v>19</v>
          </cell>
          <cell r="I2203">
            <v>71</v>
          </cell>
          <cell r="J2203">
            <v>44</v>
          </cell>
          <cell r="K2203">
            <v>67</v>
          </cell>
          <cell r="L2203">
            <v>33</v>
          </cell>
          <cell r="M2203">
            <v>61</v>
          </cell>
          <cell r="N2203">
            <v>33</v>
          </cell>
          <cell r="O2203">
            <v>63</v>
          </cell>
          <cell r="P2203">
            <v>37</v>
          </cell>
          <cell r="Q2203">
            <v>63</v>
          </cell>
          <cell r="R2203">
            <v>42</v>
          </cell>
          <cell r="S2203">
            <v>61</v>
          </cell>
          <cell r="T2203">
            <v>43</v>
          </cell>
          <cell r="U2203">
            <v>49</v>
          </cell>
          <cell r="V2203">
            <v>40</v>
          </cell>
          <cell r="W2203">
            <v>66</v>
          </cell>
          <cell r="X2203">
            <v>35</v>
          </cell>
          <cell r="Y2203">
            <v>63</v>
          </cell>
          <cell r="Z2203">
            <v>47</v>
          </cell>
          <cell r="AA2203">
            <v>63</v>
          </cell>
          <cell r="AB2203">
            <v>45</v>
          </cell>
          <cell r="AC2203">
            <v>67</v>
          </cell>
          <cell r="AD2203">
            <v>45</v>
          </cell>
          <cell r="AE2203">
            <v>69</v>
          </cell>
          <cell r="AF2203">
            <v>49</v>
          </cell>
          <cell r="AG2203">
            <v>65</v>
          </cell>
          <cell r="AH2203">
            <v>49</v>
          </cell>
          <cell r="AI2203">
            <v>71</v>
          </cell>
          <cell r="AJ2203">
            <v>48</v>
          </cell>
          <cell r="AK2203">
            <v>68</v>
          </cell>
          <cell r="AL2203">
            <v>46</v>
          </cell>
          <cell r="AM2203">
            <v>71</v>
          </cell>
          <cell r="AN2203">
            <v>48</v>
          </cell>
          <cell r="AO2203">
            <v>72.5</v>
          </cell>
          <cell r="AP2203">
            <v>51.5</v>
          </cell>
          <cell r="AQ2203">
            <v>69</v>
          </cell>
          <cell r="AR2203">
            <v>51</v>
          </cell>
          <cell r="AS2203">
            <v>66</v>
          </cell>
          <cell r="AT2203">
            <v>29</v>
          </cell>
          <cell r="AU2203">
            <v>71</v>
          </cell>
          <cell r="AV2203">
            <v>61</v>
          </cell>
          <cell r="AW2203">
            <v>77</v>
          </cell>
          <cell r="AX2203">
            <v>57</v>
          </cell>
          <cell r="AY2203">
            <v>81</v>
          </cell>
          <cell r="AZ2203">
            <v>58</v>
          </cell>
        </row>
        <row r="2204">
          <cell r="B2204">
            <v>36609</v>
          </cell>
          <cell r="C2204">
            <v>54</v>
          </cell>
          <cell r="D2204">
            <v>21</v>
          </cell>
          <cell r="E2204">
            <v>81</v>
          </cell>
          <cell r="F2204">
            <v>51</v>
          </cell>
          <cell r="G2204">
            <v>54</v>
          </cell>
          <cell r="H2204">
            <v>21</v>
          </cell>
          <cell r="I2204">
            <v>81</v>
          </cell>
          <cell r="J2204">
            <v>45</v>
          </cell>
          <cell r="K2204">
            <v>67</v>
          </cell>
          <cell r="L2204">
            <v>36</v>
          </cell>
          <cell r="M2204">
            <v>66</v>
          </cell>
          <cell r="N2204">
            <v>46</v>
          </cell>
          <cell r="O2204">
            <v>67</v>
          </cell>
          <cell r="P2204">
            <v>39</v>
          </cell>
          <cell r="Q2204">
            <v>69</v>
          </cell>
          <cell r="R2204">
            <v>44</v>
          </cell>
          <cell r="S2204">
            <v>69</v>
          </cell>
          <cell r="T2204">
            <v>40</v>
          </cell>
          <cell r="U2204">
            <v>59</v>
          </cell>
          <cell r="V2204">
            <v>37</v>
          </cell>
          <cell r="W2204">
            <v>71</v>
          </cell>
          <cell r="X2204">
            <v>37</v>
          </cell>
          <cell r="Y2204">
            <v>70</v>
          </cell>
          <cell r="Z2204">
            <v>39</v>
          </cell>
          <cell r="AA2204">
            <v>70</v>
          </cell>
          <cell r="AB2204">
            <v>37</v>
          </cell>
          <cell r="AC2204">
            <v>71</v>
          </cell>
          <cell r="AD2204">
            <v>39</v>
          </cell>
          <cell r="AE2204">
            <v>72</v>
          </cell>
          <cell r="AF2204">
            <v>41</v>
          </cell>
          <cell r="AG2204">
            <v>72</v>
          </cell>
          <cell r="AH2204">
            <v>45</v>
          </cell>
          <cell r="AI2204">
            <v>73</v>
          </cell>
          <cell r="AJ2204">
            <v>50</v>
          </cell>
          <cell r="AK2204">
            <v>74</v>
          </cell>
          <cell r="AL2204">
            <v>40</v>
          </cell>
          <cell r="AM2204">
            <v>76</v>
          </cell>
          <cell r="AN2204">
            <v>44</v>
          </cell>
          <cell r="AO2204">
            <v>65.5</v>
          </cell>
          <cell r="AP2204">
            <v>50.5</v>
          </cell>
          <cell r="AQ2204">
            <v>61</v>
          </cell>
          <cell r="AR2204">
            <v>53</v>
          </cell>
          <cell r="AS2204">
            <v>64</v>
          </cell>
          <cell r="AT2204">
            <v>32</v>
          </cell>
          <cell r="AU2204">
            <v>74</v>
          </cell>
          <cell r="AV2204">
            <v>60</v>
          </cell>
          <cell r="AW2204">
            <v>79</v>
          </cell>
          <cell r="AX2204">
            <v>60</v>
          </cell>
          <cell r="AY2204">
            <v>79</v>
          </cell>
          <cell r="AZ2204">
            <v>61</v>
          </cell>
        </row>
        <row r="2205">
          <cell r="B2205">
            <v>36610</v>
          </cell>
          <cell r="C2205">
            <v>54</v>
          </cell>
          <cell r="D2205">
            <v>21</v>
          </cell>
          <cell r="E2205">
            <v>81</v>
          </cell>
          <cell r="F2205">
            <v>51</v>
          </cell>
          <cell r="G2205">
            <v>54</v>
          </cell>
          <cell r="H2205">
            <v>21</v>
          </cell>
          <cell r="I2205">
            <v>81</v>
          </cell>
          <cell r="J2205">
            <v>45</v>
          </cell>
          <cell r="K2205">
            <v>67</v>
          </cell>
          <cell r="L2205">
            <v>36</v>
          </cell>
          <cell r="M2205">
            <v>66</v>
          </cell>
          <cell r="N2205">
            <v>46</v>
          </cell>
          <cell r="O2205">
            <v>67</v>
          </cell>
          <cell r="P2205">
            <v>39</v>
          </cell>
          <cell r="Q2205">
            <v>69</v>
          </cell>
          <cell r="R2205">
            <v>44</v>
          </cell>
          <cell r="S2205">
            <v>69</v>
          </cell>
          <cell r="T2205">
            <v>40</v>
          </cell>
          <cell r="U2205">
            <v>59</v>
          </cell>
          <cell r="V2205">
            <v>37</v>
          </cell>
          <cell r="W2205">
            <v>71</v>
          </cell>
          <cell r="X2205">
            <v>37</v>
          </cell>
          <cell r="Y2205">
            <v>70</v>
          </cell>
          <cell r="Z2205">
            <v>39</v>
          </cell>
          <cell r="AA2205">
            <v>70</v>
          </cell>
          <cell r="AB2205">
            <v>37</v>
          </cell>
          <cell r="AC2205">
            <v>71</v>
          </cell>
          <cell r="AD2205">
            <v>39</v>
          </cell>
          <cell r="AE2205">
            <v>72</v>
          </cell>
          <cell r="AF2205">
            <v>41</v>
          </cell>
          <cell r="AG2205">
            <v>72</v>
          </cell>
          <cell r="AH2205">
            <v>45</v>
          </cell>
          <cell r="AI2205">
            <v>73</v>
          </cell>
          <cell r="AJ2205">
            <v>50</v>
          </cell>
          <cell r="AK2205">
            <v>74</v>
          </cell>
          <cell r="AL2205">
            <v>40</v>
          </cell>
          <cell r="AM2205">
            <v>76</v>
          </cell>
          <cell r="AN2205">
            <v>44</v>
          </cell>
          <cell r="AO2205">
            <v>65.5</v>
          </cell>
          <cell r="AP2205">
            <v>50.5</v>
          </cell>
          <cell r="AQ2205">
            <v>61</v>
          </cell>
          <cell r="AR2205">
            <v>53</v>
          </cell>
          <cell r="AS2205">
            <v>64</v>
          </cell>
          <cell r="AT2205">
            <v>32</v>
          </cell>
          <cell r="AU2205">
            <v>74</v>
          </cell>
          <cell r="AV2205">
            <v>60</v>
          </cell>
          <cell r="AW2205">
            <v>79</v>
          </cell>
          <cell r="AX2205">
            <v>60</v>
          </cell>
          <cell r="AY2205">
            <v>79</v>
          </cell>
          <cell r="AZ2205">
            <v>61</v>
          </cell>
        </row>
        <row r="2206">
          <cell r="B2206">
            <v>36611</v>
          </cell>
          <cell r="C2206">
            <v>58</v>
          </cell>
          <cell r="D2206">
            <v>22</v>
          </cell>
          <cell r="E2206">
            <v>83</v>
          </cell>
          <cell r="F2206">
            <v>58</v>
          </cell>
          <cell r="G2206">
            <v>58</v>
          </cell>
          <cell r="H2206">
            <v>22</v>
          </cell>
          <cell r="I2206">
            <v>80</v>
          </cell>
          <cell r="J2206">
            <v>48</v>
          </cell>
          <cell r="K2206">
            <v>62</v>
          </cell>
          <cell r="L2206">
            <v>39</v>
          </cell>
          <cell r="M2206">
            <v>65</v>
          </cell>
          <cell r="N2206">
            <v>45</v>
          </cell>
          <cell r="O2206">
            <v>65</v>
          </cell>
          <cell r="P2206">
            <v>39</v>
          </cell>
          <cell r="Q2206">
            <v>67</v>
          </cell>
          <cell r="R2206">
            <v>50</v>
          </cell>
          <cell r="S2206">
            <v>71</v>
          </cell>
          <cell r="T2206">
            <v>47</v>
          </cell>
          <cell r="U2206">
            <v>71</v>
          </cell>
          <cell r="V2206">
            <v>52</v>
          </cell>
          <cell r="W2206">
            <v>69</v>
          </cell>
          <cell r="X2206">
            <v>42</v>
          </cell>
          <cell r="Y2206">
            <v>73</v>
          </cell>
          <cell r="Z2206">
            <v>49</v>
          </cell>
          <cell r="AA2206">
            <v>73</v>
          </cell>
          <cell r="AB2206">
            <v>45</v>
          </cell>
          <cell r="AC2206">
            <v>75</v>
          </cell>
          <cell r="AD2206">
            <v>54</v>
          </cell>
          <cell r="AE2206">
            <v>79</v>
          </cell>
          <cell r="AF2206">
            <v>53</v>
          </cell>
          <cell r="AG2206">
            <v>81</v>
          </cell>
          <cell r="AH2206">
            <v>60</v>
          </cell>
          <cell r="AI2206">
            <v>73</v>
          </cell>
          <cell r="AJ2206">
            <v>55</v>
          </cell>
          <cell r="AK2206">
            <v>80</v>
          </cell>
          <cell r="AL2206">
            <v>51</v>
          </cell>
          <cell r="AM2206">
            <v>79</v>
          </cell>
          <cell r="AN2206">
            <v>61</v>
          </cell>
          <cell r="AO2206">
            <v>66.5</v>
          </cell>
          <cell r="AP2206">
            <v>50</v>
          </cell>
          <cell r="AQ2206">
            <v>61</v>
          </cell>
          <cell r="AR2206">
            <v>53</v>
          </cell>
          <cell r="AS2206">
            <v>56</v>
          </cell>
          <cell r="AT2206">
            <v>31</v>
          </cell>
          <cell r="AU2206">
            <v>81</v>
          </cell>
          <cell r="AV2206">
            <v>57</v>
          </cell>
          <cell r="AW2206">
            <v>81</v>
          </cell>
          <cell r="AX2206">
            <v>56</v>
          </cell>
          <cell r="AY2206">
            <v>79</v>
          </cell>
          <cell r="AZ2206">
            <v>65</v>
          </cell>
        </row>
        <row r="2207">
          <cell r="B2207">
            <v>36612</v>
          </cell>
          <cell r="C2207">
            <v>60</v>
          </cell>
          <cell r="D2207">
            <v>24</v>
          </cell>
          <cell r="E2207">
            <v>82</v>
          </cell>
          <cell r="F2207">
            <v>58</v>
          </cell>
          <cell r="G2207">
            <v>60</v>
          </cell>
          <cell r="H2207">
            <v>24</v>
          </cell>
          <cell r="I2207">
            <v>82</v>
          </cell>
          <cell r="J2207">
            <v>48</v>
          </cell>
          <cell r="K2207">
            <v>68</v>
          </cell>
          <cell r="L2207">
            <v>30</v>
          </cell>
          <cell r="M2207">
            <v>65</v>
          </cell>
          <cell r="N2207">
            <v>35</v>
          </cell>
          <cell r="O2207">
            <v>67</v>
          </cell>
          <cell r="P2207">
            <v>33</v>
          </cell>
          <cell r="Q2207">
            <v>69</v>
          </cell>
          <cell r="R2207">
            <v>43</v>
          </cell>
          <cell r="S2207">
            <v>72</v>
          </cell>
          <cell r="T2207">
            <v>40</v>
          </cell>
          <cell r="U2207">
            <v>75</v>
          </cell>
          <cell r="V2207">
            <v>44</v>
          </cell>
          <cell r="W2207">
            <v>57</v>
          </cell>
          <cell r="X2207">
            <v>37</v>
          </cell>
          <cell r="Y2207">
            <v>60</v>
          </cell>
          <cell r="Z2207">
            <v>45</v>
          </cell>
          <cell r="AA2207">
            <v>68</v>
          </cell>
          <cell r="AB2207">
            <v>40</v>
          </cell>
          <cell r="AC2207">
            <v>62</v>
          </cell>
          <cell r="AD2207">
            <v>47</v>
          </cell>
          <cell r="AE2207">
            <v>69</v>
          </cell>
          <cell r="AF2207">
            <v>48</v>
          </cell>
          <cell r="AG2207">
            <v>72</v>
          </cell>
          <cell r="AH2207">
            <v>56</v>
          </cell>
          <cell r="AI2207">
            <v>61</v>
          </cell>
          <cell r="AJ2207">
            <v>48</v>
          </cell>
          <cell r="AK2207">
            <v>69</v>
          </cell>
          <cell r="AL2207">
            <v>52</v>
          </cell>
          <cell r="AM2207">
            <v>66</v>
          </cell>
          <cell r="AN2207">
            <v>52</v>
          </cell>
          <cell r="AO2207">
            <v>65.5</v>
          </cell>
          <cell r="AP2207">
            <v>52</v>
          </cell>
          <cell r="AQ2207">
            <v>63</v>
          </cell>
          <cell r="AR2207">
            <v>55</v>
          </cell>
          <cell r="AS2207">
            <v>59</v>
          </cell>
          <cell r="AT2207">
            <v>28</v>
          </cell>
          <cell r="AU2207">
            <v>81</v>
          </cell>
          <cell r="AV2207">
            <v>61</v>
          </cell>
          <cell r="AW2207">
            <v>83</v>
          </cell>
          <cell r="AX2207">
            <v>60</v>
          </cell>
          <cell r="AY2207">
            <v>80</v>
          </cell>
          <cell r="AZ2207">
            <v>67</v>
          </cell>
        </row>
        <row r="2208">
          <cell r="B2208">
            <v>36613</v>
          </cell>
          <cell r="C2208">
            <v>46</v>
          </cell>
          <cell r="D2208">
            <v>32</v>
          </cell>
          <cell r="E2208">
            <v>72</v>
          </cell>
          <cell r="F2208">
            <v>59</v>
          </cell>
          <cell r="G2208">
            <v>46</v>
          </cell>
          <cell r="H2208">
            <v>32</v>
          </cell>
          <cell r="I2208">
            <v>73</v>
          </cell>
          <cell r="J2208">
            <v>52</v>
          </cell>
          <cell r="K2208">
            <v>58</v>
          </cell>
          <cell r="L2208">
            <v>43</v>
          </cell>
          <cell r="M2208">
            <v>60</v>
          </cell>
          <cell r="N2208">
            <v>45</v>
          </cell>
          <cell r="O2208">
            <v>59</v>
          </cell>
          <cell r="P2208">
            <v>44</v>
          </cell>
          <cell r="Q2208">
            <v>60</v>
          </cell>
          <cell r="R2208">
            <v>47</v>
          </cell>
          <cell r="S2208">
            <v>61</v>
          </cell>
          <cell r="T2208">
            <v>46</v>
          </cell>
          <cell r="U2208">
            <v>66</v>
          </cell>
          <cell r="V2208">
            <v>51</v>
          </cell>
          <cell r="W2208">
            <v>64</v>
          </cell>
          <cell r="X2208">
            <v>31</v>
          </cell>
          <cell r="Y2208">
            <v>68</v>
          </cell>
          <cell r="Z2208">
            <v>38</v>
          </cell>
          <cell r="AA2208">
            <v>70</v>
          </cell>
          <cell r="AB2208">
            <v>42</v>
          </cell>
          <cell r="AC2208">
            <v>73</v>
          </cell>
          <cell r="AD2208">
            <v>40</v>
          </cell>
          <cell r="AE2208">
            <v>77</v>
          </cell>
          <cell r="AF2208">
            <v>44</v>
          </cell>
          <cell r="AG2208">
            <v>73</v>
          </cell>
          <cell r="AH2208">
            <v>50</v>
          </cell>
          <cell r="AI2208">
            <v>75</v>
          </cell>
          <cell r="AJ2208">
            <v>42</v>
          </cell>
          <cell r="AK2208">
            <v>78</v>
          </cell>
          <cell r="AL2208">
            <v>41</v>
          </cell>
          <cell r="AM2208">
            <v>78</v>
          </cell>
          <cell r="AN2208">
            <v>40</v>
          </cell>
          <cell r="AO2208">
            <v>62</v>
          </cell>
          <cell r="AP2208">
            <v>50.5</v>
          </cell>
          <cell r="AQ2208">
            <v>61</v>
          </cell>
          <cell r="AR2208">
            <v>55</v>
          </cell>
          <cell r="AS2208">
            <v>54</v>
          </cell>
          <cell r="AT2208">
            <v>41</v>
          </cell>
          <cell r="AU2208">
            <v>80</v>
          </cell>
          <cell r="AV2208">
            <v>59</v>
          </cell>
          <cell r="AW2208">
            <v>82</v>
          </cell>
          <cell r="AX2208">
            <v>62</v>
          </cell>
          <cell r="AY2208">
            <v>78</v>
          </cell>
          <cell r="AZ2208">
            <v>65</v>
          </cell>
        </row>
        <row r="2209">
          <cell r="B2209">
            <v>36614</v>
          </cell>
          <cell r="C2209">
            <v>52</v>
          </cell>
          <cell r="D2209">
            <v>31</v>
          </cell>
          <cell r="E2209">
            <v>78</v>
          </cell>
          <cell r="F2209">
            <v>56</v>
          </cell>
          <cell r="G2209">
            <v>52</v>
          </cell>
          <cell r="H2209">
            <v>31</v>
          </cell>
          <cell r="I2209">
            <v>78</v>
          </cell>
          <cell r="J2209">
            <v>46</v>
          </cell>
          <cell r="K2209">
            <v>49</v>
          </cell>
          <cell r="L2209">
            <v>35</v>
          </cell>
          <cell r="M2209">
            <v>57</v>
          </cell>
          <cell r="N2209">
            <v>42</v>
          </cell>
          <cell r="O2209">
            <v>58</v>
          </cell>
          <cell r="P2209">
            <v>38</v>
          </cell>
          <cell r="Q2209">
            <v>62</v>
          </cell>
          <cell r="R2209">
            <v>43</v>
          </cell>
          <cell r="S2209">
            <v>62</v>
          </cell>
          <cell r="T2209">
            <v>39</v>
          </cell>
          <cell r="U2209">
            <v>62</v>
          </cell>
          <cell r="V2209">
            <v>46</v>
          </cell>
          <cell r="W2209">
            <v>57</v>
          </cell>
          <cell r="X2209">
            <v>33</v>
          </cell>
          <cell r="Y2209">
            <v>58</v>
          </cell>
          <cell r="Z2209">
            <v>38</v>
          </cell>
          <cell r="AA2209">
            <v>62</v>
          </cell>
          <cell r="AB2209">
            <v>41</v>
          </cell>
          <cell r="AC2209">
            <v>59</v>
          </cell>
          <cell r="AD2209">
            <v>31</v>
          </cell>
          <cell r="AE2209">
            <v>67</v>
          </cell>
          <cell r="AF2209">
            <v>43</v>
          </cell>
          <cell r="AG2209">
            <v>73</v>
          </cell>
          <cell r="AH2209">
            <v>53</v>
          </cell>
          <cell r="AI2209">
            <v>63</v>
          </cell>
          <cell r="AJ2209">
            <v>44</v>
          </cell>
          <cell r="AK2209">
            <v>73</v>
          </cell>
          <cell r="AL2209">
            <v>41</v>
          </cell>
          <cell r="AM2209">
            <v>73</v>
          </cell>
          <cell r="AN2209">
            <v>46</v>
          </cell>
          <cell r="AO2209">
            <v>65.5</v>
          </cell>
          <cell r="AP2209">
            <v>49.5</v>
          </cell>
          <cell r="AQ2209">
            <v>62</v>
          </cell>
          <cell r="AR2209">
            <v>54</v>
          </cell>
          <cell r="AS2209">
            <v>48</v>
          </cell>
          <cell r="AT2209">
            <v>31</v>
          </cell>
          <cell r="AU2209">
            <v>80</v>
          </cell>
          <cell r="AV2209">
            <v>54</v>
          </cell>
          <cell r="AW2209">
            <v>87</v>
          </cell>
          <cell r="AX2209">
            <v>51</v>
          </cell>
          <cell r="AY2209">
            <v>86</v>
          </cell>
          <cell r="AZ2209">
            <v>59</v>
          </cell>
        </row>
        <row r="2210">
          <cell r="B2210">
            <v>36615</v>
          </cell>
          <cell r="C2210">
            <v>41</v>
          </cell>
          <cell r="D2210">
            <v>30</v>
          </cell>
          <cell r="E2210">
            <v>79</v>
          </cell>
          <cell r="F2210">
            <v>60</v>
          </cell>
          <cell r="G2210">
            <v>41</v>
          </cell>
          <cell r="H2210">
            <v>30</v>
          </cell>
          <cell r="I2210">
            <v>78</v>
          </cell>
          <cell r="J2210">
            <v>53</v>
          </cell>
          <cell r="K2210">
            <v>56</v>
          </cell>
          <cell r="L2210">
            <v>31</v>
          </cell>
          <cell r="M2210">
            <v>61</v>
          </cell>
          <cell r="N2210">
            <v>34</v>
          </cell>
          <cell r="O2210">
            <v>62</v>
          </cell>
          <cell r="P2210">
            <v>32</v>
          </cell>
          <cell r="Q2210">
            <v>64</v>
          </cell>
          <cell r="R2210">
            <v>41</v>
          </cell>
          <cell r="S2210">
            <v>60</v>
          </cell>
          <cell r="T2210">
            <v>37</v>
          </cell>
          <cell r="U2210">
            <v>56</v>
          </cell>
          <cell r="V2210">
            <v>45</v>
          </cell>
          <cell r="W2210">
            <v>65</v>
          </cell>
          <cell r="X2210">
            <v>43</v>
          </cell>
          <cell r="Y2210">
            <v>59</v>
          </cell>
          <cell r="Z2210">
            <v>46</v>
          </cell>
          <cell r="AA2210">
            <v>57</v>
          </cell>
          <cell r="AB2210">
            <v>46</v>
          </cell>
          <cell r="AC2210">
            <v>66</v>
          </cell>
          <cell r="AD2210">
            <v>48</v>
          </cell>
          <cell r="AE2210">
            <v>73</v>
          </cell>
          <cell r="AF2210">
            <v>49</v>
          </cell>
          <cell r="AG2210">
            <v>68</v>
          </cell>
          <cell r="AH2210">
            <v>61</v>
          </cell>
          <cell r="AI2210">
            <v>68</v>
          </cell>
          <cell r="AJ2210">
            <v>46</v>
          </cell>
          <cell r="AK2210">
            <v>73</v>
          </cell>
          <cell r="AL2210">
            <v>59</v>
          </cell>
          <cell r="AM2210">
            <v>71</v>
          </cell>
          <cell r="AN2210">
            <v>54</v>
          </cell>
          <cell r="AO2210">
            <v>69.5</v>
          </cell>
          <cell r="AP2210">
            <v>54</v>
          </cell>
          <cell r="AQ2210">
            <v>67</v>
          </cell>
          <cell r="AR2210">
            <v>53</v>
          </cell>
          <cell r="AS2210">
            <v>45</v>
          </cell>
          <cell r="AT2210">
            <v>39</v>
          </cell>
          <cell r="AU2210">
            <v>89</v>
          </cell>
          <cell r="AV2210">
            <v>63</v>
          </cell>
          <cell r="AW2210">
            <v>91</v>
          </cell>
          <cell r="AX2210">
            <v>63</v>
          </cell>
          <cell r="AY2210">
            <v>85</v>
          </cell>
          <cell r="AZ2210">
            <v>71</v>
          </cell>
        </row>
        <row r="2211">
          <cell r="B2211">
            <v>36616</v>
          </cell>
          <cell r="C2211">
            <v>41</v>
          </cell>
          <cell r="D2211">
            <v>30</v>
          </cell>
          <cell r="E2211">
            <v>79</v>
          </cell>
          <cell r="F2211">
            <v>60</v>
          </cell>
          <cell r="G2211">
            <v>41</v>
          </cell>
          <cell r="H2211">
            <v>30</v>
          </cell>
          <cell r="I2211">
            <v>78</v>
          </cell>
          <cell r="J2211">
            <v>53</v>
          </cell>
          <cell r="K2211">
            <v>56</v>
          </cell>
          <cell r="L2211">
            <v>31</v>
          </cell>
          <cell r="M2211">
            <v>61</v>
          </cell>
          <cell r="N2211">
            <v>34</v>
          </cell>
          <cell r="O2211">
            <v>62</v>
          </cell>
          <cell r="P2211">
            <v>32</v>
          </cell>
          <cell r="Q2211">
            <v>64</v>
          </cell>
          <cell r="R2211">
            <v>41</v>
          </cell>
          <cell r="S2211">
            <v>60</v>
          </cell>
          <cell r="T2211">
            <v>37</v>
          </cell>
          <cell r="U2211">
            <v>56</v>
          </cell>
          <cell r="V2211">
            <v>45</v>
          </cell>
          <cell r="W2211">
            <v>65</v>
          </cell>
          <cell r="X2211">
            <v>43</v>
          </cell>
          <cell r="Y2211">
            <v>59</v>
          </cell>
          <cell r="Z2211">
            <v>46</v>
          </cell>
          <cell r="AA2211">
            <v>57</v>
          </cell>
          <cell r="AB2211">
            <v>46</v>
          </cell>
          <cell r="AC2211">
            <v>66</v>
          </cell>
          <cell r="AD2211">
            <v>48</v>
          </cell>
          <cell r="AE2211">
            <v>73</v>
          </cell>
          <cell r="AF2211">
            <v>49</v>
          </cell>
          <cell r="AG2211">
            <v>68</v>
          </cell>
          <cell r="AH2211">
            <v>61</v>
          </cell>
          <cell r="AI2211">
            <v>68</v>
          </cell>
          <cell r="AJ2211">
            <v>46</v>
          </cell>
          <cell r="AK2211">
            <v>73</v>
          </cell>
          <cell r="AL2211">
            <v>59</v>
          </cell>
          <cell r="AM2211">
            <v>71</v>
          </cell>
          <cell r="AN2211">
            <v>54</v>
          </cell>
          <cell r="AO2211">
            <v>69.5</v>
          </cell>
          <cell r="AP2211">
            <v>54</v>
          </cell>
          <cell r="AQ2211">
            <v>67</v>
          </cell>
          <cell r="AR2211">
            <v>53</v>
          </cell>
          <cell r="AS2211">
            <v>45</v>
          </cell>
          <cell r="AT2211">
            <v>39</v>
          </cell>
          <cell r="AU2211">
            <v>89</v>
          </cell>
          <cell r="AV2211">
            <v>63</v>
          </cell>
          <cell r="AW2211">
            <v>91</v>
          </cell>
          <cell r="AX2211">
            <v>63</v>
          </cell>
          <cell r="AY2211">
            <v>85</v>
          </cell>
          <cell r="AZ2211">
            <v>71</v>
          </cell>
        </row>
        <row r="2212">
          <cell r="B2212">
            <v>36617</v>
          </cell>
          <cell r="C2212">
            <v>41</v>
          </cell>
          <cell r="D2212">
            <v>30</v>
          </cell>
          <cell r="E2212">
            <v>79</v>
          </cell>
          <cell r="F2212">
            <v>60</v>
          </cell>
          <cell r="G2212">
            <v>41</v>
          </cell>
          <cell r="H2212">
            <v>30</v>
          </cell>
          <cell r="I2212" t="e">
            <v>#N/A</v>
          </cell>
          <cell r="J2212" t="e">
            <v>#N/A</v>
          </cell>
          <cell r="K2212">
            <v>56</v>
          </cell>
          <cell r="L2212">
            <v>31</v>
          </cell>
          <cell r="M2212" t="e">
            <v>#N/A</v>
          </cell>
          <cell r="N2212" t="e">
            <v>#N/A</v>
          </cell>
          <cell r="O2212">
            <v>62</v>
          </cell>
          <cell r="P2212">
            <v>32</v>
          </cell>
          <cell r="Q2212" t="e">
            <v>#N/A</v>
          </cell>
          <cell r="R2212" t="e">
            <v>#N/A</v>
          </cell>
          <cell r="S2212" t="e">
            <v>#N/A</v>
          </cell>
          <cell r="T2212" t="e">
            <v>#N/A</v>
          </cell>
          <cell r="U2212">
            <v>56</v>
          </cell>
          <cell r="V2212">
            <v>45</v>
          </cell>
          <cell r="W2212">
            <v>65</v>
          </cell>
          <cell r="X2212">
            <v>43</v>
          </cell>
          <cell r="Y2212">
            <v>59</v>
          </cell>
          <cell r="Z2212">
            <v>46</v>
          </cell>
          <cell r="AA2212" t="e">
            <v>#N/A</v>
          </cell>
          <cell r="AB2212" t="e">
            <v>#N/A</v>
          </cell>
          <cell r="AC2212">
            <v>66</v>
          </cell>
          <cell r="AD2212">
            <v>48</v>
          </cell>
          <cell r="AE2212">
            <v>73</v>
          </cell>
          <cell r="AF2212">
            <v>49</v>
          </cell>
          <cell r="AG2212">
            <v>68</v>
          </cell>
          <cell r="AH2212">
            <v>61</v>
          </cell>
          <cell r="AI2212">
            <v>68</v>
          </cell>
          <cell r="AJ2212">
            <v>46</v>
          </cell>
          <cell r="AK2212">
            <v>73</v>
          </cell>
          <cell r="AL2212">
            <v>59</v>
          </cell>
          <cell r="AM2212">
            <v>71</v>
          </cell>
          <cell r="AN2212">
            <v>54</v>
          </cell>
          <cell r="AO2212">
            <v>69.5</v>
          </cell>
          <cell r="AP2212">
            <v>54</v>
          </cell>
          <cell r="AQ2212">
            <v>67</v>
          </cell>
          <cell r="AR2212">
            <v>53</v>
          </cell>
          <cell r="AS2212">
            <v>45</v>
          </cell>
          <cell r="AT2212">
            <v>39</v>
          </cell>
          <cell r="AU2212">
            <v>89</v>
          </cell>
          <cell r="AV2212">
            <v>63</v>
          </cell>
          <cell r="AW2212">
            <v>91</v>
          </cell>
          <cell r="AX2212">
            <v>63</v>
          </cell>
          <cell r="AY2212" t="e">
            <v>#N/A</v>
          </cell>
          <cell r="AZ2212" t="e">
            <v>#N/A</v>
          </cell>
        </row>
        <row r="2213">
          <cell r="B2213">
            <v>36618</v>
          </cell>
          <cell r="C2213">
            <v>55</v>
          </cell>
          <cell r="D2213">
            <v>21</v>
          </cell>
          <cell r="E2213">
            <v>75</v>
          </cell>
          <cell r="F2213">
            <v>50</v>
          </cell>
          <cell r="G2213">
            <v>55</v>
          </cell>
          <cell r="H2213">
            <v>21</v>
          </cell>
          <cell r="I2213">
            <v>71</v>
          </cell>
          <cell r="J2213">
            <v>39</v>
          </cell>
          <cell r="K2213">
            <v>69</v>
          </cell>
          <cell r="L2213">
            <v>44</v>
          </cell>
          <cell r="M2213">
            <v>67</v>
          </cell>
          <cell r="N2213">
            <v>47</v>
          </cell>
          <cell r="O2213">
            <v>68</v>
          </cell>
          <cell r="P2213">
            <v>43</v>
          </cell>
          <cell r="Q2213">
            <v>69</v>
          </cell>
          <cell r="R2213">
            <v>55</v>
          </cell>
          <cell r="S2213">
            <v>66</v>
          </cell>
          <cell r="T2213">
            <v>51</v>
          </cell>
          <cell r="U2213">
            <v>68</v>
          </cell>
          <cell r="V2213">
            <v>49</v>
          </cell>
          <cell r="W2213">
            <v>62</v>
          </cell>
          <cell r="X2213">
            <v>52</v>
          </cell>
          <cell r="Y2213">
            <v>61</v>
          </cell>
          <cell r="Z2213">
            <v>50</v>
          </cell>
          <cell r="AA2213">
            <v>70</v>
          </cell>
          <cell r="AB2213">
            <v>52</v>
          </cell>
          <cell r="AC2213">
            <v>63</v>
          </cell>
          <cell r="AD2213">
            <v>50</v>
          </cell>
          <cell r="AE2213">
            <v>76</v>
          </cell>
          <cell r="AF2213">
            <v>56</v>
          </cell>
          <cell r="AG2213">
            <v>76</v>
          </cell>
          <cell r="AH2213">
            <v>52</v>
          </cell>
          <cell r="AI2213">
            <v>69</v>
          </cell>
          <cell r="AJ2213">
            <v>58</v>
          </cell>
          <cell r="AK2213">
            <v>75</v>
          </cell>
          <cell r="AL2213">
            <v>57</v>
          </cell>
          <cell r="AM2213">
            <v>75</v>
          </cell>
          <cell r="AN2213">
            <v>63</v>
          </cell>
          <cell r="AO2213">
            <v>78.5</v>
          </cell>
          <cell r="AP2213">
            <v>53</v>
          </cell>
          <cell r="AQ2213">
            <v>72</v>
          </cell>
          <cell r="AR2213">
            <v>53</v>
          </cell>
          <cell r="AS2213">
            <v>54</v>
          </cell>
          <cell r="AT2213">
            <v>43</v>
          </cell>
          <cell r="AU2213">
            <v>78</v>
          </cell>
          <cell r="AV2213">
            <v>67</v>
          </cell>
          <cell r="AW2213">
            <v>85</v>
          </cell>
          <cell r="AX2213">
            <v>64</v>
          </cell>
          <cell r="AY2213">
            <v>86</v>
          </cell>
          <cell r="AZ2213">
            <v>68</v>
          </cell>
        </row>
        <row r="2214">
          <cell r="B2214">
            <v>36619</v>
          </cell>
          <cell r="C2214">
            <v>64</v>
          </cell>
          <cell r="D2214">
            <v>30</v>
          </cell>
          <cell r="E2214">
            <v>84</v>
          </cell>
          <cell r="F2214">
            <v>55</v>
          </cell>
          <cell r="G2214">
            <v>64</v>
          </cell>
          <cell r="H2214">
            <v>30</v>
          </cell>
          <cell r="I2214">
            <v>80</v>
          </cell>
          <cell r="J2214">
            <v>46</v>
          </cell>
          <cell r="K2214">
            <v>72</v>
          </cell>
          <cell r="L2214">
            <v>54</v>
          </cell>
          <cell r="M2214">
            <v>72</v>
          </cell>
          <cell r="N2214">
            <v>57</v>
          </cell>
          <cell r="O2214">
            <v>75</v>
          </cell>
          <cell r="P2214">
            <v>59</v>
          </cell>
          <cell r="Q2214">
            <v>75</v>
          </cell>
          <cell r="R2214">
            <v>59</v>
          </cell>
          <cell r="S2214">
            <v>76</v>
          </cell>
          <cell r="T2214">
            <v>58</v>
          </cell>
          <cell r="U2214">
            <v>81</v>
          </cell>
          <cell r="V2214">
            <v>62</v>
          </cell>
          <cell r="W2214">
            <v>67</v>
          </cell>
          <cell r="X2214">
            <v>54</v>
          </cell>
          <cell r="Y2214">
            <v>75</v>
          </cell>
          <cell r="Z2214">
            <v>60</v>
          </cell>
          <cell r="AA2214">
            <v>81</v>
          </cell>
          <cell r="AB2214">
            <v>62</v>
          </cell>
          <cell r="AC2214">
            <v>78</v>
          </cell>
          <cell r="AD2214">
            <v>59</v>
          </cell>
          <cell r="AE2214">
            <v>84</v>
          </cell>
          <cell r="AF2214">
            <v>64</v>
          </cell>
          <cell r="AG2214">
            <v>79</v>
          </cell>
          <cell r="AH2214">
            <v>64</v>
          </cell>
          <cell r="AI2214">
            <v>73</v>
          </cell>
          <cell r="AJ2214">
            <v>55</v>
          </cell>
          <cell r="AK2214">
            <v>83</v>
          </cell>
          <cell r="AL2214">
            <v>62</v>
          </cell>
          <cell r="AM2214">
            <v>78</v>
          </cell>
          <cell r="AN2214">
            <v>61</v>
          </cell>
          <cell r="AO2214">
            <v>79</v>
          </cell>
          <cell r="AP2214">
            <v>54.5</v>
          </cell>
          <cell r="AQ2214">
            <v>67</v>
          </cell>
          <cell r="AR2214">
            <v>55</v>
          </cell>
          <cell r="AS2214">
            <v>53</v>
          </cell>
          <cell r="AT2214">
            <v>47</v>
          </cell>
          <cell r="AU2214">
            <v>83</v>
          </cell>
          <cell r="AV2214">
            <v>62</v>
          </cell>
          <cell r="AW2214">
            <v>86</v>
          </cell>
          <cell r="AX2214">
            <v>61</v>
          </cell>
          <cell r="AY2214">
            <v>83</v>
          </cell>
          <cell r="AZ2214">
            <v>68</v>
          </cell>
        </row>
        <row r="2215">
          <cell r="B2215">
            <v>36620</v>
          </cell>
          <cell r="C2215">
            <v>69</v>
          </cell>
          <cell r="D2215">
            <v>25</v>
          </cell>
          <cell r="E2215">
            <v>93</v>
          </cell>
          <cell r="F2215">
            <v>62</v>
          </cell>
          <cell r="G2215">
            <v>69</v>
          </cell>
          <cell r="H2215">
            <v>25</v>
          </cell>
          <cell r="I2215">
            <v>91</v>
          </cell>
          <cell r="J2215">
            <v>50</v>
          </cell>
          <cell r="K2215">
            <v>66</v>
          </cell>
          <cell r="L2215">
            <v>42</v>
          </cell>
          <cell r="M2215">
            <v>67</v>
          </cell>
          <cell r="N2215">
            <v>43</v>
          </cell>
          <cell r="O2215">
            <v>68</v>
          </cell>
          <cell r="P2215">
            <v>42</v>
          </cell>
          <cell r="Q2215">
            <v>69</v>
          </cell>
          <cell r="R2215">
            <v>44</v>
          </cell>
          <cell r="S2215">
            <v>71</v>
          </cell>
          <cell r="T2215">
            <v>45</v>
          </cell>
          <cell r="U2215">
            <v>74</v>
          </cell>
          <cell r="V2215">
            <v>52</v>
          </cell>
          <cell r="W2215">
            <v>54</v>
          </cell>
          <cell r="X2215">
            <v>34</v>
          </cell>
          <cell r="Y2215">
            <v>66</v>
          </cell>
          <cell r="Z2215">
            <v>40</v>
          </cell>
          <cell r="AA2215">
            <v>68</v>
          </cell>
          <cell r="AB2215">
            <v>44</v>
          </cell>
          <cell r="AC2215">
            <v>67</v>
          </cell>
          <cell r="AD2215">
            <v>41</v>
          </cell>
          <cell r="AE2215">
            <v>70</v>
          </cell>
          <cell r="AF2215">
            <v>48</v>
          </cell>
          <cell r="AG2215">
            <v>71</v>
          </cell>
          <cell r="AH2215">
            <v>51</v>
          </cell>
          <cell r="AI2215">
            <v>57</v>
          </cell>
          <cell r="AJ2215">
            <v>40</v>
          </cell>
          <cell r="AK2215">
            <v>72</v>
          </cell>
          <cell r="AL2215">
            <v>47</v>
          </cell>
          <cell r="AM2215">
            <v>62</v>
          </cell>
          <cell r="AN2215">
            <v>41</v>
          </cell>
          <cell r="AO2215">
            <v>75</v>
          </cell>
          <cell r="AP2215">
            <v>55.5</v>
          </cell>
          <cell r="AQ2215">
            <v>64</v>
          </cell>
          <cell r="AR2215">
            <v>55</v>
          </cell>
          <cell r="AS2215">
            <v>63</v>
          </cell>
          <cell r="AT2215">
            <v>42</v>
          </cell>
          <cell r="AU2215">
            <v>81</v>
          </cell>
          <cell r="AV2215">
            <v>57</v>
          </cell>
          <cell r="AW2215">
            <v>84</v>
          </cell>
          <cell r="AX2215">
            <v>60</v>
          </cell>
          <cell r="AY2215">
            <v>78</v>
          </cell>
          <cell r="AZ2215">
            <v>60</v>
          </cell>
        </row>
        <row r="2216">
          <cell r="B2216">
            <v>36621</v>
          </cell>
          <cell r="C2216">
            <v>67</v>
          </cell>
          <cell r="D2216">
            <v>29</v>
          </cell>
          <cell r="E2216">
            <v>92</v>
          </cell>
          <cell r="F2216">
            <v>62</v>
          </cell>
          <cell r="G2216">
            <v>67</v>
          </cell>
          <cell r="H2216">
            <v>29</v>
          </cell>
          <cell r="I2216">
            <v>91</v>
          </cell>
          <cell r="J2216">
            <v>56</v>
          </cell>
          <cell r="K2216">
            <v>46</v>
          </cell>
          <cell r="L2216">
            <v>32</v>
          </cell>
          <cell r="M2216">
            <v>51</v>
          </cell>
          <cell r="N2216">
            <v>39</v>
          </cell>
          <cell r="O2216">
            <v>54</v>
          </cell>
          <cell r="P2216">
            <v>36</v>
          </cell>
          <cell r="Q2216">
            <v>57</v>
          </cell>
          <cell r="R2216">
            <v>39</v>
          </cell>
          <cell r="S2216">
            <v>60</v>
          </cell>
          <cell r="T2216">
            <v>39</v>
          </cell>
          <cell r="U2216">
            <v>58</v>
          </cell>
          <cell r="V2216">
            <v>43</v>
          </cell>
          <cell r="W2216">
            <v>60</v>
          </cell>
          <cell r="X2216">
            <v>34</v>
          </cell>
          <cell r="Y2216">
            <v>60</v>
          </cell>
          <cell r="Z2216">
            <v>32</v>
          </cell>
          <cell r="AA2216">
            <v>60</v>
          </cell>
          <cell r="AB2216">
            <v>32</v>
          </cell>
          <cell r="AC2216">
            <v>60</v>
          </cell>
          <cell r="AD2216">
            <v>32</v>
          </cell>
          <cell r="AE2216">
            <v>65</v>
          </cell>
          <cell r="AF2216">
            <v>34</v>
          </cell>
          <cell r="AG2216">
            <v>64</v>
          </cell>
          <cell r="AH2216">
            <v>38</v>
          </cell>
          <cell r="AI2216">
            <v>64</v>
          </cell>
          <cell r="AJ2216">
            <v>33</v>
          </cell>
          <cell r="AK2216">
            <v>67</v>
          </cell>
          <cell r="AL2216">
            <v>32</v>
          </cell>
          <cell r="AM2216">
            <v>67</v>
          </cell>
          <cell r="AN2216">
            <v>32</v>
          </cell>
          <cell r="AO2216">
            <v>73.5</v>
          </cell>
          <cell r="AP2216">
            <v>52.5</v>
          </cell>
          <cell r="AQ2216">
            <v>66</v>
          </cell>
          <cell r="AR2216">
            <v>55</v>
          </cell>
          <cell r="AS2216">
            <v>42</v>
          </cell>
          <cell r="AT2216">
            <v>34</v>
          </cell>
          <cell r="AU2216">
            <v>64</v>
          </cell>
          <cell r="AV2216">
            <v>49</v>
          </cell>
          <cell r="AW2216">
            <v>72</v>
          </cell>
          <cell r="AX2216">
            <v>48</v>
          </cell>
          <cell r="AY2216">
            <v>72</v>
          </cell>
          <cell r="AZ2216">
            <v>51</v>
          </cell>
        </row>
        <row r="2217">
          <cell r="B2217">
            <v>36622</v>
          </cell>
          <cell r="C2217">
            <v>65</v>
          </cell>
          <cell r="D2217">
            <v>30</v>
          </cell>
          <cell r="E2217">
            <v>89</v>
          </cell>
          <cell r="F2217">
            <v>63</v>
          </cell>
          <cell r="G2217">
            <v>65</v>
          </cell>
          <cell r="H2217">
            <v>30</v>
          </cell>
          <cell r="I2217">
            <v>87</v>
          </cell>
          <cell r="J2217">
            <v>55</v>
          </cell>
          <cell r="K2217">
            <v>46</v>
          </cell>
          <cell r="L2217">
            <v>32</v>
          </cell>
          <cell r="M2217">
            <v>74</v>
          </cell>
          <cell r="N2217">
            <v>38</v>
          </cell>
          <cell r="O2217">
            <v>79</v>
          </cell>
          <cell r="P2217">
            <v>42</v>
          </cell>
          <cell r="Q2217">
            <v>57</v>
          </cell>
          <cell r="R2217">
            <v>39</v>
          </cell>
          <cell r="S2217">
            <v>80</v>
          </cell>
          <cell r="T2217">
            <v>46</v>
          </cell>
          <cell r="U2217">
            <v>58</v>
          </cell>
          <cell r="V2217">
            <v>43</v>
          </cell>
          <cell r="W2217">
            <v>81</v>
          </cell>
          <cell r="X2217">
            <v>34</v>
          </cell>
          <cell r="Y2217">
            <v>78</v>
          </cell>
          <cell r="Z2217">
            <v>44</v>
          </cell>
          <cell r="AA2217">
            <v>79</v>
          </cell>
          <cell r="AB2217">
            <v>43</v>
          </cell>
          <cell r="AC2217">
            <v>60</v>
          </cell>
          <cell r="AD2217">
            <v>32</v>
          </cell>
          <cell r="AE2217">
            <v>80</v>
          </cell>
          <cell r="AF2217">
            <v>46</v>
          </cell>
          <cell r="AG2217">
            <v>77</v>
          </cell>
          <cell r="AH2217">
            <v>44</v>
          </cell>
          <cell r="AI2217">
            <v>64</v>
          </cell>
          <cell r="AJ2217">
            <v>33</v>
          </cell>
          <cell r="AK2217">
            <v>67</v>
          </cell>
          <cell r="AL2217">
            <v>32</v>
          </cell>
          <cell r="AM2217">
            <v>67</v>
          </cell>
          <cell r="AN2217">
            <v>32</v>
          </cell>
          <cell r="AO2217">
            <v>72.5</v>
          </cell>
          <cell r="AP2217">
            <v>54</v>
          </cell>
          <cell r="AQ2217">
            <v>63</v>
          </cell>
          <cell r="AR2217">
            <v>57</v>
          </cell>
          <cell r="AS2217">
            <v>58</v>
          </cell>
          <cell r="AT2217">
            <v>30</v>
          </cell>
          <cell r="AU2217">
            <v>74</v>
          </cell>
          <cell r="AV2217">
            <v>46</v>
          </cell>
          <cell r="AW2217">
            <v>79</v>
          </cell>
          <cell r="AX2217">
            <v>41</v>
          </cell>
          <cell r="AY2217">
            <v>72</v>
          </cell>
          <cell r="AZ2217">
            <v>51</v>
          </cell>
        </row>
        <row r="2218">
          <cell r="B2218">
            <v>36623</v>
          </cell>
          <cell r="C2218">
            <v>71</v>
          </cell>
          <cell r="D2218">
            <v>33</v>
          </cell>
          <cell r="E2218">
            <v>92</v>
          </cell>
          <cell r="F2218">
            <v>59</v>
          </cell>
          <cell r="G2218">
            <v>71</v>
          </cell>
          <cell r="H2218">
            <v>33</v>
          </cell>
          <cell r="I2218">
            <v>88</v>
          </cell>
          <cell r="J2218">
            <v>53</v>
          </cell>
          <cell r="K2218">
            <v>64</v>
          </cell>
          <cell r="L2218">
            <v>40</v>
          </cell>
          <cell r="M2218">
            <v>66</v>
          </cell>
          <cell r="N2218">
            <v>45</v>
          </cell>
          <cell r="O2218">
            <v>72</v>
          </cell>
          <cell r="P2218">
            <v>45</v>
          </cell>
          <cell r="Q2218">
            <v>74</v>
          </cell>
          <cell r="R2218">
            <v>53</v>
          </cell>
          <cell r="S2218">
            <v>79</v>
          </cell>
          <cell r="T2218">
            <v>48</v>
          </cell>
          <cell r="U2218">
            <v>76</v>
          </cell>
          <cell r="V2218">
            <v>54</v>
          </cell>
          <cell r="W2218">
            <v>77</v>
          </cell>
          <cell r="X2218">
            <v>40</v>
          </cell>
          <cell r="Y2218">
            <v>81</v>
          </cell>
          <cell r="Z2218">
            <v>50</v>
          </cell>
          <cell r="AA2218">
            <v>83</v>
          </cell>
          <cell r="AB2218">
            <v>53</v>
          </cell>
          <cell r="AC2218">
            <v>81</v>
          </cell>
          <cell r="AD2218">
            <v>46</v>
          </cell>
          <cell r="AE2218">
            <v>83</v>
          </cell>
          <cell r="AF2218">
            <v>53</v>
          </cell>
          <cell r="AG2218">
            <v>78</v>
          </cell>
          <cell r="AH2218">
            <v>51</v>
          </cell>
          <cell r="AI2218">
            <v>75</v>
          </cell>
          <cell r="AJ2218">
            <v>52</v>
          </cell>
          <cell r="AK2218">
            <v>81</v>
          </cell>
          <cell r="AL2218">
            <v>47</v>
          </cell>
          <cell r="AM2218">
            <v>77</v>
          </cell>
          <cell r="AN2218">
            <v>47</v>
          </cell>
          <cell r="AO2218">
            <v>72.5</v>
          </cell>
          <cell r="AP2218">
            <v>52</v>
          </cell>
          <cell r="AQ2218">
            <v>63</v>
          </cell>
          <cell r="AR2218">
            <v>56</v>
          </cell>
          <cell r="AS2218">
            <v>55</v>
          </cell>
          <cell r="AT2218">
            <v>44</v>
          </cell>
          <cell r="AU2218">
            <v>78</v>
          </cell>
          <cell r="AV2218">
            <v>52</v>
          </cell>
          <cell r="AW2218">
            <v>83</v>
          </cell>
          <cell r="AX2218">
            <v>52</v>
          </cell>
          <cell r="AY2218">
            <v>80</v>
          </cell>
          <cell r="AZ2218">
            <v>57</v>
          </cell>
        </row>
        <row r="2219">
          <cell r="B2219">
            <v>36624</v>
          </cell>
          <cell r="C2219">
            <v>71</v>
          </cell>
          <cell r="D2219">
            <v>30</v>
          </cell>
          <cell r="E2219">
            <v>94</v>
          </cell>
          <cell r="F2219">
            <v>64</v>
          </cell>
          <cell r="G2219">
            <v>71</v>
          </cell>
          <cell r="H2219">
            <v>30</v>
          </cell>
          <cell r="I2219">
            <v>86</v>
          </cell>
          <cell r="J2219">
            <v>55</v>
          </cell>
          <cell r="K2219">
            <v>76</v>
          </cell>
          <cell r="L2219">
            <v>39</v>
          </cell>
          <cell r="M2219">
            <v>77</v>
          </cell>
          <cell r="N2219">
            <v>41</v>
          </cell>
          <cell r="O2219">
            <v>78</v>
          </cell>
          <cell r="P2219">
            <v>39</v>
          </cell>
          <cell r="Q2219">
            <v>78</v>
          </cell>
          <cell r="R2219">
            <v>38</v>
          </cell>
          <cell r="S2219">
            <v>78</v>
          </cell>
          <cell r="T2219">
            <v>40</v>
          </cell>
          <cell r="U2219">
            <v>81</v>
          </cell>
          <cell r="V2219">
            <v>47</v>
          </cell>
          <cell r="W2219">
            <v>60</v>
          </cell>
          <cell r="X2219">
            <v>34</v>
          </cell>
          <cell r="Y2219">
            <v>69</v>
          </cell>
          <cell r="Z2219">
            <v>40</v>
          </cell>
          <cell r="AA2219">
            <v>75</v>
          </cell>
          <cell r="AB2219">
            <v>43</v>
          </cell>
          <cell r="AC2219">
            <v>68</v>
          </cell>
          <cell r="AD2219">
            <v>40</v>
          </cell>
          <cell r="AE2219">
            <v>74</v>
          </cell>
          <cell r="AF2219">
            <v>45</v>
          </cell>
          <cell r="AG2219">
            <v>77</v>
          </cell>
          <cell r="AH2219">
            <v>45</v>
          </cell>
          <cell r="AI2219">
            <v>63</v>
          </cell>
          <cell r="AJ2219">
            <v>36</v>
          </cell>
          <cell r="AK2219">
            <v>73</v>
          </cell>
          <cell r="AL2219">
            <v>42</v>
          </cell>
          <cell r="AM2219">
            <v>70</v>
          </cell>
          <cell r="AN2219">
            <v>41</v>
          </cell>
          <cell r="AO2219">
            <v>74.5</v>
          </cell>
          <cell r="AP2219">
            <v>53</v>
          </cell>
          <cell r="AQ2219">
            <v>66</v>
          </cell>
          <cell r="AR2219">
            <v>54</v>
          </cell>
          <cell r="AS2219">
            <v>76</v>
          </cell>
          <cell r="AT2219">
            <v>37</v>
          </cell>
          <cell r="AU2219">
            <v>86</v>
          </cell>
          <cell r="AV2219">
            <v>57</v>
          </cell>
          <cell r="AW2219">
            <v>88</v>
          </cell>
          <cell r="AX2219">
            <v>57</v>
          </cell>
          <cell r="AY2219">
            <v>83</v>
          </cell>
          <cell r="AZ2219">
            <v>60</v>
          </cell>
        </row>
        <row r="2220">
          <cell r="B2220">
            <v>36625</v>
          </cell>
          <cell r="C2220">
            <v>68</v>
          </cell>
          <cell r="D2220">
            <v>31</v>
          </cell>
          <cell r="E2220">
            <v>94</v>
          </cell>
          <cell r="F2220">
            <v>66</v>
          </cell>
          <cell r="G2220">
            <v>68</v>
          </cell>
          <cell r="H2220">
            <v>31</v>
          </cell>
          <cell r="I2220">
            <v>92</v>
          </cell>
          <cell r="J2220">
            <v>67</v>
          </cell>
          <cell r="K2220">
            <v>49</v>
          </cell>
          <cell r="L2220">
            <v>28</v>
          </cell>
          <cell r="M2220">
            <v>51</v>
          </cell>
          <cell r="N2220">
            <v>31</v>
          </cell>
          <cell r="O2220">
            <v>52</v>
          </cell>
          <cell r="P2220">
            <v>32</v>
          </cell>
          <cell r="Q2220">
            <v>53</v>
          </cell>
          <cell r="R2220">
            <v>34</v>
          </cell>
          <cell r="S2220">
            <v>59</v>
          </cell>
          <cell r="T2220">
            <v>38</v>
          </cell>
          <cell r="U2220">
            <v>57</v>
          </cell>
          <cell r="V2220">
            <v>40</v>
          </cell>
          <cell r="W2220">
            <v>58</v>
          </cell>
          <cell r="X2220">
            <v>31</v>
          </cell>
          <cell r="Y2220">
            <v>59</v>
          </cell>
          <cell r="Z2220">
            <v>37</v>
          </cell>
          <cell r="AA2220">
            <v>60</v>
          </cell>
          <cell r="AB2220">
            <v>38</v>
          </cell>
          <cell r="AC2220">
            <v>60</v>
          </cell>
          <cell r="AD2220">
            <v>36</v>
          </cell>
          <cell r="AE2220">
            <v>64</v>
          </cell>
          <cell r="AF2220">
            <v>34</v>
          </cell>
          <cell r="AG2220">
            <v>64</v>
          </cell>
          <cell r="AH2220">
            <v>38</v>
          </cell>
          <cell r="AI2220">
            <v>61</v>
          </cell>
          <cell r="AJ2220">
            <v>32</v>
          </cell>
          <cell r="AK2220">
            <v>66</v>
          </cell>
          <cell r="AL2220">
            <v>32</v>
          </cell>
          <cell r="AM2220">
            <v>66</v>
          </cell>
          <cell r="AN2220">
            <v>32</v>
          </cell>
          <cell r="AO2220">
            <v>69</v>
          </cell>
          <cell r="AP2220">
            <v>50.5</v>
          </cell>
          <cell r="AQ2220">
            <v>64</v>
          </cell>
          <cell r="AR2220">
            <v>53</v>
          </cell>
          <cell r="AS2220">
            <v>37</v>
          </cell>
          <cell r="AT2220">
            <v>26</v>
          </cell>
          <cell r="AU2220">
            <v>63</v>
          </cell>
          <cell r="AV2220">
            <v>44</v>
          </cell>
          <cell r="AW2220">
            <v>71</v>
          </cell>
          <cell r="AX2220">
            <v>45</v>
          </cell>
          <cell r="AY2220">
            <v>73</v>
          </cell>
          <cell r="AZ2220">
            <v>45</v>
          </cell>
        </row>
        <row r="2221">
          <cell r="B2221">
            <v>36626</v>
          </cell>
          <cell r="C2221">
            <v>68</v>
          </cell>
          <cell r="D2221">
            <v>31</v>
          </cell>
          <cell r="E2221">
            <v>94</v>
          </cell>
          <cell r="F2221">
            <v>66</v>
          </cell>
          <cell r="G2221">
            <v>68</v>
          </cell>
          <cell r="H2221">
            <v>31</v>
          </cell>
          <cell r="I2221">
            <v>92</v>
          </cell>
          <cell r="J2221">
            <v>67</v>
          </cell>
          <cell r="K2221">
            <v>28</v>
          </cell>
          <cell r="L2221">
            <v>76</v>
          </cell>
          <cell r="M2221">
            <v>51</v>
          </cell>
          <cell r="N2221">
            <v>31</v>
          </cell>
          <cell r="O2221">
            <v>52</v>
          </cell>
          <cell r="P2221">
            <v>32</v>
          </cell>
          <cell r="Q2221">
            <v>53</v>
          </cell>
          <cell r="R2221">
            <v>34</v>
          </cell>
          <cell r="S2221">
            <v>59</v>
          </cell>
          <cell r="T2221">
            <v>38</v>
          </cell>
          <cell r="U2221">
            <v>57</v>
          </cell>
          <cell r="V2221">
            <v>40</v>
          </cell>
          <cell r="W2221">
            <v>58</v>
          </cell>
          <cell r="X2221">
            <v>31</v>
          </cell>
          <cell r="Y2221">
            <v>59</v>
          </cell>
          <cell r="Z2221">
            <v>37</v>
          </cell>
          <cell r="AA2221">
            <v>60</v>
          </cell>
          <cell r="AB2221">
            <v>38</v>
          </cell>
          <cell r="AC2221">
            <v>60</v>
          </cell>
          <cell r="AD2221">
            <v>36</v>
          </cell>
          <cell r="AE2221">
            <v>64</v>
          </cell>
          <cell r="AF2221">
            <v>34</v>
          </cell>
          <cell r="AG2221">
            <v>64</v>
          </cell>
          <cell r="AH2221">
            <v>38</v>
          </cell>
          <cell r="AI2221">
            <v>61</v>
          </cell>
          <cell r="AJ2221">
            <v>32</v>
          </cell>
          <cell r="AK2221">
            <v>66</v>
          </cell>
          <cell r="AL2221">
            <v>32</v>
          </cell>
          <cell r="AM2221">
            <v>66</v>
          </cell>
          <cell r="AN2221">
            <v>32</v>
          </cell>
          <cell r="AO2221">
            <v>69</v>
          </cell>
          <cell r="AP2221">
            <v>50.5</v>
          </cell>
          <cell r="AQ2221">
            <v>64</v>
          </cell>
          <cell r="AR2221">
            <v>53</v>
          </cell>
          <cell r="AS2221">
            <v>37</v>
          </cell>
          <cell r="AT2221">
            <v>26</v>
          </cell>
          <cell r="AU2221">
            <v>63</v>
          </cell>
          <cell r="AV2221">
            <v>44</v>
          </cell>
          <cell r="AW2221">
            <v>71</v>
          </cell>
          <cell r="AX2221">
            <v>45</v>
          </cell>
          <cell r="AY2221">
            <v>73</v>
          </cell>
          <cell r="AZ2221">
            <v>45</v>
          </cell>
        </row>
        <row r="2222">
          <cell r="B2222">
            <v>36627</v>
          </cell>
          <cell r="C2222">
            <v>63</v>
          </cell>
          <cell r="D2222">
            <v>25</v>
          </cell>
          <cell r="E2222">
            <v>87</v>
          </cell>
          <cell r="F2222">
            <v>61</v>
          </cell>
          <cell r="G2222">
            <v>63</v>
          </cell>
          <cell r="H2222">
            <v>25</v>
          </cell>
          <cell r="I2222">
            <v>83</v>
          </cell>
          <cell r="J2222">
            <v>54</v>
          </cell>
          <cell r="K2222">
            <v>43</v>
          </cell>
          <cell r="L2222">
            <v>35</v>
          </cell>
          <cell r="M2222">
            <v>59</v>
          </cell>
          <cell r="N2222">
            <v>43</v>
          </cell>
          <cell r="O2222">
            <v>57</v>
          </cell>
          <cell r="P2222">
            <v>47</v>
          </cell>
          <cell r="Q2222">
            <v>62</v>
          </cell>
          <cell r="R2222">
            <v>51</v>
          </cell>
          <cell r="S2222">
            <v>77</v>
          </cell>
          <cell r="T2222">
            <v>50</v>
          </cell>
          <cell r="U2222">
            <v>76</v>
          </cell>
          <cell r="V2222">
            <v>54</v>
          </cell>
          <cell r="W2222">
            <v>69</v>
          </cell>
          <cell r="X2222">
            <v>42</v>
          </cell>
          <cell r="Y2222">
            <v>75</v>
          </cell>
          <cell r="Z2222">
            <v>54</v>
          </cell>
          <cell r="AA2222">
            <v>76</v>
          </cell>
          <cell r="AB2222">
            <v>54</v>
          </cell>
          <cell r="AC2222">
            <v>75</v>
          </cell>
          <cell r="AD2222">
            <v>48</v>
          </cell>
          <cell r="AE2222">
            <v>79</v>
          </cell>
          <cell r="AF2222">
            <v>53</v>
          </cell>
          <cell r="AG2222">
            <v>76</v>
          </cell>
          <cell r="AH2222">
            <v>49</v>
          </cell>
          <cell r="AI2222">
            <v>73</v>
          </cell>
          <cell r="AJ2222">
            <v>52</v>
          </cell>
          <cell r="AK2222">
            <v>79</v>
          </cell>
          <cell r="AL2222">
            <v>54</v>
          </cell>
          <cell r="AM2222">
            <v>76</v>
          </cell>
          <cell r="AN2222">
            <v>46</v>
          </cell>
          <cell r="AO2222">
            <v>77.5</v>
          </cell>
          <cell r="AP2222">
            <v>54</v>
          </cell>
          <cell r="AQ2222">
            <v>67</v>
          </cell>
          <cell r="AR2222">
            <v>54</v>
          </cell>
          <cell r="AS2222">
            <v>40</v>
          </cell>
          <cell r="AT2222">
            <v>27</v>
          </cell>
          <cell r="AU2222">
            <v>77</v>
          </cell>
          <cell r="AV2222">
            <v>57</v>
          </cell>
          <cell r="AW2222">
            <v>81</v>
          </cell>
          <cell r="AX2222">
            <v>57</v>
          </cell>
          <cell r="AY2222">
            <v>83</v>
          </cell>
          <cell r="AZ2222">
            <v>61</v>
          </cell>
        </row>
        <row r="2223">
          <cell r="B2223">
            <v>36628</v>
          </cell>
          <cell r="C2223">
            <v>66</v>
          </cell>
          <cell r="D2223">
            <v>25</v>
          </cell>
          <cell r="E2223">
            <v>92</v>
          </cell>
          <cell r="F2223">
            <v>64</v>
          </cell>
          <cell r="G2223">
            <v>66</v>
          </cell>
          <cell r="H2223">
            <v>25</v>
          </cell>
          <cell r="I2223">
            <v>87</v>
          </cell>
          <cell r="J2223">
            <v>50</v>
          </cell>
          <cell r="K2223">
            <v>49</v>
          </cell>
          <cell r="L2223">
            <v>34</v>
          </cell>
          <cell r="M2223">
            <v>53</v>
          </cell>
          <cell r="N2223">
            <v>37</v>
          </cell>
          <cell r="O2223">
            <v>54</v>
          </cell>
          <cell r="P2223">
            <v>36</v>
          </cell>
          <cell r="Q2223">
            <v>57</v>
          </cell>
          <cell r="R2223">
            <v>42</v>
          </cell>
          <cell r="S2223">
            <v>66</v>
          </cell>
          <cell r="T2223">
            <v>44</v>
          </cell>
          <cell r="U2223">
            <v>70</v>
          </cell>
          <cell r="V2223">
            <v>50</v>
          </cell>
          <cell r="W2223">
            <v>66</v>
          </cell>
          <cell r="X2223">
            <v>50</v>
          </cell>
          <cell r="Y2223">
            <v>75</v>
          </cell>
          <cell r="Z2223">
            <v>52</v>
          </cell>
          <cell r="AA2223">
            <v>75</v>
          </cell>
          <cell r="AB2223">
            <v>53</v>
          </cell>
          <cell r="AC2223">
            <v>73</v>
          </cell>
          <cell r="AD2223">
            <v>57</v>
          </cell>
          <cell r="AE2223">
            <v>80</v>
          </cell>
          <cell r="AF2223">
            <v>58</v>
          </cell>
          <cell r="AG2223">
            <v>82</v>
          </cell>
          <cell r="AH2223">
            <v>60</v>
          </cell>
          <cell r="AI2223">
            <v>72</v>
          </cell>
          <cell r="AJ2223">
            <v>57</v>
          </cell>
          <cell r="AK2223">
            <v>81</v>
          </cell>
          <cell r="AL2223">
            <v>53</v>
          </cell>
          <cell r="AM2223">
            <v>82</v>
          </cell>
          <cell r="AN2223">
            <v>56</v>
          </cell>
          <cell r="AO2223">
            <v>79.5</v>
          </cell>
          <cell r="AP2223">
            <v>56</v>
          </cell>
          <cell r="AQ2223">
            <v>70</v>
          </cell>
          <cell r="AR2223">
            <v>54</v>
          </cell>
          <cell r="AS2223">
            <v>42</v>
          </cell>
          <cell r="AT2223">
            <v>34</v>
          </cell>
          <cell r="AU2223">
            <v>80</v>
          </cell>
          <cell r="AV2223">
            <v>59</v>
          </cell>
          <cell r="AW2223">
            <v>85</v>
          </cell>
          <cell r="AX2223">
            <v>60</v>
          </cell>
          <cell r="AY2223">
            <v>83</v>
          </cell>
          <cell r="AZ2223">
            <v>65</v>
          </cell>
        </row>
        <row r="2224">
          <cell r="B2224">
            <v>36629</v>
          </cell>
          <cell r="C2224">
            <v>67</v>
          </cell>
          <cell r="D2224">
            <v>26</v>
          </cell>
          <cell r="E2224">
            <v>93</v>
          </cell>
          <cell r="F2224">
            <v>63</v>
          </cell>
          <cell r="G2224">
            <v>67</v>
          </cell>
          <cell r="H2224">
            <v>26</v>
          </cell>
          <cell r="I2224">
            <v>91</v>
          </cell>
          <cell r="J2224">
            <v>56</v>
          </cell>
          <cell r="K2224">
            <v>52</v>
          </cell>
          <cell r="L2224">
            <v>27</v>
          </cell>
          <cell r="M2224">
            <v>50</v>
          </cell>
          <cell r="N2224">
            <v>33</v>
          </cell>
          <cell r="O2224">
            <v>50</v>
          </cell>
          <cell r="P2224">
            <v>32</v>
          </cell>
          <cell r="Q2224">
            <v>54</v>
          </cell>
          <cell r="R2224">
            <v>39</v>
          </cell>
          <cell r="S2224">
            <v>52</v>
          </cell>
          <cell r="T2224">
            <v>41</v>
          </cell>
          <cell r="U2224">
            <v>50</v>
          </cell>
          <cell r="V2224">
            <v>46</v>
          </cell>
          <cell r="W2224">
            <v>50</v>
          </cell>
          <cell r="X2224">
            <v>37</v>
          </cell>
          <cell r="Y2224">
            <v>52</v>
          </cell>
          <cell r="Z2224">
            <v>37</v>
          </cell>
          <cell r="AA2224">
            <v>53</v>
          </cell>
          <cell r="AB2224">
            <v>40</v>
          </cell>
          <cell r="AC2224">
            <v>59</v>
          </cell>
          <cell r="AD2224">
            <v>39</v>
          </cell>
          <cell r="AE2224">
            <v>68</v>
          </cell>
          <cell r="AF2224">
            <v>45</v>
          </cell>
          <cell r="AG2224">
            <v>63</v>
          </cell>
          <cell r="AH2224">
            <v>48</v>
          </cell>
          <cell r="AI2224">
            <v>60</v>
          </cell>
          <cell r="AJ2224">
            <v>43</v>
          </cell>
          <cell r="AK2224">
            <v>61</v>
          </cell>
          <cell r="AL2224">
            <v>46</v>
          </cell>
          <cell r="AM2224">
            <v>71</v>
          </cell>
          <cell r="AN2224">
            <v>47</v>
          </cell>
          <cell r="AO2224">
            <v>71</v>
          </cell>
          <cell r="AP2224">
            <v>54</v>
          </cell>
          <cell r="AQ2224">
            <v>66</v>
          </cell>
          <cell r="AR2224">
            <v>54</v>
          </cell>
          <cell r="AS2224">
            <v>49</v>
          </cell>
          <cell r="AT2224">
            <v>29</v>
          </cell>
          <cell r="AU2224">
            <v>83</v>
          </cell>
          <cell r="AV2224">
            <v>66</v>
          </cell>
          <cell r="AW2224">
            <v>85</v>
          </cell>
          <cell r="AX2224">
            <v>62</v>
          </cell>
          <cell r="AY2224">
            <v>85</v>
          </cell>
          <cell r="AZ2224">
            <v>63</v>
          </cell>
        </row>
        <row r="2225">
          <cell r="B2225">
            <v>36630</v>
          </cell>
          <cell r="C2225">
            <v>57</v>
          </cell>
          <cell r="D2225">
            <v>36</v>
          </cell>
          <cell r="E2225">
            <v>84</v>
          </cell>
          <cell r="F2225">
            <v>66</v>
          </cell>
          <cell r="G2225">
            <v>57</v>
          </cell>
          <cell r="H2225">
            <v>36</v>
          </cell>
          <cell r="I2225">
            <v>87</v>
          </cell>
          <cell r="J2225">
            <v>56</v>
          </cell>
          <cell r="K2225">
            <v>61</v>
          </cell>
          <cell r="L2225">
            <v>31</v>
          </cell>
          <cell r="M2225">
            <v>58</v>
          </cell>
          <cell r="N2225">
            <v>32</v>
          </cell>
          <cell r="O2225">
            <v>60</v>
          </cell>
          <cell r="P2225">
            <v>33</v>
          </cell>
          <cell r="Q2225">
            <v>60</v>
          </cell>
          <cell r="R2225">
            <v>41</v>
          </cell>
          <cell r="S2225">
            <v>62</v>
          </cell>
          <cell r="T2225">
            <v>43</v>
          </cell>
          <cell r="U2225">
            <v>57</v>
          </cell>
          <cell r="V2225">
            <v>48</v>
          </cell>
          <cell r="W2225">
            <v>53</v>
          </cell>
          <cell r="X2225">
            <v>40</v>
          </cell>
          <cell r="Y2225">
            <v>48</v>
          </cell>
          <cell r="Z2225">
            <v>40</v>
          </cell>
          <cell r="AA2225">
            <v>55</v>
          </cell>
          <cell r="AB2225">
            <v>41</v>
          </cell>
          <cell r="AC2225">
            <v>50</v>
          </cell>
          <cell r="AD2225">
            <v>41</v>
          </cell>
          <cell r="AE2225">
            <v>54</v>
          </cell>
          <cell r="AF2225">
            <v>44</v>
          </cell>
          <cell r="AG2225">
            <v>60</v>
          </cell>
          <cell r="AH2225">
            <v>48</v>
          </cell>
          <cell r="AI2225">
            <v>54</v>
          </cell>
          <cell r="AJ2225">
            <v>43</v>
          </cell>
          <cell r="AK2225">
            <v>54</v>
          </cell>
          <cell r="AL2225">
            <v>45</v>
          </cell>
          <cell r="AM2225">
            <v>54</v>
          </cell>
          <cell r="AN2225">
            <v>45</v>
          </cell>
          <cell r="AO2225">
            <v>67</v>
          </cell>
          <cell r="AP2225">
            <v>53.5</v>
          </cell>
          <cell r="AQ2225">
            <v>65</v>
          </cell>
          <cell r="AR2225">
            <v>55</v>
          </cell>
          <cell r="AS2225">
            <v>62</v>
          </cell>
          <cell r="AT2225">
            <v>32</v>
          </cell>
          <cell r="AU2225">
            <v>71</v>
          </cell>
          <cell r="AV2225">
            <v>65</v>
          </cell>
          <cell r="AW2225">
            <v>70</v>
          </cell>
          <cell r="AX2225">
            <v>64</v>
          </cell>
          <cell r="AY2225">
            <v>73</v>
          </cell>
          <cell r="AZ2225">
            <v>66</v>
          </cell>
        </row>
        <row r="2226">
          <cell r="B2226">
            <v>36631</v>
          </cell>
          <cell r="C2226">
            <v>57</v>
          </cell>
          <cell r="D2226">
            <v>31</v>
          </cell>
          <cell r="E2226">
            <v>78</v>
          </cell>
          <cell r="F2226">
            <v>57</v>
          </cell>
          <cell r="G2226">
            <v>57</v>
          </cell>
          <cell r="H2226">
            <v>31</v>
          </cell>
          <cell r="I2226">
            <v>77</v>
          </cell>
          <cell r="J2226">
            <v>52</v>
          </cell>
          <cell r="K2226">
            <v>59</v>
          </cell>
          <cell r="L2226">
            <v>45</v>
          </cell>
          <cell r="M2226">
            <v>62</v>
          </cell>
          <cell r="N2226">
            <v>47</v>
          </cell>
          <cell r="O2226">
            <v>60</v>
          </cell>
          <cell r="P2226">
            <v>51</v>
          </cell>
          <cell r="Q2226">
            <v>62</v>
          </cell>
          <cell r="R2226">
            <v>51</v>
          </cell>
          <cell r="S2226">
            <v>65</v>
          </cell>
          <cell r="T2226">
            <v>51</v>
          </cell>
          <cell r="U2226">
            <v>67</v>
          </cell>
          <cell r="V2226">
            <v>55</v>
          </cell>
          <cell r="W2226">
            <v>60</v>
          </cell>
          <cell r="X2226">
            <v>49</v>
          </cell>
          <cell r="Y2226">
            <v>58</v>
          </cell>
          <cell r="Z2226">
            <v>47</v>
          </cell>
          <cell r="AA2226">
            <v>64</v>
          </cell>
          <cell r="AB2226">
            <v>54</v>
          </cell>
          <cell r="AC2226">
            <v>59</v>
          </cell>
          <cell r="AD2226">
            <v>50</v>
          </cell>
          <cell r="AE2226">
            <v>63</v>
          </cell>
          <cell r="AF2226">
            <v>54</v>
          </cell>
          <cell r="AG2226">
            <v>77</v>
          </cell>
          <cell r="AH2226">
            <v>57</v>
          </cell>
          <cell r="AI2226">
            <v>70</v>
          </cell>
          <cell r="AJ2226">
            <v>49</v>
          </cell>
          <cell r="AK2226">
            <v>67</v>
          </cell>
          <cell r="AL2226">
            <v>51</v>
          </cell>
          <cell r="AM2226">
            <v>69</v>
          </cell>
          <cell r="AN2226">
            <v>52</v>
          </cell>
          <cell r="AO2226">
            <v>68</v>
          </cell>
          <cell r="AP2226">
            <v>53</v>
          </cell>
          <cell r="AQ2226">
            <v>66</v>
          </cell>
          <cell r="AR2226">
            <v>56</v>
          </cell>
          <cell r="AS2226">
            <v>53</v>
          </cell>
          <cell r="AT2226">
            <v>75</v>
          </cell>
          <cell r="AU2226">
            <v>81</v>
          </cell>
          <cell r="AV2226">
            <v>63</v>
          </cell>
          <cell r="AW2226">
            <v>84</v>
          </cell>
          <cell r="AX2226">
            <v>62</v>
          </cell>
          <cell r="AY2226">
            <v>82</v>
          </cell>
          <cell r="AZ2226">
            <v>68</v>
          </cell>
        </row>
        <row r="2227">
          <cell r="B2227">
            <v>36632</v>
          </cell>
          <cell r="C2227">
            <v>62</v>
          </cell>
          <cell r="D2227">
            <v>23</v>
          </cell>
          <cell r="E2227">
            <v>89</v>
          </cell>
          <cell r="F2227">
            <v>60</v>
          </cell>
          <cell r="G2227">
            <v>62</v>
          </cell>
          <cell r="H2227">
            <v>23</v>
          </cell>
          <cell r="I2227">
            <v>86</v>
          </cell>
          <cell r="J2227">
            <v>53</v>
          </cell>
          <cell r="K2227">
            <v>78</v>
          </cell>
          <cell r="L2227">
            <v>55</v>
          </cell>
          <cell r="M2227">
            <v>77</v>
          </cell>
          <cell r="N2227">
            <v>58</v>
          </cell>
          <cell r="O2227">
            <v>80</v>
          </cell>
          <cell r="P2227">
            <v>58</v>
          </cell>
          <cell r="Q2227">
            <v>77</v>
          </cell>
          <cell r="R2227">
            <v>59</v>
          </cell>
          <cell r="S2227">
            <v>78</v>
          </cell>
          <cell r="T2227">
            <v>59</v>
          </cell>
          <cell r="U2227">
            <v>73</v>
          </cell>
          <cell r="V2227">
            <v>59</v>
          </cell>
          <cell r="W2227">
            <v>74</v>
          </cell>
          <cell r="X2227">
            <v>48</v>
          </cell>
          <cell r="Y2227">
            <v>78</v>
          </cell>
          <cell r="Z2227">
            <v>57</v>
          </cell>
          <cell r="AA2227">
            <v>77</v>
          </cell>
          <cell r="AB2227">
            <v>59</v>
          </cell>
          <cell r="AC2227">
            <v>77</v>
          </cell>
          <cell r="AD2227">
            <v>53</v>
          </cell>
          <cell r="AE2227">
            <v>81</v>
          </cell>
          <cell r="AF2227">
            <v>51</v>
          </cell>
          <cell r="AG2227">
            <v>82</v>
          </cell>
          <cell r="AH2227">
            <v>55</v>
          </cell>
          <cell r="AI2227">
            <v>78</v>
          </cell>
          <cell r="AJ2227">
            <v>52</v>
          </cell>
          <cell r="AK2227">
            <v>83</v>
          </cell>
          <cell r="AL2227">
            <v>48</v>
          </cell>
          <cell r="AM2227">
            <v>81</v>
          </cell>
          <cell r="AN2227">
            <v>47</v>
          </cell>
          <cell r="AO2227">
            <v>67</v>
          </cell>
          <cell r="AP2227">
            <v>56</v>
          </cell>
          <cell r="AQ2227">
            <v>65</v>
          </cell>
          <cell r="AR2227">
            <v>56</v>
          </cell>
          <cell r="AS2227">
            <v>60</v>
          </cell>
          <cell r="AT2227">
            <v>41</v>
          </cell>
          <cell r="AU2227">
            <v>80</v>
          </cell>
          <cell r="AV2227">
            <v>62</v>
          </cell>
          <cell r="AW2227">
            <v>86</v>
          </cell>
          <cell r="AX2227">
            <v>63</v>
          </cell>
          <cell r="AY2227">
            <v>84</v>
          </cell>
          <cell r="AZ2227">
            <v>68</v>
          </cell>
        </row>
        <row r="2228">
          <cell r="B2228">
            <v>36633</v>
          </cell>
          <cell r="C2228">
            <v>63</v>
          </cell>
          <cell r="D2228">
            <v>27</v>
          </cell>
          <cell r="E2228">
            <v>92</v>
          </cell>
          <cell r="F2228">
            <v>62</v>
          </cell>
          <cell r="G2228">
            <v>63</v>
          </cell>
          <cell r="H2228">
            <v>27</v>
          </cell>
          <cell r="I2228">
            <v>89</v>
          </cell>
          <cell r="J2228">
            <v>55</v>
          </cell>
          <cell r="K2228">
            <v>58</v>
          </cell>
          <cell r="L2228">
            <v>40</v>
          </cell>
          <cell r="M2228">
            <v>62</v>
          </cell>
          <cell r="N2228">
            <v>43</v>
          </cell>
          <cell r="O2228">
            <v>64</v>
          </cell>
          <cell r="P2228">
            <v>46</v>
          </cell>
          <cell r="Q2228">
            <v>66</v>
          </cell>
          <cell r="R2228">
            <v>48</v>
          </cell>
          <cell r="S2228">
            <v>75</v>
          </cell>
          <cell r="T2228">
            <v>53</v>
          </cell>
          <cell r="U2228">
            <v>72</v>
          </cell>
          <cell r="V2228">
            <v>55</v>
          </cell>
          <cell r="W2228">
            <v>75</v>
          </cell>
          <cell r="X2228">
            <v>47</v>
          </cell>
          <cell r="Y2228">
            <v>78</v>
          </cell>
          <cell r="Z2228">
            <v>55</v>
          </cell>
          <cell r="AA2228">
            <v>80</v>
          </cell>
          <cell r="AB2228">
            <v>56</v>
          </cell>
          <cell r="AC2228">
            <v>78</v>
          </cell>
          <cell r="AD2228">
            <v>53</v>
          </cell>
          <cell r="AE2228">
            <v>83</v>
          </cell>
          <cell r="AF2228">
            <v>56</v>
          </cell>
          <cell r="AG2228">
            <v>84</v>
          </cell>
          <cell r="AH2228">
            <v>61</v>
          </cell>
          <cell r="AI2228">
            <v>79</v>
          </cell>
          <cell r="AJ2228">
            <v>51</v>
          </cell>
          <cell r="AK2228">
            <v>83</v>
          </cell>
          <cell r="AL2228">
            <v>51</v>
          </cell>
          <cell r="AM2228">
            <v>85</v>
          </cell>
          <cell r="AN2228">
            <v>51</v>
          </cell>
          <cell r="AO2228">
            <v>60</v>
          </cell>
          <cell r="AP2228">
            <v>51.5</v>
          </cell>
          <cell r="AQ2228">
            <v>60</v>
          </cell>
          <cell r="AR2228">
            <v>54</v>
          </cell>
          <cell r="AS2228">
            <v>48</v>
          </cell>
          <cell r="AT2228">
            <v>36</v>
          </cell>
          <cell r="AU2228">
            <v>84</v>
          </cell>
          <cell r="AV2228">
            <v>63</v>
          </cell>
          <cell r="AW2228">
            <v>86</v>
          </cell>
          <cell r="AX2228">
            <v>63</v>
          </cell>
          <cell r="AY2228">
            <v>82</v>
          </cell>
          <cell r="AZ2228">
            <v>64</v>
          </cell>
        </row>
        <row r="2229">
          <cell r="B2229">
            <v>36634</v>
          </cell>
          <cell r="C2229">
            <v>50</v>
          </cell>
          <cell r="D2229">
            <v>32</v>
          </cell>
          <cell r="E2229">
            <v>75</v>
          </cell>
          <cell r="F2229">
            <v>63</v>
          </cell>
          <cell r="G2229">
            <v>50</v>
          </cell>
          <cell r="H2229">
            <v>32</v>
          </cell>
          <cell r="I2229">
            <v>76</v>
          </cell>
          <cell r="J2229">
            <v>57</v>
          </cell>
          <cell r="K2229">
            <v>47</v>
          </cell>
          <cell r="L2229">
            <v>37</v>
          </cell>
          <cell r="M2229">
            <v>48</v>
          </cell>
          <cell r="N2229">
            <v>42</v>
          </cell>
          <cell r="O2229">
            <v>47</v>
          </cell>
          <cell r="P2229">
            <v>44</v>
          </cell>
          <cell r="Q2229">
            <v>48</v>
          </cell>
          <cell r="R2229">
            <v>46</v>
          </cell>
          <cell r="S2229">
            <v>53</v>
          </cell>
          <cell r="T2229">
            <v>46</v>
          </cell>
          <cell r="U2229">
            <v>59</v>
          </cell>
          <cell r="V2229">
            <v>50</v>
          </cell>
          <cell r="W2229">
            <v>58</v>
          </cell>
          <cell r="X2229">
            <v>46</v>
          </cell>
          <cell r="Y2229">
            <v>55</v>
          </cell>
          <cell r="Z2229">
            <v>49</v>
          </cell>
          <cell r="AA2229">
            <v>57</v>
          </cell>
          <cell r="AB2229">
            <v>46</v>
          </cell>
          <cell r="AC2229">
            <v>68</v>
          </cell>
          <cell r="AD2229">
            <v>53</v>
          </cell>
          <cell r="AE2229">
            <v>71</v>
          </cell>
          <cell r="AF2229">
            <v>55</v>
          </cell>
          <cell r="AG2229">
            <v>70</v>
          </cell>
          <cell r="AH2229">
            <v>58</v>
          </cell>
          <cell r="AI2229">
            <v>68</v>
          </cell>
          <cell r="AJ2229">
            <v>48</v>
          </cell>
          <cell r="AK2229">
            <v>77</v>
          </cell>
          <cell r="AL2229">
            <v>51</v>
          </cell>
          <cell r="AM2229">
            <v>74</v>
          </cell>
          <cell r="AN2229">
            <v>48</v>
          </cell>
          <cell r="AO2229">
            <v>64</v>
          </cell>
          <cell r="AP2229">
            <v>47.5</v>
          </cell>
          <cell r="AQ2229">
            <v>62</v>
          </cell>
          <cell r="AR2229">
            <v>51</v>
          </cell>
          <cell r="AS2229">
            <v>44</v>
          </cell>
          <cell r="AT2229">
            <v>36</v>
          </cell>
          <cell r="AU2229">
            <v>80</v>
          </cell>
          <cell r="AV2229">
            <v>61</v>
          </cell>
          <cell r="AW2229">
            <v>83</v>
          </cell>
          <cell r="AX2229">
            <v>64</v>
          </cell>
          <cell r="AY2229">
            <v>79</v>
          </cell>
          <cell r="AZ2229">
            <v>67</v>
          </cell>
        </row>
        <row r="2230">
          <cell r="B2230">
            <v>36635</v>
          </cell>
          <cell r="C2230">
            <v>58</v>
          </cell>
          <cell r="D2230">
            <v>27</v>
          </cell>
          <cell r="E2230">
            <v>80</v>
          </cell>
          <cell r="F2230">
            <v>58</v>
          </cell>
          <cell r="G2230">
            <v>58</v>
          </cell>
          <cell r="H2230">
            <v>27</v>
          </cell>
          <cell r="I2230">
            <v>77</v>
          </cell>
          <cell r="J2230">
            <v>49</v>
          </cell>
          <cell r="K2230">
            <v>64</v>
          </cell>
          <cell r="L2230">
            <v>43</v>
          </cell>
          <cell r="M2230">
            <v>64</v>
          </cell>
          <cell r="N2230">
            <v>45</v>
          </cell>
          <cell r="O2230">
            <v>66</v>
          </cell>
          <cell r="P2230">
            <v>46</v>
          </cell>
          <cell r="Q2230">
            <v>67</v>
          </cell>
          <cell r="R2230">
            <v>47</v>
          </cell>
          <cell r="S2230">
            <v>66</v>
          </cell>
          <cell r="T2230">
            <v>46</v>
          </cell>
          <cell r="U2230">
            <v>54</v>
          </cell>
          <cell r="V2230">
            <v>49</v>
          </cell>
          <cell r="W2230">
            <v>78</v>
          </cell>
          <cell r="X2230">
            <v>50</v>
          </cell>
          <cell r="Y2230">
            <v>74</v>
          </cell>
          <cell r="Z2230">
            <v>45</v>
          </cell>
          <cell r="AA2230">
            <v>71</v>
          </cell>
          <cell r="AB2230">
            <v>46</v>
          </cell>
          <cell r="AC2230">
            <v>75</v>
          </cell>
          <cell r="AD2230">
            <v>45</v>
          </cell>
          <cell r="AE2230">
            <v>78</v>
          </cell>
          <cell r="AF2230">
            <v>51</v>
          </cell>
          <cell r="AG2230">
            <v>76</v>
          </cell>
          <cell r="AH2230">
            <v>53</v>
          </cell>
          <cell r="AI2230">
            <v>80</v>
          </cell>
          <cell r="AJ2230">
            <v>48</v>
          </cell>
          <cell r="AK2230">
            <v>80</v>
          </cell>
          <cell r="AL2230">
            <v>46</v>
          </cell>
          <cell r="AM2230">
            <v>80</v>
          </cell>
          <cell r="AN2230">
            <v>47</v>
          </cell>
          <cell r="AO2230">
            <v>66.5</v>
          </cell>
          <cell r="AP2230">
            <v>47.5</v>
          </cell>
          <cell r="AQ2230">
            <v>63</v>
          </cell>
          <cell r="AR2230">
            <v>50</v>
          </cell>
          <cell r="AS2230">
            <v>55</v>
          </cell>
          <cell r="AT2230">
            <v>40</v>
          </cell>
          <cell r="AU2230">
            <v>77</v>
          </cell>
          <cell r="AV2230">
            <v>58</v>
          </cell>
          <cell r="AW2230">
            <v>84</v>
          </cell>
          <cell r="AX2230">
            <v>57</v>
          </cell>
          <cell r="AY2230">
            <v>83</v>
          </cell>
          <cell r="AZ2230">
            <v>64</v>
          </cell>
        </row>
        <row r="2231">
          <cell r="B2231">
            <v>36636</v>
          </cell>
          <cell r="C2231">
            <v>69</v>
          </cell>
          <cell r="D2231">
            <v>23</v>
          </cell>
          <cell r="E2231">
            <v>90</v>
          </cell>
          <cell r="F2231">
            <v>60</v>
          </cell>
          <cell r="G2231">
            <v>69</v>
          </cell>
          <cell r="H2231">
            <v>23</v>
          </cell>
          <cell r="I2231">
            <v>77</v>
          </cell>
          <cell r="J2231">
            <v>49</v>
          </cell>
          <cell r="K2231">
            <v>64</v>
          </cell>
          <cell r="L2231">
            <v>43</v>
          </cell>
          <cell r="M2231">
            <v>64</v>
          </cell>
          <cell r="N2231">
            <v>45</v>
          </cell>
          <cell r="O2231">
            <v>66</v>
          </cell>
          <cell r="P2231">
            <v>46</v>
          </cell>
          <cell r="Q2231">
            <v>67</v>
          </cell>
          <cell r="R2231">
            <v>47</v>
          </cell>
          <cell r="S2231">
            <v>66</v>
          </cell>
          <cell r="T2231">
            <v>46</v>
          </cell>
          <cell r="U2231">
            <v>66</v>
          </cell>
          <cell r="V2231">
            <v>50</v>
          </cell>
          <cell r="W2231">
            <v>78</v>
          </cell>
          <cell r="X2231">
            <v>50</v>
          </cell>
          <cell r="Y2231">
            <v>74</v>
          </cell>
          <cell r="Z2231">
            <v>45</v>
          </cell>
          <cell r="AA2231">
            <v>71</v>
          </cell>
          <cell r="AB2231">
            <v>46</v>
          </cell>
          <cell r="AC2231">
            <v>75</v>
          </cell>
          <cell r="AD2231">
            <v>45</v>
          </cell>
          <cell r="AE2231">
            <v>78</v>
          </cell>
          <cell r="AF2231">
            <v>51</v>
          </cell>
          <cell r="AG2231">
            <v>76</v>
          </cell>
          <cell r="AH2231">
            <v>53</v>
          </cell>
          <cell r="AI2231">
            <v>80</v>
          </cell>
          <cell r="AJ2231">
            <v>48</v>
          </cell>
          <cell r="AK2231">
            <v>80</v>
          </cell>
          <cell r="AL2231">
            <v>46</v>
          </cell>
          <cell r="AM2231">
            <v>80</v>
          </cell>
          <cell r="AN2231">
            <v>47</v>
          </cell>
          <cell r="AO2231">
            <v>68.5</v>
          </cell>
          <cell r="AP2231">
            <v>51</v>
          </cell>
          <cell r="AQ2231">
            <v>63</v>
          </cell>
          <cell r="AR2231">
            <v>50</v>
          </cell>
          <cell r="AS2231">
            <v>55</v>
          </cell>
          <cell r="AT2231">
            <v>40</v>
          </cell>
          <cell r="AU2231">
            <v>77</v>
          </cell>
          <cell r="AV2231">
            <v>58</v>
          </cell>
          <cell r="AW2231">
            <v>84</v>
          </cell>
          <cell r="AX2231">
            <v>57</v>
          </cell>
          <cell r="AY2231">
            <v>83</v>
          </cell>
          <cell r="AZ2231">
            <v>64</v>
          </cell>
        </row>
        <row r="2232">
          <cell r="B2232">
            <v>36637</v>
          </cell>
          <cell r="C2232">
            <v>58</v>
          </cell>
          <cell r="D2232">
            <v>33</v>
          </cell>
          <cell r="E2232">
            <v>78</v>
          </cell>
          <cell r="F2232">
            <v>59</v>
          </cell>
          <cell r="G2232">
            <v>58</v>
          </cell>
          <cell r="H2232">
            <v>33</v>
          </cell>
          <cell r="I2232">
            <v>77</v>
          </cell>
          <cell r="J2232">
            <v>50</v>
          </cell>
          <cell r="K2232">
            <v>44</v>
          </cell>
          <cell r="L2232">
            <v>50</v>
          </cell>
          <cell r="M2232">
            <v>47</v>
          </cell>
          <cell r="N2232">
            <v>57</v>
          </cell>
          <cell r="O2232">
            <v>47</v>
          </cell>
          <cell r="P2232">
            <v>63</v>
          </cell>
          <cell r="Q2232">
            <v>47</v>
          </cell>
          <cell r="R2232">
            <v>68</v>
          </cell>
          <cell r="S2232">
            <v>47</v>
          </cell>
          <cell r="T2232">
            <v>74</v>
          </cell>
          <cell r="U2232">
            <v>53</v>
          </cell>
          <cell r="V2232">
            <v>78</v>
          </cell>
          <cell r="W2232">
            <v>40</v>
          </cell>
          <cell r="X2232">
            <v>65</v>
          </cell>
          <cell r="Y2232">
            <v>42</v>
          </cell>
          <cell r="Z2232">
            <v>73</v>
          </cell>
          <cell r="AA2232">
            <v>45</v>
          </cell>
          <cell r="AB2232">
            <v>79</v>
          </cell>
          <cell r="AC2232">
            <v>41</v>
          </cell>
          <cell r="AD2232">
            <v>73</v>
          </cell>
          <cell r="AE2232">
            <v>44</v>
          </cell>
          <cell r="AF2232">
            <v>81</v>
          </cell>
          <cell r="AG2232">
            <v>51</v>
          </cell>
          <cell r="AH2232">
            <v>80</v>
          </cell>
          <cell r="AI2232">
            <v>44</v>
          </cell>
          <cell r="AJ2232">
            <v>65</v>
          </cell>
          <cell r="AK2232">
            <v>47</v>
          </cell>
          <cell r="AL2232">
            <v>76</v>
          </cell>
          <cell r="AM2232">
            <v>44</v>
          </cell>
          <cell r="AN2232">
            <v>78</v>
          </cell>
          <cell r="AO2232">
            <v>67.5</v>
          </cell>
          <cell r="AP2232">
            <v>52.5</v>
          </cell>
          <cell r="AQ2232">
            <v>64</v>
          </cell>
          <cell r="AR2232">
            <v>56</v>
          </cell>
          <cell r="AS2232">
            <v>39</v>
          </cell>
          <cell r="AT2232">
            <v>49</v>
          </cell>
          <cell r="AU2232">
            <v>59</v>
          </cell>
          <cell r="AV2232">
            <v>86</v>
          </cell>
          <cell r="AW2232">
            <v>63</v>
          </cell>
          <cell r="AX2232">
            <v>87</v>
          </cell>
          <cell r="AY2232">
            <v>65</v>
          </cell>
          <cell r="AZ2232">
            <v>83</v>
          </cell>
        </row>
        <row r="2233">
          <cell r="B2233">
            <v>36638</v>
          </cell>
          <cell r="C2233">
            <v>58</v>
          </cell>
          <cell r="D2233">
            <v>33</v>
          </cell>
          <cell r="E2233">
            <v>78</v>
          </cell>
          <cell r="F2233">
            <v>59</v>
          </cell>
          <cell r="G2233">
            <v>58</v>
          </cell>
          <cell r="H2233">
            <v>33</v>
          </cell>
          <cell r="I2233">
            <v>77</v>
          </cell>
          <cell r="J2233">
            <v>50</v>
          </cell>
          <cell r="K2233">
            <v>44</v>
          </cell>
          <cell r="L2233">
            <v>50</v>
          </cell>
          <cell r="M2233">
            <v>47</v>
          </cell>
          <cell r="N2233">
            <v>57</v>
          </cell>
          <cell r="O2233">
            <v>47</v>
          </cell>
          <cell r="P2233">
            <v>63</v>
          </cell>
          <cell r="Q2233">
            <v>47</v>
          </cell>
          <cell r="R2233">
            <v>68</v>
          </cell>
          <cell r="S2233">
            <v>47</v>
          </cell>
          <cell r="T2233">
            <v>74</v>
          </cell>
          <cell r="U2233">
            <v>53</v>
          </cell>
          <cell r="V2233">
            <v>78</v>
          </cell>
          <cell r="W2233">
            <v>40</v>
          </cell>
          <cell r="X2233">
            <v>65</v>
          </cell>
          <cell r="Y2233">
            <v>42</v>
          </cell>
          <cell r="Z2233">
            <v>73</v>
          </cell>
          <cell r="AA2233">
            <v>45</v>
          </cell>
          <cell r="AB2233">
            <v>79</v>
          </cell>
          <cell r="AC2233">
            <v>41</v>
          </cell>
          <cell r="AD2233">
            <v>73</v>
          </cell>
          <cell r="AE2233">
            <v>44</v>
          </cell>
          <cell r="AF2233">
            <v>81</v>
          </cell>
          <cell r="AG2233">
            <v>51</v>
          </cell>
          <cell r="AH2233">
            <v>80</v>
          </cell>
          <cell r="AI2233">
            <v>44</v>
          </cell>
          <cell r="AJ2233">
            <v>65</v>
          </cell>
          <cell r="AK2233">
            <v>47</v>
          </cell>
          <cell r="AL2233">
            <v>76</v>
          </cell>
          <cell r="AM2233">
            <v>44</v>
          </cell>
          <cell r="AN2233">
            <v>78</v>
          </cell>
          <cell r="AO2233">
            <v>67.5</v>
          </cell>
          <cell r="AP2233">
            <v>52.5</v>
          </cell>
          <cell r="AQ2233">
            <v>64</v>
          </cell>
          <cell r="AR2233">
            <v>56</v>
          </cell>
          <cell r="AS2233">
            <v>39</v>
          </cell>
          <cell r="AT2233">
            <v>49</v>
          </cell>
          <cell r="AU2233">
            <v>59</v>
          </cell>
          <cell r="AV2233">
            <v>86</v>
          </cell>
          <cell r="AW2233">
            <v>63</v>
          </cell>
          <cell r="AX2233">
            <v>87</v>
          </cell>
          <cell r="AY2233">
            <v>65</v>
          </cell>
          <cell r="AZ2233">
            <v>83</v>
          </cell>
        </row>
        <row r="2234">
          <cell r="B2234">
            <v>36639</v>
          </cell>
          <cell r="C2234">
            <v>65</v>
          </cell>
          <cell r="D2234">
            <v>29</v>
          </cell>
          <cell r="E2234">
            <v>86</v>
          </cell>
          <cell r="F2234">
            <v>61</v>
          </cell>
          <cell r="G2234">
            <v>65</v>
          </cell>
          <cell r="H2234">
            <v>29</v>
          </cell>
          <cell r="I2234">
            <v>85</v>
          </cell>
          <cell r="J2234">
            <v>53</v>
          </cell>
          <cell r="K2234">
            <v>52</v>
          </cell>
          <cell r="L2234">
            <v>43</v>
          </cell>
          <cell r="M2234">
            <v>55</v>
          </cell>
          <cell r="N2234">
            <v>44</v>
          </cell>
          <cell r="O2234">
            <v>56</v>
          </cell>
          <cell r="P2234">
            <v>45</v>
          </cell>
          <cell r="Q2234">
            <v>57</v>
          </cell>
          <cell r="R2234">
            <v>48</v>
          </cell>
          <cell r="S2234">
            <v>67</v>
          </cell>
          <cell r="T2234">
            <v>47</v>
          </cell>
          <cell r="U2234">
            <v>63</v>
          </cell>
          <cell r="V2234">
            <v>51</v>
          </cell>
          <cell r="W2234">
            <v>66</v>
          </cell>
          <cell r="X2234">
            <v>36</v>
          </cell>
          <cell r="Y2234">
            <v>70</v>
          </cell>
          <cell r="Z2234">
            <v>40</v>
          </cell>
          <cell r="AA2234">
            <v>70</v>
          </cell>
          <cell r="AB2234">
            <v>40</v>
          </cell>
          <cell r="AC2234">
            <v>71</v>
          </cell>
          <cell r="AD2234">
            <v>36</v>
          </cell>
          <cell r="AE2234">
            <v>71</v>
          </cell>
          <cell r="AF2234">
            <v>41</v>
          </cell>
          <cell r="AG2234">
            <v>69</v>
          </cell>
          <cell r="AH2234">
            <v>45</v>
          </cell>
          <cell r="AI2234">
            <v>68</v>
          </cell>
          <cell r="AJ2234">
            <v>47</v>
          </cell>
          <cell r="AK2234">
            <v>70</v>
          </cell>
          <cell r="AL2234">
            <v>38</v>
          </cell>
          <cell r="AM2234">
            <v>71</v>
          </cell>
          <cell r="AN2234">
            <v>41</v>
          </cell>
          <cell r="AO2234">
            <v>67.5</v>
          </cell>
          <cell r="AP2234">
            <v>51</v>
          </cell>
          <cell r="AQ2234">
            <v>64</v>
          </cell>
          <cell r="AR2234">
            <v>54</v>
          </cell>
          <cell r="AS2234">
            <v>46</v>
          </cell>
          <cell r="AT2234">
            <v>41</v>
          </cell>
          <cell r="AU2234">
            <v>78</v>
          </cell>
          <cell r="AV2234">
            <v>52</v>
          </cell>
          <cell r="AW2234">
            <v>83</v>
          </cell>
          <cell r="AX2234">
            <v>53</v>
          </cell>
          <cell r="AY2234">
            <v>81</v>
          </cell>
          <cell r="AZ2234">
            <v>59</v>
          </cell>
        </row>
        <row r="2235">
          <cell r="B2235">
            <v>36640</v>
          </cell>
          <cell r="C2235">
            <v>71</v>
          </cell>
          <cell r="D2235">
            <v>27</v>
          </cell>
          <cell r="E2235">
            <v>92</v>
          </cell>
          <cell r="F2235">
            <v>63</v>
          </cell>
          <cell r="G2235">
            <v>71</v>
          </cell>
          <cell r="H2235">
            <v>27</v>
          </cell>
          <cell r="I2235">
            <v>90</v>
          </cell>
          <cell r="J2235">
            <v>55</v>
          </cell>
          <cell r="K2235">
            <v>67</v>
          </cell>
          <cell r="L2235">
            <v>44</v>
          </cell>
          <cell r="M2235">
            <v>68</v>
          </cell>
          <cell r="N2235">
            <v>41</v>
          </cell>
          <cell r="O2235">
            <v>67</v>
          </cell>
          <cell r="P2235">
            <v>42</v>
          </cell>
          <cell r="Q2235">
            <v>68</v>
          </cell>
          <cell r="R2235">
            <v>46</v>
          </cell>
          <cell r="S2235">
            <v>64</v>
          </cell>
          <cell r="T2235">
            <v>43</v>
          </cell>
          <cell r="U2235">
            <v>63</v>
          </cell>
          <cell r="V2235">
            <v>48</v>
          </cell>
          <cell r="W2235">
            <v>57</v>
          </cell>
          <cell r="X2235">
            <v>44</v>
          </cell>
          <cell r="Y2235">
            <v>63</v>
          </cell>
          <cell r="Z2235">
            <v>47</v>
          </cell>
          <cell r="AA2235">
            <v>68</v>
          </cell>
          <cell r="AB2235">
            <v>44</v>
          </cell>
          <cell r="AC2235">
            <v>69</v>
          </cell>
          <cell r="AD2235">
            <v>52</v>
          </cell>
          <cell r="AE2235">
            <v>72</v>
          </cell>
          <cell r="AF2235">
            <v>56</v>
          </cell>
          <cell r="AG2235">
            <v>75</v>
          </cell>
          <cell r="AH2235">
            <v>58</v>
          </cell>
          <cell r="AI2235">
            <v>67</v>
          </cell>
          <cell r="AJ2235">
            <v>51</v>
          </cell>
          <cell r="AK2235">
            <v>70</v>
          </cell>
          <cell r="AL2235">
            <v>50</v>
          </cell>
          <cell r="AM2235">
            <v>67</v>
          </cell>
          <cell r="AN2235">
            <v>52</v>
          </cell>
          <cell r="AO2235">
            <v>71.5</v>
          </cell>
          <cell r="AP2235">
            <v>50.5</v>
          </cell>
          <cell r="AQ2235">
            <v>68</v>
          </cell>
          <cell r="AR2235">
            <v>54</v>
          </cell>
          <cell r="AS2235">
            <v>58</v>
          </cell>
          <cell r="AT2235">
            <v>41</v>
          </cell>
          <cell r="AU2235">
            <v>88</v>
          </cell>
          <cell r="AV2235">
            <v>65</v>
          </cell>
          <cell r="AW2235">
            <v>89</v>
          </cell>
          <cell r="AX2235">
            <v>63</v>
          </cell>
          <cell r="AY2235">
            <v>83</v>
          </cell>
          <cell r="AZ2235">
            <v>65</v>
          </cell>
        </row>
        <row r="2236">
          <cell r="B2236">
            <v>36641</v>
          </cell>
          <cell r="C2236">
            <v>73</v>
          </cell>
          <cell r="D2236">
            <v>28</v>
          </cell>
          <cell r="E2236">
            <v>97</v>
          </cell>
          <cell r="F2236">
            <v>66</v>
          </cell>
          <cell r="G2236">
            <v>73</v>
          </cell>
          <cell r="H2236">
            <v>28</v>
          </cell>
          <cell r="I2236">
            <v>95</v>
          </cell>
          <cell r="J2236">
            <v>58</v>
          </cell>
          <cell r="K2236">
            <v>59</v>
          </cell>
          <cell r="L2236">
            <v>40</v>
          </cell>
          <cell r="M2236">
            <v>56</v>
          </cell>
          <cell r="N2236">
            <v>44</v>
          </cell>
          <cell r="O2236">
            <v>55</v>
          </cell>
          <cell r="P2236">
            <v>40</v>
          </cell>
          <cell r="Q2236">
            <v>57</v>
          </cell>
          <cell r="R2236">
            <v>45</v>
          </cell>
          <cell r="S2236">
            <v>53</v>
          </cell>
          <cell r="T2236">
            <v>44</v>
          </cell>
          <cell r="U2236">
            <v>55</v>
          </cell>
          <cell r="V2236">
            <v>47</v>
          </cell>
          <cell r="W2236">
            <v>52</v>
          </cell>
          <cell r="X2236">
            <v>48</v>
          </cell>
          <cell r="Y2236">
            <v>63</v>
          </cell>
          <cell r="Z2236">
            <v>47</v>
          </cell>
          <cell r="AA2236">
            <v>56</v>
          </cell>
          <cell r="AB2236">
            <v>47</v>
          </cell>
          <cell r="AC2236">
            <v>57</v>
          </cell>
          <cell r="AD2236">
            <v>46</v>
          </cell>
          <cell r="AE2236">
            <v>62</v>
          </cell>
          <cell r="AF2236">
            <v>54</v>
          </cell>
          <cell r="AG2236">
            <v>72</v>
          </cell>
          <cell r="AH2236">
            <v>56</v>
          </cell>
          <cell r="AI2236">
            <v>62</v>
          </cell>
          <cell r="AJ2236">
            <v>50</v>
          </cell>
          <cell r="AK2236">
            <v>69</v>
          </cell>
          <cell r="AL2236">
            <v>55</v>
          </cell>
          <cell r="AM2236">
            <v>68</v>
          </cell>
          <cell r="AN2236">
            <v>51</v>
          </cell>
          <cell r="AO2236">
            <v>74.5</v>
          </cell>
          <cell r="AP2236">
            <v>53.5</v>
          </cell>
          <cell r="AQ2236">
            <v>70</v>
          </cell>
          <cell r="AR2236">
            <v>57</v>
          </cell>
          <cell r="AS2236">
            <v>58</v>
          </cell>
          <cell r="AT2236">
            <v>31</v>
          </cell>
          <cell r="AU2236">
            <v>84</v>
          </cell>
          <cell r="AV2236">
            <v>62</v>
          </cell>
          <cell r="AW2236">
            <v>88</v>
          </cell>
          <cell r="AX2236">
            <v>63</v>
          </cell>
          <cell r="AY2236">
            <v>80</v>
          </cell>
          <cell r="AZ2236">
            <v>65</v>
          </cell>
        </row>
        <row r="2237">
          <cell r="B2237">
            <v>36642</v>
          </cell>
          <cell r="C2237">
            <v>78</v>
          </cell>
          <cell r="D2237">
            <v>30</v>
          </cell>
          <cell r="E2237">
            <v>100</v>
          </cell>
          <cell r="F2237">
            <v>66</v>
          </cell>
          <cell r="G2237">
            <v>78</v>
          </cell>
          <cell r="H2237">
            <v>30</v>
          </cell>
          <cell r="I2237">
            <v>98</v>
          </cell>
          <cell r="J2237">
            <v>60</v>
          </cell>
          <cell r="K2237">
            <v>57</v>
          </cell>
          <cell r="L2237">
            <v>33</v>
          </cell>
          <cell r="M2237">
            <v>56</v>
          </cell>
          <cell r="N2237">
            <v>35</v>
          </cell>
          <cell r="O2237">
            <v>55</v>
          </cell>
          <cell r="P2237">
            <v>36</v>
          </cell>
          <cell r="Q2237">
            <v>57</v>
          </cell>
          <cell r="R2237">
            <v>41</v>
          </cell>
          <cell r="S2237">
            <v>58</v>
          </cell>
          <cell r="T2237">
            <v>41</v>
          </cell>
          <cell r="U2237">
            <v>54</v>
          </cell>
          <cell r="V2237">
            <v>45</v>
          </cell>
          <cell r="W2237">
            <v>62</v>
          </cell>
          <cell r="X2237">
            <v>40</v>
          </cell>
          <cell r="Y2237">
            <v>62</v>
          </cell>
          <cell r="Z2237">
            <v>41</v>
          </cell>
          <cell r="AA2237">
            <v>61</v>
          </cell>
          <cell r="AB2237">
            <v>37</v>
          </cell>
          <cell r="AC2237">
            <v>65</v>
          </cell>
          <cell r="AD2237">
            <v>41</v>
          </cell>
          <cell r="AE2237">
            <v>62</v>
          </cell>
          <cell r="AF2237">
            <v>54</v>
          </cell>
          <cell r="AG2237">
            <v>69</v>
          </cell>
          <cell r="AH2237">
            <v>51</v>
          </cell>
          <cell r="AI2237">
            <v>70</v>
          </cell>
          <cell r="AJ2237">
            <v>45</v>
          </cell>
          <cell r="AK2237">
            <v>71</v>
          </cell>
          <cell r="AL2237">
            <v>47</v>
          </cell>
          <cell r="AM2237">
            <v>72</v>
          </cell>
          <cell r="AN2237">
            <v>43</v>
          </cell>
          <cell r="AO2237">
            <v>82</v>
          </cell>
          <cell r="AP2237">
            <v>55.5</v>
          </cell>
          <cell r="AQ2237">
            <v>80</v>
          </cell>
          <cell r="AR2237">
            <v>57</v>
          </cell>
          <cell r="AS2237">
            <v>46</v>
          </cell>
          <cell r="AT2237">
            <v>35</v>
          </cell>
          <cell r="AU2237">
            <v>75</v>
          </cell>
          <cell r="AV2237">
            <v>53</v>
          </cell>
          <cell r="AW2237">
            <v>79</v>
          </cell>
          <cell r="AX2237">
            <v>58</v>
          </cell>
          <cell r="AY2237">
            <v>80</v>
          </cell>
          <cell r="AZ2237">
            <v>60</v>
          </cell>
        </row>
        <row r="2238">
          <cell r="B2238">
            <v>36643</v>
          </cell>
          <cell r="C2238">
            <v>77</v>
          </cell>
          <cell r="D2238">
            <v>34</v>
          </cell>
          <cell r="E2238">
            <v>101</v>
          </cell>
          <cell r="F2238">
            <v>69</v>
          </cell>
          <cell r="G2238">
            <v>77</v>
          </cell>
          <cell r="H2238">
            <v>34</v>
          </cell>
          <cell r="I2238">
            <v>99</v>
          </cell>
          <cell r="J2238">
            <v>61</v>
          </cell>
          <cell r="K2238">
            <v>48</v>
          </cell>
          <cell r="L2238">
            <v>40</v>
          </cell>
          <cell r="M2238">
            <v>47</v>
          </cell>
          <cell r="N2238">
            <v>42</v>
          </cell>
          <cell r="O2238">
            <v>51</v>
          </cell>
          <cell r="P2238">
            <v>45</v>
          </cell>
          <cell r="Q2238">
            <v>56</v>
          </cell>
          <cell r="R2238">
            <v>47</v>
          </cell>
          <cell r="S2238">
            <v>58</v>
          </cell>
          <cell r="T2238">
            <v>44</v>
          </cell>
          <cell r="U2238">
            <v>60</v>
          </cell>
          <cell r="V2238">
            <v>41</v>
          </cell>
          <cell r="W2238">
            <v>67</v>
          </cell>
          <cell r="X2238">
            <v>32</v>
          </cell>
          <cell r="Y2238">
            <v>65</v>
          </cell>
          <cell r="Z2238">
            <v>46</v>
          </cell>
          <cell r="AA2238">
            <v>65</v>
          </cell>
          <cell r="AB2238">
            <v>49</v>
          </cell>
          <cell r="AC2238">
            <v>68</v>
          </cell>
          <cell r="AD2238">
            <v>40</v>
          </cell>
          <cell r="AE2238">
            <v>76</v>
          </cell>
          <cell r="AF2238">
            <v>45</v>
          </cell>
          <cell r="AG2238">
            <v>78</v>
          </cell>
          <cell r="AH2238">
            <v>47</v>
          </cell>
          <cell r="AI2238">
            <v>75</v>
          </cell>
          <cell r="AJ2238">
            <v>46</v>
          </cell>
          <cell r="AK2238">
            <v>79</v>
          </cell>
          <cell r="AL2238">
            <v>38</v>
          </cell>
          <cell r="AM2238">
            <v>78</v>
          </cell>
          <cell r="AN2238">
            <v>41</v>
          </cell>
          <cell r="AO2238">
            <v>77</v>
          </cell>
          <cell r="AP2238">
            <v>57</v>
          </cell>
          <cell r="AQ2238">
            <v>69</v>
          </cell>
          <cell r="AR2238">
            <v>58</v>
          </cell>
          <cell r="AS2238">
            <v>47</v>
          </cell>
          <cell r="AT2238">
            <v>35</v>
          </cell>
          <cell r="AU2238">
            <v>81</v>
          </cell>
          <cell r="AV2238">
            <v>53</v>
          </cell>
          <cell r="AW2238">
            <v>82</v>
          </cell>
          <cell r="AX2238">
            <v>55</v>
          </cell>
          <cell r="AY2238">
            <v>80</v>
          </cell>
          <cell r="AZ2238">
            <v>60</v>
          </cell>
        </row>
        <row r="2239">
          <cell r="B2239">
            <v>36644</v>
          </cell>
          <cell r="C2239">
            <v>77</v>
          </cell>
          <cell r="D2239">
            <v>34</v>
          </cell>
          <cell r="E2239">
            <v>101</v>
          </cell>
          <cell r="F2239">
            <v>69</v>
          </cell>
          <cell r="G2239">
            <v>77</v>
          </cell>
          <cell r="H2239">
            <v>34</v>
          </cell>
          <cell r="I2239">
            <v>99</v>
          </cell>
          <cell r="J2239">
            <v>61</v>
          </cell>
          <cell r="K2239">
            <v>48</v>
          </cell>
          <cell r="L2239">
            <v>40</v>
          </cell>
          <cell r="M2239">
            <v>47</v>
          </cell>
          <cell r="N2239">
            <v>42</v>
          </cell>
          <cell r="O2239">
            <v>51</v>
          </cell>
          <cell r="P2239">
            <v>45</v>
          </cell>
          <cell r="Q2239">
            <v>56</v>
          </cell>
          <cell r="R2239">
            <v>47</v>
          </cell>
          <cell r="S2239">
            <v>58</v>
          </cell>
          <cell r="T2239">
            <v>44</v>
          </cell>
          <cell r="U2239">
            <v>60</v>
          </cell>
          <cell r="V2239">
            <v>41</v>
          </cell>
          <cell r="W2239">
            <v>67</v>
          </cell>
          <cell r="X2239">
            <v>32</v>
          </cell>
          <cell r="Y2239">
            <v>65</v>
          </cell>
          <cell r="Z2239">
            <v>46</v>
          </cell>
          <cell r="AA2239">
            <v>65</v>
          </cell>
          <cell r="AB2239">
            <v>49</v>
          </cell>
          <cell r="AC2239">
            <v>68</v>
          </cell>
          <cell r="AD2239">
            <v>40</v>
          </cell>
          <cell r="AE2239">
            <v>76</v>
          </cell>
          <cell r="AF2239">
            <v>45</v>
          </cell>
          <cell r="AG2239">
            <v>78</v>
          </cell>
          <cell r="AH2239">
            <v>47</v>
          </cell>
          <cell r="AI2239">
            <v>75</v>
          </cell>
          <cell r="AJ2239">
            <v>46</v>
          </cell>
          <cell r="AK2239">
            <v>79</v>
          </cell>
          <cell r="AL2239">
            <v>38</v>
          </cell>
          <cell r="AM2239">
            <v>78</v>
          </cell>
          <cell r="AN2239">
            <v>41</v>
          </cell>
          <cell r="AO2239">
            <v>77</v>
          </cell>
          <cell r="AP2239">
            <v>57</v>
          </cell>
          <cell r="AQ2239">
            <v>69</v>
          </cell>
          <cell r="AR2239">
            <v>58</v>
          </cell>
          <cell r="AS2239">
            <v>47</v>
          </cell>
          <cell r="AT2239">
            <v>35</v>
          </cell>
          <cell r="AU2239">
            <v>81</v>
          </cell>
          <cell r="AV2239">
            <v>53</v>
          </cell>
          <cell r="AW2239">
            <v>82</v>
          </cell>
          <cell r="AX2239">
            <v>55</v>
          </cell>
          <cell r="AY2239">
            <v>80</v>
          </cell>
          <cell r="AZ2239">
            <v>60</v>
          </cell>
        </row>
        <row r="2240">
          <cell r="B2240">
            <v>36645</v>
          </cell>
          <cell r="C2240">
            <v>77</v>
          </cell>
          <cell r="D2240">
            <v>34</v>
          </cell>
          <cell r="E2240">
            <v>101</v>
          </cell>
          <cell r="F2240">
            <v>69</v>
          </cell>
          <cell r="G2240">
            <v>77</v>
          </cell>
          <cell r="H2240">
            <v>34</v>
          </cell>
          <cell r="I2240">
            <v>99</v>
          </cell>
          <cell r="J2240">
            <v>61</v>
          </cell>
          <cell r="K2240">
            <v>48</v>
          </cell>
          <cell r="L2240">
            <v>40</v>
          </cell>
          <cell r="M2240">
            <v>47</v>
          </cell>
          <cell r="N2240">
            <v>42</v>
          </cell>
          <cell r="O2240">
            <v>51</v>
          </cell>
          <cell r="P2240">
            <v>45</v>
          </cell>
          <cell r="Q2240">
            <v>56</v>
          </cell>
          <cell r="R2240">
            <v>47</v>
          </cell>
          <cell r="S2240">
            <v>58</v>
          </cell>
          <cell r="T2240">
            <v>44</v>
          </cell>
          <cell r="U2240">
            <v>60</v>
          </cell>
          <cell r="V2240">
            <v>41</v>
          </cell>
          <cell r="W2240">
            <v>67</v>
          </cell>
          <cell r="X2240">
            <v>32</v>
          </cell>
          <cell r="Y2240">
            <v>65</v>
          </cell>
          <cell r="Z2240">
            <v>46</v>
          </cell>
          <cell r="AA2240">
            <v>65</v>
          </cell>
          <cell r="AB2240">
            <v>49</v>
          </cell>
          <cell r="AC2240">
            <v>68</v>
          </cell>
          <cell r="AD2240">
            <v>40</v>
          </cell>
          <cell r="AE2240">
            <v>76</v>
          </cell>
          <cell r="AF2240">
            <v>45</v>
          </cell>
          <cell r="AG2240">
            <v>78</v>
          </cell>
          <cell r="AH2240">
            <v>47</v>
          </cell>
          <cell r="AI2240">
            <v>75</v>
          </cell>
          <cell r="AJ2240">
            <v>46</v>
          </cell>
          <cell r="AK2240">
            <v>79</v>
          </cell>
          <cell r="AL2240">
            <v>38</v>
          </cell>
          <cell r="AM2240">
            <v>78</v>
          </cell>
          <cell r="AN2240">
            <v>41</v>
          </cell>
          <cell r="AO2240">
            <v>77</v>
          </cell>
          <cell r="AP2240">
            <v>57</v>
          </cell>
          <cell r="AQ2240">
            <v>69</v>
          </cell>
          <cell r="AR2240">
            <v>58</v>
          </cell>
          <cell r="AS2240">
            <v>47</v>
          </cell>
          <cell r="AT2240">
            <v>35</v>
          </cell>
          <cell r="AU2240">
            <v>81</v>
          </cell>
          <cell r="AV2240">
            <v>53</v>
          </cell>
          <cell r="AW2240">
            <v>82</v>
          </cell>
          <cell r="AX2240">
            <v>55</v>
          </cell>
          <cell r="AY2240">
            <v>80</v>
          </cell>
          <cell r="AZ2240">
            <v>60</v>
          </cell>
        </row>
        <row r="2241">
          <cell r="B2241">
            <v>36646</v>
          </cell>
          <cell r="C2241">
            <v>66</v>
          </cell>
          <cell r="D2241">
            <v>24</v>
          </cell>
          <cell r="E2241">
            <v>90</v>
          </cell>
          <cell r="F2241">
            <v>67</v>
          </cell>
          <cell r="G2241">
            <v>66</v>
          </cell>
          <cell r="H2241">
            <v>24</v>
          </cell>
          <cell r="I2241">
            <v>86</v>
          </cell>
          <cell r="J2241">
            <v>54</v>
          </cell>
          <cell r="K2241">
            <v>59</v>
          </cell>
          <cell r="L2241">
            <v>41</v>
          </cell>
          <cell r="M2241">
            <v>67</v>
          </cell>
          <cell r="N2241">
            <v>46</v>
          </cell>
          <cell r="O2241">
            <v>70</v>
          </cell>
          <cell r="P2241">
            <v>43</v>
          </cell>
          <cell r="Q2241">
            <v>71</v>
          </cell>
          <cell r="R2241">
            <v>52</v>
          </cell>
          <cell r="S2241">
            <v>74</v>
          </cell>
          <cell r="T2241">
            <v>46</v>
          </cell>
          <cell r="U2241">
            <v>69</v>
          </cell>
          <cell r="V2241">
            <v>50</v>
          </cell>
          <cell r="W2241">
            <v>74</v>
          </cell>
          <cell r="X2241">
            <v>37</v>
          </cell>
          <cell r="Y2241">
            <v>75</v>
          </cell>
          <cell r="Z2241">
            <v>44</v>
          </cell>
          <cell r="AA2241">
            <v>75</v>
          </cell>
          <cell r="AB2241">
            <v>42</v>
          </cell>
          <cell r="AC2241">
            <v>76</v>
          </cell>
          <cell r="AD2241">
            <v>39</v>
          </cell>
          <cell r="AE2241">
            <v>78</v>
          </cell>
          <cell r="AF2241">
            <v>46</v>
          </cell>
          <cell r="AG2241">
            <v>79</v>
          </cell>
          <cell r="AH2241">
            <v>50</v>
          </cell>
          <cell r="AI2241">
            <v>77</v>
          </cell>
          <cell r="AJ2241">
            <v>48</v>
          </cell>
          <cell r="AK2241">
            <v>80</v>
          </cell>
          <cell r="AL2241">
            <v>42</v>
          </cell>
          <cell r="AM2241">
            <v>81</v>
          </cell>
          <cell r="AN2241">
            <v>43</v>
          </cell>
          <cell r="AO2241">
            <v>80</v>
          </cell>
          <cell r="AP2241">
            <v>52.5</v>
          </cell>
          <cell r="AQ2241">
            <v>74</v>
          </cell>
          <cell r="AR2241">
            <v>54</v>
          </cell>
          <cell r="AS2241">
            <v>60</v>
          </cell>
          <cell r="AT2241">
            <v>40</v>
          </cell>
          <cell r="AU2241">
            <v>78</v>
          </cell>
          <cell r="AV2241">
            <v>57</v>
          </cell>
          <cell r="AW2241">
            <v>85</v>
          </cell>
          <cell r="AX2241">
            <v>58</v>
          </cell>
          <cell r="AY2241">
            <v>88</v>
          </cell>
          <cell r="AZ2241">
            <v>62</v>
          </cell>
        </row>
        <row r="2242">
          <cell r="B2242">
            <v>36647</v>
          </cell>
          <cell r="C2242">
            <v>72</v>
          </cell>
          <cell r="D2242">
            <v>32</v>
          </cell>
          <cell r="E2242">
            <v>97</v>
          </cell>
          <cell r="F2242">
            <v>63</v>
          </cell>
          <cell r="G2242">
            <v>72</v>
          </cell>
          <cell r="H2242">
            <v>32</v>
          </cell>
          <cell r="I2242">
            <v>92</v>
          </cell>
          <cell r="J2242">
            <v>55</v>
          </cell>
          <cell r="K2242">
            <v>59</v>
          </cell>
          <cell r="L2242">
            <v>41</v>
          </cell>
          <cell r="M2242">
            <v>68</v>
          </cell>
          <cell r="N2242">
            <v>38</v>
          </cell>
          <cell r="O2242">
            <v>72</v>
          </cell>
          <cell r="P2242">
            <v>38</v>
          </cell>
          <cell r="Q2242">
            <v>78</v>
          </cell>
          <cell r="R2242">
            <v>46</v>
          </cell>
          <cell r="S2242">
            <v>81</v>
          </cell>
          <cell r="T2242">
            <v>44</v>
          </cell>
          <cell r="U2242">
            <v>81</v>
          </cell>
          <cell r="V2242">
            <v>45</v>
          </cell>
          <cell r="W2242">
            <v>75</v>
          </cell>
          <cell r="X2242">
            <v>37</v>
          </cell>
          <cell r="Y2242">
            <v>79</v>
          </cell>
          <cell r="Z2242">
            <v>47</v>
          </cell>
          <cell r="AA2242">
            <v>80</v>
          </cell>
          <cell r="AB2242">
            <v>47</v>
          </cell>
          <cell r="AC2242">
            <v>78</v>
          </cell>
          <cell r="AD2242">
            <v>48</v>
          </cell>
          <cell r="AE2242">
            <v>82</v>
          </cell>
          <cell r="AF2242">
            <v>49</v>
          </cell>
          <cell r="AG2242">
            <v>80</v>
          </cell>
          <cell r="AH2242">
            <v>52</v>
          </cell>
          <cell r="AI2242">
            <v>79</v>
          </cell>
          <cell r="AJ2242">
            <v>52</v>
          </cell>
          <cell r="AK2242">
            <v>83</v>
          </cell>
          <cell r="AL2242">
            <v>43</v>
          </cell>
          <cell r="AM2242">
            <v>83</v>
          </cell>
          <cell r="AN2242">
            <v>44</v>
          </cell>
          <cell r="AO2242">
            <v>82</v>
          </cell>
          <cell r="AP2242">
            <v>55.5</v>
          </cell>
          <cell r="AQ2242">
            <v>77</v>
          </cell>
          <cell r="AR2242">
            <v>56</v>
          </cell>
          <cell r="AS2242">
            <v>64</v>
          </cell>
          <cell r="AT2242">
            <v>37</v>
          </cell>
          <cell r="AU2242">
            <v>79</v>
          </cell>
          <cell r="AV2242">
            <v>58</v>
          </cell>
          <cell r="AW2242">
            <v>83</v>
          </cell>
          <cell r="AX2242">
            <v>58</v>
          </cell>
          <cell r="AY2242">
            <v>86</v>
          </cell>
          <cell r="AZ2242">
            <v>62</v>
          </cell>
        </row>
        <row r="2243">
          <cell r="B2243">
            <v>36648</v>
          </cell>
          <cell r="C2243">
            <v>76</v>
          </cell>
          <cell r="D2243">
            <v>28</v>
          </cell>
          <cell r="E2243">
            <v>99</v>
          </cell>
          <cell r="F2243">
            <v>68</v>
          </cell>
          <cell r="G2243">
            <v>76</v>
          </cell>
          <cell r="H2243">
            <v>28</v>
          </cell>
          <cell r="I2243">
            <v>97</v>
          </cell>
          <cell r="J2243">
            <v>57</v>
          </cell>
          <cell r="K2243">
            <v>65</v>
          </cell>
          <cell r="L2243">
            <v>47</v>
          </cell>
          <cell r="M2243">
            <v>68</v>
          </cell>
          <cell r="N2243">
            <v>52</v>
          </cell>
          <cell r="O2243">
            <v>71</v>
          </cell>
          <cell r="P2243">
            <v>48</v>
          </cell>
          <cell r="Q2243">
            <v>72</v>
          </cell>
          <cell r="R2243">
            <v>57</v>
          </cell>
          <cell r="S2243">
            <v>78</v>
          </cell>
          <cell r="T2243">
            <v>50</v>
          </cell>
          <cell r="U2243">
            <v>75</v>
          </cell>
          <cell r="V2243">
            <v>56</v>
          </cell>
          <cell r="W2243">
            <v>76</v>
          </cell>
          <cell r="X2243">
            <v>54</v>
          </cell>
          <cell r="Y2243">
            <v>76</v>
          </cell>
          <cell r="Z2243">
            <v>56</v>
          </cell>
          <cell r="AA2243">
            <v>77</v>
          </cell>
          <cell r="AB2243">
            <v>59</v>
          </cell>
          <cell r="AC2243">
            <v>80</v>
          </cell>
          <cell r="AD2243">
            <v>58</v>
          </cell>
          <cell r="AE2243">
            <v>84</v>
          </cell>
          <cell r="AF2243">
            <v>62</v>
          </cell>
          <cell r="AG2243">
            <v>83</v>
          </cell>
          <cell r="AH2243">
            <v>58</v>
          </cell>
          <cell r="AI2243">
            <v>81</v>
          </cell>
          <cell r="AJ2243">
            <v>59</v>
          </cell>
          <cell r="AK2243">
            <v>86</v>
          </cell>
          <cell r="AL2243">
            <v>60</v>
          </cell>
          <cell r="AM2243">
            <v>85</v>
          </cell>
          <cell r="AN2243">
            <v>58</v>
          </cell>
          <cell r="AO2243">
            <v>78</v>
          </cell>
          <cell r="AP2243">
            <v>56</v>
          </cell>
          <cell r="AQ2243">
            <v>71</v>
          </cell>
          <cell r="AR2243">
            <v>57</v>
          </cell>
          <cell r="AS2243">
            <v>63</v>
          </cell>
          <cell r="AT2243">
            <v>40</v>
          </cell>
          <cell r="AU2243">
            <v>82</v>
          </cell>
          <cell r="AV2243">
            <v>60</v>
          </cell>
          <cell r="AW2243">
            <v>85</v>
          </cell>
          <cell r="AX2243">
            <v>58</v>
          </cell>
          <cell r="AY2243">
            <v>85</v>
          </cell>
          <cell r="AZ2243">
            <v>66</v>
          </cell>
        </row>
        <row r="2244">
          <cell r="B2244">
            <v>36649</v>
          </cell>
          <cell r="C2244">
            <v>76</v>
          </cell>
          <cell r="D2244">
            <v>36</v>
          </cell>
          <cell r="E2244">
            <v>99</v>
          </cell>
          <cell r="F2244">
            <v>68</v>
          </cell>
          <cell r="G2244">
            <v>76</v>
          </cell>
          <cell r="H2244">
            <v>36</v>
          </cell>
          <cell r="I2244">
            <v>98</v>
          </cell>
          <cell r="J2244">
            <v>61</v>
          </cell>
          <cell r="K2244">
            <v>71</v>
          </cell>
          <cell r="L2244">
            <v>37</v>
          </cell>
          <cell r="M2244">
            <v>71</v>
          </cell>
          <cell r="N2244">
            <v>42</v>
          </cell>
          <cell r="O2244">
            <v>72</v>
          </cell>
          <cell r="P2244">
            <v>41</v>
          </cell>
          <cell r="Q2244">
            <v>74</v>
          </cell>
          <cell r="R2244">
            <v>49</v>
          </cell>
          <cell r="S2244">
            <v>73</v>
          </cell>
          <cell r="T2244">
            <v>45</v>
          </cell>
          <cell r="U2244">
            <v>69</v>
          </cell>
          <cell r="V2244">
            <v>54</v>
          </cell>
          <cell r="W2244">
            <v>72</v>
          </cell>
          <cell r="X2244">
            <v>50</v>
          </cell>
          <cell r="Y2244">
            <v>75</v>
          </cell>
          <cell r="Z2244">
            <v>53</v>
          </cell>
          <cell r="AA2244">
            <v>77</v>
          </cell>
          <cell r="AB2244">
            <v>53</v>
          </cell>
          <cell r="AC2244">
            <v>76</v>
          </cell>
          <cell r="AD2244">
            <v>59</v>
          </cell>
          <cell r="AE2244">
            <v>83</v>
          </cell>
          <cell r="AF2244">
            <v>61</v>
          </cell>
          <cell r="AG2244">
            <v>80</v>
          </cell>
          <cell r="AH2244">
            <v>60</v>
          </cell>
          <cell r="AI2244">
            <v>83</v>
          </cell>
          <cell r="AJ2244">
            <v>64</v>
          </cell>
          <cell r="AK2244">
            <v>86</v>
          </cell>
          <cell r="AL2244">
            <v>55</v>
          </cell>
          <cell r="AM2244">
            <v>89</v>
          </cell>
          <cell r="AN2244">
            <v>56</v>
          </cell>
          <cell r="AO2244">
            <v>78</v>
          </cell>
          <cell r="AP2244">
            <v>57</v>
          </cell>
          <cell r="AQ2244">
            <v>69</v>
          </cell>
          <cell r="AR2244">
            <v>58</v>
          </cell>
          <cell r="AS2244">
            <v>68</v>
          </cell>
          <cell r="AT2244">
            <v>35</v>
          </cell>
          <cell r="AU2244">
            <v>79</v>
          </cell>
          <cell r="AV2244">
            <v>57</v>
          </cell>
          <cell r="AW2244">
            <v>86</v>
          </cell>
          <cell r="AX2244">
            <v>58</v>
          </cell>
          <cell r="AY2244">
            <v>88</v>
          </cell>
          <cell r="AZ2244">
            <v>64</v>
          </cell>
        </row>
        <row r="2245">
          <cell r="B2245">
            <v>36650</v>
          </cell>
          <cell r="C2245">
            <v>75</v>
          </cell>
          <cell r="D2245">
            <v>37</v>
          </cell>
          <cell r="E2245">
            <v>99</v>
          </cell>
          <cell r="F2245">
            <v>70</v>
          </cell>
          <cell r="G2245">
            <v>75</v>
          </cell>
          <cell r="H2245">
            <v>37</v>
          </cell>
          <cell r="I2245">
            <v>99</v>
          </cell>
          <cell r="J2245">
            <v>62</v>
          </cell>
          <cell r="K2245">
            <v>75</v>
          </cell>
          <cell r="L2245">
            <v>46</v>
          </cell>
          <cell r="M2245">
            <v>69</v>
          </cell>
          <cell r="N2245">
            <v>50</v>
          </cell>
          <cell r="O2245">
            <v>76</v>
          </cell>
          <cell r="P2245">
            <v>47</v>
          </cell>
          <cell r="Q2245">
            <v>76</v>
          </cell>
          <cell r="R2245">
            <v>53</v>
          </cell>
          <cell r="S2245">
            <v>78</v>
          </cell>
          <cell r="T2245">
            <v>49</v>
          </cell>
          <cell r="U2245">
            <v>75</v>
          </cell>
          <cell r="V2245">
            <v>54</v>
          </cell>
          <cell r="W2245">
            <v>71</v>
          </cell>
          <cell r="X2245">
            <v>54</v>
          </cell>
          <cell r="Y2245">
            <v>77</v>
          </cell>
          <cell r="Z2245">
            <v>53</v>
          </cell>
          <cell r="AA2245">
            <v>80</v>
          </cell>
          <cell r="AB2245">
            <v>48</v>
          </cell>
          <cell r="AC2245">
            <v>77</v>
          </cell>
          <cell r="AD2245">
            <v>53</v>
          </cell>
          <cell r="AE2245">
            <v>81</v>
          </cell>
          <cell r="AF2245">
            <v>57</v>
          </cell>
          <cell r="AG2245">
            <v>80</v>
          </cell>
          <cell r="AH2245">
            <v>60</v>
          </cell>
          <cell r="AI2245">
            <v>78</v>
          </cell>
          <cell r="AJ2245">
            <v>62</v>
          </cell>
          <cell r="AK2245">
            <v>84</v>
          </cell>
          <cell r="AL2245">
            <v>58</v>
          </cell>
          <cell r="AM2245">
            <v>85</v>
          </cell>
          <cell r="AN2245">
            <v>58</v>
          </cell>
          <cell r="AO2245">
            <v>78.5</v>
          </cell>
          <cell r="AP2245">
            <v>59</v>
          </cell>
          <cell r="AQ2245">
            <v>70</v>
          </cell>
          <cell r="AR2245">
            <v>61</v>
          </cell>
          <cell r="AS2245">
            <v>74</v>
          </cell>
          <cell r="AT2245">
            <v>50</v>
          </cell>
          <cell r="AU2245">
            <v>79</v>
          </cell>
          <cell r="AV2245">
            <v>68</v>
          </cell>
          <cell r="AW2245">
            <v>85</v>
          </cell>
          <cell r="AX2245">
            <v>60</v>
          </cell>
          <cell r="AY2245">
            <v>89</v>
          </cell>
          <cell r="AZ2245">
            <v>66</v>
          </cell>
        </row>
        <row r="2246">
          <cell r="B2246">
            <v>36651</v>
          </cell>
          <cell r="C2246">
            <v>74</v>
          </cell>
          <cell r="D2246">
            <v>33</v>
          </cell>
          <cell r="E2246">
            <v>98</v>
          </cell>
          <cell r="F2246">
            <v>68</v>
          </cell>
          <cell r="G2246">
            <v>74</v>
          </cell>
          <cell r="H2246">
            <v>33</v>
          </cell>
          <cell r="I2246">
            <v>97</v>
          </cell>
          <cell r="J2246">
            <v>64</v>
          </cell>
          <cell r="K2246">
            <v>86</v>
          </cell>
          <cell r="L2246">
            <v>56</v>
          </cell>
          <cell r="M2246">
            <v>86</v>
          </cell>
          <cell r="N2246">
            <v>57</v>
          </cell>
          <cell r="O2246">
            <v>86</v>
          </cell>
          <cell r="P2246">
            <v>57</v>
          </cell>
          <cell r="Q2246">
            <v>87</v>
          </cell>
          <cell r="R2246">
            <v>62</v>
          </cell>
          <cell r="S2246">
            <v>85</v>
          </cell>
          <cell r="T2246">
            <v>59</v>
          </cell>
          <cell r="U2246">
            <v>85</v>
          </cell>
          <cell r="V2246">
            <v>59</v>
          </cell>
          <cell r="W2246">
            <v>77</v>
          </cell>
          <cell r="X2246">
            <v>51</v>
          </cell>
          <cell r="Y2246">
            <v>80</v>
          </cell>
          <cell r="Z2246">
            <v>55</v>
          </cell>
          <cell r="AA2246">
            <v>82</v>
          </cell>
          <cell r="AB2246">
            <v>51</v>
          </cell>
          <cell r="AC2246">
            <v>80</v>
          </cell>
          <cell r="AD2246">
            <v>49</v>
          </cell>
          <cell r="AE2246">
            <v>84</v>
          </cell>
          <cell r="AF2246">
            <v>53</v>
          </cell>
          <cell r="AG2246">
            <v>82</v>
          </cell>
          <cell r="AH2246">
            <v>60</v>
          </cell>
          <cell r="AI2246">
            <v>81</v>
          </cell>
          <cell r="AJ2246">
            <v>58</v>
          </cell>
          <cell r="AK2246">
            <v>85</v>
          </cell>
          <cell r="AL2246">
            <v>51</v>
          </cell>
          <cell r="AM2246">
            <v>86</v>
          </cell>
          <cell r="AN2246">
            <v>53</v>
          </cell>
          <cell r="AO2246">
            <v>73</v>
          </cell>
          <cell r="AP2246">
            <v>58</v>
          </cell>
          <cell r="AQ2246">
            <v>68</v>
          </cell>
          <cell r="AR2246">
            <v>60</v>
          </cell>
          <cell r="AS2246">
            <v>79</v>
          </cell>
          <cell r="AT2246">
            <v>57</v>
          </cell>
          <cell r="AU2246">
            <v>80</v>
          </cell>
          <cell r="AV2246">
            <v>66</v>
          </cell>
          <cell r="AW2246">
            <v>85</v>
          </cell>
          <cell r="AX2246">
            <v>62</v>
          </cell>
          <cell r="AY2246">
            <v>87</v>
          </cell>
          <cell r="AZ2246">
            <v>65</v>
          </cell>
        </row>
        <row r="2247">
          <cell r="B2247">
            <v>36652</v>
          </cell>
          <cell r="C2247">
            <v>74</v>
          </cell>
          <cell r="D2247">
            <v>33</v>
          </cell>
          <cell r="E2247">
            <v>98</v>
          </cell>
          <cell r="F2247">
            <v>68</v>
          </cell>
          <cell r="G2247">
            <v>74</v>
          </cell>
          <cell r="H2247">
            <v>33</v>
          </cell>
          <cell r="I2247">
            <v>97</v>
          </cell>
          <cell r="J2247">
            <v>64</v>
          </cell>
          <cell r="K2247">
            <v>86</v>
          </cell>
          <cell r="L2247">
            <v>56</v>
          </cell>
          <cell r="M2247">
            <v>86</v>
          </cell>
          <cell r="N2247">
            <v>57</v>
          </cell>
          <cell r="O2247">
            <v>86</v>
          </cell>
          <cell r="P2247">
            <v>57</v>
          </cell>
          <cell r="Q2247">
            <v>87</v>
          </cell>
          <cell r="R2247">
            <v>62</v>
          </cell>
          <cell r="S2247">
            <v>85</v>
          </cell>
          <cell r="T2247">
            <v>59</v>
          </cell>
          <cell r="U2247">
            <v>85</v>
          </cell>
          <cell r="V2247">
            <v>59</v>
          </cell>
          <cell r="W2247">
            <v>77</v>
          </cell>
          <cell r="X2247">
            <v>51</v>
          </cell>
          <cell r="Y2247">
            <v>80</v>
          </cell>
          <cell r="Z2247">
            <v>55</v>
          </cell>
          <cell r="AA2247">
            <v>82</v>
          </cell>
          <cell r="AB2247">
            <v>51</v>
          </cell>
          <cell r="AC2247">
            <v>80</v>
          </cell>
          <cell r="AD2247">
            <v>49</v>
          </cell>
          <cell r="AE2247">
            <v>84</v>
          </cell>
          <cell r="AF2247">
            <v>53</v>
          </cell>
          <cell r="AG2247">
            <v>82</v>
          </cell>
          <cell r="AH2247">
            <v>60</v>
          </cell>
          <cell r="AI2247">
            <v>81</v>
          </cell>
          <cell r="AJ2247">
            <v>58</v>
          </cell>
          <cell r="AK2247">
            <v>85</v>
          </cell>
          <cell r="AL2247">
            <v>51</v>
          </cell>
          <cell r="AM2247">
            <v>86</v>
          </cell>
          <cell r="AN2247">
            <v>53</v>
          </cell>
          <cell r="AO2247">
            <v>73</v>
          </cell>
          <cell r="AP2247">
            <v>58</v>
          </cell>
          <cell r="AQ2247">
            <v>68</v>
          </cell>
          <cell r="AR2247">
            <v>60</v>
          </cell>
          <cell r="AS2247">
            <v>79</v>
          </cell>
          <cell r="AT2247">
            <v>57</v>
          </cell>
          <cell r="AU2247">
            <v>80</v>
          </cell>
          <cell r="AV2247">
            <v>66</v>
          </cell>
          <cell r="AW2247">
            <v>85</v>
          </cell>
          <cell r="AX2247">
            <v>62</v>
          </cell>
          <cell r="AY2247">
            <v>87</v>
          </cell>
          <cell r="AZ2247">
            <v>65</v>
          </cell>
        </row>
        <row r="2248">
          <cell r="B2248">
            <v>36653</v>
          </cell>
          <cell r="C2248">
            <v>69</v>
          </cell>
          <cell r="D2248">
            <v>42</v>
          </cell>
          <cell r="E2248">
            <v>97</v>
          </cell>
          <cell r="F2248">
            <v>70</v>
          </cell>
          <cell r="G2248">
            <v>69</v>
          </cell>
          <cell r="H2248">
            <v>42</v>
          </cell>
          <cell r="I2248">
            <v>94</v>
          </cell>
          <cell r="J2248">
            <v>60</v>
          </cell>
          <cell r="K2248">
            <v>89</v>
          </cell>
          <cell r="L2248">
            <v>60</v>
          </cell>
          <cell r="M2248">
            <v>91</v>
          </cell>
          <cell r="N2248">
            <v>65</v>
          </cell>
          <cell r="O2248">
            <v>92</v>
          </cell>
          <cell r="P2248">
            <v>63</v>
          </cell>
          <cell r="Q2248">
            <v>90</v>
          </cell>
          <cell r="R2248">
            <v>67</v>
          </cell>
          <cell r="S2248">
            <v>91</v>
          </cell>
          <cell r="T2248">
            <v>65</v>
          </cell>
          <cell r="U2248">
            <v>91</v>
          </cell>
          <cell r="V2248">
            <v>65</v>
          </cell>
          <cell r="W2248">
            <v>82</v>
          </cell>
          <cell r="X2248">
            <v>51</v>
          </cell>
          <cell r="Y2248">
            <v>85</v>
          </cell>
          <cell r="Z2248">
            <v>59</v>
          </cell>
          <cell r="AA2248">
            <v>87</v>
          </cell>
          <cell r="AB2248">
            <v>59</v>
          </cell>
          <cell r="AC2248">
            <v>85</v>
          </cell>
          <cell r="AD2248">
            <v>55</v>
          </cell>
          <cell r="AE2248">
            <v>89</v>
          </cell>
          <cell r="AF2248">
            <v>60</v>
          </cell>
          <cell r="AG2248">
            <v>86</v>
          </cell>
          <cell r="AH2248">
            <v>59</v>
          </cell>
          <cell r="AI2248">
            <v>85</v>
          </cell>
          <cell r="AJ2248">
            <v>61</v>
          </cell>
          <cell r="AK2248">
            <v>90</v>
          </cell>
          <cell r="AL2248">
            <v>52</v>
          </cell>
          <cell r="AM2248">
            <v>89</v>
          </cell>
          <cell r="AN2248">
            <v>54</v>
          </cell>
          <cell r="AO2248">
            <v>70.5</v>
          </cell>
          <cell r="AP2248">
            <v>55</v>
          </cell>
          <cell r="AQ2248">
            <v>68</v>
          </cell>
          <cell r="AR2248">
            <v>57</v>
          </cell>
          <cell r="AS2248">
            <v>89</v>
          </cell>
          <cell r="AT2248">
            <v>57</v>
          </cell>
          <cell r="AU2248">
            <v>80</v>
          </cell>
          <cell r="AV2248">
            <v>57</v>
          </cell>
          <cell r="AW2248">
            <v>88</v>
          </cell>
          <cell r="AX2248">
            <v>62</v>
          </cell>
          <cell r="AY2248">
            <v>86</v>
          </cell>
          <cell r="AZ2248">
            <v>67</v>
          </cell>
        </row>
        <row r="2249">
          <cell r="B2249">
            <v>36654</v>
          </cell>
          <cell r="C2249">
            <v>69</v>
          </cell>
          <cell r="D2249">
            <v>45</v>
          </cell>
          <cell r="E2249">
            <v>92</v>
          </cell>
          <cell r="F2249">
            <v>74</v>
          </cell>
          <cell r="G2249">
            <v>69</v>
          </cell>
          <cell r="H2249">
            <v>45</v>
          </cell>
          <cell r="I2249">
            <v>93</v>
          </cell>
          <cell r="J2249">
            <v>67</v>
          </cell>
          <cell r="K2249">
            <v>91</v>
          </cell>
          <cell r="L2249">
            <v>59</v>
          </cell>
          <cell r="M2249">
            <v>90</v>
          </cell>
          <cell r="N2249">
            <v>67</v>
          </cell>
          <cell r="O2249">
            <v>92</v>
          </cell>
          <cell r="P2249">
            <v>68</v>
          </cell>
          <cell r="Q2249">
            <v>90</v>
          </cell>
          <cell r="R2249">
            <v>69</v>
          </cell>
          <cell r="S2249">
            <v>91</v>
          </cell>
          <cell r="T2249">
            <v>61</v>
          </cell>
          <cell r="U2249">
            <v>92</v>
          </cell>
          <cell r="V2249">
            <v>68</v>
          </cell>
          <cell r="W2249">
            <v>80</v>
          </cell>
          <cell r="X2249">
            <v>52</v>
          </cell>
          <cell r="Y2249">
            <v>85</v>
          </cell>
          <cell r="Z2249">
            <v>59</v>
          </cell>
          <cell r="AA2249">
            <v>87</v>
          </cell>
          <cell r="AB2249">
            <v>61</v>
          </cell>
          <cell r="AC2249">
            <v>83</v>
          </cell>
          <cell r="AD2249">
            <v>60</v>
          </cell>
          <cell r="AE2249">
            <v>90</v>
          </cell>
          <cell r="AF2249">
            <v>61</v>
          </cell>
          <cell r="AG2249">
            <v>85</v>
          </cell>
          <cell r="AH2249">
            <v>60</v>
          </cell>
          <cell r="AI2249">
            <v>84</v>
          </cell>
          <cell r="AJ2249">
            <v>62</v>
          </cell>
          <cell r="AK2249">
            <v>91</v>
          </cell>
          <cell r="AL2249">
            <v>53</v>
          </cell>
          <cell r="AM2249">
            <v>90</v>
          </cell>
          <cell r="AN2249">
            <v>54</v>
          </cell>
          <cell r="AO2249">
            <v>76</v>
          </cell>
          <cell r="AP2249">
            <v>60</v>
          </cell>
          <cell r="AQ2249">
            <v>71</v>
          </cell>
          <cell r="AR2249">
            <v>59</v>
          </cell>
          <cell r="AS2249">
            <v>88</v>
          </cell>
          <cell r="AT2249">
            <v>65</v>
          </cell>
          <cell r="AU2249">
            <v>81</v>
          </cell>
          <cell r="AV2249">
            <v>57</v>
          </cell>
          <cell r="AW2249">
            <v>89</v>
          </cell>
          <cell r="AX2249">
            <v>56</v>
          </cell>
          <cell r="AY2249">
            <v>87</v>
          </cell>
          <cell r="AZ2249">
            <v>69</v>
          </cell>
        </row>
        <row r="2250">
          <cell r="B2250">
            <v>36655</v>
          </cell>
          <cell r="C2250">
            <v>77</v>
          </cell>
          <cell r="D2250">
            <v>30</v>
          </cell>
          <cell r="E2250">
            <v>96</v>
          </cell>
          <cell r="F2250">
            <v>72</v>
          </cell>
          <cell r="G2250">
            <v>77</v>
          </cell>
          <cell r="H2250">
            <v>30</v>
          </cell>
          <cell r="I2250">
            <v>95</v>
          </cell>
          <cell r="J2250">
            <v>64</v>
          </cell>
          <cell r="K2250">
            <v>89</v>
          </cell>
          <cell r="L2250">
            <v>63</v>
          </cell>
          <cell r="M2250">
            <v>88</v>
          </cell>
          <cell r="N2250">
            <v>69</v>
          </cell>
          <cell r="O2250">
            <v>90</v>
          </cell>
          <cell r="P2250">
            <v>66</v>
          </cell>
          <cell r="Q2250">
            <v>88</v>
          </cell>
          <cell r="R2250">
            <v>70</v>
          </cell>
          <cell r="S2250">
            <v>89</v>
          </cell>
          <cell r="T2250">
            <v>65</v>
          </cell>
          <cell r="U2250">
            <v>90</v>
          </cell>
          <cell r="V2250">
            <v>68</v>
          </cell>
          <cell r="W2250">
            <v>82</v>
          </cell>
          <cell r="X2250">
            <v>52</v>
          </cell>
          <cell r="Y2250">
            <v>84</v>
          </cell>
          <cell r="Z2250">
            <v>64</v>
          </cell>
          <cell r="AA2250">
            <v>86</v>
          </cell>
          <cell r="AB2250">
            <v>63</v>
          </cell>
          <cell r="AC2250">
            <v>84</v>
          </cell>
          <cell r="AD2250">
            <v>61</v>
          </cell>
          <cell r="AE2250">
            <v>90</v>
          </cell>
          <cell r="AF2250">
            <v>63</v>
          </cell>
          <cell r="AG2250">
            <v>87</v>
          </cell>
          <cell r="AH2250">
            <v>62</v>
          </cell>
          <cell r="AI2250">
            <v>84</v>
          </cell>
          <cell r="AJ2250">
            <v>63</v>
          </cell>
          <cell r="AK2250">
            <v>91</v>
          </cell>
          <cell r="AL2250">
            <v>56</v>
          </cell>
          <cell r="AM2250">
            <v>89</v>
          </cell>
          <cell r="AN2250">
            <v>56</v>
          </cell>
          <cell r="AO2250">
            <v>74</v>
          </cell>
          <cell r="AP2250">
            <v>57.5</v>
          </cell>
          <cell r="AQ2250">
            <v>67</v>
          </cell>
          <cell r="AR2250">
            <v>60</v>
          </cell>
          <cell r="AS2250">
            <v>90</v>
          </cell>
          <cell r="AT2250">
            <v>62</v>
          </cell>
          <cell r="AU2250">
            <v>85</v>
          </cell>
          <cell r="AV2250">
            <v>64</v>
          </cell>
          <cell r="AW2250">
            <v>91</v>
          </cell>
          <cell r="AX2250">
            <v>66</v>
          </cell>
          <cell r="AY2250">
            <v>88</v>
          </cell>
          <cell r="AZ2250">
            <v>71</v>
          </cell>
        </row>
        <row r="2251">
          <cell r="B2251">
            <v>36656</v>
          </cell>
          <cell r="C2251">
            <v>71</v>
          </cell>
          <cell r="D2251">
            <v>53</v>
          </cell>
          <cell r="E2251">
            <v>100</v>
          </cell>
          <cell r="F2251">
            <v>74</v>
          </cell>
          <cell r="G2251">
            <v>71</v>
          </cell>
          <cell r="H2251">
            <v>53</v>
          </cell>
          <cell r="I2251">
            <v>98</v>
          </cell>
          <cell r="J2251">
            <v>67</v>
          </cell>
          <cell r="K2251">
            <v>75</v>
          </cell>
          <cell r="L2251">
            <v>52</v>
          </cell>
          <cell r="M2251">
            <v>80</v>
          </cell>
          <cell r="N2251">
            <v>68</v>
          </cell>
          <cell r="O2251">
            <v>87</v>
          </cell>
          <cell r="P2251">
            <v>56</v>
          </cell>
          <cell r="Q2251">
            <v>87</v>
          </cell>
          <cell r="R2251">
            <v>60</v>
          </cell>
          <cell r="S2251">
            <v>87</v>
          </cell>
          <cell r="T2251">
            <v>57</v>
          </cell>
          <cell r="U2251">
            <v>91</v>
          </cell>
          <cell r="V2251">
            <v>65</v>
          </cell>
          <cell r="W2251">
            <v>78</v>
          </cell>
          <cell r="X2251">
            <v>56</v>
          </cell>
          <cell r="Y2251">
            <v>85</v>
          </cell>
          <cell r="Z2251">
            <v>63</v>
          </cell>
          <cell r="AA2251">
            <v>87</v>
          </cell>
          <cell r="AB2251">
            <v>66</v>
          </cell>
          <cell r="AC2251">
            <v>83</v>
          </cell>
          <cell r="AD2251">
            <v>54</v>
          </cell>
          <cell r="AE2251">
            <v>88</v>
          </cell>
          <cell r="AF2251">
            <v>65</v>
          </cell>
          <cell r="AG2251">
            <v>87</v>
          </cell>
          <cell r="AH2251">
            <v>70</v>
          </cell>
          <cell r="AI2251">
            <v>82</v>
          </cell>
          <cell r="AJ2251">
            <v>65</v>
          </cell>
          <cell r="AK2251">
            <v>87</v>
          </cell>
          <cell r="AL2251">
            <v>67</v>
          </cell>
          <cell r="AM2251">
            <v>87</v>
          </cell>
          <cell r="AN2251">
            <v>64</v>
          </cell>
          <cell r="AO2251">
            <v>67.5</v>
          </cell>
          <cell r="AP2251">
            <v>54</v>
          </cell>
          <cell r="AQ2251">
            <v>65</v>
          </cell>
          <cell r="AR2251">
            <v>57</v>
          </cell>
          <cell r="AS2251">
            <v>73</v>
          </cell>
          <cell r="AT2251">
            <v>51</v>
          </cell>
          <cell r="AU2251">
            <v>92</v>
          </cell>
          <cell r="AV2251">
            <v>66</v>
          </cell>
          <cell r="AW2251">
            <v>89</v>
          </cell>
          <cell r="AX2251">
            <v>65</v>
          </cell>
          <cell r="AY2251">
            <v>87</v>
          </cell>
          <cell r="AZ2251">
            <v>71</v>
          </cell>
        </row>
        <row r="2252">
          <cell r="B2252">
            <v>36657</v>
          </cell>
          <cell r="C2252">
            <v>62</v>
          </cell>
          <cell r="D2252">
            <v>38</v>
          </cell>
          <cell r="E2252">
            <v>84</v>
          </cell>
          <cell r="F2252">
            <v>71</v>
          </cell>
          <cell r="G2252">
            <v>62</v>
          </cell>
          <cell r="H2252">
            <v>38</v>
          </cell>
          <cell r="I2252">
            <v>91</v>
          </cell>
          <cell r="J2252">
            <v>69</v>
          </cell>
          <cell r="K2252">
            <v>74</v>
          </cell>
          <cell r="L2252">
            <v>52</v>
          </cell>
          <cell r="M2252">
            <v>80</v>
          </cell>
          <cell r="N2252">
            <v>57</v>
          </cell>
          <cell r="O2252">
            <v>78</v>
          </cell>
          <cell r="P2252">
            <v>48</v>
          </cell>
          <cell r="Q2252">
            <v>80</v>
          </cell>
          <cell r="R2252">
            <v>55</v>
          </cell>
          <cell r="S2252">
            <v>80</v>
          </cell>
          <cell r="T2252">
            <v>47</v>
          </cell>
          <cell r="U2252">
            <v>79</v>
          </cell>
          <cell r="V2252">
            <v>59</v>
          </cell>
          <cell r="W2252">
            <v>80</v>
          </cell>
          <cell r="X2252">
            <v>46</v>
          </cell>
          <cell r="Y2252">
            <v>80</v>
          </cell>
          <cell r="Z2252">
            <v>49</v>
          </cell>
          <cell r="AA2252">
            <v>83</v>
          </cell>
          <cell r="AB2252">
            <v>48</v>
          </cell>
          <cell r="AC2252">
            <v>80</v>
          </cell>
          <cell r="AD2252">
            <v>47</v>
          </cell>
          <cell r="AE2252">
            <v>88</v>
          </cell>
          <cell r="AF2252">
            <v>54</v>
          </cell>
          <cell r="AG2252">
            <v>87</v>
          </cell>
          <cell r="AH2252">
            <v>66</v>
          </cell>
          <cell r="AI2252">
            <v>88</v>
          </cell>
          <cell r="AJ2252">
            <v>58</v>
          </cell>
          <cell r="AK2252">
            <v>91</v>
          </cell>
          <cell r="AL2252">
            <v>57</v>
          </cell>
          <cell r="AM2252">
            <v>92</v>
          </cell>
          <cell r="AN2252">
            <v>60</v>
          </cell>
          <cell r="AO2252">
            <v>71.5</v>
          </cell>
          <cell r="AP2252">
            <v>51.5</v>
          </cell>
          <cell r="AQ2252">
            <v>71</v>
          </cell>
          <cell r="AR2252">
            <v>57</v>
          </cell>
          <cell r="AS2252">
            <v>67</v>
          </cell>
          <cell r="AT2252">
            <v>50</v>
          </cell>
          <cell r="AU2252">
            <v>90</v>
          </cell>
          <cell r="AV2252">
            <v>66</v>
          </cell>
          <cell r="AW2252">
            <v>93</v>
          </cell>
          <cell r="AX2252">
            <v>68</v>
          </cell>
          <cell r="AY2252">
            <v>89</v>
          </cell>
          <cell r="AZ2252">
            <v>74</v>
          </cell>
        </row>
        <row r="2253">
          <cell r="B2253">
            <v>36658</v>
          </cell>
          <cell r="C2253">
            <v>59</v>
          </cell>
          <cell r="D2253">
            <v>24</v>
          </cell>
          <cell r="E2253">
            <v>87</v>
          </cell>
          <cell r="F2253">
            <v>65</v>
          </cell>
          <cell r="G2253">
            <v>59</v>
          </cell>
          <cell r="H2253">
            <v>24</v>
          </cell>
          <cell r="I2253">
            <v>84</v>
          </cell>
          <cell r="J2253">
            <v>57</v>
          </cell>
          <cell r="K2253">
            <v>73</v>
          </cell>
          <cell r="L2253">
            <v>56</v>
          </cell>
          <cell r="M2253">
            <v>82</v>
          </cell>
          <cell r="N2253">
            <v>64</v>
          </cell>
          <cell r="O2253">
            <v>88</v>
          </cell>
          <cell r="P2253">
            <v>57</v>
          </cell>
          <cell r="Q2253">
            <v>88</v>
          </cell>
          <cell r="R2253">
            <v>65</v>
          </cell>
          <cell r="S2253">
            <v>91</v>
          </cell>
          <cell r="T2253">
            <v>59</v>
          </cell>
          <cell r="U2253">
            <v>91</v>
          </cell>
          <cell r="V2253">
            <v>65</v>
          </cell>
          <cell r="W2253">
            <v>87</v>
          </cell>
          <cell r="X2253">
            <v>54</v>
          </cell>
          <cell r="Y2253">
            <v>88</v>
          </cell>
          <cell r="Z2253">
            <v>59</v>
          </cell>
          <cell r="AA2253">
            <v>91</v>
          </cell>
          <cell r="AB2253">
            <v>60</v>
          </cell>
          <cell r="AC2253">
            <v>89</v>
          </cell>
          <cell r="AD2253">
            <v>59</v>
          </cell>
          <cell r="AE2253">
            <v>97</v>
          </cell>
          <cell r="AF2253">
            <v>66</v>
          </cell>
          <cell r="AG2253">
            <v>95</v>
          </cell>
          <cell r="AH2253">
            <v>67</v>
          </cell>
          <cell r="AI2253">
            <v>84</v>
          </cell>
          <cell r="AJ2253">
            <v>67</v>
          </cell>
          <cell r="AK2253">
            <v>94</v>
          </cell>
          <cell r="AL2253">
            <v>60</v>
          </cell>
          <cell r="AM2253">
            <v>91</v>
          </cell>
          <cell r="AN2253">
            <v>66</v>
          </cell>
          <cell r="AO2253">
            <v>77.5</v>
          </cell>
          <cell r="AP2253">
            <v>49</v>
          </cell>
          <cell r="AQ2253">
            <v>78</v>
          </cell>
          <cell r="AR2253">
            <v>53</v>
          </cell>
          <cell r="AS2253">
            <v>63</v>
          </cell>
          <cell r="AT2253">
            <v>52</v>
          </cell>
          <cell r="AU2253">
            <v>89</v>
          </cell>
          <cell r="AV2253">
            <v>67</v>
          </cell>
          <cell r="AW2253">
            <v>93</v>
          </cell>
          <cell r="AX2253">
            <v>66</v>
          </cell>
          <cell r="AY2253">
            <v>91</v>
          </cell>
          <cell r="AZ2253">
            <v>72</v>
          </cell>
        </row>
        <row r="2254">
          <cell r="B2254">
            <v>36659</v>
          </cell>
          <cell r="C2254">
            <v>69</v>
          </cell>
          <cell r="D2254">
            <v>24</v>
          </cell>
          <cell r="E2254">
            <v>92</v>
          </cell>
          <cell r="F2254">
            <v>63</v>
          </cell>
          <cell r="G2254">
            <v>69</v>
          </cell>
          <cell r="H2254">
            <v>24</v>
          </cell>
          <cell r="I2254">
            <v>92</v>
          </cell>
          <cell r="J2254">
            <v>54</v>
          </cell>
          <cell r="K2254">
            <v>82</v>
          </cell>
          <cell r="L2254">
            <v>55</v>
          </cell>
          <cell r="M2254">
            <v>83</v>
          </cell>
          <cell r="N2254">
            <v>60</v>
          </cell>
          <cell r="O2254">
            <v>92</v>
          </cell>
          <cell r="P2254">
            <v>62</v>
          </cell>
          <cell r="Q2254">
            <v>91</v>
          </cell>
          <cell r="R2254">
            <v>65</v>
          </cell>
          <cell r="S2254">
            <v>94</v>
          </cell>
          <cell r="T2254">
            <v>66</v>
          </cell>
          <cell r="U2254">
            <v>96</v>
          </cell>
          <cell r="V2254">
            <v>72</v>
          </cell>
          <cell r="W2254">
            <v>85</v>
          </cell>
          <cell r="X2254">
            <v>62</v>
          </cell>
          <cell r="Y2254">
            <v>90</v>
          </cell>
          <cell r="Z2254">
            <v>64</v>
          </cell>
          <cell r="AA2254">
            <v>93</v>
          </cell>
          <cell r="AB2254">
            <v>65</v>
          </cell>
          <cell r="AC2254">
            <v>89</v>
          </cell>
          <cell r="AD2254">
            <v>62</v>
          </cell>
          <cell r="AE2254">
            <v>97</v>
          </cell>
          <cell r="AF2254">
            <v>68</v>
          </cell>
          <cell r="AG2254">
            <v>95</v>
          </cell>
          <cell r="AH2254">
            <v>72</v>
          </cell>
          <cell r="AI2254">
            <v>88</v>
          </cell>
          <cell r="AJ2254">
            <v>70</v>
          </cell>
          <cell r="AK2254">
            <v>95</v>
          </cell>
          <cell r="AL2254">
            <v>63</v>
          </cell>
          <cell r="AM2254">
            <v>97</v>
          </cell>
          <cell r="AN2254">
            <v>68</v>
          </cell>
          <cell r="AO2254">
            <v>78</v>
          </cell>
          <cell r="AP2254">
            <v>52.5</v>
          </cell>
          <cell r="AQ2254">
            <v>72</v>
          </cell>
          <cell r="AR2254">
            <v>53</v>
          </cell>
          <cell r="AS2254">
            <v>73</v>
          </cell>
          <cell r="AT2254">
            <v>54</v>
          </cell>
          <cell r="AU2254">
            <v>92</v>
          </cell>
          <cell r="AV2254">
            <v>67</v>
          </cell>
          <cell r="AW2254">
            <v>93</v>
          </cell>
          <cell r="AX2254">
            <v>69</v>
          </cell>
          <cell r="AY2254">
            <v>89</v>
          </cell>
          <cell r="AZ2254">
            <v>75</v>
          </cell>
        </row>
        <row r="2255">
          <cell r="B2255">
            <v>36660</v>
          </cell>
          <cell r="C2255">
            <v>73</v>
          </cell>
          <cell r="D2255">
            <v>31</v>
          </cell>
          <cell r="E2255">
            <v>99</v>
          </cell>
          <cell r="F2255">
            <v>66</v>
          </cell>
          <cell r="G2255">
            <v>73</v>
          </cell>
          <cell r="H2255">
            <v>31</v>
          </cell>
          <cell r="I2255">
            <v>100</v>
          </cell>
          <cell r="J2255">
            <v>59</v>
          </cell>
          <cell r="K2255">
            <v>69</v>
          </cell>
          <cell r="L2255">
            <v>49</v>
          </cell>
          <cell r="M2255">
            <v>72</v>
          </cell>
          <cell r="N2255">
            <v>55</v>
          </cell>
          <cell r="O2255">
            <v>74</v>
          </cell>
          <cell r="P2255">
            <v>55</v>
          </cell>
          <cell r="Q2255">
            <v>77</v>
          </cell>
          <cell r="R2255">
            <v>60</v>
          </cell>
          <cell r="S2255">
            <v>79</v>
          </cell>
          <cell r="T2255">
            <v>60</v>
          </cell>
          <cell r="U2255">
            <v>77</v>
          </cell>
          <cell r="V2255">
            <v>63</v>
          </cell>
          <cell r="W2255">
            <v>73</v>
          </cell>
          <cell r="X2255">
            <v>57</v>
          </cell>
          <cell r="Y2255">
            <v>76</v>
          </cell>
          <cell r="Z2255">
            <v>60</v>
          </cell>
          <cell r="AA2255">
            <v>82</v>
          </cell>
          <cell r="AB2255">
            <v>57</v>
          </cell>
          <cell r="AC2255">
            <v>77</v>
          </cell>
          <cell r="AD2255">
            <v>59</v>
          </cell>
          <cell r="AE2255">
            <v>85</v>
          </cell>
          <cell r="AF2255">
            <v>65</v>
          </cell>
          <cell r="AG2255">
            <v>85</v>
          </cell>
          <cell r="AH2255">
            <v>68</v>
          </cell>
          <cell r="AI2255">
            <v>80</v>
          </cell>
          <cell r="AJ2255">
            <v>60</v>
          </cell>
          <cell r="AK2255">
            <v>89</v>
          </cell>
          <cell r="AL2255">
            <v>62</v>
          </cell>
          <cell r="AM2255">
            <v>87</v>
          </cell>
          <cell r="AN2255">
            <v>66</v>
          </cell>
          <cell r="AO2255">
            <v>69.5</v>
          </cell>
          <cell r="AP2255">
            <v>54</v>
          </cell>
          <cell r="AQ2255">
            <v>66</v>
          </cell>
          <cell r="AR2255">
            <v>54</v>
          </cell>
          <cell r="AS2255">
            <v>64</v>
          </cell>
          <cell r="AT2255">
            <v>47</v>
          </cell>
          <cell r="AU2255">
            <v>93</v>
          </cell>
          <cell r="AV2255">
            <v>66</v>
          </cell>
          <cell r="AW2255">
            <v>94</v>
          </cell>
          <cell r="AX2255">
            <v>69</v>
          </cell>
          <cell r="AY2255">
            <v>89</v>
          </cell>
          <cell r="AZ2255">
            <v>73</v>
          </cell>
        </row>
        <row r="2256">
          <cell r="B2256">
            <v>36661</v>
          </cell>
          <cell r="C2256">
            <v>74</v>
          </cell>
          <cell r="D2256">
            <v>32</v>
          </cell>
          <cell r="E2256">
            <v>100</v>
          </cell>
          <cell r="F2256">
            <v>70</v>
          </cell>
          <cell r="G2256">
            <v>74</v>
          </cell>
          <cell r="H2256">
            <v>32</v>
          </cell>
          <cell r="I2256">
            <v>103</v>
          </cell>
          <cell r="J2256">
            <v>65</v>
          </cell>
          <cell r="K2256">
            <v>63</v>
          </cell>
          <cell r="L2256">
            <v>43</v>
          </cell>
          <cell r="M2256">
            <v>66</v>
          </cell>
          <cell r="N2256">
            <v>47</v>
          </cell>
          <cell r="O2256">
            <v>68</v>
          </cell>
          <cell r="P2256">
            <v>45</v>
          </cell>
          <cell r="Q2256">
            <v>69</v>
          </cell>
          <cell r="R2256">
            <v>54</v>
          </cell>
          <cell r="S2256">
            <v>72</v>
          </cell>
          <cell r="T2256">
            <v>54</v>
          </cell>
          <cell r="U2256">
            <v>69</v>
          </cell>
          <cell r="V2256">
            <v>55</v>
          </cell>
          <cell r="W2256">
            <v>71</v>
          </cell>
          <cell r="X2256">
            <v>45</v>
          </cell>
          <cell r="Y2256">
            <v>70</v>
          </cell>
          <cell r="Z2256">
            <v>51</v>
          </cell>
          <cell r="AA2256">
            <v>73</v>
          </cell>
          <cell r="AB2256">
            <v>48</v>
          </cell>
          <cell r="AC2256">
            <v>72</v>
          </cell>
          <cell r="AD2256">
            <v>47</v>
          </cell>
          <cell r="AE2256">
            <v>78</v>
          </cell>
          <cell r="AF2256">
            <v>53</v>
          </cell>
          <cell r="AG2256">
            <v>82</v>
          </cell>
          <cell r="AH2256">
            <v>63</v>
          </cell>
          <cell r="AI2256">
            <v>77</v>
          </cell>
          <cell r="AJ2256">
            <v>52</v>
          </cell>
          <cell r="AK2256">
            <v>81</v>
          </cell>
          <cell r="AL2256">
            <v>53</v>
          </cell>
          <cell r="AM2256">
            <v>82</v>
          </cell>
          <cell r="AN2256">
            <v>54</v>
          </cell>
          <cell r="AO2256">
            <v>72</v>
          </cell>
          <cell r="AP2256">
            <v>54</v>
          </cell>
          <cell r="AQ2256">
            <v>68</v>
          </cell>
          <cell r="AR2256">
            <v>54</v>
          </cell>
          <cell r="AS2256">
            <v>60</v>
          </cell>
          <cell r="AT2256">
            <v>38</v>
          </cell>
          <cell r="AU2256">
            <v>84</v>
          </cell>
          <cell r="AV2256">
            <v>64</v>
          </cell>
          <cell r="AW2256">
            <v>91</v>
          </cell>
          <cell r="AX2256">
            <v>71</v>
          </cell>
          <cell r="AY2256">
            <v>93</v>
          </cell>
          <cell r="AZ2256">
            <v>73</v>
          </cell>
        </row>
        <row r="2257">
          <cell r="B2257">
            <v>36662</v>
          </cell>
          <cell r="C2257">
            <v>62</v>
          </cell>
          <cell r="D2257">
            <v>38</v>
          </cell>
          <cell r="E2257">
            <v>87</v>
          </cell>
          <cell r="F2257">
            <v>68</v>
          </cell>
          <cell r="G2257">
            <v>62</v>
          </cell>
          <cell r="H2257">
            <v>38</v>
          </cell>
          <cell r="I2257">
            <v>88</v>
          </cell>
          <cell r="J2257">
            <v>63</v>
          </cell>
          <cell r="K2257">
            <v>67</v>
          </cell>
          <cell r="L2257">
            <v>38</v>
          </cell>
          <cell r="M2257">
            <v>69</v>
          </cell>
          <cell r="N2257">
            <v>43</v>
          </cell>
          <cell r="O2257">
            <v>72</v>
          </cell>
          <cell r="P2257">
            <v>41</v>
          </cell>
          <cell r="Q2257">
            <v>72</v>
          </cell>
          <cell r="R2257">
            <v>50</v>
          </cell>
          <cell r="S2257">
            <v>74</v>
          </cell>
          <cell r="T2257">
            <v>49</v>
          </cell>
          <cell r="U2257">
            <v>72</v>
          </cell>
          <cell r="V2257">
            <v>52</v>
          </cell>
          <cell r="W2257">
            <v>72</v>
          </cell>
          <cell r="X2257">
            <v>38</v>
          </cell>
          <cell r="Y2257">
            <v>73</v>
          </cell>
          <cell r="Z2257">
            <v>45</v>
          </cell>
          <cell r="AA2257">
            <v>78</v>
          </cell>
          <cell r="AB2257">
            <v>45</v>
          </cell>
          <cell r="AC2257">
            <v>76</v>
          </cell>
          <cell r="AD2257">
            <v>49</v>
          </cell>
          <cell r="AE2257">
            <v>82</v>
          </cell>
          <cell r="AF2257">
            <v>46</v>
          </cell>
          <cell r="AG2257">
            <v>79</v>
          </cell>
          <cell r="AH2257">
            <v>58</v>
          </cell>
          <cell r="AI2257">
            <v>79</v>
          </cell>
          <cell r="AJ2257">
            <v>58</v>
          </cell>
          <cell r="AK2257">
            <v>84</v>
          </cell>
          <cell r="AL2257">
            <v>45</v>
          </cell>
          <cell r="AM2257">
            <v>84</v>
          </cell>
          <cell r="AN2257">
            <v>53</v>
          </cell>
          <cell r="AO2257">
            <v>65.5</v>
          </cell>
          <cell r="AP2257">
            <v>52.5</v>
          </cell>
          <cell r="AQ2257">
            <v>66</v>
          </cell>
          <cell r="AR2257">
            <v>54</v>
          </cell>
          <cell r="AS2257">
            <v>66</v>
          </cell>
          <cell r="AT2257">
            <v>35</v>
          </cell>
          <cell r="AU2257">
            <v>83</v>
          </cell>
          <cell r="AV2257">
            <v>71</v>
          </cell>
          <cell r="AW2257">
            <v>87</v>
          </cell>
          <cell r="AX2257">
            <v>69</v>
          </cell>
          <cell r="AY2257">
            <v>93</v>
          </cell>
          <cell r="AZ2257">
            <v>70</v>
          </cell>
        </row>
        <row r="2258">
          <cell r="B2258">
            <v>36663</v>
          </cell>
          <cell r="C2258">
            <v>60</v>
          </cell>
          <cell r="D2258">
            <v>34</v>
          </cell>
          <cell r="E2258">
            <v>83</v>
          </cell>
          <cell r="F2258">
            <v>60</v>
          </cell>
          <cell r="G2258">
            <v>60</v>
          </cell>
          <cell r="H2258">
            <v>34</v>
          </cell>
          <cell r="I2258">
            <v>82</v>
          </cell>
          <cell r="J2258">
            <v>53</v>
          </cell>
          <cell r="K2258">
            <v>71</v>
          </cell>
          <cell r="L2258">
            <v>55</v>
          </cell>
          <cell r="M2258">
            <v>71</v>
          </cell>
          <cell r="N2258">
            <v>54</v>
          </cell>
          <cell r="O2258">
            <v>75</v>
          </cell>
          <cell r="P2258">
            <v>52</v>
          </cell>
          <cell r="Q2258">
            <v>77</v>
          </cell>
          <cell r="R2258">
            <v>60</v>
          </cell>
          <cell r="S2258">
            <v>80</v>
          </cell>
          <cell r="T2258">
            <v>56</v>
          </cell>
          <cell r="U2258">
            <v>81</v>
          </cell>
          <cell r="V2258">
            <v>61</v>
          </cell>
          <cell r="W2258">
            <v>78</v>
          </cell>
          <cell r="X2258">
            <v>47</v>
          </cell>
          <cell r="Y2258">
            <v>80</v>
          </cell>
          <cell r="Z2258">
            <v>58</v>
          </cell>
          <cell r="AA2258">
            <v>81</v>
          </cell>
          <cell r="AB2258">
            <v>58</v>
          </cell>
          <cell r="AC2258">
            <v>80</v>
          </cell>
          <cell r="AD2258">
            <v>57</v>
          </cell>
          <cell r="AE2258">
            <v>87</v>
          </cell>
          <cell r="AF2258">
            <v>59</v>
          </cell>
          <cell r="AG2258">
            <v>84</v>
          </cell>
          <cell r="AH2258">
            <v>59</v>
          </cell>
          <cell r="AI2258">
            <v>83</v>
          </cell>
          <cell r="AJ2258">
            <v>62</v>
          </cell>
          <cell r="AK2258">
            <v>87</v>
          </cell>
          <cell r="AL2258">
            <v>53</v>
          </cell>
          <cell r="AM2258">
            <v>90</v>
          </cell>
          <cell r="AN2258">
            <v>59</v>
          </cell>
          <cell r="AO2258">
            <v>68.5</v>
          </cell>
          <cell r="AP2258">
            <v>53</v>
          </cell>
          <cell r="AQ2258">
            <v>66</v>
          </cell>
          <cell r="AR2258">
            <v>54</v>
          </cell>
          <cell r="AS2258">
            <v>71</v>
          </cell>
          <cell r="AT2258">
            <v>50</v>
          </cell>
          <cell r="AU2258">
            <v>83</v>
          </cell>
          <cell r="AV2258">
            <v>64</v>
          </cell>
          <cell r="AW2258">
            <v>87</v>
          </cell>
          <cell r="AX2258">
            <v>65</v>
          </cell>
          <cell r="AY2258">
            <v>93</v>
          </cell>
          <cell r="AZ2258">
            <v>71</v>
          </cell>
        </row>
        <row r="2259">
          <cell r="B2259">
            <v>36664</v>
          </cell>
          <cell r="C2259">
            <v>56</v>
          </cell>
          <cell r="D2259">
            <v>31</v>
          </cell>
          <cell r="E2259">
            <v>90</v>
          </cell>
          <cell r="F2259">
            <v>65</v>
          </cell>
          <cell r="G2259">
            <v>56</v>
          </cell>
          <cell r="H2259">
            <v>31</v>
          </cell>
          <cell r="I2259">
            <v>87</v>
          </cell>
          <cell r="J2259">
            <v>56</v>
          </cell>
          <cell r="K2259">
            <v>81</v>
          </cell>
          <cell r="L2259">
            <v>57</v>
          </cell>
          <cell r="M2259">
            <v>83</v>
          </cell>
          <cell r="N2259">
            <v>61</v>
          </cell>
          <cell r="O2259">
            <v>85</v>
          </cell>
          <cell r="P2259">
            <v>60</v>
          </cell>
          <cell r="Q2259">
            <v>85</v>
          </cell>
          <cell r="R2259">
            <v>67</v>
          </cell>
          <cell r="S2259">
            <v>87</v>
          </cell>
          <cell r="T2259">
            <v>66</v>
          </cell>
          <cell r="U2259">
            <v>88</v>
          </cell>
          <cell r="V2259">
            <v>68</v>
          </cell>
          <cell r="W2259">
            <v>82</v>
          </cell>
          <cell r="X2259">
            <v>61</v>
          </cell>
          <cell r="Y2259">
            <v>85</v>
          </cell>
          <cell r="Z2259">
            <v>64</v>
          </cell>
          <cell r="AA2259">
            <v>87</v>
          </cell>
          <cell r="AB2259">
            <v>65</v>
          </cell>
          <cell r="AC2259">
            <v>84</v>
          </cell>
          <cell r="AD2259">
            <v>61</v>
          </cell>
          <cell r="AE2259">
            <v>91</v>
          </cell>
          <cell r="AF2259">
            <v>66</v>
          </cell>
          <cell r="AG2259">
            <v>86</v>
          </cell>
          <cell r="AH2259">
            <v>69</v>
          </cell>
          <cell r="AI2259">
            <v>87</v>
          </cell>
          <cell r="AJ2259">
            <v>67</v>
          </cell>
          <cell r="AK2259">
            <v>91</v>
          </cell>
          <cell r="AL2259">
            <v>62</v>
          </cell>
          <cell r="AM2259">
            <v>91</v>
          </cell>
          <cell r="AN2259">
            <v>66</v>
          </cell>
          <cell r="AO2259">
            <v>76.5</v>
          </cell>
          <cell r="AP2259">
            <v>55.5</v>
          </cell>
          <cell r="AQ2259">
            <v>69</v>
          </cell>
          <cell r="AR2259">
            <v>55</v>
          </cell>
          <cell r="AS2259">
            <v>73</v>
          </cell>
          <cell r="AT2259">
            <v>56</v>
          </cell>
          <cell r="AU2259">
            <v>83</v>
          </cell>
          <cell r="AV2259">
            <v>63</v>
          </cell>
          <cell r="AW2259">
            <v>89</v>
          </cell>
          <cell r="AX2259">
            <v>63</v>
          </cell>
          <cell r="AY2259">
            <v>92</v>
          </cell>
          <cell r="AZ2259">
            <v>71</v>
          </cell>
        </row>
        <row r="2260">
          <cell r="B2260">
            <v>36665</v>
          </cell>
          <cell r="C2260">
            <v>69</v>
          </cell>
          <cell r="D2260">
            <v>28</v>
          </cell>
          <cell r="E2260">
            <v>95</v>
          </cell>
          <cell r="F2260">
            <v>69</v>
          </cell>
          <cell r="G2260">
            <v>69</v>
          </cell>
          <cell r="H2260">
            <v>28</v>
          </cell>
          <cell r="I2260">
            <v>91</v>
          </cell>
          <cell r="J2260">
            <v>59</v>
          </cell>
          <cell r="K2260">
            <v>63</v>
          </cell>
          <cell r="L2260">
            <v>46</v>
          </cell>
          <cell r="M2260">
            <v>74</v>
          </cell>
          <cell r="N2260">
            <v>49</v>
          </cell>
          <cell r="O2260">
            <v>76</v>
          </cell>
          <cell r="P2260">
            <v>56</v>
          </cell>
          <cell r="Q2260">
            <v>77</v>
          </cell>
          <cell r="R2260">
            <v>59</v>
          </cell>
          <cell r="S2260">
            <v>89</v>
          </cell>
          <cell r="T2260">
            <v>67</v>
          </cell>
          <cell r="U2260">
            <v>90</v>
          </cell>
          <cell r="V2260">
            <v>63</v>
          </cell>
          <cell r="W2260">
            <v>88</v>
          </cell>
          <cell r="X2260">
            <v>63</v>
          </cell>
          <cell r="Y2260">
            <v>89</v>
          </cell>
          <cell r="Z2260">
            <v>67</v>
          </cell>
          <cell r="AA2260">
            <v>92</v>
          </cell>
          <cell r="AB2260">
            <v>66</v>
          </cell>
          <cell r="AC2260">
            <v>89</v>
          </cell>
          <cell r="AD2260">
            <v>67</v>
          </cell>
          <cell r="AE2260">
            <v>96</v>
          </cell>
          <cell r="AF2260">
            <v>68</v>
          </cell>
          <cell r="AG2260">
            <v>90</v>
          </cell>
          <cell r="AH2260">
            <v>64</v>
          </cell>
          <cell r="AI2260">
            <v>87</v>
          </cell>
          <cell r="AJ2260">
            <v>66</v>
          </cell>
          <cell r="AK2260">
            <v>91</v>
          </cell>
          <cell r="AL2260">
            <v>62</v>
          </cell>
          <cell r="AM2260">
            <v>93</v>
          </cell>
          <cell r="AN2260">
            <v>61</v>
          </cell>
          <cell r="AO2260">
            <v>81</v>
          </cell>
          <cell r="AP2260">
            <v>59.5</v>
          </cell>
          <cell r="AQ2260">
            <v>71</v>
          </cell>
          <cell r="AR2260">
            <v>58</v>
          </cell>
          <cell r="AS2260">
            <v>58</v>
          </cell>
          <cell r="AT2260">
            <v>42</v>
          </cell>
          <cell r="AU2260">
            <v>86</v>
          </cell>
          <cell r="AV2260">
            <v>61</v>
          </cell>
          <cell r="AW2260">
            <v>91</v>
          </cell>
          <cell r="AX2260">
            <v>62</v>
          </cell>
          <cell r="AY2260">
            <v>89</v>
          </cell>
          <cell r="AZ2260">
            <v>68</v>
          </cell>
        </row>
        <row r="2261">
          <cell r="B2261">
            <v>36666</v>
          </cell>
          <cell r="C2261">
            <v>74</v>
          </cell>
          <cell r="D2261">
            <v>33</v>
          </cell>
          <cell r="E2261">
            <v>101</v>
          </cell>
          <cell r="F2261">
            <v>72</v>
          </cell>
          <cell r="G2261">
            <v>74</v>
          </cell>
          <cell r="H2261">
            <v>33</v>
          </cell>
          <cell r="I2261">
            <v>95</v>
          </cell>
          <cell r="J2261">
            <v>61</v>
          </cell>
          <cell r="K2261">
            <v>50</v>
          </cell>
          <cell r="L2261">
            <v>45</v>
          </cell>
          <cell r="M2261">
            <v>54</v>
          </cell>
          <cell r="N2261">
            <v>49</v>
          </cell>
          <cell r="O2261">
            <v>56</v>
          </cell>
          <cell r="P2261">
            <v>54</v>
          </cell>
          <cell r="Q2261">
            <v>61</v>
          </cell>
          <cell r="R2261">
            <v>56</v>
          </cell>
          <cell r="S2261">
            <v>72</v>
          </cell>
          <cell r="T2261">
            <v>60</v>
          </cell>
          <cell r="U2261">
            <v>73</v>
          </cell>
          <cell r="V2261">
            <v>61</v>
          </cell>
          <cell r="W2261">
            <v>83</v>
          </cell>
          <cell r="X2261">
            <v>63</v>
          </cell>
          <cell r="Y2261">
            <v>89</v>
          </cell>
          <cell r="Z2261">
            <v>65</v>
          </cell>
          <cell r="AA2261">
            <v>93</v>
          </cell>
          <cell r="AB2261">
            <v>67</v>
          </cell>
          <cell r="AC2261">
            <v>88</v>
          </cell>
          <cell r="AD2261">
            <v>65</v>
          </cell>
          <cell r="AE2261">
            <v>96</v>
          </cell>
          <cell r="AF2261">
            <v>68</v>
          </cell>
          <cell r="AG2261">
            <v>94</v>
          </cell>
          <cell r="AH2261">
            <v>68</v>
          </cell>
          <cell r="AI2261">
            <v>87</v>
          </cell>
          <cell r="AJ2261">
            <v>66</v>
          </cell>
          <cell r="AK2261">
            <v>96</v>
          </cell>
          <cell r="AL2261">
            <v>63</v>
          </cell>
          <cell r="AM2261">
            <v>94</v>
          </cell>
          <cell r="AN2261">
            <v>66</v>
          </cell>
          <cell r="AO2261">
            <v>83</v>
          </cell>
          <cell r="AP2261">
            <v>61</v>
          </cell>
          <cell r="AQ2261">
            <v>70</v>
          </cell>
          <cell r="AR2261">
            <v>58</v>
          </cell>
          <cell r="AS2261">
            <v>50</v>
          </cell>
          <cell r="AT2261">
            <v>45</v>
          </cell>
          <cell r="AU2261">
            <v>89</v>
          </cell>
          <cell r="AV2261">
            <v>61</v>
          </cell>
          <cell r="AW2261">
            <v>92</v>
          </cell>
          <cell r="AX2261">
            <v>58</v>
          </cell>
          <cell r="AY2261">
            <v>88</v>
          </cell>
          <cell r="AZ2261">
            <v>70</v>
          </cell>
        </row>
        <row r="2262">
          <cell r="B2262">
            <v>36667</v>
          </cell>
          <cell r="C2262">
            <v>80</v>
          </cell>
          <cell r="D2262">
            <v>33</v>
          </cell>
          <cell r="E2262">
            <v>107</v>
          </cell>
          <cell r="F2262">
            <v>76</v>
          </cell>
          <cell r="G2262">
            <v>80</v>
          </cell>
          <cell r="H2262">
            <v>33</v>
          </cell>
          <cell r="I2262">
            <v>101</v>
          </cell>
          <cell r="J2262">
            <v>64</v>
          </cell>
          <cell r="K2262">
            <v>60</v>
          </cell>
          <cell r="L2262">
            <v>50</v>
          </cell>
          <cell r="M2262">
            <v>60</v>
          </cell>
          <cell r="N2262">
            <v>52</v>
          </cell>
          <cell r="O2262">
            <v>64</v>
          </cell>
          <cell r="P2262">
            <v>55</v>
          </cell>
          <cell r="Q2262">
            <v>68</v>
          </cell>
          <cell r="R2262">
            <v>56</v>
          </cell>
          <cell r="S2262">
            <v>68</v>
          </cell>
          <cell r="T2262">
            <v>58</v>
          </cell>
          <cell r="U2262">
            <v>64</v>
          </cell>
          <cell r="V2262">
            <v>61</v>
          </cell>
          <cell r="W2262">
            <v>76</v>
          </cell>
          <cell r="X2262">
            <v>60</v>
          </cell>
          <cell r="Y2262">
            <v>75</v>
          </cell>
          <cell r="Z2262">
            <v>64</v>
          </cell>
          <cell r="AA2262">
            <v>75</v>
          </cell>
          <cell r="AB2262">
            <v>65</v>
          </cell>
          <cell r="AC2262">
            <v>80</v>
          </cell>
          <cell r="AD2262">
            <v>66</v>
          </cell>
          <cell r="AE2262">
            <v>93</v>
          </cell>
          <cell r="AF2262">
            <v>72</v>
          </cell>
          <cell r="AG2262">
            <v>89</v>
          </cell>
          <cell r="AH2262">
            <v>72</v>
          </cell>
          <cell r="AI2262">
            <v>79</v>
          </cell>
          <cell r="AJ2262">
            <v>63</v>
          </cell>
          <cell r="AK2262">
            <v>90</v>
          </cell>
          <cell r="AL2262">
            <v>68</v>
          </cell>
          <cell r="AM2262">
            <v>84</v>
          </cell>
          <cell r="AN2262">
            <v>69</v>
          </cell>
          <cell r="AO2262">
            <v>85</v>
          </cell>
          <cell r="AP2262">
            <v>62.5</v>
          </cell>
          <cell r="AQ2262">
            <v>68</v>
          </cell>
          <cell r="AR2262">
            <v>59</v>
          </cell>
          <cell r="AS2262">
            <v>54</v>
          </cell>
          <cell r="AT2262">
            <v>48</v>
          </cell>
          <cell r="AU2262">
            <v>89</v>
          </cell>
          <cell r="AV2262">
            <v>65</v>
          </cell>
          <cell r="AW2262">
            <v>90</v>
          </cell>
          <cell r="AX2262">
            <v>64</v>
          </cell>
          <cell r="AY2262">
            <v>89</v>
          </cell>
          <cell r="AZ2262">
            <v>72</v>
          </cell>
        </row>
        <row r="2263">
          <cell r="B2263">
            <v>36668</v>
          </cell>
          <cell r="C2263">
            <v>84</v>
          </cell>
          <cell r="D2263">
            <v>34</v>
          </cell>
          <cell r="E2263">
            <v>109</v>
          </cell>
          <cell r="F2263">
            <v>76</v>
          </cell>
          <cell r="G2263">
            <v>84</v>
          </cell>
          <cell r="H2263">
            <v>34</v>
          </cell>
          <cell r="I2263">
            <v>105</v>
          </cell>
          <cell r="J2263">
            <v>67</v>
          </cell>
          <cell r="K2263">
            <v>56</v>
          </cell>
          <cell r="L2263">
            <v>53</v>
          </cell>
          <cell r="M2263">
            <v>58</v>
          </cell>
          <cell r="N2263">
            <v>55</v>
          </cell>
          <cell r="O2263">
            <v>60</v>
          </cell>
          <cell r="P2263">
            <v>57</v>
          </cell>
          <cell r="Q2263">
            <v>66</v>
          </cell>
          <cell r="R2263">
            <v>59</v>
          </cell>
          <cell r="S2263">
            <v>73</v>
          </cell>
          <cell r="T2263">
            <v>57</v>
          </cell>
          <cell r="U2263">
            <v>73</v>
          </cell>
          <cell r="V2263">
            <v>61</v>
          </cell>
          <cell r="W2263">
            <v>74</v>
          </cell>
          <cell r="X2263">
            <v>52</v>
          </cell>
          <cell r="Y2263">
            <v>79</v>
          </cell>
          <cell r="Z2263">
            <v>59</v>
          </cell>
          <cell r="AA2263">
            <v>83</v>
          </cell>
          <cell r="AB2263">
            <v>60</v>
          </cell>
          <cell r="AC2263">
            <v>82</v>
          </cell>
          <cell r="AD2263">
            <v>60</v>
          </cell>
          <cell r="AE2263">
            <v>90</v>
          </cell>
          <cell r="AF2263">
            <v>69</v>
          </cell>
          <cell r="AG2263">
            <v>80</v>
          </cell>
          <cell r="AH2263">
            <v>71</v>
          </cell>
          <cell r="AI2263">
            <v>81</v>
          </cell>
          <cell r="AJ2263">
            <v>62</v>
          </cell>
          <cell r="AK2263">
            <v>90</v>
          </cell>
          <cell r="AL2263">
            <v>60</v>
          </cell>
          <cell r="AM2263">
            <v>88</v>
          </cell>
          <cell r="AN2263">
            <v>64</v>
          </cell>
          <cell r="AO2263">
            <v>86</v>
          </cell>
          <cell r="AP2263">
            <v>64.5</v>
          </cell>
          <cell r="AQ2263">
            <v>69</v>
          </cell>
          <cell r="AR2263">
            <v>61</v>
          </cell>
          <cell r="AS2263">
            <v>61</v>
          </cell>
          <cell r="AT2263">
            <v>52</v>
          </cell>
          <cell r="AU2263">
            <v>91</v>
          </cell>
          <cell r="AV2263">
            <v>67</v>
          </cell>
          <cell r="AW2263">
            <v>92</v>
          </cell>
          <cell r="AX2263">
            <v>65</v>
          </cell>
          <cell r="AY2263">
            <v>88</v>
          </cell>
          <cell r="AZ2263">
            <v>75</v>
          </cell>
        </row>
        <row r="2264">
          <cell r="B2264">
            <v>36669</v>
          </cell>
          <cell r="C2264">
            <v>85</v>
          </cell>
          <cell r="D2264">
            <v>45</v>
          </cell>
          <cell r="E2264">
            <v>106</v>
          </cell>
          <cell r="F2264">
            <v>79</v>
          </cell>
          <cell r="G2264">
            <v>85</v>
          </cell>
          <cell r="H2264">
            <v>45</v>
          </cell>
          <cell r="I2264">
            <v>102</v>
          </cell>
          <cell r="J2264">
            <v>69</v>
          </cell>
          <cell r="K2264">
            <v>65</v>
          </cell>
          <cell r="L2264">
            <v>53</v>
          </cell>
          <cell r="M2264">
            <v>67</v>
          </cell>
          <cell r="N2264">
            <v>55</v>
          </cell>
          <cell r="O2264">
            <v>69</v>
          </cell>
          <cell r="P2264">
            <v>55</v>
          </cell>
          <cell r="Q2264">
            <v>72</v>
          </cell>
          <cell r="R2264">
            <v>60</v>
          </cell>
          <cell r="S2264">
            <v>73</v>
          </cell>
          <cell r="T2264">
            <v>53</v>
          </cell>
          <cell r="U2264">
            <v>76</v>
          </cell>
          <cell r="V2264">
            <v>59</v>
          </cell>
          <cell r="W2264">
            <v>80</v>
          </cell>
          <cell r="X2264">
            <v>50</v>
          </cell>
          <cell r="Y2264">
            <v>78</v>
          </cell>
          <cell r="Z2264">
            <v>55</v>
          </cell>
          <cell r="AA2264">
            <v>82</v>
          </cell>
          <cell r="AB2264">
            <v>54</v>
          </cell>
          <cell r="AC2264">
            <v>81</v>
          </cell>
          <cell r="AD2264">
            <v>53</v>
          </cell>
          <cell r="AE2264">
            <v>89</v>
          </cell>
          <cell r="AF2264">
            <v>59</v>
          </cell>
          <cell r="AG2264">
            <v>90</v>
          </cell>
          <cell r="AH2264">
            <v>67</v>
          </cell>
          <cell r="AI2264">
            <v>86</v>
          </cell>
          <cell r="AJ2264">
            <v>64</v>
          </cell>
          <cell r="AK2264">
            <v>92</v>
          </cell>
          <cell r="AL2264">
            <v>54</v>
          </cell>
          <cell r="AM2264">
            <v>93</v>
          </cell>
          <cell r="AN2264">
            <v>59</v>
          </cell>
          <cell r="AO2264">
            <v>84.5</v>
          </cell>
          <cell r="AP2264">
            <v>66</v>
          </cell>
          <cell r="AQ2264">
            <v>69</v>
          </cell>
          <cell r="AR2264">
            <v>61</v>
          </cell>
          <cell r="AS2264">
            <v>66</v>
          </cell>
          <cell r="AT2264">
            <v>53</v>
          </cell>
          <cell r="AU2264">
            <v>92</v>
          </cell>
          <cell r="AV2264">
            <v>66</v>
          </cell>
          <cell r="AW2264">
            <v>96</v>
          </cell>
          <cell r="AX2264">
            <v>68</v>
          </cell>
          <cell r="AY2264">
            <v>89</v>
          </cell>
          <cell r="AZ2264">
            <v>74</v>
          </cell>
        </row>
        <row r="2265">
          <cell r="B2265">
            <v>36670</v>
          </cell>
          <cell r="C2265">
            <v>82</v>
          </cell>
          <cell r="D2265">
            <v>47</v>
          </cell>
          <cell r="E2265">
            <v>102</v>
          </cell>
          <cell r="F2265">
            <v>77</v>
          </cell>
          <cell r="G2265">
            <v>82</v>
          </cell>
          <cell r="H2265">
            <v>47</v>
          </cell>
          <cell r="I2265">
            <v>100</v>
          </cell>
          <cell r="J2265">
            <v>69</v>
          </cell>
          <cell r="K2265">
            <v>79</v>
          </cell>
          <cell r="L2265">
            <v>56</v>
          </cell>
          <cell r="M2265">
            <v>81</v>
          </cell>
          <cell r="N2265">
            <v>55</v>
          </cell>
          <cell r="O2265">
            <v>83</v>
          </cell>
          <cell r="P2265">
            <v>60</v>
          </cell>
          <cell r="Q2265">
            <v>85</v>
          </cell>
          <cell r="R2265">
            <v>62</v>
          </cell>
          <cell r="S2265">
            <v>87</v>
          </cell>
          <cell r="T2265">
            <v>67</v>
          </cell>
          <cell r="U2265">
            <v>88</v>
          </cell>
          <cell r="V2265">
            <v>70</v>
          </cell>
          <cell r="W2265">
            <v>82</v>
          </cell>
          <cell r="X2265">
            <v>60</v>
          </cell>
          <cell r="Y2265">
            <v>86</v>
          </cell>
          <cell r="Z2265">
            <v>64</v>
          </cell>
          <cell r="AA2265">
            <v>89</v>
          </cell>
          <cell r="AB2265">
            <v>64</v>
          </cell>
          <cell r="AC2265">
            <v>85</v>
          </cell>
          <cell r="AD2265">
            <v>64</v>
          </cell>
          <cell r="AE2265">
            <v>96</v>
          </cell>
          <cell r="AF2265">
            <v>70</v>
          </cell>
          <cell r="AG2265">
            <v>95</v>
          </cell>
          <cell r="AH2265">
            <v>74</v>
          </cell>
          <cell r="AI2265">
            <v>88</v>
          </cell>
          <cell r="AJ2265">
            <v>72</v>
          </cell>
          <cell r="AK2265">
            <v>95</v>
          </cell>
          <cell r="AL2265">
            <v>72</v>
          </cell>
          <cell r="AM2265">
            <v>95</v>
          </cell>
          <cell r="AN2265">
            <v>73</v>
          </cell>
          <cell r="AO2265">
            <v>81</v>
          </cell>
          <cell r="AP2265">
            <v>64.5</v>
          </cell>
          <cell r="AQ2265">
            <v>69</v>
          </cell>
          <cell r="AR2265">
            <v>62</v>
          </cell>
          <cell r="AS2265">
            <v>74</v>
          </cell>
          <cell r="AT2265">
            <v>53</v>
          </cell>
          <cell r="AU2265">
            <v>96</v>
          </cell>
          <cell r="AV2265">
            <v>70</v>
          </cell>
          <cell r="AW2265">
            <v>96</v>
          </cell>
          <cell r="AX2265">
            <v>68</v>
          </cell>
          <cell r="AY2265">
            <v>89</v>
          </cell>
          <cell r="AZ2265">
            <v>76</v>
          </cell>
        </row>
        <row r="2266">
          <cell r="B2266">
            <v>36671</v>
          </cell>
          <cell r="C2266">
            <v>73</v>
          </cell>
          <cell r="D2266">
            <v>38</v>
          </cell>
          <cell r="E2266">
            <v>95</v>
          </cell>
          <cell r="F2266">
            <v>73</v>
          </cell>
          <cell r="G2266">
            <v>73</v>
          </cell>
          <cell r="H2266">
            <v>38</v>
          </cell>
          <cell r="I2266">
            <v>94</v>
          </cell>
          <cell r="J2266">
            <v>63</v>
          </cell>
          <cell r="K2266">
            <v>74</v>
          </cell>
          <cell r="L2266">
            <v>53</v>
          </cell>
          <cell r="M2266">
            <v>74</v>
          </cell>
          <cell r="N2266">
            <v>57</v>
          </cell>
          <cell r="O2266">
            <v>75</v>
          </cell>
          <cell r="P2266">
            <v>53</v>
          </cell>
          <cell r="Q2266">
            <v>77</v>
          </cell>
          <cell r="R2266">
            <v>63</v>
          </cell>
          <cell r="S2266">
            <v>78</v>
          </cell>
          <cell r="T2266">
            <v>64</v>
          </cell>
          <cell r="U2266">
            <v>83</v>
          </cell>
          <cell r="V2266">
            <v>68</v>
          </cell>
          <cell r="W2266">
            <v>79</v>
          </cell>
          <cell r="X2266">
            <v>61</v>
          </cell>
          <cell r="Y2266">
            <v>80</v>
          </cell>
          <cell r="Z2266">
            <v>62</v>
          </cell>
          <cell r="AA2266">
            <v>83</v>
          </cell>
          <cell r="AB2266">
            <v>68</v>
          </cell>
          <cell r="AC2266">
            <v>86</v>
          </cell>
          <cell r="AD2266">
            <v>64</v>
          </cell>
          <cell r="AE2266">
            <v>101</v>
          </cell>
          <cell r="AF2266">
            <v>71</v>
          </cell>
          <cell r="AG2266">
            <v>97</v>
          </cell>
          <cell r="AH2266">
            <v>73</v>
          </cell>
          <cell r="AI2266">
            <v>90</v>
          </cell>
          <cell r="AJ2266">
            <v>70</v>
          </cell>
          <cell r="AK2266">
            <v>99</v>
          </cell>
          <cell r="AL2266">
            <v>71</v>
          </cell>
          <cell r="AM2266">
            <v>97</v>
          </cell>
          <cell r="AN2266">
            <v>74</v>
          </cell>
          <cell r="AO2266">
            <v>76.5</v>
          </cell>
          <cell r="AP2266">
            <v>60</v>
          </cell>
          <cell r="AQ2266">
            <v>69</v>
          </cell>
          <cell r="AR2266">
            <v>60</v>
          </cell>
          <cell r="AS2266">
            <v>67</v>
          </cell>
          <cell r="AT2266">
            <v>54</v>
          </cell>
          <cell r="AU2266">
            <v>97</v>
          </cell>
          <cell r="AV2266">
            <v>71</v>
          </cell>
          <cell r="AW2266">
            <v>95</v>
          </cell>
          <cell r="AX2266">
            <v>68</v>
          </cell>
          <cell r="AY2266">
            <v>90</v>
          </cell>
          <cell r="AZ2266">
            <v>78</v>
          </cell>
        </row>
        <row r="2267">
          <cell r="B2267">
            <v>36672</v>
          </cell>
          <cell r="C2267">
            <v>75</v>
          </cell>
          <cell r="D2267">
            <v>37</v>
          </cell>
          <cell r="E2267">
            <v>95</v>
          </cell>
          <cell r="F2267">
            <v>74</v>
          </cell>
          <cell r="G2267">
            <v>75</v>
          </cell>
          <cell r="H2267">
            <v>37</v>
          </cell>
          <cell r="I2267">
            <v>95</v>
          </cell>
          <cell r="J2267">
            <v>67</v>
          </cell>
          <cell r="K2267">
            <v>74</v>
          </cell>
          <cell r="L2267">
            <v>49</v>
          </cell>
          <cell r="M2267">
            <v>76</v>
          </cell>
          <cell r="N2267">
            <v>51</v>
          </cell>
          <cell r="O2267">
            <v>75</v>
          </cell>
          <cell r="P2267">
            <v>53</v>
          </cell>
          <cell r="Q2267">
            <v>80</v>
          </cell>
          <cell r="R2267">
            <v>57</v>
          </cell>
          <cell r="S2267">
            <v>81</v>
          </cell>
          <cell r="T2267">
            <v>54</v>
          </cell>
          <cell r="U2267">
            <v>82</v>
          </cell>
          <cell r="V2267">
            <v>65</v>
          </cell>
          <cell r="W2267">
            <v>80</v>
          </cell>
          <cell r="X2267">
            <v>56</v>
          </cell>
          <cell r="Y2267">
            <v>80</v>
          </cell>
          <cell r="Z2267">
            <v>56</v>
          </cell>
          <cell r="AA2267">
            <v>84</v>
          </cell>
          <cell r="AB2267">
            <v>55</v>
          </cell>
          <cell r="AC2267">
            <v>82</v>
          </cell>
          <cell r="AD2267">
            <v>55</v>
          </cell>
          <cell r="AE2267">
            <v>88</v>
          </cell>
          <cell r="AF2267">
            <v>69</v>
          </cell>
          <cell r="AG2267">
            <v>88</v>
          </cell>
          <cell r="AH2267">
            <v>70</v>
          </cell>
          <cell r="AI2267">
            <v>83</v>
          </cell>
          <cell r="AJ2267">
            <v>67</v>
          </cell>
          <cell r="AK2267">
            <v>92</v>
          </cell>
          <cell r="AL2267">
            <v>65</v>
          </cell>
          <cell r="AM2267">
            <v>90</v>
          </cell>
          <cell r="AN2267">
            <v>70</v>
          </cell>
          <cell r="AO2267">
            <v>80</v>
          </cell>
          <cell r="AP2267">
            <v>59.5</v>
          </cell>
          <cell r="AQ2267">
            <v>71</v>
          </cell>
          <cell r="AR2267">
            <v>59</v>
          </cell>
          <cell r="AS2267">
            <v>65</v>
          </cell>
          <cell r="AT2267">
            <v>48</v>
          </cell>
          <cell r="AU2267">
            <v>95</v>
          </cell>
          <cell r="AV2267">
            <v>71</v>
          </cell>
          <cell r="AW2267">
            <v>97</v>
          </cell>
          <cell r="AX2267">
            <v>68</v>
          </cell>
          <cell r="AY2267">
            <v>93</v>
          </cell>
          <cell r="AZ2267">
            <v>77</v>
          </cell>
        </row>
        <row r="2268">
          <cell r="B2268">
            <v>36673</v>
          </cell>
          <cell r="C2268">
            <v>83</v>
          </cell>
          <cell r="D2268">
            <v>38</v>
          </cell>
          <cell r="E2268">
            <v>104</v>
          </cell>
          <cell r="F2268">
            <v>78</v>
          </cell>
          <cell r="G2268">
            <v>83</v>
          </cell>
          <cell r="H2268">
            <v>38</v>
          </cell>
          <cell r="I2268">
            <v>95</v>
          </cell>
          <cell r="J2268">
            <v>67</v>
          </cell>
          <cell r="K2268">
            <v>65</v>
          </cell>
          <cell r="L2268">
            <v>49</v>
          </cell>
          <cell r="M2268">
            <v>64</v>
          </cell>
          <cell r="N2268">
            <v>54</v>
          </cell>
          <cell r="O2268">
            <v>65</v>
          </cell>
          <cell r="P2268">
            <v>54</v>
          </cell>
          <cell r="Q2268">
            <v>67</v>
          </cell>
          <cell r="R2268">
            <v>59</v>
          </cell>
          <cell r="S2268">
            <v>79</v>
          </cell>
          <cell r="T2268">
            <v>59</v>
          </cell>
          <cell r="U2268">
            <v>86</v>
          </cell>
          <cell r="V2268">
            <v>62</v>
          </cell>
          <cell r="W2268">
            <v>88</v>
          </cell>
          <cell r="X2268">
            <v>61</v>
          </cell>
          <cell r="Y2268">
            <v>86</v>
          </cell>
          <cell r="Z2268">
            <v>63</v>
          </cell>
          <cell r="AA2268">
            <v>90</v>
          </cell>
          <cell r="AB2268">
            <v>56</v>
          </cell>
          <cell r="AC2268">
            <v>89</v>
          </cell>
          <cell r="AD2268">
            <v>64</v>
          </cell>
          <cell r="AE2268">
            <v>98</v>
          </cell>
          <cell r="AF2268">
            <v>70</v>
          </cell>
          <cell r="AG2268">
            <v>96</v>
          </cell>
          <cell r="AH2268">
            <v>72</v>
          </cell>
          <cell r="AI2268">
            <v>89</v>
          </cell>
          <cell r="AJ2268">
            <v>71</v>
          </cell>
          <cell r="AK2268">
            <v>99</v>
          </cell>
          <cell r="AL2268">
            <v>69</v>
          </cell>
          <cell r="AM2268">
            <v>98</v>
          </cell>
          <cell r="AN2268">
            <v>71</v>
          </cell>
          <cell r="AO2268">
            <v>86.5</v>
          </cell>
          <cell r="AP2268">
            <v>61.5</v>
          </cell>
          <cell r="AQ2268">
            <v>80</v>
          </cell>
          <cell r="AR2268">
            <v>61</v>
          </cell>
          <cell r="AS2268">
            <v>70</v>
          </cell>
          <cell r="AT2268">
            <v>46</v>
          </cell>
          <cell r="AU2268">
            <v>95</v>
          </cell>
          <cell r="AV2268">
            <v>72</v>
          </cell>
          <cell r="AW2268">
            <v>97</v>
          </cell>
          <cell r="AX2268">
            <v>72</v>
          </cell>
          <cell r="AY2268">
            <v>95</v>
          </cell>
          <cell r="AZ2268">
            <v>76</v>
          </cell>
        </row>
        <row r="2269">
          <cell r="B2269">
            <v>36674</v>
          </cell>
          <cell r="C2269">
            <v>86</v>
          </cell>
          <cell r="D2269">
            <v>46</v>
          </cell>
          <cell r="E2269">
            <v>110</v>
          </cell>
          <cell r="F2269">
            <v>79</v>
          </cell>
          <cell r="G2269">
            <v>86</v>
          </cell>
          <cell r="H2269">
            <v>46</v>
          </cell>
          <cell r="I2269">
            <v>95</v>
          </cell>
          <cell r="J2269">
            <v>67</v>
          </cell>
          <cell r="K2269">
            <v>67</v>
          </cell>
          <cell r="L2269">
            <v>45</v>
          </cell>
          <cell r="M2269">
            <v>66</v>
          </cell>
          <cell r="N2269">
            <v>51</v>
          </cell>
          <cell r="O2269">
            <v>60</v>
          </cell>
          <cell r="P2269">
            <v>54</v>
          </cell>
          <cell r="Q2269">
            <v>63</v>
          </cell>
          <cell r="R2269">
            <v>56</v>
          </cell>
          <cell r="S2269">
            <v>64</v>
          </cell>
          <cell r="T2269">
            <v>58</v>
          </cell>
          <cell r="U2269">
            <v>69</v>
          </cell>
          <cell r="V2269">
            <v>61</v>
          </cell>
          <cell r="W2269">
            <v>81</v>
          </cell>
          <cell r="X2269">
            <v>59</v>
          </cell>
          <cell r="Y2269">
            <v>80</v>
          </cell>
          <cell r="Z2269">
            <v>62</v>
          </cell>
          <cell r="AA2269">
            <v>83</v>
          </cell>
          <cell r="AB2269">
            <v>62</v>
          </cell>
          <cell r="AC2269">
            <v>84</v>
          </cell>
          <cell r="AD2269">
            <v>62</v>
          </cell>
          <cell r="AE2269">
            <v>90</v>
          </cell>
          <cell r="AF2269">
            <v>71</v>
          </cell>
          <cell r="AG2269">
            <v>96</v>
          </cell>
          <cell r="AH2269">
            <v>76</v>
          </cell>
          <cell r="AI2269">
            <v>81</v>
          </cell>
          <cell r="AJ2269">
            <v>66</v>
          </cell>
          <cell r="AK2269">
            <v>92</v>
          </cell>
          <cell r="AL2269">
            <v>69</v>
          </cell>
          <cell r="AM2269">
            <v>92</v>
          </cell>
          <cell r="AN2269">
            <v>71</v>
          </cell>
          <cell r="AO2269">
            <v>86</v>
          </cell>
          <cell r="AP2269">
            <v>63.5</v>
          </cell>
          <cell r="AQ2269">
            <v>76</v>
          </cell>
          <cell r="AR2269">
            <v>63</v>
          </cell>
          <cell r="AS2269">
            <v>61</v>
          </cell>
          <cell r="AT2269">
            <v>48</v>
          </cell>
          <cell r="AU2269">
            <v>99</v>
          </cell>
          <cell r="AV2269">
            <v>71</v>
          </cell>
          <cell r="AW2269">
            <v>99</v>
          </cell>
          <cell r="AX2269">
            <v>72</v>
          </cell>
          <cell r="AY2269">
            <v>93</v>
          </cell>
          <cell r="AZ2269">
            <v>75</v>
          </cell>
        </row>
        <row r="2270">
          <cell r="B2270">
            <v>36675</v>
          </cell>
          <cell r="C2270">
            <v>86</v>
          </cell>
          <cell r="D2270">
            <v>47</v>
          </cell>
          <cell r="E2270">
            <v>110</v>
          </cell>
          <cell r="F2270">
            <v>80</v>
          </cell>
          <cell r="G2270">
            <v>86</v>
          </cell>
          <cell r="H2270">
            <v>47</v>
          </cell>
          <cell r="I2270">
            <v>108</v>
          </cell>
          <cell r="J2270">
            <v>74</v>
          </cell>
          <cell r="K2270">
            <v>66</v>
          </cell>
          <cell r="L2270">
            <v>51</v>
          </cell>
          <cell r="M2270">
            <v>67</v>
          </cell>
          <cell r="N2270">
            <v>53</v>
          </cell>
          <cell r="O2270">
            <v>67</v>
          </cell>
          <cell r="P2270">
            <v>52</v>
          </cell>
          <cell r="Q2270">
            <v>65</v>
          </cell>
          <cell r="R2270">
            <v>55</v>
          </cell>
          <cell r="S2270">
            <v>58</v>
          </cell>
          <cell r="T2270">
            <v>49</v>
          </cell>
          <cell r="U2270">
            <v>61</v>
          </cell>
          <cell r="V2270">
            <v>55</v>
          </cell>
          <cell r="W2270">
            <v>71</v>
          </cell>
          <cell r="X2270">
            <v>56</v>
          </cell>
          <cell r="Y2270">
            <v>63</v>
          </cell>
          <cell r="Z2270">
            <v>52</v>
          </cell>
          <cell r="AA2270">
            <v>62</v>
          </cell>
          <cell r="AB2270">
            <v>51</v>
          </cell>
          <cell r="AC2270">
            <v>75</v>
          </cell>
          <cell r="AD2270">
            <v>54</v>
          </cell>
          <cell r="AE2270">
            <v>81</v>
          </cell>
          <cell r="AF2270">
            <v>62</v>
          </cell>
          <cell r="AG2270">
            <v>85</v>
          </cell>
          <cell r="AH2270">
            <v>62</v>
          </cell>
          <cell r="AI2270">
            <v>77</v>
          </cell>
          <cell r="AJ2270">
            <v>61</v>
          </cell>
          <cell r="AK2270">
            <v>85</v>
          </cell>
          <cell r="AL2270">
            <v>66</v>
          </cell>
          <cell r="AM2270">
            <v>84</v>
          </cell>
          <cell r="AN2270">
            <v>62</v>
          </cell>
          <cell r="AO2270">
            <v>82</v>
          </cell>
          <cell r="AP2270">
            <v>63</v>
          </cell>
          <cell r="AQ2270">
            <v>73</v>
          </cell>
          <cell r="AR2270">
            <v>63</v>
          </cell>
          <cell r="AS2270">
            <v>67</v>
          </cell>
          <cell r="AT2270">
            <v>53</v>
          </cell>
          <cell r="AU2270">
            <v>93</v>
          </cell>
          <cell r="AV2270">
            <v>74</v>
          </cell>
          <cell r="AW2270">
            <v>92</v>
          </cell>
          <cell r="AX2270">
            <v>73</v>
          </cell>
          <cell r="AY2270">
            <v>90</v>
          </cell>
          <cell r="AZ2270">
            <v>76</v>
          </cell>
        </row>
        <row r="2271">
          <cell r="B2271">
            <v>36676</v>
          </cell>
          <cell r="C2271">
            <v>84</v>
          </cell>
          <cell r="D2271">
            <v>46</v>
          </cell>
          <cell r="E2271">
            <v>107</v>
          </cell>
          <cell r="F2271">
            <v>78</v>
          </cell>
          <cell r="G2271">
            <v>84</v>
          </cell>
          <cell r="H2271">
            <v>46</v>
          </cell>
          <cell r="I2271">
            <v>105</v>
          </cell>
          <cell r="J2271">
            <v>8</v>
          </cell>
          <cell r="K2271">
            <v>65</v>
          </cell>
          <cell r="L2271">
            <v>49</v>
          </cell>
          <cell r="M2271">
            <v>64</v>
          </cell>
          <cell r="N2271">
            <v>51</v>
          </cell>
          <cell r="O2271">
            <v>64</v>
          </cell>
          <cell r="P2271">
            <v>49</v>
          </cell>
          <cell r="Q2271">
            <v>64</v>
          </cell>
          <cell r="R2271">
            <v>52</v>
          </cell>
          <cell r="S2271">
            <v>62</v>
          </cell>
          <cell r="T2271">
            <v>49</v>
          </cell>
          <cell r="U2271">
            <v>63</v>
          </cell>
          <cell r="V2271">
            <v>57</v>
          </cell>
          <cell r="W2271">
            <v>75</v>
          </cell>
          <cell r="X2271">
            <v>53</v>
          </cell>
          <cell r="Y2271">
            <v>66</v>
          </cell>
          <cell r="Z2271">
            <v>49</v>
          </cell>
          <cell r="AA2271">
            <v>66</v>
          </cell>
          <cell r="AB2271">
            <v>50</v>
          </cell>
          <cell r="AC2271">
            <v>73</v>
          </cell>
          <cell r="AD2271">
            <v>51</v>
          </cell>
          <cell r="AE2271">
            <v>80</v>
          </cell>
          <cell r="AF2271">
            <v>56</v>
          </cell>
          <cell r="AG2271">
            <v>75</v>
          </cell>
          <cell r="AH2271">
            <v>56</v>
          </cell>
          <cell r="AI2271">
            <v>79</v>
          </cell>
          <cell r="AJ2271">
            <v>59</v>
          </cell>
          <cell r="AK2271">
            <v>84</v>
          </cell>
          <cell r="AL2271">
            <v>57</v>
          </cell>
          <cell r="AM2271">
            <v>84</v>
          </cell>
          <cell r="AN2271">
            <v>59</v>
          </cell>
          <cell r="AO2271">
            <v>79.5</v>
          </cell>
          <cell r="AP2271">
            <v>59</v>
          </cell>
          <cell r="AQ2271">
            <v>72</v>
          </cell>
          <cell r="AR2271">
            <v>61</v>
          </cell>
          <cell r="AS2271">
            <v>70</v>
          </cell>
          <cell r="AT2271">
            <v>46</v>
          </cell>
          <cell r="AU2271">
            <v>82</v>
          </cell>
          <cell r="AV2271">
            <v>71</v>
          </cell>
          <cell r="AW2271">
            <v>89</v>
          </cell>
          <cell r="AX2271">
            <v>70</v>
          </cell>
          <cell r="AY2271">
            <v>92</v>
          </cell>
          <cell r="AZ2271">
            <v>71</v>
          </cell>
        </row>
        <row r="2272">
          <cell r="B2272">
            <v>36677</v>
          </cell>
          <cell r="C2272">
            <v>81</v>
          </cell>
          <cell r="D2272">
            <v>41</v>
          </cell>
          <cell r="E2272">
            <v>103</v>
          </cell>
          <cell r="F2272">
            <v>81</v>
          </cell>
          <cell r="G2272">
            <v>81</v>
          </cell>
          <cell r="H2272">
            <v>41</v>
          </cell>
          <cell r="I2272">
            <v>105</v>
          </cell>
          <cell r="J2272">
            <v>8</v>
          </cell>
          <cell r="K2272">
            <v>72</v>
          </cell>
          <cell r="L2272">
            <v>46</v>
          </cell>
          <cell r="M2272">
            <v>68</v>
          </cell>
          <cell r="N2272">
            <v>51</v>
          </cell>
          <cell r="O2272">
            <v>70</v>
          </cell>
          <cell r="P2272">
            <v>48</v>
          </cell>
          <cell r="Q2272">
            <v>73</v>
          </cell>
          <cell r="R2272">
            <v>50</v>
          </cell>
          <cell r="S2272">
            <v>75</v>
          </cell>
          <cell r="T2272">
            <v>52</v>
          </cell>
          <cell r="U2272">
            <v>66</v>
          </cell>
          <cell r="V2272">
            <v>57</v>
          </cell>
          <cell r="W2272">
            <v>81</v>
          </cell>
          <cell r="X2272">
            <v>50</v>
          </cell>
          <cell r="Y2272">
            <v>66</v>
          </cell>
          <cell r="Z2272">
            <v>49</v>
          </cell>
          <cell r="AA2272">
            <v>80</v>
          </cell>
          <cell r="AB2272">
            <v>50</v>
          </cell>
          <cell r="AC2272">
            <v>82</v>
          </cell>
          <cell r="AD2272">
            <v>48</v>
          </cell>
          <cell r="AE2272">
            <v>86</v>
          </cell>
          <cell r="AF2272">
            <v>56</v>
          </cell>
          <cell r="AG2272">
            <v>82</v>
          </cell>
          <cell r="AH2272">
            <v>56</v>
          </cell>
          <cell r="AI2272">
            <v>82</v>
          </cell>
          <cell r="AJ2272">
            <v>58</v>
          </cell>
          <cell r="AK2272">
            <v>88</v>
          </cell>
          <cell r="AL2272">
            <v>52</v>
          </cell>
          <cell r="AM2272">
            <v>87</v>
          </cell>
          <cell r="AN2272">
            <v>55</v>
          </cell>
          <cell r="AO2272">
            <v>79</v>
          </cell>
          <cell r="AP2272">
            <v>59.5</v>
          </cell>
          <cell r="AQ2272">
            <v>72</v>
          </cell>
          <cell r="AR2272">
            <v>62</v>
          </cell>
          <cell r="AS2272">
            <v>74</v>
          </cell>
          <cell r="AT2272">
            <v>48</v>
          </cell>
          <cell r="AU2272">
            <v>82</v>
          </cell>
          <cell r="AV2272">
            <v>63</v>
          </cell>
          <cell r="AW2272">
            <v>91</v>
          </cell>
          <cell r="AX2272">
            <v>66</v>
          </cell>
          <cell r="AY2272">
            <v>92</v>
          </cell>
          <cell r="AZ2272">
            <v>70</v>
          </cell>
        </row>
        <row r="2273">
          <cell r="B2273">
            <v>36678</v>
          </cell>
          <cell r="C2273">
            <v>80</v>
          </cell>
          <cell r="D2273">
            <v>38</v>
          </cell>
          <cell r="E2273">
            <v>103</v>
          </cell>
          <cell r="F2273">
            <v>78</v>
          </cell>
          <cell r="G2273">
            <v>80</v>
          </cell>
          <cell r="H2273">
            <v>38</v>
          </cell>
          <cell r="I2273">
            <v>103</v>
          </cell>
          <cell r="J2273">
            <v>76</v>
          </cell>
          <cell r="K2273">
            <v>86</v>
          </cell>
          <cell r="L2273">
            <v>57</v>
          </cell>
          <cell r="M2273">
            <v>87</v>
          </cell>
          <cell r="N2273">
            <v>56</v>
          </cell>
          <cell r="O2273">
            <v>88</v>
          </cell>
          <cell r="P2273">
            <v>53</v>
          </cell>
          <cell r="Q2273">
            <v>73</v>
          </cell>
          <cell r="R2273">
            <v>50</v>
          </cell>
          <cell r="S2273">
            <v>87</v>
          </cell>
          <cell r="T2273">
            <v>58</v>
          </cell>
          <cell r="U2273">
            <v>87</v>
          </cell>
          <cell r="V2273">
            <v>56</v>
          </cell>
          <cell r="W2273">
            <v>86</v>
          </cell>
          <cell r="X2273">
            <v>55</v>
          </cell>
          <cell r="Y2273">
            <v>87</v>
          </cell>
          <cell r="Z2273">
            <v>60</v>
          </cell>
          <cell r="AA2273">
            <v>90</v>
          </cell>
          <cell r="AB2273">
            <v>58</v>
          </cell>
          <cell r="AC2273">
            <v>91</v>
          </cell>
          <cell r="AD2273">
            <v>57</v>
          </cell>
          <cell r="AE2273">
            <v>93</v>
          </cell>
          <cell r="AF2273">
            <v>59</v>
          </cell>
          <cell r="AG2273">
            <v>90</v>
          </cell>
          <cell r="AH2273">
            <v>59</v>
          </cell>
          <cell r="AI2273">
            <v>87</v>
          </cell>
          <cell r="AJ2273">
            <v>62</v>
          </cell>
          <cell r="AK2273">
            <v>95</v>
          </cell>
          <cell r="AL2273">
            <v>52</v>
          </cell>
          <cell r="AM2273">
            <v>94</v>
          </cell>
          <cell r="AN2273">
            <v>54</v>
          </cell>
          <cell r="AO2273">
            <v>82.5</v>
          </cell>
          <cell r="AP2273">
            <v>59.5</v>
          </cell>
          <cell r="AQ2273">
            <v>73</v>
          </cell>
          <cell r="AR2273">
            <v>62</v>
          </cell>
          <cell r="AS2273">
            <v>83</v>
          </cell>
          <cell r="AT2273">
            <v>61</v>
          </cell>
          <cell r="AU2273">
            <v>86</v>
          </cell>
          <cell r="AV2273">
            <v>67</v>
          </cell>
          <cell r="AW2273">
            <v>94</v>
          </cell>
          <cell r="AX2273">
            <v>68</v>
          </cell>
          <cell r="AY2273">
            <v>92</v>
          </cell>
          <cell r="AZ2273">
            <v>78</v>
          </cell>
        </row>
        <row r="2274">
          <cell r="B2274">
            <v>36679</v>
          </cell>
          <cell r="C2274">
            <v>81</v>
          </cell>
          <cell r="D2274">
            <v>41</v>
          </cell>
          <cell r="E2274">
            <v>105</v>
          </cell>
          <cell r="F2274">
            <v>76</v>
          </cell>
          <cell r="G2274">
            <v>81</v>
          </cell>
          <cell r="H2274">
            <v>41</v>
          </cell>
          <cell r="I2274">
            <v>103</v>
          </cell>
          <cell r="J2274">
            <v>70</v>
          </cell>
          <cell r="K2274">
            <v>89</v>
          </cell>
          <cell r="L2274">
            <v>61</v>
          </cell>
          <cell r="M2274">
            <v>76</v>
          </cell>
          <cell r="N2274">
            <v>61</v>
          </cell>
          <cell r="O2274">
            <v>75</v>
          </cell>
          <cell r="P2274">
            <v>55</v>
          </cell>
          <cell r="Q2274">
            <v>75</v>
          </cell>
          <cell r="R2274">
            <v>65</v>
          </cell>
          <cell r="S2274">
            <v>79</v>
          </cell>
          <cell r="T2274">
            <v>64</v>
          </cell>
          <cell r="U2274">
            <v>80</v>
          </cell>
          <cell r="V2274">
            <v>63</v>
          </cell>
          <cell r="W2274">
            <v>85</v>
          </cell>
          <cell r="X2274">
            <v>62</v>
          </cell>
          <cell r="Y2274">
            <v>88</v>
          </cell>
          <cell r="Z2274">
            <v>67</v>
          </cell>
          <cell r="AA2274">
            <v>90</v>
          </cell>
          <cell r="AB2274">
            <v>67</v>
          </cell>
          <cell r="AC2274">
            <v>92</v>
          </cell>
          <cell r="AD2274">
            <v>65</v>
          </cell>
          <cell r="AE2274">
            <v>97</v>
          </cell>
          <cell r="AF2274">
            <v>68</v>
          </cell>
          <cell r="AG2274">
            <v>100</v>
          </cell>
          <cell r="AH2274">
            <v>72</v>
          </cell>
          <cell r="AI2274">
            <v>91</v>
          </cell>
          <cell r="AJ2274">
            <v>68</v>
          </cell>
          <cell r="AK2274">
            <v>100</v>
          </cell>
          <cell r="AL2274">
            <v>65</v>
          </cell>
          <cell r="AM2274">
            <v>97</v>
          </cell>
          <cell r="AN2274">
            <v>64</v>
          </cell>
          <cell r="AO2274">
            <v>83.5</v>
          </cell>
          <cell r="AP2274">
            <v>60</v>
          </cell>
          <cell r="AQ2274">
            <v>72</v>
          </cell>
          <cell r="AR2274">
            <v>59</v>
          </cell>
          <cell r="AS2274">
            <v>72</v>
          </cell>
          <cell r="AT2274">
            <v>53</v>
          </cell>
          <cell r="AU2274">
            <v>94</v>
          </cell>
          <cell r="AV2274">
            <v>67</v>
          </cell>
          <cell r="AW2274">
            <v>97</v>
          </cell>
          <cell r="AX2274">
            <v>66</v>
          </cell>
          <cell r="AY2274">
            <v>94</v>
          </cell>
          <cell r="AZ2274">
            <v>75</v>
          </cell>
        </row>
        <row r="2275">
          <cell r="B2275">
            <v>36680</v>
          </cell>
          <cell r="C2275">
            <v>81</v>
          </cell>
          <cell r="D2275">
            <v>41</v>
          </cell>
          <cell r="E2275">
            <v>105</v>
          </cell>
          <cell r="F2275">
            <v>76</v>
          </cell>
          <cell r="G2275">
            <v>81</v>
          </cell>
          <cell r="H2275">
            <v>41</v>
          </cell>
          <cell r="I2275">
            <v>103</v>
          </cell>
          <cell r="J2275">
            <v>70</v>
          </cell>
          <cell r="K2275">
            <v>89</v>
          </cell>
          <cell r="L2275">
            <v>61</v>
          </cell>
          <cell r="M2275">
            <v>76</v>
          </cell>
          <cell r="N2275">
            <v>61</v>
          </cell>
          <cell r="O2275">
            <v>75</v>
          </cell>
          <cell r="P2275">
            <v>55</v>
          </cell>
          <cell r="Q2275">
            <v>75</v>
          </cell>
          <cell r="R2275">
            <v>65</v>
          </cell>
          <cell r="S2275">
            <v>79</v>
          </cell>
          <cell r="T2275">
            <v>64</v>
          </cell>
          <cell r="U2275">
            <v>80</v>
          </cell>
          <cell r="V2275">
            <v>63</v>
          </cell>
          <cell r="W2275">
            <v>85</v>
          </cell>
          <cell r="X2275">
            <v>62</v>
          </cell>
          <cell r="Y2275">
            <v>88</v>
          </cell>
          <cell r="Z2275">
            <v>67</v>
          </cell>
          <cell r="AA2275">
            <v>90</v>
          </cell>
          <cell r="AB2275">
            <v>67</v>
          </cell>
          <cell r="AC2275">
            <v>92</v>
          </cell>
          <cell r="AD2275">
            <v>65</v>
          </cell>
          <cell r="AE2275">
            <v>97</v>
          </cell>
          <cell r="AF2275">
            <v>68</v>
          </cell>
          <cell r="AG2275">
            <v>100</v>
          </cell>
          <cell r="AH2275">
            <v>72</v>
          </cell>
          <cell r="AI2275">
            <v>91</v>
          </cell>
          <cell r="AJ2275">
            <v>68</v>
          </cell>
          <cell r="AK2275">
            <v>100</v>
          </cell>
          <cell r="AL2275">
            <v>65</v>
          </cell>
          <cell r="AM2275">
            <v>97</v>
          </cell>
          <cell r="AN2275">
            <v>64</v>
          </cell>
          <cell r="AO2275">
            <v>83.5</v>
          </cell>
          <cell r="AP2275">
            <v>60</v>
          </cell>
          <cell r="AQ2275">
            <v>72</v>
          </cell>
          <cell r="AR2275">
            <v>59</v>
          </cell>
          <cell r="AS2275">
            <v>72</v>
          </cell>
          <cell r="AT2275">
            <v>53</v>
          </cell>
          <cell r="AU2275">
            <v>94</v>
          </cell>
          <cell r="AV2275">
            <v>67</v>
          </cell>
          <cell r="AW2275">
            <v>97</v>
          </cell>
          <cell r="AX2275">
            <v>66</v>
          </cell>
          <cell r="AY2275">
            <v>94</v>
          </cell>
          <cell r="AZ2275">
            <v>75</v>
          </cell>
        </row>
        <row r="2276">
          <cell r="B2276">
            <v>36681</v>
          </cell>
          <cell r="C2276">
            <v>87</v>
          </cell>
          <cell r="D2276">
            <v>43</v>
          </cell>
          <cell r="E2276">
            <v>106</v>
          </cell>
          <cell r="F2276">
            <v>75</v>
          </cell>
          <cell r="G2276">
            <v>87</v>
          </cell>
          <cell r="H2276">
            <v>43</v>
          </cell>
          <cell r="I2276">
            <v>103</v>
          </cell>
          <cell r="J2276">
            <v>66</v>
          </cell>
          <cell r="K2276">
            <v>74</v>
          </cell>
          <cell r="L2276">
            <v>49</v>
          </cell>
          <cell r="M2276">
            <v>74</v>
          </cell>
          <cell r="N2276">
            <v>56</v>
          </cell>
          <cell r="O2276">
            <v>72</v>
          </cell>
          <cell r="P2276">
            <v>52</v>
          </cell>
          <cell r="Q2276">
            <v>74</v>
          </cell>
          <cell r="R2276">
            <v>60</v>
          </cell>
          <cell r="S2276">
            <v>75</v>
          </cell>
          <cell r="T2276">
            <v>60</v>
          </cell>
          <cell r="U2276">
            <v>69</v>
          </cell>
          <cell r="V2276">
            <v>60</v>
          </cell>
          <cell r="W2276">
            <v>73</v>
          </cell>
          <cell r="X2276">
            <v>62</v>
          </cell>
          <cell r="Y2276">
            <v>70</v>
          </cell>
          <cell r="Z2276">
            <v>64</v>
          </cell>
          <cell r="AA2276">
            <v>75</v>
          </cell>
          <cell r="AB2276">
            <v>63</v>
          </cell>
          <cell r="AC2276">
            <v>75</v>
          </cell>
          <cell r="AD2276">
            <v>68</v>
          </cell>
          <cell r="AE2276">
            <v>85</v>
          </cell>
          <cell r="AF2276">
            <v>71</v>
          </cell>
          <cell r="AG2276">
            <v>89</v>
          </cell>
          <cell r="AH2276">
            <v>70</v>
          </cell>
          <cell r="AI2276">
            <v>78</v>
          </cell>
          <cell r="AJ2276">
            <v>72</v>
          </cell>
          <cell r="AK2276">
            <v>95</v>
          </cell>
          <cell r="AL2276">
            <v>67</v>
          </cell>
          <cell r="AM2276">
            <v>94</v>
          </cell>
          <cell r="AN2276">
            <v>66</v>
          </cell>
          <cell r="AO2276">
            <v>86</v>
          </cell>
          <cell r="AP2276">
            <v>61.5</v>
          </cell>
          <cell r="AQ2276">
            <v>73</v>
          </cell>
          <cell r="AR2276">
            <v>61</v>
          </cell>
          <cell r="AS2276">
            <v>68</v>
          </cell>
          <cell r="AT2276">
            <v>46</v>
          </cell>
          <cell r="AU2276">
            <v>95</v>
          </cell>
          <cell r="AV2276">
            <v>70</v>
          </cell>
          <cell r="AW2276">
            <v>98</v>
          </cell>
          <cell r="AX2276">
            <v>69</v>
          </cell>
          <cell r="AY2276">
            <v>92</v>
          </cell>
          <cell r="AZ2276">
            <v>77</v>
          </cell>
        </row>
        <row r="2277">
          <cell r="B2277">
            <v>36682</v>
          </cell>
          <cell r="C2277">
            <v>85</v>
          </cell>
          <cell r="D2277">
            <v>41</v>
          </cell>
          <cell r="E2277">
            <v>108</v>
          </cell>
          <cell r="F2277">
            <v>78</v>
          </cell>
          <cell r="G2277">
            <v>85</v>
          </cell>
          <cell r="H2277">
            <v>41</v>
          </cell>
          <cell r="I2277">
            <v>103</v>
          </cell>
          <cell r="J2277">
            <v>67</v>
          </cell>
          <cell r="K2277">
            <v>74</v>
          </cell>
          <cell r="L2277">
            <v>49</v>
          </cell>
          <cell r="M2277">
            <v>69</v>
          </cell>
          <cell r="N2277">
            <v>59</v>
          </cell>
          <cell r="O2277">
            <v>69</v>
          </cell>
          <cell r="P2277">
            <v>58</v>
          </cell>
          <cell r="Q2277">
            <v>69</v>
          </cell>
          <cell r="R2277">
            <v>61</v>
          </cell>
          <cell r="S2277">
            <v>67</v>
          </cell>
          <cell r="T2277">
            <v>59</v>
          </cell>
          <cell r="U2277">
            <v>66</v>
          </cell>
          <cell r="V2277">
            <v>62</v>
          </cell>
          <cell r="W2277">
            <v>70</v>
          </cell>
          <cell r="X2277">
            <v>64</v>
          </cell>
          <cell r="Y2277">
            <v>70</v>
          </cell>
          <cell r="Z2277">
            <v>65</v>
          </cell>
          <cell r="AA2277">
            <v>71</v>
          </cell>
          <cell r="AB2277">
            <v>65</v>
          </cell>
          <cell r="AC2277">
            <v>70</v>
          </cell>
          <cell r="AD2277">
            <v>66</v>
          </cell>
          <cell r="AE2277">
            <v>85</v>
          </cell>
          <cell r="AF2277">
            <v>71</v>
          </cell>
          <cell r="AG2277">
            <v>87</v>
          </cell>
          <cell r="AH2277">
            <v>70</v>
          </cell>
          <cell r="AI2277">
            <v>73</v>
          </cell>
          <cell r="AJ2277">
            <v>68</v>
          </cell>
          <cell r="AK2277">
            <v>87</v>
          </cell>
          <cell r="AL2277">
            <v>67</v>
          </cell>
          <cell r="AM2277">
            <v>87</v>
          </cell>
          <cell r="AN2277">
            <v>67</v>
          </cell>
          <cell r="AO2277">
            <v>78.5</v>
          </cell>
          <cell r="AP2277">
            <v>58</v>
          </cell>
          <cell r="AQ2277">
            <v>72</v>
          </cell>
          <cell r="AR2277">
            <v>60</v>
          </cell>
          <cell r="AS2277">
            <v>59</v>
          </cell>
          <cell r="AT2277">
            <v>48</v>
          </cell>
          <cell r="AU2277">
            <v>97</v>
          </cell>
          <cell r="AV2277">
            <v>69</v>
          </cell>
          <cell r="AW2277">
            <v>97</v>
          </cell>
          <cell r="AX2277">
            <v>67</v>
          </cell>
          <cell r="AY2277">
            <v>91</v>
          </cell>
          <cell r="AZ2277">
            <v>75</v>
          </cell>
        </row>
        <row r="2278">
          <cell r="B2278">
            <v>36683</v>
          </cell>
          <cell r="C2278">
            <v>84</v>
          </cell>
          <cell r="D2278">
            <v>39</v>
          </cell>
          <cell r="E2278">
            <v>109</v>
          </cell>
          <cell r="F2278">
            <v>82</v>
          </cell>
          <cell r="G2278">
            <v>84</v>
          </cell>
          <cell r="H2278">
            <v>39</v>
          </cell>
          <cell r="I2278">
            <v>103</v>
          </cell>
          <cell r="J2278">
            <v>80</v>
          </cell>
          <cell r="K2278">
            <v>60</v>
          </cell>
          <cell r="L2278">
            <v>52</v>
          </cell>
          <cell r="M2278">
            <v>60</v>
          </cell>
          <cell r="N2278">
            <v>55</v>
          </cell>
          <cell r="O2278">
            <v>64</v>
          </cell>
          <cell r="P2278">
            <v>58</v>
          </cell>
          <cell r="Q2278">
            <v>66</v>
          </cell>
          <cell r="R2278">
            <v>59</v>
          </cell>
          <cell r="S2278">
            <v>73</v>
          </cell>
          <cell r="T2278">
            <v>60</v>
          </cell>
          <cell r="U2278">
            <v>70</v>
          </cell>
          <cell r="V2278">
            <v>62</v>
          </cell>
          <cell r="W2278">
            <v>65</v>
          </cell>
          <cell r="X2278">
            <v>54</v>
          </cell>
          <cell r="Y2278">
            <v>72</v>
          </cell>
          <cell r="Z2278">
            <v>53</v>
          </cell>
          <cell r="AA2278">
            <v>78</v>
          </cell>
          <cell r="AB2278">
            <v>59</v>
          </cell>
          <cell r="AC2278">
            <v>76</v>
          </cell>
          <cell r="AD2278">
            <v>55</v>
          </cell>
          <cell r="AE2278">
            <v>84</v>
          </cell>
          <cell r="AF2278">
            <v>65</v>
          </cell>
          <cell r="AG2278">
            <v>88</v>
          </cell>
          <cell r="AH2278">
            <v>69</v>
          </cell>
          <cell r="AI2278">
            <v>74</v>
          </cell>
          <cell r="AJ2278">
            <v>60</v>
          </cell>
          <cell r="AK2278">
            <v>87</v>
          </cell>
          <cell r="AL2278">
            <v>65</v>
          </cell>
          <cell r="AM2278">
            <v>86</v>
          </cell>
          <cell r="AN2278">
            <v>64</v>
          </cell>
          <cell r="AO2278">
            <v>82.5</v>
          </cell>
          <cell r="AP2278">
            <v>59</v>
          </cell>
          <cell r="AQ2278">
            <v>75</v>
          </cell>
          <cell r="AR2278">
            <v>59</v>
          </cell>
          <cell r="AS2278">
            <v>53</v>
          </cell>
          <cell r="AT2278">
            <v>48</v>
          </cell>
          <cell r="AU2278">
            <v>93</v>
          </cell>
          <cell r="AV2278">
            <v>70</v>
          </cell>
          <cell r="AW2278">
            <v>97</v>
          </cell>
          <cell r="AX2278">
            <v>70</v>
          </cell>
          <cell r="AY2278">
            <v>92</v>
          </cell>
          <cell r="AZ2278">
            <v>79</v>
          </cell>
        </row>
        <row r="2279">
          <cell r="B2279">
            <v>36684</v>
          </cell>
          <cell r="C2279">
            <v>85</v>
          </cell>
          <cell r="D2279">
            <v>45</v>
          </cell>
          <cell r="E2279">
            <v>109</v>
          </cell>
          <cell r="F2279">
            <v>81</v>
          </cell>
          <cell r="G2279">
            <v>85</v>
          </cell>
          <cell r="H2279">
            <v>45</v>
          </cell>
          <cell r="I2279">
            <v>103</v>
          </cell>
          <cell r="J2279">
            <v>75</v>
          </cell>
          <cell r="K2279">
            <v>76</v>
          </cell>
          <cell r="L2279">
            <v>49</v>
          </cell>
          <cell r="M2279">
            <v>76</v>
          </cell>
          <cell r="N2279">
            <v>52</v>
          </cell>
          <cell r="O2279">
            <v>77</v>
          </cell>
          <cell r="P2279">
            <v>56</v>
          </cell>
          <cell r="Q2279">
            <v>77</v>
          </cell>
          <cell r="R2279">
            <v>56</v>
          </cell>
          <cell r="S2279">
            <v>76</v>
          </cell>
          <cell r="T2279">
            <v>56</v>
          </cell>
          <cell r="U2279">
            <v>73</v>
          </cell>
          <cell r="V2279">
            <v>60</v>
          </cell>
          <cell r="W2279">
            <v>75</v>
          </cell>
          <cell r="X2279">
            <v>50</v>
          </cell>
          <cell r="Y2279">
            <v>75</v>
          </cell>
          <cell r="Z2279">
            <v>49</v>
          </cell>
          <cell r="AA2279">
            <v>76</v>
          </cell>
          <cell r="AB2279">
            <v>53</v>
          </cell>
          <cell r="AC2279">
            <v>77</v>
          </cell>
          <cell r="AD2279">
            <v>45</v>
          </cell>
          <cell r="AE2279">
            <v>82</v>
          </cell>
          <cell r="AF2279">
            <v>58</v>
          </cell>
          <cell r="AG2279">
            <v>81</v>
          </cell>
          <cell r="AH2279">
            <v>61</v>
          </cell>
          <cell r="AI2279">
            <v>80</v>
          </cell>
          <cell r="AJ2279">
            <v>53</v>
          </cell>
          <cell r="AK2279">
            <v>85</v>
          </cell>
          <cell r="AL2279">
            <v>50</v>
          </cell>
          <cell r="AM2279">
            <v>84</v>
          </cell>
          <cell r="AN2279">
            <v>55</v>
          </cell>
          <cell r="AO2279">
            <v>79.5</v>
          </cell>
          <cell r="AP2279">
            <v>61.5</v>
          </cell>
          <cell r="AQ2279">
            <v>72</v>
          </cell>
          <cell r="AR2279">
            <v>60</v>
          </cell>
          <cell r="AS2279">
            <v>70</v>
          </cell>
          <cell r="AT2279">
            <v>48</v>
          </cell>
          <cell r="AU2279">
            <v>87</v>
          </cell>
          <cell r="AV2279">
            <v>74</v>
          </cell>
          <cell r="AW2279">
            <v>93</v>
          </cell>
          <cell r="AX2279">
            <v>74</v>
          </cell>
          <cell r="AY2279">
            <v>90</v>
          </cell>
          <cell r="AZ2279">
            <v>76</v>
          </cell>
        </row>
        <row r="2280">
          <cell r="B2280">
            <v>36685</v>
          </cell>
          <cell r="C2280">
            <v>74</v>
          </cell>
          <cell r="D2280">
            <v>46</v>
          </cell>
          <cell r="E2280">
            <v>100</v>
          </cell>
          <cell r="F2280">
            <v>85</v>
          </cell>
          <cell r="G2280">
            <v>74</v>
          </cell>
          <cell r="H2280">
            <v>46</v>
          </cell>
          <cell r="I2280">
            <v>103</v>
          </cell>
          <cell r="J2280">
            <v>78</v>
          </cell>
          <cell r="K2280">
            <v>76</v>
          </cell>
          <cell r="L2280">
            <v>49</v>
          </cell>
          <cell r="M2280">
            <v>81</v>
          </cell>
          <cell r="N2280">
            <v>55</v>
          </cell>
          <cell r="O2280">
            <v>82</v>
          </cell>
          <cell r="P2280">
            <v>56</v>
          </cell>
          <cell r="Q2280">
            <v>81</v>
          </cell>
          <cell r="R2280">
            <v>59</v>
          </cell>
          <cell r="S2280">
            <v>81</v>
          </cell>
          <cell r="T2280">
            <v>58</v>
          </cell>
          <cell r="U2280">
            <v>81</v>
          </cell>
          <cell r="V2280">
            <v>58</v>
          </cell>
          <cell r="W2280">
            <v>78</v>
          </cell>
          <cell r="X2280">
            <v>44</v>
          </cell>
          <cell r="Y2280">
            <v>78</v>
          </cell>
          <cell r="Z2280">
            <v>52</v>
          </cell>
          <cell r="AA2280">
            <v>83</v>
          </cell>
          <cell r="AB2280">
            <v>50</v>
          </cell>
          <cell r="AC2280">
            <v>80</v>
          </cell>
          <cell r="AD2280">
            <v>54</v>
          </cell>
          <cell r="AE2280">
            <v>85</v>
          </cell>
          <cell r="AF2280">
            <v>56</v>
          </cell>
          <cell r="AG2280">
            <v>82</v>
          </cell>
          <cell r="AH2280">
            <v>59</v>
          </cell>
          <cell r="AI2280">
            <v>82</v>
          </cell>
          <cell r="AJ2280">
            <v>57</v>
          </cell>
          <cell r="AK2280">
            <v>86</v>
          </cell>
          <cell r="AL2280">
            <v>52</v>
          </cell>
          <cell r="AM2280">
            <v>88</v>
          </cell>
          <cell r="AN2280">
            <v>54</v>
          </cell>
          <cell r="AO2280">
            <v>69.5</v>
          </cell>
          <cell r="AP2280">
            <v>57</v>
          </cell>
          <cell r="AQ2280">
            <v>70</v>
          </cell>
          <cell r="AR2280">
            <v>59</v>
          </cell>
          <cell r="AS2280">
            <v>76</v>
          </cell>
          <cell r="AT2280">
            <v>48</v>
          </cell>
          <cell r="AU2280">
            <v>85</v>
          </cell>
          <cell r="AV2280">
            <v>71</v>
          </cell>
          <cell r="AW2280">
            <v>90</v>
          </cell>
          <cell r="AX2280">
            <v>71</v>
          </cell>
          <cell r="AY2280">
            <v>94</v>
          </cell>
          <cell r="AZ2280">
            <v>73</v>
          </cell>
        </row>
        <row r="2281">
          <cell r="B2281">
            <v>36686</v>
          </cell>
          <cell r="C2281">
            <v>71</v>
          </cell>
          <cell r="D2281">
            <v>34</v>
          </cell>
          <cell r="E2281">
            <v>95</v>
          </cell>
          <cell r="F2281">
            <v>72</v>
          </cell>
          <cell r="G2281">
            <v>71</v>
          </cell>
          <cell r="H2281">
            <v>34</v>
          </cell>
          <cell r="I2281">
            <v>103</v>
          </cell>
          <cell r="J2281">
            <v>64</v>
          </cell>
          <cell r="K2281">
            <v>76</v>
          </cell>
          <cell r="L2281">
            <v>49</v>
          </cell>
          <cell r="M2281">
            <v>90</v>
          </cell>
          <cell r="N2281">
            <v>66</v>
          </cell>
          <cell r="O2281">
            <v>92</v>
          </cell>
          <cell r="P2281">
            <v>65</v>
          </cell>
          <cell r="Q2281">
            <v>90</v>
          </cell>
          <cell r="R2281">
            <v>69</v>
          </cell>
          <cell r="S2281">
            <v>89</v>
          </cell>
          <cell r="T2281">
            <v>66</v>
          </cell>
          <cell r="U2281">
            <v>89</v>
          </cell>
          <cell r="V2281">
            <v>68</v>
          </cell>
          <cell r="W2281">
            <v>85</v>
          </cell>
          <cell r="X2281">
            <v>53</v>
          </cell>
          <cell r="Y2281">
            <v>88</v>
          </cell>
          <cell r="Z2281">
            <v>63</v>
          </cell>
          <cell r="AA2281">
            <v>93</v>
          </cell>
          <cell r="AB2281">
            <v>61</v>
          </cell>
          <cell r="AC2281">
            <v>90</v>
          </cell>
          <cell r="AD2281">
            <v>61</v>
          </cell>
          <cell r="AE2281">
            <v>90</v>
          </cell>
          <cell r="AF2281">
            <v>63</v>
          </cell>
          <cell r="AG2281">
            <v>85</v>
          </cell>
          <cell r="AH2281">
            <v>59</v>
          </cell>
          <cell r="AI2281">
            <v>89</v>
          </cell>
          <cell r="AJ2281">
            <v>64</v>
          </cell>
          <cell r="AK2281">
            <v>94</v>
          </cell>
          <cell r="AL2281">
            <v>58</v>
          </cell>
          <cell r="AM2281">
            <v>93</v>
          </cell>
          <cell r="AN2281">
            <v>59</v>
          </cell>
          <cell r="AO2281">
            <v>75.5</v>
          </cell>
          <cell r="AP2281">
            <v>56</v>
          </cell>
          <cell r="AQ2281">
            <v>71</v>
          </cell>
          <cell r="AR2281">
            <v>58</v>
          </cell>
          <cell r="AS2281">
            <v>90</v>
          </cell>
          <cell r="AT2281">
            <v>54</v>
          </cell>
          <cell r="AU2281">
            <v>87</v>
          </cell>
          <cell r="AV2281">
            <v>62</v>
          </cell>
          <cell r="AW2281">
            <v>89</v>
          </cell>
          <cell r="AX2281">
            <v>65</v>
          </cell>
          <cell r="AY2281">
            <v>92</v>
          </cell>
          <cell r="AZ2281">
            <v>69</v>
          </cell>
        </row>
        <row r="2282">
          <cell r="B2282">
            <v>36687</v>
          </cell>
          <cell r="C2282">
            <v>71</v>
          </cell>
          <cell r="D2282">
            <v>34</v>
          </cell>
          <cell r="E2282">
            <v>95</v>
          </cell>
          <cell r="F2282">
            <v>72</v>
          </cell>
          <cell r="G2282">
            <v>71</v>
          </cell>
          <cell r="H2282">
            <v>34</v>
          </cell>
          <cell r="I2282">
            <v>103</v>
          </cell>
          <cell r="J2282">
            <v>64</v>
          </cell>
          <cell r="K2282">
            <v>76</v>
          </cell>
          <cell r="L2282">
            <v>49</v>
          </cell>
          <cell r="M2282">
            <v>90</v>
          </cell>
          <cell r="N2282">
            <v>66</v>
          </cell>
          <cell r="O2282">
            <v>92</v>
          </cell>
          <cell r="P2282">
            <v>65</v>
          </cell>
          <cell r="Q2282">
            <v>90</v>
          </cell>
          <cell r="R2282">
            <v>69</v>
          </cell>
          <cell r="S2282">
            <v>89</v>
          </cell>
          <cell r="T2282">
            <v>66</v>
          </cell>
          <cell r="U2282">
            <v>89</v>
          </cell>
          <cell r="V2282">
            <v>68</v>
          </cell>
          <cell r="W2282">
            <v>85</v>
          </cell>
          <cell r="X2282">
            <v>53</v>
          </cell>
          <cell r="Y2282">
            <v>88</v>
          </cell>
          <cell r="Z2282">
            <v>63</v>
          </cell>
          <cell r="AA2282">
            <v>93</v>
          </cell>
          <cell r="AB2282">
            <v>61</v>
          </cell>
          <cell r="AC2282">
            <v>90</v>
          </cell>
          <cell r="AD2282">
            <v>61</v>
          </cell>
          <cell r="AE2282">
            <v>90</v>
          </cell>
          <cell r="AF2282">
            <v>63</v>
          </cell>
          <cell r="AG2282">
            <v>85</v>
          </cell>
          <cell r="AH2282">
            <v>59</v>
          </cell>
          <cell r="AI2282">
            <v>89</v>
          </cell>
          <cell r="AJ2282">
            <v>64</v>
          </cell>
          <cell r="AK2282">
            <v>94</v>
          </cell>
          <cell r="AL2282">
            <v>58</v>
          </cell>
          <cell r="AM2282">
            <v>93</v>
          </cell>
          <cell r="AN2282">
            <v>59</v>
          </cell>
          <cell r="AO2282">
            <v>75.5</v>
          </cell>
          <cell r="AP2282">
            <v>56</v>
          </cell>
          <cell r="AQ2282">
            <v>71</v>
          </cell>
          <cell r="AR2282">
            <v>58</v>
          </cell>
          <cell r="AS2282">
            <v>90</v>
          </cell>
          <cell r="AT2282">
            <v>54</v>
          </cell>
          <cell r="AU2282">
            <v>87</v>
          </cell>
          <cell r="AV2282">
            <v>62</v>
          </cell>
          <cell r="AW2282">
            <v>89</v>
          </cell>
          <cell r="AX2282">
            <v>65</v>
          </cell>
          <cell r="AY2282">
            <v>92</v>
          </cell>
          <cell r="AZ2282">
            <v>69</v>
          </cell>
        </row>
        <row r="2283">
          <cell r="B2283">
            <v>36688</v>
          </cell>
          <cell r="C2283">
            <v>76</v>
          </cell>
          <cell r="D2283">
            <v>32</v>
          </cell>
          <cell r="E2283">
            <v>100</v>
          </cell>
          <cell r="F2283">
            <v>73</v>
          </cell>
          <cell r="G2283">
            <v>76</v>
          </cell>
          <cell r="H2283">
            <v>32</v>
          </cell>
          <cell r="I2283">
            <v>103</v>
          </cell>
          <cell r="J2283">
            <v>65</v>
          </cell>
          <cell r="K2283">
            <v>76</v>
          </cell>
          <cell r="L2283">
            <v>49</v>
          </cell>
          <cell r="M2283">
            <v>92</v>
          </cell>
          <cell r="N2283">
            <v>71</v>
          </cell>
          <cell r="O2283">
            <v>95</v>
          </cell>
          <cell r="P2283">
            <v>70</v>
          </cell>
          <cell r="Q2283">
            <v>94</v>
          </cell>
          <cell r="R2283">
            <v>72</v>
          </cell>
          <cell r="S2283">
            <v>91</v>
          </cell>
          <cell r="T2283">
            <v>67</v>
          </cell>
          <cell r="U2283">
            <v>91</v>
          </cell>
          <cell r="V2283">
            <v>68</v>
          </cell>
          <cell r="W2283">
            <v>86</v>
          </cell>
          <cell r="X2283">
            <v>56</v>
          </cell>
          <cell r="Y2283">
            <v>88</v>
          </cell>
          <cell r="Z2283">
            <v>63</v>
          </cell>
          <cell r="AA2283">
            <v>95</v>
          </cell>
          <cell r="AB2283">
            <v>63</v>
          </cell>
          <cell r="AC2283">
            <v>91</v>
          </cell>
          <cell r="AD2283">
            <v>62</v>
          </cell>
          <cell r="AE2283">
            <v>93</v>
          </cell>
          <cell r="AF2283">
            <v>64</v>
          </cell>
          <cell r="AG2283">
            <v>88</v>
          </cell>
          <cell r="AH2283">
            <v>63</v>
          </cell>
          <cell r="AI2283">
            <v>91</v>
          </cell>
          <cell r="AJ2283">
            <v>66</v>
          </cell>
          <cell r="AK2283">
            <v>95</v>
          </cell>
          <cell r="AL2283">
            <v>59</v>
          </cell>
          <cell r="AM2283">
            <v>94</v>
          </cell>
          <cell r="AN2283">
            <v>62</v>
          </cell>
          <cell r="AO2283">
            <v>79</v>
          </cell>
          <cell r="AP2283">
            <v>57</v>
          </cell>
          <cell r="AQ2283">
            <v>72</v>
          </cell>
          <cell r="AR2283">
            <v>58</v>
          </cell>
          <cell r="AS2283">
            <v>83</v>
          </cell>
          <cell r="AT2283">
            <v>53</v>
          </cell>
          <cell r="AU2283">
            <v>84</v>
          </cell>
          <cell r="AV2283">
            <v>67</v>
          </cell>
          <cell r="AW2283">
            <v>87</v>
          </cell>
          <cell r="AX2283">
            <v>69</v>
          </cell>
          <cell r="AY2283">
            <v>88</v>
          </cell>
          <cell r="AZ2283">
            <v>70</v>
          </cell>
        </row>
        <row r="2284">
          <cell r="B2284">
            <v>36689</v>
          </cell>
          <cell r="C2284">
            <v>80</v>
          </cell>
          <cell r="D2284">
            <v>36</v>
          </cell>
          <cell r="E2284">
            <v>104</v>
          </cell>
          <cell r="F2284">
            <v>75</v>
          </cell>
          <cell r="G2284">
            <v>80</v>
          </cell>
          <cell r="H2284">
            <v>36</v>
          </cell>
          <cell r="I2284">
            <v>103</v>
          </cell>
          <cell r="J2284">
            <v>66</v>
          </cell>
          <cell r="K2284">
            <v>80</v>
          </cell>
          <cell r="L2284">
            <v>59</v>
          </cell>
          <cell r="M2284">
            <v>88</v>
          </cell>
          <cell r="N2284">
            <v>60</v>
          </cell>
          <cell r="O2284">
            <v>92</v>
          </cell>
          <cell r="P2284">
            <v>71</v>
          </cell>
          <cell r="Q2284">
            <v>93</v>
          </cell>
          <cell r="R2284">
            <v>74</v>
          </cell>
          <cell r="S2284">
            <v>94</v>
          </cell>
          <cell r="T2284">
            <v>69</v>
          </cell>
          <cell r="U2284">
            <v>92</v>
          </cell>
          <cell r="V2284">
            <v>70</v>
          </cell>
          <cell r="W2284">
            <v>88</v>
          </cell>
          <cell r="X2284">
            <v>59</v>
          </cell>
          <cell r="Y2284">
            <v>92</v>
          </cell>
          <cell r="Z2284">
            <v>68</v>
          </cell>
          <cell r="AA2284">
            <v>95</v>
          </cell>
          <cell r="AB2284">
            <v>67</v>
          </cell>
          <cell r="AC2284">
            <v>93</v>
          </cell>
          <cell r="AD2284">
            <v>67</v>
          </cell>
          <cell r="AE2284">
            <v>96</v>
          </cell>
          <cell r="AF2284">
            <v>68</v>
          </cell>
          <cell r="AG2284">
            <v>91</v>
          </cell>
          <cell r="AH2284">
            <v>68</v>
          </cell>
          <cell r="AI2284">
            <v>92</v>
          </cell>
          <cell r="AJ2284">
            <v>69</v>
          </cell>
          <cell r="AK2284">
            <v>96</v>
          </cell>
          <cell r="AL2284">
            <v>62</v>
          </cell>
          <cell r="AM2284">
            <v>96</v>
          </cell>
          <cell r="AN2284">
            <v>65</v>
          </cell>
          <cell r="AO2284">
            <v>82</v>
          </cell>
          <cell r="AP2284">
            <v>61</v>
          </cell>
          <cell r="AQ2284">
            <v>75</v>
          </cell>
          <cell r="AR2284">
            <v>59</v>
          </cell>
          <cell r="AS2284">
            <v>60</v>
          </cell>
          <cell r="AT2284">
            <v>52</v>
          </cell>
          <cell r="AU2284">
            <v>84</v>
          </cell>
          <cell r="AV2284">
            <v>73</v>
          </cell>
          <cell r="AW2284">
            <v>89</v>
          </cell>
          <cell r="AX2284">
            <v>71</v>
          </cell>
          <cell r="AY2284">
            <v>92</v>
          </cell>
          <cell r="AZ2284">
            <v>73</v>
          </cell>
        </row>
        <row r="2285">
          <cell r="B2285">
            <v>36690</v>
          </cell>
          <cell r="C2285">
            <v>86</v>
          </cell>
          <cell r="D2285">
            <v>45</v>
          </cell>
          <cell r="E2285">
            <v>107</v>
          </cell>
          <cell r="F2285">
            <v>77</v>
          </cell>
          <cell r="G2285">
            <v>86</v>
          </cell>
          <cell r="H2285">
            <v>45</v>
          </cell>
          <cell r="I2285">
            <v>103</v>
          </cell>
          <cell r="J2285">
            <v>69</v>
          </cell>
          <cell r="K2285">
            <v>60</v>
          </cell>
          <cell r="L2285">
            <v>56</v>
          </cell>
          <cell r="M2285">
            <v>65</v>
          </cell>
          <cell r="N2285">
            <v>58</v>
          </cell>
          <cell r="O2285">
            <v>70</v>
          </cell>
          <cell r="P2285">
            <v>62</v>
          </cell>
          <cell r="Q2285">
            <v>77</v>
          </cell>
          <cell r="R2285">
            <v>64</v>
          </cell>
          <cell r="S2285">
            <v>85</v>
          </cell>
          <cell r="T2285">
            <v>69</v>
          </cell>
          <cell r="U2285">
            <v>81</v>
          </cell>
          <cell r="V2285">
            <v>67</v>
          </cell>
          <cell r="W2285">
            <v>87</v>
          </cell>
          <cell r="X2285">
            <v>59</v>
          </cell>
          <cell r="Y2285">
            <v>93</v>
          </cell>
          <cell r="Z2285">
            <v>71</v>
          </cell>
          <cell r="AA2285">
            <v>100</v>
          </cell>
          <cell r="AB2285">
            <v>72</v>
          </cell>
          <cell r="AC2285">
            <v>95</v>
          </cell>
          <cell r="AD2285">
            <v>72</v>
          </cell>
          <cell r="AE2285">
            <v>95</v>
          </cell>
          <cell r="AF2285">
            <v>72</v>
          </cell>
          <cell r="AG2285">
            <v>93</v>
          </cell>
          <cell r="AH2285">
            <v>71</v>
          </cell>
          <cell r="AI2285">
            <v>91</v>
          </cell>
          <cell r="AJ2285">
            <v>74</v>
          </cell>
          <cell r="AK2285">
            <v>98</v>
          </cell>
          <cell r="AL2285">
            <v>73</v>
          </cell>
          <cell r="AM2285">
            <v>97</v>
          </cell>
          <cell r="AN2285">
            <v>69</v>
          </cell>
          <cell r="AO2285">
            <v>87.5</v>
          </cell>
          <cell r="AP2285">
            <v>64.5</v>
          </cell>
          <cell r="AQ2285">
            <v>78</v>
          </cell>
          <cell r="AR2285">
            <v>62</v>
          </cell>
          <cell r="AS2285">
            <v>62</v>
          </cell>
          <cell r="AT2285">
            <v>53</v>
          </cell>
          <cell r="AU2285">
            <v>90</v>
          </cell>
          <cell r="AV2285">
            <v>71</v>
          </cell>
          <cell r="AW2285">
            <v>94</v>
          </cell>
          <cell r="AX2285">
            <v>72</v>
          </cell>
          <cell r="AY2285">
            <v>93</v>
          </cell>
          <cell r="AZ2285">
            <v>69</v>
          </cell>
        </row>
        <row r="2286">
          <cell r="B2286">
            <v>36691</v>
          </cell>
          <cell r="C2286">
            <v>86</v>
          </cell>
          <cell r="D2286">
            <v>51</v>
          </cell>
          <cell r="E2286">
            <v>109</v>
          </cell>
          <cell r="F2286">
            <v>80</v>
          </cell>
          <cell r="G2286">
            <v>86</v>
          </cell>
          <cell r="H2286">
            <v>51</v>
          </cell>
          <cell r="I2286">
            <v>103</v>
          </cell>
          <cell r="J2286">
            <v>72</v>
          </cell>
          <cell r="K2286">
            <v>60</v>
          </cell>
          <cell r="L2286">
            <v>55</v>
          </cell>
          <cell r="M2286">
            <v>65</v>
          </cell>
          <cell r="N2286">
            <v>59</v>
          </cell>
          <cell r="O2286">
            <v>68</v>
          </cell>
          <cell r="P2286">
            <v>62</v>
          </cell>
          <cell r="Q2286">
            <v>74</v>
          </cell>
          <cell r="R2286">
            <v>64</v>
          </cell>
          <cell r="S2286">
            <v>80</v>
          </cell>
          <cell r="T2286">
            <v>67</v>
          </cell>
          <cell r="U2286">
            <v>77</v>
          </cell>
          <cell r="V2286">
            <v>67</v>
          </cell>
          <cell r="W2286">
            <v>89</v>
          </cell>
          <cell r="X2286">
            <v>65</v>
          </cell>
          <cell r="Y2286">
            <v>93</v>
          </cell>
          <cell r="Z2286">
            <v>69</v>
          </cell>
          <cell r="AA2286">
            <v>98</v>
          </cell>
          <cell r="AB2286">
            <v>68</v>
          </cell>
          <cell r="AC2286">
            <v>93</v>
          </cell>
          <cell r="AD2286">
            <v>71</v>
          </cell>
          <cell r="AE2286">
            <v>100</v>
          </cell>
          <cell r="AF2286">
            <v>74</v>
          </cell>
          <cell r="AG2286">
            <v>92</v>
          </cell>
          <cell r="AH2286">
            <v>73</v>
          </cell>
          <cell r="AI2286">
            <v>94</v>
          </cell>
          <cell r="AJ2286">
            <v>71</v>
          </cell>
          <cell r="AK2286">
            <v>101</v>
          </cell>
          <cell r="AL2286">
            <v>69</v>
          </cell>
          <cell r="AM2286">
            <v>98</v>
          </cell>
          <cell r="AN2286">
            <v>71</v>
          </cell>
          <cell r="AO2286">
            <v>89</v>
          </cell>
          <cell r="AP2286">
            <v>67.5</v>
          </cell>
          <cell r="AQ2286">
            <v>73</v>
          </cell>
          <cell r="AR2286">
            <v>64</v>
          </cell>
          <cell r="AS2286">
            <v>60</v>
          </cell>
          <cell r="AT2286">
            <v>50</v>
          </cell>
          <cell r="AU2286">
            <v>90</v>
          </cell>
          <cell r="AV2286">
            <v>72</v>
          </cell>
          <cell r="AW2286">
            <v>94</v>
          </cell>
          <cell r="AX2286">
            <v>72</v>
          </cell>
          <cell r="AY2286">
            <v>93</v>
          </cell>
          <cell r="AZ2286">
            <v>75</v>
          </cell>
        </row>
        <row r="2287">
          <cell r="B2287">
            <v>36692</v>
          </cell>
          <cell r="C2287">
            <v>91</v>
          </cell>
          <cell r="D2287">
            <v>45</v>
          </cell>
          <cell r="E2287">
            <v>109</v>
          </cell>
          <cell r="F2287">
            <v>82</v>
          </cell>
          <cell r="G2287">
            <v>91</v>
          </cell>
          <cell r="H2287">
            <v>45</v>
          </cell>
          <cell r="I2287">
            <v>103</v>
          </cell>
          <cell r="J2287">
            <v>73</v>
          </cell>
          <cell r="K2287">
            <v>73</v>
          </cell>
          <cell r="L2287">
            <v>58</v>
          </cell>
          <cell r="M2287">
            <v>81</v>
          </cell>
          <cell r="N2287">
            <v>61</v>
          </cell>
          <cell r="O2287">
            <v>84</v>
          </cell>
          <cell r="P2287">
            <v>64</v>
          </cell>
          <cell r="Q2287">
            <v>83</v>
          </cell>
          <cell r="R2287">
            <v>68</v>
          </cell>
          <cell r="S2287">
            <v>80</v>
          </cell>
          <cell r="T2287">
            <v>67</v>
          </cell>
          <cell r="U2287">
            <v>94</v>
          </cell>
          <cell r="V2287">
            <v>70</v>
          </cell>
          <cell r="W2287">
            <v>87</v>
          </cell>
          <cell r="X2287">
            <v>64</v>
          </cell>
          <cell r="Y2287">
            <v>90</v>
          </cell>
          <cell r="Z2287">
            <v>67</v>
          </cell>
          <cell r="AA2287">
            <v>90</v>
          </cell>
          <cell r="AB2287">
            <v>68</v>
          </cell>
          <cell r="AC2287">
            <v>94</v>
          </cell>
          <cell r="AD2287">
            <v>68</v>
          </cell>
          <cell r="AE2287">
            <v>95</v>
          </cell>
          <cell r="AF2287">
            <v>71</v>
          </cell>
          <cell r="AG2287">
            <v>93</v>
          </cell>
          <cell r="AH2287">
            <v>73</v>
          </cell>
          <cell r="AI2287">
            <v>93</v>
          </cell>
          <cell r="AJ2287">
            <v>70</v>
          </cell>
          <cell r="AK2287">
            <v>99</v>
          </cell>
          <cell r="AL2287">
            <v>70</v>
          </cell>
          <cell r="AM2287">
            <v>97</v>
          </cell>
          <cell r="AN2287">
            <v>68</v>
          </cell>
          <cell r="AO2287">
            <v>90</v>
          </cell>
          <cell r="AP2287">
            <v>70.5</v>
          </cell>
          <cell r="AQ2287">
            <v>74</v>
          </cell>
          <cell r="AR2287">
            <v>64</v>
          </cell>
          <cell r="AS2287">
            <v>76</v>
          </cell>
          <cell r="AT2287">
            <v>57</v>
          </cell>
          <cell r="AU2287">
            <v>89</v>
          </cell>
          <cell r="AV2287">
            <v>76</v>
          </cell>
          <cell r="AW2287">
            <v>93</v>
          </cell>
          <cell r="AX2287">
            <v>73</v>
          </cell>
          <cell r="AY2287">
            <v>92</v>
          </cell>
          <cell r="AZ2287">
            <v>77</v>
          </cell>
        </row>
        <row r="2288">
          <cell r="B2288">
            <v>36693</v>
          </cell>
          <cell r="C2288">
            <v>86</v>
          </cell>
          <cell r="D2288">
            <v>48</v>
          </cell>
          <cell r="E2288">
            <v>107</v>
          </cell>
          <cell r="F2288">
            <v>83</v>
          </cell>
          <cell r="G2288">
            <v>86</v>
          </cell>
          <cell r="H2288">
            <v>48</v>
          </cell>
          <cell r="I2288">
            <v>103</v>
          </cell>
          <cell r="J2288">
            <v>76</v>
          </cell>
          <cell r="K2288">
            <v>73</v>
          </cell>
          <cell r="L2288">
            <v>58</v>
          </cell>
          <cell r="M2288">
            <v>86</v>
          </cell>
          <cell r="N2288">
            <v>68</v>
          </cell>
          <cell r="O2288">
            <v>85</v>
          </cell>
          <cell r="P2288">
            <v>68</v>
          </cell>
          <cell r="Q2288">
            <v>85</v>
          </cell>
          <cell r="R2288">
            <v>70</v>
          </cell>
          <cell r="S2288">
            <v>87</v>
          </cell>
          <cell r="T2288">
            <v>67</v>
          </cell>
          <cell r="U2288">
            <v>93</v>
          </cell>
          <cell r="V2288">
            <v>73</v>
          </cell>
          <cell r="W2288">
            <v>80</v>
          </cell>
          <cell r="X2288">
            <v>65</v>
          </cell>
          <cell r="Y2288">
            <v>87</v>
          </cell>
          <cell r="Z2288">
            <v>68</v>
          </cell>
          <cell r="AA2288">
            <v>91</v>
          </cell>
          <cell r="AB2288">
            <v>70</v>
          </cell>
          <cell r="AC2288">
            <v>88</v>
          </cell>
          <cell r="AD2288">
            <v>67</v>
          </cell>
          <cell r="AE2288">
            <v>94</v>
          </cell>
          <cell r="AF2288">
            <v>72</v>
          </cell>
          <cell r="AG2288">
            <v>92</v>
          </cell>
          <cell r="AH2288">
            <v>74</v>
          </cell>
          <cell r="AI2288">
            <v>88</v>
          </cell>
          <cell r="AJ2288">
            <v>69</v>
          </cell>
          <cell r="AK2288">
            <v>94</v>
          </cell>
          <cell r="AL2288">
            <v>69</v>
          </cell>
          <cell r="AM2288">
            <v>93</v>
          </cell>
          <cell r="AN2288">
            <v>39</v>
          </cell>
          <cell r="AO2288">
            <v>87</v>
          </cell>
          <cell r="AP2288">
            <v>68</v>
          </cell>
          <cell r="AQ2288">
            <v>73</v>
          </cell>
          <cell r="AR2288">
            <v>64</v>
          </cell>
          <cell r="AS2288">
            <v>87</v>
          </cell>
          <cell r="AT2288">
            <v>68</v>
          </cell>
          <cell r="AU2288">
            <v>89</v>
          </cell>
          <cell r="AV2288">
            <v>72</v>
          </cell>
          <cell r="AW2288">
            <v>95</v>
          </cell>
          <cell r="AX2288">
            <v>72</v>
          </cell>
          <cell r="AY2288">
            <v>95</v>
          </cell>
          <cell r="AZ2288">
            <v>77</v>
          </cell>
        </row>
        <row r="2289">
          <cell r="B2289">
            <v>36694</v>
          </cell>
          <cell r="C2289">
            <v>83</v>
          </cell>
          <cell r="D2289">
            <v>48</v>
          </cell>
          <cell r="E2289">
            <v>104</v>
          </cell>
          <cell r="F2289">
            <v>83</v>
          </cell>
          <cell r="G2289">
            <v>83</v>
          </cell>
          <cell r="H2289">
            <v>48</v>
          </cell>
          <cell r="I2289">
            <v>103</v>
          </cell>
          <cell r="J2289">
            <v>76</v>
          </cell>
          <cell r="K2289">
            <v>73</v>
          </cell>
          <cell r="L2289">
            <v>58</v>
          </cell>
          <cell r="M2289">
            <v>90</v>
          </cell>
          <cell r="N2289">
            <v>74</v>
          </cell>
          <cell r="O2289">
            <v>89</v>
          </cell>
          <cell r="P2289">
            <v>73</v>
          </cell>
          <cell r="Q2289">
            <v>89</v>
          </cell>
          <cell r="R2289">
            <v>73</v>
          </cell>
          <cell r="S2289">
            <v>90</v>
          </cell>
          <cell r="T2289">
            <v>75</v>
          </cell>
          <cell r="U2289">
            <v>95</v>
          </cell>
          <cell r="V2289">
            <v>75</v>
          </cell>
          <cell r="W2289">
            <v>83</v>
          </cell>
          <cell r="X2289">
            <v>65</v>
          </cell>
          <cell r="Y2289">
            <v>88</v>
          </cell>
          <cell r="Z2289">
            <v>71</v>
          </cell>
          <cell r="AA2289">
            <v>93</v>
          </cell>
          <cell r="AB2289">
            <v>74</v>
          </cell>
          <cell r="AC2289">
            <v>88</v>
          </cell>
          <cell r="AD2289">
            <v>69</v>
          </cell>
          <cell r="AE2289">
            <v>93</v>
          </cell>
          <cell r="AF2289">
            <v>73</v>
          </cell>
          <cell r="AG2289">
            <v>93</v>
          </cell>
          <cell r="AH2289">
            <v>73</v>
          </cell>
          <cell r="AI2289">
            <v>90</v>
          </cell>
          <cell r="AJ2289">
            <v>70</v>
          </cell>
          <cell r="AK2289">
            <v>94</v>
          </cell>
          <cell r="AL2289">
            <v>69</v>
          </cell>
          <cell r="AM2289">
            <v>96</v>
          </cell>
          <cell r="AN2289">
            <v>67</v>
          </cell>
          <cell r="AO2289">
            <v>86</v>
          </cell>
          <cell r="AP2289">
            <v>68</v>
          </cell>
          <cell r="AQ2289">
            <v>73</v>
          </cell>
          <cell r="AR2289">
            <v>64</v>
          </cell>
          <cell r="AS2289">
            <v>86</v>
          </cell>
          <cell r="AT2289">
            <v>57</v>
          </cell>
          <cell r="AU2289">
            <v>87</v>
          </cell>
          <cell r="AV2289">
            <v>71</v>
          </cell>
          <cell r="AW2289">
            <v>91</v>
          </cell>
          <cell r="AX2289">
            <v>74</v>
          </cell>
          <cell r="AY2289">
            <v>94</v>
          </cell>
          <cell r="AZ2289">
            <v>73</v>
          </cell>
        </row>
        <row r="2290">
          <cell r="B2290">
            <v>36695</v>
          </cell>
          <cell r="C2290">
            <v>73</v>
          </cell>
          <cell r="D2290">
            <v>44</v>
          </cell>
          <cell r="E2290">
            <v>101</v>
          </cell>
          <cell r="F2290">
            <v>84</v>
          </cell>
          <cell r="G2290">
            <v>73</v>
          </cell>
          <cell r="H2290">
            <v>44</v>
          </cell>
          <cell r="I2290">
            <v>103</v>
          </cell>
          <cell r="J2290">
            <v>74</v>
          </cell>
          <cell r="K2290">
            <v>73</v>
          </cell>
          <cell r="L2290">
            <v>58</v>
          </cell>
          <cell r="M2290">
            <v>86</v>
          </cell>
          <cell r="N2290">
            <v>71</v>
          </cell>
          <cell r="O2290">
            <v>89</v>
          </cell>
          <cell r="P2290">
            <v>71</v>
          </cell>
          <cell r="Q2290">
            <v>88</v>
          </cell>
          <cell r="R2290">
            <v>72</v>
          </cell>
          <cell r="S2290">
            <v>89</v>
          </cell>
          <cell r="T2290">
            <v>72</v>
          </cell>
          <cell r="U2290">
            <v>94</v>
          </cell>
          <cell r="V2290">
            <v>73</v>
          </cell>
          <cell r="W2290">
            <v>85</v>
          </cell>
          <cell r="X2290">
            <v>65</v>
          </cell>
          <cell r="Y2290">
            <v>89</v>
          </cell>
          <cell r="Z2290">
            <v>69</v>
          </cell>
          <cell r="AA2290">
            <v>94</v>
          </cell>
          <cell r="AB2290">
            <v>74</v>
          </cell>
          <cell r="AC2290">
            <v>90</v>
          </cell>
          <cell r="AD2290">
            <v>69</v>
          </cell>
          <cell r="AE2290">
            <v>93</v>
          </cell>
          <cell r="AF2290">
            <v>74</v>
          </cell>
          <cell r="AG2290">
            <v>94</v>
          </cell>
          <cell r="AH2290">
            <v>73</v>
          </cell>
          <cell r="AI2290">
            <v>90</v>
          </cell>
          <cell r="AJ2290">
            <v>72</v>
          </cell>
          <cell r="AK2290">
            <v>96</v>
          </cell>
          <cell r="AL2290">
            <v>69</v>
          </cell>
          <cell r="AM2290">
            <v>96</v>
          </cell>
          <cell r="AN2290">
            <v>69</v>
          </cell>
          <cell r="AO2290">
            <v>81.5</v>
          </cell>
          <cell r="AP2290">
            <v>64</v>
          </cell>
          <cell r="AQ2290">
            <v>72</v>
          </cell>
          <cell r="AR2290">
            <v>63</v>
          </cell>
          <cell r="AS2290">
            <v>65</v>
          </cell>
          <cell r="AT2290">
            <v>56</v>
          </cell>
          <cell r="AU2290">
            <v>90</v>
          </cell>
          <cell r="AV2290">
            <v>72</v>
          </cell>
          <cell r="AW2290">
            <v>95</v>
          </cell>
          <cell r="AX2290">
            <v>71</v>
          </cell>
          <cell r="AY2290">
            <v>93</v>
          </cell>
          <cell r="AZ2290">
            <v>74</v>
          </cell>
        </row>
        <row r="2291">
          <cell r="B2291">
            <v>36696</v>
          </cell>
          <cell r="C2291">
            <v>76</v>
          </cell>
          <cell r="D2291">
            <v>49</v>
          </cell>
          <cell r="E2291">
            <v>101</v>
          </cell>
          <cell r="F2291">
            <v>84</v>
          </cell>
          <cell r="G2291">
            <v>76</v>
          </cell>
          <cell r="H2291">
            <v>49</v>
          </cell>
          <cell r="I2291">
            <v>103</v>
          </cell>
          <cell r="J2291">
            <v>71</v>
          </cell>
          <cell r="K2291">
            <v>72</v>
          </cell>
          <cell r="L2291">
            <v>55</v>
          </cell>
          <cell r="M2291">
            <v>73</v>
          </cell>
          <cell r="N2291">
            <v>58</v>
          </cell>
          <cell r="O2291">
            <v>73</v>
          </cell>
          <cell r="P2291">
            <v>58</v>
          </cell>
          <cell r="Q2291">
            <v>73</v>
          </cell>
          <cell r="R2291">
            <v>63</v>
          </cell>
          <cell r="S2291">
            <v>82</v>
          </cell>
          <cell r="T2291">
            <v>67</v>
          </cell>
          <cell r="U2291">
            <v>87</v>
          </cell>
          <cell r="V2291">
            <v>71</v>
          </cell>
          <cell r="W2291">
            <v>80</v>
          </cell>
          <cell r="X2291">
            <v>65</v>
          </cell>
          <cell r="Y2291">
            <v>87</v>
          </cell>
          <cell r="Z2291">
            <v>70</v>
          </cell>
          <cell r="AA2291">
            <v>93</v>
          </cell>
          <cell r="AB2291">
            <v>72</v>
          </cell>
          <cell r="AC2291">
            <v>86</v>
          </cell>
          <cell r="AD2291">
            <v>69</v>
          </cell>
          <cell r="AE2291">
            <v>90</v>
          </cell>
          <cell r="AF2291">
            <v>72</v>
          </cell>
          <cell r="AG2291">
            <v>93</v>
          </cell>
          <cell r="AH2291">
            <v>72</v>
          </cell>
          <cell r="AI2291">
            <v>92</v>
          </cell>
          <cell r="AJ2291">
            <v>72</v>
          </cell>
          <cell r="AK2291">
            <v>90</v>
          </cell>
          <cell r="AL2291">
            <v>69</v>
          </cell>
          <cell r="AM2291">
            <v>92</v>
          </cell>
          <cell r="AN2291">
            <v>72</v>
          </cell>
          <cell r="AO2291">
            <v>82.5</v>
          </cell>
          <cell r="AP2291">
            <v>63</v>
          </cell>
          <cell r="AQ2291">
            <v>74</v>
          </cell>
          <cell r="AR2291">
            <v>64</v>
          </cell>
          <cell r="AS2291">
            <v>74</v>
          </cell>
          <cell r="AT2291">
            <v>56</v>
          </cell>
          <cell r="AU2291">
            <v>89</v>
          </cell>
          <cell r="AV2291">
            <v>69</v>
          </cell>
          <cell r="AW2291">
            <v>95</v>
          </cell>
          <cell r="AX2291">
            <v>71</v>
          </cell>
          <cell r="AY2291">
            <v>95</v>
          </cell>
          <cell r="AZ2291">
            <v>75</v>
          </cell>
        </row>
        <row r="2292">
          <cell r="B2292">
            <v>36697</v>
          </cell>
          <cell r="C2292">
            <v>80</v>
          </cell>
          <cell r="D2292">
            <v>48</v>
          </cell>
          <cell r="E2292">
            <v>98</v>
          </cell>
          <cell r="F2292">
            <v>77</v>
          </cell>
          <cell r="G2292">
            <v>80</v>
          </cell>
          <cell r="H2292">
            <v>48</v>
          </cell>
          <cell r="I2292">
            <v>103</v>
          </cell>
          <cell r="J2292">
            <v>68</v>
          </cell>
          <cell r="K2292">
            <v>83</v>
          </cell>
          <cell r="L2292">
            <v>51</v>
          </cell>
          <cell r="M2292">
            <v>83</v>
          </cell>
          <cell r="N2292">
            <v>56</v>
          </cell>
          <cell r="O2292">
            <v>82</v>
          </cell>
          <cell r="P2292">
            <v>54</v>
          </cell>
          <cell r="Q2292">
            <v>82</v>
          </cell>
          <cell r="R2292">
            <v>58</v>
          </cell>
          <cell r="S2292">
            <v>81</v>
          </cell>
          <cell r="T2292">
            <v>65</v>
          </cell>
          <cell r="U2292">
            <v>78</v>
          </cell>
          <cell r="V2292">
            <v>66</v>
          </cell>
          <cell r="W2292">
            <v>82</v>
          </cell>
          <cell r="X2292">
            <v>69</v>
          </cell>
          <cell r="Y2292">
            <v>75</v>
          </cell>
          <cell r="Z2292">
            <v>63</v>
          </cell>
          <cell r="AA2292">
            <v>76</v>
          </cell>
          <cell r="AB2292">
            <v>67</v>
          </cell>
          <cell r="AC2292">
            <v>83</v>
          </cell>
          <cell r="AD2292">
            <v>68</v>
          </cell>
          <cell r="AE2292">
            <v>94</v>
          </cell>
          <cell r="AF2292">
            <v>72</v>
          </cell>
          <cell r="AG2292">
            <v>92</v>
          </cell>
          <cell r="AH2292">
            <v>72</v>
          </cell>
          <cell r="AI2292">
            <v>92</v>
          </cell>
          <cell r="AJ2292">
            <v>71</v>
          </cell>
          <cell r="AK2292">
            <v>93</v>
          </cell>
          <cell r="AL2292">
            <v>71</v>
          </cell>
          <cell r="AM2292">
            <v>96</v>
          </cell>
          <cell r="AN2292">
            <v>71</v>
          </cell>
          <cell r="AO2292">
            <v>86</v>
          </cell>
          <cell r="AP2292">
            <v>66.5</v>
          </cell>
          <cell r="AQ2292">
            <v>74</v>
          </cell>
          <cell r="AR2292">
            <v>63</v>
          </cell>
          <cell r="AS2292">
            <v>79</v>
          </cell>
          <cell r="AT2292">
            <v>53</v>
          </cell>
          <cell r="AU2292">
            <v>91</v>
          </cell>
          <cell r="AV2292">
            <v>71</v>
          </cell>
          <cell r="AW2292">
            <v>95</v>
          </cell>
          <cell r="AX2292">
            <v>71</v>
          </cell>
          <cell r="AY2292">
            <v>90</v>
          </cell>
          <cell r="AZ2292">
            <v>73</v>
          </cell>
        </row>
        <row r="2293">
          <cell r="B2293">
            <v>36698</v>
          </cell>
          <cell r="C2293">
            <v>80</v>
          </cell>
          <cell r="D2293">
            <v>44</v>
          </cell>
          <cell r="E2293">
            <v>102</v>
          </cell>
          <cell r="F2293">
            <v>75</v>
          </cell>
          <cell r="G2293">
            <v>80</v>
          </cell>
          <cell r="H2293">
            <v>44</v>
          </cell>
          <cell r="I2293">
            <v>103</v>
          </cell>
          <cell r="J2293">
            <v>70</v>
          </cell>
          <cell r="K2293">
            <v>83</v>
          </cell>
          <cell r="L2293">
            <v>51</v>
          </cell>
          <cell r="M2293">
            <v>83</v>
          </cell>
          <cell r="N2293">
            <v>56</v>
          </cell>
          <cell r="O2293">
            <v>84</v>
          </cell>
          <cell r="P2293">
            <v>63</v>
          </cell>
          <cell r="Q2293">
            <v>82</v>
          </cell>
          <cell r="R2293">
            <v>58</v>
          </cell>
          <cell r="S2293">
            <v>86</v>
          </cell>
          <cell r="T2293">
            <v>65</v>
          </cell>
          <cell r="U2293">
            <v>78</v>
          </cell>
          <cell r="V2293">
            <v>66</v>
          </cell>
          <cell r="W2293">
            <v>85</v>
          </cell>
          <cell r="X2293">
            <v>66</v>
          </cell>
          <cell r="Y2293">
            <v>88</v>
          </cell>
          <cell r="Z2293">
            <v>69</v>
          </cell>
          <cell r="AA2293">
            <v>76</v>
          </cell>
          <cell r="AB2293">
            <v>67</v>
          </cell>
          <cell r="AC2293">
            <v>83</v>
          </cell>
          <cell r="AD2293">
            <v>68</v>
          </cell>
          <cell r="AE2293">
            <v>91</v>
          </cell>
          <cell r="AF2293">
            <v>71</v>
          </cell>
          <cell r="AG2293">
            <v>90</v>
          </cell>
          <cell r="AH2293">
            <v>74</v>
          </cell>
          <cell r="AI2293">
            <v>94</v>
          </cell>
          <cell r="AJ2293">
            <v>70</v>
          </cell>
          <cell r="AK2293">
            <v>93</v>
          </cell>
          <cell r="AL2293">
            <v>71</v>
          </cell>
          <cell r="AM2293">
            <v>96</v>
          </cell>
          <cell r="AN2293">
            <v>71</v>
          </cell>
          <cell r="AO2293">
            <v>87.5</v>
          </cell>
          <cell r="AP2293">
            <v>68</v>
          </cell>
          <cell r="AQ2293">
            <v>74</v>
          </cell>
          <cell r="AR2293">
            <v>63</v>
          </cell>
          <cell r="AS2293">
            <v>79</v>
          </cell>
          <cell r="AT2293">
            <v>53</v>
          </cell>
          <cell r="AU2293">
            <v>90</v>
          </cell>
          <cell r="AV2293">
            <v>74</v>
          </cell>
          <cell r="AW2293">
            <v>96</v>
          </cell>
          <cell r="AX2293">
            <v>70</v>
          </cell>
          <cell r="AY2293">
            <v>90</v>
          </cell>
          <cell r="AZ2293">
            <v>73</v>
          </cell>
        </row>
        <row r="2294">
          <cell r="B2294">
            <v>36699</v>
          </cell>
          <cell r="C2294">
            <v>75</v>
          </cell>
          <cell r="D2294">
            <v>42</v>
          </cell>
          <cell r="E2294">
            <v>91</v>
          </cell>
          <cell r="F2294">
            <v>77</v>
          </cell>
          <cell r="G2294">
            <v>75</v>
          </cell>
          <cell r="H2294">
            <v>42</v>
          </cell>
          <cell r="I2294">
            <v>103</v>
          </cell>
          <cell r="J2294">
            <v>69</v>
          </cell>
          <cell r="K2294">
            <v>83</v>
          </cell>
          <cell r="L2294">
            <v>51</v>
          </cell>
          <cell r="M2294">
            <v>83</v>
          </cell>
          <cell r="N2294">
            <v>56</v>
          </cell>
          <cell r="O2294">
            <v>86</v>
          </cell>
          <cell r="P2294">
            <v>70</v>
          </cell>
          <cell r="Q2294">
            <v>82</v>
          </cell>
          <cell r="R2294">
            <v>58</v>
          </cell>
          <cell r="S2294">
            <v>84</v>
          </cell>
          <cell r="T2294">
            <v>76</v>
          </cell>
          <cell r="U2294">
            <v>78</v>
          </cell>
          <cell r="V2294">
            <v>66</v>
          </cell>
          <cell r="W2294">
            <v>80</v>
          </cell>
          <cell r="X2294">
            <v>65</v>
          </cell>
          <cell r="Y2294">
            <v>84</v>
          </cell>
          <cell r="Z2294">
            <v>73</v>
          </cell>
          <cell r="AA2294">
            <v>76</v>
          </cell>
          <cell r="AB2294">
            <v>67</v>
          </cell>
          <cell r="AC2294">
            <v>83</v>
          </cell>
          <cell r="AD2294">
            <v>68</v>
          </cell>
          <cell r="AE2294">
            <v>95</v>
          </cell>
          <cell r="AF2294">
            <v>73</v>
          </cell>
          <cell r="AG2294">
            <v>91</v>
          </cell>
          <cell r="AH2294">
            <v>76</v>
          </cell>
          <cell r="AI2294">
            <v>91</v>
          </cell>
          <cell r="AJ2294">
            <v>74</v>
          </cell>
          <cell r="AK2294">
            <v>93</v>
          </cell>
          <cell r="AL2294">
            <v>71</v>
          </cell>
          <cell r="AM2294">
            <v>96</v>
          </cell>
          <cell r="AN2294">
            <v>71</v>
          </cell>
          <cell r="AO2294">
            <v>88</v>
          </cell>
          <cell r="AP2294">
            <v>67</v>
          </cell>
          <cell r="AQ2294">
            <v>74</v>
          </cell>
          <cell r="AR2294">
            <v>63</v>
          </cell>
          <cell r="AS2294">
            <v>79</v>
          </cell>
          <cell r="AT2294">
            <v>53</v>
          </cell>
          <cell r="AU2294">
            <v>81</v>
          </cell>
          <cell r="AV2294">
            <v>72</v>
          </cell>
          <cell r="AW2294">
            <v>96</v>
          </cell>
          <cell r="AX2294">
            <v>73</v>
          </cell>
          <cell r="AY2294">
            <v>92</v>
          </cell>
          <cell r="AZ2294">
            <v>75</v>
          </cell>
        </row>
        <row r="2295">
          <cell r="B2295">
            <v>36700</v>
          </cell>
          <cell r="C2295">
            <v>75</v>
          </cell>
          <cell r="D2295">
            <v>42</v>
          </cell>
          <cell r="E2295">
            <v>91</v>
          </cell>
          <cell r="F2295">
            <v>77</v>
          </cell>
          <cell r="G2295">
            <v>75</v>
          </cell>
          <cell r="H2295">
            <v>42</v>
          </cell>
          <cell r="I2295">
            <v>103</v>
          </cell>
          <cell r="J2295">
            <v>69</v>
          </cell>
          <cell r="K2295">
            <v>83</v>
          </cell>
          <cell r="L2295">
            <v>51</v>
          </cell>
          <cell r="M2295">
            <v>83</v>
          </cell>
          <cell r="N2295">
            <v>56</v>
          </cell>
          <cell r="O2295">
            <v>63</v>
          </cell>
          <cell r="P2295">
            <v>85</v>
          </cell>
          <cell r="Q2295">
            <v>82</v>
          </cell>
          <cell r="R2295">
            <v>58</v>
          </cell>
          <cell r="S2295">
            <v>66</v>
          </cell>
          <cell r="T2295">
            <v>88</v>
          </cell>
          <cell r="U2295">
            <v>78</v>
          </cell>
          <cell r="V2295">
            <v>66</v>
          </cell>
          <cell r="W2295">
            <v>58</v>
          </cell>
          <cell r="X2295">
            <v>85</v>
          </cell>
          <cell r="Y2295" t="e">
            <v>#N/A</v>
          </cell>
          <cell r="Z2295" t="e">
            <v>#N/A</v>
          </cell>
          <cell r="AA2295">
            <v>76</v>
          </cell>
          <cell r="AB2295">
            <v>67</v>
          </cell>
          <cell r="AC2295">
            <v>83</v>
          </cell>
          <cell r="AD2295">
            <v>68</v>
          </cell>
          <cell r="AE2295">
            <v>70</v>
          </cell>
          <cell r="AF2295">
            <v>92</v>
          </cell>
          <cell r="AG2295">
            <v>69</v>
          </cell>
          <cell r="AH2295">
            <v>91</v>
          </cell>
          <cell r="AI2295">
            <v>72</v>
          </cell>
          <cell r="AJ2295">
            <v>94</v>
          </cell>
          <cell r="AK2295">
            <v>93</v>
          </cell>
          <cell r="AL2295">
            <v>71</v>
          </cell>
          <cell r="AM2295">
            <v>96</v>
          </cell>
          <cell r="AN2295">
            <v>71</v>
          </cell>
          <cell r="AO2295">
            <v>88</v>
          </cell>
          <cell r="AP2295">
            <v>67</v>
          </cell>
          <cell r="AQ2295">
            <v>74</v>
          </cell>
          <cell r="AR2295">
            <v>63</v>
          </cell>
          <cell r="AS2295">
            <v>79</v>
          </cell>
          <cell r="AT2295">
            <v>53</v>
          </cell>
          <cell r="AU2295" t="e">
            <v>#N/A</v>
          </cell>
          <cell r="AV2295" t="e">
            <v>#N/A</v>
          </cell>
          <cell r="AW2295">
            <v>71</v>
          </cell>
          <cell r="AX2295">
            <v>90</v>
          </cell>
          <cell r="AY2295">
            <v>74</v>
          </cell>
          <cell r="AZ2295">
            <v>90</v>
          </cell>
        </row>
        <row r="2296">
          <cell r="B2296">
            <v>36701</v>
          </cell>
          <cell r="C2296">
            <v>75</v>
          </cell>
          <cell r="D2296">
            <v>42</v>
          </cell>
          <cell r="E2296">
            <v>91</v>
          </cell>
          <cell r="F2296">
            <v>77</v>
          </cell>
          <cell r="G2296">
            <v>75</v>
          </cell>
          <cell r="H2296">
            <v>42</v>
          </cell>
          <cell r="I2296">
            <v>103</v>
          </cell>
          <cell r="J2296">
            <v>69</v>
          </cell>
          <cell r="K2296">
            <v>83</v>
          </cell>
          <cell r="L2296">
            <v>51</v>
          </cell>
          <cell r="M2296">
            <v>83</v>
          </cell>
          <cell r="N2296">
            <v>56</v>
          </cell>
          <cell r="O2296">
            <v>63</v>
          </cell>
          <cell r="P2296">
            <v>85</v>
          </cell>
          <cell r="Q2296">
            <v>82</v>
          </cell>
          <cell r="R2296">
            <v>58</v>
          </cell>
          <cell r="S2296">
            <v>66</v>
          </cell>
          <cell r="T2296">
            <v>88</v>
          </cell>
          <cell r="U2296">
            <v>78</v>
          </cell>
          <cell r="V2296">
            <v>66</v>
          </cell>
          <cell r="W2296">
            <v>58</v>
          </cell>
          <cell r="X2296">
            <v>85</v>
          </cell>
          <cell r="Y2296" t="e">
            <v>#N/A</v>
          </cell>
          <cell r="Z2296" t="e">
            <v>#N/A</v>
          </cell>
          <cell r="AA2296">
            <v>76</v>
          </cell>
          <cell r="AB2296">
            <v>67</v>
          </cell>
          <cell r="AC2296">
            <v>83</v>
          </cell>
          <cell r="AD2296">
            <v>68</v>
          </cell>
          <cell r="AE2296">
            <v>70</v>
          </cell>
          <cell r="AF2296">
            <v>92</v>
          </cell>
          <cell r="AG2296">
            <v>69</v>
          </cell>
          <cell r="AH2296">
            <v>91</v>
          </cell>
          <cell r="AI2296">
            <v>72</v>
          </cell>
          <cell r="AJ2296">
            <v>94</v>
          </cell>
          <cell r="AK2296">
            <v>93</v>
          </cell>
          <cell r="AL2296">
            <v>71</v>
          </cell>
          <cell r="AM2296">
            <v>96</v>
          </cell>
          <cell r="AN2296">
            <v>71</v>
          </cell>
          <cell r="AO2296">
            <v>88</v>
          </cell>
          <cell r="AP2296">
            <v>67</v>
          </cell>
          <cell r="AQ2296">
            <v>74</v>
          </cell>
          <cell r="AR2296">
            <v>63</v>
          </cell>
          <cell r="AS2296">
            <v>79</v>
          </cell>
          <cell r="AT2296">
            <v>53</v>
          </cell>
          <cell r="AU2296" t="e">
            <v>#N/A</v>
          </cell>
          <cell r="AV2296" t="e">
            <v>#N/A</v>
          </cell>
          <cell r="AW2296">
            <v>71</v>
          </cell>
          <cell r="AX2296">
            <v>90</v>
          </cell>
          <cell r="AY2296">
            <v>74</v>
          </cell>
          <cell r="AZ2296">
            <v>90</v>
          </cell>
        </row>
        <row r="2297">
          <cell r="B2297">
            <v>36702</v>
          </cell>
          <cell r="C2297">
            <v>80</v>
          </cell>
          <cell r="D2297">
            <v>44</v>
          </cell>
          <cell r="E2297">
            <v>106</v>
          </cell>
          <cell r="F2297">
            <v>82</v>
          </cell>
          <cell r="G2297">
            <v>80</v>
          </cell>
          <cell r="H2297">
            <v>44</v>
          </cell>
          <cell r="I2297">
            <v>103</v>
          </cell>
          <cell r="J2297">
            <v>73</v>
          </cell>
          <cell r="K2297">
            <v>91</v>
          </cell>
          <cell r="L2297">
            <v>67</v>
          </cell>
          <cell r="M2297">
            <v>88</v>
          </cell>
          <cell r="N2297">
            <v>72</v>
          </cell>
          <cell r="O2297">
            <v>90</v>
          </cell>
          <cell r="P2297">
            <v>73</v>
          </cell>
          <cell r="Q2297">
            <v>89</v>
          </cell>
          <cell r="R2297">
            <v>74</v>
          </cell>
          <cell r="S2297">
            <v>90</v>
          </cell>
          <cell r="T2297">
            <v>70</v>
          </cell>
          <cell r="U2297">
            <v>88</v>
          </cell>
          <cell r="V2297">
            <v>72</v>
          </cell>
          <cell r="W2297">
            <v>87</v>
          </cell>
          <cell r="X2297">
            <v>59</v>
          </cell>
          <cell r="Y2297">
            <v>91</v>
          </cell>
          <cell r="Z2297">
            <v>69</v>
          </cell>
          <cell r="AA2297">
            <v>93</v>
          </cell>
          <cell r="AB2297">
            <v>71</v>
          </cell>
          <cell r="AC2297">
            <v>94</v>
          </cell>
          <cell r="AD2297">
            <v>67</v>
          </cell>
          <cell r="AE2297">
            <v>96</v>
          </cell>
          <cell r="AF2297">
            <v>73</v>
          </cell>
          <cell r="AG2297">
            <v>90</v>
          </cell>
          <cell r="AH2297">
            <v>73</v>
          </cell>
          <cell r="AI2297">
            <v>92</v>
          </cell>
          <cell r="AJ2297">
            <v>71</v>
          </cell>
          <cell r="AK2297">
            <v>96</v>
          </cell>
          <cell r="AL2297">
            <v>74</v>
          </cell>
          <cell r="AM2297">
            <v>94</v>
          </cell>
          <cell r="AN2297">
            <v>70</v>
          </cell>
          <cell r="AO2297">
            <v>96</v>
          </cell>
          <cell r="AP2297">
            <v>66</v>
          </cell>
          <cell r="AQ2297">
            <v>95</v>
          </cell>
          <cell r="AR2297">
            <v>64</v>
          </cell>
          <cell r="AS2297">
            <v>90</v>
          </cell>
          <cell r="AT2297">
            <v>69</v>
          </cell>
          <cell r="AU2297">
            <v>87</v>
          </cell>
          <cell r="AV2297">
            <v>70</v>
          </cell>
          <cell r="AW2297">
            <v>91</v>
          </cell>
          <cell r="AX2297">
            <v>68</v>
          </cell>
          <cell r="AY2297">
            <v>92</v>
          </cell>
          <cell r="AZ2297">
            <v>74</v>
          </cell>
        </row>
        <row r="2298">
          <cell r="B2298">
            <v>36703</v>
          </cell>
          <cell r="C2298">
            <v>82</v>
          </cell>
          <cell r="D2298">
            <v>55</v>
          </cell>
          <cell r="E2298">
            <v>107</v>
          </cell>
          <cell r="F2298">
            <v>82</v>
          </cell>
          <cell r="G2298">
            <v>82</v>
          </cell>
          <cell r="H2298">
            <v>55</v>
          </cell>
          <cell r="I2298">
            <v>103</v>
          </cell>
          <cell r="J2298">
            <v>75</v>
          </cell>
          <cell r="K2298">
            <v>87</v>
          </cell>
          <cell r="L2298">
            <v>69</v>
          </cell>
          <cell r="M2298">
            <v>89</v>
          </cell>
          <cell r="N2298">
            <v>71</v>
          </cell>
          <cell r="O2298">
            <v>89</v>
          </cell>
          <cell r="P2298">
            <v>70</v>
          </cell>
          <cell r="Q2298">
            <v>90</v>
          </cell>
          <cell r="R2298">
            <v>72</v>
          </cell>
          <cell r="S2298">
            <v>91</v>
          </cell>
          <cell r="T2298">
            <v>74</v>
          </cell>
          <cell r="U2298">
            <v>91</v>
          </cell>
          <cell r="V2298">
            <v>74</v>
          </cell>
          <cell r="W2298">
            <v>85</v>
          </cell>
          <cell r="X2298">
            <v>62</v>
          </cell>
          <cell r="Y2298">
            <v>91</v>
          </cell>
          <cell r="Z2298">
            <v>71</v>
          </cell>
          <cell r="AA2298">
            <v>93</v>
          </cell>
          <cell r="AB2298">
            <v>72</v>
          </cell>
          <cell r="AC2298">
            <v>92</v>
          </cell>
          <cell r="AD2298">
            <v>69</v>
          </cell>
          <cell r="AE2298">
            <v>91</v>
          </cell>
          <cell r="AF2298">
            <v>70</v>
          </cell>
          <cell r="AG2298">
            <v>90</v>
          </cell>
          <cell r="AH2298">
            <v>74</v>
          </cell>
          <cell r="AI2298">
            <v>92</v>
          </cell>
          <cell r="AJ2298">
            <v>68</v>
          </cell>
          <cell r="AK2298">
            <v>93</v>
          </cell>
          <cell r="AL2298">
            <v>69</v>
          </cell>
          <cell r="AM2298">
            <v>91</v>
          </cell>
          <cell r="AN2298">
            <v>66</v>
          </cell>
          <cell r="AO2298">
            <v>89</v>
          </cell>
          <cell r="AP2298">
            <v>67.5</v>
          </cell>
          <cell r="AQ2298">
            <v>79</v>
          </cell>
          <cell r="AR2298">
            <v>65</v>
          </cell>
          <cell r="AS2298">
            <v>83</v>
          </cell>
          <cell r="AT2298">
            <v>71</v>
          </cell>
          <cell r="AU2298">
            <v>86</v>
          </cell>
          <cell r="AV2298">
            <v>73</v>
          </cell>
          <cell r="AW2298">
            <v>88</v>
          </cell>
          <cell r="AX2298">
            <v>71</v>
          </cell>
          <cell r="AY2298">
            <v>86</v>
          </cell>
          <cell r="AZ2298">
            <v>71</v>
          </cell>
        </row>
        <row r="2299">
          <cell r="B2299">
            <v>36704</v>
          </cell>
          <cell r="C2299">
            <v>82</v>
          </cell>
          <cell r="D2299">
            <v>55</v>
          </cell>
          <cell r="E2299">
            <v>106</v>
          </cell>
          <cell r="F2299">
            <v>90</v>
          </cell>
          <cell r="G2299">
            <v>82</v>
          </cell>
          <cell r="H2299">
            <v>55</v>
          </cell>
          <cell r="I2299">
            <v>103</v>
          </cell>
          <cell r="J2299">
            <v>73</v>
          </cell>
          <cell r="K2299">
            <v>82</v>
          </cell>
          <cell r="L2299">
            <v>68</v>
          </cell>
          <cell r="M2299">
            <v>87</v>
          </cell>
          <cell r="N2299">
            <v>72</v>
          </cell>
          <cell r="O2299">
            <v>85</v>
          </cell>
          <cell r="P2299">
            <v>71</v>
          </cell>
          <cell r="Q2299">
            <v>87</v>
          </cell>
          <cell r="R2299">
            <v>72</v>
          </cell>
          <cell r="S2299">
            <v>91</v>
          </cell>
          <cell r="T2299">
            <v>70</v>
          </cell>
          <cell r="U2299">
            <v>92</v>
          </cell>
          <cell r="V2299">
            <v>71</v>
          </cell>
          <cell r="W2299">
            <v>80</v>
          </cell>
          <cell r="X2299">
            <v>61</v>
          </cell>
          <cell r="Y2299">
            <v>88</v>
          </cell>
          <cell r="Z2299">
            <v>70</v>
          </cell>
          <cell r="AA2299">
            <v>95</v>
          </cell>
          <cell r="AB2299">
            <v>71</v>
          </cell>
          <cell r="AC2299">
            <v>90</v>
          </cell>
          <cell r="AD2299">
            <v>73</v>
          </cell>
          <cell r="AE2299">
            <v>91</v>
          </cell>
          <cell r="AF2299">
            <v>68</v>
          </cell>
          <cell r="AG2299">
            <v>86</v>
          </cell>
          <cell r="AH2299">
            <v>72</v>
          </cell>
          <cell r="AI2299">
            <v>89</v>
          </cell>
          <cell r="AJ2299">
            <v>67</v>
          </cell>
          <cell r="AK2299">
            <v>91</v>
          </cell>
          <cell r="AL2299">
            <v>68</v>
          </cell>
          <cell r="AM2299">
            <v>90</v>
          </cell>
          <cell r="AN2299">
            <v>67</v>
          </cell>
          <cell r="AO2299">
            <v>88</v>
          </cell>
          <cell r="AP2299">
            <v>69</v>
          </cell>
          <cell r="AQ2299">
            <v>74</v>
          </cell>
          <cell r="AR2299">
            <v>65</v>
          </cell>
          <cell r="AS2299">
            <v>77</v>
          </cell>
          <cell r="AT2299">
            <v>64</v>
          </cell>
          <cell r="AU2299">
            <v>87</v>
          </cell>
          <cell r="AV2299">
            <v>69</v>
          </cell>
          <cell r="AW2299">
            <v>85</v>
          </cell>
          <cell r="AX2299">
            <v>70</v>
          </cell>
          <cell r="AY2299">
            <v>88</v>
          </cell>
          <cell r="AZ2299">
            <v>71</v>
          </cell>
        </row>
        <row r="2300">
          <cell r="B2300">
            <v>36705</v>
          </cell>
          <cell r="C2300">
            <v>80</v>
          </cell>
          <cell r="D2300">
            <v>52</v>
          </cell>
          <cell r="E2300">
            <v>103</v>
          </cell>
          <cell r="F2300">
            <v>80</v>
          </cell>
          <cell r="G2300">
            <v>80</v>
          </cell>
          <cell r="H2300">
            <v>52</v>
          </cell>
          <cell r="I2300">
            <v>103</v>
          </cell>
          <cell r="J2300">
            <v>72</v>
          </cell>
          <cell r="K2300">
            <v>82</v>
          </cell>
          <cell r="L2300">
            <v>64</v>
          </cell>
          <cell r="M2300">
            <v>78</v>
          </cell>
          <cell r="N2300">
            <v>66</v>
          </cell>
          <cell r="O2300">
            <v>75</v>
          </cell>
          <cell r="P2300">
            <v>69</v>
          </cell>
          <cell r="Q2300">
            <v>74</v>
          </cell>
          <cell r="R2300">
            <v>71</v>
          </cell>
          <cell r="S2300">
            <v>79</v>
          </cell>
          <cell r="T2300">
            <v>69</v>
          </cell>
          <cell r="U2300">
            <v>80</v>
          </cell>
          <cell r="V2300">
            <v>72</v>
          </cell>
          <cell r="W2300">
            <v>81</v>
          </cell>
          <cell r="X2300">
            <v>66</v>
          </cell>
          <cell r="Y2300">
            <v>88</v>
          </cell>
          <cell r="Z2300">
            <v>70</v>
          </cell>
          <cell r="AA2300">
            <v>90</v>
          </cell>
          <cell r="AB2300">
            <v>72</v>
          </cell>
          <cell r="AC2300">
            <v>87</v>
          </cell>
          <cell r="AD2300">
            <v>69</v>
          </cell>
          <cell r="AE2300">
            <v>92</v>
          </cell>
          <cell r="AF2300">
            <v>72</v>
          </cell>
          <cell r="AG2300">
            <v>89</v>
          </cell>
          <cell r="AH2300">
            <v>74</v>
          </cell>
          <cell r="AI2300">
            <v>87</v>
          </cell>
          <cell r="AJ2300">
            <v>69</v>
          </cell>
          <cell r="AK2300">
            <v>91</v>
          </cell>
          <cell r="AL2300">
            <v>69</v>
          </cell>
          <cell r="AM2300">
            <v>90</v>
          </cell>
          <cell r="AN2300">
            <v>70</v>
          </cell>
          <cell r="AO2300">
            <v>89</v>
          </cell>
          <cell r="AP2300">
            <v>69</v>
          </cell>
          <cell r="AQ2300">
            <v>75</v>
          </cell>
          <cell r="AR2300">
            <v>64</v>
          </cell>
          <cell r="AS2300">
            <v>78</v>
          </cell>
          <cell r="AT2300">
            <v>57</v>
          </cell>
          <cell r="AU2300">
            <v>88</v>
          </cell>
          <cell r="AV2300">
            <v>70</v>
          </cell>
          <cell r="AW2300">
            <v>91</v>
          </cell>
          <cell r="AX2300">
            <v>70</v>
          </cell>
          <cell r="AY2300">
            <v>89</v>
          </cell>
          <cell r="AZ2300">
            <v>71</v>
          </cell>
        </row>
        <row r="2301">
          <cell r="B2301">
            <v>36706</v>
          </cell>
          <cell r="C2301">
            <v>78</v>
          </cell>
          <cell r="D2301">
            <v>52</v>
          </cell>
          <cell r="E2301">
            <v>101</v>
          </cell>
          <cell r="F2301">
            <v>77</v>
          </cell>
          <cell r="G2301">
            <v>78</v>
          </cell>
          <cell r="H2301">
            <v>52</v>
          </cell>
          <cell r="I2301">
            <v>103</v>
          </cell>
          <cell r="J2301">
            <v>71</v>
          </cell>
          <cell r="K2301">
            <v>78</v>
          </cell>
          <cell r="L2301">
            <v>61</v>
          </cell>
          <cell r="M2301">
            <v>75</v>
          </cell>
          <cell r="N2301">
            <v>62</v>
          </cell>
          <cell r="O2301">
            <v>81</v>
          </cell>
          <cell r="P2301">
            <v>64</v>
          </cell>
          <cell r="Q2301">
            <v>81</v>
          </cell>
          <cell r="R2301">
            <v>68</v>
          </cell>
          <cell r="S2301">
            <v>78</v>
          </cell>
          <cell r="T2301">
            <v>70</v>
          </cell>
          <cell r="U2301">
            <v>77</v>
          </cell>
          <cell r="V2301">
            <v>69</v>
          </cell>
          <cell r="W2301">
            <v>74</v>
          </cell>
          <cell r="X2301">
            <v>58</v>
          </cell>
          <cell r="Y2301">
            <v>78</v>
          </cell>
          <cell r="Z2301">
            <v>65</v>
          </cell>
          <cell r="AA2301">
            <v>81</v>
          </cell>
          <cell r="AB2301">
            <v>64</v>
          </cell>
          <cell r="AC2301">
            <v>76</v>
          </cell>
          <cell r="AD2301">
            <v>64</v>
          </cell>
          <cell r="AE2301">
            <v>86</v>
          </cell>
          <cell r="AF2301">
            <v>73</v>
          </cell>
          <cell r="AG2301">
            <v>88</v>
          </cell>
          <cell r="AH2301">
            <v>74</v>
          </cell>
          <cell r="AI2301">
            <v>79</v>
          </cell>
          <cell r="AJ2301">
            <v>66</v>
          </cell>
          <cell r="AK2301">
            <v>86</v>
          </cell>
          <cell r="AL2301">
            <v>73</v>
          </cell>
          <cell r="AM2301">
            <v>90</v>
          </cell>
          <cell r="AN2301">
            <v>69</v>
          </cell>
          <cell r="AO2301">
            <v>87.5</v>
          </cell>
          <cell r="AP2301">
            <v>68.5</v>
          </cell>
          <cell r="AQ2301">
            <v>74</v>
          </cell>
          <cell r="AR2301">
            <v>64</v>
          </cell>
          <cell r="AS2301">
            <v>78</v>
          </cell>
          <cell r="AT2301">
            <v>59</v>
          </cell>
          <cell r="AU2301">
            <v>89</v>
          </cell>
          <cell r="AV2301">
            <v>71</v>
          </cell>
          <cell r="AW2301">
            <v>89</v>
          </cell>
          <cell r="AX2301">
            <v>71</v>
          </cell>
          <cell r="AY2301">
            <v>84</v>
          </cell>
          <cell r="AZ2301">
            <v>76</v>
          </cell>
        </row>
        <row r="2302">
          <cell r="B2302">
            <v>36707</v>
          </cell>
          <cell r="C2302">
            <v>78</v>
          </cell>
          <cell r="D2302">
            <v>52</v>
          </cell>
          <cell r="E2302">
            <v>101</v>
          </cell>
          <cell r="F2302">
            <v>77</v>
          </cell>
          <cell r="G2302">
            <v>78</v>
          </cell>
          <cell r="H2302">
            <v>52</v>
          </cell>
          <cell r="I2302">
            <v>103</v>
          </cell>
          <cell r="J2302">
            <v>71</v>
          </cell>
          <cell r="K2302">
            <v>78</v>
          </cell>
          <cell r="L2302">
            <v>61</v>
          </cell>
          <cell r="M2302">
            <v>75</v>
          </cell>
          <cell r="N2302">
            <v>62</v>
          </cell>
          <cell r="O2302">
            <v>81</v>
          </cell>
          <cell r="P2302">
            <v>64</v>
          </cell>
          <cell r="Q2302">
            <v>81</v>
          </cell>
          <cell r="R2302">
            <v>68</v>
          </cell>
          <cell r="S2302">
            <v>78</v>
          </cell>
          <cell r="T2302">
            <v>70</v>
          </cell>
          <cell r="U2302">
            <v>77</v>
          </cell>
          <cell r="V2302">
            <v>69</v>
          </cell>
          <cell r="W2302">
            <v>74</v>
          </cell>
          <cell r="X2302">
            <v>58</v>
          </cell>
          <cell r="Y2302">
            <v>78</v>
          </cell>
          <cell r="Z2302">
            <v>65</v>
          </cell>
          <cell r="AA2302">
            <v>81</v>
          </cell>
          <cell r="AB2302">
            <v>64</v>
          </cell>
          <cell r="AC2302">
            <v>76</v>
          </cell>
          <cell r="AD2302">
            <v>64</v>
          </cell>
          <cell r="AE2302">
            <v>86</v>
          </cell>
          <cell r="AF2302">
            <v>73</v>
          </cell>
          <cell r="AG2302">
            <v>88</v>
          </cell>
          <cell r="AH2302">
            <v>74</v>
          </cell>
          <cell r="AI2302">
            <v>79</v>
          </cell>
          <cell r="AJ2302">
            <v>66</v>
          </cell>
          <cell r="AK2302">
            <v>86</v>
          </cell>
          <cell r="AL2302">
            <v>73</v>
          </cell>
          <cell r="AM2302">
            <v>90</v>
          </cell>
          <cell r="AN2302">
            <v>69</v>
          </cell>
          <cell r="AO2302">
            <v>87.5</v>
          </cell>
          <cell r="AP2302">
            <v>68.5</v>
          </cell>
          <cell r="AQ2302">
            <v>74</v>
          </cell>
          <cell r="AR2302">
            <v>64</v>
          </cell>
          <cell r="AS2302">
            <v>78</v>
          </cell>
          <cell r="AT2302">
            <v>59</v>
          </cell>
          <cell r="AU2302">
            <v>89</v>
          </cell>
          <cell r="AV2302">
            <v>71</v>
          </cell>
          <cell r="AW2302">
            <v>89</v>
          </cell>
          <cell r="AX2302">
            <v>71</v>
          </cell>
          <cell r="AY2302">
            <v>84</v>
          </cell>
          <cell r="AZ2302">
            <v>76</v>
          </cell>
        </row>
        <row r="2303">
          <cell r="B2303">
            <v>36708</v>
          </cell>
          <cell r="C2303">
            <v>78</v>
          </cell>
          <cell r="D2303">
            <v>52</v>
          </cell>
          <cell r="E2303">
            <v>101</v>
          </cell>
          <cell r="F2303">
            <v>77</v>
          </cell>
          <cell r="G2303">
            <v>78</v>
          </cell>
          <cell r="H2303">
            <v>52</v>
          </cell>
          <cell r="I2303">
            <v>103</v>
          </cell>
          <cell r="J2303">
            <v>71</v>
          </cell>
          <cell r="K2303">
            <v>78</v>
          </cell>
          <cell r="L2303">
            <v>61</v>
          </cell>
          <cell r="M2303">
            <v>75</v>
          </cell>
          <cell r="N2303">
            <v>62</v>
          </cell>
          <cell r="O2303">
            <v>81</v>
          </cell>
          <cell r="P2303">
            <v>64</v>
          </cell>
          <cell r="Q2303">
            <v>81</v>
          </cell>
          <cell r="R2303">
            <v>68</v>
          </cell>
          <cell r="S2303">
            <v>78</v>
          </cell>
          <cell r="T2303">
            <v>70</v>
          </cell>
          <cell r="U2303">
            <v>77</v>
          </cell>
          <cell r="V2303">
            <v>69</v>
          </cell>
          <cell r="W2303">
            <v>74</v>
          </cell>
          <cell r="X2303">
            <v>58</v>
          </cell>
          <cell r="Y2303">
            <v>78</v>
          </cell>
          <cell r="Z2303">
            <v>65</v>
          </cell>
          <cell r="AA2303">
            <v>81</v>
          </cell>
          <cell r="AB2303">
            <v>64</v>
          </cell>
          <cell r="AC2303">
            <v>76</v>
          </cell>
          <cell r="AD2303">
            <v>64</v>
          </cell>
          <cell r="AE2303">
            <v>86</v>
          </cell>
          <cell r="AF2303">
            <v>73</v>
          </cell>
          <cell r="AG2303">
            <v>88</v>
          </cell>
          <cell r="AH2303">
            <v>74</v>
          </cell>
          <cell r="AI2303">
            <v>79</v>
          </cell>
          <cell r="AJ2303">
            <v>66</v>
          </cell>
          <cell r="AK2303">
            <v>86</v>
          </cell>
          <cell r="AL2303">
            <v>73</v>
          </cell>
          <cell r="AM2303">
            <v>90</v>
          </cell>
          <cell r="AN2303">
            <v>69</v>
          </cell>
          <cell r="AO2303">
            <v>87.5</v>
          </cell>
          <cell r="AP2303">
            <v>68.5</v>
          </cell>
          <cell r="AQ2303">
            <v>74</v>
          </cell>
          <cell r="AR2303">
            <v>64</v>
          </cell>
          <cell r="AS2303">
            <v>78</v>
          </cell>
          <cell r="AT2303">
            <v>59</v>
          </cell>
          <cell r="AU2303">
            <v>89</v>
          </cell>
          <cell r="AV2303">
            <v>71</v>
          </cell>
          <cell r="AW2303">
            <v>89</v>
          </cell>
          <cell r="AX2303">
            <v>71</v>
          </cell>
          <cell r="AY2303">
            <v>84</v>
          </cell>
          <cell r="AZ2303">
            <v>76</v>
          </cell>
        </row>
        <row r="2304">
          <cell r="B2304">
            <v>36709</v>
          </cell>
          <cell r="C2304">
            <v>78</v>
          </cell>
          <cell r="D2304">
            <v>52</v>
          </cell>
          <cell r="E2304">
            <v>101</v>
          </cell>
          <cell r="F2304">
            <v>77</v>
          </cell>
          <cell r="G2304">
            <v>78</v>
          </cell>
          <cell r="H2304">
            <v>52</v>
          </cell>
          <cell r="I2304">
            <v>103</v>
          </cell>
          <cell r="J2304">
            <v>71</v>
          </cell>
          <cell r="K2304">
            <v>78</v>
          </cell>
          <cell r="L2304">
            <v>61</v>
          </cell>
          <cell r="M2304">
            <v>75</v>
          </cell>
          <cell r="N2304">
            <v>62</v>
          </cell>
          <cell r="O2304">
            <v>81</v>
          </cell>
          <cell r="P2304">
            <v>64</v>
          </cell>
          <cell r="Q2304">
            <v>81</v>
          </cell>
          <cell r="R2304">
            <v>68</v>
          </cell>
          <cell r="S2304">
            <v>78</v>
          </cell>
          <cell r="T2304">
            <v>70</v>
          </cell>
          <cell r="U2304">
            <v>77</v>
          </cell>
          <cell r="V2304">
            <v>69</v>
          </cell>
          <cell r="W2304">
            <v>74</v>
          </cell>
          <cell r="X2304">
            <v>58</v>
          </cell>
          <cell r="Y2304">
            <v>78</v>
          </cell>
          <cell r="Z2304">
            <v>65</v>
          </cell>
          <cell r="AA2304">
            <v>81</v>
          </cell>
          <cell r="AB2304">
            <v>64</v>
          </cell>
          <cell r="AC2304">
            <v>76</v>
          </cell>
          <cell r="AD2304">
            <v>64</v>
          </cell>
          <cell r="AE2304">
            <v>86</v>
          </cell>
          <cell r="AF2304">
            <v>73</v>
          </cell>
          <cell r="AG2304">
            <v>88</v>
          </cell>
          <cell r="AH2304">
            <v>74</v>
          </cell>
          <cell r="AI2304">
            <v>79</v>
          </cell>
          <cell r="AJ2304">
            <v>66</v>
          </cell>
          <cell r="AK2304">
            <v>86</v>
          </cell>
          <cell r="AL2304">
            <v>73</v>
          </cell>
          <cell r="AM2304">
            <v>90</v>
          </cell>
          <cell r="AN2304">
            <v>69</v>
          </cell>
          <cell r="AO2304">
            <v>87.5</v>
          </cell>
          <cell r="AP2304">
            <v>68.5</v>
          </cell>
          <cell r="AQ2304">
            <v>74</v>
          </cell>
          <cell r="AR2304">
            <v>64</v>
          </cell>
          <cell r="AS2304">
            <v>78</v>
          </cell>
          <cell r="AT2304">
            <v>59</v>
          </cell>
          <cell r="AU2304">
            <v>89</v>
          </cell>
          <cell r="AV2304">
            <v>71</v>
          </cell>
          <cell r="AW2304">
            <v>89</v>
          </cell>
          <cell r="AX2304">
            <v>71</v>
          </cell>
          <cell r="AY2304">
            <v>84</v>
          </cell>
          <cell r="AZ2304">
            <v>76</v>
          </cell>
        </row>
        <row r="2305">
          <cell r="B2305">
            <v>36710</v>
          </cell>
          <cell r="C2305">
            <v>78</v>
          </cell>
          <cell r="D2305">
            <v>52</v>
          </cell>
          <cell r="E2305">
            <v>101</v>
          </cell>
          <cell r="F2305">
            <v>77</v>
          </cell>
          <cell r="G2305">
            <v>78</v>
          </cell>
          <cell r="H2305">
            <v>52</v>
          </cell>
          <cell r="I2305">
            <v>103</v>
          </cell>
          <cell r="J2305">
            <v>71</v>
          </cell>
          <cell r="K2305">
            <v>78</v>
          </cell>
          <cell r="L2305">
            <v>61</v>
          </cell>
          <cell r="M2305">
            <v>75</v>
          </cell>
          <cell r="N2305">
            <v>62</v>
          </cell>
          <cell r="O2305">
            <v>81</v>
          </cell>
          <cell r="P2305">
            <v>64</v>
          </cell>
          <cell r="Q2305">
            <v>81</v>
          </cell>
          <cell r="R2305">
            <v>68</v>
          </cell>
          <cell r="S2305">
            <v>78</v>
          </cell>
          <cell r="T2305">
            <v>70</v>
          </cell>
          <cell r="U2305">
            <v>77</v>
          </cell>
          <cell r="V2305">
            <v>69</v>
          </cell>
          <cell r="W2305">
            <v>74</v>
          </cell>
          <cell r="X2305">
            <v>58</v>
          </cell>
          <cell r="Y2305">
            <v>78</v>
          </cell>
          <cell r="Z2305">
            <v>65</v>
          </cell>
          <cell r="AA2305">
            <v>81</v>
          </cell>
          <cell r="AB2305">
            <v>64</v>
          </cell>
          <cell r="AC2305">
            <v>76</v>
          </cell>
          <cell r="AD2305">
            <v>64</v>
          </cell>
          <cell r="AE2305">
            <v>86</v>
          </cell>
          <cell r="AF2305">
            <v>73</v>
          </cell>
          <cell r="AG2305">
            <v>88</v>
          </cell>
          <cell r="AH2305">
            <v>74</v>
          </cell>
          <cell r="AI2305">
            <v>79</v>
          </cell>
          <cell r="AJ2305">
            <v>66</v>
          </cell>
          <cell r="AK2305">
            <v>86</v>
          </cell>
          <cell r="AL2305">
            <v>73</v>
          </cell>
          <cell r="AM2305">
            <v>90</v>
          </cell>
          <cell r="AN2305">
            <v>69</v>
          </cell>
          <cell r="AO2305">
            <v>87.5</v>
          </cell>
          <cell r="AP2305">
            <v>68.5</v>
          </cell>
          <cell r="AQ2305">
            <v>74</v>
          </cell>
          <cell r="AR2305">
            <v>64</v>
          </cell>
          <cell r="AS2305">
            <v>78</v>
          </cell>
          <cell r="AT2305">
            <v>59</v>
          </cell>
          <cell r="AU2305">
            <v>89</v>
          </cell>
          <cell r="AV2305">
            <v>71</v>
          </cell>
          <cell r="AW2305">
            <v>89</v>
          </cell>
          <cell r="AX2305">
            <v>71</v>
          </cell>
          <cell r="AY2305">
            <v>84</v>
          </cell>
          <cell r="AZ2305">
            <v>76</v>
          </cell>
        </row>
        <row r="2306">
          <cell r="B2306">
            <v>36711</v>
          </cell>
          <cell r="C2306">
            <v>78</v>
          </cell>
          <cell r="D2306">
            <v>42</v>
          </cell>
          <cell r="E2306">
            <v>104</v>
          </cell>
          <cell r="F2306">
            <v>78</v>
          </cell>
          <cell r="G2306">
            <v>78</v>
          </cell>
          <cell r="H2306">
            <v>42</v>
          </cell>
          <cell r="I2306">
            <v>103</v>
          </cell>
          <cell r="J2306">
            <v>73</v>
          </cell>
          <cell r="K2306">
            <v>85</v>
          </cell>
          <cell r="L2306">
            <v>68</v>
          </cell>
          <cell r="M2306">
            <v>84</v>
          </cell>
          <cell r="N2306">
            <v>71</v>
          </cell>
          <cell r="O2306">
            <v>85</v>
          </cell>
          <cell r="P2306">
            <v>71</v>
          </cell>
          <cell r="Q2306">
            <v>86</v>
          </cell>
          <cell r="R2306">
            <v>72</v>
          </cell>
          <cell r="S2306">
            <v>88</v>
          </cell>
          <cell r="T2306">
            <v>71</v>
          </cell>
          <cell r="U2306">
            <v>88</v>
          </cell>
          <cell r="V2306">
            <v>74</v>
          </cell>
          <cell r="W2306">
            <v>87</v>
          </cell>
          <cell r="X2306">
            <v>62</v>
          </cell>
          <cell r="Y2306">
            <v>89</v>
          </cell>
          <cell r="Z2306">
            <v>71</v>
          </cell>
          <cell r="AA2306">
            <v>93</v>
          </cell>
          <cell r="AB2306">
            <v>71</v>
          </cell>
          <cell r="AC2306">
            <v>91</v>
          </cell>
          <cell r="AD2306">
            <v>71</v>
          </cell>
          <cell r="AE2306">
            <v>94</v>
          </cell>
          <cell r="AF2306">
            <v>70</v>
          </cell>
          <cell r="AG2306">
            <v>90</v>
          </cell>
          <cell r="AH2306">
            <v>67</v>
          </cell>
          <cell r="AI2306">
            <v>94</v>
          </cell>
          <cell r="AJ2306">
            <v>73</v>
          </cell>
          <cell r="AK2306">
            <v>91</v>
          </cell>
          <cell r="AL2306">
            <v>65</v>
          </cell>
          <cell r="AM2306">
            <v>92</v>
          </cell>
          <cell r="AN2306">
            <v>68</v>
          </cell>
          <cell r="AO2306">
            <v>79.5</v>
          </cell>
          <cell r="AP2306">
            <v>58</v>
          </cell>
          <cell r="AQ2306">
            <v>73</v>
          </cell>
          <cell r="AR2306">
            <v>61</v>
          </cell>
          <cell r="AS2306">
            <v>80</v>
          </cell>
          <cell r="AT2306">
            <v>67</v>
          </cell>
          <cell r="AU2306">
            <v>86</v>
          </cell>
          <cell r="AV2306">
            <v>73</v>
          </cell>
          <cell r="AW2306">
            <v>90</v>
          </cell>
          <cell r="AX2306">
            <v>72</v>
          </cell>
          <cell r="AY2306">
            <v>89</v>
          </cell>
          <cell r="AZ2306">
            <v>74</v>
          </cell>
        </row>
        <row r="2307">
          <cell r="B2307">
            <v>36712</v>
          </cell>
          <cell r="C2307">
            <v>79</v>
          </cell>
          <cell r="D2307">
            <v>40</v>
          </cell>
          <cell r="E2307">
            <v>105</v>
          </cell>
          <cell r="F2307">
            <v>77</v>
          </cell>
          <cell r="G2307">
            <v>79</v>
          </cell>
          <cell r="H2307">
            <v>40</v>
          </cell>
          <cell r="I2307">
            <v>103</v>
          </cell>
          <cell r="J2307">
            <v>70</v>
          </cell>
          <cell r="K2307">
            <v>85</v>
          </cell>
          <cell r="L2307">
            <v>65</v>
          </cell>
          <cell r="M2307">
            <v>85</v>
          </cell>
          <cell r="N2307">
            <v>70</v>
          </cell>
          <cell r="O2307">
            <v>85</v>
          </cell>
          <cell r="P2307">
            <v>70</v>
          </cell>
          <cell r="Q2307">
            <v>84</v>
          </cell>
          <cell r="R2307">
            <v>75</v>
          </cell>
          <cell r="S2307">
            <v>87</v>
          </cell>
          <cell r="T2307">
            <v>70</v>
          </cell>
          <cell r="U2307">
            <v>86</v>
          </cell>
          <cell r="V2307">
            <v>76</v>
          </cell>
          <cell r="W2307">
            <v>85</v>
          </cell>
          <cell r="X2307">
            <v>64</v>
          </cell>
          <cell r="Y2307">
            <v>86</v>
          </cell>
          <cell r="Z2307">
            <v>70</v>
          </cell>
          <cell r="AA2307">
            <v>92</v>
          </cell>
          <cell r="AB2307">
            <v>70</v>
          </cell>
          <cell r="AC2307">
            <v>90</v>
          </cell>
          <cell r="AD2307">
            <v>70</v>
          </cell>
          <cell r="AE2307">
            <v>98</v>
          </cell>
          <cell r="AF2307">
            <v>74</v>
          </cell>
          <cell r="AG2307">
            <v>94</v>
          </cell>
          <cell r="AH2307">
            <v>73</v>
          </cell>
          <cell r="AI2307">
            <v>95</v>
          </cell>
          <cell r="AJ2307">
            <v>72</v>
          </cell>
          <cell r="AK2307">
            <v>98</v>
          </cell>
          <cell r="AL2307">
            <v>73</v>
          </cell>
          <cell r="AM2307">
            <v>92</v>
          </cell>
          <cell r="AN2307">
            <v>70</v>
          </cell>
          <cell r="AO2307">
            <v>78.5</v>
          </cell>
          <cell r="AP2307">
            <v>59.5</v>
          </cell>
          <cell r="AQ2307">
            <v>72</v>
          </cell>
          <cell r="AR2307">
            <v>60</v>
          </cell>
          <cell r="AS2307">
            <v>78</v>
          </cell>
          <cell r="AT2307">
            <v>60</v>
          </cell>
          <cell r="AU2307">
            <v>89</v>
          </cell>
          <cell r="AV2307">
            <v>72</v>
          </cell>
          <cell r="AW2307">
            <v>94</v>
          </cell>
          <cell r="AX2307">
            <v>73</v>
          </cell>
          <cell r="AY2307">
            <v>88</v>
          </cell>
          <cell r="AZ2307">
            <v>74</v>
          </cell>
        </row>
        <row r="2308">
          <cell r="B2308">
            <v>36713</v>
          </cell>
          <cell r="C2308">
            <v>80</v>
          </cell>
          <cell r="D2308">
            <v>45</v>
          </cell>
          <cell r="E2308">
            <v>102</v>
          </cell>
          <cell r="F2308">
            <v>78</v>
          </cell>
          <cell r="G2308">
            <v>80</v>
          </cell>
          <cell r="H2308">
            <v>45</v>
          </cell>
          <cell r="I2308">
            <v>103</v>
          </cell>
          <cell r="J2308">
            <v>71</v>
          </cell>
          <cell r="K2308">
            <v>79</v>
          </cell>
          <cell r="L2308">
            <v>55</v>
          </cell>
          <cell r="M2308">
            <v>81</v>
          </cell>
          <cell r="N2308">
            <v>63</v>
          </cell>
          <cell r="O2308">
            <v>83</v>
          </cell>
          <cell r="P2308">
            <v>63</v>
          </cell>
          <cell r="Q2308">
            <v>84</v>
          </cell>
          <cell r="R2308">
            <v>68</v>
          </cell>
          <cell r="S2308">
            <v>86</v>
          </cell>
          <cell r="T2308">
            <v>68</v>
          </cell>
          <cell r="U2308">
            <v>82</v>
          </cell>
          <cell r="V2308">
            <v>72</v>
          </cell>
          <cell r="W2308">
            <v>87</v>
          </cell>
          <cell r="X2308">
            <v>65</v>
          </cell>
          <cell r="Y2308">
            <v>87</v>
          </cell>
          <cell r="Z2308">
            <v>71</v>
          </cell>
          <cell r="AA2308">
            <v>89</v>
          </cell>
          <cell r="AB2308">
            <v>70</v>
          </cell>
          <cell r="AC2308">
            <v>90</v>
          </cell>
          <cell r="AD2308">
            <v>71</v>
          </cell>
          <cell r="AE2308">
            <v>95</v>
          </cell>
          <cell r="AF2308">
            <v>73</v>
          </cell>
          <cell r="AG2308">
            <v>94</v>
          </cell>
          <cell r="AH2308">
            <v>78</v>
          </cell>
          <cell r="AI2308">
            <v>95</v>
          </cell>
          <cell r="AJ2308">
            <v>77</v>
          </cell>
          <cell r="AK2308">
            <v>96</v>
          </cell>
          <cell r="AL2308">
            <v>74</v>
          </cell>
          <cell r="AM2308">
            <v>98</v>
          </cell>
          <cell r="AN2308">
            <v>75</v>
          </cell>
          <cell r="AO2308">
            <v>79.5</v>
          </cell>
          <cell r="AP2308">
            <v>60</v>
          </cell>
          <cell r="AQ2308">
            <v>72</v>
          </cell>
          <cell r="AR2308">
            <v>62</v>
          </cell>
          <cell r="AS2308">
            <v>73</v>
          </cell>
          <cell r="AT2308">
            <v>49</v>
          </cell>
          <cell r="AU2308">
            <v>97</v>
          </cell>
          <cell r="AV2308">
            <v>73</v>
          </cell>
          <cell r="AW2308">
            <v>96</v>
          </cell>
          <cell r="AX2308">
            <v>73</v>
          </cell>
          <cell r="AY2308">
            <v>92</v>
          </cell>
          <cell r="AZ2308">
            <v>75</v>
          </cell>
        </row>
        <row r="2309">
          <cell r="B2309">
            <v>36714</v>
          </cell>
          <cell r="C2309">
            <v>80</v>
          </cell>
          <cell r="D2309">
            <v>45</v>
          </cell>
          <cell r="E2309">
            <v>102</v>
          </cell>
          <cell r="F2309">
            <v>78</v>
          </cell>
          <cell r="G2309">
            <v>80</v>
          </cell>
          <cell r="H2309">
            <v>45</v>
          </cell>
          <cell r="I2309">
            <v>103</v>
          </cell>
          <cell r="J2309">
            <v>71</v>
          </cell>
          <cell r="K2309">
            <v>79</v>
          </cell>
          <cell r="L2309">
            <v>55</v>
          </cell>
          <cell r="M2309">
            <v>81</v>
          </cell>
          <cell r="N2309">
            <v>63</v>
          </cell>
          <cell r="O2309">
            <v>83</v>
          </cell>
          <cell r="P2309">
            <v>63</v>
          </cell>
          <cell r="Q2309">
            <v>84</v>
          </cell>
          <cell r="R2309">
            <v>68</v>
          </cell>
          <cell r="S2309">
            <v>86</v>
          </cell>
          <cell r="T2309">
            <v>68</v>
          </cell>
          <cell r="U2309">
            <v>82</v>
          </cell>
          <cell r="V2309">
            <v>72</v>
          </cell>
          <cell r="W2309">
            <v>87</v>
          </cell>
          <cell r="X2309">
            <v>65</v>
          </cell>
          <cell r="Y2309">
            <v>87</v>
          </cell>
          <cell r="Z2309">
            <v>71</v>
          </cell>
          <cell r="AA2309">
            <v>89</v>
          </cell>
          <cell r="AB2309">
            <v>70</v>
          </cell>
          <cell r="AC2309">
            <v>90</v>
          </cell>
          <cell r="AD2309">
            <v>71</v>
          </cell>
          <cell r="AE2309">
            <v>95</v>
          </cell>
          <cell r="AF2309">
            <v>73</v>
          </cell>
          <cell r="AG2309">
            <v>94</v>
          </cell>
          <cell r="AH2309">
            <v>78</v>
          </cell>
          <cell r="AI2309">
            <v>95</v>
          </cell>
          <cell r="AJ2309">
            <v>77</v>
          </cell>
          <cell r="AK2309">
            <v>96</v>
          </cell>
          <cell r="AL2309">
            <v>74</v>
          </cell>
          <cell r="AM2309">
            <v>98</v>
          </cell>
          <cell r="AN2309">
            <v>75</v>
          </cell>
          <cell r="AO2309">
            <v>79.5</v>
          </cell>
          <cell r="AP2309">
            <v>60</v>
          </cell>
          <cell r="AQ2309">
            <v>72</v>
          </cell>
          <cell r="AR2309">
            <v>62</v>
          </cell>
          <cell r="AS2309">
            <v>73</v>
          </cell>
          <cell r="AT2309">
            <v>49</v>
          </cell>
          <cell r="AU2309">
            <v>97</v>
          </cell>
          <cell r="AV2309">
            <v>73</v>
          </cell>
          <cell r="AW2309">
            <v>96</v>
          </cell>
          <cell r="AX2309">
            <v>73</v>
          </cell>
          <cell r="AY2309">
            <v>92</v>
          </cell>
          <cell r="AZ2309">
            <v>75</v>
          </cell>
        </row>
        <row r="2310">
          <cell r="B2310">
            <v>36715</v>
          </cell>
          <cell r="C2310">
            <v>80</v>
          </cell>
          <cell r="D2310">
            <v>45</v>
          </cell>
          <cell r="E2310">
            <v>102</v>
          </cell>
          <cell r="F2310">
            <v>78</v>
          </cell>
          <cell r="G2310">
            <v>80</v>
          </cell>
          <cell r="H2310">
            <v>45</v>
          </cell>
          <cell r="I2310">
            <v>103</v>
          </cell>
          <cell r="J2310">
            <v>71</v>
          </cell>
          <cell r="K2310">
            <v>79</v>
          </cell>
          <cell r="L2310">
            <v>55</v>
          </cell>
          <cell r="M2310">
            <v>81</v>
          </cell>
          <cell r="N2310">
            <v>63</v>
          </cell>
          <cell r="O2310">
            <v>83</v>
          </cell>
          <cell r="P2310">
            <v>63</v>
          </cell>
          <cell r="Q2310">
            <v>84</v>
          </cell>
          <cell r="R2310">
            <v>68</v>
          </cell>
          <cell r="S2310">
            <v>86</v>
          </cell>
          <cell r="T2310">
            <v>68</v>
          </cell>
          <cell r="U2310">
            <v>82</v>
          </cell>
          <cell r="V2310">
            <v>72</v>
          </cell>
          <cell r="W2310">
            <v>87</v>
          </cell>
          <cell r="X2310">
            <v>65</v>
          </cell>
          <cell r="Y2310">
            <v>87</v>
          </cell>
          <cell r="Z2310">
            <v>71</v>
          </cell>
          <cell r="AA2310">
            <v>89</v>
          </cell>
          <cell r="AB2310">
            <v>70</v>
          </cell>
          <cell r="AC2310">
            <v>90</v>
          </cell>
          <cell r="AD2310">
            <v>71</v>
          </cell>
          <cell r="AE2310">
            <v>95</v>
          </cell>
          <cell r="AF2310">
            <v>73</v>
          </cell>
          <cell r="AG2310">
            <v>94</v>
          </cell>
          <cell r="AH2310">
            <v>78</v>
          </cell>
          <cell r="AI2310">
            <v>95</v>
          </cell>
          <cell r="AJ2310">
            <v>77</v>
          </cell>
          <cell r="AK2310">
            <v>96</v>
          </cell>
          <cell r="AL2310">
            <v>74</v>
          </cell>
          <cell r="AM2310">
            <v>98</v>
          </cell>
          <cell r="AN2310">
            <v>75</v>
          </cell>
          <cell r="AO2310">
            <v>79.5</v>
          </cell>
          <cell r="AP2310">
            <v>60</v>
          </cell>
          <cell r="AQ2310">
            <v>72</v>
          </cell>
          <cell r="AR2310">
            <v>62</v>
          </cell>
          <cell r="AS2310">
            <v>73</v>
          </cell>
          <cell r="AT2310">
            <v>49</v>
          </cell>
          <cell r="AU2310">
            <v>97</v>
          </cell>
          <cell r="AV2310">
            <v>73</v>
          </cell>
          <cell r="AW2310">
            <v>96</v>
          </cell>
          <cell r="AX2310">
            <v>73</v>
          </cell>
          <cell r="AY2310">
            <v>92</v>
          </cell>
          <cell r="AZ2310">
            <v>75</v>
          </cell>
        </row>
        <row r="2311">
          <cell r="B2311">
            <v>36716</v>
          </cell>
          <cell r="C2311">
            <v>80</v>
          </cell>
          <cell r="D2311">
            <v>48</v>
          </cell>
          <cell r="E2311">
            <v>103</v>
          </cell>
          <cell r="F2311">
            <v>81</v>
          </cell>
          <cell r="G2311">
            <v>80</v>
          </cell>
          <cell r="H2311">
            <v>48</v>
          </cell>
          <cell r="I2311">
            <v>103</v>
          </cell>
          <cell r="J2311">
            <v>70</v>
          </cell>
          <cell r="K2311">
            <v>84</v>
          </cell>
          <cell r="L2311">
            <v>53</v>
          </cell>
          <cell r="M2311">
            <v>85</v>
          </cell>
          <cell r="N2311">
            <v>60</v>
          </cell>
          <cell r="O2311">
            <v>88</v>
          </cell>
          <cell r="P2311">
            <v>60</v>
          </cell>
          <cell r="Q2311">
            <v>86</v>
          </cell>
          <cell r="R2311">
            <v>67</v>
          </cell>
          <cell r="S2311">
            <v>89</v>
          </cell>
          <cell r="T2311">
            <v>65</v>
          </cell>
          <cell r="U2311">
            <v>84</v>
          </cell>
          <cell r="V2311">
            <v>67</v>
          </cell>
          <cell r="W2311">
            <v>89</v>
          </cell>
          <cell r="X2311">
            <v>63</v>
          </cell>
          <cell r="Y2311">
            <v>90</v>
          </cell>
          <cell r="Z2311">
            <v>70</v>
          </cell>
          <cell r="AA2311">
            <v>95</v>
          </cell>
          <cell r="AB2311">
            <v>70</v>
          </cell>
          <cell r="AC2311">
            <v>95</v>
          </cell>
          <cell r="AD2311">
            <v>72</v>
          </cell>
          <cell r="AE2311">
            <v>93</v>
          </cell>
          <cell r="AF2311">
            <v>72</v>
          </cell>
          <cell r="AG2311">
            <v>88</v>
          </cell>
          <cell r="AH2311">
            <v>71</v>
          </cell>
          <cell r="AI2311">
            <v>95</v>
          </cell>
          <cell r="AJ2311">
            <v>72</v>
          </cell>
          <cell r="AK2311">
            <v>92</v>
          </cell>
          <cell r="AL2311">
            <v>67</v>
          </cell>
          <cell r="AM2311">
            <v>96</v>
          </cell>
          <cell r="AN2311">
            <v>67</v>
          </cell>
          <cell r="AO2311">
            <v>82</v>
          </cell>
          <cell r="AP2311">
            <v>61.5</v>
          </cell>
          <cell r="AQ2311">
            <v>72</v>
          </cell>
          <cell r="AR2311">
            <v>61</v>
          </cell>
          <cell r="AS2311">
            <v>73</v>
          </cell>
          <cell r="AT2311">
            <v>58</v>
          </cell>
          <cell r="AU2311">
            <v>86</v>
          </cell>
          <cell r="AV2311">
            <v>74</v>
          </cell>
          <cell r="AW2311">
            <v>88</v>
          </cell>
          <cell r="AX2311">
            <v>73</v>
          </cell>
          <cell r="AY2311">
            <v>89</v>
          </cell>
          <cell r="AZ2311">
            <v>75</v>
          </cell>
        </row>
        <row r="2312">
          <cell r="B2312">
            <v>36717</v>
          </cell>
          <cell r="C2312">
            <v>79</v>
          </cell>
          <cell r="D2312">
            <v>45</v>
          </cell>
          <cell r="E2312">
            <v>101</v>
          </cell>
          <cell r="F2312">
            <v>80</v>
          </cell>
          <cell r="G2312">
            <v>79</v>
          </cell>
          <cell r="H2312">
            <v>45</v>
          </cell>
          <cell r="I2312">
            <v>103</v>
          </cell>
          <cell r="J2312">
            <v>73</v>
          </cell>
          <cell r="K2312">
            <v>88</v>
          </cell>
          <cell r="L2312">
            <v>69</v>
          </cell>
          <cell r="M2312">
            <v>91</v>
          </cell>
          <cell r="N2312">
            <v>74</v>
          </cell>
          <cell r="O2312">
            <v>91</v>
          </cell>
          <cell r="P2312">
            <v>71</v>
          </cell>
          <cell r="Q2312">
            <v>91</v>
          </cell>
          <cell r="R2312">
            <v>72</v>
          </cell>
          <cell r="S2312">
            <v>94</v>
          </cell>
          <cell r="T2312">
            <v>74</v>
          </cell>
          <cell r="U2312">
            <v>94</v>
          </cell>
          <cell r="V2312">
            <v>76</v>
          </cell>
          <cell r="W2312">
            <v>93</v>
          </cell>
          <cell r="X2312">
            <v>64</v>
          </cell>
          <cell r="Y2312">
            <v>94</v>
          </cell>
          <cell r="Z2312">
            <v>73</v>
          </cell>
          <cell r="AA2312">
            <v>97</v>
          </cell>
          <cell r="AB2312">
            <v>74</v>
          </cell>
          <cell r="AC2312">
            <v>96</v>
          </cell>
          <cell r="AD2312">
            <v>73</v>
          </cell>
          <cell r="AE2312">
            <v>99</v>
          </cell>
          <cell r="AF2312">
            <v>74</v>
          </cell>
          <cell r="AG2312">
            <v>95</v>
          </cell>
          <cell r="AH2312">
            <v>72</v>
          </cell>
          <cell r="AI2312">
            <v>98</v>
          </cell>
          <cell r="AJ2312">
            <v>75</v>
          </cell>
          <cell r="AK2312">
            <v>97</v>
          </cell>
          <cell r="AL2312">
            <v>70</v>
          </cell>
          <cell r="AM2312">
            <v>97</v>
          </cell>
          <cell r="AN2312">
            <v>72</v>
          </cell>
          <cell r="AO2312">
            <v>83.5</v>
          </cell>
          <cell r="AP2312">
            <v>63.5</v>
          </cell>
          <cell r="AQ2312">
            <v>73</v>
          </cell>
          <cell r="AR2312">
            <v>63</v>
          </cell>
          <cell r="AS2312">
            <v>81</v>
          </cell>
          <cell r="AT2312">
            <v>63</v>
          </cell>
          <cell r="AU2312">
            <v>87</v>
          </cell>
          <cell r="AV2312">
            <v>69</v>
          </cell>
          <cell r="AW2312">
            <v>92</v>
          </cell>
          <cell r="AX2312">
            <v>72</v>
          </cell>
          <cell r="AY2312">
            <v>93</v>
          </cell>
          <cell r="AZ2312">
            <v>75</v>
          </cell>
        </row>
        <row r="2313">
          <cell r="B2313">
            <v>36718</v>
          </cell>
          <cell r="C2313">
            <v>82</v>
          </cell>
          <cell r="D2313">
            <v>45</v>
          </cell>
          <cell r="E2313">
            <v>106</v>
          </cell>
          <cell r="F2313">
            <v>84</v>
          </cell>
          <cell r="G2313">
            <v>82</v>
          </cell>
          <cell r="H2313">
            <v>45</v>
          </cell>
          <cell r="I2313">
            <v>103</v>
          </cell>
          <cell r="J2313">
            <v>75</v>
          </cell>
          <cell r="K2313">
            <v>82</v>
          </cell>
          <cell r="L2313">
            <v>62</v>
          </cell>
          <cell r="M2313">
            <v>83</v>
          </cell>
          <cell r="N2313">
            <v>67</v>
          </cell>
          <cell r="O2313">
            <v>81</v>
          </cell>
          <cell r="P2313">
            <v>65</v>
          </cell>
          <cell r="Q2313">
            <v>79</v>
          </cell>
          <cell r="R2313">
            <v>68</v>
          </cell>
          <cell r="S2313">
            <v>86</v>
          </cell>
          <cell r="T2313">
            <v>67</v>
          </cell>
          <cell r="U2313">
            <v>83</v>
          </cell>
          <cell r="V2313">
            <v>70</v>
          </cell>
          <cell r="W2313">
            <v>91</v>
          </cell>
          <cell r="X2313">
            <v>62</v>
          </cell>
          <cell r="Y2313">
            <v>88</v>
          </cell>
          <cell r="Z2313">
            <v>72</v>
          </cell>
          <cell r="AA2313">
            <v>95</v>
          </cell>
          <cell r="AB2313">
            <v>72</v>
          </cell>
          <cell r="AC2313">
            <v>95</v>
          </cell>
          <cell r="AD2313">
            <v>70</v>
          </cell>
          <cell r="AE2313">
            <v>100</v>
          </cell>
          <cell r="AF2313">
            <v>75</v>
          </cell>
          <cell r="AG2313">
            <v>99</v>
          </cell>
          <cell r="AH2313">
            <v>76</v>
          </cell>
          <cell r="AI2313">
            <v>96</v>
          </cell>
          <cell r="AJ2313">
            <v>73</v>
          </cell>
          <cell r="AK2313">
            <v>97</v>
          </cell>
          <cell r="AL2313">
            <v>72</v>
          </cell>
          <cell r="AM2313">
            <v>97</v>
          </cell>
          <cell r="AN2313">
            <v>73</v>
          </cell>
          <cell r="AO2313">
            <v>84.5</v>
          </cell>
          <cell r="AP2313">
            <v>63.5</v>
          </cell>
          <cell r="AQ2313">
            <v>73</v>
          </cell>
          <cell r="AR2313">
            <v>63</v>
          </cell>
          <cell r="AS2313">
            <v>81</v>
          </cell>
          <cell r="AT2313">
            <v>55</v>
          </cell>
          <cell r="AU2313">
            <v>92</v>
          </cell>
          <cell r="AV2313">
            <v>69</v>
          </cell>
          <cell r="AW2313">
            <v>95</v>
          </cell>
          <cell r="AX2313">
            <v>72</v>
          </cell>
          <cell r="AY2313">
            <v>92</v>
          </cell>
          <cell r="AZ2313">
            <v>76</v>
          </cell>
        </row>
        <row r="2314">
          <cell r="B2314">
            <v>36719</v>
          </cell>
          <cell r="C2314">
            <v>84</v>
          </cell>
          <cell r="D2314">
            <v>50</v>
          </cell>
          <cell r="E2314">
            <v>106</v>
          </cell>
          <cell r="F2314">
            <v>80</v>
          </cell>
          <cell r="G2314">
            <v>84</v>
          </cell>
          <cell r="H2314">
            <v>50</v>
          </cell>
          <cell r="I2314">
            <v>103</v>
          </cell>
          <cell r="J2314">
            <v>78</v>
          </cell>
          <cell r="K2314">
            <v>83</v>
          </cell>
          <cell r="L2314">
            <v>55</v>
          </cell>
          <cell r="M2314">
            <v>82</v>
          </cell>
          <cell r="N2314">
            <v>64</v>
          </cell>
          <cell r="O2314">
            <v>84</v>
          </cell>
          <cell r="P2314">
            <v>62</v>
          </cell>
          <cell r="Q2314">
            <v>84</v>
          </cell>
          <cell r="R2314">
            <v>68</v>
          </cell>
          <cell r="S2314">
            <v>85</v>
          </cell>
          <cell r="T2314">
            <v>65</v>
          </cell>
          <cell r="U2314">
            <v>81</v>
          </cell>
          <cell r="V2314">
            <v>71</v>
          </cell>
          <cell r="W2314">
            <v>82</v>
          </cell>
          <cell r="X2314">
            <v>68</v>
          </cell>
          <cell r="Y2314">
            <v>77</v>
          </cell>
          <cell r="Z2314">
            <v>69</v>
          </cell>
          <cell r="AA2314">
            <v>81</v>
          </cell>
          <cell r="AB2314">
            <v>68</v>
          </cell>
          <cell r="AC2314">
            <v>84</v>
          </cell>
          <cell r="AD2314">
            <v>70</v>
          </cell>
          <cell r="AE2314">
            <v>93</v>
          </cell>
          <cell r="AF2314">
            <v>73</v>
          </cell>
          <cell r="AG2314">
            <v>94</v>
          </cell>
          <cell r="AH2314">
            <v>73</v>
          </cell>
          <cell r="AI2314">
            <v>92</v>
          </cell>
          <cell r="AJ2314">
            <v>73</v>
          </cell>
          <cell r="AK2314">
            <v>95</v>
          </cell>
          <cell r="AL2314">
            <v>72</v>
          </cell>
          <cell r="AM2314">
            <v>95</v>
          </cell>
          <cell r="AN2314">
            <v>72</v>
          </cell>
          <cell r="AO2314">
            <v>83.5</v>
          </cell>
          <cell r="AP2314">
            <v>65</v>
          </cell>
          <cell r="AQ2314">
            <v>73</v>
          </cell>
          <cell r="AR2314">
            <v>62</v>
          </cell>
          <cell r="AS2314">
            <v>82</v>
          </cell>
          <cell r="AT2314">
            <v>52</v>
          </cell>
          <cell r="AU2314">
            <v>95</v>
          </cell>
          <cell r="AV2314">
            <v>73</v>
          </cell>
          <cell r="AW2314">
            <v>97</v>
          </cell>
          <cell r="AX2314">
            <v>74</v>
          </cell>
          <cell r="AY2314">
            <v>90</v>
          </cell>
          <cell r="AZ2314">
            <v>77</v>
          </cell>
        </row>
        <row r="2315">
          <cell r="B2315">
            <v>36720</v>
          </cell>
          <cell r="C2315">
            <v>85</v>
          </cell>
          <cell r="D2315">
            <v>52</v>
          </cell>
          <cell r="E2315">
            <v>104</v>
          </cell>
          <cell r="F2315">
            <v>85</v>
          </cell>
          <cell r="G2315">
            <v>85</v>
          </cell>
          <cell r="H2315">
            <v>52</v>
          </cell>
          <cell r="I2315">
            <v>103</v>
          </cell>
          <cell r="J2315">
            <v>77</v>
          </cell>
          <cell r="K2315">
            <v>85</v>
          </cell>
          <cell r="L2315">
            <v>55</v>
          </cell>
          <cell r="M2315">
            <v>83</v>
          </cell>
          <cell r="N2315">
            <v>61</v>
          </cell>
          <cell r="O2315">
            <v>79</v>
          </cell>
          <cell r="P2315">
            <v>60</v>
          </cell>
          <cell r="Q2315">
            <v>77</v>
          </cell>
          <cell r="R2315">
            <v>67</v>
          </cell>
          <cell r="S2315">
            <v>77</v>
          </cell>
          <cell r="T2315">
            <v>65</v>
          </cell>
          <cell r="U2315">
            <v>83</v>
          </cell>
          <cell r="V2315">
            <v>67</v>
          </cell>
          <cell r="W2315">
            <v>83</v>
          </cell>
          <cell r="X2315">
            <v>69</v>
          </cell>
          <cell r="Y2315">
            <v>73</v>
          </cell>
          <cell r="Z2315">
            <v>65</v>
          </cell>
          <cell r="AA2315">
            <v>78</v>
          </cell>
          <cell r="AB2315">
            <v>67</v>
          </cell>
          <cell r="AC2315">
            <v>75</v>
          </cell>
          <cell r="AD2315">
            <v>69</v>
          </cell>
          <cell r="AE2315">
            <v>89</v>
          </cell>
          <cell r="AF2315">
            <v>75</v>
          </cell>
          <cell r="AG2315">
            <v>92</v>
          </cell>
          <cell r="AH2315">
            <v>73</v>
          </cell>
          <cell r="AI2315">
            <v>92</v>
          </cell>
          <cell r="AJ2315">
            <v>72</v>
          </cell>
          <cell r="AK2315">
            <v>90</v>
          </cell>
          <cell r="AL2315">
            <v>70</v>
          </cell>
          <cell r="AM2315">
            <v>91</v>
          </cell>
          <cell r="AN2315">
            <v>72</v>
          </cell>
          <cell r="AO2315">
            <v>83</v>
          </cell>
          <cell r="AP2315">
            <v>61</v>
          </cell>
          <cell r="AQ2315">
            <v>73</v>
          </cell>
          <cell r="AR2315">
            <v>59</v>
          </cell>
          <cell r="AS2315">
            <v>82</v>
          </cell>
          <cell r="AT2315">
            <v>55</v>
          </cell>
          <cell r="AU2315">
            <v>92</v>
          </cell>
          <cell r="AV2315">
            <v>74</v>
          </cell>
          <cell r="AW2315">
            <v>90</v>
          </cell>
          <cell r="AX2315">
            <v>74</v>
          </cell>
          <cell r="AY2315">
            <v>88</v>
          </cell>
          <cell r="AZ2315">
            <v>75</v>
          </cell>
        </row>
        <row r="2316">
          <cell r="B2316">
            <v>36721</v>
          </cell>
          <cell r="C2316">
            <v>85</v>
          </cell>
          <cell r="D2316">
            <v>52</v>
          </cell>
          <cell r="E2316">
            <v>104</v>
          </cell>
          <cell r="F2316">
            <v>85</v>
          </cell>
          <cell r="G2316">
            <v>85</v>
          </cell>
          <cell r="H2316">
            <v>52</v>
          </cell>
          <cell r="I2316">
            <v>103</v>
          </cell>
          <cell r="J2316">
            <v>77</v>
          </cell>
          <cell r="K2316">
            <v>85</v>
          </cell>
          <cell r="L2316">
            <v>55</v>
          </cell>
          <cell r="M2316">
            <v>83</v>
          </cell>
          <cell r="N2316">
            <v>61</v>
          </cell>
          <cell r="O2316">
            <v>79</v>
          </cell>
          <cell r="P2316">
            <v>60</v>
          </cell>
          <cell r="Q2316">
            <v>77</v>
          </cell>
          <cell r="R2316">
            <v>67</v>
          </cell>
          <cell r="S2316">
            <v>77</v>
          </cell>
          <cell r="T2316">
            <v>65</v>
          </cell>
          <cell r="U2316">
            <v>83</v>
          </cell>
          <cell r="V2316">
            <v>67</v>
          </cell>
          <cell r="W2316">
            <v>83</v>
          </cell>
          <cell r="X2316">
            <v>69</v>
          </cell>
          <cell r="Y2316">
            <v>73</v>
          </cell>
          <cell r="Z2316">
            <v>65</v>
          </cell>
          <cell r="AA2316">
            <v>78</v>
          </cell>
          <cell r="AB2316">
            <v>67</v>
          </cell>
          <cell r="AC2316">
            <v>75</v>
          </cell>
          <cell r="AD2316">
            <v>69</v>
          </cell>
          <cell r="AE2316">
            <v>89</v>
          </cell>
          <cell r="AF2316">
            <v>75</v>
          </cell>
          <cell r="AG2316">
            <v>92</v>
          </cell>
          <cell r="AH2316">
            <v>73</v>
          </cell>
          <cell r="AI2316">
            <v>92</v>
          </cell>
          <cell r="AJ2316">
            <v>72</v>
          </cell>
          <cell r="AK2316">
            <v>90</v>
          </cell>
          <cell r="AL2316">
            <v>70</v>
          </cell>
          <cell r="AM2316">
            <v>91</v>
          </cell>
          <cell r="AN2316">
            <v>72</v>
          </cell>
          <cell r="AO2316">
            <v>83</v>
          </cell>
          <cell r="AP2316">
            <v>61</v>
          </cell>
          <cell r="AQ2316">
            <v>73</v>
          </cell>
          <cell r="AR2316">
            <v>59</v>
          </cell>
          <cell r="AS2316">
            <v>82</v>
          </cell>
          <cell r="AT2316">
            <v>55</v>
          </cell>
          <cell r="AU2316">
            <v>92</v>
          </cell>
          <cell r="AV2316">
            <v>74</v>
          </cell>
          <cell r="AW2316">
            <v>90</v>
          </cell>
          <cell r="AX2316">
            <v>74</v>
          </cell>
          <cell r="AY2316">
            <v>88</v>
          </cell>
          <cell r="AZ2316">
            <v>75</v>
          </cell>
        </row>
        <row r="2317">
          <cell r="B2317">
            <v>36722</v>
          </cell>
          <cell r="C2317">
            <v>85</v>
          </cell>
          <cell r="D2317">
            <v>52</v>
          </cell>
          <cell r="E2317">
            <v>104</v>
          </cell>
          <cell r="F2317">
            <v>85</v>
          </cell>
          <cell r="G2317">
            <v>85</v>
          </cell>
          <cell r="H2317">
            <v>52</v>
          </cell>
          <cell r="I2317">
            <v>103</v>
          </cell>
          <cell r="J2317">
            <v>77</v>
          </cell>
          <cell r="K2317">
            <v>85</v>
          </cell>
          <cell r="L2317">
            <v>55</v>
          </cell>
          <cell r="M2317">
            <v>83</v>
          </cell>
          <cell r="N2317">
            <v>61</v>
          </cell>
          <cell r="O2317">
            <v>79</v>
          </cell>
          <cell r="P2317">
            <v>60</v>
          </cell>
          <cell r="Q2317">
            <v>77</v>
          </cell>
          <cell r="R2317">
            <v>67</v>
          </cell>
          <cell r="S2317">
            <v>77</v>
          </cell>
          <cell r="T2317">
            <v>65</v>
          </cell>
          <cell r="U2317">
            <v>83</v>
          </cell>
          <cell r="V2317">
            <v>67</v>
          </cell>
          <cell r="W2317">
            <v>83</v>
          </cell>
          <cell r="X2317">
            <v>69</v>
          </cell>
          <cell r="Y2317">
            <v>73</v>
          </cell>
          <cell r="Z2317">
            <v>65</v>
          </cell>
          <cell r="AA2317">
            <v>78</v>
          </cell>
          <cell r="AB2317">
            <v>67</v>
          </cell>
          <cell r="AC2317">
            <v>75</v>
          </cell>
          <cell r="AD2317">
            <v>69</v>
          </cell>
          <cell r="AE2317">
            <v>89</v>
          </cell>
          <cell r="AF2317">
            <v>75</v>
          </cell>
          <cell r="AG2317">
            <v>92</v>
          </cell>
          <cell r="AH2317">
            <v>73</v>
          </cell>
          <cell r="AI2317">
            <v>92</v>
          </cell>
          <cell r="AJ2317">
            <v>72</v>
          </cell>
          <cell r="AK2317">
            <v>90</v>
          </cell>
          <cell r="AL2317">
            <v>70</v>
          </cell>
          <cell r="AM2317">
            <v>91</v>
          </cell>
          <cell r="AN2317">
            <v>72</v>
          </cell>
          <cell r="AO2317">
            <v>83</v>
          </cell>
          <cell r="AP2317">
            <v>61</v>
          </cell>
          <cell r="AQ2317">
            <v>73</v>
          </cell>
          <cell r="AR2317">
            <v>59</v>
          </cell>
          <cell r="AS2317">
            <v>82</v>
          </cell>
          <cell r="AT2317">
            <v>55</v>
          </cell>
          <cell r="AU2317">
            <v>92</v>
          </cell>
          <cell r="AV2317">
            <v>74</v>
          </cell>
          <cell r="AW2317">
            <v>90</v>
          </cell>
          <cell r="AX2317">
            <v>74</v>
          </cell>
          <cell r="AY2317">
            <v>88</v>
          </cell>
          <cell r="AZ2317">
            <v>75</v>
          </cell>
        </row>
        <row r="2318">
          <cell r="B2318">
            <v>36723</v>
          </cell>
          <cell r="C2318">
            <v>75</v>
          </cell>
          <cell r="D2318">
            <v>50</v>
          </cell>
          <cell r="E2318">
            <v>107</v>
          </cell>
          <cell r="F2318">
            <v>86</v>
          </cell>
          <cell r="G2318">
            <v>75</v>
          </cell>
          <cell r="H2318">
            <v>50</v>
          </cell>
          <cell r="I2318">
            <v>103</v>
          </cell>
          <cell r="J2318">
            <v>73</v>
          </cell>
          <cell r="K2318">
            <v>81</v>
          </cell>
          <cell r="L2318">
            <v>61</v>
          </cell>
          <cell r="M2318">
            <v>79</v>
          </cell>
          <cell r="N2318">
            <v>63</v>
          </cell>
          <cell r="O2318">
            <v>79</v>
          </cell>
          <cell r="P2318">
            <v>62</v>
          </cell>
          <cell r="Q2318">
            <v>80</v>
          </cell>
          <cell r="R2318">
            <v>68</v>
          </cell>
          <cell r="S2318">
            <v>87</v>
          </cell>
          <cell r="T2318">
            <v>66</v>
          </cell>
          <cell r="U2318">
            <v>81</v>
          </cell>
          <cell r="V2318">
            <v>67</v>
          </cell>
          <cell r="W2318">
            <v>83</v>
          </cell>
          <cell r="X2318">
            <v>59</v>
          </cell>
          <cell r="Y2318">
            <v>87</v>
          </cell>
          <cell r="Z2318">
            <v>67</v>
          </cell>
          <cell r="AA2318">
            <v>90</v>
          </cell>
          <cell r="AB2318">
            <v>64</v>
          </cell>
          <cell r="AC2318">
            <v>88</v>
          </cell>
          <cell r="AD2318">
            <v>63</v>
          </cell>
          <cell r="AE2318">
            <v>95</v>
          </cell>
          <cell r="AF2318">
            <v>67</v>
          </cell>
          <cell r="AG2318">
            <v>95</v>
          </cell>
          <cell r="AH2318">
            <v>72</v>
          </cell>
          <cell r="AI2318">
            <v>93</v>
          </cell>
          <cell r="AJ2318">
            <v>71</v>
          </cell>
          <cell r="AK2318">
            <v>95</v>
          </cell>
          <cell r="AL2318">
            <v>63</v>
          </cell>
          <cell r="AM2318">
            <v>98</v>
          </cell>
          <cell r="AN2318">
            <v>66</v>
          </cell>
          <cell r="AO2318">
            <v>82</v>
          </cell>
          <cell r="AP2318">
            <v>63.5</v>
          </cell>
          <cell r="AQ2318">
            <v>73</v>
          </cell>
          <cell r="AR2318">
            <v>61</v>
          </cell>
          <cell r="AS2318">
            <v>79</v>
          </cell>
          <cell r="AT2318">
            <v>62</v>
          </cell>
          <cell r="AU2318">
            <v>95</v>
          </cell>
          <cell r="AV2318">
            <v>71</v>
          </cell>
          <cell r="AW2318">
            <v>96</v>
          </cell>
          <cell r="AX2318">
            <v>70</v>
          </cell>
          <cell r="AY2318">
            <v>90</v>
          </cell>
          <cell r="AZ2318">
            <v>80</v>
          </cell>
        </row>
        <row r="2319">
          <cell r="B2319">
            <v>36724</v>
          </cell>
          <cell r="C2319">
            <v>85</v>
          </cell>
          <cell r="D2319">
            <v>43</v>
          </cell>
          <cell r="E2319">
            <v>108</v>
          </cell>
          <cell r="F2319">
            <v>83</v>
          </cell>
          <cell r="G2319">
            <v>85</v>
          </cell>
          <cell r="H2319">
            <v>43</v>
          </cell>
          <cell r="I2319">
            <v>103</v>
          </cell>
          <cell r="J2319">
            <v>76</v>
          </cell>
          <cell r="K2319">
            <v>82</v>
          </cell>
          <cell r="L2319">
            <v>61</v>
          </cell>
          <cell r="M2319">
            <v>82</v>
          </cell>
          <cell r="N2319">
            <v>69</v>
          </cell>
          <cell r="O2319">
            <v>83</v>
          </cell>
          <cell r="P2319">
            <v>61</v>
          </cell>
          <cell r="Q2319">
            <v>84</v>
          </cell>
          <cell r="R2319">
            <v>66</v>
          </cell>
          <cell r="S2319">
            <v>85</v>
          </cell>
          <cell r="T2319">
            <v>64</v>
          </cell>
          <cell r="U2319">
            <v>83</v>
          </cell>
          <cell r="V2319">
            <v>67</v>
          </cell>
          <cell r="W2319">
            <v>84</v>
          </cell>
          <cell r="X2319">
            <v>56</v>
          </cell>
          <cell r="Y2319">
            <v>85</v>
          </cell>
          <cell r="Z2319">
            <v>63</v>
          </cell>
          <cell r="AA2319">
            <v>87</v>
          </cell>
          <cell r="AB2319">
            <v>63</v>
          </cell>
          <cell r="AC2319">
            <v>88</v>
          </cell>
          <cell r="AD2319">
            <v>64</v>
          </cell>
          <cell r="AE2319">
            <v>94</v>
          </cell>
          <cell r="AF2319">
            <v>69</v>
          </cell>
          <cell r="AG2319">
            <v>94</v>
          </cell>
          <cell r="AH2319">
            <v>75</v>
          </cell>
          <cell r="AI2319">
            <v>93</v>
          </cell>
          <cell r="AJ2319">
            <v>71</v>
          </cell>
          <cell r="AK2319">
            <v>95</v>
          </cell>
          <cell r="AL2319">
            <v>66</v>
          </cell>
          <cell r="AM2319">
            <v>97</v>
          </cell>
          <cell r="AN2319">
            <v>64</v>
          </cell>
          <cell r="AO2319">
            <v>81.5</v>
          </cell>
          <cell r="AP2319">
            <v>60</v>
          </cell>
          <cell r="AQ2319">
            <v>74</v>
          </cell>
          <cell r="AR2319">
            <v>61</v>
          </cell>
          <cell r="AS2319">
            <v>81</v>
          </cell>
          <cell r="AT2319">
            <v>62</v>
          </cell>
          <cell r="AU2319">
            <v>96</v>
          </cell>
          <cell r="AV2319">
            <v>77</v>
          </cell>
          <cell r="AW2319">
            <v>97</v>
          </cell>
          <cell r="AX2319">
            <v>80</v>
          </cell>
          <cell r="AY2319">
            <v>89</v>
          </cell>
          <cell r="AZ2319">
            <v>82</v>
          </cell>
        </row>
        <row r="2320">
          <cell r="B2320">
            <v>36725</v>
          </cell>
          <cell r="C2320">
            <v>90</v>
          </cell>
          <cell r="D2320">
            <v>50</v>
          </cell>
          <cell r="E2320">
            <v>113</v>
          </cell>
          <cell r="F2320">
            <v>81</v>
          </cell>
          <cell r="G2320">
            <v>90</v>
          </cell>
          <cell r="H2320">
            <v>50</v>
          </cell>
          <cell r="I2320">
            <v>103</v>
          </cell>
          <cell r="J2320">
            <v>77</v>
          </cell>
          <cell r="K2320">
            <v>87</v>
          </cell>
          <cell r="L2320">
            <v>61</v>
          </cell>
          <cell r="M2320">
            <v>87</v>
          </cell>
          <cell r="N2320">
            <v>68</v>
          </cell>
          <cell r="O2320">
            <v>89</v>
          </cell>
          <cell r="P2320">
            <v>67</v>
          </cell>
          <cell r="Q2320">
            <v>89</v>
          </cell>
          <cell r="R2320">
            <v>70</v>
          </cell>
          <cell r="S2320">
            <v>90</v>
          </cell>
          <cell r="T2320">
            <v>66</v>
          </cell>
          <cell r="U2320">
            <v>90</v>
          </cell>
          <cell r="V2320">
            <v>70</v>
          </cell>
          <cell r="W2320">
            <v>86</v>
          </cell>
          <cell r="X2320">
            <v>57</v>
          </cell>
          <cell r="Y2320">
            <v>89</v>
          </cell>
          <cell r="Z2320">
            <v>65</v>
          </cell>
          <cell r="AA2320">
            <v>93</v>
          </cell>
          <cell r="AB2320">
            <v>64</v>
          </cell>
          <cell r="AC2320">
            <v>91</v>
          </cell>
          <cell r="AD2320">
            <v>64</v>
          </cell>
          <cell r="AE2320">
            <v>97</v>
          </cell>
          <cell r="AF2320">
            <v>66</v>
          </cell>
          <cell r="AG2320">
            <v>94</v>
          </cell>
          <cell r="AH2320">
            <v>73</v>
          </cell>
          <cell r="AI2320">
            <v>98</v>
          </cell>
          <cell r="AJ2320">
            <v>68</v>
          </cell>
          <cell r="AK2320">
            <v>96</v>
          </cell>
          <cell r="AL2320">
            <v>63</v>
          </cell>
          <cell r="AM2320">
            <v>100</v>
          </cell>
          <cell r="AN2320">
            <v>62</v>
          </cell>
          <cell r="AO2320">
            <v>85</v>
          </cell>
          <cell r="AP2320">
            <v>60.5</v>
          </cell>
          <cell r="AQ2320">
            <v>77</v>
          </cell>
          <cell r="AR2320">
            <v>61</v>
          </cell>
          <cell r="AS2320">
            <v>79</v>
          </cell>
          <cell r="AT2320">
            <v>62</v>
          </cell>
          <cell r="AU2320">
            <v>96</v>
          </cell>
          <cell r="AV2320">
            <v>74</v>
          </cell>
          <cell r="AW2320">
            <v>96</v>
          </cell>
          <cell r="AX2320">
            <v>76</v>
          </cell>
          <cell r="AY2320">
            <v>90</v>
          </cell>
          <cell r="AZ2320">
            <v>77</v>
          </cell>
        </row>
        <row r="2321">
          <cell r="B2321">
            <v>36726</v>
          </cell>
          <cell r="C2321">
            <v>90</v>
          </cell>
          <cell r="D2321">
            <v>46</v>
          </cell>
          <cell r="E2321">
            <v>113</v>
          </cell>
          <cell r="F2321">
            <v>84</v>
          </cell>
          <cell r="G2321">
            <v>90</v>
          </cell>
          <cell r="H2321">
            <v>46</v>
          </cell>
          <cell r="I2321">
            <v>103</v>
          </cell>
          <cell r="J2321">
            <v>80</v>
          </cell>
          <cell r="K2321">
            <v>66</v>
          </cell>
          <cell r="L2321">
            <v>58</v>
          </cell>
          <cell r="M2321">
            <v>71</v>
          </cell>
          <cell r="N2321">
            <v>60</v>
          </cell>
          <cell r="O2321">
            <v>78</v>
          </cell>
          <cell r="P2321">
            <v>62</v>
          </cell>
          <cell r="Q2321">
            <v>80</v>
          </cell>
          <cell r="R2321">
            <v>63</v>
          </cell>
          <cell r="S2321">
            <v>83</v>
          </cell>
          <cell r="T2321">
            <v>67</v>
          </cell>
          <cell r="U2321">
            <v>93</v>
          </cell>
          <cell r="V2321">
            <v>74</v>
          </cell>
          <cell r="W2321">
            <v>89</v>
          </cell>
          <cell r="X2321">
            <v>61</v>
          </cell>
          <cell r="Y2321">
            <v>88</v>
          </cell>
          <cell r="Z2321">
            <v>73</v>
          </cell>
          <cell r="AA2321">
            <v>95</v>
          </cell>
          <cell r="AB2321">
            <v>71</v>
          </cell>
          <cell r="AC2321">
            <v>90</v>
          </cell>
          <cell r="AD2321">
            <v>69</v>
          </cell>
          <cell r="AE2321">
            <v>99</v>
          </cell>
          <cell r="AF2321">
            <v>75</v>
          </cell>
          <cell r="AG2321">
            <v>94</v>
          </cell>
          <cell r="AH2321">
            <v>75</v>
          </cell>
          <cell r="AI2321">
            <v>100</v>
          </cell>
          <cell r="AJ2321">
            <v>75</v>
          </cell>
          <cell r="AK2321">
            <v>99</v>
          </cell>
          <cell r="AL2321">
            <v>67</v>
          </cell>
          <cell r="AM2321">
            <v>99</v>
          </cell>
          <cell r="AN2321">
            <v>68</v>
          </cell>
          <cell r="AO2321">
            <v>88</v>
          </cell>
          <cell r="AP2321">
            <v>64</v>
          </cell>
          <cell r="AQ2321">
            <v>79</v>
          </cell>
          <cell r="AR2321">
            <v>63</v>
          </cell>
          <cell r="AS2321">
            <v>71</v>
          </cell>
          <cell r="AT2321">
            <v>58</v>
          </cell>
          <cell r="AU2321">
            <v>91</v>
          </cell>
          <cell r="AV2321">
            <v>71</v>
          </cell>
          <cell r="AW2321">
            <v>97</v>
          </cell>
          <cell r="AX2321">
            <v>74</v>
          </cell>
          <cell r="AY2321">
            <v>91</v>
          </cell>
          <cell r="AZ2321">
            <v>79</v>
          </cell>
        </row>
        <row r="2322">
          <cell r="B2322">
            <v>36727</v>
          </cell>
          <cell r="C2322">
            <v>90</v>
          </cell>
          <cell r="D2322">
            <v>47</v>
          </cell>
          <cell r="E2322">
            <v>111</v>
          </cell>
          <cell r="F2322">
            <v>86</v>
          </cell>
          <cell r="G2322">
            <v>90</v>
          </cell>
          <cell r="H2322">
            <v>47</v>
          </cell>
          <cell r="I2322">
            <v>103</v>
          </cell>
          <cell r="J2322">
            <v>78</v>
          </cell>
          <cell r="K2322">
            <v>79</v>
          </cell>
          <cell r="L2322">
            <v>57</v>
          </cell>
          <cell r="M2322">
            <v>79</v>
          </cell>
          <cell r="N2322">
            <v>60</v>
          </cell>
          <cell r="O2322">
            <v>79</v>
          </cell>
          <cell r="P2322">
            <v>61</v>
          </cell>
          <cell r="Q2322">
            <v>78</v>
          </cell>
          <cell r="R2322">
            <v>63</v>
          </cell>
          <cell r="S2322">
            <v>79</v>
          </cell>
          <cell r="T2322">
            <v>63</v>
          </cell>
          <cell r="U2322">
            <v>77</v>
          </cell>
          <cell r="V2322">
            <v>68</v>
          </cell>
          <cell r="W2322">
            <v>84</v>
          </cell>
          <cell r="X2322">
            <v>66</v>
          </cell>
          <cell r="Y2322">
            <v>82</v>
          </cell>
          <cell r="Z2322">
            <v>66</v>
          </cell>
          <cell r="AA2322">
            <v>82</v>
          </cell>
          <cell r="AB2322">
            <v>66</v>
          </cell>
          <cell r="AC2322">
            <v>89</v>
          </cell>
          <cell r="AD2322">
            <v>68</v>
          </cell>
          <cell r="AE2322">
            <v>99</v>
          </cell>
          <cell r="AF2322">
            <v>76</v>
          </cell>
          <cell r="AG2322">
            <v>98</v>
          </cell>
          <cell r="AH2322">
            <v>79</v>
          </cell>
          <cell r="AI2322">
            <v>99</v>
          </cell>
          <cell r="AJ2322">
            <v>70</v>
          </cell>
          <cell r="AK2322">
            <v>101</v>
          </cell>
          <cell r="AL2322">
            <v>73</v>
          </cell>
          <cell r="AM2322">
            <v>104</v>
          </cell>
          <cell r="AN2322">
            <v>72</v>
          </cell>
          <cell r="AO2322">
            <v>87</v>
          </cell>
          <cell r="AP2322">
            <v>63.5</v>
          </cell>
          <cell r="AQ2322">
            <v>77</v>
          </cell>
          <cell r="AR2322">
            <v>63</v>
          </cell>
          <cell r="AS2322">
            <v>75</v>
          </cell>
          <cell r="AT2322">
            <v>51</v>
          </cell>
          <cell r="AU2322">
            <v>97</v>
          </cell>
          <cell r="AV2322">
            <v>32</v>
          </cell>
          <cell r="AW2322">
            <v>96</v>
          </cell>
          <cell r="AX2322">
            <v>73</v>
          </cell>
          <cell r="AY2322">
            <v>92</v>
          </cell>
          <cell r="AZ2322">
            <v>76</v>
          </cell>
        </row>
        <row r="2323">
          <cell r="B2323">
            <v>36728</v>
          </cell>
          <cell r="C2323">
            <v>90</v>
          </cell>
          <cell r="D2323">
            <v>47</v>
          </cell>
          <cell r="E2323">
            <v>111</v>
          </cell>
          <cell r="F2323">
            <v>86</v>
          </cell>
          <cell r="G2323">
            <v>90</v>
          </cell>
          <cell r="H2323">
            <v>47</v>
          </cell>
          <cell r="I2323">
            <v>103</v>
          </cell>
          <cell r="J2323">
            <v>78</v>
          </cell>
          <cell r="K2323">
            <v>79</v>
          </cell>
          <cell r="L2323">
            <v>57</v>
          </cell>
          <cell r="M2323">
            <v>79</v>
          </cell>
          <cell r="N2323">
            <v>60</v>
          </cell>
          <cell r="O2323">
            <v>79</v>
          </cell>
          <cell r="P2323">
            <v>61</v>
          </cell>
          <cell r="Q2323">
            <v>78</v>
          </cell>
          <cell r="R2323">
            <v>63</v>
          </cell>
          <cell r="S2323">
            <v>79</v>
          </cell>
          <cell r="T2323">
            <v>63</v>
          </cell>
          <cell r="U2323">
            <v>77</v>
          </cell>
          <cell r="V2323">
            <v>68</v>
          </cell>
          <cell r="W2323">
            <v>84</v>
          </cell>
          <cell r="X2323">
            <v>66</v>
          </cell>
          <cell r="Y2323">
            <v>82</v>
          </cell>
          <cell r="Z2323">
            <v>66</v>
          </cell>
          <cell r="AA2323">
            <v>82</v>
          </cell>
          <cell r="AB2323">
            <v>66</v>
          </cell>
          <cell r="AC2323">
            <v>89</v>
          </cell>
          <cell r="AD2323">
            <v>68</v>
          </cell>
          <cell r="AE2323">
            <v>99</v>
          </cell>
          <cell r="AF2323">
            <v>76</v>
          </cell>
          <cell r="AG2323">
            <v>98</v>
          </cell>
          <cell r="AH2323">
            <v>79</v>
          </cell>
          <cell r="AI2323">
            <v>99</v>
          </cell>
          <cell r="AJ2323">
            <v>70</v>
          </cell>
          <cell r="AK2323">
            <v>101</v>
          </cell>
          <cell r="AL2323">
            <v>73</v>
          </cell>
          <cell r="AM2323">
            <v>104</v>
          </cell>
          <cell r="AN2323">
            <v>72</v>
          </cell>
          <cell r="AO2323">
            <v>87</v>
          </cell>
          <cell r="AP2323">
            <v>63.5</v>
          </cell>
          <cell r="AQ2323">
            <v>77</v>
          </cell>
          <cell r="AR2323">
            <v>63</v>
          </cell>
          <cell r="AS2323">
            <v>75</v>
          </cell>
          <cell r="AT2323">
            <v>51</v>
          </cell>
          <cell r="AU2323">
            <v>97</v>
          </cell>
          <cell r="AV2323">
            <v>32</v>
          </cell>
          <cell r="AW2323">
            <v>96</v>
          </cell>
          <cell r="AX2323">
            <v>73</v>
          </cell>
          <cell r="AY2323">
            <v>92</v>
          </cell>
          <cell r="AZ2323">
            <v>76</v>
          </cell>
        </row>
        <row r="2324">
          <cell r="B2324">
            <v>36729</v>
          </cell>
          <cell r="C2324">
            <v>90</v>
          </cell>
          <cell r="D2324">
            <v>47</v>
          </cell>
          <cell r="E2324">
            <v>111</v>
          </cell>
          <cell r="F2324">
            <v>86</v>
          </cell>
          <cell r="G2324">
            <v>90</v>
          </cell>
          <cell r="H2324">
            <v>47</v>
          </cell>
          <cell r="I2324">
            <v>103</v>
          </cell>
          <cell r="J2324">
            <v>78</v>
          </cell>
          <cell r="K2324">
            <v>79</v>
          </cell>
          <cell r="L2324">
            <v>57</v>
          </cell>
          <cell r="M2324">
            <v>79</v>
          </cell>
          <cell r="N2324">
            <v>60</v>
          </cell>
          <cell r="O2324">
            <v>79</v>
          </cell>
          <cell r="P2324">
            <v>61</v>
          </cell>
          <cell r="Q2324">
            <v>78</v>
          </cell>
          <cell r="R2324">
            <v>63</v>
          </cell>
          <cell r="S2324">
            <v>79</v>
          </cell>
          <cell r="T2324">
            <v>63</v>
          </cell>
          <cell r="U2324">
            <v>77</v>
          </cell>
          <cell r="V2324">
            <v>68</v>
          </cell>
          <cell r="W2324">
            <v>84</v>
          </cell>
          <cell r="X2324">
            <v>66</v>
          </cell>
          <cell r="Y2324">
            <v>82</v>
          </cell>
          <cell r="Z2324">
            <v>66</v>
          </cell>
          <cell r="AA2324">
            <v>82</v>
          </cell>
          <cell r="AB2324">
            <v>66</v>
          </cell>
          <cell r="AC2324">
            <v>89</v>
          </cell>
          <cell r="AD2324">
            <v>68</v>
          </cell>
          <cell r="AE2324">
            <v>99</v>
          </cell>
          <cell r="AF2324">
            <v>76</v>
          </cell>
          <cell r="AG2324">
            <v>98</v>
          </cell>
          <cell r="AH2324">
            <v>79</v>
          </cell>
          <cell r="AI2324">
            <v>99</v>
          </cell>
          <cell r="AJ2324">
            <v>70</v>
          </cell>
          <cell r="AK2324">
            <v>101</v>
          </cell>
          <cell r="AL2324">
            <v>73</v>
          </cell>
          <cell r="AM2324">
            <v>104</v>
          </cell>
          <cell r="AN2324">
            <v>72</v>
          </cell>
          <cell r="AO2324">
            <v>87</v>
          </cell>
          <cell r="AP2324">
            <v>63.5</v>
          </cell>
          <cell r="AQ2324">
            <v>77</v>
          </cell>
          <cell r="AR2324">
            <v>63</v>
          </cell>
          <cell r="AS2324">
            <v>75</v>
          </cell>
          <cell r="AT2324">
            <v>51</v>
          </cell>
          <cell r="AU2324">
            <v>97</v>
          </cell>
          <cell r="AV2324">
            <v>32</v>
          </cell>
          <cell r="AW2324">
            <v>96</v>
          </cell>
          <cell r="AX2324">
            <v>73</v>
          </cell>
          <cell r="AY2324">
            <v>92</v>
          </cell>
          <cell r="AZ2324">
            <v>76</v>
          </cell>
        </row>
        <row r="2325">
          <cell r="B2325">
            <v>36730</v>
          </cell>
          <cell r="C2325">
            <v>87</v>
          </cell>
          <cell r="D2325">
            <v>50</v>
          </cell>
          <cell r="E2325">
            <v>109</v>
          </cell>
          <cell r="F2325">
            <v>88</v>
          </cell>
          <cell r="G2325">
            <v>87</v>
          </cell>
          <cell r="H2325">
            <v>50</v>
          </cell>
          <cell r="I2325">
            <v>103</v>
          </cell>
          <cell r="J2325">
            <v>74</v>
          </cell>
          <cell r="K2325">
            <v>80</v>
          </cell>
          <cell r="L2325">
            <v>52</v>
          </cell>
          <cell r="M2325">
            <v>79</v>
          </cell>
          <cell r="N2325">
            <v>60</v>
          </cell>
          <cell r="O2325">
            <v>79</v>
          </cell>
          <cell r="P2325">
            <v>60</v>
          </cell>
          <cell r="Q2325">
            <v>80</v>
          </cell>
          <cell r="R2325">
            <v>66</v>
          </cell>
          <cell r="S2325">
            <v>82</v>
          </cell>
          <cell r="T2325">
            <v>64</v>
          </cell>
          <cell r="U2325">
            <v>80</v>
          </cell>
          <cell r="V2325">
            <v>70</v>
          </cell>
          <cell r="W2325">
            <v>75</v>
          </cell>
          <cell r="X2325">
            <v>64</v>
          </cell>
          <cell r="Y2325">
            <v>77</v>
          </cell>
          <cell r="Z2325">
            <v>67</v>
          </cell>
          <cell r="AA2325">
            <v>82</v>
          </cell>
          <cell r="AB2325">
            <v>68</v>
          </cell>
          <cell r="AC2325">
            <v>80</v>
          </cell>
          <cell r="AD2325">
            <v>69</v>
          </cell>
          <cell r="AE2325">
            <v>88</v>
          </cell>
          <cell r="AF2325">
            <v>70</v>
          </cell>
          <cell r="AG2325">
            <v>89</v>
          </cell>
          <cell r="AH2325">
            <v>71</v>
          </cell>
          <cell r="AI2325">
            <v>87</v>
          </cell>
          <cell r="AJ2325">
            <v>68</v>
          </cell>
          <cell r="AK2325">
            <v>87</v>
          </cell>
          <cell r="AL2325">
            <v>70</v>
          </cell>
          <cell r="AM2325">
            <v>93</v>
          </cell>
          <cell r="AN2325">
            <v>69</v>
          </cell>
          <cell r="AO2325">
            <v>88.5</v>
          </cell>
          <cell r="AP2325">
            <v>66</v>
          </cell>
          <cell r="AQ2325">
            <v>78</v>
          </cell>
          <cell r="AR2325">
            <v>66</v>
          </cell>
          <cell r="AS2325">
            <v>78</v>
          </cell>
          <cell r="AT2325">
            <v>52</v>
          </cell>
          <cell r="AU2325">
            <v>92</v>
          </cell>
          <cell r="AV2325">
            <v>73</v>
          </cell>
          <cell r="AW2325">
            <v>93</v>
          </cell>
          <cell r="AX2325">
            <v>72</v>
          </cell>
          <cell r="AY2325">
            <v>88</v>
          </cell>
          <cell r="AZ2325">
            <v>75</v>
          </cell>
        </row>
        <row r="2326">
          <cell r="B2326">
            <v>36731</v>
          </cell>
          <cell r="C2326">
            <v>85</v>
          </cell>
          <cell r="D2326">
            <v>49</v>
          </cell>
          <cell r="E2326">
            <v>111</v>
          </cell>
          <cell r="F2326">
            <v>90</v>
          </cell>
          <cell r="G2326">
            <v>85</v>
          </cell>
          <cell r="H2326">
            <v>49</v>
          </cell>
          <cell r="I2326">
            <v>103</v>
          </cell>
          <cell r="J2326">
            <v>77</v>
          </cell>
          <cell r="K2326">
            <v>74</v>
          </cell>
          <cell r="L2326">
            <v>58</v>
          </cell>
          <cell r="M2326">
            <v>73</v>
          </cell>
          <cell r="N2326">
            <v>66</v>
          </cell>
          <cell r="O2326">
            <v>72</v>
          </cell>
          <cell r="P2326">
            <v>64</v>
          </cell>
          <cell r="Q2326">
            <v>74</v>
          </cell>
          <cell r="R2326">
            <v>64</v>
          </cell>
          <cell r="S2326">
            <v>70</v>
          </cell>
          <cell r="T2326">
            <v>63</v>
          </cell>
          <cell r="U2326">
            <v>75</v>
          </cell>
          <cell r="V2326">
            <v>66</v>
          </cell>
          <cell r="W2326">
            <v>73</v>
          </cell>
          <cell r="X2326">
            <v>62</v>
          </cell>
          <cell r="Y2326">
            <v>68</v>
          </cell>
          <cell r="Z2326">
            <v>64</v>
          </cell>
          <cell r="AA2326">
            <v>77</v>
          </cell>
          <cell r="AB2326">
            <v>66</v>
          </cell>
          <cell r="AC2326">
            <v>77</v>
          </cell>
          <cell r="AD2326">
            <v>66</v>
          </cell>
          <cell r="AE2326">
            <v>83</v>
          </cell>
          <cell r="AF2326">
            <v>68</v>
          </cell>
          <cell r="AG2326">
            <v>85</v>
          </cell>
          <cell r="AH2326">
            <v>71</v>
          </cell>
          <cell r="AI2326">
            <v>83</v>
          </cell>
          <cell r="AJ2326">
            <v>68</v>
          </cell>
          <cell r="AK2326">
            <v>82</v>
          </cell>
          <cell r="AL2326">
            <v>70</v>
          </cell>
          <cell r="AM2326">
            <v>84</v>
          </cell>
          <cell r="AN2326">
            <v>69</v>
          </cell>
          <cell r="AO2326">
            <v>88</v>
          </cell>
          <cell r="AP2326">
            <v>67</v>
          </cell>
          <cell r="AQ2326">
            <v>74</v>
          </cell>
          <cell r="AR2326">
            <v>65</v>
          </cell>
          <cell r="AS2326">
            <v>78</v>
          </cell>
          <cell r="AT2326">
            <v>57</v>
          </cell>
          <cell r="AU2326">
            <v>88</v>
          </cell>
          <cell r="AV2326">
            <v>71</v>
          </cell>
          <cell r="AW2326">
            <v>89</v>
          </cell>
          <cell r="AX2326">
            <v>71</v>
          </cell>
          <cell r="AY2326">
            <v>81</v>
          </cell>
          <cell r="AZ2326">
            <v>74</v>
          </cell>
        </row>
        <row r="2327">
          <cell r="B2327">
            <v>36732</v>
          </cell>
          <cell r="C2327">
            <v>88</v>
          </cell>
          <cell r="D2327">
            <v>52</v>
          </cell>
          <cell r="E2327">
            <v>111</v>
          </cell>
          <cell r="F2327">
            <v>89</v>
          </cell>
          <cell r="G2327">
            <v>88</v>
          </cell>
          <cell r="H2327">
            <v>52</v>
          </cell>
          <cell r="I2327">
            <v>103</v>
          </cell>
          <cell r="J2327">
            <v>78</v>
          </cell>
          <cell r="K2327">
            <v>80</v>
          </cell>
          <cell r="L2327">
            <v>58</v>
          </cell>
          <cell r="M2327">
            <v>76</v>
          </cell>
          <cell r="N2327">
            <v>65</v>
          </cell>
          <cell r="O2327">
            <v>77</v>
          </cell>
          <cell r="P2327">
            <v>61</v>
          </cell>
          <cell r="Q2327">
            <v>77</v>
          </cell>
          <cell r="R2327">
            <v>64</v>
          </cell>
          <cell r="S2327">
            <v>72</v>
          </cell>
          <cell r="T2327">
            <v>63</v>
          </cell>
          <cell r="U2327">
            <v>73</v>
          </cell>
          <cell r="V2327">
            <v>66</v>
          </cell>
          <cell r="W2327">
            <v>68</v>
          </cell>
          <cell r="X2327">
            <v>60</v>
          </cell>
          <cell r="Y2327">
            <v>68</v>
          </cell>
          <cell r="Z2327">
            <v>62</v>
          </cell>
          <cell r="AA2327">
            <v>68</v>
          </cell>
          <cell r="AB2327">
            <v>64</v>
          </cell>
          <cell r="AC2327">
            <v>69</v>
          </cell>
          <cell r="AD2327">
            <v>63</v>
          </cell>
          <cell r="AE2327">
            <v>74</v>
          </cell>
          <cell r="AF2327">
            <v>68</v>
          </cell>
          <cell r="AG2327">
            <v>83</v>
          </cell>
          <cell r="AH2327">
            <v>70</v>
          </cell>
          <cell r="AI2327">
            <v>75</v>
          </cell>
          <cell r="AJ2327">
            <v>67</v>
          </cell>
          <cell r="AK2327">
            <v>87</v>
          </cell>
          <cell r="AL2327">
            <v>71</v>
          </cell>
          <cell r="AM2327">
            <v>86</v>
          </cell>
          <cell r="AN2327">
            <v>67</v>
          </cell>
          <cell r="AO2327">
            <v>90.5</v>
          </cell>
          <cell r="AP2327">
            <v>66.5</v>
          </cell>
          <cell r="AQ2327">
            <v>82</v>
          </cell>
          <cell r="AR2327">
            <v>64</v>
          </cell>
          <cell r="AS2327">
            <v>81</v>
          </cell>
          <cell r="AT2327">
            <v>62</v>
          </cell>
          <cell r="AU2327">
            <v>87</v>
          </cell>
          <cell r="AV2327">
            <v>69</v>
          </cell>
          <cell r="AW2327">
            <v>91</v>
          </cell>
          <cell r="AX2327">
            <v>70</v>
          </cell>
          <cell r="AY2327">
            <v>84</v>
          </cell>
          <cell r="AZ2327">
            <v>73</v>
          </cell>
        </row>
        <row r="2328">
          <cell r="B2328">
            <v>36733</v>
          </cell>
          <cell r="C2328">
            <v>86</v>
          </cell>
          <cell r="D2328">
            <v>52</v>
          </cell>
          <cell r="E2328">
            <v>111</v>
          </cell>
          <cell r="F2328">
            <v>89</v>
          </cell>
          <cell r="G2328">
            <v>86</v>
          </cell>
          <cell r="H2328">
            <v>52</v>
          </cell>
          <cell r="I2328">
            <v>103</v>
          </cell>
          <cell r="J2328">
            <v>78</v>
          </cell>
          <cell r="K2328">
            <v>68</v>
          </cell>
          <cell r="L2328">
            <v>63</v>
          </cell>
          <cell r="M2328">
            <v>71</v>
          </cell>
          <cell r="N2328">
            <v>65</v>
          </cell>
          <cell r="O2328">
            <v>70</v>
          </cell>
          <cell r="P2328">
            <v>66</v>
          </cell>
          <cell r="Q2328">
            <v>71</v>
          </cell>
          <cell r="R2328">
            <v>67</v>
          </cell>
          <cell r="S2328">
            <v>73</v>
          </cell>
          <cell r="T2328">
            <v>66</v>
          </cell>
          <cell r="U2328">
            <v>81</v>
          </cell>
          <cell r="V2328">
            <v>73</v>
          </cell>
          <cell r="W2328">
            <v>81</v>
          </cell>
          <cell r="X2328">
            <v>62</v>
          </cell>
          <cell r="Y2328">
            <v>77</v>
          </cell>
          <cell r="Z2328">
            <v>64</v>
          </cell>
          <cell r="AA2328">
            <v>77</v>
          </cell>
          <cell r="AB2328">
            <v>66</v>
          </cell>
          <cell r="AC2328">
            <v>80</v>
          </cell>
          <cell r="AD2328">
            <v>65</v>
          </cell>
          <cell r="AE2328">
            <v>84</v>
          </cell>
          <cell r="AF2328">
            <v>69</v>
          </cell>
          <cell r="AG2328">
            <v>84</v>
          </cell>
          <cell r="AH2328">
            <v>70</v>
          </cell>
          <cell r="AI2328">
            <v>83</v>
          </cell>
          <cell r="AJ2328">
            <v>67</v>
          </cell>
          <cell r="AK2328">
            <v>85</v>
          </cell>
          <cell r="AL2328">
            <v>68</v>
          </cell>
          <cell r="AM2328">
            <v>87</v>
          </cell>
          <cell r="AN2328">
            <v>70</v>
          </cell>
          <cell r="AO2328">
            <v>86</v>
          </cell>
          <cell r="AP2328">
            <v>65</v>
          </cell>
          <cell r="AQ2328">
            <v>76</v>
          </cell>
          <cell r="AR2328">
            <v>64</v>
          </cell>
          <cell r="AS2328">
            <v>70</v>
          </cell>
          <cell r="AT2328">
            <v>62</v>
          </cell>
          <cell r="AU2328">
            <v>89</v>
          </cell>
          <cell r="AV2328">
            <v>71</v>
          </cell>
          <cell r="AW2328">
            <v>91</v>
          </cell>
          <cell r="AX2328">
            <v>70</v>
          </cell>
          <cell r="AY2328">
            <v>91</v>
          </cell>
          <cell r="AZ2328">
            <v>73</v>
          </cell>
        </row>
        <row r="2329">
          <cell r="B2329">
            <v>36734</v>
          </cell>
          <cell r="C2329">
            <v>86</v>
          </cell>
          <cell r="D2329">
            <v>53</v>
          </cell>
          <cell r="E2329">
            <v>110</v>
          </cell>
          <cell r="F2329">
            <v>91</v>
          </cell>
          <cell r="G2329">
            <v>86</v>
          </cell>
          <cell r="H2329">
            <v>53</v>
          </cell>
          <cell r="I2329">
            <v>103</v>
          </cell>
          <cell r="J2329">
            <v>80</v>
          </cell>
          <cell r="K2329">
            <v>68</v>
          </cell>
          <cell r="L2329">
            <v>63</v>
          </cell>
          <cell r="M2329">
            <v>71</v>
          </cell>
          <cell r="N2329">
            <v>65</v>
          </cell>
          <cell r="O2329">
            <v>78</v>
          </cell>
          <cell r="P2329">
            <v>67</v>
          </cell>
          <cell r="Q2329">
            <v>71</v>
          </cell>
          <cell r="R2329">
            <v>67</v>
          </cell>
          <cell r="S2329">
            <v>85</v>
          </cell>
          <cell r="T2329">
            <v>65</v>
          </cell>
          <cell r="U2329">
            <v>81</v>
          </cell>
          <cell r="V2329">
            <v>73</v>
          </cell>
          <cell r="W2329">
            <v>81</v>
          </cell>
          <cell r="X2329">
            <v>64</v>
          </cell>
          <cell r="Y2329">
            <v>86</v>
          </cell>
          <cell r="Z2329">
            <v>66</v>
          </cell>
          <cell r="AA2329">
            <v>88</v>
          </cell>
          <cell r="AB2329">
            <v>67</v>
          </cell>
          <cell r="AC2329">
            <v>80</v>
          </cell>
          <cell r="AD2329">
            <v>65</v>
          </cell>
          <cell r="AE2329">
            <v>91</v>
          </cell>
          <cell r="AF2329">
            <v>69</v>
          </cell>
          <cell r="AG2329">
            <v>89</v>
          </cell>
          <cell r="AH2329">
            <v>71</v>
          </cell>
          <cell r="AI2329">
            <v>88</v>
          </cell>
          <cell r="AJ2329">
            <v>69</v>
          </cell>
          <cell r="AK2329">
            <v>90</v>
          </cell>
          <cell r="AL2329">
            <v>66</v>
          </cell>
          <cell r="AM2329">
            <v>93</v>
          </cell>
          <cell r="AN2329">
            <v>66</v>
          </cell>
          <cell r="AO2329">
            <v>84</v>
          </cell>
          <cell r="AP2329">
            <v>62.5</v>
          </cell>
          <cell r="AQ2329">
            <v>75</v>
          </cell>
          <cell r="AR2329">
            <v>65</v>
          </cell>
          <cell r="AS2329">
            <v>70</v>
          </cell>
          <cell r="AT2329">
            <v>62</v>
          </cell>
          <cell r="AU2329">
            <v>88</v>
          </cell>
          <cell r="AV2329">
            <v>72</v>
          </cell>
          <cell r="AW2329">
            <v>93</v>
          </cell>
          <cell r="AX2329">
            <v>70</v>
          </cell>
          <cell r="AY2329">
            <v>90</v>
          </cell>
          <cell r="AZ2329">
            <v>73</v>
          </cell>
        </row>
        <row r="2330">
          <cell r="B2330">
            <v>36735</v>
          </cell>
          <cell r="C2330">
            <v>88</v>
          </cell>
          <cell r="D2330">
            <v>58</v>
          </cell>
          <cell r="E2330">
            <v>112</v>
          </cell>
          <cell r="F2330">
            <v>89</v>
          </cell>
          <cell r="G2330">
            <v>88</v>
          </cell>
          <cell r="H2330">
            <v>58</v>
          </cell>
          <cell r="I2330">
            <v>103</v>
          </cell>
          <cell r="J2330">
            <v>83</v>
          </cell>
          <cell r="K2330">
            <v>82</v>
          </cell>
          <cell r="L2330">
            <v>67</v>
          </cell>
          <cell r="M2330">
            <v>81</v>
          </cell>
          <cell r="N2330">
            <v>68</v>
          </cell>
          <cell r="O2330">
            <v>83</v>
          </cell>
          <cell r="P2330">
            <v>65</v>
          </cell>
          <cell r="Q2330">
            <v>85</v>
          </cell>
          <cell r="R2330">
            <v>67</v>
          </cell>
          <cell r="S2330">
            <v>87</v>
          </cell>
          <cell r="T2330">
            <v>67</v>
          </cell>
          <cell r="U2330">
            <v>85</v>
          </cell>
          <cell r="V2330">
            <v>70</v>
          </cell>
          <cell r="W2330">
            <v>84</v>
          </cell>
          <cell r="X2330">
            <v>63</v>
          </cell>
          <cell r="Y2330">
            <v>87</v>
          </cell>
          <cell r="Z2330">
            <v>67</v>
          </cell>
          <cell r="AA2330">
            <v>90</v>
          </cell>
          <cell r="AB2330">
            <v>66</v>
          </cell>
          <cell r="AC2330">
            <v>90</v>
          </cell>
          <cell r="AD2330">
            <v>63</v>
          </cell>
          <cell r="AE2330">
            <v>88</v>
          </cell>
          <cell r="AF2330">
            <v>69</v>
          </cell>
          <cell r="AG2330">
            <v>89</v>
          </cell>
          <cell r="AH2330">
            <v>72</v>
          </cell>
          <cell r="AI2330">
            <v>92</v>
          </cell>
          <cell r="AJ2330">
            <v>66</v>
          </cell>
          <cell r="AK2330">
            <v>89</v>
          </cell>
          <cell r="AL2330">
            <v>68</v>
          </cell>
          <cell r="AM2330">
            <v>91</v>
          </cell>
          <cell r="AN2330">
            <v>69</v>
          </cell>
          <cell r="AO2330">
            <v>86</v>
          </cell>
          <cell r="AP2330">
            <v>65.5</v>
          </cell>
          <cell r="AQ2330">
            <v>74</v>
          </cell>
          <cell r="AR2330">
            <v>65</v>
          </cell>
          <cell r="AS2330">
            <v>77</v>
          </cell>
          <cell r="AT2330">
            <v>62</v>
          </cell>
          <cell r="AU2330">
            <v>88</v>
          </cell>
          <cell r="AV2330">
            <v>73</v>
          </cell>
          <cell r="AW2330">
            <v>93</v>
          </cell>
          <cell r="AX2330">
            <v>75</v>
          </cell>
          <cell r="AY2330">
            <v>90</v>
          </cell>
          <cell r="AZ2330">
            <v>76</v>
          </cell>
        </row>
        <row r="2331">
          <cell r="B2331">
            <v>36736</v>
          </cell>
          <cell r="C2331">
            <v>90</v>
          </cell>
          <cell r="D2331">
            <v>51</v>
          </cell>
          <cell r="E2331">
            <v>106</v>
          </cell>
          <cell r="F2331">
            <v>87</v>
          </cell>
          <cell r="G2331">
            <v>90</v>
          </cell>
          <cell r="H2331">
            <v>51</v>
          </cell>
          <cell r="I2331">
            <v>103</v>
          </cell>
          <cell r="J2331">
            <v>74</v>
          </cell>
          <cell r="K2331">
            <v>75</v>
          </cell>
          <cell r="L2331">
            <v>65</v>
          </cell>
          <cell r="M2331">
            <v>80</v>
          </cell>
          <cell r="N2331">
            <v>69</v>
          </cell>
          <cell r="O2331">
            <v>82</v>
          </cell>
          <cell r="P2331">
            <v>63</v>
          </cell>
          <cell r="Q2331">
            <v>83</v>
          </cell>
          <cell r="R2331">
            <v>66</v>
          </cell>
          <cell r="S2331">
            <v>85</v>
          </cell>
          <cell r="T2331">
            <v>66</v>
          </cell>
          <cell r="U2331">
            <v>83</v>
          </cell>
          <cell r="V2331">
            <v>73</v>
          </cell>
          <cell r="W2331">
            <v>82</v>
          </cell>
          <cell r="X2331">
            <v>58</v>
          </cell>
          <cell r="Y2331">
            <v>86</v>
          </cell>
          <cell r="Z2331">
            <v>64</v>
          </cell>
          <cell r="AA2331">
            <v>89</v>
          </cell>
          <cell r="AB2331">
            <v>66</v>
          </cell>
          <cell r="AC2331">
            <v>89</v>
          </cell>
          <cell r="AD2331">
            <v>62</v>
          </cell>
          <cell r="AE2331">
            <v>89</v>
          </cell>
          <cell r="AF2331">
            <v>67</v>
          </cell>
          <cell r="AG2331">
            <v>81</v>
          </cell>
          <cell r="AH2331">
            <v>74</v>
          </cell>
          <cell r="AI2331">
            <v>89</v>
          </cell>
          <cell r="AJ2331">
            <v>67</v>
          </cell>
          <cell r="AK2331">
            <v>91</v>
          </cell>
          <cell r="AL2331">
            <v>65</v>
          </cell>
          <cell r="AM2331">
            <v>91</v>
          </cell>
          <cell r="AN2331">
            <v>66</v>
          </cell>
          <cell r="AO2331">
            <v>86.5</v>
          </cell>
          <cell r="AP2331">
            <v>66</v>
          </cell>
          <cell r="AQ2331">
            <v>73</v>
          </cell>
          <cell r="AR2331">
            <v>64</v>
          </cell>
          <cell r="AS2331">
            <v>72</v>
          </cell>
          <cell r="AT2331">
            <v>65</v>
          </cell>
          <cell r="AU2331">
            <v>88</v>
          </cell>
          <cell r="AV2331">
            <v>72</v>
          </cell>
          <cell r="AW2331">
            <v>93</v>
          </cell>
          <cell r="AX2331">
            <v>73</v>
          </cell>
          <cell r="AY2331">
            <v>90</v>
          </cell>
          <cell r="AZ2331">
            <v>73</v>
          </cell>
        </row>
        <row r="2332">
          <cell r="B2332">
            <v>36737</v>
          </cell>
          <cell r="C2332">
            <v>89</v>
          </cell>
          <cell r="D2332">
            <v>49</v>
          </cell>
          <cell r="E2332">
            <v>108</v>
          </cell>
          <cell r="F2332">
            <v>78</v>
          </cell>
          <cell r="G2332">
            <v>89</v>
          </cell>
          <cell r="H2332">
            <v>49</v>
          </cell>
          <cell r="I2332">
            <v>103</v>
          </cell>
          <cell r="J2332">
            <v>74</v>
          </cell>
          <cell r="K2332" t="e">
            <v>#VALUE!</v>
          </cell>
          <cell r="L2332">
            <v>69</v>
          </cell>
          <cell r="M2332">
            <v>85</v>
          </cell>
          <cell r="N2332">
            <v>72</v>
          </cell>
          <cell r="O2332">
            <v>84</v>
          </cell>
          <cell r="P2332">
            <v>73</v>
          </cell>
          <cell r="Q2332">
            <v>86</v>
          </cell>
          <cell r="R2332">
            <v>72</v>
          </cell>
          <cell r="S2332">
            <v>86</v>
          </cell>
          <cell r="T2332">
            <v>71</v>
          </cell>
          <cell r="U2332">
            <v>86</v>
          </cell>
          <cell r="V2332">
            <v>72</v>
          </cell>
          <cell r="W2332">
            <v>81</v>
          </cell>
          <cell r="X2332">
            <v>64</v>
          </cell>
          <cell r="Y2332">
            <v>87</v>
          </cell>
          <cell r="Z2332">
            <v>70</v>
          </cell>
          <cell r="AA2332">
            <v>90</v>
          </cell>
          <cell r="AB2332">
            <v>71</v>
          </cell>
          <cell r="AC2332">
            <v>89</v>
          </cell>
          <cell r="AD2332">
            <v>67</v>
          </cell>
          <cell r="AE2332">
            <v>91</v>
          </cell>
          <cell r="AF2332">
            <v>71</v>
          </cell>
          <cell r="AG2332">
            <v>87</v>
          </cell>
          <cell r="AH2332">
            <v>73</v>
          </cell>
          <cell r="AI2332">
            <v>87</v>
          </cell>
          <cell r="AJ2332">
            <v>70</v>
          </cell>
          <cell r="AK2332">
            <v>93</v>
          </cell>
          <cell r="AL2332">
            <v>69</v>
          </cell>
          <cell r="AM2332">
            <v>94</v>
          </cell>
          <cell r="AN2332">
            <v>68</v>
          </cell>
          <cell r="AO2332">
            <v>89</v>
          </cell>
          <cell r="AP2332">
            <v>68</v>
          </cell>
          <cell r="AQ2332">
            <v>76</v>
          </cell>
          <cell r="AR2332">
            <v>64</v>
          </cell>
          <cell r="AS2332">
            <v>71</v>
          </cell>
          <cell r="AT2332">
            <v>67</v>
          </cell>
          <cell r="AU2332">
            <v>87</v>
          </cell>
          <cell r="AV2332">
            <v>73</v>
          </cell>
          <cell r="AW2332">
            <v>86</v>
          </cell>
          <cell r="AX2332">
            <v>72</v>
          </cell>
          <cell r="AY2332">
            <v>90</v>
          </cell>
          <cell r="AZ2332">
            <v>77</v>
          </cell>
        </row>
        <row r="2333">
          <cell r="B2333">
            <v>36738</v>
          </cell>
          <cell r="C2333">
            <v>87</v>
          </cell>
          <cell r="D2333">
            <v>52</v>
          </cell>
          <cell r="E2333">
            <v>106</v>
          </cell>
          <cell r="F2333">
            <v>79</v>
          </cell>
          <cell r="G2333">
            <v>87</v>
          </cell>
          <cell r="H2333">
            <v>52</v>
          </cell>
          <cell r="I2333">
            <v>103</v>
          </cell>
          <cell r="J2333">
            <v>74</v>
          </cell>
          <cell r="K2333">
            <v>85</v>
          </cell>
          <cell r="L2333">
            <v>70</v>
          </cell>
          <cell r="M2333">
            <v>86</v>
          </cell>
          <cell r="N2333">
            <v>73</v>
          </cell>
          <cell r="O2333">
            <v>86</v>
          </cell>
          <cell r="P2333">
            <v>71</v>
          </cell>
          <cell r="Q2333">
            <v>86</v>
          </cell>
          <cell r="R2333">
            <v>72</v>
          </cell>
          <cell r="S2333">
            <v>84</v>
          </cell>
          <cell r="T2333">
            <v>70</v>
          </cell>
          <cell r="U2333">
            <v>87</v>
          </cell>
          <cell r="V2333">
            <v>73</v>
          </cell>
          <cell r="W2333">
            <v>82</v>
          </cell>
          <cell r="X2333">
            <v>64</v>
          </cell>
          <cell r="Y2333">
            <v>85</v>
          </cell>
          <cell r="Z2333">
            <v>71</v>
          </cell>
          <cell r="AA2333">
            <v>88</v>
          </cell>
          <cell r="AB2333">
            <v>71</v>
          </cell>
          <cell r="AC2333">
            <v>89</v>
          </cell>
          <cell r="AD2333">
            <v>69</v>
          </cell>
          <cell r="AE2333">
            <v>91</v>
          </cell>
          <cell r="AF2333">
            <v>73</v>
          </cell>
          <cell r="AG2333">
            <v>89</v>
          </cell>
          <cell r="AH2333">
            <v>74</v>
          </cell>
          <cell r="AI2333">
            <v>86</v>
          </cell>
          <cell r="AJ2333">
            <v>70</v>
          </cell>
          <cell r="AK2333">
            <v>91</v>
          </cell>
          <cell r="AL2333">
            <v>70</v>
          </cell>
          <cell r="AM2333">
            <v>93</v>
          </cell>
          <cell r="AN2333">
            <v>71</v>
          </cell>
          <cell r="AO2333">
            <v>91.5</v>
          </cell>
          <cell r="AP2333">
            <v>69</v>
          </cell>
          <cell r="AQ2333">
            <v>83</v>
          </cell>
          <cell r="AR2333">
            <v>66</v>
          </cell>
          <cell r="AS2333">
            <v>73</v>
          </cell>
          <cell r="AT2333">
            <v>67</v>
          </cell>
          <cell r="AU2333">
            <v>90</v>
          </cell>
          <cell r="AV2333">
            <v>70</v>
          </cell>
          <cell r="AW2333">
            <v>93</v>
          </cell>
          <cell r="AX2333">
            <v>71</v>
          </cell>
          <cell r="AY2333">
            <v>91</v>
          </cell>
          <cell r="AZ2333">
            <v>73</v>
          </cell>
        </row>
        <row r="2334">
          <cell r="B2334">
            <v>36739</v>
          </cell>
          <cell r="C2334">
            <v>90</v>
          </cell>
          <cell r="D2334">
            <v>53</v>
          </cell>
          <cell r="E2334">
            <v>108</v>
          </cell>
          <cell r="F2334">
            <v>85</v>
          </cell>
          <cell r="G2334">
            <v>90</v>
          </cell>
          <cell r="H2334">
            <v>53</v>
          </cell>
          <cell r="I2334">
            <v>103</v>
          </cell>
          <cell r="J2334">
            <v>74</v>
          </cell>
          <cell r="K2334">
            <v>80</v>
          </cell>
          <cell r="L2334">
            <v>68</v>
          </cell>
          <cell r="M2334">
            <v>85</v>
          </cell>
          <cell r="N2334">
            <v>74</v>
          </cell>
          <cell r="O2334">
            <v>86</v>
          </cell>
          <cell r="P2334">
            <v>71</v>
          </cell>
          <cell r="Q2334">
            <v>87</v>
          </cell>
          <cell r="R2334">
            <v>73</v>
          </cell>
          <cell r="S2334">
            <v>88</v>
          </cell>
          <cell r="T2334">
            <v>71</v>
          </cell>
          <cell r="U2334">
            <v>91</v>
          </cell>
          <cell r="V2334">
            <v>74</v>
          </cell>
          <cell r="W2334">
            <v>81</v>
          </cell>
          <cell r="X2334">
            <v>66</v>
          </cell>
          <cell r="Y2334">
            <v>85</v>
          </cell>
          <cell r="Z2334">
            <v>69</v>
          </cell>
          <cell r="AA2334">
            <v>88</v>
          </cell>
          <cell r="AB2334">
            <v>70</v>
          </cell>
          <cell r="AC2334">
            <v>84</v>
          </cell>
          <cell r="AD2334">
            <v>69</v>
          </cell>
          <cell r="AE2334">
            <v>86</v>
          </cell>
          <cell r="AF2334">
            <v>72</v>
          </cell>
          <cell r="AG2334">
            <v>89</v>
          </cell>
          <cell r="AH2334">
            <v>74</v>
          </cell>
          <cell r="AI2334">
            <v>86</v>
          </cell>
          <cell r="AJ2334">
            <v>70</v>
          </cell>
          <cell r="AK2334">
            <v>87</v>
          </cell>
          <cell r="AL2334">
            <v>71</v>
          </cell>
          <cell r="AM2334">
            <v>88</v>
          </cell>
          <cell r="AN2334">
            <v>71</v>
          </cell>
          <cell r="AO2334">
            <v>93</v>
          </cell>
          <cell r="AP2334">
            <v>71.5</v>
          </cell>
          <cell r="AQ2334">
            <v>81</v>
          </cell>
          <cell r="AR2334">
            <v>66</v>
          </cell>
          <cell r="AS2334">
            <v>78</v>
          </cell>
          <cell r="AT2334">
            <v>65</v>
          </cell>
          <cell r="AU2334">
            <v>88</v>
          </cell>
          <cell r="AV2334">
            <v>75</v>
          </cell>
          <cell r="AW2334">
            <v>94</v>
          </cell>
          <cell r="AX2334">
            <v>74</v>
          </cell>
          <cell r="AY2334">
            <v>90</v>
          </cell>
          <cell r="AZ2334">
            <v>74</v>
          </cell>
        </row>
        <row r="2335">
          <cell r="B2335">
            <v>36740</v>
          </cell>
          <cell r="C2335">
            <v>86</v>
          </cell>
          <cell r="D2335">
            <v>63</v>
          </cell>
          <cell r="E2335">
            <v>108</v>
          </cell>
          <cell r="F2335">
            <v>86</v>
          </cell>
          <cell r="G2335">
            <v>86</v>
          </cell>
          <cell r="H2335">
            <v>63</v>
          </cell>
          <cell r="I2335">
            <v>103</v>
          </cell>
          <cell r="J2335">
            <v>76</v>
          </cell>
          <cell r="K2335">
            <v>87</v>
          </cell>
          <cell r="L2335">
            <v>68</v>
          </cell>
          <cell r="M2335">
            <v>87</v>
          </cell>
          <cell r="N2335">
            <v>73</v>
          </cell>
          <cell r="O2335">
            <v>85</v>
          </cell>
          <cell r="P2335">
            <v>71</v>
          </cell>
          <cell r="Q2335">
            <v>83</v>
          </cell>
          <cell r="R2335">
            <v>72</v>
          </cell>
          <cell r="S2335">
            <v>88</v>
          </cell>
          <cell r="T2335">
            <v>71</v>
          </cell>
          <cell r="U2335">
            <v>90</v>
          </cell>
          <cell r="V2335">
            <v>72</v>
          </cell>
          <cell r="W2335">
            <v>77</v>
          </cell>
          <cell r="X2335">
            <v>66</v>
          </cell>
          <cell r="Y2335">
            <v>84</v>
          </cell>
          <cell r="Z2335">
            <v>69</v>
          </cell>
          <cell r="AA2335">
            <v>87</v>
          </cell>
          <cell r="AB2335">
            <v>70</v>
          </cell>
          <cell r="AC2335">
            <v>84</v>
          </cell>
          <cell r="AD2335">
            <v>69</v>
          </cell>
          <cell r="AE2335">
            <v>87</v>
          </cell>
          <cell r="AF2335">
            <v>70</v>
          </cell>
          <cell r="AG2335">
            <v>90</v>
          </cell>
          <cell r="AH2335">
            <v>74</v>
          </cell>
          <cell r="AI2335">
            <v>81</v>
          </cell>
          <cell r="AJ2335">
            <v>71</v>
          </cell>
          <cell r="AK2335">
            <v>85</v>
          </cell>
          <cell r="AL2335">
            <v>70</v>
          </cell>
          <cell r="AM2335">
            <v>87</v>
          </cell>
          <cell r="AN2335">
            <v>69</v>
          </cell>
          <cell r="AO2335">
            <v>92.5</v>
          </cell>
          <cell r="AP2335">
            <v>71</v>
          </cell>
          <cell r="AQ2335">
            <v>80</v>
          </cell>
          <cell r="AR2335">
            <v>65</v>
          </cell>
          <cell r="AS2335">
            <v>85</v>
          </cell>
          <cell r="AT2335">
            <v>71</v>
          </cell>
          <cell r="AU2335">
            <v>88</v>
          </cell>
          <cell r="AV2335">
            <v>72</v>
          </cell>
          <cell r="AW2335">
            <v>92</v>
          </cell>
          <cell r="AX2335">
            <v>71</v>
          </cell>
          <cell r="AY2335">
            <v>88</v>
          </cell>
          <cell r="AZ2335">
            <v>76</v>
          </cell>
        </row>
        <row r="2336">
          <cell r="B2336">
            <v>36741</v>
          </cell>
          <cell r="C2336">
            <v>86</v>
          </cell>
          <cell r="D2336">
            <v>58</v>
          </cell>
          <cell r="E2336">
            <v>109</v>
          </cell>
          <cell r="F2336">
            <v>88</v>
          </cell>
          <cell r="G2336">
            <v>86</v>
          </cell>
          <cell r="H2336">
            <v>58</v>
          </cell>
          <cell r="I2336">
            <v>103</v>
          </cell>
          <cell r="J2336">
            <v>78</v>
          </cell>
          <cell r="K2336">
            <v>83</v>
          </cell>
          <cell r="L2336">
            <v>68</v>
          </cell>
          <cell r="M2336">
            <v>83</v>
          </cell>
          <cell r="N2336">
            <v>73</v>
          </cell>
          <cell r="O2336">
            <v>83</v>
          </cell>
          <cell r="P2336">
            <v>70</v>
          </cell>
          <cell r="Q2336">
            <v>83</v>
          </cell>
          <cell r="R2336">
            <v>70</v>
          </cell>
          <cell r="S2336">
            <v>86</v>
          </cell>
          <cell r="T2336">
            <v>73</v>
          </cell>
          <cell r="U2336">
            <v>88</v>
          </cell>
          <cell r="V2336">
            <v>74</v>
          </cell>
          <cell r="W2336">
            <v>79</v>
          </cell>
          <cell r="X2336">
            <v>66</v>
          </cell>
          <cell r="Y2336">
            <v>81</v>
          </cell>
          <cell r="Z2336">
            <v>70</v>
          </cell>
          <cell r="AA2336">
            <v>86</v>
          </cell>
          <cell r="AB2336">
            <v>71</v>
          </cell>
          <cell r="AC2336">
            <v>84</v>
          </cell>
          <cell r="AD2336">
            <v>70</v>
          </cell>
          <cell r="AE2336">
            <v>87</v>
          </cell>
          <cell r="AF2336">
            <v>73</v>
          </cell>
          <cell r="AG2336">
            <v>89</v>
          </cell>
          <cell r="AH2336">
            <v>75</v>
          </cell>
          <cell r="AI2336">
            <v>85</v>
          </cell>
          <cell r="AJ2336">
            <v>71</v>
          </cell>
          <cell r="AK2336">
            <v>87</v>
          </cell>
          <cell r="AL2336">
            <v>71</v>
          </cell>
          <cell r="AM2336">
            <v>89</v>
          </cell>
          <cell r="AN2336">
            <v>71</v>
          </cell>
          <cell r="AO2336">
            <v>88.5</v>
          </cell>
          <cell r="AP2336">
            <v>71</v>
          </cell>
          <cell r="AQ2336">
            <v>75</v>
          </cell>
          <cell r="AR2336">
            <v>65</v>
          </cell>
          <cell r="AS2336">
            <v>82</v>
          </cell>
          <cell r="AT2336">
            <v>66</v>
          </cell>
          <cell r="AU2336">
            <v>89</v>
          </cell>
          <cell r="AV2336">
            <v>71</v>
          </cell>
          <cell r="AW2336">
            <v>93</v>
          </cell>
          <cell r="AX2336">
            <v>72</v>
          </cell>
          <cell r="AY2336">
            <v>91</v>
          </cell>
          <cell r="AZ2336">
            <v>75</v>
          </cell>
        </row>
        <row r="2337">
          <cell r="B2337">
            <v>36742</v>
          </cell>
          <cell r="C2337">
            <v>86</v>
          </cell>
          <cell r="D2337">
            <v>55</v>
          </cell>
          <cell r="E2337">
            <v>110</v>
          </cell>
          <cell r="F2337">
            <v>88</v>
          </cell>
          <cell r="G2337">
            <v>86</v>
          </cell>
          <cell r="H2337">
            <v>55</v>
          </cell>
          <cell r="I2337">
            <v>103</v>
          </cell>
          <cell r="J2337">
            <v>78</v>
          </cell>
          <cell r="K2337">
            <v>78</v>
          </cell>
          <cell r="L2337">
            <v>63</v>
          </cell>
          <cell r="M2337">
            <v>82</v>
          </cell>
          <cell r="N2337">
            <v>68</v>
          </cell>
          <cell r="O2337">
            <v>83</v>
          </cell>
          <cell r="P2337">
            <v>67</v>
          </cell>
          <cell r="Q2337">
            <v>83</v>
          </cell>
          <cell r="R2337">
            <v>69</v>
          </cell>
          <cell r="S2337">
            <v>85</v>
          </cell>
          <cell r="T2337">
            <v>68</v>
          </cell>
          <cell r="U2337">
            <v>84</v>
          </cell>
          <cell r="V2337">
            <v>71</v>
          </cell>
          <cell r="W2337">
            <v>80</v>
          </cell>
          <cell r="X2337">
            <v>64</v>
          </cell>
          <cell r="Y2337">
            <v>83</v>
          </cell>
          <cell r="Z2337">
            <v>70</v>
          </cell>
          <cell r="AA2337">
            <v>86</v>
          </cell>
          <cell r="AB2337">
            <v>70</v>
          </cell>
          <cell r="AC2337">
            <v>83</v>
          </cell>
          <cell r="AD2337">
            <v>69</v>
          </cell>
          <cell r="AE2337">
            <v>85</v>
          </cell>
          <cell r="AF2337">
            <v>72</v>
          </cell>
          <cell r="AG2337">
            <v>85</v>
          </cell>
          <cell r="AH2337">
            <v>73</v>
          </cell>
          <cell r="AI2337">
            <v>88</v>
          </cell>
          <cell r="AJ2337">
            <v>71</v>
          </cell>
          <cell r="AK2337">
            <v>82</v>
          </cell>
          <cell r="AL2337">
            <v>72</v>
          </cell>
          <cell r="AM2337">
            <v>86</v>
          </cell>
          <cell r="AN2337">
            <v>72</v>
          </cell>
          <cell r="AO2337">
            <v>86.5</v>
          </cell>
          <cell r="AP2337">
            <v>68.5</v>
          </cell>
          <cell r="AQ2337">
            <v>73</v>
          </cell>
          <cell r="AR2337">
            <v>65</v>
          </cell>
          <cell r="AS2337">
            <v>76</v>
          </cell>
          <cell r="AT2337">
            <v>60</v>
          </cell>
          <cell r="AU2337">
            <v>90</v>
          </cell>
          <cell r="AV2337">
            <v>72</v>
          </cell>
          <cell r="AW2337">
            <v>92</v>
          </cell>
          <cell r="AX2337">
            <v>74</v>
          </cell>
          <cell r="AY2337">
            <v>90</v>
          </cell>
          <cell r="AZ2337">
            <v>75</v>
          </cell>
        </row>
        <row r="2338">
          <cell r="B2338">
            <v>36743</v>
          </cell>
          <cell r="C2338">
            <v>86</v>
          </cell>
          <cell r="D2338">
            <v>55</v>
          </cell>
          <cell r="E2338">
            <v>110</v>
          </cell>
          <cell r="F2338">
            <v>88</v>
          </cell>
          <cell r="G2338">
            <v>86</v>
          </cell>
          <cell r="H2338">
            <v>55</v>
          </cell>
          <cell r="I2338">
            <v>103</v>
          </cell>
          <cell r="J2338">
            <v>78</v>
          </cell>
          <cell r="K2338">
            <v>78</v>
          </cell>
          <cell r="L2338">
            <v>63</v>
          </cell>
          <cell r="M2338">
            <v>82</v>
          </cell>
          <cell r="N2338">
            <v>68</v>
          </cell>
          <cell r="O2338">
            <v>83</v>
          </cell>
          <cell r="P2338">
            <v>67</v>
          </cell>
          <cell r="Q2338">
            <v>83</v>
          </cell>
          <cell r="R2338">
            <v>69</v>
          </cell>
          <cell r="S2338">
            <v>85</v>
          </cell>
          <cell r="T2338">
            <v>68</v>
          </cell>
          <cell r="U2338">
            <v>84</v>
          </cell>
          <cell r="V2338">
            <v>71</v>
          </cell>
          <cell r="W2338">
            <v>80</v>
          </cell>
          <cell r="X2338">
            <v>64</v>
          </cell>
          <cell r="Y2338">
            <v>83</v>
          </cell>
          <cell r="Z2338">
            <v>70</v>
          </cell>
          <cell r="AA2338">
            <v>86</v>
          </cell>
          <cell r="AB2338">
            <v>70</v>
          </cell>
          <cell r="AC2338">
            <v>83</v>
          </cell>
          <cell r="AD2338">
            <v>69</v>
          </cell>
          <cell r="AE2338">
            <v>85</v>
          </cell>
          <cell r="AF2338">
            <v>72</v>
          </cell>
          <cell r="AG2338">
            <v>85</v>
          </cell>
          <cell r="AH2338">
            <v>73</v>
          </cell>
          <cell r="AI2338">
            <v>88</v>
          </cell>
          <cell r="AJ2338">
            <v>71</v>
          </cell>
          <cell r="AK2338">
            <v>82</v>
          </cell>
          <cell r="AL2338">
            <v>72</v>
          </cell>
          <cell r="AM2338">
            <v>86</v>
          </cell>
          <cell r="AN2338">
            <v>72</v>
          </cell>
          <cell r="AO2338">
            <v>86.5</v>
          </cell>
          <cell r="AP2338">
            <v>68.5</v>
          </cell>
          <cell r="AQ2338">
            <v>73</v>
          </cell>
          <cell r="AR2338">
            <v>65</v>
          </cell>
          <cell r="AS2338">
            <v>76</v>
          </cell>
          <cell r="AT2338">
            <v>60</v>
          </cell>
          <cell r="AU2338">
            <v>90</v>
          </cell>
          <cell r="AV2338">
            <v>72</v>
          </cell>
          <cell r="AW2338">
            <v>92</v>
          </cell>
          <cell r="AX2338">
            <v>74</v>
          </cell>
          <cell r="AY2338">
            <v>90</v>
          </cell>
          <cell r="AZ2338">
            <v>75</v>
          </cell>
        </row>
        <row r="2339">
          <cell r="B2339">
            <v>36744</v>
          </cell>
          <cell r="C2339">
            <v>85</v>
          </cell>
          <cell r="D2339">
            <v>48</v>
          </cell>
          <cell r="E2339">
            <v>112</v>
          </cell>
          <cell r="F2339">
            <v>87</v>
          </cell>
          <cell r="G2339">
            <v>85</v>
          </cell>
          <cell r="H2339">
            <v>48</v>
          </cell>
          <cell r="I2339">
            <v>103</v>
          </cell>
          <cell r="J2339">
            <v>76</v>
          </cell>
          <cell r="K2339">
            <v>81</v>
          </cell>
          <cell r="L2339">
            <v>55</v>
          </cell>
          <cell r="M2339">
            <v>81</v>
          </cell>
          <cell r="N2339">
            <v>60</v>
          </cell>
          <cell r="O2339">
            <v>80</v>
          </cell>
          <cell r="P2339">
            <v>61</v>
          </cell>
          <cell r="Q2339">
            <v>81</v>
          </cell>
          <cell r="R2339">
            <v>67</v>
          </cell>
          <cell r="S2339">
            <v>82</v>
          </cell>
          <cell r="T2339">
            <v>66</v>
          </cell>
          <cell r="U2339">
            <v>80</v>
          </cell>
          <cell r="V2339">
            <v>70</v>
          </cell>
          <cell r="W2339">
            <v>83</v>
          </cell>
          <cell r="X2339">
            <v>63</v>
          </cell>
          <cell r="Y2339">
            <v>83</v>
          </cell>
          <cell r="Z2339">
            <v>65</v>
          </cell>
          <cell r="AA2339">
            <v>85</v>
          </cell>
          <cell r="AB2339">
            <v>68</v>
          </cell>
          <cell r="AC2339">
            <v>87</v>
          </cell>
          <cell r="AD2339">
            <v>66</v>
          </cell>
          <cell r="AE2339">
            <v>91</v>
          </cell>
          <cell r="AF2339">
            <v>72</v>
          </cell>
          <cell r="AG2339">
            <v>88</v>
          </cell>
          <cell r="AH2339">
            <v>72</v>
          </cell>
          <cell r="AI2339">
            <v>91</v>
          </cell>
          <cell r="AJ2339">
            <v>68</v>
          </cell>
          <cell r="AK2339">
            <v>90</v>
          </cell>
          <cell r="AL2339">
            <v>70</v>
          </cell>
          <cell r="AM2339">
            <v>93</v>
          </cell>
          <cell r="AN2339">
            <v>68</v>
          </cell>
          <cell r="AO2339">
            <v>86.5</v>
          </cell>
          <cell r="AP2339">
            <v>68.5</v>
          </cell>
          <cell r="AQ2339">
            <v>73</v>
          </cell>
          <cell r="AR2339">
            <v>65</v>
          </cell>
          <cell r="AS2339">
            <v>78</v>
          </cell>
          <cell r="AT2339">
            <v>51</v>
          </cell>
          <cell r="AU2339">
            <v>91</v>
          </cell>
          <cell r="AV2339">
            <v>73</v>
          </cell>
          <cell r="AW2339">
            <v>92</v>
          </cell>
          <cell r="AX2339">
            <v>74</v>
          </cell>
          <cell r="AY2339">
            <v>91</v>
          </cell>
          <cell r="AZ2339">
            <v>77</v>
          </cell>
        </row>
        <row r="2340">
          <cell r="B2340">
            <v>36745</v>
          </cell>
          <cell r="C2340">
            <v>85</v>
          </cell>
          <cell r="D2340">
            <v>48</v>
          </cell>
          <cell r="E2340">
            <v>101</v>
          </cell>
          <cell r="F2340">
            <v>80</v>
          </cell>
          <cell r="G2340">
            <v>85</v>
          </cell>
          <cell r="H2340">
            <v>48</v>
          </cell>
          <cell r="I2340">
            <v>103</v>
          </cell>
          <cell r="J2340">
            <v>71</v>
          </cell>
          <cell r="K2340">
            <v>89</v>
          </cell>
          <cell r="L2340">
            <v>72</v>
          </cell>
          <cell r="M2340">
            <v>91</v>
          </cell>
          <cell r="N2340">
            <v>73</v>
          </cell>
          <cell r="O2340">
            <v>92</v>
          </cell>
          <cell r="P2340">
            <v>73</v>
          </cell>
          <cell r="Q2340">
            <v>92</v>
          </cell>
          <cell r="R2340">
            <v>74</v>
          </cell>
          <cell r="S2340">
            <v>93</v>
          </cell>
          <cell r="T2340">
            <v>77</v>
          </cell>
          <cell r="U2340">
            <v>94</v>
          </cell>
          <cell r="V2340">
            <v>80</v>
          </cell>
          <cell r="W2340">
            <v>87</v>
          </cell>
          <cell r="X2340">
            <v>67</v>
          </cell>
          <cell r="Y2340">
            <v>92</v>
          </cell>
          <cell r="Z2340">
            <v>73</v>
          </cell>
          <cell r="AA2340">
            <v>94</v>
          </cell>
          <cell r="AB2340">
            <v>75</v>
          </cell>
          <cell r="AC2340">
            <v>93</v>
          </cell>
          <cell r="AD2340">
            <v>74</v>
          </cell>
          <cell r="AE2340">
            <v>94</v>
          </cell>
          <cell r="AF2340">
            <v>75</v>
          </cell>
          <cell r="AG2340">
            <v>91</v>
          </cell>
          <cell r="AH2340">
            <v>76</v>
          </cell>
          <cell r="AI2340">
            <v>92</v>
          </cell>
          <cell r="AJ2340">
            <v>74</v>
          </cell>
          <cell r="AK2340">
            <v>94</v>
          </cell>
          <cell r="AL2340">
            <v>72</v>
          </cell>
          <cell r="AM2340">
            <v>94</v>
          </cell>
          <cell r="AN2340">
            <v>74</v>
          </cell>
          <cell r="AO2340">
            <v>85.5</v>
          </cell>
          <cell r="AP2340">
            <v>65.5</v>
          </cell>
          <cell r="AQ2340">
            <v>75</v>
          </cell>
          <cell r="AR2340">
            <v>64</v>
          </cell>
          <cell r="AS2340">
            <v>87</v>
          </cell>
          <cell r="AT2340">
            <v>66</v>
          </cell>
          <cell r="AU2340">
            <v>89</v>
          </cell>
          <cell r="AV2340">
            <v>74</v>
          </cell>
          <cell r="AW2340">
            <v>94</v>
          </cell>
          <cell r="AX2340">
            <v>75</v>
          </cell>
          <cell r="AY2340">
            <v>93</v>
          </cell>
          <cell r="AZ2340">
            <v>75</v>
          </cell>
        </row>
        <row r="2341">
          <cell r="B2341">
            <v>36746</v>
          </cell>
          <cell r="C2341">
            <v>78</v>
          </cell>
          <cell r="D2341">
            <v>50</v>
          </cell>
          <cell r="E2341">
            <v>97</v>
          </cell>
          <cell r="F2341">
            <v>78</v>
          </cell>
          <cell r="G2341">
            <v>78</v>
          </cell>
          <cell r="H2341">
            <v>50</v>
          </cell>
          <cell r="I2341">
            <v>103</v>
          </cell>
          <cell r="J2341">
            <v>71</v>
          </cell>
          <cell r="K2341">
            <v>88</v>
          </cell>
          <cell r="L2341">
            <v>70</v>
          </cell>
          <cell r="M2341">
            <v>88</v>
          </cell>
          <cell r="N2341">
            <v>72</v>
          </cell>
          <cell r="O2341">
            <v>88</v>
          </cell>
          <cell r="P2341">
            <v>71</v>
          </cell>
          <cell r="Q2341">
            <v>90</v>
          </cell>
          <cell r="R2341">
            <v>73</v>
          </cell>
          <cell r="S2341">
            <v>91</v>
          </cell>
          <cell r="T2341">
            <v>75</v>
          </cell>
          <cell r="U2341">
            <v>91</v>
          </cell>
          <cell r="V2341">
            <v>78</v>
          </cell>
          <cell r="W2341">
            <v>86</v>
          </cell>
          <cell r="X2341">
            <v>66</v>
          </cell>
          <cell r="Y2341">
            <v>93</v>
          </cell>
          <cell r="Z2341">
            <v>73</v>
          </cell>
          <cell r="AA2341">
            <v>94</v>
          </cell>
          <cell r="AB2341">
            <v>74</v>
          </cell>
          <cell r="AC2341">
            <v>94</v>
          </cell>
          <cell r="AD2341">
            <v>73</v>
          </cell>
          <cell r="AE2341">
            <v>96</v>
          </cell>
          <cell r="AF2341">
            <v>76</v>
          </cell>
          <cell r="AG2341">
            <v>95</v>
          </cell>
          <cell r="AH2341">
            <v>76</v>
          </cell>
          <cell r="AI2341">
            <v>92</v>
          </cell>
          <cell r="AJ2341">
            <v>73</v>
          </cell>
          <cell r="AK2341">
            <v>94</v>
          </cell>
          <cell r="AL2341">
            <v>73</v>
          </cell>
          <cell r="AM2341">
            <v>95</v>
          </cell>
          <cell r="AN2341">
            <v>72</v>
          </cell>
          <cell r="AO2341">
            <v>85.5</v>
          </cell>
          <cell r="AP2341">
            <v>63.5</v>
          </cell>
          <cell r="AQ2341">
            <v>75</v>
          </cell>
          <cell r="AR2341">
            <v>63</v>
          </cell>
          <cell r="AS2341">
            <v>84</v>
          </cell>
          <cell r="AT2341">
            <v>64</v>
          </cell>
          <cell r="AU2341">
            <v>89</v>
          </cell>
          <cell r="AV2341">
            <v>72</v>
          </cell>
          <cell r="AW2341">
            <v>93</v>
          </cell>
          <cell r="AX2341">
            <v>73</v>
          </cell>
          <cell r="AY2341">
            <v>94</v>
          </cell>
          <cell r="AZ2341">
            <v>76</v>
          </cell>
        </row>
        <row r="2342">
          <cell r="B2342">
            <v>36747</v>
          </cell>
          <cell r="C2342">
            <v>84</v>
          </cell>
          <cell r="D2342">
            <v>55</v>
          </cell>
          <cell r="E2342">
            <v>105</v>
          </cell>
          <cell r="F2342">
            <v>83</v>
          </cell>
          <cell r="G2342">
            <v>84</v>
          </cell>
          <cell r="H2342">
            <v>55</v>
          </cell>
          <cell r="I2342">
            <v>103</v>
          </cell>
          <cell r="J2342">
            <v>75</v>
          </cell>
          <cell r="K2342">
            <v>88</v>
          </cell>
          <cell r="L2342">
            <v>70</v>
          </cell>
          <cell r="M2342">
            <v>88</v>
          </cell>
          <cell r="N2342">
            <v>75</v>
          </cell>
          <cell r="O2342">
            <v>89</v>
          </cell>
          <cell r="P2342">
            <v>72</v>
          </cell>
          <cell r="Q2342">
            <v>90</v>
          </cell>
          <cell r="R2342">
            <v>72</v>
          </cell>
          <cell r="S2342">
            <v>92</v>
          </cell>
          <cell r="T2342">
            <v>69</v>
          </cell>
          <cell r="U2342">
            <v>93</v>
          </cell>
          <cell r="V2342">
            <v>74</v>
          </cell>
          <cell r="W2342">
            <v>89</v>
          </cell>
          <cell r="X2342">
            <v>67</v>
          </cell>
          <cell r="Y2342">
            <v>93</v>
          </cell>
          <cell r="Z2342">
            <v>73</v>
          </cell>
          <cell r="AA2342">
            <v>95</v>
          </cell>
          <cell r="AB2342">
            <v>75</v>
          </cell>
          <cell r="AC2342">
            <v>95</v>
          </cell>
          <cell r="AD2342">
            <v>71</v>
          </cell>
          <cell r="AE2342">
            <v>97</v>
          </cell>
          <cell r="AF2342">
            <v>76</v>
          </cell>
          <cell r="AG2342">
            <v>95</v>
          </cell>
          <cell r="AH2342">
            <v>77</v>
          </cell>
          <cell r="AI2342">
            <v>96</v>
          </cell>
          <cell r="AJ2342">
            <v>75</v>
          </cell>
          <cell r="AK2342">
            <v>97</v>
          </cell>
          <cell r="AL2342">
            <v>73</v>
          </cell>
          <cell r="AM2342">
            <v>97</v>
          </cell>
          <cell r="AN2342">
            <v>74</v>
          </cell>
          <cell r="AO2342">
            <v>85</v>
          </cell>
          <cell r="AP2342">
            <v>64</v>
          </cell>
          <cell r="AQ2342">
            <v>74</v>
          </cell>
          <cell r="AR2342">
            <v>63</v>
          </cell>
          <cell r="AS2342">
            <v>88</v>
          </cell>
          <cell r="AT2342">
            <v>68</v>
          </cell>
          <cell r="AU2342">
            <v>90</v>
          </cell>
          <cell r="AV2342">
            <v>72</v>
          </cell>
          <cell r="AW2342">
            <v>92</v>
          </cell>
          <cell r="AX2342">
            <v>72</v>
          </cell>
          <cell r="AY2342">
            <v>91</v>
          </cell>
          <cell r="AZ2342">
            <v>74</v>
          </cell>
        </row>
        <row r="2343">
          <cell r="B2343">
            <v>36748</v>
          </cell>
          <cell r="C2343">
            <v>80</v>
          </cell>
          <cell r="D2343">
            <v>50</v>
          </cell>
          <cell r="E2343">
            <v>106</v>
          </cell>
          <cell r="F2343">
            <v>87</v>
          </cell>
          <cell r="G2343">
            <v>80</v>
          </cell>
          <cell r="H2343">
            <v>50</v>
          </cell>
          <cell r="I2343">
            <v>103</v>
          </cell>
          <cell r="J2343">
            <v>76</v>
          </cell>
          <cell r="K2343">
            <v>85</v>
          </cell>
          <cell r="L2343">
            <v>68</v>
          </cell>
          <cell r="M2343">
            <v>87</v>
          </cell>
          <cell r="N2343">
            <v>73</v>
          </cell>
          <cell r="O2343">
            <v>88</v>
          </cell>
          <cell r="P2343">
            <v>71</v>
          </cell>
          <cell r="Q2343">
            <v>88</v>
          </cell>
          <cell r="R2343">
            <v>72</v>
          </cell>
          <cell r="S2343">
            <v>88</v>
          </cell>
          <cell r="T2343">
            <v>70</v>
          </cell>
          <cell r="U2343">
            <v>86</v>
          </cell>
          <cell r="V2343">
            <v>73</v>
          </cell>
          <cell r="W2343">
            <v>86</v>
          </cell>
          <cell r="X2343">
            <v>66</v>
          </cell>
          <cell r="Y2343">
            <v>88</v>
          </cell>
          <cell r="Z2343">
            <v>67</v>
          </cell>
          <cell r="AA2343">
            <v>89</v>
          </cell>
          <cell r="AB2343">
            <v>68</v>
          </cell>
          <cell r="AC2343">
            <v>89</v>
          </cell>
          <cell r="AD2343">
            <v>67</v>
          </cell>
          <cell r="AE2343">
            <v>94</v>
          </cell>
          <cell r="AF2343">
            <v>73</v>
          </cell>
          <cell r="AG2343">
            <v>91</v>
          </cell>
          <cell r="AH2343">
            <v>76</v>
          </cell>
          <cell r="AI2343">
            <v>95</v>
          </cell>
          <cell r="AJ2343">
            <v>72</v>
          </cell>
          <cell r="AK2343">
            <v>93</v>
          </cell>
          <cell r="AL2343">
            <v>71</v>
          </cell>
          <cell r="AM2343">
            <v>95</v>
          </cell>
          <cell r="AN2343">
            <v>71</v>
          </cell>
          <cell r="AO2343">
            <v>86</v>
          </cell>
          <cell r="AP2343">
            <v>63</v>
          </cell>
          <cell r="AQ2343">
            <v>80</v>
          </cell>
          <cell r="AR2343">
            <v>64</v>
          </cell>
          <cell r="AS2343">
            <v>82</v>
          </cell>
          <cell r="AT2343">
            <v>65</v>
          </cell>
          <cell r="AU2343">
            <v>91</v>
          </cell>
          <cell r="AV2343">
            <v>72</v>
          </cell>
          <cell r="AW2343">
            <v>93</v>
          </cell>
          <cell r="AX2343">
            <v>73</v>
          </cell>
          <cell r="AY2343">
            <v>90</v>
          </cell>
          <cell r="AZ2343">
            <v>72</v>
          </cell>
        </row>
        <row r="2344">
          <cell r="B2344">
            <v>36749</v>
          </cell>
          <cell r="C2344">
            <v>80</v>
          </cell>
          <cell r="D2344">
            <v>50</v>
          </cell>
          <cell r="E2344">
            <v>106</v>
          </cell>
          <cell r="F2344">
            <v>87</v>
          </cell>
          <cell r="G2344">
            <v>80</v>
          </cell>
          <cell r="H2344">
            <v>50</v>
          </cell>
          <cell r="I2344">
            <v>103</v>
          </cell>
          <cell r="J2344">
            <v>76</v>
          </cell>
          <cell r="K2344">
            <v>85</v>
          </cell>
          <cell r="L2344">
            <v>68</v>
          </cell>
          <cell r="M2344">
            <v>87</v>
          </cell>
          <cell r="N2344">
            <v>73</v>
          </cell>
          <cell r="O2344">
            <v>88</v>
          </cell>
          <cell r="P2344">
            <v>71</v>
          </cell>
          <cell r="Q2344">
            <v>88</v>
          </cell>
          <cell r="R2344">
            <v>72</v>
          </cell>
          <cell r="S2344">
            <v>88</v>
          </cell>
          <cell r="T2344">
            <v>70</v>
          </cell>
          <cell r="U2344">
            <v>86</v>
          </cell>
          <cell r="V2344">
            <v>73</v>
          </cell>
          <cell r="W2344">
            <v>86</v>
          </cell>
          <cell r="X2344">
            <v>66</v>
          </cell>
          <cell r="Y2344">
            <v>88</v>
          </cell>
          <cell r="Z2344">
            <v>67</v>
          </cell>
          <cell r="AA2344">
            <v>89</v>
          </cell>
          <cell r="AB2344">
            <v>68</v>
          </cell>
          <cell r="AC2344">
            <v>89</v>
          </cell>
          <cell r="AD2344">
            <v>67</v>
          </cell>
          <cell r="AE2344">
            <v>94</v>
          </cell>
          <cell r="AF2344">
            <v>73</v>
          </cell>
          <cell r="AG2344">
            <v>91</v>
          </cell>
          <cell r="AH2344">
            <v>76</v>
          </cell>
          <cell r="AI2344">
            <v>95</v>
          </cell>
          <cell r="AJ2344">
            <v>72</v>
          </cell>
          <cell r="AK2344">
            <v>93</v>
          </cell>
          <cell r="AL2344">
            <v>71</v>
          </cell>
          <cell r="AM2344">
            <v>95</v>
          </cell>
          <cell r="AN2344">
            <v>71</v>
          </cell>
          <cell r="AO2344">
            <v>86</v>
          </cell>
          <cell r="AP2344">
            <v>63</v>
          </cell>
          <cell r="AQ2344">
            <v>80</v>
          </cell>
          <cell r="AR2344">
            <v>64</v>
          </cell>
          <cell r="AS2344">
            <v>82</v>
          </cell>
          <cell r="AT2344">
            <v>65</v>
          </cell>
          <cell r="AU2344">
            <v>91</v>
          </cell>
          <cell r="AV2344">
            <v>72</v>
          </cell>
          <cell r="AW2344">
            <v>93</v>
          </cell>
          <cell r="AX2344">
            <v>73</v>
          </cell>
          <cell r="AY2344">
            <v>90</v>
          </cell>
          <cell r="AZ2344">
            <v>72</v>
          </cell>
        </row>
        <row r="2345">
          <cell r="B2345">
            <v>36750</v>
          </cell>
          <cell r="C2345">
            <v>80</v>
          </cell>
          <cell r="D2345">
            <v>50</v>
          </cell>
          <cell r="E2345">
            <v>106</v>
          </cell>
          <cell r="F2345">
            <v>87</v>
          </cell>
          <cell r="G2345">
            <v>80</v>
          </cell>
          <cell r="H2345">
            <v>50</v>
          </cell>
          <cell r="I2345">
            <v>103</v>
          </cell>
          <cell r="J2345">
            <v>76</v>
          </cell>
          <cell r="K2345">
            <v>85</v>
          </cell>
          <cell r="L2345">
            <v>68</v>
          </cell>
          <cell r="M2345">
            <v>87</v>
          </cell>
          <cell r="N2345">
            <v>73</v>
          </cell>
          <cell r="O2345">
            <v>88</v>
          </cell>
          <cell r="P2345">
            <v>71</v>
          </cell>
          <cell r="Q2345">
            <v>88</v>
          </cell>
          <cell r="R2345">
            <v>72</v>
          </cell>
          <cell r="S2345">
            <v>88</v>
          </cell>
          <cell r="T2345">
            <v>70</v>
          </cell>
          <cell r="U2345">
            <v>86</v>
          </cell>
          <cell r="V2345">
            <v>73</v>
          </cell>
          <cell r="W2345">
            <v>86</v>
          </cell>
          <cell r="X2345">
            <v>66</v>
          </cell>
          <cell r="Y2345">
            <v>88</v>
          </cell>
          <cell r="Z2345">
            <v>67</v>
          </cell>
          <cell r="AA2345">
            <v>89</v>
          </cell>
          <cell r="AB2345">
            <v>68</v>
          </cell>
          <cell r="AC2345">
            <v>89</v>
          </cell>
          <cell r="AD2345">
            <v>67</v>
          </cell>
          <cell r="AE2345">
            <v>94</v>
          </cell>
          <cell r="AF2345">
            <v>73</v>
          </cell>
          <cell r="AG2345">
            <v>91</v>
          </cell>
          <cell r="AH2345">
            <v>76</v>
          </cell>
          <cell r="AI2345">
            <v>95</v>
          </cell>
          <cell r="AJ2345">
            <v>72</v>
          </cell>
          <cell r="AK2345">
            <v>93</v>
          </cell>
          <cell r="AL2345">
            <v>71</v>
          </cell>
          <cell r="AM2345">
            <v>95</v>
          </cell>
          <cell r="AN2345">
            <v>71</v>
          </cell>
          <cell r="AO2345">
            <v>86</v>
          </cell>
          <cell r="AP2345">
            <v>63</v>
          </cell>
          <cell r="AQ2345">
            <v>80</v>
          </cell>
          <cell r="AR2345">
            <v>64</v>
          </cell>
          <cell r="AS2345">
            <v>82</v>
          </cell>
          <cell r="AT2345">
            <v>65</v>
          </cell>
          <cell r="AU2345">
            <v>91</v>
          </cell>
          <cell r="AV2345">
            <v>72</v>
          </cell>
          <cell r="AW2345">
            <v>93</v>
          </cell>
          <cell r="AX2345">
            <v>73</v>
          </cell>
          <cell r="AY2345">
            <v>90</v>
          </cell>
          <cell r="AZ2345">
            <v>72</v>
          </cell>
        </row>
        <row r="2346">
          <cell r="B2346">
            <v>36751</v>
          </cell>
          <cell r="C2346">
            <v>78</v>
          </cell>
          <cell r="D2346">
            <v>54</v>
          </cell>
          <cell r="E2346">
            <v>107</v>
          </cell>
          <cell r="F2346">
            <v>87</v>
          </cell>
          <cell r="G2346">
            <v>78</v>
          </cell>
          <cell r="H2346">
            <v>54</v>
          </cell>
          <cell r="I2346">
            <v>103</v>
          </cell>
          <cell r="J2346">
            <v>72</v>
          </cell>
          <cell r="K2346">
            <v>70</v>
          </cell>
          <cell r="L2346">
            <v>62</v>
          </cell>
          <cell r="M2346">
            <v>70</v>
          </cell>
          <cell r="N2346">
            <v>64</v>
          </cell>
          <cell r="O2346">
            <v>75</v>
          </cell>
          <cell r="P2346">
            <v>66</v>
          </cell>
          <cell r="Q2346">
            <v>75</v>
          </cell>
          <cell r="R2346">
            <v>65</v>
          </cell>
          <cell r="S2346">
            <v>76</v>
          </cell>
          <cell r="T2346">
            <v>62</v>
          </cell>
          <cell r="U2346">
            <v>75</v>
          </cell>
          <cell r="V2346">
            <v>66</v>
          </cell>
          <cell r="W2346">
            <v>78</v>
          </cell>
          <cell r="X2346">
            <v>55</v>
          </cell>
          <cell r="Y2346">
            <v>80</v>
          </cell>
          <cell r="Z2346">
            <v>61</v>
          </cell>
          <cell r="AA2346">
            <v>77</v>
          </cell>
          <cell r="AB2346">
            <v>61</v>
          </cell>
          <cell r="AC2346">
            <v>82</v>
          </cell>
          <cell r="AD2346">
            <v>58</v>
          </cell>
          <cell r="AE2346">
            <v>87</v>
          </cell>
          <cell r="AF2346">
            <v>69</v>
          </cell>
          <cell r="AG2346">
            <v>86</v>
          </cell>
          <cell r="AH2346">
            <v>68</v>
          </cell>
          <cell r="AI2346">
            <v>87</v>
          </cell>
          <cell r="AJ2346">
            <v>63</v>
          </cell>
          <cell r="AK2346">
            <v>88</v>
          </cell>
          <cell r="AL2346">
            <v>63</v>
          </cell>
          <cell r="AM2346">
            <v>90</v>
          </cell>
          <cell r="AN2346">
            <v>63</v>
          </cell>
          <cell r="AO2346">
            <v>88</v>
          </cell>
          <cell r="AP2346">
            <v>65</v>
          </cell>
          <cell r="AQ2346">
            <v>77</v>
          </cell>
          <cell r="AR2346">
            <v>65</v>
          </cell>
          <cell r="AS2346">
            <v>74</v>
          </cell>
          <cell r="AT2346">
            <v>60</v>
          </cell>
          <cell r="AU2346">
            <v>94</v>
          </cell>
          <cell r="AV2346">
            <v>73</v>
          </cell>
          <cell r="AW2346">
            <v>88</v>
          </cell>
          <cell r="AX2346">
            <v>73</v>
          </cell>
          <cell r="AY2346">
            <v>90</v>
          </cell>
          <cell r="AZ2346">
            <v>72</v>
          </cell>
        </row>
        <row r="2347">
          <cell r="B2347">
            <v>36752</v>
          </cell>
          <cell r="C2347">
            <v>83</v>
          </cell>
          <cell r="D2347">
            <v>49</v>
          </cell>
          <cell r="E2347">
            <v>107</v>
          </cell>
          <cell r="F2347">
            <v>85</v>
          </cell>
          <cell r="G2347">
            <v>83</v>
          </cell>
          <cell r="H2347">
            <v>49</v>
          </cell>
          <cell r="I2347">
            <v>103</v>
          </cell>
          <cell r="J2347">
            <v>74</v>
          </cell>
          <cell r="K2347">
            <v>69</v>
          </cell>
          <cell r="L2347">
            <v>63</v>
          </cell>
          <cell r="M2347">
            <v>70</v>
          </cell>
          <cell r="N2347">
            <v>63</v>
          </cell>
          <cell r="O2347">
            <v>78</v>
          </cell>
          <cell r="P2347">
            <v>65</v>
          </cell>
          <cell r="Q2347">
            <v>80</v>
          </cell>
          <cell r="R2347">
            <v>66</v>
          </cell>
          <cell r="S2347">
            <v>81</v>
          </cell>
          <cell r="T2347">
            <v>64</v>
          </cell>
          <cell r="U2347">
            <v>75</v>
          </cell>
          <cell r="V2347">
            <v>66</v>
          </cell>
          <cell r="W2347">
            <v>81</v>
          </cell>
          <cell r="X2347">
            <v>53</v>
          </cell>
          <cell r="Y2347">
            <v>83</v>
          </cell>
          <cell r="Z2347">
            <v>63</v>
          </cell>
          <cell r="AA2347">
            <v>83</v>
          </cell>
          <cell r="AB2347">
            <v>59</v>
          </cell>
          <cell r="AC2347">
            <v>85</v>
          </cell>
          <cell r="AD2347">
            <v>58</v>
          </cell>
          <cell r="AE2347">
            <v>90</v>
          </cell>
          <cell r="AF2347">
            <v>62</v>
          </cell>
          <cell r="AG2347">
            <v>88</v>
          </cell>
          <cell r="AH2347">
            <v>65</v>
          </cell>
          <cell r="AI2347">
            <v>89</v>
          </cell>
          <cell r="AJ2347">
            <v>67</v>
          </cell>
          <cell r="AK2347">
            <v>88</v>
          </cell>
          <cell r="AL2347">
            <v>60</v>
          </cell>
          <cell r="AM2347">
            <v>92</v>
          </cell>
          <cell r="AN2347">
            <v>61</v>
          </cell>
          <cell r="AO2347">
            <v>88</v>
          </cell>
          <cell r="AP2347">
            <v>66</v>
          </cell>
          <cell r="AQ2347">
            <v>77</v>
          </cell>
          <cell r="AR2347">
            <v>67</v>
          </cell>
          <cell r="AS2347">
            <v>69</v>
          </cell>
          <cell r="AT2347">
            <v>62</v>
          </cell>
          <cell r="AU2347">
            <v>91</v>
          </cell>
          <cell r="AV2347">
            <v>73</v>
          </cell>
          <cell r="AW2347">
            <v>90</v>
          </cell>
          <cell r="AX2347">
            <v>73</v>
          </cell>
          <cell r="AY2347">
            <v>90</v>
          </cell>
          <cell r="AZ2347">
            <v>72</v>
          </cell>
        </row>
        <row r="2348">
          <cell r="B2348">
            <v>36753</v>
          </cell>
          <cell r="C2348">
            <v>81</v>
          </cell>
          <cell r="D2348">
            <v>50</v>
          </cell>
          <cell r="E2348">
            <v>106</v>
          </cell>
          <cell r="F2348">
            <v>87</v>
          </cell>
          <cell r="G2348">
            <v>81</v>
          </cell>
          <cell r="H2348">
            <v>50</v>
          </cell>
          <cell r="I2348">
            <v>103</v>
          </cell>
          <cell r="J2348">
            <v>74</v>
          </cell>
          <cell r="K2348">
            <v>83</v>
          </cell>
          <cell r="L2348">
            <v>60</v>
          </cell>
          <cell r="M2348">
            <v>84</v>
          </cell>
          <cell r="N2348">
            <v>59</v>
          </cell>
          <cell r="O2348">
            <v>86</v>
          </cell>
          <cell r="P2348">
            <v>63</v>
          </cell>
          <cell r="Q2348">
            <v>86</v>
          </cell>
          <cell r="R2348">
            <v>66</v>
          </cell>
          <cell r="S2348">
            <v>86</v>
          </cell>
          <cell r="T2348">
            <v>62</v>
          </cell>
          <cell r="U2348">
            <v>85</v>
          </cell>
          <cell r="V2348">
            <v>65</v>
          </cell>
          <cell r="W2348">
            <v>85</v>
          </cell>
          <cell r="X2348">
            <v>54</v>
          </cell>
          <cell r="Y2348">
            <v>86</v>
          </cell>
          <cell r="Z2348">
            <v>63</v>
          </cell>
          <cell r="AA2348">
            <v>87</v>
          </cell>
          <cell r="AB2348">
            <v>61</v>
          </cell>
          <cell r="AC2348">
            <v>89</v>
          </cell>
          <cell r="AD2348">
            <v>61</v>
          </cell>
          <cell r="AE2348">
            <v>92</v>
          </cell>
          <cell r="AF2348">
            <v>64</v>
          </cell>
          <cell r="AG2348">
            <v>91</v>
          </cell>
          <cell r="AH2348">
            <v>70</v>
          </cell>
          <cell r="AI2348">
            <v>94</v>
          </cell>
          <cell r="AJ2348">
            <v>69</v>
          </cell>
          <cell r="AK2348">
            <v>92</v>
          </cell>
          <cell r="AL2348">
            <v>63</v>
          </cell>
          <cell r="AM2348">
            <v>95</v>
          </cell>
          <cell r="AN2348">
            <v>63</v>
          </cell>
          <cell r="AO2348">
            <v>89.5</v>
          </cell>
          <cell r="AP2348">
            <v>67</v>
          </cell>
          <cell r="AQ2348">
            <v>79</v>
          </cell>
          <cell r="AR2348">
            <v>67</v>
          </cell>
          <cell r="AS2348">
            <v>79</v>
          </cell>
          <cell r="AT2348">
            <v>63</v>
          </cell>
          <cell r="AU2348">
            <v>90</v>
          </cell>
          <cell r="AV2348">
            <v>71</v>
          </cell>
          <cell r="AW2348">
            <v>94</v>
          </cell>
          <cell r="AX2348">
            <v>73</v>
          </cell>
          <cell r="AY2348">
            <v>91</v>
          </cell>
          <cell r="AZ2348">
            <v>78</v>
          </cell>
        </row>
        <row r="2349">
          <cell r="B2349">
            <v>36754</v>
          </cell>
          <cell r="C2349">
            <v>82</v>
          </cell>
          <cell r="D2349">
            <v>47</v>
          </cell>
          <cell r="E2349">
            <v>110</v>
          </cell>
          <cell r="F2349">
            <v>89</v>
          </cell>
          <cell r="G2349">
            <v>82</v>
          </cell>
          <cell r="H2349">
            <v>47</v>
          </cell>
          <cell r="I2349">
            <v>103</v>
          </cell>
          <cell r="J2349">
            <v>76</v>
          </cell>
          <cell r="K2349">
            <v>82</v>
          </cell>
          <cell r="L2349">
            <v>63</v>
          </cell>
          <cell r="M2349">
            <v>86</v>
          </cell>
          <cell r="N2349">
            <v>62</v>
          </cell>
          <cell r="O2349">
            <v>88</v>
          </cell>
          <cell r="P2349">
            <v>64</v>
          </cell>
          <cell r="Q2349">
            <v>86</v>
          </cell>
          <cell r="R2349">
            <v>66</v>
          </cell>
          <cell r="S2349">
            <v>92</v>
          </cell>
          <cell r="T2349">
            <v>68</v>
          </cell>
          <cell r="U2349">
            <v>85</v>
          </cell>
          <cell r="V2349">
            <v>65</v>
          </cell>
          <cell r="W2349">
            <v>90</v>
          </cell>
          <cell r="X2349">
            <v>58</v>
          </cell>
          <cell r="Y2349">
            <v>92</v>
          </cell>
          <cell r="Z2349">
            <v>69</v>
          </cell>
          <cell r="AA2349">
            <v>93</v>
          </cell>
          <cell r="AB2349">
            <v>66</v>
          </cell>
          <cell r="AC2349">
            <v>89</v>
          </cell>
          <cell r="AD2349">
            <v>61</v>
          </cell>
          <cell r="AE2349">
            <v>98</v>
          </cell>
          <cell r="AF2349">
            <v>69</v>
          </cell>
          <cell r="AG2349">
            <v>92</v>
          </cell>
          <cell r="AH2349">
            <v>73</v>
          </cell>
          <cell r="AI2349">
            <v>97</v>
          </cell>
          <cell r="AJ2349">
            <v>71</v>
          </cell>
          <cell r="AK2349">
            <v>92</v>
          </cell>
          <cell r="AL2349">
            <v>63</v>
          </cell>
          <cell r="AM2349">
            <v>95</v>
          </cell>
          <cell r="AN2349">
            <v>63</v>
          </cell>
          <cell r="AO2349">
            <v>92</v>
          </cell>
          <cell r="AP2349">
            <v>67.5</v>
          </cell>
          <cell r="AQ2349">
            <v>83</v>
          </cell>
          <cell r="AR2349">
            <v>69</v>
          </cell>
          <cell r="AS2349">
            <v>77</v>
          </cell>
          <cell r="AT2349">
            <v>61</v>
          </cell>
          <cell r="AU2349">
            <v>90</v>
          </cell>
          <cell r="AV2349">
            <v>71</v>
          </cell>
          <cell r="AW2349">
            <v>94</v>
          </cell>
          <cell r="AX2349">
            <v>73</v>
          </cell>
          <cell r="AY2349">
            <v>92</v>
          </cell>
          <cell r="AZ2349">
            <v>76</v>
          </cell>
        </row>
        <row r="2350">
          <cell r="B2350">
            <v>36755</v>
          </cell>
          <cell r="C2350">
            <v>81</v>
          </cell>
          <cell r="D2350">
            <v>49</v>
          </cell>
          <cell r="E2350">
            <v>103</v>
          </cell>
          <cell r="F2350">
            <v>76</v>
          </cell>
          <cell r="G2350">
            <v>81</v>
          </cell>
          <cell r="H2350">
            <v>49</v>
          </cell>
          <cell r="I2350">
            <v>103</v>
          </cell>
          <cell r="J2350">
            <v>70</v>
          </cell>
          <cell r="K2350">
            <v>74</v>
          </cell>
          <cell r="L2350">
            <v>58</v>
          </cell>
          <cell r="M2350">
            <v>76</v>
          </cell>
          <cell r="N2350">
            <v>58</v>
          </cell>
          <cell r="O2350">
            <v>78</v>
          </cell>
          <cell r="P2350">
            <v>60</v>
          </cell>
          <cell r="Q2350">
            <v>79</v>
          </cell>
          <cell r="R2350">
            <v>61</v>
          </cell>
          <cell r="S2350">
            <v>82</v>
          </cell>
          <cell r="T2350">
            <v>62</v>
          </cell>
          <cell r="U2350">
            <v>80</v>
          </cell>
          <cell r="V2350">
            <v>70</v>
          </cell>
          <cell r="W2350">
            <v>86</v>
          </cell>
          <cell r="X2350">
            <v>65</v>
          </cell>
          <cell r="Y2350">
            <v>86</v>
          </cell>
          <cell r="Z2350">
            <v>63</v>
          </cell>
          <cell r="AA2350">
            <v>88</v>
          </cell>
          <cell r="AB2350">
            <v>65</v>
          </cell>
          <cell r="AC2350">
            <v>90</v>
          </cell>
          <cell r="AD2350">
            <v>68</v>
          </cell>
          <cell r="AE2350">
            <v>97</v>
          </cell>
          <cell r="AF2350">
            <v>73</v>
          </cell>
          <cell r="AG2350">
            <v>93</v>
          </cell>
          <cell r="AH2350">
            <v>75</v>
          </cell>
          <cell r="AI2350">
            <v>99</v>
          </cell>
          <cell r="AJ2350">
            <v>76</v>
          </cell>
          <cell r="AK2350">
            <v>96</v>
          </cell>
          <cell r="AL2350">
            <v>67</v>
          </cell>
          <cell r="AM2350">
            <v>103</v>
          </cell>
          <cell r="AN2350">
            <v>69</v>
          </cell>
          <cell r="AO2350">
            <v>92.5</v>
          </cell>
          <cell r="AP2350">
            <v>68.5</v>
          </cell>
          <cell r="AQ2350">
            <v>83</v>
          </cell>
          <cell r="AR2350">
            <v>70</v>
          </cell>
          <cell r="AS2350">
            <v>70</v>
          </cell>
          <cell r="AT2350">
            <v>54</v>
          </cell>
          <cell r="AU2350">
            <v>90</v>
          </cell>
          <cell r="AV2350">
            <v>67</v>
          </cell>
          <cell r="AW2350">
            <v>92</v>
          </cell>
          <cell r="AX2350">
            <v>68</v>
          </cell>
          <cell r="AY2350">
            <v>91</v>
          </cell>
          <cell r="AZ2350">
            <v>74</v>
          </cell>
        </row>
        <row r="2351">
          <cell r="B2351">
            <v>36756</v>
          </cell>
          <cell r="C2351">
            <v>81</v>
          </cell>
          <cell r="D2351">
            <v>49</v>
          </cell>
          <cell r="E2351">
            <v>103</v>
          </cell>
          <cell r="F2351">
            <v>76</v>
          </cell>
          <cell r="G2351">
            <v>81</v>
          </cell>
          <cell r="H2351">
            <v>49</v>
          </cell>
          <cell r="I2351">
            <v>103</v>
          </cell>
          <cell r="J2351">
            <v>70</v>
          </cell>
          <cell r="K2351">
            <v>74</v>
          </cell>
          <cell r="L2351">
            <v>58</v>
          </cell>
          <cell r="M2351">
            <v>76</v>
          </cell>
          <cell r="N2351">
            <v>58</v>
          </cell>
          <cell r="O2351">
            <v>78</v>
          </cell>
          <cell r="P2351">
            <v>60</v>
          </cell>
          <cell r="Q2351">
            <v>79</v>
          </cell>
          <cell r="R2351">
            <v>61</v>
          </cell>
          <cell r="S2351">
            <v>82</v>
          </cell>
          <cell r="T2351">
            <v>62</v>
          </cell>
          <cell r="U2351">
            <v>80</v>
          </cell>
          <cell r="V2351">
            <v>70</v>
          </cell>
          <cell r="W2351">
            <v>86</v>
          </cell>
          <cell r="X2351">
            <v>65</v>
          </cell>
          <cell r="Y2351">
            <v>86</v>
          </cell>
          <cell r="Z2351">
            <v>63</v>
          </cell>
          <cell r="AA2351">
            <v>88</v>
          </cell>
          <cell r="AB2351">
            <v>65</v>
          </cell>
          <cell r="AC2351">
            <v>90</v>
          </cell>
          <cell r="AD2351">
            <v>68</v>
          </cell>
          <cell r="AE2351">
            <v>97</v>
          </cell>
          <cell r="AF2351">
            <v>73</v>
          </cell>
          <cell r="AG2351">
            <v>93</v>
          </cell>
          <cell r="AH2351">
            <v>75</v>
          </cell>
          <cell r="AI2351">
            <v>99</v>
          </cell>
          <cell r="AJ2351">
            <v>76</v>
          </cell>
          <cell r="AK2351">
            <v>96</v>
          </cell>
          <cell r="AL2351">
            <v>67</v>
          </cell>
          <cell r="AM2351">
            <v>103</v>
          </cell>
          <cell r="AN2351">
            <v>69</v>
          </cell>
          <cell r="AO2351">
            <v>92.5</v>
          </cell>
          <cell r="AP2351">
            <v>68.5</v>
          </cell>
          <cell r="AQ2351">
            <v>83</v>
          </cell>
          <cell r="AR2351">
            <v>70</v>
          </cell>
          <cell r="AS2351">
            <v>70</v>
          </cell>
          <cell r="AT2351">
            <v>54</v>
          </cell>
          <cell r="AU2351">
            <v>90</v>
          </cell>
          <cell r="AV2351">
            <v>67</v>
          </cell>
          <cell r="AW2351">
            <v>92</v>
          </cell>
          <cell r="AX2351">
            <v>68</v>
          </cell>
          <cell r="AY2351">
            <v>91</v>
          </cell>
          <cell r="AZ2351">
            <v>74</v>
          </cell>
        </row>
        <row r="2352">
          <cell r="B2352">
            <v>36757</v>
          </cell>
          <cell r="C2352">
            <v>81</v>
          </cell>
          <cell r="D2352">
            <v>49</v>
          </cell>
          <cell r="E2352">
            <v>103</v>
          </cell>
          <cell r="F2352">
            <v>76</v>
          </cell>
          <cell r="G2352">
            <v>81</v>
          </cell>
          <cell r="H2352">
            <v>49</v>
          </cell>
          <cell r="I2352">
            <v>103</v>
          </cell>
          <cell r="J2352">
            <v>70</v>
          </cell>
          <cell r="K2352">
            <v>74</v>
          </cell>
          <cell r="L2352">
            <v>58</v>
          </cell>
          <cell r="M2352">
            <v>76</v>
          </cell>
          <cell r="N2352">
            <v>58</v>
          </cell>
          <cell r="O2352">
            <v>78</v>
          </cell>
          <cell r="P2352">
            <v>60</v>
          </cell>
          <cell r="Q2352">
            <v>79</v>
          </cell>
          <cell r="R2352">
            <v>61</v>
          </cell>
          <cell r="S2352">
            <v>82</v>
          </cell>
          <cell r="T2352">
            <v>62</v>
          </cell>
          <cell r="U2352">
            <v>80</v>
          </cell>
          <cell r="V2352">
            <v>70</v>
          </cell>
          <cell r="W2352">
            <v>86</v>
          </cell>
          <cell r="X2352">
            <v>65</v>
          </cell>
          <cell r="Y2352">
            <v>86</v>
          </cell>
          <cell r="Z2352">
            <v>63</v>
          </cell>
          <cell r="AA2352">
            <v>88</v>
          </cell>
          <cell r="AB2352">
            <v>65</v>
          </cell>
          <cell r="AC2352">
            <v>90</v>
          </cell>
          <cell r="AD2352">
            <v>68</v>
          </cell>
          <cell r="AE2352">
            <v>97</v>
          </cell>
          <cell r="AF2352">
            <v>73</v>
          </cell>
          <cell r="AG2352">
            <v>93</v>
          </cell>
          <cell r="AH2352">
            <v>75</v>
          </cell>
          <cell r="AI2352">
            <v>99</v>
          </cell>
          <cell r="AJ2352">
            <v>76</v>
          </cell>
          <cell r="AK2352">
            <v>96</v>
          </cell>
          <cell r="AL2352">
            <v>67</v>
          </cell>
          <cell r="AM2352">
            <v>103</v>
          </cell>
          <cell r="AN2352">
            <v>69</v>
          </cell>
          <cell r="AO2352">
            <v>92.5</v>
          </cell>
          <cell r="AP2352">
            <v>68.5</v>
          </cell>
          <cell r="AQ2352">
            <v>83</v>
          </cell>
          <cell r="AR2352">
            <v>70</v>
          </cell>
          <cell r="AS2352">
            <v>70</v>
          </cell>
          <cell r="AT2352">
            <v>54</v>
          </cell>
          <cell r="AU2352">
            <v>90</v>
          </cell>
          <cell r="AV2352">
            <v>67</v>
          </cell>
          <cell r="AW2352">
            <v>92</v>
          </cell>
          <cell r="AX2352">
            <v>68</v>
          </cell>
          <cell r="AY2352">
            <v>91</v>
          </cell>
          <cell r="AZ2352">
            <v>74</v>
          </cell>
        </row>
        <row r="2353">
          <cell r="B2353">
            <v>36758</v>
          </cell>
          <cell r="C2353">
            <v>80</v>
          </cell>
          <cell r="D2353">
            <v>50</v>
          </cell>
          <cell r="E2353">
            <v>106</v>
          </cell>
          <cell r="F2353">
            <v>86</v>
          </cell>
          <cell r="G2353">
            <v>80</v>
          </cell>
          <cell r="H2353">
            <v>50</v>
          </cell>
          <cell r="I2353">
            <v>103</v>
          </cell>
          <cell r="J2353">
            <v>73</v>
          </cell>
          <cell r="K2353">
            <v>72</v>
          </cell>
          <cell r="L2353">
            <v>51</v>
          </cell>
          <cell r="M2353">
            <v>75</v>
          </cell>
          <cell r="N2353">
            <v>58</v>
          </cell>
          <cell r="O2353">
            <v>75</v>
          </cell>
          <cell r="P2353">
            <v>57</v>
          </cell>
          <cell r="Q2353">
            <v>76</v>
          </cell>
          <cell r="R2353">
            <v>65</v>
          </cell>
          <cell r="S2353">
            <v>77</v>
          </cell>
          <cell r="T2353">
            <v>59</v>
          </cell>
          <cell r="U2353">
            <v>78</v>
          </cell>
          <cell r="V2353">
            <v>65</v>
          </cell>
          <cell r="W2353">
            <v>71</v>
          </cell>
          <cell r="X2353">
            <v>67</v>
          </cell>
          <cell r="Y2353">
            <v>76</v>
          </cell>
          <cell r="Z2353">
            <v>61</v>
          </cell>
          <cell r="AA2353">
            <v>78</v>
          </cell>
          <cell r="AB2353">
            <v>59</v>
          </cell>
          <cell r="AC2353">
            <v>80</v>
          </cell>
          <cell r="AD2353">
            <v>68</v>
          </cell>
          <cell r="AE2353">
            <v>88</v>
          </cell>
          <cell r="AF2353">
            <v>71</v>
          </cell>
          <cell r="AG2353">
            <v>85</v>
          </cell>
          <cell r="AH2353">
            <v>73</v>
          </cell>
          <cell r="AI2353">
            <v>87</v>
          </cell>
          <cell r="AJ2353">
            <v>76</v>
          </cell>
          <cell r="AK2353">
            <v>95</v>
          </cell>
          <cell r="AL2353">
            <v>74</v>
          </cell>
          <cell r="AM2353">
            <v>91</v>
          </cell>
          <cell r="AN2353">
            <v>72</v>
          </cell>
          <cell r="AO2353">
            <v>87</v>
          </cell>
          <cell r="AP2353">
            <v>62.5</v>
          </cell>
          <cell r="AQ2353">
            <v>84</v>
          </cell>
          <cell r="AR2353">
            <v>64</v>
          </cell>
          <cell r="AS2353">
            <v>69</v>
          </cell>
          <cell r="AT2353">
            <v>50</v>
          </cell>
          <cell r="AU2353">
            <v>91</v>
          </cell>
          <cell r="AV2353">
            <v>71</v>
          </cell>
          <cell r="AW2353">
            <v>94</v>
          </cell>
          <cell r="AX2353">
            <v>73</v>
          </cell>
          <cell r="AY2353">
            <v>90</v>
          </cell>
          <cell r="AZ2353">
            <v>77</v>
          </cell>
        </row>
        <row r="2354">
          <cell r="B2354">
            <v>36759</v>
          </cell>
          <cell r="C2354">
            <v>76</v>
          </cell>
          <cell r="D2354">
            <v>47</v>
          </cell>
          <cell r="E2354">
            <v>105</v>
          </cell>
          <cell r="F2354">
            <v>87</v>
          </cell>
          <cell r="G2354">
            <v>76</v>
          </cell>
          <cell r="H2354">
            <v>47</v>
          </cell>
          <cell r="I2354">
            <v>103</v>
          </cell>
          <cell r="J2354">
            <v>79</v>
          </cell>
          <cell r="K2354">
            <v>74</v>
          </cell>
          <cell r="L2354">
            <v>45</v>
          </cell>
          <cell r="M2354">
            <v>76</v>
          </cell>
          <cell r="N2354">
            <v>53</v>
          </cell>
          <cell r="O2354">
            <v>77</v>
          </cell>
          <cell r="P2354">
            <v>51</v>
          </cell>
          <cell r="Q2354">
            <v>79</v>
          </cell>
          <cell r="R2354">
            <v>59</v>
          </cell>
          <cell r="S2354">
            <v>78</v>
          </cell>
          <cell r="T2354">
            <v>56</v>
          </cell>
          <cell r="U2354">
            <v>75</v>
          </cell>
          <cell r="V2354">
            <v>67</v>
          </cell>
          <cell r="W2354">
            <v>68</v>
          </cell>
          <cell r="X2354">
            <v>60</v>
          </cell>
          <cell r="Y2354">
            <v>76</v>
          </cell>
          <cell r="Z2354">
            <v>59</v>
          </cell>
          <cell r="AA2354">
            <v>79</v>
          </cell>
          <cell r="AB2354">
            <v>55</v>
          </cell>
          <cell r="AC2354">
            <v>79</v>
          </cell>
          <cell r="AD2354">
            <v>64</v>
          </cell>
          <cell r="AE2354">
            <v>81</v>
          </cell>
          <cell r="AF2354">
            <v>71</v>
          </cell>
          <cell r="AG2354">
            <v>79</v>
          </cell>
          <cell r="AH2354">
            <v>70</v>
          </cell>
          <cell r="AI2354">
            <v>75</v>
          </cell>
          <cell r="AJ2354">
            <v>67</v>
          </cell>
          <cell r="AK2354">
            <v>79</v>
          </cell>
          <cell r="AL2354">
            <v>70</v>
          </cell>
          <cell r="AM2354">
            <v>76</v>
          </cell>
          <cell r="AN2354">
            <v>70</v>
          </cell>
          <cell r="AO2354">
            <v>87</v>
          </cell>
          <cell r="AP2354">
            <v>64</v>
          </cell>
          <cell r="AQ2354">
            <v>82</v>
          </cell>
          <cell r="AR2354">
            <v>64</v>
          </cell>
          <cell r="AS2354">
            <v>74</v>
          </cell>
          <cell r="AT2354">
            <v>46</v>
          </cell>
          <cell r="AU2354">
            <v>88</v>
          </cell>
          <cell r="AV2354">
            <v>73</v>
          </cell>
          <cell r="AW2354">
            <v>94</v>
          </cell>
          <cell r="AX2354">
            <v>73</v>
          </cell>
          <cell r="AY2354">
            <v>94</v>
          </cell>
          <cell r="AZ2354">
            <v>75</v>
          </cell>
        </row>
        <row r="2355">
          <cell r="B2355">
            <v>36760</v>
          </cell>
          <cell r="C2355">
            <v>81</v>
          </cell>
          <cell r="D2355">
            <v>48</v>
          </cell>
          <cell r="E2355">
            <v>101</v>
          </cell>
          <cell r="F2355">
            <v>86</v>
          </cell>
          <cell r="G2355">
            <v>81</v>
          </cell>
          <cell r="H2355">
            <v>48</v>
          </cell>
          <cell r="I2355">
            <v>103</v>
          </cell>
          <cell r="J2355">
            <v>79</v>
          </cell>
          <cell r="K2355">
            <v>78</v>
          </cell>
          <cell r="L2355">
            <v>47</v>
          </cell>
          <cell r="M2355">
            <v>77</v>
          </cell>
          <cell r="N2355">
            <v>51</v>
          </cell>
          <cell r="O2355">
            <v>82</v>
          </cell>
          <cell r="P2355">
            <v>54</v>
          </cell>
          <cell r="Q2355">
            <v>79</v>
          </cell>
          <cell r="R2355">
            <v>62</v>
          </cell>
          <cell r="S2355">
            <v>78</v>
          </cell>
          <cell r="T2355">
            <v>56</v>
          </cell>
          <cell r="U2355">
            <v>77</v>
          </cell>
          <cell r="V2355">
            <v>59</v>
          </cell>
          <cell r="W2355">
            <v>77</v>
          </cell>
          <cell r="X2355">
            <v>55</v>
          </cell>
          <cell r="Y2355">
            <v>81</v>
          </cell>
          <cell r="Z2355">
            <v>56</v>
          </cell>
          <cell r="AA2355">
            <v>82</v>
          </cell>
          <cell r="AB2355">
            <v>53</v>
          </cell>
          <cell r="AC2355">
            <v>83</v>
          </cell>
          <cell r="AD2355">
            <v>61</v>
          </cell>
          <cell r="AE2355">
            <v>87</v>
          </cell>
          <cell r="AF2355">
            <v>60</v>
          </cell>
          <cell r="AG2355">
            <v>83</v>
          </cell>
          <cell r="AH2355">
            <v>66</v>
          </cell>
          <cell r="AI2355">
            <v>84</v>
          </cell>
          <cell r="AJ2355">
            <v>65</v>
          </cell>
          <cell r="AK2355">
            <v>89</v>
          </cell>
          <cell r="AL2355">
            <v>70</v>
          </cell>
          <cell r="AM2355">
            <v>89</v>
          </cell>
          <cell r="AN2355">
            <v>63</v>
          </cell>
          <cell r="AO2355">
            <v>87.5</v>
          </cell>
          <cell r="AP2355">
            <v>64</v>
          </cell>
          <cell r="AQ2355">
            <v>80</v>
          </cell>
          <cell r="AR2355">
            <v>65</v>
          </cell>
          <cell r="AS2355">
            <v>76</v>
          </cell>
          <cell r="AT2355">
            <v>51</v>
          </cell>
          <cell r="AU2355">
            <v>89</v>
          </cell>
          <cell r="AV2355">
            <v>77</v>
          </cell>
          <cell r="AW2355">
            <v>90</v>
          </cell>
          <cell r="AX2355">
            <v>75</v>
          </cell>
          <cell r="AY2355">
            <v>90</v>
          </cell>
          <cell r="AZ2355">
            <v>76</v>
          </cell>
        </row>
        <row r="2356">
          <cell r="B2356">
            <v>36761</v>
          </cell>
          <cell r="C2356">
            <v>75</v>
          </cell>
          <cell r="D2356">
            <v>55</v>
          </cell>
          <cell r="E2356">
            <v>99</v>
          </cell>
          <cell r="F2356">
            <v>79</v>
          </cell>
          <cell r="G2356">
            <v>75</v>
          </cell>
          <cell r="H2356">
            <v>55</v>
          </cell>
          <cell r="I2356">
            <v>103</v>
          </cell>
          <cell r="J2356">
            <v>69</v>
          </cell>
          <cell r="K2356">
            <v>73</v>
          </cell>
          <cell r="L2356">
            <v>61</v>
          </cell>
          <cell r="M2356">
            <v>78</v>
          </cell>
          <cell r="N2356">
            <v>63</v>
          </cell>
          <cell r="O2356">
            <v>81</v>
          </cell>
          <cell r="P2356">
            <v>63</v>
          </cell>
          <cell r="Q2356">
            <v>81</v>
          </cell>
          <cell r="R2356">
            <v>65</v>
          </cell>
          <cell r="S2356">
            <v>83</v>
          </cell>
          <cell r="T2356">
            <v>59</v>
          </cell>
          <cell r="U2356">
            <v>84</v>
          </cell>
          <cell r="V2356">
            <v>62</v>
          </cell>
          <cell r="W2356">
            <v>82</v>
          </cell>
          <cell r="X2356">
            <v>58</v>
          </cell>
          <cell r="Y2356">
            <v>84</v>
          </cell>
          <cell r="Z2356">
            <v>61</v>
          </cell>
          <cell r="AA2356">
            <v>88</v>
          </cell>
          <cell r="AB2356">
            <v>55</v>
          </cell>
          <cell r="AC2356">
            <v>88</v>
          </cell>
          <cell r="AD2356">
            <v>57</v>
          </cell>
          <cell r="AE2356">
            <v>90</v>
          </cell>
          <cell r="AF2356">
            <v>61</v>
          </cell>
          <cell r="AG2356">
            <v>85</v>
          </cell>
          <cell r="AH2356">
            <v>70</v>
          </cell>
          <cell r="AI2356">
            <v>86</v>
          </cell>
          <cell r="AJ2356">
            <v>68</v>
          </cell>
          <cell r="AK2356">
            <v>93</v>
          </cell>
          <cell r="AL2356">
            <v>70</v>
          </cell>
          <cell r="AM2356">
            <v>93</v>
          </cell>
          <cell r="AN2356">
            <v>65</v>
          </cell>
          <cell r="AO2356">
            <v>88</v>
          </cell>
          <cell r="AP2356">
            <v>64.5</v>
          </cell>
          <cell r="AQ2356">
            <v>81</v>
          </cell>
          <cell r="AR2356">
            <v>64</v>
          </cell>
          <cell r="AS2356">
            <v>68</v>
          </cell>
          <cell r="AT2356">
            <v>60</v>
          </cell>
          <cell r="AU2356">
            <v>88</v>
          </cell>
          <cell r="AV2356">
            <v>77</v>
          </cell>
          <cell r="AW2356">
            <v>90</v>
          </cell>
          <cell r="AX2356">
            <v>75</v>
          </cell>
          <cell r="AY2356">
            <v>93</v>
          </cell>
          <cell r="AZ2356">
            <v>75</v>
          </cell>
        </row>
        <row r="2357">
          <cell r="B2357">
            <v>36762</v>
          </cell>
          <cell r="C2357">
            <v>77</v>
          </cell>
          <cell r="D2357">
            <v>48</v>
          </cell>
          <cell r="E2357">
            <v>104</v>
          </cell>
          <cell r="F2357">
            <v>79</v>
          </cell>
          <cell r="G2357">
            <v>77</v>
          </cell>
          <cell r="H2357">
            <v>48</v>
          </cell>
          <cell r="I2357">
            <v>103</v>
          </cell>
          <cell r="J2357">
            <v>71</v>
          </cell>
          <cell r="K2357">
            <v>81</v>
          </cell>
          <cell r="L2357">
            <v>61</v>
          </cell>
          <cell r="M2357">
            <v>83</v>
          </cell>
          <cell r="N2357">
            <v>65</v>
          </cell>
          <cell r="O2357">
            <v>84</v>
          </cell>
          <cell r="P2357">
            <v>66</v>
          </cell>
          <cell r="Q2357">
            <v>86</v>
          </cell>
          <cell r="R2357">
            <v>69</v>
          </cell>
          <cell r="S2357">
            <v>85</v>
          </cell>
          <cell r="T2357">
            <v>66</v>
          </cell>
          <cell r="U2357">
            <v>86</v>
          </cell>
          <cell r="V2357">
            <v>72</v>
          </cell>
          <cell r="W2357">
            <v>84</v>
          </cell>
          <cell r="X2357">
            <v>63</v>
          </cell>
          <cell r="Y2357">
            <v>85</v>
          </cell>
          <cell r="Z2357">
            <v>66</v>
          </cell>
          <cell r="AA2357">
            <v>89</v>
          </cell>
          <cell r="AB2357">
            <v>66</v>
          </cell>
          <cell r="AC2357">
            <v>92</v>
          </cell>
          <cell r="AD2357">
            <v>67</v>
          </cell>
          <cell r="AE2357">
            <v>95</v>
          </cell>
          <cell r="AF2357">
            <v>73</v>
          </cell>
          <cell r="AG2357">
            <v>91</v>
          </cell>
          <cell r="AH2357">
            <v>71</v>
          </cell>
          <cell r="AI2357">
            <v>91</v>
          </cell>
          <cell r="AJ2357">
            <v>71</v>
          </cell>
          <cell r="AK2357">
            <v>95</v>
          </cell>
          <cell r="AL2357">
            <v>71</v>
          </cell>
          <cell r="AM2357">
            <v>96</v>
          </cell>
          <cell r="AN2357">
            <v>68</v>
          </cell>
          <cell r="AO2357">
            <v>88.5</v>
          </cell>
          <cell r="AP2357">
            <v>63.5</v>
          </cell>
          <cell r="AQ2357">
            <v>82</v>
          </cell>
          <cell r="AR2357">
            <v>65</v>
          </cell>
          <cell r="AS2357">
            <v>79</v>
          </cell>
          <cell r="AT2357">
            <v>61</v>
          </cell>
          <cell r="AU2357">
            <v>89</v>
          </cell>
          <cell r="AV2357">
            <v>73</v>
          </cell>
          <cell r="AW2357">
            <v>92</v>
          </cell>
          <cell r="AX2357">
            <v>74</v>
          </cell>
          <cell r="AY2357">
            <v>93</v>
          </cell>
          <cell r="AZ2357">
            <v>76</v>
          </cell>
        </row>
        <row r="2358">
          <cell r="B2358">
            <v>36763</v>
          </cell>
          <cell r="C2358">
            <v>74</v>
          </cell>
          <cell r="D2358">
            <v>52</v>
          </cell>
          <cell r="E2358">
            <v>92</v>
          </cell>
          <cell r="F2358">
            <v>84</v>
          </cell>
          <cell r="G2358">
            <v>74</v>
          </cell>
          <cell r="H2358">
            <v>52</v>
          </cell>
          <cell r="I2358">
            <v>103</v>
          </cell>
          <cell r="J2358">
            <v>77</v>
          </cell>
          <cell r="K2358">
            <v>83</v>
          </cell>
          <cell r="L2358">
            <v>57</v>
          </cell>
          <cell r="M2358">
            <v>80</v>
          </cell>
          <cell r="N2358">
            <v>66</v>
          </cell>
          <cell r="O2358">
            <v>80</v>
          </cell>
          <cell r="P2358">
            <v>64</v>
          </cell>
          <cell r="Q2358">
            <v>81</v>
          </cell>
          <cell r="R2358">
            <v>70</v>
          </cell>
          <cell r="S2358">
            <v>81</v>
          </cell>
          <cell r="T2358">
            <v>67</v>
          </cell>
          <cell r="U2358">
            <v>86</v>
          </cell>
          <cell r="V2358">
            <v>70</v>
          </cell>
          <cell r="W2358">
            <v>79</v>
          </cell>
          <cell r="X2358">
            <v>64</v>
          </cell>
          <cell r="Y2358">
            <v>84</v>
          </cell>
          <cell r="Z2358">
            <v>71</v>
          </cell>
          <cell r="AA2358">
            <v>85</v>
          </cell>
          <cell r="AB2358">
            <v>70</v>
          </cell>
          <cell r="AC2358">
            <v>82</v>
          </cell>
          <cell r="AD2358">
            <v>73</v>
          </cell>
          <cell r="AE2358">
            <v>89</v>
          </cell>
          <cell r="AF2358">
            <v>73</v>
          </cell>
          <cell r="AG2358">
            <v>88</v>
          </cell>
          <cell r="AH2358">
            <v>73</v>
          </cell>
          <cell r="AI2358">
            <v>75</v>
          </cell>
          <cell r="AJ2358">
            <v>72</v>
          </cell>
          <cell r="AK2358">
            <v>77</v>
          </cell>
          <cell r="AL2358">
            <v>71</v>
          </cell>
          <cell r="AM2358">
            <v>90</v>
          </cell>
          <cell r="AN2358">
            <v>65</v>
          </cell>
          <cell r="AO2358">
            <v>88.5</v>
          </cell>
          <cell r="AP2358">
            <v>66</v>
          </cell>
          <cell r="AQ2358">
            <v>79</v>
          </cell>
          <cell r="AR2358">
            <v>64</v>
          </cell>
          <cell r="AS2358">
            <v>81</v>
          </cell>
          <cell r="AT2358">
            <v>62</v>
          </cell>
          <cell r="AU2358">
            <v>90</v>
          </cell>
          <cell r="AV2358">
            <v>72</v>
          </cell>
          <cell r="AW2358">
            <v>92</v>
          </cell>
          <cell r="AX2358">
            <v>73</v>
          </cell>
          <cell r="AY2358">
            <v>92</v>
          </cell>
          <cell r="AZ2358">
            <v>72</v>
          </cell>
        </row>
        <row r="2359">
          <cell r="B2359">
            <v>36764</v>
          </cell>
          <cell r="C2359">
            <v>74</v>
          </cell>
          <cell r="D2359">
            <v>52</v>
          </cell>
          <cell r="E2359">
            <v>92</v>
          </cell>
          <cell r="F2359">
            <v>84</v>
          </cell>
          <cell r="G2359">
            <v>74</v>
          </cell>
          <cell r="H2359">
            <v>52</v>
          </cell>
          <cell r="I2359">
            <v>103</v>
          </cell>
          <cell r="J2359">
            <v>77</v>
          </cell>
          <cell r="K2359">
            <v>83</v>
          </cell>
          <cell r="L2359">
            <v>57</v>
          </cell>
          <cell r="M2359">
            <v>80</v>
          </cell>
          <cell r="N2359">
            <v>66</v>
          </cell>
          <cell r="O2359">
            <v>80</v>
          </cell>
          <cell r="P2359">
            <v>64</v>
          </cell>
          <cell r="Q2359">
            <v>81</v>
          </cell>
          <cell r="R2359">
            <v>70</v>
          </cell>
          <cell r="S2359">
            <v>81</v>
          </cell>
          <cell r="T2359">
            <v>67</v>
          </cell>
          <cell r="U2359">
            <v>86</v>
          </cell>
          <cell r="V2359">
            <v>70</v>
          </cell>
          <cell r="W2359">
            <v>79</v>
          </cell>
          <cell r="X2359">
            <v>64</v>
          </cell>
          <cell r="Y2359">
            <v>84</v>
          </cell>
          <cell r="Z2359">
            <v>71</v>
          </cell>
          <cell r="AA2359">
            <v>85</v>
          </cell>
          <cell r="AB2359">
            <v>70</v>
          </cell>
          <cell r="AC2359">
            <v>82</v>
          </cell>
          <cell r="AD2359">
            <v>73</v>
          </cell>
          <cell r="AE2359">
            <v>89</v>
          </cell>
          <cell r="AF2359">
            <v>73</v>
          </cell>
          <cell r="AG2359">
            <v>88</v>
          </cell>
          <cell r="AH2359">
            <v>73</v>
          </cell>
          <cell r="AI2359">
            <v>75</v>
          </cell>
          <cell r="AJ2359">
            <v>72</v>
          </cell>
          <cell r="AK2359">
            <v>77</v>
          </cell>
          <cell r="AL2359">
            <v>71</v>
          </cell>
          <cell r="AM2359">
            <v>90</v>
          </cell>
          <cell r="AN2359">
            <v>65</v>
          </cell>
          <cell r="AO2359">
            <v>88.5</v>
          </cell>
          <cell r="AP2359">
            <v>66</v>
          </cell>
          <cell r="AQ2359">
            <v>79</v>
          </cell>
          <cell r="AR2359">
            <v>64</v>
          </cell>
          <cell r="AS2359">
            <v>81</v>
          </cell>
          <cell r="AT2359">
            <v>62</v>
          </cell>
          <cell r="AU2359">
            <v>90</v>
          </cell>
          <cell r="AV2359">
            <v>72</v>
          </cell>
          <cell r="AW2359">
            <v>92</v>
          </cell>
          <cell r="AX2359">
            <v>73</v>
          </cell>
          <cell r="AY2359">
            <v>92</v>
          </cell>
          <cell r="AZ2359">
            <v>72</v>
          </cell>
        </row>
        <row r="2360">
          <cell r="B2360">
            <v>36765</v>
          </cell>
          <cell r="C2360">
            <v>74</v>
          </cell>
          <cell r="D2360">
            <v>52</v>
          </cell>
          <cell r="E2360">
            <v>92</v>
          </cell>
          <cell r="F2360">
            <v>84</v>
          </cell>
          <cell r="G2360">
            <v>74</v>
          </cell>
          <cell r="H2360">
            <v>52</v>
          </cell>
          <cell r="I2360">
            <v>103</v>
          </cell>
          <cell r="J2360">
            <v>77</v>
          </cell>
          <cell r="K2360">
            <v>83</v>
          </cell>
          <cell r="L2360">
            <v>57</v>
          </cell>
          <cell r="M2360">
            <v>80</v>
          </cell>
          <cell r="N2360">
            <v>66</v>
          </cell>
          <cell r="O2360">
            <v>80</v>
          </cell>
          <cell r="P2360">
            <v>64</v>
          </cell>
          <cell r="Q2360">
            <v>81</v>
          </cell>
          <cell r="R2360">
            <v>70</v>
          </cell>
          <cell r="S2360">
            <v>81</v>
          </cell>
          <cell r="T2360">
            <v>67</v>
          </cell>
          <cell r="U2360">
            <v>86</v>
          </cell>
          <cell r="V2360">
            <v>70</v>
          </cell>
          <cell r="W2360">
            <v>79</v>
          </cell>
          <cell r="X2360">
            <v>64</v>
          </cell>
          <cell r="Y2360">
            <v>84</v>
          </cell>
          <cell r="Z2360">
            <v>71</v>
          </cell>
          <cell r="AA2360">
            <v>85</v>
          </cell>
          <cell r="AB2360">
            <v>70</v>
          </cell>
          <cell r="AC2360">
            <v>82</v>
          </cell>
          <cell r="AD2360">
            <v>73</v>
          </cell>
          <cell r="AE2360">
            <v>89</v>
          </cell>
          <cell r="AF2360">
            <v>73</v>
          </cell>
          <cell r="AG2360">
            <v>88</v>
          </cell>
          <cell r="AH2360">
            <v>73</v>
          </cell>
          <cell r="AI2360">
            <v>75</v>
          </cell>
          <cell r="AJ2360">
            <v>72</v>
          </cell>
          <cell r="AK2360">
            <v>77</v>
          </cell>
          <cell r="AL2360">
            <v>71</v>
          </cell>
          <cell r="AM2360">
            <v>90</v>
          </cell>
          <cell r="AN2360">
            <v>65</v>
          </cell>
          <cell r="AO2360">
            <v>88.5</v>
          </cell>
          <cell r="AP2360">
            <v>66</v>
          </cell>
          <cell r="AQ2360">
            <v>79</v>
          </cell>
          <cell r="AR2360">
            <v>64</v>
          </cell>
          <cell r="AS2360">
            <v>81</v>
          </cell>
          <cell r="AT2360">
            <v>62</v>
          </cell>
          <cell r="AU2360">
            <v>90</v>
          </cell>
          <cell r="AV2360">
            <v>72</v>
          </cell>
          <cell r="AW2360">
            <v>92</v>
          </cell>
          <cell r="AX2360">
            <v>73</v>
          </cell>
          <cell r="AY2360">
            <v>92</v>
          </cell>
          <cell r="AZ2360">
            <v>72</v>
          </cell>
        </row>
        <row r="2361">
          <cell r="B2361">
            <v>36766</v>
          </cell>
          <cell r="C2361">
            <v>66</v>
          </cell>
          <cell r="D2361">
            <v>49</v>
          </cell>
          <cell r="E2361">
            <v>93</v>
          </cell>
          <cell r="F2361">
            <v>78</v>
          </cell>
          <cell r="G2361">
            <v>66</v>
          </cell>
          <cell r="H2361">
            <v>49</v>
          </cell>
          <cell r="I2361">
            <v>103</v>
          </cell>
          <cell r="J2361">
            <v>66</v>
          </cell>
          <cell r="K2361">
            <v>81</v>
          </cell>
          <cell r="L2361">
            <v>66</v>
          </cell>
          <cell r="M2361">
            <v>79</v>
          </cell>
          <cell r="N2361">
            <v>68</v>
          </cell>
          <cell r="O2361">
            <v>82</v>
          </cell>
          <cell r="P2361">
            <v>66</v>
          </cell>
          <cell r="Q2361">
            <v>81</v>
          </cell>
          <cell r="R2361">
            <v>66</v>
          </cell>
          <cell r="S2361">
            <v>82</v>
          </cell>
          <cell r="T2361">
            <v>64</v>
          </cell>
          <cell r="U2361">
            <v>79</v>
          </cell>
          <cell r="V2361">
            <v>67</v>
          </cell>
          <cell r="W2361">
            <v>83</v>
          </cell>
          <cell r="X2361">
            <v>59</v>
          </cell>
          <cell r="Y2361">
            <v>84</v>
          </cell>
          <cell r="Z2361">
            <v>68</v>
          </cell>
          <cell r="AA2361">
            <v>80</v>
          </cell>
          <cell r="AB2361">
            <v>65</v>
          </cell>
          <cell r="AC2361">
            <v>83</v>
          </cell>
          <cell r="AD2361">
            <v>65</v>
          </cell>
          <cell r="AE2361">
            <v>88</v>
          </cell>
          <cell r="AF2361">
            <v>69</v>
          </cell>
          <cell r="AG2361">
            <v>89</v>
          </cell>
          <cell r="AH2361">
            <v>70</v>
          </cell>
          <cell r="AI2361">
            <v>91</v>
          </cell>
          <cell r="AJ2361">
            <v>68</v>
          </cell>
          <cell r="AK2361">
            <v>98</v>
          </cell>
          <cell r="AL2361">
            <v>70</v>
          </cell>
          <cell r="AM2361">
            <v>90</v>
          </cell>
          <cell r="AN2361">
            <v>65</v>
          </cell>
          <cell r="AO2361">
            <v>84</v>
          </cell>
          <cell r="AP2361">
            <v>66</v>
          </cell>
          <cell r="AQ2361">
            <v>72</v>
          </cell>
          <cell r="AR2361">
            <v>64</v>
          </cell>
          <cell r="AS2361">
            <v>79</v>
          </cell>
          <cell r="AT2361">
            <v>61</v>
          </cell>
          <cell r="AU2361">
            <v>90</v>
          </cell>
          <cell r="AV2361">
            <v>71</v>
          </cell>
          <cell r="AW2361">
            <v>92</v>
          </cell>
          <cell r="AX2361">
            <v>73</v>
          </cell>
          <cell r="AY2361">
            <v>92</v>
          </cell>
          <cell r="AZ2361">
            <v>73</v>
          </cell>
        </row>
        <row r="2362">
          <cell r="B2362">
            <v>36767</v>
          </cell>
          <cell r="C2362">
            <v>66</v>
          </cell>
          <cell r="D2362">
            <v>49</v>
          </cell>
          <cell r="E2362">
            <v>93</v>
          </cell>
          <cell r="F2362">
            <v>78</v>
          </cell>
          <cell r="G2362">
            <v>66</v>
          </cell>
          <cell r="H2362">
            <v>49</v>
          </cell>
          <cell r="I2362">
            <v>103</v>
          </cell>
          <cell r="J2362">
            <v>66</v>
          </cell>
          <cell r="K2362">
            <v>76</v>
          </cell>
          <cell r="L2362">
            <v>67</v>
          </cell>
          <cell r="M2362">
            <v>80</v>
          </cell>
          <cell r="N2362">
            <v>69</v>
          </cell>
          <cell r="O2362">
            <v>77</v>
          </cell>
          <cell r="P2362">
            <v>69</v>
          </cell>
          <cell r="Q2362">
            <v>78</v>
          </cell>
          <cell r="R2362">
            <v>70</v>
          </cell>
          <cell r="S2362">
            <v>82</v>
          </cell>
          <cell r="T2362">
            <v>69</v>
          </cell>
          <cell r="U2362">
            <v>84</v>
          </cell>
          <cell r="V2362">
            <v>71</v>
          </cell>
          <cell r="W2362">
            <v>79</v>
          </cell>
          <cell r="X2362">
            <v>63</v>
          </cell>
          <cell r="Y2362">
            <v>80</v>
          </cell>
          <cell r="Z2362">
            <v>67</v>
          </cell>
          <cell r="AA2362">
            <v>82</v>
          </cell>
          <cell r="AB2362">
            <v>67</v>
          </cell>
          <cell r="AC2362">
            <v>84</v>
          </cell>
          <cell r="AD2362">
            <v>65</v>
          </cell>
          <cell r="AE2362">
            <v>85</v>
          </cell>
          <cell r="AF2362">
            <v>68</v>
          </cell>
          <cell r="AG2362">
            <v>83</v>
          </cell>
          <cell r="AH2362">
            <v>70</v>
          </cell>
          <cell r="AI2362">
            <v>86</v>
          </cell>
          <cell r="AJ2362">
            <v>71</v>
          </cell>
          <cell r="AK2362">
            <v>92</v>
          </cell>
          <cell r="AL2362">
            <v>76</v>
          </cell>
          <cell r="AM2362">
            <v>90</v>
          </cell>
          <cell r="AN2362">
            <v>72</v>
          </cell>
          <cell r="AO2362">
            <v>75</v>
          </cell>
          <cell r="AP2362">
            <v>64.5</v>
          </cell>
          <cell r="AQ2362">
            <v>68</v>
          </cell>
          <cell r="AR2362">
            <v>64</v>
          </cell>
          <cell r="AS2362">
            <v>79</v>
          </cell>
          <cell r="AT2362">
            <v>64</v>
          </cell>
          <cell r="AU2362">
            <v>87</v>
          </cell>
          <cell r="AV2362">
            <v>73</v>
          </cell>
          <cell r="AW2362">
            <v>88</v>
          </cell>
          <cell r="AX2362">
            <v>73</v>
          </cell>
          <cell r="AY2362">
            <v>85</v>
          </cell>
          <cell r="AZ2362">
            <v>77</v>
          </cell>
        </row>
        <row r="2363">
          <cell r="B2363">
            <v>36768</v>
          </cell>
          <cell r="C2363">
            <v>70</v>
          </cell>
          <cell r="D2363">
            <v>42</v>
          </cell>
          <cell r="E2363">
            <v>93</v>
          </cell>
          <cell r="F2363">
            <v>75</v>
          </cell>
          <cell r="G2363">
            <v>70</v>
          </cell>
          <cell r="H2363">
            <v>42</v>
          </cell>
          <cell r="I2363">
            <v>103</v>
          </cell>
          <cell r="J2363">
            <v>67</v>
          </cell>
          <cell r="K2363">
            <v>81</v>
          </cell>
          <cell r="L2363">
            <v>64</v>
          </cell>
          <cell r="M2363">
            <v>82</v>
          </cell>
          <cell r="N2363">
            <v>68</v>
          </cell>
          <cell r="O2363">
            <v>81</v>
          </cell>
          <cell r="P2363">
            <v>70</v>
          </cell>
          <cell r="Q2363">
            <v>80</v>
          </cell>
          <cell r="R2363">
            <v>71</v>
          </cell>
          <cell r="S2363">
            <v>78</v>
          </cell>
          <cell r="T2363">
            <v>70</v>
          </cell>
          <cell r="U2363">
            <v>77</v>
          </cell>
          <cell r="V2363">
            <v>72</v>
          </cell>
          <cell r="W2363">
            <v>81</v>
          </cell>
          <cell r="X2363">
            <v>60</v>
          </cell>
          <cell r="Y2363">
            <v>79</v>
          </cell>
          <cell r="Z2363">
            <v>66</v>
          </cell>
          <cell r="AA2363">
            <v>75</v>
          </cell>
          <cell r="AB2363">
            <v>68</v>
          </cell>
          <cell r="AC2363">
            <v>83</v>
          </cell>
          <cell r="AD2363">
            <v>67</v>
          </cell>
          <cell r="AE2363">
            <v>83</v>
          </cell>
          <cell r="AF2363">
            <v>69</v>
          </cell>
          <cell r="AG2363">
            <v>81</v>
          </cell>
          <cell r="AH2363">
            <v>72</v>
          </cell>
          <cell r="AI2363">
            <v>84</v>
          </cell>
          <cell r="AJ2363">
            <v>70</v>
          </cell>
          <cell r="AK2363">
            <v>90</v>
          </cell>
          <cell r="AL2363">
            <v>72</v>
          </cell>
          <cell r="AM2363">
            <v>84</v>
          </cell>
          <cell r="AN2363">
            <v>67</v>
          </cell>
          <cell r="AO2363">
            <v>80</v>
          </cell>
          <cell r="AP2363">
            <v>62.5</v>
          </cell>
          <cell r="AQ2363">
            <v>76</v>
          </cell>
          <cell r="AR2363">
            <v>65</v>
          </cell>
          <cell r="AS2363">
            <v>79</v>
          </cell>
          <cell r="AT2363">
            <v>64</v>
          </cell>
          <cell r="AU2363">
            <v>90</v>
          </cell>
          <cell r="AV2363">
            <v>71</v>
          </cell>
          <cell r="AW2363">
            <v>91</v>
          </cell>
          <cell r="AX2363">
            <v>71</v>
          </cell>
          <cell r="AY2363">
            <v>88</v>
          </cell>
          <cell r="AZ2363">
            <v>73</v>
          </cell>
        </row>
        <row r="2364">
          <cell r="B2364">
            <v>36769</v>
          </cell>
          <cell r="C2364">
            <v>69</v>
          </cell>
          <cell r="D2364">
            <v>43</v>
          </cell>
          <cell r="E2364">
            <v>94</v>
          </cell>
          <cell r="F2364">
            <v>71</v>
          </cell>
          <cell r="G2364">
            <v>69</v>
          </cell>
          <cell r="H2364">
            <v>43</v>
          </cell>
          <cell r="I2364">
            <v>103</v>
          </cell>
          <cell r="J2364">
            <v>65</v>
          </cell>
          <cell r="K2364">
            <v>84</v>
          </cell>
          <cell r="L2364">
            <v>68</v>
          </cell>
          <cell r="M2364">
            <v>83</v>
          </cell>
          <cell r="N2364">
            <v>73</v>
          </cell>
          <cell r="O2364">
            <v>82</v>
          </cell>
          <cell r="P2364">
            <v>74</v>
          </cell>
          <cell r="Q2364">
            <v>81</v>
          </cell>
          <cell r="R2364">
            <v>74</v>
          </cell>
          <cell r="S2364">
            <v>83</v>
          </cell>
          <cell r="T2364">
            <v>72</v>
          </cell>
          <cell r="U2364">
            <v>86</v>
          </cell>
          <cell r="V2364">
            <v>74</v>
          </cell>
          <cell r="W2364">
            <v>75</v>
          </cell>
          <cell r="X2364">
            <v>67</v>
          </cell>
          <cell r="Y2364">
            <v>84</v>
          </cell>
          <cell r="Z2364">
            <v>71</v>
          </cell>
          <cell r="AA2364">
            <v>86</v>
          </cell>
          <cell r="AB2364">
            <v>72</v>
          </cell>
          <cell r="AC2364">
            <v>86</v>
          </cell>
          <cell r="AD2364">
            <v>71</v>
          </cell>
          <cell r="AE2364">
            <v>86</v>
          </cell>
          <cell r="AF2364">
            <v>72</v>
          </cell>
          <cell r="AG2364">
            <v>88</v>
          </cell>
          <cell r="AH2364">
            <v>69</v>
          </cell>
          <cell r="AI2364">
            <v>74</v>
          </cell>
          <cell r="AJ2364">
            <v>70</v>
          </cell>
          <cell r="AK2364">
            <v>86</v>
          </cell>
          <cell r="AL2364">
            <v>73</v>
          </cell>
          <cell r="AM2364">
            <v>82</v>
          </cell>
          <cell r="AN2364">
            <v>70</v>
          </cell>
          <cell r="AO2364">
            <v>78.5</v>
          </cell>
          <cell r="AP2364">
            <v>63.5</v>
          </cell>
          <cell r="AQ2364">
            <v>76</v>
          </cell>
          <cell r="AR2364">
            <v>66</v>
          </cell>
          <cell r="AS2364">
            <v>84</v>
          </cell>
          <cell r="AT2364">
            <v>67</v>
          </cell>
          <cell r="AU2364">
            <v>91</v>
          </cell>
          <cell r="AV2364">
            <v>72</v>
          </cell>
          <cell r="AW2364">
            <v>90</v>
          </cell>
          <cell r="AX2364">
            <v>72</v>
          </cell>
          <cell r="AY2364">
            <v>89</v>
          </cell>
          <cell r="AZ2364">
            <v>75</v>
          </cell>
        </row>
        <row r="2365">
          <cell r="B2365">
            <v>36770</v>
          </cell>
          <cell r="C2365">
            <v>69</v>
          </cell>
          <cell r="D2365">
            <v>43</v>
          </cell>
          <cell r="E2365">
            <v>94</v>
          </cell>
          <cell r="F2365">
            <v>71</v>
          </cell>
          <cell r="G2365">
            <v>69</v>
          </cell>
          <cell r="H2365">
            <v>43</v>
          </cell>
          <cell r="I2365">
            <v>103</v>
          </cell>
          <cell r="J2365">
            <v>65</v>
          </cell>
          <cell r="K2365">
            <v>84</v>
          </cell>
          <cell r="L2365">
            <v>68</v>
          </cell>
          <cell r="M2365">
            <v>83</v>
          </cell>
          <cell r="N2365">
            <v>73</v>
          </cell>
          <cell r="O2365">
            <v>82</v>
          </cell>
          <cell r="P2365">
            <v>74</v>
          </cell>
          <cell r="Q2365">
            <v>81</v>
          </cell>
          <cell r="R2365">
            <v>74</v>
          </cell>
          <cell r="S2365">
            <v>83</v>
          </cell>
          <cell r="T2365">
            <v>72</v>
          </cell>
          <cell r="U2365">
            <v>86</v>
          </cell>
          <cell r="V2365">
            <v>74</v>
          </cell>
          <cell r="W2365">
            <v>75</v>
          </cell>
          <cell r="X2365">
            <v>67</v>
          </cell>
          <cell r="Y2365">
            <v>84</v>
          </cell>
          <cell r="Z2365">
            <v>71</v>
          </cell>
          <cell r="AA2365">
            <v>86</v>
          </cell>
          <cell r="AB2365">
            <v>72</v>
          </cell>
          <cell r="AC2365">
            <v>86</v>
          </cell>
          <cell r="AD2365">
            <v>71</v>
          </cell>
          <cell r="AE2365">
            <v>86</v>
          </cell>
          <cell r="AF2365">
            <v>72</v>
          </cell>
          <cell r="AG2365">
            <v>88</v>
          </cell>
          <cell r="AH2365">
            <v>69</v>
          </cell>
          <cell r="AI2365">
            <v>74</v>
          </cell>
          <cell r="AJ2365">
            <v>70</v>
          </cell>
          <cell r="AK2365">
            <v>86</v>
          </cell>
          <cell r="AL2365">
            <v>73</v>
          </cell>
          <cell r="AM2365">
            <v>82</v>
          </cell>
          <cell r="AN2365">
            <v>70</v>
          </cell>
          <cell r="AO2365">
            <v>78.5</v>
          </cell>
          <cell r="AP2365">
            <v>63.5</v>
          </cell>
          <cell r="AQ2365">
            <v>76</v>
          </cell>
          <cell r="AR2365">
            <v>66</v>
          </cell>
          <cell r="AS2365">
            <v>84</v>
          </cell>
          <cell r="AT2365">
            <v>67</v>
          </cell>
          <cell r="AU2365">
            <v>91</v>
          </cell>
          <cell r="AV2365">
            <v>72</v>
          </cell>
          <cell r="AW2365">
            <v>90</v>
          </cell>
          <cell r="AX2365">
            <v>72</v>
          </cell>
          <cell r="AY2365">
            <v>89</v>
          </cell>
          <cell r="AZ2365">
            <v>75</v>
          </cell>
        </row>
        <row r="2366">
          <cell r="B2366">
            <v>36771</v>
          </cell>
          <cell r="C2366">
            <v>48</v>
          </cell>
          <cell r="D2366">
            <v>72</v>
          </cell>
          <cell r="E2366">
            <v>75</v>
          </cell>
          <cell r="F2366">
            <v>97</v>
          </cell>
          <cell r="G2366">
            <v>48</v>
          </cell>
          <cell r="H2366">
            <v>72</v>
          </cell>
          <cell r="I2366">
            <v>103</v>
          </cell>
          <cell r="J2366">
            <v>95</v>
          </cell>
          <cell r="K2366">
            <v>69</v>
          </cell>
          <cell r="L2366">
            <v>86</v>
          </cell>
          <cell r="M2366">
            <v>71</v>
          </cell>
          <cell r="N2366">
            <v>84</v>
          </cell>
          <cell r="O2366">
            <v>72</v>
          </cell>
          <cell r="P2366">
            <v>83</v>
          </cell>
          <cell r="Q2366">
            <v>73</v>
          </cell>
          <cell r="R2366">
            <v>85</v>
          </cell>
          <cell r="S2366">
            <v>70</v>
          </cell>
          <cell r="T2366">
            <v>86</v>
          </cell>
          <cell r="U2366">
            <v>76</v>
          </cell>
          <cell r="V2366">
            <v>87</v>
          </cell>
          <cell r="W2366">
            <v>67</v>
          </cell>
          <cell r="X2366">
            <v>78</v>
          </cell>
          <cell r="Y2366">
            <v>70</v>
          </cell>
          <cell r="Z2366">
            <v>79</v>
          </cell>
          <cell r="AA2366">
            <v>72</v>
          </cell>
          <cell r="AB2366">
            <v>84</v>
          </cell>
          <cell r="AC2366">
            <v>71</v>
          </cell>
          <cell r="AD2366">
            <v>82</v>
          </cell>
          <cell r="AE2366">
            <v>72</v>
          </cell>
          <cell r="AF2366">
            <v>86</v>
          </cell>
          <cell r="AG2366">
            <v>73</v>
          </cell>
          <cell r="AH2366">
            <v>86</v>
          </cell>
          <cell r="AI2366">
            <v>71</v>
          </cell>
          <cell r="AJ2366">
            <v>81</v>
          </cell>
          <cell r="AK2366">
            <v>71</v>
          </cell>
          <cell r="AL2366">
            <v>83</v>
          </cell>
          <cell r="AM2366">
            <v>72</v>
          </cell>
          <cell r="AN2366">
            <v>86</v>
          </cell>
          <cell r="AO2366">
            <v>62</v>
          </cell>
          <cell r="AP2366">
            <v>76</v>
          </cell>
          <cell r="AQ2366">
            <v>63</v>
          </cell>
          <cell r="AR2366">
            <v>76</v>
          </cell>
          <cell r="AS2366">
            <v>62</v>
          </cell>
          <cell r="AT2366">
            <v>84</v>
          </cell>
          <cell r="AU2366">
            <v>74</v>
          </cell>
          <cell r="AV2366">
            <v>92</v>
          </cell>
          <cell r="AW2366">
            <v>73</v>
          </cell>
          <cell r="AX2366">
            <v>93</v>
          </cell>
          <cell r="AY2366">
            <v>78</v>
          </cell>
          <cell r="AZ2366">
            <v>89</v>
          </cell>
        </row>
        <row r="2367">
          <cell r="B2367">
            <v>36772</v>
          </cell>
          <cell r="C2367">
            <v>48</v>
          </cell>
          <cell r="D2367">
            <v>72</v>
          </cell>
          <cell r="E2367">
            <v>75</v>
          </cell>
          <cell r="F2367">
            <v>97</v>
          </cell>
          <cell r="G2367">
            <v>48</v>
          </cell>
          <cell r="H2367">
            <v>72</v>
          </cell>
          <cell r="I2367">
            <v>103</v>
          </cell>
          <cell r="J2367">
            <v>95</v>
          </cell>
          <cell r="K2367">
            <v>69</v>
          </cell>
          <cell r="L2367">
            <v>86</v>
          </cell>
          <cell r="M2367">
            <v>71</v>
          </cell>
          <cell r="N2367">
            <v>84</v>
          </cell>
          <cell r="O2367">
            <v>72</v>
          </cell>
          <cell r="P2367">
            <v>83</v>
          </cell>
          <cell r="Q2367">
            <v>73</v>
          </cell>
          <cell r="R2367">
            <v>85</v>
          </cell>
          <cell r="S2367">
            <v>70</v>
          </cell>
          <cell r="T2367">
            <v>86</v>
          </cell>
          <cell r="U2367">
            <v>76</v>
          </cell>
          <cell r="V2367">
            <v>87</v>
          </cell>
          <cell r="W2367">
            <v>67</v>
          </cell>
          <cell r="X2367">
            <v>78</v>
          </cell>
          <cell r="Y2367">
            <v>70</v>
          </cell>
          <cell r="Z2367">
            <v>79</v>
          </cell>
          <cell r="AA2367">
            <v>72</v>
          </cell>
          <cell r="AB2367">
            <v>84</v>
          </cell>
          <cell r="AC2367">
            <v>71</v>
          </cell>
          <cell r="AD2367">
            <v>82</v>
          </cell>
          <cell r="AE2367">
            <v>72</v>
          </cell>
          <cell r="AF2367">
            <v>86</v>
          </cell>
          <cell r="AG2367">
            <v>73</v>
          </cell>
          <cell r="AH2367">
            <v>86</v>
          </cell>
          <cell r="AI2367">
            <v>71</v>
          </cell>
          <cell r="AJ2367">
            <v>81</v>
          </cell>
          <cell r="AK2367">
            <v>71</v>
          </cell>
          <cell r="AL2367">
            <v>83</v>
          </cell>
          <cell r="AM2367">
            <v>72</v>
          </cell>
          <cell r="AN2367">
            <v>86</v>
          </cell>
          <cell r="AO2367">
            <v>62</v>
          </cell>
          <cell r="AP2367">
            <v>76</v>
          </cell>
          <cell r="AQ2367">
            <v>63</v>
          </cell>
          <cell r="AR2367">
            <v>76</v>
          </cell>
          <cell r="AS2367">
            <v>62</v>
          </cell>
          <cell r="AT2367">
            <v>84</v>
          </cell>
          <cell r="AU2367">
            <v>74</v>
          </cell>
          <cell r="AV2367">
            <v>92</v>
          </cell>
          <cell r="AW2367">
            <v>73</v>
          </cell>
          <cell r="AX2367">
            <v>93</v>
          </cell>
          <cell r="AY2367">
            <v>78</v>
          </cell>
          <cell r="AZ2367">
            <v>89</v>
          </cell>
        </row>
        <row r="2368">
          <cell r="B2368">
            <v>36773</v>
          </cell>
          <cell r="C2368">
            <v>79</v>
          </cell>
          <cell r="D2368">
            <v>40</v>
          </cell>
          <cell r="E2368">
            <v>104</v>
          </cell>
          <cell r="F2368">
            <v>76</v>
          </cell>
          <cell r="G2368">
            <v>79</v>
          </cell>
          <cell r="H2368">
            <v>40</v>
          </cell>
          <cell r="I2368">
            <v>103</v>
          </cell>
          <cell r="J2368">
            <v>68</v>
          </cell>
          <cell r="K2368">
            <v>86</v>
          </cell>
          <cell r="L2368">
            <v>67</v>
          </cell>
          <cell r="M2368">
            <v>86</v>
          </cell>
          <cell r="N2368">
            <v>71</v>
          </cell>
          <cell r="O2368">
            <v>87</v>
          </cell>
          <cell r="P2368">
            <v>71</v>
          </cell>
          <cell r="Q2368">
            <v>85</v>
          </cell>
          <cell r="R2368">
            <v>73</v>
          </cell>
          <cell r="S2368">
            <v>86</v>
          </cell>
          <cell r="T2368">
            <v>72</v>
          </cell>
          <cell r="U2368">
            <v>78</v>
          </cell>
          <cell r="V2368">
            <v>74</v>
          </cell>
          <cell r="W2368">
            <v>84</v>
          </cell>
          <cell r="X2368">
            <v>67</v>
          </cell>
          <cell r="Y2368">
            <v>77</v>
          </cell>
          <cell r="Z2368">
            <v>71</v>
          </cell>
          <cell r="AA2368">
            <v>79</v>
          </cell>
          <cell r="AB2368">
            <v>72</v>
          </cell>
          <cell r="AC2368">
            <v>79</v>
          </cell>
          <cell r="AD2368">
            <v>70</v>
          </cell>
          <cell r="AE2368">
            <v>87</v>
          </cell>
          <cell r="AF2368">
            <v>70</v>
          </cell>
          <cell r="AG2368">
            <v>83</v>
          </cell>
          <cell r="AH2368">
            <v>72</v>
          </cell>
          <cell r="AI2368">
            <v>87</v>
          </cell>
          <cell r="AJ2368">
            <v>70</v>
          </cell>
          <cell r="AK2368">
            <v>91</v>
          </cell>
          <cell r="AL2368">
            <v>70</v>
          </cell>
          <cell r="AM2368">
            <v>89</v>
          </cell>
          <cell r="AN2368">
            <v>72</v>
          </cell>
          <cell r="AO2368">
            <v>78</v>
          </cell>
          <cell r="AP2368">
            <v>59.5</v>
          </cell>
          <cell r="AQ2368">
            <v>77</v>
          </cell>
          <cell r="AR2368">
            <v>61</v>
          </cell>
          <cell r="AS2368">
            <v>64</v>
          </cell>
          <cell r="AT2368">
            <v>63</v>
          </cell>
          <cell r="AU2368">
            <v>91</v>
          </cell>
          <cell r="AV2368">
            <v>73</v>
          </cell>
          <cell r="AW2368">
            <v>93</v>
          </cell>
          <cell r="AX2368">
            <v>74</v>
          </cell>
          <cell r="AY2368">
            <v>91</v>
          </cell>
          <cell r="AZ2368">
            <v>79</v>
          </cell>
        </row>
        <row r="2369">
          <cell r="B2369">
            <v>36774</v>
          </cell>
          <cell r="C2369">
            <v>79</v>
          </cell>
          <cell r="D2369">
            <v>41</v>
          </cell>
          <cell r="E2369">
            <v>104</v>
          </cell>
          <cell r="F2369">
            <v>79</v>
          </cell>
          <cell r="G2369">
            <v>79</v>
          </cell>
          <cell r="H2369">
            <v>41</v>
          </cell>
          <cell r="I2369">
            <v>103</v>
          </cell>
          <cell r="J2369">
            <v>77</v>
          </cell>
          <cell r="K2369">
            <v>68</v>
          </cell>
          <cell r="L2369">
            <v>48</v>
          </cell>
          <cell r="M2369">
            <v>69</v>
          </cell>
          <cell r="N2369">
            <v>57</v>
          </cell>
          <cell r="O2369">
            <v>70</v>
          </cell>
          <cell r="P2369">
            <v>61</v>
          </cell>
          <cell r="Q2369">
            <v>70</v>
          </cell>
          <cell r="R2369">
            <v>62</v>
          </cell>
          <cell r="S2369">
            <v>65</v>
          </cell>
          <cell r="T2369">
            <v>65</v>
          </cell>
          <cell r="U2369">
            <v>71</v>
          </cell>
          <cell r="V2369">
            <v>70</v>
          </cell>
          <cell r="W2369">
            <v>73</v>
          </cell>
          <cell r="X2369">
            <v>63</v>
          </cell>
          <cell r="Y2369">
            <v>69</v>
          </cell>
          <cell r="Z2369">
            <v>67</v>
          </cell>
          <cell r="AA2369">
            <v>71</v>
          </cell>
          <cell r="AB2369">
            <v>70</v>
          </cell>
          <cell r="AC2369">
            <v>75</v>
          </cell>
          <cell r="AD2369">
            <v>67</v>
          </cell>
          <cell r="AE2369">
            <v>78</v>
          </cell>
          <cell r="AF2369">
            <v>71</v>
          </cell>
          <cell r="AG2369">
            <v>79</v>
          </cell>
          <cell r="AH2369">
            <v>73</v>
          </cell>
          <cell r="AI2369">
            <v>81</v>
          </cell>
          <cell r="AJ2369">
            <v>70</v>
          </cell>
          <cell r="AK2369">
            <v>85</v>
          </cell>
          <cell r="AL2369">
            <v>71</v>
          </cell>
          <cell r="AM2369">
            <v>83</v>
          </cell>
          <cell r="AN2369">
            <v>72</v>
          </cell>
          <cell r="AO2369">
            <v>82.5</v>
          </cell>
          <cell r="AP2369">
            <v>58</v>
          </cell>
          <cell r="AQ2369">
            <v>83</v>
          </cell>
          <cell r="AR2369">
            <v>60</v>
          </cell>
          <cell r="AS2369">
            <v>64</v>
          </cell>
          <cell r="AT2369">
            <v>42</v>
          </cell>
          <cell r="AU2369">
            <v>88</v>
          </cell>
          <cell r="AV2369">
            <v>73</v>
          </cell>
          <cell r="AW2369">
            <v>93</v>
          </cell>
          <cell r="AX2369">
            <v>74</v>
          </cell>
          <cell r="AY2369">
            <v>84</v>
          </cell>
          <cell r="AZ2369">
            <v>77</v>
          </cell>
        </row>
        <row r="2370">
          <cell r="B2370">
            <v>36775</v>
          </cell>
          <cell r="C2370">
            <v>72</v>
          </cell>
          <cell r="D2370">
            <v>52</v>
          </cell>
          <cell r="E2370">
            <v>102</v>
          </cell>
          <cell r="F2370">
            <v>86</v>
          </cell>
          <cell r="G2370">
            <v>72</v>
          </cell>
          <cell r="H2370">
            <v>52</v>
          </cell>
          <cell r="I2370">
            <v>103</v>
          </cell>
          <cell r="J2370">
            <v>75</v>
          </cell>
          <cell r="K2370">
            <v>70</v>
          </cell>
          <cell r="L2370">
            <v>45</v>
          </cell>
          <cell r="M2370">
            <v>70</v>
          </cell>
          <cell r="N2370">
            <v>50</v>
          </cell>
          <cell r="O2370">
            <v>69</v>
          </cell>
          <cell r="P2370">
            <v>51</v>
          </cell>
          <cell r="Q2370">
            <v>71</v>
          </cell>
          <cell r="R2370">
            <v>55</v>
          </cell>
          <cell r="S2370">
            <v>70</v>
          </cell>
          <cell r="T2370">
            <v>54</v>
          </cell>
          <cell r="U2370">
            <v>73</v>
          </cell>
          <cell r="V2370">
            <v>67</v>
          </cell>
          <cell r="W2370">
            <v>62</v>
          </cell>
          <cell r="X2370">
            <v>55</v>
          </cell>
          <cell r="Y2370">
            <v>67</v>
          </cell>
          <cell r="Z2370">
            <v>55</v>
          </cell>
          <cell r="AA2370">
            <v>69</v>
          </cell>
          <cell r="AB2370">
            <v>58</v>
          </cell>
          <cell r="AC2370">
            <v>64</v>
          </cell>
          <cell r="AD2370">
            <v>58</v>
          </cell>
          <cell r="AE2370">
            <v>65</v>
          </cell>
          <cell r="AF2370">
            <v>62</v>
          </cell>
          <cell r="AG2370">
            <v>70</v>
          </cell>
          <cell r="AH2370">
            <v>66</v>
          </cell>
          <cell r="AI2370">
            <v>64</v>
          </cell>
          <cell r="AJ2370">
            <v>62</v>
          </cell>
          <cell r="AK2370">
            <v>66</v>
          </cell>
          <cell r="AL2370">
            <v>65</v>
          </cell>
          <cell r="AM2370">
            <v>64</v>
          </cell>
          <cell r="AN2370">
            <v>64</v>
          </cell>
          <cell r="AO2370">
            <v>89</v>
          </cell>
          <cell r="AP2370">
            <v>57</v>
          </cell>
          <cell r="AQ2370">
            <v>92</v>
          </cell>
          <cell r="AR2370">
            <v>60</v>
          </cell>
          <cell r="AS2370">
            <v>67</v>
          </cell>
          <cell r="AT2370">
            <v>40</v>
          </cell>
          <cell r="AU2370">
            <v>87</v>
          </cell>
          <cell r="AV2370">
            <v>73</v>
          </cell>
          <cell r="AW2370">
            <v>91</v>
          </cell>
          <cell r="AX2370">
            <v>72</v>
          </cell>
          <cell r="AY2370">
            <v>89</v>
          </cell>
          <cell r="AZ2370">
            <v>76</v>
          </cell>
        </row>
        <row r="2371">
          <cell r="B2371">
            <v>36776</v>
          </cell>
          <cell r="C2371">
            <v>79</v>
          </cell>
          <cell r="D2371">
            <v>47</v>
          </cell>
          <cell r="E2371">
            <v>107</v>
          </cell>
          <cell r="F2371">
            <v>83</v>
          </cell>
          <cell r="G2371">
            <v>79</v>
          </cell>
          <cell r="H2371">
            <v>47</v>
          </cell>
          <cell r="I2371">
            <v>103</v>
          </cell>
          <cell r="J2371">
            <v>72</v>
          </cell>
          <cell r="K2371">
            <v>72</v>
          </cell>
          <cell r="L2371">
            <v>43</v>
          </cell>
          <cell r="M2371">
            <v>72</v>
          </cell>
          <cell r="N2371">
            <v>47</v>
          </cell>
          <cell r="O2371">
            <v>71</v>
          </cell>
          <cell r="P2371">
            <v>50</v>
          </cell>
          <cell r="Q2371">
            <v>73</v>
          </cell>
          <cell r="R2371">
            <v>57</v>
          </cell>
          <cell r="S2371">
            <v>76</v>
          </cell>
          <cell r="T2371">
            <v>54</v>
          </cell>
          <cell r="U2371">
            <v>75</v>
          </cell>
          <cell r="V2371">
            <v>67</v>
          </cell>
          <cell r="W2371">
            <v>72</v>
          </cell>
          <cell r="X2371">
            <v>56</v>
          </cell>
          <cell r="Y2371">
            <v>72</v>
          </cell>
          <cell r="Z2371">
            <v>56</v>
          </cell>
          <cell r="AA2371">
            <v>76</v>
          </cell>
          <cell r="AB2371">
            <v>58</v>
          </cell>
          <cell r="AC2371">
            <v>76</v>
          </cell>
          <cell r="AD2371">
            <v>60</v>
          </cell>
          <cell r="AE2371">
            <v>81</v>
          </cell>
          <cell r="AF2371">
            <v>63</v>
          </cell>
          <cell r="AG2371">
            <v>77</v>
          </cell>
          <cell r="AH2371">
            <v>68</v>
          </cell>
          <cell r="AI2371">
            <v>65</v>
          </cell>
          <cell r="AJ2371">
            <v>60</v>
          </cell>
          <cell r="AK2371">
            <v>71</v>
          </cell>
          <cell r="AL2371">
            <v>63</v>
          </cell>
          <cell r="AM2371">
            <v>69</v>
          </cell>
          <cell r="AN2371">
            <v>63</v>
          </cell>
          <cell r="AO2371">
            <v>78.5</v>
          </cell>
          <cell r="AP2371">
            <v>60.5</v>
          </cell>
          <cell r="AQ2371">
            <v>77</v>
          </cell>
          <cell r="AR2371">
            <v>61</v>
          </cell>
          <cell r="AS2371">
            <v>72</v>
          </cell>
          <cell r="AT2371">
            <v>42</v>
          </cell>
          <cell r="AU2371">
            <v>83</v>
          </cell>
          <cell r="AV2371">
            <v>73</v>
          </cell>
          <cell r="AW2371">
            <v>91</v>
          </cell>
          <cell r="AX2371">
            <v>73</v>
          </cell>
          <cell r="AY2371">
            <v>89</v>
          </cell>
          <cell r="AZ2371">
            <v>76</v>
          </cell>
        </row>
        <row r="2372">
          <cell r="B2372">
            <v>36777</v>
          </cell>
          <cell r="C2372">
            <v>79</v>
          </cell>
          <cell r="D2372">
            <v>47</v>
          </cell>
          <cell r="E2372">
            <v>107</v>
          </cell>
          <cell r="F2372">
            <v>83</v>
          </cell>
          <cell r="G2372">
            <v>79</v>
          </cell>
          <cell r="H2372">
            <v>47</v>
          </cell>
          <cell r="I2372">
            <v>103</v>
          </cell>
          <cell r="J2372">
            <v>72</v>
          </cell>
          <cell r="K2372">
            <v>72</v>
          </cell>
          <cell r="L2372">
            <v>43</v>
          </cell>
          <cell r="M2372">
            <v>72</v>
          </cell>
          <cell r="N2372">
            <v>47</v>
          </cell>
          <cell r="O2372">
            <v>71</v>
          </cell>
          <cell r="P2372">
            <v>50</v>
          </cell>
          <cell r="Q2372">
            <v>73</v>
          </cell>
          <cell r="R2372">
            <v>57</v>
          </cell>
          <cell r="S2372">
            <v>76</v>
          </cell>
          <cell r="T2372">
            <v>54</v>
          </cell>
          <cell r="U2372">
            <v>75</v>
          </cell>
          <cell r="V2372">
            <v>67</v>
          </cell>
          <cell r="W2372">
            <v>72</v>
          </cell>
          <cell r="X2372">
            <v>56</v>
          </cell>
          <cell r="Y2372">
            <v>72</v>
          </cell>
          <cell r="Z2372">
            <v>56</v>
          </cell>
          <cell r="AA2372">
            <v>76</v>
          </cell>
          <cell r="AB2372">
            <v>58</v>
          </cell>
          <cell r="AC2372">
            <v>76</v>
          </cell>
          <cell r="AD2372">
            <v>60</v>
          </cell>
          <cell r="AE2372">
            <v>81</v>
          </cell>
          <cell r="AF2372">
            <v>63</v>
          </cell>
          <cell r="AG2372">
            <v>77</v>
          </cell>
          <cell r="AH2372">
            <v>68</v>
          </cell>
          <cell r="AI2372">
            <v>65</v>
          </cell>
          <cell r="AJ2372">
            <v>60</v>
          </cell>
          <cell r="AK2372">
            <v>71</v>
          </cell>
          <cell r="AL2372">
            <v>63</v>
          </cell>
          <cell r="AM2372">
            <v>69</v>
          </cell>
          <cell r="AN2372">
            <v>63</v>
          </cell>
          <cell r="AO2372">
            <v>78.5</v>
          </cell>
          <cell r="AP2372">
            <v>60.5</v>
          </cell>
          <cell r="AQ2372">
            <v>77</v>
          </cell>
          <cell r="AR2372">
            <v>61</v>
          </cell>
          <cell r="AS2372">
            <v>72</v>
          </cell>
          <cell r="AT2372">
            <v>42</v>
          </cell>
          <cell r="AU2372">
            <v>83</v>
          </cell>
          <cell r="AV2372">
            <v>73</v>
          </cell>
          <cell r="AW2372">
            <v>91</v>
          </cell>
          <cell r="AX2372">
            <v>73</v>
          </cell>
          <cell r="AY2372">
            <v>89</v>
          </cell>
          <cell r="AZ2372">
            <v>76</v>
          </cell>
        </row>
        <row r="2373">
          <cell r="B2373">
            <v>36778</v>
          </cell>
          <cell r="C2373">
            <v>79</v>
          </cell>
          <cell r="D2373">
            <v>47</v>
          </cell>
          <cell r="E2373">
            <v>107</v>
          </cell>
          <cell r="F2373">
            <v>83</v>
          </cell>
          <cell r="G2373">
            <v>79</v>
          </cell>
          <cell r="H2373">
            <v>47</v>
          </cell>
          <cell r="I2373">
            <v>103</v>
          </cell>
          <cell r="J2373">
            <v>72</v>
          </cell>
          <cell r="K2373">
            <v>72</v>
          </cell>
          <cell r="L2373">
            <v>43</v>
          </cell>
          <cell r="M2373">
            <v>72</v>
          </cell>
          <cell r="N2373">
            <v>47</v>
          </cell>
          <cell r="O2373">
            <v>71</v>
          </cell>
          <cell r="P2373">
            <v>50</v>
          </cell>
          <cell r="Q2373">
            <v>73</v>
          </cell>
          <cell r="R2373">
            <v>57</v>
          </cell>
          <cell r="S2373">
            <v>76</v>
          </cell>
          <cell r="T2373">
            <v>54</v>
          </cell>
          <cell r="U2373">
            <v>75</v>
          </cell>
          <cell r="V2373">
            <v>67</v>
          </cell>
          <cell r="W2373">
            <v>72</v>
          </cell>
          <cell r="X2373">
            <v>56</v>
          </cell>
          <cell r="Y2373">
            <v>72</v>
          </cell>
          <cell r="Z2373">
            <v>56</v>
          </cell>
          <cell r="AA2373">
            <v>76</v>
          </cell>
          <cell r="AB2373">
            <v>58</v>
          </cell>
          <cell r="AC2373">
            <v>76</v>
          </cell>
          <cell r="AD2373">
            <v>60</v>
          </cell>
          <cell r="AE2373">
            <v>81</v>
          </cell>
          <cell r="AF2373">
            <v>63</v>
          </cell>
          <cell r="AG2373">
            <v>77</v>
          </cell>
          <cell r="AH2373">
            <v>68</v>
          </cell>
          <cell r="AI2373">
            <v>65</v>
          </cell>
          <cell r="AJ2373">
            <v>60</v>
          </cell>
          <cell r="AK2373">
            <v>71</v>
          </cell>
          <cell r="AL2373">
            <v>63</v>
          </cell>
          <cell r="AM2373">
            <v>69</v>
          </cell>
          <cell r="AN2373">
            <v>63</v>
          </cell>
          <cell r="AO2373">
            <v>78.5</v>
          </cell>
          <cell r="AP2373">
            <v>60.5</v>
          </cell>
          <cell r="AQ2373">
            <v>77</v>
          </cell>
          <cell r="AR2373">
            <v>61</v>
          </cell>
          <cell r="AS2373">
            <v>72</v>
          </cell>
          <cell r="AT2373">
            <v>42</v>
          </cell>
          <cell r="AU2373">
            <v>83</v>
          </cell>
          <cell r="AV2373">
            <v>73</v>
          </cell>
          <cell r="AW2373">
            <v>91</v>
          </cell>
          <cell r="AX2373">
            <v>73</v>
          </cell>
          <cell r="AY2373">
            <v>89</v>
          </cell>
          <cell r="AZ2373">
            <v>76</v>
          </cell>
        </row>
        <row r="2374">
          <cell r="B2374">
            <v>36779</v>
          </cell>
          <cell r="C2374">
            <v>76</v>
          </cell>
          <cell r="D2374">
            <v>44</v>
          </cell>
          <cell r="E2374">
            <v>100</v>
          </cell>
          <cell r="F2374">
            <v>82</v>
          </cell>
          <cell r="G2374">
            <v>76</v>
          </cell>
          <cell r="H2374">
            <v>44</v>
          </cell>
          <cell r="I2374">
            <v>103</v>
          </cell>
          <cell r="J2374">
            <v>80</v>
          </cell>
          <cell r="K2374">
            <v>83</v>
          </cell>
          <cell r="L2374">
            <v>61</v>
          </cell>
          <cell r="M2374">
            <v>84</v>
          </cell>
          <cell r="N2374">
            <v>64</v>
          </cell>
          <cell r="O2374">
            <v>85</v>
          </cell>
          <cell r="P2374">
            <v>62</v>
          </cell>
          <cell r="Q2374">
            <v>84</v>
          </cell>
          <cell r="R2374">
            <v>69</v>
          </cell>
          <cell r="S2374">
            <v>84</v>
          </cell>
          <cell r="T2374">
            <v>63</v>
          </cell>
          <cell r="U2374">
            <v>80</v>
          </cell>
          <cell r="V2374">
            <v>66</v>
          </cell>
          <cell r="W2374">
            <v>81</v>
          </cell>
          <cell r="X2374">
            <v>60</v>
          </cell>
          <cell r="Y2374">
            <v>84</v>
          </cell>
          <cell r="Z2374">
            <v>63</v>
          </cell>
          <cell r="AA2374">
            <v>85</v>
          </cell>
          <cell r="AB2374">
            <v>61</v>
          </cell>
          <cell r="AC2374">
            <v>85</v>
          </cell>
          <cell r="AD2374">
            <v>61</v>
          </cell>
          <cell r="AE2374">
            <v>88</v>
          </cell>
          <cell r="AF2374">
            <v>62</v>
          </cell>
          <cell r="AG2374">
            <v>86</v>
          </cell>
          <cell r="AH2374">
            <v>71</v>
          </cell>
          <cell r="AI2374">
            <v>83</v>
          </cell>
          <cell r="AJ2374">
            <v>64</v>
          </cell>
          <cell r="AK2374">
            <v>88</v>
          </cell>
          <cell r="AL2374">
            <v>69</v>
          </cell>
          <cell r="AM2374">
            <v>87</v>
          </cell>
          <cell r="AN2374">
            <v>65</v>
          </cell>
          <cell r="AO2374">
            <v>82.5</v>
          </cell>
          <cell r="AP2374">
            <v>60</v>
          </cell>
          <cell r="AQ2374">
            <v>72</v>
          </cell>
          <cell r="AR2374">
            <v>58</v>
          </cell>
          <cell r="AS2374">
            <v>78</v>
          </cell>
          <cell r="AT2374">
            <v>60</v>
          </cell>
          <cell r="AU2374">
            <v>88</v>
          </cell>
          <cell r="AV2374">
            <v>78</v>
          </cell>
          <cell r="AW2374">
            <v>90</v>
          </cell>
          <cell r="AX2374">
            <v>76</v>
          </cell>
          <cell r="AY2374">
            <v>94</v>
          </cell>
          <cell r="AZ2374">
            <v>77</v>
          </cell>
        </row>
        <row r="2375">
          <cell r="B2375">
            <v>36780</v>
          </cell>
          <cell r="C2375">
            <v>79</v>
          </cell>
          <cell r="D2375">
            <v>54</v>
          </cell>
          <cell r="E2375">
            <v>102</v>
          </cell>
          <cell r="F2375">
            <v>83</v>
          </cell>
          <cell r="G2375">
            <v>79</v>
          </cell>
          <cell r="H2375">
            <v>54</v>
          </cell>
          <cell r="I2375">
            <v>103</v>
          </cell>
          <cell r="J2375">
            <v>71</v>
          </cell>
          <cell r="K2375">
            <v>81</v>
          </cell>
          <cell r="L2375">
            <v>63</v>
          </cell>
          <cell r="M2375">
            <v>79</v>
          </cell>
          <cell r="N2375">
            <v>65</v>
          </cell>
          <cell r="O2375">
            <v>81</v>
          </cell>
          <cell r="P2375">
            <v>64</v>
          </cell>
          <cell r="Q2375">
            <v>82</v>
          </cell>
          <cell r="R2375">
            <v>68</v>
          </cell>
          <cell r="S2375">
            <v>82</v>
          </cell>
          <cell r="T2375">
            <v>63</v>
          </cell>
          <cell r="U2375">
            <v>81</v>
          </cell>
          <cell r="V2375">
            <v>68</v>
          </cell>
          <cell r="W2375">
            <v>81</v>
          </cell>
          <cell r="X2375">
            <v>61</v>
          </cell>
          <cell r="Y2375">
            <v>83</v>
          </cell>
          <cell r="Z2375">
            <v>67</v>
          </cell>
          <cell r="AA2375">
            <v>84</v>
          </cell>
          <cell r="AB2375">
            <v>64</v>
          </cell>
          <cell r="AC2375">
            <v>85</v>
          </cell>
          <cell r="AD2375">
            <v>64</v>
          </cell>
          <cell r="AE2375">
            <v>87</v>
          </cell>
          <cell r="AF2375">
            <v>65</v>
          </cell>
          <cell r="AG2375">
            <v>87</v>
          </cell>
          <cell r="AH2375">
            <v>66</v>
          </cell>
          <cell r="AI2375">
            <v>85</v>
          </cell>
          <cell r="AJ2375">
            <v>66</v>
          </cell>
          <cell r="AK2375">
            <v>88</v>
          </cell>
          <cell r="AL2375">
            <v>69</v>
          </cell>
          <cell r="AM2375">
            <v>87</v>
          </cell>
          <cell r="AN2375">
            <v>65</v>
          </cell>
          <cell r="AO2375">
            <v>94.5</v>
          </cell>
          <cell r="AP2375">
            <v>60.5</v>
          </cell>
          <cell r="AQ2375">
            <v>95</v>
          </cell>
          <cell r="AR2375">
            <v>58</v>
          </cell>
          <cell r="AS2375">
            <v>76</v>
          </cell>
          <cell r="AT2375">
            <v>62</v>
          </cell>
          <cell r="AU2375">
            <v>86</v>
          </cell>
          <cell r="AV2375">
            <v>77</v>
          </cell>
          <cell r="AW2375">
            <v>89</v>
          </cell>
          <cell r="AX2375">
            <v>74</v>
          </cell>
          <cell r="AY2375">
            <v>92</v>
          </cell>
          <cell r="AZ2375">
            <v>74</v>
          </cell>
        </row>
        <row r="2376">
          <cell r="B2376">
            <v>36781</v>
          </cell>
          <cell r="C2376">
            <v>83</v>
          </cell>
          <cell r="D2376">
            <v>53</v>
          </cell>
          <cell r="E2376">
            <v>105</v>
          </cell>
          <cell r="F2376">
            <v>80</v>
          </cell>
          <cell r="G2376">
            <v>83</v>
          </cell>
          <cell r="H2376">
            <v>53</v>
          </cell>
          <cell r="I2376">
            <v>103</v>
          </cell>
          <cell r="J2376">
            <v>70</v>
          </cell>
          <cell r="K2376">
            <v>83</v>
          </cell>
          <cell r="L2376">
            <v>69</v>
          </cell>
          <cell r="M2376">
            <v>83</v>
          </cell>
          <cell r="N2376">
            <v>68</v>
          </cell>
          <cell r="O2376">
            <v>84</v>
          </cell>
          <cell r="P2376">
            <v>69</v>
          </cell>
          <cell r="Q2376">
            <v>83</v>
          </cell>
          <cell r="R2376">
            <v>70</v>
          </cell>
          <cell r="S2376">
            <v>84</v>
          </cell>
          <cell r="T2376">
            <v>66</v>
          </cell>
          <cell r="U2376">
            <v>87</v>
          </cell>
          <cell r="V2376">
            <v>67</v>
          </cell>
          <cell r="W2376">
            <v>81</v>
          </cell>
          <cell r="X2376">
            <v>60</v>
          </cell>
          <cell r="Y2376">
            <v>83</v>
          </cell>
          <cell r="Z2376">
            <v>64</v>
          </cell>
          <cell r="AA2376">
            <v>86</v>
          </cell>
          <cell r="AB2376">
            <v>64</v>
          </cell>
          <cell r="AC2376">
            <v>84</v>
          </cell>
          <cell r="AD2376">
            <v>61</v>
          </cell>
          <cell r="AE2376">
            <v>87</v>
          </cell>
          <cell r="AF2376">
            <v>63</v>
          </cell>
          <cell r="AG2376">
            <v>89</v>
          </cell>
          <cell r="AH2376">
            <v>69</v>
          </cell>
          <cell r="AI2376">
            <v>86</v>
          </cell>
          <cell r="AJ2376">
            <v>67</v>
          </cell>
          <cell r="AK2376">
            <v>89</v>
          </cell>
          <cell r="AL2376">
            <v>66</v>
          </cell>
          <cell r="AM2376">
            <v>87</v>
          </cell>
          <cell r="AN2376">
            <v>63</v>
          </cell>
          <cell r="AO2376">
            <v>90.5</v>
          </cell>
          <cell r="AP2376">
            <v>63</v>
          </cell>
          <cell r="AQ2376">
            <v>93</v>
          </cell>
          <cell r="AR2376">
            <v>65</v>
          </cell>
          <cell r="AS2376">
            <v>73</v>
          </cell>
          <cell r="AT2376">
            <v>68</v>
          </cell>
          <cell r="AU2376">
            <v>87</v>
          </cell>
          <cell r="AV2376">
            <v>71</v>
          </cell>
          <cell r="AW2376">
            <v>92</v>
          </cell>
          <cell r="AX2376">
            <v>70</v>
          </cell>
          <cell r="AY2376">
            <v>89</v>
          </cell>
          <cell r="AZ2376">
            <v>72</v>
          </cell>
        </row>
        <row r="2377">
          <cell r="B2377">
            <v>36782</v>
          </cell>
          <cell r="C2377">
            <v>39</v>
          </cell>
          <cell r="D2377">
            <v>83</v>
          </cell>
          <cell r="E2377">
            <v>81</v>
          </cell>
          <cell r="F2377">
            <v>105</v>
          </cell>
          <cell r="G2377">
            <v>39</v>
          </cell>
          <cell r="H2377">
            <v>83</v>
          </cell>
          <cell r="I2377">
            <v>103</v>
          </cell>
          <cell r="J2377">
            <v>101</v>
          </cell>
          <cell r="K2377">
            <v>64</v>
          </cell>
          <cell r="L2377">
            <v>83</v>
          </cell>
          <cell r="M2377">
            <v>70</v>
          </cell>
          <cell r="N2377">
            <v>83</v>
          </cell>
          <cell r="O2377">
            <v>72</v>
          </cell>
          <cell r="P2377">
            <v>84</v>
          </cell>
          <cell r="Q2377">
            <v>72</v>
          </cell>
          <cell r="R2377">
            <v>83</v>
          </cell>
          <cell r="S2377">
            <v>67</v>
          </cell>
          <cell r="T2377">
            <v>84</v>
          </cell>
          <cell r="U2377">
            <v>70</v>
          </cell>
          <cell r="V2377">
            <v>87</v>
          </cell>
          <cell r="W2377">
            <v>60</v>
          </cell>
          <cell r="X2377">
            <v>81</v>
          </cell>
          <cell r="Y2377">
            <v>66</v>
          </cell>
          <cell r="Z2377">
            <v>83</v>
          </cell>
          <cell r="AA2377">
            <v>64</v>
          </cell>
          <cell r="AB2377">
            <v>86</v>
          </cell>
          <cell r="AC2377">
            <v>64</v>
          </cell>
          <cell r="AD2377">
            <v>84</v>
          </cell>
          <cell r="AE2377">
            <v>66</v>
          </cell>
          <cell r="AF2377">
            <v>87</v>
          </cell>
          <cell r="AG2377">
            <v>71</v>
          </cell>
          <cell r="AH2377">
            <v>89</v>
          </cell>
          <cell r="AI2377">
            <v>69</v>
          </cell>
          <cell r="AJ2377">
            <v>86</v>
          </cell>
          <cell r="AK2377">
            <v>69</v>
          </cell>
          <cell r="AL2377">
            <v>89</v>
          </cell>
          <cell r="AM2377">
            <v>63</v>
          </cell>
          <cell r="AN2377">
            <v>87</v>
          </cell>
          <cell r="AO2377">
            <v>76</v>
          </cell>
          <cell r="AP2377">
            <v>77.5</v>
          </cell>
          <cell r="AQ2377">
            <v>86</v>
          </cell>
          <cell r="AR2377">
            <v>67</v>
          </cell>
          <cell r="AS2377">
            <v>63</v>
          </cell>
          <cell r="AT2377">
            <v>73</v>
          </cell>
          <cell r="AU2377">
            <v>73</v>
          </cell>
          <cell r="AV2377">
            <v>87</v>
          </cell>
          <cell r="AW2377">
            <v>72</v>
          </cell>
          <cell r="AX2377">
            <v>92</v>
          </cell>
          <cell r="AY2377">
            <v>74</v>
          </cell>
          <cell r="AZ2377">
            <v>89</v>
          </cell>
        </row>
        <row r="2378">
          <cell r="B2378">
            <v>36783</v>
          </cell>
          <cell r="C2378">
            <v>88</v>
          </cell>
          <cell r="D2378">
            <v>44</v>
          </cell>
          <cell r="E2378">
            <v>112</v>
          </cell>
          <cell r="F2378">
            <v>81</v>
          </cell>
          <cell r="G2378">
            <v>88</v>
          </cell>
          <cell r="H2378">
            <v>44</v>
          </cell>
          <cell r="I2378">
            <v>103</v>
          </cell>
          <cell r="J2378">
            <v>72</v>
          </cell>
          <cell r="K2378">
            <v>77</v>
          </cell>
          <cell r="L2378">
            <v>48</v>
          </cell>
          <cell r="M2378">
            <v>79</v>
          </cell>
          <cell r="N2378">
            <v>52</v>
          </cell>
          <cell r="O2378">
            <v>80</v>
          </cell>
          <cell r="P2378">
            <v>55</v>
          </cell>
          <cell r="Q2378">
            <v>80</v>
          </cell>
          <cell r="R2378">
            <v>64</v>
          </cell>
          <cell r="S2378">
            <v>83</v>
          </cell>
          <cell r="T2378">
            <v>66</v>
          </cell>
          <cell r="U2378">
            <v>83</v>
          </cell>
          <cell r="V2378">
            <v>71</v>
          </cell>
          <cell r="W2378">
            <v>84</v>
          </cell>
          <cell r="X2378">
            <v>63</v>
          </cell>
          <cell r="Y2378">
            <v>82</v>
          </cell>
          <cell r="Z2378">
            <v>71</v>
          </cell>
          <cell r="AA2378">
            <v>84</v>
          </cell>
          <cell r="AB2378">
            <v>68</v>
          </cell>
          <cell r="AC2378">
            <v>88</v>
          </cell>
          <cell r="AD2378">
            <v>67</v>
          </cell>
          <cell r="AE2378">
            <v>89</v>
          </cell>
          <cell r="AF2378">
            <v>69</v>
          </cell>
          <cell r="AG2378">
            <v>89</v>
          </cell>
          <cell r="AH2378">
            <v>72</v>
          </cell>
          <cell r="AI2378">
            <v>86</v>
          </cell>
          <cell r="AJ2378">
            <v>70</v>
          </cell>
          <cell r="AK2378">
            <v>89</v>
          </cell>
          <cell r="AL2378">
            <v>73</v>
          </cell>
          <cell r="AM2378">
            <v>89</v>
          </cell>
          <cell r="AN2378">
            <v>70</v>
          </cell>
          <cell r="AO2378">
            <v>88.5</v>
          </cell>
          <cell r="AP2378">
            <v>69.5</v>
          </cell>
          <cell r="AQ2378">
            <v>86</v>
          </cell>
          <cell r="AR2378">
            <v>65</v>
          </cell>
          <cell r="AS2378">
            <v>75</v>
          </cell>
          <cell r="AT2378">
            <v>47</v>
          </cell>
          <cell r="AU2378">
            <v>89</v>
          </cell>
          <cell r="AV2378">
            <v>70</v>
          </cell>
          <cell r="AW2378">
            <v>93</v>
          </cell>
          <cell r="AX2378">
            <v>71</v>
          </cell>
          <cell r="AY2378">
            <v>92</v>
          </cell>
          <cell r="AZ2378">
            <v>76</v>
          </cell>
        </row>
        <row r="2379">
          <cell r="B2379">
            <v>36784</v>
          </cell>
          <cell r="C2379">
            <v>88</v>
          </cell>
          <cell r="D2379">
            <v>44</v>
          </cell>
          <cell r="E2379">
            <v>112</v>
          </cell>
          <cell r="F2379">
            <v>81</v>
          </cell>
          <cell r="G2379">
            <v>88</v>
          </cell>
          <cell r="H2379">
            <v>44</v>
          </cell>
          <cell r="I2379">
            <v>103</v>
          </cell>
          <cell r="J2379">
            <v>72</v>
          </cell>
          <cell r="K2379">
            <v>77</v>
          </cell>
          <cell r="L2379">
            <v>48</v>
          </cell>
          <cell r="M2379">
            <v>79</v>
          </cell>
          <cell r="N2379">
            <v>52</v>
          </cell>
          <cell r="O2379">
            <v>80</v>
          </cell>
          <cell r="P2379">
            <v>55</v>
          </cell>
          <cell r="Q2379">
            <v>80</v>
          </cell>
          <cell r="R2379">
            <v>64</v>
          </cell>
          <cell r="S2379">
            <v>83</v>
          </cell>
          <cell r="T2379">
            <v>66</v>
          </cell>
          <cell r="U2379">
            <v>83</v>
          </cell>
          <cell r="V2379">
            <v>71</v>
          </cell>
          <cell r="W2379">
            <v>84</v>
          </cell>
          <cell r="X2379">
            <v>63</v>
          </cell>
          <cell r="Y2379">
            <v>82</v>
          </cell>
          <cell r="Z2379">
            <v>71</v>
          </cell>
          <cell r="AA2379">
            <v>84</v>
          </cell>
          <cell r="AB2379">
            <v>68</v>
          </cell>
          <cell r="AC2379">
            <v>88</v>
          </cell>
          <cell r="AD2379">
            <v>67</v>
          </cell>
          <cell r="AE2379">
            <v>89</v>
          </cell>
          <cell r="AF2379">
            <v>69</v>
          </cell>
          <cell r="AG2379">
            <v>89</v>
          </cell>
          <cell r="AH2379">
            <v>72</v>
          </cell>
          <cell r="AI2379">
            <v>86</v>
          </cell>
          <cell r="AJ2379">
            <v>70</v>
          </cell>
          <cell r="AK2379">
            <v>89</v>
          </cell>
          <cell r="AL2379">
            <v>73</v>
          </cell>
          <cell r="AM2379">
            <v>89</v>
          </cell>
          <cell r="AN2379">
            <v>70</v>
          </cell>
          <cell r="AO2379">
            <v>88.5</v>
          </cell>
          <cell r="AP2379">
            <v>69.5</v>
          </cell>
          <cell r="AQ2379">
            <v>86</v>
          </cell>
          <cell r="AR2379">
            <v>65</v>
          </cell>
          <cell r="AS2379">
            <v>75</v>
          </cell>
          <cell r="AT2379">
            <v>47</v>
          </cell>
          <cell r="AU2379">
            <v>89</v>
          </cell>
          <cell r="AV2379">
            <v>70</v>
          </cell>
          <cell r="AW2379">
            <v>93</v>
          </cell>
          <cell r="AX2379">
            <v>71</v>
          </cell>
          <cell r="AY2379">
            <v>92</v>
          </cell>
          <cell r="AZ2379">
            <v>76</v>
          </cell>
        </row>
        <row r="2380">
          <cell r="B2380">
            <v>36785</v>
          </cell>
          <cell r="C2380">
            <v>88</v>
          </cell>
          <cell r="D2380">
            <v>44</v>
          </cell>
          <cell r="E2380">
            <v>112</v>
          </cell>
          <cell r="F2380">
            <v>81</v>
          </cell>
          <cell r="G2380">
            <v>88</v>
          </cell>
          <cell r="H2380">
            <v>44</v>
          </cell>
          <cell r="I2380">
            <v>103</v>
          </cell>
          <cell r="J2380">
            <v>72</v>
          </cell>
          <cell r="K2380">
            <v>77</v>
          </cell>
          <cell r="L2380">
            <v>48</v>
          </cell>
          <cell r="M2380">
            <v>79</v>
          </cell>
          <cell r="N2380">
            <v>52</v>
          </cell>
          <cell r="O2380">
            <v>80</v>
          </cell>
          <cell r="P2380">
            <v>55</v>
          </cell>
          <cell r="Q2380">
            <v>80</v>
          </cell>
          <cell r="R2380">
            <v>64</v>
          </cell>
          <cell r="S2380">
            <v>83</v>
          </cell>
          <cell r="T2380">
            <v>66</v>
          </cell>
          <cell r="U2380">
            <v>83</v>
          </cell>
          <cell r="V2380">
            <v>71</v>
          </cell>
          <cell r="W2380">
            <v>84</v>
          </cell>
          <cell r="X2380">
            <v>63</v>
          </cell>
          <cell r="Y2380">
            <v>82</v>
          </cell>
          <cell r="Z2380">
            <v>71</v>
          </cell>
          <cell r="AA2380">
            <v>84</v>
          </cell>
          <cell r="AB2380">
            <v>68</v>
          </cell>
          <cell r="AC2380">
            <v>88</v>
          </cell>
          <cell r="AD2380">
            <v>67</v>
          </cell>
          <cell r="AE2380">
            <v>89</v>
          </cell>
          <cell r="AF2380">
            <v>69</v>
          </cell>
          <cell r="AG2380">
            <v>89</v>
          </cell>
          <cell r="AH2380">
            <v>72</v>
          </cell>
          <cell r="AI2380">
            <v>86</v>
          </cell>
          <cell r="AJ2380">
            <v>70</v>
          </cell>
          <cell r="AK2380">
            <v>89</v>
          </cell>
          <cell r="AL2380">
            <v>73</v>
          </cell>
          <cell r="AM2380">
            <v>89</v>
          </cell>
          <cell r="AN2380">
            <v>70</v>
          </cell>
          <cell r="AO2380">
            <v>88.5</v>
          </cell>
          <cell r="AP2380">
            <v>69.5</v>
          </cell>
          <cell r="AQ2380">
            <v>86</v>
          </cell>
          <cell r="AR2380">
            <v>65</v>
          </cell>
          <cell r="AS2380">
            <v>75</v>
          </cell>
          <cell r="AT2380">
            <v>47</v>
          </cell>
          <cell r="AU2380">
            <v>89</v>
          </cell>
          <cell r="AV2380">
            <v>70</v>
          </cell>
          <cell r="AW2380">
            <v>93</v>
          </cell>
          <cell r="AX2380">
            <v>71</v>
          </cell>
          <cell r="AY2380">
            <v>92</v>
          </cell>
          <cell r="AZ2380">
            <v>76</v>
          </cell>
        </row>
        <row r="2381">
          <cell r="B2381">
            <v>36786</v>
          </cell>
          <cell r="C2381">
            <v>84</v>
          </cell>
          <cell r="D2381">
            <v>50</v>
          </cell>
          <cell r="E2381">
            <v>106</v>
          </cell>
          <cell r="F2381">
            <v>84</v>
          </cell>
          <cell r="G2381">
            <v>84</v>
          </cell>
          <cell r="H2381">
            <v>50</v>
          </cell>
          <cell r="I2381">
            <v>101</v>
          </cell>
          <cell r="J2381">
            <v>76</v>
          </cell>
          <cell r="K2381">
            <v>69</v>
          </cell>
          <cell r="L2381">
            <v>41</v>
          </cell>
          <cell r="M2381">
            <v>69</v>
          </cell>
          <cell r="N2381">
            <v>45</v>
          </cell>
          <cell r="O2381">
            <v>73</v>
          </cell>
          <cell r="P2381">
            <v>45</v>
          </cell>
          <cell r="Q2381">
            <v>72</v>
          </cell>
          <cell r="R2381">
            <v>49</v>
          </cell>
          <cell r="S2381">
            <v>69</v>
          </cell>
          <cell r="T2381">
            <v>47</v>
          </cell>
          <cell r="U2381">
            <v>71</v>
          </cell>
          <cell r="V2381">
            <v>63</v>
          </cell>
          <cell r="W2381">
            <v>68</v>
          </cell>
          <cell r="X2381">
            <v>38</v>
          </cell>
          <cell r="Y2381">
            <v>67</v>
          </cell>
          <cell r="Z2381">
            <v>47</v>
          </cell>
          <cell r="AA2381">
            <v>71</v>
          </cell>
          <cell r="AB2381">
            <v>45</v>
          </cell>
          <cell r="AC2381">
            <v>71</v>
          </cell>
          <cell r="AD2381">
            <v>47</v>
          </cell>
          <cell r="AE2381">
            <v>74</v>
          </cell>
          <cell r="AF2381">
            <v>53</v>
          </cell>
          <cell r="AG2381">
            <v>72</v>
          </cell>
          <cell r="AH2381">
            <v>59</v>
          </cell>
          <cell r="AI2381">
            <v>73</v>
          </cell>
          <cell r="AJ2381">
            <v>53</v>
          </cell>
          <cell r="AK2381">
            <v>76</v>
          </cell>
          <cell r="AL2381">
            <v>60</v>
          </cell>
          <cell r="AM2381">
            <v>73</v>
          </cell>
          <cell r="AN2381">
            <v>54</v>
          </cell>
          <cell r="AO2381">
            <v>93</v>
          </cell>
          <cell r="AP2381">
            <v>66.5</v>
          </cell>
          <cell r="AQ2381">
            <v>93</v>
          </cell>
          <cell r="AR2381">
            <v>68</v>
          </cell>
          <cell r="AS2381">
            <v>71</v>
          </cell>
          <cell r="AT2381">
            <v>41</v>
          </cell>
          <cell r="AU2381">
            <v>77</v>
          </cell>
          <cell r="AV2381">
            <v>72</v>
          </cell>
          <cell r="AW2381">
            <v>76</v>
          </cell>
          <cell r="AX2381">
            <v>69</v>
          </cell>
          <cell r="AY2381">
            <v>82</v>
          </cell>
          <cell r="AZ2381">
            <v>70</v>
          </cell>
        </row>
        <row r="2382">
          <cell r="B2382">
            <v>36787</v>
          </cell>
          <cell r="C2382">
            <v>82</v>
          </cell>
          <cell r="D2382">
            <v>52</v>
          </cell>
          <cell r="E2382">
            <v>101</v>
          </cell>
          <cell r="F2382">
            <v>84</v>
          </cell>
          <cell r="G2382">
            <v>82</v>
          </cell>
          <cell r="H2382">
            <v>52</v>
          </cell>
          <cell r="I2382">
            <v>97</v>
          </cell>
          <cell r="J2382">
            <v>75</v>
          </cell>
          <cell r="K2382">
            <v>74</v>
          </cell>
          <cell r="L2382">
            <v>48</v>
          </cell>
          <cell r="M2382">
            <v>74</v>
          </cell>
          <cell r="N2382">
            <v>53</v>
          </cell>
          <cell r="O2382">
            <v>75</v>
          </cell>
          <cell r="P2382">
            <v>50</v>
          </cell>
          <cell r="Q2382">
            <v>72</v>
          </cell>
          <cell r="R2382">
            <v>55</v>
          </cell>
          <cell r="S2382">
            <v>70</v>
          </cell>
          <cell r="T2382">
            <v>50</v>
          </cell>
          <cell r="U2382">
            <v>72</v>
          </cell>
          <cell r="V2382">
            <v>55</v>
          </cell>
          <cell r="W2382">
            <v>64</v>
          </cell>
          <cell r="X2382">
            <v>46</v>
          </cell>
          <cell r="Y2382">
            <v>63</v>
          </cell>
          <cell r="Z2382">
            <v>51</v>
          </cell>
          <cell r="AA2382">
            <v>64</v>
          </cell>
          <cell r="AB2382">
            <v>52</v>
          </cell>
          <cell r="AC2382">
            <v>64</v>
          </cell>
          <cell r="AD2382">
            <v>50</v>
          </cell>
          <cell r="AE2382">
            <v>67</v>
          </cell>
          <cell r="AF2382">
            <v>61</v>
          </cell>
          <cell r="AG2382">
            <v>84</v>
          </cell>
          <cell r="AH2382">
            <v>64</v>
          </cell>
          <cell r="AI2382">
            <v>74</v>
          </cell>
          <cell r="AJ2382">
            <v>61</v>
          </cell>
          <cell r="AK2382">
            <v>80</v>
          </cell>
          <cell r="AL2382">
            <v>61</v>
          </cell>
          <cell r="AM2382">
            <v>67</v>
          </cell>
          <cell r="AN2382">
            <v>63</v>
          </cell>
          <cell r="AO2382">
            <v>91</v>
          </cell>
          <cell r="AP2382">
            <v>65</v>
          </cell>
          <cell r="AQ2382">
            <v>83</v>
          </cell>
          <cell r="AR2382">
            <v>65</v>
          </cell>
          <cell r="AS2382">
            <v>75</v>
          </cell>
          <cell r="AT2382">
            <v>49</v>
          </cell>
          <cell r="AU2382">
            <v>87</v>
          </cell>
          <cell r="AV2382">
            <v>71</v>
          </cell>
          <cell r="AW2382">
            <v>89</v>
          </cell>
          <cell r="AX2382">
            <v>70</v>
          </cell>
          <cell r="AY2382">
            <v>85</v>
          </cell>
          <cell r="AZ2382">
            <v>75</v>
          </cell>
        </row>
        <row r="2383">
          <cell r="B2383">
            <v>36788</v>
          </cell>
          <cell r="C2383">
            <v>83</v>
          </cell>
          <cell r="D2383">
            <v>42</v>
          </cell>
          <cell r="E2383">
            <v>102</v>
          </cell>
          <cell r="F2383">
            <v>82</v>
          </cell>
          <cell r="G2383">
            <v>83</v>
          </cell>
          <cell r="H2383">
            <v>42</v>
          </cell>
          <cell r="I2383">
            <v>97</v>
          </cell>
          <cell r="J2383">
            <v>74</v>
          </cell>
          <cell r="K2383">
            <v>65</v>
          </cell>
          <cell r="L2383">
            <v>54</v>
          </cell>
          <cell r="M2383">
            <v>71</v>
          </cell>
          <cell r="N2383">
            <v>61</v>
          </cell>
          <cell r="O2383">
            <v>67</v>
          </cell>
          <cell r="P2383">
            <v>60</v>
          </cell>
          <cell r="Q2383">
            <v>67</v>
          </cell>
          <cell r="R2383">
            <v>63</v>
          </cell>
          <cell r="S2383">
            <v>76</v>
          </cell>
          <cell r="T2383">
            <v>63</v>
          </cell>
          <cell r="U2383">
            <v>77</v>
          </cell>
          <cell r="V2383">
            <v>68</v>
          </cell>
          <cell r="W2383">
            <v>81</v>
          </cell>
          <cell r="X2383">
            <v>53</v>
          </cell>
          <cell r="Y2383">
            <v>82</v>
          </cell>
          <cell r="Z2383">
            <v>60</v>
          </cell>
          <cell r="AA2383">
            <v>84</v>
          </cell>
          <cell r="AB2383">
            <v>64</v>
          </cell>
          <cell r="AC2383">
            <v>80</v>
          </cell>
          <cell r="AD2383">
            <v>60</v>
          </cell>
          <cell r="AE2383">
            <v>83</v>
          </cell>
          <cell r="AF2383">
            <v>62</v>
          </cell>
          <cell r="AG2383">
            <v>83</v>
          </cell>
          <cell r="AH2383">
            <v>65</v>
          </cell>
          <cell r="AI2383">
            <v>84</v>
          </cell>
          <cell r="AJ2383">
            <v>60</v>
          </cell>
          <cell r="AK2383">
            <v>88</v>
          </cell>
          <cell r="AL2383">
            <v>61</v>
          </cell>
          <cell r="AM2383">
            <v>86</v>
          </cell>
          <cell r="AN2383">
            <v>56</v>
          </cell>
          <cell r="AO2383">
            <v>89.5</v>
          </cell>
          <cell r="AP2383">
            <v>65.5</v>
          </cell>
          <cell r="AQ2383">
            <v>79</v>
          </cell>
          <cell r="AR2383">
            <v>64</v>
          </cell>
          <cell r="AS2383">
            <v>75</v>
          </cell>
          <cell r="AT2383">
            <v>56</v>
          </cell>
          <cell r="AU2383">
            <v>86</v>
          </cell>
          <cell r="AV2383">
            <v>70</v>
          </cell>
          <cell r="AW2383">
            <v>92</v>
          </cell>
          <cell r="AX2383">
            <v>71</v>
          </cell>
          <cell r="AY2383">
            <v>93</v>
          </cell>
          <cell r="AZ2383">
            <v>73</v>
          </cell>
        </row>
        <row r="2384">
          <cell r="B2384">
            <v>36789</v>
          </cell>
          <cell r="C2384">
            <v>83</v>
          </cell>
          <cell r="D2384">
            <v>42</v>
          </cell>
          <cell r="E2384">
            <v>100</v>
          </cell>
          <cell r="F2384">
            <v>81</v>
          </cell>
          <cell r="G2384">
            <v>83</v>
          </cell>
          <cell r="H2384">
            <v>42</v>
          </cell>
          <cell r="I2384">
            <v>98</v>
          </cell>
          <cell r="J2384">
            <v>73</v>
          </cell>
          <cell r="K2384">
            <v>81</v>
          </cell>
          <cell r="L2384">
            <v>54</v>
          </cell>
          <cell r="M2384">
            <v>84</v>
          </cell>
          <cell r="N2384">
            <v>56</v>
          </cell>
          <cell r="O2384">
            <v>86</v>
          </cell>
          <cell r="P2384">
            <v>53</v>
          </cell>
          <cell r="Q2384">
            <v>85</v>
          </cell>
          <cell r="R2384">
            <v>57</v>
          </cell>
          <cell r="S2384">
            <v>86</v>
          </cell>
          <cell r="T2384">
            <v>60</v>
          </cell>
          <cell r="U2384">
            <v>87</v>
          </cell>
          <cell r="V2384">
            <v>67</v>
          </cell>
          <cell r="W2384">
            <v>81</v>
          </cell>
          <cell r="X2384">
            <v>51</v>
          </cell>
          <cell r="Y2384">
            <v>83</v>
          </cell>
          <cell r="Z2384">
            <v>62</v>
          </cell>
          <cell r="AA2384">
            <v>86</v>
          </cell>
          <cell r="AB2384">
            <v>63</v>
          </cell>
          <cell r="AC2384">
            <v>84</v>
          </cell>
          <cell r="AD2384">
            <v>60</v>
          </cell>
          <cell r="AE2384">
            <v>88</v>
          </cell>
          <cell r="AF2384">
            <v>64</v>
          </cell>
          <cell r="AG2384">
            <v>85</v>
          </cell>
          <cell r="AH2384">
            <v>66</v>
          </cell>
          <cell r="AI2384">
            <v>87</v>
          </cell>
          <cell r="AJ2384">
            <v>65</v>
          </cell>
          <cell r="AK2384">
            <v>91</v>
          </cell>
          <cell r="AL2384">
            <v>67</v>
          </cell>
          <cell r="AM2384">
            <v>89</v>
          </cell>
          <cell r="AN2384">
            <v>64</v>
          </cell>
          <cell r="AO2384">
            <v>90.5</v>
          </cell>
          <cell r="AP2384">
            <v>66.5</v>
          </cell>
          <cell r="AQ2384">
            <v>81</v>
          </cell>
          <cell r="AR2384">
            <v>64</v>
          </cell>
          <cell r="AS2384">
            <v>80</v>
          </cell>
          <cell r="AT2384">
            <v>60</v>
          </cell>
          <cell r="AU2384">
            <v>86</v>
          </cell>
          <cell r="AV2384">
            <v>76</v>
          </cell>
          <cell r="AW2384">
            <v>88</v>
          </cell>
          <cell r="AX2384">
            <v>76</v>
          </cell>
          <cell r="AY2384">
            <v>91</v>
          </cell>
          <cell r="AZ2384">
            <v>72</v>
          </cell>
        </row>
        <row r="2385">
          <cell r="B2385">
            <v>36790</v>
          </cell>
          <cell r="C2385">
            <v>74</v>
          </cell>
          <cell r="D2385">
            <v>50</v>
          </cell>
          <cell r="E2385">
            <v>100</v>
          </cell>
          <cell r="F2385">
            <v>82</v>
          </cell>
          <cell r="G2385">
            <v>74</v>
          </cell>
          <cell r="H2385">
            <v>50</v>
          </cell>
          <cell r="I2385">
            <v>94</v>
          </cell>
          <cell r="J2385">
            <v>76</v>
          </cell>
          <cell r="K2385">
            <v>72</v>
          </cell>
          <cell r="L2385">
            <v>62</v>
          </cell>
          <cell r="M2385">
            <v>76</v>
          </cell>
          <cell r="N2385">
            <v>70</v>
          </cell>
          <cell r="O2385">
            <v>77</v>
          </cell>
          <cell r="P2385">
            <v>69</v>
          </cell>
          <cell r="Q2385">
            <v>78</v>
          </cell>
          <cell r="R2385">
            <v>71</v>
          </cell>
          <cell r="S2385">
            <v>80</v>
          </cell>
          <cell r="T2385">
            <v>71</v>
          </cell>
          <cell r="U2385">
            <v>83</v>
          </cell>
          <cell r="V2385">
            <v>73</v>
          </cell>
          <cell r="W2385">
            <v>81</v>
          </cell>
          <cell r="X2385">
            <v>61</v>
          </cell>
          <cell r="Y2385">
            <v>78</v>
          </cell>
          <cell r="Z2385">
            <v>70</v>
          </cell>
          <cell r="AA2385">
            <v>84</v>
          </cell>
          <cell r="AB2385">
            <v>72</v>
          </cell>
          <cell r="AC2385">
            <v>79</v>
          </cell>
          <cell r="AD2385">
            <v>68</v>
          </cell>
          <cell r="AE2385">
            <v>85</v>
          </cell>
          <cell r="AF2385">
            <v>71</v>
          </cell>
          <cell r="AG2385">
            <v>88</v>
          </cell>
          <cell r="AH2385">
            <v>75</v>
          </cell>
          <cell r="AI2385">
            <v>77</v>
          </cell>
          <cell r="AJ2385">
            <v>72</v>
          </cell>
          <cell r="AK2385">
            <v>84</v>
          </cell>
          <cell r="AL2385">
            <v>74</v>
          </cell>
          <cell r="AM2385">
            <v>85</v>
          </cell>
          <cell r="AN2385">
            <v>70</v>
          </cell>
          <cell r="AO2385">
            <v>78.5</v>
          </cell>
          <cell r="AP2385">
            <v>66.5</v>
          </cell>
          <cell r="AQ2385">
            <v>72</v>
          </cell>
          <cell r="AR2385">
            <v>65</v>
          </cell>
          <cell r="AS2385">
            <v>69</v>
          </cell>
          <cell r="AT2385">
            <v>63</v>
          </cell>
          <cell r="AU2385">
            <v>89</v>
          </cell>
          <cell r="AV2385">
            <v>75</v>
          </cell>
          <cell r="AW2385">
            <v>92</v>
          </cell>
          <cell r="AX2385">
            <v>75</v>
          </cell>
          <cell r="AY2385">
            <v>89</v>
          </cell>
          <cell r="AZ2385">
            <v>76</v>
          </cell>
        </row>
        <row r="2386">
          <cell r="B2386">
            <v>36791</v>
          </cell>
          <cell r="C2386">
            <v>74</v>
          </cell>
          <cell r="D2386">
            <v>50</v>
          </cell>
          <cell r="E2386">
            <v>100</v>
          </cell>
          <cell r="F2386">
            <v>82</v>
          </cell>
          <cell r="G2386">
            <v>74</v>
          </cell>
          <cell r="H2386">
            <v>50</v>
          </cell>
          <cell r="I2386">
            <v>94</v>
          </cell>
          <cell r="J2386">
            <v>76</v>
          </cell>
          <cell r="K2386">
            <v>72</v>
          </cell>
          <cell r="L2386">
            <v>62</v>
          </cell>
          <cell r="M2386">
            <v>76</v>
          </cell>
          <cell r="N2386">
            <v>70</v>
          </cell>
          <cell r="O2386">
            <v>77</v>
          </cell>
          <cell r="P2386">
            <v>69</v>
          </cell>
          <cell r="Q2386">
            <v>78</v>
          </cell>
          <cell r="R2386">
            <v>71</v>
          </cell>
          <cell r="S2386">
            <v>80</v>
          </cell>
          <cell r="T2386">
            <v>71</v>
          </cell>
          <cell r="U2386">
            <v>83</v>
          </cell>
          <cell r="V2386">
            <v>73</v>
          </cell>
          <cell r="W2386">
            <v>81</v>
          </cell>
          <cell r="X2386">
            <v>61</v>
          </cell>
          <cell r="Y2386">
            <v>78</v>
          </cell>
          <cell r="Z2386">
            <v>70</v>
          </cell>
          <cell r="AA2386">
            <v>84</v>
          </cell>
          <cell r="AB2386">
            <v>72</v>
          </cell>
          <cell r="AC2386">
            <v>79</v>
          </cell>
          <cell r="AD2386">
            <v>68</v>
          </cell>
          <cell r="AE2386">
            <v>85</v>
          </cell>
          <cell r="AF2386">
            <v>71</v>
          </cell>
          <cell r="AG2386">
            <v>88</v>
          </cell>
          <cell r="AH2386">
            <v>75</v>
          </cell>
          <cell r="AI2386">
            <v>77</v>
          </cell>
          <cell r="AJ2386">
            <v>72</v>
          </cell>
          <cell r="AK2386">
            <v>84</v>
          </cell>
          <cell r="AL2386">
            <v>74</v>
          </cell>
          <cell r="AM2386">
            <v>85</v>
          </cell>
          <cell r="AN2386">
            <v>70</v>
          </cell>
          <cell r="AO2386">
            <v>78.5</v>
          </cell>
          <cell r="AP2386">
            <v>66.5</v>
          </cell>
          <cell r="AQ2386">
            <v>72</v>
          </cell>
          <cell r="AR2386">
            <v>65</v>
          </cell>
          <cell r="AS2386">
            <v>69</v>
          </cell>
          <cell r="AT2386">
            <v>63</v>
          </cell>
          <cell r="AU2386">
            <v>89</v>
          </cell>
          <cell r="AV2386">
            <v>75</v>
          </cell>
          <cell r="AW2386">
            <v>92</v>
          </cell>
          <cell r="AX2386">
            <v>75</v>
          </cell>
          <cell r="AY2386">
            <v>89</v>
          </cell>
          <cell r="AZ2386">
            <v>76</v>
          </cell>
        </row>
        <row r="2387">
          <cell r="B2387">
            <v>36792</v>
          </cell>
          <cell r="C2387">
            <v>74</v>
          </cell>
          <cell r="D2387">
            <v>50</v>
          </cell>
          <cell r="E2387">
            <v>100</v>
          </cell>
          <cell r="F2387">
            <v>82</v>
          </cell>
          <cell r="G2387">
            <v>74</v>
          </cell>
          <cell r="H2387">
            <v>50</v>
          </cell>
          <cell r="I2387">
            <v>94</v>
          </cell>
          <cell r="J2387">
            <v>76</v>
          </cell>
          <cell r="K2387">
            <v>72</v>
          </cell>
          <cell r="L2387">
            <v>62</v>
          </cell>
          <cell r="M2387">
            <v>76</v>
          </cell>
          <cell r="N2387">
            <v>70</v>
          </cell>
          <cell r="O2387">
            <v>77</v>
          </cell>
          <cell r="P2387">
            <v>69</v>
          </cell>
          <cell r="Q2387">
            <v>78</v>
          </cell>
          <cell r="R2387">
            <v>71</v>
          </cell>
          <cell r="S2387">
            <v>80</v>
          </cell>
          <cell r="T2387">
            <v>71</v>
          </cell>
          <cell r="U2387">
            <v>83</v>
          </cell>
          <cell r="V2387">
            <v>73</v>
          </cell>
          <cell r="W2387">
            <v>81</v>
          </cell>
          <cell r="X2387">
            <v>61</v>
          </cell>
          <cell r="Y2387">
            <v>78</v>
          </cell>
          <cell r="Z2387">
            <v>70</v>
          </cell>
          <cell r="AA2387">
            <v>84</v>
          </cell>
          <cell r="AB2387">
            <v>72</v>
          </cell>
          <cell r="AC2387">
            <v>79</v>
          </cell>
          <cell r="AD2387">
            <v>68</v>
          </cell>
          <cell r="AE2387">
            <v>85</v>
          </cell>
          <cell r="AF2387">
            <v>71</v>
          </cell>
          <cell r="AG2387">
            <v>88</v>
          </cell>
          <cell r="AH2387">
            <v>75</v>
          </cell>
          <cell r="AI2387">
            <v>77</v>
          </cell>
          <cell r="AJ2387">
            <v>72</v>
          </cell>
          <cell r="AK2387">
            <v>84</v>
          </cell>
          <cell r="AL2387">
            <v>74</v>
          </cell>
          <cell r="AM2387">
            <v>85</v>
          </cell>
          <cell r="AN2387">
            <v>70</v>
          </cell>
          <cell r="AO2387">
            <v>78.5</v>
          </cell>
          <cell r="AP2387">
            <v>66.5</v>
          </cell>
          <cell r="AQ2387">
            <v>72</v>
          </cell>
          <cell r="AR2387">
            <v>65</v>
          </cell>
          <cell r="AS2387">
            <v>69</v>
          </cell>
          <cell r="AT2387">
            <v>63</v>
          </cell>
          <cell r="AU2387">
            <v>89</v>
          </cell>
          <cell r="AV2387">
            <v>75</v>
          </cell>
          <cell r="AW2387">
            <v>92</v>
          </cell>
          <cell r="AX2387">
            <v>75</v>
          </cell>
          <cell r="AY2387">
            <v>89</v>
          </cell>
          <cell r="AZ2387">
            <v>76</v>
          </cell>
        </row>
        <row r="2388">
          <cell r="B2388">
            <v>36793</v>
          </cell>
          <cell r="C2388">
            <v>62</v>
          </cell>
          <cell r="D2388">
            <v>35</v>
          </cell>
          <cell r="E2388">
            <v>91</v>
          </cell>
          <cell r="F2388">
            <v>69</v>
          </cell>
          <cell r="G2388">
            <v>62</v>
          </cell>
          <cell r="H2388">
            <v>35</v>
          </cell>
          <cell r="I2388">
            <v>88</v>
          </cell>
          <cell r="J2388">
            <v>66</v>
          </cell>
          <cell r="K2388">
            <v>71</v>
          </cell>
          <cell r="L2388">
            <v>61</v>
          </cell>
          <cell r="M2388">
            <v>79</v>
          </cell>
          <cell r="N2388">
            <v>67</v>
          </cell>
          <cell r="O2388">
            <v>82</v>
          </cell>
          <cell r="P2388">
            <v>65</v>
          </cell>
          <cell r="Q2388">
            <v>82</v>
          </cell>
          <cell r="R2388">
            <v>67</v>
          </cell>
          <cell r="S2388">
            <v>83</v>
          </cell>
          <cell r="T2388">
            <v>65</v>
          </cell>
          <cell r="U2388">
            <v>82</v>
          </cell>
          <cell r="V2388">
            <v>69</v>
          </cell>
          <cell r="W2388">
            <v>82</v>
          </cell>
          <cell r="X2388">
            <v>60</v>
          </cell>
          <cell r="Y2388">
            <v>86</v>
          </cell>
          <cell r="Z2388">
            <v>64</v>
          </cell>
          <cell r="AA2388">
            <v>87</v>
          </cell>
          <cell r="AB2388">
            <v>65</v>
          </cell>
          <cell r="AC2388">
            <v>87</v>
          </cell>
          <cell r="AD2388">
            <v>67</v>
          </cell>
          <cell r="AE2388">
            <v>91</v>
          </cell>
          <cell r="AF2388">
            <v>71</v>
          </cell>
          <cell r="AG2388">
            <v>91</v>
          </cell>
          <cell r="AH2388">
            <v>72</v>
          </cell>
          <cell r="AI2388">
            <v>85</v>
          </cell>
          <cell r="AJ2388">
            <v>70</v>
          </cell>
          <cell r="AK2388">
            <v>87</v>
          </cell>
          <cell r="AL2388">
            <v>69</v>
          </cell>
          <cell r="AM2388">
            <v>90</v>
          </cell>
          <cell r="AN2388">
            <v>71</v>
          </cell>
          <cell r="AO2388">
            <v>83.5</v>
          </cell>
          <cell r="AP2388">
            <v>60</v>
          </cell>
          <cell r="AQ2388">
            <v>81</v>
          </cell>
          <cell r="AR2388">
            <v>60</v>
          </cell>
          <cell r="AS2388">
            <v>65</v>
          </cell>
          <cell r="AT2388">
            <v>61</v>
          </cell>
          <cell r="AU2388">
            <v>91</v>
          </cell>
          <cell r="AV2388">
            <v>74</v>
          </cell>
          <cell r="AW2388">
            <v>91</v>
          </cell>
          <cell r="AX2388">
            <v>75</v>
          </cell>
          <cell r="AY2388">
            <v>90</v>
          </cell>
          <cell r="AZ2388">
            <v>76</v>
          </cell>
        </row>
        <row r="2389">
          <cell r="B2389">
            <v>36794</v>
          </cell>
          <cell r="C2389" t="e">
            <v>#N/A</v>
          </cell>
          <cell r="D2389" t="e">
            <v>#N/A</v>
          </cell>
          <cell r="E2389">
            <v>99</v>
          </cell>
          <cell r="F2389">
            <v>68</v>
          </cell>
          <cell r="G2389" t="e">
            <v>#N/A</v>
          </cell>
          <cell r="H2389" t="e">
            <v>#N/A</v>
          </cell>
          <cell r="I2389">
            <v>95</v>
          </cell>
          <cell r="J2389">
            <v>59</v>
          </cell>
          <cell r="K2389">
            <v>60</v>
          </cell>
          <cell r="L2389">
            <v>45</v>
          </cell>
          <cell r="M2389">
            <v>59</v>
          </cell>
          <cell r="N2389">
            <v>53</v>
          </cell>
          <cell r="O2389">
            <v>57</v>
          </cell>
          <cell r="P2389">
            <v>52</v>
          </cell>
          <cell r="Q2389">
            <v>55</v>
          </cell>
          <cell r="R2389">
            <v>52</v>
          </cell>
          <cell r="S2389">
            <v>60</v>
          </cell>
          <cell r="T2389">
            <v>60</v>
          </cell>
          <cell r="U2389">
            <v>68</v>
          </cell>
          <cell r="V2389">
            <v>68</v>
          </cell>
          <cell r="W2389">
            <v>78</v>
          </cell>
          <cell r="X2389">
            <v>66</v>
          </cell>
          <cell r="Y2389" t="e">
            <v>#N/A</v>
          </cell>
          <cell r="Z2389" t="e">
            <v>#N/A</v>
          </cell>
          <cell r="AA2389">
            <v>76</v>
          </cell>
          <cell r="AB2389">
            <v>69</v>
          </cell>
          <cell r="AC2389">
            <v>86</v>
          </cell>
          <cell r="AD2389">
            <v>70</v>
          </cell>
          <cell r="AE2389">
            <v>91</v>
          </cell>
          <cell r="AF2389">
            <v>74</v>
          </cell>
          <cell r="AG2389">
            <v>91</v>
          </cell>
          <cell r="AH2389">
            <v>73</v>
          </cell>
          <cell r="AI2389">
            <v>83</v>
          </cell>
          <cell r="AJ2389">
            <v>73</v>
          </cell>
          <cell r="AK2389">
            <v>90</v>
          </cell>
          <cell r="AL2389">
            <v>74</v>
          </cell>
          <cell r="AM2389">
            <v>89</v>
          </cell>
          <cell r="AN2389">
            <v>73</v>
          </cell>
          <cell r="AO2389" t="e">
            <v>#N/A</v>
          </cell>
          <cell r="AP2389" t="e">
            <v>#N/A</v>
          </cell>
          <cell r="AQ2389">
            <v>88</v>
          </cell>
          <cell r="AR2389">
            <v>61</v>
          </cell>
          <cell r="AS2389">
            <v>57</v>
          </cell>
          <cell r="AT2389">
            <v>38</v>
          </cell>
          <cell r="AU2389" t="e">
            <v>#N/A</v>
          </cell>
          <cell r="AV2389" t="e">
            <v>#N/A</v>
          </cell>
          <cell r="AW2389">
            <v>91</v>
          </cell>
          <cell r="AX2389">
            <v>73</v>
          </cell>
          <cell r="AY2389">
            <v>89</v>
          </cell>
          <cell r="AZ2389">
            <v>76</v>
          </cell>
        </row>
        <row r="2390">
          <cell r="B2390">
            <v>36795</v>
          </cell>
          <cell r="C2390">
            <v>68</v>
          </cell>
          <cell r="D2390">
            <v>39</v>
          </cell>
          <cell r="E2390">
            <v>101</v>
          </cell>
          <cell r="F2390">
            <v>81</v>
          </cell>
          <cell r="G2390">
            <v>68</v>
          </cell>
          <cell r="H2390">
            <v>39</v>
          </cell>
          <cell r="I2390">
            <v>97</v>
          </cell>
          <cell r="J2390">
            <v>78</v>
          </cell>
          <cell r="K2390">
            <v>55</v>
          </cell>
          <cell r="L2390">
            <v>48</v>
          </cell>
          <cell r="M2390">
            <v>54</v>
          </cell>
          <cell r="N2390">
            <v>48</v>
          </cell>
          <cell r="O2390">
            <v>55</v>
          </cell>
          <cell r="P2390">
            <v>47</v>
          </cell>
          <cell r="Q2390">
            <v>54</v>
          </cell>
          <cell r="R2390">
            <v>48</v>
          </cell>
          <cell r="S2390">
            <v>55</v>
          </cell>
          <cell r="T2390">
            <v>49</v>
          </cell>
          <cell r="U2390">
            <v>59</v>
          </cell>
          <cell r="V2390">
            <v>58</v>
          </cell>
          <cell r="W2390">
            <v>58</v>
          </cell>
          <cell r="X2390">
            <v>50</v>
          </cell>
          <cell r="Y2390">
            <v>60</v>
          </cell>
          <cell r="Z2390">
            <v>51</v>
          </cell>
          <cell r="AA2390">
            <v>65</v>
          </cell>
          <cell r="AB2390">
            <v>52</v>
          </cell>
          <cell r="AC2390">
            <v>66</v>
          </cell>
          <cell r="AD2390">
            <v>55</v>
          </cell>
          <cell r="AE2390">
            <v>73</v>
          </cell>
          <cell r="AF2390">
            <v>58</v>
          </cell>
          <cell r="AG2390">
            <v>79</v>
          </cell>
          <cell r="AH2390">
            <v>68</v>
          </cell>
          <cell r="AI2390">
            <v>68</v>
          </cell>
          <cell r="AJ2390">
            <v>51</v>
          </cell>
          <cell r="AK2390">
            <v>72</v>
          </cell>
          <cell r="AL2390">
            <v>57</v>
          </cell>
          <cell r="AM2390">
            <v>71</v>
          </cell>
          <cell r="AN2390">
            <v>54</v>
          </cell>
          <cell r="AO2390">
            <v>87</v>
          </cell>
          <cell r="AP2390">
            <v>62.5</v>
          </cell>
          <cell r="AQ2390">
            <v>83</v>
          </cell>
          <cell r="AR2390">
            <v>64</v>
          </cell>
          <cell r="AS2390">
            <v>54</v>
          </cell>
          <cell r="AT2390">
            <v>45</v>
          </cell>
          <cell r="AU2390">
            <v>92</v>
          </cell>
          <cell r="AV2390">
            <v>73</v>
          </cell>
          <cell r="AW2390">
            <v>91</v>
          </cell>
          <cell r="AX2390">
            <v>73</v>
          </cell>
          <cell r="AY2390">
            <v>90</v>
          </cell>
          <cell r="AZ2390">
            <v>80</v>
          </cell>
        </row>
        <row r="2391">
          <cell r="B2391">
            <v>36796</v>
          </cell>
          <cell r="C2391">
            <v>76</v>
          </cell>
          <cell r="D2391">
            <v>47</v>
          </cell>
          <cell r="E2391">
            <v>100</v>
          </cell>
          <cell r="F2391">
            <v>82</v>
          </cell>
          <cell r="G2391">
            <v>76</v>
          </cell>
          <cell r="H2391">
            <v>47</v>
          </cell>
          <cell r="I2391">
            <v>98</v>
          </cell>
          <cell r="J2391">
            <v>72</v>
          </cell>
          <cell r="K2391">
            <v>68</v>
          </cell>
          <cell r="L2391">
            <v>38</v>
          </cell>
          <cell r="M2391">
            <v>68</v>
          </cell>
          <cell r="N2391">
            <v>43</v>
          </cell>
          <cell r="O2391">
            <v>69</v>
          </cell>
          <cell r="P2391">
            <v>42</v>
          </cell>
          <cell r="Q2391">
            <v>69</v>
          </cell>
          <cell r="R2391">
            <v>48</v>
          </cell>
          <cell r="S2391">
            <v>69</v>
          </cell>
          <cell r="T2391">
            <v>47</v>
          </cell>
          <cell r="U2391">
            <v>67</v>
          </cell>
          <cell r="V2391">
            <v>56</v>
          </cell>
          <cell r="W2391">
            <v>70</v>
          </cell>
          <cell r="X2391">
            <v>38</v>
          </cell>
          <cell r="Y2391">
            <v>68</v>
          </cell>
          <cell r="Z2391">
            <v>50</v>
          </cell>
          <cell r="AA2391">
            <v>69</v>
          </cell>
          <cell r="AB2391">
            <v>52</v>
          </cell>
          <cell r="AC2391">
            <v>70</v>
          </cell>
          <cell r="AD2391">
            <v>45</v>
          </cell>
          <cell r="AE2391">
            <v>70</v>
          </cell>
          <cell r="AF2391">
            <v>52</v>
          </cell>
          <cell r="AG2391">
            <v>73</v>
          </cell>
          <cell r="AH2391">
            <v>54</v>
          </cell>
          <cell r="AI2391">
            <v>71</v>
          </cell>
          <cell r="AJ2391">
            <v>49</v>
          </cell>
          <cell r="AK2391">
            <v>76</v>
          </cell>
          <cell r="AL2391">
            <v>54</v>
          </cell>
          <cell r="AM2391">
            <v>75</v>
          </cell>
          <cell r="AN2391">
            <v>51</v>
          </cell>
          <cell r="AO2391">
            <v>82.5</v>
          </cell>
          <cell r="AP2391">
            <v>64.5</v>
          </cell>
          <cell r="AQ2391">
            <v>76</v>
          </cell>
          <cell r="AR2391">
            <v>66</v>
          </cell>
          <cell r="AS2391">
            <v>66</v>
          </cell>
          <cell r="AT2391">
            <v>35</v>
          </cell>
          <cell r="AU2391">
            <v>86</v>
          </cell>
          <cell r="AV2391">
            <v>77</v>
          </cell>
          <cell r="AW2391">
            <v>88</v>
          </cell>
          <cell r="AX2391">
            <v>75</v>
          </cell>
          <cell r="AY2391">
            <v>92</v>
          </cell>
          <cell r="AZ2391">
            <v>75</v>
          </cell>
        </row>
        <row r="2392">
          <cell r="B2392">
            <v>36797</v>
          </cell>
          <cell r="C2392">
            <v>78</v>
          </cell>
          <cell r="D2392">
            <v>42</v>
          </cell>
          <cell r="E2392">
            <v>103</v>
          </cell>
          <cell r="F2392">
            <v>80</v>
          </cell>
          <cell r="G2392">
            <v>78</v>
          </cell>
          <cell r="H2392">
            <v>42</v>
          </cell>
          <cell r="I2392">
            <v>10</v>
          </cell>
          <cell r="J2392">
            <v>73</v>
          </cell>
          <cell r="K2392">
            <v>60</v>
          </cell>
          <cell r="L2392">
            <v>42</v>
          </cell>
          <cell r="M2392">
            <v>72</v>
          </cell>
          <cell r="N2392">
            <v>49</v>
          </cell>
          <cell r="O2392">
            <v>73</v>
          </cell>
          <cell r="P2392">
            <v>47</v>
          </cell>
          <cell r="Q2392">
            <v>73</v>
          </cell>
          <cell r="R2392">
            <v>52</v>
          </cell>
          <cell r="S2392">
            <v>74</v>
          </cell>
          <cell r="T2392">
            <v>47</v>
          </cell>
          <cell r="U2392">
            <v>71</v>
          </cell>
          <cell r="V2392">
            <v>50</v>
          </cell>
          <cell r="W2392">
            <v>72</v>
          </cell>
          <cell r="X2392">
            <v>41</v>
          </cell>
          <cell r="Y2392">
            <v>72</v>
          </cell>
          <cell r="Z2392">
            <v>48</v>
          </cell>
          <cell r="AA2392">
            <v>74</v>
          </cell>
          <cell r="AB2392">
            <v>46</v>
          </cell>
          <cell r="AC2392">
            <v>76</v>
          </cell>
          <cell r="AD2392">
            <v>47</v>
          </cell>
          <cell r="AE2392">
            <v>76</v>
          </cell>
          <cell r="AF2392">
            <v>48</v>
          </cell>
          <cell r="AG2392">
            <v>76</v>
          </cell>
          <cell r="AH2392">
            <v>56</v>
          </cell>
          <cell r="AI2392">
            <v>76</v>
          </cell>
          <cell r="AJ2392">
            <v>53</v>
          </cell>
          <cell r="AK2392">
            <v>80</v>
          </cell>
          <cell r="AL2392">
            <v>52</v>
          </cell>
          <cell r="AM2392">
            <v>78</v>
          </cell>
          <cell r="AN2392">
            <v>48</v>
          </cell>
          <cell r="AO2392">
            <v>77</v>
          </cell>
          <cell r="AP2392">
            <v>63</v>
          </cell>
          <cell r="AQ2392">
            <v>75</v>
          </cell>
          <cell r="AR2392">
            <v>66</v>
          </cell>
          <cell r="AS2392">
            <v>51</v>
          </cell>
          <cell r="AT2392">
            <v>43</v>
          </cell>
          <cell r="AU2392">
            <v>81</v>
          </cell>
          <cell r="AV2392">
            <v>75</v>
          </cell>
          <cell r="AW2392">
            <v>85</v>
          </cell>
          <cell r="AX2392">
            <v>73</v>
          </cell>
          <cell r="AY2392">
            <v>88</v>
          </cell>
          <cell r="AZ2392">
            <v>73</v>
          </cell>
        </row>
        <row r="2393">
          <cell r="B2393">
            <v>36798</v>
          </cell>
          <cell r="C2393">
            <v>78</v>
          </cell>
          <cell r="D2393">
            <v>42</v>
          </cell>
          <cell r="E2393">
            <v>103</v>
          </cell>
          <cell r="F2393">
            <v>80</v>
          </cell>
          <cell r="G2393">
            <v>78</v>
          </cell>
          <cell r="H2393">
            <v>42</v>
          </cell>
          <cell r="I2393">
            <v>10</v>
          </cell>
          <cell r="J2393">
            <v>73</v>
          </cell>
          <cell r="K2393">
            <v>60</v>
          </cell>
          <cell r="L2393">
            <v>42</v>
          </cell>
          <cell r="M2393">
            <v>72</v>
          </cell>
          <cell r="N2393">
            <v>49</v>
          </cell>
          <cell r="O2393">
            <v>73</v>
          </cell>
          <cell r="P2393">
            <v>47</v>
          </cell>
          <cell r="Q2393">
            <v>73</v>
          </cell>
          <cell r="R2393">
            <v>52</v>
          </cell>
          <cell r="S2393">
            <v>74</v>
          </cell>
          <cell r="T2393">
            <v>47</v>
          </cell>
          <cell r="U2393">
            <v>71</v>
          </cell>
          <cell r="V2393">
            <v>50</v>
          </cell>
          <cell r="W2393">
            <v>72</v>
          </cell>
          <cell r="X2393">
            <v>41</v>
          </cell>
          <cell r="Y2393">
            <v>72</v>
          </cell>
          <cell r="Z2393">
            <v>48</v>
          </cell>
          <cell r="AA2393">
            <v>74</v>
          </cell>
          <cell r="AB2393">
            <v>46</v>
          </cell>
          <cell r="AC2393">
            <v>76</v>
          </cell>
          <cell r="AD2393">
            <v>47</v>
          </cell>
          <cell r="AE2393">
            <v>76</v>
          </cell>
          <cell r="AF2393">
            <v>48</v>
          </cell>
          <cell r="AG2393">
            <v>76</v>
          </cell>
          <cell r="AH2393">
            <v>56</v>
          </cell>
          <cell r="AI2393">
            <v>76</v>
          </cell>
          <cell r="AJ2393">
            <v>53</v>
          </cell>
          <cell r="AK2393">
            <v>80</v>
          </cell>
          <cell r="AL2393">
            <v>52</v>
          </cell>
          <cell r="AM2393">
            <v>78</v>
          </cell>
          <cell r="AN2393">
            <v>48</v>
          </cell>
          <cell r="AO2393">
            <v>77</v>
          </cell>
          <cell r="AP2393">
            <v>63</v>
          </cell>
          <cell r="AQ2393">
            <v>75</v>
          </cell>
          <cell r="AR2393">
            <v>66</v>
          </cell>
          <cell r="AS2393">
            <v>51</v>
          </cell>
          <cell r="AT2393">
            <v>43</v>
          </cell>
          <cell r="AU2393">
            <v>81</v>
          </cell>
          <cell r="AV2393">
            <v>75</v>
          </cell>
          <cell r="AW2393">
            <v>85</v>
          </cell>
          <cell r="AX2393">
            <v>73</v>
          </cell>
          <cell r="AY2393">
            <v>88</v>
          </cell>
          <cell r="AZ2393">
            <v>73</v>
          </cell>
        </row>
        <row r="2394">
          <cell r="B2394">
            <v>36799</v>
          </cell>
          <cell r="C2394">
            <v>78</v>
          </cell>
          <cell r="D2394">
            <v>42</v>
          </cell>
          <cell r="E2394">
            <v>103</v>
          </cell>
          <cell r="F2394">
            <v>80</v>
          </cell>
          <cell r="G2394">
            <v>78</v>
          </cell>
          <cell r="H2394">
            <v>42</v>
          </cell>
          <cell r="I2394">
            <v>10</v>
          </cell>
          <cell r="J2394">
            <v>73</v>
          </cell>
          <cell r="K2394">
            <v>60</v>
          </cell>
          <cell r="L2394">
            <v>42</v>
          </cell>
          <cell r="M2394">
            <v>72</v>
          </cell>
          <cell r="N2394">
            <v>49</v>
          </cell>
          <cell r="O2394">
            <v>73</v>
          </cell>
          <cell r="P2394">
            <v>47</v>
          </cell>
          <cell r="Q2394">
            <v>73</v>
          </cell>
          <cell r="R2394">
            <v>52</v>
          </cell>
          <cell r="S2394">
            <v>74</v>
          </cell>
          <cell r="T2394">
            <v>47</v>
          </cell>
          <cell r="U2394">
            <v>71</v>
          </cell>
          <cell r="V2394">
            <v>50</v>
          </cell>
          <cell r="W2394">
            <v>72</v>
          </cell>
          <cell r="X2394">
            <v>41</v>
          </cell>
          <cell r="Y2394">
            <v>72</v>
          </cell>
          <cell r="Z2394">
            <v>48</v>
          </cell>
          <cell r="AA2394">
            <v>74</v>
          </cell>
          <cell r="AB2394">
            <v>46</v>
          </cell>
          <cell r="AC2394">
            <v>76</v>
          </cell>
          <cell r="AD2394">
            <v>47</v>
          </cell>
          <cell r="AE2394">
            <v>76</v>
          </cell>
          <cell r="AF2394">
            <v>48</v>
          </cell>
          <cell r="AG2394">
            <v>76</v>
          </cell>
          <cell r="AH2394">
            <v>56</v>
          </cell>
          <cell r="AI2394">
            <v>76</v>
          </cell>
          <cell r="AJ2394">
            <v>53</v>
          </cell>
          <cell r="AK2394">
            <v>80</v>
          </cell>
          <cell r="AL2394">
            <v>52</v>
          </cell>
          <cell r="AM2394">
            <v>78</v>
          </cell>
          <cell r="AN2394">
            <v>48</v>
          </cell>
          <cell r="AO2394">
            <v>77</v>
          </cell>
          <cell r="AP2394">
            <v>63</v>
          </cell>
          <cell r="AQ2394">
            <v>75</v>
          </cell>
          <cell r="AR2394">
            <v>66</v>
          </cell>
          <cell r="AS2394">
            <v>51</v>
          </cell>
          <cell r="AT2394">
            <v>43</v>
          </cell>
          <cell r="AU2394">
            <v>81</v>
          </cell>
          <cell r="AV2394">
            <v>75</v>
          </cell>
          <cell r="AW2394">
            <v>85</v>
          </cell>
          <cell r="AX2394">
            <v>73</v>
          </cell>
          <cell r="AY2394">
            <v>88</v>
          </cell>
          <cell r="AZ2394">
            <v>73</v>
          </cell>
        </row>
        <row r="2395">
          <cell r="B2395">
            <v>36800</v>
          </cell>
          <cell r="C2395">
            <v>78</v>
          </cell>
          <cell r="D2395">
            <v>42</v>
          </cell>
          <cell r="E2395">
            <v>103</v>
          </cell>
          <cell r="F2395">
            <v>80</v>
          </cell>
          <cell r="G2395">
            <v>78</v>
          </cell>
          <cell r="H2395">
            <v>42</v>
          </cell>
          <cell r="I2395">
            <v>10</v>
          </cell>
          <cell r="J2395">
            <v>73</v>
          </cell>
          <cell r="K2395">
            <v>60</v>
          </cell>
          <cell r="L2395">
            <v>42</v>
          </cell>
          <cell r="M2395">
            <v>72</v>
          </cell>
          <cell r="N2395">
            <v>49</v>
          </cell>
          <cell r="O2395">
            <v>73</v>
          </cell>
          <cell r="P2395">
            <v>47</v>
          </cell>
          <cell r="Q2395">
            <v>73</v>
          </cell>
          <cell r="R2395">
            <v>52</v>
          </cell>
          <cell r="S2395">
            <v>74</v>
          </cell>
          <cell r="T2395">
            <v>47</v>
          </cell>
          <cell r="U2395">
            <v>71</v>
          </cell>
          <cell r="V2395">
            <v>50</v>
          </cell>
          <cell r="W2395">
            <v>72</v>
          </cell>
          <cell r="X2395">
            <v>41</v>
          </cell>
          <cell r="Y2395">
            <v>72</v>
          </cell>
          <cell r="Z2395">
            <v>48</v>
          </cell>
          <cell r="AA2395">
            <v>74</v>
          </cell>
          <cell r="AB2395">
            <v>46</v>
          </cell>
          <cell r="AC2395">
            <v>76</v>
          </cell>
          <cell r="AD2395">
            <v>47</v>
          </cell>
          <cell r="AE2395">
            <v>76</v>
          </cell>
          <cell r="AF2395">
            <v>48</v>
          </cell>
          <cell r="AG2395">
            <v>76</v>
          </cell>
          <cell r="AH2395">
            <v>56</v>
          </cell>
          <cell r="AI2395">
            <v>76</v>
          </cell>
          <cell r="AJ2395">
            <v>53</v>
          </cell>
          <cell r="AK2395">
            <v>80</v>
          </cell>
          <cell r="AL2395">
            <v>52</v>
          </cell>
          <cell r="AM2395">
            <v>78</v>
          </cell>
          <cell r="AN2395">
            <v>48</v>
          </cell>
          <cell r="AO2395">
            <v>77</v>
          </cell>
          <cell r="AP2395">
            <v>63</v>
          </cell>
          <cell r="AQ2395">
            <v>75</v>
          </cell>
          <cell r="AR2395">
            <v>66</v>
          </cell>
          <cell r="AS2395">
            <v>51</v>
          </cell>
          <cell r="AT2395">
            <v>43</v>
          </cell>
          <cell r="AU2395">
            <v>81</v>
          </cell>
          <cell r="AV2395">
            <v>75</v>
          </cell>
          <cell r="AW2395">
            <v>85</v>
          </cell>
          <cell r="AX2395">
            <v>73</v>
          </cell>
          <cell r="AY2395">
            <v>88</v>
          </cell>
          <cell r="AZ2395">
            <v>73</v>
          </cell>
        </row>
        <row r="2396">
          <cell r="B2396">
            <v>36801</v>
          </cell>
          <cell r="C2396">
            <v>77</v>
          </cell>
          <cell r="D2396">
            <v>48</v>
          </cell>
          <cell r="E2396">
            <v>100</v>
          </cell>
          <cell r="F2396">
            <v>77</v>
          </cell>
          <cell r="G2396">
            <v>77</v>
          </cell>
          <cell r="H2396">
            <v>48</v>
          </cell>
          <cell r="I2396">
            <v>98</v>
          </cell>
          <cell r="J2396">
            <v>68</v>
          </cell>
          <cell r="K2396">
            <v>73</v>
          </cell>
          <cell r="L2396">
            <v>46</v>
          </cell>
          <cell r="M2396">
            <v>75</v>
          </cell>
          <cell r="N2396">
            <v>51</v>
          </cell>
          <cell r="O2396">
            <v>76</v>
          </cell>
          <cell r="P2396">
            <v>50</v>
          </cell>
          <cell r="Q2396">
            <v>76</v>
          </cell>
          <cell r="R2396">
            <v>58</v>
          </cell>
          <cell r="S2396">
            <v>77</v>
          </cell>
          <cell r="T2396">
            <v>57</v>
          </cell>
          <cell r="U2396">
            <v>73</v>
          </cell>
          <cell r="V2396">
            <v>66</v>
          </cell>
          <cell r="W2396">
            <v>76</v>
          </cell>
          <cell r="X2396">
            <v>48</v>
          </cell>
          <cell r="Y2396">
            <v>76</v>
          </cell>
          <cell r="Z2396">
            <v>52</v>
          </cell>
          <cell r="AA2396">
            <v>77</v>
          </cell>
          <cell r="AB2396">
            <v>57</v>
          </cell>
          <cell r="AC2396">
            <v>78</v>
          </cell>
          <cell r="AD2396">
            <v>51</v>
          </cell>
          <cell r="AE2396">
            <v>79</v>
          </cell>
          <cell r="AF2396">
            <v>53</v>
          </cell>
          <cell r="AG2396">
            <v>80</v>
          </cell>
          <cell r="AH2396">
            <v>59</v>
          </cell>
          <cell r="AI2396">
            <v>79</v>
          </cell>
          <cell r="AJ2396">
            <v>57</v>
          </cell>
          <cell r="AK2396">
            <v>83</v>
          </cell>
          <cell r="AL2396">
            <v>57</v>
          </cell>
          <cell r="AM2396">
            <v>82</v>
          </cell>
          <cell r="AN2396">
            <v>51</v>
          </cell>
          <cell r="AO2396">
            <v>85</v>
          </cell>
          <cell r="AP2396">
            <v>64</v>
          </cell>
          <cell r="AQ2396">
            <v>78</v>
          </cell>
          <cell r="AR2396">
            <v>64</v>
          </cell>
          <cell r="AS2396">
            <v>68</v>
          </cell>
          <cell r="AT2396">
            <v>47</v>
          </cell>
          <cell r="AU2396">
            <v>83</v>
          </cell>
          <cell r="AV2396">
            <v>67</v>
          </cell>
          <cell r="AW2396">
            <v>86</v>
          </cell>
          <cell r="AX2396">
            <v>69</v>
          </cell>
          <cell r="AY2396">
            <v>88</v>
          </cell>
          <cell r="AZ2396">
            <v>69</v>
          </cell>
        </row>
        <row r="2397">
          <cell r="B2397">
            <v>36802</v>
          </cell>
          <cell r="C2397">
            <v>77</v>
          </cell>
          <cell r="D2397">
            <v>48</v>
          </cell>
          <cell r="E2397">
            <v>100</v>
          </cell>
          <cell r="F2397">
            <v>77</v>
          </cell>
          <cell r="G2397">
            <v>77</v>
          </cell>
          <cell r="H2397">
            <v>48</v>
          </cell>
          <cell r="I2397">
            <v>98</v>
          </cell>
          <cell r="J2397">
            <v>68</v>
          </cell>
          <cell r="K2397">
            <v>73</v>
          </cell>
          <cell r="L2397">
            <v>46</v>
          </cell>
          <cell r="M2397">
            <v>75</v>
          </cell>
          <cell r="N2397">
            <v>51</v>
          </cell>
          <cell r="O2397">
            <v>76</v>
          </cell>
          <cell r="P2397">
            <v>50</v>
          </cell>
          <cell r="Q2397">
            <v>76</v>
          </cell>
          <cell r="R2397">
            <v>58</v>
          </cell>
          <cell r="S2397">
            <v>77</v>
          </cell>
          <cell r="T2397">
            <v>57</v>
          </cell>
          <cell r="U2397">
            <v>73</v>
          </cell>
          <cell r="V2397">
            <v>66</v>
          </cell>
          <cell r="W2397">
            <v>76</v>
          </cell>
          <cell r="X2397">
            <v>48</v>
          </cell>
          <cell r="Y2397">
            <v>76</v>
          </cell>
          <cell r="Z2397">
            <v>52</v>
          </cell>
          <cell r="AA2397">
            <v>77</v>
          </cell>
          <cell r="AB2397">
            <v>57</v>
          </cell>
          <cell r="AC2397">
            <v>78</v>
          </cell>
          <cell r="AD2397">
            <v>51</v>
          </cell>
          <cell r="AE2397">
            <v>79</v>
          </cell>
          <cell r="AF2397">
            <v>53</v>
          </cell>
          <cell r="AG2397">
            <v>80</v>
          </cell>
          <cell r="AH2397">
            <v>59</v>
          </cell>
          <cell r="AI2397">
            <v>79</v>
          </cell>
          <cell r="AJ2397">
            <v>57</v>
          </cell>
          <cell r="AK2397">
            <v>83</v>
          </cell>
          <cell r="AL2397">
            <v>57</v>
          </cell>
          <cell r="AM2397">
            <v>82</v>
          </cell>
          <cell r="AN2397">
            <v>51</v>
          </cell>
          <cell r="AO2397">
            <v>85</v>
          </cell>
          <cell r="AP2397">
            <v>64</v>
          </cell>
          <cell r="AQ2397">
            <v>78</v>
          </cell>
          <cell r="AR2397">
            <v>64</v>
          </cell>
          <cell r="AS2397">
            <v>68</v>
          </cell>
          <cell r="AT2397">
            <v>47</v>
          </cell>
          <cell r="AU2397">
            <v>83</v>
          </cell>
          <cell r="AV2397">
            <v>67</v>
          </cell>
          <cell r="AW2397">
            <v>86</v>
          </cell>
          <cell r="AX2397">
            <v>69</v>
          </cell>
          <cell r="AY2397">
            <v>88</v>
          </cell>
          <cell r="AZ2397">
            <v>69</v>
          </cell>
        </row>
        <row r="2398">
          <cell r="B2398">
            <v>36803</v>
          </cell>
          <cell r="C2398">
            <v>66</v>
          </cell>
          <cell r="D2398">
            <v>50</v>
          </cell>
          <cell r="E2398">
            <v>87</v>
          </cell>
          <cell r="F2398">
            <v>79</v>
          </cell>
          <cell r="G2398">
            <v>66</v>
          </cell>
          <cell r="H2398">
            <v>50</v>
          </cell>
          <cell r="I2398">
            <v>92</v>
          </cell>
          <cell r="J2398">
            <v>69</v>
          </cell>
          <cell r="K2398">
            <v>79</v>
          </cell>
          <cell r="L2398">
            <v>46</v>
          </cell>
          <cell r="M2398">
            <v>83</v>
          </cell>
          <cell r="N2398">
            <v>57</v>
          </cell>
          <cell r="O2398">
            <v>85</v>
          </cell>
          <cell r="P2398">
            <v>59</v>
          </cell>
          <cell r="Q2398">
            <v>83</v>
          </cell>
          <cell r="R2398">
            <v>64</v>
          </cell>
          <cell r="S2398">
            <v>85</v>
          </cell>
          <cell r="T2398">
            <v>62</v>
          </cell>
          <cell r="U2398">
            <v>86</v>
          </cell>
          <cell r="V2398">
            <v>64</v>
          </cell>
          <cell r="W2398">
            <v>81</v>
          </cell>
          <cell r="X2398">
            <v>53</v>
          </cell>
          <cell r="Y2398">
            <v>83</v>
          </cell>
          <cell r="Z2398">
            <v>59</v>
          </cell>
          <cell r="AA2398">
            <v>84</v>
          </cell>
          <cell r="AB2398">
            <v>60</v>
          </cell>
          <cell r="AC2398">
            <v>82</v>
          </cell>
          <cell r="AD2398">
            <v>57</v>
          </cell>
          <cell r="AE2398">
            <v>85</v>
          </cell>
          <cell r="AF2398">
            <v>54</v>
          </cell>
          <cell r="AG2398">
            <v>81</v>
          </cell>
          <cell r="AH2398">
            <v>59</v>
          </cell>
          <cell r="AI2398">
            <v>81</v>
          </cell>
          <cell r="AJ2398">
            <v>59</v>
          </cell>
          <cell r="AK2398">
            <v>85</v>
          </cell>
          <cell r="AL2398">
            <v>59</v>
          </cell>
          <cell r="AM2398">
            <v>85</v>
          </cell>
          <cell r="AN2398">
            <v>53</v>
          </cell>
          <cell r="AO2398">
            <v>78</v>
          </cell>
          <cell r="AP2398">
            <v>60.5</v>
          </cell>
          <cell r="AQ2398">
            <v>71</v>
          </cell>
          <cell r="AR2398">
            <v>63</v>
          </cell>
          <cell r="AS2398">
            <v>59</v>
          </cell>
          <cell r="AT2398">
            <v>43</v>
          </cell>
          <cell r="AU2398">
            <v>83</v>
          </cell>
          <cell r="AV2398">
            <v>75</v>
          </cell>
          <cell r="AW2398">
            <v>86</v>
          </cell>
          <cell r="AX2398">
            <v>74</v>
          </cell>
          <cell r="AY2398">
            <v>86</v>
          </cell>
          <cell r="AZ2398">
            <v>74</v>
          </cell>
        </row>
        <row r="2399">
          <cell r="B2399">
            <v>36804</v>
          </cell>
          <cell r="C2399">
            <v>72</v>
          </cell>
          <cell r="D2399">
            <v>36</v>
          </cell>
          <cell r="E2399">
            <v>98</v>
          </cell>
          <cell r="F2399">
            <v>71</v>
          </cell>
          <cell r="G2399">
            <v>72</v>
          </cell>
          <cell r="H2399">
            <v>36</v>
          </cell>
          <cell r="I2399">
            <v>96</v>
          </cell>
          <cell r="J2399">
            <v>68</v>
          </cell>
          <cell r="K2399">
            <v>57</v>
          </cell>
          <cell r="L2399">
            <v>55</v>
          </cell>
          <cell r="M2399">
            <v>65</v>
          </cell>
          <cell r="N2399">
            <v>61</v>
          </cell>
          <cell r="O2399">
            <v>66</v>
          </cell>
          <cell r="P2399">
            <v>63</v>
          </cell>
          <cell r="Q2399">
            <v>69</v>
          </cell>
          <cell r="R2399">
            <v>65</v>
          </cell>
          <cell r="S2399">
            <v>84</v>
          </cell>
          <cell r="T2399">
            <v>61</v>
          </cell>
          <cell r="U2399">
            <v>86</v>
          </cell>
          <cell r="V2399">
            <v>65</v>
          </cell>
          <cell r="W2399">
            <v>80</v>
          </cell>
          <cell r="X2399">
            <v>51</v>
          </cell>
          <cell r="Y2399">
            <v>82</v>
          </cell>
          <cell r="Z2399">
            <v>56</v>
          </cell>
          <cell r="AA2399">
            <v>86</v>
          </cell>
          <cell r="AB2399">
            <v>59</v>
          </cell>
          <cell r="AC2399">
            <v>82</v>
          </cell>
          <cell r="AD2399">
            <v>56</v>
          </cell>
          <cell r="AE2399">
            <v>88</v>
          </cell>
          <cell r="AF2399">
            <v>63</v>
          </cell>
          <cell r="AG2399">
            <v>86</v>
          </cell>
          <cell r="AH2399">
            <v>70</v>
          </cell>
          <cell r="AI2399">
            <v>83</v>
          </cell>
          <cell r="AJ2399">
            <v>59</v>
          </cell>
          <cell r="AK2399">
            <v>88</v>
          </cell>
          <cell r="AL2399">
            <v>62</v>
          </cell>
          <cell r="AM2399">
            <v>87</v>
          </cell>
          <cell r="AN2399">
            <v>58</v>
          </cell>
          <cell r="AO2399">
            <v>80.5</v>
          </cell>
          <cell r="AP2399">
            <v>62</v>
          </cell>
          <cell r="AQ2399">
            <v>75</v>
          </cell>
          <cell r="AR2399">
            <v>65</v>
          </cell>
          <cell r="AS2399">
            <v>55</v>
          </cell>
          <cell r="AT2399">
            <v>44</v>
          </cell>
          <cell r="AU2399">
            <v>86</v>
          </cell>
          <cell r="AV2399">
            <v>72</v>
          </cell>
          <cell r="AW2399">
            <v>90</v>
          </cell>
          <cell r="AX2399">
            <v>71</v>
          </cell>
          <cell r="AY2399">
            <v>89</v>
          </cell>
          <cell r="AZ2399">
            <v>74</v>
          </cell>
        </row>
        <row r="2400">
          <cell r="B2400">
            <v>36805</v>
          </cell>
          <cell r="C2400">
            <v>72</v>
          </cell>
          <cell r="D2400">
            <v>36</v>
          </cell>
          <cell r="E2400">
            <v>98</v>
          </cell>
          <cell r="F2400">
            <v>71</v>
          </cell>
          <cell r="G2400">
            <v>72</v>
          </cell>
          <cell r="H2400">
            <v>36</v>
          </cell>
          <cell r="I2400">
            <v>96</v>
          </cell>
          <cell r="J2400">
            <v>68</v>
          </cell>
          <cell r="K2400">
            <v>57</v>
          </cell>
          <cell r="L2400">
            <v>55</v>
          </cell>
          <cell r="M2400">
            <v>65</v>
          </cell>
          <cell r="N2400">
            <v>61</v>
          </cell>
          <cell r="O2400">
            <v>66</v>
          </cell>
          <cell r="P2400">
            <v>63</v>
          </cell>
          <cell r="Q2400">
            <v>69</v>
          </cell>
          <cell r="R2400">
            <v>65</v>
          </cell>
          <cell r="S2400">
            <v>84</v>
          </cell>
          <cell r="T2400">
            <v>61</v>
          </cell>
          <cell r="U2400">
            <v>86</v>
          </cell>
          <cell r="V2400">
            <v>65</v>
          </cell>
          <cell r="W2400">
            <v>80</v>
          </cell>
          <cell r="X2400">
            <v>51</v>
          </cell>
          <cell r="Y2400">
            <v>82</v>
          </cell>
          <cell r="Z2400">
            <v>56</v>
          </cell>
          <cell r="AA2400">
            <v>86</v>
          </cell>
          <cell r="AB2400">
            <v>59</v>
          </cell>
          <cell r="AC2400">
            <v>82</v>
          </cell>
          <cell r="AD2400">
            <v>56</v>
          </cell>
          <cell r="AE2400">
            <v>88</v>
          </cell>
          <cell r="AF2400">
            <v>63</v>
          </cell>
          <cell r="AG2400">
            <v>86</v>
          </cell>
          <cell r="AH2400">
            <v>70</v>
          </cell>
          <cell r="AI2400">
            <v>83</v>
          </cell>
          <cell r="AJ2400">
            <v>59</v>
          </cell>
          <cell r="AK2400">
            <v>88</v>
          </cell>
          <cell r="AL2400">
            <v>62</v>
          </cell>
          <cell r="AM2400">
            <v>87</v>
          </cell>
          <cell r="AN2400">
            <v>58</v>
          </cell>
          <cell r="AO2400">
            <v>80.5</v>
          </cell>
          <cell r="AP2400">
            <v>62</v>
          </cell>
          <cell r="AQ2400">
            <v>75</v>
          </cell>
          <cell r="AR2400">
            <v>65</v>
          </cell>
          <cell r="AS2400">
            <v>55</v>
          </cell>
          <cell r="AT2400">
            <v>44</v>
          </cell>
          <cell r="AU2400">
            <v>86</v>
          </cell>
          <cell r="AV2400">
            <v>72</v>
          </cell>
          <cell r="AW2400">
            <v>90</v>
          </cell>
          <cell r="AX2400">
            <v>71</v>
          </cell>
          <cell r="AY2400">
            <v>89</v>
          </cell>
          <cell r="AZ2400">
            <v>74</v>
          </cell>
        </row>
        <row r="2401">
          <cell r="B2401">
            <v>36806</v>
          </cell>
          <cell r="C2401">
            <v>72</v>
          </cell>
          <cell r="D2401">
            <v>36</v>
          </cell>
          <cell r="E2401">
            <v>98</v>
          </cell>
          <cell r="F2401">
            <v>71</v>
          </cell>
          <cell r="G2401">
            <v>72</v>
          </cell>
          <cell r="H2401">
            <v>36</v>
          </cell>
          <cell r="I2401">
            <v>96</v>
          </cell>
          <cell r="J2401">
            <v>68</v>
          </cell>
          <cell r="K2401">
            <v>57</v>
          </cell>
          <cell r="L2401">
            <v>55</v>
          </cell>
          <cell r="M2401">
            <v>65</v>
          </cell>
          <cell r="N2401">
            <v>61</v>
          </cell>
          <cell r="O2401">
            <v>66</v>
          </cell>
          <cell r="P2401">
            <v>63</v>
          </cell>
          <cell r="Q2401">
            <v>69</v>
          </cell>
          <cell r="R2401">
            <v>65</v>
          </cell>
          <cell r="S2401">
            <v>84</v>
          </cell>
          <cell r="T2401">
            <v>61</v>
          </cell>
          <cell r="U2401">
            <v>86</v>
          </cell>
          <cell r="V2401">
            <v>65</v>
          </cell>
          <cell r="W2401">
            <v>80</v>
          </cell>
          <cell r="X2401">
            <v>51</v>
          </cell>
          <cell r="Y2401">
            <v>82</v>
          </cell>
          <cell r="Z2401">
            <v>56</v>
          </cell>
          <cell r="AA2401">
            <v>86</v>
          </cell>
          <cell r="AB2401">
            <v>59</v>
          </cell>
          <cell r="AC2401">
            <v>82</v>
          </cell>
          <cell r="AD2401">
            <v>56</v>
          </cell>
          <cell r="AE2401">
            <v>88</v>
          </cell>
          <cell r="AF2401">
            <v>63</v>
          </cell>
          <cell r="AG2401">
            <v>86</v>
          </cell>
          <cell r="AH2401">
            <v>70</v>
          </cell>
          <cell r="AI2401">
            <v>83</v>
          </cell>
          <cell r="AJ2401">
            <v>59</v>
          </cell>
          <cell r="AK2401">
            <v>88</v>
          </cell>
          <cell r="AL2401">
            <v>62</v>
          </cell>
          <cell r="AM2401">
            <v>87</v>
          </cell>
          <cell r="AN2401">
            <v>58</v>
          </cell>
          <cell r="AO2401">
            <v>80.5</v>
          </cell>
          <cell r="AP2401">
            <v>62</v>
          </cell>
          <cell r="AQ2401">
            <v>75</v>
          </cell>
          <cell r="AR2401">
            <v>65</v>
          </cell>
          <cell r="AS2401">
            <v>55</v>
          </cell>
          <cell r="AT2401">
            <v>44</v>
          </cell>
          <cell r="AU2401">
            <v>86</v>
          </cell>
          <cell r="AV2401">
            <v>72</v>
          </cell>
          <cell r="AW2401">
            <v>90</v>
          </cell>
          <cell r="AX2401">
            <v>71</v>
          </cell>
          <cell r="AY2401">
            <v>89</v>
          </cell>
          <cell r="AZ2401">
            <v>74</v>
          </cell>
        </row>
        <row r="2402">
          <cell r="B2402">
            <v>36807</v>
          </cell>
          <cell r="C2402">
            <v>70</v>
          </cell>
          <cell r="D2402">
            <v>44</v>
          </cell>
          <cell r="E2402">
            <v>87</v>
          </cell>
          <cell r="F2402">
            <v>79</v>
          </cell>
          <cell r="G2402">
            <v>70</v>
          </cell>
          <cell r="H2402">
            <v>44</v>
          </cell>
          <cell r="I2402">
            <v>81</v>
          </cell>
          <cell r="J2402">
            <v>69</v>
          </cell>
          <cell r="K2402">
            <v>51</v>
          </cell>
          <cell r="L2402">
            <v>32</v>
          </cell>
          <cell r="M2402">
            <v>54</v>
          </cell>
          <cell r="N2402">
            <v>37</v>
          </cell>
          <cell r="O2402">
            <v>57</v>
          </cell>
          <cell r="P2402">
            <v>35</v>
          </cell>
          <cell r="Q2402">
            <v>57</v>
          </cell>
          <cell r="R2402">
            <v>40</v>
          </cell>
          <cell r="S2402">
            <v>53</v>
          </cell>
          <cell r="T2402">
            <v>45</v>
          </cell>
          <cell r="U2402">
            <v>53</v>
          </cell>
          <cell r="V2402">
            <v>53</v>
          </cell>
          <cell r="W2402">
            <v>48</v>
          </cell>
          <cell r="X2402">
            <v>38</v>
          </cell>
          <cell r="Y2402">
            <v>53</v>
          </cell>
          <cell r="Z2402">
            <v>44</v>
          </cell>
          <cell r="AA2402">
            <v>49</v>
          </cell>
          <cell r="AB2402">
            <v>46</v>
          </cell>
          <cell r="AC2402">
            <v>53</v>
          </cell>
          <cell r="AD2402">
            <v>46</v>
          </cell>
          <cell r="AE2402">
            <v>58</v>
          </cell>
          <cell r="AF2402">
            <v>52</v>
          </cell>
          <cell r="AG2402">
            <v>57</v>
          </cell>
          <cell r="AH2402">
            <v>56</v>
          </cell>
          <cell r="AI2402">
            <v>56</v>
          </cell>
          <cell r="AJ2402">
            <v>39</v>
          </cell>
          <cell r="AK2402">
            <v>61</v>
          </cell>
          <cell r="AL2402">
            <v>46</v>
          </cell>
          <cell r="AM2402">
            <v>65</v>
          </cell>
          <cell r="AN2402">
            <v>48</v>
          </cell>
          <cell r="AO2402">
            <v>77.5</v>
          </cell>
          <cell r="AP2402">
            <v>59.5</v>
          </cell>
          <cell r="AQ2402">
            <v>73</v>
          </cell>
          <cell r="AR2402">
            <v>60</v>
          </cell>
          <cell r="AS2402">
            <v>50</v>
          </cell>
          <cell r="AT2402">
            <v>31</v>
          </cell>
          <cell r="AU2402">
            <v>80</v>
          </cell>
          <cell r="AV2402">
            <v>69</v>
          </cell>
          <cell r="AW2402">
            <v>84</v>
          </cell>
          <cell r="AX2402">
            <v>69</v>
          </cell>
          <cell r="AY2402">
            <v>84</v>
          </cell>
          <cell r="AZ2402">
            <v>69</v>
          </cell>
        </row>
        <row r="2403">
          <cell r="B2403">
            <v>36808</v>
          </cell>
          <cell r="C2403">
            <v>66</v>
          </cell>
          <cell r="D2403">
            <v>36</v>
          </cell>
          <cell r="E2403">
            <v>83</v>
          </cell>
          <cell r="F2403">
            <v>63</v>
          </cell>
          <cell r="G2403">
            <v>66</v>
          </cell>
          <cell r="H2403">
            <v>36</v>
          </cell>
          <cell r="I2403">
            <v>78</v>
          </cell>
          <cell r="J2403">
            <v>56</v>
          </cell>
          <cell r="K2403">
            <v>49</v>
          </cell>
          <cell r="L2403">
            <v>29</v>
          </cell>
          <cell r="M2403">
            <v>52</v>
          </cell>
          <cell r="N2403">
            <v>34</v>
          </cell>
          <cell r="O2403">
            <v>53</v>
          </cell>
          <cell r="P2403">
            <v>35</v>
          </cell>
          <cell r="Q2403">
            <v>53</v>
          </cell>
          <cell r="R2403">
            <v>38</v>
          </cell>
          <cell r="S2403">
            <v>55</v>
          </cell>
          <cell r="T2403">
            <v>37</v>
          </cell>
          <cell r="U2403">
            <v>56</v>
          </cell>
          <cell r="V2403">
            <v>46</v>
          </cell>
          <cell r="W2403">
            <v>47</v>
          </cell>
          <cell r="X2403">
            <v>35</v>
          </cell>
          <cell r="Y2403">
            <v>53</v>
          </cell>
          <cell r="Z2403">
            <v>33</v>
          </cell>
          <cell r="AA2403">
            <v>56</v>
          </cell>
          <cell r="AB2403">
            <v>33</v>
          </cell>
          <cell r="AC2403">
            <v>56</v>
          </cell>
          <cell r="AD2403">
            <v>34</v>
          </cell>
          <cell r="AE2403">
            <v>59</v>
          </cell>
          <cell r="AF2403">
            <v>40</v>
          </cell>
          <cell r="AG2403">
            <v>60</v>
          </cell>
          <cell r="AH2403">
            <v>42</v>
          </cell>
          <cell r="AI2403">
            <v>56</v>
          </cell>
          <cell r="AJ2403">
            <v>36</v>
          </cell>
          <cell r="AK2403">
            <v>61</v>
          </cell>
          <cell r="AL2403">
            <v>40</v>
          </cell>
          <cell r="AM2403">
            <v>61</v>
          </cell>
          <cell r="AN2403">
            <v>39</v>
          </cell>
          <cell r="AO2403">
            <v>76</v>
          </cell>
          <cell r="AP2403">
            <v>61</v>
          </cell>
          <cell r="AQ2403">
            <v>72</v>
          </cell>
          <cell r="AR2403">
            <v>60</v>
          </cell>
          <cell r="AS2403">
            <v>46</v>
          </cell>
          <cell r="AT2403">
            <v>28</v>
          </cell>
          <cell r="AU2403">
            <v>67</v>
          </cell>
          <cell r="AV2403">
            <v>63</v>
          </cell>
          <cell r="AW2403">
            <v>69</v>
          </cell>
          <cell r="AX2403">
            <v>61</v>
          </cell>
          <cell r="AY2403">
            <v>70</v>
          </cell>
          <cell r="AZ2403">
            <v>59</v>
          </cell>
        </row>
        <row r="2404">
          <cell r="B2404">
            <v>36809</v>
          </cell>
          <cell r="C2404">
            <v>54</v>
          </cell>
          <cell r="D2404">
            <v>45</v>
          </cell>
          <cell r="E2404">
            <v>79</v>
          </cell>
          <cell r="F2404">
            <v>61</v>
          </cell>
          <cell r="G2404">
            <v>54</v>
          </cell>
          <cell r="H2404">
            <v>45</v>
          </cell>
          <cell r="I2404">
            <v>77</v>
          </cell>
          <cell r="J2404">
            <v>61</v>
          </cell>
          <cell r="K2404">
            <v>53</v>
          </cell>
          <cell r="L2404">
            <v>34</v>
          </cell>
          <cell r="M2404">
            <v>54</v>
          </cell>
          <cell r="N2404">
            <v>36</v>
          </cell>
          <cell r="O2404">
            <v>58</v>
          </cell>
          <cell r="P2404">
            <v>36</v>
          </cell>
          <cell r="Q2404">
            <v>62</v>
          </cell>
          <cell r="R2404">
            <v>43</v>
          </cell>
          <cell r="S2404">
            <v>65</v>
          </cell>
          <cell r="T2404">
            <v>38</v>
          </cell>
          <cell r="U2404">
            <v>63</v>
          </cell>
          <cell r="V2404">
            <v>43</v>
          </cell>
          <cell r="W2404">
            <v>61</v>
          </cell>
          <cell r="X2404">
            <v>34</v>
          </cell>
          <cell r="Y2404">
            <v>65</v>
          </cell>
          <cell r="Z2404">
            <v>33</v>
          </cell>
          <cell r="AA2404">
            <v>65</v>
          </cell>
          <cell r="AB2404">
            <v>31</v>
          </cell>
          <cell r="AC2404">
            <v>65</v>
          </cell>
          <cell r="AD2404">
            <v>30</v>
          </cell>
          <cell r="AE2404">
            <v>67</v>
          </cell>
          <cell r="AF2404">
            <v>32</v>
          </cell>
          <cell r="AG2404">
            <v>65</v>
          </cell>
          <cell r="AH2404">
            <v>35</v>
          </cell>
          <cell r="AI2404">
            <v>64</v>
          </cell>
          <cell r="AJ2404">
            <v>36</v>
          </cell>
          <cell r="AK2404">
            <v>66</v>
          </cell>
          <cell r="AL2404">
            <v>40</v>
          </cell>
          <cell r="AM2404">
            <v>65</v>
          </cell>
          <cell r="AN2404">
            <v>34</v>
          </cell>
          <cell r="AO2404">
            <v>64</v>
          </cell>
          <cell r="AP2404">
            <v>58.5</v>
          </cell>
          <cell r="AQ2404">
            <v>69</v>
          </cell>
          <cell r="AR2404">
            <v>62</v>
          </cell>
          <cell r="AS2404">
            <v>44</v>
          </cell>
          <cell r="AT2404">
            <v>35</v>
          </cell>
          <cell r="AU2404">
            <v>72</v>
          </cell>
          <cell r="AV2404">
            <v>54</v>
          </cell>
          <cell r="AW2404">
            <v>77</v>
          </cell>
          <cell r="AX2404">
            <v>53</v>
          </cell>
          <cell r="AY2404">
            <v>77</v>
          </cell>
          <cell r="AZ2404">
            <v>52</v>
          </cell>
        </row>
        <row r="2405">
          <cell r="B2405">
            <v>36810</v>
          </cell>
          <cell r="C2405">
            <v>54</v>
          </cell>
          <cell r="D2405">
            <v>44</v>
          </cell>
          <cell r="E2405">
            <v>75</v>
          </cell>
          <cell r="F2405">
            <v>65</v>
          </cell>
          <cell r="G2405">
            <v>54</v>
          </cell>
          <cell r="H2405">
            <v>44</v>
          </cell>
          <cell r="I2405">
            <v>66</v>
          </cell>
          <cell r="J2405">
            <v>63</v>
          </cell>
          <cell r="K2405">
            <v>65</v>
          </cell>
          <cell r="L2405">
            <v>37</v>
          </cell>
          <cell r="M2405">
            <v>69</v>
          </cell>
          <cell r="N2405">
            <v>41</v>
          </cell>
          <cell r="O2405">
            <v>69</v>
          </cell>
          <cell r="P2405">
            <v>37</v>
          </cell>
          <cell r="Q2405">
            <v>70</v>
          </cell>
          <cell r="R2405">
            <v>45</v>
          </cell>
          <cell r="S2405">
            <v>70</v>
          </cell>
          <cell r="T2405">
            <v>35</v>
          </cell>
          <cell r="U2405">
            <v>71</v>
          </cell>
          <cell r="V2405">
            <v>39</v>
          </cell>
          <cell r="W2405">
            <v>68</v>
          </cell>
          <cell r="X2405">
            <v>34</v>
          </cell>
          <cell r="Y2405">
            <v>70</v>
          </cell>
          <cell r="Z2405">
            <v>36</v>
          </cell>
          <cell r="AA2405">
            <v>71</v>
          </cell>
          <cell r="AB2405">
            <v>32</v>
          </cell>
          <cell r="AC2405">
            <v>71</v>
          </cell>
          <cell r="AD2405">
            <v>29</v>
          </cell>
          <cell r="AE2405">
            <v>72</v>
          </cell>
          <cell r="AF2405">
            <v>34</v>
          </cell>
          <cell r="AG2405">
            <v>73</v>
          </cell>
          <cell r="AH2405">
            <v>39</v>
          </cell>
          <cell r="AI2405">
            <v>71</v>
          </cell>
          <cell r="AJ2405">
            <v>40</v>
          </cell>
          <cell r="AK2405">
            <v>75</v>
          </cell>
          <cell r="AL2405">
            <v>41</v>
          </cell>
          <cell r="AM2405">
            <v>74</v>
          </cell>
          <cell r="AN2405">
            <v>35</v>
          </cell>
          <cell r="AO2405">
            <v>65.5</v>
          </cell>
          <cell r="AP2405">
            <v>53</v>
          </cell>
          <cell r="AQ2405">
            <v>68</v>
          </cell>
          <cell r="AR2405">
            <v>54</v>
          </cell>
          <cell r="AS2405">
            <v>62</v>
          </cell>
          <cell r="AT2405">
            <v>35</v>
          </cell>
          <cell r="AU2405">
            <v>77</v>
          </cell>
          <cell r="AV2405">
            <v>60</v>
          </cell>
          <cell r="AW2405">
            <v>81</v>
          </cell>
          <cell r="AX2405">
            <v>62</v>
          </cell>
          <cell r="AY2405">
            <v>81</v>
          </cell>
          <cell r="AZ2405">
            <v>61</v>
          </cell>
        </row>
        <row r="2406">
          <cell r="B2406">
            <v>36811</v>
          </cell>
          <cell r="C2406">
            <v>53</v>
          </cell>
          <cell r="D2406">
            <v>26</v>
          </cell>
          <cell r="E2406">
            <v>75</v>
          </cell>
          <cell r="F2406">
            <v>58</v>
          </cell>
          <cell r="G2406">
            <v>53</v>
          </cell>
          <cell r="H2406">
            <v>26</v>
          </cell>
          <cell r="I2406">
            <v>72</v>
          </cell>
          <cell r="J2406">
            <v>56</v>
          </cell>
          <cell r="K2406">
            <v>72</v>
          </cell>
          <cell r="L2406">
            <v>36</v>
          </cell>
          <cell r="M2406">
            <v>71</v>
          </cell>
          <cell r="N2406">
            <v>41</v>
          </cell>
          <cell r="O2406">
            <v>74</v>
          </cell>
          <cell r="P2406">
            <v>40</v>
          </cell>
          <cell r="Q2406">
            <v>73</v>
          </cell>
          <cell r="R2406">
            <v>46</v>
          </cell>
          <cell r="S2406">
            <v>74</v>
          </cell>
          <cell r="T2406">
            <v>41</v>
          </cell>
          <cell r="U2406">
            <v>69</v>
          </cell>
          <cell r="V2406">
            <v>45</v>
          </cell>
          <cell r="W2406">
            <v>72</v>
          </cell>
          <cell r="X2406">
            <v>30</v>
          </cell>
          <cell r="Y2406">
            <v>73</v>
          </cell>
          <cell r="Z2406">
            <v>40</v>
          </cell>
          <cell r="AA2406">
            <v>73</v>
          </cell>
          <cell r="AB2406">
            <v>37</v>
          </cell>
          <cell r="AC2406">
            <v>75</v>
          </cell>
          <cell r="AD2406">
            <v>38</v>
          </cell>
          <cell r="AE2406">
            <v>77</v>
          </cell>
          <cell r="AF2406">
            <v>36</v>
          </cell>
          <cell r="AG2406">
            <v>76</v>
          </cell>
          <cell r="AH2406">
            <v>41</v>
          </cell>
          <cell r="AI2406">
            <v>73</v>
          </cell>
          <cell r="AJ2406">
            <v>44</v>
          </cell>
          <cell r="AK2406">
            <v>78</v>
          </cell>
          <cell r="AL2406">
            <v>42</v>
          </cell>
          <cell r="AM2406">
            <v>77</v>
          </cell>
          <cell r="AN2406">
            <v>37</v>
          </cell>
          <cell r="AO2406">
            <v>67</v>
          </cell>
          <cell r="AP2406">
            <v>54</v>
          </cell>
          <cell r="AQ2406">
            <v>69</v>
          </cell>
          <cell r="AR2406">
            <v>55</v>
          </cell>
          <cell r="AS2406">
            <v>68</v>
          </cell>
          <cell r="AT2406">
            <v>36</v>
          </cell>
          <cell r="AU2406">
            <v>80</v>
          </cell>
          <cell r="AV2406">
            <v>62</v>
          </cell>
          <cell r="AW2406">
            <v>82</v>
          </cell>
          <cell r="AX2406">
            <v>62</v>
          </cell>
          <cell r="AY2406">
            <v>83</v>
          </cell>
          <cell r="AZ2406">
            <v>62</v>
          </cell>
        </row>
        <row r="2407">
          <cell r="B2407">
            <v>36812</v>
          </cell>
          <cell r="C2407">
            <v>53</v>
          </cell>
          <cell r="D2407">
            <v>26</v>
          </cell>
          <cell r="E2407">
            <v>75</v>
          </cell>
          <cell r="F2407">
            <v>58</v>
          </cell>
          <cell r="G2407">
            <v>53</v>
          </cell>
          <cell r="H2407">
            <v>26</v>
          </cell>
          <cell r="I2407">
            <v>72</v>
          </cell>
          <cell r="J2407">
            <v>56</v>
          </cell>
          <cell r="K2407">
            <v>72</v>
          </cell>
          <cell r="L2407">
            <v>36</v>
          </cell>
          <cell r="M2407">
            <v>71</v>
          </cell>
          <cell r="N2407">
            <v>41</v>
          </cell>
          <cell r="O2407">
            <v>74</v>
          </cell>
          <cell r="P2407">
            <v>40</v>
          </cell>
          <cell r="Q2407">
            <v>73</v>
          </cell>
          <cell r="R2407">
            <v>46</v>
          </cell>
          <cell r="S2407">
            <v>74</v>
          </cell>
          <cell r="T2407">
            <v>41</v>
          </cell>
          <cell r="U2407">
            <v>69</v>
          </cell>
          <cell r="V2407">
            <v>45</v>
          </cell>
          <cell r="W2407">
            <v>72</v>
          </cell>
          <cell r="X2407">
            <v>30</v>
          </cell>
          <cell r="Y2407">
            <v>73</v>
          </cell>
          <cell r="Z2407">
            <v>40</v>
          </cell>
          <cell r="AA2407">
            <v>73</v>
          </cell>
          <cell r="AB2407">
            <v>37</v>
          </cell>
          <cell r="AC2407">
            <v>75</v>
          </cell>
          <cell r="AD2407">
            <v>38</v>
          </cell>
          <cell r="AE2407">
            <v>77</v>
          </cell>
          <cell r="AF2407">
            <v>36</v>
          </cell>
          <cell r="AG2407">
            <v>76</v>
          </cell>
          <cell r="AH2407">
            <v>41</v>
          </cell>
          <cell r="AI2407">
            <v>73</v>
          </cell>
          <cell r="AJ2407">
            <v>44</v>
          </cell>
          <cell r="AK2407">
            <v>78</v>
          </cell>
          <cell r="AL2407">
            <v>42</v>
          </cell>
          <cell r="AM2407">
            <v>77</v>
          </cell>
          <cell r="AN2407">
            <v>37</v>
          </cell>
          <cell r="AO2407">
            <v>67</v>
          </cell>
          <cell r="AP2407">
            <v>54</v>
          </cell>
          <cell r="AQ2407">
            <v>69</v>
          </cell>
          <cell r="AR2407">
            <v>55</v>
          </cell>
          <cell r="AS2407">
            <v>68</v>
          </cell>
          <cell r="AT2407">
            <v>36</v>
          </cell>
          <cell r="AU2407">
            <v>80</v>
          </cell>
          <cell r="AV2407">
            <v>62</v>
          </cell>
          <cell r="AW2407">
            <v>82</v>
          </cell>
          <cell r="AX2407">
            <v>62</v>
          </cell>
          <cell r="AY2407">
            <v>83</v>
          </cell>
          <cell r="AZ2407">
            <v>62</v>
          </cell>
        </row>
        <row r="2408">
          <cell r="B2408">
            <v>36813</v>
          </cell>
          <cell r="C2408">
            <v>53</v>
          </cell>
          <cell r="D2408">
            <v>26</v>
          </cell>
          <cell r="E2408">
            <v>75</v>
          </cell>
          <cell r="F2408">
            <v>58</v>
          </cell>
          <cell r="G2408">
            <v>53</v>
          </cell>
          <cell r="H2408">
            <v>26</v>
          </cell>
          <cell r="I2408">
            <v>72</v>
          </cell>
          <cell r="J2408">
            <v>56</v>
          </cell>
          <cell r="K2408">
            <v>72</v>
          </cell>
          <cell r="L2408">
            <v>36</v>
          </cell>
          <cell r="M2408">
            <v>71</v>
          </cell>
          <cell r="N2408">
            <v>41</v>
          </cell>
          <cell r="O2408">
            <v>74</v>
          </cell>
          <cell r="P2408">
            <v>40</v>
          </cell>
          <cell r="Q2408">
            <v>73</v>
          </cell>
          <cell r="R2408">
            <v>46</v>
          </cell>
          <cell r="S2408">
            <v>74</v>
          </cell>
          <cell r="T2408">
            <v>41</v>
          </cell>
          <cell r="U2408">
            <v>69</v>
          </cell>
          <cell r="V2408">
            <v>45</v>
          </cell>
          <cell r="W2408">
            <v>72</v>
          </cell>
          <cell r="X2408">
            <v>30</v>
          </cell>
          <cell r="Y2408">
            <v>73</v>
          </cell>
          <cell r="Z2408">
            <v>40</v>
          </cell>
          <cell r="AA2408">
            <v>73</v>
          </cell>
          <cell r="AB2408">
            <v>37</v>
          </cell>
          <cell r="AC2408">
            <v>75</v>
          </cell>
          <cell r="AD2408">
            <v>38</v>
          </cell>
          <cell r="AE2408">
            <v>77</v>
          </cell>
          <cell r="AF2408">
            <v>36</v>
          </cell>
          <cell r="AG2408">
            <v>76</v>
          </cell>
          <cell r="AH2408">
            <v>41</v>
          </cell>
          <cell r="AI2408">
            <v>73</v>
          </cell>
          <cell r="AJ2408">
            <v>44</v>
          </cell>
          <cell r="AK2408">
            <v>78</v>
          </cell>
          <cell r="AL2408">
            <v>42</v>
          </cell>
          <cell r="AM2408">
            <v>77</v>
          </cell>
          <cell r="AN2408">
            <v>37</v>
          </cell>
          <cell r="AO2408">
            <v>67</v>
          </cell>
          <cell r="AP2408">
            <v>54</v>
          </cell>
          <cell r="AQ2408">
            <v>69</v>
          </cell>
          <cell r="AR2408">
            <v>55</v>
          </cell>
          <cell r="AS2408">
            <v>68</v>
          </cell>
          <cell r="AT2408">
            <v>36</v>
          </cell>
          <cell r="AU2408">
            <v>80</v>
          </cell>
          <cell r="AV2408">
            <v>62</v>
          </cell>
          <cell r="AW2408">
            <v>82</v>
          </cell>
          <cell r="AX2408">
            <v>62</v>
          </cell>
          <cell r="AY2408">
            <v>83</v>
          </cell>
          <cell r="AZ2408">
            <v>62</v>
          </cell>
        </row>
        <row r="2409">
          <cell r="B2409">
            <v>36814</v>
          </cell>
          <cell r="C2409">
            <v>61</v>
          </cell>
          <cell r="D2409">
            <v>25</v>
          </cell>
          <cell r="E2409">
            <v>84</v>
          </cell>
          <cell r="F2409">
            <v>60</v>
          </cell>
          <cell r="G2409">
            <v>61</v>
          </cell>
          <cell r="H2409">
            <v>25</v>
          </cell>
          <cell r="I2409">
            <v>80</v>
          </cell>
          <cell r="J2409">
            <v>54</v>
          </cell>
          <cell r="K2409">
            <v>77</v>
          </cell>
          <cell r="L2409">
            <v>46</v>
          </cell>
          <cell r="M2409">
            <v>79</v>
          </cell>
          <cell r="N2409">
            <v>51</v>
          </cell>
          <cell r="O2409">
            <v>80</v>
          </cell>
          <cell r="P2409">
            <v>51</v>
          </cell>
          <cell r="Q2409">
            <v>80</v>
          </cell>
          <cell r="R2409">
            <v>52</v>
          </cell>
          <cell r="S2409">
            <v>80</v>
          </cell>
          <cell r="T2409">
            <v>45</v>
          </cell>
          <cell r="U2409">
            <v>78</v>
          </cell>
          <cell r="V2409">
            <v>48</v>
          </cell>
          <cell r="W2409">
            <v>76</v>
          </cell>
          <cell r="X2409">
            <v>34</v>
          </cell>
          <cell r="Y2409">
            <v>79</v>
          </cell>
          <cell r="Z2409">
            <v>44</v>
          </cell>
          <cell r="AA2409">
            <v>81</v>
          </cell>
          <cell r="AB2409">
            <v>40</v>
          </cell>
          <cell r="AC2409">
            <v>80</v>
          </cell>
          <cell r="AD2409">
            <v>41</v>
          </cell>
          <cell r="AE2409">
            <v>82</v>
          </cell>
          <cell r="AF2409">
            <v>41</v>
          </cell>
          <cell r="AG2409">
            <v>82</v>
          </cell>
          <cell r="AH2409">
            <v>47</v>
          </cell>
          <cell r="AI2409">
            <v>77</v>
          </cell>
          <cell r="AJ2409">
            <v>49</v>
          </cell>
          <cell r="AK2409">
            <v>83</v>
          </cell>
          <cell r="AL2409">
            <v>45</v>
          </cell>
          <cell r="AM2409">
            <v>82</v>
          </cell>
          <cell r="AN2409">
            <v>41</v>
          </cell>
          <cell r="AO2409">
            <v>75</v>
          </cell>
          <cell r="AP2409">
            <v>55</v>
          </cell>
          <cell r="AQ2409">
            <v>75</v>
          </cell>
          <cell r="AR2409">
            <v>56</v>
          </cell>
          <cell r="AS2409">
            <v>72</v>
          </cell>
          <cell r="AT2409">
            <v>48</v>
          </cell>
          <cell r="AU2409">
            <v>80</v>
          </cell>
          <cell r="AV2409">
            <v>59</v>
          </cell>
          <cell r="AW2409">
            <v>82</v>
          </cell>
          <cell r="AX2409">
            <v>61</v>
          </cell>
          <cell r="AY2409">
            <v>84</v>
          </cell>
          <cell r="AZ2409">
            <v>63</v>
          </cell>
        </row>
        <row r="2410">
          <cell r="B2410">
            <v>36815</v>
          </cell>
          <cell r="C2410">
            <v>66</v>
          </cell>
          <cell r="D2410">
            <v>26</v>
          </cell>
          <cell r="E2410">
            <v>86</v>
          </cell>
          <cell r="F2410">
            <v>61</v>
          </cell>
          <cell r="G2410">
            <v>66</v>
          </cell>
          <cell r="H2410">
            <v>26</v>
          </cell>
          <cell r="I2410">
            <v>82</v>
          </cell>
          <cell r="J2410">
            <v>56</v>
          </cell>
          <cell r="K2410">
            <v>62</v>
          </cell>
          <cell r="L2410">
            <v>52</v>
          </cell>
          <cell r="M2410">
            <v>71</v>
          </cell>
          <cell r="N2410">
            <v>55</v>
          </cell>
          <cell r="O2410">
            <v>75</v>
          </cell>
          <cell r="P2410">
            <v>52</v>
          </cell>
          <cell r="Q2410">
            <v>77</v>
          </cell>
          <cell r="R2410">
            <v>58</v>
          </cell>
          <cell r="S2410">
            <v>80</v>
          </cell>
          <cell r="T2410">
            <v>53</v>
          </cell>
          <cell r="U2410">
            <v>74</v>
          </cell>
          <cell r="V2410">
            <v>54</v>
          </cell>
          <cell r="W2410">
            <v>77</v>
          </cell>
          <cell r="X2410">
            <v>35</v>
          </cell>
          <cell r="Y2410">
            <v>81</v>
          </cell>
          <cell r="Z2410">
            <v>48</v>
          </cell>
          <cell r="AA2410">
            <v>81</v>
          </cell>
          <cell r="AB2410">
            <v>47</v>
          </cell>
          <cell r="AC2410">
            <v>82</v>
          </cell>
          <cell r="AD2410">
            <v>45</v>
          </cell>
          <cell r="AE2410">
            <v>83</v>
          </cell>
          <cell r="AF2410">
            <v>43</v>
          </cell>
          <cell r="AG2410">
            <v>83</v>
          </cell>
          <cell r="AH2410">
            <v>49</v>
          </cell>
          <cell r="AI2410">
            <v>80</v>
          </cell>
          <cell r="AJ2410">
            <v>52</v>
          </cell>
          <cell r="AK2410">
            <v>84</v>
          </cell>
          <cell r="AL2410">
            <v>49</v>
          </cell>
          <cell r="AM2410">
            <v>82</v>
          </cell>
          <cell r="AN2410">
            <v>43</v>
          </cell>
          <cell r="AO2410">
            <v>78.5</v>
          </cell>
          <cell r="AP2410">
            <v>55</v>
          </cell>
          <cell r="AQ2410">
            <v>79</v>
          </cell>
          <cell r="AR2410">
            <v>56</v>
          </cell>
          <cell r="AS2410">
            <v>47</v>
          </cell>
          <cell r="AT2410">
            <v>43</v>
          </cell>
          <cell r="AU2410">
            <v>82</v>
          </cell>
          <cell r="AV2410">
            <v>53</v>
          </cell>
          <cell r="AW2410">
            <v>83</v>
          </cell>
          <cell r="AX2410">
            <v>53</v>
          </cell>
          <cell r="AY2410">
            <v>82</v>
          </cell>
          <cell r="AZ2410">
            <v>58</v>
          </cell>
        </row>
        <row r="2411">
          <cell r="B2411">
            <v>36816</v>
          </cell>
          <cell r="C2411">
            <v>67</v>
          </cell>
          <cell r="D2411">
            <v>25</v>
          </cell>
          <cell r="E2411">
            <v>90</v>
          </cell>
          <cell r="F2411">
            <v>63</v>
          </cell>
          <cell r="G2411">
            <v>67</v>
          </cell>
          <cell r="H2411">
            <v>25</v>
          </cell>
          <cell r="I2411">
            <v>85</v>
          </cell>
          <cell r="J2411">
            <v>58</v>
          </cell>
          <cell r="K2411">
            <v>52</v>
          </cell>
          <cell r="L2411">
            <v>50</v>
          </cell>
          <cell r="M2411">
            <v>64</v>
          </cell>
          <cell r="N2411">
            <v>56</v>
          </cell>
          <cell r="O2411">
            <v>64</v>
          </cell>
          <cell r="P2411">
            <v>60</v>
          </cell>
          <cell r="Q2411">
            <v>65</v>
          </cell>
          <cell r="R2411">
            <v>61</v>
          </cell>
          <cell r="S2411">
            <v>68</v>
          </cell>
          <cell r="T2411">
            <v>57</v>
          </cell>
          <cell r="U2411">
            <v>70</v>
          </cell>
          <cell r="V2411">
            <v>63</v>
          </cell>
          <cell r="W2411">
            <v>75</v>
          </cell>
          <cell r="X2411">
            <v>43</v>
          </cell>
          <cell r="Y2411">
            <v>76</v>
          </cell>
          <cell r="Z2411">
            <v>55</v>
          </cell>
          <cell r="AA2411">
            <v>73</v>
          </cell>
          <cell r="AB2411">
            <v>51</v>
          </cell>
          <cell r="AC2411">
            <v>81</v>
          </cell>
          <cell r="AD2411">
            <v>50</v>
          </cell>
          <cell r="AE2411">
            <v>83</v>
          </cell>
          <cell r="AF2411">
            <v>49</v>
          </cell>
          <cell r="AG2411">
            <v>82</v>
          </cell>
          <cell r="AH2411">
            <v>51</v>
          </cell>
          <cell r="AI2411">
            <v>80</v>
          </cell>
          <cell r="AJ2411">
            <v>55</v>
          </cell>
          <cell r="AK2411">
            <v>84</v>
          </cell>
          <cell r="AL2411">
            <v>54</v>
          </cell>
          <cell r="AM2411">
            <v>83</v>
          </cell>
          <cell r="AN2411">
            <v>46</v>
          </cell>
          <cell r="AO2411">
            <v>84</v>
          </cell>
          <cell r="AP2411">
            <v>56</v>
          </cell>
          <cell r="AQ2411">
            <v>87</v>
          </cell>
          <cell r="AR2411">
            <v>57</v>
          </cell>
          <cell r="AS2411">
            <v>56</v>
          </cell>
          <cell r="AT2411">
            <v>45</v>
          </cell>
          <cell r="AU2411">
            <v>81</v>
          </cell>
          <cell r="AV2411">
            <v>54</v>
          </cell>
          <cell r="AW2411">
            <v>83</v>
          </cell>
          <cell r="AX2411">
            <v>54</v>
          </cell>
          <cell r="AY2411">
            <v>85</v>
          </cell>
          <cell r="AZ2411">
            <v>58</v>
          </cell>
        </row>
        <row r="2412">
          <cell r="B2412">
            <v>36817</v>
          </cell>
          <cell r="C2412">
            <v>66</v>
          </cell>
          <cell r="D2412">
            <v>27</v>
          </cell>
          <cell r="E2412">
            <v>92</v>
          </cell>
          <cell r="F2412">
            <v>69</v>
          </cell>
          <cell r="G2412">
            <v>66</v>
          </cell>
          <cell r="H2412">
            <v>27</v>
          </cell>
          <cell r="I2412">
            <v>87</v>
          </cell>
          <cell r="J2412">
            <v>62</v>
          </cell>
          <cell r="K2412">
            <v>61</v>
          </cell>
          <cell r="L2412">
            <v>52</v>
          </cell>
          <cell r="M2412">
            <v>65</v>
          </cell>
          <cell r="N2412">
            <v>58</v>
          </cell>
          <cell r="O2412">
            <v>68</v>
          </cell>
          <cell r="P2412">
            <v>59</v>
          </cell>
          <cell r="Q2412">
            <v>71</v>
          </cell>
          <cell r="R2412">
            <v>61</v>
          </cell>
          <cell r="S2412">
            <v>73</v>
          </cell>
          <cell r="T2412">
            <v>60</v>
          </cell>
          <cell r="U2412">
            <v>70</v>
          </cell>
          <cell r="V2412">
            <v>64</v>
          </cell>
          <cell r="W2412">
            <v>73</v>
          </cell>
          <cell r="X2412">
            <v>47</v>
          </cell>
          <cell r="Y2412">
            <v>77</v>
          </cell>
          <cell r="Z2412">
            <v>59</v>
          </cell>
          <cell r="AA2412">
            <v>78</v>
          </cell>
          <cell r="AB2412">
            <v>61</v>
          </cell>
          <cell r="AC2412">
            <v>80</v>
          </cell>
          <cell r="AD2412">
            <v>56</v>
          </cell>
          <cell r="AE2412">
            <v>83</v>
          </cell>
          <cell r="AF2412">
            <v>51</v>
          </cell>
          <cell r="AG2412">
            <v>83</v>
          </cell>
          <cell r="AH2412">
            <v>55</v>
          </cell>
          <cell r="AI2412">
            <v>80</v>
          </cell>
          <cell r="AJ2412">
            <v>57</v>
          </cell>
          <cell r="AK2412">
            <v>84</v>
          </cell>
          <cell r="AL2412">
            <v>56</v>
          </cell>
          <cell r="AM2412">
            <v>85</v>
          </cell>
          <cell r="AN2412">
            <v>51</v>
          </cell>
          <cell r="AO2412">
            <v>76</v>
          </cell>
          <cell r="AP2412">
            <v>57.5</v>
          </cell>
          <cell r="AQ2412">
            <v>73</v>
          </cell>
          <cell r="AR2412">
            <v>59</v>
          </cell>
          <cell r="AS2412">
            <v>54</v>
          </cell>
          <cell r="AT2412">
            <v>48</v>
          </cell>
          <cell r="AU2412">
            <v>82</v>
          </cell>
          <cell r="AV2412">
            <v>59</v>
          </cell>
          <cell r="AW2412">
            <v>84</v>
          </cell>
          <cell r="AX2412">
            <v>60</v>
          </cell>
          <cell r="AY2412">
            <v>84</v>
          </cell>
          <cell r="AZ2412">
            <v>60</v>
          </cell>
        </row>
        <row r="2413">
          <cell r="B2413">
            <v>36818</v>
          </cell>
          <cell r="C2413">
            <v>63</v>
          </cell>
          <cell r="D2413">
            <v>41</v>
          </cell>
          <cell r="E2413">
            <v>80</v>
          </cell>
          <cell r="F2413">
            <v>73</v>
          </cell>
          <cell r="G2413">
            <v>63</v>
          </cell>
          <cell r="H2413">
            <v>41</v>
          </cell>
          <cell r="I2413">
            <v>82</v>
          </cell>
          <cell r="J2413">
            <v>66</v>
          </cell>
          <cell r="K2413">
            <v>63</v>
          </cell>
          <cell r="L2413">
            <v>46</v>
          </cell>
          <cell r="M2413">
            <v>67</v>
          </cell>
          <cell r="N2413">
            <v>47</v>
          </cell>
          <cell r="O2413">
            <v>70</v>
          </cell>
          <cell r="P2413">
            <v>47</v>
          </cell>
          <cell r="Q2413">
            <v>71</v>
          </cell>
          <cell r="R2413">
            <v>52</v>
          </cell>
          <cell r="S2413">
            <v>73</v>
          </cell>
          <cell r="T2413">
            <v>48</v>
          </cell>
          <cell r="U2413">
            <v>71</v>
          </cell>
          <cell r="V2413">
            <v>59</v>
          </cell>
          <cell r="W2413">
            <v>71</v>
          </cell>
          <cell r="X2413">
            <v>44</v>
          </cell>
          <cell r="Y2413">
            <v>72</v>
          </cell>
          <cell r="Z2413">
            <v>50</v>
          </cell>
          <cell r="AA2413">
            <v>75</v>
          </cell>
          <cell r="AB2413">
            <v>46</v>
          </cell>
          <cell r="AC2413">
            <v>74</v>
          </cell>
          <cell r="AD2413">
            <v>51</v>
          </cell>
          <cell r="AE2413">
            <v>77</v>
          </cell>
          <cell r="AF2413">
            <v>60</v>
          </cell>
          <cell r="AG2413">
            <v>77</v>
          </cell>
          <cell r="AH2413">
            <v>60</v>
          </cell>
          <cell r="AI2413">
            <v>73</v>
          </cell>
          <cell r="AJ2413">
            <v>55</v>
          </cell>
          <cell r="AK2413">
            <v>79</v>
          </cell>
          <cell r="AL2413">
            <v>60</v>
          </cell>
          <cell r="AM2413">
            <v>76</v>
          </cell>
          <cell r="AN2413">
            <v>56</v>
          </cell>
          <cell r="AO2413">
            <v>75.5</v>
          </cell>
          <cell r="AP2413">
            <v>57.5</v>
          </cell>
          <cell r="AQ2413">
            <v>73</v>
          </cell>
          <cell r="AR2413">
            <v>60</v>
          </cell>
          <cell r="AS2413">
            <v>61</v>
          </cell>
          <cell r="AT2413">
            <v>43</v>
          </cell>
          <cell r="AU2413">
            <v>82</v>
          </cell>
          <cell r="AV2413">
            <v>57</v>
          </cell>
          <cell r="AW2413">
            <v>84</v>
          </cell>
          <cell r="AX2413">
            <v>58</v>
          </cell>
          <cell r="AY2413">
            <v>87</v>
          </cell>
          <cell r="AZ2413">
            <v>61</v>
          </cell>
        </row>
        <row r="2414">
          <cell r="B2414">
            <v>36819</v>
          </cell>
          <cell r="C2414">
            <v>63</v>
          </cell>
          <cell r="D2414">
            <v>41</v>
          </cell>
          <cell r="E2414">
            <v>80</v>
          </cell>
          <cell r="F2414">
            <v>73</v>
          </cell>
          <cell r="G2414">
            <v>63</v>
          </cell>
          <cell r="H2414">
            <v>41</v>
          </cell>
          <cell r="I2414">
            <v>82</v>
          </cell>
          <cell r="J2414">
            <v>66</v>
          </cell>
          <cell r="K2414">
            <v>63</v>
          </cell>
          <cell r="L2414">
            <v>46</v>
          </cell>
          <cell r="M2414">
            <v>67</v>
          </cell>
          <cell r="N2414">
            <v>47</v>
          </cell>
          <cell r="O2414">
            <v>70</v>
          </cell>
          <cell r="P2414">
            <v>47</v>
          </cell>
          <cell r="Q2414">
            <v>71</v>
          </cell>
          <cell r="R2414">
            <v>52</v>
          </cell>
          <cell r="S2414">
            <v>73</v>
          </cell>
          <cell r="T2414">
            <v>48</v>
          </cell>
          <cell r="U2414">
            <v>71</v>
          </cell>
          <cell r="V2414">
            <v>59</v>
          </cell>
          <cell r="W2414">
            <v>71</v>
          </cell>
          <cell r="X2414">
            <v>44</v>
          </cell>
          <cell r="Y2414">
            <v>72</v>
          </cell>
          <cell r="Z2414">
            <v>50</v>
          </cell>
          <cell r="AA2414">
            <v>75</v>
          </cell>
          <cell r="AB2414">
            <v>46</v>
          </cell>
          <cell r="AC2414">
            <v>74</v>
          </cell>
          <cell r="AD2414">
            <v>51</v>
          </cell>
          <cell r="AE2414">
            <v>77</v>
          </cell>
          <cell r="AF2414">
            <v>60</v>
          </cell>
          <cell r="AG2414">
            <v>77</v>
          </cell>
          <cell r="AH2414">
            <v>60</v>
          </cell>
          <cell r="AI2414">
            <v>73</v>
          </cell>
          <cell r="AJ2414">
            <v>55</v>
          </cell>
          <cell r="AK2414">
            <v>79</v>
          </cell>
          <cell r="AL2414">
            <v>60</v>
          </cell>
          <cell r="AM2414">
            <v>76</v>
          </cell>
          <cell r="AN2414">
            <v>56</v>
          </cell>
          <cell r="AO2414">
            <v>75.5</v>
          </cell>
          <cell r="AP2414">
            <v>57.5</v>
          </cell>
          <cell r="AQ2414">
            <v>73</v>
          </cell>
          <cell r="AR2414">
            <v>60</v>
          </cell>
          <cell r="AS2414">
            <v>61</v>
          </cell>
          <cell r="AT2414">
            <v>43</v>
          </cell>
          <cell r="AU2414">
            <v>82</v>
          </cell>
          <cell r="AV2414">
            <v>57</v>
          </cell>
          <cell r="AW2414">
            <v>84</v>
          </cell>
          <cell r="AX2414">
            <v>58</v>
          </cell>
          <cell r="AY2414">
            <v>87</v>
          </cell>
          <cell r="AZ2414">
            <v>61</v>
          </cell>
        </row>
        <row r="2415">
          <cell r="B2415">
            <v>36820</v>
          </cell>
          <cell r="C2415">
            <v>38</v>
          </cell>
          <cell r="D2415">
            <v>59</v>
          </cell>
          <cell r="E2415">
            <v>58</v>
          </cell>
          <cell r="F2415">
            <v>81</v>
          </cell>
          <cell r="G2415">
            <v>38</v>
          </cell>
          <cell r="H2415">
            <v>59</v>
          </cell>
          <cell r="I2415">
            <v>60</v>
          </cell>
          <cell r="J2415">
            <v>70</v>
          </cell>
          <cell r="K2415">
            <v>44</v>
          </cell>
          <cell r="L2415">
            <v>73</v>
          </cell>
          <cell r="M2415">
            <v>52</v>
          </cell>
          <cell r="N2415">
            <v>75</v>
          </cell>
          <cell r="O2415">
            <v>50</v>
          </cell>
          <cell r="P2415">
            <v>79</v>
          </cell>
          <cell r="Q2415">
            <v>54</v>
          </cell>
          <cell r="R2415">
            <v>78</v>
          </cell>
          <cell r="S2415">
            <v>53</v>
          </cell>
          <cell r="T2415">
            <v>79</v>
          </cell>
          <cell r="U2415">
            <v>56</v>
          </cell>
          <cell r="V2415">
            <v>77</v>
          </cell>
          <cell r="W2415">
            <v>50</v>
          </cell>
          <cell r="X2415">
            <v>75</v>
          </cell>
          <cell r="Y2415">
            <v>53</v>
          </cell>
          <cell r="Z2415">
            <v>76</v>
          </cell>
          <cell r="AA2415">
            <v>51</v>
          </cell>
          <cell r="AB2415">
            <v>77</v>
          </cell>
          <cell r="AC2415">
            <v>51</v>
          </cell>
          <cell r="AD2415">
            <v>77</v>
          </cell>
          <cell r="AE2415">
            <v>52</v>
          </cell>
          <cell r="AF2415">
            <v>79</v>
          </cell>
          <cell r="AG2415">
            <v>54</v>
          </cell>
          <cell r="AH2415">
            <v>80</v>
          </cell>
          <cell r="AI2415">
            <v>56</v>
          </cell>
          <cell r="AJ2415">
            <v>76</v>
          </cell>
          <cell r="AK2415">
            <v>57</v>
          </cell>
          <cell r="AL2415">
            <v>80</v>
          </cell>
          <cell r="AM2415">
            <v>52</v>
          </cell>
          <cell r="AN2415">
            <v>81</v>
          </cell>
          <cell r="AO2415">
            <v>54</v>
          </cell>
          <cell r="AP2415">
            <v>70</v>
          </cell>
          <cell r="AQ2415">
            <v>58</v>
          </cell>
          <cell r="AR2415">
            <v>71</v>
          </cell>
          <cell r="AS2415">
            <v>40</v>
          </cell>
          <cell r="AT2415">
            <v>73</v>
          </cell>
          <cell r="AU2415">
            <v>64</v>
          </cell>
          <cell r="AV2415">
            <v>82</v>
          </cell>
          <cell r="AW2415">
            <v>63</v>
          </cell>
          <cell r="AX2415">
            <v>83</v>
          </cell>
          <cell r="AY2415">
            <v>66</v>
          </cell>
          <cell r="AZ2415">
            <v>85</v>
          </cell>
        </row>
        <row r="2416">
          <cell r="B2416">
            <v>36821</v>
          </cell>
          <cell r="C2416">
            <v>47</v>
          </cell>
          <cell r="D2416">
            <v>38</v>
          </cell>
          <cell r="E2416">
            <v>65</v>
          </cell>
          <cell r="F2416">
            <v>58</v>
          </cell>
          <cell r="G2416">
            <v>47</v>
          </cell>
          <cell r="H2416">
            <v>38</v>
          </cell>
          <cell r="I2416">
            <v>62</v>
          </cell>
          <cell r="J2416">
            <v>60</v>
          </cell>
          <cell r="K2416">
            <v>64</v>
          </cell>
          <cell r="L2416">
            <v>44</v>
          </cell>
          <cell r="M2416">
            <v>67</v>
          </cell>
          <cell r="N2416">
            <v>52</v>
          </cell>
          <cell r="O2416">
            <v>68</v>
          </cell>
          <cell r="P2416">
            <v>50</v>
          </cell>
          <cell r="Q2416">
            <v>70</v>
          </cell>
          <cell r="R2416">
            <v>54</v>
          </cell>
          <cell r="S2416">
            <v>74</v>
          </cell>
          <cell r="T2416">
            <v>53</v>
          </cell>
          <cell r="U2416">
            <v>73</v>
          </cell>
          <cell r="V2416">
            <v>56</v>
          </cell>
          <cell r="W2416">
            <v>76</v>
          </cell>
          <cell r="X2416">
            <v>50</v>
          </cell>
          <cell r="Y2416">
            <v>77</v>
          </cell>
          <cell r="Z2416">
            <v>53</v>
          </cell>
          <cell r="AA2416">
            <v>79</v>
          </cell>
          <cell r="AB2416">
            <v>51</v>
          </cell>
          <cell r="AC2416">
            <v>81</v>
          </cell>
          <cell r="AD2416">
            <v>51</v>
          </cell>
          <cell r="AE2416">
            <v>83</v>
          </cell>
          <cell r="AF2416">
            <v>52</v>
          </cell>
          <cell r="AG2416">
            <v>82</v>
          </cell>
          <cell r="AH2416">
            <v>54</v>
          </cell>
          <cell r="AI2416">
            <v>79</v>
          </cell>
          <cell r="AJ2416">
            <v>56</v>
          </cell>
          <cell r="AK2416">
            <v>82</v>
          </cell>
          <cell r="AL2416">
            <v>57</v>
          </cell>
          <cell r="AM2416">
            <v>82</v>
          </cell>
          <cell r="AN2416">
            <v>52</v>
          </cell>
          <cell r="AO2416">
            <v>72</v>
          </cell>
          <cell r="AP2416">
            <v>54</v>
          </cell>
          <cell r="AQ2416">
            <v>75</v>
          </cell>
          <cell r="AR2416">
            <v>58</v>
          </cell>
          <cell r="AS2416">
            <v>54</v>
          </cell>
          <cell r="AT2416">
            <v>40</v>
          </cell>
          <cell r="AU2416">
            <v>82</v>
          </cell>
          <cell r="AV2416">
            <v>64</v>
          </cell>
          <cell r="AW2416">
            <v>82</v>
          </cell>
          <cell r="AX2416">
            <v>63</v>
          </cell>
          <cell r="AY2416">
            <v>85</v>
          </cell>
          <cell r="AZ2416">
            <v>66</v>
          </cell>
        </row>
        <row r="2417">
          <cell r="B2417">
            <v>36822</v>
          </cell>
          <cell r="C2417">
            <v>46</v>
          </cell>
          <cell r="D2417">
            <v>40</v>
          </cell>
          <cell r="E2417">
            <v>69</v>
          </cell>
          <cell r="F2417">
            <v>60</v>
          </cell>
          <cell r="G2417">
            <v>46</v>
          </cell>
          <cell r="H2417">
            <v>40</v>
          </cell>
          <cell r="I2417">
            <v>64</v>
          </cell>
          <cell r="J2417">
            <v>51</v>
          </cell>
          <cell r="K2417">
            <v>62</v>
          </cell>
          <cell r="L2417">
            <v>30</v>
          </cell>
          <cell r="M2417">
            <v>63</v>
          </cell>
          <cell r="N2417">
            <v>36</v>
          </cell>
          <cell r="O2417">
            <v>64</v>
          </cell>
          <cell r="P2417">
            <v>35</v>
          </cell>
          <cell r="Q2417">
            <v>66</v>
          </cell>
          <cell r="R2417">
            <v>45</v>
          </cell>
          <cell r="S2417">
            <v>68</v>
          </cell>
          <cell r="T2417">
            <v>42</v>
          </cell>
          <cell r="U2417">
            <v>66</v>
          </cell>
          <cell r="V2417">
            <v>57</v>
          </cell>
          <cell r="W2417">
            <v>73</v>
          </cell>
          <cell r="X2417">
            <v>49</v>
          </cell>
          <cell r="Y2417">
            <v>69</v>
          </cell>
          <cell r="Z2417">
            <v>50</v>
          </cell>
          <cell r="AA2417">
            <v>70</v>
          </cell>
          <cell r="AB2417">
            <v>49</v>
          </cell>
          <cell r="AC2417">
            <v>72</v>
          </cell>
          <cell r="AD2417">
            <v>52</v>
          </cell>
          <cell r="AE2417">
            <v>76</v>
          </cell>
          <cell r="AF2417">
            <v>55</v>
          </cell>
          <cell r="AG2417">
            <v>76</v>
          </cell>
          <cell r="AH2417">
            <v>58</v>
          </cell>
          <cell r="AI2417">
            <v>76</v>
          </cell>
          <cell r="AJ2417">
            <v>61</v>
          </cell>
          <cell r="AK2417">
            <v>82</v>
          </cell>
          <cell r="AL2417" t="str">
            <v>MM</v>
          </cell>
          <cell r="AM2417">
            <v>80</v>
          </cell>
          <cell r="AN2417">
            <v>54</v>
          </cell>
          <cell r="AO2417">
            <v>76</v>
          </cell>
          <cell r="AP2417">
            <v>53</v>
          </cell>
          <cell r="AQ2417">
            <v>78</v>
          </cell>
          <cell r="AR2417">
            <v>56</v>
          </cell>
          <cell r="AS2417">
            <v>57</v>
          </cell>
          <cell r="AT2417">
            <v>27</v>
          </cell>
          <cell r="AU2417">
            <v>81</v>
          </cell>
          <cell r="AV2417">
            <v>70</v>
          </cell>
          <cell r="AW2417">
            <v>84</v>
          </cell>
          <cell r="AX2417">
            <v>64</v>
          </cell>
          <cell r="AY2417">
            <v>85</v>
          </cell>
          <cell r="AZ2417">
            <v>66</v>
          </cell>
        </row>
        <row r="2418">
          <cell r="B2418">
            <v>36823</v>
          </cell>
          <cell r="C2418">
            <v>46</v>
          </cell>
          <cell r="D2418">
            <v>33</v>
          </cell>
          <cell r="E2418">
            <v>71</v>
          </cell>
          <cell r="F2418">
            <v>57</v>
          </cell>
          <cell r="G2418">
            <v>46</v>
          </cell>
          <cell r="H2418">
            <v>33</v>
          </cell>
          <cell r="I2418">
            <v>71</v>
          </cell>
          <cell r="J2418">
            <v>53</v>
          </cell>
          <cell r="K2418">
            <v>64</v>
          </cell>
          <cell r="L2418">
            <v>37</v>
          </cell>
          <cell r="M2418">
            <v>63</v>
          </cell>
          <cell r="N2418">
            <v>41</v>
          </cell>
          <cell r="O2418">
            <v>68</v>
          </cell>
          <cell r="P2418">
            <v>40</v>
          </cell>
          <cell r="Q2418">
            <v>66</v>
          </cell>
          <cell r="R2418">
            <v>47</v>
          </cell>
          <cell r="S2418">
            <v>68</v>
          </cell>
          <cell r="T2418">
            <v>41</v>
          </cell>
          <cell r="U2418">
            <v>64</v>
          </cell>
          <cell r="V2418">
            <v>55</v>
          </cell>
          <cell r="W2418">
            <v>76</v>
          </cell>
          <cell r="X2418">
            <v>47</v>
          </cell>
          <cell r="Y2418">
            <v>71</v>
          </cell>
          <cell r="Z2418">
            <v>43</v>
          </cell>
          <cell r="AA2418">
            <v>71</v>
          </cell>
          <cell r="AB2418">
            <v>41</v>
          </cell>
          <cell r="AC2418">
            <v>74</v>
          </cell>
          <cell r="AD2418">
            <v>47</v>
          </cell>
          <cell r="AE2418">
            <v>75</v>
          </cell>
          <cell r="AF2418">
            <v>43</v>
          </cell>
          <cell r="AG2418">
            <v>77</v>
          </cell>
          <cell r="AH2418">
            <v>52</v>
          </cell>
          <cell r="AI2418">
            <v>76</v>
          </cell>
          <cell r="AJ2418">
            <v>56</v>
          </cell>
          <cell r="AK2418">
            <v>79</v>
          </cell>
          <cell r="AL2418">
            <v>59</v>
          </cell>
          <cell r="AM2418">
            <v>77</v>
          </cell>
          <cell r="AN2418">
            <v>48</v>
          </cell>
          <cell r="AO2418">
            <v>76</v>
          </cell>
          <cell r="AP2418">
            <v>55.5</v>
          </cell>
          <cell r="AQ2418">
            <v>75</v>
          </cell>
          <cell r="AR2418">
            <v>60</v>
          </cell>
          <cell r="AS2418">
            <v>65</v>
          </cell>
          <cell r="AT2418">
            <v>38</v>
          </cell>
          <cell r="AU2418">
            <v>82</v>
          </cell>
          <cell r="AV2418">
            <v>71</v>
          </cell>
          <cell r="AW2418">
            <v>83</v>
          </cell>
          <cell r="AX2418">
            <v>65</v>
          </cell>
          <cell r="AY2418">
            <v>86</v>
          </cell>
          <cell r="AZ2418">
            <v>67</v>
          </cell>
        </row>
        <row r="2419">
          <cell r="B2419">
            <v>36824</v>
          </cell>
          <cell r="C2419">
            <v>56</v>
          </cell>
          <cell r="D2419">
            <v>30</v>
          </cell>
          <cell r="E2419">
            <v>76</v>
          </cell>
          <cell r="F2419">
            <v>57</v>
          </cell>
          <cell r="G2419">
            <v>56</v>
          </cell>
          <cell r="H2419">
            <v>30</v>
          </cell>
          <cell r="I2419">
            <v>74</v>
          </cell>
          <cell r="J2419">
            <v>50</v>
          </cell>
          <cell r="K2419">
            <v>71</v>
          </cell>
          <cell r="L2419">
            <v>44</v>
          </cell>
          <cell r="M2419">
            <v>72</v>
          </cell>
          <cell r="N2419">
            <v>47</v>
          </cell>
          <cell r="O2419">
            <v>72</v>
          </cell>
          <cell r="P2419">
            <v>53</v>
          </cell>
          <cell r="Q2419">
            <v>70</v>
          </cell>
          <cell r="R2419">
            <v>58</v>
          </cell>
          <cell r="S2419">
            <v>73</v>
          </cell>
          <cell r="T2419">
            <v>48</v>
          </cell>
          <cell r="U2419">
            <v>67</v>
          </cell>
          <cell r="V2419">
            <v>48</v>
          </cell>
          <cell r="W2419">
            <v>70</v>
          </cell>
          <cell r="X2419">
            <v>53</v>
          </cell>
          <cell r="Y2419">
            <v>73</v>
          </cell>
          <cell r="Z2419">
            <v>56</v>
          </cell>
          <cell r="AA2419">
            <v>75</v>
          </cell>
          <cell r="AB2419">
            <v>53</v>
          </cell>
          <cell r="AC2419">
            <v>74</v>
          </cell>
          <cell r="AD2419">
            <v>55</v>
          </cell>
          <cell r="AE2419">
            <v>77</v>
          </cell>
          <cell r="AF2419">
            <v>50</v>
          </cell>
          <cell r="AG2419">
            <v>78</v>
          </cell>
          <cell r="AH2419">
            <v>47</v>
          </cell>
          <cell r="AI2419">
            <v>78</v>
          </cell>
          <cell r="AJ2419">
            <v>57</v>
          </cell>
          <cell r="AK2419">
            <v>82</v>
          </cell>
          <cell r="AL2419">
            <v>57</v>
          </cell>
          <cell r="AM2419">
            <v>80</v>
          </cell>
          <cell r="AN2419">
            <v>52</v>
          </cell>
          <cell r="AO2419">
            <v>74</v>
          </cell>
          <cell r="AP2419">
            <v>55.5</v>
          </cell>
          <cell r="AQ2419">
            <v>74</v>
          </cell>
          <cell r="AR2419">
            <v>57</v>
          </cell>
          <cell r="AS2419">
            <v>69</v>
          </cell>
          <cell r="AT2419">
            <v>51</v>
          </cell>
          <cell r="AU2419">
            <v>79</v>
          </cell>
          <cell r="AV2419">
            <v>66</v>
          </cell>
          <cell r="AW2419">
            <v>83</v>
          </cell>
          <cell r="AX2419">
            <v>65</v>
          </cell>
          <cell r="AY2419">
            <v>83</v>
          </cell>
          <cell r="AZ2419">
            <v>65</v>
          </cell>
        </row>
        <row r="2420">
          <cell r="B2420">
            <v>36825</v>
          </cell>
          <cell r="C2420">
            <v>55</v>
          </cell>
          <cell r="D2420">
            <v>28</v>
          </cell>
          <cell r="E2420">
            <v>79</v>
          </cell>
          <cell r="F2420">
            <v>59</v>
          </cell>
          <cell r="G2420">
            <v>55</v>
          </cell>
          <cell r="H2420">
            <v>28</v>
          </cell>
          <cell r="I2420">
            <v>76</v>
          </cell>
          <cell r="J2420">
            <v>54</v>
          </cell>
          <cell r="K2420">
            <v>70</v>
          </cell>
          <cell r="L2420">
            <v>43</v>
          </cell>
          <cell r="M2420">
            <v>62</v>
          </cell>
          <cell r="N2420">
            <v>51</v>
          </cell>
          <cell r="O2420">
            <v>60</v>
          </cell>
          <cell r="P2420">
            <v>48</v>
          </cell>
          <cell r="Q2420">
            <v>63</v>
          </cell>
          <cell r="R2420">
            <v>54</v>
          </cell>
          <cell r="S2420">
            <v>65</v>
          </cell>
          <cell r="T2420">
            <v>47</v>
          </cell>
          <cell r="U2420">
            <v>68</v>
          </cell>
          <cell r="V2420">
            <v>52</v>
          </cell>
          <cell r="W2420">
            <v>70</v>
          </cell>
          <cell r="X2420">
            <v>53</v>
          </cell>
          <cell r="Y2420">
            <v>73</v>
          </cell>
          <cell r="Z2420">
            <v>51</v>
          </cell>
          <cell r="AA2420">
            <v>72</v>
          </cell>
          <cell r="AB2420">
            <v>46</v>
          </cell>
          <cell r="AC2420">
            <v>75</v>
          </cell>
          <cell r="AD2420">
            <v>53</v>
          </cell>
          <cell r="AE2420">
            <v>77</v>
          </cell>
          <cell r="AF2420">
            <v>47</v>
          </cell>
          <cell r="AG2420">
            <v>79</v>
          </cell>
          <cell r="AH2420">
            <v>55</v>
          </cell>
          <cell r="AI2420">
            <v>75</v>
          </cell>
          <cell r="AJ2420">
            <v>59</v>
          </cell>
          <cell r="AK2420">
            <v>80</v>
          </cell>
          <cell r="AL2420">
            <v>59</v>
          </cell>
          <cell r="AM2420">
            <v>78</v>
          </cell>
          <cell r="AN2420">
            <v>50</v>
          </cell>
          <cell r="AO2420">
            <v>64.5</v>
          </cell>
          <cell r="AP2420">
            <v>55.5</v>
          </cell>
          <cell r="AQ2420">
            <v>68</v>
          </cell>
          <cell r="AR2420">
            <v>59</v>
          </cell>
          <cell r="AS2420">
            <v>72</v>
          </cell>
          <cell r="AT2420">
            <v>43</v>
          </cell>
          <cell r="AU2420">
            <v>80</v>
          </cell>
          <cell r="AV2420">
            <v>64</v>
          </cell>
          <cell r="AW2420">
            <v>83</v>
          </cell>
          <cell r="AX2420">
            <v>65</v>
          </cell>
          <cell r="AY2420">
            <v>85</v>
          </cell>
          <cell r="AZ2420">
            <v>65</v>
          </cell>
        </row>
        <row r="2421">
          <cell r="B2421">
            <v>36826</v>
          </cell>
          <cell r="C2421">
            <v>32</v>
          </cell>
          <cell r="D2421">
            <v>49</v>
          </cell>
          <cell r="E2421">
            <v>55</v>
          </cell>
          <cell r="F2421">
            <v>70</v>
          </cell>
          <cell r="G2421">
            <v>32</v>
          </cell>
          <cell r="H2421">
            <v>49</v>
          </cell>
          <cell r="I2421">
            <v>52</v>
          </cell>
          <cell r="J2421">
            <v>68</v>
          </cell>
          <cell r="K2421">
            <v>50</v>
          </cell>
          <cell r="L2421">
            <v>71</v>
          </cell>
          <cell r="M2421">
            <v>54</v>
          </cell>
          <cell r="N2421">
            <v>71</v>
          </cell>
          <cell r="O2421">
            <v>51</v>
          </cell>
          <cell r="P2421">
            <v>76</v>
          </cell>
          <cell r="Q2421">
            <v>58</v>
          </cell>
          <cell r="R2421">
            <v>74</v>
          </cell>
          <cell r="S2421">
            <v>55</v>
          </cell>
          <cell r="T2421">
            <v>75</v>
          </cell>
          <cell r="U2421">
            <v>59</v>
          </cell>
          <cell r="V2421">
            <v>68</v>
          </cell>
          <cell r="W2421">
            <v>55</v>
          </cell>
          <cell r="X2421">
            <v>75</v>
          </cell>
          <cell r="Y2421">
            <v>54</v>
          </cell>
          <cell r="Z2421">
            <v>78</v>
          </cell>
          <cell r="AA2421">
            <v>50</v>
          </cell>
          <cell r="AB2421">
            <v>77</v>
          </cell>
          <cell r="AC2421">
            <v>53</v>
          </cell>
          <cell r="AD2421">
            <v>80</v>
          </cell>
          <cell r="AE2421">
            <v>54</v>
          </cell>
          <cell r="AF2421">
            <v>79</v>
          </cell>
          <cell r="AG2421">
            <v>58</v>
          </cell>
          <cell r="AH2421">
            <v>78</v>
          </cell>
          <cell r="AI2421">
            <v>59</v>
          </cell>
          <cell r="AJ2421">
            <v>78</v>
          </cell>
          <cell r="AK2421">
            <v>58</v>
          </cell>
          <cell r="AL2421">
            <v>83</v>
          </cell>
          <cell r="AM2421">
            <v>56</v>
          </cell>
          <cell r="AN2421">
            <v>81</v>
          </cell>
          <cell r="AO2421">
            <v>54.5</v>
          </cell>
          <cell r="AP2421">
            <v>67</v>
          </cell>
          <cell r="AQ2421">
            <v>59</v>
          </cell>
          <cell r="AR2421">
            <v>67</v>
          </cell>
          <cell r="AS2421">
            <v>45</v>
          </cell>
          <cell r="AT2421">
            <v>66</v>
          </cell>
          <cell r="AU2421">
            <v>55</v>
          </cell>
          <cell r="AV2421">
            <v>76</v>
          </cell>
          <cell r="AW2421">
            <v>54</v>
          </cell>
          <cell r="AX2421">
            <v>80</v>
          </cell>
          <cell r="AY2421">
            <v>60</v>
          </cell>
          <cell r="AZ2421">
            <v>82</v>
          </cell>
        </row>
        <row r="2422">
          <cell r="B2422">
            <v>36827</v>
          </cell>
          <cell r="C2422">
            <v>32</v>
          </cell>
          <cell r="D2422">
            <v>49</v>
          </cell>
          <cell r="E2422">
            <v>55</v>
          </cell>
          <cell r="F2422">
            <v>70</v>
          </cell>
          <cell r="G2422">
            <v>32</v>
          </cell>
          <cell r="H2422">
            <v>49</v>
          </cell>
          <cell r="I2422">
            <v>52</v>
          </cell>
          <cell r="J2422">
            <v>68</v>
          </cell>
          <cell r="K2422">
            <v>50</v>
          </cell>
          <cell r="L2422">
            <v>71</v>
          </cell>
          <cell r="M2422">
            <v>54</v>
          </cell>
          <cell r="N2422">
            <v>71</v>
          </cell>
          <cell r="O2422">
            <v>51</v>
          </cell>
          <cell r="P2422">
            <v>76</v>
          </cell>
          <cell r="Q2422">
            <v>58</v>
          </cell>
          <cell r="R2422">
            <v>74</v>
          </cell>
          <cell r="S2422">
            <v>55</v>
          </cell>
          <cell r="T2422">
            <v>75</v>
          </cell>
          <cell r="U2422">
            <v>59</v>
          </cell>
          <cell r="V2422">
            <v>68</v>
          </cell>
          <cell r="W2422">
            <v>55</v>
          </cell>
          <cell r="X2422">
            <v>75</v>
          </cell>
          <cell r="Y2422">
            <v>54</v>
          </cell>
          <cell r="Z2422">
            <v>78</v>
          </cell>
          <cell r="AA2422">
            <v>50</v>
          </cell>
          <cell r="AB2422">
            <v>77</v>
          </cell>
          <cell r="AC2422">
            <v>53</v>
          </cell>
          <cell r="AD2422">
            <v>80</v>
          </cell>
          <cell r="AE2422">
            <v>54</v>
          </cell>
          <cell r="AF2422">
            <v>79</v>
          </cell>
          <cell r="AG2422">
            <v>58</v>
          </cell>
          <cell r="AH2422">
            <v>78</v>
          </cell>
          <cell r="AI2422">
            <v>59</v>
          </cell>
          <cell r="AJ2422">
            <v>78</v>
          </cell>
          <cell r="AK2422">
            <v>58</v>
          </cell>
          <cell r="AL2422">
            <v>83</v>
          </cell>
          <cell r="AM2422">
            <v>56</v>
          </cell>
          <cell r="AN2422">
            <v>81</v>
          </cell>
          <cell r="AO2422">
            <v>54.5</v>
          </cell>
          <cell r="AP2422">
            <v>67</v>
          </cell>
          <cell r="AQ2422">
            <v>59</v>
          </cell>
          <cell r="AR2422">
            <v>67</v>
          </cell>
          <cell r="AS2422">
            <v>45</v>
          </cell>
          <cell r="AT2422">
            <v>66</v>
          </cell>
          <cell r="AU2422">
            <v>55</v>
          </cell>
          <cell r="AV2422">
            <v>76</v>
          </cell>
          <cell r="AW2422">
            <v>54</v>
          </cell>
          <cell r="AX2422">
            <v>80</v>
          </cell>
          <cell r="AY2422">
            <v>60</v>
          </cell>
          <cell r="AZ2422">
            <v>82</v>
          </cell>
        </row>
        <row r="2423">
          <cell r="B2423">
            <v>36828</v>
          </cell>
          <cell r="C2423">
            <v>45</v>
          </cell>
          <cell r="D2423">
            <v>36</v>
          </cell>
          <cell r="E2423">
            <v>72</v>
          </cell>
          <cell r="F2423">
            <v>56</v>
          </cell>
          <cell r="G2423">
            <v>45</v>
          </cell>
          <cell r="H2423">
            <v>36</v>
          </cell>
          <cell r="I2423">
            <v>70</v>
          </cell>
          <cell r="J2423">
            <v>48</v>
          </cell>
          <cell r="K2423">
            <v>53</v>
          </cell>
          <cell r="L2423">
            <v>35</v>
          </cell>
          <cell r="M2423">
            <v>55</v>
          </cell>
          <cell r="N2423">
            <v>34</v>
          </cell>
          <cell r="O2423">
            <v>59</v>
          </cell>
          <cell r="P2423">
            <v>32</v>
          </cell>
          <cell r="Q2423">
            <v>60</v>
          </cell>
          <cell r="R2423">
            <v>37</v>
          </cell>
          <cell r="S2423">
            <v>64</v>
          </cell>
          <cell r="T2423">
            <v>33</v>
          </cell>
          <cell r="U2423">
            <v>61</v>
          </cell>
          <cell r="V2423">
            <v>49</v>
          </cell>
          <cell r="W2423">
            <v>73</v>
          </cell>
          <cell r="X2423">
            <v>41</v>
          </cell>
          <cell r="Y2423">
            <v>68</v>
          </cell>
          <cell r="Z2423">
            <v>41</v>
          </cell>
          <cell r="AA2423">
            <v>67</v>
          </cell>
          <cell r="AB2423">
            <v>38</v>
          </cell>
          <cell r="AC2423">
            <v>70</v>
          </cell>
          <cell r="AD2423">
            <v>49</v>
          </cell>
          <cell r="AE2423">
            <v>72</v>
          </cell>
          <cell r="AF2423">
            <v>59</v>
          </cell>
          <cell r="AG2423">
            <v>72</v>
          </cell>
          <cell r="AH2423">
            <v>58</v>
          </cell>
          <cell r="AI2423">
            <v>75</v>
          </cell>
          <cell r="AJ2423">
            <v>58</v>
          </cell>
          <cell r="AK2423">
            <v>83</v>
          </cell>
          <cell r="AL2423">
            <v>60</v>
          </cell>
          <cell r="AM2423">
            <v>78</v>
          </cell>
          <cell r="AN2423">
            <v>54</v>
          </cell>
          <cell r="AO2423">
            <v>61.5</v>
          </cell>
          <cell r="AP2423">
            <v>55.5</v>
          </cell>
          <cell r="AQ2423">
            <v>64</v>
          </cell>
          <cell r="AR2423">
            <v>57</v>
          </cell>
          <cell r="AS2423">
            <v>36</v>
          </cell>
          <cell r="AT2423">
            <v>32</v>
          </cell>
          <cell r="AU2423">
            <v>83</v>
          </cell>
          <cell r="AV2423">
            <v>58</v>
          </cell>
          <cell r="AW2423">
            <v>84</v>
          </cell>
          <cell r="AX2423">
            <v>56</v>
          </cell>
          <cell r="AY2423">
            <v>83</v>
          </cell>
          <cell r="AZ2423">
            <v>62</v>
          </cell>
        </row>
        <row r="2424">
          <cell r="B2424">
            <v>36829</v>
          </cell>
          <cell r="C2424">
            <v>45</v>
          </cell>
          <cell r="D2424">
            <v>38</v>
          </cell>
          <cell r="E2424">
            <v>74</v>
          </cell>
          <cell r="F2424">
            <v>57</v>
          </cell>
          <cell r="G2424">
            <v>45</v>
          </cell>
          <cell r="H2424">
            <v>38</v>
          </cell>
          <cell r="I2424">
            <v>72</v>
          </cell>
          <cell r="J2424">
            <v>50</v>
          </cell>
          <cell r="K2424">
            <v>52</v>
          </cell>
          <cell r="L2424">
            <v>33</v>
          </cell>
          <cell r="M2424">
            <v>56</v>
          </cell>
          <cell r="N2424">
            <v>33</v>
          </cell>
          <cell r="O2424">
            <v>62</v>
          </cell>
          <cell r="P2424">
            <v>34</v>
          </cell>
          <cell r="Q2424">
            <v>63</v>
          </cell>
          <cell r="R2424">
            <v>41</v>
          </cell>
          <cell r="S2424">
            <v>67</v>
          </cell>
          <cell r="T2424">
            <v>38</v>
          </cell>
          <cell r="U2424">
            <v>63</v>
          </cell>
          <cell r="V2424">
            <v>48</v>
          </cell>
          <cell r="W2424">
            <v>75</v>
          </cell>
          <cell r="X2424">
            <v>35</v>
          </cell>
          <cell r="Y2424">
            <v>70</v>
          </cell>
          <cell r="Z2424">
            <v>35</v>
          </cell>
          <cell r="AA2424">
            <v>70</v>
          </cell>
          <cell r="AB2424">
            <v>31</v>
          </cell>
          <cell r="AC2424">
            <v>70</v>
          </cell>
          <cell r="AD2424">
            <v>42</v>
          </cell>
          <cell r="AE2424">
            <v>71</v>
          </cell>
          <cell r="AF2424">
            <v>43</v>
          </cell>
          <cell r="AG2424">
            <v>72</v>
          </cell>
          <cell r="AH2424">
            <v>44</v>
          </cell>
          <cell r="AI2424">
            <v>78</v>
          </cell>
          <cell r="AJ2424">
            <v>56</v>
          </cell>
          <cell r="AK2424">
            <v>83</v>
          </cell>
          <cell r="AL2424">
            <v>57</v>
          </cell>
          <cell r="AM2424">
            <v>81</v>
          </cell>
          <cell r="AN2424">
            <v>49</v>
          </cell>
          <cell r="AO2424">
            <v>64</v>
          </cell>
          <cell r="AP2424">
            <v>48</v>
          </cell>
          <cell r="AQ2424">
            <v>67</v>
          </cell>
          <cell r="AR2424">
            <v>51</v>
          </cell>
          <cell r="AS2424">
            <v>43</v>
          </cell>
          <cell r="AT2424">
            <v>31</v>
          </cell>
          <cell r="AU2424">
            <v>80</v>
          </cell>
          <cell r="AV2424">
            <v>65</v>
          </cell>
          <cell r="AW2424">
            <v>82</v>
          </cell>
          <cell r="AX2424">
            <v>61</v>
          </cell>
          <cell r="AY2424">
            <v>83</v>
          </cell>
          <cell r="AZ2424">
            <v>64</v>
          </cell>
        </row>
        <row r="2425">
          <cell r="B2425">
            <v>36830</v>
          </cell>
          <cell r="C2425">
            <v>35</v>
          </cell>
          <cell r="D2425">
            <v>26</v>
          </cell>
          <cell r="E2425">
            <v>66</v>
          </cell>
          <cell r="F2425">
            <v>53</v>
          </cell>
          <cell r="G2425">
            <v>35</v>
          </cell>
          <cell r="H2425">
            <v>26</v>
          </cell>
          <cell r="I2425">
            <v>62</v>
          </cell>
          <cell r="J2425">
            <v>48</v>
          </cell>
          <cell r="K2425">
            <v>59</v>
          </cell>
          <cell r="L2425">
            <v>36</v>
          </cell>
          <cell r="M2425">
            <v>61</v>
          </cell>
          <cell r="N2425">
            <v>39</v>
          </cell>
          <cell r="O2425">
            <v>61</v>
          </cell>
          <cell r="P2425">
            <v>39</v>
          </cell>
          <cell r="Q2425">
            <v>61</v>
          </cell>
          <cell r="R2425">
            <v>39</v>
          </cell>
          <cell r="S2425">
            <v>63</v>
          </cell>
          <cell r="T2425">
            <v>36</v>
          </cell>
          <cell r="U2425">
            <v>58</v>
          </cell>
          <cell r="V2425">
            <v>47</v>
          </cell>
          <cell r="W2425">
            <v>74</v>
          </cell>
          <cell r="X2425">
            <v>30</v>
          </cell>
          <cell r="Y2425">
            <v>71</v>
          </cell>
          <cell r="Z2425">
            <v>38</v>
          </cell>
          <cell r="AA2425">
            <v>68</v>
          </cell>
          <cell r="AB2425">
            <v>32</v>
          </cell>
          <cell r="AC2425">
            <v>74</v>
          </cell>
          <cell r="AD2425">
            <v>30</v>
          </cell>
          <cell r="AE2425">
            <v>75</v>
          </cell>
          <cell r="AF2425">
            <v>34</v>
          </cell>
          <cell r="AG2425">
            <v>74</v>
          </cell>
          <cell r="AH2425">
            <v>41</v>
          </cell>
          <cell r="AI2425">
            <v>78</v>
          </cell>
          <cell r="AJ2425">
            <v>61</v>
          </cell>
          <cell r="AK2425">
            <v>86</v>
          </cell>
          <cell r="AL2425">
            <v>60</v>
          </cell>
          <cell r="AM2425">
            <v>81</v>
          </cell>
          <cell r="AN2425">
            <v>51</v>
          </cell>
          <cell r="AO2425">
            <v>64.5</v>
          </cell>
          <cell r="AP2425">
            <v>48</v>
          </cell>
          <cell r="AQ2425">
            <v>69</v>
          </cell>
          <cell r="AR2425">
            <v>50</v>
          </cell>
          <cell r="AS2425">
            <v>49</v>
          </cell>
          <cell r="AT2425">
            <v>38</v>
          </cell>
          <cell r="AU2425">
            <v>77</v>
          </cell>
          <cell r="AV2425">
            <v>54</v>
          </cell>
          <cell r="AW2425">
            <v>82</v>
          </cell>
          <cell r="AX2425">
            <v>61</v>
          </cell>
          <cell r="AY2425">
            <v>83</v>
          </cell>
          <cell r="AZ2425">
            <v>64</v>
          </cell>
        </row>
        <row r="2426">
          <cell r="B2426">
            <v>36831</v>
          </cell>
          <cell r="C2426">
            <v>43</v>
          </cell>
          <cell r="D2426">
            <v>26</v>
          </cell>
          <cell r="E2426">
            <v>69</v>
          </cell>
          <cell r="F2426">
            <v>50</v>
          </cell>
          <cell r="G2426">
            <v>43</v>
          </cell>
          <cell r="H2426">
            <v>26</v>
          </cell>
          <cell r="I2426">
            <v>63</v>
          </cell>
          <cell r="J2426">
            <v>41</v>
          </cell>
          <cell r="K2426">
            <v>61</v>
          </cell>
          <cell r="L2426">
            <v>33</v>
          </cell>
          <cell r="M2426">
            <v>62</v>
          </cell>
          <cell r="N2426">
            <v>38</v>
          </cell>
          <cell r="O2426">
            <v>62</v>
          </cell>
          <cell r="P2426">
            <v>35</v>
          </cell>
          <cell r="Q2426">
            <v>62</v>
          </cell>
          <cell r="R2426">
            <v>39</v>
          </cell>
          <cell r="S2426">
            <v>65</v>
          </cell>
          <cell r="T2426">
            <v>37</v>
          </cell>
          <cell r="U2426">
            <v>62</v>
          </cell>
          <cell r="V2426">
            <v>48</v>
          </cell>
          <cell r="W2426">
            <v>76</v>
          </cell>
          <cell r="X2426">
            <v>34</v>
          </cell>
          <cell r="Y2426">
            <v>72</v>
          </cell>
          <cell r="Z2426">
            <v>36</v>
          </cell>
          <cell r="AA2426">
            <v>70</v>
          </cell>
          <cell r="AB2426">
            <v>33</v>
          </cell>
          <cell r="AC2426">
            <v>73</v>
          </cell>
          <cell r="AD2426">
            <v>34</v>
          </cell>
          <cell r="AE2426">
            <v>77</v>
          </cell>
          <cell r="AF2426">
            <v>36</v>
          </cell>
          <cell r="AG2426">
            <v>76</v>
          </cell>
          <cell r="AH2426">
            <v>39</v>
          </cell>
          <cell r="AI2426">
            <v>80</v>
          </cell>
          <cell r="AJ2426">
            <v>58</v>
          </cell>
          <cell r="AK2426">
            <v>86</v>
          </cell>
          <cell r="AL2426">
            <v>59</v>
          </cell>
          <cell r="AM2426">
            <v>82</v>
          </cell>
          <cell r="AN2426">
            <v>51</v>
          </cell>
          <cell r="AO2426">
            <v>67</v>
          </cell>
          <cell r="AP2426">
            <v>48</v>
          </cell>
          <cell r="AQ2426">
            <v>71</v>
          </cell>
          <cell r="AR2426">
            <v>51</v>
          </cell>
          <cell r="AS2426">
            <v>51</v>
          </cell>
          <cell r="AT2426">
            <v>30</v>
          </cell>
          <cell r="AU2426">
            <v>79</v>
          </cell>
          <cell r="AV2426">
            <v>53</v>
          </cell>
          <cell r="AW2426">
            <v>82</v>
          </cell>
          <cell r="AX2426">
            <v>53</v>
          </cell>
          <cell r="AY2426">
            <v>83</v>
          </cell>
          <cell r="AZ2426">
            <v>57</v>
          </cell>
        </row>
        <row r="2427">
          <cell r="B2427">
            <v>36832</v>
          </cell>
          <cell r="C2427">
            <v>44</v>
          </cell>
          <cell r="D2427">
            <v>21</v>
          </cell>
          <cell r="E2427">
            <v>68</v>
          </cell>
          <cell r="F2427">
            <v>51</v>
          </cell>
          <cell r="G2427">
            <v>44</v>
          </cell>
          <cell r="H2427">
            <v>21</v>
          </cell>
          <cell r="I2427">
            <v>68</v>
          </cell>
          <cell r="J2427">
            <v>42</v>
          </cell>
          <cell r="K2427">
            <v>67</v>
          </cell>
          <cell r="L2427">
            <v>33</v>
          </cell>
          <cell r="M2427">
            <v>67</v>
          </cell>
          <cell r="N2427">
            <v>37</v>
          </cell>
          <cell r="O2427">
            <v>69</v>
          </cell>
          <cell r="P2427">
            <v>34</v>
          </cell>
          <cell r="Q2427">
            <v>69</v>
          </cell>
          <cell r="R2427">
            <v>41</v>
          </cell>
          <cell r="S2427">
            <v>70</v>
          </cell>
          <cell r="T2427">
            <v>36</v>
          </cell>
          <cell r="U2427">
            <v>60</v>
          </cell>
          <cell r="V2427">
            <v>48</v>
          </cell>
          <cell r="W2427">
            <v>77</v>
          </cell>
          <cell r="X2427">
            <v>37</v>
          </cell>
          <cell r="Y2427">
            <v>73</v>
          </cell>
          <cell r="Z2427">
            <v>35</v>
          </cell>
          <cell r="AA2427">
            <v>73</v>
          </cell>
          <cell r="AB2427">
            <v>33</v>
          </cell>
          <cell r="AC2427">
            <v>75</v>
          </cell>
          <cell r="AD2427">
            <v>38</v>
          </cell>
          <cell r="AE2427">
            <v>78</v>
          </cell>
          <cell r="AF2427">
            <v>42</v>
          </cell>
          <cell r="AG2427">
            <v>79</v>
          </cell>
          <cell r="AH2427">
            <v>44</v>
          </cell>
          <cell r="AI2427">
            <v>81</v>
          </cell>
          <cell r="AJ2427">
            <v>59</v>
          </cell>
          <cell r="AK2427">
            <v>84</v>
          </cell>
          <cell r="AL2427">
            <v>60</v>
          </cell>
          <cell r="AM2427" t="e">
            <v>#VALUE!</v>
          </cell>
          <cell r="AN2427">
            <v>50</v>
          </cell>
          <cell r="AO2427">
            <v>69.5</v>
          </cell>
          <cell r="AP2427">
            <v>50</v>
          </cell>
          <cell r="AQ2427">
            <v>71</v>
          </cell>
          <cell r="AR2427">
            <v>55</v>
          </cell>
          <cell r="AS2427">
            <v>58</v>
          </cell>
          <cell r="AT2427">
            <v>27</v>
          </cell>
          <cell r="AU2427">
            <v>78</v>
          </cell>
          <cell r="AV2427">
            <v>52</v>
          </cell>
          <cell r="AW2427">
            <v>81</v>
          </cell>
          <cell r="AX2427">
            <v>52</v>
          </cell>
          <cell r="AY2427">
            <v>82</v>
          </cell>
          <cell r="AZ2427">
            <v>60</v>
          </cell>
        </row>
        <row r="2428">
          <cell r="B2428">
            <v>36833</v>
          </cell>
          <cell r="C2428">
            <v>44</v>
          </cell>
          <cell r="D2428">
            <v>21</v>
          </cell>
          <cell r="E2428">
            <v>68</v>
          </cell>
          <cell r="F2428">
            <v>51</v>
          </cell>
          <cell r="G2428">
            <v>44</v>
          </cell>
          <cell r="H2428">
            <v>21</v>
          </cell>
          <cell r="I2428">
            <v>68</v>
          </cell>
          <cell r="J2428">
            <v>42</v>
          </cell>
          <cell r="K2428">
            <v>67</v>
          </cell>
          <cell r="L2428">
            <v>33</v>
          </cell>
          <cell r="M2428">
            <v>67</v>
          </cell>
          <cell r="N2428">
            <v>37</v>
          </cell>
          <cell r="O2428">
            <v>69</v>
          </cell>
          <cell r="P2428">
            <v>34</v>
          </cell>
          <cell r="Q2428">
            <v>69</v>
          </cell>
          <cell r="R2428">
            <v>41</v>
          </cell>
          <cell r="S2428">
            <v>70</v>
          </cell>
          <cell r="T2428">
            <v>36</v>
          </cell>
          <cell r="U2428">
            <v>60</v>
          </cell>
          <cell r="V2428">
            <v>48</v>
          </cell>
          <cell r="W2428">
            <v>77</v>
          </cell>
          <cell r="X2428">
            <v>37</v>
          </cell>
          <cell r="Y2428">
            <v>73</v>
          </cell>
          <cell r="Z2428">
            <v>35</v>
          </cell>
          <cell r="AA2428">
            <v>73</v>
          </cell>
          <cell r="AB2428">
            <v>33</v>
          </cell>
          <cell r="AC2428">
            <v>75</v>
          </cell>
          <cell r="AD2428">
            <v>38</v>
          </cell>
          <cell r="AE2428">
            <v>78</v>
          </cell>
          <cell r="AF2428">
            <v>42</v>
          </cell>
          <cell r="AG2428">
            <v>79</v>
          </cell>
          <cell r="AH2428">
            <v>44</v>
          </cell>
          <cell r="AI2428">
            <v>81</v>
          </cell>
          <cell r="AJ2428">
            <v>59</v>
          </cell>
          <cell r="AK2428">
            <v>84</v>
          </cell>
          <cell r="AL2428">
            <v>60</v>
          </cell>
          <cell r="AM2428" t="e">
            <v>#VALUE!</v>
          </cell>
          <cell r="AN2428">
            <v>50</v>
          </cell>
          <cell r="AO2428">
            <v>69.5</v>
          </cell>
          <cell r="AP2428">
            <v>50</v>
          </cell>
          <cell r="AQ2428">
            <v>71</v>
          </cell>
          <cell r="AR2428">
            <v>55</v>
          </cell>
          <cell r="AS2428">
            <v>58</v>
          </cell>
          <cell r="AT2428">
            <v>27</v>
          </cell>
          <cell r="AU2428">
            <v>78</v>
          </cell>
          <cell r="AV2428">
            <v>52</v>
          </cell>
          <cell r="AW2428">
            <v>81</v>
          </cell>
          <cell r="AX2428">
            <v>52</v>
          </cell>
          <cell r="AY2428">
            <v>82</v>
          </cell>
          <cell r="AZ2428">
            <v>60</v>
          </cell>
        </row>
        <row r="2429">
          <cell r="B2429">
            <v>36834</v>
          </cell>
          <cell r="C2429">
            <v>44</v>
          </cell>
          <cell r="D2429">
            <v>21</v>
          </cell>
          <cell r="E2429">
            <v>68</v>
          </cell>
          <cell r="F2429">
            <v>51</v>
          </cell>
          <cell r="G2429">
            <v>44</v>
          </cell>
          <cell r="H2429">
            <v>21</v>
          </cell>
          <cell r="I2429">
            <v>68</v>
          </cell>
          <cell r="J2429">
            <v>42</v>
          </cell>
          <cell r="K2429">
            <v>67</v>
          </cell>
          <cell r="L2429">
            <v>33</v>
          </cell>
          <cell r="M2429">
            <v>67</v>
          </cell>
          <cell r="N2429">
            <v>37</v>
          </cell>
          <cell r="O2429">
            <v>69</v>
          </cell>
          <cell r="P2429">
            <v>34</v>
          </cell>
          <cell r="Q2429">
            <v>69</v>
          </cell>
          <cell r="R2429">
            <v>41</v>
          </cell>
          <cell r="S2429">
            <v>70</v>
          </cell>
          <cell r="T2429">
            <v>36</v>
          </cell>
          <cell r="U2429">
            <v>60</v>
          </cell>
          <cell r="V2429">
            <v>48</v>
          </cell>
          <cell r="W2429">
            <v>77</v>
          </cell>
          <cell r="X2429">
            <v>37</v>
          </cell>
          <cell r="Y2429">
            <v>73</v>
          </cell>
          <cell r="Z2429">
            <v>35</v>
          </cell>
          <cell r="AA2429">
            <v>73</v>
          </cell>
          <cell r="AB2429">
            <v>33</v>
          </cell>
          <cell r="AC2429">
            <v>75</v>
          </cell>
          <cell r="AD2429">
            <v>38</v>
          </cell>
          <cell r="AE2429">
            <v>78</v>
          </cell>
          <cell r="AF2429">
            <v>42</v>
          </cell>
          <cell r="AG2429">
            <v>79</v>
          </cell>
          <cell r="AH2429">
            <v>44</v>
          </cell>
          <cell r="AI2429">
            <v>81</v>
          </cell>
          <cell r="AJ2429">
            <v>59</v>
          </cell>
          <cell r="AK2429">
            <v>84</v>
          </cell>
          <cell r="AL2429">
            <v>60</v>
          </cell>
          <cell r="AM2429" t="e">
            <v>#VALUE!</v>
          </cell>
          <cell r="AN2429">
            <v>50</v>
          </cell>
          <cell r="AO2429">
            <v>69.5</v>
          </cell>
          <cell r="AP2429">
            <v>50</v>
          </cell>
          <cell r="AQ2429">
            <v>71</v>
          </cell>
          <cell r="AR2429">
            <v>55</v>
          </cell>
          <cell r="AS2429">
            <v>58</v>
          </cell>
          <cell r="AT2429">
            <v>27</v>
          </cell>
          <cell r="AU2429">
            <v>78</v>
          </cell>
          <cell r="AV2429">
            <v>52</v>
          </cell>
          <cell r="AW2429">
            <v>81</v>
          </cell>
          <cell r="AX2429">
            <v>52</v>
          </cell>
          <cell r="AY2429">
            <v>82</v>
          </cell>
          <cell r="AZ2429">
            <v>60</v>
          </cell>
        </row>
        <row r="2430">
          <cell r="B2430">
            <v>36835</v>
          </cell>
          <cell r="C2430">
            <v>46</v>
          </cell>
          <cell r="D2430">
            <v>34</v>
          </cell>
          <cell r="E2430">
            <v>67</v>
          </cell>
          <cell r="F2430">
            <v>54</v>
          </cell>
          <cell r="G2430">
            <v>46</v>
          </cell>
          <cell r="H2430">
            <v>34</v>
          </cell>
          <cell r="I2430">
            <v>63</v>
          </cell>
          <cell r="J2430">
            <v>46</v>
          </cell>
          <cell r="K2430">
            <v>51</v>
          </cell>
          <cell r="L2430" t="str">
            <v>MM</v>
          </cell>
          <cell r="M2430">
            <v>56</v>
          </cell>
          <cell r="N2430">
            <v>39</v>
          </cell>
          <cell r="O2430">
            <v>59</v>
          </cell>
          <cell r="P2430">
            <v>39</v>
          </cell>
          <cell r="Q2430">
            <v>59</v>
          </cell>
          <cell r="R2430">
            <v>46</v>
          </cell>
          <cell r="S2430">
            <v>62</v>
          </cell>
          <cell r="T2430">
            <v>44</v>
          </cell>
          <cell r="U2430">
            <v>59</v>
          </cell>
          <cell r="V2430">
            <v>53</v>
          </cell>
          <cell r="W2430">
            <v>64</v>
          </cell>
          <cell r="X2430">
            <v>45</v>
          </cell>
          <cell r="Y2430">
            <v>63</v>
          </cell>
          <cell r="Z2430">
            <v>49</v>
          </cell>
          <cell r="AA2430">
            <v>66</v>
          </cell>
          <cell r="AB2430">
            <v>48</v>
          </cell>
          <cell r="AC2430">
            <v>66</v>
          </cell>
          <cell r="AD2430">
            <v>49</v>
          </cell>
          <cell r="AE2430">
            <v>71</v>
          </cell>
          <cell r="AF2430">
            <v>57</v>
          </cell>
          <cell r="AG2430">
            <v>71</v>
          </cell>
          <cell r="AH2430">
            <v>61</v>
          </cell>
          <cell r="AI2430">
            <v>65</v>
          </cell>
          <cell r="AJ2430">
            <v>56</v>
          </cell>
          <cell r="AK2430">
            <v>71</v>
          </cell>
          <cell r="AL2430">
            <v>64</v>
          </cell>
          <cell r="AM2430">
            <v>69</v>
          </cell>
          <cell r="AN2430">
            <v>62</v>
          </cell>
          <cell r="AO2430">
            <v>67.5</v>
          </cell>
          <cell r="AP2430">
            <v>50</v>
          </cell>
          <cell r="AQ2430">
            <v>67</v>
          </cell>
          <cell r="AR2430">
            <v>55</v>
          </cell>
          <cell r="AS2430">
            <v>46</v>
          </cell>
          <cell r="AT2430">
            <v>40</v>
          </cell>
          <cell r="AU2430">
            <v>78</v>
          </cell>
          <cell r="AV2430">
            <v>59</v>
          </cell>
          <cell r="AW2430">
            <v>83</v>
          </cell>
          <cell r="AX2430">
            <v>57</v>
          </cell>
          <cell r="AY2430">
            <v>84</v>
          </cell>
          <cell r="AZ2430">
            <v>64</v>
          </cell>
        </row>
        <row r="2431">
          <cell r="B2431">
            <v>36836</v>
          </cell>
          <cell r="C2431">
            <v>37</v>
          </cell>
          <cell r="D2431">
            <v>28</v>
          </cell>
          <cell r="E2431">
            <v>59</v>
          </cell>
          <cell r="F2431">
            <v>54</v>
          </cell>
          <cell r="G2431">
            <v>37</v>
          </cell>
          <cell r="H2431">
            <v>28</v>
          </cell>
          <cell r="I2431">
            <v>63</v>
          </cell>
          <cell r="J2431">
            <v>48</v>
          </cell>
          <cell r="K2431">
            <v>55</v>
          </cell>
          <cell r="L2431">
            <v>31</v>
          </cell>
          <cell r="M2431">
            <v>56</v>
          </cell>
          <cell r="N2431">
            <v>34</v>
          </cell>
          <cell r="O2431">
            <v>59</v>
          </cell>
          <cell r="P2431">
            <v>29</v>
          </cell>
          <cell r="Q2431">
            <v>58</v>
          </cell>
          <cell r="R2431">
            <v>37</v>
          </cell>
          <cell r="S2431">
            <v>60</v>
          </cell>
          <cell r="T2431">
            <v>33</v>
          </cell>
          <cell r="U2431">
            <v>59</v>
          </cell>
          <cell r="V2431">
            <v>42</v>
          </cell>
          <cell r="W2431">
            <v>61</v>
          </cell>
          <cell r="X2431">
            <v>35</v>
          </cell>
          <cell r="Y2431">
            <v>64</v>
          </cell>
          <cell r="Z2431">
            <v>33</v>
          </cell>
          <cell r="AA2431">
            <v>66</v>
          </cell>
          <cell r="AB2431">
            <v>32</v>
          </cell>
          <cell r="AC2431">
            <v>66</v>
          </cell>
          <cell r="AD2431">
            <v>39</v>
          </cell>
          <cell r="AE2431">
            <v>67</v>
          </cell>
          <cell r="AF2431">
            <v>41</v>
          </cell>
          <cell r="AG2431">
            <v>71</v>
          </cell>
          <cell r="AH2431">
            <v>48</v>
          </cell>
          <cell r="AI2431">
            <v>60</v>
          </cell>
          <cell r="AJ2431">
            <v>57</v>
          </cell>
          <cell r="AK2431">
            <v>73</v>
          </cell>
          <cell r="AL2431">
            <v>62</v>
          </cell>
          <cell r="AM2431">
            <v>68</v>
          </cell>
          <cell r="AN2431">
            <v>55</v>
          </cell>
          <cell r="AO2431">
            <v>69.5</v>
          </cell>
          <cell r="AP2431">
            <v>50</v>
          </cell>
          <cell r="AQ2431">
            <v>71</v>
          </cell>
          <cell r="AR2431">
            <v>55</v>
          </cell>
          <cell r="AS2431">
            <v>52</v>
          </cell>
          <cell r="AT2431">
            <v>32</v>
          </cell>
          <cell r="AU2431">
            <v>81</v>
          </cell>
          <cell r="AV2431">
            <v>59</v>
          </cell>
          <cell r="AW2431">
            <v>84</v>
          </cell>
          <cell r="AX2431">
            <v>59</v>
          </cell>
          <cell r="AY2431">
            <v>84</v>
          </cell>
          <cell r="AZ2431">
            <v>67</v>
          </cell>
        </row>
        <row r="2432">
          <cell r="B2432">
            <v>36837</v>
          </cell>
          <cell r="C2432">
            <v>33</v>
          </cell>
          <cell r="D2432">
            <v>24</v>
          </cell>
          <cell r="E2432">
            <v>63</v>
          </cell>
          <cell r="F2432">
            <v>45</v>
          </cell>
          <cell r="G2432">
            <v>33</v>
          </cell>
          <cell r="H2432">
            <v>24</v>
          </cell>
          <cell r="I2432">
            <v>54</v>
          </cell>
          <cell r="J2432">
            <v>39</v>
          </cell>
          <cell r="K2432">
            <v>59</v>
          </cell>
          <cell r="L2432">
            <v>28</v>
          </cell>
          <cell r="M2432">
            <v>61</v>
          </cell>
          <cell r="N2432">
            <v>34</v>
          </cell>
          <cell r="O2432">
            <v>64</v>
          </cell>
          <cell r="P2432">
            <v>31</v>
          </cell>
          <cell r="Q2432">
            <v>64</v>
          </cell>
          <cell r="R2432">
            <v>39</v>
          </cell>
          <cell r="S2432">
            <v>63</v>
          </cell>
          <cell r="T2432">
            <v>37</v>
          </cell>
          <cell r="U2432">
            <v>63</v>
          </cell>
          <cell r="V2432">
            <v>41</v>
          </cell>
          <cell r="W2432">
            <v>60</v>
          </cell>
          <cell r="X2432">
            <v>49</v>
          </cell>
          <cell r="Y2432">
            <v>60</v>
          </cell>
          <cell r="Z2432">
            <v>51</v>
          </cell>
          <cell r="AA2432">
            <v>64</v>
          </cell>
          <cell r="AB2432">
            <v>47</v>
          </cell>
          <cell r="AC2432">
            <v>62</v>
          </cell>
          <cell r="AD2432">
            <v>56</v>
          </cell>
          <cell r="AE2432">
            <v>77</v>
          </cell>
          <cell r="AF2432">
            <v>60</v>
          </cell>
          <cell r="AG2432">
            <v>81</v>
          </cell>
          <cell r="AH2432">
            <v>62</v>
          </cell>
          <cell r="AI2432">
            <v>69</v>
          </cell>
          <cell r="AJ2432">
            <v>56</v>
          </cell>
          <cell r="AK2432">
            <v>76</v>
          </cell>
          <cell r="AL2432">
            <v>64</v>
          </cell>
          <cell r="AM2432">
            <v>81</v>
          </cell>
          <cell r="AN2432">
            <v>62</v>
          </cell>
          <cell r="AO2432">
            <v>70</v>
          </cell>
          <cell r="AP2432">
            <v>48</v>
          </cell>
          <cell r="AQ2432">
            <v>72</v>
          </cell>
          <cell r="AR2432">
            <v>51</v>
          </cell>
          <cell r="AS2432">
            <v>49</v>
          </cell>
          <cell r="AT2432">
            <v>34</v>
          </cell>
          <cell r="AU2432">
            <v>84</v>
          </cell>
          <cell r="AV2432">
            <v>59</v>
          </cell>
          <cell r="AW2432">
            <v>85</v>
          </cell>
          <cell r="AX2432">
            <v>60</v>
          </cell>
          <cell r="AY2432">
            <v>83</v>
          </cell>
          <cell r="AZ2432">
            <v>68</v>
          </cell>
        </row>
        <row r="2433">
          <cell r="B2433">
            <v>36838</v>
          </cell>
          <cell r="C2433">
            <v>43</v>
          </cell>
          <cell r="D2433">
            <v>23</v>
          </cell>
          <cell r="E2433">
            <v>63</v>
          </cell>
          <cell r="F2433">
            <v>44</v>
          </cell>
          <cell r="G2433">
            <v>43</v>
          </cell>
          <cell r="H2433">
            <v>23</v>
          </cell>
          <cell r="I2433">
            <v>57</v>
          </cell>
          <cell r="J2433">
            <v>34</v>
          </cell>
          <cell r="K2433">
            <v>60</v>
          </cell>
          <cell r="L2433">
            <v>34</v>
          </cell>
          <cell r="M2433">
            <v>60</v>
          </cell>
          <cell r="N2433">
            <v>45</v>
          </cell>
          <cell r="O2433">
            <v>68</v>
          </cell>
          <cell r="P2433">
            <v>44</v>
          </cell>
          <cell r="Q2433">
            <v>66</v>
          </cell>
          <cell r="R2433">
            <v>47</v>
          </cell>
          <cell r="S2433">
            <v>72</v>
          </cell>
          <cell r="T2433">
            <v>44</v>
          </cell>
          <cell r="U2433">
            <v>68</v>
          </cell>
          <cell r="V2433">
            <v>51</v>
          </cell>
          <cell r="W2433">
            <v>73</v>
          </cell>
          <cell r="X2433">
            <v>57</v>
          </cell>
          <cell r="Y2433">
            <v>76</v>
          </cell>
          <cell r="Z2433">
            <v>55</v>
          </cell>
          <cell r="AA2433">
            <v>79</v>
          </cell>
          <cell r="AB2433">
            <v>53</v>
          </cell>
          <cell r="AC2433">
            <v>76</v>
          </cell>
          <cell r="AD2433">
            <v>56</v>
          </cell>
          <cell r="AE2433">
            <v>81</v>
          </cell>
          <cell r="AF2433">
            <v>61</v>
          </cell>
          <cell r="AG2433">
            <v>83</v>
          </cell>
          <cell r="AH2433">
            <v>60</v>
          </cell>
          <cell r="AI2433">
            <v>72</v>
          </cell>
          <cell r="AJ2433">
            <v>61</v>
          </cell>
          <cell r="AK2433">
            <v>79</v>
          </cell>
          <cell r="AL2433">
            <v>67</v>
          </cell>
          <cell r="AM2433">
            <v>82</v>
          </cell>
          <cell r="AN2433">
            <v>57</v>
          </cell>
          <cell r="AO2433">
            <v>69.5</v>
          </cell>
          <cell r="AP2433">
            <v>46.5</v>
          </cell>
          <cell r="AQ2433">
            <v>71</v>
          </cell>
          <cell r="AR2433">
            <v>48</v>
          </cell>
          <cell r="AS2433">
            <v>54</v>
          </cell>
          <cell r="AT2433">
            <v>37</v>
          </cell>
          <cell r="AU2433">
            <v>84</v>
          </cell>
          <cell r="AV2433">
            <v>62</v>
          </cell>
          <cell r="AW2433">
            <v>88</v>
          </cell>
          <cell r="AX2433">
            <v>63</v>
          </cell>
          <cell r="AY2433">
            <v>87</v>
          </cell>
          <cell r="AZ2433">
            <v>70</v>
          </cell>
        </row>
        <row r="2434">
          <cell r="B2434">
            <v>36839</v>
          </cell>
          <cell r="C2434">
            <v>40</v>
          </cell>
          <cell r="D2434">
            <v>23</v>
          </cell>
          <cell r="E2434">
            <v>67</v>
          </cell>
          <cell r="F2434">
            <v>45</v>
          </cell>
          <cell r="G2434">
            <v>40</v>
          </cell>
          <cell r="H2434">
            <v>23</v>
          </cell>
          <cell r="I2434">
            <v>65</v>
          </cell>
          <cell r="J2434">
            <v>39</v>
          </cell>
          <cell r="K2434">
            <v>62</v>
          </cell>
          <cell r="L2434">
            <v>45</v>
          </cell>
          <cell r="M2434">
            <v>62</v>
          </cell>
          <cell r="N2434">
            <v>52</v>
          </cell>
          <cell r="O2434">
            <v>63</v>
          </cell>
          <cell r="P2434">
            <v>54</v>
          </cell>
          <cell r="Q2434">
            <v>64</v>
          </cell>
          <cell r="R2434">
            <v>56</v>
          </cell>
          <cell r="S2434">
            <v>66</v>
          </cell>
          <cell r="T2434">
            <v>54</v>
          </cell>
          <cell r="U2434">
            <v>74</v>
          </cell>
          <cell r="V2434">
            <v>56</v>
          </cell>
          <cell r="W2434">
            <v>66</v>
          </cell>
          <cell r="X2434">
            <v>60</v>
          </cell>
          <cell r="Y2434">
            <v>70</v>
          </cell>
          <cell r="Z2434">
            <v>62</v>
          </cell>
          <cell r="AA2434">
            <v>79</v>
          </cell>
          <cell r="AB2434">
            <v>63</v>
          </cell>
          <cell r="AC2434">
            <v>73</v>
          </cell>
          <cell r="AD2434">
            <v>62</v>
          </cell>
          <cell r="AE2434">
            <v>81</v>
          </cell>
          <cell r="AF2434">
            <v>68</v>
          </cell>
          <cell r="AG2434">
            <v>80</v>
          </cell>
          <cell r="AH2434">
            <v>67</v>
          </cell>
          <cell r="AI2434">
            <v>72</v>
          </cell>
          <cell r="AJ2434">
            <v>65</v>
          </cell>
          <cell r="AK2434">
            <v>78</v>
          </cell>
          <cell r="AL2434">
            <v>69</v>
          </cell>
          <cell r="AM2434">
            <v>75</v>
          </cell>
          <cell r="AN2434">
            <v>67</v>
          </cell>
          <cell r="AO2434">
            <v>66</v>
          </cell>
          <cell r="AP2434">
            <v>50.5</v>
          </cell>
          <cell r="AQ2434">
            <v>64</v>
          </cell>
          <cell r="AR2434">
            <v>56</v>
          </cell>
          <cell r="AS2434">
            <v>50</v>
          </cell>
          <cell r="AT2434">
            <v>35</v>
          </cell>
          <cell r="AU2434">
            <v>84</v>
          </cell>
          <cell r="AV2434">
            <v>65</v>
          </cell>
          <cell r="AW2434">
            <v>84</v>
          </cell>
          <cell r="AX2434">
            <v>64</v>
          </cell>
          <cell r="AY2434">
            <v>81</v>
          </cell>
          <cell r="AZ2434">
            <v>69</v>
          </cell>
        </row>
        <row r="2435">
          <cell r="B2435">
            <v>36840</v>
          </cell>
          <cell r="C2435">
            <v>33</v>
          </cell>
          <cell r="D2435">
            <v>30</v>
          </cell>
          <cell r="E2435">
            <v>62</v>
          </cell>
          <cell r="F2435">
            <v>50</v>
          </cell>
          <cell r="G2435">
            <v>33</v>
          </cell>
          <cell r="H2435">
            <v>30</v>
          </cell>
          <cell r="I2435">
            <v>63</v>
          </cell>
          <cell r="J2435">
            <v>45</v>
          </cell>
          <cell r="K2435">
            <v>56</v>
          </cell>
          <cell r="L2435">
            <v>51</v>
          </cell>
          <cell r="M2435">
            <v>61</v>
          </cell>
          <cell r="N2435">
            <v>54</v>
          </cell>
          <cell r="O2435">
            <v>60</v>
          </cell>
          <cell r="P2435">
            <v>50</v>
          </cell>
          <cell r="Q2435">
            <v>61</v>
          </cell>
          <cell r="R2435">
            <v>61</v>
          </cell>
          <cell r="S2435">
            <v>69</v>
          </cell>
          <cell r="T2435">
            <v>58</v>
          </cell>
          <cell r="U2435">
            <v>69</v>
          </cell>
          <cell r="V2435">
            <v>67</v>
          </cell>
          <cell r="W2435">
            <v>49</v>
          </cell>
          <cell r="X2435">
            <v>43</v>
          </cell>
          <cell r="Y2435">
            <v>64</v>
          </cell>
          <cell r="Z2435">
            <v>51</v>
          </cell>
          <cell r="AA2435">
            <v>70</v>
          </cell>
          <cell r="AB2435">
            <v>58</v>
          </cell>
          <cell r="AC2435">
            <v>68</v>
          </cell>
          <cell r="AD2435">
            <v>47</v>
          </cell>
          <cell r="AE2435">
            <v>70</v>
          </cell>
          <cell r="AF2435">
            <v>51</v>
          </cell>
          <cell r="AG2435">
            <v>72</v>
          </cell>
          <cell r="AH2435">
            <v>62</v>
          </cell>
          <cell r="AI2435">
            <v>56</v>
          </cell>
          <cell r="AJ2435">
            <v>45</v>
          </cell>
          <cell r="AK2435">
            <v>62</v>
          </cell>
          <cell r="AL2435">
            <v>48</v>
          </cell>
          <cell r="AM2435">
            <v>64</v>
          </cell>
          <cell r="AN2435">
            <v>46</v>
          </cell>
          <cell r="AO2435">
            <v>64.5</v>
          </cell>
          <cell r="AP2435">
            <v>46.5</v>
          </cell>
          <cell r="AQ2435">
            <v>61</v>
          </cell>
          <cell r="AR2435">
            <v>48</v>
          </cell>
          <cell r="AS2435">
            <v>52</v>
          </cell>
          <cell r="AT2435">
            <v>50</v>
          </cell>
          <cell r="AU2435">
            <v>82</v>
          </cell>
          <cell r="AV2435">
            <v>69</v>
          </cell>
          <cell r="AW2435">
            <v>84</v>
          </cell>
          <cell r="AX2435">
            <v>67</v>
          </cell>
          <cell r="AY2435">
            <v>80</v>
          </cell>
          <cell r="AZ2435">
            <v>72</v>
          </cell>
        </row>
        <row r="2436">
          <cell r="B2436">
            <v>36841</v>
          </cell>
          <cell r="C2436">
            <v>33</v>
          </cell>
          <cell r="D2436">
            <v>30</v>
          </cell>
          <cell r="E2436">
            <v>62</v>
          </cell>
          <cell r="F2436">
            <v>50</v>
          </cell>
          <cell r="G2436">
            <v>33</v>
          </cell>
          <cell r="H2436">
            <v>30</v>
          </cell>
          <cell r="I2436">
            <v>63</v>
          </cell>
          <cell r="J2436">
            <v>45</v>
          </cell>
          <cell r="K2436">
            <v>56</v>
          </cell>
          <cell r="L2436">
            <v>51</v>
          </cell>
          <cell r="M2436">
            <v>61</v>
          </cell>
          <cell r="N2436">
            <v>54</v>
          </cell>
          <cell r="O2436">
            <v>60</v>
          </cell>
          <cell r="P2436">
            <v>50</v>
          </cell>
          <cell r="Q2436">
            <v>61</v>
          </cell>
          <cell r="R2436">
            <v>61</v>
          </cell>
          <cell r="S2436">
            <v>69</v>
          </cell>
          <cell r="T2436">
            <v>58</v>
          </cell>
          <cell r="U2436">
            <v>69</v>
          </cell>
          <cell r="V2436">
            <v>67</v>
          </cell>
          <cell r="W2436">
            <v>49</v>
          </cell>
          <cell r="X2436">
            <v>43</v>
          </cell>
          <cell r="Y2436">
            <v>64</v>
          </cell>
          <cell r="Z2436">
            <v>51</v>
          </cell>
          <cell r="AA2436">
            <v>70</v>
          </cell>
          <cell r="AB2436">
            <v>58</v>
          </cell>
          <cell r="AC2436">
            <v>68</v>
          </cell>
          <cell r="AD2436">
            <v>47</v>
          </cell>
          <cell r="AE2436">
            <v>70</v>
          </cell>
          <cell r="AF2436">
            <v>51</v>
          </cell>
          <cell r="AG2436">
            <v>72</v>
          </cell>
          <cell r="AH2436">
            <v>62</v>
          </cell>
          <cell r="AI2436">
            <v>56</v>
          </cell>
          <cell r="AJ2436">
            <v>45</v>
          </cell>
          <cell r="AK2436">
            <v>62</v>
          </cell>
          <cell r="AL2436">
            <v>48</v>
          </cell>
          <cell r="AM2436">
            <v>64</v>
          </cell>
          <cell r="AN2436">
            <v>46</v>
          </cell>
          <cell r="AO2436">
            <v>64.5</v>
          </cell>
          <cell r="AP2436">
            <v>46.5</v>
          </cell>
          <cell r="AQ2436">
            <v>61</v>
          </cell>
          <cell r="AR2436">
            <v>48</v>
          </cell>
          <cell r="AS2436">
            <v>52</v>
          </cell>
          <cell r="AT2436">
            <v>50</v>
          </cell>
          <cell r="AU2436">
            <v>82</v>
          </cell>
          <cell r="AV2436">
            <v>69</v>
          </cell>
          <cell r="AW2436">
            <v>84</v>
          </cell>
          <cell r="AX2436">
            <v>67</v>
          </cell>
          <cell r="AY2436">
            <v>80</v>
          </cell>
          <cell r="AZ2436">
            <v>72</v>
          </cell>
        </row>
        <row r="2437">
          <cell r="B2437">
            <v>36842</v>
          </cell>
          <cell r="C2437">
            <v>34</v>
          </cell>
          <cell r="D2437">
            <v>12</v>
          </cell>
          <cell r="E2437">
            <v>62</v>
          </cell>
          <cell r="F2437">
            <v>46</v>
          </cell>
          <cell r="G2437">
            <v>34</v>
          </cell>
          <cell r="H2437">
            <v>12</v>
          </cell>
          <cell r="I2437">
            <v>56</v>
          </cell>
          <cell r="J2437">
            <v>42</v>
          </cell>
          <cell r="K2437">
            <v>51</v>
          </cell>
          <cell r="L2437">
            <v>37</v>
          </cell>
          <cell r="M2437">
            <v>54</v>
          </cell>
          <cell r="N2437">
            <v>39</v>
          </cell>
          <cell r="O2437">
            <v>59</v>
          </cell>
          <cell r="P2437">
            <v>38</v>
          </cell>
          <cell r="Q2437">
            <v>57</v>
          </cell>
          <cell r="R2437">
            <v>43</v>
          </cell>
          <cell r="S2437">
            <v>59</v>
          </cell>
          <cell r="T2437">
            <v>40</v>
          </cell>
          <cell r="U2437">
            <v>54</v>
          </cell>
          <cell r="V2437">
            <v>51</v>
          </cell>
          <cell r="W2437">
            <v>61</v>
          </cell>
          <cell r="X2437">
            <v>28</v>
          </cell>
          <cell r="Y2437">
            <v>59</v>
          </cell>
          <cell r="Z2437">
            <v>33</v>
          </cell>
          <cell r="AA2437">
            <v>62</v>
          </cell>
          <cell r="AB2437">
            <v>33</v>
          </cell>
          <cell r="AC2437">
            <v>62</v>
          </cell>
          <cell r="AD2437">
            <v>38</v>
          </cell>
          <cell r="AE2437">
            <v>66</v>
          </cell>
          <cell r="AF2437">
            <v>31</v>
          </cell>
          <cell r="AG2437">
            <v>69</v>
          </cell>
          <cell r="AH2437">
            <v>37</v>
          </cell>
          <cell r="AI2437">
            <v>65</v>
          </cell>
          <cell r="AJ2437">
            <v>39</v>
          </cell>
          <cell r="AK2437">
            <v>69</v>
          </cell>
          <cell r="AL2437">
            <v>41</v>
          </cell>
          <cell r="AM2437">
            <v>69</v>
          </cell>
          <cell r="AN2437">
            <v>35</v>
          </cell>
          <cell r="AO2437">
            <v>66.5</v>
          </cell>
          <cell r="AP2437">
            <v>44.5</v>
          </cell>
          <cell r="AQ2437">
            <v>65</v>
          </cell>
          <cell r="AR2437">
            <v>44</v>
          </cell>
          <cell r="AS2437">
            <v>43</v>
          </cell>
          <cell r="AT2437">
            <v>40</v>
          </cell>
          <cell r="AU2437">
            <v>75</v>
          </cell>
          <cell r="AV2437">
            <v>49</v>
          </cell>
          <cell r="AW2437">
            <v>78</v>
          </cell>
          <cell r="AX2437">
            <v>52</v>
          </cell>
          <cell r="AY2437">
            <v>77</v>
          </cell>
          <cell r="AZ2437">
            <v>55</v>
          </cell>
        </row>
        <row r="2438">
          <cell r="B2438">
            <v>36843</v>
          </cell>
          <cell r="C2438">
            <v>37</v>
          </cell>
          <cell r="D2438">
            <v>-2</v>
          </cell>
          <cell r="E2438">
            <v>65</v>
          </cell>
          <cell r="F2438">
            <v>42</v>
          </cell>
          <cell r="G2438">
            <v>37</v>
          </cell>
          <cell r="H2438">
            <v>-2</v>
          </cell>
          <cell r="I2438">
            <v>63</v>
          </cell>
          <cell r="J2438">
            <v>34</v>
          </cell>
          <cell r="K2438">
            <v>52</v>
          </cell>
          <cell r="L2438">
            <v>42</v>
          </cell>
          <cell r="M2438">
            <v>54</v>
          </cell>
          <cell r="N2438">
            <v>40</v>
          </cell>
          <cell r="O2438">
            <v>56</v>
          </cell>
          <cell r="P2438">
            <v>33</v>
          </cell>
          <cell r="Q2438">
            <v>56</v>
          </cell>
          <cell r="R2438">
            <v>41</v>
          </cell>
          <cell r="S2438">
            <v>60</v>
          </cell>
          <cell r="T2438">
            <v>39</v>
          </cell>
          <cell r="U2438">
            <v>60</v>
          </cell>
          <cell r="V2438">
            <v>39</v>
          </cell>
          <cell r="W2438" t="e">
            <v>#VALUE!</v>
          </cell>
          <cell r="X2438">
            <v>31</v>
          </cell>
          <cell r="Y2438">
            <v>63</v>
          </cell>
          <cell r="Z2438">
            <v>38</v>
          </cell>
          <cell r="AA2438">
            <v>68</v>
          </cell>
          <cell r="AB2438">
            <v>38</v>
          </cell>
          <cell r="AC2438">
            <v>65</v>
          </cell>
          <cell r="AD2438">
            <v>39</v>
          </cell>
          <cell r="AE2438">
            <v>66</v>
          </cell>
          <cell r="AF2438">
            <v>35</v>
          </cell>
          <cell r="AG2438">
            <v>71</v>
          </cell>
          <cell r="AH2438">
            <v>44</v>
          </cell>
          <cell r="AI2438">
            <v>60</v>
          </cell>
          <cell r="AJ2438">
            <v>45</v>
          </cell>
          <cell r="AK2438">
            <v>65</v>
          </cell>
          <cell r="AL2438">
            <v>46</v>
          </cell>
          <cell r="AM2438">
            <v>69</v>
          </cell>
          <cell r="AN2438">
            <v>39</v>
          </cell>
          <cell r="AO2438">
            <v>68</v>
          </cell>
          <cell r="AP2438">
            <v>45</v>
          </cell>
          <cell r="AQ2438">
            <v>68</v>
          </cell>
          <cell r="AR2438">
            <v>45</v>
          </cell>
          <cell r="AS2438">
            <v>45</v>
          </cell>
          <cell r="AT2438">
            <v>38</v>
          </cell>
          <cell r="AU2438">
            <v>79</v>
          </cell>
          <cell r="AV2438">
            <v>51</v>
          </cell>
          <cell r="AW2438">
            <v>80</v>
          </cell>
          <cell r="AX2438">
            <v>53</v>
          </cell>
          <cell r="AY2438">
            <v>81</v>
          </cell>
          <cell r="AZ2438">
            <v>56</v>
          </cell>
        </row>
        <row r="2439">
          <cell r="B2439">
            <v>36844</v>
          </cell>
          <cell r="C2439">
            <v>41</v>
          </cell>
          <cell r="D2439">
            <v>6</v>
          </cell>
          <cell r="E2439">
            <v>66</v>
          </cell>
          <cell r="F2439">
            <v>46</v>
          </cell>
          <cell r="G2439">
            <v>41</v>
          </cell>
          <cell r="H2439">
            <v>6</v>
          </cell>
          <cell r="I2439">
            <v>69</v>
          </cell>
          <cell r="J2439">
            <v>41</v>
          </cell>
          <cell r="K2439">
            <v>50</v>
          </cell>
          <cell r="L2439">
            <v>49</v>
          </cell>
          <cell r="M2439">
            <v>52</v>
          </cell>
          <cell r="N2439">
            <v>48</v>
          </cell>
          <cell r="O2439">
            <v>56</v>
          </cell>
          <cell r="P2439">
            <v>45</v>
          </cell>
          <cell r="Q2439">
            <v>57</v>
          </cell>
          <cell r="R2439">
            <v>50</v>
          </cell>
          <cell r="S2439">
            <v>54</v>
          </cell>
          <cell r="T2439">
            <v>50</v>
          </cell>
          <cell r="U2439">
            <v>57</v>
          </cell>
          <cell r="V2439">
            <v>52</v>
          </cell>
          <cell r="W2439">
            <v>49</v>
          </cell>
          <cell r="X2439">
            <v>42</v>
          </cell>
          <cell r="Y2439">
            <v>57</v>
          </cell>
          <cell r="Z2439">
            <v>50</v>
          </cell>
          <cell r="AA2439">
            <v>60</v>
          </cell>
          <cell r="AB2439">
            <v>50</v>
          </cell>
          <cell r="AC2439">
            <v>62</v>
          </cell>
          <cell r="AD2439">
            <v>51</v>
          </cell>
          <cell r="AE2439">
            <v>66</v>
          </cell>
          <cell r="AF2439">
            <v>55</v>
          </cell>
          <cell r="AG2439">
            <v>68</v>
          </cell>
          <cell r="AH2439">
            <v>55</v>
          </cell>
          <cell r="AI2439">
            <v>53</v>
          </cell>
          <cell r="AJ2439">
            <v>42</v>
          </cell>
          <cell r="AK2439">
            <v>59</v>
          </cell>
          <cell r="AL2439">
            <v>48</v>
          </cell>
          <cell r="AM2439">
            <v>61</v>
          </cell>
          <cell r="AN2439">
            <v>51</v>
          </cell>
          <cell r="AO2439">
            <v>65</v>
          </cell>
          <cell r="AP2439">
            <v>44.5</v>
          </cell>
          <cell r="AQ2439">
            <v>62</v>
          </cell>
          <cell r="AR2439">
            <v>44</v>
          </cell>
          <cell r="AS2439">
            <v>50</v>
          </cell>
          <cell r="AT2439">
            <v>45</v>
          </cell>
          <cell r="AU2439">
            <v>79</v>
          </cell>
          <cell r="AV2439">
            <v>62</v>
          </cell>
          <cell r="AW2439">
            <v>77</v>
          </cell>
          <cell r="AX2439">
            <v>64</v>
          </cell>
          <cell r="AY2439">
            <v>76</v>
          </cell>
          <cell r="AZ2439">
            <v>68</v>
          </cell>
        </row>
        <row r="2440">
          <cell r="B2440">
            <v>36845</v>
          </cell>
          <cell r="C2440">
            <v>38</v>
          </cell>
          <cell r="D2440">
            <v>19</v>
          </cell>
          <cell r="E2440">
            <v>63</v>
          </cell>
          <cell r="F2440">
            <v>45</v>
          </cell>
          <cell r="G2440">
            <v>38</v>
          </cell>
          <cell r="H2440">
            <v>19</v>
          </cell>
          <cell r="I2440">
            <v>59</v>
          </cell>
          <cell r="J2440">
            <v>43</v>
          </cell>
          <cell r="K2440">
            <v>44</v>
          </cell>
          <cell r="L2440">
            <v>27</v>
          </cell>
          <cell r="M2440">
            <v>49</v>
          </cell>
          <cell r="N2440">
            <v>32</v>
          </cell>
          <cell r="O2440">
            <v>47</v>
          </cell>
          <cell r="P2440">
            <v>34</v>
          </cell>
          <cell r="Q2440">
            <v>47</v>
          </cell>
          <cell r="R2440">
            <v>38</v>
          </cell>
          <cell r="S2440">
            <v>51</v>
          </cell>
          <cell r="T2440">
            <v>29</v>
          </cell>
          <cell r="U2440">
            <v>51</v>
          </cell>
          <cell r="V2440">
            <v>40</v>
          </cell>
          <cell r="W2440">
            <v>49</v>
          </cell>
          <cell r="X2440">
            <v>31</v>
          </cell>
          <cell r="Y2440">
            <v>51</v>
          </cell>
          <cell r="Z2440">
            <v>30</v>
          </cell>
          <cell r="AA2440">
            <v>53</v>
          </cell>
          <cell r="AB2440">
            <v>29</v>
          </cell>
          <cell r="AC2440">
            <v>56</v>
          </cell>
          <cell r="AD2440">
            <v>28</v>
          </cell>
          <cell r="AE2440">
            <v>57</v>
          </cell>
          <cell r="AF2440">
            <v>31</v>
          </cell>
          <cell r="AG2440">
            <v>60</v>
          </cell>
          <cell r="AH2440">
            <v>33</v>
          </cell>
          <cell r="AI2440">
            <v>54</v>
          </cell>
          <cell r="AJ2440">
            <v>31</v>
          </cell>
          <cell r="AK2440">
            <v>61</v>
          </cell>
          <cell r="AL2440">
            <v>36</v>
          </cell>
          <cell r="AM2440">
            <v>62</v>
          </cell>
          <cell r="AN2440">
            <v>32</v>
          </cell>
          <cell r="AO2440">
            <v>65.5</v>
          </cell>
          <cell r="AP2440">
            <v>44.5</v>
          </cell>
          <cell r="AQ2440">
            <v>63</v>
          </cell>
          <cell r="AR2440">
            <v>44</v>
          </cell>
          <cell r="AS2440">
            <v>43</v>
          </cell>
          <cell r="AT2440">
            <v>32</v>
          </cell>
          <cell r="AU2440">
            <v>66</v>
          </cell>
          <cell r="AV2440">
            <v>44</v>
          </cell>
          <cell r="AW2440">
            <v>70</v>
          </cell>
          <cell r="AX2440">
            <v>47</v>
          </cell>
          <cell r="AY2440">
            <v>70</v>
          </cell>
          <cell r="AZ2440">
            <v>47</v>
          </cell>
        </row>
        <row r="2441">
          <cell r="B2441">
            <v>36846</v>
          </cell>
          <cell r="C2441">
            <v>36</v>
          </cell>
          <cell r="D2441">
            <v>11</v>
          </cell>
          <cell r="E2441">
            <v>63</v>
          </cell>
          <cell r="F2441">
            <v>41</v>
          </cell>
          <cell r="G2441">
            <v>36</v>
          </cell>
          <cell r="H2441">
            <v>11</v>
          </cell>
          <cell r="I2441">
            <v>59</v>
          </cell>
          <cell r="J2441">
            <v>36</v>
          </cell>
          <cell r="K2441">
            <v>46</v>
          </cell>
          <cell r="L2441">
            <v>25</v>
          </cell>
          <cell r="M2441">
            <v>48</v>
          </cell>
          <cell r="N2441">
            <v>27</v>
          </cell>
          <cell r="O2441">
            <v>53</v>
          </cell>
          <cell r="P2441">
            <v>24</v>
          </cell>
          <cell r="Q2441">
            <v>52</v>
          </cell>
          <cell r="R2441">
            <v>30</v>
          </cell>
          <cell r="S2441">
            <v>52</v>
          </cell>
          <cell r="T2441">
            <v>27</v>
          </cell>
          <cell r="U2441">
            <v>56</v>
          </cell>
          <cell r="V2441">
            <v>32</v>
          </cell>
          <cell r="W2441">
            <v>47</v>
          </cell>
          <cell r="X2441">
            <v>28</v>
          </cell>
          <cell r="Y2441">
            <v>50</v>
          </cell>
          <cell r="Z2441">
            <v>31</v>
          </cell>
          <cell r="AA2441">
            <v>52</v>
          </cell>
          <cell r="AB2441">
            <v>28</v>
          </cell>
          <cell r="AC2441">
            <v>50</v>
          </cell>
          <cell r="AD2441">
            <v>34</v>
          </cell>
          <cell r="AE2441">
            <v>65</v>
          </cell>
          <cell r="AF2441">
            <v>32</v>
          </cell>
          <cell r="AG2441">
            <v>68</v>
          </cell>
          <cell r="AH2441">
            <v>35</v>
          </cell>
          <cell r="AI2441">
            <v>50</v>
          </cell>
          <cell r="AJ2441">
            <v>40</v>
          </cell>
          <cell r="AK2441">
            <v>57</v>
          </cell>
          <cell r="AL2441">
            <v>43</v>
          </cell>
          <cell r="AM2441">
            <v>60</v>
          </cell>
          <cell r="AN2441">
            <v>38</v>
          </cell>
          <cell r="AO2441">
            <v>65.5</v>
          </cell>
          <cell r="AP2441">
            <v>44</v>
          </cell>
          <cell r="AQ2441">
            <v>63</v>
          </cell>
          <cell r="AR2441">
            <v>43</v>
          </cell>
          <cell r="AS2441">
            <v>47</v>
          </cell>
          <cell r="AT2441">
            <v>37</v>
          </cell>
          <cell r="AU2441">
            <v>76</v>
          </cell>
          <cell r="AV2441">
            <v>46</v>
          </cell>
          <cell r="AW2441">
            <v>79</v>
          </cell>
          <cell r="AX2441">
            <v>49</v>
          </cell>
          <cell r="AY2441">
            <v>77</v>
          </cell>
          <cell r="AZ2441">
            <v>50</v>
          </cell>
        </row>
        <row r="2442">
          <cell r="B2442">
            <v>36847</v>
          </cell>
          <cell r="C2442">
            <v>36</v>
          </cell>
          <cell r="D2442">
            <v>11</v>
          </cell>
          <cell r="E2442">
            <v>63</v>
          </cell>
          <cell r="F2442">
            <v>41</v>
          </cell>
          <cell r="G2442">
            <v>36</v>
          </cell>
          <cell r="H2442">
            <v>11</v>
          </cell>
          <cell r="I2442">
            <v>59</v>
          </cell>
          <cell r="J2442">
            <v>36</v>
          </cell>
          <cell r="K2442">
            <v>46</v>
          </cell>
          <cell r="L2442">
            <v>25</v>
          </cell>
          <cell r="M2442">
            <v>48</v>
          </cell>
          <cell r="N2442">
            <v>27</v>
          </cell>
          <cell r="O2442">
            <v>53</v>
          </cell>
          <cell r="P2442">
            <v>24</v>
          </cell>
          <cell r="Q2442">
            <v>52</v>
          </cell>
          <cell r="R2442">
            <v>30</v>
          </cell>
          <cell r="S2442">
            <v>52</v>
          </cell>
          <cell r="T2442">
            <v>27</v>
          </cell>
          <cell r="U2442">
            <v>56</v>
          </cell>
          <cell r="V2442">
            <v>32</v>
          </cell>
          <cell r="W2442">
            <v>47</v>
          </cell>
          <cell r="X2442">
            <v>28</v>
          </cell>
          <cell r="Y2442">
            <v>50</v>
          </cell>
          <cell r="Z2442">
            <v>31</v>
          </cell>
          <cell r="AA2442">
            <v>52</v>
          </cell>
          <cell r="AB2442">
            <v>28</v>
          </cell>
          <cell r="AC2442">
            <v>50</v>
          </cell>
          <cell r="AD2442">
            <v>34</v>
          </cell>
          <cell r="AE2442">
            <v>65</v>
          </cell>
          <cell r="AF2442">
            <v>32</v>
          </cell>
          <cell r="AG2442">
            <v>68</v>
          </cell>
          <cell r="AH2442">
            <v>35</v>
          </cell>
          <cell r="AI2442">
            <v>50</v>
          </cell>
          <cell r="AJ2442">
            <v>40</v>
          </cell>
          <cell r="AK2442">
            <v>57</v>
          </cell>
          <cell r="AL2442">
            <v>43</v>
          </cell>
          <cell r="AM2442">
            <v>60</v>
          </cell>
          <cell r="AN2442">
            <v>38</v>
          </cell>
          <cell r="AO2442">
            <v>65.5</v>
          </cell>
          <cell r="AP2442">
            <v>44</v>
          </cell>
          <cell r="AQ2442">
            <v>63</v>
          </cell>
          <cell r="AR2442">
            <v>43</v>
          </cell>
          <cell r="AS2442">
            <v>47</v>
          </cell>
          <cell r="AT2442">
            <v>37</v>
          </cell>
          <cell r="AU2442">
            <v>76</v>
          </cell>
          <cell r="AV2442">
            <v>46</v>
          </cell>
          <cell r="AW2442">
            <v>79</v>
          </cell>
          <cell r="AX2442">
            <v>49</v>
          </cell>
          <cell r="AY2442">
            <v>77</v>
          </cell>
          <cell r="AZ2442">
            <v>50</v>
          </cell>
        </row>
        <row r="2443">
          <cell r="B2443">
            <v>36848</v>
          </cell>
          <cell r="C2443">
            <v>36</v>
          </cell>
          <cell r="D2443">
            <v>11</v>
          </cell>
          <cell r="E2443">
            <v>63</v>
          </cell>
          <cell r="F2443">
            <v>41</v>
          </cell>
          <cell r="G2443">
            <v>36</v>
          </cell>
          <cell r="H2443">
            <v>11</v>
          </cell>
          <cell r="I2443">
            <v>59</v>
          </cell>
          <cell r="J2443">
            <v>36</v>
          </cell>
          <cell r="K2443">
            <v>46</v>
          </cell>
          <cell r="L2443">
            <v>25</v>
          </cell>
          <cell r="M2443">
            <v>48</v>
          </cell>
          <cell r="N2443">
            <v>27</v>
          </cell>
          <cell r="O2443">
            <v>53</v>
          </cell>
          <cell r="P2443">
            <v>24</v>
          </cell>
          <cell r="Q2443">
            <v>52</v>
          </cell>
          <cell r="R2443">
            <v>30</v>
          </cell>
          <cell r="S2443">
            <v>52</v>
          </cell>
          <cell r="T2443">
            <v>27</v>
          </cell>
          <cell r="U2443">
            <v>56</v>
          </cell>
          <cell r="V2443">
            <v>32</v>
          </cell>
          <cell r="W2443">
            <v>47</v>
          </cell>
          <cell r="X2443">
            <v>28</v>
          </cell>
          <cell r="Y2443">
            <v>50</v>
          </cell>
          <cell r="Z2443">
            <v>31</v>
          </cell>
          <cell r="AA2443">
            <v>52</v>
          </cell>
          <cell r="AB2443">
            <v>28</v>
          </cell>
          <cell r="AC2443">
            <v>50</v>
          </cell>
          <cell r="AD2443">
            <v>34</v>
          </cell>
          <cell r="AE2443">
            <v>65</v>
          </cell>
          <cell r="AF2443">
            <v>32</v>
          </cell>
          <cell r="AG2443">
            <v>68</v>
          </cell>
          <cell r="AH2443">
            <v>35</v>
          </cell>
          <cell r="AI2443">
            <v>50</v>
          </cell>
          <cell r="AJ2443">
            <v>40</v>
          </cell>
          <cell r="AK2443">
            <v>57</v>
          </cell>
          <cell r="AL2443">
            <v>43</v>
          </cell>
          <cell r="AM2443">
            <v>60</v>
          </cell>
          <cell r="AN2443">
            <v>38</v>
          </cell>
          <cell r="AO2443">
            <v>65.5</v>
          </cell>
          <cell r="AP2443">
            <v>44</v>
          </cell>
          <cell r="AQ2443">
            <v>63</v>
          </cell>
          <cell r="AR2443">
            <v>43</v>
          </cell>
          <cell r="AS2443">
            <v>47</v>
          </cell>
          <cell r="AT2443">
            <v>37</v>
          </cell>
          <cell r="AU2443">
            <v>76</v>
          </cell>
          <cell r="AV2443">
            <v>46</v>
          </cell>
          <cell r="AW2443">
            <v>79</v>
          </cell>
          <cell r="AX2443">
            <v>49</v>
          </cell>
          <cell r="AY2443">
            <v>77</v>
          </cell>
          <cell r="AZ2443">
            <v>50</v>
          </cell>
        </row>
        <row r="2444">
          <cell r="B2444">
            <v>36849</v>
          </cell>
          <cell r="C2444">
            <v>49</v>
          </cell>
          <cell r="D2444">
            <v>4</v>
          </cell>
          <cell r="E2444">
            <v>67</v>
          </cell>
          <cell r="F2444">
            <v>40</v>
          </cell>
          <cell r="G2444">
            <v>49</v>
          </cell>
          <cell r="H2444">
            <v>4</v>
          </cell>
          <cell r="I2444">
            <v>66</v>
          </cell>
          <cell r="J2444">
            <v>34</v>
          </cell>
          <cell r="K2444">
            <v>39</v>
          </cell>
          <cell r="L2444">
            <v>25</v>
          </cell>
          <cell r="M2444">
            <v>39</v>
          </cell>
          <cell r="N2444">
            <v>32</v>
          </cell>
          <cell r="O2444">
            <v>39</v>
          </cell>
          <cell r="P2444">
            <v>33</v>
          </cell>
          <cell r="Q2444">
            <v>40</v>
          </cell>
          <cell r="R2444">
            <v>35</v>
          </cell>
          <cell r="S2444">
            <v>41</v>
          </cell>
          <cell r="T2444">
            <v>36</v>
          </cell>
          <cell r="U2444">
            <v>45</v>
          </cell>
          <cell r="V2444">
            <v>42</v>
          </cell>
          <cell r="W2444">
            <v>37</v>
          </cell>
          <cell r="X2444">
            <v>35</v>
          </cell>
          <cell r="Y2444">
            <v>40</v>
          </cell>
          <cell r="Z2444">
            <v>37</v>
          </cell>
          <cell r="AA2444">
            <v>54</v>
          </cell>
          <cell r="AB2444">
            <v>39</v>
          </cell>
          <cell r="AC2444">
            <v>38</v>
          </cell>
          <cell r="AD2444">
            <v>37</v>
          </cell>
          <cell r="AE2444">
            <v>41</v>
          </cell>
          <cell r="AF2444">
            <v>41</v>
          </cell>
          <cell r="AG2444">
            <v>42</v>
          </cell>
          <cell r="AH2444">
            <v>42</v>
          </cell>
          <cell r="AI2444">
            <v>41</v>
          </cell>
          <cell r="AJ2444">
            <v>34</v>
          </cell>
          <cell r="AK2444">
            <v>44</v>
          </cell>
          <cell r="AL2444">
            <v>39</v>
          </cell>
          <cell r="AM2444">
            <v>43</v>
          </cell>
          <cell r="AN2444">
            <v>40</v>
          </cell>
          <cell r="AO2444">
            <v>73.5</v>
          </cell>
          <cell r="AP2444">
            <v>47</v>
          </cell>
          <cell r="AQ2444">
            <v>79</v>
          </cell>
          <cell r="AR2444">
            <v>49</v>
          </cell>
          <cell r="AS2444">
            <v>41</v>
          </cell>
          <cell r="AT2444">
            <v>24</v>
          </cell>
          <cell r="AU2444">
            <v>85</v>
          </cell>
          <cell r="AV2444">
            <v>61</v>
          </cell>
          <cell r="AW2444">
            <v>86</v>
          </cell>
          <cell r="AX2444">
            <v>60</v>
          </cell>
          <cell r="AY2444">
            <v>80</v>
          </cell>
          <cell r="AZ2444">
            <v>62</v>
          </cell>
        </row>
        <row r="2445">
          <cell r="B2445">
            <v>36850</v>
          </cell>
          <cell r="C2445">
            <v>49</v>
          </cell>
          <cell r="D2445">
            <v>10</v>
          </cell>
          <cell r="E2445">
            <v>74</v>
          </cell>
          <cell r="F2445">
            <v>44</v>
          </cell>
          <cell r="G2445">
            <v>49</v>
          </cell>
          <cell r="H2445">
            <v>10</v>
          </cell>
          <cell r="I2445">
            <v>73</v>
          </cell>
          <cell r="J2445">
            <v>38</v>
          </cell>
          <cell r="K2445">
            <v>44</v>
          </cell>
          <cell r="L2445">
            <v>16</v>
          </cell>
          <cell r="M2445">
            <v>48</v>
          </cell>
          <cell r="N2445">
            <v>22</v>
          </cell>
          <cell r="O2445">
            <v>50</v>
          </cell>
          <cell r="P2445">
            <v>24</v>
          </cell>
          <cell r="Q2445">
            <v>51</v>
          </cell>
          <cell r="R2445">
            <v>29</v>
          </cell>
          <cell r="S2445">
            <v>52</v>
          </cell>
          <cell r="T2445">
            <v>33</v>
          </cell>
          <cell r="U2445">
            <v>50</v>
          </cell>
          <cell r="V2445">
            <v>34</v>
          </cell>
          <cell r="W2445">
            <v>50</v>
          </cell>
          <cell r="X2445">
            <v>26</v>
          </cell>
          <cell r="Y2445">
            <v>47</v>
          </cell>
          <cell r="Z2445">
            <v>32</v>
          </cell>
          <cell r="AA2445">
            <v>42</v>
          </cell>
          <cell r="AB2445">
            <v>32</v>
          </cell>
          <cell r="AC2445">
            <v>55</v>
          </cell>
          <cell r="AD2445">
            <v>32</v>
          </cell>
          <cell r="AE2445">
            <v>59</v>
          </cell>
          <cell r="AF2445">
            <v>37</v>
          </cell>
          <cell r="AG2445">
            <v>58</v>
          </cell>
          <cell r="AH2445">
            <v>38</v>
          </cell>
          <cell r="AI2445">
            <v>55</v>
          </cell>
          <cell r="AJ2445">
            <v>30</v>
          </cell>
          <cell r="AK2445">
            <v>59</v>
          </cell>
          <cell r="AL2445">
            <v>34</v>
          </cell>
          <cell r="AM2445">
            <v>60</v>
          </cell>
          <cell r="AN2445">
            <v>33</v>
          </cell>
          <cell r="AO2445">
            <v>74</v>
          </cell>
          <cell r="AP2445">
            <v>49</v>
          </cell>
          <cell r="AQ2445">
            <v>80</v>
          </cell>
          <cell r="AR2445">
            <v>53</v>
          </cell>
          <cell r="AS2445">
            <v>40</v>
          </cell>
          <cell r="AT2445">
            <v>18</v>
          </cell>
          <cell r="AU2445">
            <v>56</v>
          </cell>
          <cell r="AV2445">
            <v>51</v>
          </cell>
          <cell r="AW2445">
            <v>60</v>
          </cell>
          <cell r="AX2445">
            <v>53</v>
          </cell>
          <cell r="AY2445">
            <v>65</v>
          </cell>
          <cell r="AZ2445">
            <v>54</v>
          </cell>
        </row>
        <row r="2446">
          <cell r="B2446">
            <v>36851</v>
          </cell>
          <cell r="C2446">
            <v>48</v>
          </cell>
          <cell r="D2446">
            <v>17</v>
          </cell>
          <cell r="E2446">
            <v>72</v>
          </cell>
          <cell r="F2446">
            <v>53</v>
          </cell>
          <cell r="G2446">
            <v>48</v>
          </cell>
          <cell r="H2446">
            <v>17</v>
          </cell>
          <cell r="I2446">
            <v>70</v>
          </cell>
          <cell r="J2446">
            <v>54</v>
          </cell>
          <cell r="K2446">
            <v>36</v>
          </cell>
          <cell r="L2446">
            <v>23</v>
          </cell>
          <cell r="M2446">
            <v>38</v>
          </cell>
          <cell r="N2446">
            <v>27</v>
          </cell>
          <cell r="O2446">
            <v>40</v>
          </cell>
          <cell r="P2446">
            <v>28</v>
          </cell>
          <cell r="Q2446">
            <v>41</v>
          </cell>
          <cell r="R2446">
            <v>29</v>
          </cell>
          <cell r="S2446">
            <v>42</v>
          </cell>
          <cell r="T2446">
            <v>28</v>
          </cell>
          <cell r="U2446">
            <v>42</v>
          </cell>
          <cell r="V2446">
            <v>35</v>
          </cell>
          <cell r="W2446">
            <v>33</v>
          </cell>
          <cell r="X2446">
            <v>25</v>
          </cell>
          <cell r="Y2446">
            <v>37</v>
          </cell>
          <cell r="Z2446">
            <v>26</v>
          </cell>
          <cell r="AA2446">
            <v>41</v>
          </cell>
          <cell r="AB2446">
            <v>26</v>
          </cell>
          <cell r="AC2446">
            <v>43</v>
          </cell>
          <cell r="AD2446">
            <v>27</v>
          </cell>
          <cell r="AE2446">
            <v>47</v>
          </cell>
          <cell r="AF2446">
            <v>31</v>
          </cell>
          <cell r="AG2446">
            <v>49</v>
          </cell>
          <cell r="AH2446">
            <v>35</v>
          </cell>
          <cell r="AI2446">
            <v>41</v>
          </cell>
          <cell r="AJ2446">
            <v>28</v>
          </cell>
          <cell r="AK2446">
            <v>47</v>
          </cell>
          <cell r="AL2446">
            <v>33</v>
          </cell>
          <cell r="AM2446">
            <v>48</v>
          </cell>
          <cell r="AN2446">
            <v>28</v>
          </cell>
          <cell r="AO2446">
            <v>71.5</v>
          </cell>
          <cell r="AP2446">
            <v>50.5</v>
          </cell>
          <cell r="AQ2446">
            <v>75</v>
          </cell>
          <cell r="AR2446">
            <v>56</v>
          </cell>
          <cell r="AS2446">
            <v>38</v>
          </cell>
          <cell r="AT2446">
            <v>23</v>
          </cell>
          <cell r="AU2446">
            <v>60</v>
          </cell>
          <cell r="AV2446">
            <v>41</v>
          </cell>
          <cell r="AW2446">
            <v>62</v>
          </cell>
          <cell r="AX2446">
            <v>45</v>
          </cell>
          <cell r="AY2446">
            <v>62</v>
          </cell>
          <cell r="AZ2446">
            <v>46</v>
          </cell>
        </row>
        <row r="2447">
          <cell r="B2447">
            <v>36852</v>
          </cell>
          <cell r="C2447">
            <v>26</v>
          </cell>
          <cell r="D2447">
            <v>46</v>
          </cell>
          <cell r="E2447">
            <v>48</v>
          </cell>
          <cell r="F2447">
            <v>73</v>
          </cell>
          <cell r="G2447">
            <v>26</v>
          </cell>
          <cell r="H2447">
            <v>46</v>
          </cell>
          <cell r="I2447">
            <v>43</v>
          </cell>
          <cell r="J2447">
            <v>76</v>
          </cell>
          <cell r="K2447">
            <v>16</v>
          </cell>
          <cell r="L2447">
            <v>33</v>
          </cell>
          <cell r="M2447">
            <v>24</v>
          </cell>
          <cell r="N2447">
            <v>34</v>
          </cell>
          <cell r="O2447">
            <v>19</v>
          </cell>
          <cell r="P2447">
            <v>38</v>
          </cell>
          <cell r="Q2447">
            <v>27</v>
          </cell>
          <cell r="R2447">
            <v>38</v>
          </cell>
          <cell r="S2447">
            <v>21</v>
          </cell>
          <cell r="T2447">
            <v>39</v>
          </cell>
          <cell r="U2447">
            <v>26</v>
          </cell>
          <cell r="V2447">
            <v>41</v>
          </cell>
          <cell r="W2447">
            <v>28</v>
          </cell>
          <cell r="X2447">
            <v>47</v>
          </cell>
          <cell r="Y2447">
            <v>26</v>
          </cell>
          <cell r="Z2447">
            <v>43</v>
          </cell>
          <cell r="AA2447">
            <v>24</v>
          </cell>
          <cell r="AB2447">
            <v>45</v>
          </cell>
          <cell r="AC2447">
            <v>29</v>
          </cell>
          <cell r="AD2447">
            <v>49</v>
          </cell>
          <cell r="AE2447">
            <v>32</v>
          </cell>
          <cell r="AF2447">
            <v>53</v>
          </cell>
          <cell r="AG2447">
            <v>36</v>
          </cell>
          <cell r="AH2447">
            <v>52</v>
          </cell>
          <cell r="AI2447">
            <v>40</v>
          </cell>
          <cell r="AJ2447">
            <v>54</v>
          </cell>
          <cell r="AK2447">
            <v>37</v>
          </cell>
          <cell r="AL2447">
            <v>57</v>
          </cell>
          <cell r="AM2447">
            <v>34</v>
          </cell>
          <cell r="AN2447">
            <v>57</v>
          </cell>
          <cell r="AO2447">
            <v>57.5</v>
          </cell>
          <cell r="AP2447">
            <v>54.5</v>
          </cell>
          <cell r="AQ2447">
            <v>47</v>
          </cell>
          <cell r="AR2447">
            <v>64</v>
          </cell>
          <cell r="AS2447">
            <v>16</v>
          </cell>
          <cell r="AT2447">
            <v>33</v>
          </cell>
          <cell r="AU2447">
            <v>34</v>
          </cell>
          <cell r="AV2447">
            <v>59</v>
          </cell>
          <cell r="AW2447">
            <v>42</v>
          </cell>
          <cell r="AX2447">
            <v>65</v>
          </cell>
          <cell r="AY2447">
            <v>45</v>
          </cell>
          <cell r="AZ2447">
            <v>65</v>
          </cell>
        </row>
        <row r="2448">
          <cell r="B2448">
            <v>36853</v>
          </cell>
          <cell r="C2448">
            <v>47</v>
          </cell>
          <cell r="D2448">
            <v>26</v>
          </cell>
          <cell r="E2448">
            <v>66</v>
          </cell>
          <cell r="F2448">
            <v>48</v>
          </cell>
          <cell r="G2448">
            <v>47</v>
          </cell>
          <cell r="H2448">
            <v>26</v>
          </cell>
          <cell r="I2448">
            <v>61</v>
          </cell>
          <cell r="J2448">
            <v>43</v>
          </cell>
          <cell r="K2448">
            <v>33</v>
          </cell>
          <cell r="L2448">
            <v>16</v>
          </cell>
          <cell r="M2448">
            <v>36</v>
          </cell>
          <cell r="N2448">
            <v>24</v>
          </cell>
          <cell r="O2448">
            <v>37</v>
          </cell>
          <cell r="P2448">
            <v>19</v>
          </cell>
          <cell r="Q2448">
            <v>38</v>
          </cell>
          <cell r="R2448">
            <v>27</v>
          </cell>
          <cell r="S2448">
            <v>39</v>
          </cell>
          <cell r="T2448">
            <v>21</v>
          </cell>
          <cell r="U2448">
            <v>42</v>
          </cell>
          <cell r="V2448">
            <v>26</v>
          </cell>
          <cell r="W2448">
            <v>51</v>
          </cell>
          <cell r="X2448">
            <v>28</v>
          </cell>
          <cell r="Y2448">
            <v>50</v>
          </cell>
          <cell r="Z2448">
            <v>26</v>
          </cell>
          <cell r="AA2448">
            <v>51</v>
          </cell>
          <cell r="AB2448">
            <v>24</v>
          </cell>
          <cell r="AC2448">
            <v>53</v>
          </cell>
          <cell r="AD2448">
            <v>29</v>
          </cell>
          <cell r="AE2448">
            <v>57</v>
          </cell>
          <cell r="AF2448">
            <v>32</v>
          </cell>
          <cell r="AG2448">
            <v>59</v>
          </cell>
          <cell r="AH2448">
            <v>36</v>
          </cell>
          <cell r="AI2448">
            <v>56</v>
          </cell>
          <cell r="AJ2448">
            <v>40</v>
          </cell>
          <cell r="AK2448">
            <v>56</v>
          </cell>
          <cell r="AL2448">
            <v>37</v>
          </cell>
          <cell r="AM2448">
            <v>59</v>
          </cell>
          <cell r="AN2448">
            <v>34</v>
          </cell>
          <cell r="AO2448">
            <v>67.5</v>
          </cell>
          <cell r="AP2448">
            <v>46</v>
          </cell>
          <cell r="AQ2448">
            <v>67</v>
          </cell>
          <cell r="AR2448">
            <v>47</v>
          </cell>
          <cell r="AS2448">
            <v>27</v>
          </cell>
          <cell r="AT2448">
            <v>16</v>
          </cell>
          <cell r="AU2448">
            <v>65</v>
          </cell>
          <cell r="AV2448">
            <v>34</v>
          </cell>
          <cell r="AW2448">
            <v>68</v>
          </cell>
          <cell r="AX2448">
            <v>42</v>
          </cell>
          <cell r="AY2448">
            <v>68</v>
          </cell>
          <cell r="AZ2448">
            <v>45</v>
          </cell>
        </row>
        <row r="2449">
          <cell r="B2449">
            <v>36854</v>
          </cell>
          <cell r="C2449">
            <v>52</v>
          </cell>
          <cell r="D2449">
            <v>20</v>
          </cell>
          <cell r="E2449">
            <v>67</v>
          </cell>
          <cell r="F2449">
            <v>46</v>
          </cell>
          <cell r="G2449">
            <v>52</v>
          </cell>
          <cell r="H2449">
            <v>20</v>
          </cell>
          <cell r="I2449">
            <v>67</v>
          </cell>
          <cell r="J2449">
            <v>38</v>
          </cell>
          <cell r="K2449">
            <v>37</v>
          </cell>
          <cell r="L2449">
            <v>16</v>
          </cell>
          <cell r="M2449">
            <v>38</v>
          </cell>
          <cell r="N2449">
            <v>23</v>
          </cell>
          <cell r="O2449">
            <v>41</v>
          </cell>
          <cell r="P2449">
            <v>19</v>
          </cell>
          <cell r="Q2449">
            <v>42</v>
          </cell>
          <cell r="R2449">
            <v>25</v>
          </cell>
          <cell r="S2449">
            <v>44</v>
          </cell>
          <cell r="T2449">
            <v>23</v>
          </cell>
          <cell r="U2449">
            <v>47</v>
          </cell>
          <cell r="V2449">
            <v>28</v>
          </cell>
          <cell r="W2449">
            <v>47</v>
          </cell>
          <cell r="X2449">
            <v>32</v>
          </cell>
          <cell r="Y2449">
            <v>46</v>
          </cell>
          <cell r="Z2449">
            <v>31</v>
          </cell>
          <cell r="AA2449">
            <v>50</v>
          </cell>
          <cell r="AB2449">
            <v>30</v>
          </cell>
          <cell r="AC2449">
            <v>51</v>
          </cell>
          <cell r="AD2449">
            <v>35</v>
          </cell>
          <cell r="AE2449">
            <v>61</v>
          </cell>
          <cell r="AF2449">
            <v>33</v>
          </cell>
          <cell r="AG2449">
            <v>65</v>
          </cell>
          <cell r="AH2449">
            <v>35</v>
          </cell>
          <cell r="AI2449">
            <v>53</v>
          </cell>
          <cell r="AJ2449">
            <v>42</v>
          </cell>
          <cell r="AK2449">
            <v>57</v>
          </cell>
          <cell r="AL2449">
            <v>43</v>
          </cell>
          <cell r="AM2449">
            <v>60</v>
          </cell>
          <cell r="AN2449">
            <v>36</v>
          </cell>
          <cell r="AO2449">
            <v>68.5</v>
          </cell>
          <cell r="AP2449">
            <v>46</v>
          </cell>
          <cell r="AQ2449">
            <v>69</v>
          </cell>
          <cell r="AR2449">
            <v>47</v>
          </cell>
          <cell r="AS2449">
            <v>28</v>
          </cell>
          <cell r="AT2449">
            <v>7</v>
          </cell>
          <cell r="AU2449">
            <v>75</v>
          </cell>
          <cell r="AV2449">
            <v>46</v>
          </cell>
          <cell r="AW2449">
            <v>79</v>
          </cell>
          <cell r="AX2449">
            <v>52</v>
          </cell>
          <cell r="AY2449">
            <v>78</v>
          </cell>
          <cell r="AZ2449">
            <v>54</v>
          </cell>
        </row>
        <row r="2450">
          <cell r="B2450">
            <v>36855</v>
          </cell>
          <cell r="C2450">
            <v>18</v>
          </cell>
          <cell r="D2450">
            <v>46</v>
          </cell>
          <cell r="E2450">
            <v>47</v>
          </cell>
          <cell r="F2450">
            <v>71</v>
          </cell>
          <cell r="G2450">
            <v>18</v>
          </cell>
          <cell r="H2450">
            <v>46</v>
          </cell>
          <cell r="I2450">
            <v>41</v>
          </cell>
          <cell r="J2450">
            <v>68</v>
          </cell>
          <cell r="K2450">
            <v>36</v>
          </cell>
          <cell r="L2450">
            <v>37</v>
          </cell>
          <cell r="M2450">
            <v>43</v>
          </cell>
          <cell r="N2450">
            <v>43</v>
          </cell>
          <cell r="O2450">
            <v>42</v>
          </cell>
          <cell r="P2450">
            <v>42</v>
          </cell>
          <cell r="Q2450">
            <v>42</v>
          </cell>
          <cell r="R2450">
            <v>42</v>
          </cell>
          <cell r="S2450">
            <v>44</v>
          </cell>
          <cell r="T2450">
            <v>50</v>
          </cell>
          <cell r="U2450">
            <v>52</v>
          </cell>
          <cell r="V2450">
            <v>60</v>
          </cell>
          <cell r="W2450">
            <v>43</v>
          </cell>
          <cell r="X2450">
            <v>44</v>
          </cell>
          <cell r="Y2450">
            <v>40</v>
          </cell>
          <cell r="Z2450">
            <v>42</v>
          </cell>
          <cell r="AA2450">
            <v>44</v>
          </cell>
          <cell r="AB2450">
            <v>56</v>
          </cell>
          <cell r="AC2450">
            <v>43</v>
          </cell>
          <cell r="AD2450">
            <v>47</v>
          </cell>
          <cell r="AE2450">
            <v>45</v>
          </cell>
          <cell r="AF2450">
            <v>53</v>
          </cell>
          <cell r="AG2450">
            <v>54</v>
          </cell>
          <cell r="AH2450">
            <v>72</v>
          </cell>
          <cell r="AI2450">
            <v>46</v>
          </cell>
          <cell r="AJ2450">
            <v>46</v>
          </cell>
          <cell r="AK2450">
            <v>50</v>
          </cell>
          <cell r="AL2450">
            <v>65</v>
          </cell>
          <cell r="AM2450">
            <v>48</v>
          </cell>
          <cell r="AN2450">
            <v>60</v>
          </cell>
          <cell r="AO2450">
            <v>59</v>
          </cell>
          <cell r="AP2450">
            <v>60</v>
          </cell>
          <cell r="AQ2450">
            <v>50</v>
          </cell>
          <cell r="AR2450">
            <v>75</v>
          </cell>
          <cell r="AS2450">
            <v>31</v>
          </cell>
          <cell r="AT2450">
            <v>34</v>
          </cell>
          <cell r="AU2450">
            <v>62</v>
          </cell>
          <cell r="AV2450">
            <v>81</v>
          </cell>
          <cell r="AW2450">
            <v>62</v>
          </cell>
          <cell r="AX2450">
            <v>83</v>
          </cell>
          <cell r="AY2450">
            <v>65</v>
          </cell>
          <cell r="AZ2450">
            <v>75</v>
          </cell>
        </row>
        <row r="2451">
          <cell r="B2451">
            <v>36856</v>
          </cell>
          <cell r="C2451">
            <v>59</v>
          </cell>
          <cell r="D2451">
            <v>18</v>
          </cell>
          <cell r="E2451">
            <v>74</v>
          </cell>
          <cell r="F2451">
            <v>47</v>
          </cell>
          <cell r="G2451">
            <v>59</v>
          </cell>
          <cell r="H2451">
            <v>18</v>
          </cell>
          <cell r="I2451">
            <v>72</v>
          </cell>
          <cell r="J2451">
            <v>41</v>
          </cell>
          <cell r="K2451">
            <v>51</v>
          </cell>
          <cell r="L2451">
            <v>35</v>
          </cell>
          <cell r="M2451">
            <v>59</v>
          </cell>
          <cell r="N2451">
            <v>41</v>
          </cell>
          <cell r="O2451">
            <v>56</v>
          </cell>
          <cell r="P2451">
            <v>39</v>
          </cell>
          <cell r="Q2451">
            <v>58</v>
          </cell>
          <cell r="R2451">
            <v>42</v>
          </cell>
          <cell r="S2451">
            <v>59</v>
          </cell>
          <cell r="T2451">
            <v>49</v>
          </cell>
          <cell r="U2451">
            <v>64</v>
          </cell>
          <cell r="V2451">
            <v>60</v>
          </cell>
          <cell r="W2451">
            <v>53</v>
          </cell>
          <cell r="X2451">
            <v>43</v>
          </cell>
          <cell r="Y2451">
            <v>53</v>
          </cell>
          <cell r="Z2451">
            <v>40</v>
          </cell>
          <cell r="AA2451">
            <v>50</v>
          </cell>
          <cell r="AB2451">
            <v>44</v>
          </cell>
          <cell r="AC2451">
            <v>56</v>
          </cell>
          <cell r="AD2451">
            <v>43</v>
          </cell>
          <cell r="AE2451">
            <v>58</v>
          </cell>
          <cell r="AF2451">
            <v>45</v>
          </cell>
          <cell r="AG2451">
            <v>63</v>
          </cell>
          <cell r="AH2451">
            <v>54</v>
          </cell>
          <cell r="AI2451">
            <v>57</v>
          </cell>
          <cell r="AJ2451">
            <v>46</v>
          </cell>
          <cell r="AK2451">
            <v>63</v>
          </cell>
          <cell r="AL2451">
            <v>50</v>
          </cell>
          <cell r="AM2451">
            <v>63</v>
          </cell>
          <cell r="AN2451">
            <v>48</v>
          </cell>
          <cell r="AO2451">
            <v>71.5</v>
          </cell>
          <cell r="AP2451">
            <v>47.5</v>
          </cell>
          <cell r="AQ2451">
            <v>75</v>
          </cell>
          <cell r="AR2451">
            <v>50</v>
          </cell>
          <cell r="AS2451">
            <v>38</v>
          </cell>
          <cell r="AT2451">
            <v>30</v>
          </cell>
          <cell r="AU2451">
            <v>64</v>
          </cell>
          <cell r="AV2451">
            <v>62</v>
          </cell>
          <cell r="AW2451">
            <v>65</v>
          </cell>
          <cell r="AX2451">
            <v>62</v>
          </cell>
          <cell r="AY2451">
            <v>67</v>
          </cell>
          <cell r="AZ2451">
            <v>65</v>
          </cell>
        </row>
        <row r="2452">
          <cell r="B2452">
            <v>36857</v>
          </cell>
          <cell r="C2452">
            <v>55</v>
          </cell>
          <cell r="D2452">
            <v>23</v>
          </cell>
          <cell r="E2452">
            <v>72</v>
          </cell>
          <cell r="F2452">
            <v>48</v>
          </cell>
          <cell r="G2452">
            <v>55</v>
          </cell>
          <cell r="H2452">
            <v>23</v>
          </cell>
          <cell r="I2452">
            <v>73</v>
          </cell>
          <cell r="J2452">
            <v>39</v>
          </cell>
          <cell r="K2452">
            <v>48</v>
          </cell>
          <cell r="L2452">
            <v>39</v>
          </cell>
          <cell r="M2452">
            <v>55</v>
          </cell>
          <cell r="N2452">
            <v>43</v>
          </cell>
          <cell r="O2452">
            <v>57</v>
          </cell>
          <cell r="P2452">
            <v>39</v>
          </cell>
          <cell r="Q2452">
            <v>59</v>
          </cell>
          <cell r="R2452">
            <v>43</v>
          </cell>
          <cell r="S2452">
            <v>60</v>
          </cell>
          <cell r="T2452">
            <v>41</v>
          </cell>
          <cell r="U2452">
            <v>61</v>
          </cell>
          <cell r="V2452">
            <v>44</v>
          </cell>
          <cell r="W2452">
            <v>54</v>
          </cell>
          <cell r="X2452">
            <v>30</v>
          </cell>
          <cell r="Y2452">
            <v>58</v>
          </cell>
          <cell r="Z2452">
            <v>34</v>
          </cell>
          <cell r="AA2452">
            <v>64</v>
          </cell>
          <cell r="AB2452">
            <v>38</v>
          </cell>
          <cell r="AC2452">
            <v>60</v>
          </cell>
          <cell r="AD2452">
            <v>35</v>
          </cell>
          <cell r="AE2452">
            <v>64</v>
          </cell>
          <cell r="AF2452">
            <v>35</v>
          </cell>
          <cell r="AG2452">
            <v>66</v>
          </cell>
          <cell r="AH2452">
            <v>39</v>
          </cell>
          <cell r="AI2452">
            <v>59</v>
          </cell>
          <cell r="AJ2452">
            <v>38</v>
          </cell>
          <cell r="AK2452">
            <v>63</v>
          </cell>
          <cell r="AL2452">
            <v>37</v>
          </cell>
          <cell r="AM2452">
            <v>64</v>
          </cell>
          <cell r="AN2452">
            <v>34</v>
          </cell>
          <cell r="AO2452">
            <v>70</v>
          </cell>
          <cell r="AP2452">
            <v>47</v>
          </cell>
          <cell r="AQ2452">
            <v>72</v>
          </cell>
          <cell r="AR2452">
            <v>49</v>
          </cell>
          <cell r="AS2452">
            <v>45</v>
          </cell>
          <cell r="AT2452">
            <v>38</v>
          </cell>
          <cell r="AU2452">
            <v>68</v>
          </cell>
          <cell r="AV2452">
            <v>48</v>
          </cell>
          <cell r="AW2452">
            <v>69</v>
          </cell>
          <cell r="AX2452">
            <v>48</v>
          </cell>
          <cell r="AY2452">
            <v>69</v>
          </cell>
          <cell r="AZ2452">
            <v>54</v>
          </cell>
        </row>
        <row r="2453">
          <cell r="B2453">
            <v>36858</v>
          </cell>
          <cell r="C2453">
            <v>59</v>
          </cell>
          <cell r="D2453">
            <v>26</v>
          </cell>
          <cell r="E2453">
            <v>74</v>
          </cell>
          <cell r="F2453">
            <v>49</v>
          </cell>
          <cell r="G2453">
            <v>59</v>
          </cell>
          <cell r="H2453">
            <v>26</v>
          </cell>
          <cell r="I2453">
            <v>74</v>
          </cell>
          <cell r="J2453">
            <v>43</v>
          </cell>
          <cell r="K2453">
            <v>48</v>
          </cell>
          <cell r="L2453">
            <v>41</v>
          </cell>
          <cell r="M2453">
            <v>54</v>
          </cell>
          <cell r="N2453">
            <v>41</v>
          </cell>
          <cell r="O2453">
            <v>57</v>
          </cell>
          <cell r="P2453">
            <v>34</v>
          </cell>
          <cell r="Q2453">
            <v>56</v>
          </cell>
          <cell r="R2453">
            <v>36</v>
          </cell>
          <cell r="S2453">
            <v>59</v>
          </cell>
          <cell r="T2453">
            <v>31</v>
          </cell>
          <cell r="U2453">
            <v>60</v>
          </cell>
          <cell r="V2453">
            <v>40</v>
          </cell>
          <cell r="W2453">
            <v>57</v>
          </cell>
          <cell r="X2453">
            <v>28</v>
          </cell>
          <cell r="Y2453">
            <v>60</v>
          </cell>
          <cell r="Z2453">
            <v>32</v>
          </cell>
          <cell r="AA2453">
            <v>63</v>
          </cell>
          <cell r="AB2453">
            <v>32</v>
          </cell>
          <cell r="AC2453">
            <v>61</v>
          </cell>
          <cell r="AD2453">
            <v>28</v>
          </cell>
          <cell r="AE2453">
            <v>66</v>
          </cell>
          <cell r="AF2453">
            <v>31</v>
          </cell>
          <cell r="AG2453">
            <v>65</v>
          </cell>
          <cell r="AH2453">
            <v>35</v>
          </cell>
          <cell r="AI2453">
            <v>61</v>
          </cell>
          <cell r="AJ2453">
            <v>36</v>
          </cell>
          <cell r="AK2453">
            <v>63</v>
          </cell>
          <cell r="AL2453">
            <v>34</v>
          </cell>
          <cell r="AM2453">
            <v>65</v>
          </cell>
          <cell r="AN2453">
            <v>30</v>
          </cell>
          <cell r="AO2453">
            <v>72</v>
          </cell>
          <cell r="AP2453">
            <v>47.5</v>
          </cell>
          <cell r="AQ2453">
            <v>76</v>
          </cell>
          <cell r="AR2453">
            <v>50</v>
          </cell>
          <cell r="AS2453">
            <v>45</v>
          </cell>
          <cell r="AT2453">
            <v>40</v>
          </cell>
          <cell r="AU2453">
            <v>69</v>
          </cell>
          <cell r="AV2453">
            <v>43</v>
          </cell>
          <cell r="AW2453">
            <v>72</v>
          </cell>
          <cell r="AX2453">
            <v>49</v>
          </cell>
          <cell r="AY2453">
            <v>72</v>
          </cell>
          <cell r="AZ2453">
            <v>49</v>
          </cell>
        </row>
        <row r="2454">
          <cell r="B2454">
            <v>36859</v>
          </cell>
          <cell r="C2454">
            <v>55</v>
          </cell>
          <cell r="D2454">
            <v>23</v>
          </cell>
          <cell r="E2454">
            <v>76</v>
          </cell>
          <cell r="F2454">
            <v>50</v>
          </cell>
          <cell r="G2454">
            <v>55</v>
          </cell>
          <cell r="H2454">
            <v>23</v>
          </cell>
          <cell r="I2454">
            <v>77</v>
          </cell>
          <cell r="J2454">
            <v>46</v>
          </cell>
          <cell r="K2454">
            <v>48</v>
          </cell>
          <cell r="L2454">
            <v>27</v>
          </cell>
          <cell r="M2454">
            <v>52</v>
          </cell>
          <cell r="N2454">
            <v>33</v>
          </cell>
          <cell r="O2454">
            <v>52</v>
          </cell>
          <cell r="P2454">
            <v>32</v>
          </cell>
          <cell r="Q2454">
            <v>51</v>
          </cell>
          <cell r="R2454">
            <v>33</v>
          </cell>
          <cell r="S2454">
            <v>50</v>
          </cell>
          <cell r="T2454">
            <v>27</v>
          </cell>
          <cell r="U2454">
            <v>57</v>
          </cell>
          <cell r="V2454">
            <v>37</v>
          </cell>
          <cell r="W2454">
            <v>56</v>
          </cell>
          <cell r="X2454">
            <v>31</v>
          </cell>
          <cell r="Y2454">
            <v>60</v>
          </cell>
          <cell r="Z2454">
            <v>33</v>
          </cell>
          <cell r="AA2454">
            <v>64</v>
          </cell>
          <cell r="AB2454">
            <v>33</v>
          </cell>
          <cell r="AC2454">
            <v>63</v>
          </cell>
          <cell r="AD2454">
            <v>34</v>
          </cell>
          <cell r="AE2454">
            <v>68</v>
          </cell>
          <cell r="AF2454">
            <v>38</v>
          </cell>
          <cell r="AG2454">
            <v>67</v>
          </cell>
          <cell r="AH2454">
            <v>44</v>
          </cell>
          <cell r="AI2454">
            <v>61</v>
          </cell>
          <cell r="AJ2454">
            <v>45</v>
          </cell>
          <cell r="AK2454">
            <v>68</v>
          </cell>
          <cell r="AL2454">
            <v>42</v>
          </cell>
          <cell r="AM2454">
            <v>69</v>
          </cell>
          <cell r="AN2454">
            <v>40</v>
          </cell>
          <cell r="AO2454">
            <v>66.5</v>
          </cell>
          <cell r="AP2454">
            <v>48.5</v>
          </cell>
          <cell r="AQ2454">
            <v>65</v>
          </cell>
          <cell r="AR2454">
            <v>52</v>
          </cell>
          <cell r="AS2454">
            <v>45</v>
          </cell>
          <cell r="AT2454">
            <v>35</v>
          </cell>
          <cell r="AU2454">
            <v>67</v>
          </cell>
          <cell r="AV2454">
            <v>50</v>
          </cell>
          <cell r="AW2454">
            <v>73</v>
          </cell>
          <cell r="AX2454">
            <v>53</v>
          </cell>
          <cell r="AY2454">
            <v>69</v>
          </cell>
          <cell r="AZ2454">
            <v>54</v>
          </cell>
        </row>
        <row r="2455">
          <cell r="B2455">
            <v>36860</v>
          </cell>
          <cell r="C2455">
            <v>57</v>
          </cell>
          <cell r="D2455">
            <v>27</v>
          </cell>
          <cell r="E2455">
            <v>76</v>
          </cell>
          <cell r="F2455">
            <v>51</v>
          </cell>
          <cell r="G2455">
            <v>57</v>
          </cell>
          <cell r="H2455">
            <v>27</v>
          </cell>
          <cell r="I2455">
            <v>76</v>
          </cell>
          <cell r="J2455">
            <v>47</v>
          </cell>
          <cell r="K2455">
            <v>41</v>
          </cell>
          <cell r="L2455">
            <v>36</v>
          </cell>
          <cell r="M2455">
            <v>47</v>
          </cell>
          <cell r="N2455">
            <v>34</v>
          </cell>
          <cell r="O2455">
            <v>50</v>
          </cell>
          <cell r="P2455">
            <v>37</v>
          </cell>
          <cell r="Q2455">
            <v>50</v>
          </cell>
          <cell r="R2455">
            <v>37</v>
          </cell>
          <cell r="S2455">
            <v>52</v>
          </cell>
          <cell r="T2455">
            <v>39</v>
          </cell>
          <cell r="U2455">
            <v>52</v>
          </cell>
          <cell r="V2455">
            <v>43</v>
          </cell>
          <cell r="W2455">
            <v>46</v>
          </cell>
          <cell r="X2455">
            <v>32</v>
          </cell>
          <cell r="Y2455">
            <v>49</v>
          </cell>
          <cell r="Z2455">
            <v>37</v>
          </cell>
          <cell r="AA2455">
            <v>51</v>
          </cell>
          <cell r="AB2455">
            <v>41</v>
          </cell>
          <cell r="AC2455">
            <v>53</v>
          </cell>
          <cell r="AD2455">
            <v>37</v>
          </cell>
          <cell r="AE2455">
            <v>58</v>
          </cell>
          <cell r="AF2455">
            <v>36</v>
          </cell>
          <cell r="AG2455">
            <v>60</v>
          </cell>
          <cell r="AH2455">
            <v>42</v>
          </cell>
          <cell r="AI2455">
            <v>53</v>
          </cell>
          <cell r="AJ2455">
            <v>36</v>
          </cell>
          <cell r="AK2455">
            <v>59</v>
          </cell>
          <cell r="AL2455">
            <v>38</v>
          </cell>
          <cell r="AM2455">
            <v>60</v>
          </cell>
          <cell r="AN2455">
            <v>35</v>
          </cell>
          <cell r="AO2455">
            <v>68</v>
          </cell>
          <cell r="AP2455">
            <v>47.5</v>
          </cell>
          <cell r="AQ2455">
            <v>68</v>
          </cell>
          <cell r="AR2455">
            <v>50</v>
          </cell>
          <cell r="AS2455">
            <v>38</v>
          </cell>
          <cell r="AT2455">
            <v>33</v>
          </cell>
          <cell r="AU2455">
            <v>67</v>
          </cell>
          <cell r="AV2455">
            <v>45</v>
          </cell>
          <cell r="AW2455">
            <v>72</v>
          </cell>
          <cell r="AX2455">
            <v>48</v>
          </cell>
          <cell r="AY2455">
            <v>74</v>
          </cell>
          <cell r="AZ2455">
            <v>50</v>
          </cell>
        </row>
        <row r="2456">
          <cell r="B2456">
            <v>36861</v>
          </cell>
          <cell r="C2456">
            <v>57</v>
          </cell>
          <cell r="D2456">
            <v>27</v>
          </cell>
          <cell r="E2456">
            <v>76</v>
          </cell>
          <cell r="F2456">
            <v>51</v>
          </cell>
          <cell r="G2456">
            <v>57</v>
          </cell>
          <cell r="H2456">
            <v>27</v>
          </cell>
          <cell r="I2456">
            <v>76</v>
          </cell>
          <cell r="J2456">
            <v>47</v>
          </cell>
          <cell r="K2456">
            <v>41</v>
          </cell>
          <cell r="L2456">
            <v>36</v>
          </cell>
          <cell r="M2456">
            <v>47</v>
          </cell>
          <cell r="N2456">
            <v>34</v>
          </cell>
          <cell r="O2456">
            <v>50</v>
          </cell>
          <cell r="P2456">
            <v>37</v>
          </cell>
          <cell r="Q2456">
            <v>50</v>
          </cell>
          <cell r="R2456">
            <v>37</v>
          </cell>
          <cell r="S2456">
            <v>52</v>
          </cell>
          <cell r="T2456">
            <v>39</v>
          </cell>
          <cell r="U2456">
            <v>52</v>
          </cell>
          <cell r="V2456">
            <v>43</v>
          </cell>
          <cell r="W2456">
            <v>46</v>
          </cell>
          <cell r="X2456">
            <v>32</v>
          </cell>
          <cell r="Y2456">
            <v>49</v>
          </cell>
          <cell r="Z2456">
            <v>37</v>
          </cell>
          <cell r="AA2456">
            <v>51</v>
          </cell>
          <cell r="AB2456">
            <v>41</v>
          </cell>
          <cell r="AC2456">
            <v>53</v>
          </cell>
          <cell r="AD2456">
            <v>37</v>
          </cell>
          <cell r="AE2456">
            <v>58</v>
          </cell>
          <cell r="AF2456">
            <v>36</v>
          </cell>
          <cell r="AG2456">
            <v>60</v>
          </cell>
          <cell r="AH2456">
            <v>42</v>
          </cell>
          <cell r="AI2456">
            <v>53</v>
          </cell>
          <cell r="AJ2456">
            <v>36</v>
          </cell>
          <cell r="AK2456">
            <v>59</v>
          </cell>
          <cell r="AL2456">
            <v>38</v>
          </cell>
          <cell r="AM2456">
            <v>60</v>
          </cell>
          <cell r="AN2456">
            <v>35</v>
          </cell>
          <cell r="AO2456">
            <v>68</v>
          </cell>
          <cell r="AP2456">
            <v>47.5</v>
          </cell>
          <cell r="AQ2456">
            <v>68</v>
          </cell>
          <cell r="AR2456">
            <v>50</v>
          </cell>
          <cell r="AS2456">
            <v>38</v>
          </cell>
          <cell r="AT2456">
            <v>33</v>
          </cell>
          <cell r="AU2456">
            <v>67</v>
          </cell>
          <cell r="AV2456">
            <v>45</v>
          </cell>
          <cell r="AW2456">
            <v>72</v>
          </cell>
          <cell r="AX2456">
            <v>48</v>
          </cell>
          <cell r="AY2456">
            <v>74</v>
          </cell>
          <cell r="AZ2456">
            <v>50</v>
          </cell>
        </row>
        <row r="2457">
          <cell r="B2457">
            <v>36862</v>
          </cell>
          <cell r="C2457">
            <v>57</v>
          </cell>
          <cell r="D2457">
            <v>27</v>
          </cell>
          <cell r="E2457">
            <v>76</v>
          </cell>
          <cell r="F2457">
            <v>51</v>
          </cell>
          <cell r="G2457">
            <v>57</v>
          </cell>
          <cell r="H2457">
            <v>27</v>
          </cell>
          <cell r="I2457">
            <v>76</v>
          </cell>
          <cell r="J2457">
            <v>47</v>
          </cell>
          <cell r="K2457">
            <v>41</v>
          </cell>
          <cell r="L2457">
            <v>36</v>
          </cell>
          <cell r="M2457">
            <v>47</v>
          </cell>
          <cell r="N2457">
            <v>34</v>
          </cell>
          <cell r="O2457">
            <v>50</v>
          </cell>
          <cell r="P2457">
            <v>37</v>
          </cell>
          <cell r="Q2457">
            <v>50</v>
          </cell>
          <cell r="R2457">
            <v>37</v>
          </cell>
          <cell r="S2457">
            <v>52</v>
          </cell>
          <cell r="T2457">
            <v>39</v>
          </cell>
          <cell r="U2457">
            <v>52</v>
          </cell>
          <cell r="V2457">
            <v>43</v>
          </cell>
          <cell r="W2457">
            <v>46</v>
          </cell>
          <cell r="X2457">
            <v>32</v>
          </cell>
          <cell r="Y2457">
            <v>49</v>
          </cell>
          <cell r="Z2457">
            <v>37</v>
          </cell>
          <cell r="AA2457">
            <v>51</v>
          </cell>
          <cell r="AB2457">
            <v>41</v>
          </cell>
          <cell r="AC2457">
            <v>53</v>
          </cell>
          <cell r="AD2457">
            <v>37</v>
          </cell>
          <cell r="AE2457">
            <v>58</v>
          </cell>
          <cell r="AF2457">
            <v>36</v>
          </cell>
          <cell r="AG2457">
            <v>60</v>
          </cell>
          <cell r="AH2457">
            <v>42</v>
          </cell>
          <cell r="AI2457">
            <v>53</v>
          </cell>
          <cell r="AJ2457">
            <v>36</v>
          </cell>
          <cell r="AK2457">
            <v>59</v>
          </cell>
          <cell r="AL2457">
            <v>38</v>
          </cell>
          <cell r="AM2457">
            <v>60</v>
          </cell>
          <cell r="AN2457">
            <v>35</v>
          </cell>
          <cell r="AO2457">
            <v>68</v>
          </cell>
          <cell r="AP2457">
            <v>47.5</v>
          </cell>
          <cell r="AQ2457">
            <v>68</v>
          </cell>
          <cell r="AR2457">
            <v>50</v>
          </cell>
          <cell r="AS2457">
            <v>38</v>
          </cell>
          <cell r="AT2457">
            <v>33</v>
          </cell>
          <cell r="AU2457">
            <v>67</v>
          </cell>
          <cell r="AV2457">
            <v>45</v>
          </cell>
          <cell r="AW2457">
            <v>72</v>
          </cell>
          <cell r="AX2457">
            <v>48</v>
          </cell>
          <cell r="AY2457">
            <v>74</v>
          </cell>
          <cell r="AZ2457">
            <v>50</v>
          </cell>
        </row>
        <row r="2458">
          <cell r="B2458">
            <v>36863</v>
          </cell>
          <cell r="C2458">
            <v>55</v>
          </cell>
          <cell r="D2458">
            <v>20</v>
          </cell>
          <cell r="E2458">
            <v>74</v>
          </cell>
          <cell r="F2458">
            <v>54</v>
          </cell>
          <cell r="G2458">
            <v>55</v>
          </cell>
          <cell r="H2458">
            <v>20</v>
          </cell>
          <cell r="I2458">
            <v>71</v>
          </cell>
          <cell r="J2458">
            <v>53</v>
          </cell>
          <cell r="K2458">
            <v>36</v>
          </cell>
          <cell r="L2458">
            <v>12</v>
          </cell>
          <cell r="M2458">
            <v>35</v>
          </cell>
          <cell r="N2458">
            <v>19</v>
          </cell>
          <cell r="O2458">
            <v>36</v>
          </cell>
          <cell r="P2458">
            <v>22</v>
          </cell>
          <cell r="Q2458">
            <v>36</v>
          </cell>
          <cell r="R2458">
            <v>24</v>
          </cell>
          <cell r="S2458">
            <v>32</v>
          </cell>
          <cell r="T2458">
            <v>24</v>
          </cell>
          <cell r="U2458">
            <v>39</v>
          </cell>
          <cell r="V2458">
            <v>36</v>
          </cell>
          <cell r="W2458">
            <v>34</v>
          </cell>
          <cell r="X2458">
            <v>27</v>
          </cell>
          <cell r="Y2458">
            <v>38</v>
          </cell>
          <cell r="Z2458">
            <v>28</v>
          </cell>
          <cell r="AA2458">
            <v>36</v>
          </cell>
          <cell r="AB2458">
            <v>30</v>
          </cell>
          <cell r="AC2458">
            <v>40</v>
          </cell>
          <cell r="AD2458">
            <v>32</v>
          </cell>
          <cell r="AE2458">
            <v>37</v>
          </cell>
          <cell r="AF2458">
            <v>37</v>
          </cell>
          <cell r="AG2458">
            <v>38</v>
          </cell>
          <cell r="AH2458">
            <v>37</v>
          </cell>
          <cell r="AI2458">
            <v>39</v>
          </cell>
          <cell r="AJ2458">
            <v>36</v>
          </cell>
          <cell r="AK2458">
            <v>43</v>
          </cell>
          <cell r="AL2458">
            <v>43</v>
          </cell>
          <cell r="AM2458">
            <v>42</v>
          </cell>
          <cell r="AN2458">
            <v>38</v>
          </cell>
          <cell r="AO2458">
            <v>69.5</v>
          </cell>
          <cell r="AP2458">
            <v>47</v>
          </cell>
          <cell r="AQ2458">
            <v>71</v>
          </cell>
          <cell r="AR2458">
            <v>49</v>
          </cell>
          <cell r="AS2458">
            <v>32</v>
          </cell>
          <cell r="AT2458">
            <v>9</v>
          </cell>
          <cell r="AU2458">
            <v>62</v>
          </cell>
          <cell r="AV2458">
            <v>57</v>
          </cell>
          <cell r="AW2458">
            <v>62</v>
          </cell>
          <cell r="AX2458">
            <v>57</v>
          </cell>
          <cell r="AY2458">
            <v>66</v>
          </cell>
          <cell r="AZ2458">
            <v>54</v>
          </cell>
        </row>
        <row r="2459">
          <cell r="B2459">
            <v>36864</v>
          </cell>
          <cell r="C2459">
            <v>56</v>
          </cell>
          <cell r="D2459">
            <v>19</v>
          </cell>
          <cell r="E2459">
            <v>76</v>
          </cell>
          <cell r="F2459">
            <v>49</v>
          </cell>
          <cell r="G2459">
            <v>56</v>
          </cell>
          <cell r="H2459">
            <v>19</v>
          </cell>
          <cell r="I2459">
            <v>77</v>
          </cell>
          <cell r="J2459">
            <v>43</v>
          </cell>
          <cell r="K2459">
            <v>45</v>
          </cell>
          <cell r="L2459">
            <v>11</v>
          </cell>
          <cell r="M2459">
            <v>47</v>
          </cell>
          <cell r="N2459">
            <v>19</v>
          </cell>
          <cell r="O2459">
            <v>48</v>
          </cell>
          <cell r="P2459">
            <v>16</v>
          </cell>
          <cell r="Q2459">
            <v>47</v>
          </cell>
          <cell r="R2459">
            <v>22</v>
          </cell>
          <cell r="S2459">
            <v>47</v>
          </cell>
          <cell r="T2459">
            <v>20</v>
          </cell>
          <cell r="U2459">
            <v>45</v>
          </cell>
          <cell r="V2459">
            <v>34</v>
          </cell>
          <cell r="W2459">
            <v>42</v>
          </cell>
          <cell r="X2459">
            <v>19</v>
          </cell>
          <cell r="Y2459">
            <v>46</v>
          </cell>
          <cell r="Z2459">
            <v>21</v>
          </cell>
          <cell r="AA2459">
            <v>48</v>
          </cell>
          <cell r="AB2459">
            <v>23</v>
          </cell>
          <cell r="AC2459">
            <v>48</v>
          </cell>
          <cell r="AD2459">
            <v>18</v>
          </cell>
          <cell r="AE2459">
            <v>50</v>
          </cell>
          <cell r="AF2459">
            <v>25</v>
          </cell>
          <cell r="AG2459">
            <v>48</v>
          </cell>
          <cell r="AH2459">
            <v>29</v>
          </cell>
          <cell r="AI2459">
            <v>48</v>
          </cell>
          <cell r="AJ2459">
            <v>28</v>
          </cell>
          <cell r="AK2459">
            <v>52</v>
          </cell>
          <cell r="AL2459">
            <v>31</v>
          </cell>
          <cell r="AM2459">
            <v>51</v>
          </cell>
          <cell r="AN2459">
            <v>22</v>
          </cell>
          <cell r="AO2459">
            <v>71.5</v>
          </cell>
          <cell r="AP2459">
            <v>46.5</v>
          </cell>
          <cell r="AQ2459">
            <v>75</v>
          </cell>
          <cell r="AR2459">
            <v>48</v>
          </cell>
          <cell r="AS2459">
            <v>38</v>
          </cell>
          <cell r="AT2459">
            <v>14</v>
          </cell>
          <cell r="AU2459">
            <v>61</v>
          </cell>
          <cell r="AV2459">
            <v>42</v>
          </cell>
          <cell r="AW2459">
            <v>66</v>
          </cell>
          <cell r="AX2459">
            <v>43</v>
          </cell>
          <cell r="AY2459">
            <v>66</v>
          </cell>
          <cell r="AZ2459">
            <v>40</v>
          </cell>
        </row>
        <row r="2460">
          <cell r="B2460">
            <v>36865</v>
          </cell>
          <cell r="C2460">
            <v>58</v>
          </cell>
          <cell r="D2460">
            <v>24</v>
          </cell>
          <cell r="E2460">
            <v>77</v>
          </cell>
          <cell r="F2460">
            <v>51</v>
          </cell>
          <cell r="G2460">
            <v>58</v>
          </cell>
          <cell r="H2460">
            <v>24</v>
          </cell>
          <cell r="I2460">
            <v>74</v>
          </cell>
          <cell r="J2460">
            <v>47</v>
          </cell>
          <cell r="K2460">
            <v>43</v>
          </cell>
          <cell r="L2460">
            <v>20</v>
          </cell>
          <cell r="M2460">
            <v>48</v>
          </cell>
          <cell r="N2460">
            <v>25</v>
          </cell>
          <cell r="O2460">
            <v>50</v>
          </cell>
          <cell r="P2460">
            <v>24</v>
          </cell>
          <cell r="Q2460">
            <v>52</v>
          </cell>
          <cell r="R2460">
            <v>31</v>
          </cell>
          <cell r="S2460">
            <v>51</v>
          </cell>
          <cell r="T2460">
            <v>22</v>
          </cell>
          <cell r="U2460">
            <v>51</v>
          </cell>
          <cell r="V2460">
            <v>23</v>
          </cell>
          <cell r="W2460">
            <v>43</v>
          </cell>
          <cell r="X2460">
            <v>19</v>
          </cell>
          <cell r="Y2460">
            <v>50</v>
          </cell>
          <cell r="Z2460">
            <v>23</v>
          </cell>
          <cell r="AA2460">
            <v>53</v>
          </cell>
          <cell r="AB2460">
            <v>19</v>
          </cell>
          <cell r="AC2460">
            <v>54</v>
          </cell>
          <cell r="AD2460">
            <v>20</v>
          </cell>
          <cell r="AE2460">
            <v>57</v>
          </cell>
          <cell r="AF2460">
            <v>20</v>
          </cell>
          <cell r="AG2460">
            <v>59</v>
          </cell>
          <cell r="AH2460">
            <v>23</v>
          </cell>
          <cell r="AI2460">
            <v>51</v>
          </cell>
          <cell r="AJ2460">
            <v>30</v>
          </cell>
          <cell r="AK2460">
            <v>57</v>
          </cell>
          <cell r="AL2460">
            <v>28</v>
          </cell>
          <cell r="AM2460">
            <v>59</v>
          </cell>
          <cell r="AN2460">
            <v>22</v>
          </cell>
          <cell r="AO2460">
            <v>71.5</v>
          </cell>
          <cell r="AP2460">
            <v>50.5</v>
          </cell>
          <cell r="AQ2460">
            <v>75</v>
          </cell>
          <cell r="AR2460">
            <v>56</v>
          </cell>
          <cell r="AS2460">
            <v>40</v>
          </cell>
          <cell r="AT2460">
            <v>18</v>
          </cell>
          <cell r="AU2460">
            <v>61</v>
          </cell>
          <cell r="AV2460">
            <v>43</v>
          </cell>
          <cell r="AW2460">
            <v>68</v>
          </cell>
          <cell r="AX2460">
            <v>48</v>
          </cell>
          <cell r="AY2460">
            <v>69</v>
          </cell>
          <cell r="AZ2460">
            <v>49</v>
          </cell>
        </row>
        <row r="2461">
          <cell r="B2461">
            <v>36866</v>
          </cell>
          <cell r="C2461">
            <v>52</v>
          </cell>
          <cell r="D2461">
            <v>49</v>
          </cell>
          <cell r="E2461">
            <v>75</v>
          </cell>
          <cell r="F2461">
            <v>52</v>
          </cell>
          <cell r="G2461">
            <v>52</v>
          </cell>
          <cell r="H2461">
            <v>49</v>
          </cell>
          <cell r="I2461">
            <v>74</v>
          </cell>
          <cell r="J2461">
            <v>43</v>
          </cell>
          <cell r="K2461">
            <v>30</v>
          </cell>
          <cell r="L2461">
            <v>18</v>
          </cell>
          <cell r="M2461">
            <v>32</v>
          </cell>
          <cell r="N2461">
            <v>23</v>
          </cell>
          <cell r="O2461">
            <v>33</v>
          </cell>
          <cell r="P2461">
            <v>23</v>
          </cell>
          <cell r="Q2461">
            <v>35</v>
          </cell>
          <cell r="R2461">
            <v>26</v>
          </cell>
          <cell r="S2461">
            <v>34</v>
          </cell>
          <cell r="T2461">
            <v>23</v>
          </cell>
          <cell r="U2461">
            <v>37</v>
          </cell>
          <cell r="V2461">
            <v>35</v>
          </cell>
          <cell r="W2461">
            <v>37</v>
          </cell>
          <cell r="X2461">
            <v>23</v>
          </cell>
          <cell r="Y2461">
            <v>39</v>
          </cell>
          <cell r="Z2461">
            <v>27</v>
          </cell>
          <cell r="AA2461">
            <v>43</v>
          </cell>
          <cell r="AB2461">
            <v>24</v>
          </cell>
          <cell r="AC2461">
            <v>42</v>
          </cell>
          <cell r="AD2461">
            <v>23</v>
          </cell>
          <cell r="AE2461">
            <v>48</v>
          </cell>
          <cell r="AF2461">
            <v>23</v>
          </cell>
          <cell r="AG2461">
            <v>54</v>
          </cell>
          <cell r="AH2461">
            <v>27</v>
          </cell>
          <cell r="AI2461">
            <v>44</v>
          </cell>
          <cell r="AJ2461">
            <v>28</v>
          </cell>
          <cell r="AK2461">
            <v>51</v>
          </cell>
          <cell r="AL2461">
            <v>32</v>
          </cell>
          <cell r="AM2461">
            <v>53</v>
          </cell>
          <cell r="AN2461">
            <v>27</v>
          </cell>
          <cell r="AO2461">
            <v>71</v>
          </cell>
          <cell r="AP2461">
            <v>50.5</v>
          </cell>
          <cell r="AQ2461">
            <v>74</v>
          </cell>
          <cell r="AR2461">
            <v>56</v>
          </cell>
          <cell r="AS2461">
            <v>24</v>
          </cell>
          <cell r="AT2461">
            <v>17</v>
          </cell>
          <cell r="AU2461">
            <v>66</v>
          </cell>
          <cell r="AV2461">
            <v>37</v>
          </cell>
          <cell r="AW2461">
            <v>70</v>
          </cell>
          <cell r="AX2461">
            <v>43</v>
          </cell>
          <cell r="AY2461">
            <v>68</v>
          </cell>
          <cell r="AZ2461">
            <v>43</v>
          </cell>
        </row>
        <row r="2462">
          <cell r="B2462">
            <v>36867</v>
          </cell>
          <cell r="C2462">
            <v>54</v>
          </cell>
          <cell r="D2462">
            <v>28</v>
          </cell>
          <cell r="E2462">
            <v>73</v>
          </cell>
          <cell r="F2462">
            <v>53</v>
          </cell>
          <cell r="G2462">
            <v>54</v>
          </cell>
          <cell r="H2462">
            <v>28</v>
          </cell>
          <cell r="I2462">
            <v>75</v>
          </cell>
          <cell r="J2462">
            <v>45</v>
          </cell>
          <cell r="K2462">
            <v>32</v>
          </cell>
          <cell r="L2462">
            <v>17</v>
          </cell>
          <cell r="M2462">
            <v>37</v>
          </cell>
          <cell r="N2462">
            <v>28</v>
          </cell>
          <cell r="O2462">
            <v>39</v>
          </cell>
          <cell r="P2462">
            <v>28</v>
          </cell>
          <cell r="Q2462">
            <v>41</v>
          </cell>
          <cell r="R2462">
            <v>32</v>
          </cell>
          <cell r="S2462">
            <v>47</v>
          </cell>
          <cell r="T2462">
            <v>32</v>
          </cell>
          <cell r="U2462">
            <v>48</v>
          </cell>
          <cell r="V2462">
            <v>33</v>
          </cell>
          <cell r="W2462">
            <v>48</v>
          </cell>
          <cell r="X2462">
            <v>27</v>
          </cell>
          <cell r="Y2462">
            <v>50</v>
          </cell>
          <cell r="Z2462">
            <v>27</v>
          </cell>
          <cell r="AA2462">
            <v>54</v>
          </cell>
          <cell r="AB2462">
            <v>26</v>
          </cell>
          <cell r="AC2462">
            <v>54</v>
          </cell>
          <cell r="AD2462">
            <v>27</v>
          </cell>
          <cell r="AE2462">
            <v>58</v>
          </cell>
          <cell r="AF2462">
            <v>32</v>
          </cell>
          <cell r="AG2462">
            <v>60</v>
          </cell>
          <cell r="AH2462">
            <v>38</v>
          </cell>
          <cell r="AI2462">
            <v>54</v>
          </cell>
          <cell r="AJ2462">
            <v>33</v>
          </cell>
          <cell r="AK2462">
            <v>59</v>
          </cell>
          <cell r="AL2462">
            <v>32</v>
          </cell>
          <cell r="AM2462">
            <v>59</v>
          </cell>
          <cell r="AN2462">
            <v>29</v>
          </cell>
          <cell r="AO2462">
            <v>71</v>
          </cell>
          <cell r="AP2462">
            <v>50.5</v>
          </cell>
          <cell r="AQ2462">
            <v>74</v>
          </cell>
          <cell r="AR2462">
            <v>56</v>
          </cell>
          <cell r="AS2462">
            <v>30</v>
          </cell>
          <cell r="AT2462">
            <v>15</v>
          </cell>
          <cell r="AU2462">
            <v>65</v>
          </cell>
          <cell r="AV2462">
            <v>46</v>
          </cell>
          <cell r="AW2462">
            <v>67</v>
          </cell>
          <cell r="AX2462">
            <v>51</v>
          </cell>
          <cell r="AY2462">
            <v>72</v>
          </cell>
          <cell r="AZ2462">
            <v>49</v>
          </cell>
        </row>
        <row r="2463">
          <cell r="B2463">
            <v>36868</v>
          </cell>
          <cell r="C2463">
            <v>50</v>
          </cell>
          <cell r="D2463">
            <v>28</v>
          </cell>
          <cell r="E2463">
            <v>73</v>
          </cell>
          <cell r="F2463">
            <v>53</v>
          </cell>
          <cell r="G2463">
            <v>50</v>
          </cell>
          <cell r="H2463">
            <v>28</v>
          </cell>
          <cell r="I2463">
            <v>76</v>
          </cell>
          <cell r="J2463">
            <v>48</v>
          </cell>
          <cell r="K2463">
            <v>32</v>
          </cell>
          <cell r="L2463">
            <v>21</v>
          </cell>
          <cell r="M2463">
            <v>41</v>
          </cell>
          <cell r="N2463">
            <v>28</v>
          </cell>
          <cell r="O2463">
            <v>44</v>
          </cell>
          <cell r="P2463">
            <v>31</v>
          </cell>
          <cell r="Q2463">
            <v>45</v>
          </cell>
          <cell r="R2463">
            <v>34</v>
          </cell>
          <cell r="S2463">
            <v>57</v>
          </cell>
          <cell r="T2463">
            <v>30</v>
          </cell>
          <cell r="U2463">
            <v>59</v>
          </cell>
          <cell r="V2463">
            <v>32</v>
          </cell>
          <cell r="W2463">
            <v>55</v>
          </cell>
          <cell r="X2463">
            <v>24</v>
          </cell>
          <cell r="Y2463">
            <v>57</v>
          </cell>
          <cell r="Z2463">
            <v>32</v>
          </cell>
          <cell r="AA2463">
            <v>63</v>
          </cell>
          <cell r="AB2463">
            <v>33</v>
          </cell>
          <cell r="AC2463">
            <v>63</v>
          </cell>
          <cell r="AD2463">
            <v>35</v>
          </cell>
          <cell r="AE2463">
            <v>66</v>
          </cell>
          <cell r="AF2463">
            <v>32</v>
          </cell>
          <cell r="AG2463">
            <v>66</v>
          </cell>
          <cell r="AH2463">
            <v>34</v>
          </cell>
          <cell r="AI2463">
            <v>64</v>
          </cell>
          <cell r="AJ2463">
            <v>35</v>
          </cell>
          <cell r="AK2463">
            <v>57</v>
          </cell>
          <cell r="AL2463">
            <v>35</v>
          </cell>
          <cell r="AM2463">
            <v>65</v>
          </cell>
          <cell r="AN2463">
            <v>30</v>
          </cell>
          <cell r="AO2463">
            <v>66</v>
          </cell>
          <cell r="AP2463">
            <v>50.5</v>
          </cell>
          <cell r="AQ2463">
            <v>64</v>
          </cell>
          <cell r="AR2463">
            <v>56</v>
          </cell>
          <cell r="AS2463">
            <v>19</v>
          </cell>
          <cell r="AT2463">
            <v>9</v>
          </cell>
          <cell r="AU2463">
            <v>71</v>
          </cell>
          <cell r="AV2463">
            <v>49</v>
          </cell>
          <cell r="AW2463">
            <v>80</v>
          </cell>
          <cell r="AX2463">
            <v>53</v>
          </cell>
          <cell r="AY2463">
            <v>77</v>
          </cell>
          <cell r="AZ2463">
            <v>56</v>
          </cell>
        </row>
        <row r="2464">
          <cell r="B2464">
            <v>36869</v>
          </cell>
          <cell r="C2464">
            <v>46</v>
          </cell>
          <cell r="D2464">
            <v>26</v>
          </cell>
          <cell r="E2464">
            <v>68</v>
          </cell>
          <cell r="F2464">
            <v>50</v>
          </cell>
          <cell r="G2464">
            <v>46</v>
          </cell>
          <cell r="H2464">
            <v>26</v>
          </cell>
          <cell r="I2464">
            <v>67</v>
          </cell>
          <cell r="J2464">
            <v>43</v>
          </cell>
          <cell r="K2464">
            <v>35</v>
          </cell>
          <cell r="L2464">
            <v>20</v>
          </cell>
          <cell r="M2464">
            <v>40</v>
          </cell>
          <cell r="N2464">
            <v>29</v>
          </cell>
          <cell r="O2464">
            <v>41</v>
          </cell>
          <cell r="P2464">
            <v>28</v>
          </cell>
          <cell r="Q2464">
            <v>42</v>
          </cell>
          <cell r="R2464">
            <v>31</v>
          </cell>
          <cell r="S2464">
            <v>42</v>
          </cell>
          <cell r="T2464">
            <v>25</v>
          </cell>
          <cell r="U2464">
            <v>43</v>
          </cell>
          <cell r="V2464">
            <v>38</v>
          </cell>
          <cell r="W2464">
            <v>48</v>
          </cell>
          <cell r="X2464">
            <v>27</v>
          </cell>
          <cell r="Y2464">
            <v>48</v>
          </cell>
          <cell r="Z2464">
            <v>30</v>
          </cell>
          <cell r="AA2464">
            <v>49</v>
          </cell>
          <cell r="AB2464">
            <v>29</v>
          </cell>
          <cell r="AC2464">
            <v>52</v>
          </cell>
          <cell r="AD2464">
            <v>37</v>
          </cell>
          <cell r="AE2464">
            <v>53</v>
          </cell>
          <cell r="AF2464">
            <v>30</v>
          </cell>
          <cell r="AG2464">
            <v>53</v>
          </cell>
          <cell r="AH2464">
            <v>40</v>
          </cell>
          <cell r="AI2464">
            <v>49</v>
          </cell>
          <cell r="AJ2464">
            <v>42</v>
          </cell>
          <cell r="AK2464">
            <v>51</v>
          </cell>
          <cell r="AL2464">
            <v>51</v>
          </cell>
          <cell r="AM2464">
            <v>50</v>
          </cell>
          <cell r="AN2464">
            <v>49</v>
          </cell>
          <cell r="AO2464">
            <v>66.5</v>
          </cell>
          <cell r="AP2464">
            <v>51</v>
          </cell>
          <cell r="AQ2464">
            <v>65</v>
          </cell>
          <cell r="AR2464">
            <v>57</v>
          </cell>
          <cell r="AS2464">
            <v>26</v>
          </cell>
          <cell r="AT2464">
            <v>7</v>
          </cell>
          <cell r="AU2464">
            <v>78</v>
          </cell>
          <cell r="AV2464">
            <v>62</v>
          </cell>
          <cell r="AW2464">
            <v>80</v>
          </cell>
          <cell r="AX2464">
            <v>57</v>
          </cell>
          <cell r="AY2464">
            <v>81</v>
          </cell>
          <cell r="AZ2464">
            <v>64</v>
          </cell>
        </row>
        <row r="2465">
          <cell r="B2465">
            <v>36870</v>
          </cell>
          <cell r="C2465">
            <v>41</v>
          </cell>
          <cell r="D2465">
            <v>28</v>
          </cell>
          <cell r="E2465">
            <v>64</v>
          </cell>
          <cell r="F2465">
            <v>50</v>
          </cell>
          <cell r="G2465">
            <v>41</v>
          </cell>
          <cell r="H2465">
            <v>28</v>
          </cell>
          <cell r="I2465">
            <v>64</v>
          </cell>
          <cell r="J2465">
            <v>47</v>
          </cell>
          <cell r="K2465">
            <v>37</v>
          </cell>
          <cell r="L2465">
            <v>16</v>
          </cell>
          <cell r="M2465">
            <v>41</v>
          </cell>
          <cell r="N2465">
            <v>25</v>
          </cell>
          <cell r="O2465">
            <v>37</v>
          </cell>
          <cell r="P2465">
            <v>21</v>
          </cell>
          <cell r="Q2465">
            <v>38</v>
          </cell>
          <cell r="R2465">
            <v>27</v>
          </cell>
          <cell r="S2465">
            <v>36</v>
          </cell>
          <cell r="T2465">
            <v>28</v>
          </cell>
          <cell r="U2465">
            <v>48</v>
          </cell>
          <cell r="V2465">
            <v>38</v>
          </cell>
          <cell r="W2465">
            <v>44</v>
          </cell>
          <cell r="X2465">
            <v>37</v>
          </cell>
          <cell r="Y2465">
            <v>36</v>
          </cell>
          <cell r="Z2465">
            <v>31</v>
          </cell>
          <cell r="AA2465">
            <v>37</v>
          </cell>
          <cell r="AB2465">
            <v>33</v>
          </cell>
          <cell r="AC2465">
            <v>42</v>
          </cell>
          <cell r="AD2465">
            <v>38</v>
          </cell>
          <cell r="AE2465">
            <v>45</v>
          </cell>
          <cell r="AF2465">
            <v>41</v>
          </cell>
          <cell r="AG2465">
            <v>48</v>
          </cell>
          <cell r="AH2465">
            <v>41</v>
          </cell>
          <cell r="AI2465">
            <v>43</v>
          </cell>
          <cell r="AJ2465">
            <v>41</v>
          </cell>
          <cell r="AK2465">
            <v>50</v>
          </cell>
          <cell r="AL2465">
            <v>46</v>
          </cell>
          <cell r="AM2465">
            <v>47</v>
          </cell>
          <cell r="AN2465">
            <v>44</v>
          </cell>
          <cell r="AO2465">
            <v>65</v>
          </cell>
          <cell r="AP2465">
            <v>49.5</v>
          </cell>
          <cell r="AQ2465">
            <v>62</v>
          </cell>
          <cell r="AR2465">
            <v>54</v>
          </cell>
          <cell r="AS2465">
            <v>32</v>
          </cell>
          <cell r="AT2465">
            <v>8</v>
          </cell>
          <cell r="AU2465">
            <v>73</v>
          </cell>
          <cell r="AV2465">
            <v>54</v>
          </cell>
          <cell r="AW2465">
            <v>83</v>
          </cell>
          <cell r="AX2465">
            <v>57</v>
          </cell>
          <cell r="AY2465">
            <v>81</v>
          </cell>
          <cell r="AZ2465">
            <v>62</v>
          </cell>
        </row>
        <row r="2466">
          <cell r="B2466">
            <v>36871</v>
          </cell>
          <cell r="C2466">
            <v>52</v>
          </cell>
          <cell r="D2466">
            <v>25</v>
          </cell>
          <cell r="E2466">
            <v>69</v>
          </cell>
          <cell r="F2466">
            <v>44</v>
          </cell>
          <cell r="G2466">
            <v>52</v>
          </cell>
          <cell r="H2466">
            <v>25</v>
          </cell>
          <cell r="I2466">
            <v>67</v>
          </cell>
          <cell r="J2466">
            <v>41</v>
          </cell>
          <cell r="K2466">
            <v>41</v>
          </cell>
          <cell r="L2466">
            <v>30</v>
          </cell>
          <cell r="M2466">
            <v>43</v>
          </cell>
          <cell r="N2466">
            <v>34</v>
          </cell>
          <cell r="O2466">
            <v>42</v>
          </cell>
          <cell r="P2466">
            <v>27</v>
          </cell>
          <cell r="Q2466">
            <v>41</v>
          </cell>
          <cell r="R2466">
            <v>30</v>
          </cell>
          <cell r="S2466">
            <v>41</v>
          </cell>
          <cell r="T2466">
            <v>31</v>
          </cell>
          <cell r="U2466">
            <v>47</v>
          </cell>
          <cell r="V2466">
            <v>40</v>
          </cell>
          <cell r="W2466">
            <v>54</v>
          </cell>
          <cell r="X2466">
            <v>34</v>
          </cell>
          <cell r="Y2466">
            <v>46</v>
          </cell>
          <cell r="Z2466">
            <v>33</v>
          </cell>
          <cell r="AA2466">
            <v>46</v>
          </cell>
          <cell r="AB2466">
            <v>36</v>
          </cell>
          <cell r="AC2466">
            <v>50</v>
          </cell>
          <cell r="AD2466">
            <v>40</v>
          </cell>
          <cell r="AE2466">
            <v>49</v>
          </cell>
          <cell r="AF2466">
            <v>44</v>
          </cell>
          <cell r="AG2466">
            <v>59</v>
          </cell>
          <cell r="AH2466">
            <v>45</v>
          </cell>
          <cell r="AI2466">
            <v>54</v>
          </cell>
          <cell r="AJ2466">
            <v>41</v>
          </cell>
          <cell r="AK2466">
            <v>57</v>
          </cell>
          <cell r="AL2466">
            <v>46</v>
          </cell>
          <cell r="AM2466">
            <v>52</v>
          </cell>
          <cell r="AN2466">
            <v>44</v>
          </cell>
          <cell r="AO2466">
            <v>64</v>
          </cell>
          <cell r="AP2466">
            <v>46.5</v>
          </cell>
          <cell r="AQ2466">
            <v>60</v>
          </cell>
          <cell r="AR2466">
            <v>48</v>
          </cell>
          <cell r="AS2466">
            <v>39</v>
          </cell>
          <cell r="AT2466">
            <v>22</v>
          </cell>
          <cell r="AU2466">
            <v>77</v>
          </cell>
          <cell r="AV2466">
            <v>62</v>
          </cell>
          <cell r="AW2466">
            <v>83</v>
          </cell>
          <cell r="AX2466">
            <v>63</v>
          </cell>
          <cell r="AY2466">
            <v>78</v>
          </cell>
          <cell r="AZ2466">
            <v>68</v>
          </cell>
        </row>
        <row r="2467">
          <cell r="B2467">
            <v>36872</v>
          </cell>
          <cell r="C2467">
            <v>35</v>
          </cell>
          <cell r="D2467">
            <v>28</v>
          </cell>
          <cell r="E2467">
            <v>65</v>
          </cell>
          <cell r="F2467">
            <v>45</v>
          </cell>
          <cell r="G2467">
            <v>35</v>
          </cell>
          <cell r="H2467">
            <v>28</v>
          </cell>
          <cell r="I2467">
            <v>72</v>
          </cell>
          <cell r="J2467">
            <v>44</v>
          </cell>
          <cell r="K2467">
            <v>46</v>
          </cell>
          <cell r="L2467">
            <v>36</v>
          </cell>
          <cell r="M2467">
            <v>51</v>
          </cell>
          <cell r="N2467">
            <v>27</v>
          </cell>
          <cell r="O2467">
            <v>52</v>
          </cell>
          <cell r="P2467">
            <v>27</v>
          </cell>
          <cell r="Q2467">
            <v>52</v>
          </cell>
          <cell r="R2467">
            <v>26</v>
          </cell>
          <cell r="S2467">
            <v>55</v>
          </cell>
          <cell r="T2467">
            <v>29</v>
          </cell>
          <cell r="U2467">
            <v>60</v>
          </cell>
          <cell r="V2467">
            <v>47</v>
          </cell>
          <cell r="W2467">
            <v>39</v>
          </cell>
          <cell r="X2467">
            <v>39</v>
          </cell>
          <cell r="Y2467">
            <v>52</v>
          </cell>
          <cell r="Z2467">
            <v>45</v>
          </cell>
          <cell r="AA2467">
            <v>58</v>
          </cell>
          <cell r="AB2467">
            <v>45</v>
          </cell>
          <cell r="AC2467">
            <v>55</v>
          </cell>
          <cell r="AD2467">
            <v>31</v>
          </cell>
          <cell r="AE2467">
            <v>66</v>
          </cell>
          <cell r="AF2467">
            <v>49</v>
          </cell>
          <cell r="AG2467">
            <v>72</v>
          </cell>
          <cell r="AH2467">
            <v>54</v>
          </cell>
          <cell r="AI2467">
            <v>57</v>
          </cell>
          <cell r="AJ2467">
            <v>31</v>
          </cell>
          <cell r="AK2467">
            <v>54</v>
          </cell>
          <cell r="AL2467">
            <v>54</v>
          </cell>
          <cell r="AM2467">
            <v>59</v>
          </cell>
          <cell r="AN2467">
            <v>51</v>
          </cell>
          <cell r="AO2467">
            <v>65</v>
          </cell>
          <cell r="AP2467">
            <v>49</v>
          </cell>
          <cell r="AQ2467">
            <v>62</v>
          </cell>
          <cell r="AR2467">
            <v>53</v>
          </cell>
          <cell r="AS2467">
            <v>45</v>
          </cell>
          <cell r="AT2467">
            <v>34</v>
          </cell>
          <cell r="AU2467">
            <v>76</v>
          </cell>
          <cell r="AV2467">
            <v>66</v>
          </cell>
          <cell r="AW2467">
            <v>75</v>
          </cell>
          <cell r="AX2467">
            <v>64</v>
          </cell>
          <cell r="AY2467">
            <v>79</v>
          </cell>
          <cell r="AZ2467">
            <v>67</v>
          </cell>
        </row>
        <row r="2468">
          <cell r="B2468">
            <v>36873</v>
          </cell>
          <cell r="C2468">
            <v>39</v>
          </cell>
          <cell r="D2468">
            <v>24</v>
          </cell>
          <cell r="E2468">
            <v>62</v>
          </cell>
          <cell r="F2468">
            <v>44</v>
          </cell>
          <cell r="G2468">
            <v>39</v>
          </cell>
          <cell r="H2468">
            <v>24</v>
          </cell>
          <cell r="I2468">
            <v>61</v>
          </cell>
          <cell r="J2468">
            <v>43</v>
          </cell>
          <cell r="K2468">
            <v>29</v>
          </cell>
          <cell r="L2468">
            <v>14</v>
          </cell>
          <cell r="M2468">
            <v>32</v>
          </cell>
          <cell r="N2468">
            <v>20</v>
          </cell>
          <cell r="O2468">
            <v>33</v>
          </cell>
          <cell r="P2468">
            <v>20</v>
          </cell>
          <cell r="Q2468">
            <v>35</v>
          </cell>
          <cell r="R2468">
            <v>25</v>
          </cell>
          <cell r="S2468">
            <v>39</v>
          </cell>
          <cell r="T2468">
            <v>24</v>
          </cell>
          <cell r="U2468">
            <v>42</v>
          </cell>
          <cell r="V2468">
            <v>32</v>
          </cell>
          <cell r="W2468">
            <v>34</v>
          </cell>
          <cell r="X2468">
            <v>23</v>
          </cell>
          <cell r="Y2468">
            <v>36</v>
          </cell>
          <cell r="Z2468">
            <v>24</v>
          </cell>
          <cell r="AA2468">
            <v>42</v>
          </cell>
          <cell r="AB2468">
            <v>25</v>
          </cell>
          <cell r="AC2468">
            <v>40</v>
          </cell>
          <cell r="AD2468">
            <v>24</v>
          </cell>
          <cell r="AE2468">
            <v>40</v>
          </cell>
          <cell r="AF2468">
            <v>32</v>
          </cell>
          <cell r="AG2468">
            <v>47</v>
          </cell>
          <cell r="AH2468">
            <v>36</v>
          </cell>
          <cell r="AI2468">
            <v>36</v>
          </cell>
          <cell r="AJ2468">
            <v>31</v>
          </cell>
          <cell r="AK2468">
            <v>41</v>
          </cell>
          <cell r="AL2468">
            <v>33</v>
          </cell>
          <cell r="AM2468">
            <v>40</v>
          </cell>
          <cell r="AN2468">
            <v>31</v>
          </cell>
          <cell r="AO2468">
            <v>65</v>
          </cell>
          <cell r="AP2468">
            <v>45</v>
          </cell>
          <cell r="AQ2468">
            <v>62</v>
          </cell>
          <cell r="AR2468">
            <v>45</v>
          </cell>
          <cell r="AS2468">
            <v>24</v>
          </cell>
          <cell r="AT2468">
            <v>9</v>
          </cell>
          <cell r="AU2468">
            <v>80</v>
          </cell>
          <cell r="AV2468">
            <v>63</v>
          </cell>
          <cell r="AW2468">
            <v>85</v>
          </cell>
          <cell r="AX2468">
            <v>64</v>
          </cell>
          <cell r="AY2468">
            <v>84</v>
          </cell>
          <cell r="AZ2468">
            <v>67</v>
          </cell>
        </row>
        <row r="2469">
          <cell r="B2469">
            <v>36874</v>
          </cell>
          <cell r="C2469">
            <v>39</v>
          </cell>
          <cell r="D2469">
            <v>21</v>
          </cell>
          <cell r="E2469">
            <v>65</v>
          </cell>
          <cell r="F2469">
            <v>43</v>
          </cell>
          <cell r="G2469">
            <v>39</v>
          </cell>
          <cell r="H2469">
            <v>21</v>
          </cell>
          <cell r="I2469">
            <v>66</v>
          </cell>
          <cell r="J2469">
            <v>41</v>
          </cell>
          <cell r="K2469">
            <v>39</v>
          </cell>
          <cell r="L2469">
            <v>26</v>
          </cell>
          <cell r="M2469">
            <v>43</v>
          </cell>
          <cell r="N2469">
            <v>30</v>
          </cell>
          <cell r="O2469">
            <v>38</v>
          </cell>
          <cell r="P2469">
            <v>30</v>
          </cell>
          <cell r="Q2469">
            <v>38</v>
          </cell>
          <cell r="R2469">
            <v>30</v>
          </cell>
          <cell r="S2469">
            <v>49</v>
          </cell>
          <cell r="T2469">
            <v>31</v>
          </cell>
          <cell r="U2469">
            <v>58</v>
          </cell>
          <cell r="V2469">
            <v>42</v>
          </cell>
          <cell r="W2469">
            <v>53</v>
          </cell>
          <cell r="X2469">
            <v>29</v>
          </cell>
          <cell r="Y2469">
            <v>43</v>
          </cell>
          <cell r="Z2469">
            <v>30</v>
          </cell>
          <cell r="AA2469">
            <v>45</v>
          </cell>
          <cell r="AB2469">
            <v>36</v>
          </cell>
          <cell r="AC2469">
            <v>48</v>
          </cell>
          <cell r="AD2469">
            <v>32</v>
          </cell>
          <cell r="AE2469">
            <v>50</v>
          </cell>
          <cell r="AF2469">
            <v>37</v>
          </cell>
          <cell r="AG2469">
            <v>67</v>
          </cell>
          <cell r="AH2469">
            <v>46</v>
          </cell>
          <cell r="AI2469">
            <v>51</v>
          </cell>
          <cell r="AJ2469">
            <v>32</v>
          </cell>
          <cell r="AK2469">
            <v>57</v>
          </cell>
          <cell r="AL2469">
            <v>41</v>
          </cell>
          <cell r="AM2469">
            <v>53</v>
          </cell>
          <cell r="AN2469">
            <v>39</v>
          </cell>
          <cell r="AO2469">
            <v>65</v>
          </cell>
          <cell r="AP2469">
            <v>48</v>
          </cell>
          <cell r="AQ2469">
            <v>62</v>
          </cell>
          <cell r="AR2469">
            <v>51</v>
          </cell>
          <cell r="AS2469">
            <v>33</v>
          </cell>
          <cell r="AT2469">
            <v>21</v>
          </cell>
          <cell r="AU2469">
            <v>82</v>
          </cell>
          <cell r="AV2469">
            <v>61</v>
          </cell>
          <cell r="AW2469">
            <v>83</v>
          </cell>
          <cell r="AX2469">
            <v>65</v>
          </cell>
          <cell r="AY2469">
            <v>80</v>
          </cell>
          <cell r="AZ2469">
            <v>69</v>
          </cell>
        </row>
        <row r="2470">
          <cell r="B2470">
            <v>36875</v>
          </cell>
          <cell r="C2470">
            <v>49</v>
          </cell>
          <cell r="D2470">
            <v>21</v>
          </cell>
          <cell r="E2470">
            <v>65</v>
          </cell>
          <cell r="F2470">
            <v>44</v>
          </cell>
          <cell r="G2470">
            <v>49</v>
          </cell>
          <cell r="H2470">
            <v>21</v>
          </cell>
          <cell r="I2470">
            <v>64</v>
          </cell>
          <cell r="J2470">
            <v>39</v>
          </cell>
          <cell r="K2470">
            <v>37</v>
          </cell>
          <cell r="L2470">
            <v>29</v>
          </cell>
          <cell r="M2470">
            <v>39</v>
          </cell>
          <cell r="N2470">
            <v>30</v>
          </cell>
          <cell r="O2470">
            <v>41</v>
          </cell>
          <cell r="P2470">
            <v>28</v>
          </cell>
          <cell r="Q2470">
            <v>42</v>
          </cell>
          <cell r="R2470">
            <v>34</v>
          </cell>
          <cell r="S2470">
            <v>44</v>
          </cell>
          <cell r="T2470">
            <v>30</v>
          </cell>
          <cell r="U2470">
            <v>48</v>
          </cell>
          <cell r="V2470">
            <v>41</v>
          </cell>
          <cell r="W2470">
            <v>51</v>
          </cell>
          <cell r="X2470">
            <v>36</v>
          </cell>
          <cell r="Y2470">
            <v>41</v>
          </cell>
          <cell r="Z2470">
            <v>27</v>
          </cell>
          <cell r="AA2470">
            <v>49</v>
          </cell>
          <cell r="AB2470">
            <v>37</v>
          </cell>
          <cell r="AC2470">
            <v>46</v>
          </cell>
          <cell r="AD2470">
            <v>34</v>
          </cell>
          <cell r="AE2470">
            <v>51</v>
          </cell>
          <cell r="AF2470">
            <v>44</v>
          </cell>
          <cell r="AG2470">
            <v>53</v>
          </cell>
          <cell r="AH2470">
            <v>49</v>
          </cell>
          <cell r="AI2470">
            <v>44</v>
          </cell>
          <cell r="AJ2470">
            <v>36</v>
          </cell>
          <cell r="AK2470">
            <v>53</v>
          </cell>
          <cell r="AL2470">
            <v>40</v>
          </cell>
          <cell r="AM2470">
            <v>48</v>
          </cell>
          <cell r="AN2470">
            <v>33</v>
          </cell>
          <cell r="AO2470">
            <v>66</v>
          </cell>
          <cell r="AP2470">
            <v>46.5</v>
          </cell>
          <cell r="AQ2470">
            <v>64</v>
          </cell>
          <cell r="AR2470">
            <v>48</v>
          </cell>
          <cell r="AS2470">
            <v>29</v>
          </cell>
          <cell r="AT2470">
            <v>9</v>
          </cell>
          <cell r="AU2470">
            <v>77</v>
          </cell>
          <cell r="AV2470">
            <v>63</v>
          </cell>
          <cell r="AW2470">
            <v>84</v>
          </cell>
          <cell r="AX2470">
            <v>67</v>
          </cell>
          <cell r="AY2470">
            <v>81</v>
          </cell>
          <cell r="AZ2470">
            <v>67</v>
          </cell>
        </row>
        <row r="2471">
          <cell r="B2471">
            <v>36876</v>
          </cell>
          <cell r="C2471">
            <v>49</v>
          </cell>
          <cell r="D2471">
            <v>21</v>
          </cell>
          <cell r="E2471">
            <v>65</v>
          </cell>
          <cell r="F2471">
            <v>44</v>
          </cell>
          <cell r="G2471">
            <v>49</v>
          </cell>
          <cell r="H2471">
            <v>21</v>
          </cell>
          <cell r="I2471">
            <v>64</v>
          </cell>
          <cell r="J2471">
            <v>39</v>
          </cell>
          <cell r="K2471">
            <v>37</v>
          </cell>
          <cell r="L2471">
            <v>29</v>
          </cell>
          <cell r="M2471">
            <v>39</v>
          </cell>
          <cell r="N2471">
            <v>30</v>
          </cell>
          <cell r="O2471">
            <v>41</v>
          </cell>
          <cell r="P2471">
            <v>28</v>
          </cell>
          <cell r="Q2471">
            <v>42</v>
          </cell>
          <cell r="R2471">
            <v>34</v>
          </cell>
          <cell r="S2471">
            <v>44</v>
          </cell>
          <cell r="T2471">
            <v>30</v>
          </cell>
          <cell r="U2471">
            <v>48</v>
          </cell>
          <cell r="V2471">
            <v>41</v>
          </cell>
          <cell r="W2471">
            <v>51</v>
          </cell>
          <cell r="X2471">
            <v>36</v>
          </cell>
          <cell r="Y2471">
            <v>41</v>
          </cell>
          <cell r="Z2471">
            <v>27</v>
          </cell>
          <cell r="AA2471">
            <v>49</v>
          </cell>
          <cell r="AB2471">
            <v>37</v>
          </cell>
          <cell r="AC2471">
            <v>46</v>
          </cell>
          <cell r="AD2471">
            <v>34</v>
          </cell>
          <cell r="AE2471">
            <v>51</v>
          </cell>
          <cell r="AF2471">
            <v>44</v>
          </cell>
          <cell r="AG2471">
            <v>53</v>
          </cell>
          <cell r="AH2471">
            <v>49</v>
          </cell>
          <cell r="AI2471">
            <v>44</v>
          </cell>
          <cell r="AJ2471">
            <v>36</v>
          </cell>
          <cell r="AK2471">
            <v>53</v>
          </cell>
          <cell r="AL2471">
            <v>40</v>
          </cell>
          <cell r="AM2471">
            <v>48</v>
          </cell>
          <cell r="AN2471">
            <v>33</v>
          </cell>
          <cell r="AO2471">
            <v>66</v>
          </cell>
          <cell r="AP2471">
            <v>46.5</v>
          </cell>
          <cell r="AQ2471">
            <v>64</v>
          </cell>
          <cell r="AR2471">
            <v>48</v>
          </cell>
          <cell r="AS2471">
            <v>29</v>
          </cell>
          <cell r="AT2471">
            <v>9</v>
          </cell>
          <cell r="AU2471">
            <v>77</v>
          </cell>
          <cell r="AV2471">
            <v>63</v>
          </cell>
          <cell r="AW2471">
            <v>84</v>
          </cell>
          <cell r="AX2471">
            <v>67</v>
          </cell>
          <cell r="AY2471">
            <v>81</v>
          </cell>
          <cell r="AZ2471">
            <v>67</v>
          </cell>
        </row>
        <row r="2472">
          <cell r="B2472">
            <v>36877</v>
          </cell>
          <cell r="C2472">
            <v>57</v>
          </cell>
          <cell r="D2472">
            <v>18</v>
          </cell>
          <cell r="E2472">
            <v>72</v>
          </cell>
          <cell r="F2472">
            <v>42</v>
          </cell>
          <cell r="G2472">
            <v>57</v>
          </cell>
          <cell r="H2472">
            <v>18</v>
          </cell>
          <cell r="I2472">
            <v>70</v>
          </cell>
          <cell r="J2472">
            <v>36</v>
          </cell>
          <cell r="K2472">
            <v>63</v>
          </cell>
          <cell r="L2472">
            <v>41</v>
          </cell>
          <cell r="M2472">
            <v>62</v>
          </cell>
          <cell r="N2472">
            <v>48</v>
          </cell>
          <cell r="O2472">
            <v>62</v>
          </cell>
          <cell r="P2472">
            <v>27</v>
          </cell>
          <cell r="Q2472">
            <v>60</v>
          </cell>
          <cell r="R2472">
            <v>29</v>
          </cell>
          <cell r="S2472">
            <v>67</v>
          </cell>
          <cell r="T2472">
            <v>31</v>
          </cell>
          <cell r="U2472">
            <v>71</v>
          </cell>
          <cell r="V2472">
            <v>43</v>
          </cell>
          <cell r="W2472">
            <v>38</v>
          </cell>
          <cell r="X2472">
            <v>38</v>
          </cell>
          <cell r="Y2472">
            <v>50</v>
          </cell>
          <cell r="Z2472">
            <v>37</v>
          </cell>
          <cell r="AA2472">
            <v>56</v>
          </cell>
          <cell r="AB2472">
            <v>45</v>
          </cell>
          <cell r="AC2472">
            <v>65</v>
          </cell>
          <cell r="AD2472">
            <v>28</v>
          </cell>
          <cell r="AE2472">
            <v>67</v>
          </cell>
          <cell r="AF2472">
            <v>28</v>
          </cell>
          <cell r="AG2472">
            <v>64</v>
          </cell>
          <cell r="AH2472">
            <v>63</v>
          </cell>
          <cell r="AI2472">
            <v>51</v>
          </cell>
          <cell r="AJ2472">
            <v>21</v>
          </cell>
          <cell r="AK2472">
            <v>38</v>
          </cell>
          <cell r="AL2472">
            <v>35</v>
          </cell>
          <cell r="AM2472">
            <v>44</v>
          </cell>
          <cell r="AN2472">
            <v>44</v>
          </cell>
          <cell r="AO2472">
            <v>71</v>
          </cell>
          <cell r="AP2472">
            <v>48.5</v>
          </cell>
          <cell r="AQ2472">
            <v>74</v>
          </cell>
          <cell r="AR2472">
            <v>52</v>
          </cell>
          <cell r="AS2472">
            <v>56</v>
          </cell>
          <cell r="AT2472">
            <v>34</v>
          </cell>
          <cell r="AU2472">
            <v>69</v>
          </cell>
          <cell r="AV2472">
            <v>69</v>
          </cell>
          <cell r="AW2472">
            <v>69</v>
          </cell>
          <cell r="AX2472">
            <v>69</v>
          </cell>
          <cell r="AY2472">
            <v>68</v>
          </cell>
          <cell r="AZ2472">
            <v>68</v>
          </cell>
        </row>
        <row r="2473">
          <cell r="B2473">
            <v>36878</v>
          </cell>
          <cell r="C2473">
            <v>40</v>
          </cell>
          <cell r="D2473">
            <v>24</v>
          </cell>
          <cell r="E2473">
            <v>65</v>
          </cell>
          <cell r="F2473">
            <v>41</v>
          </cell>
          <cell r="G2473">
            <v>40</v>
          </cell>
          <cell r="H2473">
            <v>24</v>
          </cell>
          <cell r="I2473">
            <v>63</v>
          </cell>
          <cell r="J2473">
            <v>36</v>
          </cell>
          <cell r="K2473">
            <v>30</v>
          </cell>
          <cell r="L2473">
            <v>23</v>
          </cell>
          <cell r="M2473">
            <v>33</v>
          </cell>
          <cell r="N2473">
            <v>26</v>
          </cell>
          <cell r="O2473">
            <v>35</v>
          </cell>
          <cell r="P2473">
            <v>25</v>
          </cell>
          <cell r="Q2473">
            <v>37</v>
          </cell>
          <cell r="R2473">
            <v>26</v>
          </cell>
          <cell r="S2473">
            <v>43</v>
          </cell>
          <cell r="T2473">
            <v>27</v>
          </cell>
          <cell r="U2473">
            <v>42</v>
          </cell>
          <cell r="V2473">
            <v>31</v>
          </cell>
          <cell r="W2473">
            <v>46</v>
          </cell>
          <cell r="X2473">
            <v>16</v>
          </cell>
          <cell r="Y2473">
            <v>42</v>
          </cell>
          <cell r="Z2473">
            <v>20</v>
          </cell>
          <cell r="AA2473">
            <v>47</v>
          </cell>
          <cell r="AB2473">
            <v>24</v>
          </cell>
          <cell r="AC2473">
            <v>45</v>
          </cell>
          <cell r="AD2473">
            <v>19</v>
          </cell>
          <cell r="AE2473">
            <v>48</v>
          </cell>
          <cell r="AF2473">
            <v>23</v>
          </cell>
          <cell r="AG2473">
            <v>51</v>
          </cell>
          <cell r="AH2473">
            <v>23</v>
          </cell>
          <cell r="AI2473">
            <v>46</v>
          </cell>
          <cell r="AJ2473">
            <v>18</v>
          </cell>
          <cell r="AK2473">
            <v>49</v>
          </cell>
          <cell r="AL2473">
            <v>23</v>
          </cell>
          <cell r="AM2473">
            <v>51</v>
          </cell>
          <cell r="AN2473">
            <v>21</v>
          </cell>
          <cell r="AO2473">
            <v>73.5</v>
          </cell>
          <cell r="AP2473">
            <v>48.5</v>
          </cell>
          <cell r="AQ2473">
            <v>79</v>
          </cell>
          <cell r="AR2473">
            <v>52</v>
          </cell>
          <cell r="AS2473">
            <v>34</v>
          </cell>
          <cell r="AT2473">
            <v>30</v>
          </cell>
          <cell r="AU2473">
            <v>61</v>
          </cell>
          <cell r="AV2473">
            <v>36</v>
          </cell>
          <cell r="AW2473">
            <v>68</v>
          </cell>
          <cell r="AX2473">
            <v>38</v>
          </cell>
          <cell r="AY2473">
            <v>61</v>
          </cell>
          <cell r="AZ2473">
            <v>36</v>
          </cell>
        </row>
        <row r="2474">
          <cell r="B2474">
            <v>36879</v>
          </cell>
          <cell r="C2474">
            <v>56</v>
          </cell>
          <cell r="D2474">
            <v>9</v>
          </cell>
          <cell r="E2474">
            <v>68</v>
          </cell>
          <cell r="F2474">
            <v>41</v>
          </cell>
          <cell r="G2474">
            <v>56</v>
          </cell>
          <cell r="H2474">
            <v>9</v>
          </cell>
          <cell r="I2474">
            <v>68</v>
          </cell>
          <cell r="J2474">
            <v>48</v>
          </cell>
          <cell r="K2474">
            <v>31</v>
          </cell>
          <cell r="L2474">
            <v>19</v>
          </cell>
          <cell r="M2474">
            <v>40</v>
          </cell>
          <cell r="N2474">
            <v>24</v>
          </cell>
          <cell r="O2474">
            <v>36</v>
          </cell>
          <cell r="P2474">
            <v>22</v>
          </cell>
          <cell r="Q2474">
            <v>37</v>
          </cell>
          <cell r="R2474">
            <v>29</v>
          </cell>
          <cell r="S2474">
            <v>47</v>
          </cell>
          <cell r="T2474">
            <v>28</v>
          </cell>
          <cell r="U2474">
            <v>50</v>
          </cell>
          <cell r="V2474">
            <v>32</v>
          </cell>
          <cell r="W2474">
            <v>33</v>
          </cell>
          <cell r="X2474">
            <v>30</v>
          </cell>
          <cell r="Y2474">
            <v>36</v>
          </cell>
          <cell r="Z2474">
            <v>31</v>
          </cell>
          <cell r="AA2474">
            <v>44</v>
          </cell>
          <cell r="AB2474">
            <v>31</v>
          </cell>
          <cell r="AC2474">
            <v>37</v>
          </cell>
          <cell r="AD2474">
            <v>25</v>
          </cell>
          <cell r="AE2474">
            <v>39</v>
          </cell>
          <cell r="AF2474">
            <v>28</v>
          </cell>
          <cell r="AG2474">
            <v>46</v>
          </cell>
          <cell r="AH2474">
            <v>28</v>
          </cell>
          <cell r="AI2474">
            <v>37</v>
          </cell>
          <cell r="AJ2474">
            <v>18</v>
          </cell>
          <cell r="AK2474">
            <v>34</v>
          </cell>
          <cell r="AL2474">
            <v>34</v>
          </cell>
          <cell r="AM2474">
            <v>39</v>
          </cell>
          <cell r="AN2474">
            <v>36</v>
          </cell>
          <cell r="AO2474">
            <v>71.5</v>
          </cell>
          <cell r="AP2474">
            <v>49</v>
          </cell>
          <cell r="AQ2474">
            <v>75</v>
          </cell>
          <cell r="AR2474">
            <v>53</v>
          </cell>
          <cell r="AS2474">
            <v>30</v>
          </cell>
          <cell r="AT2474">
            <v>23</v>
          </cell>
          <cell r="AU2474">
            <v>59</v>
          </cell>
          <cell r="AV2474">
            <v>41</v>
          </cell>
          <cell r="AW2474">
            <v>62</v>
          </cell>
          <cell r="AX2474">
            <v>39</v>
          </cell>
          <cell r="AY2474">
            <v>63</v>
          </cell>
          <cell r="AZ2474">
            <v>43</v>
          </cell>
        </row>
        <row r="2475">
          <cell r="B2475">
            <v>36880</v>
          </cell>
          <cell r="C2475">
            <v>52</v>
          </cell>
          <cell r="D2475">
            <v>24</v>
          </cell>
          <cell r="E2475">
            <v>66</v>
          </cell>
          <cell r="F2475">
            <v>40</v>
          </cell>
          <cell r="G2475">
            <v>52</v>
          </cell>
          <cell r="H2475">
            <v>24</v>
          </cell>
          <cell r="I2475">
            <v>66</v>
          </cell>
          <cell r="J2475">
            <v>33</v>
          </cell>
          <cell r="K2475">
            <v>26</v>
          </cell>
          <cell r="L2475">
            <v>21</v>
          </cell>
          <cell r="M2475">
            <v>28</v>
          </cell>
          <cell r="N2475">
            <v>21</v>
          </cell>
          <cell r="O2475">
            <v>28</v>
          </cell>
          <cell r="P2475">
            <v>17</v>
          </cell>
          <cell r="Q2475">
            <v>29</v>
          </cell>
          <cell r="R2475">
            <v>18</v>
          </cell>
          <cell r="S2475">
            <v>31</v>
          </cell>
          <cell r="T2475">
            <v>24</v>
          </cell>
          <cell r="U2475">
            <v>34</v>
          </cell>
          <cell r="V2475">
            <v>30</v>
          </cell>
          <cell r="W2475">
            <v>30</v>
          </cell>
          <cell r="X2475">
            <v>10</v>
          </cell>
          <cell r="Y2475">
            <v>32</v>
          </cell>
          <cell r="Z2475">
            <v>17</v>
          </cell>
          <cell r="AA2475">
            <v>34</v>
          </cell>
          <cell r="AB2475">
            <v>21</v>
          </cell>
          <cell r="AC2475">
            <v>36</v>
          </cell>
          <cell r="AD2475">
            <v>14</v>
          </cell>
          <cell r="AE2475">
            <v>37</v>
          </cell>
          <cell r="AF2475">
            <v>19</v>
          </cell>
          <cell r="AG2475">
            <v>41</v>
          </cell>
          <cell r="AH2475">
            <v>22</v>
          </cell>
          <cell r="AI2475">
            <v>34</v>
          </cell>
          <cell r="AJ2475">
            <v>14</v>
          </cell>
          <cell r="AK2475">
            <v>39</v>
          </cell>
          <cell r="AL2475">
            <v>17</v>
          </cell>
          <cell r="AM2475">
            <v>38</v>
          </cell>
          <cell r="AN2475">
            <v>17</v>
          </cell>
          <cell r="AO2475">
            <v>70</v>
          </cell>
          <cell r="AP2475">
            <v>46</v>
          </cell>
          <cell r="AQ2475">
            <v>72</v>
          </cell>
          <cell r="AR2475">
            <v>47</v>
          </cell>
          <cell r="AS2475">
            <v>27</v>
          </cell>
          <cell r="AT2475">
            <v>26</v>
          </cell>
          <cell r="AU2475">
            <v>43</v>
          </cell>
          <cell r="AV2475">
            <v>25</v>
          </cell>
          <cell r="AW2475">
            <v>46</v>
          </cell>
          <cell r="AX2475">
            <v>28</v>
          </cell>
          <cell r="AY2475">
            <v>48</v>
          </cell>
          <cell r="AZ2475">
            <v>35</v>
          </cell>
        </row>
        <row r="2476">
          <cell r="B2476">
            <v>36881</v>
          </cell>
          <cell r="C2476">
            <v>54</v>
          </cell>
          <cell r="D2476">
            <v>19</v>
          </cell>
          <cell r="E2476">
            <v>70</v>
          </cell>
          <cell r="F2476">
            <v>41</v>
          </cell>
          <cell r="G2476">
            <v>54</v>
          </cell>
          <cell r="H2476">
            <v>19</v>
          </cell>
          <cell r="I2476">
            <v>71</v>
          </cell>
          <cell r="J2476">
            <v>37</v>
          </cell>
          <cell r="K2476">
            <v>30</v>
          </cell>
          <cell r="L2476">
            <v>8</v>
          </cell>
          <cell r="M2476">
            <v>31</v>
          </cell>
          <cell r="N2476">
            <v>17</v>
          </cell>
          <cell r="O2476">
            <v>34</v>
          </cell>
          <cell r="P2476">
            <v>13</v>
          </cell>
          <cell r="Q2476">
            <v>34</v>
          </cell>
          <cell r="R2476">
            <v>18</v>
          </cell>
          <cell r="S2476">
            <v>36</v>
          </cell>
          <cell r="T2476">
            <v>17</v>
          </cell>
          <cell r="U2476">
            <v>40</v>
          </cell>
          <cell r="V2476">
            <v>22</v>
          </cell>
          <cell r="W2476">
            <v>38</v>
          </cell>
          <cell r="X2476">
            <v>16</v>
          </cell>
          <cell r="Y2476">
            <v>37</v>
          </cell>
          <cell r="Z2476">
            <v>19</v>
          </cell>
          <cell r="AA2476">
            <v>43</v>
          </cell>
          <cell r="AB2476">
            <v>18</v>
          </cell>
          <cell r="AC2476">
            <v>37</v>
          </cell>
          <cell r="AD2476">
            <v>18</v>
          </cell>
          <cell r="AE2476">
            <v>46</v>
          </cell>
          <cell r="AF2476">
            <v>17</v>
          </cell>
          <cell r="AG2476">
            <v>52</v>
          </cell>
          <cell r="AH2476">
            <v>25</v>
          </cell>
          <cell r="AI2476">
            <v>32</v>
          </cell>
          <cell r="AJ2476">
            <v>24</v>
          </cell>
          <cell r="AK2476">
            <v>39</v>
          </cell>
          <cell r="AL2476">
            <v>22</v>
          </cell>
          <cell r="AM2476">
            <v>42</v>
          </cell>
          <cell r="AN2476">
            <v>18</v>
          </cell>
          <cell r="AO2476">
            <v>65</v>
          </cell>
          <cell r="AP2476">
            <v>46</v>
          </cell>
          <cell r="AQ2476">
            <v>62</v>
          </cell>
          <cell r="AR2476">
            <v>47</v>
          </cell>
          <cell r="AS2476">
            <v>28</v>
          </cell>
          <cell r="AT2476">
            <v>10</v>
          </cell>
          <cell r="AU2476">
            <v>60</v>
          </cell>
          <cell r="AV2476">
            <v>32</v>
          </cell>
          <cell r="AW2476">
            <v>60</v>
          </cell>
          <cell r="AX2476">
            <v>35</v>
          </cell>
          <cell r="AY2476">
            <v>61</v>
          </cell>
          <cell r="AZ2476">
            <v>33</v>
          </cell>
        </row>
        <row r="2477">
          <cell r="B2477">
            <v>36882</v>
          </cell>
          <cell r="C2477">
            <v>54</v>
          </cell>
          <cell r="D2477">
            <v>19</v>
          </cell>
          <cell r="E2477">
            <v>70</v>
          </cell>
          <cell r="F2477">
            <v>41</v>
          </cell>
          <cell r="G2477">
            <v>54</v>
          </cell>
          <cell r="H2477">
            <v>19</v>
          </cell>
          <cell r="I2477">
            <v>71</v>
          </cell>
          <cell r="J2477">
            <v>37</v>
          </cell>
          <cell r="K2477">
            <v>30</v>
          </cell>
          <cell r="L2477">
            <v>8</v>
          </cell>
          <cell r="M2477">
            <v>31</v>
          </cell>
          <cell r="N2477">
            <v>17</v>
          </cell>
          <cell r="O2477">
            <v>34</v>
          </cell>
          <cell r="P2477">
            <v>13</v>
          </cell>
          <cell r="Q2477">
            <v>34</v>
          </cell>
          <cell r="R2477">
            <v>18</v>
          </cell>
          <cell r="S2477">
            <v>36</v>
          </cell>
          <cell r="T2477">
            <v>17</v>
          </cell>
          <cell r="U2477">
            <v>40</v>
          </cell>
          <cell r="V2477">
            <v>22</v>
          </cell>
          <cell r="W2477">
            <v>38</v>
          </cell>
          <cell r="X2477">
            <v>16</v>
          </cell>
          <cell r="Y2477">
            <v>37</v>
          </cell>
          <cell r="Z2477">
            <v>19</v>
          </cell>
          <cell r="AA2477">
            <v>43</v>
          </cell>
          <cell r="AB2477">
            <v>18</v>
          </cell>
          <cell r="AC2477">
            <v>37</v>
          </cell>
          <cell r="AD2477">
            <v>18</v>
          </cell>
          <cell r="AE2477">
            <v>46</v>
          </cell>
          <cell r="AF2477">
            <v>17</v>
          </cell>
          <cell r="AG2477">
            <v>52</v>
          </cell>
          <cell r="AH2477">
            <v>25</v>
          </cell>
          <cell r="AI2477">
            <v>32</v>
          </cell>
          <cell r="AJ2477">
            <v>24</v>
          </cell>
          <cell r="AK2477">
            <v>39</v>
          </cell>
          <cell r="AL2477">
            <v>22</v>
          </cell>
          <cell r="AM2477">
            <v>42</v>
          </cell>
          <cell r="AN2477">
            <v>18</v>
          </cell>
          <cell r="AO2477">
            <v>65</v>
          </cell>
          <cell r="AP2477">
            <v>46</v>
          </cell>
          <cell r="AQ2477">
            <v>62</v>
          </cell>
          <cell r="AR2477">
            <v>47</v>
          </cell>
          <cell r="AS2477">
            <v>28</v>
          </cell>
          <cell r="AT2477">
            <v>10</v>
          </cell>
          <cell r="AU2477">
            <v>60</v>
          </cell>
          <cell r="AV2477">
            <v>32</v>
          </cell>
          <cell r="AW2477">
            <v>60</v>
          </cell>
          <cell r="AX2477">
            <v>35</v>
          </cell>
          <cell r="AY2477">
            <v>61</v>
          </cell>
          <cell r="AZ2477">
            <v>33</v>
          </cell>
        </row>
        <row r="2478">
          <cell r="B2478">
            <v>36883</v>
          </cell>
          <cell r="C2478">
            <v>54</v>
          </cell>
          <cell r="D2478">
            <v>19</v>
          </cell>
          <cell r="E2478">
            <v>70</v>
          </cell>
          <cell r="F2478">
            <v>41</v>
          </cell>
          <cell r="G2478">
            <v>54</v>
          </cell>
          <cell r="H2478">
            <v>19</v>
          </cell>
          <cell r="I2478">
            <v>71</v>
          </cell>
          <cell r="J2478">
            <v>37</v>
          </cell>
          <cell r="K2478">
            <v>30</v>
          </cell>
          <cell r="L2478">
            <v>8</v>
          </cell>
          <cell r="M2478">
            <v>31</v>
          </cell>
          <cell r="N2478">
            <v>17</v>
          </cell>
          <cell r="O2478">
            <v>34</v>
          </cell>
          <cell r="P2478">
            <v>13</v>
          </cell>
          <cell r="Q2478">
            <v>34</v>
          </cell>
          <cell r="R2478">
            <v>18</v>
          </cell>
          <cell r="S2478">
            <v>36</v>
          </cell>
          <cell r="T2478">
            <v>17</v>
          </cell>
          <cell r="U2478">
            <v>40</v>
          </cell>
          <cell r="V2478">
            <v>22</v>
          </cell>
          <cell r="W2478">
            <v>38</v>
          </cell>
          <cell r="X2478">
            <v>16</v>
          </cell>
          <cell r="Y2478">
            <v>37</v>
          </cell>
          <cell r="Z2478">
            <v>19</v>
          </cell>
          <cell r="AA2478">
            <v>43</v>
          </cell>
          <cell r="AB2478">
            <v>18</v>
          </cell>
          <cell r="AC2478">
            <v>37</v>
          </cell>
          <cell r="AD2478">
            <v>18</v>
          </cell>
          <cell r="AE2478">
            <v>46</v>
          </cell>
          <cell r="AF2478">
            <v>17</v>
          </cell>
          <cell r="AG2478">
            <v>52</v>
          </cell>
          <cell r="AH2478">
            <v>25</v>
          </cell>
          <cell r="AI2478">
            <v>32</v>
          </cell>
          <cell r="AJ2478">
            <v>24</v>
          </cell>
          <cell r="AK2478">
            <v>39</v>
          </cell>
          <cell r="AL2478">
            <v>22</v>
          </cell>
          <cell r="AM2478">
            <v>42</v>
          </cell>
          <cell r="AN2478">
            <v>18</v>
          </cell>
          <cell r="AO2478">
            <v>65</v>
          </cell>
          <cell r="AP2478">
            <v>46</v>
          </cell>
          <cell r="AQ2478">
            <v>62</v>
          </cell>
          <cell r="AR2478">
            <v>47</v>
          </cell>
          <cell r="AS2478">
            <v>28</v>
          </cell>
          <cell r="AT2478">
            <v>10</v>
          </cell>
          <cell r="AU2478">
            <v>60</v>
          </cell>
          <cell r="AV2478">
            <v>32</v>
          </cell>
          <cell r="AW2478">
            <v>60</v>
          </cell>
          <cell r="AX2478">
            <v>35</v>
          </cell>
          <cell r="AY2478">
            <v>61</v>
          </cell>
          <cell r="AZ2478">
            <v>33</v>
          </cell>
        </row>
        <row r="2479">
          <cell r="B2479">
            <v>36884</v>
          </cell>
          <cell r="C2479">
            <v>49</v>
          </cell>
          <cell r="D2479">
            <v>19</v>
          </cell>
          <cell r="E2479">
            <v>73</v>
          </cell>
          <cell r="F2479">
            <v>41</v>
          </cell>
          <cell r="G2479">
            <v>49</v>
          </cell>
          <cell r="H2479">
            <v>19</v>
          </cell>
          <cell r="I2479">
            <v>74</v>
          </cell>
          <cell r="J2479">
            <v>45</v>
          </cell>
          <cell r="K2479">
            <v>28</v>
          </cell>
          <cell r="L2479">
            <v>9</v>
          </cell>
          <cell r="M2479">
            <v>34</v>
          </cell>
          <cell r="N2479">
            <v>18</v>
          </cell>
          <cell r="O2479">
            <v>60</v>
          </cell>
          <cell r="P2479">
            <v>13</v>
          </cell>
          <cell r="Q2479">
            <v>40</v>
          </cell>
          <cell r="R2479">
            <v>18</v>
          </cell>
          <cell r="S2479">
            <v>45</v>
          </cell>
          <cell r="T2479">
            <v>21</v>
          </cell>
          <cell r="U2479">
            <v>45</v>
          </cell>
          <cell r="V2479">
            <v>19</v>
          </cell>
          <cell r="W2479">
            <v>46</v>
          </cell>
          <cell r="X2479">
            <v>24</v>
          </cell>
          <cell r="Y2479">
            <v>47</v>
          </cell>
          <cell r="Z2479">
            <v>20</v>
          </cell>
          <cell r="AA2479">
            <v>48</v>
          </cell>
          <cell r="AB2479">
            <v>16</v>
          </cell>
          <cell r="AC2479">
            <v>47</v>
          </cell>
          <cell r="AD2479">
            <v>20</v>
          </cell>
          <cell r="AE2479">
            <v>50</v>
          </cell>
          <cell r="AF2479">
            <v>17</v>
          </cell>
          <cell r="AG2479">
            <v>54</v>
          </cell>
          <cell r="AH2479">
            <v>26</v>
          </cell>
          <cell r="AI2479">
            <v>49</v>
          </cell>
          <cell r="AJ2479">
            <v>27</v>
          </cell>
          <cell r="AK2479">
            <v>52</v>
          </cell>
          <cell r="AL2479">
            <v>28</v>
          </cell>
          <cell r="AM2479">
            <v>53</v>
          </cell>
          <cell r="AN2479">
            <v>20</v>
          </cell>
          <cell r="AO2479">
            <v>65</v>
          </cell>
          <cell r="AP2479">
            <v>46</v>
          </cell>
          <cell r="AQ2479">
            <v>62</v>
          </cell>
          <cell r="AR2479">
            <v>47</v>
          </cell>
          <cell r="AS2479">
            <v>27</v>
          </cell>
          <cell r="AT2479">
            <v>9</v>
          </cell>
          <cell r="AU2479">
            <v>61</v>
          </cell>
          <cell r="AV2479">
            <v>51</v>
          </cell>
          <cell r="AW2479">
            <v>70</v>
          </cell>
          <cell r="AX2479">
            <v>51</v>
          </cell>
          <cell r="AY2479">
            <v>70</v>
          </cell>
          <cell r="AZ2479">
            <v>50</v>
          </cell>
        </row>
        <row r="2480">
          <cell r="B2480">
            <v>36885</v>
          </cell>
          <cell r="C2480">
            <v>49</v>
          </cell>
          <cell r="D2480">
            <v>19</v>
          </cell>
          <cell r="E2480">
            <v>73</v>
          </cell>
          <cell r="F2480">
            <v>50</v>
          </cell>
          <cell r="G2480">
            <v>49</v>
          </cell>
          <cell r="H2480">
            <v>19</v>
          </cell>
          <cell r="I2480">
            <v>74</v>
          </cell>
          <cell r="J2480">
            <v>45</v>
          </cell>
          <cell r="K2480">
            <v>28</v>
          </cell>
          <cell r="L2480">
            <v>9</v>
          </cell>
          <cell r="M2480">
            <v>34</v>
          </cell>
          <cell r="N2480">
            <v>18</v>
          </cell>
          <cell r="O2480">
            <v>60</v>
          </cell>
          <cell r="P2480">
            <v>13</v>
          </cell>
          <cell r="Q2480">
            <v>40</v>
          </cell>
          <cell r="R2480">
            <v>18</v>
          </cell>
          <cell r="S2480">
            <v>45</v>
          </cell>
          <cell r="T2480">
            <v>21</v>
          </cell>
          <cell r="U2480">
            <v>45</v>
          </cell>
          <cell r="V2480">
            <v>19</v>
          </cell>
          <cell r="W2480">
            <v>46</v>
          </cell>
          <cell r="X2480">
            <v>24</v>
          </cell>
          <cell r="Y2480">
            <v>47</v>
          </cell>
          <cell r="Z2480">
            <v>20</v>
          </cell>
          <cell r="AA2480">
            <v>48</v>
          </cell>
          <cell r="AB2480">
            <v>16</v>
          </cell>
          <cell r="AC2480">
            <v>47</v>
          </cell>
          <cell r="AD2480">
            <v>20</v>
          </cell>
          <cell r="AE2480">
            <v>50</v>
          </cell>
          <cell r="AF2480">
            <v>17</v>
          </cell>
          <cell r="AG2480">
            <v>54</v>
          </cell>
          <cell r="AH2480">
            <v>26</v>
          </cell>
          <cell r="AI2480">
            <v>49</v>
          </cell>
          <cell r="AJ2480">
            <v>27</v>
          </cell>
          <cell r="AK2480">
            <v>52</v>
          </cell>
          <cell r="AL2480">
            <v>28</v>
          </cell>
          <cell r="AM2480">
            <v>53</v>
          </cell>
          <cell r="AN2480">
            <v>20</v>
          </cell>
          <cell r="AO2480">
            <v>66</v>
          </cell>
          <cell r="AP2480">
            <v>45</v>
          </cell>
          <cell r="AQ2480">
            <v>64</v>
          </cell>
          <cell r="AR2480">
            <v>45</v>
          </cell>
          <cell r="AS2480">
            <v>27</v>
          </cell>
          <cell r="AT2480">
            <v>9</v>
          </cell>
          <cell r="AU2480">
            <v>61</v>
          </cell>
          <cell r="AV2480">
            <v>51</v>
          </cell>
          <cell r="AW2480">
            <v>70</v>
          </cell>
          <cell r="AX2480">
            <v>51</v>
          </cell>
          <cell r="AY2480">
            <v>70</v>
          </cell>
          <cell r="AZ2480">
            <v>50</v>
          </cell>
        </row>
        <row r="2481">
          <cell r="B2481">
            <v>36886</v>
          </cell>
          <cell r="C2481">
            <v>37</v>
          </cell>
          <cell r="D2481">
            <v>27</v>
          </cell>
          <cell r="E2481">
            <v>66</v>
          </cell>
          <cell r="F2481">
            <v>43</v>
          </cell>
          <cell r="G2481">
            <v>37</v>
          </cell>
          <cell r="H2481">
            <v>27</v>
          </cell>
          <cell r="I2481">
            <v>57</v>
          </cell>
          <cell r="J2481">
            <v>34</v>
          </cell>
          <cell r="K2481">
            <v>24</v>
          </cell>
          <cell r="L2481">
            <v>8</v>
          </cell>
          <cell r="M2481">
            <v>27</v>
          </cell>
          <cell r="N2481">
            <v>12</v>
          </cell>
          <cell r="O2481">
            <v>27</v>
          </cell>
          <cell r="P2481">
            <v>15</v>
          </cell>
          <cell r="Q2481">
            <v>29</v>
          </cell>
          <cell r="R2481">
            <v>18</v>
          </cell>
          <cell r="S2481">
            <v>32</v>
          </cell>
          <cell r="T2481">
            <v>14</v>
          </cell>
          <cell r="U2481">
            <v>31</v>
          </cell>
          <cell r="V2481">
            <v>21</v>
          </cell>
          <cell r="W2481">
            <v>38</v>
          </cell>
          <cell r="X2481">
            <v>22</v>
          </cell>
          <cell r="Y2481">
            <v>33</v>
          </cell>
          <cell r="Z2481">
            <v>13</v>
          </cell>
          <cell r="AA2481">
            <v>36</v>
          </cell>
          <cell r="AB2481">
            <v>12</v>
          </cell>
          <cell r="AC2481">
            <v>35</v>
          </cell>
          <cell r="AD2481">
            <v>18</v>
          </cell>
          <cell r="AE2481">
            <v>38</v>
          </cell>
          <cell r="AF2481">
            <v>20</v>
          </cell>
          <cell r="AG2481">
            <v>45</v>
          </cell>
          <cell r="AH2481">
            <v>25</v>
          </cell>
          <cell r="AI2481">
            <v>41</v>
          </cell>
          <cell r="AJ2481">
            <v>29</v>
          </cell>
          <cell r="AK2481">
            <v>47</v>
          </cell>
          <cell r="AL2481">
            <v>33</v>
          </cell>
          <cell r="AM2481">
            <v>46</v>
          </cell>
          <cell r="AN2481">
            <v>28</v>
          </cell>
          <cell r="AO2481">
            <v>69.5</v>
          </cell>
          <cell r="AP2481">
            <v>44.5</v>
          </cell>
          <cell r="AQ2481">
            <v>71</v>
          </cell>
          <cell r="AR2481">
            <v>44</v>
          </cell>
          <cell r="AS2481">
            <v>24</v>
          </cell>
          <cell r="AT2481">
            <v>4</v>
          </cell>
          <cell r="AU2481">
            <v>68</v>
          </cell>
          <cell r="AV2481">
            <v>58</v>
          </cell>
          <cell r="AW2481">
            <v>73</v>
          </cell>
          <cell r="AX2481">
            <v>49</v>
          </cell>
          <cell r="AY2481">
            <v>73</v>
          </cell>
          <cell r="AZ2481">
            <v>50</v>
          </cell>
        </row>
        <row r="2482">
          <cell r="B2482">
            <v>36887</v>
          </cell>
          <cell r="C2482">
            <v>50</v>
          </cell>
          <cell r="D2482">
            <v>13</v>
          </cell>
          <cell r="E2482">
            <v>64</v>
          </cell>
          <cell r="F2482">
            <v>42</v>
          </cell>
          <cell r="G2482">
            <v>50</v>
          </cell>
          <cell r="H2482">
            <v>13</v>
          </cell>
          <cell r="I2482">
            <v>63</v>
          </cell>
          <cell r="J2482">
            <v>39</v>
          </cell>
          <cell r="K2482">
            <v>28</v>
          </cell>
          <cell r="L2482">
            <v>14</v>
          </cell>
          <cell r="M2482">
            <v>33</v>
          </cell>
          <cell r="N2482">
            <v>18</v>
          </cell>
          <cell r="O2482">
            <v>33</v>
          </cell>
          <cell r="P2482">
            <v>22</v>
          </cell>
          <cell r="Q2482">
            <v>33</v>
          </cell>
          <cell r="R2482">
            <v>18</v>
          </cell>
          <cell r="S2482">
            <v>39</v>
          </cell>
          <cell r="T2482">
            <v>19</v>
          </cell>
          <cell r="U2482">
            <v>39</v>
          </cell>
          <cell r="V2482">
            <v>23</v>
          </cell>
          <cell r="W2482">
            <v>42</v>
          </cell>
          <cell r="X2482">
            <v>31</v>
          </cell>
          <cell r="Y2482">
            <v>45</v>
          </cell>
          <cell r="Z2482">
            <v>30</v>
          </cell>
          <cell r="AA2482">
            <v>44</v>
          </cell>
          <cell r="AB2482">
            <v>31</v>
          </cell>
          <cell r="AC2482">
            <v>35</v>
          </cell>
          <cell r="AD2482">
            <v>30</v>
          </cell>
          <cell r="AE2482">
            <v>36</v>
          </cell>
          <cell r="AF2482">
            <v>29</v>
          </cell>
          <cell r="AG2482">
            <v>48</v>
          </cell>
          <cell r="AH2482">
            <v>27</v>
          </cell>
          <cell r="AI2482">
            <v>42</v>
          </cell>
          <cell r="AJ2482">
            <v>35</v>
          </cell>
          <cell r="AK2482">
            <v>45</v>
          </cell>
          <cell r="AL2482">
            <v>36</v>
          </cell>
          <cell r="AM2482">
            <v>46</v>
          </cell>
          <cell r="AN2482">
            <v>29</v>
          </cell>
          <cell r="AO2482">
            <v>71</v>
          </cell>
          <cell r="AP2482">
            <v>44</v>
          </cell>
          <cell r="AQ2482">
            <v>74</v>
          </cell>
          <cell r="AR2482">
            <v>43</v>
          </cell>
          <cell r="AS2482">
            <v>28</v>
          </cell>
          <cell r="AT2482">
            <v>19</v>
          </cell>
          <cell r="AU2482">
            <v>72</v>
          </cell>
          <cell r="AV2482">
            <v>46</v>
          </cell>
          <cell r="AW2482">
            <v>75</v>
          </cell>
          <cell r="AX2482">
            <v>50</v>
          </cell>
          <cell r="AY2482">
            <v>73</v>
          </cell>
          <cell r="AZ2482">
            <v>52</v>
          </cell>
        </row>
        <row r="2483">
          <cell r="B2483">
            <v>36888</v>
          </cell>
          <cell r="C2483">
            <v>50</v>
          </cell>
          <cell r="D2483">
            <v>15</v>
          </cell>
          <cell r="E2483">
            <v>67</v>
          </cell>
          <cell r="F2483">
            <v>41</v>
          </cell>
          <cell r="G2483">
            <v>50</v>
          </cell>
          <cell r="H2483">
            <v>15</v>
          </cell>
          <cell r="I2483">
            <v>66</v>
          </cell>
          <cell r="J2483">
            <v>34</v>
          </cell>
          <cell r="K2483">
            <v>23</v>
          </cell>
          <cell r="L2483">
            <v>18</v>
          </cell>
          <cell r="M2483">
            <v>26</v>
          </cell>
          <cell r="N2483">
            <v>23</v>
          </cell>
          <cell r="O2483">
            <v>29</v>
          </cell>
          <cell r="P2483">
            <v>22</v>
          </cell>
          <cell r="Q2483">
            <v>30</v>
          </cell>
          <cell r="R2483">
            <v>18</v>
          </cell>
          <cell r="S2483">
            <v>32</v>
          </cell>
          <cell r="T2483">
            <v>23</v>
          </cell>
          <cell r="U2483">
            <v>32</v>
          </cell>
          <cell r="V2483">
            <v>30</v>
          </cell>
          <cell r="W2483">
            <v>38</v>
          </cell>
          <cell r="X2483">
            <v>32</v>
          </cell>
          <cell r="Y2483">
            <v>35</v>
          </cell>
          <cell r="Z2483">
            <v>29</v>
          </cell>
          <cell r="AA2483">
            <v>37</v>
          </cell>
          <cell r="AB2483">
            <v>31</v>
          </cell>
          <cell r="AC2483">
            <v>40</v>
          </cell>
          <cell r="AD2483">
            <v>28</v>
          </cell>
          <cell r="AE2483">
            <v>41</v>
          </cell>
          <cell r="AF2483">
            <v>36</v>
          </cell>
          <cell r="AG2483">
            <v>42</v>
          </cell>
          <cell r="AH2483">
            <v>40</v>
          </cell>
          <cell r="AI2483">
            <v>41</v>
          </cell>
          <cell r="AJ2483">
            <v>31</v>
          </cell>
          <cell r="AK2483">
            <v>47</v>
          </cell>
          <cell r="AL2483">
            <v>40</v>
          </cell>
          <cell r="AM2483">
            <v>44</v>
          </cell>
          <cell r="AN2483">
            <v>39</v>
          </cell>
          <cell r="AO2483">
            <v>70.5</v>
          </cell>
          <cell r="AP2483">
            <v>46</v>
          </cell>
          <cell r="AQ2483">
            <v>73</v>
          </cell>
          <cell r="AR2483">
            <v>47</v>
          </cell>
          <cell r="AS2483">
            <v>14</v>
          </cell>
          <cell r="AT2483">
            <v>10</v>
          </cell>
          <cell r="AU2483">
            <v>66</v>
          </cell>
          <cell r="AV2483">
            <v>58</v>
          </cell>
          <cell r="AW2483">
            <v>71</v>
          </cell>
          <cell r="AX2483">
            <v>55</v>
          </cell>
          <cell r="AY2483">
            <v>68</v>
          </cell>
          <cell r="AZ2483">
            <v>61</v>
          </cell>
        </row>
        <row r="2484">
          <cell r="B2484">
            <v>36889</v>
          </cell>
          <cell r="C2484">
            <v>52</v>
          </cell>
          <cell r="D2484">
            <v>23</v>
          </cell>
          <cell r="E2484">
            <v>73</v>
          </cell>
          <cell r="F2484">
            <v>41</v>
          </cell>
          <cell r="G2484">
            <v>52</v>
          </cell>
          <cell r="H2484">
            <v>23</v>
          </cell>
          <cell r="I2484">
            <v>70</v>
          </cell>
          <cell r="J2484">
            <v>36</v>
          </cell>
          <cell r="K2484">
            <v>27</v>
          </cell>
          <cell r="L2484">
            <v>11</v>
          </cell>
          <cell r="M2484">
            <v>30</v>
          </cell>
          <cell r="N2484">
            <v>13</v>
          </cell>
          <cell r="O2484">
            <v>31</v>
          </cell>
          <cell r="P2484">
            <v>15</v>
          </cell>
          <cell r="Q2484">
            <v>31</v>
          </cell>
          <cell r="R2484">
            <v>18</v>
          </cell>
          <cell r="S2484">
            <v>32</v>
          </cell>
          <cell r="T2484">
            <v>18</v>
          </cell>
          <cell r="U2484">
            <v>32</v>
          </cell>
          <cell r="V2484">
            <v>26</v>
          </cell>
          <cell r="W2484">
            <v>40</v>
          </cell>
          <cell r="X2484">
            <v>18</v>
          </cell>
          <cell r="Y2484">
            <v>37</v>
          </cell>
          <cell r="Z2484">
            <v>19</v>
          </cell>
          <cell r="AA2484">
            <v>39</v>
          </cell>
          <cell r="AB2484">
            <v>20</v>
          </cell>
          <cell r="AC2484">
            <v>39</v>
          </cell>
          <cell r="AD2484">
            <v>21</v>
          </cell>
          <cell r="AE2484">
            <v>45</v>
          </cell>
          <cell r="AF2484">
            <v>27</v>
          </cell>
          <cell r="AG2484">
            <v>44</v>
          </cell>
          <cell r="AH2484">
            <v>27</v>
          </cell>
          <cell r="AI2484">
            <v>44</v>
          </cell>
          <cell r="AJ2484">
            <v>24</v>
          </cell>
          <cell r="AK2484">
            <v>46</v>
          </cell>
          <cell r="AL2484">
            <v>30</v>
          </cell>
          <cell r="AM2484">
            <v>47</v>
          </cell>
          <cell r="AN2484">
            <v>25</v>
          </cell>
          <cell r="AO2484">
            <v>66</v>
          </cell>
          <cell r="AP2484">
            <v>39</v>
          </cell>
          <cell r="AQ2484">
            <v>72</v>
          </cell>
          <cell r="AR2484">
            <v>45</v>
          </cell>
          <cell r="AS2484">
            <v>22</v>
          </cell>
          <cell r="AT2484">
            <v>6</v>
          </cell>
          <cell r="AU2484">
            <v>48</v>
          </cell>
          <cell r="AV2484">
            <v>43</v>
          </cell>
          <cell r="AW2484">
            <v>56</v>
          </cell>
          <cell r="AX2484">
            <v>43</v>
          </cell>
          <cell r="AY2484">
            <v>53</v>
          </cell>
          <cell r="AZ2484">
            <v>51</v>
          </cell>
        </row>
        <row r="2485">
          <cell r="B2485">
            <v>36890</v>
          </cell>
          <cell r="C2485">
            <v>16</v>
          </cell>
          <cell r="D2485">
            <v>56</v>
          </cell>
          <cell r="E2485">
            <v>70</v>
          </cell>
          <cell r="F2485">
            <v>45</v>
          </cell>
          <cell r="G2485">
            <v>16</v>
          </cell>
          <cell r="H2485">
            <v>56</v>
          </cell>
          <cell r="I2485">
            <v>39</v>
          </cell>
          <cell r="J2485">
            <v>70</v>
          </cell>
          <cell r="K2485">
            <v>22</v>
          </cell>
          <cell r="L2485">
            <v>27</v>
          </cell>
          <cell r="M2485">
            <v>21</v>
          </cell>
          <cell r="N2485">
            <v>30</v>
          </cell>
          <cell r="O2485">
            <v>34</v>
          </cell>
          <cell r="P2485">
            <v>24</v>
          </cell>
          <cell r="Q2485">
            <v>33</v>
          </cell>
          <cell r="R2485">
            <v>18</v>
          </cell>
          <cell r="S2485">
            <v>33</v>
          </cell>
          <cell r="T2485">
            <v>19</v>
          </cell>
          <cell r="U2485">
            <v>23</v>
          </cell>
          <cell r="V2485">
            <v>36</v>
          </cell>
          <cell r="W2485">
            <v>15</v>
          </cell>
          <cell r="X2485">
            <v>23</v>
          </cell>
          <cell r="Y2485">
            <v>15</v>
          </cell>
          <cell r="Z2485">
            <v>32</v>
          </cell>
          <cell r="AA2485">
            <v>15</v>
          </cell>
          <cell r="AB2485">
            <v>36</v>
          </cell>
          <cell r="AC2485">
            <v>34</v>
          </cell>
          <cell r="AD2485">
            <v>21</v>
          </cell>
          <cell r="AE2485">
            <v>20</v>
          </cell>
          <cell r="AF2485">
            <v>35</v>
          </cell>
          <cell r="AG2485">
            <v>21</v>
          </cell>
          <cell r="AH2485">
            <v>37</v>
          </cell>
          <cell r="AI2485">
            <v>31</v>
          </cell>
          <cell r="AJ2485">
            <v>19</v>
          </cell>
          <cell r="AK2485">
            <v>21</v>
          </cell>
          <cell r="AL2485">
            <v>34</v>
          </cell>
          <cell r="AM2485">
            <v>18</v>
          </cell>
          <cell r="AN2485">
            <v>34</v>
          </cell>
          <cell r="AO2485">
            <v>63</v>
          </cell>
          <cell r="AP2485">
            <v>38.5</v>
          </cell>
          <cell r="AQ2485">
            <v>68</v>
          </cell>
          <cell r="AR2485">
            <v>45</v>
          </cell>
          <cell r="AS2485">
            <v>20</v>
          </cell>
          <cell r="AT2485">
            <v>25</v>
          </cell>
          <cell r="AU2485">
            <v>27</v>
          </cell>
          <cell r="AV2485">
            <v>49</v>
          </cell>
          <cell r="AW2485">
            <v>52</v>
          </cell>
          <cell r="AX2485">
            <v>35</v>
          </cell>
          <cell r="AY2485">
            <v>30</v>
          </cell>
          <cell r="AZ2485">
            <v>52</v>
          </cell>
        </row>
        <row r="2486">
          <cell r="B2486">
            <v>36891</v>
          </cell>
          <cell r="C2486">
            <v>17</v>
          </cell>
          <cell r="D2486">
            <v>48</v>
          </cell>
          <cell r="E2486">
            <v>69</v>
          </cell>
          <cell r="F2486">
            <v>42</v>
          </cell>
          <cell r="G2486">
            <v>17</v>
          </cell>
          <cell r="H2486">
            <v>48</v>
          </cell>
          <cell r="I2486">
            <v>39</v>
          </cell>
          <cell r="J2486">
            <v>70</v>
          </cell>
          <cell r="K2486">
            <v>20</v>
          </cell>
          <cell r="L2486">
            <v>30</v>
          </cell>
          <cell r="M2486">
            <v>20</v>
          </cell>
          <cell r="N2486">
            <v>35</v>
          </cell>
          <cell r="O2486">
            <v>37</v>
          </cell>
          <cell r="P2486">
            <v>21</v>
          </cell>
          <cell r="Q2486">
            <v>37</v>
          </cell>
          <cell r="R2486">
            <v>18</v>
          </cell>
          <cell r="S2486">
            <v>39</v>
          </cell>
          <cell r="T2486">
            <v>18</v>
          </cell>
          <cell r="U2486">
            <v>25</v>
          </cell>
          <cell r="V2486">
            <v>38</v>
          </cell>
          <cell r="W2486">
            <v>15</v>
          </cell>
          <cell r="X2486">
            <v>28</v>
          </cell>
          <cell r="Y2486">
            <v>18</v>
          </cell>
          <cell r="Z2486">
            <v>37</v>
          </cell>
          <cell r="AA2486">
            <v>21</v>
          </cell>
          <cell r="AB2486">
            <v>39</v>
          </cell>
          <cell r="AC2486">
            <v>39</v>
          </cell>
          <cell r="AD2486">
            <v>12</v>
          </cell>
          <cell r="AE2486">
            <v>19</v>
          </cell>
          <cell r="AF2486">
            <v>39</v>
          </cell>
          <cell r="AG2486">
            <v>22</v>
          </cell>
          <cell r="AH2486">
            <v>40</v>
          </cell>
          <cell r="AI2486">
            <v>34</v>
          </cell>
          <cell r="AJ2486">
            <v>18</v>
          </cell>
          <cell r="AK2486">
            <v>29</v>
          </cell>
          <cell r="AL2486">
            <v>40</v>
          </cell>
          <cell r="AM2486">
            <v>22</v>
          </cell>
          <cell r="AN2486">
            <v>40</v>
          </cell>
          <cell r="AO2486">
            <v>60</v>
          </cell>
          <cell r="AP2486">
            <v>38</v>
          </cell>
          <cell r="AQ2486">
            <v>64</v>
          </cell>
          <cell r="AR2486">
            <v>45</v>
          </cell>
          <cell r="AS2486">
            <v>18</v>
          </cell>
          <cell r="AT2486">
            <v>24</v>
          </cell>
          <cell r="AU2486">
            <v>28</v>
          </cell>
          <cell r="AV2486">
            <v>48</v>
          </cell>
          <cell r="AW2486">
            <v>48</v>
          </cell>
          <cell r="AX2486">
            <v>29</v>
          </cell>
          <cell r="AY2486">
            <v>32</v>
          </cell>
          <cell r="AZ2486">
            <v>48</v>
          </cell>
        </row>
        <row r="2487">
          <cell r="B2487">
            <v>36892</v>
          </cell>
          <cell r="C2487">
            <v>52</v>
          </cell>
          <cell r="D2487">
            <v>17</v>
          </cell>
          <cell r="E2487">
            <v>69</v>
          </cell>
          <cell r="F2487">
            <v>46</v>
          </cell>
          <cell r="G2487">
            <v>52</v>
          </cell>
          <cell r="H2487">
            <v>17</v>
          </cell>
          <cell r="I2487">
            <v>69</v>
          </cell>
          <cell r="J2487">
            <v>39</v>
          </cell>
          <cell r="K2487">
            <v>32</v>
          </cell>
          <cell r="L2487">
            <v>20</v>
          </cell>
          <cell r="M2487">
            <v>36</v>
          </cell>
          <cell r="N2487">
            <v>20</v>
          </cell>
          <cell r="O2487">
            <v>37</v>
          </cell>
          <cell r="P2487">
            <v>18</v>
          </cell>
          <cell r="Q2487">
            <v>37</v>
          </cell>
          <cell r="R2487">
            <v>18</v>
          </cell>
          <cell r="S2487">
            <v>38</v>
          </cell>
          <cell r="T2487">
            <v>22</v>
          </cell>
          <cell r="U2487">
            <v>36</v>
          </cell>
          <cell r="V2487">
            <v>25</v>
          </cell>
          <cell r="W2487">
            <v>30</v>
          </cell>
          <cell r="X2487">
            <v>15</v>
          </cell>
          <cell r="Y2487">
            <v>38</v>
          </cell>
          <cell r="Z2487">
            <v>18</v>
          </cell>
          <cell r="AA2487">
            <v>42</v>
          </cell>
          <cell r="AB2487">
            <v>21</v>
          </cell>
          <cell r="AC2487">
            <v>38</v>
          </cell>
          <cell r="AD2487">
            <v>20</v>
          </cell>
          <cell r="AE2487">
            <v>43</v>
          </cell>
          <cell r="AF2487">
            <v>19</v>
          </cell>
          <cell r="AG2487">
            <v>45</v>
          </cell>
          <cell r="AH2487">
            <v>22</v>
          </cell>
          <cell r="AI2487">
            <v>32</v>
          </cell>
          <cell r="AJ2487">
            <v>24</v>
          </cell>
          <cell r="AK2487">
            <v>41</v>
          </cell>
          <cell r="AL2487">
            <v>29</v>
          </cell>
          <cell r="AM2487">
            <v>43</v>
          </cell>
          <cell r="AN2487">
            <v>22</v>
          </cell>
          <cell r="AO2487">
            <v>67.5</v>
          </cell>
          <cell r="AP2487">
            <v>42</v>
          </cell>
          <cell r="AQ2487">
            <v>76</v>
          </cell>
          <cell r="AR2487">
            <v>51</v>
          </cell>
          <cell r="AS2487">
            <v>23</v>
          </cell>
          <cell r="AT2487">
            <v>16</v>
          </cell>
          <cell r="AU2487">
            <v>54</v>
          </cell>
          <cell r="AV2487">
            <v>28</v>
          </cell>
          <cell r="AW2487">
            <v>57</v>
          </cell>
          <cell r="AX2487">
            <v>30</v>
          </cell>
          <cell r="AY2487">
            <v>56</v>
          </cell>
          <cell r="AZ2487">
            <v>32</v>
          </cell>
        </row>
        <row r="2488">
          <cell r="B2488">
            <v>36893</v>
          </cell>
          <cell r="C2488">
            <v>42</v>
          </cell>
          <cell r="D2488">
            <v>14</v>
          </cell>
          <cell r="E2488">
            <v>74</v>
          </cell>
          <cell r="F2488">
            <v>44</v>
          </cell>
          <cell r="G2488">
            <v>42</v>
          </cell>
          <cell r="H2488">
            <v>14</v>
          </cell>
          <cell r="I2488">
            <v>69</v>
          </cell>
          <cell r="J2488">
            <v>39</v>
          </cell>
          <cell r="K2488">
            <v>23</v>
          </cell>
          <cell r="L2488">
            <v>14</v>
          </cell>
          <cell r="M2488">
            <v>28</v>
          </cell>
          <cell r="N2488">
            <v>25</v>
          </cell>
          <cell r="O2488">
            <v>32</v>
          </cell>
          <cell r="P2488">
            <v>20</v>
          </cell>
          <cell r="Q2488">
            <v>33</v>
          </cell>
          <cell r="R2488">
            <v>18</v>
          </cell>
          <cell r="S2488">
            <v>37</v>
          </cell>
          <cell r="T2488">
            <v>21</v>
          </cell>
          <cell r="U2488">
            <v>36</v>
          </cell>
          <cell r="V2488">
            <v>24</v>
          </cell>
          <cell r="W2488">
            <v>30</v>
          </cell>
          <cell r="X2488">
            <v>21</v>
          </cell>
          <cell r="Y2488">
            <v>37</v>
          </cell>
          <cell r="Z2488">
            <v>22</v>
          </cell>
          <cell r="AA2488">
            <v>38</v>
          </cell>
          <cell r="AB2488">
            <v>26</v>
          </cell>
          <cell r="AC2488">
            <v>39</v>
          </cell>
          <cell r="AD2488">
            <v>21</v>
          </cell>
          <cell r="AE2488">
            <v>42</v>
          </cell>
          <cell r="AF2488">
            <v>22</v>
          </cell>
          <cell r="AG2488">
            <v>42</v>
          </cell>
          <cell r="AH2488">
            <v>23</v>
          </cell>
          <cell r="AI2488">
            <v>38</v>
          </cell>
          <cell r="AJ2488">
            <v>19</v>
          </cell>
          <cell r="AK2488">
            <v>43</v>
          </cell>
          <cell r="AL2488">
            <v>22</v>
          </cell>
          <cell r="AM2488">
            <v>43</v>
          </cell>
          <cell r="AN2488">
            <v>20</v>
          </cell>
          <cell r="AO2488">
            <v>70.5</v>
          </cell>
          <cell r="AP2488">
            <v>39</v>
          </cell>
          <cell r="AQ2488">
            <v>80</v>
          </cell>
          <cell r="AR2488">
            <v>45</v>
          </cell>
          <cell r="AS2488">
            <v>19</v>
          </cell>
          <cell r="AT2488">
            <v>3</v>
          </cell>
          <cell r="AU2488">
            <v>46</v>
          </cell>
          <cell r="AV2488">
            <v>32</v>
          </cell>
          <cell r="AW2488">
            <v>51</v>
          </cell>
          <cell r="AX2488">
            <v>36</v>
          </cell>
          <cell r="AY2488">
            <v>54</v>
          </cell>
          <cell r="AZ2488">
            <v>42</v>
          </cell>
        </row>
        <row r="2489">
          <cell r="B2489">
            <v>36894</v>
          </cell>
          <cell r="C2489">
            <v>49</v>
          </cell>
          <cell r="D2489">
            <v>30</v>
          </cell>
          <cell r="E2489">
            <v>74</v>
          </cell>
          <cell r="F2489">
            <v>46</v>
          </cell>
          <cell r="G2489">
            <v>49</v>
          </cell>
          <cell r="H2489">
            <v>30</v>
          </cell>
          <cell r="I2489">
            <v>69</v>
          </cell>
          <cell r="J2489">
            <v>49</v>
          </cell>
          <cell r="K2489">
            <v>29</v>
          </cell>
          <cell r="L2489">
            <v>11</v>
          </cell>
          <cell r="M2489">
            <v>32</v>
          </cell>
          <cell r="N2489">
            <v>16</v>
          </cell>
          <cell r="O2489">
            <v>34</v>
          </cell>
          <cell r="P2489">
            <v>14</v>
          </cell>
          <cell r="Q2489">
            <v>35</v>
          </cell>
          <cell r="R2489">
            <v>18</v>
          </cell>
          <cell r="S2489">
            <v>38</v>
          </cell>
          <cell r="T2489">
            <v>12</v>
          </cell>
          <cell r="U2489">
            <v>35</v>
          </cell>
          <cell r="V2489">
            <v>26</v>
          </cell>
          <cell r="W2489">
            <v>37</v>
          </cell>
          <cell r="X2489">
            <v>12</v>
          </cell>
          <cell r="Y2489">
            <v>37</v>
          </cell>
          <cell r="Z2489">
            <v>12</v>
          </cell>
          <cell r="AA2489">
            <v>40</v>
          </cell>
          <cell r="AB2489">
            <v>13</v>
          </cell>
          <cell r="AC2489">
            <v>39</v>
          </cell>
          <cell r="AD2489">
            <v>13</v>
          </cell>
          <cell r="AE2489">
            <v>40</v>
          </cell>
          <cell r="AF2489">
            <v>13</v>
          </cell>
          <cell r="AG2489">
            <v>43</v>
          </cell>
          <cell r="AH2489">
            <v>21</v>
          </cell>
          <cell r="AI2489">
            <v>40</v>
          </cell>
          <cell r="AJ2489">
            <v>17</v>
          </cell>
          <cell r="AK2489">
            <v>44</v>
          </cell>
          <cell r="AL2489">
            <v>23</v>
          </cell>
          <cell r="AM2489">
            <v>43</v>
          </cell>
          <cell r="AN2489">
            <v>16</v>
          </cell>
          <cell r="AO2489">
            <v>72</v>
          </cell>
          <cell r="AP2489">
            <v>40.5</v>
          </cell>
          <cell r="AQ2489">
            <v>82</v>
          </cell>
          <cell r="AR2489">
            <v>48</v>
          </cell>
          <cell r="AS2489">
            <v>28</v>
          </cell>
          <cell r="AT2489">
            <v>6</v>
          </cell>
          <cell r="AU2489">
            <v>54</v>
          </cell>
          <cell r="AV2489">
            <v>33</v>
          </cell>
          <cell r="AW2489">
            <v>60</v>
          </cell>
          <cell r="AX2489">
            <v>36</v>
          </cell>
          <cell r="AY2489">
            <v>58</v>
          </cell>
          <cell r="AZ2489">
            <v>36</v>
          </cell>
        </row>
        <row r="2490">
          <cell r="B2490">
            <v>36895</v>
          </cell>
          <cell r="C2490">
            <v>56</v>
          </cell>
          <cell r="D2490">
            <v>22</v>
          </cell>
          <cell r="E2490">
            <v>76</v>
          </cell>
          <cell r="F2490">
            <v>48</v>
          </cell>
          <cell r="G2490">
            <v>56</v>
          </cell>
          <cell r="H2490">
            <v>22</v>
          </cell>
          <cell r="I2490">
            <v>73</v>
          </cell>
          <cell r="J2490">
            <v>52</v>
          </cell>
          <cell r="K2490">
            <v>33</v>
          </cell>
          <cell r="L2490">
            <v>15</v>
          </cell>
          <cell r="M2490">
            <v>36</v>
          </cell>
          <cell r="N2490">
            <v>19</v>
          </cell>
          <cell r="O2490">
            <v>38</v>
          </cell>
          <cell r="P2490">
            <v>20</v>
          </cell>
          <cell r="Q2490">
            <v>38</v>
          </cell>
          <cell r="R2490">
            <v>18</v>
          </cell>
          <cell r="S2490">
            <v>42</v>
          </cell>
          <cell r="T2490">
            <v>18</v>
          </cell>
          <cell r="U2490">
            <v>36</v>
          </cell>
          <cell r="V2490">
            <v>20</v>
          </cell>
          <cell r="W2490">
            <v>39</v>
          </cell>
          <cell r="X2490">
            <v>20</v>
          </cell>
          <cell r="Y2490">
            <v>42</v>
          </cell>
          <cell r="Z2490">
            <v>20</v>
          </cell>
          <cell r="AA2490">
            <v>43</v>
          </cell>
          <cell r="AB2490">
            <v>17</v>
          </cell>
          <cell r="AC2490">
            <v>48</v>
          </cell>
          <cell r="AD2490">
            <v>12</v>
          </cell>
          <cell r="AE2490">
            <v>49</v>
          </cell>
          <cell r="AF2490">
            <v>15</v>
          </cell>
          <cell r="AG2490">
            <v>49</v>
          </cell>
          <cell r="AH2490">
            <v>19</v>
          </cell>
          <cell r="AI2490">
            <v>48</v>
          </cell>
          <cell r="AJ2490">
            <v>24</v>
          </cell>
          <cell r="AK2490">
            <v>49</v>
          </cell>
          <cell r="AL2490">
            <v>27</v>
          </cell>
          <cell r="AM2490">
            <v>52</v>
          </cell>
          <cell r="AN2490">
            <v>20</v>
          </cell>
          <cell r="AO2490">
            <v>71</v>
          </cell>
          <cell r="AP2490">
            <v>41.5</v>
          </cell>
          <cell r="AQ2490">
            <v>81</v>
          </cell>
          <cell r="AR2490">
            <v>50</v>
          </cell>
          <cell r="AS2490">
            <v>30</v>
          </cell>
          <cell r="AT2490">
            <v>10</v>
          </cell>
          <cell r="AU2490">
            <v>53</v>
          </cell>
          <cell r="AV2490">
            <v>31</v>
          </cell>
          <cell r="AW2490">
            <v>52</v>
          </cell>
          <cell r="AX2490">
            <v>34</v>
          </cell>
          <cell r="AY2490">
            <v>52</v>
          </cell>
          <cell r="AZ2490">
            <v>35</v>
          </cell>
        </row>
        <row r="2491">
          <cell r="B2491">
            <v>36896</v>
          </cell>
          <cell r="C2491">
            <v>56</v>
          </cell>
          <cell r="D2491">
            <v>17</v>
          </cell>
          <cell r="E2491">
            <v>74</v>
          </cell>
          <cell r="F2491">
            <v>50</v>
          </cell>
          <cell r="G2491">
            <v>56</v>
          </cell>
          <cell r="H2491">
            <v>17</v>
          </cell>
          <cell r="I2491">
            <v>77</v>
          </cell>
          <cell r="J2491">
            <v>48</v>
          </cell>
          <cell r="K2491">
            <v>29</v>
          </cell>
          <cell r="L2491">
            <v>10</v>
          </cell>
          <cell r="M2491">
            <v>31</v>
          </cell>
          <cell r="N2491">
            <v>19</v>
          </cell>
          <cell r="O2491">
            <v>31</v>
          </cell>
          <cell r="P2491">
            <v>17</v>
          </cell>
          <cell r="Q2491">
            <v>33</v>
          </cell>
          <cell r="R2491">
            <v>18</v>
          </cell>
          <cell r="S2491">
            <v>42</v>
          </cell>
          <cell r="T2491">
            <v>18</v>
          </cell>
          <cell r="U2491">
            <v>46</v>
          </cell>
          <cell r="V2491">
            <v>19</v>
          </cell>
          <cell r="W2491">
            <v>52</v>
          </cell>
          <cell r="X2491">
            <v>20</v>
          </cell>
          <cell r="Y2491">
            <v>48</v>
          </cell>
          <cell r="Z2491">
            <v>20</v>
          </cell>
          <cell r="AA2491">
            <v>52</v>
          </cell>
          <cell r="AB2491">
            <v>19</v>
          </cell>
          <cell r="AC2491">
            <v>55</v>
          </cell>
          <cell r="AD2491">
            <v>22</v>
          </cell>
          <cell r="AE2491">
            <v>57</v>
          </cell>
          <cell r="AF2491">
            <v>24</v>
          </cell>
          <cell r="AG2491">
            <v>56</v>
          </cell>
          <cell r="AH2491">
            <v>25</v>
          </cell>
          <cell r="AI2491">
            <v>56</v>
          </cell>
          <cell r="AJ2491">
            <v>30</v>
          </cell>
          <cell r="AK2491">
            <v>58</v>
          </cell>
          <cell r="AL2491">
            <v>24</v>
          </cell>
          <cell r="AM2491">
            <v>59</v>
          </cell>
          <cell r="AN2491">
            <v>24</v>
          </cell>
          <cell r="AO2491">
            <v>65</v>
          </cell>
          <cell r="AP2491">
            <v>42.5</v>
          </cell>
          <cell r="AQ2491">
            <v>70</v>
          </cell>
          <cell r="AR2491">
            <v>51</v>
          </cell>
          <cell r="AS2491">
            <v>29</v>
          </cell>
          <cell r="AT2491">
            <v>13</v>
          </cell>
          <cell r="AU2491">
            <v>62</v>
          </cell>
          <cell r="AV2491">
            <v>27</v>
          </cell>
          <cell r="AW2491">
            <v>63</v>
          </cell>
          <cell r="AX2491">
            <v>30</v>
          </cell>
          <cell r="AY2491">
            <v>60</v>
          </cell>
          <cell r="AZ2491">
            <v>33</v>
          </cell>
        </row>
        <row r="2492">
          <cell r="B2492">
            <v>36897</v>
          </cell>
          <cell r="C2492">
            <v>56</v>
          </cell>
          <cell r="D2492">
            <v>17</v>
          </cell>
          <cell r="E2492">
            <v>74</v>
          </cell>
          <cell r="F2492">
            <v>50</v>
          </cell>
          <cell r="G2492">
            <v>56</v>
          </cell>
          <cell r="H2492">
            <v>17</v>
          </cell>
          <cell r="I2492">
            <v>77</v>
          </cell>
          <cell r="J2492">
            <v>48</v>
          </cell>
          <cell r="K2492">
            <v>29</v>
          </cell>
          <cell r="L2492">
            <v>10</v>
          </cell>
          <cell r="M2492">
            <v>31</v>
          </cell>
          <cell r="N2492">
            <v>19</v>
          </cell>
          <cell r="O2492">
            <v>31</v>
          </cell>
          <cell r="P2492">
            <v>17</v>
          </cell>
          <cell r="Q2492">
            <v>33</v>
          </cell>
          <cell r="R2492">
            <v>18</v>
          </cell>
          <cell r="S2492">
            <v>42</v>
          </cell>
          <cell r="T2492">
            <v>18</v>
          </cell>
          <cell r="U2492">
            <v>46</v>
          </cell>
          <cell r="V2492">
            <v>19</v>
          </cell>
          <cell r="W2492">
            <v>52</v>
          </cell>
          <cell r="X2492">
            <v>20</v>
          </cell>
          <cell r="Y2492">
            <v>48</v>
          </cell>
          <cell r="Z2492">
            <v>20</v>
          </cell>
          <cell r="AA2492">
            <v>52</v>
          </cell>
          <cell r="AB2492">
            <v>19</v>
          </cell>
          <cell r="AC2492">
            <v>55</v>
          </cell>
          <cell r="AD2492">
            <v>22</v>
          </cell>
          <cell r="AE2492">
            <v>57</v>
          </cell>
          <cell r="AF2492">
            <v>24</v>
          </cell>
          <cell r="AG2492">
            <v>56</v>
          </cell>
          <cell r="AH2492">
            <v>25</v>
          </cell>
          <cell r="AI2492">
            <v>56</v>
          </cell>
          <cell r="AJ2492">
            <v>30</v>
          </cell>
          <cell r="AK2492">
            <v>58</v>
          </cell>
          <cell r="AL2492">
            <v>24</v>
          </cell>
          <cell r="AM2492">
            <v>59</v>
          </cell>
          <cell r="AN2492">
            <v>24</v>
          </cell>
          <cell r="AO2492">
            <v>65</v>
          </cell>
          <cell r="AP2492">
            <v>42.5</v>
          </cell>
          <cell r="AQ2492">
            <v>70</v>
          </cell>
          <cell r="AR2492">
            <v>51</v>
          </cell>
          <cell r="AS2492">
            <v>29</v>
          </cell>
          <cell r="AT2492">
            <v>13</v>
          </cell>
          <cell r="AU2492">
            <v>62</v>
          </cell>
          <cell r="AV2492">
            <v>27</v>
          </cell>
          <cell r="AW2492">
            <v>63</v>
          </cell>
          <cell r="AX2492">
            <v>30</v>
          </cell>
          <cell r="AY2492">
            <v>60</v>
          </cell>
          <cell r="AZ2492">
            <v>33</v>
          </cell>
        </row>
        <row r="2493">
          <cell r="B2493">
            <v>36898</v>
          </cell>
          <cell r="C2493">
            <v>51</v>
          </cell>
          <cell r="D2493">
            <v>19</v>
          </cell>
          <cell r="E2493">
            <v>70</v>
          </cell>
          <cell r="F2493">
            <v>49</v>
          </cell>
          <cell r="G2493">
            <v>51</v>
          </cell>
          <cell r="H2493">
            <v>19</v>
          </cell>
          <cell r="I2493">
            <v>67</v>
          </cell>
          <cell r="J2493">
            <v>44</v>
          </cell>
          <cell r="K2493">
            <v>41</v>
          </cell>
          <cell r="L2493">
            <v>17</v>
          </cell>
          <cell r="M2493">
            <v>44</v>
          </cell>
          <cell r="N2493">
            <v>22</v>
          </cell>
          <cell r="O2493">
            <v>43</v>
          </cell>
          <cell r="P2493">
            <v>23</v>
          </cell>
          <cell r="Q2493">
            <v>42</v>
          </cell>
          <cell r="R2493">
            <v>18</v>
          </cell>
          <cell r="S2493">
            <v>58</v>
          </cell>
          <cell r="T2493">
            <v>23</v>
          </cell>
          <cell r="U2493">
            <v>58</v>
          </cell>
          <cell r="V2493">
            <v>24</v>
          </cell>
          <cell r="W2493">
            <v>52</v>
          </cell>
          <cell r="X2493">
            <v>24</v>
          </cell>
          <cell r="Y2493">
            <v>56</v>
          </cell>
          <cell r="Z2493">
            <v>24</v>
          </cell>
          <cell r="AA2493">
            <v>59</v>
          </cell>
          <cell r="AB2493">
            <v>26</v>
          </cell>
          <cell r="AC2493">
            <v>55</v>
          </cell>
          <cell r="AD2493">
            <v>28</v>
          </cell>
          <cell r="AE2493">
            <v>57</v>
          </cell>
          <cell r="AF2493">
            <v>25</v>
          </cell>
          <cell r="AG2493">
            <v>60</v>
          </cell>
          <cell r="AH2493">
            <v>30</v>
          </cell>
          <cell r="AI2493">
            <v>57</v>
          </cell>
          <cell r="AJ2493">
            <v>32</v>
          </cell>
          <cell r="AK2493">
            <v>63</v>
          </cell>
          <cell r="AL2493">
            <v>30</v>
          </cell>
          <cell r="AM2493">
            <v>63</v>
          </cell>
          <cell r="AN2493">
            <v>26</v>
          </cell>
          <cell r="AO2493">
            <v>69.5</v>
          </cell>
          <cell r="AP2493">
            <v>42</v>
          </cell>
          <cell r="AQ2493">
            <v>71</v>
          </cell>
          <cell r="AR2493">
            <v>47</v>
          </cell>
          <cell r="AS2493">
            <v>30</v>
          </cell>
          <cell r="AT2493">
            <v>11</v>
          </cell>
          <cell r="AU2493">
            <v>68</v>
          </cell>
          <cell r="AV2493">
            <v>30</v>
          </cell>
          <cell r="AW2493">
            <v>70</v>
          </cell>
          <cell r="AX2493">
            <v>31</v>
          </cell>
          <cell r="AY2493">
            <v>65</v>
          </cell>
          <cell r="AZ2493">
            <v>39</v>
          </cell>
        </row>
        <row r="2494">
          <cell r="B2494">
            <v>36899</v>
          </cell>
          <cell r="C2494">
            <v>50</v>
          </cell>
          <cell r="D2494">
            <v>17</v>
          </cell>
          <cell r="E2494">
            <v>75</v>
          </cell>
          <cell r="F2494">
            <v>51</v>
          </cell>
          <cell r="G2494">
            <v>50</v>
          </cell>
          <cell r="H2494">
            <v>17</v>
          </cell>
          <cell r="I2494">
            <v>70</v>
          </cell>
          <cell r="J2494">
            <v>47</v>
          </cell>
          <cell r="K2494">
            <v>34</v>
          </cell>
          <cell r="L2494">
            <v>20</v>
          </cell>
          <cell r="M2494">
            <v>39</v>
          </cell>
          <cell r="N2494">
            <v>28</v>
          </cell>
          <cell r="O2494">
            <v>37</v>
          </cell>
          <cell r="P2494">
            <v>26</v>
          </cell>
          <cell r="Q2494">
            <v>37</v>
          </cell>
          <cell r="R2494">
            <v>18</v>
          </cell>
          <cell r="S2494">
            <v>48</v>
          </cell>
          <cell r="T2494">
            <v>40</v>
          </cell>
          <cell r="U2494">
            <v>46</v>
          </cell>
          <cell r="V2494">
            <v>43</v>
          </cell>
          <cell r="W2494">
            <v>38</v>
          </cell>
          <cell r="X2494">
            <v>36</v>
          </cell>
          <cell r="Y2494">
            <v>44</v>
          </cell>
          <cell r="Z2494">
            <v>38</v>
          </cell>
          <cell r="AA2494">
            <v>44</v>
          </cell>
          <cell r="AB2494">
            <v>40</v>
          </cell>
          <cell r="AC2494">
            <v>50</v>
          </cell>
          <cell r="AD2494">
            <v>41</v>
          </cell>
          <cell r="AE2494">
            <v>50</v>
          </cell>
          <cell r="AF2494">
            <v>41</v>
          </cell>
          <cell r="AG2494">
            <v>62</v>
          </cell>
          <cell r="AH2494">
            <v>38</v>
          </cell>
          <cell r="AI2494">
            <v>48</v>
          </cell>
          <cell r="AJ2494">
            <v>29</v>
          </cell>
          <cell r="AK2494">
            <v>52</v>
          </cell>
          <cell r="AL2494">
            <v>49</v>
          </cell>
          <cell r="AM2494">
            <v>56</v>
          </cell>
          <cell r="AN2494">
            <v>47</v>
          </cell>
          <cell r="AO2494">
            <v>56</v>
          </cell>
          <cell r="AP2494">
            <v>50.5</v>
          </cell>
          <cell r="AQ2494">
            <v>57</v>
          </cell>
          <cell r="AR2494">
            <v>51</v>
          </cell>
          <cell r="AS2494">
            <v>34</v>
          </cell>
          <cell r="AT2494">
            <v>25</v>
          </cell>
          <cell r="AU2494">
            <v>74</v>
          </cell>
          <cell r="AV2494">
            <v>44</v>
          </cell>
          <cell r="AW2494">
            <v>70</v>
          </cell>
          <cell r="AX2494">
            <v>46</v>
          </cell>
          <cell r="AY2494">
            <v>67</v>
          </cell>
          <cell r="AZ2494">
            <v>55</v>
          </cell>
        </row>
        <row r="2495">
          <cell r="B2495">
            <v>36900</v>
          </cell>
          <cell r="C2495">
            <v>39</v>
          </cell>
          <cell r="D2495">
            <v>31</v>
          </cell>
          <cell r="E2495">
            <v>56</v>
          </cell>
          <cell r="F2495">
            <v>54</v>
          </cell>
          <cell r="G2495">
            <v>39</v>
          </cell>
          <cell r="H2495">
            <v>31</v>
          </cell>
          <cell r="I2495">
            <v>55</v>
          </cell>
          <cell r="J2495">
            <v>50</v>
          </cell>
          <cell r="K2495">
            <v>27</v>
          </cell>
          <cell r="L2495">
            <v>26</v>
          </cell>
          <cell r="M2495">
            <v>32</v>
          </cell>
          <cell r="N2495">
            <v>32</v>
          </cell>
          <cell r="O2495">
            <v>31</v>
          </cell>
          <cell r="P2495">
            <v>29</v>
          </cell>
          <cell r="Q2495">
            <v>33</v>
          </cell>
          <cell r="R2495">
            <v>18</v>
          </cell>
          <cell r="S2495">
            <v>38</v>
          </cell>
          <cell r="T2495">
            <v>31</v>
          </cell>
          <cell r="U2495">
            <v>38</v>
          </cell>
          <cell r="V2495">
            <v>35</v>
          </cell>
          <cell r="W2495">
            <v>28</v>
          </cell>
          <cell r="X2495">
            <v>24</v>
          </cell>
          <cell r="Y2495">
            <v>40</v>
          </cell>
          <cell r="Z2495">
            <v>25</v>
          </cell>
          <cell r="AA2495">
            <v>41</v>
          </cell>
          <cell r="AB2495">
            <v>32</v>
          </cell>
          <cell r="AC2495">
            <v>42</v>
          </cell>
          <cell r="AD2495">
            <v>33</v>
          </cell>
          <cell r="AE2495">
            <v>45</v>
          </cell>
          <cell r="AF2495">
            <v>34</v>
          </cell>
          <cell r="AG2495">
            <v>46</v>
          </cell>
          <cell r="AH2495">
            <v>33</v>
          </cell>
          <cell r="AI2495">
            <v>37</v>
          </cell>
          <cell r="AJ2495">
            <v>25</v>
          </cell>
          <cell r="AK2495">
            <v>43</v>
          </cell>
          <cell r="AL2495">
            <v>28</v>
          </cell>
          <cell r="AM2495">
            <v>44</v>
          </cell>
          <cell r="AN2495">
            <v>28</v>
          </cell>
          <cell r="AO2495">
            <v>59</v>
          </cell>
          <cell r="AP2495">
            <v>44</v>
          </cell>
          <cell r="AQ2495">
            <v>63</v>
          </cell>
          <cell r="AR2495">
            <v>48</v>
          </cell>
          <cell r="AS2495">
            <v>26</v>
          </cell>
          <cell r="AT2495">
            <v>25</v>
          </cell>
          <cell r="AU2495">
            <v>58</v>
          </cell>
          <cell r="AV2495">
            <v>44</v>
          </cell>
          <cell r="AW2495">
            <v>55</v>
          </cell>
          <cell r="AX2495">
            <v>43</v>
          </cell>
          <cell r="AY2495">
            <v>52</v>
          </cell>
          <cell r="AZ2495">
            <v>42</v>
          </cell>
        </row>
        <row r="2496">
          <cell r="B2496">
            <v>36901</v>
          </cell>
          <cell r="C2496">
            <v>40</v>
          </cell>
          <cell r="D2496">
            <v>26</v>
          </cell>
          <cell r="E2496">
            <v>62</v>
          </cell>
          <cell r="F2496">
            <v>50</v>
          </cell>
          <cell r="G2496">
            <v>40</v>
          </cell>
          <cell r="H2496">
            <v>26</v>
          </cell>
          <cell r="I2496">
            <v>60</v>
          </cell>
          <cell r="J2496">
            <v>38</v>
          </cell>
          <cell r="K2496">
            <v>32</v>
          </cell>
          <cell r="L2496">
            <v>21</v>
          </cell>
          <cell r="M2496">
            <v>37</v>
          </cell>
          <cell r="N2496">
            <v>24</v>
          </cell>
          <cell r="O2496">
            <v>43</v>
          </cell>
          <cell r="P2496">
            <v>25</v>
          </cell>
          <cell r="Q2496">
            <v>49</v>
          </cell>
          <cell r="R2496">
            <v>28</v>
          </cell>
          <cell r="S2496">
            <v>52</v>
          </cell>
          <cell r="T2496">
            <v>27</v>
          </cell>
          <cell r="U2496">
            <v>47</v>
          </cell>
          <cell r="V2496">
            <v>29</v>
          </cell>
          <cell r="W2496">
            <v>56</v>
          </cell>
          <cell r="X2496">
            <v>21</v>
          </cell>
          <cell r="Y2496">
            <v>56</v>
          </cell>
          <cell r="Z2496">
            <v>23</v>
          </cell>
          <cell r="AA2496">
            <v>57</v>
          </cell>
          <cell r="AB2496">
            <v>23</v>
          </cell>
          <cell r="AC2496">
            <v>58</v>
          </cell>
          <cell r="AD2496">
            <v>23</v>
          </cell>
          <cell r="AE2496">
            <v>58</v>
          </cell>
          <cell r="AF2496">
            <v>24</v>
          </cell>
          <cell r="AG2496">
            <v>58</v>
          </cell>
          <cell r="AH2496">
            <v>22</v>
          </cell>
          <cell r="AI2496">
            <v>49</v>
          </cell>
          <cell r="AJ2496">
            <v>24</v>
          </cell>
          <cell r="AK2496">
            <v>49</v>
          </cell>
          <cell r="AL2496">
            <v>25</v>
          </cell>
          <cell r="AM2496">
            <v>50</v>
          </cell>
          <cell r="AN2496">
            <v>20</v>
          </cell>
          <cell r="AO2496">
            <v>55.5</v>
          </cell>
          <cell r="AP2496">
            <v>44.5</v>
          </cell>
          <cell r="AQ2496">
            <v>58</v>
          </cell>
          <cell r="AR2496">
            <v>50</v>
          </cell>
          <cell r="AS2496">
            <v>20</v>
          </cell>
          <cell r="AT2496">
            <v>7</v>
          </cell>
          <cell r="AU2496">
            <v>56</v>
          </cell>
          <cell r="AV2496">
            <v>30</v>
          </cell>
          <cell r="AW2496">
            <v>61</v>
          </cell>
          <cell r="AX2496">
            <v>32</v>
          </cell>
          <cell r="AY2496">
            <v>60</v>
          </cell>
          <cell r="AZ2496">
            <v>34</v>
          </cell>
        </row>
        <row r="2497">
          <cell r="B2497">
            <v>36902</v>
          </cell>
          <cell r="C2497">
            <v>39</v>
          </cell>
          <cell r="D2497">
            <v>28</v>
          </cell>
          <cell r="E2497">
            <v>70</v>
          </cell>
          <cell r="F2497">
            <v>48</v>
          </cell>
          <cell r="G2497">
            <v>39</v>
          </cell>
          <cell r="H2497">
            <v>28</v>
          </cell>
          <cell r="I2497">
            <v>69</v>
          </cell>
          <cell r="J2497">
            <v>39</v>
          </cell>
          <cell r="K2497">
            <v>44</v>
          </cell>
          <cell r="L2497">
            <v>18</v>
          </cell>
          <cell r="M2497">
            <v>50</v>
          </cell>
          <cell r="N2497">
            <v>28</v>
          </cell>
          <cell r="O2497">
            <v>56</v>
          </cell>
          <cell r="P2497">
            <v>29</v>
          </cell>
          <cell r="Q2497">
            <v>59</v>
          </cell>
          <cell r="R2497">
            <v>26</v>
          </cell>
          <cell r="S2497">
            <v>63</v>
          </cell>
          <cell r="T2497">
            <v>24</v>
          </cell>
          <cell r="U2497">
            <v>63</v>
          </cell>
          <cell r="V2497">
            <v>26</v>
          </cell>
          <cell r="W2497">
            <v>46</v>
          </cell>
          <cell r="X2497">
            <v>19</v>
          </cell>
          <cell r="Y2497">
            <v>57</v>
          </cell>
          <cell r="Z2497">
            <v>27</v>
          </cell>
          <cell r="AA2497">
            <v>66</v>
          </cell>
          <cell r="AB2497">
            <v>28</v>
          </cell>
          <cell r="AC2497">
            <v>57</v>
          </cell>
          <cell r="AD2497">
            <v>27</v>
          </cell>
          <cell r="AE2497">
            <v>61</v>
          </cell>
          <cell r="AF2497">
            <v>24</v>
          </cell>
          <cell r="AG2497">
            <v>63</v>
          </cell>
          <cell r="AH2497">
            <v>26</v>
          </cell>
          <cell r="AI2497">
            <v>45</v>
          </cell>
          <cell r="AJ2497">
            <v>28</v>
          </cell>
          <cell r="AK2497">
            <v>47</v>
          </cell>
          <cell r="AL2497">
            <v>27</v>
          </cell>
          <cell r="AM2497">
            <v>50</v>
          </cell>
          <cell r="AN2497">
            <v>21</v>
          </cell>
          <cell r="AO2497">
            <v>54.5</v>
          </cell>
          <cell r="AP2497">
            <v>46.5</v>
          </cell>
          <cell r="AQ2497">
            <v>55</v>
          </cell>
          <cell r="AR2497">
            <v>48</v>
          </cell>
          <cell r="AS2497">
            <v>37</v>
          </cell>
          <cell r="AT2497">
            <v>11</v>
          </cell>
          <cell r="AU2497">
            <v>68</v>
          </cell>
          <cell r="AV2497">
            <v>40</v>
          </cell>
          <cell r="AW2497">
            <v>71</v>
          </cell>
          <cell r="AX2497">
            <v>42</v>
          </cell>
          <cell r="AY2497">
            <v>70</v>
          </cell>
          <cell r="AZ2497">
            <v>43</v>
          </cell>
        </row>
        <row r="2498">
          <cell r="B2498">
            <v>36903</v>
          </cell>
          <cell r="C2498">
            <v>30</v>
          </cell>
          <cell r="D2498">
            <v>30</v>
          </cell>
          <cell r="E2498">
            <v>53</v>
          </cell>
          <cell r="F2498">
            <v>49</v>
          </cell>
          <cell r="G2498">
            <v>30</v>
          </cell>
          <cell r="H2498">
            <v>30</v>
          </cell>
          <cell r="I2498">
            <v>55</v>
          </cell>
          <cell r="J2498">
            <v>43</v>
          </cell>
          <cell r="K2498">
            <v>40</v>
          </cell>
          <cell r="L2498">
            <v>19</v>
          </cell>
          <cell r="M2498">
            <v>43</v>
          </cell>
          <cell r="N2498">
            <v>24</v>
          </cell>
          <cell r="O2498">
            <v>44</v>
          </cell>
          <cell r="P2498">
            <v>29</v>
          </cell>
          <cell r="Q2498">
            <v>45</v>
          </cell>
          <cell r="R2498">
            <v>34</v>
          </cell>
          <cell r="S2498">
            <v>48</v>
          </cell>
          <cell r="T2498">
            <v>37</v>
          </cell>
          <cell r="U2498">
            <v>43</v>
          </cell>
          <cell r="V2498">
            <v>40</v>
          </cell>
          <cell r="W2498">
            <v>42</v>
          </cell>
          <cell r="X2498">
            <v>35</v>
          </cell>
          <cell r="Y2498">
            <v>46</v>
          </cell>
          <cell r="Z2498">
            <v>38</v>
          </cell>
          <cell r="AA2498">
            <v>55</v>
          </cell>
          <cell r="AB2498">
            <v>44</v>
          </cell>
          <cell r="AC2498">
            <v>43</v>
          </cell>
          <cell r="AD2498">
            <v>39</v>
          </cell>
          <cell r="AE2498">
            <v>46</v>
          </cell>
          <cell r="AF2498">
            <v>41</v>
          </cell>
          <cell r="AG2498">
            <v>50</v>
          </cell>
          <cell r="AH2498">
            <v>45</v>
          </cell>
          <cell r="AI2498">
            <v>42</v>
          </cell>
          <cell r="AJ2498">
            <v>38</v>
          </cell>
          <cell r="AK2498">
            <v>48</v>
          </cell>
          <cell r="AL2498">
            <v>44</v>
          </cell>
          <cell r="AM2498">
            <v>49</v>
          </cell>
          <cell r="AN2498">
            <v>43</v>
          </cell>
          <cell r="AO2498">
            <v>56</v>
          </cell>
          <cell r="AP2498">
            <v>47</v>
          </cell>
          <cell r="AQ2498">
            <v>55</v>
          </cell>
          <cell r="AR2498">
            <v>47</v>
          </cell>
          <cell r="AS2498">
            <v>26</v>
          </cell>
          <cell r="AT2498">
            <v>21</v>
          </cell>
          <cell r="AU2498">
            <v>75</v>
          </cell>
          <cell r="AV2498">
            <v>53</v>
          </cell>
          <cell r="AW2498">
            <v>77</v>
          </cell>
          <cell r="AX2498">
            <v>52</v>
          </cell>
          <cell r="AY2498">
            <v>69</v>
          </cell>
          <cell r="AZ2498">
            <v>55</v>
          </cell>
        </row>
        <row r="2499">
          <cell r="B2499">
            <v>36904</v>
          </cell>
          <cell r="C2499">
            <v>33</v>
          </cell>
          <cell r="D2499">
            <v>22</v>
          </cell>
          <cell r="E2499">
            <v>57</v>
          </cell>
          <cell r="F2499">
            <v>42</v>
          </cell>
          <cell r="G2499">
            <v>33</v>
          </cell>
          <cell r="H2499">
            <v>22</v>
          </cell>
          <cell r="I2499">
            <v>53</v>
          </cell>
          <cell r="J2499">
            <v>37</v>
          </cell>
          <cell r="K2499">
            <v>39</v>
          </cell>
          <cell r="L2499">
            <v>15</v>
          </cell>
          <cell r="M2499">
            <v>41</v>
          </cell>
          <cell r="N2499">
            <v>20</v>
          </cell>
          <cell r="O2499">
            <v>46</v>
          </cell>
          <cell r="P2499">
            <v>18</v>
          </cell>
          <cell r="Q2499">
            <v>47</v>
          </cell>
          <cell r="R2499">
            <v>25</v>
          </cell>
          <cell r="S2499">
            <v>50</v>
          </cell>
          <cell r="T2499">
            <v>26</v>
          </cell>
          <cell r="U2499">
            <v>45</v>
          </cell>
          <cell r="V2499">
            <v>37</v>
          </cell>
          <cell r="W2499">
            <v>52</v>
          </cell>
          <cell r="X2499">
            <v>30</v>
          </cell>
          <cell r="Y2499">
            <v>52</v>
          </cell>
          <cell r="Z2499">
            <v>31</v>
          </cell>
          <cell r="AA2499">
            <v>56</v>
          </cell>
          <cell r="AB2499">
            <v>34</v>
          </cell>
          <cell r="AC2499">
            <v>55</v>
          </cell>
          <cell r="AD2499">
            <v>32</v>
          </cell>
          <cell r="AE2499">
            <v>58</v>
          </cell>
          <cell r="AF2499">
            <v>38</v>
          </cell>
          <cell r="AG2499">
            <v>63</v>
          </cell>
          <cell r="AH2499">
            <v>40</v>
          </cell>
          <cell r="AI2499">
            <v>56</v>
          </cell>
          <cell r="AJ2499">
            <v>31</v>
          </cell>
          <cell r="AK2499">
            <v>59</v>
          </cell>
          <cell r="AL2499">
            <v>37</v>
          </cell>
          <cell r="AM2499">
            <v>61</v>
          </cell>
          <cell r="AN2499">
            <v>30</v>
          </cell>
          <cell r="AO2499">
            <v>58.5</v>
          </cell>
          <cell r="AP2499">
            <v>40</v>
          </cell>
          <cell r="AQ2499">
            <v>61</v>
          </cell>
          <cell r="AR2499">
            <v>43</v>
          </cell>
          <cell r="AS2499">
            <v>31</v>
          </cell>
          <cell r="AT2499">
            <v>5</v>
          </cell>
          <cell r="AU2499">
            <v>63</v>
          </cell>
          <cell r="AV2499">
            <v>46</v>
          </cell>
          <cell r="AW2499">
            <v>66</v>
          </cell>
          <cell r="AX2499">
            <v>46</v>
          </cell>
          <cell r="AY2499">
            <v>60</v>
          </cell>
          <cell r="AZ2499">
            <v>42</v>
          </cell>
        </row>
        <row r="2500">
          <cell r="B2500">
            <v>36905</v>
          </cell>
          <cell r="C2500">
            <v>33</v>
          </cell>
          <cell r="D2500">
            <v>22</v>
          </cell>
          <cell r="E2500">
            <v>57</v>
          </cell>
          <cell r="F2500">
            <v>42</v>
          </cell>
          <cell r="G2500">
            <v>33</v>
          </cell>
          <cell r="H2500">
            <v>22</v>
          </cell>
          <cell r="I2500">
            <v>53</v>
          </cell>
          <cell r="J2500">
            <v>37</v>
          </cell>
          <cell r="K2500">
            <v>39</v>
          </cell>
          <cell r="L2500">
            <v>15</v>
          </cell>
          <cell r="M2500">
            <v>41</v>
          </cell>
          <cell r="N2500">
            <v>20</v>
          </cell>
          <cell r="O2500">
            <v>46</v>
          </cell>
          <cell r="P2500">
            <v>18</v>
          </cell>
          <cell r="Q2500">
            <v>47</v>
          </cell>
          <cell r="R2500">
            <v>25</v>
          </cell>
          <cell r="S2500">
            <v>50</v>
          </cell>
          <cell r="T2500">
            <v>26</v>
          </cell>
          <cell r="U2500">
            <v>45</v>
          </cell>
          <cell r="V2500">
            <v>37</v>
          </cell>
          <cell r="W2500">
            <v>52</v>
          </cell>
          <cell r="X2500">
            <v>30</v>
          </cell>
          <cell r="Y2500">
            <v>52</v>
          </cell>
          <cell r="Z2500">
            <v>31</v>
          </cell>
          <cell r="AA2500">
            <v>56</v>
          </cell>
          <cell r="AB2500">
            <v>34</v>
          </cell>
          <cell r="AC2500">
            <v>55</v>
          </cell>
          <cell r="AD2500">
            <v>32</v>
          </cell>
          <cell r="AE2500">
            <v>58</v>
          </cell>
          <cell r="AF2500">
            <v>38</v>
          </cell>
          <cell r="AG2500">
            <v>63</v>
          </cell>
          <cell r="AH2500">
            <v>40</v>
          </cell>
          <cell r="AI2500">
            <v>56</v>
          </cell>
          <cell r="AJ2500">
            <v>31</v>
          </cell>
          <cell r="AK2500">
            <v>59</v>
          </cell>
          <cell r="AL2500">
            <v>37</v>
          </cell>
          <cell r="AM2500">
            <v>61</v>
          </cell>
          <cell r="AN2500">
            <v>30</v>
          </cell>
          <cell r="AO2500">
            <v>58.5</v>
          </cell>
          <cell r="AP2500">
            <v>40</v>
          </cell>
          <cell r="AQ2500">
            <v>61</v>
          </cell>
          <cell r="AR2500">
            <v>43</v>
          </cell>
          <cell r="AS2500">
            <v>31</v>
          </cell>
          <cell r="AT2500">
            <v>5</v>
          </cell>
          <cell r="AU2500">
            <v>63</v>
          </cell>
          <cell r="AV2500">
            <v>46</v>
          </cell>
          <cell r="AW2500">
            <v>66</v>
          </cell>
          <cell r="AX2500">
            <v>46</v>
          </cell>
          <cell r="AY2500">
            <v>60</v>
          </cell>
          <cell r="AZ2500">
            <v>42</v>
          </cell>
        </row>
        <row r="2501">
          <cell r="B2501">
            <v>36906</v>
          </cell>
          <cell r="C2501">
            <v>27</v>
          </cell>
          <cell r="D2501">
            <v>4</v>
          </cell>
          <cell r="E2501">
            <v>58</v>
          </cell>
          <cell r="F2501">
            <v>40</v>
          </cell>
          <cell r="G2501">
            <v>27</v>
          </cell>
          <cell r="H2501">
            <v>4</v>
          </cell>
          <cell r="I2501">
            <v>59</v>
          </cell>
          <cell r="J2501">
            <v>35</v>
          </cell>
          <cell r="K2501">
            <v>35</v>
          </cell>
          <cell r="L2501">
            <v>32</v>
          </cell>
          <cell r="M2501">
            <v>40</v>
          </cell>
          <cell r="N2501">
            <v>37</v>
          </cell>
          <cell r="O2501">
            <v>42</v>
          </cell>
          <cell r="P2501">
            <v>37</v>
          </cell>
          <cell r="Q2501">
            <v>43</v>
          </cell>
          <cell r="R2501">
            <v>37</v>
          </cell>
          <cell r="S2501">
            <v>59</v>
          </cell>
          <cell r="T2501">
            <v>37</v>
          </cell>
          <cell r="U2501">
            <v>61</v>
          </cell>
          <cell r="V2501">
            <v>41</v>
          </cell>
          <cell r="W2501">
            <v>60</v>
          </cell>
          <cell r="X2501">
            <v>37</v>
          </cell>
          <cell r="Y2501">
            <v>58</v>
          </cell>
          <cell r="Z2501">
            <v>38</v>
          </cell>
          <cell r="AA2501">
            <v>64</v>
          </cell>
          <cell r="AB2501">
            <v>41</v>
          </cell>
          <cell r="AC2501">
            <v>67</v>
          </cell>
          <cell r="AD2501">
            <v>39</v>
          </cell>
          <cell r="AE2501">
            <v>68</v>
          </cell>
          <cell r="AF2501">
            <v>40</v>
          </cell>
          <cell r="AG2501">
            <v>71</v>
          </cell>
          <cell r="AH2501">
            <v>47</v>
          </cell>
          <cell r="AI2501">
            <v>67</v>
          </cell>
          <cell r="AJ2501">
            <v>46</v>
          </cell>
          <cell r="AK2501">
            <v>58</v>
          </cell>
          <cell r="AL2501">
            <v>50</v>
          </cell>
          <cell r="AM2501">
            <v>63</v>
          </cell>
          <cell r="AN2501">
            <v>44</v>
          </cell>
          <cell r="AO2501">
            <v>53.5</v>
          </cell>
          <cell r="AP2501">
            <v>39</v>
          </cell>
          <cell r="AQ2501">
            <v>58</v>
          </cell>
          <cell r="AR2501">
            <v>44</v>
          </cell>
          <cell r="AS2501">
            <v>33</v>
          </cell>
          <cell r="AT2501">
            <v>26</v>
          </cell>
          <cell r="AU2501">
            <v>75</v>
          </cell>
          <cell r="AV2501">
            <v>48</v>
          </cell>
          <cell r="AW2501">
            <v>78</v>
          </cell>
          <cell r="AX2501">
            <v>54</v>
          </cell>
          <cell r="AY2501">
            <v>74</v>
          </cell>
          <cell r="AZ2501">
            <v>49</v>
          </cell>
        </row>
        <row r="2502">
          <cell r="B2502">
            <v>36907</v>
          </cell>
          <cell r="C2502">
            <v>26</v>
          </cell>
          <cell r="D2502">
            <v>22</v>
          </cell>
          <cell r="E2502">
            <v>48</v>
          </cell>
          <cell r="F2502">
            <v>43</v>
          </cell>
          <cell r="G2502">
            <v>26</v>
          </cell>
          <cell r="H2502">
            <v>22</v>
          </cell>
          <cell r="I2502">
            <v>48</v>
          </cell>
          <cell r="J2502">
            <v>41</v>
          </cell>
          <cell r="K2502">
            <v>41</v>
          </cell>
          <cell r="L2502">
            <v>32</v>
          </cell>
          <cell r="M2502">
            <v>46</v>
          </cell>
          <cell r="N2502">
            <v>33</v>
          </cell>
          <cell r="O2502">
            <v>48</v>
          </cell>
          <cell r="P2502">
            <v>30</v>
          </cell>
          <cell r="Q2502">
            <v>49</v>
          </cell>
          <cell r="R2502">
            <v>34</v>
          </cell>
          <cell r="S2502">
            <v>51</v>
          </cell>
          <cell r="T2502">
            <v>34</v>
          </cell>
          <cell r="U2502">
            <v>51</v>
          </cell>
          <cell r="V2502">
            <v>39</v>
          </cell>
          <cell r="W2502">
            <v>43</v>
          </cell>
          <cell r="X2502">
            <v>37</v>
          </cell>
          <cell r="Y2502">
            <v>51</v>
          </cell>
          <cell r="Z2502">
            <v>37</v>
          </cell>
          <cell r="AA2502">
            <v>58</v>
          </cell>
          <cell r="AB2502">
            <v>39</v>
          </cell>
          <cell r="AC2502">
            <v>59</v>
          </cell>
          <cell r="AD2502">
            <v>38</v>
          </cell>
          <cell r="AE2502">
            <v>61</v>
          </cell>
          <cell r="AF2502">
            <v>46</v>
          </cell>
          <cell r="AG2502">
            <v>63</v>
          </cell>
          <cell r="AH2502">
            <v>54</v>
          </cell>
          <cell r="AI2502">
            <v>51</v>
          </cell>
          <cell r="AJ2502">
            <v>41</v>
          </cell>
          <cell r="AK2502">
            <v>53</v>
          </cell>
          <cell r="AL2502">
            <v>47</v>
          </cell>
          <cell r="AM2502">
            <v>54</v>
          </cell>
          <cell r="AN2502">
            <v>47</v>
          </cell>
          <cell r="AO2502">
            <v>55</v>
          </cell>
          <cell r="AP2502">
            <v>37</v>
          </cell>
          <cell r="AQ2502">
            <v>60</v>
          </cell>
          <cell r="AR2502">
            <v>42</v>
          </cell>
          <cell r="AS2502">
            <v>39</v>
          </cell>
          <cell r="AT2502">
            <v>32</v>
          </cell>
          <cell r="AU2502">
            <v>72</v>
          </cell>
          <cell r="AV2502">
            <v>52</v>
          </cell>
          <cell r="AW2502">
            <v>77</v>
          </cell>
          <cell r="AX2502">
            <v>57</v>
          </cell>
          <cell r="AY2502">
            <v>78</v>
          </cell>
          <cell r="AZ2502">
            <v>56</v>
          </cell>
        </row>
        <row r="2503">
          <cell r="B2503">
            <v>36908</v>
          </cell>
          <cell r="C2503">
            <v>25</v>
          </cell>
          <cell r="D2503">
            <v>0</v>
          </cell>
          <cell r="E2503">
            <v>55</v>
          </cell>
          <cell r="F2503">
            <v>37</v>
          </cell>
          <cell r="G2503">
            <v>25</v>
          </cell>
          <cell r="H2503">
            <v>0</v>
          </cell>
          <cell r="I2503">
            <v>48</v>
          </cell>
          <cell r="J2503">
            <v>36</v>
          </cell>
          <cell r="K2503">
            <v>38</v>
          </cell>
          <cell r="L2503">
            <v>26</v>
          </cell>
          <cell r="M2503">
            <v>42</v>
          </cell>
          <cell r="N2503">
            <v>30</v>
          </cell>
          <cell r="O2503">
            <v>43</v>
          </cell>
          <cell r="P2503">
            <v>33</v>
          </cell>
          <cell r="Q2503">
            <v>45</v>
          </cell>
          <cell r="R2503">
            <v>33</v>
          </cell>
          <cell r="S2503">
            <v>47</v>
          </cell>
          <cell r="T2503">
            <v>26</v>
          </cell>
          <cell r="U2503">
            <v>45</v>
          </cell>
          <cell r="V2503">
            <v>32</v>
          </cell>
          <cell r="W2503">
            <v>50</v>
          </cell>
          <cell r="X2503">
            <v>28</v>
          </cell>
          <cell r="Y2503">
            <v>47</v>
          </cell>
          <cell r="Z2503">
            <v>29</v>
          </cell>
          <cell r="AA2503">
            <v>51</v>
          </cell>
          <cell r="AB2503">
            <v>32</v>
          </cell>
          <cell r="AC2503">
            <v>49</v>
          </cell>
          <cell r="AD2503">
            <v>38</v>
          </cell>
          <cell r="AE2503">
            <v>57</v>
          </cell>
          <cell r="AF2503">
            <v>48</v>
          </cell>
          <cell r="AG2503">
            <v>55</v>
          </cell>
          <cell r="AH2503">
            <v>48</v>
          </cell>
          <cell r="AI2503">
            <v>48</v>
          </cell>
          <cell r="AJ2503">
            <v>40</v>
          </cell>
          <cell r="AK2503">
            <v>52</v>
          </cell>
          <cell r="AL2503">
            <v>44</v>
          </cell>
          <cell r="AM2503">
            <v>53</v>
          </cell>
          <cell r="AN2503">
            <v>43</v>
          </cell>
          <cell r="AO2503">
            <v>56.5</v>
          </cell>
          <cell r="AP2503">
            <v>35.5</v>
          </cell>
          <cell r="AQ2503">
            <v>62</v>
          </cell>
          <cell r="AR2503">
            <v>40</v>
          </cell>
          <cell r="AS2503">
            <v>34</v>
          </cell>
          <cell r="AT2503">
            <v>32</v>
          </cell>
          <cell r="AU2503">
            <v>77</v>
          </cell>
          <cell r="AV2503">
            <v>57</v>
          </cell>
          <cell r="AW2503">
            <v>79</v>
          </cell>
          <cell r="AX2503">
            <v>58</v>
          </cell>
          <cell r="AY2503">
            <v>76</v>
          </cell>
          <cell r="AZ2503">
            <v>60</v>
          </cell>
        </row>
        <row r="2504">
          <cell r="B2504">
            <v>36909</v>
          </cell>
          <cell r="C2504">
            <v>32</v>
          </cell>
          <cell r="D2504">
            <v>11</v>
          </cell>
          <cell r="E2504">
            <v>57</v>
          </cell>
          <cell r="F2504">
            <v>36</v>
          </cell>
          <cell r="G2504">
            <v>32</v>
          </cell>
          <cell r="H2504">
            <v>11</v>
          </cell>
          <cell r="I2504">
            <v>51</v>
          </cell>
          <cell r="J2504">
            <v>30</v>
          </cell>
          <cell r="K2504">
            <v>35</v>
          </cell>
          <cell r="L2504">
            <v>23</v>
          </cell>
          <cell r="M2504">
            <v>35</v>
          </cell>
          <cell r="N2504">
            <v>28</v>
          </cell>
          <cell r="O2504">
            <v>36</v>
          </cell>
          <cell r="P2504">
            <v>28</v>
          </cell>
          <cell r="Q2504">
            <v>40</v>
          </cell>
          <cell r="R2504">
            <v>34</v>
          </cell>
          <cell r="S2504">
            <v>40</v>
          </cell>
          <cell r="T2504">
            <v>34</v>
          </cell>
          <cell r="U2504">
            <v>42</v>
          </cell>
          <cell r="V2504">
            <v>37</v>
          </cell>
          <cell r="W2504">
            <v>43</v>
          </cell>
          <cell r="X2504">
            <v>39</v>
          </cell>
          <cell r="Y2504">
            <v>42</v>
          </cell>
          <cell r="Z2504">
            <v>38</v>
          </cell>
          <cell r="AA2504">
            <v>46</v>
          </cell>
          <cell r="AB2504">
            <v>41</v>
          </cell>
          <cell r="AC2504">
            <v>46</v>
          </cell>
          <cell r="AD2504">
            <v>43</v>
          </cell>
          <cell r="AE2504">
            <v>59</v>
          </cell>
          <cell r="AF2504">
            <v>50</v>
          </cell>
          <cell r="AG2504">
            <v>67</v>
          </cell>
          <cell r="AH2504">
            <v>50</v>
          </cell>
          <cell r="AI2504">
            <v>50</v>
          </cell>
          <cell r="AJ2504">
            <v>46</v>
          </cell>
          <cell r="AK2504">
            <v>65</v>
          </cell>
          <cell r="AL2504">
            <v>49</v>
          </cell>
          <cell r="AM2504">
            <v>64</v>
          </cell>
          <cell r="AN2504">
            <v>45</v>
          </cell>
          <cell r="AO2504">
            <v>57</v>
          </cell>
          <cell r="AP2504">
            <v>36</v>
          </cell>
          <cell r="AQ2504">
            <v>62</v>
          </cell>
          <cell r="AR2504">
            <v>41</v>
          </cell>
          <cell r="AS2504">
            <v>32</v>
          </cell>
          <cell r="AT2504">
            <v>13</v>
          </cell>
          <cell r="AU2504">
            <v>80</v>
          </cell>
          <cell r="AV2504">
            <v>57</v>
          </cell>
          <cell r="AW2504">
            <v>83</v>
          </cell>
          <cell r="AX2504">
            <v>59</v>
          </cell>
          <cell r="AY2504">
            <v>77</v>
          </cell>
          <cell r="AZ2504">
            <v>62</v>
          </cell>
        </row>
        <row r="2505">
          <cell r="B2505">
            <v>36910</v>
          </cell>
          <cell r="C2505">
            <v>14</v>
          </cell>
          <cell r="D2505">
            <v>39</v>
          </cell>
          <cell r="E2505">
            <v>61</v>
          </cell>
          <cell r="F2505">
            <v>38</v>
          </cell>
          <cell r="G2505">
            <v>14</v>
          </cell>
          <cell r="H2505">
            <v>39</v>
          </cell>
          <cell r="I2505">
            <v>34</v>
          </cell>
          <cell r="J2505">
            <v>59</v>
          </cell>
          <cell r="K2505">
            <v>32</v>
          </cell>
          <cell r="L2505">
            <v>37</v>
          </cell>
          <cell r="M2505">
            <v>35</v>
          </cell>
          <cell r="N2505">
            <v>40</v>
          </cell>
          <cell r="O2505">
            <v>36</v>
          </cell>
          <cell r="P2505">
            <v>41</v>
          </cell>
          <cell r="Q2505">
            <v>41</v>
          </cell>
          <cell r="R2505">
            <v>36</v>
          </cell>
          <cell r="S2505">
            <v>38</v>
          </cell>
          <cell r="T2505">
            <v>44</v>
          </cell>
          <cell r="U2505">
            <v>38</v>
          </cell>
          <cell r="V2505">
            <v>69</v>
          </cell>
          <cell r="W2505">
            <v>35</v>
          </cell>
          <cell r="X2505">
            <v>53</v>
          </cell>
          <cell r="Y2505">
            <v>39</v>
          </cell>
          <cell r="Z2505">
            <v>49</v>
          </cell>
          <cell r="AA2505">
            <v>44</v>
          </cell>
          <cell r="AB2505">
            <v>73</v>
          </cell>
          <cell r="AC2505">
            <v>58</v>
          </cell>
          <cell r="AD2505">
            <v>44</v>
          </cell>
          <cell r="AE2505">
            <v>54</v>
          </cell>
          <cell r="AF2505">
            <v>76</v>
          </cell>
          <cell r="AG2505">
            <v>60</v>
          </cell>
          <cell r="AH2505">
            <v>73</v>
          </cell>
          <cell r="AI2505">
            <v>68</v>
          </cell>
          <cell r="AJ2505">
            <v>41</v>
          </cell>
          <cell r="AK2505">
            <v>37</v>
          </cell>
          <cell r="AL2505">
            <v>69</v>
          </cell>
          <cell r="AM2505">
            <v>39</v>
          </cell>
          <cell r="AN2505">
            <v>73</v>
          </cell>
          <cell r="AO2505">
            <v>49.5</v>
          </cell>
          <cell r="AP2505">
            <v>48</v>
          </cell>
          <cell r="AQ2505">
            <v>64</v>
          </cell>
          <cell r="AR2505">
            <v>43</v>
          </cell>
          <cell r="AS2505">
            <v>20</v>
          </cell>
          <cell r="AT2505">
            <v>33</v>
          </cell>
          <cell r="AU2505">
            <v>64</v>
          </cell>
          <cell r="AV2505">
            <v>84</v>
          </cell>
          <cell r="AW2505">
            <v>85</v>
          </cell>
          <cell r="AX2505">
            <v>57</v>
          </cell>
          <cell r="AY2505">
            <v>61</v>
          </cell>
          <cell r="AZ2505">
            <v>77</v>
          </cell>
        </row>
        <row r="2506">
          <cell r="B2506">
            <v>36911</v>
          </cell>
          <cell r="C2506">
            <v>6</v>
          </cell>
          <cell r="D2506">
            <v>45</v>
          </cell>
          <cell r="E2506">
            <v>66</v>
          </cell>
          <cell r="F2506">
            <v>46</v>
          </cell>
          <cell r="G2506">
            <v>6</v>
          </cell>
          <cell r="H2506">
            <v>45</v>
          </cell>
          <cell r="I2506">
            <v>35</v>
          </cell>
          <cell r="J2506">
            <v>62</v>
          </cell>
          <cell r="K2506">
            <v>20</v>
          </cell>
          <cell r="L2506">
            <v>33</v>
          </cell>
          <cell r="M2506">
            <v>23</v>
          </cell>
          <cell r="N2506">
            <v>36</v>
          </cell>
          <cell r="O2506">
            <v>27</v>
          </cell>
          <cell r="P2506">
            <v>36</v>
          </cell>
          <cell r="Q2506">
            <v>39</v>
          </cell>
          <cell r="R2506">
            <v>33</v>
          </cell>
          <cell r="S2506">
            <v>29</v>
          </cell>
          <cell r="T2506">
            <v>38</v>
          </cell>
          <cell r="U2506">
            <v>32</v>
          </cell>
          <cell r="V2506">
            <v>40</v>
          </cell>
          <cell r="W2506">
            <v>21</v>
          </cell>
          <cell r="X2506">
            <v>36</v>
          </cell>
          <cell r="Y2506">
            <v>25</v>
          </cell>
          <cell r="Z2506">
            <v>39</v>
          </cell>
          <cell r="AA2506">
            <v>29</v>
          </cell>
          <cell r="AB2506">
            <v>44</v>
          </cell>
          <cell r="AC2506">
            <v>57</v>
          </cell>
          <cell r="AD2506">
            <v>31</v>
          </cell>
          <cell r="AE2506">
            <v>27</v>
          </cell>
          <cell r="AF2506">
            <v>54</v>
          </cell>
          <cell r="AG2506">
            <v>29</v>
          </cell>
          <cell r="AH2506">
            <v>61</v>
          </cell>
          <cell r="AI2506">
            <v>41</v>
          </cell>
          <cell r="AJ2506">
            <v>28</v>
          </cell>
          <cell r="AK2506">
            <v>27</v>
          </cell>
          <cell r="AL2506">
            <v>41</v>
          </cell>
          <cell r="AM2506">
            <v>25</v>
          </cell>
          <cell r="AN2506">
            <v>43</v>
          </cell>
          <cell r="AO2506">
            <v>53</v>
          </cell>
          <cell r="AP2506">
            <v>52</v>
          </cell>
          <cell r="AQ2506">
            <v>71</v>
          </cell>
          <cell r="AR2506">
            <v>44</v>
          </cell>
          <cell r="AS2506">
            <v>12</v>
          </cell>
          <cell r="AT2506">
            <v>20</v>
          </cell>
          <cell r="AU2506">
            <v>32</v>
          </cell>
          <cell r="AV2506">
            <v>64</v>
          </cell>
          <cell r="AW2506">
            <v>70</v>
          </cell>
          <cell r="AX2506">
            <v>42</v>
          </cell>
          <cell r="AY2506">
            <v>34</v>
          </cell>
          <cell r="AZ2506">
            <v>63</v>
          </cell>
        </row>
        <row r="2507">
          <cell r="B2507">
            <v>36912</v>
          </cell>
          <cell r="C2507">
            <v>40</v>
          </cell>
          <cell r="D2507">
            <v>6</v>
          </cell>
          <cell r="E2507">
            <v>71</v>
          </cell>
          <cell r="F2507">
            <v>44</v>
          </cell>
          <cell r="G2507">
            <v>40</v>
          </cell>
          <cell r="H2507">
            <v>6</v>
          </cell>
          <cell r="I2507">
            <v>70</v>
          </cell>
          <cell r="J2507">
            <v>35</v>
          </cell>
          <cell r="K2507">
            <v>28</v>
          </cell>
          <cell r="L2507">
            <v>20</v>
          </cell>
          <cell r="M2507">
            <v>29</v>
          </cell>
          <cell r="N2507">
            <v>23</v>
          </cell>
          <cell r="O2507">
            <v>32</v>
          </cell>
          <cell r="P2507">
            <v>20</v>
          </cell>
          <cell r="Q2507">
            <v>33</v>
          </cell>
          <cell r="R2507">
            <v>27</v>
          </cell>
          <cell r="S2507">
            <v>40</v>
          </cell>
          <cell r="T2507">
            <v>29</v>
          </cell>
          <cell r="U2507">
            <v>40</v>
          </cell>
          <cell r="V2507">
            <v>32</v>
          </cell>
          <cell r="W2507">
            <v>41</v>
          </cell>
          <cell r="X2507">
            <v>21</v>
          </cell>
          <cell r="Y2507">
            <v>40</v>
          </cell>
          <cell r="Z2507">
            <v>25</v>
          </cell>
          <cell r="AA2507">
            <v>44</v>
          </cell>
          <cell r="AB2507">
            <v>29</v>
          </cell>
          <cell r="AC2507">
            <v>46</v>
          </cell>
          <cell r="AD2507">
            <v>23</v>
          </cell>
          <cell r="AE2507">
            <v>50</v>
          </cell>
          <cell r="AF2507">
            <v>27</v>
          </cell>
          <cell r="AG2507">
            <v>49</v>
          </cell>
          <cell r="AH2507">
            <v>29</v>
          </cell>
          <cell r="AI2507">
            <v>43</v>
          </cell>
          <cell r="AJ2507">
            <v>23</v>
          </cell>
          <cell r="AK2507">
            <v>48</v>
          </cell>
          <cell r="AL2507">
            <v>27</v>
          </cell>
          <cell r="AM2507">
            <v>47</v>
          </cell>
          <cell r="AN2507">
            <v>25</v>
          </cell>
          <cell r="AO2507">
            <v>65.5</v>
          </cell>
          <cell r="AP2507">
            <v>41</v>
          </cell>
          <cell r="AQ2507">
            <v>70</v>
          </cell>
          <cell r="AR2507">
            <v>47</v>
          </cell>
          <cell r="AS2507">
            <v>26</v>
          </cell>
          <cell r="AT2507">
            <v>12</v>
          </cell>
          <cell r="AU2507">
            <v>52</v>
          </cell>
          <cell r="AV2507">
            <v>32</v>
          </cell>
          <cell r="AW2507">
            <v>55</v>
          </cell>
          <cell r="AX2507">
            <v>34</v>
          </cell>
          <cell r="AY2507">
            <v>50</v>
          </cell>
          <cell r="AZ2507">
            <v>34</v>
          </cell>
        </row>
        <row r="2508">
          <cell r="B2508">
            <v>36913</v>
          </cell>
          <cell r="C2508">
            <v>46</v>
          </cell>
          <cell r="D2508">
            <v>14</v>
          </cell>
          <cell r="E2508">
            <v>72</v>
          </cell>
          <cell r="F2508">
            <v>51</v>
          </cell>
          <cell r="G2508">
            <v>46</v>
          </cell>
          <cell r="H2508">
            <v>14</v>
          </cell>
          <cell r="I2508">
            <v>68</v>
          </cell>
          <cell r="J2508">
            <v>53</v>
          </cell>
          <cell r="K2508">
            <v>32</v>
          </cell>
          <cell r="L2508">
            <v>7</v>
          </cell>
          <cell r="M2508">
            <v>31</v>
          </cell>
          <cell r="N2508">
            <v>14</v>
          </cell>
          <cell r="O2508">
            <v>34</v>
          </cell>
          <cell r="P2508">
            <v>17</v>
          </cell>
          <cell r="Q2508">
            <v>36</v>
          </cell>
          <cell r="R2508">
            <v>21</v>
          </cell>
          <cell r="S2508">
            <v>39</v>
          </cell>
          <cell r="T2508">
            <v>22</v>
          </cell>
          <cell r="U2508">
            <v>35</v>
          </cell>
          <cell r="V2508">
            <v>24</v>
          </cell>
          <cell r="W2508">
            <v>45</v>
          </cell>
          <cell r="X2508">
            <v>21</v>
          </cell>
          <cell r="Y2508">
            <v>42</v>
          </cell>
          <cell r="Z2508">
            <v>24</v>
          </cell>
          <cell r="AA2508">
            <v>46</v>
          </cell>
          <cell r="AB2508">
            <v>23</v>
          </cell>
          <cell r="AC2508">
            <v>49</v>
          </cell>
          <cell r="AD2508">
            <v>25</v>
          </cell>
          <cell r="AE2508">
            <v>52</v>
          </cell>
          <cell r="AF2508">
            <v>26</v>
          </cell>
          <cell r="AG2508">
            <v>47</v>
          </cell>
          <cell r="AH2508">
            <v>27</v>
          </cell>
          <cell r="AI2508">
            <v>49</v>
          </cell>
          <cell r="AJ2508">
            <v>30</v>
          </cell>
          <cell r="AK2508">
            <v>53</v>
          </cell>
          <cell r="AL2508">
            <v>28</v>
          </cell>
          <cell r="AM2508">
            <v>54</v>
          </cell>
          <cell r="AN2508">
            <v>26</v>
          </cell>
          <cell r="AO2508">
            <v>62</v>
          </cell>
          <cell r="AP2508">
            <v>48</v>
          </cell>
          <cell r="AQ2508">
            <v>61</v>
          </cell>
          <cell r="AR2508">
            <v>50</v>
          </cell>
          <cell r="AS2508">
            <v>31</v>
          </cell>
          <cell r="AT2508">
            <v>19</v>
          </cell>
          <cell r="AU2508">
            <v>65</v>
          </cell>
          <cell r="AV2508">
            <v>40</v>
          </cell>
          <cell r="AW2508">
            <v>59</v>
          </cell>
          <cell r="AX2508">
            <v>42</v>
          </cell>
          <cell r="AY2508">
            <v>60</v>
          </cell>
          <cell r="AZ2508">
            <v>39</v>
          </cell>
        </row>
        <row r="2509">
          <cell r="B2509">
            <v>36914</v>
          </cell>
          <cell r="C2509">
            <v>44</v>
          </cell>
          <cell r="D2509">
            <v>22</v>
          </cell>
          <cell r="E2509">
            <v>69.099999999999994</v>
          </cell>
          <cell r="F2509">
            <v>45</v>
          </cell>
          <cell r="G2509">
            <v>44</v>
          </cell>
          <cell r="H2509">
            <v>22</v>
          </cell>
          <cell r="I2509">
            <v>65</v>
          </cell>
          <cell r="J2509">
            <v>46</v>
          </cell>
          <cell r="K2509">
            <v>34</v>
          </cell>
          <cell r="L2509">
            <v>4</v>
          </cell>
          <cell r="M2509">
            <v>35</v>
          </cell>
          <cell r="N2509">
            <v>12</v>
          </cell>
          <cell r="O2509">
            <v>39.9</v>
          </cell>
          <cell r="P2509">
            <v>15.1</v>
          </cell>
          <cell r="Q2509">
            <v>43</v>
          </cell>
          <cell r="R2509">
            <v>21</v>
          </cell>
          <cell r="S2509">
            <v>43</v>
          </cell>
          <cell r="T2509">
            <v>22</v>
          </cell>
          <cell r="U2509">
            <v>37</v>
          </cell>
          <cell r="V2509">
            <v>29</v>
          </cell>
          <cell r="W2509">
            <v>51</v>
          </cell>
          <cell r="X2509">
            <v>19</v>
          </cell>
          <cell r="Y2509">
            <v>51</v>
          </cell>
          <cell r="Z2509">
            <v>23</v>
          </cell>
          <cell r="AA2509">
            <v>50</v>
          </cell>
          <cell r="AB2509">
            <v>25</v>
          </cell>
          <cell r="AC2509">
            <v>54</v>
          </cell>
          <cell r="AD2509">
            <v>25</v>
          </cell>
          <cell r="AE2509">
            <v>56</v>
          </cell>
          <cell r="AF2509">
            <v>33</v>
          </cell>
          <cell r="AG2509">
            <v>57</v>
          </cell>
          <cell r="AH2509">
            <v>38</v>
          </cell>
          <cell r="AI2509">
            <v>53.1</v>
          </cell>
          <cell r="AJ2509">
            <v>27</v>
          </cell>
          <cell r="AK2509">
            <v>58</v>
          </cell>
          <cell r="AL2509">
            <v>30</v>
          </cell>
          <cell r="AM2509">
            <v>55</v>
          </cell>
          <cell r="AN2509">
            <v>28</v>
          </cell>
          <cell r="AO2509">
            <v>63</v>
          </cell>
          <cell r="AP2509">
            <v>44</v>
          </cell>
          <cell r="AQ2509">
            <v>61</v>
          </cell>
          <cell r="AR2509">
            <v>46</v>
          </cell>
          <cell r="AS2509">
            <v>31</v>
          </cell>
          <cell r="AT2509">
            <v>5</v>
          </cell>
          <cell r="AU2509">
            <v>61</v>
          </cell>
          <cell r="AV2509">
            <v>41</v>
          </cell>
          <cell r="AW2509">
            <v>63</v>
          </cell>
          <cell r="AX2509">
            <v>41</v>
          </cell>
          <cell r="AY2509">
            <v>59</v>
          </cell>
          <cell r="AZ2509">
            <v>40</v>
          </cell>
        </row>
        <row r="2510">
          <cell r="B2510">
            <v>36915</v>
          </cell>
          <cell r="C2510">
            <v>43</v>
          </cell>
          <cell r="D2510">
            <v>26</v>
          </cell>
          <cell r="E2510">
            <v>72</v>
          </cell>
          <cell r="F2510">
            <v>46.9</v>
          </cell>
          <cell r="G2510">
            <v>43</v>
          </cell>
          <cell r="H2510">
            <v>26</v>
          </cell>
          <cell r="I2510">
            <v>70</v>
          </cell>
          <cell r="J2510">
            <v>40</v>
          </cell>
          <cell r="K2510">
            <v>38</v>
          </cell>
          <cell r="L2510">
            <v>13</v>
          </cell>
          <cell r="M2510">
            <v>40</v>
          </cell>
          <cell r="N2510">
            <v>22</v>
          </cell>
          <cell r="O2510">
            <v>46.9</v>
          </cell>
          <cell r="P2510">
            <v>24.1</v>
          </cell>
          <cell r="Q2510">
            <v>46.9</v>
          </cell>
          <cell r="R2510">
            <v>27</v>
          </cell>
          <cell r="S2510">
            <v>50</v>
          </cell>
          <cell r="T2510">
            <v>24</v>
          </cell>
          <cell r="U2510">
            <v>45</v>
          </cell>
          <cell r="V2510">
            <v>34</v>
          </cell>
          <cell r="W2510">
            <v>49</v>
          </cell>
          <cell r="X2510">
            <v>33</v>
          </cell>
          <cell r="Y2510">
            <v>54</v>
          </cell>
          <cell r="Z2510">
            <v>30</v>
          </cell>
          <cell r="AA2510">
            <v>56</v>
          </cell>
          <cell r="AB2510">
            <v>26</v>
          </cell>
          <cell r="AC2510">
            <v>55</v>
          </cell>
          <cell r="AD2510">
            <v>26.1</v>
          </cell>
          <cell r="AE2510">
            <v>55</v>
          </cell>
          <cell r="AF2510">
            <v>27</v>
          </cell>
          <cell r="AG2510">
            <v>60</v>
          </cell>
          <cell r="AH2510">
            <v>29</v>
          </cell>
          <cell r="AI2510">
            <v>55</v>
          </cell>
          <cell r="AJ2510">
            <v>36</v>
          </cell>
          <cell r="AK2510">
            <v>57</v>
          </cell>
          <cell r="AL2510">
            <v>35</v>
          </cell>
          <cell r="AM2510">
            <v>54</v>
          </cell>
          <cell r="AN2510">
            <v>34</v>
          </cell>
          <cell r="AO2510">
            <v>53.5</v>
          </cell>
          <cell r="AP2510">
            <v>49</v>
          </cell>
          <cell r="AQ2510">
            <v>57</v>
          </cell>
          <cell r="AR2510">
            <v>50</v>
          </cell>
          <cell r="AS2510">
            <v>37</v>
          </cell>
          <cell r="AT2510">
            <v>19</v>
          </cell>
          <cell r="AU2510">
            <v>67</v>
          </cell>
          <cell r="AV2510">
            <v>35</v>
          </cell>
          <cell r="AW2510">
            <v>66.900000000000006</v>
          </cell>
          <cell r="AX2510">
            <v>39</v>
          </cell>
          <cell r="AY2510">
            <v>62</v>
          </cell>
          <cell r="AZ2510">
            <v>41</v>
          </cell>
        </row>
        <row r="2511">
          <cell r="B2511">
            <v>36916</v>
          </cell>
          <cell r="C2511">
            <v>38</v>
          </cell>
          <cell r="D2511">
            <v>28</v>
          </cell>
          <cell r="E2511">
            <v>62.1</v>
          </cell>
          <cell r="F2511">
            <v>46.9</v>
          </cell>
          <cell r="G2511">
            <v>38</v>
          </cell>
          <cell r="H2511">
            <v>28</v>
          </cell>
          <cell r="I2511">
            <v>60</v>
          </cell>
          <cell r="J2511">
            <v>44</v>
          </cell>
          <cell r="K2511">
            <v>34</v>
          </cell>
          <cell r="L2511">
            <v>21</v>
          </cell>
          <cell r="M2511">
            <v>38</v>
          </cell>
          <cell r="N2511">
            <v>26</v>
          </cell>
          <cell r="O2511">
            <v>41</v>
          </cell>
          <cell r="P2511">
            <v>26.1</v>
          </cell>
          <cell r="Q2511">
            <v>42.1</v>
          </cell>
          <cell r="R2511">
            <v>28</v>
          </cell>
          <cell r="S2511">
            <v>41</v>
          </cell>
          <cell r="T2511">
            <v>29</v>
          </cell>
          <cell r="U2511">
            <v>41</v>
          </cell>
          <cell r="V2511">
            <v>35</v>
          </cell>
          <cell r="W2511">
            <v>34</v>
          </cell>
          <cell r="X2511">
            <v>28</v>
          </cell>
          <cell r="Y2511">
            <v>40</v>
          </cell>
          <cell r="Z2511">
            <v>34</v>
          </cell>
          <cell r="AA2511">
            <v>44</v>
          </cell>
          <cell r="AB2511">
            <v>30</v>
          </cell>
          <cell r="AC2511">
            <v>43</v>
          </cell>
          <cell r="AD2511">
            <v>23</v>
          </cell>
          <cell r="AE2511">
            <v>46</v>
          </cell>
          <cell r="AF2511">
            <v>35</v>
          </cell>
          <cell r="AG2511">
            <v>51</v>
          </cell>
          <cell r="AH2511">
            <v>39</v>
          </cell>
          <cell r="AI2511">
            <v>42.1</v>
          </cell>
          <cell r="AJ2511">
            <v>30</v>
          </cell>
          <cell r="AK2511">
            <v>50</v>
          </cell>
          <cell r="AL2511">
            <v>38</v>
          </cell>
          <cell r="AM2511">
            <v>50</v>
          </cell>
          <cell r="AN2511">
            <v>32</v>
          </cell>
          <cell r="AO2511">
            <v>55</v>
          </cell>
          <cell r="AP2511">
            <v>40</v>
          </cell>
          <cell r="AQ2511">
            <v>57</v>
          </cell>
          <cell r="AR2511">
            <v>43</v>
          </cell>
          <cell r="AS2511">
            <v>33</v>
          </cell>
          <cell r="AT2511">
            <v>30</v>
          </cell>
          <cell r="AU2511">
            <v>63</v>
          </cell>
          <cell r="AV2511">
            <v>39</v>
          </cell>
          <cell r="AW2511">
            <v>64</v>
          </cell>
          <cell r="AX2511">
            <v>42.1</v>
          </cell>
          <cell r="AY2511">
            <v>63</v>
          </cell>
          <cell r="AZ2511">
            <v>43</v>
          </cell>
        </row>
        <row r="2512">
          <cell r="B2512">
            <v>36917</v>
          </cell>
          <cell r="C2512">
            <v>37</v>
          </cell>
          <cell r="D2512">
            <v>8</v>
          </cell>
          <cell r="E2512">
            <v>60</v>
          </cell>
          <cell r="F2512">
            <v>41</v>
          </cell>
          <cell r="G2512">
            <v>37</v>
          </cell>
          <cell r="H2512">
            <v>8</v>
          </cell>
          <cell r="I2512">
            <v>64</v>
          </cell>
          <cell r="J2512">
            <v>33</v>
          </cell>
          <cell r="K2512">
            <v>30</v>
          </cell>
          <cell r="L2512">
            <v>15</v>
          </cell>
          <cell r="M2512">
            <v>33</v>
          </cell>
          <cell r="N2512">
            <v>20</v>
          </cell>
          <cell r="O2512">
            <v>39</v>
          </cell>
          <cell r="P2512">
            <v>19</v>
          </cell>
          <cell r="Q2512">
            <v>39</v>
          </cell>
          <cell r="R2512">
            <v>23</v>
          </cell>
          <cell r="S2512">
            <v>42</v>
          </cell>
          <cell r="T2512">
            <v>21</v>
          </cell>
          <cell r="U2512">
            <v>38</v>
          </cell>
          <cell r="V2512">
            <v>28</v>
          </cell>
          <cell r="W2512">
            <v>48</v>
          </cell>
          <cell r="X2512">
            <v>15</v>
          </cell>
          <cell r="Y2512">
            <v>45</v>
          </cell>
          <cell r="Z2512">
            <v>17</v>
          </cell>
          <cell r="AA2512">
            <v>47</v>
          </cell>
          <cell r="AB2512">
            <v>18</v>
          </cell>
          <cell r="AC2512">
            <v>47</v>
          </cell>
          <cell r="AD2512">
            <v>16</v>
          </cell>
          <cell r="AE2512">
            <v>51</v>
          </cell>
          <cell r="AF2512">
            <v>21</v>
          </cell>
          <cell r="AG2512">
            <v>50</v>
          </cell>
          <cell r="AH2512">
            <v>24</v>
          </cell>
          <cell r="AI2512">
            <v>51</v>
          </cell>
          <cell r="AJ2512">
            <v>24</v>
          </cell>
          <cell r="AK2512">
            <v>55</v>
          </cell>
          <cell r="AL2512">
            <v>24</v>
          </cell>
          <cell r="AM2512">
            <v>54</v>
          </cell>
          <cell r="AN2512">
            <v>20</v>
          </cell>
          <cell r="AO2512">
            <v>52</v>
          </cell>
          <cell r="AP2512">
            <v>43</v>
          </cell>
          <cell r="AQ2512">
            <v>51</v>
          </cell>
          <cell r="AR2512">
            <v>44</v>
          </cell>
          <cell r="AS2512">
            <v>30</v>
          </cell>
          <cell r="AT2512">
            <v>10</v>
          </cell>
          <cell r="AU2512">
            <v>62</v>
          </cell>
          <cell r="AV2512">
            <v>33</v>
          </cell>
          <cell r="AW2512">
            <v>67</v>
          </cell>
          <cell r="AX2512">
            <v>35</v>
          </cell>
          <cell r="AY2512">
            <v>61</v>
          </cell>
          <cell r="AZ2512">
            <v>38</v>
          </cell>
        </row>
        <row r="2513">
          <cell r="B2513">
            <v>36918</v>
          </cell>
          <cell r="C2513">
            <v>30</v>
          </cell>
          <cell r="D2513">
            <v>26</v>
          </cell>
          <cell r="E2513">
            <v>55</v>
          </cell>
          <cell r="F2513">
            <v>44</v>
          </cell>
          <cell r="G2513">
            <v>30</v>
          </cell>
          <cell r="H2513">
            <v>26</v>
          </cell>
          <cell r="I2513">
            <v>50</v>
          </cell>
          <cell r="J2513">
            <v>49</v>
          </cell>
          <cell r="K2513">
            <v>39</v>
          </cell>
          <cell r="L2513">
            <v>22</v>
          </cell>
          <cell r="M2513">
            <v>42</v>
          </cell>
          <cell r="N2513">
            <v>28</v>
          </cell>
          <cell r="O2513">
            <v>47</v>
          </cell>
          <cell r="P2513">
            <v>31</v>
          </cell>
          <cell r="Q2513">
            <v>48</v>
          </cell>
          <cell r="R2513">
            <v>34</v>
          </cell>
          <cell r="S2513">
            <v>55</v>
          </cell>
          <cell r="T2513">
            <v>36</v>
          </cell>
          <cell r="U2513">
            <v>55</v>
          </cell>
          <cell r="V2513">
            <v>33</v>
          </cell>
          <cell r="W2513">
            <v>47</v>
          </cell>
          <cell r="X2513">
            <v>25</v>
          </cell>
          <cell r="Y2513">
            <v>55</v>
          </cell>
          <cell r="Z2513">
            <v>35</v>
          </cell>
          <cell r="AA2513">
            <v>59</v>
          </cell>
          <cell r="AB2513">
            <v>33</v>
          </cell>
          <cell r="AC2513">
            <v>60</v>
          </cell>
          <cell r="AD2513">
            <v>38</v>
          </cell>
          <cell r="AE2513">
            <v>66</v>
          </cell>
          <cell r="AF2513">
            <v>38</v>
          </cell>
          <cell r="AG2513">
            <v>68</v>
          </cell>
          <cell r="AH2513">
            <v>35</v>
          </cell>
          <cell r="AI2513">
            <v>59</v>
          </cell>
          <cell r="AJ2513">
            <v>37</v>
          </cell>
          <cell r="AK2513">
            <v>69</v>
          </cell>
          <cell r="AL2513">
            <v>43</v>
          </cell>
          <cell r="AM2513">
            <v>68</v>
          </cell>
          <cell r="AN2513">
            <v>45</v>
          </cell>
          <cell r="AO2513">
            <v>53</v>
          </cell>
          <cell r="AP2513">
            <v>42</v>
          </cell>
          <cell r="AQ2513">
            <v>58</v>
          </cell>
          <cell r="AR2513">
            <v>42</v>
          </cell>
          <cell r="AS2513">
            <v>33</v>
          </cell>
          <cell r="AT2513">
            <v>22</v>
          </cell>
          <cell r="AU2513">
            <v>72</v>
          </cell>
          <cell r="AV2513">
            <v>40</v>
          </cell>
          <cell r="AW2513">
            <v>71</v>
          </cell>
          <cell r="AX2513">
            <v>39</v>
          </cell>
          <cell r="AY2513">
            <v>65</v>
          </cell>
          <cell r="AZ2513">
            <v>40</v>
          </cell>
        </row>
        <row r="2514">
          <cell r="B2514">
            <v>36919</v>
          </cell>
          <cell r="C2514">
            <v>27</v>
          </cell>
          <cell r="D2514">
            <v>20</v>
          </cell>
          <cell r="E2514">
            <v>53.1</v>
          </cell>
          <cell r="F2514">
            <v>41</v>
          </cell>
          <cell r="G2514">
            <v>27</v>
          </cell>
          <cell r="H2514">
            <v>20</v>
          </cell>
          <cell r="I2514">
            <v>47</v>
          </cell>
          <cell r="J2514">
            <v>35</v>
          </cell>
          <cell r="K2514">
            <v>35</v>
          </cell>
          <cell r="L2514">
            <v>28</v>
          </cell>
          <cell r="M2514">
            <v>38</v>
          </cell>
          <cell r="N2514">
            <v>26</v>
          </cell>
          <cell r="O2514">
            <v>43</v>
          </cell>
          <cell r="P2514">
            <v>25</v>
          </cell>
          <cell r="Q2514">
            <v>46</v>
          </cell>
          <cell r="R2514">
            <v>28</v>
          </cell>
          <cell r="S2514">
            <v>47</v>
          </cell>
          <cell r="T2514">
            <v>20</v>
          </cell>
          <cell r="U2514">
            <v>46</v>
          </cell>
          <cell r="V2514">
            <v>30</v>
          </cell>
          <cell r="W2514">
            <v>54</v>
          </cell>
          <cell r="X2514">
            <v>22</v>
          </cell>
          <cell r="Y2514">
            <v>53</v>
          </cell>
          <cell r="Z2514">
            <v>27</v>
          </cell>
          <cell r="AA2514">
            <v>55</v>
          </cell>
          <cell r="AB2514">
            <v>24</v>
          </cell>
          <cell r="AC2514">
            <v>54</v>
          </cell>
          <cell r="AD2514">
            <v>19</v>
          </cell>
          <cell r="AE2514">
            <v>58</v>
          </cell>
          <cell r="AF2514">
            <v>25</v>
          </cell>
          <cell r="AG2514">
            <v>62</v>
          </cell>
          <cell r="AH2514">
            <v>30</v>
          </cell>
          <cell r="AI2514">
            <v>63</v>
          </cell>
          <cell r="AJ2514">
            <v>30.9</v>
          </cell>
          <cell r="AK2514">
            <v>67</v>
          </cell>
          <cell r="AL2514">
            <v>34</v>
          </cell>
          <cell r="AM2514">
            <v>66</v>
          </cell>
          <cell r="AN2514">
            <v>29</v>
          </cell>
          <cell r="AO2514">
            <v>56.45</v>
          </cell>
          <cell r="AP2514">
            <v>40.5</v>
          </cell>
          <cell r="AQ2514">
            <v>57.9</v>
          </cell>
          <cell r="AR2514">
            <v>43</v>
          </cell>
          <cell r="AS2514">
            <v>30</v>
          </cell>
          <cell r="AT2514">
            <v>22</v>
          </cell>
          <cell r="AU2514">
            <v>70</v>
          </cell>
          <cell r="AV2514">
            <v>41</v>
          </cell>
          <cell r="AW2514">
            <v>75</v>
          </cell>
          <cell r="AX2514">
            <v>42.1</v>
          </cell>
          <cell r="AY2514">
            <v>71</v>
          </cell>
          <cell r="AZ2514">
            <v>47</v>
          </cell>
        </row>
        <row r="2515">
          <cell r="B2515">
            <v>36920</v>
          </cell>
          <cell r="C2515">
            <v>34</v>
          </cell>
          <cell r="D2515">
            <v>20</v>
          </cell>
          <cell r="E2515">
            <v>57</v>
          </cell>
          <cell r="F2515">
            <v>42.1</v>
          </cell>
          <cell r="G2515">
            <v>34</v>
          </cell>
          <cell r="H2515">
            <v>20</v>
          </cell>
          <cell r="I2515">
            <v>54</v>
          </cell>
          <cell r="J2515">
            <v>34</v>
          </cell>
          <cell r="K2515">
            <v>35</v>
          </cell>
          <cell r="L2515">
            <v>16</v>
          </cell>
          <cell r="M2515">
            <v>38</v>
          </cell>
          <cell r="N2515">
            <v>21</v>
          </cell>
          <cell r="O2515">
            <v>43</v>
          </cell>
          <cell r="P2515">
            <v>23</v>
          </cell>
          <cell r="Q2515">
            <v>46.9</v>
          </cell>
          <cell r="R2515">
            <v>30</v>
          </cell>
          <cell r="S2515">
            <v>53</v>
          </cell>
          <cell r="T2515">
            <v>31</v>
          </cell>
          <cell r="U2515">
            <v>49</v>
          </cell>
          <cell r="V2515">
            <v>30</v>
          </cell>
          <cell r="W2515">
            <v>58</v>
          </cell>
          <cell r="X2515">
            <v>27</v>
          </cell>
          <cell r="Y2515">
            <v>59</v>
          </cell>
          <cell r="Z2515">
            <v>30</v>
          </cell>
          <cell r="AA2515">
            <v>61</v>
          </cell>
          <cell r="AB2515">
            <v>30</v>
          </cell>
          <cell r="AC2515">
            <v>60.1</v>
          </cell>
          <cell r="AD2515">
            <v>28.9</v>
          </cell>
          <cell r="AE2515">
            <v>67</v>
          </cell>
          <cell r="AF2515">
            <v>29</v>
          </cell>
          <cell r="AG2515">
            <v>66</v>
          </cell>
          <cell r="AH2515">
            <v>33</v>
          </cell>
          <cell r="AI2515">
            <v>66</v>
          </cell>
          <cell r="AJ2515">
            <v>40</v>
          </cell>
          <cell r="AK2515">
            <v>71</v>
          </cell>
          <cell r="AL2515">
            <v>46</v>
          </cell>
          <cell r="AM2515">
            <v>70</v>
          </cell>
          <cell r="AN2515">
            <v>35</v>
          </cell>
          <cell r="AO2515">
            <v>56.5</v>
          </cell>
          <cell r="AP2515">
            <v>40.549999999999997</v>
          </cell>
          <cell r="AQ2515">
            <v>57</v>
          </cell>
          <cell r="AR2515">
            <v>44.1</v>
          </cell>
          <cell r="AS2515">
            <v>33</v>
          </cell>
          <cell r="AT2515">
            <v>21</v>
          </cell>
          <cell r="AU2515">
            <v>75</v>
          </cell>
          <cell r="AV2515">
            <v>46</v>
          </cell>
          <cell r="AW2515">
            <v>77</v>
          </cell>
          <cell r="AX2515">
            <v>49</v>
          </cell>
          <cell r="AY2515">
            <v>75</v>
          </cell>
          <cell r="AZ2515">
            <v>54</v>
          </cell>
        </row>
        <row r="2516">
          <cell r="B2516">
            <v>36921</v>
          </cell>
          <cell r="C2516">
            <v>30</v>
          </cell>
          <cell r="D2516">
            <v>24</v>
          </cell>
          <cell r="E2516">
            <v>59</v>
          </cell>
          <cell r="F2516">
            <v>42.1</v>
          </cell>
          <cell r="G2516">
            <v>30</v>
          </cell>
          <cell r="H2516">
            <v>24</v>
          </cell>
          <cell r="I2516">
            <v>55</v>
          </cell>
          <cell r="J2516">
            <v>33.1</v>
          </cell>
          <cell r="K2516">
            <v>41</v>
          </cell>
          <cell r="L2516">
            <v>29</v>
          </cell>
          <cell r="M2516">
            <v>57</v>
          </cell>
          <cell r="N2516">
            <v>32</v>
          </cell>
          <cell r="O2516">
            <v>53.1</v>
          </cell>
          <cell r="P2516">
            <v>34</v>
          </cell>
          <cell r="Q2516">
            <v>53.1</v>
          </cell>
          <cell r="R2516">
            <v>36</v>
          </cell>
          <cell r="S2516">
            <v>67</v>
          </cell>
          <cell r="T2516">
            <v>38</v>
          </cell>
          <cell r="U2516">
            <v>69</v>
          </cell>
          <cell r="V2516">
            <v>41</v>
          </cell>
          <cell r="W2516">
            <v>57</v>
          </cell>
          <cell r="X2516">
            <v>47</v>
          </cell>
          <cell r="Y2516">
            <v>61</v>
          </cell>
          <cell r="Z2516">
            <v>48</v>
          </cell>
          <cell r="AA2516">
            <v>68</v>
          </cell>
          <cell r="AB2516">
            <v>52</v>
          </cell>
          <cell r="AC2516">
            <v>61</v>
          </cell>
          <cell r="AD2516">
            <v>50</v>
          </cell>
          <cell r="AE2516">
            <v>63</v>
          </cell>
          <cell r="AF2516">
            <v>55</v>
          </cell>
          <cell r="AG2516">
            <v>70</v>
          </cell>
          <cell r="AH2516">
            <v>52</v>
          </cell>
          <cell r="AI2516">
            <v>61</v>
          </cell>
          <cell r="AJ2516">
            <v>45</v>
          </cell>
          <cell r="AK2516">
            <v>66</v>
          </cell>
          <cell r="AL2516">
            <v>50</v>
          </cell>
          <cell r="AM2516">
            <v>61</v>
          </cell>
          <cell r="AN2516">
            <v>54</v>
          </cell>
          <cell r="AO2516">
            <v>54.5</v>
          </cell>
          <cell r="AP2516">
            <v>39.5</v>
          </cell>
          <cell r="AQ2516">
            <v>62.1</v>
          </cell>
          <cell r="AR2516">
            <v>43</v>
          </cell>
          <cell r="AS2516">
            <v>37</v>
          </cell>
          <cell r="AT2516">
            <v>25</v>
          </cell>
          <cell r="AU2516">
            <v>79</v>
          </cell>
          <cell r="AV2516">
            <v>63</v>
          </cell>
          <cell r="AW2516">
            <v>79</v>
          </cell>
          <cell r="AX2516">
            <v>60.1</v>
          </cell>
          <cell r="AY2516">
            <v>71</v>
          </cell>
          <cell r="AZ2516">
            <v>63</v>
          </cell>
        </row>
        <row r="2517">
          <cell r="B2517">
            <v>36922</v>
          </cell>
          <cell r="C2517">
            <v>28</v>
          </cell>
          <cell r="D2517">
            <v>14</v>
          </cell>
          <cell r="E2517">
            <v>59</v>
          </cell>
          <cell r="F2517">
            <v>37.9</v>
          </cell>
          <cell r="G2517">
            <v>28</v>
          </cell>
          <cell r="H2517">
            <v>14</v>
          </cell>
          <cell r="I2517">
            <v>57.9</v>
          </cell>
          <cell r="J2517">
            <v>28.9</v>
          </cell>
          <cell r="K2517">
            <v>44</v>
          </cell>
          <cell r="L2517">
            <v>33</v>
          </cell>
          <cell r="M2517">
            <v>50</v>
          </cell>
          <cell r="N2517">
            <v>30</v>
          </cell>
          <cell r="O2517">
            <v>55</v>
          </cell>
          <cell r="P2517">
            <v>34</v>
          </cell>
          <cell r="Q2517">
            <v>57</v>
          </cell>
          <cell r="R2517">
            <v>39</v>
          </cell>
          <cell r="S2517">
            <v>64</v>
          </cell>
          <cell r="T2517">
            <v>39</v>
          </cell>
          <cell r="U2517">
            <v>67</v>
          </cell>
          <cell r="V2517">
            <v>52</v>
          </cell>
          <cell r="W2517">
            <v>65</v>
          </cell>
          <cell r="X2517">
            <v>33</v>
          </cell>
          <cell r="Y2517">
            <v>64</v>
          </cell>
          <cell r="Z2517">
            <v>48</v>
          </cell>
          <cell r="AA2517">
            <v>68</v>
          </cell>
          <cell r="AB2517">
            <v>47</v>
          </cell>
          <cell r="AC2517">
            <v>66</v>
          </cell>
          <cell r="AD2517">
            <v>46</v>
          </cell>
          <cell r="AE2517">
            <v>67</v>
          </cell>
          <cell r="AF2517">
            <v>52</v>
          </cell>
          <cell r="AG2517">
            <v>68</v>
          </cell>
          <cell r="AH2517">
            <v>48</v>
          </cell>
          <cell r="AI2517">
            <v>64</v>
          </cell>
          <cell r="AJ2517">
            <v>48</v>
          </cell>
          <cell r="AK2517">
            <v>65</v>
          </cell>
          <cell r="AL2517">
            <v>44</v>
          </cell>
          <cell r="AM2517">
            <v>65</v>
          </cell>
          <cell r="AN2517">
            <v>49</v>
          </cell>
          <cell r="AO2517">
            <v>59.95</v>
          </cell>
          <cell r="AP2517">
            <v>41</v>
          </cell>
          <cell r="AQ2517">
            <v>64</v>
          </cell>
          <cell r="AR2517">
            <v>46.9</v>
          </cell>
          <cell r="AS2517">
            <v>39</v>
          </cell>
          <cell r="AT2517">
            <v>32</v>
          </cell>
          <cell r="AU2517">
            <v>72</v>
          </cell>
          <cell r="AV2517">
            <v>67</v>
          </cell>
          <cell r="AW2517">
            <v>82.9</v>
          </cell>
          <cell r="AX2517">
            <v>63</v>
          </cell>
          <cell r="AY2517">
            <v>75</v>
          </cell>
          <cell r="AZ2517">
            <v>63</v>
          </cell>
        </row>
        <row r="2518">
          <cell r="B2518">
            <v>36923</v>
          </cell>
          <cell r="C2518">
            <v>33</v>
          </cell>
          <cell r="D2518">
            <v>18</v>
          </cell>
          <cell r="E2518">
            <v>66.900000000000006</v>
          </cell>
          <cell r="F2518">
            <v>37.9</v>
          </cell>
          <cell r="G2518">
            <v>33</v>
          </cell>
          <cell r="H2518">
            <v>18</v>
          </cell>
          <cell r="I2518">
            <v>61</v>
          </cell>
          <cell r="J2518">
            <v>32</v>
          </cell>
          <cell r="K2518">
            <v>45</v>
          </cell>
          <cell r="L2518">
            <v>30</v>
          </cell>
          <cell r="M2518">
            <v>48</v>
          </cell>
          <cell r="N2518">
            <v>32</v>
          </cell>
          <cell r="O2518">
            <v>50</v>
          </cell>
          <cell r="P2518">
            <v>30</v>
          </cell>
          <cell r="Q2518">
            <v>51.1</v>
          </cell>
          <cell r="R2518">
            <v>35.1</v>
          </cell>
          <cell r="S2518">
            <v>53.1</v>
          </cell>
          <cell r="T2518">
            <v>30.9</v>
          </cell>
          <cell r="U2518">
            <v>51</v>
          </cell>
          <cell r="V2518">
            <v>40</v>
          </cell>
          <cell r="W2518">
            <v>49</v>
          </cell>
          <cell r="X2518">
            <v>34</v>
          </cell>
          <cell r="Y2518">
            <v>49</v>
          </cell>
          <cell r="Z2518">
            <v>33</v>
          </cell>
          <cell r="AA2518">
            <v>52</v>
          </cell>
          <cell r="AB2518">
            <v>39</v>
          </cell>
          <cell r="AC2518">
            <v>55.9</v>
          </cell>
          <cell r="AD2518">
            <v>39</v>
          </cell>
          <cell r="AE2518">
            <v>57</v>
          </cell>
          <cell r="AF2518">
            <v>49</v>
          </cell>
          <cell r="AG2518">
            <v>61</v>
          </cell>
          <cell r="AH2518">
            <v>53</v>
          </cell>
          <cell r="AI2518">
            <v>48</v>
          </cell>
          <cell r="AJ2518">
            <v>39</v>
          </cell>
          <cell r="AK2518">
            <v>51</v>
          </cell>
          <cell r="AL2518">
            <v>46</v>
          </cell>
          <cell r="AM2518">
            <v>51</v>
          </cell>
          <cell r="AN2518">
            <v>48</v>
          </cell>
          <cell r="AO2518">
            <v>62.95</v>
          </cell>
          <cell r="AP2518">
            <v>37.5</v>
          </cell>
          <cell r="AQ2518">
            <v>64.900000000000006</v>
          </cell>
          <cell r="AR2518">
            <v>43</v>
          </cell>
          <cell r="AS2518">
            <v>39</v>
          </cell>
          <cell r="AT2518">
            <v>35</v>
          </cell>
          <cell r="AU2518">
            <v>65</v>
          </cell>
          <cell r="AV2518">
            <v>60</v>
          </cell>
          <cell r="AW2518">
            <v>73</v>
          </cell>
          <cell r="AX2518">
            <v>61</v>
          </cell>
          <cell r="AY2518">
            <v>75</v>
          </cell>
          <cell r="AZ2518">
            <v>65</v>
          </cell>
        </row>
        <row r="2519">
          <cell r="B2519">
            <v>36924</v>
          </cell>
          <cell r="C2519">
            <v>49</v>
          </cell>
          <cell r="D2519">
            <v>8</v>
          </cell>
          <cell r="E2519">
            <v>68</v>
          </cell>
          <cell r="F2519">
            <v>44</v>
          </cell>
          <cell r="G2519">
            <v>49</v>
          </cell>
          <cell r="H2519">
            <v>8</v>
          </cell>
          <cell r="I2519">
            <v>65</v>
          </cell>
          <cell r="J2519">
            <v>40</v>
          </cell>
          <cell r="K2519">
            <v>41</v>
          </cell>
          <cell r="L2519">
            <v>31</v>
          </cell>
          <cell r="M2519">
            <v>49</v>
          </cell>
          <cell r="N2519">
            <v>32</v>
          </cell>
          <cell r="O2519">
            <v>51</v>
          </cell>
          <cell r="P2519">
            <v>31</v>
          </cell>
          <cell r="Q2519">
            <v>52</v>
          </cell>
          <cell r="R2519">
            <v>37</v>
          </cell>
          <cell r="S2519">
            <v>53</v>
          </cell>
          <cell r="T2519">
            <v>33</v>
          </cell>
          <cell r="U2519">
            <v>50</v>
          </cell>
          <cell r="V2519">
            <v>38</v>
          </cell>
          <cell r="W2519">
            <v>50</v>
          </cell>
          <cell r="X2519">
            <v>31</v>
          </cell>
          <cell r="Y2519">
            <v>53</v>
          </cell>
          <cell r="Z2519">
            <v>35</v>
          </cell>
          <cell r="AA2519">
            <v>54</v>
          </cell>
          <cell r="AB2519">
            <v>36</v>
          </cell>
          <cell r="AC2519">
            <v>54</v>
          </cell>
          <cell r="AD2519">
            <v>37</v>
          </cell>
          <cell r="AE2519">
            <v>54</v>
          </cell>
          <cell r="AF2519">
            <v>43</v>
          </cell>
          <cell r="AG2519">
            <v>52</v>
          </cell>
          <cell r="AH2519">
            <v>48</v>
          </cell>
          <cell r="AI2519">
            <v>49</v>
          </cell>
          <cell r="AJ2519">
            <v>40</v>
          </cell>
          <cell r="AK2519">
            <v>53</v>
          </cell>
          <cell r="AL2519">
            <v>44</v>
          </cell>
          <cell r="AM2519">
            <v>55</v>
          </cell>
          <cell r="AN2519">
            <v>44</v>
          </cell>
          <cell r="AO2519">
            <v>67</v>
          </cell>
          <cell r="AP2519">
            <v>43.5</v>
          </cell>
          <cell r="AQ2519">
            <v>74</v>
          </cell>
          <cell r="AR2519">
            <v>50</v>
          </cell>
          <cell r="AS2519">
            <v>38</v>
          </cell>
          <cell r="AT2519">
            <v>24</v>
          </cell>
          <cell r="AU2519">
            <v>60</v>
          </cell>
          <cell r="AV2519">
            <v>58</v>
          </cell>
          <cell r="AW2519">
            <v>67</v>
          </cell>
          <cell r="AX2519">
            <v>60</v>
          </cell>
          <cell r="AY2519">
            <v>65</v>
          </cell>
          <cell r="AZ2519">
            <v>61</v>
          </cell>
        </row>
        <row r="2520">
          <cell r="B2520">
            <v>36925</v>
          </cell>
          <cell r="C2520">
            <v>21</v>
          </cell>
          <cell r="D2520">
            <v>57</v>
          </cell>
          <cell r="E2520">
            <v>70</v>
          </cell>
          <cell r="F2520">
            <v>44</v>
          </cell>
          <cell r="G2520">
            <v>21</v>
          </cell>
          <cell r="H2520">
            <v>57</v>
          </cell>
          <cell r="I2520">
            <v>41</v>
          </cell>
          <cell r="J2520">
            <v>70</v>
          </cell>
          <cell r="K2520">
            <v>16</v>
          </cell>
          <cell r="L2520">
            <v>30</v>
          </cell>
          <cell r="M2520">
            <v>22</v>
          </cell>
          <cell r="N2520">
            <v>32</v>
          </cell>
          <cell r="O2520">
            <v>17</v>
          </cell>
          <cell r="P2520">
            <v>35</v>
          </cell>
          <cell r="Q2520">
            <v>38</v>
          </cell>
          <cell r="R2520">
            <v>25</v>
          </cell>
          <cell r="S2520">
            <v>25</v>
          </cell>
          <cell r="T2520">
            <v>42</v>
          </cell>
          <cell r="U2520">
            <v>25</v>
          </cell>
          <cell r="V2520">
            <v>40</v>
          </cell>
          <cell r="W2520">
            <v>28</v>
          </cell>
          <cell r="X2520">
            <v>48</v>
          </cell>
          <cell r="Y2520">
            <v>29</v>
          </cell>
          <cell r="Z2520">
            <v>44</v>
          </cell>
          <cell r="AA2520">
            <v>29</v>
          </cell>
          <cell r="AB2520">
            <v>47</v>
          </cell>
          <cell r="AC2520">
            <v>47</v>
          </cell>
          <cell r="AD2520">
            <v>26</v>
          </cell>
          <cell r="AE2520">
            <v>35</v>
          </cell>
          <cell r="AF2520">
            <v>49</v>
          </cell>
          <cell r="AG2520">
            <v>42</v>
          </cell>
          <cell r="AH2520">
            <v>50</v>
          </cell>
          <cell r="AI2520">
            <v>48</v>
          </cell>
          <cell r="AJ2520">
            <v>26</v>
          </cell>
          <cell r="AK2520">
            <v>35</v>
          </cell>
          <cell r="AL2520">
            <v>50</v>
          </cell>
          <cell r="AM2520">
            <v>40</v>
          </cell>
          <cell r="AN2520">
            <v>48</v>
          </cell>
          <cell r="AO2520">
            <v>61.5</v>
          </cell>
          <cell r="AP2520">
            <v>56.5</v>
          </cell>
          <cell r="AQ2520">
            <v>81</v>
          </cell>
          <cell r="AR2520">
            <v>52</v>
          </cell>
          <cell r="AS2520">
            <v>7</v>
          </cell>
          <cell r="AT2520">
            <v>24</v>
          </cell>
          <cell r="AU2520">
            <v>53</v>
          </cell>
          <cell r="AV2520">
            <v>60</v>
          </cell>
          <cell r="AW2520">
            <v>55</v>
          </cell>
          <cell r="AX2520">
            <v>57</v>
          </cell>
          <cell r="AY2520">
            <v>53</v>
          </cell>
          <cell r="AZ2520">
            <v>53</v>
          </cell>
        </row>
        <row r="2521">
          <cell r="B2521">
            <v>36926</v>
          </cell>
          <cell r="C2521">
            <v>52</v>
          </cell>
          <cell r="D2521">
            <v>21</v>
          </cell>
          <cell r="E2521">
            <v>79</v>
          </cell>
          <cell r="F2521">
            <v>49</v>
          </cell>
          <cell r="G2521">
            <v>52</v>
          </cell>
          <cell r="H2521">
            <v>21</v>
          </cell>
          <cell r="I2521">
            <v>79</v>
          </cell>
          <cell r="J2521">
            <v>41</v>
          </cell>
          <cell r="K2521">
            <v>39</v>
          </cell>
          <cell r="L2521">
            <v>16</v>
          </cell>
          <cell r="M2521">
            <v>40</v>
          </cell>
          <cell r="N2521">
            <v>22</v>
          </cell>
          <cell r="O2521">
            <v>44</v>
          </cell>
          <cell r="P2521">
            <v>17</v>
          </cell>
          <cell r="Q2521">
            <v>45</v>
          </cell>
          <cell r="R2521">
            <v>26</v>
          </cell>
          <cell r="S2521">
            <v>47</v>
          </cell>
          <cell r="T2521">
            <v>25</v>
          </cell>
          <cell r="U2521">
            <v>46</v>
          </cell>
          <cell r="V2521">
            <v>25</v>
          </cell>
          <cell r="W2521">
            <v>53</v>
          </cell>
          <cell r="X2521">
            <v>28</v>
          </cell>
          <cell r="Y2521">
            <v>50</v>
          </cell>
          <cell r="Z2521">
            <v>29</v>
          </cell>
          <cell r="AA2521">
            <v>42</v>
          </cell>
          <cell r="AB2521">
            <v>29</v>
          </cell>
          <cell r="AC2521">
            <v>53</v>
          </cell>
          <cell r="AD2521">
            <v>33</v>
          </cell>
          <cell r="AE2521">
            <v>45</v>
          </cell>
          <cell r="AF2521">
            <v>35</v>
          </cell>
          <cell r="AG2521">
            <v>47</v>
          </cell>
          <cell r="AH2521">
            <v>42</v>
          </cell>
          <cell r="AI2521">
            <v>56</v>
          </cell>
          <cell r="AJ2521">
            <v>34</v>
          </cell>
          <cell r="AK2521">
            <v>60</v>
          </cell>
          <cell r="AL2521">
            <v>35</v>
          </cell>
          <cell r="AM2521">
            <v>59</v>
          </cell>
          <cell r="AN2521">
            <v>40</v>
          </cell>
          <cell r="AO2521">
            <v>75.5</v>
          </cell>
          <cell r="AP2521">
            <v>47.5</v>
          </cell>
          <cell r="AQ2521">
            <v>84</v>
          </cell>
          <cell r="AR2521">
            <v>53</v>
          </cell>
          <cell r="AS2521">
            <v>29</v>
          </cell>
          <cell r="AT2521">
            <v>7</v>
          </cell>
          <cell r="AU2521">
            <v>55</v>
          </cell>
          <cell r="AV2521">
            <v>53</v>
          </cell>
          <cell r="AW2521">
            <v>59</v>
          </cell>
          <cell r="AX2521">
            <v>55</v>
          </cell>
          <cell r="AY2521">
            <v>57</v>
          </cell>
          <cell r="AZ2521">
            <v>53</v>
          </cell>
        </row>
        <row r="2522">
          <cell r="B2522">
            <v>36927</v>
          </cell>
          <cell r="C2522">
            <v>57</v>
          </cell>
          <cell r="D2522">
            <v>21</v>
          </cell>
          <cell r="E2522">
            <v>79</v>
          </cell>
          <cell r="F2522">
            <v>51.1</v>
          </cell>
          <cell r="G2522">
            <v>57</v>
          </cell>
          <cell r="H2522">
            <v>21</v>
          </cell>
          <cell r="I2522">
            <v>81</v>
          </cell>
          <cell r="J2522">
            <v>47</v>
          </cell>
          <cell r="K2522">
            <v>33</v>
          </cell>
          <cell r="L2522">
            <v>24</v>
          </cell>
          <cell r="M2522">
            <v>36</v>
          </cell>
          <cell r="N2522">
            <v>34</v>
          </cell>
          <cell r="O2522">
            <v>41</v>
          </cell>
          <cell r="P2522">
            <v>33.1</v>
          </cell>
          <cell r="Q2522">
            <v>42.1</v>
          </cell>
          <cell r="R2522">
            <v>34</v>
          </cell>
          <cell r="S2522">
            <v>46</v>
          </cell>
          <cell r="T2522">
            <v>36</v>
          </cell>
          <cell r="U2522">
            <v>46</v>
          </cell>
          <cell r="V2522">
            <v>41</v>
          </cell>
          <cell r="W2522">
            <v>48</v>
          </cell>
          <cell r="X2522">
            <v>28</v>
          </cell>
          <cell r="Y2522">
            <v>56</v>
          </cell>
          <cell r="Z2522">
            <v>36</v>
          </cell>
          <cell r="AA2522">
            <v>57</v>
          </cell>
          <cell r="AB2522">
            <v>39</v>
          </cell>
          <cell r="AC2522">
            <v>57.9</v>
          </cell>
          <cell r="AD2522">
            <v>28</v>
          </cell>
          <cell r="AE2522">
            <v>62</v>
          </cell>
          <cell r="AF2522">
            <v>34</v>
          </cell>
          <cell r="AG2522">
            <v>62</v>
          </cell>
          <cell r="AH2522">
            <v>43</v>
          </cell>
          <cell r="AI2522">
            <v>55</v>
          </cell>
          <cell r="AJ2522">
            <v>37</v>
          </cell>
          <cell r="AK2522">
            <v>60</v>
          </cell>
          <cell r="AL2522">
            <v>31</v>
          </cell>
          <cell r="AM2522">
            <v>63</v>
          </cell>
          <cell r="AN2522">
            <v>29</v>
          </cell>
          <cell r="AO2522">
            <v>72.5</v>
          </cell>
          <cell r="AP2522">
            <v>49.55</v>
          </cell>
          <cell r="AQ2522">
            <v>78.099999999999994</v>
          </cell>
          <cell r="AR2522">
            <v>57</v>
          </cell>
          <cell r="AS2522">
            <v>30</v>
          </cell>
          <cell r="AT2522">
            <v>27</v>
          </cell>
          <cell r="AU2522">
            <v>66</v>
          </cell>
          <cell r="AV2522">
            <v>51</v>
          </cell>
          <cell r="AW2522">
            <v>66.900000000000006</v>
          </cell>
          <cell r="AX2522">
            <v>42.1</v>
          </cell>
          <cell r="AY2522">
            <v>67</v>
          </cell>
          <cell r="AZ2522">
            <v>54</v>
          </cell>
        </row>
        <row r="2523">
          <cell r="B2523">
            <v>36928</v>
          </cell>
          <cell r="C2523">
            <v>49</v>
          </cell>
          <cell r="D2523">
            <v>27</v>
          </cell>
          <cell r="E2523">
            <v>78.099999999999994</v>
          </cell>
          <cell r="F2523">
            <v>52</v>
          </cell>
          <cell r="G2523">
            <v>49</v>
          </cell>
          <cell r="H2523">
            <v>27</v>
          </cell>
          <cell r="I2523">
            <v>78.099999999999994</v>
          </cell>
          <cell r="J2523">
            <v>46.9</v>
          </cell>
          <cell r="K2523">
            <v>40</v>
          </cell>
          <cell r="L2523">
            <v>31</v>
          </cell>
          <cell r="M2523">
            <v>44</v>
          </cell>
          <cell r="N2523">
            <v>32</v>
          </cell>
          <cell r="O2523">
            <v>46</v>
          </cell>
          <cell r="P2523">
            <v>35.1</v>
          </cell>
          <cell r="Q2523">
            <v>50</v>
          </cell>
          <cell r="R2523">
            <v>33.1</v>
          </cell>
          <cell r="S2523">
            <v>55.9</v>
          </cell>
          <cell r="T2523">
            <v>28.9</v>
          </cell>
          <cell r="U2523">
            <v>55</v>
          </cell>
          <cell r="V2523">
            <v>30</v>
          </cell>
          <cell r="W2523">
            <v>60</v>
          </cell>
          <cell r="X2523">
            <v>22</v>
          </cell>
          <cell r="Y2523">
            <v>57</v>
          </cell>
          <cell r="Z2523">
            <v>25</v>
          </cell>
          <cell r="AA2523">
            <v>58</v>
          </cell>
          <cell r="AB2523">
            <v>28</v>
          </cell>
          <cell r="AC2523">
            <v>57.9</v>
          </cell>
          <cell r="AD2523">
            <v>23</v>
          </cell>
          <cell r="AE2523">
            <v>63</v>
          </cell>
          <cell r="AF2523">
            <v>28</v>
          </cell>
          <cell r="AG2523">
            <v>63</v>
          </cell>
          <cell r="AH2523">
            <v>32</v>
          </cell>
          <cell r="AI2523">
            <v>61</v>
          </cell>
          <cell r="AJ2523">
            <v>33.1</v>
          </cell>
          <cell r="AK2523">
            <v>63</v>
          </cell>
          <cell r="AL2523">
            <v>30</v>
          </cell>
          <cell r="AM2523">
            <v>63</v>
          </cell>
          <cell r="AN2523">
            <v>28</v>
          </cell>
          <cell r="AO2523">
            <v>58.45</v>
          </cell>
          <cell r="AP2523">
            <v>46.5</v>
          </cell>
          <cell r="AQ2523">
            <v>61</v>
          </cell>
          <cell r="AR2523">
            <v>52</v>
          </cell>
          <cell r="AS2523">
            <v>38</v>
          </cell>
          <cell r="AT2523">
            <v>29</v>
          </cell>
          <cell r="AU2523">
            <v>67</v>
          </cell>
          <cell r="AV2523">
            <v>35</v>
          </cell>
          <cell r="AW2523">
            <v>73</v>
          </cell>
          <cell r="AX2523">
            <v>37</v>
          </cell>
          <cell r="AY2523">
            <v>67</v>
          </cell>
          <cell r="AZ2523">
            <v>43</v>
          </cell>
        </row>
        <row r="2524">
          <cell r="B2524">
            <v>36929</v>
          </cell>
          <cell r="C2524">
            <v>40</v>
          </cell>
          <cell r="D2524">
            <v>37</v>
          </cell>
          <cell r="E2524">
            <v>73</v>
          </cell>
          <cell r="F2524">
            <v>54</v>
          </cell>
          <cell r="G2524">
            <v>40</v>
          </cell>
          <cell r="H2524">
            <v>37</v>
          </cell>
          <cell r="I2524">
            <v>73</v>
          </cell>
          <cell r="J2524">
            <v>46.9</v>
          </cell>
          <cell r="K2524">
            <v>42</v>
          </cell>
          <cell r="L2524">
            <v>34</v>
          </cell>
          <cell r="M2524">
            <v>47</v>
          </cell>
          <cell r="N2524">
            <v>31</v>
          </cell>
          <cell r="O2524">
            <v>52</v>
          </cell>
          <cell r="P2524">
            <v>27</v>
          </cell>
          <cell r="Q2524">
            <v>54</v>
          </cell>
          <cell r="R2524">
            <v>30.9</v>
          </cell>
          <cell r="S2524">
            <v>55.9</v>
          </cell>
          <cell r="T2524">
            <v>27</v>
          </cell>
          <cell r="U2524">
            <v>49</v>
          </cell>
          <cell r="V2524">
            <v>36</v>
          </cell>
          <cell r="W2524">
            <v>64</v>
          </cell>
          <cell r="X2524">
            <v>26</v>
          </cell>
          <cell r="Y2524">
            <v>66</v>
          </cell>
          <cell r="Z2524">
            <v>31</v>
          </cell>
          <cell r="AA2524">
            <v>67</v>
          </cell>
          <cell r="AB2524">
            <v>31</v>
          </cell>
          <cell r="AC2524">
            <v>66.900000000000006</v>
          </cell>
          <cell r="AD2524">
            <v>28</v>
          </cell>
          <cell r="AE2524">
            <v>70</v>
          </cell>
          <cell r="AF2524">
            <v>34</v>
          </cell>
          <cell r="AG2524">
            <v>70</v>
          </cell>
          <cell r="AH2524">
            <v>32</v>
          </cell>
          <cell r="AI2524">
            <v>69.099999999999994</v>
          </cell>
          <cell r="AJ2524">
            <v>39</v>
          </cell>
          <cell r="AK2524">
            <v>71</v>
          </cell>
          <cell r="AL2524">
            <v>36</v>
          </cell>
          <cell r="AM2524">
            <v>70</v>
          </cell>
          <cell r="AN2524">
            <v>31</v>
          </cell>
          <cell r="AO2524">
            <v>52.95</v>
          </cell>
          <cell r="AP2524">
            <v>40.549999999999997</v>
          </cell>
          <cell r="AQ2524">
            <v>55.9</v>
          </cell>
          <cell r="AR2524">
            <v>46</v>
          </cell>
          <cell r="AS2524">
            <v>36</v>
          </cell>
          <cell r="AT2524">
            <v>31</v>
          </cell>
          <cell r="AU2524">
            <v>72</v>
          </cell>
          <cell r="AV2524">
            <v>43</v>
          </cell>
          <cell r="AW2524">
            <v>77</v>
          </cell>
          <cell r="AX2524">
            <v>46.9</v>
          </cell>
          <cell r="AY2524">
            <v>77</v>
          </cell>
          <cell r="AZ2524">
            <v>48</v>
          </cell>
        </row>
        <row r="2525">
          <cell r="B2525">
            <v>36930</v>
          </cell>
          <cell r="C2525">
            <v>29</v>
          </cell>
          <cell r="D2525">
            <v>22</v>
          </cell>
          <cell r="E2525">
            <v>55.9</v>
          </cell>
          <cell r="F2525">
            <v>42.1</v>
          </cell>
          <cell r="G2525">
            <v>29</v>
          </cell>
          <cell r="H2525">
            <v>22</v>
          </cell>
          <cell r="I2525">
            <v>50</v>
          </cell>
          <cell r="J2525">
            <v>34</v>
          </cell>
          <cell r="K2525">
            <v>38</v>
          </cell>
          <cell r="L2525">
            <v>19</v>
          </cell>
          <cell r="M2525">
            <v>43</v>
          </cell>
          <cell r="N2525">
            <v>26</v>
          </cell>
          <cell r="O2525">
            <v>51.1</v>
          </cell>
          <cell r="P2525">
            <v>25</v>
          </cell>
          <cell r="Q2525">
            <v>55.9</v>
          </cell>
          <cell r="R2525">
            <v>33.1</v>
          </cell>
          <cell r="S2525">
            <v>64.900000000000006</v>
          </cell>
          <cell r="T2525">
            <v>30.9</v>
          </cell>
          <cell r="U2525">
            <v>67</v>
          </cell>
          <cell r="V2525">
            <v>35</v>
          </cell>
          <cell r="W2525">
            <v>68</v>
          </cell>
          <cell r="X2525">
            <v>28</v>
          </cell>
          <cell r="Y2525">
            <v>65</v>
          </cell>
          <cell r="Z2525">
            <v>35</v>
          </cell>
          <cell r="AA2525">
            <v>68</v>
          </cell>
          <cell r="AB2525">
            <v>37</v>
          </cell>
          <cell r="AC2525">
            <v>68</v>
          </cell>
          <cell r="AD2525">
            <v>34</v>
          </cell>
          <cell r="AE2525">
            <v>70</v>
          </cell>
          <cell r="AF2525">
            <v>32</v>
          </cell>
          <cell r="AG2525">
            <v>70</v>
          </cell>
          <cell r="AH2525">
            <v>36</v>
          </cell>
          <cell r="AI2525">
            <v>71.099999999999994</v>
          </cell>
          <cell r="AJ2525">
            <v>39.9</v>
          </cell>
          <cell r="AK2525">
            <v>75</v>
          </cell>
          <cell r="AL2525">
            <v>42</v>
          </cell>
          <cell r="AM2525">
            <v>72</v>
          </cell>
          <cell r="AN2525">
            <v>35</v>
          </cell>
          <cell r="AO2525">
            <v>56.05</v>
          </cell>
          <cell r="AP2525">
            <v>35.5</v>
          </cell>
          <cell r="AQ2525">
            <v>60.1</v>
          </cell>
          <cell r="AR2525">
            <v>41</v>
          </cell>
          <cell r="AS2525">
            <v>33</v>
          </cell>
          <cell r="AT2525">
            <v>26</v>
          </cell>
          <cell r="AU2525">
            <v>75</v>
          </cell>
          <cell r="AV2525">
            <v>48</v>
          </cell>
          <cell r="AW2525">
            <v>78.099999999999994</v>
          </cell>
          <cell r="AX2525">
            <v>51.1</v>
          </cell>
          <cell r="AY2525">
            <v>80</v>
          </cell>
          <cell r="AZ2525">
            <v>57</v>
          </cell>
        </row>
        <row r="2526">
          <cell r="B2526">
            <v>36931</v>
          </cell>
          <cell r="C2526">
            <v>29</v>
          </cell>
          <cell r="D2526">
            <v>22</v>
          </cell>
          <cell r="E2526">
            <v>55.9</v>
          </cell>
          <cell r="F2526">
            <v>42.1</v>
          </cell>
          <cell r="G2526">
            <v>29</v>
          </cell>
          <cell r="H2526">
            <v>22</v>
          </cell>
          <cell r="I2526">
            <v>50</v>
          </cell>
          <cell r="J2526">
            <v>34</v>
          </cell>
          <cell r="K2526">
            <v>38</v>
          </cell>
          <cell r="L2526">
            <v>19</v>
          </cell>
          <cell r="M2526">
            <v>43</v>
          </cell>
          <cell r="N2526">
            <v>26</v>
          </cell>
          <cell r="O2526">
            <v>51.1</v>
          </cell>
          <cell r="P2526">
            <v>25</v>
          </cell>
          <cell r="Q2526">
            <v>55.9</v>
          </cell>
          <cell r="R2526">
            <v>33.1</v>
          </cell>
          <cell r="S2526">
            <v>64.900000000000006</v>
          </cell>
          <cell r="T2526">
            <v>30.9</v>
          </cell>
          <cell r="U2526">
            <v>67</v>
          </cell>
          <cell r="V2526">
            <v>35</v>
          </cell>
          <cell r="W2526">
            <v>68</v>
          </cell>
          <cell r="X2526">
            <v>28</v>
          </cell>
          <cell r="Y2526">
            <v>65</v>
          </cell>
          <cell r="Z2526">
            <v>35</v>
          </cell>
          <cell r="AA2526">
            <v>68</v>
          </cell>
          <cell r="AB2526">
            <v>37</v>
          </cell>
          <cell r="AC2526">
            <v>68</v>
          </cell>
          <cell r="AD2526">
            <v>34</v>
          </cell>
          <cell r="AE2526">
            <v>70</v>
          </cell>
          <cell r="AF2526">
            <v>32</v>
          </cell>
          <cell r="AG2526">
            <v>70</v>
          </cell>
          <cell r="AH2526">
            <v>36</v>
          </cell>
          <cell r="AI2526">
            <v>71.099999999999994</v>
          </cell>
          <cell r="AJ2526">
            <v>39.9</v>
          </cell>
          <cell r="AK2526">
            <v>75</v>
          </cell>
          <cell r="AL2526">
            <v>42</v>
          </cell>
          <cell r="AM2526">
            <v>72</v>
          </cell>
          <cell r="AN2526">
            <v>35</v>
          </cell>
          <cell r="AO2526">
            <v>56.05</v>
          </cell>
          <cell r="AP2526">
            <v>35.5</v>
          </cell>
          <cell r="AQ2526">
            <v>60.1</v>
          </cell>
          <cell r="AR2526">
            <v>41</v>
          </cell>
          <cell r="AS2526">
            <v>33</v>
          </cell>
          <cell r="AT2526">
            <v>26</v>
          </cell>
          <cell r="AU2526">
            <v>75</v>
          </cell>
          <cell r="AV2526">
            <v>48</v>
          </cell>
          <cell r="AW2526">
            <v>78.099999999999994</v>
          </cell>
          <cell r="AX2526">
            <v>51.1</v>
          </cell>
          <cell r="AY2526">
            <v>80</v>
          </cell>
          <cell r="AZ2526">
            <v>57</v>
          </cell>
        </row>
        <row r="2527">
          <cell r="B2527">
            <v>36932</v>
          </cell>
          <cell r="C2527">
            <v>29</v>
          </cell>
          <cell r="D2527">
            <v>22</v>
          </cell>
          <cell r="E2527">
            <v>55.9</v>
          </cell>
          <cell r="F2527">
            <v>42.1</v>
          </cell>
          <cell r="G2527">
            <v>29</v>
          </cell>
          <cell r="H2527">
            <v>22</v>
          </cell>
          <cell r="I2527">
            <v>50</v>
          </cell>
          <cell r="J2527">
            <v>34</v>
          </cell>
          <cell r="K2527">
            <v>38</v>
          </cell>
          <cell r="L2527">
            <v>19</v>
          </cell>
          <cell r="M2527">
            <v>43</v>
          </cell>
          <cell r="N2527">
            <v>26</v>
          </cell>
          <cell r="O2527">
            <v>51.1</v>
          </cell>
          <cell r="P2527">
            <v>25</v>
          </cell>
          <cell r="Q2527">
            <v>55.9</v>
          </cell>
          <cell r="R2527">
            <v>33.1</v>
          </cell>
          <cell r="S2527">
            <v>64.900000000000006</v>
          </cell>
          <cell r="T2527">
            <v>30.9</v>
          </cell>
          <cell r="U2527">
            <v>67</v>
          </cell>
          <cell r="V2527">
            <v>35</v>
          </cell>
          <cell r="W2527">
            <v>68</v>
          </cell>
          <cell r="X2527">
            <v>28</v>
          </cell>
          <cell r="Y2527">
            <v>65</v>
          </cell>
          <cell r="Z2527">
            <v>35</v>
          </cell>
          <cell r="AA2527">
            <v>68</v>
          </cell>
          <cell r="AB2527">
            <v>37</v>
          </cell>
          <cell r="AC2527">
            <v>68</v>
          </cell>
          <cell r="AD2527">
            <v>34</v>
          </cell>
          <cell r="AE2527">
            <v>70</v>
          </cell>
          <cell r="AF2527">
            <v>32</v>
          </cell>
          <cell r="AG2527">
            <v>70</v>
          </cell>
          <cell r="AH2527">
            <v>36</v>
          </cell>
          <cell r="AI2527">
            <v>71.099999999999994</v>
          </cell>
          <cell r="AJ2527">
            <v>39.9</v>
          </cell>
          <cell r="AK2527">
            <v>75</v>
          </cell>
          <cell r="AL2527">
            <v>42</v>
          </cell>
          <cell r="AM2527">
            <v>72</v>
          </cell>
          <cell r="AN2527">
            <v>35</v>
          </cell>
          <cell r="AO2527">
            <v>56.05</v>
          </cell>
          <cell r="AP2527">
            <v>35.5</v>
          </cell>
          <cell r="AQ2527">
            <v>60.1</v>
          </cell>
          <cell r="AR2527">
            <v>41</v>
          </cell>
          <cell r="AS2527">
            <v>33</v>
          </cell>
          <cell r="AT2527">
            <v>26</v>
          </cell>
          <cell r="AU2527">
            <v>75</v>
          </cell>
          <cell r="AV2527">
            <v>48</v>
          </cell>
          <cell r="AW2527">
            <v>78.099999999999994</v>
          </cell>
          <cell r="AX2527">
            <v>51.1</v>
          </cell>
          <cell r="AY2527">
            <v>80</v>
          </cell>
          <cell r="AZ2527">
            <v>57</v>
          </cell>
        </row>
        <row r="2528">
          <cell r="B2528">
            <v>36933</v>
          </cell>
          <cell r="C2528">
            <v>39</v>
          </cell>
          <cell r="D2528">
            <v>23</v>
          </cell>
          <cell r="E2528">
            <v>64.900000000000006</v>
          </cell>
          <cell r="F2528">
            <v>42.1</v>
          </cell>
          <cell r="G2528">
            <v>39</v>
          </cell>
          <cell r="H2528">
            <v>23</v>
          </cell>
          <cell r="I2528">
            <v>66</v>
          </cell>
          <cell r="J2528">
            <v>35.1</v>
          </cell>
          <cell r="K2528">
            <v>30</v>
          </cell>
          <cell r="L2528">
            <v>20</v>
          </cell>
          <cell r="M2528">
            <v>34</v>
          </cell>
          <cell r="N2528">
            <v>20</v>
          </cell>
          <cell r="O2528">
            <v>37.9</v>
          </cell>
          <cell r="P2528">
            <v>23</v>
          </cell>
          <cell r="Q2528">
            <v>39</v>
          </cell>
          <cell r="R2528">
            <v>27</v>
          </cell>
          <cell r="S2528">
            <v>41</v>
          </cell>
          <cell r="T2528">
            <v>27</v>
          </cell>
          <cell r="U2528">
            <v>37</v>
          </cell>
          <cell r="V2528">
            <v>34</v>
          </cell>
          <cell r="W2528">
            <v>47</v>
          </cell>
          <cell r="X2528">
            <v>28</v>
          </cell>
          <cell r="Y2528">
            <v>46</v>
          </cell>
          <cell r="Z2528">
            <v>28</v>
          </cell>
          <cell r="AA2528">
            <v>49</v>
          </cell>
          <cell r="AB2528">
            <v>31</v>
          </cell>
          <cell r="AC2528">
            <v>50</v>
          </cell>
          <cell r="AD2528">
            <v>32</v>
          </cell>
          <cell r="AE2528">
            <v>56</v>
          </cell>
          <cell r="AF2528">
            <v>39</v>
          </cell>
          <cell r="AG2528">
            <v>60</v>
          </cell>
          <cell r="AH2528">
            <v>43</v>
          </cell>
          <cell r="AI2528">
            <v>55</v>
          </cell>
          <cell r="AJ2528">
            <v>30</v>
          </cell>
          <cell r="AK2528">
            <v>59</v>
          </cell>
          <cell r="AL2528">
            <v>33</v>
          </cell>
          <cell r="AM2528">
            <v>60</v>
          </cell>
          <cell r="AN2528">
            <v>30</v>
          </cell>
          <cell r="AO2528">
            <v>51.5</v>
          </cell>
          <cell r="AP2528">
            <v>40.950000000000003</v>
          </cell>
          <cell r="AQ2528">
            <v>57</v>
          </cell>
          <cell r="AR2528">
            <v>44</v>
          </cell>
          <cell r="AS2528">
            <v>20</v>
          </cell>
          <cell r="AT2528">
            <v>11</v>
          </cell>
          <cell r="AU2528">
            <v>72</v>
          </cell>
          <cell r="AV2528">
            <v>60</v>
          </cell>
          <cell r="AW2528">
            <v>82</v>
          </cell>
          <cell r="AX2528">
            <v>57.9</v>
          </cell>
          <cell r="AY2528">
            <v>83</v>
          </cell>
          <cell r="AZ2528">
            <v>63</v>
          </cell>
        </row>
        <row r="2529">
          <cell r="B2529">
            <v>36934</v>
          </cell>
          <cell r="C2529">
            <v>42</v>
          </cell>
          <cell r="D2529">
            <v>18</v>
          </cell>
          <cell r="E2529">
            <v>70</v>
          </cell>
          <cell r="F2529">
            <v>42.1</v>
          </cell>
          <cell r="G2529">
            <v>42</v>
          </cell>
          <cell r="H2529">
            <v>18</v>
          </cell>
          <cell r="I2529">
            <v>73</v>
          </cell>
          <cell r="J2529">
            <v>34</v>
          </cell>
          <cell r="K2529">
            <v>34</v>
          </cell>
          <cell r="L2529">
            <v>14</v>
          </cell>
          <cell r="M2529">
            <v>35</v>
          </cell>
          <cell r="N2529">
            <v>22</v>
          </cell>
          <cell r="O2529">
            <v>37.9</v>
          </cell>
          <cell r="P2529">
            <v>24.1</v>
          </cell>
          <cell r="Q2529">
            <v>41</v>
          </cell>
          <cell r="R2529">
            <v>30</v>
          </cell>
          <cell r="S2529">
            <v>35.1</v>
          </cell>
          <cell r="T2529">
            <v>28</v>
          </cell>
          <cell r="U2529">
            <v>40</v>
          </cell>
          <cell r="V2529">
            <v>34</v>
          </cell>
          <cell r="W2529">
            <v>38</v>
          </cell>
          <cell r="X2529">
            <v>33</v>
          </cell>
          <cell r="Y2529">
            <v>32</v>
          </cell>
          <cell r="Z2529">
            <v>30</v>
          </cell>
          <cell r="AA2529">
            <v>34</v>
          </cell>
          <cell r="AB2529">
            <v>31</v>
          </cell>
          <cell r="AC2529">
            <v>42.1</v>
          </cell>
          <cell r="AD2529">
            <v>32</v>
          </cell>
          <cell r="AE2529">
            <v>39</v>
          </cell>
          <cell r="AF2529">
            <v>36</v>
          </cell>
          <cell r="AG2529">
            <v>42</v>
          </cell>
          <cell r="AH2529">
            <v>37</v>
          </cell>
          <cell r="AI2529">
            <v>46.9</v>
          </cell>
          <cell r="AJ2529">
            <v>37.9</v>
          </cell>
          <cell r="AK2529">
            <v>50</v>
          </cell>
          <cell r="AL2529">
            <v>48</v>
          </cell>
          <cell r="AM2529">
            <v>46</v>
          </cell>
          <cell r="AN2529">
            <v>46</v>
          </cell>
          <cell r="AO2529">
            <v>53</v>
          </cell>
          <cell r="AP2529">
            <v>42.45</v>
          </cell>
          <cell r="AQ2529">
            <v>54</v>
          </cell>
          <cell r="AR2529">
            <v>48.9</v>
          </cell>
          <cell r="AS2529">
            <v>27</v>
          </cell>
          <cell r="AT2529">
            <v>4</v>
          </cell>
          <cell r="AU2529">
            <v>66</v>
          </cell>
          <cell r="AV2529">
            <v>59</v>
          </cell>
          <cell r="AW2529">
            <v>84</v>
          </cell>
          <cell r="AX2529">
            <v>60.1</v>
          </cell>
          <cell r="AY2529">
            <v>80</v>
          </cell>
          <cell r="AZ2529">
            <v>66</v>
          </cell>
        </row>
        <row r="2530">
          <cell r="B2530">
            <v>36935</v>
          </cell>
          <cell r="C2530">
            <v>40</v>
          </cell>
          <cell r="D2530">
            <v>20</v>
          </cell>
          <cell r="E2530">
            <v>64.900000000000006</v>
          </cell>
          <cell r="F2530">
            <v>46</v>
          </cell>
          <cell r="G2530">
            <v>40</v>
          </cell>
          <cell r="H2530">
            <v>20</v>
          </cell>
          <cell r="I2530">
            <v>67</v>
          </cell>
          <cell r="J2530">
            <v>41</v>
          </cell>
          <cell r="K2530">
            <v>50</v>
          </cell>
          <cell r="L2530">
            <v>27</v>
          </cell>
          <cell r="M2530">
            <v>52</v>
          </cell>
          <cell r="N2530">
            <v>32</v>
          </cell>
          <cell r="O2530">
            <v>54</v>
          </cell>
          <cell r="P2530">
            <v>33.1</v>
          </cell>
          <cell r="Q2530">
            <v>54</v>
          </cell>
          <cell r="R2530">
            <v>33.1</v>
          </cell>
          <cell r="S2530">
            <v>54</v>
          </cell>
          <cell r="T2530">
            <v>33.1</v>
          </cell>
          <cell r="U2530">
            <v>43</v>
          </cell>
          <cell r="V2530">
            <v>36</v>
          </cell>
          <cell r="W2530">
            <v>51</v>
          </cell>
          <cell r="X2530">
            <v>37</v>
          </cell>
          <cell r="Y2530">
            <v>58</v>
          </cell>
          <cell r="Z2530">
            <v>31</v>
          </cell>
          <cell r="AA2530">
            <v>59</v>
          </cell>
          <cell r="AB2530">
            <v>34</v>
          </cell>
          <cell r="AC2530">
            <v>50</v>
          </cell>
          <cell r="AD2530">
            <v>35.1</v>
          </cell>
          <cell r="AE2530">
            <v>51.1</v>
          </cell>
          <cell r="AF2530">
            <v>37</v>
          </cell>
          <cell r="AG2530">
            <v>54</v>
          </cell>
          <cell r="AH2530">
            <v>39</v>
          </cell>
          <cell r="AI2530">
            <v>48.9</v>
          </cell>
          <cell r="AJ2530">
            <v>39</v>
          </cell>
          <cell r="AK2530">
            <v>52</v>
          </cell>
          <cell r="AL2530">
            <v>44</v>
          </cell>
          <cell r="AM2530">
            <v>55</v>
          </cell>
          <cell r="AN2530">
            <v>42</v>
          </cell>
          <cell r="AO2530">
            <v>50.55</v>
          </cell>
          <cell r="AP2530">
            <v>41.5</v>
          </cell>
          <cell r="AQ2530">
            <v>53.1</v>
          </cell>
          <cell r="AR2530">
            <v>43</v>
          </cell>
          <cell r="AS2530">
            <v>41</v>
          </cell>
          <cell r="AT2530">
            <v>24</v>
          </cell>
          <cell r="AU2530">
            <v>66</v>
          </cell>
          <cell r="AV2530">
            <v>58</v>
          </cell>
          <cell r="AW2530">
            <v>82</v>
          </cell>
          <cell r="AX2530">
            <v>62.1</v>
          </cell>
          <cell r="AY2530">
            <v>82.9</v>
          </cell>
          <cell r="AZ2530">
            <v>64.900000000000006</v>
          </cell>
        </row>
        <row r="2531">
          <cell r="B2531">
            <v>36936</v>
          </cell>
          <cell r="C2531">
            <v>31</v>
          </cell>
          <cell r="D2531">
            <v>23</v>
          </cell>
          <cell r="E2531">
            <v>55</v>
          </cell>
          <cell r="F2531">
            <v>43</v>
          </cell>
          <cell r="G2531">
            <v>31</v>
          </cell>
          <cell r="H2531">
            <v>23</v>
          </cell>
          <cell r="I2531">
            <v>53.1</v>
          </cell>
          <cell r="J2531">
            <v>39.9</v>
          </cell>
          <cell r="K2531">
            <v>43</v>
          </cell>
          <cell r="L2531">
            <v>31</v>
          </cell>
          <cell r="M2531">
            <v>48</v>
          </cell>
          <cell r="N2531">
            <v>35.1</v>
          </cell>
          <cell r="O2531">
            <v>52</v>
          </cell>
          <cell r="P2531">
            <v>42.1</v>
          </cell>
          <cell r="Q2531">
            <v>51.1</v>
          </cell>
          <cell r="R2531">
            <v>43</v>
          </cell>
          <cell r="S2531">
            <v>55.9</v>
          </cell>
          <cell r="T2531">
            <v>42.1</v>
          </cell>
          <cell r="U2531">
            <v>59</v>
          </cell>
          <cell r="V2531">
            <v>41</v>
          </cell>
          <cell r="W2531">
            <v>67</v>
          </cell>
          <cell r="X2531">
            <v>49</v>
          </cell>
          <cell r="Y2531">
            <v>55</v>
          </cell>
          <cell r="Z2531">
            <v>48</v>
          </cell>
          <cell r="AA2531">
            <v>58</v>
          </cell>
          <cell r="AB2531">
            <v>48</v>
          </cell>
          <cell r="AC2531">
            <v>60.1</v>
          </cell>
          <cell r="AD2531">
            <v>46.9</v>
          </cell>
          <cell r="AE2531">
            <v>66.900000000000006</v>
          </cell>
          <cell r="AF2531">
            <v>48.9</v>
          </cell>
          <cell r="AG2531">
            <v>72</v>
          </cell>
          <cell r="AH2531">
            <v>47</v>
          </cell>
          <cell r="AI2531">
            <v>68</v>
          </cell>
          <cell r="AJ2531">
            <v>46.9</v>
          </cell>
          <cell r="AK2531">
            <v>71</v>
          </cell>
          <cell r="AL2531">
            <v>51</v>
          </cell>
          <cell r="AM2531">
            <v>72</v>
          </cell>
          <cell r="AN2531">
            <v>52</v>
          </cell>
          <cell r="AO2531">
            <v>55.45</v>
          </cell>
          <cell r="AP2531">
            <v>39.049999999999997</v>
          </cell>
          <cell r="AQ2531">
            <v>55</v>
          </cell>
          <cell r="AR2531">
            <v>43</v>
          </cell>
          <cell r="AS2531">
            <v>40</v>
          </cell>
          <cell r="AT2531">
            <v>19</v>
          </cell>
          <cell r="AU2531">
            <v>78</v>
          </cell>
          <cell r="AV2531">
            <v>60</v>
          </cell>
          <cell r="AW2531">
            <v>82.9</v>
          </cell>
          <cell r="AX2531">
            <v>62.1</v>
          </cell>
          <cell r="AY2531">
            <v>81</v>
          </cell>
          <cell r="AZ2531">
            <v>64</v>
          </cell>
        </row>
        <row r="2532">
          <cell r="B2532">
            <v>36937</v>
          </cell>
          <cell r="C2532">
            <v>35</v>
          </cell>
          <cell r="D2532">
            <v>-2</v>
          </cell>
          <cell r="E2532">
            <v>59</v>
          </cell>
          <cell r="F2532">
            <v>42.1</v>
          </cell>
          <cell r="G2532">
            <v>35</v>
          </cell>
          <cell r="H2532">
            <v>-2</v>
          </cell>
          <cell r="I2532">
            <v>53.1</v>
          </cell>
          <cell r="J2532">
            <v>36</v>
          </cell>
          <cell r="K2532">
            <v>41</v>
          </cell>
          <cell r="L2532">
            <v>36</v>
          </cell>
          <cell r="M2532">
            <v>50</v>
          </cell>
          <cell r="N2532">
            <v>39</v>
          </cell>
          <cell r="O2532">
            <v>55</v>
          </cell>
          <cell r="P2532">
            <v>43</v>
          </cell>
          <cell r="Q2532">
            <v>55</v>
          </cell>
          <cell r="R2532">
            <v>43</v>
          </cell>
          <cell r="S2532">
            <v>66</v>
          </cell>
          <cell r="T2532">
            <v>45</v>
          </cell>
          <cell r="U2532">
            <v>68</v>
          </cell>
          <cell r="V2532">
            <v>44.1</v>
          </cell>
          <cell r="W2532">
            <v>63</v>
          </cell>
          <cell r="X2532">
            <v>55</v>
          </cell>
          <cell r="Y2532">
            <v>63</v>
          </cell>
          <cell r="Z2532">
            <v>54</v>
          </cell>
          <cell r="AA2532">
            <v>69</v>
          </cell>
          <cell r="AB2532">
            <v>57</v>
          </cell>
          <cell r="AC2532">
            <v>66</v>
          </cell>
          <cell r="AD2532">
            <v>57.9</v>
          </cell>
          <cell r="AE2532">
            <v>72</v>
          </cell>
          <cell r="AF2532">
            <v>53.1</v>
          </cell>
          <cell r="AG2532">
            <v>81</v>
          </cell>
          <cell r="AH2532">
            <v>56</v>
          </cell>
          <cell r="AI2532">
            <v>71.099999999999994</v>
          </cell>
          <cell r="AJ2532">
            <v>59</v>
          </cell>
          <cell r="AK2532">
            <v>74</v>
          </cell>
          <cell r="AL2532">
            <v>55</v>
          </cell>
          <cell r="AM2532">
            <v>77</v>
          </cell>
          <cell r="AN2532">
            <v>55</v>
          </cell>
          <cell r="AO2532">
            <v>57.45</v>
          </cell>
          <cell r="AP2532">
            <v>39.450000000000003</v>
          </cell>
          <cell r="AQ2532">
            <v>57</v>
          </cell>
          <cell r="AR2532">
            <v>41</v>
          </cell>
          <cell r="AS2532">
            <v>39</v>
          </cell>
          <cell r="AT2532">
            <v>34</v>
          </cell>
          <cell r="AU2532">
            <v>84</v>
          </cell>
          <cell r="AV2532">
            <v>59</v>
          </cell>
          <cell r="AW2532">
            <v>84.9</v>
          </cell>
          <cell r="AX2532">
            <v>60.1</v>
          </cell>
          <cell r="AY2532">
            <v>80.099999999999994</v>
          </cell>
          <cell r="AZ2532">
            <v>64.900000000000006</v>
          </cell>
        </row>
        <row r="2533">
          <cell r="B2533">
            <v>36938</v>
          </cell>
          <cell r="C2533">
            <v>35</v>
          </cell>
          <cell r="D2533">
            <v>-2</v>
          </cell>
          <cell r="E2533">
            <v>59</v>
          </cell>
          <cell r="F2533">
            <v>44</v>
          </cell>
          <cell r="G2533">
            <v>35</v>
          </cell>
          <cell r="H2533">
            <v>-2</v>
          </cell>
          <cell r="I2533">
            <v>53</v>
          </cell>
          <cell r="J2533">
            <v>38</v>
          </cell>
          <cell r="K2533">
            <v>41</v>
          </cell>
          <cell r="L2533">
            <v>36</v>
          </cell>
          <cell r="M2533">
            <v>49</v>
          </cell>
          <cell r="N2533">
            <v>42</v>
          </cell>
          <cell r="O2533">
            <v>55</v>
          </cell>
          <cell r="P2533">
            <v>45</v>
          </cell>
          <cell r="Q2533">
            <v>55</v>
          </cell>
          <cell r="R2533">
            <v>49</v>
          </cell>
          <cell r="S2533">
            <v>66</v>
          </cell>
          <cell r="T2533">
            <v>52</v>
          </cell>
          <cell r="U2533">
            <v>68</v>
          </cell>
          <cell r="V2533">
            <v>55</v>
          </cell>
          <cell r="W2533">
            <v>63</v>
          </cell>
          <cell r="X2533">
            <v>55</v>
          </cell>
          <cell r="Y2533">
            <v>63</v>
          </cell>
          <cell r="Z2533">
            <v>54</v>
          </cell>
          <cell r="AA2533">
            <v>69</v>
          </cell>
          <cell r="AB2533">
            <v>57</v>
          </cell>
          <cell r="AC2533">
            <v>66</v>
          </cell>
          <cell r="AD2533">
            <v>58</v>
          </cell>
          <cell r="AE2533">
            <v>72</v>
          </cell>
          <cell r="AF2533">
            <v>53</v>
          </cell>
          <cell r="AG2533">
            <v>81</v>
          </cell>
          <cell r="AH2533">
            <v>56</v>
          </cell>
          <cell r="AI2533">
            <v>71</v>
          </cell>
          <cell r="AJ2533">
            <v>59</v>
          </cell>
          <cell r="AK2533">
            <v>74</v>
          </cell>
          <cell r="AL2533">
            <v>55</v>
          </cell>
          <cell r="AM2533">
            <v>77</v>
          </cell>
          <cell r="AN2533">
            <v>55</v>
          </cell>
          <cell r="AO2533">
            <v>59</v>
          </cell>
          <cell r="AP2533">
            <v>42</v>
          </cell>
          <cell r="AQ2533">
            <v>60</v>
          </cell>
          <cell r="AR2533">
            <v>42</v>
          </cell>
          <cell r="AS2533">
            <v>39</v>
          </cell>
          <cell r="AT2533">
            <v>34</v>
          </cell>
          <cell r="AU2533">
            <v>84</v>
          </cell>
          <cell r="AV2533">
            <v>59</v>
          </cell>
          <cell r="AW2533">
            <v>85</v>
          </cell>
          <cell r="AX2533">
            <v>60</v>
          </cell>
          <cell r="AY2533">
            <v>80</v>
          </cell>
          <cell r="AZ2533">
            <v>65</v>
          </cell>
        </row>
        <row r="2534">
          <cell r="B2534">
            <v>36939</v>
          </cell>
          <cell r="C2534">
            <v>35</v>
          </cell>
          <cell r="D2534">
            <v>-2</v>
          </cell>
          <cell r="E2534">
            <v>59</v>
          </cell>
          <cell r="F2534">
            <v>44</v>
          </cell>
          <cell r="G2534">
            <v>35</v>
          </cell>
          <cell r="H2534">
            <v>-2</v>
          </cell>
          <cell r="I2534">
            <v>53</v>
          </cell>
          <cell r="J2534">
            <v>38</v>
          </cell>
          <cell r="K2534">
            <v>41</v>
          </cell>
          <cell r="L2534">
            <v>36</v>
          </cell>
          <cell r="M2534">
            <v>49</v>
          </cell>
          <cell r="N2534">
            <v>42</v>
          </cell>
          <cell r="O2534">
            <v>55</v>
          </cell>
          <cell r="P2534">
            <v>45</v>
          </cell>
          <cell r="Q2534">
            <v>55</v>
          </cell>
          <cell r="R2534">
            <v>49</v>
          </cell>
          <cell r="S2534">
            <v>66</v>
          </cell>
          <cell r="T2534">
            <v>52</v>
          </cell>
          <cell r="U2534">
            <v>68</v>
          </cell>
          <cell r="V2534">
            <v>55</v>
          </cell>
          <cell r="W2534">
            <v>63</v>
          </cell>
          <cell r="X2534">
            <v>55</v>
          </cell>
          <cell r="Y2534">
            <v>63</v>
          </cell>
          <cell r="Z2534">
            <v>54</v>
          </cell>
          <cell r="AA2534">
            <v>69</v>
          </cell>
          <cell r="AB2534">
            <v>57</v>
          </cell>
          <cell r="AC2534">
            <v>66</v>
          </cell>
          <cell r="AD2534">
            <v>58</v>
          </cell>
          <cell r="AE2534">
            <v>72</v>
          </cell>
          <cell r="AF2534">
            <v>53</v>
          </cell>
          <cell r="AG2534">
            <v>81</v>
          </cell>
          <cell r="AH2534">
            <v>56</v>
          </cell>
          <cell r="AI2534">
            <v>71</v>
          </cell>
          <cell r="AJ2534">
            <v>59</v>
          </cell>
          <cell r="AK2534">
            <v>74</v>
          </cell>
          <cell r="AL2534">
            <v>55</v>
          </cell>
          <cell r="AM2534">
            <v>77</v>
          </cell>
          <cell r="AN2534">
            <v>55</v>
          </cell>
          <cell r="AO2534">
            <v>59</v>
          </cell>
          <cell r="AP2534">
            <v>42</v>
          </cell>
          <cell r="AQ2534">
            <v>60</v>
          </cell>
          <cell r="AR2534">
            <v>42</v>
          </cell>
          <cell r="AS2534">
            <v>39</v>
          </cell>
          <cell r="AT2534">
            <v>34</v>
          </cell>
          <cell r="AU2534">
            <v>84</v>
          </cell>
          <cell r="AV2534">
            <v>59</v>
          </cell>
          <cell r="AW2534">
            <v>85</v>
          </cell>
          <cell r="AX2534">
            <v>60</v>
          </cell>
          <cell r="AY2534">
            <v>80</v>
          </cell>
          <cell r="AZ2534">
            <v>65</v>
          </cell>
        </row>
        <row r="2535">
          <cell r="B2535">
            <v>36940</v>
          </cell>
          <cell r="C2535">
            <v>49</v>
          </cell>
          <cell r="D2535">
            <v>28</v>
          </cell>
          <cell r="E2535">
            <v>73.900000000000006</v>
          </cell>
          <cell r="F2535">
            <v>48.9</v>
          </cell>
          <cell r="G2535">
            <v>49</v>
          </cell>
          <cell r="H2535">
            <v>28</v>
          </cell>
          <cell r="I2535">
            <v>73.900000000000006</v>
          </cell>
          <cell r="J2535">
            <v>46</v>
          </cell>
          <cell r="K2535">
            <v>32</v>
          </cell>
          <cell r="L2535">
            <v>12</v>
          </cell>
          <cell r="M2535">
            <v>33.1</v>
          </cell>
          <cell r="N2535">
            <v>18</v>
          </cell>
          <cell r="O2535">
            <v>36</v>
          </cell>
          <cell r="P2535">
            <v>18</v>
          </cell>
          <cell r="Q2535">
            <v>37.9</v>
          </cell>
          <cell r="R2535">
            <v>21</v>
          </cell>
          <cell r="S2535">
            <v>37.9</v>
          </cell>
          <cell r="T2535">
            <v>19.899999999999999</v>
          </cell>
          <cell r="U2535">
            <v>35.1</v>
          </cell>
          <cell r="V2535">
            <v>23</v>
          </cell>
          <cell r="W2535">
            <v>43</v>
          </cell>
          <cell r="X2535">
            <v>23</v>
          </cell>
          <cell r="Y2535">
            <v>42</v>
          </cell>
          <cell r="Z2535">
            <v>25</v>
          </cell>
          <cell r="AA2535">
            <v>43</v>
          </cell>
          <cell r="AB2535">
            <v>28</v>
          </cell>
          <cell r="AC2535">
            <v>45</v>
          </cell>
          <cell r="AD2535">
            <v>26.1</v>
          </cell>
          <cell r="AE2535">
            <v>50</v>
          </cell>
          <cell r="AF2535">
            <v>30.9</v>
          </cell>
          <cell r="AG2535">
            <v>53</v>
          </cell>
          <cell r="AH2535">
            <v>36</v>
          </cell>
          <cell r="AI2535">
            <v>50</v>
          </cell>
          <cell r="AJ2535">
            <v>28</v>
          </cell>
          <cell r="AK2535">
            <v>58</v>
          </cell>
          <cell r="AL2535">
            <v>33</v>
          </cell>
          <cell r="AM2535">
            <v>58</v>
          </cell>
          <cell r="AN2535">
            <v>33</v>
          </cell>
          <cell r="AO2535">
            <v>62</v>
          </cell>
          <cell r="AP2535">
            <v>50.45</v>
          </cell>
          <cell r="AQ2535">
            <v>61</v>
          </cell>
          <cell r="AR2535">
            <v>52</v>
          </cell>
          <cell r="AS2535">
            <v>29</v>
          </cell>
          <cell r="AT2535">
            <v>7</v>
          </cell>
          <cell r="AU2535">
            <v>69</v>
          </cell>
          <cell r="AV2535">
            <v>50</v>
          </cell>
          <cell r="AW2535">
            <v>75.900000000000006</v>
          </cell>
          <cell r="AX2535">
            <v>52</v>
          </cell>
          <cell r="AY2535">
            <v>75.900000000000006</v>
          </cell>
          <cell r="AZ2535">
            <v>53.1</v>
          </cell>
        </row>
        <row r="2536">
          <cell r="B2536">
            <v>36941</v>
          </cell>
          <cell r="C2536">
            <v>47</v>
          </cell>
          <cell r="D2536">
            <v>25</v>
          </cell>
          <cell r="E2536">
            <v>75</v>
          </cell>
          <cell r="F2536">
            <v>46.9</v>
          </cell>
          <cell r="G2536">
            <v>47</v>
          </cell>
          <cell r="H2536">
            <v>25</v>
          </cell>
          <cell r="I2536">
            <v>73.900000000000006</v>
          </cell>
          <cell r="J2536">
            <v>41</v>
          </cell>
          <cell r="K2536">
            <v>43</v>
          </cell>
          <cell r="L2536">
            <v>15</v>
          </cell>
          <cell r="M2536">
            <v>45</v>
          </cell>
          <cell r="N2536">
            <v>18</v>
          </cell>
          <cell r="O2536">
            <v>48.9</v>
          </cell>
          <cell r="P2536">
            <v>16</v>
          </cell>
          <cell r="Q2536">
            <v>51.1</v>
          </cell>
          <cell r="R2536">
            <v>24.1</v>
          </cell>
          <cell r="S2536">
            <v>51.1</v>
          </cell>
          <cell r="T2536">
            <v>24.1</v>
          </cell>
          <cell r="U2536">
            <v>50</v>
          </cell>
          <cell r="V2536">
            <v>21</v>
          </cell>
          <cell r="W2536">
            <v>54</v>
          </cell>
          <cell r="X2536">
            <v>27</v>
          </cell>
          <cell r="Y2536">
            <v>52</v>
          </cell>
          <cell r="Z2536">
            <v>27</v>
          </cell>
          <cell r="AA2536">
            <v>54</v>
          </cell>
          <cell r="AB2536">
            <v>27</v>
          </cell>
          <cell r="AC2536">
            <v>55.9</v>
          </cell>
          <cell r="AD2536">
            <v>27</v>
          </cell>
          <cell r="AE2536">
            <v>61</v>
          </cell>
          <cell r="AF2536">
            <v>30.9</v>
          </cell>
          <cell r="AG2536">
            <v>60</v>
          </cell>
          <cell r="AH2536">
            <v>31</v>
          </cell>
          <cell r="AI2536">
            <v>61</v>
          </cell>
          <cell r="AJ2536">
            <v>33.1</v>
          </cell>
          <cell r="AK2536">
            <v>67</v>
          </cell>
          <cell r="AL2536">
            <v>36</v>
          </cell>
          <cell r="AM2536">
            <v>65</v>
          </cell>
          <cell r="AN2536">
            <v>30</v>
          </cell>
          <cell r="AO2536">
            <v>56.9</v>
          </cell>
          <cell r="AP2536">
            <v>50.55</v>
          </cell>
          <cell r="AQ2536">
            <v>57.9</v>
          </cell>
          <cell r="AR2536">
            <v>51.1</v>
          </cell>
          <cell r="AS2536">
            <v>37</v>
          </cell>
          <cell r="AT2536">
            <v>12</v>
          </cell>
          <cell r="AU2536">
            <v>71</v>
          </cell>
          <cell r="AV2536">
            <v>48</v>
          </cell>
          <cell r="AW2536">
            <v>77</v>
          </cell>
          <cell r="AX2536">
            <v>48.9</v>
          </cell>
          <cell r="AY2536">
            <v>79</v>
          </cell>
          <cell r="AZ2536">
            <v>53.1</v>
          </cell>
        </row>
        <row r="2537">
          <cell r="B2537">
            <v>36942</v>
          </cell>
          <cell r="C2537">
            <v>48</v>
          </cell>
          <cell r="D2537">
            <v>29</v>
          </cell>
          <cell r="E2537">
            <v>75</v>
          </cell>
          <cell r="F2537">
            <v>51.1</v>
          </cell>
          <cell r="G2537">
            <v>48</v>
          </cell>
          <cell r="H2537">
            <v>29</v>
          </cell>
          <cell r="I2537">
            <v>75</v>
          </cell>
          <cell r="J2537">
            <v>42.1</v>
          </cell>
          <cell r="K2537">
            <v>55</v>
          </cell>
          <cell r="L2537">
            <v>29</v>
          </cell>
          <cell r="M2537">
            <v>60.1</v>
          </cell>
          <cell r="N2537">
            <v>33.1</v>
          </cell>
          <cell r="O2537">
            <v>65</v>
          </cell>
          <cell r="P2537">
            <v>38</v>
          </cell>
          <cell r="Q2537">
            <v>65</v>
          </cell>
          <cell r="R2537">
            <v>37</v>
          </cell>
          <cell r="S2537">
            <v>69</v>
          </cell>
          <cell r="T2537">
            <v>33</v>
          </cell>
          <cell r="U2537">
            <v>69.099999999999994</v>
          </cell>
          <cell r="V2537">
            <v>36</v>
          </cell>
          <cell r="W2537">
            <v>63</v>
          </cell>
          <cell r="X2537">
            <v>31</v>
          </cell>
          <cell r="Y2537">
            <v>68</v>
          </cell>
          <cell r="Z2537">
            <v>34</v>
          </cell>
          <cell r="AA2537">
            <v>71</v>
          </cell>
          <cell r="AB2537">
            <v>38</v>
          </cell>
          <cell r="AC2537">
            <v>66</v>
          </cell>
          <cell r="AD2537">
            <v>33</v>
          </cell>
          <cell r="AE2537">
            <v>71</v>
          </cell>
          <cell r="AF2537">
            <v>37</v>
          </cell>
          <cell r="AG2537">
            <v>74</v>
          </cell>
          <cell r="AH2537">
            <v>40</v>
          </cell>
          <cell r="AI2537">
            <v>55.9</v>
          </cell>
          <cell r="AJ2537">
            <v>44.1</v>
          </cell>
          <cell r="AK2537">
            <v>64</v>
          </cell>
          <cell r="AL2537">
            <v>44</v>
          </cell>
          <cell r="AM2537">
            <v>69</v>
          </cell>
          <cell r="AN2537">
            <v>41</v>
          </cell>
          <cell r="AO2537">
            <v>61</v>
          </cell>
          <cell r="AP2537">
            <v>46.5</v>
          </cell>
          <cell r="AQ2537">
            <v>63</v>
          </cell>
          <cell r="AR2537">
            <v>47</v>
          </cell>
          <cell r="AS2537">
            <v>50</v>
          </cell>
          <cell r="AT2537">
            <v>35</v>
          </cell>
          <cell r="AU2537">
            <v>77</v>
          </cell>
          <cell r="AV2537">
            <v>49</v>
          </cell>
          <cell r="AW2537">
            <v>80</v>
          </cell>
          <cell r="AX2537">
            <v>53</v>
          </cell>
          <cell r="AY2537">
            <v>79</v>
          </cell>
          <cell r="AZ2537">
            <v>61</v>
          </cell>
        </row>
        <row r="2538">
          <cell r="B2538">
            <v>36943</v>
          </cell>
          <cell r="C2538">
            <v>51</v>
          </cell>
          <cell r="D2538">
            <v>24</v>
          </cell>
          <cell r="E2538">
            <v>75</v>
          </cell>
          <cell r="F2538">
            <v>48.9</v>
          </cell>
          <cell r="G2538">
            <v>51</v>
          </cell>
          <cell r="H2538">
            <v>24</v>
          </cell>
          <cell r="I2538">
            <v>73.900000000000006</v>
          </cell>
          <cell r="J2538">
            <v>41</v>
          </cell>
          <cell r="K2538">
            <v>42</v>
          </cell>
          <cell r="L2538">
            <v>35</v>
          </cell>
          <cell r="M2538">
            <v>50</v>
          </cell>
          <cell r="N2538">
            <v>24.1</v>
          </cell>
          <cell r="O2538">
            <v>53.1</v>
          </cell>
          <cell r="P2538">
            <v>27</v>
          </cell>
          <cell r="Q2538">
            <v>57</v>
          </cell>
          <cell r="R2538">
            <v>28.9</v>
          </cell>
          <cell r="S2538">
            <v>64.900000000000006</v>
          </cell>
          <cell r="T2538">
            <v>33.1</v>
          </cell>
          <cell r="U2538">
            <v>64.900000000000006</v>
          </cell>
          <cell r="V2538">
            <v>37</v>
          </cell>
          <cell r="W2538">
            <v>57</v>
          </cell>
          <cell r="X2538">
            <v>39</v>
          </cell>
          <cell r="Y2538">
            <v>62</v>
          </cell>
          <cell r="Z2538">
            <v>44</v>
          </cell>
          <cell r="AA2538">
            <v>66</v>
          </cell>
          <cell r="AB2538">
            <v>48</v>
          </cell>
          <cell r="AC2538">
            <v>62.1</v>
          </cell>
          <cell r="AD2538">
            <v>42.1</v>
          </cell>
          <cell r="AE2538">
            <v>75</v>
          </cell>
          <cell r="AF2538">
            <v>53.1</v>
          </cell>
          <cell r="AG2538">
            <v>79</v>
          </cell>
          <cell r="AH2538">
            <v>57</v>
          </cell>
          <cell r="AI2538">
            <v>71.099999999999994</v>
          </cell>
          <cell r="AJ2538">
            <v>52</v>
          </cell>
          <cell r="AK2538">
            <v>75</v>
          </cell>
          <cell r="AL2538">
            <v>53</v>
          </cell>
          <cell r="AM2538">
            <v>77</v>
          </cell>
          <cell r="AN2538">
            <v>53</v>
          </cell>
          <cell r="AO2538">
            <v>59.55</v>
          </cell>
          <cell r="AP2538">
            <v>45.5</v>
          </cell>
          <cell r="AQ2538">
            <v>60.1</v>
          </cell>
          <cell r="AR2538">
            <v>48</v>
          </cell>
          <cell r="AS2538">
            <v>30</v>
          </cell>
          <cell r="AT2538">
            <v>29</v>
          </cell>
          <cell r="AU2538">
            <v>79</v>
          </cell>
          <cell r="AV2538">
            <v>55</v>
          </cell>
          <cell r="AW2538">
            <v>81</v>
          </cell>
          <cell r="AX2538">
            <v>55.9</v>
          </cell>
          <cell r="AY2538">
            <v>78.099999999999994</v>
          </cell>
          <cell r="AZ2538">
            <v>66</v>
          </cell>
        </row>
        <row r="2539">
          <cell r="B2539">
            <v>36944</v>
          </cell>
          <cell r="C2539">
            <v>49</v>
          </cell>
          <cell r="D2539">
            <v>26</v>
          </cell>
          <cell r="E2539">
            <v>73.900000000000006</v>
          </cell>
          <cell r="F2539">
            <v>50</v>
          </cell>
          <cell r="G2539">
            <v>49</v>
          </cell>
          <cell r="H2539">
            <v>26</v>
          </cell>
          <cell r="I2539">
            <v>73</v>
          </cell>
          <cell r="J2539">
            <v>42.1</v>
          </cell>
          <cell r="K2539">
            <v>22</v>
          </cell>
          <cell r="L2539">
            <v>11</v>
          </cell>
          <cell r="M2539">
            <v>24.1</v>
          </cell>
          <cell r="N2539">
            <v>19</v>
          </cell>
          <cell r="O2539">
            <v>27</v>
          </cell>
          <cell r="P2539">
            <v>21</v>
          </cell>
          <cell r="Q2539">
            <v>28.9</v>
          </cell>
          <cell r="R2539">
            <v>23</v>
          </cell>
          <cell r="S2539">
            <v>32</v>
          </cell>
          <cell r="T2539">
            <v>24.1</v>
          </cell>
          <cell r="U2539">
            <v>37.9</v>
          </cell>
          <cell r="V2539">
            <v>30</v>
          </cell>
          <cell r="W2539">
            <v>38</v>
          </cell>
          <cell r="X2539">
            <v>33</v>
          </cell>
          <cell r="Y2539">
            <v>30</v>
          </cell>
          <cell r="Z2539">
            <v>30</v>
          </cell>
          <cell r="AA2539">
            <v>35</v>
          </cell>
          <cell r="AB2539">
            <v>35</v>
          </cell>
          <cell r="AC2539">
            <v>50</v>
          </cell>
          <cell r="AD2539">
            <v>28.9</v>
          </cell>
          <cell r="AE2539">
            <v>55.9</v>
          </cell>
          <cell r="AF2539">
            <v>37</v>
          </cell>
          <cell r="AG2539">
            <v>60</v>
          </cell>
          <cell r="AH2539">
            <v>56</v>
          </cell>
          <cell r="AI2539">
            <v>59</v>
          </cell>
          <cell r="AJ2539">
            <v>43</v>
          </cell>
          <cell r="AK2539">
            <v>74</v>
          </cell>
          <cell r="AL2539">
            <v>61</v>
          </cell>
          <cell r="AM2539">
            <v>67</v>
          </cell>
          <cell r="AN2539">
            <v>59</v>
          </cell>
          <cell r="AO2539">
            <v>58</v>
          </cell>
          <cell r="AP2539">
            <v>44.95</v>
          </cell>
          <cell r="AQ2539">
            <v>59</v>
          </cell>
          <cell r="AR2539">
            <v>50</v>
          </cell>
          <cell r="AS2539">
            <v>21</v>
          </cell>
          <cell r="AT2539">
            <v>7</v>
          </cell>
          <cell r="AU2539">
            <v>84</v>
          </cell>
          <cell r="AV2539">
            <v>53</v>
          </cell>
          <cell r="AW2539">
            <v>82</v>
          </cell>
          <cell r="AX2539">
            <v>53.1</v>
          </cell>
          <cell r="AY2539">
            <v>79</v>
          </cell>
          <cell r="AZ2539">
            <v>63</v>
          </cell>
        </row>
        <row r="2540">
          <cell r="B2540">
            <v>36945</v>
          </cell>
          <cell r="C2540">
            <v>34</v>
          </cell>
          <cell r="D2540">
            <v>31</v>
          </cell>
          <cell r="E2540">
            <v>64</v>
          </cell>
          <cell r="F2540">
            <v>51.1</v>
          </cell>
          <cell r="G2540">
            <v>34</v>
          </cell>
          <cell r="H2540">
            <v>31</v>
          </cell>
          <cell r="I2540">
            <v>60.1</v>
          </cell>
          <cell r="J2540">
            <v>44.1</v>
          </cell>
          <cell r="K2540">
            <v>36</v>
          </cell>
          <cell r="L2540">
            <v>17</v>
          </cell>
          <cell r="M2540">
            <v>41</v>
          </cell>
          <cell r="N2540">
            <v>21.9</v>
          </cell>
          <cell r="O2540">
            <v>43</v>
          </cell>
          <cell r="P2540">
            <v>19.899999999999999</v>
          </cell>
          <cell r="Q2540">
            <v>46.9</v>
          </cell>
          <cell r="R2540">
            <v>23</v>
          </cell>
          <cell r="S2540">
            <v>48.9</v>
          </cell>
          <cell r="T2540">
            <v>17.100000000000001</v>
          </cell>
          <cell r="U2540">
            <v>43</v>
          </cell>
          <cell r="V2540">
            <v>28</v>
          </cell>
          <cell r="W2540">
            <v>60</v>
          </cell>
          <cell r="X2540">
            <v>37</v>
          </cell>
          <cell r="Y2540">
            <v>55</v>
          </cell>
          <cell r="Z2540">
            <v>20</v>
          </cell>
          <cell r="AA2540">
            <v>53</v>
          </cell>
          <cell r="AB2540">
            <v>24</v>
          </cell>
          <cell r="AC2540">
            <v>60.1</v>
          </cell>
          <cell r="AD2540">
            <v>30</v>
          </cell>
          <cell r="AE2540">
            <v>59</v>
          </cell>
          <cell r="AF2540">
            <v>35.1</v>
          </cell>
          <cell r="AG2540">
            <v>61</v>
          </cell>
          <cell r="AH2540">
            <v>39</v>
          </cell>
          <cell r="AI2540">
            <v>64</v>
          </cell>
          <cell r="AJ2540">
            <v>37.9</v>
          </cell>
          <cell r="AK2540">
            <v>67</v>
          </cell>
          <cell r="AL2540">
            <v>45</v>
          </cell>
          <cell r="AM2540">
            <v>65</v>
          </cell>
          <cell r="AN2540">
            <v>45</v>
          </cell>
          <cell r="AO2540">
            <v>55.45</v>
          </cell>
          <cell r="AP2540">
            <v>43</v>
          </cell>
          <cell r="AQ2540">
            <v>55.9</v>
          </cell>
          <cell r="AR2540">
            <v>45</v>
          </cell>
          <cell r="AS2540">
            <v>33.1</v>
          </cell>
          <cell r="AT2540">
            <v>17.100000000000001</v>
          </cell>
          <cell r="AU2540">
            <v>67</v>
          </cell>
          <cell r="AV2540">
            <v>58</v>
          </cell>
          <cell r="AW2540">
            <v>78.099999999999994</v>
          </cell>
          <cell r="AX2540">
            <v>59</v>
          </cell>
          <cell r="AY2540">
            <v>82</v>
          </cell>
          <cell r="AZ2540">
            <v>64</v>
          </cell>
        </row>
        <row r="2541">
          <cell r="B2541">
            <v>36946</v>
          </cell>
          <cell r="C2541">
            <v>27</v>
          </cell>
          <cell r="D2541">
            <v>35</v>
          </cell>
          <cell r="E2541">
            <v>63</v>
          </cell>
          <cell r="F2541">
            <v>43</v>
          </cell>
          <cell r="G2541">
            <v>27</v>
          </cell>
          <cell r="H2541">
            <v>35</v>
          </cell>
          <cell r="I2541">
            <v>59</v>
          </cell>
          <cell r="J2541">
            <v>37.9</v>
          </cell>
          <cell r="K2541">
            <v>30</v>
          </cell>
          <cell r="L2541">
            <v>32</v>
          </cell>
          <cell r="M2541">
            <v>35.1</v>
          </cell>
          <cell r="N2541">
            <v>25</v>
          </cell>
          <cell r="O2541">
            <v>37</v>
          </cell>
          <cell r="P2541">
            <v>27</v>
          </cell>
          <cell r="Q2541">
            <v>43</v>
          </cell>
          <cell r="R2541">
            <v>30.9</v>
          </cell>
          <cell r="S2541">
            <v>48</v>
          </cell>
          <cell r="T2541">
            <v>28</v>
          </cell>
          <cell r="U2541">
            <v>43</v>
          </cell>
          <cell r="V2541">
            <v>36</v>
          </cell>
          <cell r="W2541">
            <v>45</v>
          </cell>
          <cell r="X2541">
            <v>53</v>
          </cell>
          <cell r="Y2541">
            <v>48</v>
          </cell>
          <cell r="Z2541">
            <v>57</v>
          </cell>
          <cell r="AA2541">
            <v>45</v>
          </cell>
          <cell r="AB2541">
            <v>60</v>
          </cell>
          <cell r="AC2541">
            <v>62.1</v>
          </cell>
          <cell r="AD2541">
            <v>30.9</v>
          </cell>
          <cell r="AE2541">
            <v>68</v>
          </cell>
          <cell r="AF2541">
            <v>32</v>
          </cell>
          <cell r="AG2541">
            <v>54</v>
          </cell>
          <cell r="AH2541">
            <v>69</v>
          </cell>
          <cell r="AI2541">
            <v>62.1</v>
          </cell>
          <cell r="AJ2541">
            <v>45</v>
          </cell>
          <cell r="AK2541">
            <v>66</v>
          </cell>
          <cell r="AL2541">
            <v>70</v>
          </cell>
          <cell r="AM2541">
            <v>63</v>
          </cell>
          <cell r="AN2541">
            <v>69</v>
          </cell>
          <cell r="AO2541">
            <v>58</v>
          </cell>
          <cell r="AP2541">
            <v>43.5</v>
          </cell>
          <cell r="AQ2541">
            <v>51.1</v>
          </cell>
          <cell r="AR2541">
            <v>46</v>
          </cell>
          <cell r="AS2541">
            <v>27</v>
          </cell>
          <cell r="AT2541">
            <v>12</v>
          </cell>
          <cell r="AU2541">
            <v>66</v>
          </cell>
          <cell r="AV2541">
            <v>77</v>
          </cell>
          <cell r="AW2541">
            <v>81</v>
          </cell>
          <cell r="AX2541">
            <v>62.1</v>
          </cell>
          <cell r="AY2541">
            <v>84.9</v>
          </cell>
          <cell r="AZ2541">
            <v>62.1</v>
          </cell>
        </row>
        <row r="2542">
          <cell r="B2542">
            <v>36947</v>
          </cell>
          <cell r="C2542">
            <v>42.1</v>
          </cell>
          <cell r="D2542">
            <v>27</v>
          </cell>
          <cell r="E2542">
            <v>66</v>
          </cell>
          <cell r="F2542">
            <v>50</v>
          </cell>
          <cell r="G2542">
            <v>42.1</v>
          </cell>
          <cell r="H2542">
            <v>27</v>
          </cell>
          <cell r="I2542">
            <v>61</v>
          </cell>
          <cell r="J2542">
            <v>39</v>
          </cell>
          <cell r="K2542">
            <v>39</v>
          </cell>
          <cell r="L2542">
            <v>30</v>
          </cell>
          <cell r="M2542">
            <v>53.1</v>
          </cell>
          <cell r="N2542">
            <v>30.9</v>
          </cell>
          <cell r="O2542">
            <v>55</v>
          </cell>
          <cell r="P2542">
            <v>34</v>
          </cell>
          <cell r="Q2542">
            <v>55</v>
          </cell>
          <cell r="R2542">
            <v>36</v>
          </cell>
          <cell r="S2542">
            <v>64.900000000000006</v>
          </cell>
          <cell r="T2542">
            <v>36</v>
          </cell>
          <cell r="U2542">
            <v>66</v>
          </cell>
          <cell r="V2542">
            <v>43</v>
          </cell>
          <cell r="W2542">
            <v>63</v>
          </cell>
          <cell r="X2542">
            <v>45</v>
          </cell>
          <cell r="Y2542">
            <v>65</v>
          </cell>
          <cell r="Z2542">
            <v>48</v>
          </cell>
          <cell r="AA2542">
            <v>67</v>
          </cell>
          <cell r="AB2542">
            <v>45</v>
          </cell>
          <cell r="AC2542">
            <v>68</v>
          </cell>
          <cell r="AD2542">
            <v>53.1</v>
          </cell>
          <cell r="AE2542">
            <v>73</v>
          </cell>
          <cell r="AF2542">
            <v>55.9</v>
          </cell>
          <cell r="AG2542">
            <v>73</v>
          </cell>
          <cell r="AH2542">
            <v>54</v>
          </cell>
          <cell r="AI2542">
            <v>66</v>
          </cell>
          <cell r="AJ2542">
            <v>59</v>
          </cell>
          <cell r="AK2542">
            <v>71</v>
          </cell>
          <cell r="AL2542">
            <v>66</v>
          </cell>
          <cell r="AM2542">
            <v>75</v>
          </cell>
          <cell r="AN2542">
            <v>63</v>
          </cell>
          <cell r="AO2542">
            <v>57.05</v>
          </cell>
          <cell r="AP2542">
            <v>45.05</v>
          </cell>
          <cell r="AQ2542">
            <v>54</v>
          </cell>
          <cell r="AR2542">
            <v>48</v>
          </cell>
          <cell r="AS2542">
            <v>42.1</v>
          </cell>
          <cell r="AT2542">
            <v>24.1</v>
          </cell>
          <cell r="AU2542">
            <v>86</v>
          </cell>
          <cell r="AV2542">
            <v>66</v>
          </cell>
          <cell r="AW2542">
            <v>87.1</v>
          </cell>
          <cell r="AX2542">
            <v>63</v>
          </cell>
          <cell r="AY2542">
            <v>82</v>
          </cell>
          <cell r="AZ2542">
            <v>68</v>
          </cell>
        </row>
        <row r="2543">
          <cell r="B2543">
            <v>36948</v>
          </cell>
          <cell r="C2543">
            <v>37</v>
          </cell>
          <cell r="D2543">
            <v>26.1</v>
          </cell>
          <cell r="E2543">
            <v>66</v>
          </cell>
          <cell r="F2543">
            <v>51.1</v>
          </cell>
          <cell r="G2543">
            <v>37</v>
          </cell>
          <cell r="H2543">
            <v>26.1</v>
          </cell>
          <cell r="I2543">
            <v>64.900000000000006</v>
          </cell>
          <cell r="J2543">
            <v>42.1</v>
          </cell>
          <cell r="K2543">
            <v>46</v>
          </cell>
          <cell r="L2543">
            <v>34</v>
          </cell>
          <cell r="M2543">
            <v>51.1</v>
          </cell>
          <cell r="N2543">
            <v>34</v>
          </cell>
          <cell r="O2543">
            <v>53.1</v>
          </cell>
          <cell r="P2543">
            <v>37.9</v>
          </cell>
          <cell r="Q2543">
            <v>55.9</v>
          </cell>
          <cell r="R2543">
            <v>39.9</v>
          </cell>
          <cell r="S2543">
            <v>64.900000000000006</v>
          </cell>
          <cell r="T2543">
            <v>39.9</v>
          </cell>
          <cell r="U2543">
            <v>66</v>
          </cell>
          <cell r="V2543">
            <v>43</v>
          </cell>
          <cell r="W2543">
            <v>63</v>
          </cell>
          <cell r="X2543">
            <v>41</v>
          </cell>
          <cell r="Y2543">
            <v>66</v>
          </cell>
          <cell r="Z2543">
            <v>44</v>
          </cell>
          <cell r="AA2543">
            <v>69</v>
          </cell>
          <cell r="AB2543">
            <v>50</v>
          </cell>
          <cell r="AC2543">
            <v>72</v>
          </cell>
          <cell r="AD2543">
            <v>43</v>
          </cell>
          <cell r="AE2543">
            <v>75</v>
          </cell>
          <cell r="AF2543">
            <v>48</v>
          </cell>
          <cell r="AG2543">
            <v>80</v>
          </cell>
          <cell r="AH2543">
            <v>59</v>
          </cell>
          <cell r="AI2543">
            <v>68</v>
          </cell>
          <cell r="AJ2543">
            <v>50</v>
          </cell>
          <cell r="AK2543">
            <v>76</v>
          </cell>
          <cell r="AL2543">
            <v>61</v>
          </cell>
          <cell r="AM2543">
            <v>78</v>
          </cell>
          <cell r="AN2543">
            <v>59</v>
          </cell>
          <cell r="AO2543">
            <v>59</v>
          </cell>
          <cell r="AP2543">
            <v>48</v>
          </cell>
          <cell r="AQ2543">
            <v>60.1</v>
          </cell>
          <cell r="AR2543">
            <v>50</v>
          </cell>
          <cell r="AS2543">
            <v>41</v>
          </cell>
          <cell r="AT2543">
            <v>28</v>
          </cell>
          <cell r="AU2543">
            <v>85</v>
          </cell>
          <cell r="AV2543">
            <v>62</v>
          </cell>
          <cell r="AW2543">
            <v>86</v>
          </cell>
          <cell r="AX2543">
            <v>62.1</v>
          </cell>
          <cell r="AY2543">
            <v>81</v>
          </cell>
          <cell r="AZ2543">
            <v>64.900000000000006</v>
          </cell>
        </row>
        <row r="2544">
          <cell r="B2544">
            <v>36949</v>
          </cell>
          <cell r="C2544">
            <v>39</v>
          </cell>
          <cell r="D2544">
            <v>19</v>
          </cell>
          <cell r="E2544">
            <v>66.900000000000006</v>
          </cell>
          <cell r="F2544">
            <v>48.9</v>
          </cell>
          <cell r="G2544">
            <v>39</v>
          </cell>
          <cell r="H2544">
            <v>19</v>
          </cell>
          <cell r="I2544">
            <v>62.1</v>
          </cell>
          <cell r="J2544">
            <v>37.9</v>
          </cell>
          <cell r="K2544">
            <v>49</v>
          </cell>
          <cell r="L2544">
            <v>23</v>
          </cell>
          <cell r="M2544">
            <v>53.1</v>
          </cell>
          <cell r="N2544">
            <v>30.9</v>
          </cell>
          <cell r="O2544">
            <v>59</v>
          </cell>
          <cell r="P2544">
            <v>28</v>
          </cell>
          <cell r="Q2544">
            <v>57.9</v>
          </cell>
          <cell r="R2544">
            <v>35.1</v>
          </cell>
          <cell r="S2544">
            <v>59</v>
          </cell>
          <cell r="T2544">
            <v>28</v>
          </cell>
          <cell r="U2544">
            <v>54</v>
          </cell>
          <cell r="V2544">
            <v>39</v>
          </cell>
          <cell r="W2544">
            <v>57</v>
          </cell>
          <cell r="X2544">
            <v>32</v>
          </cell>
          <cell r="Y2544">
            <v>61</v>
          </cell>
          <cell r="Z2544">
            <v>35</v>
          </cell>
          <cell r="AA2544">
            <v>64</v>
          </cell>
          <cell r="AB2544">
            <v>36</v>
          </cell>
          <cell r="AC2544">
            <v>63</v>
          </cell>
          <cell r="AD2544">
            <v>39.9</v>
          </cell>
          <cell r="AE2544">
            <v>72</v>
          </cell>
          <cell r="AF2544">
            <v>43</v>
          </cell>
          <cell r="AG2544">
            <v>70</v>
          </cell>
          <cell r="AH2544">
            <v>48</v>
          </cell>
          <cell r="AI2544">
            <v>64</v>
          </cell>
          <cell r="AJ2544">
            <v>46</v>
          </cell>
          <cell r="AK2544">
            <v>74</v>
          </cell>
          <cell r="AL2544">
            <v>52</v>
          </cell>
          <cell r="AM2544">
            <v>73</v>
          </cell>
          <cell r="AN2544">
            <v>45</v>
          </cell>
          <cell r="AO2544">
            <v>59.55</v>
          </cell>
          <cell r="AP2544">
            <v>44.95</v>
          </cell>
          <cell r="AQ2544">
            <v>57</v>
          </cell>
          <cell r="AR2544">
            <v>48.9</v>
          </cell>
          <cell r="AS2544">
            <v>37.9</v>
          </cell>
          <cell r="AT2544">
            <v>24.1</v>
          </cell>
          <cell r="AU2544">
            <v>77</v>
          </cell>
          <cell r="AV2544">
            <v>60</v>
          </cell>
          <cell r="AW2544">
            <v>87.1</v>
          </cell>
          <cell r="AX2544">
            <v>63</v>
          </cell>
          <cell r="AY2544">
            <v>82</v>
          </cell>
          <cell r="AZ2544">
            <v>62.1</v>
          </cell>
        </row>
        <row r="2545">
          <cell r="B2545">
            <v>36950</v>
          </cell>
          <cell r="C2545">
            <v>32</v>
          </cell>
          <cell r="D2545">
            <v>24.1</v>
          </cell>
          <cell r="E2545">
            <v>55</v>
          </cell>
          <cell r="F2545">
            <v>46.9</v>
          </cell>
          <cell r="G2545">
            <v>32</v>
          </cell>
          <cell r="H2545">
            <v>24.1</v>
          </cell>
          <cell r="I2545">
            <v>57.9</v>
          </cell>
          <cell r="J2545">
            <v>39</v>
          </cell>
          <cell r="K2545">
            <v>36</v>
          </cell>
          <cell r="L2545">
            <v>26</v>
          </cell>
          <cell r="M2545">
            <v>39.9</v>
          </cell>
          <cell r="N2545">
            <v>27</v>
          </cell>
          <cell r="O2545">
            <v>46</v>
          </cell>
          <cell r="P2545">
            <v>28</v>
          </cell>
          <cell r="Q2545">
            <v>48</v>
          </cell>
          <cell r="R2545">
            <v>34</v>
          </cell>
          <cell r="S2545">
            <v>48</v>
          </cell>
          <cell r="T2545">
            <v>36</v>
          </cell>
          <cell r="U2545">
            <v>48.9</v>
          </cell>
          <cell r="V2545">
            <v>35.1</v>
          </cell>
          <cell r="W2545">
            <v>56</v>
          </cell>
          <cell r="X2545">
            <v>47</v>
          </cell>
          <cell r="Y2545">
            <v>54</v>
          </cell>
          <cell r="Z2545">
            <v>48</v>
          </cell>
          <cell r="AA2545">
            <v>53</v>
          </cell>
          <cell r="AB2545">
            <v>49</v>
          </cell>
          <cell r="AC2545">
            <v>59</v>
          </cell>
          <cell r="AD2545">
            <v>44.1</v>
          </cell>
          <cell r="AE2545">
            <v>64</v>
          </cell>
          <cell r="AF2545">
            <v>51.1</v>
          </cell>
          <cell r="AG2545">
            <v>69</v>
          </cell>
          <cell r="AH2545">
            <v>56</v>
          </cell>
          <cell r="AI2545">
            <v>64</v>
          </cell>
          <cell r="AJ2545">
            <v>48</v>
          </cell>
          <cell r="AK2545">
            <v>64</v>
          </cell>
          <cell r="AL2545">
            <v>54</v>
          </cell>
          <cell r="AM2545">
            <v>65</v>
          </cell>
          <cell r="AN2545">
            <v>52</v>
          </cell>
          <cell r="AO2545">
            <v>56.5</v>
          </cell>
          <cell r="AP2545">
            <v>46.05</v>
          </cell>
          <cell r="AQ2545">
            <v>54</v>
          </cell>
          <cell r="AR2545">
            <v>48</v>
          </cell>
          <cell r="AS2545">
            <v>26.1</v>
          </cell>
          <cell r="AT2545">
            <v>17.100000000000001</v>
          </cell>
          <cell r="AU2545">
            <v>86</v>
          </cell>
          <cell r="AV2545">
            <v>61</v>
          </cell>
          <cell r="AW2545">
            <v>84.9</v>
          </cell>
          <cell r="AX2545">
            <v>63</v>
          </cell>
          <cell r="AY2545">
            <v>80.099999999999994</v>
          </cell>
          <cell r="AZ2545">
            <v>66</v>
          </cell>
        </row>
        <row r="2546">
          <cell r="B2546">
            <v>36951</v>
          </cell>
          <cell r="C2546">
            <v>37</v>
          </cell>
          <cell r="D2546">
            <v>12.9</v>
          </cell>
          <cell r="E2546">
            <v>63</v>
          </cell>
          <cell r="F2546">
            <v>43</v>
          </cell>
          <cell r="G2546">
            <v>37</v>
          </cell>
          <cell r="H2546">
            <v>12.9</v>
          </cell>
          <cell r="I2546">
            <v>62.1</v>
          </cell>
          <cell r="J2546">
            <v>35.1</v>
          </cell>
          <cell r="K2546">
            <v>39</v>
          </cell>
          <cell r="L2546">
            <v>17</v>
          </cell>
          <cell r="M2546">
            <v>42.1</v>
          </cell>
          <cell r="N2546">
            <v>25</v>
          </cell>
          <cell r="O2546">
            <v>48</v>
          </cell>
          <cell r="P2546">
            <v>26.1</v>
          </cell>
          <cell r="Q2546">
            <v>55</v>
          </cell>
          <cell r="R2546">
            <v>28</v>
          </cell>
          <cell r="S2546">
            <v>52</v>
          </cell>
          <cell r="T2546">
            <v>30</v>
          </cell>
          <cell r="U2546">
            <v>46</v>
          </cell>
          <cell r="V2546">
            <v>35.1</v>
          </cell>
          <cell r="W2546">
            <v>61</v>
          </cell>
          <cell r="X2546">
            <v>36</v>
          </cell>
          <cell r="Y2546">
            <v>59</v>
          </cell>
          <cell r="Z2546">
            <v>32</v>
          </cell>
          <cell r="AA2546">
            <v>61</v>
          </cell>
          <cell r="AB2546">
            <v>33.1</v>
          </cell>
          <cell r="AC2546">
            <v>64.900000000000006</v>
          </cell>
          <cell r="AD2546">
            <v>37.9</v>
          </cell>
          <cell r="AE2546">
            <v>68</v>
          </cell>
          <cell r="AF2546">
            <v>43</v>
          </cell>
          <cell r="AG2546">
            <v>71</v>
          </cell>
          <cell r="AH2546">
            <v>50</v>
          </cell>
          <cell r="AI2546">
            <v>66.900000000000006</v>
          </cell>
          <cell r="AJ2546">
            <v>42.1</v>
          </cell>
          <cell r="AK2546">
            <v>72</v>
          </cell>
          <cell r="AL2546">
            <v>51</v>
          </cell>
          <cell r="AM2546">
            <v>73</v>
          </cell>
          <cell r="AN2546">
            <v>47</v>
          </cell>
          <cell r="AO2546">
            <v>60.55</v>
          </cell>
          <cell r="AP2546">
            <v>41.45</v>
          </cell>
          <cell r="AQ2546">
            <v>60.1</v>
          </cell>
          <cell r="AR2546">
            <v>45</v>
          </cell>
          <cell r="AS2546">
            <v>28</v>
          </cell>
          <cell r="AT2546">
            <v>16</v>
          </cell>
          <cell r="AU2546">
            <v>82</v>
          </cell>
          <cell r="AV2546">
            <v>60</v>
          </cell>
          <cell r="AW2546">
            <v>84.9</v>
          </cell>
          <cell r="AX2546">
            <v>63</v>
          </cell>
          <cell r="AY2546">
            <v>80.099999999999994</v>
          </cell>
          <cell r="AZ2546">
            <v>66.900000000000006</v>
          </cell>
        </row>
        <row r="2547">
          <cell r="B2547">
            <v>36952</v>
          </cell>
          <cell r="C2547">
            <v>42.1</v>
          </cell>
          <cell r="D2547">
            <v>10</v>
          </cell>
          <cell r="E2547">
            <v>66</v>
          </cell>
          <cell r="F2547">
            <v>45</v>
          </cell>
          <cell r="G2547">
            <v>42.1</v>
          </cell>
          <cell r="H2547">
            <v>10</v>
          </cell>
          <cell r="I2547">
            <v>63</v>
          </cell>
          <cell r="J2547">
            <v>36</v>
          </cell>
          <cell r="K2547">
            <v>39</v>
          </cell>
          <cell r="L2547">
            <v>17</v>
          </cell>
          <cell r="M2547">
            <v>52</v>
          </cell>
          <cell r="N2547">
            <v>30.9</v>
          </cell>
          <cell r="O2547">
            <v>57.9</v>
          </cell>
          <cell r="P2547">
            <v>37.9</v>
          </cell>
          <cell r="Q2547">
            <v>57.9</v>
          </cell>
          <cell r="R2547">
            <v>36</v>
          </cell>
          <cell r="S2547">
            <v>63</v>
          </cell>
          <cell r="T2547">
            <v>37.9</v>
          </cell>
          <cell r="U2547">
            <v>57.9</v>
          </cell>
          <cell r="V2547">
            <v>35.1</v>
          </cell>
          <cell r="W2547">
            <v>61</v>
          </cell>
          <cell r="X2547">
            <v>36</v>
          </cell>
          <cell r="Y2547">
            <v>59</v>
          </cell>
          <cell r="Z2547">
            <v>32</v>
          </cell>
          <cell r="AA2547">
            <v>72</v>
          </cell>
          <cell r="AB2547">
            <v>37.9</v>
          </cell>
          <cell r="AC2547">
            <v>75.900000000000006</v>
          </cell>
          <cell r="AD2547">
            <v>44.1</v>
          </cell>
          <cell r="AE2547">
            <v>75.900000000000006</v>
          </cell>
          <cell r="AF2547">
            <v>46</v>
          </cell>
          <cell r="AG2547">
            <v>71</v>
          </cell>
          <cell r="AH2547">
            <v>50</v>
          </cell>
          <cell r="AI2547">
            <v>66</v>
          </cell>
          <cell r="AJ2547">
            <v>55</v>
          </cell>
          <cell r="AK2547">
            <v>72</v>
          </cell>
          <cell r="AL2547">
            <v>51</v>
          </cell>
          <cell r="AM2547">
            <v>73</v>
          </cell>
          <cell r="AN2547">
            <v>47</v>
          </cell>
          <cell r="AO2547">
            <v>57.5</v>
          </cell>
          <cell r="AP2547">
            <v>44.05</v>
          </cell>
          <cell r="AQ2547">
            <v>61</v>
          </cell>
          <cell r="AR2547">
            <v>46</v>
          </cell>
          <cell r="AS2547">
            <v>30</v>
          </cell>
          <cell r="AT2547">
            <v>15.1</v>
          </cell>
          <cell r="AU2547">
            <v>82</v>
          </cell>
          <cell r="AV2547">
            <v>60</v>
          </cell>
          <cell r="AW2547">
            <v>84.9</v>
          </cell>
          <cell r="AX2547">
            <v>64</v>
          </cell>
          <cell r="AY2547">
            <v>78.099999999999994</v>
          </cell>
          <cell r="AZ2547">
            <v>70</v>
          </cell>
        </row>
        <row r="2548">
          <cell r="B2548">
            <v>36953</v>
          </cell>
          <cell r="C2548">
            <v>43</v>
          </cell>
          <cell r="D2548">
            <v>27</v>
          </cell>
          <cell r="E2548">
            <v>66</v>
          </cell>
          <cell r="F2548">
            <v>46</v>
          </cell>
          <cell r="G2548">
            <v>43</v>
          </cell>
          <cell r="H2548">
            <v>27</v>
          </cell>
          <cell r="I2548">
            <v>63</v>
          </cell>
          <cell r="J2548">
            <v>36</v>
          </cell>
          <cell r="K2548">
            <v>33</v>
          </cell>
          <cell r="L2548">
            <v>49</v>
          </cell>
          <cell r="M2548">
            <v>55</v>
          </cell>
          <cell r="N2548">
            <v>39</v>
          </cell>
          <cell r="O2548">
            <v>59</v>
          </cell>
          <cell r="P2548">
            <v>30.9</v>
          </cell>
          <cell r="Q2548">
            <v>59</v>
          </cell>
          <cell r="R2548">
            <v>37.9</v>
          </cell>
          <cell r="S2548">
            <v>53.1</v>
          </cell>
          <cell r="T2548">
            <v>35.1</v>
          </cell>
          <cell r="U2548">
            <v>53.1</v>
          </cell>
          <cell r="V2548">
            <v>41</v>
          </cell>
          <cell r="W2548">
            <v>47</v>
          </cell>
          <cell r="X2548">
            <v>53</v>
          </cell>
          <cell r="Y2548">
            <v>46</v>
          </cell>
          <cell r="Z2548">
            <v>50</v>
          </cell>
          <cell r="AA2548">
            <v>53.1</v>
          </cell>
          <cell r="AB2548">
            <v>48.9</v>
          </cell>
          <cell r="AC2548">
            <v>60.1</v>
          </cell>
          <cell r="AD2548">
            <v>48.9</v>
          </cell>
          <cell r="AE2548">
            <v>68</v>
          </cell>
          <cell r="AF2548">
            <v>55.9</v>
          </cell>
          <cell r="AG2548">
            <v>61</v>
          </cell>
          <cell r="AH2548">
            <v>79</v>
          </cell>
          <cell r="AI2548">
            <v>66</v>
          </cell>
          <cell r="AJ2548">
            <v>59</v>
          </cell>
          <cell r="AK2548">
            <v>61</v>
          </cell>
          <cell r="AL2548">
            <v>66</v>
          </cell>
          <cell r="AM2548">
            <v>61</v>
          </cell>
          <cell r="AN2548">
            <v>66</v>
          </cell>
          <cell r="AO2548">
            <v>61</v>
          </cell>
          <cell r="AP2548">
            <v>44.05</v>
          </cell>
          <cell r="AQ2548">
            <v>63</v>
          </cell>
          <cell r="AR2548">
            <v>51.1</v>
          </cell>
          <cell r="AS2548">
            <v>30.9</v>
          </cell>
          <cell r="AT2548">
            <v>16</v>
          </cell>
          <cell r="AU2548">
            <v>68</v>
          </cell>
          <cell r="AV2548">
            <v>88</v>
          </cell>
          <cell r="AW2548">
            <v>89.1</v>
          </cell>
          <cell r="AX2548">
            <v>61</v>
          </cell>
          <cell r="AY2548">
            <v>74</v>
          </cell>
          <cell r="AZ2548">
            <v>81</v>
          </cell>
        </row>
        <row r="2549">
          <cell r="B2549">
            <v>36954</v>
          </cell>
          <cell r="C2549">
            <v>50</v>
          </cell>
          <cell r="D2549">
            <v>19.899999999999999</v>
          </cell>
          <cell r="E2549">
            <v>73.900000000000006</v>
          </cell>
          <cell r="F2549">
            <v>46.9</v>
          </cell>
          <cell r="G2549">
            <v>50</v>
          </cell>
          <cell r="H2549">
            <v>19.899999999999999</v>
          </cell>
          <cell r="I2549">
            <v>75</v>
          </cell>
          <cell r="J2549">
            <v>37</v>
          </cell>
          <cell r="K2549">
            <v>35</v>
          </cell>
          <cell r="L2549">
            <v>33</v>
          </cell>
          <cell r="M2549">
            <v>41</v>
          </cell>
          <cell r="N2549">
            <v>33.1</v>
          </cell>
          <cell r="O2549">
            <v>44.1</v>
          </cell>
          <cell r="P2549">
            <v>36</v>
          </cell>
          <cell r="Q2549">
            <v>46.9</v>
          </cell>
          <cell r="R2549">
            <v>37</v>
          </cell>
          <cell r="S2549">
            <v>46.9</v>
          </cell>
          <cell r="T2549">
            <v>41</v>
          </cell>
          <cell r="U2549">
            <v>50</v>
          </cell>
          <cell r="V2549">
            <v>44.1</v>
          </cell>
          <cell r="W2549">
            <v>57</v>
          </cell>
          <cell r="X2549">
            <v>47</v>
          </cell>
          <cell r="Y2549">
            <v>46</v>
          </cell>
          <cell r="Z2549">
            <v>46</v>
          </cell>
          <cell r="AA2549">
            <v>50</v>
          </cell>
          <cell r="AB2549">
            <v>46.9</v>
          </cell>
          <cell r="AC2549">
            <v>53.1</v>
          </cell>
          <cell r="AD2549">
            <v>48</v>
          </cell>
          <cell r="AE2549">
            <v>75.900000000000006</v>
          </cell>
          <cell r="AF2549">
            <v>53.1</v>
          </cell>
          <cell r="AG2549">
            <v>70</v>
          </cell>
          <cell r="AH2549">
            <v>61</v>
          </cell>
          <cell r="AI2549">
            <v>63</v>
          </cell>
          <cell r="AJ2549">
            <v>43</v>
          </cell>
          <cell r="AK2549">
            <v>63</v>
          </cell>
          <cell r="AL2549">
            <v>61</v>
          </cell>
          <cell r="AM2549">
            <v>68</v>
          </cell>
          <cell r="AN2549">
            <v>61</v>
          </cell>
          <cell r="AO2549">
            <v>61.1</v>
          </cell>
          <cell r="AP2549">
            <v>51.55</v>
          </cell>
          <cell r="AQ2549">
            <v>60.1</v>
          </cell>
          <cell r="AR2549">
            <v>53.1</v>
          </cell>
          <cell r="AS2549">
            <v>28.9</v>
          </cell>
          <cell r="AT2549">
            <v>12</v>
          </cell>
          <cell r="AU2549">
            <v>77</v>
          </cell>
          <cell r="AV2549">
            <v>68</v>
          </cell>
          <cell r="AW2549">
            <v>80.099999999999994</v>
          </cell>
          <cell r="AX2549">
            <v>62.1</v>
          </cell>
          <cell r="AY2549">
            <v>75</v>
          </cell>
          <cell r="AZ2549">
            <v>64</v>
          </cell>
        </row>
        <row r="2550">
          <cell r="B2550">
            <v>36955</v>
          </cell>
          <cell r="C2550">
            <v>53.1</v>
          </cell>
          <cell r="D2550">
            <v>28</v>
          </cell>
          <cell r="E2550">
            <v>75.900000000000006</v>
          </cell>
          <cell r="F2550">
            <v>55.9</v>
          </cell>
          <cell r="G2550">
            <v>53.1</v>
          </cell>
          <cell r="H2550">
            <v>28</v>
          </cell>
          <cell r="I2550">
            <v>75</v>
          </cell>
          <cell r="J2550">
            <v>46</v>
          </cell>
          <cell r="K2550">
            <v>33</v>
          </cell>
          <cell r="L2550">
            <v>25</v>
          </cell>
          <cell r="M2550">
            <v>34</v>
          </cell>
          <cell r="N2550">
            <v>26.1</v>
          </cell>
          <cell r="O2550">
            <v>41</v>
          </cell>
          <cell r="P2550">
            <v>27</v>
          </cell>
          <cell r="Q2550">
            <v>43</v>
          </cell>
          <cell r="R2550">
            <v>28</v>
          </cell>
          <cell r="S2550">
            <v>46.9</v>
          </cell>
          <cell r="T2550">
            <v>30.9</v>
          </cell>
          <cell r="U2550">
            <v>46</v>
          </cell>
          <cell r="V2550">
            <v>36</v>
          </cell>
          <cell r="W2550">
            <v>45</v>
          </cell>
          <cell r="X2550">
            <v>35</v>
          </cell>
          <cell r="Y2550">
            <v>50</v>
          </cell>
          <cell r="Z2550">
            <v>40</v>
          </cell>
          <cell r="AA2550">
            <v>54</v>
          </cell>
          <cell r="AB2550">
            <v>36</v>
          </cell>
          <cell r="AC2550">
            <v>55</v>
          </cell>
          <cell r="AD2550">
            <v>34</v>
          </cell>
          <cell r="AE2550">
            <v>60.1</v>
          </cell>
          <cell r="AF2550">
            <v>42.1</v>
          </cell>
          <cell r="AG2550">
            <v>61</v>
          </cell>
          <cell r="AH2550">
            <v>48</v>
          </cell>
          <cell r="AI2550">
            <v>50</v>
          </cell>
          <cell r="AJ2550">
            <v>36</v>
          </cell>
          <cell r="AK2550">
            <v>59</v>
          </cell>
          <cell r="AL2550">
            <v>41</v>
          </cell>
          <cell r="AM2550">
            <v>58</v>
          </cell>
          <cell r="AN2550">
            <v>43</v>
          </cell>
          <cell r="AO2550">
            <v>60.1</v>
          </cell>
          <cell r="AP2550">
            <v>52.5</v>
          </cell>
          <cell r="AQ2550">
            <v>60.1</v>
          </cell>
          <cell r="AR2550">
            <v>55</v>
          </cell>
          <cell r="AS2550">
            <v>27</v>
          </cell>
          <cell r="AT2550">
            <v>21.9</v>
          </cell>
          <cell r="AU2550">
            <v>69</v>
          </cell>
          <cell r="AV2550">
            <v>51</v>
          </cell>
          <cell r="AW2550">
            <v>69.099999999999994</v>
          </cell>
          <cell r="AX2550">
            <v>54</v>
          </cell>
          <cell r="AY2550">
            <v>64</v>
          </cell>
          <cell r="AZ2550">
            <v>57</v>
          </cell>
        </row>
        <row r="2551">
          <cell r="B2551">
            <v>36956</v>
          </cell>
          <cell r="C2551">
            <v>50</v>
          </cell>
          <cell r="D2551">
            <v>33.1</v>
          </cell>
          <cell r="E2551">
            <v>73.900000000000006</v>
          </cell>
          <cell r="F2551">
            <v>59</v>
          </cell>
          <cell r="G2551">
            <v>50</v>
          </cell>
          <cell r="H2551">
            <v>33.1</v>
          </cell>
          <cell r="I2551">
            <v>75.900000000000006</v>
          </cell>
          <cell r="J2551">
            <v>53.1</v>
          </cell>
          <cell r="K2551">
            <v>36</v>
          </cell>
          <cell r="L2551">
            <v>22</v>
          </cell>
          <cell r="M2551">
            <v>37</v>
          </cell>
          <cell r="N2551">
            <v>21</v>
          </cell>
          <cell r="O2551">
            <v>39.9</v>
          </cell>
          <cell r="P2551">
            <v>23</v>
          </cell>
          <cell r="Q2551">
            <v>39</v>
          </cell>
          <cell r="R2551">
            <v>25</v>
          </cell>
          <cell r="S2551">
            <v>41</v>
          </cell>
          <cell r="T2551">
            <v>26.1</v>
          </cell>
          <cell r="U2551">
            <v>39</v>
          </cell>
          <cell r="V2551">
            <v>26.1</v>
          </cell>
          <cell r="W2551">
            <v>35</v>
          </cell>
          <cell r="X2551">
            <v>21</v>
          </cell>
          <cell r="Y2551">
            <v>38</v>
          </cell>
          <cell r="Z2551">
            <v>25</v>
          </cell>
          <cell r="AA2551">
            <v>42.1</v>
          </cell>
          <cell r="AB2551">
            <v>28.9</v>
          </cell>
          <cell r="AC2551">
            <v>43</v>
          </cell>
          <cell r="AD2551">
            <v>28</v>
          </cell>
          <cell r="AE2551">
            <v>50</v>
          </cell>
          <cell r="AF2551">
            <v>35.1</v>
          </cell>
          <cell r="AG2551">
            <v>51</v>
          </cell>
          <cell r="AH2551">
            <v>38</v>
          </cell>
          <cell r="AI2551">
            <v>48</v>
          </cell>
          <cell r="AJ2551">
            <v>30.9</v>
          </cell>
          <cell r="AK2551">
            <v>56</v>
          </cell>
          <cell r="AL2551">
            <v>37</v>
          </cell>
          <cell r="AM2551">
            <v>54</v>
          </cell>
          <cell r="AN2551">
            <v>36</v>
          </cell>
          <cell r="AO2551">
            <v>62.55</v>
          </cell>
          <cell r="AP2551">
            <v>51</v>
          </cell>
          <cell r="AQ2551">
            <v>63</v>
          </cell>
          <cell r="AR2551">
            <v>53.1</v>
          </cell>
          <cell r="AS2551">
            <v>32</v>
          </cell>
          <cell r="AT2551">
            <v>26.1</v>
          </cell>
          <cell r="AU2551">
            <v>64</v>
          </cell>
          <cell r="AV2551">
            <v>45</v>
          </cell>
          <cell r="AW2551">
            <v>64.900000000000006</v>
          </cell>
          <cell r="AX2551">
            <v>46.9</v>
          </cell>
          <cell r="AY2551">
            <v>62.1</v>
          </cell>
          <cell r="AZ2551">
            <v>53.1</v>
          </cell>
        </row>
        <row r="2552">
          <cell r="B2552">
            <v>36957</v>
          </cell>
          <cell r="C2552">
            <v>43</v>
          </cell>
          <cell r="D2552">
            <v>28</v>
          </cell>
          <cell r="E2552">
            <v>62.1</v>
          </cell>
          <cell r="F2552">
            <v>52</v>
          </cell>
          <cell r="G2552">
            <v>43</v>
          </cell>
          <cell r="H2552">
            <v>28</v>
          </cell>
          <cell r="I2552">
            <v>55</v>
          </cell>
          <cell r="J2552">
            <v>46.9</v>
          </cell>
          <cell r="K2552">
            <v>43</v>
          </cell>
          <cell r="L2552">
            <v>31</v>
          </cell>
          <cell r="M2552">
            <v>46.9</v>
          </cell>
          <cell r="N2552">
            <v>32</v>
          </cell>
          <cell r="O2552">
            <v>51.1</v>
          </cell>
          <cell r="P2552">
            <v>34</v>
          </cell>
          <cell r="Q2552">
            <v>51.1</v>
          </cell>
          <cell r="R2552">
            <v>34</v>
          </cell>
          <cell r="S2552">
            <v>50</v>
          </cell>
          <cell r="T2552">
            <v>34</v>
          </cell>
          <cell r="U2552">
            <v>45</v>
          </cell>
          <cell r="V2552">
            <v>35.1</v>
          </cell>
          <cell r="W2552">
            <v>40</v>
          </cell>
          <cell r="X2552">
            <v>27</v>
          </cell>
          <cell r="Y2552">
            <v>44</v>
          </cell>
          <cell r="Z2552">
            <v>29</v>
          </cell>
          <cell r="AA2552">
            <v>52</v>
          </cell>
          <cell r="AB2552">
            <v>30.9</v>
          </cell>
          <cell r="AC2552">
            <v>51.1</v>
          </cell>
          <cell r="AD2552">
            <v>28.9</v>
          </cell>
          <cell r="AE2552">
            <v>55.9</v>
          </cell>
          <cell r="AF2552">
            <v>35.1</v>
          </cell>
          <cell r="AG2552">
            <v>57</v>
          </cell>
          <cell r="AH2552">
            <v>31</v>
          </cell>
          <cell r="AI2552">
            <v>53.1</v>
          </cell>
          <cell r="AJ2552">
            <v>30.9</v>
          </cell>
          <cell r="AK2552">
            <v>60</v>
          </cell>
          <cell r="AL2552">
            <v>36</v>
          </cell>
          <cell r="AM2552">
            <v>59</v>
          </cell>
          <cell r="AN2552">
            <v>34</v>
          </cell>
          <cell r="AO2552">
            <v>62.5</v>
          </cell>
          <cell r="AP2552">
            <v>48.5</v>
          </cell>
          <cell r="AQ2552">
            <v>61</v>
          </cell>
          <cell r="AR2552">
            <v>54</v>
          </cell>
          <cell r="AS2552">
            <v>36</v>
          </cell>
          <cell r="AT2552">
            <v>19.899999999999999</v>
          </cell>
          <cell r="AU2552">
            <v>67</v>
          </cell>
          <cell r="AV2552">
            <v>42</v>
          </cell>
          <cell r="AW2552">
            <v>69.099999999999994</v>
          </cell>
          <cell r="AX2552">
            <v>45</v>
          </cell>
          <cell r="AY2552">
            <v>63</v>
          </cell>
          <cell r="AZ2552">
            <v>46.9</v>
          </cell>
        </row>
        <row r="2553">
          <cell r="B2553">
            <v>36958</v>
          </cell>
          <cell r="C2553">
            <v>54</v>
          </cell>
          <cell r="D2553">
            <v>26.1</v>
          </cell>
          <cell r="E2553">
            <v>64.900000000000006</v>
          </cell>
          <cell r="F2553">
            <v>52</v>
          </cell>
          <cell r="G2553">
            <v>54</v>
          </cell>
          <cell r="H2553">
            <v>26.1</v>
          </cell>
          <cell r="I2553">
            <v>63</v>
          </cell>
          <cell r="J2553">
            <v>42.1</v>
          </cell>
          <cell r="K2553">
            <v>42</v>
          </cell>
          <cell r="L2553">
            <v>24</v>
          </cell>
          <cell r="M2553">
            <v>45</v>
          </cell>
          <cell r="N2553">
            <v>26.1</v>
          </cell>
          <cell r="O2553">
            <v>50</v>
          </cell>
          <cell r="P2553">
            <v>26.1</v>
          </cell>
          <cell r="Q2553">
            <v>50</v>
          </cell>
          <cell r="R2553">
            <v>30</v>
          </cell>
          <cell r="S2553">
            <v>53.1</v>
          </cell>
          <cell r="T2553">
            <v>27</v>
          </cell>
          <cell r="U2553">
            <v>48</v>
          </cell>
          <cell r="V2553">
            <v>36</v>
          </cell>
          <cell r="W2553">
            <v>57</v>
          </cell>
          <cell r="X2553">
            <v>24</v>
          </cell>
          <cell r="Y2553">
            <v>55</v>
          </cell>
          <cell r="Z2553">
            <v>23</v>
          </cell>
          <cell r="AA2553">
            <v>57</v>
          </cell>
          <cell r="AB2553">
            <v>26.1</v>
          </cell>
          <cell r="AC2553">
            <v>57.9</v>
          </cell>
          <cell r="AD2553">
            <v>21.9</v>
          </cell>
          <cell r="AE2553">
            <v>63</v>
          </cell>
          <cell r="AF2553">
            <v>27</v>
          </cell>
          <cell r="AG2553">
            <v>61</v>
          </cell>
          <cell r="AH2553">
            <v>33</v>
          </cell>
          <cell r="AI2553">
            <v>64.900000000000006</v>
          </cell>
          <cell r="AJ2553">
            <v>33.1</v>
          </cell>
          <cell r="AK2553">
            <v>68</v>
          </cell>
          <cell r="AL2553">
            <v>33</v>
          </cell>
          <cell r="AM2553">
            <v>66</v>
          </cell>
          <cell r="AN2553">
            <v>28</v>
          </cell>
          <cell r="AO2553">
            <v>64.5</v>
          </cell>
          <cell r="AP2553">
            <v>48.05</v>
          </cell>
          <cell r="AQ2553">
            <v>61</v>
          </cell>
          <cell r="AR2553">
            <v>51.1</v>
          </cell>
          <cell r="AS2553">
            <v>37.9</v>
          </cell>
          <cell r="AT2553">
            <v>12.9</v>
          </cell>
          <cell r="AU2553">
            <v>66</v>
          </cell>
          <cell r="AV2553">
            <v>38</v>
          </cell>
          <cell r="AW2553">
            <v>70</v>
          </cell>
          <cell r="AX2553">
            <v>43</v>
          </cell>
          <cell r="AY2553">
            <v>66</v>
          </cell>
          <cell r="AZ2553">
            <v>46</v>
          </cell>
        </row>
        <row r="2554">
          <cell r="B2554">
            <v>36959</v>
          </cell>
          <cell r="C2554">
            <v>45</v>
          </cell>
          <cell r="D2554">
            <v>30</v>
          </cell>
          <cell r="E2554">
            <v>69.099999999999994</v>
          </cell>
          <cell r="F2554">
            <v>51.1</v>
          </cell>
          <cell r="G2554">
            <v>45</v>
          </cell>
          <cell r="H2554">
            <v>30</v>
          </cell>
          <cell r="I2554">
            <v>71.099999999999994</v>
          </cell>
          <cell r="J2554">
            <v>45</v>
          </cell>
          <cell r="K2554">
            <v>42</v>
          </cell>
          <cell r="L2554">
            <v>24</v>
          </cell>
          <cell r="M2554">
            <v>44.1</v>
          </cell>
          <cell r="N2554">
            <v>33.1</v>
          </cell>
          <cell r="O2554">
            <v>46.9</v>
          </cell>
          <cell r="P2554">
            <v>32</v>
          </cell>
          <cell r="Q2554">
            <v>46</v>
          </cell>
          <cell r="R2554">
            <v>34</v>
          </cell>
          <cell r="S2554">
            <v>54</v>
          </cell>
          <cell r="T2554">
            <v>33.1</v>
          </cell>
          <cell r="U2554">
            <v>48.9</v>
          </cell>
          <cell r="V2554">
            <v>37.9</v>
          </cell>
          <cell r="W2554">
            <v>57</v>
          </cell>
          <cell r="X2554">
            <v>24</v>
          </cell>
          <cell r="Y2554">
            <v>55</v>
          </cell>
          <cell r="Z2554">
            <v>23</v>
          </cell>
          <cell r="AA2554">
            <v>57.9</v>
          </cell>
          <cell r="AB2554">
            <v>35.1</v>
          </cell>
          <cell r="AC2554">
            <v>60.1</v>
          </cell>
          <cell r="AD2554">
            <v>37</v>
          </cell>
          <cell r="AE2554">
            <v>53.1</v>
          </cell>
          <cell r="AF2554">
            <v>36</v>
          </cell>
          <cell r="AG2554">
            <v>61</v>
          </cell>
          <cell r="AH2554">
            <v>33</v>
          </cell>
          <cell r="AI2554">
            <v>57.9</v>
          </cell>
          <cell r="AJ2554">
            <v>39</v>
          </cell>
          <cell r="AK2554">
            <v>68</v>
          </cell>
          <cell r="AL2554">
            <v>33</v>
          </cell>
          <cell r="AM2554">
            <v>66</v>
          </cell>
          <cell r="AN2554">
            <v>28</v>
          </cell>
          <cell r="AO2554">
            <v>57.45</v>
          </cell>
          <cell r="AP2554">
            <v>49.45</v>
          </cell>
          <cell r="AQ2554">
            <v>59</v>
          </cell>
          <cell r="AR2554">
            <v>52</v>
          </cell>
          <cell r="AS2554">
            <v>35.1</v>
          </cell>
          <cell r="AT2554">
            <v>32</v>
          </cell>
          <cell r="AU2554">
            <v>66</v>
          </cell>
          <cell r="AV2554">
            <v>38</v>
          </cell>
          <cell r="AW2554">
            <v>78.099999999999994</v>
          </cell>
          <cell r="AX2554">
            <v>42.1</v>
          </cell>
          <cell r="AY2554">
            <v>68</v>
          </cell>
          <cell r="AZ2554">
            <v>48</v>
          </cell>
        </row>
        <row r="2555">
          <cell r="B2555">
            <v>36960</v>
          </cell>
          <cell r="C2555">
            <v>34</v>
          </cell>
          <cell r="D2555">
            <v>25</v>
          </cell>
          <cell r="E2555">
            <v>61</v>
          </cell>
          <cell r="F2555">
            <v>50</v>
          </cell>
          <cell r="G2555">
            <v>34</v>
          </cell>
          <cell r="H2555">
            <v>25</v>
          </cell>
          <cell r="I2555">
            <v>60.1</v>
          </cell>
          <cell r="J2555">
            <v>46.9</v>
          </cell>
          <cell r="K2555">
            <v>42</v>
          </cell>
          <cell r="L2555">
            <v>24</v>
          </cell>
          <cell r="M2555">
            <v>45</v>
          </cell>
          <cell r="N2555">
            <v>30</v>
          </cell>
          <cell r="O2555">
            <v>48</v>
          </cell>
          <cell r="P2555">
            <v>28</v>
          </cell>
          <cell r="Q2555">
            <v>48.9</v>
          </cell>
          <cell r="R2555">
            <v>30.9</v>
          </cell>
          <cell r="S2555">
            <v>48.9</v>
          </cell>
          <cell r="T2555">
            <v>25</v>
          </cell>
          <cell r="U2555">
            <v>48</v>
          </cell>
          <cell r="V2555">
            <v>32</v>
          </cell>
          <cell r="W2555">
            <v>57</v>
          </cell>
          <cell r="X2555">
            <v>24</v>
          </cell>
          <cell r="Y2555">
            <v>55</v>
          </cell>
          <cell r="Z2555">
            <v>23</v>
          </cell>
          <cell r="AA2555">
            <v>54</v>
          </cell>
          <cell r="AB2555">
            <v>25</v>
          </cell>
          <cell r="AC2555">
            <v>55.9</v>
          </cell>
          <cell r="AD2555">
            <v>28.9</v>
          </cell>
          <cell r="AE2555">
            <v>57</v>
          </cell>
          <cell r="AF2555">
            <v>34</v>
          </cell>
          <cell r="AG2555">
            <v>61</v>
          </cell>
          <cell r="AH2555">
            <v>33</v>
          </cell>
          <cell r="AI2555">
            <v>57.9</v>
          </cell>
          <cell r="AJ2555">
            <v>30</v>
          </cell>
          <cell r="AK2555">
            <v>68</v>
          </cell>
          <cell r="AL2555">
            <v>33</v>
          </cell>
          <cell r="AM2555">
            <v>66</v>
          </cell>
          <cell r="AN2555">
            <v>28</v>
          </cell>
          <cell r="AO2555">
            <v>59.55</v>
          </cell>
          <cell r="AP2555">
            <v>43.95</v>
          </cell>
          <cell r="AQ2555">
            <v>60.1</v>
          </cell>
          <cell r="AR2555">
            <v>46.9</v>
          </cell>
          <cell r="AS2555">
            <v>36</v>
          </cell>
          <cell r="AT2555">
            <v>27</v>
          </cell>
          <cell r="AU2555">
            <v>66</v>
          </cell>
          <cell r="AV2555">
            <v>38</v>
          </cell>
          <cell r="AW2555">
            <v>75</v>
          </cell>
          <cell r="AX2555">
            <v>55</v>
          </cell>
          <cell r="AY2555">
            <v>71.099999999999994</v>
          </cell>
          <cell r="AZ2555">
            <v>57.9</v>
          </cell>
        </row>
        <row r="2556">
          <cell r="B2556">
            <v>36961</v>
          </cell>
          <cell r="C2556">
            <v>33.1</v>
          </cell>
          <cell r="D2556">
            <v>25</v>
          </cell>
          <cell r="E2556">
            <v>61</v>
          </cell>
          <cell r="F2556">
            <v>46</v>
          </cell>
          <cell r="G2556">
            <v>33.1</v>
          </cell>
          <cell r="H2556">
            <v>25</v>
          </cell>
          <cell r="I2556">
            <v>57.9</v>
          </cell>
          <cell r="J2556">
            <v>45</v>
          </cell>
          <cell r="K2556">
            <v>50</v>
          </cell>
          <cell r="L2556">
            <v>21</v>
          </cell>
          <cell r="M2556">
            <v>55.9</v>
          </cell>
          <cell r="N2556">
            <v>26.1</v>
          </cell>
          <cell r="O2556">
            <v>61</v>
          </cell>
          <cell r="P2556">
            <v>25</v>
          </cell>
          <cell r="Q2556">
            <v>66</v>
          </cell>
          <cell r="R2556">
            <v>32</v>
          </cell>
          <cell r="S2556">
            <v>66.900000000000006</v>
          </cell>
          <cell r="T2556">
            <v>28.9</v>
          </cell>
          <cell r="U2556">
            <v>64.900000000000006</v>
          </cell>
          <cell r="V2556">
            <v>30.9</v>
          </cell>
          <cell r="W2556">
            <v>65</v>
          </cell>
          <cell r="X2556">
            <v>27</v>
          </cell>
          <cell r="Y2556">
            <v>64</v>
          </cell>
          <cell r="Z2556">
            <v>27</v>
          </cell>
          <cell r="AA2556">
            <v>66.900000000000006</v>
          </cell>
          <cell r="AB2556">
            <v>33.1</v>
          </cell>
          <cell r="AC2556">
            <v>64.900000000000006</v>
          </cell>
          <cell r="AD2556">
            <v>28.9</v>
          </cell>
          <cell r="AE2556">
            <v>70</v>
          </cell>
          <cell r="AF2556">
            <v>28.9</v>
          </cell>
          <cell r="AG2556">
            <v>71</v>
          </cell>
          <cell r="AH2556">
            <v>33</v>
          </cell>
          <cell r="AI2556">
            <v>64.900000000000006</v>
          </cell>
          <cell r="AJ2556">
            <v>37</v>
          </cell>
          <cell r="AK2556">
            <v>69</v>
          </cell>
          <cell r="AL2556">
            <v>38</v>
          </cell>
          <cell r="AM2556">
            <v>69</v>
          </cell>
          <cell r="AN2556">
            <v>31</v>
          </cell>
          <cell r="AO2556">
            <v>60.55</v>
          </cell>
          <cell r="AP2556">
            <v>47.45</v>
          </cell>
          <cell r="AQ2556">
            <v>59</v>
          </cell>
          <cell r="AR2556">
            <v>48.9</v>
          </cell>
          <cell r="AS2556">
            <v>37.9</v>
          </cell>
          <cell r="AT2556">
            <v>17.100000000000001</v>
          </cell>
          <cell r="AU2556">
            <v>77</v>
          </cell>
          <cell r="AV2556">
            <v>50</v>
          </cell>
          <cell r="AW2556">
            <v>82</v>
          </cell>
          <cell r="AX2556">
            <v>53.1</v>
          </cell>
          <cell r="AY2556">
            <v>73</v>
          </cell>
          <cell r="AZ2556">
            <v>54</v>
          </cell>
        </row>
        <row r="2557">
          <cell r="B2557">
            <v>36962</v>
          </cell>
          <cell r="C2557">
            <v>42.1</v>
          </cell>
          <cell r="D2557">
            <v>24.1</v>
          </cell>
          <cell r="E2557">
            <v>71.099999999999994</v>
          </cell>
          <cell r="F2557">
            <v>46.9</v>
          </cell>
          <cell r="G2557">
            <v>42.1</v>
          </cell>
          <cell r="H2557">
            <v>24.1</v>
          </cell>
          <cell r="I2557">
            <v>66.900000000000006</v>
          </cell>
          <cell r="J2557">
            <v>39</v>
          </cell>
          <cell r="K2557">
            <v>50</v>
          </cell>
          <cell r="L2557">
            <v>24</v>
          </cell>
          <cell r="M2557">
            <v>48</v>
          </cell>
          <cell r="N2557">
            <v>37</v>
          </cell>
          <cell r="O2557">
            <v>53.1</v>
          </cell>
          <cell r="P2557">
            <v>27</v>
          </cell>
          <cell r="Q2557">
            <v>55</v>
          </cell>
          <cell r="R2557">
            <v>35.1</v>
          </cell>
          <cell r="S2557">
            <v>59</v>
          </cell>
          <cell r="T2557">
            <v>35.1</v>
          </cell>
          <cell r="U2557">
            <v>62.1</v>
          </cell>
          <cell r="V2557">
            <v>41</v>
          </cell>
          <cell r="W2557">
            <v>56</v>
          </cell>
          <cell r="X2557">
            <v>38</v>
          </cell>
          <cell r="Y2557">
            <v>62</v>
          </cell>
          <cell r="Z2557">
            <v>39</v>
          </cell>
          <cell r="AA2557">
            <v>68</v>
          </cell>
          <cell r="AB2557">
            <v>39.9</v>
          </cell>
          <cell r="AC2557">
            <v>66</v>
          </cell>
          <cell r="AD2557">
            <v>43</v>
          </cell>
          <cell r="AE2557">
            <v>64.900000000000006</v>
          </cell>
          <cell r="AF2557">
            <v>51.1</v>
          </cell>
          <cell r="AG2557">
            <v>69</v>
          </cell>
          <cell r="AH2557">
            <v>51</v>
          </cell>
          <cell r="AI2557">
            <v>59</v>
          </cell>
          <cell r="AJ2557">
            <v>52</v>
          </cell>
          <cell r="AK2557">
            <v>60</v>
          </cell>
          <cell r="AL2557">
            <v>56</v>
          </cell>
          <cell r="AM2557">
            <v>60</v>
          </cell>
          <cell r="AN2557">
            <v>54</v>
          </cell>
          <cell r="AO2557">
            <v>65.5</v>
          </cell>
          <cell r="AP2557">
            <v>46.5</v>
          </cell>
          <cell r="AQ2557">
            <v>63</v>
          </cell>
          <cell r="AR2557">
            <v>52</v>
          </cell>
          <cell r="AS2557">
            <v>33.1</v>
          </cell>
          <cell r="AT2557">
            <v>16</v>
          </cell>
          <cell r="AU2557">
            <v>88</v>
          </cell>
          <cell r="AV2557">
            <v>53</v>
          </cell>
          <cell r="AW2557">
            <v>89.1</v>
          </cell>
          <cell r="AX2557">
            <v>55</v>
          </cell>
          <cell r="AY2557">
            <v>81</v>
          </cell>
          <cell r="AZ2557">
            <v>59</v>
          </cell>
        </row>
        <row r="2558">
          <cell r="B2558">
            <v>36963</v>
          </cell>
          <cell r="C2558">
            <v>50</v>
          </cell>
          <cell r="D2558">
            <v>17.100000000000001</v>
          </cell>
          <cell r="E2558">
            <v>73.900000000000006</v>
          </cell>
          <cell r="F2558">
            <v>48</v>
          </cell>
          <cell r="G2558">
            <v>50</v>
          </cell>
          <cell r="H2558">
            <v>17.100000000000001</v>
          </cell>
          <cell r="I2558">
            <v>70</v>
          </cell>
          <cell r="J2558">
            <v>37.9</v>
          </cell>
          <cell r="K2558">
            <v>44</v>
          </cell>
          <cell r="L2558">
            <v>32</v>
          </cell>
          <cell r="M2558">
            <v>53.1</v>
          </cell>
          <cell r="N2558">
            <v>37</v>
          </cell>
          <cell r="O2558">
            <v>63</v>
          </cell>
          <cell r="P2558">
            <v>39</v>
          </cell>
          <cell r="Q2558">
            <v>63</v>
          </cell>
          <cell r="R2558">
            <v>39.9</v>
          </cell>
          <cell r="S2558">
            <v>73</v>
          </cell>
          <cell r="T2558">
            <v>46</v>
          </cell>
          <cell r="U2558">
            <v>75</v>
          </cell>
          <cell r="V2558">
            <v>60.1</v>
          </cell>
          <cell r="W2558">
            <v>65</v>
          </cell>
          <cell r="X2558">
            <v>47</v>
          </cell>
          <cell r="Y2558">
            <v>72</v>
          </cell>
          <cell r="Z2558">
            <v>56</v>
          </cell>
          <cell r="AA2558">
            <v>77</v>
          </cell>
          <cell r="AB2558">
            <v>59</v>
          </cell>
          <cell r="AC2558">
            <v>73.900000000000006</v>
          </cell>
          <cell r="AD2558">
            <v>55.9</v>
          </cell>
          <cell r="AE2558">
            <v>75.900000000000006</v>
          </cell>
          <cell r="AF2558">
            <v>57.9</v>
          </cell>
          <cell r="AG2558">
            <v>79</v>
          </cell>
          <cell r="AH2558">
            <v>60</v>
          </cell>
          <cell r="AI2558">
            <v>68</v>
          </cell>
          <cell r="AJ2558">
            <v>53.1</v>
          </cell>
          <cell r="AK2558">
            <v>75</v>
          </cell>
          <cell r="AL2558">
            <v>56</v>
          </cell>
          <cell r="AM2558">
            <v>74</v>
          </cell>
          <cell r="AN2558">
            <v>58</v>
          </cell>
          <cell r="AO2558">
            <v>67</v>
          </cell>
          <cell r="AP2558">
            <v>45.95</v>
          </cell>
          <cell r="AQ2558">
            <v>64.900000000000006</v>
          </cell>
          <cell r="AR2558">
            <v>48.9</v>
          </cell>
          <cell r="AS2558">
            <v>36</v>
          </cell>
          <cell r="AT2558">
            <v>28</v>
          </cell>
          <cell r="AU2558">
            <v>78</v>
          </cell>
          <cell r="AV2558">
            <v>73</v>
          </cell>
          <cell r="AW2558">
            <v>82.9</v>
          </cell>
          <cell r="AX2558">
            <v>69.099999999999994</v>
          </cell>
          <cell r="AY2558">
            <v>75</v>
          </cell>
          <cell r="AZ2558">
            <v>66</v>
          </cell>
        </row>
        <row r="2559">
          <cell r="B2559">
            <v>36964</v>
          </cell>
          <cell r="C2559">
            <v>55</v>
          </cell>
          <cell r="D2559">
            <v>27</v>
          </cell>
          <cell r="E2559">
            <v>75.900000000000006</v>
          </cell>
          <cell r="F2559">
            <v>50</v>
          </cell>
          <cell r="G2559">
            <v>55</v>
          </cell>
          <cell r="H2559">
            <v>27</v>
          </cell>
          <cell r="I2559">
            <v>70</v>
          </cell>
          <cell r="J2559">
            <v>43</v>
          </cell>
          <cell r="K2559">
            <v>48</v>
          </cell>
          <cell r="L2559">
            <v>30</v>
          </cell>
          <cell r="M2559">
            <v>53.1</v>
          </cell>
          <cell r="N2559">
            <v>37</v>
          </cell>
          <cell r="O2559">
            <v>57.9</v>
          </cell>
          <cell r="P2559">
            <v>34</v>
          </cell>
          <cell r="Q2559">
            <v>61</v>
          </cell>
          <cell r="R2559">
            <v>43</v>
          </cell>
          <cell r="S2559">
            <v>64.900000000000006</v>
          </cell>
          <cell r="T2559">
            <v>42.1</v>
          </cell>
          <cell r="U2559">
            <v>64.900000000000006</v>
          </cell>
          <cell r="V2559">
            <v>44.1</v>
          </cell>
          <cell r="W2559">
            <v>65</v>
          </cell>
          <cell r="X2559">
            <v>44</v>
          </cell>
          <cell r="Y2559">
            <v>68</v>
          </cell>
          <cell r="Z2559">
            <v>44</v>
          </cell>
          <cell r="AA2559">
            <v>70</v>
          </cell>
          <cell r="AB2559">
            <v>45</v>
          </cell>
          <cell r="AC2559">
            <v>71.099999999999994</v>
          </cell>
          <cell r="AD2559">
            <v>46.9</v>
          </cell>
          <cell r="AE2559">
            <v>73.900000000000006</v>
          </cell>
          <cell r="AF2559">
            <v>46</v>
          </cell>
          <cell r="AG2559">
            <v>76</v>
          </cell>
          <cell r="AH2559">
            <v>48</v>
          </cell>
          <cell r="AI2559">
            <v>70</v>
          </cell>
          <cell r="AJ2559">
            <v>48</v>
          </cell>
          <cell r="AK2559">
            <v>68</v>
          </cell>
          <cell r="AL2559">
            <v>44</v>
          </cell>
          <cell r="AM2559">
            <v>72</v>
          </cell>
          <cell r="AN2559">
            <v>43</v>
          </cell>
          <cell r="AO2559">
            <v>67.45</v>
          </cell>
          <cell r="AP2559">
            <v>49.05</v>
          </cell>
          <cell r="AQ2559">
            <v>64.900000000000006</v>
          </cell>
          <cell r="AR2559">
            <v>53.1</v>
          </cell>
          <cell r="AS2559">
            <v>39</v>
          </cell>
          <cell r="AT2559">
            <v>30.9</v>
          </cell>
          <cell r="AU2559">
            <v>74</v>
          </cell>
          <cell r="AV2559">
            <v>57</v>
          </cell>
          <cell r="AW2559">
            <v>75.900000000000006</v>
          </cell>
          <cell r="AX2559">
            <v>61</v>
          </cell>
          <cell r="AY2559">
            <v>73.900000000000006</v>
          </cell>
          <cell r="AZ2559">
            <v>63</v>
          </cell>
        </row>
        <row r="2560">
          <cell r="B2560">
            <v>36965</v>
          </cell>
          <cell r="C2560">
            <v>48.9</v>
          </cell>
          <cell r="D2560">
            <v>25</v>
          </cell>
          <cell r="E2560">
            <v>75.900000000000006</v>
          </cell>
          <cell r="F2560">
            <v>52</v>
          </cell>
          <cell r="G2560">
            <v>48.9</v>
          </cell>
          <cell r="H2560">
            <v>25</v>
          </cell>
          <cell r="I2560">
            <v>72</v>
          </cell>
          <cell r="J2560">
            <v>44.1</v>
          </cell>
          <cell r="K2560">
            <v>50</v>
          </cell>
          <cell r="L2560">
            <v>25</v>
          </cell>
          <cell r="M2560">
            <v>52</v>
          </cell>
          <cell r="N2560">
            <v>30.9</v>
          </cell>
          <cell r="O2560">
            <v>52</v>
          </cell>
          <cell r="P2560">
            <v>30.9</v>
          </cell>
          <cell r="Q2560">
            <v>53.1</v>
          </cell>
          <cell r="R2560">
            <v>39</v>
          </cell>
          <cell r="S2560">
            <v>50</v>
          </cell>
          <cell r="T2560">
            <v>39</v>
          </cell>
          <cell r="U2560">
            <v>55</v>
          </cell>
          <cell r="V2560">
            <v>45</v>
          </cell>
          <cell r="W2560">
            <v>53</v>
          </cell>
          <cell r="X2560">
            <v>44</v>
          </cell>
          <cell r="Y2560">
            <v>49</v>
          </cell>
          <cell r="Z2560">
            <v>45</v>
          </cell>
          <cell r="AA2560">
            <v>57.9</v>
          </cell>
          <cell r="AB2560">
            <v>48</v>
          </cell>
          <cell r="AC2560">
            <v>57</v>
          </cell>
          <cell r="AD2560">
            <v>48.9</v>
          </cell>
          <cell r="AE2560">
            <v>70</v>
          </cell>
          <cell r="AF2560">
            <v>50</v>
          </cell>
          <cell r="AG2560">
            <v>73</v>
          </cell>
          <cell r="AH2560">
            <v>52</v>
          </cell>
          <cell r="AI2560">
            <v>64.900000000000006</v>
          </cell>
          <cell r="AJ2560">
            <v>48.9</v>
          </cell>
          <cell r="AK2560">
            <v>68</v>
          </cell>
          <cell r="AL2560">
            <v>50</v>
          </cell>
          <cell r="AM2560">
            <v>71</v>
          </cell>
          <cell r="AN2560">
            <v>51</v>
          </cell>
          <cell r="AO2560">
            <v>63.5</v>
          </cell>
          <cell r="AP2560">
            <v>49.5</v>
          </cell>
          <cell r="AQ2560">
            <v>60.1</v>
          </cell>
          <cell r="AR2560">
            <v>54</v>
          </cell>
          <cell r="AS2560">
            <v>46.9</v>
          </cell>
          <cell r="AT2560">
            <v>30.9</v>
          </cell>
          <cell r="AU2560">
            <v>88</v>
          </cell>
          <cell r="AV2560">
            <v>63</v>
          </cell>
          <cell r="AW2560">
            <v>89.1</v>
          </cell>
          <cell r="AX2560">
            <v>61</v>
          </cell>
          <cell r="AY2560">
            <v>79</v>
          </cell>
          <cell r="AZ2560">
            <v>70</v>
          </cell>
        </row>
        <row r="2561">
          <cell r="B2561">
            <v>36966</v>
          </cell>
          <cell r="C2561">
            <v>51.1</v>
          </cell>
          <cell r="D2561">
            <v>21</v>
          </cell>
          <cell r="E2561">
            <v>78.099999999999994</v>
          </cell>
          <cell r="F2561">
            <v>52</v>
          </cell>
          <cell r="G2561">
            <v>51.1</v>
          </cell>
          <cell r="H2561">
            <v>21</v>
          </cell>
          <cell r="I2561">
            <v>73.900000000000006</v>
          </cell>
          <cell r="J2561">
            <v>42.1</v>
          </cell>
          <cell r="K2561">
            <v>50</v>
          </cell>
          <cell r="L2561">
            <v>25</v>
          </cell>
          <cell r="M2561">
            <v>50</v>
          </cell>
          <cell r="N2561">
            <v>37.9</v>
          </cell>
          <cell r="O2561">
            <v>48.9</v>
          </cell>
          <cell r="P2561">
            <v>39</v>
          </cell>
          <cell r="Q2561">
            <v>51.1</v>
          </cell>
          <cell r="R2561">
            <v>43</v>
          </cell>
          <cell r="S2561">
            <v>54</v>
          </cell>
          <cell r="T2561">
            <v>41</v>
          </cell>
          <cell r="U2561">
            <v>60.1</v>
          </cell>
          <cell r="V2561">
            <v>44.1</v>
          </cell>
          <cell r="W2561">
            <v>53</v>
          </cell>
          <cell r="X2561">
            <v>44</v>
          </cell>
          <cell r="Y2561">
            <v>49</v>
          </cell>
          <cell r="Z2561">
            <v>45</v>
          </cell>
          <cell r="AA2561">
            <v>54</v>
          </cell>
          <cell r="AB2561">
            <v>45</v>
          </cell>
          <cell r="AC2561">
            <v>54</v>
          </cell>
          <cell r="AD2561">
            <v>43</v>
          </cell>
          <cell r="AE2561">
            <v>75.900000000000006</v>
          </cell>
          <cell r="AF2561">
            <v>46.9</v>
          </cell>
          <cell r="AG2561">
            <v>73</v>
          </cell>
          <cell r="AH2561">
            <v>52</v>
          </cell>
          <cell r="AI2561">
            <v>68</v>
          </cell>
          <cell r="AJ2561">
            <v>48</v>
          </cell>
          <cell r="AK2561">
            <v>68</v>
          </cell>
          <cell r="AL2561">
            <v>50</v>
          </cell>
          <cell r="AM2561">
            <v>71</v>
          </cell>
          <cell r="AN2561">
            <v>51</v>
          </cell>
          <cell r="AO2561">
            <v>62.95</v>
          </cell>
          <cell r="AP2561">
            <v>50</v>
          </cell>
          <cell r="AQ2561">
            <v>61</v>
          </cell>
          <cell r="AR2561">
            <v>53.1</v>
          </cell>
          <cell r="AS2561">
            <v>42.1</v>
          </cell>
          <cell r="AT2561">
            <v>26.1</v>
          </cell>
          <cell r="AU2561">
            <v>88</v>
          </cell>
          <cell r="AV2561">
            <v>63</v>
          </cell>
          <cell r="AW2561">
            <v>86</v>
          </cell>
          <cell r="AX2561">
            <v>66.900000000000006</v>
          </cell>
          <cell r="AY2561">
            <v>81</v>
          </cell>
          <cell r="AZ2561">
            <v>66.900000000000006</v>
          </cell>
        </row>
        <row r="2562">
          <cell r="B2562">
            <v>36967</v>
          </cell>
          <cell r="C2562">
            <v>51.1</v>
          </cell>
          <cell r="D2562">
            <v>19.899999999999999</v>
          </cell>
          <cell r="E2562">
            <v>75</v>
          </cell>
          <cell r="F2562">
            <v>53.1</v>
          </cell>
          <cell r="G2562">
            <v>51.1</v>
          </cell>
          <cell r="H2562">
            <v>19.899999999999999</v>
          </cell>
          <cell r="I2562">
            <v>71.099999999999994</v>
          </cell>
          <cell r="J2562">
            <v>44.1</v>
          </cell>
          <cell r="K2562">
            <v>40</v>
          </cell>
          <cell r="L2562">
            <v>36</v>
          </cell>
          <cell r="M2562">
            <v>44.1</v>
          </cell>
          <cell r="N2562">
            <v>37.9</v>
          </cell>
          <cell r="O2562">
            <v>52</v>
          </cell>
          <cell r="P2562">
            <v>39.9</v>
          </cell>
          <cell r="Q2562">
            <v>55</v>
          </cell>
          <cell r="R2562">
            <v>41</v>
          </cell>
          <cell r="S2562">
            <v>64</v>
          </cell>
          <cell r="T2562">
            <v>43</v>
          </cell>
          <cell r="U2562">
            <v>54</v>
          </cell>
          <cell r="V2562">
            <v>42.1</v>
          </cell>
          <cell r="W2562">
            <v>53</v>
          </cell>
          <cell r="X2562">
            <v>41</v>
          </cell>
          <cell r="Y2562">
            <v>62</v>
          </cell>
          <cell r="Z2562">
            <v>34</v>
          </cell>
          <cell r="AA2562">
            <v>64.900000000000006</v>
          </cell>
          <cell r="AB2562">
            <v>44.1</v>
          </cell>
          <cell r="AC2562">
            <v>64.900000000000006</v>
          </cell>
          <cell r="AD2562">
            <v>35.1</v>
          </cell>
          <cell r="AE2562">
            <v>66</v>
          </cell>
          <cell r="AF2562">
            <v>43</v>
          </cell>
          <cell r="AG2562">
            <v>73</v>
          </cell>
          <cell r="AH2562">
            <v>51</v>
          </cell>
          <cell r="AI2562">
            <v>57</v>
          </cell>
          <cell r="AJ2562">
            <v>39</v>
          </cell>
          <cell r="AK2562">
            <v>60</v>
          </cell>
          <cell r="AL2562">
            <v>42</v>
          </cell>
          <cell r="AM2562">
            <v>61</v>
          </cell>
          <cell r="AN2562">
            <v>42</v>
          </cell>
          <cell r="AO2562">
            <v>67.05</v>
          </cell>
          <cell r="AP2562">
            <v>44.5</v>
          </cell>
          <cell r="AQ2562">
            <v>63</v>
          </cell>
          <cell r="AR2562">
            <v>50</v>
          </cell>
          <cell r="AS2562">
            <v>39</v>
          </cell>
          <cell r="AT2562">
            <v>28</v>
          </cell>
          <cell r="AU2562">
            <v>71</v>
          </cell>
          <cell r="AV2562">
            <v>59</v>
          </cell>
          <cell r="AW2562">
            <v>81</v>
          </cell>
          <cell r="AX2562">
            <v>62.1</v>
          </cell>
          <cell r="AY2562">
            <v>77</v>
          </cell>
          <cell r="AZ2562">
            <v>61</v>
          </cell>
        </row>
        <row r="2563">
          <cell r="B2563">
            <v>36968</v>
          </cell>
          <cell r="C2563">
            <v>59</v>
          </cell>
          <cell r="D2563">
            <v>21.9</v>
          </cell>
          <cell r="E2563">
            <v>80.099999999999994</v>
          </cell>
          <cell r="F2563">
            <v>50</v>
          </cell>
          <cell r="G2563">
            <v>59</v>
          </cell>
          <cell r="H2563">
            <v>21.9</v>
          </cell>
          <cell r="I2563">
            <v>75</v>
          </cell>
          <cell r="J2563">
            <v>41</v>
          </cell>
          <cell r="K2563">
            <v>46</v>
          </cell>
          <cell r="L2563">
            <v>32</v>
          </cell>
          <cell r="M2563">
            <v>50</v>
          </cell>
          <cell r="N2563">
            <v>34</v>
          </cell>
          <cell r="O2563">
            <v>52</v>
          </cell>
          <cell r="P2563">
            <v>35.1</v>
          </cell>
          <cell r="Q2563">
            <v>52</v>
          </cell>
          <cell r="R2563">
            <v>35.1</v>
          </cell>
          <cell r="S2563">
            <v>54</v>
          </cell>
          <cell r="T2563">
            <v>35.1</v>
          </cell>
          <cell r="U2563">
            <v>48.9</v>
          </cell>
          <cell r="V2563">
            <v>39.9</v>
          </cell>
          <cell r="W2563">
            <v>55</v>
          </cell>
          <cell r="X2563">
            <v>34</v>
          </cell>
          <cell r="Y2563">
            <v>54</v>
          </cell>
          <cell r="Z2563">
            <v>37</v>
          </cell>
          <cell r="AA2563">
            <v>57</v>
          </cell>
          <cell r="AB2563">
            <v>37.9</v>
          </cell>
          <cell r="AC2563">
            <v>57</v>
          </cell>
          <cell r="AD2563">
            <v>37.9</v>
          </cell>
          <cell r="AE2563">
            <v>60.1</v>
          </cell>
          <cell r="AF2563">
            <v>45</v>
          </cell>
          <cell r="AG2563">
            <v>55</v>
          </cell>
          <cell r="AH2563">
            <v>51</v>
          </cell>
          <cell r="AI2563">
            <v>59</v>
          </cell>
          <cell r="AJ2563">
            <v>36</v>
          </cell>
          <cell r="AK2563">
            <v>61</v>
          </cell>
          <cell r="AL2563">
            <v>42</v>
          </cell>
          <cell r="AM2563">
            <v>59</v>
          </cell>
          <cell r="AN2563">
            <v>44</v>
          </cell>
          <cell r="AO2563">
            <v>72.5</v>
          </cell>
          <cell r="AP2563">
            <v>46.5</v>
          </cell>
          <cell r="AQ2563">
            <v>70</v>
          </cell>
          <cell r="AR2563">
            <v>53.1</v>
          </cell>
          <cell r="AS2563">
            <v>42.1</v>
          </cell>
          <cell r="AT2563">
            <v>26.1</v>
          </cell>
          <cell r="AU2563">
            <v>62</v>
          </cell>
          <cell r="AV2563">
            <v>57</v>
          </cell>
          <cell r="AW2563">
            <v>66.900000000000006</v>
          </cell>
          <cell r="AX2563">
            <v>57</v>
          </cell>
          <cell r="AY2563">
            <v>64.900000000000006</v>
          </cell>
          <cell r="AZ2563">
            <v>57.9</v>
          </cell>
        </row>
        <row r="2564">
          <cell r="B2564">
            <v>36969</v>
          </cell>
          <cell r="C2564">
            <v>61</v>
          </cell>
          <cell r="D2564">
            <v>23</v>
          </cell>
          <cell r="E2564">
            <v>84.9</v>
          </cell>
          <cell r="F2564">
            <v>54</v>
          </cell>
          <cell r="G2564">
            <v>61</v>
          </cell>
          <cell r="H2564">
            <v>23</v>
          </cell>
          <cell r="I2564">
            <v>82</v>
          </cell>
          <cell r="J2564">
            <v>43</v>
          </cell>
          <cell r="K2564">
            <v>52</v>
          </cell>
          <cell r="L2564">
            <v>28</v>
          </cell>
          <cell r="M2564">
            <v>53.1</v>
          </cell>
          <cell r="N2564">
            <v>30.9</v>
          </cell>
          <cell r="O2564">
            <v>55</v>
          </cell>
          <cell r="P2564">
            <v>32</v>
          </cell>
          <cell r="Q2564">
            <v>55</v>
          </cell>
          <cell r="R2564">
            <v>32</v>
          </cell>
          <cell r="S2564">
            <v>55</v>
          </cell>
          <cell r="T2564">
            <v>28.9</v>
          </cell>
          <cell r="U2564">
            <v>48.9</v>
          </cell>
          <cell r="V2564">
            <v>36</v>
          </cell>
          <cell r="W2564">
            <v>53</v>
          </cell>
          <cell r="X2564">
            <v>25</v>
          </cell>
          <cell r="Y2564">
            <v>55</v>
          </cell>
          <cell r="Z2564">
            <v>32</v>
          </cell>
          <cell r="AA2564">
            <v>57.9</v>
          </cell>
          <cell r="AB2564">
            <v>28</v>
          </cell>
          <cell r="AC2564">
            <v>57</v>
          </cell>
          <cell r="AD2564">
            <v>34</v>
          </cell>
          <cell r="AE2564">
            <v>57.9</v>
          </cell>
          <cell r="AF2564">
            <v>41</v>
          </cell>
          <cell r="AG2564">
            <v>57</v>
          </cell>
          <cell r="AH2564">
            <v>42</v>
          </cell>
          <cell r="AI2564">
            <v>54</v>
          </cell>
          <cell r="AJ2564">
            <v>39.9</v>
          </cell>
          <cell r="AK2564">
            <v>51</v>
          </cell>
          <cell r="AL2564">
            <v>47</v>
          </cell>
          <cell r="AM2564">
            <v>51</v>
          </cell>
          <cell r="AN2564">
            <v>45</v>
          </cell>
          <cell r="AO2564">
            <v>78.5</v>
          </cell>
          <cell r="AP2564">
            <v>52.55</v>
          </cell>
          <cell r="AQ2564">
            <v>75</v>
          </cell>
          <cell r="AR2564">
            <v>53.1</v>
          </cell>
          <cell r="AS2564">
            <v>46</v>
          </cell>
          <cell r="AT2564">
            <v>28</v>
          </cell>
          <cell r="AU2564">
            <v>67</v>
          </cell>
          <cell r="AV2564">
            <v>62</v>
          </cell>
          <cell r="AW2564">
            <v>71.099999999999994</v>
          </cell>
          <cell r="AX2564">
            <v>62.1</v>
          </cell>
          <cell r="AY2564">
            <v>70</v>
          </cell>
          <cell r="AZ2564">
            <v>61</v>
          </cell>
        </row>
        <row r="2565">
          <cell r="B2565">
            <v>36970</v>
          </cell>
          <cell r="C2565">
            <v>66</v>
          </cell>
          <cell r="D2565">
            <v>25</v>
          </cell>
          <cell r="E2565">
            <v>90</v>
          </cell>
          <cell r="F2565">
            <v>60</v>
          </cell>
          <cell r="G2565">
            <v>66</v>
          </cell>
          <cell r="H2565">
            <v>25</v>
          </cell>
          <cell r="I2565">
            <v>87</v>
          </cell>
          <cell r="J2565">
            <v>51</v>
          </cell>
          <cell r="K2565">
            <v>55</v>
          </cell>
          <cell r="L2565">
            <v>23</v>
          </cell>
          <cell r="M2565">
            <v>55</v>
          </cell>
          <cell r="N2565">
            <v>30</v>
          </cell>
          <cell r="O2565">
            <v>53.1</v>
          </cell>
          <cell r="P2565">
            <v>28</v>
          </cell>
          <cell r="Q2565">
            <v>53.1</v>
          </cell>
          <cell r="R2565">
            <v>34</v>
          </cell>
          <cell r="S2565">
            <v>52</v>
          </cell>
          <cell r="T2565">
            <v>30</v>
          </cell>
          <cell r="U2565">
            <v>48.9</v>
          </cell>
          <cell r="V2565">
            <v>33.1</v>
          </cell>
          <cell r="W2565">
            <v>37</v>
          </cell>
          <cell r="X2565">
            <v>33</v>
          </cell>
          <cell r="Y2565">
            <v>43</v>
          </cell>
          <cell r="Z2565">
            <v>39</v>
          </cell>
          <cell r="AA2565">
            <v>48.9</v>
          </cell>
          <cell r="AB2565">
            <v>36</v>
          </cell>
          <cell r="AC2565">
            <v>46.9</v>
          </cell>
          <cell r="AD2565">
            <v>36</v>
          </cell>
          <cell r="AE2565">
            <v>53.1</v>
          </cell>
          <cell r="AF2565">
            <v>39</v>
          </cell>
          <cell r="AG2565">
            <v>67</v>
          </cell>
          <cell r="AH2565">
            <v>49</v>
          </cell>
          <cell r="AI2565">
            <v>43</v>
          </cell>
          <cell r="AJ2565">
            <v>39</v>
          </cell>
          <cell r="AK2565">
            <v>44</v>
          </cell>
          <cell r="AL2565">
            <v>40</v>
          </cell>
          <cell r="AM2565">
            <v>52</v>
          </cell>
          <cell r="AN2565">
            <v>43</v>
          </cell>
          <cell r="AO2565">
            <v>80</v>
          </cell>
          <cell r="AP2565">
            <v>58</v>
          </cell>
          <cell r="AQ2565">
            <v>77</v>
          </cell>
          <cell r="AR2565">
            <v>58</v>
          </cell>
          <cell r="AS2565">
            <v>51.1</v>
          </cell>
          <cell r="AT2565">
            <v>21.9</v>
          </cell>
          <cell r="AU2565">
            <v>72</v>
          </cell>
          <cell r="AV2565">
            <v>64</v>
          </cell>
          <cell r="AW2565">
            <v>73.900000000000006</v>
          </cell>
          <cell r="AX2565">
            <v>55</v>
          </cell>
          <cell r="AY2565">
            <v>68</v>
          </cell>
          <cell r="AZ2565">
            <v>57</v>
          </cell>
        </row>
        <row r="2566">
          <cell r="B2566">
            <v>36971</v>
          </cell>
          <cell r="C2566">
            <v>64</v>
          </cell>
          <cell r="D2566">
            <v>30</v>
          </cell>
          <cell r="E2566">
            <v>89.1</v>
          </cell>
          <cell r="F2566">
            <v>57.9</v>
          </cell>
          <cell r="G2566">
            <v>64</v>
          </cell>
          <cell r="H2566">
            <v>30</v>
          </cell>
          <cell r="I2566">
            <v>90</v>
          </cell>
          <cell r="J2566">
            <v>52</v>
          </cell>
          <cell r="K2566">
            <v>41</v>
          </cell>
          <cell r="L2566">
            <v>39</v>
          </cell>
          <cell r="M2566">
            <v>45</v>
          </cell>
          <cell r="N2566">
            <v>41</v>
          </cell>
          <cell r="O2566">
            <v>46.9</v>
          </cell>
          <cell r="P2566">
            <v>42.1</v>
          </cell>
          <cell r="Q2566">
            <v>48.9</v>
          </cell>
          <cell r="R2566">
            <v>43</v>
          </cell>
          <cell r="S2566">
            <v>55</v>
          </cell>
          <cell r="T2566">
            <v>44.1</v>
          </cell>
          <cell r="U2566">
            <v>63</v>
          </cell>
          <cell r="V2566">
            <v>48</v>
          </cell>
          <cell r="W2566">
            <v>42</v>
          </cell>
          <cell r="X2566">
            <v>33</v>
          </cell>
          <cell r="Y2566">
            <v>47</v>
          </cell>
          <cell r="Z2566">
            <v>41</v>
          </cell>
          <cell r="AA2566">
            <v>54</v>
          </cell>
          <cell r="AB2566">
            <v>46</v>
          </cell>
          <cell r="AC2566">
            <v>48.9</v>
          </cell>
          <cell r="AD2566">
            <v>39</v>
          </cell>
          <cell r="AE2566">
            <v>53.1</v>
          </cell>
          <cell r="AF2566">
            <v>44.1</v>
          </cell>
          <cell r="AG2566">
            <v>52</v>
          </cell>
          <cell r="AH2566">
            <v>47</v>
          </cell>
          <cell r="AI2566">
            <v>50</v>
          </cell>
          <cell r="AJ2566">
            <v>41</v>
          </cell>
          <cell r="AK2566">
            <v>55</v>
          </cell>
          <cell r="AL2566">
            <v>41</v>
          </cell>
          <cell r="AM2566">
            <v>51</v>
          </cell>
          <cell r="AN2566">
            <v>42</v>
          </cell>
          <cell r="AO2566">
            <v>70.099999999999994</v>
          </cell>
          <cell r="AP2566">
            <v>55.95</v>
          </cell>
          <cell r="AQ2566">
            <v>60.1</v>
          </cell>
          <cell r="AR2566">
            <v>54</v>
          </cell>
          <cell r="AS2566">
            <v>46</v>
          </cell>
          <cell r="AT2566">
            <v>28.9</v>
          </cell>
          <cell r="AU2566">
            <v>64</v>
          </cell>
          <cell r="AV2566">
            <v>50</v>
          </cell>
          <cell r="AW2566">
            <v>64.900000000000006</v>
          </cell>
          <cell r="AX2566">
            <v>52</v>
          </cell>
          <cell r="AY2566">
            <v>63</v>
          </cell>
          <cell r="AZ2566">
            <v>55</v>
          </cell>
        </row>
        <row r="2567">
          <cell r="B2567">
            <v>36972</v>
          </cell>
          <cell r="C2567">
            <v>62.1</v>
          </cell>
          <cell r="D2567">
            <v>28.9</v>
          </cell>
          <cell r="E2567">
            <v>90</v>
          </cell>
          <cell r="F2567">
            <v>62.1</v>
          </cell>
          <cell r="G2567">
            <v>62.1</v>
          </cell>
          <cell r="H2567">
            <v>28.9</v>
          </cell>
          <cell r="I2567">
            <v>84.9</v>
          </cell>
          <cell r="J2567">
            <v>55.9</v>
          </cell>
          <cell r="K2567">
            <v>45</v>
          </cell>
          <cell r="L2567">
            <v>39</v>
          </cell>
          <cell r="M2567">
            <v>50</v>
          </cell>
          <cell r="N2567">
            <v>41</v>
          </cell>
          <cell r="O2567">
            <v>54</v>
          </cell>
          <cell r="P2567">
            <v>41</v>
          </cell>
          <cell r="Q2567">
            <v>54</v>
          </cell>
          <cell r="R2567">
            <v>42.1</v>
          </cell>
          <cell r="S2567">
            <v>61</v>
          </cell>
          <cell r="T2567">
            <v>42.1</v>
          </cell>
          <cell r="U2567">
            <v>61</v>
          </cell>
          <cell r="V2567">
            <v>44.1</v>
          </cell>
          <cell r="W2567">
            <v>58</v>
          </cell>
          <cell r="X2567">
            <v>38</v>
          </cell>
          <cell r="Y2567">
            <v>61</v>
          </cell>
          <cell r="Z2567">
            <v>39</v>
          </cell>
          <cell r="AA2567">
            <v>64.900000000000006</v>
          </cell>
          <cell r="AB2567">
            <v>43</v>
          </cell>
          <cell r="AC2567">
            <v>64.900000000000006</v>
          </cell>
          <cell r="AD2567">
            <v>39</v>
          </cell>
          <cell r="AE2567">
            <v>69.099999999999994</v>
          </cell>
          <cell r="AF2567">
            <v>39</v>
          </cell>
          <cell r="AG2567">
            <v>70</v>
          </cell>
          <cell r="AH2567">
            <v>42</v>
          </cell>
          <cell r="AI2567">
            <v>64.900000000000006</v>
          </cell>
          <cell r="AJ2567">
            <v>41</v>
          </cell>
          <cell r="AK2567">
            <v>72</v>
          </cell>
          <cell r="AL2567">
            <v>43</v>
          </cell>
          <cell r="AM2567">
            <v>71</v>
          </cell>
          <cell r="AN2567">
            <v>42</v>
          </cell>
          <cell r="AO2567">
            <v>67.55</v>
          </cell>
          <cell r="AP2567">
            <v>54.05</v>
          </cell>
          <cell r="AQ2567">
            <v>62.1</v>
          </cell>
          <cell r="AR2567">
            <v>55</v>
          </cell>
          <cell r="AS2567">
            <v>37</v>
          </cell>
          <cell r="AT2567">
            <v>34</v>
          </cell>
          <cell r="AU2567">
            <v>70</v>
          </cell>
          <cell r="AV2567">
            <v>44</v>
          </cell>
          <cell r="AW2567">
            <v>72</v>
          </cell>
          <cell r="AX2567">
            <v>48</v>
          </cell>
          <cell r="AY2567">
            <v>66</v>
          </cell>
          <cell r="AZ2567">
            <v>53.1</v>
          </cell>
        </row>
        <row r="2568">
          <cell r="B2568">
            <v>36973</v>
          </cell>
          <cell r="C2568">
            <v>61</v>
          </cell>
          <cell r="D2568">
            <v>26.1</v>
          </cell>
          <cell r="E2568">
            <v>88</v>
          </cell>
          <cell r="F2568">
            <v>57.9</v>
          </cell>
          <cell r="G2568">
            <v>61</v>
          </cell>
          <cell r="H2568">
            <v>26.1</v>
          </cell>
          <cell r="I2568">
            <v>82</v>
          </cell>
          <cell r="J2568">
            <v>50</v>
          </cell>
          <cell r="K2568">
            <v>45</v>
          </cell>
          <cell r="L2568">
            <v>39</v>
          </cell>
          <cell r="M2568">
            <v>59</v>
          </cell>
          <cell r="N2568">
            <v>37.9</v>
          </cell>
          <cell r="O2568">
            <v>61</v>
          </cell>
          <cell r="P2568">
            <v>39.9</v>
          </cell>
          <cell r="Q2568">
            <v>61</v>
          </cell>
          <cell r="R2568">
            <v>39</v>
          </cell>
          <cell r="S2568">
            <v>64</v>
          </cell>
          <cell r="T2568">
            <v>35.1</v>
          </cell>
          <cell r="U2568">
            <v>63</v>
          </cell>
          <cell r="V2568">
            <v>37.9</v>
          </cell>
          <cell r="W2568">
            <v>58</v>
          </cell>
          <cell r="X2568">
            <v>38</v>
          </cell>
          <cell r="Y2568">
            <v>61</v>
          </cell>
          <cell r="Z2568">
            <v>39</v>
          </cell>
          <cell r="AA2568">
            <v>66.900000000000006</v>
          </cell>
          <cell r="AB2568">
            <v>34</v>
          </cell>
          <cell r="AC2568">
            <v>68</v>
          </cell>
          <cell r="AD2568">
            <v>37</v>
          </cell>
          <cell r="AE2568">
            <v>70</v>
          </cell>
          <cell r="AF2568">
            <v>34</v>
          </cell>
          <cell r="AG2568">
            <v>70</v>
          </cell>
          <cell r="AH2568">
            <v>42</v>
          </cell>
          <cell r="AI2568">
            <v>69.099999999999994</v>
          </cell>
          <cell r="AJ2568">
            <v>41</v>
          </cell>
          <cell r="AK2568">
            <v>72</v>
          </cell>
          <cell r="AL2568">
            <v>43</v>
          </cell>
          <cell r="AM2568">
            <v>71</v>
          </cell>
          <cell r="AN2568">
            <v>42</v>
          </cell>
          <cell r="AO2568">
            <v>68.55</v>
          </cell>
          <cell r="AP2568">
            <v>51</v>
          </cell>
          <cell r="AQ2568">
            <v>62.1</v>
          </cell>
          <cell r="AR2568">
            <v>52</v>
          </cell>
          <cell r="AS2568">
            <v>41</v>
          </cell>
          <cell r="AT2568">
            <v>35.1</v>
          </cell>
          <cell r="AU2568">
            <v>70</v>
          </cell>
          <cell r="AV2568">
            <v>44</v>
          </cell>
          <cell r="AW2568">
            <v>79</v>
          </cell>
          <cell r="AX2568">
            <v>48</v>
          </cell>
          <cell r="AY2568">
            <v>73.900000000000006</v>
          </cell>
          <cell r="AZ2568">
            <v>51.1</v>
          </cell>
        </row>
        <row r="2569">
          <cell r="B2569">
            <v>36974</v>
          </cell>
          <cell r="C2569">
            <v>63</v>
          </cell>
          <cell r="D2569">
            <v>25</v>
          </cell>
          <cell r="E2569">
            <v>89.1</v>
          </cell>
          <cell r="F2569">
            <v>60.1</v>
          </cell>
          <cell r="G2569">
            <v>63</v>
          </cell>
          <cell r="H2569">
            <v>25</v>
          </cell>
          <cell r="I2569">
            <v>84</v>
          </cell>
          <cell r="J2569">
            <v>48.9</v>
          </cell>
          <cell r="K2569">
            <v>45</v>
          </cell>
          <cell r="L2569">
            <v>39</v>
          </cell>
          <cell r="M2569">
            <v>52</v>
          </cell>
          <cell r="N2569">
            <v>33.1</v>
          </cell>
          <cell r="O2569">
            <v>64</v>
          </cell>
          <cell r="P2569">
            <v>34</v>
          </cell>
          <cell r="Q2569">
            <v>66</v>
          </cell>
          <cell r="R2569">
            <v>37</v>
          </cell>
          <cell r="S2569">
            <v>73.900000000000006</v>
          </cell>
          <cell r="T2569">
            <v>34</v>
          </cell>
          <cell r="U2569">
            <v>73</v>
          </cell>
          <cell r="V2569">
            <v>36</v>
          </cell>
          <cell r="W2569">
            <v>58</v>
          </cell>
          <cell r="X2569">
            <v>38</v>
          </cell>
          <cell r="Y2569">
            <v>61</v>
          </cell>
          <cell r="Z2569">
            <v>39</v>
          </cell>
          <cell r="AA2569">
            <v>75.900000000000006</v>
          </cell>
          <cell r="AB2569">
            <v>35.1</v>
          </cell>
          <cell r="AC2569">
            <v>73</v>
          </cell>
          <cell r="AD2569">
            <v>36</v>
          </cell>
          <cell r="AE2569">
            <v>75</v>
          </cell>
          <cell r="AF2569">
            <v>35.1</v>
          </cell>
          <cell r="AG2569">
            <v>70</v>
          </cell>
          <cell r="AH2569">
            <v>42</v>
          </cell>
          <cell r="AI2569">
            <v>72</v>
          </cell>
          <cell r="AJ2569">
            <v>42.1</v>
          </cell>
          <cell r="AK2569">
            <v>72</v>
          </cell>
          <cell r="AL2569">
            <v>43</v>
          </cell>
          <cell r="AM2569">
            <v>71</v>
          </cell>
          <cell r="AN2569">
            <v>42</v>
          </cell>
          <cell r="AO2569">
            <v>67.55</v>
          </cell>
          <cell r="AP2569">
            <v>53.55</v>
          </cell>
          <cell r="AQ2569">
            <v>60.1</v>
          </cell>
          <cell r="AR2569">
            <v>54</v>
          </cell>
          <cell r="AS2569">
            <v>45</v>
          </cell>
          <cell r="AT2569">
            <v>30</v>
          </cell>
          <cell r="AU2569">
            <v>70</v>
          </cell>
          <cell r="AV2569">
            <v>44</v>
          </cell>
          <cell r="AW2569">
            <v>81</v>
          </cell>
          <cell r="AX2569">
            <v>50</v>
          </cell>
          <cell r="AY2569">
            <v>78.099999999999994</v>
          </cell>
          <cell r="AZ2569">
            <v>53.1</v>
          </cell>
        </row>
        <row r="2570">
          <cell r="B2570">
            <v>36975</v>
          </cell>
          <cell r="C2570">
            <v>63</v>
          </cell>
          <cell r="D2570">
            <v>26.1</v>
          </cell>
          <cell r="E2570">
            <v>89.1</v>
          </cell>
          <cell r="F2570">
            <v>60.1</v>
          </cell>
          <cell r="G2570">
            <v>63</v>
          </cell>
          <cell r="H2570">
            <v>26.1</v>
          </cell>
          <cell r="I2570">
            <v>86</v>
          </cell>
          <cell r="J2570">
            <v>50</v>
          </cell>
          <cell r="K2570">
            <v>42</v>
          </cell>
          <cell r="L2570">
            <v>19</v>
          </cell>
          <cell r="M2570">
            <v>46</v>
          </cell>
          <cell r="N2570">
            <v>28</v>
          </cell>
          <cell r="O2570">
            <v>48.9</v>
          </cell>
          <cell r="P2570">
            <v>25</v>
          </cell>
          <cell r="Q2570">
            <v>50</v>
          </cell>
          <cell r="R2570">
            <v>32</v>
          </cell>
          <cell r="S2570">
            <v>51.1</v>
          </cell>
          <cell r="T2570">
            <v>32</v>
          </cell>
          <cell r="U2570">
            <v>46.9</v>
          </cell>
          <cell r="V2570">
            <v>34</v>
          </cell>
          <cell r="W2570">
            <v>53</v>
          </cell>
          <cell r="X2570">
            <v>35</v>
          </cell>
          <cell r="Y2570">
            <v>54</v>
          </cell>
          <cell r="Z2570">
            <v>38</v>
          </cell>
          <cell r="AA2570">
            <v>55.9</v>
          </cell>
          <cell r="AB2570">
            <v>45</v>
          </cell>
          <cell r="AC2570">
            <v>57</v>
          </cell>
          <cell r="AD2570">
            <v>43</v>
          </cell>
          <cell r="AE2570">
            <v>61</v>
          </cell>
          <cell r="AF2570">
            <v>46</v>
          </cell>
          <cell r="AG2570">
            <v>56</v>
          </cell>
          <cell r="AH2570">
            <v>56</v>
          </cell>
          <cell r="AI2570">
            <v>57</v>
          </cell>
          <cell r="AJ2570">
            <v>39</v>
          </cell>
          <cell r="AK2570">
            <v>65</v>
          </cell>
          <cell r="AL2570">
            <v>50</v>
          </cell>
          <cell r="AM2570">
            <v>66</v>
          </cell>
          <cell r="AN2570">
            <v>48</v>
          </cell>
          <cell r="AO2570">
            <v>68</v>
          </cell>
          <cell r="AP2570">
            <v>56.45</v>
          </cell>
          <cell r="AQ2570">
            <v>64.900000000000006</v>
          </cell>
          <cell r="AR2570">
            <v>57</v>
          </cell>
          <cell r="AS2570">
            <v>36</v>
          </cell>
          <cell r="AT2570">
            <v>23</v>
          </cell>
          <cell r="AU2570">
            <v>77</v>
          </cell>
          <cell r="AV2570">
            <v>52</v>
          </cell>
          <cell r="AW2570">
            <v>82</v>
          </cell>
          <cell r="AX2570">
            <v>51.1</v>
          </cell>
          <cell r="AY2570">
            <v>75</v>
          </cell>
          <cell r="AZ2570">
            <v>55.9</v>
          </cell>
        </row>
        <row r="2571">
          <cell r="B2571">
            <v>36976</v>
          </cell>
          <cell r="C2571">
            <v>61</v>
          </cell>
          <cell r="D2571">
            <v>28</v>
          </cell>
          <cell r="E2571">
            <v>84.9</v>
          </cell>
          <cell r="F2571">
            <v>57.9</v>
          </cell>
          <cell r="G2571">
            <v>61</v>
          </cell>
          <cell r="H2571">
            <v>28</v>
          </cell>
          <cell r="I2571">
            <v>82.9</v>
          </cell>
          <cell r="J2571">
            <v>52</v>
          </cell>
          <cell r="K2571">
            <v>37</v>
          </cell>
          <cell r="L2571">
            <v>27</v>
          </cell>
          <cell r="M2571">
            <v>39</v>
          </cell>
          <cell r="N2571">
            <v>25</v>
          </cell>
          <cell r="O2571">
            <v>37.9</v>
          </cell>
          <cell r="P2571">
            <v>28</v>
          </cell>
          <cell r="Q2571">
            <v>39.9</v>
          </cell>
          <cell r="R2571">
            <v>28.9</v>
          </cell>
          <cell r="S2571">
            <v>46</v>
          </cell>
          <cell r="T2571">
            <v>27</v>
          </cell>
          <cell r="U2571">
            <v>43</v>
          </cell>
          <cell r="V2571">
            <v>33.1</v>
          </cell>
          <cell r="W2571">
            <v>45</v>
          </cell>
          <cell r="X2571">
            <v>26</v>
          </cell>
          <cell r="Y2571">
            <v>47</v>
          </cell>
          <cell r="Z2571">
            <v>35</v>
          </cell>
          <cell r="AA2571">
            <v>50</v>
          </cell>
          <cell r="AB2571">
            <v>36</v>
          </cell>
          <cell r="AC2571">
            <v>51.1</v>
          </cell>
          <cell r="AD2571">
            <v>34</v>
          </cell>
          <cell r="AE2571">
            <v>55.9</v>
          </cell>
          <cell r="AF2571">
            <v>35.1</v>
          </cell>
          <cell r="AG2571">
            <v>61</v>
          </cell>
          <cell r="AH2571">
            <v>42</v>
          </cell>
          <cell r="AI2571">
            <v>50</v>
          </cell>
          <cell r="AJ2571">
            <v>33.1</v>
          </cell>
          <cell r="AK2571">
            <v>57</v>
          </cell>
          <cell r="AL2571">
            <v>39</v>
          </cell>
          <cell r="AM2571">
            <v>57</v>
          </cell>
          <cell r="AN2571">
            <v>38</v>
          </cell>
          <cell r="AO2571">
            <v>67</v>
          </cell>
          <cell r="AP2571">
            <v>51</v>
          </cell>
          <cell r="AQ2571">
            <v>64</v>
          </cell>
          <cell r="AR2571">
            <v>54</v>
          </cell>
          <cell r="AS2571">
            <v>34</v>
          </cell>
          <cell r="AT2571">
            <v>19</v>
          </cell>
          <cell r="AU2571">
            <v>69</v>
          </cell>
          <cell r="AV2571">
            <v>54</v>
          </cell>
          <cell r="AW2571">
            <v>75</v>
          </cell>
          <cell r="AX2571">
            <v>52</v>
          </cell>
          <cell r="AY2571">
            <v>73</v>
          </cell>
          <cell r="AZ2571">
            <v>54</v>
          </cell>
        </row>
        <row r="2572">
          <cell r="B2572">
            <v>36977</v>
          </cell>
          <cell r="C2572">
            <v>57</v>
          </cell>
          <cell r="D2572">
            <v>27</v>
          </cell>
          <cell r="E2572">
            <v>82.9</v>
          </cell>
          <cell r="F2572">
            <v>57</v>
          </cell>
          <cell r="G2572">
            <v>57</v>
          </cell>
          <cell r="H2572">
            <v>27</v>
          </cell>
          <cell r="I2572">
            <v>79</v>
          </cell>
          <cell r="J2572">
            <v>48.9</v>
          </cell>
          <cell r="K2572">
            <v>39</v>
          </cell>
          <cell r="L2572">
            <v>15</v>
          </cell>
          <cell r="M2572">
            <v>41</v>
          </cell>
          <cell r="N2572">
            <v>21.9</v>
          </cell>
          <cell r="O2572">
            <v>43</v>
          </cell>
          <cell r="P2572">
            <v>19.899999999999999</v>
          </cell>
          <cell r="Q2572">
            <v>43</v>
          </cell>
          <cell r="R2572">
            <v>25</v>
          </cell>
          <cell r="S2572">
            <v>44.1</v>
          </cell>
          <cell r="T2572">
            <v>21.9</v>
          </cell>
          <cell r="U2572">
            <v>42.1</v>
          </cell>
          <cell r="V2572">
            <v>30.9</v>
          </cell>
          <cell r="W2572">
            <v>47</v>
          </cell>
          <cell r="X2572">
            <v>24</v>
          </cell>
          <cell r="Y2572">
            <v>46</v>
          </cell>
          <cell r="Z2572">
            <v>25</v>
          </cell>
          <cell r="AA2572">
            <v>48.9</v>
          </cell>
          <cell r="AB2572">
            <v>26.1</v>
          </cell>
          <cell r="AC2572">
            <v>51.1</v>
          </cell>
          <cell r="AD2572">
            <v>28.9</v>
          </cell>
          <cell r="AE2572">
            <v>55</v>
          </cell>
          <cell r="AF2572">
            <v>33.1</v>
          </cell>
          <cell r="AG2572">
            <v>58</v>
          </cell>
          <cell r="AH2572">
            <v>34</v>
          </cell>
          <cell r="AI2572">
            <v>54</v>
          </cell>
          <cell r="AJ2572">
            <v>28.9</v>
          </cell>
          <cell r="AK2572">
            <v>60</v>
          </cell>
          <cell r="AL2572">
            <v>39</v>
          </cell>
          <cell r="AM2572">
            <v>60</v>
          </cell>
          <cell r="AN2572">
            <v>38</v>
          </cell>
          <cell r="AO2572">
            <v>69.95</v>
          </cell>
          <cell r="AP2572">
            <v>49.45</v>
          </cell>
          <cell r="AQ2572">
            <v>66</v>
          </cell>
          <cell r="AR2572">
            <v>52</v>
          </cell>
          <cell r="AS2572">
            <v>34</v>
          </cell>
          <cell r="AT2572">
            <v>15.1</v>
          </cell>
          <cell r="AU2572">
            <v>64</v>
          </cell>
          <cell r="AV2572">
            <v>47</v>
          </cell>
          <cell r="AW2572">
            <v>73.900000000000006</v>
          </cell>
          <cell r="AX2572">
            <v>48</v>
          </cell>
          <cell r="AY2572">
            <v>73</v>
          </cell>
          <cell r="AZ2572">
            <v>50</v>
          </cell>
        </row>
        <row r="2573">
          <cell r="B2573">
            <v>36978</v>
          </cell>
          <cell r="C2573">
            <v>60.1</v>
          </cell>
          <cell r="D2573">
            <v>30</v>
          </cell>
          <cell r="E2573">
            <v>88</v>
          </cell>
          <cell r="F2573">
            <v>60.1</v>
          </cell>
          <cell r="G2573">
            <v>60.1</v>
          </cell>
          <cell r="H2573">
            <v>30</v>
          </cell>
          <cell r="I2573">
            <v>82.9</v>
          </cell>
          <cell r="J2573">
            <v>50</v>
          </cell>
          <cell r="K2573">
            <v>48</v>
          </cell>
          <cell r="L2573">
            <v>21</v>
          </cell>
          <cell r="M2573">
            <v>48.9</v>
          </cell>
          <cell r="N2573">
            <v>26.1</v>
          </cell>
          <cell r="O2573">
            <v>51.1</v>
          </cell>
          <cell r="P2573">
            <v>25</v>
          </cell>
          <cell r="Q2573">
            <v>50</v>
          </cell>
          <cell r="R2573">
            <v>28</v>
          </cell>
          <cell r="S2573">
            <v>53.1</v>
          </cell>
          <cell r="T2573">
            <v>23</v>
          </cell>
          <cell r="U2573">
            <v>46.9</v>
          </cell>
          <cell r="V2573">
            <v>28.9</v>
          </cell>
          <cell r="W2573">
            <v>53</v>
          </cell>
          <cell r="X2573">
            <v>21</v>
          </cell>
          <cell r="Y2573">
            <v>54</v>
          </cell>
          <cell r="Z2573">
            <v>26</v>
          </cell>
          <cell r="AA2573">
            <v>57</v>
          </cell>
          <cell r="AB2573">
            <v>25</v>
          </cell>
          <cell r="AC2573">
            <v>55.9</v>
          </cell>
          <cell r="AD2573">
            <v>28</v>
          </cell>
          <cell r="AE2573">
            <v>60.1</v>
          </cell>
          <cell r="AF2573">
            <v>27</v>
          </cell>
          <cell r="AG2573">
            <v>60</v>
          </cell>
          <cell r="AH2573">
            <v>35</v>
          </cell>
          <cell r="AI2573">
            <v>55</v>
          </cell>
          <cell r="AJ2573">
            <v>34</v>
          </cell>
          <cell r="AK2573">
            <v>56</v>
          </cell>
          <cell r="AL2573">
            <v>37</v>
          </cell>
          <cell r="AM2573">
            <v>58</v>
          </cell>
          <cell r="AN2573">
            <v>30</v>
          </cell>
          <cell r="AO2573">
            <v>70.5</v>
          </cell>
          <cell r="AP2573">
            <v>53.5</v>
          </cell>
          <cell r="AQ2573">
            <v>64</v>
          </cell>
          <cell r="AR2573">
            <v>55.9</v>
          </cell>
          <cell r="AS2573">
            <v>39</v>
          </cell>
          <cell r="AT2573">
            <v>23</v>
          </cell>
          <cell r="AU2573">
            <v>73</v>
          </cell>
          <cell r="AV2573">
            <v>56</v>
          </cell>
          <cell r="AW2573">
            <v>78.099999999999994</v>
          </cell>
          <cell r="AX2573">
            <v>50</v>
          </cell>
          <cell r="AY2573">
            <v>82</v>
          </cell>
          <cell r="AZ2573">
            <v>51.1</v>
          </cell>
        </row>
        <row r="2574">
          <cell r="B2574">
            <v>36979</v>
          </cell>
          <cell r="C2574">
            <v>61</v>
          </cell>
          <cell r="D2574">
            <v>32</v>
          </cell>
          <cell r="E2574">
            <v>87.1</v>
          </cell>
          <cell r="F2574">
            <v>55</v>
          </cell>
          <cell r="G2574">
            <v>61</v>
          </cell>
          <cell r="H2574">
            <v>32</v>
          </cell>
          <cell r="I2574">
            <v>84</v>
          </cell>
          <cell r="J2574">
            <v>53.1</v>
          </cell>
          <cell r="K2574">
            <v>46</v>
          </cell>
          <cell r="L2574">
            <v>25</v>
          </cell>
          <cell r="M2574">
            <v>48</v>
          </cell>
          <cell r="N2574">
            <v>32</v>
          </cell>
          <cell r="O2574">
            <v>44.1</v>
          </cell>
          <cell r="P2574">
            <v>30.9</v>
          </cell>
          <cell r="Q2574">
            <v>44.1</v>
          </cell>
          <cell r="R2574">
            <v>36</v>
          </cell>
          <cell r="S2574">
            <v>62.1</v>
          </cell>
          <cell r="T2574">
            <v>37.9</v>
          </cell>
          <cell r="U2574">
            <v>62.1</v>
          </cell>
          <cell r="V2574">
            <v>37.9</v>
          </cell>
          <cell r="W2574">
            <v>45</v>
          </cell>
          <cell r="X2574">
            <v>38</v>
          </cell>
          <cell r="Y2574">
            <v>41</v>
          </cell>
          <cell r="Z2574">
            <v>40</v>
          </cell>
          <cell r="AA2574">
            <v>64.900000000000006</v>
          </cell>
          <cell r="AB2574">
            <v>39</v>
          </cell>
          <cell r="AC2574">
            <v>48</v>
          </cell>
          <cell r="AD2574">
            <v>39.9</v>
          </cell>
          <cell r="AE2574">
            <v>62.1</v>
          </cell>
          <cell r="AF2574">
            <v>44.1</v>
          </cell>
          <cell r="AG2574">
            <v>71</v>
          </cell>
          <cell r="AH2574">
            <v>49</v>
          </cell>
          <cell r="AI2574">
            <v>70</v>
          </cell>
          <cell r="AJ2574">
            <v>42.1</v>
          </cell>
          <cell r="AK2574">
            <v>52</v>
          </cell>
          <cell r="AL2574">
            <v>47</v>
          </cell>
          <cell r="AM2574">
            <v>53</v>
          </cell>
          <cell r="AN2574">
            <v>46</v>
          </cell>
          <cell r="AO2574">
            <v>71.05</v>
          </cell>
          <cell r="AP2574">
            <v>55.5</v>
          </cell>
          <cell r="AQ2574">
            <v>64</v>
          </cell>
          <cell r="AR2574">
            <v>57.9</v>
          </cell>
          <cell r="AS2574">
            <v>46</v>
          </cell>
          <cell r="AT2574">
            <v>21</v>
          </cell>
          <cell r="AU2574">
            <v>76</v>
          </cell>
          <cell r="AV2574">
            <v>62</v>
          </cell>
          <cell r="AW2574">
            <v>80.099999999999994</v>
          </cell>
          <cell r="AX2574">
            <v>61</v>
          </cell>
          <cell r="AY2574">
            <v>75.900000000000006</v>
          </cell>
          <cell r="AZ2574">
            <v>61</v>
          </cell>
        </row>
        <row r="2575">
          <cell r="B2575">
            <v>36980</v>
          </cell>
          <cell r="C2575">
            <v>63</v>
          </cell>
          <cell r="D2575">
            <v>19.899999999999999</v>
          </cell>
          <cell r="E2575">
            <v>84</v>
          </cell>
          <cell r="F2575">
            <v>61</v>
          </cell>
          <cell r="G2575">
            <v>63</v>
          </cell>
          <cell r="H2575">
            <v>19.899999999999999</v>
          </cell>
          <cell r="I2575">
            <v>81</v>
          </cell>
          <cell r="J2575">
            <v>55.9</v>
          </cell>
          <cell r="K2575">
            <v>43</v>
          </cell>
          <cell r="L2575">
            <v>36</v>
          </cell>
          <cell r="M2575">
            <v>48</v>
          </cell>
          <cell r="N2575">
            <v>39</v>
          </cell>
          <cell r="O2575">
            <v>53.1</v>
          </cell>
          <cell r="P2575">
            <v>41</v>
          </cell>
          <cell r="Q2575">
            <v>57</v>
          </cell>
          <cell r="R2575">
            <v>42.1</v>
          </cell>
          <cell r="S2575">
            <v>66</v>
          </cell>
          <cell r="T2575">
            <v>43</v>
          </cell>
          <cell r="U2575">
            <v>64</v>
          </cell>
          <cell r="V2575">
            <v>48.9</v>
          </cell>
          <cell r="W2575">
            <v>63</v>
          </cell>
          <cell r="X2575">
            <v>45</v>
          </cell>
          <cell r="Y2575">
            <v>66</v>
          </cell>
          <cell r="Z2575">
            <v>39</v>
          </cell>
          <cell r="AA2575">
            <v>70</v>
          </cell>
          <cell r="AB2575">
            <v>39.9</v>
          </cell>
          <cell r="AC2575">
            <v>63</v>
          </cell>
          <cell r="AD2575">
            <v>43</v>
          </cell>
          <cell r="AE2575">
            <v>71.099999999999994</v>
          </cell>
          <cell r="AF2575">
            <v>45</v>
          </cell>
          <cell r="AG2575">
            <v>74</v>
          </cell>
          <cell r="AH2575">
            <v>60</v>
          </cell>
          <cell r="AI2575">
            <v>62.1</v>
          </cell>
          <cell r="AJ2575">
            <v>46</v>
          </cell>
          <cell r="AK2575">
            <v>67</v>
          </cell>
          <cell r="AL2575">
            <v>45</v>
          </cell>
          <cell r="AM2575">
            <v>68</v>
          </cell>
          <cell r="AN2575">
            <v>42</v>
          </cell>
          <cell r="AO2575">
            <v>73.05</v>
          </cell>
          <cell r="AP2575">
            <v>54.95</v>
          </cell>
          <cell r="AQ2575">
            <v>66</v>
          </cell>
          <cell r="AR2575">
            <v>55.9</v>
          </cell>
          <cell r="AS2575">
            <v>37</v>
          </cell>
          <cell r="AT2575">
            <v>32</v>
          </cell>
          <cell r="AU2575">
            <v>80</v>
          </cell>
          <cell r="AV2575">
            <v>62</v>
          </cell>
          <cell r="AW2575">
            <v>82.9</v>
          </cell>
          <cell r="AX2575">
            <v>55</v>
          </cell>
          <cell r="AY2575">
            <v>79</v>
          </cell>
          <cell r="AZ2575">
            <v>63</v>
          </cell>
        </row>
        <row r="2576">
          <cell r="B2576">
            <v>36981</v>
          </cell>
          <cell r="C2576">
            <v>64.900000000000006</v>
          </cell>
          <cell r="D2576">
            <v>25</v>
          </cell>
          <cell r="E2576">
            <v>88</v>
          </cell>
          <cell r="F2576">
            <v>57.9</v>
          </cell>
          <cell r="G2576">
            <v>64.900000000000006</v>
          </cell>
          <cell r="H2576">
            <v>25</v>
          </cell>
          <cell r="I2576">
            <v>82.9</v>
          </cell>
          <cell r="J2576">
            <v>52</v>
          </cell>
          <cell r="K2576">
            <v>43</v>
          </cell>
          <cell r="L2576">
            <v>36</v>
          </cell>
          <cell r="M2576">
            <v>48</v>
          </cell>
          <cell r="N2576">
            <v>34</v>
          </cell>
          <cell r="O2576">
            <v>51.1</v>
          </cell>
          <cell r="P2576">
            <v>42.1</v>
          </cell>
          <cell r="Q2576">
            <v>50</v>
          </cell>
          <cell r="R2576">
            <v>42.1</v>
          </cell>
          <cell r="S2576">
            <v>53.1</v>
          </cell>
          <cell r="T2576">
            <v>44.1</v>
          </cell>
          <cell r="U2576">
            <v>52</v>
          </cell>
          <cell r="V2576">
            <v>43</v>
          </cell>
          <cell r="W2576">
            <v>63</v>
          </cell>
          <cell r="X2576">
            <v>45</v>
          </cell>
          <cell r="Y2576">
            <v>66</v>
          </cell>
          <cell r="Z2576">
            <v>39</v>
          </cell>
          <cell r="AA2576">
            <v>68</v>
          </cell>
          <cell r="AB2576">
            <v>48</v>
          </cell>
          <cell r="AC2576">
            <v>70</v>
          </cell>
          <cell r="AD2576">
            <v>44.1</v>
          </cell>
          <cell r="AE2576">
            <v>73</v>
          </cell>
          <cell r="AF2576">
            <v>50</v>
          </cell>
          <cell r="AG2576">
            <v>74</v>
          </cell>
          <cell r="AH2576">
            <v>60</v>
          </cell>
          <cell r="AI2576">
            <v>62.1</v>
          </cell>
          <cell r="AJ2576">
            <v>48.9</v>
          </cell>
          <cell r="AK2576">
            <v>67</v>
          </cell>
          <cell r="AL2576">
            <v>45</v>
          </cell>
          <cell r="AM2576">
            <v>68</v>
          </cell>
          <cell r="AN2576">
            <v>42</v>
          </cell>
          <cell r="AO2576">
            <v>72</v>
          </cell>
          <cell r="AP2576">
            <v>55.5</v>
          </cell>
          <cell r="AQ2576">
            <v>64</v>
          </cell>
          <cell r="AR2576">
            <v>57</v>
          </cell>
          <cell r="AS2576">
            <v>37.9</v>
          </cell>
          <cell r="AT2576">
            <v>33.1</v>
          </cell>
          <cell r="AU2576">
            <v>80</v>
          </cell>
          <cell r="AV2576">
            <v>62</v>
          </cell>
          <cell r="AW2576">
            <v>82.9</v>
          </cell>
          <cell r="AX2576">
            <v>64</v>
          </cell>
          <cell r="AY2576">
            <v>75</v>
          </cell>
          <cell r="AZ2576">
            <v>64</v>
          </cell>
        </row>
        <row r="2577">
          <cell r="B2577">
            <v>36982</v>
          </cell>
          <cell r="C2577">
            <v>63</v>
          </cell>
          <cell r="D2577">
            <v>30</v>
          </cell>
          <cell r="E2577">
            <v>88</v>
          </cell>
          <cell r="F2577">
            <v>63</v>
          </cell>
          <cell r="G2577">
            <v>63</v>
          </cell>
          <cell r="H2577">
            <v>30</v>
          </cell>
          <cell r="I2577">
            <v>86</v>
          </cell>
          <cell r="J2577">
            <v>53.1</v>
          </cell>
          <cell r="K2577">
            <v>46</v>
          </cell>
          <cell r="L2577">
            <v>32</v>
          </cell>
          <cell r="M2577">
            <v>51.1</v>
          </cell>
          <cell r="N2577">
            <v>37.9</v>
          </cell>
          <cell r="O2577">
            <v>48.9</v>
          </cell>
          <cell r="P2577">
            <v>42.1</v>
          </cell>
          <cell r="Q2577">
            <v>48.9</v>
          </cell>
          <cell r="R2577">
            <v>44.1</v>
          </cell>
          <cell r="S2577">
            <v>48</v>
          </cell>
          <cell r="T2577">
            <v>41</v>
          </cell>
          <cell r="U2577">
            <v>48.9</v>
          </cell>
          <cell r="V2577">
            <v>43</v>
          </cell>
          <cell r="W2577">
            <v>52</v>
          </cell>
          <cell r="X2577">
            <v>41</v>
          </cell>
          <cell r="Y2577">
            <v>52</v>
          </cell>
          <cell r="Z2577">
            <v>48</v>
          </cell>
          <cell r="AA2577">
            <v>51.1</v>
          </cell>
          <cell r="AB2577">
            <v>37.9</v>
          </cell>
          <cell r="AC2577">
            <v>55</v>
          </cell>
          <cell r="AD2577">
            <v>37.9</v>
          </cell>
          <cell r="AE2577">
            <v>64.900000000000006</v>
          </cell>
          <cell r="AF2577">
            <v>37.9</v>
          </cell>
          <cell r="AG2577">
            <v>68</v>
          </cell>
          <cell r="AH2577">
            <v>52</v>
          </cell>
          <cell r="AI2577">
            <v>57.9</v>
          </cell>
          <cell r="AJ2577">
            <v>44.1</v>
          </cell>
          <cell r="AK2577">
            <v>66</v>
          </cell>
          <cell r="AL2577">
            <v>47</v>
          </cell>
          <cell r="AM2577">
            <v>66</v>
          </cell>
          <cell r="AN2577">
            <v>47</v>
          </cell>
          <cell r="AO2577">
            <v>69.55</v>
          </cell>
          <cell r="AP2577">
            <v>54.5</v>
          </cell>
          <cell r="AQ2577">
            <v>60.1</v>
          </cell>
          <cell r="AR2577">
            <v>55.9</v>
          </cell>
          <cell r="AS2577">
            <v>39.9</v>
          </cell>
          <cell r="AT2577">
            <v>32</v>
          </cell>
          <cell r="AU2577">
            <v>78</v>
          </cell>
          <cell r="AV2577">
            <v>58</v>
          </cell>
          <cell r="AW2577">
            <v>79</v>
          </cell>
          <cell r="AX2577">
            <v>60.1</v>
          </cell>
          <cell r="AY2577">
            <v>73.900000000000006</v>
          </cell>
          <cell r="AZ2577">
            <v>59</v>
          </cell>
        </row>
        <row r="2578">
          <cell r="B2578">
            <v>36983</v>
          </cell>
          <cell r="C2578">
            <v>57.9</v>
          </cell>
          <cell r="D2578">
            <v>42.1</v>
          </cell>
          <cell r="E2578">
            <v>84.9</v>
          </cell>
          <cell r="F2578">
            <v>66.900000000000006</v>
          </cell>
          <cell r="G2578">
            <v>57.9</v>
          </cell>
          <cell r="H2578">
            <v>42.1</v>
          </cell>
          <cell r="I2578">
            <v>79</v>
          </cell>
          <cell r="J2578">
            <v>61</v>
          </cell>
          <cell r="K2578">
            <v>37</v>
          </cell>
          <cell r="L2578">
            <v>47</v>
          </cell>
          <cell r="M2578">
            <v>50</v>
          </cell>
          <cell r="N2578">
            <v>37</v>
          </cell>
          <cell r="O2578">
            <v>55.9</v>
          </cell>
          <cell r="P2578">
            <v>35.1</v>
          </cell>
          <cell r="Q2578">
            <v>57.9</v>
          </cell>
          <cell r="R2578">
            <v>39.9</v>
          </cell>
          <cell r="S2578">
            <v>60.1</v>
          </cell>
          <cell r="T2578">
            <v>39</v>
          </cell>
          <cell r="U2578">
            <v>57.9</v>
          </cell>
          <cell r="V2578">
            <v>41</v>
          </cell>
          <cell r="W2578">
            <v>46</v>
          </cell>
          <cell r="X2578">
            <v>75</v>
          </cell>
          <cell r="Y2578">
            <v>49</v>
          </cell>
          <cell r="Z2578">
            <v>78</v>
          </cell>
          <cell r="AA2578">
            <v>61</v>
          </cell>
          <cell r="AB2578">
            <v>34</v>
          </cell>
          <cell r="AC2578">
            <v>64.900000000000006</v>
          </cell>
          <cell r="AD2578">
            <v>30.9</v>
          </cell>
          <cell r="AE2578">
            <v>69.099999999999994</v>
          </cell>
          <cell r="AF2578">
            <v>36</v>
          </cell>
          <cell r="AG2578">
            <v>69.099999999999994</v>
          </cell>
          <cell r="AH2578">
            <v>37</v>
          </cell>
          <cell r="AI2578">
            <v>72</v>
          </cell>
          <cell r="AJ2578">
            <v>41</v>
          </cell>
          <cell r="AK2578">
            <v>51</v>
          </cell>
          <cell r="AL2578">
            <v>83</v>
          </cell>
          <cell r="AM2578">
            <v>48</v>
          </cell>
          <cell r="AN2578">
            <v>85</v>
          </cell>
          <cell r="AO2578">
            <v>63</v>
          </cell>
          <cell r="AP2578">
            <v>50</v>
          </cell>
          <cell r="AQ2578">
            <v>63</v>
          </cell>
          <cell r="AR2578">
            <v>54</v>
          </cell>
          <cell r="AS2578">
            <v>39</v>
          </cell>
          <cell r="AT2578">
            <v>33.1</v>
          </cell>
          <cell r="AU2578">
            <v>64</v>
          </cell>
          <cell r="AV2578">
            <v>84</v>
          </cell>
          <cell r="AW2578">
            <v>78.099999999999994</v>
          </cell>
          <cell r="AX2578">
            <v>52</v>
          </cell>
          <cell r="AY2578">
            <v>80.099999999999994</v>
          </cell>
          <cell r="AZ2578">
            <v>55</v>
          </cell>
        </row>
        <row r="2579">
          <cell r="B2579">
            <v>36984</v>
          </cell>
          <cell r="C2579">
            <v>48.9</v>
          </cell>
          <cell r="D2579">
            <v>39.9</v>
          </cell>
          <cell r="E2579">
            <v>80.099999999999994</v>
          </cell>
          <cell r="F2579">
            <v>62.1</v>
          </cell>
          <cell r="G2579">
            <v>48.9</v>
          </cell>
          <cell r="H2579">
            <v>39.9</v>
          </cell>
          <cell r="I2579">
            <v>80.099999999999994</v>
          </cell>
          <cell r="J2579">
            <v>57</v>
          </cell>
          <cell r="K2579">
            <v>55</v>
          </cell>
          <cell r="L2579">
            <v>24</v>
          </cell>
          <cell r="M2579">
            <v>57</v>
          </cell>
          <cell r="N2579">
            <v>30</v>
          </cell>
          <cell r="O2579">
            <v>61</v>
          </cell>
          <cell r="P2579">
            <v>28.9</v>
          </cell>
          <cell r="Q2579">
            <v>62.1</v>
          </cell>
          <cell r="R2579">
            <v>36</v>
          </cell>
          <cell r="S2579">
            <v>53.1</v>
          </cell>
          <cell r="T2579">
            <v>39</v>
          </cell>
          <cell r="U2579">
            <v>55.9</v>
          </cell>
          <cell r="V2579">
            <v>41</v>
          </cell>
          <cell r="W2579">
            <v>64</v>
          </cell>
          <cell r="X2579">
            <v>45</v>
          </cell>
          <cell r="Y2579">
            <v>60.1</v>
          </cell>
          <cell r="Z2579">
            <v>48</v>
          </cell>
          <cell r="AA2579">
            <v>61</v>
          </cell>
          <cell r="AB2579">
            <v>46</v>
          </cell>
          <cell r="AC2579">
            <v>57</v>
          </cell>
          <cell r="AD2579">
            <v>48.9</v>
          </cell>
          <cell r="AE2579">
            <v>60.1</v>
          </cell>
          <cell r="AF2579">
            <v>48</v>
          </cell>
          <cell r="AG2579">
            <v>66</v>
          </cell>
          <cell r="AH2579">
            <v>46</v>
          </cell>
          <cell r="AI2579">
            <v>60.1</v>
          </cell>
          <cell r="AJ2579">
            <v>52</v>
          </cell>
          <cell r="AK2579">
            <v>58</v>
          </cell>
          <cell r="AL2579">
            <v>50</v>
          </cell>
          <cell r="AM2579">
            <v>64</v>
          </cell>
          <cell r="AN2579">
            <v>50</v>
          </cell>
          <cell r="AO2579">
            <v>61.55</v>
          </cell>
          <cell r="AP2579">
            <v>47.05</v>
          </cell>
          <cell r="AQ2579">
            <v>63</v>
          </cell>
          <cell r="AR2579">
            <v>52</v>
          </cell>
          <cell r="AS2579">
            <v>50</v>
          </cell>
          <cell r="AT2579">
            <v>23</v>
          </cell>
          <cell r="AU2579">
            <v>84.9</v>
          </cell>
          <cell r="AV2579">
            <v>51.1</v>
          </cell>
          <cell r="AW2579">
            <v>84.9</v>
          </cell>
          <cell r="AX2579">
            <v>52</v>
          </cell>
          <cell r="AY2579">
            <v>81</v>
          </cell>
          <cell r="AZ2579">
            <v>61</v>
          </cell>
        </row>
        <row r="2580">
          <cell r="B2580">
            <v>36985</v>
          </cell>
          <cell r="C2580">
            <v>57</v>
          </cell>
          <cell r="D2580">
            <v>30.9</v>
          </cell>
          <cell r="E2580">
            <v>81</v>
          </cell>
          <cell r="F2580">
            <v>62.1</v>
          </cell>
          <cell r="G2580">
            <v>57</v>
          </cell>
          <cell r="H2580">
            <v>30.9</v>
          </cell>
          <cell r="I2580">
            <v>81</v>
          </cell>
          <cell r="J2580">
            <v>53.1</v>
          </cell>
          <cell r="K2580">
            <v>57</v>
          </cell>
          <cell r="L2580">
            <v>32</v>
          </cell>
          <cell r="M2580">
            <v>57.9</v>
          </cell>
          <cell r="N2580">
            <v>41</v>
          </cell>
          <cell r="O2580">
            <v>60</v>
          </cell>
          <cell r="P2580">
            <v>44</v>
          </cell>
          <cell r="Q2580">
            <v>60.1</v>
          </cell>
          <cell r="R2580">
            <v>45</v>
          </cell>
          <cell r="S2580">
            <v>59</v>
          </cell>
          <cell r="T2580">
            <v>44</v>
          </cell>
          <cell r="U2580">
            <v>52</v>
          </cell>
          <cell r="V2580">
            <v>41</v>
          </cell>
          <cell r="W2580">
            <v>61</v>
          </cell>
          <cell r="X2580">
            <v>52</v>
          </cell>
          <cell r="Y2580">
            <v>56</v>
          </cell>
          <cell r="Z2580">
            <v>45</v>
          </cell>
          <cell r="AA2580">
            <v>55.9</v>
          </cell>
          <cell r="AB2580">
            <v>39.9</v>
          </cell>
          <cell r="AC2580">
            <v>60.1</v>
          </cell>
          <cell r="AD2580">
            <v>50</v>
          </cell>
          <cell r="AE2580">
            <v>69</v>
          </cell>
          <cell r="AF2580">
            <v>56</v>
          </cell>
          <cell r="AG2580">
            <v>70</v>
          </cell>
          <cell r="AH2580">
            <v>57</v>
          </cell>
          <cell r="AI2580">
            <v>69</v>
          </cell>
          <cell r="AJ2580">
            <v>56</v>
          </cell>
          <cell r="AK2580">
            <v>73</v>
          </cell>
          <cell r="AL2580">
            <v>57</v>
          </cell>
          <cell r="AM2580">
            <v>71</v>
          </cell>
          <cell r="AN2580">
            <v>56</v>
          </cell>
          <cell r="AO2580">
            <v>62.5</v>
          </cell>
          <cell r="AP2580">
            <v>44.05</v>
          </cell>
          <cell r="AQ2580">
            <v>61</v>
          </cell>
          <cell r="AR2580">
            <v>51.1</v>
          </cell>
          <cell r="AS2580">
            <v>53.1</v>
          </cell>
          <cell r="AT2580">
            <v>25</v>
          </cell>
          <cell r="AU2580">
            <v>80</v>
          </cell>
          <cell r="AV2580">
            <v>63</v>
          </cell>
          <cell r="AW2580">
            <v>84</v>
          </cell>
          <cell r="AX2580">
            <v>61</v>
          </cell>
          <cell r="AY2580">
            <v>80</v>
          </cell>
          <cell r="AZ2580">
            <v>64</v>
          </cell>
        </row>
        <row r="2581">
          <cell r="B2581">
            <v>36986</v>
          </cell>
          <cell r="C2581">
            <v>45</v>
          </cell>
          <cell r="D2581">
            <v>30</v>
          </cell>
          <cell r="E2581">
            <v>71.099999999999994</v>
          </cell>
          <cell r="F2581">
            <v>54</v>
          </cell>
          <cell r="G2581">
            <v>45</v>
          </cell>
          <cell r="H2581">
            <v>30</v>
          </cell>
          <cell r="I2581">
            <v>70</v>
          </cell>
          <cell r="J2581">
            <v>51.1</v>
          </cell>
          <cell r="K2581">
            <v>63</v>
          </cell>
          <cell r="L2581">
            <v>28</v>
          </cell>
          <cell r="M2581">
            <v>63</v>
          </cell>
          <cell r="N2581">
            <v>30.9</v>
          </cell>
          <cell r="O2581">
            <v>63</v>
          </cell>
          <cell r="P2581">
            <v>32</v>
          </cell>
          <cell r="Q2581">
            <v>64</v>
          </cell>
          <cell r="R2581">
            <v>39.9</v>
          </cell>
          <cell r="S2581">
            <v>64</v>
          </cell>
          <cell r="T2581">
            <v>33.1</v>
          </cell>
          <cell r="U2581">
            <v>60.1</v>
          </cell>
          <cell r="V2581">
            <v>35.1</v>
          </cell>
          <cell r="W2581">
            <v>57</v>
          </cell>
          <cell r="X2581">
            <v>49</v>
          </cell>
          <cell r="Y2581">
            <v>60.1</v>
          </cell>
          <cell r="Z2581">
            <v>36</v>
          </cell>
          <cell r="AA2581">
            <v>66</v>
          </cell>
          <cell r="AB2581">
            <v>35.1</v>
          </cell>
          <cell r="AC2581">
            <v>62.1</v>
          </cell>
          <cell r="AD2581">
            <v>48.9</v>
          </cell>
          <cell r="AE2581">
            <v>68</v>
          </cell>
          <cell r="AF2581">
            <v>50</v>
          </cell>
          <cell r="AG2581">
            <v>71.099999999999994</v>
          </cell>
          <cell r="AH2581">
            <v>48</v>
          </cell>
          <cell r="AI2581">
            <v>62.1</v>
          </cell>
          <cell r="AJ2581">
            <v>54</v>
          </cell>
          <cell r="AK2581">
            <v>69</v>
          </cell>
          <cell r="AL2581">
            <v>59</v>
          </cell>
          <cell r="AM2581">
            <v>69</v>
          </cell>
          <cell r="AN2581">
            <v>54</v>
          </cell>
          <cell r="AO2581">
            <v>64.05</v>
          </cell>
          <cell r="AP2581">
            <v>48</v>
          </cell>
          <cell r="AQ2581">
            <v>60.1</v>
          </cell>
          <cell r="AR2581">
            <v>48</v>
          </cell>
          <cell r="AS2581">
            <v>57</v>
          </cell>
          <cell r="AT2581">
            <v>25</v>
          </cell>
          <cell r="AU2581">
            <v>77</v>
          </cell>
          <cell r="AV2581">
            <v>63</v>
          </cell>
          <cell r="AW2581">
            <v>81</v>
          </cell>
          <cell r="AX2581">
            <v>62.1</v>
          </cell>
          <cell r="AY2581">
            <v>84.9</v>
          </cell>
          <cell r="AZ2581">
            <v>63</v>
          </cell>
        </row>
        <row r="2582">
          <cell r="B2582">
            <v>36987</v>
          </cell>
          <cell r="C2582">
            <v>39</v>
          </cell>
          <cell r="D2582">
            <v>30</v>
          </cell>
          <cell r="E2582">
            <v>69</v>
          </cell>
          <cell r="F2582">
            <v>53</v>
          </cell>
          <cell r="G2582">
            <v>39</v>
          </cell>
          <cell r="H2582">
            <v>30</v>
          </cell>
          <cell r="I2582">
            <v>60</v>
          </cell>
          <cell r="J2582">
            <v>45</v>
          </cell>
          <cell r="K2582">
            <v>64</v>
          </cell>
          <cell r="L2582">
            <v>38</v>
          </cell>
          <cell r="M2582">
            <v>65</v>
          </cell>
          <cell r="N2582">
            <v>44</v>
          </cell>
          <cell r="O2582">
            <v>72</v>
          </cell>
          <cell r="P2582">
            <v>46</v>
          </cell>
          <cell r="Q2582">
            <v>72</v>
          </cell>
          <cell r="R2582">
            <v>48</v>
          </cell>
          <cell r="S2582">
            <v>76</v>
          </cell>
          <cell r="T2582">
            <v>46</v>
          </cell>
          <cell r="U2582">
            <v>76</v>
          </cell>
          <cell r="V2582">
            <v>46</v>
          </cell>
          <cell r="W2582">
            <v>70</v>
          </cell>
          <cell r="X2582">
            <v>48</v>
          </cell>
          <cell r="Y2582">
            <v>74</v>
          </cell>
          <cell r="Z2582">
            <v>46</v>
          </cell>
          <cell r="AA2582">
            <v>76</v>
          </cell>
          <cell r="AB2582">
            <v>47</v>
          </cell>
          <cell r="AC2582">
            <v>72</v>
          </cell>
          <cell r="AD2582">
            <v>49</v>
          </cell>
          <cell r="AE2582">
            <v>80</v>
          </cell>
          <cell r="AF2582">
            <v>46</v>
          </cell>
          <cell r="AG2582">
            <v>79</v>
          </cell>
          <cell r="AH2582">
            <v>50</v>
          </cell>
          <cell r="AI2582">
            <v>73</v>
          </cell>
          <cell r="AJ2582">
            <v>55</v>
          </cell>
          <cell r="AK2582">
            <v>78</v>
          </cell>
          <cell r="AL2582">
            <v>48</v>
          </cell>
          <cell r="AM2582">
            <v>82</v>
          </cell>
          <cell r="AN2582">
            <v>55</v>
          </cell>
          <cell r="AO2582">
            <v>63.5</v>
          </cell>
          <cell r="AP2582">
            <v>46.45</v>
          </cell>
          <cell r="AQ2582">
            <v>63</v>
          </cell>
          <cell r="AR2582">
            <v>46</v>
          </cell>
          <cell r="AS2582">
            <v>52</v>
          </cell>
          <cell r="AT2582">
            <v>29</v>
          </cell>
          <cell r="AU2582">
            <v>78</v>
          </cell>
          <cell r="AV2582">
            <v>60</v>
          </cell>
          <cell r="AW2582">
            <v>82</v>
          </cell>
          <cell r="AX2582">
            <v>61</v>
          </cell>
          <cell r="AY2582">
            <v>84</v>
          </cell>
          <cell r="AZ2582">
            <v>64</v>
          </cell>
        </row>
        <row r="2583">
          <cell r="B2583">
            <v>36988</v>
          </cell>
          <cell r="C2583">
            <v>44</v>
          </cell>
          <cell r="D2583">
            <v>27</v>
          </cell>
          <cell r="E2583">
            <v>74</v>
          </cell>
          <cell r="F2583">
            <v>51</v>
          </cell>
          <cell r="G2583">
            <v>44</v>
          </cell>
          <cell r="H2583">
            <v>27</v>
          </cell>
          <cell r="I2583">
            <v>75</v>
          </cell>
          <cell r="J2583">
            <v>43</v>
          </cell>
          <cell r="K2583">
            <v>54</v>
          </cell>
          <cell r="L2583">
            <v>49</v>
          </cell>
          <cell r="M2583">
            <v>59</v>
          </cell>
          <cell r="N2583">
            <v>54</v>
          </cell>
          <cell r="O2583">
            <v>64</v>
          </cell>
          <cell r="P2583">
            <v>57</v>
          </cell>
          <cell r="Q2583">
            <v>71</v>
          </cell>
          <cell r="R2583">
            <v>59</v>
          </cell>
          <cell r="S2583">
            <v>79</v>
          </cell>
          <cell r="T2583">
            <v>60</v>
          </cell>
          <cell r="U2583">
            <v>74</v>
          </cell>
          <cell r="V2583">
            <v>63</v>
          </cell>
          <cell r="W2583">
            <v>83</v>
          </cell>
          <cell r="X2583">
            <v>53</v>
          </cell>
          <cell r="Y2583">
            <v>85</v>
          </cell>
          <cell r="Z2583">
            <v>58</v>
          </cell>
          <cell r="AA2583">
            <v>85</v>
          </cell>
          <cell r="AB2583">
            <v>59</v>
          </cell>
          <cell r="AC2583">
            <v>87</v>
          </cell>
          <cell r="AD2583">
            <v>60</v>
          </cell>
          <cell r="AE2583">
            <v>92</v>
          </cell>
          <cell r="AF2583">
            <v>59</v>
          </cell>
          <cell r="AG2583">
            <v>87</v>
          </cell>
          <cell r="AH2583">
            <v>62</v>
          </cell>
          <cell r="AI2583">
            <v>86</v>
          </cell>
          <cell r="AJ2583">
            <v>59</v>
          </cell>
          <cell r="AK2583">
            <v>91</v>
          </cell>
          <cell r="AL2583">
            <v>56</v>
          </cell>
          <cell r="AM2583">
            <v>88</v>
          </cell>
          <cell r="AN2583">
            <v>58</v>
          </cell>
          <cell r="AO2583">
            <v>58.5</v>
          </cell>
          <cell r="AP2583">
            <v>49</v>
          </cell>
          <cell r="AQ2583">
            <v>60</v>
          </cell>
          <cell r="AR2583">
            <v>52</v>
          </cell>
          <cell r="AS2583">
            <v>46</v>
          </cell>
          <cell r="AT2583">
            <v>33</v>
          </cell>
          <cell r="AU2583">
            <v>81</v>
          </cell>
          <cell r="AV2583">
            <v>58</v>
          </cell>
          <cell r="AW2583">
            <v>86</v>
          </cell>
          <cell r="AX2583">
            <v>61</v>
          </cell>
          <cell r="AY2583">
            <v>85</v>
          </cell>
          <cell r="AZ2583">
            <v>63</v>
          </cell>
        </row>
        <row r="2584">
          <cell r="B2584">
            <v>36989</v>
          </cell>
          <cell r="C2584">
            <v>43</v>
          </cell>
          <cell r="D2584">
            <v>26</v>
          </cell>
          <cell r="E2584">
            <v>71</v>
          </cell>
          <cell r="F2584">
            <v>51</v>
          </cell>
          <cell r="G2584">
            <v>43</v>
          </cell>
          <cell r="H2584">
            <v>26</v>
          </cell>
          <cell r="I2584">
            <v>74</v>
          </cell>
          <cell r="J2584">
            <v>43</v>
          </cell>
          <cell r="K2584">
            <v>69</v>
          </cell>
          <cell r="L2584">
            <v>44</v>
          </cell>
          <cell r="M2584">
            <v>72</v>
          </cell>
          <cell r="N2584">
            <v>50</v>
          </cell>
          <cell r="O2584">
            <v>76</v>
          </cell>
          <cell r="P2584">
            <v>51</v>
          </cell>
          <cell r="Q2584">
            <v>80</v>
          </cell>
          <cell r="R2584">
            <v>55</v>
          </cell>
          <cell r="S2584">
            <v>84</v>
          </cell>
          <cell r="T2584">
            <v>57</v>
          </cell>
          <cell r="U2584">
            <v>79</v>
          </cell>
          <cell r="V2584">
            <v>57</v>
          </cell>
          <cell r="W2584">
            <v>84</v>
          </cell>
          <cell r="X2584">
            <v>56</v>
          </cell>
          <cell r="Y2584">
            <v>87</v>
          </cell>
          <cell r="Z2584">
            <v>59</v>
          </cell>
          <cell r="AA2584">
            <v>86</v>
          </cell>
          <cell r="AB2584">
            <v>60</v>
          </cell>
          <cell r="AC2584">
            <v>87</v>
          </cell>
          <cell r="AD2584">
            <v>61</v>
          </cell>
          <cell r="AE2584">
            <v>89</v>
          </cell>
          <cell r="AF2584">
            <v>63</v>
          </cell>
          <cell r="AG2584">
            <v>86</v>
          </cell>
          <cell r="AH2584">
            <v>62</v>
          </cell>
          <cell r="AI2584">
            <v>83</v>
          </cell>
          <cell r="AJ2584">
            <v>60</v>
          </cell>
          <cell r="AK2584">
            <v>89</v>
          </cell>
          <cell r="AL2584">
            <v>61</v>
          </cell>
          <cell r="AM2584">
            <v>88</v>
          </cell>
          <cell r="AN2584">
            <v>63</v>
          </cell>
          <cell r="AO2584">
            <v>59</v>
          </cell>
          <cell r="AP2584">
            <v>43.5</v>
          </cell>
          <cell r="AQ2584">
            <v>61</v>
          </cell>
          <cell r="AR2584">
            <v>48</v>
          </cell>
          <cell r="AS2584">
            <v>59</v>
          </cell>
          <cell r="AT2584">
            <v>39</v>
          </cell>
          <cell r="AU2584">
            <v>85</v>
          </cell>
          <cell r="AV2584">
            <v>61</v>
          </cell>
          <cell r="AW2584">
            <v>87</v>
          </cell>
          <cell r="AX2584">
            <v>63</v>
          </cell>
          <cell r="AY2584">
            <v>85</v>
          </cell>
          <cell r="AZ2584">
            <v>65</v>
          </cell>
        </row>
        <row r="2585">
          <cell r="B2585">
            <v>36990</v>
          </cell>
          <cell r="C2585">
            <v>45</v>
          </cell>
          <cell r="D2585">
            <v>22</v>
          </cell>
          <cell r="E2585">
            <v>76</v>
          </cell>
          <cell r="F2585">
            <v>52</v>
          </cell>
          <cell r="G2585">
            <v>45</v>
          </cell>
          <cell r="H2585">
            <v>22</v>
          </cell>
          <cell r="I2585">
            <v>74</v>
          </cell>
          <cell r="J2585">
            <v>43</v>
          </cell>
          <cell r="K2585">
            <v>77</v>
          </cell>
          <cell r="L2585">
            <v>49</v>
          </cell>
          <cell r="M2585">
            <v>80</v>
          </cell>
          <cell r="N2585">
            <v>53</v>
          </cell>
          <cell r="O2585">
            <v>82</v>
          </cell>
          <cell r="P2585">
            <v>54</v>
          </cell>
          <cell r="Q2585">
            <v>85</v>
          </cell>
          <cell r="R2585">
            <v>57</v>
          </cell>
          <cell r="S2585">
            <v>90</v>
          </cell>
          <cell r="T2585">
            <v>59</v>
          </cell>
          <cell r="U2585">
            <v>88</v>
          </cell>
          <cell r="V2585">
            <v>62</v>
          </cell>
          <cell r="W2585">
            <v>83</v>
          </cell>
          <cell r="X2585">
            <v>57</v>
          </cell>
          <cell r="Y2585">
            <v>87</v>
          </cell>
          <cell r="Z2585">
            <v>59</v>
          </cell>
          <cell r="AA2585">
            <v>90</v>
          </cell>
          <cell r="AB2585">
            <v>60</v>
          </cell>
          <cell r="AC2585">
            <v>88</v>
          </cell>
          <cell r="AD2585">
            <v>60</v>
          </cell>
          <cell r="AE2585">
            <v>90</v>
          </cell>
          <cell r="AF2585">
            <v>62</v>
          </cell>
          <cell r="AG2585">
            <v>88</v>
          </cell>
          <cell r="AH2585">
            <v>64</v>
          </cell>
          <cell r="AI2585">
            <v>86</v>
          </cell>
          <cell r="AJ2585">
            <v>62</v>
          </cell>
          <cell r="AK2585">
            <v>89</v>
          </cell>
          <cell r="AL2585">
            <v>59</v>
          </cell>
          <cell r="AM2585">
            <v>89</v>
          </cell>
          <cell r="AN2585">
            <v>62</v>
          </cell>
          <cell r="AO2585">
            <v>61.5</v>
          </cell>
          <cell r="AP2585">
            <v>43.5</v>
          </cell>
          <cell r="AQ2585">
            <v>62</v>
          </cell>
          <cell r="AR2585">
            <v>47</v>
          </cell>
          <cell r="AS2585">
            <v>72</v>
          </cell>
          <cell r="AT2585">
            <v>46</v>
          </cell>
          <cell r="AU2585">
            <v>83</v>
          </cell>
          <cell r="AV2585">
            <v>63</v>
          </cell>
          <cell r="AW2585">
            <v>89</v>
          </cell>
          <cell r="AX2585">
            <v>64</v>
          </cell>
          <cell r="AY2585">
            <v>86</v>
          </cell>
          <cell r="AZ2585">
            <v>65</v>
          </cell>
        </row>
        <row r="2586">
          <cell r="B2586">
            <v>36991</v>
          </cell>
          <cell r="C2586">
            <v>46</v>
          </cell>
          <cell r="D2586">
            <v>21</v>
          </cell>
          <cell r="E2586">
            <v>75</v>
          </cell>
          <cell r="F2586">
            <v>51</v>
          </cell>
          <cell r="G2586">
            <v>46</v>
          </cell>
          <cell r="H2586">
            <v>21</v>
          </cell>
          <cell r="I2586">
            <v>74</v>
          </cell>
          <cell r="J2586">
            <v>43</v>
          </cell>
          <cell r="K2586">
            <v>76</v>
          </cell>
          <cell r="L2586">
            <v>53</v>
          </cell>
          <cell r="M2586">
            <v>76</v>
          </cell>
          <cell r="N2586">
            <v>56</v>
          </cell>
          <cell r="O2586">
            <v>79</v>
          </cell>
          <cell r="P2586">
            <v>56</v>
          </cell>
          <cell r="Q2586">
            <v>82</v>
          </cell>
          <cell r="R2586">
            <v>59</v>
          </cell>
          <cell r="S2586">
            <v>88</v>
          </cell>
          <cell r="T2586">
            <v>60</v>
          </cell>
          <cell r="U2586">
            <v>85</v>
          </cell>
          <cell r="V2586">
            <v>61</v>
          </cell>
          <cell r="W2586">
            <v>83</v>
          </cell>
          <cell r="X2586">
            <v>56</v>
          </cell>
          <cell r="Y2586">
            <v>84</v>
          </cell>
          <cell r="Z2586">
            <v>60</v>
          </cell>
          <cell r="AA2586">
            <v>87</v>
          </cell>
          <cell r="AB2586">
            <v>60</v>
          </cell>
          <cell r="AC2586">
            <v>84</v>
          </cell>
          <cell r="AD2586">
            <v>62</v>
          </cell>
          <cell r="AE2586">
            <v>89</v>
          </cell>
          <cell r="AF2586">
            <v>62</v>
          </cell>
          <cell r="AG2586">
            <v>85</v>
          </cell>
          <cell r="AH2586">
            <v>65</v>
          </cell>
          <cell r="AI2586">
            <v>84</v>
          </cell>
          <cell r="AJ2586">
            <v>64</v>
          </cell>
          <cell r="AK2586">
            <v>89</v>
          </cell>
          <cell r="AL2586">
            <v>61</v>
          </cell>
          <cell r="AM2586">
            <v>88</v>
          </cell>
          <cell r="AN2586">
            <v>62</v>
          </cell>
          <cell r="AO2586">
            <v>66</v>
          </cell>
          <cell r="AP2586">
            <v>44</v>
          </cell>
          <cell r="AQ2586">
            <v>65</v>
          </cell>
          <cell r="AR2586">
            <v>48</v>
          </cell>
          <cell r="AS2586">
            <v>67</v>
          </cell>
          <cell r="AT2586">
            <v>51</v>
          </cell>
          <cell r="AU2586">
            <v>85</v>
          </cell>
          <cell r="AV2586">
            <v>65</v>
          </cell>
          <cell r="AW2586">
            <v>87</v>
          </cell>
          <cell r="AX2586">
            <v>65</v>
          </cell>
          <cell r="AY2586">
            <v>86</v>
          </cell>
          <cell r="AZ2586">
            <v>66</v>
          </cell>
        </row>
        <row r="2587">
          <cell r="B2587">
            <v>36992</v>
          </cell>
          <cell r="C2587">
            <v>51</v>
          </cell>
          <cell r="D2587">
            <v>22</v>
          </cell>
          <cell r="E2587">
            <v>78</v>
          </cell>
          <cell r="F2587">
            <v>52</v>
          </cell>
          <cell r="G2587">
            <v>51</v>
          </cell>
          <cell r="H2587">
            <v>22</v>
          </cell>
          <cell r="I2587">
            <v>74</v>
          </cell>
          <cell r="J2587">
            <v>43</v>
          </cell>
          <cell r="K2587">
            <v>68</v>
          </cell>
          <cell r="L2587">
            <v>49</v>
          </cell>
          <cell r="M2587">
            <v>71</v>
          </cell>
          <cell r="N2587">
            <v>52</v>
          </cell>
          <cell r="O2587">
            <v>71</v>
          </cell>
          <cell r="P2587">
            <v>52</v>
          </cell>
          <cell r="Q2587">
            <v>75</v>
          </cell>
          <cell r="R2587">
            <v>56</v>
          </cell>
          <cell r="S2587">
            <v>80</v>
          </cell>
          <cell r="T2587">
            <v>56</v>
          </cell>
          <cell r="U2587">
            <v>78</v>
          </cell>
          <cell r="V2587">
            <v>58</v>
          </cell>
          <cell r="W2587">
            <v>75</v>
          </cell>
          <cell r="X2587">
            <v>54</v>
          </cell>
          <cell r="Y2587">
            <v>80</v>
          </cell>
          <cell r="Z2587">
            <v>56</v>
          </cell>
          <cell r="AA2587">
            <v>82</v>
          </cell>
          <cell r="AB2587">
            <v>59</v>
          </cell>
          <cell r="AC2587">
            <v>82</v>
          </cell>
          <cell r="AD2587">
            <v>60</v>
          </cell>
          <cell r="AE2587">
            <v>86</v>
          </cell>
          <cell r="AF2587">
            <v>62</v>
          </cell>
          <cell r="AG2587">
            <v>85</v>
          </cell>
          <cell r="AH2587">
            <v>65</v>
          </cell>
          <cell r="AI2587">
            <v>81</v>
          </cell>
          <cell r="AJ2587">
            <v>63</v>
          </cell>
          <cell r="AK2587">
            <v>85</v>
          </cell>
          <cell r="AL2587">
            <v>61</v>
          </cell>
          <cell r="AM2587">
            <v>86</v>
          </cell>
          <cell r="AN2587">
            <v>65</v>
          </cell>
          <cell r="AO2587">
            <v>71</v>
          </cell>
          <cell r="AP2587">
            <v>48</v>
          </cell>
          <cell r="AQ2587">
            <v>70</v>
          </cell>
          <cell r="AR2587">
            <v>51</v>
          </cell>
          <cell r="AS2587">
            <v>66</v>
          </cell>
          <cell r="AT2587">
            <v>45</v>
          </cell>
          <cell r="AU2587">
            <v>85</v>
          </cell>
          <cell r="AV2587">
            <v>65</v>
          </cell>
          <cell r="AW2587">
            <v>87</v>
          </cell>
          <cell r="AX2587">
            <v>66</v>
          </cell>
          <cell r="AY2587">
            <v>85</v>
          </cell>
          <cell r="AZ2587">
            <v>67</v>
          </cell>
        </row>
        <row r="2588">
          <cell r="B2588">
            <v>36993</v>
          </cell>
          <cell r="C2588">
            <v>55</v>
          </cell>
          <cell r="D2588">
            <v>24</v>
          </cell>
          <cell r="E2588">
            <v>83</v>
          </cell>
          <cell r="F2588">
            <v>55</v>
          </cell>
          <cell r="G2588">
            <v>55</v>
          </cell>
          <cell r="H2588">
            <v>24</v>
          </cell>
          <cell r="I2588">
            <v>81</v>
          </cell>
          <cell r="J2588">
            <v>45</v>
          </cell>
          <cell r="K2588">
            <v>66</v>
          </cell>
          <cell r="L2588">
            <v>47</v>
          </cell>
          <cell r="M2588">
            <v>68</v>
          </cell>
          <cell r="N2588">
            <v>49</v>
          </cell>
          <cell r="O2588">
            <v>69</v>
          </cell>
          <cell r="P2588">
            <v>51</v>
          </cell>
          <cell r="Q2588">
            <v>71</v>
          </cell>
          <cell r="R2588">
            <v>53</v>
          </cell>
          <cell r="S2588">
            <v>74</v>
          </cell>
          <cell r="T2588">
            <v>55</v>
          </cell>
          <cell r="U2588">
            <v>74</v>
          </cell>
          <cell r="V2588">
            <v>57</v>
          </cell>
          <cell r="W2588">
            <v>71</v>
          </cell>
          <cell r="X2588">
            <v>53</v>
          </cell>
          <cell r="Y2588">
            <v>75</v>
          </cell>
          <cell r="Z2588">
            <v>56</v>
          </cell>
          <cell r="AA2588">
            <v>79</v>
          </cell>
          <cell r="AB2588">
            <v>57</v>
          </cell>
          <cell r="AC2588">
            <v>77</v>
          </cell>
          <cell r="AD2588">
            <v>59</v>
          </cell>
          <cell r="AE2588">
            <v>84</v>
          </cell>
          <cell r="AF2588">
            <v>59</v>
          </cell>
          <cell r="AG2588">
            <v>83</v>
          </cell>
          <cell r="AH2588">
            <v>64</v>
          </cell>
          <cell r="AI2588">
            <v>79</v>
          </cell>
          <cell r="AJ2588">
            <v>58</v>
          </cell>
          <cell r="AK2588">
            <v>83</v>
          </cell>
          <cell r="AL2588">
            <v>58</v>
          </cell>
          <cell r="AM2588">
            <v>81</v>
          </cell>
          <cell r="AN2588">
            <v>60</v>
          </cell>
          <cell r="AO2588">
            <v>74.5</v>
          </cell>
          <cell r="AP2588">
            <v>50</v>
          </cell>
          <cell r="AQ2588">
            <v>72</v>
          </cell>
          <cell r="AR2588">
            <v>53</v>
          </cell>
          <cell r="AS2588">
            <v>62</v>
          </cell>
          <cell r="AT2588">
            <v>42</v>
          </cell>
          <cell r="AU2588">
            <v>83</v>
          </cell>
          <cell r="AV2588">
            <v>64</v>
          </cell>
          <cell r="AW2588">
            <v>85</v>
          </cell>
          <cell r="AX2588">
            <v>64</v>
          </cell>
          <cell r="AY2588">
            <v>83</v>
          </cell>
          <cell r="AZ2588">
            <v>66</v>
          </cell>
        </row>
        <row r="2589">
          <cell r="B2589">
            <v>36994</v>
          </cell>
          <cell r="C2589">
            <v>60</v>
          </cell>
          <cell r="D2589">
            <v>27</v>
          </cell>
          <cell r="E2589">
            <v>87</v>
          </cell>
          <cell r="F2589">
            <v>59</v>
          </cell>
          <cell r="G2589">
            <v>60</v>
          </cell>
          <cell r="H2589">
            <v>27</v>
          </cell>
          <cell r="I2589">
            <v>84</v>
          </cell>
          <cell r="J2589">
            <v>49</v>
          </cell>
          <cell r="K2589">
            <v>66</v>
          </cell>
          <cell r="L2589">
            <v>44</v>
          </cell>
          <cell r="M2589">
            <v>68</v>
          </cell>
          <cell r="N2589">
            <v>47</v>
          </cell>
          <cell r="O2589">
            <v>65</v>
          </cell>
          <cell r="P2589">
            <v>49</v>
          </cell>
          <cell r="Q2589">
            <v>68</v>
          </cell>
          <cell r="R2589">
            <v>50</v>
          </cell>
          <cell r="S2589">
            <v>71</v>
          </cell>
          <cell r="T2589">
            <v>52</v>
          </cell>
          <cell r="U2589">
            <v>70</v>
          </cell>
          <cell r="V2589">
            <v>55</v>
          </cell>
          <cell r="W2589">
            <v>68</v>
          </cell>
          <cell r="X2589">
            <v>46</v>
          </cell>
          <cell r="Y2589">
            <v>70</v>
          </cell>
          <cell r="Z2589">
            <v>52</v>
          </cell>
          <cell r="AA2589">
            <v>70</v>
          </cell>
          <cell r="AB2589">
            <v>53</v>
          </cell>
          <cell r="AC2589">
            <v>74</v>
          </cell>
          <cell r="AD2589">
            <v>53</v>
          </cell>
          <cell r="AE2589">
            <v>78</v>
          </cell>
          <cell r="AF2589">
            <v>54</v>
          </cell>
          <cell r="AG2589">
            <v>75</v>
          </cell>
          <cell r="AH2589">
            <v>60</v>
          </cell>
          <cell r="AI2589">
            <v>74</v>
          </cell>
          <cell r="AJ2589">
            <v>54</v>
          </cell>
          <cell r="AK2589">
            <v>76</v>
          </cell>
          <cell r="AL2589">
            <v>55</v>
          </cell>
          <cell r="AM2589">
            <v>75</v>
          </cell>
          <cell r="AN2589">
            <v>58</v>
          </cell>
          <cell r="AO2589">
            <v>74.5</v>
          </cell>
          <cell r="AP2589">
            <v>52</v>
          </cell>
          <cell r="AQ2589">
            <v>70</v>
          </cell>
          <cell r="AR2589">
            <v>54</v>
          </cell>
          <cell r="AS2589">
            <v>60</v>
          </cell>
          <cell r="AT2589">
            <v>41</v>
          </cell>
          <cell r="AU2589">
            <v>79</v>
          </cell>
          <cell r="AV2589">
            <v>64</v>
          </cell>
          <cell r="AW2589">
            <v>82</v>
          </cell>
          <cell r="AX2589">
            <v>63</v>
          </cell>
          <cell r="AY2589">
            <v>81</v>
          </cell>
          <cell r="AZ2589">
            <v>67</v>
          </cell>
        </row>
        <row r="2590">
          <cell r="B2590">
            <v>36995</v>
          </cell>
        </row>
        <row r="2591">
          <cell r="B2591">
            <v>36996</v>
          </cell>
        </row>
        <row r="2592">
          <cell r="B2592">
            <v>36997</v>
          </cell>
        </row>
        <row r="2593">
          <cell r="B2593">
            <v>36998</v>
          </cell>
        </row>
        <row r="2594">
          <cell r="B2594">
            <v>36999</v>
          </cell>
        </row>
        <row r="2595">
          <cell r="B2595">
            <v>37000</v>
          </cell>
        </row>
        <row r="2596">
          <cell r="B2596">
            <v>37001</v>
          </cell>
        </row>
        <row r="2597">
          <cell r="B2597">
            <v>37002</v>
          </cell>
        </row>
        <row r="2598">
          <cell r="B2598">
            <v>37003</v>
          </cell>
        </row>
        <row r="2599">
          <cell r="B2599">
            <v>37004</v>
          </cell>
        </row>
        <row r="2600">
          <cell r="B2600">
            <v>37005</v>
          </cell>
        </row>
        <row r="2601">
          <cell r="B2601">
            <v>37006</v>
          </cell>
        </row>
        <row r="2602">
          <cell r="B2602">
            <v>37007</v>
          </cell>
        </row>
        <row r="2603">
          <cell r="B2603">
            <v>37008</v>
          </cell>
        </row>
        <row r="2604">
          <cell r="B2604">
            <v>37009</v>
          </cell>
        </row>
        <row r="2605">
          <cell r="B2605">
            <v>37010</v>
          </cell>
        </row>
        <row r="2606">
          <cell r="B2606">
            <v>37011</v>
          </cell>
        </row>
        <row r="2607">
          <cell r="B2607">
            <v>37012</v>
          </cell>
        </row>
        <row r="2608">
          <cell r="B2608">
            <v>37013</v>
          </cell>
        </row>
        <row r="2609">
          <cell r="B2609">
            <v>37014</v>
          </cell>
        </row>
        <row r="2610">
          <cell r="B2610">
            <v>37015</v>
          </cell>
        </row>
        <row r="2611">
          <cell r="B2611">
            <v>37016</v>
          </cell>
        </row>
        <row r="2612">
          <cell r="B2612">
            <v>37017</v>
          </cell>
        </row>
        <row r="2613">
          <cell r="B2613">
            <v>37018</v>
          </cell>
        </row>
        <row r="2614">
          <cell r="B2614">
            <v>37019</v>
          </cell>
        </row>
        <row r="2615">
          <cell r="B2615">
            <v>37020</v>
          </cell>
        </row>
        <row r="2616">
          <cell r="B2616">
            <v>37021</v>
          </cell>
        </row>
        <row r="2617">
          <cell r="B2617">
            <v>37022</v>
          </cell>
        </row>
        <row r="2618">
          <cell r="B2618">
            <v>37023</v>
          </cell>
        </row>
        <row r="2619">
          <cell r="B2619">
            <v>37024</v>
          </cell>
        </row>
        <row r="2620">
          <cell r="B2620">
            <v>37025</v>
          </cell>
        </row>
        <row r="2621">
          <cell r="B2621">
            <v>37026</v>
          </cell>
        </row>
        <row r="2622">
          <cell r="B2622">
            <v>37027</v>
          </cell>
        </row>
        <row r="2623">
          <cell r="B2623">
            <v>37028</v>
          </cell>
        </row>
        <row r="2624">
          <cell r="B2624">
            <v>37029</v>
          </cell>
        </row>
        <row r="2625">
          <cell r="B2625">
            <v>37030</v>
          </cell>
        </row>
        <row r="2626">
          <cell r="B2626">
            <v>37031</v>
          </cell>
        </row>
        <row r="2627">
          <cell r="B2627">
            <v>37032</v>
          </cell>
        </row>
        <row r="2628">
          <cell r="B2628">
            <v>37033</v>
          </cell>
        </row>
        <row r="2629">
          <cell r="B2629">
            <v>37034</v>
          </cell>
        </row>
        <row r="2630">
          <cell r="B2630">
            <v>37035</v>
          </cell>
        </row>
        <row r="2631">
          <cell r="B2631">
            <v>37036</v>
          </cell>
        </row>
        <row r="2632">
          <cell r="B2632">
            <v>37037</v>
          </cell>
        </row>
        <row r="2633">
          <cell r="B2633">
            <v>37038</v>
          </cell>
        </row>
        <row r="2634">
          <cell r="B2634">
            <v>37039</v>
          </cell>
        </row>
        <row r="2635">
          <cell r="B2635">
            <v>37040</v>
          </cell>
        </row>
        <row r="2636">
          <cell r="B2636">
            <v>37041</v>
          </cell>
        </row>
        <row r="2637">
          <cell r="B2637">
            <v>37042</v>
          </cell>
        </row>
        <row r="2638">
          <cell r="B2638">
            <v>37043</v>
          </cell>
        </row>
        <row r="2639">
          <cell r="B2639">
            <v>37044</v>
          </cell>
        </row>
        <row r="2640">
          <cell r="B2640">
            <v>37045</v>
          </cell>
        </row>
        <row r="2641">
          <cell r="B2641">
            <v>37046</v>
          </cell>
        </row>
        <row r="2642">
          <cell r="B2642">
            <v>37047</v>
          </cell>
        </row>
        <row r="2643">
          <cell r="B2643">
            <v>37048</v>
          </cell>
        </row>
        <row r="2644">
          <cell r="B2644">
            <v>37049</v>
          </cell>
        </row>
        <row r="2645">
          <cell r="B2645">
            <v>37050</v>
          </cell>
        </row>
        <row r="2646">
          <cell r="B2646">
            <v>37051</v>
          </cell>
        </row>
        <row r="2647">
          <cell r="B2647">
            <v>37052</v>
          </cell>
        </row>
        <row r="2648">
          <cell r="B2648">
            <v>37053</v>
          </cell>
        </row>
        <row r="2649">
          <cell r="B2649">
            <v>37054</v>
          </cell>
        </row>
        <row r="2650">
          <cell r="B2650">
            <v>37055</v>
          </cell>
        </row>
        <row r="2651">
          <cell r="B2651">
            <v>37056</v>
          </cell>
        </row>
        <row r="2652">
          <cell r="B2652">
            <v>37057</v>
          </cell>
        </row>
        <row r="2653">
          <cell r="B2653">
            <v>37058</v>
          </cell>
        </row>
        <row r="2654">
          <cell r="B2654">
            <v>37059</v>
          </cell>
        </row>
        <row r="2655">
          <cell r="B2655">
            <v>37060</v>
          </cell>
        </row>
        <row r="2656">
          <cell r="B2656">
            <v>37061</v>
          </cell>
        </row>
        <row r="2657">
          <cell r="B2657">
            <v>37062</v>
          </cell>
        </row>
        <row r="2658">
          <cell r="B2658">
            <v>37063</v>
          </cell>
        </row>
        <row r="2659">
          <cell r="B2659">
            <v>37064</v>
          </cell>
        </row>
        <row r="2660">
          <cell r="B2660">
            <v>37065</v>
          </cell>
        </row>
        <row r="2661">
          <cell r="B2661">
            <v>37066</v>
          </cell>
        </row>
        <row r="2662">
          <cell r="B2662">
            <v>37067</v>
          </cell>
        </row>
        <row r="2663">
          <cell r="B2663">
            <v>37068</v>
          </cell>
        </row>
        <row r="2664">
          <cell r="B2664">
            <v>37069</v>
          </cell>
        </row>
        <row r="2665">
          <cell r="B2665">
            <v>37070</v>
          </cell>
        </row>
        <row r="2666">
          <cell r="B2666">
            <v>37071</v>
          </cell>
        </row>
        <row r="2667">
          <cell r="B2667">
            <v>37072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ule2"/>
      <sheetName val="Sheet1"/>
      <sheetName val="Module1"/>
      <sheetName val="Module3"/>
      <sheetName val="Module4"/>
      <sheetName val="Module5"/>
      <sheetName val="Module6"/>
    </sheetNames>
    <sheetDataSet>
      <sheetData sheetId="0"/>
      <sheetData sheetId="1">
        <row r="1756">
          <cell r="B1756">
            <v>36687</v>
          </cell>
          <cell r="C1756">
            <v>69</v>
          </cell>
          <cell r="D1756">
            <v>51</v>
          </cell>
          <cell r="I1756">
            <v>73</v>
          </cell>
          <cell r="J1756">
            <v>52</v>
          </cell>
          <cell r="Q1756">
            <v>80</v>
          </cell>
          <cell r="R1756">
            <v>51</v>
          </cell>
          <cell r="Y1756">
            <v>76</v>
          </cell>
          <cell r="Z1756">
            <v>51</v>
          </cell>
          <cell r="AC1756">
            <v>73</v>
          </cell>
          <cell r="AD1756">
            <v>47</v>
          </cell>
          <cell r="AE1756">
            <v>87</v>
          </cell>
          <cell r="AF1756">
            <v>54</v>
          </cell>
          <cell r="AG1756">
            <v>70</v>
          </cell>
          <cell r="AH1756">
            <v>52</v>
          </cell>
          <cell r="AM1756">
            <v>71</v>
          </cell>
          <cell r="AN1756">
            <v>59</v>
          </cell>
          <cell r="AS1756">
            <v>99</v>
          </cell>
          <cell r="AT1756">
            <v>68</v>
          </cell>
          <cell r="AU1756">
            <v>81</v>
          </cell>
          <cell r="AV1756">
            <v>54</v>
          </cell>
          <cell r="AY1756">
            <v>80</v>
          </cell>
          <cell r="AZ1756">
            <v>51</v>
          </cell>
        </row>
        <row r="1757">
          <cell r="B1757">
            <v>36688</v>
          </cell>
          <cell r="C1757">
            <v>70</v>
          </cell>
          <cell r="D1757">
            <v>52</v>
          </cell>
          <cell r="I1757">
            <v>74</v>
          </cell>
          <cell r="J1757">
            <v>53</v>
          </cell>
          <cell r="Q1757">
            <v>80</v>
          </cell>
          <cell r="R1757">
            <v>52</v>
          </cell>
          <cell r="Y1757">
            <v>76</v>
          </cell>
          <cell r="Z1757">
            <v>51</v>
          </cell>
          <cell r="AC1757">
            <v>73</v>
          </cell>
          <cell r="AD1757">
            <v>48</v>
          </cell>
          <cell r="AE1757">
            <v>87</v>
          </cell>
          <cell r="AF1757">
            <v>55</v>
          </cell>
          <cell r="AG1757">
            <v>70</v>
          </cell>
          <cell r="AH1757">
            <v>53</v>
          </cell>
          <cell r="AM1757">
            <v>72</v>
          </cell>
          <cell r="AN1757">
            <v>59</v>
          </cell>
          <cell r="AS1757">
            <v>99</v>
          </cell>
          <cell r="AT1757">
            <v>69</v>
          </cell>
          <cell r="AU1757">
            <v>82</v>
          </cell>
          <cell r="AV1757">
            <v>54</v>
          </cell>
          <cell r="AY1757">
            <v>80</v>
          </cell>
          <cell r="AZ1757">
            <v>52</v>
          </cell>
        </row>
        <row r="1758">
          <cell r="B1758">
            <v>36689</v>
          </cell>
          <cell r="C1758">
            <v>70</v>
          </cell>
          <cell r="D1758">
            <v>52</v>
          </cell>
          <cell r="I1758">
            <v>74</v>
          </cell>
          <cell r="J1758">
            <v>53</v>
          </cell>
          <cell r="Q1758">
            <v>81</v>
          </cell>
          <cell r="R1758">
            <v>52</v>
          </cell>
          <cell r="Y1758">
            <v>77</v>
          </cell>
          <cell r="Z1758">
            <v>52</v>
          </cell>
          <cell r="AC1758">
            <v>74</v>
          </cell>
          <cell r="AD1758">
            <v>48</v>
          </cell>
          <cell r="AE1758">
            <v>88</v>
          </cell>
          <cell r="AF1758">
            <v>55</v>
          </cell>
          <cell r="AG1758">
            <v>70</v>
          </cell>
          <cell r="AH1758">
            <v>53</v>
          </cell>
          <cell r="AM1758">
            <v>72</v>
          </cell>
          <cell r="AN1758">
            <v>59</v>
          </cell>
          <cell r="AS1758">
            <v>100</v>
          </cell>
          <cell r="AT1758">
            <v>69</v>
          </cell>
          <cell r="AU1758">
            <v>82</v>
          </cell>
          <cell r="AV1758">
            <v>55</v>
          </cell>
          <cell r="AY1758">
            <v>81</v>
          </cell>
          <cell r="AZ1758">
            <v>52</v>
          </cell>
        </row>
        <row r="1759">
          <cell r="B1759">
            <v>36690</v>
          </cell>
          <cell r="C1759">
            <v>70</v>
          </cell>
          <cell r="D1759">
            <v>52</v>
          </cell>
          <cell r="I1759">
            <v>74</v>
          </cell>
          <cell r="J1759">
            <v>53</v>
          </cell>
          <cell r="Q1759">
            <v>81</v>
          </cell>
          <cell r="R1759">
            <v>52</v>
          </cell>
          <cell r="Y1759">
            <v>77</v>
          </cell>
          <cell r="Z1759">
            <v>52</v>
          </cell>
          <cell r="AC1759">
            <v>74</v>
          </cell>
          <cell r="AD1759">
            <v>48</v>
          </cell>
          <cell r="AE1759">
            <v>88</v>
          </cell>
          <cell r="AF1759">
            <v>55</v>
          </cell>
          <cell r="AG1759">
            <v>70</v>
          </cell>
          <cell r="AH1759">
            <v>53</v>
          </cell>
          <cell r="AM1759">
            <v>72</v>
          </cell>
          <cell r="AN1759">
            <v>59</v>
          </cell>
          <cell r="AS1759">
            <v>100</v>
          </cell>
          <cell r="AT1759">
            <v>69</v>
          </cell>
          <cell r="AU1759">
            <v>82</v>
          </cell>
          <cell r="AV1759">
            <v>55</v>
          </cell>
          <cell r="AY1759">
            <v>81</v>
          </cell>
          <cell r="AZ1759">
            <v>52</v>
          </cell>
        </row>
        <row r="1760">
          <cell r="B1760">
            <v>36691</v>
          </cell>
          <cell r="C1760">
            <v>70</v>
          </cell>
          <cell r="D1760">
            <v>52</v>
          </cell>
          <cell r="I1760">
            <v>74</v>
          </cell>
          <cell r="J1760">
            <v>53</v>
          </cell>
          <cell r="Q1760">
            <v>81</v>
          </cell>
          <cell r="R1760">
            <v>52</v>
          </cell>
          <cell r="Y1760">
            <v>77</v>
          </cell>
          <cell r="Z1760">
            <v>52</v>
          </cell>
          <cell r="AC1760">
            <v>74</v>
          </cell>
          <cell r="AD1760">
            <v>48</v>
          </cell>
          <cell r="AE1760">
            <v>88</v>
          </cell>
          <cell r="AF1760">
            <v>55</v>
          </cell>
          <cell r="AG1760">
            <v>70</v>
          </cell>
          <cell r="AH1760">
            <v>53</v>
          </cell>
          <cell r="AM1760">
            <v>72</v>
          </cell>
          <cell r="AN1760">
            <v>59</v>
          </cell>
          <cell r="AS1760">
            <v>100</v>
          </cell>
          <cell r="AT1760">
            <v>69</v>
          </cell>
          <cell r="AU1760">
            <v>82</v>
          </cell>
          <cell r="AV1760">
            <v>55</v>
          </cell>
          <cell r="AY1760">
            <v>81</v>
          </cell>
          <cell r="AZ1760">
            <v>52</v>
          </cell>
        </row>
        <row r="1761">
          <cell r="B1761">
            <v>36692</v>
          </cell>
          <cell r="C1761">
            <v>70</v>
          </cell>
          <cell r="D1761">
            <v>52</v>
          </cell>
          <cell r="I1761">
            <v>74</v>
          </cell>
          <cell r="J1761">
            <v>53</v>
          </cell>
          <cell r="Q1761">
            <v>81</v>
          </cell>
          <cell r="R1761">
            <v>52</v>
          </cell>
          <cell r="Y1761">
            <v>78</v>
          </cell>
          <cell r="Z1761">
            <v>52</v>
          </cell>
          <cell r="AC1761">
            <v>75</v>
          </cell>
          <cell r="AD1761">
            <v>48</v>
          </cell>
          <cell r="AE1761">
            <v>88</v>
          </cell>
          <cell r="AF1761">
            <v>55</v>
          </cell>
          <cell r="AG1761">
            <v>70</v>
          </cell>
          <cell r="AH1761">
            <v>53</v>
          </cell>
          <cell r="AM1761">
            <v>72</v>
          </cell>
          <cell r="AN1761">
            <v>59</v>
          </cell>
          <cell r="AS1761">
            <v>101</v>
          </cell>
          <cell r="AT1761">
            <v>70</v>
          </cell>
          <cell r="AU1761">
            <v>83</v>
          </cell>
          <cell r="AV1761">
            <v>56</v>
          </cell>
          <cell r="AY1761">
            <v>82</v>
          </cell>
          <cell r="AZ1761">
            <v>52</v>
          </cell>
        </row>
        <row r="1762">
          <cell r="B1762">
            <v>36693</v>
          </cell>
          <cell r="C1762">
            <v>71</v>
          </cell>
          <cell r="D1762">
            <v>52</v>
          </cell>
          <cell r="I1762">
            <v>75</v>
          </cell>
          <cell r="J1762">
            <v>54</v>
          </cell>
          <cell r="Q1762">
            <v>82</v>
          </cell>
          <cell r="R1762">
            <v>53</v>
          </cell>
          <cell r="Y1762">
            <v>78</v>
          </cell>
          <cell r="Z1762">
            <v>53</v>
          </cell>
          <cell r="AC1762">
            <v>75</v>
          </cell>
          <cell r="AD1762">
            <v>49</v>
          </cell>
          <cell r="AE1762">
            <v>89</v>
          </cell>
          <cell r="AF1762">
            <v>56</v>
          </cell>
          <cell r="AG1762">
            <v>71</v>
          </cell>
          <cell r="AH1762">
            <v>53</v>
          </cell>
          <cell r="AM1762">
            <v>72</v>
          </cell>
          <cell r="AN1762">
            <v>60</v>
          </cell>
          <cell r="AS1762">
            <v>101</v>
          </cell>
          <cell r="AT1762">
            <v>70</v>
          </cell>
          <cell r="AU1762">
            <v>83</v>
          </cell>
          <cell r="AV1762">
            <v>56</v>
          </cell>
          <cell r="AY1762">
            <v>82</v>
          </cell>
          <cell r="AZ1762">
            <v>53</v>
          </cell>
        </row>
        <row r="1763">
          <cell r="B1763">
            <v>36694</v>
          </cell>
          <cell r="C1763">
            <v>71</v>
          </cell>
          <cell r="D1763">
            <v>52</v>
          </cell>
          <cell r="I1763">
            <v>75</v>
          </cell>
          <cell r="J1763">
            <v>54</v>
          </cell>
          <cell r="Q1763">
            <v>82</v>
          </cell>
          <cell r="R1763">
            <v>53</v>
          </cell>
          <cell r="Y1763">
            <v>79</v>
          </cell>
          <cell r="Z1763">
            <v>53</v>
          </cell>
          <cell r="AC1763">
            <v>76</v>
          </cell>
          <cell r="AD1763">
            <v>49</v>
          </cell>
          <cell r="AE1763">
            <v>89</v>
          </cell>
          <cell r="AF1763">
            <v>56</v>
          </cell>
          <cell r="AG1763">
            <v>71</v>
          </cell>
          <cell r="AH1763">
            <v>53</v>
          </cell>
          <cell r="AM1763">
            <v>72</v>
          </cell>
          <cell r="AN1763">
            <v>60</v>
          </cell>
          <cell r="AS1763">
            <v>102</v>
          </cell>
          <cell r="AT1763">
            <v>71</v>
          </cell>
          <cell r="AU1763">
            <v>84</v>
          </cell>
          <cell r="AV1763">
            <v>57</v>
          </cell>
          <cell r="AY1763">
            <v>83</v>
          </cell>
          <cell r="AZ1763">
            <v>53</v>
          </cell>
        </row>
        <row r="1764">
          <cell r="B1764">
            <v>36695</v>
          </cell>
          <cell r="C1764">
            <v>71</v>
          </cell>
          <cell r="D1764">
            <v>52</v>
          </cell>
          <cell r="I1764">
            <v>75</v>
          </cell>
          <cell r="J1764">
            <v>54</v>
          </cell>
          <cell r="Q1764">
            <v>82</v>
          </cell>
          <cell r="R1764">
            <v>53</v>
          </cell>
          <cell r="Y1764">
            <v>79</v>
          </cell>
          <cell r="Z1764">
            <v>53</v>
          </cell>
          <cell r="AC1764">
            <v>76</v>
          </cell>
          <cell r="AD1764">
            <v>49</v>
          </cell>
          <cell r="AE1764">
            <v>89</v>
          </cell>
          <cell r="AF1764">
            <v>56</v>
          </cell>
          <cell r="AG1764">
            <v>71</v>
          </cell>
          <cell r="AH1764">
            <v>53</v>
          </cell>
          <cell r="AM1764">
            <v>72</v>
          </cell>
          <cell r="AN1764">
            <v>60</v>
          </cell>
          <cell r="AS1764">
            <v>102</v>
          </cell>
          <cell r="AT1764">
            <v>71</v>
          </cell>
          <cell r="AU1764">
            <v>84</v>
          </cell>
          <cell r="AV1764">
            <v>57</v>
          </cell>
          <cell r="AY1764">
            <v>83</v>
          </cell>
          <cell r="AZ1764">
            <v>53</v>
          </cell>
        </row>
        <row r="1765">
          <cell r="B1765">
            <v>36696</v>
          </cell>
          <cell r="C1765">
            <v>71</v>
          </cell>
          <cell r="D1765">
            <v>52</v>
          </cell>
          <cell r="I1765">
            <v>75</v>
          </cell>
          <cell r="J1765">
            <v>54</v>
          </cell>
          <cell r="Q1765">
            <v>82</v>
          </cell>
          <cell r="R1765">
            <v>53</v>
          </cell>
          <cell r="Y1765">
            <v>79</v>
          </cell>
          <cell r="Z1765">
            <v>53</v>
          </cell>
          <cell r="AC1765">
            <v>76</v>
          </cell>
          <cell r="AD1765">
            <v>49</v>
          </cell>
          <cell r="AE1765">
            <v>89</v>
          </cell>
          <cell r="AF1765">
            <v>56</v>
          </cell>
          <cell r="AG1765">
            <v>71</v>
          </cell>
          <cell r="AH1765">
            <v>53</v>
          </cell>
          <cell r="AM1765">
            <v>72</v>
          </cell>
          <cell r="AN1765">
            <v>60</v>
          </cell>
          <cell r="AS1765">
            <v>102</v>
          </cell>
          <cell r="AT1765">
            <v>71</v>
          </cell>
          <cell r="AU1765">
            <v>84</v>
          </cell>
          <cell r="AV1765">
            <v>57</v>
          </cell>
          <cell r="AY1765">
            <v>83</v>
          </cell>
          <cell r="AZ1765">
            <v>53</v>
          </cell>
        </row>
        <row r="1766">
          <cell r="B1766">
            <v>36697</v>
          </cell>
          <cell r="C1766">
            <v>71</v>
          </cell>
          <cell r="D1766">
            <v>52</v>
          </cell>
          <cell r="I1766">
            <v>75</v>
          </cell>
          <cell r="J1766">
            <v>54</v>
          </cell>
          <cell r="Q1766">
            <v>83</v>
          </cell>
          <cell r="R1766">
            <v>53</v>
          </cell>
          <cell r="Y1766">
            <v>80</v>
          </cell>
          <cell r="Z1766">
            <v>53</v>
          </cell>
          <cell r="AC1766">
            <v>76</v>
          </cell>
          <cell r="AD1766">
            <v>50</v>
          </cell>
          <cell r="AE1766">
            <v>89</v>
          </cell>
          <cell r="AF1766">
            <v>56</v>
          </cell>
          <cell r="AG1766">
            <v>71</v>
          </cell>
          <cell r="AH1766">
            <v>53</v>
          </cell>
          <cell r="AM1766">
            <v>72</v>
          </cell>
          <cell r="AN1766">
            <v>60</v>
          </cell>
          <cell r="AS1766">
            <v>102</v>
          </cell>
          <cell r="AT1766">
            <v>71</v>
          </cell>
          <cell r="AU1766">
            <v>85</v>
          </cell>
          <cell r="AV1766">
            <v>57</v>
          </cell>
          <cell r="AY1766">
            <v>83</v>
          </cell>
          <cell r="AZ1766">
            <v>54</v>
          </cell>
        </row>
        <row r="1767">
          <cell r="B1767">
            <v>36698</v>
          </cell>
          <cell r="C1767">
            <v>72</v>
          </cell>
          <cell r="D1767">
            <v>53</v>
          </cell>
          <cell r="I1767">
            <v>76</v>
          </cell>
          <cell r="J1767">
            <v>54</v>
          </cell>
          <cell r="Q1767">
            <v>83</v>
          </cell>
          <cell r="R1767">
            <v>54</v>
          </cell>
          <cell r="Y1767">
            <v>80</v>
          </cell>
          <cell r="Z1767">
            <v>54</v>
          </cell>
          <cell r="AC1767">
            <v>77</v>
          </cell>
          <cell r="AD1767">
            <v>50</v>
          </cell>
          <cell r="AE1767">
            <v>90</v>
          </cell>
          <cell r="AF1767">
            <v>56</v>
          </cell>
          <cell r="AG1767">
            <v>71</v>
          </cell>
          <cell r="AH1767">
            <v>53</v>
          </cell>
          <cell r="AM1767">
            <v>73</v>
          </cell>
          <cell r="AN1767">
            <v>61</v>
          </cell>
          <cell r="AS1767">
            <v>103</v>
          </cell>
          <cell r="AT1767">
            <v>72</v>
          </cell>
          <cell r="AU1767">
            <v>85</v>
          </cell>
          <cell r="AV1767">
            <v>58</v>
          </cell>
          <cell r="AY1767">
            <v>84</v>
          </cell>
          <cell r="AZ1767">
            <v>54</v>
          </cell>
        </row>
        <row r="1768">
          <cell r="B1768">
            <v>36699</v>
          </cell>
          <cell r="C1768">
            <v>72</v>
          </cell>
          <cell r="D1768">
            <v>53</v>
          </cell>
          <cell r="I1768">
            <v>76</v>
          </cell>
          <cell r="J1768">
            <v>54</v>
          </cell>
          <cell r="Q1768">
            <v>84</v>
          </cell>
          <cell r="R1768">
            <v>54</v>
          </cell>
          <cell r="Y1768">
            <v>81</v>
          </cell>
          <cell r="Z1768">
            <v>54</v>
          </cell>
          <cell r="AC1768">
            <v>77</v>
          </cell>
          <cell r="AD1768">
            <v>51</v>
          </cell>
          <cell r="AE1768">
            <v>90</v>
          </cell>
          <cell r="AF1768">
            <v>56</v>
          </cell>
          <cell r="AG1768">
            <v>71</v>
          </cell>
          <cell r="AH1768">
            <v>53</v>
          </cell>
          <cell r="AM1768">
            <v>73</v>
          </cell>
          <cell r="AN1768">
            <v>61</v>
          </cell>
          <cell r="AS1768">
            <v>103</v>
          </cell>
          <cell r="AT1768">
            <v>72</v>
          </cell>
          <cell r="AU1768">
            <v>86</v>
          </cell>
          <cell r="AV1768">
            <v>58</v>
          </cell>
          <cell r="AY1768">
            <v>84</v>
          </cell>
          <cell r="AZ1768">
            <v>55</v>
          </cell>
        </row>
        <row r="1769">
          <cell r="B1769">
            <v>36700</v>
          </cell>
          <cell r="C1769">
            <v>72</v>
          </cell>
          <cell r="D1769">
            <v>53</v>
          </cell>
          <cell r="I1769">
            <v>76</v>
          </cell>
          <cell r="J1769">
            <v>54</v>
          </cell>
          <cell r="Q1769">
            <v>84</v>
          </cell>
          <cell r="R1769">
            <v>54</v>
          </cell>
          <cell r="Y1769">
            <v>81</v>
          </cell>
          <cell r="Z1769">
            <v>54</v>
          </cell>
          <cell r="AC1769">
            <v>77</v>
          </cell>
          <cell r="AD1769">
            <v>51</v>
          </cell>
          <cell r="AE1769">
            <v>90</v>
          </cell>
          <cell r="AF1769">
            <v>56</v>
          </cell>
          <cell r="AG1769">
            <v>71</v>
          </cell>
          <cell r="AH1769">
            <v>53</v>
          </cell>
          <cell r="AM1769">
            <v>73</v>
          </cell>
          <cell r="AN1769">
            <v>61</v>
          </cell>
          <cell r="AS1769">
            <v>103</v>
          </cell>
          <cell r="AT1769">
            <v>72</v>
          </cell>
          <cell r="AU1769">
            <v>86</v>
          </cell>
          <cell r="AV1769">
            <v>58</v>
          </cell>
          <cell r="AY1769">
            <v>84</v>
          </cell>
          <cell r="AZ1769">
            <v>55</v>
          </cell>
        </row>
        <row r="1770">
          <cell r="B1770">
            <v>36701</v>
          </cell>
          <cell r="C1770">
            <v>72</v>
          </cell>
          <cell r="D1770">
            <v>53</v>
          </cell>
          <cell r="I1770">
            <v>76</v>
          </cell>
          <cell r="J1770">
            <v>54</v>
          </cell>
          <cell r="Q1770">
            <v>84</v>
          </cell>
          <cell r="R1770">
            <v>54</v>
          </cell>
          <cell r="Y1770">
            <v>81</v>
          </cell>
          <cell r="Z1770">
            <v>54</v>
          </cell>
          <cell r="AC1770">
            <v>77</v>
          </cell>
          <cell r="AD1770">
            <v>51</v>
          </cell>
          <cell r="AE1770">
            <v>90</v>
          </cell>
          <cell r="AF1770">
            <v>56</v>
          </cell>
          <cell r="AG1770">
            <v>71</v>
          </cell>
          <cell r="AH1770">
            <v>53</v>
          </cell>
          <cell r="AM1770">
            <v>73</v>
          </cell>
          <cell r="AN1770">
            <v>61</v>
          </cell>
          <cell r="AS1770">
            <v>103</v>
          </cell>
          <cell r="AT1770">
            <v>72</v>
          </cell>
          <cell r="AU1770">
            <v>86</v>
          </cell>
          <cell r="AV1770">
            <v>58</v>
          </cell>
          <cell r="AY1770">
            <v>84</v>
          </cell>
          <cell r="AZ1770">
            <v>55</v>
          </cell>
        </row>
        <row r="1771">
          <cell r="B1771">
            <v>36702</v>
          </cell>
          <cell r="C1771">
            <v>72</v>
          </cell>
          <cell r="D1771">
            <v>53</v>
          </cell>
          <cell r="I1771">
            <v>76</v>
          </cell>
          <cell r="J1771">
            <v>54</v>
          </cell>
          <cell r="Q1771">
            <v>85</v>
          </cell>
          <cell r="R1771">
            <v>54</v>
          </cell>
          <cell r="Y1771">
            <v>82</v>
          </cell>
          <cell r="Z1771">
            <v>55</v>
          </cell>
          <cell r="AC1771">
            <v>78</v>
          </cell>
          <cell r="AD1771">
            <v>51</v>
          </cell>
          <cell r="AE1771">
            <v>90</v>
          </cell>
          <cell r="AF1771">
            <v>56</v>
          </cell>
          <cell r="AG1771">
            <v>71</v>
          </cell>
          <cell r="AH1771">
            <v>53</v>
          </cell>
          <cell r="AM1771">
            <v>73</v>
          </cell>
          <cell r="AN1771">
            <v>61</v>
          </cell>
          <cell r="AS1771">
            <v>103</v>
          </cell>
          <cell r="AT1771">
            <v>72</v>
          </cell>
          <cell r="AU1771">
            <v>87</v>
          </cell>
          <cell r="AV1771">
            <v>59</v>
          </cell>
          <cell r="AY1771">
            <v>84</v>
          </cell>
          <cell r="AZ1771">
            <v>55</v>
          </cell>
        </row>
        <row r="1772">
          <cell r="B1772">
            <v>36703</v>
          </cell>
          <cell r="C1772">
            <v>73</v>
          </cell>
          <cell r="D1772">
            <v>54</v>
          </cell>
          <cell r="I1772">
            <v>77</v>
          </cell>
          <cell r="J1772">
            <v>55</v>
          </cell>
          <cell r="Q1772">
            <v>85</v>
          </cell>
          <cell r="R1772">
            <v>55</v>
          </cell>
          <cell r="Y1772">
            <v>82</v>
          </cell>
          <cell r="Z1772">
            <v>55</v>
          </cell>
          <cell r="AC1772">
            <v>78</v>
          </cell>
          <cell r="AD1772">
            <v>52</v>
          </cell>
          <cell r="AE1772">
            <v>91</v>
          </cell>
          <cell r="AF1772">
            <v>57</v>
          </cell>
          <cell r="AG1772">
            <v>71</v>
          </cell>
          <cell r="AH1772">
            <v>53</v>
          </cell>
          <cell r="AM1772">
            <v>74</v>
          </cell>
          <cell r="AN1772">
            <v>61</v>
          </cell>
          <cell r="AS1772">
            <v>104</v>
          </cell>
          <cell r="AT1772">
            <v>73</v>
          </cell>
          <cell r="AU1772">
            <v>87</v>
          </cell>
          <cell r="AV1772">
            <v>59</v>
          </cell>
          <cell r="AY1772">
            <v>85</v>
          </cell>
          <cell r="AZ1772">
            <v>56</v>
          </cell>
        </row>
        <row r="1773">
          <cell r="B1773">
            <v>36704</v>
          </cell>
          <cell r="C1773">
            <v>73</v>
          </cell>
          <cell r="D1773">
            <v>54</v>
          </cell>
          <cell r="I1773">
            <v>77</v>
          </cell>
          <cell r="J1773">
            <v>55</v>
          </cell>
          <cell r="Q1773">
            <v>86</v>
          </cell>
          <cell r="R1773">
            <v>55</v>
          </cell>
          <cell r="Y1773">
            <v>83</v>
          </cell>
          <cell r="Z1773">
            <v>56</v>
          </cell>
          <cell r="AC1773">
            <v>79</v>
          </cell>
          <cell r="AD1773">
            <v>52</v>
          </cell>
          <cell r="AE1773">
            <v>91</v>
          </cell>
          <cell r="AF1773">
            <v>57</v>
          </cell>
          <cell r="AG1773">
            <v>71</v>
          </cell>
          <cell r="AH1773">
            <v>53</v>
          </cell>
          <cell r="AM1773">
            <v>74</v>
          </cell>
          <cell r="AN1773">
            <v>61</v>
          </cell>
          <cell r="AS1773">
            <v>104</v>
          </cell>
          <cell r="AT1773">
            <v>73</v>
          </cell>
          <cell r="AU1773">
            <v>88</v>
          </cell>
          <cell r="AV1773">
            <v>60</v>
          </cell>
          <cell r="AY1773">
            <v>85</v>
          </cell>
          <cell r="AZ1773">
            <v>56</v>
          </cell>
        </row>
        <row r="1774">
          <cell r="B1774">
            <v>36705</v>
          </cell>
          <cell r="C1774">
            <v>73</v>
          </cell>
          <cell r="D1774">
            <v>54</v>
          </cell>
          <cell r="I1774">
            <v>77</v>
          </cell>
          <cell r="J1774">
            <v>55</v>
          </cell>
          <cell r="Q1774">
            <v>86</v>
          </cell>
          <cell r="R1774">
            <v>55</v>
          </cell>
          <cell r="Y1774">
            <v>83</v>
          </cell>
          <cell r="Z1774">
            <v>56</v>
          </cell>
          <cell r="AC1774">
            <v>79</v>
          </cell>
          <cell r="AD1774">
            <v>52</v>
          </cell>
          <cell r="AE1774">
            <v>91</v>
          </cell>
          <cell r="AF1774">
            <v>57</v>
          </cell>
          <cell r="AG1774">
            <v>71</v>
          </cell>
          <cell r="AH1774">
            <v>53</v>
          </cell>
          <cell r="AM1774">
            <v>74</v>
          </cell>
          <cell r="AN1774">
            <v>61</v>
          </cell>
          <cell r="AS1774">
            <v>104</v>
          </cell>
          <cell r="AT1774">
            <v>73</v>
          </cell>
          <cell r="AU1774">
            <v>88</v>
          </cell>
          <cell r="AV1774">
            <v>60</v>
          </cell>
          <cell r="AY1774">
            <v>85</v>
          </cell>
          <cell r="AZ1774">
            <v>56</v>
          </cell>
        </row>
        <row r="1775">
          <cell r="B1775">
            <v>36706</v>
          </cell>
          <cell r="C1775">
            <v>73</v>
          </cell>
          <cell r="D1775">
            <v>54</v>
          </cell>
          <cell r="I1775">
            <v>77</v>
          </cell>
          <cell r="J1775">
            <v>55</v>
          </cell>
          <cell r="Q1775">
            <v>86</v>
          </cell>
          <cell r="R1775">
            <v>55</v>
          </cell>
          <cell r="Y1775">
            <v>83</v>
          </cell>
          <cell r="Z1775">
            <v>56</v>
          </cell>
          <cell r="AC1775">
            <v>79</v>
          </cell>
          <cell r="AD1775">
            <v>52</v>
          </cell>
          <cell r="AE1775">
            <v>91</v>
          </cell>
          <cell r="AF1775">
            <v>57</v>
          </cell>
          <cell r="AG1775">
            <v>71</v>
          </cell>
          <cell r="AH1775">
            <v>53</v>
          </cell>
          <cell r="AM1775">
            <v>74</v>
          </cell>
          <cell r="AN1775">
            <v>61</v>
          </cell>
          <cell r="AS1775">
            <v>104</v>
          </cell>
          <cell r="AT1775">
            <v>73</v>
          </cell>
          <cell r="AU1775">
            <v>88</v>
          </cell>
          <cell r="AV1775">
            <v>60</v>
          </cell>
          <cell r="AY1775">
            <v>85</v>
          </cell>
          <cell r="AZ1775">
            <v>56</v>
          </cell>
        </row>
        <row r="1776">
          <cell r="B1776">
            <v>36707</v>
          </cell>
          <cell r="C1776">
            <v>73</v>
          </cell>
          <cell r="D1776">
            <v>54</v>
          </cell>
          <cell r="I1776">
            <v>77</v>
          </cell>
          <cell r="J1776">
            <v>55</v>
          </cell>
          <cell r="Q1776">
            <v>87</v>
          </cell>
          <cell r="R1776">
            <v>55</v>
          </cell>
          <cell r="Y1776">
            <v>83</v>
          </cell>
          <cell r="Z1776">
            <v>56</v>
          </cell>
          <cell r="AC1776">
            <v>79</v>
          </cell>
          <cell r="AD1776">
            <v>52</v>
          </cell>
          <cell r="AE1776">
            <v>91</v>
          </cell>
          <cell r="AF1776">
            <v>57</v>
          </cell>
          <cell r="AG1776">
            <v>71</v>
          </cell>
          <cell r="AH1776">
            <v>53</v>
          </cell>
          <cell r="AM1776">
            <v>74</v>
          </cell>
          <cell r="AN1776">
            <v>61</v>
          </cell>
          <cell r="AS1776">
            <v>104</v>
          </cell>
          <cell r="AT1776">
            <v>73</v>
          </cell>
          <cell r="AU1776">
            <v>89</v>
          </cell>
          <cell r="AV1776">
            <v>60</v>
          </cell>
          <cell r="AY1776">
            <v>86</v>
          </cell>
          <cell r="AZ1776">
            <v>56</v>
          </cell>
        </row>
        <row r="1777">
          <cell r="B1777">
            <v>36708</v>
          </cell>
          <cell r="C1777">
            <v>74</v>
          </cell>
          <cell r="D1777">
            <v>54</v>
          </cell>
          <cell r="I1777">
            <v>78</v>
          </cell>
          <cell r="J1777">
            <v>55</v>
          </cell>
          <cell r="Q1777">
            <v>87</v>
          </cell>
          <cell r="R1777">
            <v>56</v>
          </cell>
          <cell r="Y1777">
            <v>84</v>
          </cell>
          <cell r="Z1777">
            <v>57</v>
          </cell>
          <cell r="AC1777">
            <v>80</v>
          </cell>
          <cell r="AD1777">
            <v>53</v>
          </cell>
          <cell r="AE1777">
            <v>92</v>
          </cell>
          <cell r="AF1777">
            <v>57</v>
          </cell>
          <cell r="AG1777">
            <v>71</v>
          </cell>
          <cell r="AH1777">
            <v>54</v>
          </cell>
          <cell r="AM1777">
            <v>74</v>
          </cell>
          <cell r="AN1777">
            <v>62</v>
          </cell>
          <cell r="AS1777">
            <v>105</v>
          </cell>
          <cell r="AT1777">
            <v>74</v>
          </cell>
          <cell r="AU1777">
            <v>89</v>
          </cell>
          <cell r="AV1777">
            <v>61</v>
          </cell>
          <cell r="AY1777">
            <v>86</v>
          </cell>
          <cell r="AZ1777">
            <v>57</v>
          </cell>
        </row>
        <row r="1778">
          <cell r="B1778">
            <v>36709</v>
          </cell>
          <cell r="C1778">
            <v>74</v>
          </cell>
          <cell r="D1778">
            <v>54</v>
          </cell>
          <cell r="I1778">
            <v>78</v>
          </cell>
          <cell r="J1778">
            <v>55</v>
          </cell>
          <cell r="Q1778">
            <v>88</v>
          </cell>
          <cell r="R1778">
            <v>56</v>
          </cell>
          <cell r="Y1778">
            <v>84</v>
          </cell>
          <cell r="Z1778">
            <v>57</v>
          </cell>
          <cell r="AC1778">
            <v>80</v>
          </cell>
          <cell r="AD1778">
            <v>53</v>
          </cell>
          <cell r="AE1778">
            <v>92</v>
          </cell>
          <cell r="AF1778">
            <v>57</v>
          </cell>
          <cell r="AG1778">
            <v>71</v>
          </cell>
          <cell r="AH1778">
            <v>54</v>
          </cell>
          <cell r="AM1778">
            <v>74</v>
          </cell>
          <cell r="AN1778">
            <v>62</v>
          </cell>
          <cell r="AS1778">
            <v>105</v>
          </cell>
          <cell r="AT1778">
            <v>74</v>
          </cell>
          <cell r="AU1778">
            <v>90</v>
          </cell>
          <cell r="AV1778">
            <v>61</v>
          </cell>
          <cell r="AY1778">
            <v>87</v>
          </cell>
          <cell r="AZ1778">
            <v>57</v>
          </cell>
        </row>
        <row r="1779">
          <cell r="B1779">
            <v>36710</v>
          </cell>
          <cell r="C1779">
            <v>74</v>
          </cell>
          <cell r="D1779">
            <v>54</v>
          </cell>
          <cell r="I1779">
            <v>78</v>
          </cell>
          <cell r="J1779">
            <v>55</v>
          </cell>
          <cell r="Q1779">
            <v>88</v>
          </cell>
          <cell r="R1779">
            <v>56</v>
          </cell>
          <cell r="Y1779">
            <v>84</v>
          </cell>
          <cell r="Z1779">
            <v>57</v>
          </cell>
          <cell r="AC1779">
            <v>80</v>
          </cell>
          <cell r="AD1779">
            <v>53</v>
          </cell>
          <cell r="AE1779">
            <v>92</v>
          </cell>
          <cell r="AF1779">
            <v>57</v>
          </cell>
          <cell r="AG1779">
            <v>71</v>
          </cell>
          <cell r="AH1779">
            <v>54</v>
          </cell>
          <cell r="AM1779">
            <v>74</v>
          </cell>
          <cell r="AN1779">
            <v>62</v>
          </cell>
          <cell r="AS1779">
            <v>105</v>
          </cell>
          <cell r="AT1779">
            <v>74</v>
          </cell>
          <cell r="AU1779">
            <v>90</v>
          </cell>
          <cell r="AV1779">
            <v>61</v>
          </cell>
          <cell r="AY1779">
            <v>87</v>
          </cell>
          <cell r="AZ1779">
            <v>57</v>
          </cell>
        </row>
        <row r="1780">
          <cell r="B1780">
            <v>36711</v>
          </cell>
          <cell r="C1780">
            <v>74</v>
          </cell>
          <cell r="D1780">
            <v>54</v>
          </cell>
          <cell r="I1780">
            <v>78</v>
          </cell>
          <cell r="J1780">
            <v>55</v>
          </cell>
          <cell r="Q1780">
            <v>88</v>
          </cell>
          <cell r="R1780">
            <v>56</v>
          </cell>
          <cell r="Y1780">
            <v>84</v>
          </cell>
          <cell r="Z1780">
            <v>57</v>
          </cell>
          <cell r="AC1780">
            <v>80</v>
          </cell>
          <cell r="AD1780">
            <v>53</v>
          </cell>
          <cell r="AE1780">
            <v>92</v>
          </cell>
          <cell r="AF1780">
            <v>57</v>
          </cell>
          <cell r="AG1780">
            <v>71</v>
          </cell>
          <cell r="AH1780">
            <v>54</v>
          </cell>
          <cell r="AM1780">
            <v>74</v>
          </cell>
          <cell r="AN1780">
            <v>62</v>
          </cell>
          <cell r="AS1780">
            <v>105</v>
          </cell>
          <cell r="AT1780">
            <v>74</v>
          </cell>
          <cell r="AU1780">
            <v>90</v>
          </cell>
          <cell r="AV1780">
            <v>61</v>
          </cell>
          <cell r="AY1780">
            <v>87</v>
          </cell>
          <cell r="AZ1780">
            <v>57</v>
          </cell>
        </row>
        <row r="1781">
          <cell r="B1781">
            <v>36712</v>
          </cell>
          <cell r="C1781">
            <v>74</v>
          </cell>
          <cell r="D1781">
            <v>54</v>
          </cell>
          <cell r="I1781">
            <v>78</v>
          </cell>
          <cell r="J1781">
            <v>55</v>
          </cell>
          <cell r="Q1781">
            <v>88</v>
          </cell>
          <cell r="R1781">
            <v>56</v>
          </cell>
          <cell r="Y1781">
            <v>84</v>
          </cell>
          <cell r="Z1781">
            <v>57</v>
          </cell>
          <cell r="AC1781">
            <v>80</v>
          </cell>
          <cell r="AD1781">
            <v>53</v>
          </cell>
          <cell r="AE1781">
            <v>92</v>
          </cell>
          <cell r="AF1781">
            <v>57</v>
          </cell>
          <cell r="AG1781">
            <v>71</v>
          </cell>
          <cell r="AH1781">
            <v>54</v>
          </cell>
          <cell r="AM1781">
            <v>74</v>
          </cell>
          <cell r="AN1781">
            <v>62</v>
          </cell>
          <cell r="AS1781">
            <v>105</v>
          </cell>
          <cell r="AT1781">
            <v>74</v>
          </cell>
          <cell r="AU1781">
            <v>90</v>
          </cell>
          <cell r="AV1781">
            <v>62</v>
          </cell>
          <cell r="AY1781">
            <v>87</v>
          </cell>
          <cell r="AZ1781">
            <v>57</v>
          </cell>
        </row>
        <row r="1782">
          <cell r="B1782">
            <v>36713</v>
          </cell>
          <cell r="C1782">
            <v>74</v>
          </cell>
          <cell r="D1782">
            <v>55</v>
          </cell>
          <cell r="I1782">
            <v>79</v>
          </cell>
          <cell r="J1782">
            <v>56</v>
          </cell>
          <cell r="Q1782">
            <v>89</v>
          </cell>
          <cell r="R1782">
            <v>57</v>
          </cell>
          <cell r="Y1782">
            <v>85</v>
          </cell>
          <cell r="Z1782">
            <v>57</v>
          </cell>
          <cell r="AC1782">
            <v>81</v>
          </cell>
          <cell r="AD1782">
            <v>54</v>
          </cell>
          <cell r="AE1782">
            <v>93</v>
          </cell>
          <cell r="AF1782">
            <v>58</v>
          </cell>
          <cell r="AG1782">
            <v>72</v>
          </cell>
          <cell r="AH1782">
            <v>54</v>
          </cell>
          <cell r="AM1782">
            <v>75</v>
          </cell>
          <cell r="AN1782">
            <v>62</v>
          </cell>
          <cell r="AS1782">
            <v>105</v>
          </cell>
          <cell r="AT1782">
            <v>75</v>
          </cell>
          <cell r="AU1782">
            <v>91</v>
          </cell>
          <cell r="AV1782">
            <v>62</v>
          </cell>
          <cell r="AY1782">
            <v>87</v>
          </cell>
          <cell r="AZ1782">
            <v>58</v>
          </cell>
        </row>
        <row r="1783">
          <cell r="B1783">
            <v>36714</v>
          </cell>
          <cell r="C1783">
            <v>74</v>
          </cell>
          <cell r="D1783">
            <v>55</v>
          </cell>
          <cell r="I1783">
            <v>79</v>
          </cell>
          <cell r="J1783">
            <v>56</v>
          </cell>
          <cell r="Q1783">
            <v>89</v>
          </cell>
          <cell r="R1783">
            <v>57</v>
          </cell>
          <cell r="Y1783">
            <v>85</v>
          </cell>
          <cell r="Z1783">
            <v>57</v>
          </cell>
          <cell r="AC1783">
            <v>81</v>
          </cell>
          <cell r="AD1783">
            <v>54</v>
          </cell>
          <cell r="AE1783">
            <v>93</v>
          </cell>
          <cell r="AF1783">
            <v>58</v>
          </cell>
          <cell r="AG1783">
            <v>72</v>
          </cell>
          <cell r="AH1783">
            <v>54</v>
          </cell>
          <cell r="AM1783">
            <v>75</v>
          </cell>
          <cell r="AN1783">
            <v>62</v>
          </cell>
          <cell r="AS1783">
            <v>105</v>
          </cell>
          <cell r="AT1783">
            <v>75</v>
          </cell>
          <cell r="AU1783">
            <v>91</v>
          </cell>
          <cell r="AV1783">
            <v>63</v>
          </cell>
          <cell r="AY1783">
            <v>87</v>
          </cell>
          <cell r="AZ1783">
            <v>58</v>
          </cell>
        </row>
        <row r="1784">
          <cell r="B1784">
            <v>36715</v>
          </cell>
          <cell r="C1784">
            <v>74</v>
          </cell>
          <cell r="D1784">
            <v>55</v>
          </cell>
          <cell r="I1784">
            <v>79</v>
          </cell>
          <cell r="J1784">
            <v>56</v>
          </cell>
          <cell r="Q1784">
            <v>89</v>
          </cell>
          <cell r="R1784">
            <v>57</v>
          </cell>
          <cell r="Y1784">
            <v>85</v>
          </cell>
          <cell r="Z1784">
            <v>57</v>
          </cell>
          <cell r="AC1784">
            <v>81</v>
          </cell>
          <cell r="AD1784">
            <v>54</v>
          </cell>
          <cell r="AE1784">
            <v>93</v>
          </cell>
          <cell r="AF1784">
            <v>58</v>
          </cell>
          <cell r="AG1784">
            <v>72</v>
          </cell>
          <cell r="AH1784">
            <v>54</v>
          </cell>
          <cell r="AM1784">
            <v>75</v>
          </cell>
          <cell r="AN1784">
            <v>62</v>
          </cell>
          <cell r="AS1784">
            <v>105</v>
          </cell>
          <cell r="AT1784">
            <v>75</v>
          </cell>
          <cell r="AU1784">
            <v>91</v>
          </cell>
          <cell r="AV1784">
            <v>63</v>
          </cell>
          <cell r="AY1784">
            <v>87</v>
          </cell>
          <cell r="AZ1784">
            <v>58</v>
          </cell>
        </row>
        <row r="1785">
          <cell r="B1785">
            <v>36716</v>
          </cell>
          <cell r="C1785">
            <v>74</v>
          </cell>
          <cell r="D1785">
            <v>55</v>
          </cell>
          <cell r="I1785">
            <v>79</v>
          </cell>
          <cell r="J1785">
            <v>56</v>
          </cell>
          <cell r="Q1785">
            <v>89</v>
          </cell>
          <cell r="R1785">
            <v>57</v>
          </cell>
          <cell r="Y1785">
            <v>85</v>
          </cell>
          <cell r="Z1785">
            <v>57</v>
          </cell>
          <cell r="AC1785">
            <v>81</v>
          </cell>
          <cell r="AD1785">
            <v>54</v>
          </cell>
          <cell r="AE1785">
            <v>93</v>
          </cell>
          <cell r="AF1785">
            <v>58</v>
          </cell>
          <cell r="AG1785">
            <v>72</v>
          </cell>
          <cell r="AH1785">
            <v>54</v>
          </cell>
          <cell r="AM1785">
            <v>75</v>
          </cell>
          <cell r="AN1785">
            <v>62</v>
          </cell>
          <cell r="AS1785">
            <v>105</v>
          </cell>
          <cell r="AT1785">
            <v>75</v>
          </cell>
          <cell r="AU1785">
            <v>91</v>
          </cell>
          <cell r="AV1785">
            <v>63</v>
          </cell>
          <cell r="AY1785">
            <v>87</v>
          </cell>
          <cell r="AZ1785">
            <v>58</v>
          </cell>
        </row>
        <row r="1786">
          <cell r="B1786">
            <v>36717</v>
          </cell>
          <cell r="C1786">
            <v>74</v>
          </cell>
          <cell r="D1786">
            <v>55</v>
          </cell>
          <cell r="I1786">
            <v>79</v>
          </cell>
          <cell r="J1786">
            <v>56</v>
          </cell>
          <cell r="Q1786">
            <v>89</v>
          </cell>
          <cell r="R1786">
            <v>57</v>
          </cell>
          <cell r="Y1786">
            <v>86</v>
          </cell>
          <cell r="Z1786">
            <v>57</v>
          </cell>
          <cell r="AC1786">
            <v>81</v>
          </cell>
          <cell r="AD1786">
            <v>54</v>
          </cell>
          <cell r="AE1786">
            <v>93</v>
          </cell>
          <cell r="AF1786">
            <v>58</v>
          </cell>
          <cell r="AG1786">
            <v>72</v>
          </cell>
          <cell r="AH1786">
            <v>54</v>
          </cell>
          <cell r="AM1786">
            <v>75</v>
          </cell>
          <cell r="AN1786">
            <v>62</v>
          </cell>
          <cell r="AS1786">
            <v>105</v>
          </cell>
          <cell r="AT1786">
            <v>75</v>
          </cell>
          <cell r="AU1786">
            <v>91</v>
          </cell>
          <cell r="AV1786">
            <v>63</v>
          </cell>
          <cell r="AY1786">
            <v>87</v>
          </cell>
          <cell r="AZ1786">
            <v>58</v>
          </cell>
        </row>
        <row r="1787">
          <cell r="B1787">
            <v>36718</v>
          </cell>
          <cell r="C1787">
            <v>75</v>
          </cell>
          <cell r="D1787">
            <v>55</v>
          </cell>
          <cell r="I1787">
            <v>80</v>
          </cell>
          <cell r="J1787">
            <v>56</v>
          </cell>
          <cell r="Q1787">
            <v>90</v>
          </cell>
          <cell r="R1787">
            <v>58</v>
          </cell>
          <cell r="Y1787">
            <v>86</v>
          </cell>
          <cell r="Z1787">
            <v>58</v>
          </cell>
          <cell r="AC1787">
            <v>82</v>
          </cell>
          <cell r="AD1787">
            <v>54</v>
          </cell>
          <cell r="AE1787">
            <v>93</v>
          </cell>
          <cell r="AF1787">
            <v>58</v>
          </cell>
          <cell r="AG1787">
            <v>72</v>
          </cell>
          <cell r="AH1787">
            <v>54</v>
          </cell>
          <cell r="AM1787">
            <v>75</v>
          </cell>
          <cell r="AN1787">
            <v>63</v>
          </cell>
          <cell r="AS1787">
            <v>106</v>
          </cell>
          <cell r="AT1787">
            <v>76</v>
          </cell>
          <cell r="AU1787">
            <v>92</v>
          </cell>
          <cell r="AV1787">
            <v>64</v>
          </cell>
          <cell r="AY1787">
            <v>88</v>
          </cell>
          <cell r="AZ1787">
            <v>58</v>
          </cell>
        </row>
        <row r="1788">
          <cell r="B1788">
            <v>36719</v>
          </cell>
          <cell r="C1788">
            <v>75</v>
          </cell>
          <cell r="D1788">
            <v>55</v>
          </cell>
          <cell r="I1788">
            <v>80</v>
          </cell>
          <cell r="J1788">
            <v>56</v>
          </cell>
          <cell r="Q1788">
            <v>90</v>
          </cell>
          <cell r="R1788">
            <v>58</v>
          </cell>
          <cell r="Y1788">
            <v>87</v>
          </cell>
          <cell r="Z1788">
            <v>58</v>
          </cell>
          <cell r="AC1788">
            <v>82</v>
          </cell>
          <cell r="AD1788">
            <v>54</v>
          </cell>
          <cell r="AE1788">
            <v>93</v>
          </cell>
          <cell r="AF1788">
            <v>58</v>
          </cell>
          <cell r="AG1788">
            <v>72</v>
          </cell>
          <cell r="AH1788">
            <v>54</v>
          </cell>
          <cell r="AM1788">
            <v>75</v>
          </cell>
          <cell r="AN1788">
            <v>63</v>
          </cell>
          <cell r="AS1788">
            <v>106</v>
          </cell>
          <cell r="AT1788">
            <v>76</v>
          </cell>
          <cell r="AU1788">
            <v>92</v>
          </cell>
          <cell r="AV1788">
            <v>64</v>
          </cell>
          <cell r="AY1788">
            <v>88</v>
          </cell>
          <cell r="AZ1788">
            <v>58</v>
          </cell>
        </row>
        <row r="1789">
          <cell r="B1789">
            <v>36720</v>
          </cell>
          <cell r="C1789">
            <v>75</v>
          </cell>
          <cell r="D1789">
            <v>55</v>
          </cell>
          <cell r="I1789">
            <v>80</v>
          </cell>
          <cell r="J1789">
            <v>56</v>
          </cell>
          <cell r="Q1789">
            <v>90</v>
          </cell>
          <cell r="R1789">
            <v>58</v>
          </cell>
          <cell r="Y1789">
            <v>87</v>
          </cell>
          <cell r="Z1789">
            <v>58</v>
          </cell>
          <cell r="AC1789">
            <v>82</v>
          </cell>
          <cell r="AD1789">
            <v>54</v>
          </cell>
          <cell r="AE1789">
            <v>93</v>
          </cell>
          <cell r="AF1789">
            <v>58</v>
          </cell>
          <cell r="AG1789">
            <v>72</v>
          </cell>
          <cell r="AH1789">
            <v>54</v>
          </cell>
          <cell r="AM1789">
            <v>75</v>
          </cell>
          <cell r="AN1789">
            <v>63</v>
          </cell>
          <cell r="AS1789">
            <v>106</v>
          </cell>
          <cell r="AT1789">
            <v>76</v>
          </cell>
          <cell r="AU1789">
            <v>92</v>
          </cell>
          <cell r="AV1789">
            <v>64</v>
          </cell>
          <cell r="AY1789">
            <v>88</v>
          </cell>
          <cell r="AZ1789">
            <v>58</v>
          </cell>
        </row>
        <row r="1790">
          <cell r="B1790">
            <v>36721</v>
          </cell>
          <cell r="C1790">
            <v>75</v>
          </cell>
          <cell r="D1790">
            <v>55</v>
          </cell>
          <cell r="I1790">
            <v>80</v>
          </cell>
          <cell r="J1790">
            <v>56</v>
          </cell>
          <cell r="Q1790">
            <v>90</v>
          </cell>
          <cell r="R1790">
            <v>58</v>
          </cell>
          <cell r="Y1790">
            <v>87</v>
          </cell>
          <cell r="Z1790">
            <v>58</v>
          </cell>
          <cell r="AC1790">
            <v>82</v>
          </cell>
          <cell r="AD1790">
            <v>54</v>
          </cell>
          <cell r="AE1790">
            <v>93</v>
          </cell>
          <cell r="AF1790">
            <v>58</v>
          </cell>
          <cell r="AG1790">
            <v>72</v>
          </cell>
          <cell r="AH1790">
            <v>54</v>
          </cell>
          <cell r="AM1790">
            <v>75</v>
          </cell>
          <cell r="AN1790">
            <v>63</v>
          </cell>
          <cell r="AS1790">
            <v>106</v>
          </cell>
          <cell r="AT1790">
            <v>76</v>
          </cell>
          <cell r="AU1790">
            <v>92</v>
          </cell>
          <cell r="AV1790">
            <v>64</v>
          </cell>
          <cell r="AY1790">
            <v>88</v>
          </cell>
          <cell r="AZ1790">
            <v>58</v>
          </cell>
        </row>
        <row r="1791">
          <cell r="B1791">
            <v>36722</v>
          </cell>
          <cell r="C1791">
            <v>75</v>
          </cell>
          <cell r="D1791">
            <v>55</v>
          </cell>
          <cell r="I1791">
            <v>80</v>
          </cell>
          <cell r="J1791">
            <v>56</v>
          </cell>
          <cell r="Q1791">
            <v>90</v>
          </cell>
          <cell r="R1791">
            <v>58</v>
          </cell>
          <cell r="Y1791">
            <v>87</v>
          </cell>
          <cell r="Z1791">
            <v>58</v>
          </cell>
          <cell r="AC1791">
            <v>82</v>
          </cell>
          <cell r="AD1791">
            <v>54</v>
          </cell>
          <cell r="AE1791">
            <v>93</v>
          </cell>
          <cell r="AF1791">
            <v>58</v>
          </cell>
          <cell r="AG1791">
            <v>72</v>
          </cell>
          <cell r="AH1791">
            <v>54</v>
          </cell>
          <cell r="AM1791">
            <v>75</v>
          </cell>
          <cell r="AN1791">
            <v>63</v>
          </cell>
          <cell r="AS1791">
            <v>106</v>
          </cell>
          <cell r="AT1791">
            <v>76</v>
          </cell>
          <cell r="AU1791">
            <v>92</v>
          </cell>
          <cell r="AV1791">
            <v>64</v>
          </cell>
          <cell r="AY1791">
            <v>88</v>
          </cell>
          <cell r="AZ1791">
            <v>58</v>
          </cell>
        </row>
        <row r="1792">
          <cell r="B1792">
            <v>36723</v>
          </cell>
          <cell r="C1792">
            <v>76</v>
          </cell>
          <cell r="D1792">
            <v>55</v>
          </cell>
          <cell r="I1792">
            <v>80</v>
          </cell>
          <cell r="J1792">
            <v>57</v>
          </cell>
          <cell r="Q1792">
            <v>91</v>
          </cell>
          <cell r="R1792">
            <v>58</v>
          </cell>
          <cell r="Y1792">
            <v>87</v>
          </cell>
          <cell r="Z1792">
            <v>59</v>
          </cell>
          <cell r="AC1792">
            <v>83</v>
          </cell>
          <cell r="AD1792">
            <v>55</v>
          </cell>
          <cell r="AE1792">
            <v>93</v>
          </cell>
          <cell r="AF1792">
            <v>58</v>
          </cell>
          <cell r="AG1792">
            <v>72</v>
          </cell>
          <cell r="AH1792">
            <v>54</v>
          </cell>
          <cell r="AM1792">
            <v>76</v>
          </cell>
          <cell r="AN1792">
            <v>63</v>
          </cell>
          <cell r="AS1792">
            <v>106</v>
          </cell>
          <cell r="AT1792">
            <v>76</v>
          </cell>
          <cell r="AU1792">
            <v>93</v>
          </cell>
          <cell r="AV1792">
            <v>64</v>
          </cell>
          <cell r="AY1792">
            <v>88</v>
          </cell>
          <cell r="AZ1792">
            <v>59</v>
          </cell>
        </row>
        <row r="1793">
          <cell r="B1793">
            <v>36724</v>
          </cell>
          <cell r="C1793">
            <v>76</v>
          </cell>
          <cell r="D1793">
            <v>55</v>
          </cell>
          <cell r="I1793">
            <v>80</v>
          </cell>
          <cell r="J1793">
            <v>57</v>
          </cell>
          <cell r="Q1793">
            <v>91</v>
          </cell>
          <cell r="R1793">
            <v>58</v>
          </cell>
          <cell r="Y1793">
            <v>87</v>
          </cell>
          <cell r="Z1793">
            <v>59</v>
          </cell>
          <cell r="AC1793">
            <v>83</v>
          </cell>
          <cell r="AD1793">
            <v>55</v>
          </cell>
          <cell r="AE1793">
            <v>93</v>
          </cell>
          <cell r="AF1793">
            <v>58</v>
          </cell>
          <cell r="AG1793">
            <v>72</v>
          </cell>
          <cell r="AH1793">
            <v>54</v>
          </cell>
          <cell r="AM1793">
            <v>76</v>
          </cell>
          <cell r="AN1793">
            <v>63</v>
          </cell>
          <cell r="AS1793">
            <v>106</v>
          </cell>
          <cell r="AT1793">
            <v>76</v>
          </cell>
          <cell r="AU1793">
            <v>93</v>
          </cell>
          <cell r="AV1793">
            <v>64</v>
          </cell>
          <cell r="AY1793">
            <v>88</v>
          </cell>
          <cell r="AZ1793">
            <v>59</v>
          </cell>
        </row>
        <row r="1794">
          <cell r="B1794">
            <v>36725</v>
          </cell>
          <cell r="C1794">
            <v>76</v>
          </cell>
          <cell r="D1794">
            <v>55</v>
          </cell>
          <cell r="I1794">
            <v>80</v>
          </cell>
          <cell r="J1794">
            <v>57</v>
          </cell>
          <cell r="Q1794">
            <v>91</v>
          </cell>
          <cell r="R1794">
            <v>58</v>
          </cell>
          <cell r="Y1794">
            <v>87</v>
          </cell>
          <cell r="Z1794">
            <v>59</v>
          </cell>
          <cell r="AC1794">
            <v>83</v>
          </cell>
          <cell r="AD1794">
            <v>55</v>
          </cell>
          <cell r="AE1794">
            <v>93</v>
          </cell>
          <cell r="AF1794">
            <v>58</v>
          </cell>
          <cell r="AG1794">
            <v>72</v>
          </cell>
          <cell r="AH1794">
            <v>54</v>
          </cell>
          <cell r="AM1794">
            <v>76</v>
          </cell>
          <cell r="AN1794">
            <v>63</v>
          </cell>
          <cell r="AS1794">
            <v>106</v>
          </cell>
          <cell r="AT1794">
            <v>76</v>
          </cell>
          <cell r="AU1794">
            <v>93</v>
          </cell>
          <cell r="AV1794">
            <v>64</v>
          </cell>
          <cell r="AY1794">
            <v>88</v>
          </cell>
          <cell r="AZ1794">
            <v>59</v>
          </cell>
        </row>
        <row r="1795">
          <cell r="B1795">
            <v>36726</v>
          </cell>
          <cell r="C1795">
            <v>76</v>
          </cell>
          <cell r="D1795">
            <v>55</v>
          </cell>
          <cell r="I1795">
            <v>80</v>
          </cell>
          <cell r="J1795">
            <v>57</v>
          </cell>
          <cell r="Q1795">
            <v>91</v>
          </cell>
          <cell r="R1795">
            <v>58</v>
          </cell>
          <cell r="Y1795">
            <v>87</v>
          </cell>
          <cell r="Z1795">
            <v>59</v>
          </cell>
          <cell r="AC1795">
            <v>83</v>
          </cell>
          <cell r="AD1795">
            <v>55</v>
          </cell>
          <cell r="AE1795">
            <v>93</v>
          </cell>
          <cell r="AF1795">
            <v>58</v>
          </cell>
          <cell r="AG1795">
            <v>72</v>
          </cell>
          <cell r="AH1795">
            <v>54</v>
          </cell>
          <cell r="AM1795">
            <v>76</v>
          </cell>
          <cell r="AN1795">
            <v>63</v>
          </cell>
          <cell r="AS1795">
            <v>106</v>
          </cell>
          <cell r="AT1795">
            <v>76</v>
          </cell>
          <cell r="AU1795">
            <v>93</v>
          </cell>
          <cell r="AV1795">
            <v>64</v>
          </cell>
          <cell r="AY1795">
            <v>88</v>
          </cell>
          <cell r="AZ1795">
            <v>59</v>
          </cell>
        </row>
        <row r="1796">
          <cell r="B1796">
            <v>36727</v>
          </cell>
          <cell r="C1796">
            <v>76</v>
          </cell>
          <cell r="D1796">
            <v>55</v>
          </cell>
          <cell r="I1796">
            <v>80</v>
          </cell>
          <cell r="J1796">
            <v>57</v>
          </cell>
          <cell r="Q1796">
            <v>91</v>
          </cell>
          <cell r="R1796">
            <v>58</v>
          </cell>
          <cell r="Y1796">
            <v>87</v>
          </cell>
          <cell r="Z1796">
            <v>59</v>
          </cell>
          <cell r="AC1796">
            <v>83</v>
          </cell>
          <cell r="AD1796">
            <v>55</v>
          </cell>
          <cell r="AE1796">
            <v>93</v>
          </cell>
          <cell r="AF1796">
            <v>58</v>
          </cell>
          <cell r="AG1796">
            <v>72</v>
          </cell>
          <cell r="AH1796">
            <v>54</v>
          </cell>
          <cell r="AM1796">
            <v>76</v>
          </cell>
          <cell r="AN1796">
            <v>63</v>
          </cell>
          <cell r="AS1796">
            <v>106</v>
          </cell>
          <cell r="AT1796">
            <v>76</v>
          </cell>
          <cell r="AU1796">
            <v>93</v>
          </cell>
          <cell r="AV1796">
            <v>64</v>
          </cell>
          <cell r="AY1796">
            <v>88</v>
          </cell>
          <cell r="AZ1796">
            <v>59</v>
          </cell>
        </row>
        <row r="1797">
          <cell r="B1797">
            <v>36728</v>
          </cell>
          <cell r="C1797">
            <v>76</v>
          </cell>
          <cell r="D1797">
            <v>56</v>
          </cell>
          <cell r="I1797">
            <v>81</v>
          </cell>
          <cell r="J1797">
            <v>57</v>
          </cell>
          <cell r="Q1797">
            <v>91</v>
          </cell>
          <cell r="R1797">
            <v>58</v>
          </cell>
          <cell r="Y1797">
            <v>88</v>
          </cell>
          <cell r="Z1797">
            <v>59</v>
          </cell>
          <cell r="AC1797">
            <v>83</v>
          </cell>
          <cell r="AD1797">
            <v>55</v>
          </cell>
          <cell r="AE1797">
            <v>94</v>
          </cell>
          <cell r="AF1797">
            <v>58</v>
          </cell>
          <cell r="AG1797">
            <v>72</v>
          </cell>
          <cell r="AH1797">
            <v>54</v>
          </cell>
          <cell r="AM1797">
            <v>76</v>
          </cell>
          <cell r="AN1797">
            <v>63</v>
          </cell>
          <cell r="AS1797">
            <v>106</v>
          </cell>
          <cell r="AT1797">
            <v>77</v>
          </cell>
          <cell r="AU1797">
            <v>93</v>
          </cell>
          <cell r="AV1797">
            <v>64</v>
          </cell>
          <cell r="AY1797">
            <v>88</v>
          </cell>
          <cell r="AZ1797">
            <v>59</v>
          </cell>
        </row>
        <row r="1798">
          <cell r="B1798">
            <v>36729</v>
          </cell>
          <cell r="C1798">
            <v>76</v>
          </cell>
          <cell r="D1798">
            <v>56</v>
          </cell>
          <cell r="I1798">
            <v>81</v>
          </cell>
          <cell r="J1798">
            <v>57</v>
          </cell>
          <cell r="Q1798">
            <v>91</v>
          </cell>
          <cell r="R1798">
            <v>58</v>
          </cell>
          <cell r="Y1798">
            <v>88</v>
          </cell>
          <cell r="Z1798">
            <v>59</v>
          </cell>
          <cell r="AC1798">
            <v>83</v>
          </cell>
          <cell r="AD1798">
            <v>55</v>
          </cell>
          <cell r="AE1798">
            <v>94</v>
          </cell>
          <cell r="AF1798">
            <v>58</v>
          </cell>
          <cell r="AG1798">
            <v>72</v>
          </cell>
          <cell r="AH1798">
            <v>54</v>
          </cell>
          <cell r="AM1798">
            <v>76</v>
          </cell>
          <cell r="AN1798">
            <v>63</v>
          </cell>
          <cell r="AS1798">
            <v>106</v>
          </cell>
          <cell r="AT1798">
            <v>77</v>
          </cell>
          <cell r="AU1798">
            <v>93</v>
          </cell>
          <cell r="AV1798">
            <v>64</v>
          </cell>
          <cell r="AY1798">
            <v>88</v>
          </cell>
          <cell r="AZ1798">
            <v>59</v>
          </cell>
        </row>
        <row r="1799">
          <cell r="B1799">
            <v>36730</v>
          </cell>
          <cell r="C1799">
            <v>76</v>
          </cell>
          <cell r="D1799">
            <v>56</v>
          </cell>
          <cell r="I1799">
            <v>81</v>
          </cell>
          <cell r="J1799">
            <v>57</v>
          </cell>
          <cell r="Q1799">
            <v>91</v>
          </cell>
          <cell r="R1799">
            <v>58</v>
          </cell>
          <cell r="Y1799">
            <v>88</v>
          </cell>
          <cell r="Z1799">
            <v>59</v>
          </cell>
          <cell r="AC1799">
            <v>83</v>
          </cell>
          <cell r="AD1799">
            <v>55</v>
          </cell>
          <cell r="AE1799">
            <v>94</v>
          </cell>
          <cell r="AF1799">
            <v>58</v>
          </cell>
          <cell r="AG1799">
            <v>72</v>
          </cell>
          <cell r="AH1799">
            <v>54</v>
          </cell>
          <cell r="AM1799">
            <v>76</v>
          </cell>
          <cell r="AN1799">
            <v>63</v>
          </cell>
          <cell r="AS1799">
            <v>106</v>
          </cell>
          <cell r="AT1799">
            <v>77</v>
          </cell>
          <cell r="AU1799">
            <v>93</v>
          </cell>
          <cell r="AV1799">
            <v>64</v>
          </cell>
          <cell r="AY1799">
            <v>88</v>
          </cell>
          <cell r="AZ1799">
            <v>59</v>
          </cell>
        </row>
        <row r="1800">
          <cell r="B1800">
            <v>36731</v>
          </cell>
          <cell r="C1800">
            <v>76</v>
          </cell>
          <cell r="D1800">
            <v>56</v>
          </cell>
          <cell r="I1800">
            <v>81</v>
          </cell>
          <cell r="J1800">
            <v>57</v>
          </cell>
          <cell r="Q1800">
            <v>91</v>
          </cell>
          <cell r="R1800">
            <v>58</v>
          </cell>
          <cell r="Y1800">
            <v>88</v>
          </cell>
          <cell r="Z1800">
            <v>59</v>
          </cell>
          <cell r="AC1800">
            <v>83</v>
          </cell>
          <cell r="AD1800">
            <v>55</v>
          </cell>
          <cell r="AE1800">
            <v>94</v>
          </cell>
          <cell r="AF1800">
            <v>58</v>
          </cell>
          <cell r="AG1800">
            <v>72</v>
          </cell>
          <cell r="AH1800">
            <v>54</v>
          </cell>
          <cell r="AM1800">
            <v>76</v>
          </cell>
          <cell r="AN1800">
            <v>63</v>
          </cell>
          <cell r="AS1800">
            <v>106</v>
          </cell>
          <cell r="AT1800">
            <v>77</v>
          </cell>
          <cell r="AU1800">
            <v>93</v>
          </cell>
          <cell r="AV1800">
            <v>64</v>
          </cell>
          <cell r="AY1800">
            <v>88</v>
          </cell>
          <cell r="AZ1800">
            <v>59</v>
          </cell>
        </row>
        <row r="1801">
          <cell r="B1801">
            <v>36732</v>
          </cell>
          <cell r="C1801">
            <v>76</v>
          </cell>
          <cell r="D1801">
            <v>56</v>
          </cell>
          <cell r="I1801">
            <v>81</v>
          </cell>
          <cell r="J1801">
            <v>57</v>
          </cell>
          <cell r="Q1801">
            <v>91</v>
          </cell>
          <cell r="R1801">
            <v>58</v>
          </cell>
          <cell r="Y1801">
            <v>88</v>
          </cell>
          <cell r="Z1801">
            <v>59</v>
          </cell>
          <cell r="AC1801">
            <v>83</v>
          </cell>
          <cell r="AD1801">
            <v>55</v>
          </cell>
          <cell r="AE1801">
            <v>94</v>
          </cell>
          <cell r="AF1801">
            <v>58</v>
          </cell>
          <cell r="AG1801">
            <v>72</v>
          </cell>
          <cell r="AH1801">
            <v>54</v>
          </cell>
          <cell r="AM1801">
            <v>76</v>
          </cell>
          <cell r="AN1801">
            <v>63</v>
          </cell>
          <cell r="AS1801">
            <v>106</v>
          </cell>
          <cell r="AT1801">
            <v>77</v>
          </cell>
          <cell r="AU1801">
            <v>93</v>
          </cell>
          <cell r="AV1801">
            <v>64</v>
          </cell>
          <cell r="AY1801">
            <v>88</v>
          </cell>
          <cell r="AZ1801">
            <v>59</v>
          </cell>
        </row>
        <row r="1802">
          <cell r="B1802">
            <v>36733</v>
          </cell>
          <cell r="C1802">
            <v>76</v>
          </cell>
          <cell r="D1802">
            <v>56</v>
          </cell>
          <cell r="I1802">
            <v>81</v>
          </cell>
          <cell r="J1802">
            <v>57</v>
          </cell>
          <cell r="Q1802">
            <v>91</v>
          </cell>
          <cell r="R1802">
            <v>58</v>
          </cell>
          <cell r="Y1802">
            <v>88</v>
          </cell>
          <cell r="Z1802">
            <v>59</v>
          </cell>
          <cell r="AC1802">
            <v>82</v>
          </cell>
          <cell r="AD1802">
            <v>55</v>
          </cell>
          <cell r="AE1802">
            <v>93</v>
          </cell>
          <cell r="AF1802">
            <v>58</v>
          </cell>
          <cell r="AG1802">
            <v>72</v>
          </cell>
          <cell r="AH1802">
            <v>54</v>
          </cell>
          <cell r="AM1802">
            <v>76</v>
          </cell>
          <cell r="AN1802">
            <v>64</v>
          </cell>
          <cell r="AS1802">
            <v>106</v>
          </cell>
          <cell r="AT1802">
            <v>76</v>
          </cell>
          <cell r="AU1802">
            <v>92</v>
          </cell>
          <cell r="AV1802">
            <v>64</v>
          </cell>
          <cell r="AY1802">
            <v>88</v>
          </cell>
          <cell r="AZ1802">
            <v>59</v>
          </cell>
        </row>
        <row r="1803">
          <cell r="B1803">
            <v>36734</v>
          </cell>
          <cell r="C1803">
            <v>76</v>
          </cell>
          <cell r="D1803">
            <v>56</v>
          </cell>
          <cell r="I1803">
            <v>81</v>
          </cell>
          <cell r="J1803">
            <v>57</v>
          </cell>
          <cell r="Q1803">
            <v>91</v>
          </cell>
          <cell r="R1803">
            <v>58</v>
          </cell>
          <cell r="Y1803">
            <v>88</v>
          </cell>
          <cell r="Z1803">
            <v>59</v>
          </cell>
          <cell r="AC1803">
            <v>82</v>
          </cell>
          <cell r="AD1803">
            <v>55</v>
          </cell>
          <cell r="AE1803">
            <v>93</v>
          </cell>
          <cell r="AF1803">
            <v>58</v>
          </cell>
          <cell r="AG1803">
            <v>72</v>
          </cell>
          <cell r="AH1803">
            <v>54</v>
          </cell>
          <cell r="AM1803">
            <v>76</v>
          </cell>
          <cell r="AN1803">
            <v>64</v>
          </cell>
          <cell r="AS1803">
            <v>106</v>
          </cell>
          <cell r="AT1803">
            <v>76</v>
          </cell>
          <cell r="AU1803">
            <v>92</v>
          </cell>
          <cell r="AV1803">
            <v>64</v>
          </cell>
          <cell r="AY1803">
            <v>88</v>
          </cell>
          <cell r="AZ1803">
            <v>59</v>
          </cell>
        </row>
        <row r="1804">
          <cell r="B1804">
            <v>36735</v>
          </cell>
          <cell r="C1804">
            <v>76</v>
          </cell>
          <cell r="D1804">
            <v>56</v>
          </cell>
          <cell r="I1804">
            <v>81</v>
          </cell>
          <cell r="J1804">
            <v>57</v>
          </cell>
          <cell r="Q1804">
            <v>91</v>
          </cell>
          <cell r="R1804">
            <v>58</v>
          </cell>
          <cell r="Y1804">
            <v>88</v>
          </cell>
          <cell r="Z1804">
            <v>59</v>
          </cell>
          <cell r="AC1804">
            <v>82</v>
          </cell>
          <cell r="AD1804">
            <v>55</v>
          </cell>
          <cell r="AE1804">
            <v>93</v>
          </cell>
          <cell r="AF1804">
            <v>58</v>
          </cell>
          <cell r="AG1804">
            <v>72</v>
          </cell>
          <cell r="AH1804">
            <v>54</v>
          </cell>
          <cell r="AM1804">
            <v>76</v>
          </cell>
          <cell r="AN1804">
            <v>64</v>
          </cell>
          <cell r="AS1804">
            <v>106</v>
          </cell>
          <cell r="AT1804">
            <v>76</v>
          </cell>
          <cell r="AU1804">
            <v>92</v>
          </cell>
          <cell r="AV1804">
            <v>64</v>
          </cell>
          <cell r="AY1804">
            <v>88</v>
          </cell>
          <cell r="AZ1804">
            <v>59</v>
          </cell>
        </row>
        <row r="1805">
          <cell r="B1805">
            <v>36736</v>
          </cell>
          <cell r="C1805">
            <v>76</v>
          </cell>
          <cell r="D1805">
            <v>56</v>
          </cell>
          <cell r="I1805">
            <v>81</v>
          </cell>
          <cell r="J1805">
            <v>57</v>
          </cell>
          <cell r="Q1805">
            <v>91</v>
          </cell>
          <cell r="R1805">
            <v>58</v>
          </cell>
          <cell r="Y1805">
            <v>88</v>
          </cell>
          <cell r="Z1805">
            <v>59</v>
          </cell>
          <cell r="AC1805">
            <v>82</v>
          </cell>
          <cell r="AD1805">
            <v>55</v>
          </cell>
          <cell r="AE1805">
            <v>93</v>
          </cell>
          <cell r="AF1805">
            <v>58</v>
          </cell>
          <cell r="AG1805">
            <v>72</v>
          </cell>
          <cell r="AH1805">
            <v>54</v>
          </cell>
          <cell r="AM1805">
            <v>76</v>
          </cell>
          <cell r="AN1805">
            <v>64</v>
          </cell>
          <cell r="AS1805">
            <v>106</v>
          </cell>
          <cell r="AT1805">
            <v>76</v>
          </cell>
          <cell r="AU1805">
            <v>92</v>
          </cell>
          <cell r="AV1805">
            <v>64</v>
          </cell>
          <cell r="AY1805">
            <v>88</v>
          </cell>
          <cell r="AZ1805">
            <v>59</v>
          </cell>
        </row>
        <row r="1806">
          <cell r="B1806">
            <v>36737</v>
          </cell>
          <cell r="C1806">
            <v>76</v>
          </cell>
          <cell r="D1806">
            <v>56</v>
          </cell>
          <cell r="I1806">
            <v>81</v>
          </cell>
          <cell r="J1806">
            <v>57</v>
          </cell>
          <cell r="Q1806">
            <v>91</v>
          </cell>
          <cell r="R1806">
            <v>58</v>
          </cell>
          <cell r="Y1806">
            <v>88</v>
          </cell>
          <cell r="Z1806">
            <v>59</v>
          </cell>
          <cell r="AC1806">
            <v>82</v>
          </cell>
          <cell r="AD1806">
            <v>55</v>
          </cell>
          <cell r="AE1806">
            <v>93</v>
          </cell>
          <cell r="AF1806">
            <v>58</v>
          </cell>
          <cell r="AG1806">
            <v>72</v>
          </cell>
          <cell r="AH1806">
            <v>54</v>
          </cell>
          <cell r="AM1806">
            <v>76</v>
          </cell>
          <cell r="AN1806">
            <v>64</v>
          </cell>
          <cell r="AS1806">
            <v>106</v>
          </cell>
          <cell r="AT1806">
            <v>76</v>
          </cell>
          <cell r="AU1806">
            <v>92</v>
          </cell>
          <cell r="AV1806">
            <v>64</v>
          </cell>
          <cell r="AY1806">
            <v>88</v>
          </cell>
          <cell r="AZ1806">
            <v>59</v>
          </cell>
        </row>
        <row r="1807">
          <cell r="B1807">
            <v>36738</v>
          </cell>
          <cell r="C1807">
            <v>76</v>
          </cell>
          <cell r="D1807">
            <v>56</v>
          </cell>
          <cell r="I1807">
            <v>81</v>
          </cell>
          <cell r="J1807">
            <v>57</v>
          </cell>
          <cell r="Q1807">
            <v>90</v>
          </cell>
          <cell r="R1807">
            <v>58</v>
          </cell>
          <cell r="Y1807">
            <v>87</v>
          </cell>
          <cell r="Z1807">
            <v>59</v>
          </cell>
          <cell r="AC1807">
            <v>82</v>
          </cell>
          <cell r="AD1807">
            <v>55</v>
          </cell>
          <cell r="AE1807">
            <v>93</v>
          </cell>
          <cell r="AF1807">
            <v>58</v>
          </cell>
          <cell r="AG1807">
            <v>72</v>
          </cell>
          <cell r="AH1807">
            <v>55</v>
          </cell>
          <cell r="AM1807">
            <v>76</v>
          </cell>
          <cell r="AN1807">
            <v>64</v>
          </cell>
          <cell r="AS1807">
            <v>105</v>
          </cell>
          <cell r="AT1807">
            <v>76</v>
          </cell>
          <cell r="AU1807">
            <v>92</v>
          </cell>
          <cell r="AV1807">
            <v>64</v>
          </cell>
          <cell r="AY1807">
            <v>88</v>
          </cell>
          <cell r="AZ1807">
            <v>59</v>
          </cell>
        </row>
        <row r="1808">
          <cell r="B1808">
            <v>36739</v>
          </cell>
          <cell r="C1808">
            <v>76</v>
          </cell>
          <cell r="D1808">
            <v>56</v>
          </cell>
          <cell r="I1808">
            <v>81</v>
          </cell>
          <cell r="J1808">
            <v>57</v>
          </cell>
          <cell r="Q1808">
            <v>90</v>
          </cell>
          <cell r="R1808">
            <v>58</v>
          </cell>
          <cell r="Y1808">
            <v>87</v>
          </cell>
          <cell r="Z1808">
            <v>59</v>
          </cell>
          <cell r="AC1808">
            <v>82</v>
          </cell>
          <cell r="AD1808">
            <v>55</v>
          </cell>
          <cell r="AE1808">
            <v>93</v>
          </cell>
          <cell r="AF1808">
            <v>58</v>
          </cell>
          <cell r="AG1808">
            <v>72</v>
          </cell>
          <cell r="AH1808">
            <v>55</v>
          </cell>
          <cell r="AM1808">
            <v>76</v>
          </cell>
          <cell r="AN1808">
            <v>64</v>
          </cell>
          <cell r="AS1808">
            <v>105</v>
          </cell>
          <cell r="AT1808">
            <v>76</v>
          </cell>
          <cell r="AU1808">
            <v>92</v>
          </cell>
          <cell r="AV1808">
            <v>64</v>
          </cell>
          <cell r="AY1808">
            <v>88</v>
          </cell>
          <cell r="AZ1808">
            <v>59</v>
          </cell>
        </row>
        <row r="1809">
          <cell r="B1809">
            <v>36740</v>
          </cell>
          <cell r="C1809">
            <v>76</v>
          </cell>
          <cell r="D1809">
            <v>56</v>
          </cell>
          <cell r="I1809">
            <v>81</v>
          </cell>
          <cell r="J1809">
            <v>57</v>
          </cell>
          <cell r="Q1809">
            <v>90</v>
          </cell>
          <cell r="R1809">
            <v>58</v>
          </cell>
          <cell r="Y1809">
            <v>87</v>
          </cell>
          <cell r="Z1809">
            <v>59</v>
          </cell>
          <cell r="AC1809">
            <v>82</v>
          </cell>
          <cell r="AD1809">
            <v>55</v>
          </cell>
          <cell r="AE1809">
            <v>93</v>
          </cell>
          <cell r="AF1809">
            <v>58</v>
          </cell>
          <cell r="AG1809">
            <v>72</v>
          </cell>
          <cell r="AH1809">
            <v>55</v>
          </cell>
          <cell r="AM1809">
            <v>76</v>
          </cell>
          <cell r="AN1809">
            <v>64</v>
          </cell>
          <cell r="AS1809">
            <v>105</v>
          </cell>
          <cell r="AT1809">
            <v>76</v>
          </cell>
          <cell r="AU1809">
            <v>92</v>
          </cell>
          <cell r="AV1809">
            <v>64</v>
          </cell>
          <cell r="AY1809">
            <v>88</v>
          </cell>
          <cell r="AZ1809">
            <v>59</v>
          </cell>
        </row>
        <row r="1810">
          <cell r="B1810">
            <v>36741</v>
          </cell>
          <cell r="C1810">
            <v>76</v>
          </cell>
          <cell r="D1810">
            <v>56</v>
          </cell>
          <cell r="I1810">
            <v>81</v>
          </cell>
          <cell r="J1810">
            <v>57</v>
          </cell>
          <cell r="Q1810">
            <v>90</v>
          </cell>
          <cell r="R1810">
            <v>58</v>
          </cell>
          <cell r="Y1810">
            <v>87</v>
          </cell>
          <cell r="Z1810">
            <v>59</v>
          </cell>
          <cell r="AC1810">
            <v>82</v>
          </cell>
          <cell r="AD1810">
            <v>55</v>
          </cell>
          <cell r="AE1810">
            <v>93</v>
          </cell>
          <cell r="AF1810">
            <v>58</v>
          </cell>
          <cell r="AG1810">
            <v>72</v>
          </cell>
          <cell r="AH1810">
            <v>55</v>
          </cell>
          <cell r="AM1810">
            <v>76</v>
          </cell>
          <cell r="AN1810">
            <v>64</v>
          </cell>
          <cell r="AS1810">
            <v>105</v>
          </cell>
          <cell r="AT1810">
            <v>76</v>
          </cell>
          <cell r="AU1810">
            <v>92</v>
          </cell>
          <cell r="AV1810">
            <v>64</v>
          </cell>
          <cell r="AY1810">
            <v>88</v>
          </cell>
          <cell r="AZ1810">
            <v>59</v>
          </cell>
        </row>
        <row r="1811">
          <cell r="B1811">
            <v>36742</v>
          </cell>
          <cell r="C1811">
            <v>76</v>
          </cell>
          <cell r="D1811">
            <v>56</v>
          </cell>
          <cell r="I1811">
            <v>81</v>
          </cell>
          <cell r="J1811">
            <v>57</v>
          </cell>
          <cell r="Q1811">
            <v>90</v>
          </cell>
          <cell r="R1811">
            <v>58</v>
          </cell>
          <cell r="Y1811">
            <v>87</v>
          </cell>
          <cell r="Z1811">
            <v>59</v>
          </cell>
          <cell r="AC1811">
            <v>82</v>
          </cell>
          <cell r="AD1811">
            <v>55</v>
          </cell>
          <cell r="AE1811">
            <v>93</v>
          </cell>
          <cell r="AF1811">
            <v>58</v>
          </cell>
          <cell r="AG1811">
            <v>72</v>
          </cell>
          <cell r="AH1811">
            <v>55</v>
          </cell>
          <cell r="AM1811">
            <v>76</v>
          </cell>
          <cell r="AN1811">
            <v>64</v>
          </cell>
          <cell r="AS1811">
            <v>105</v>
          </cell>
          <cell r="AT1811">
            <v>76</v>
          </cell>
          <cell r="AU1811">
            <v>92</v>
          </cell>
          <cell r="AV1811">
            <v>64</v>
          </cell>
          <cell r="AY1811">
            <v>88</v>
          </cell>
          <cell r="AZ1811">
            <v>59</v>
          </cell>
        </row>
        <row r="1812">
          <cell r="B1812">
            <v>36743</v>
          </cell>
          <cell r="C1812">
            <v>76</v>
          </cell>
          <cell r="D1812">
            <v>56</v>
          </cell>
          <cell r="I1812">
            <v>81</v>
          </cell>
          <cell r="J1812">
            <v>57</v>
          </cell>
          <cell r="Q1812">
            <v>90</v>
          </cell>
          <cell r="R1812">
            <v>58</v>
          </cell>
          <cell r="Y1812">
            <v>86</v>
          </cell>
          <cell r="Z1812">
            <v>58</v>
          </cell>
          <cell r="AC1812">
            <v>81</v>
          </cell>
          <cell r="AD1812">
            <v>54</v>
          </cell>
          <cell r="AE1812">
            <v>93</v>
          </cell>
          <cell r="AF1812">
            <v>58</v>
          </cell>
          <cell r="AG1812">
            <v>72</v>
          </cell>
          <cell r="AH1812">
            <v>55</v>
          </cell>
          <cell r="AM1812">
            <v>76</v>
          </cell>
          <cell r="AN1812">
            <v>64</v>
          </cell>
          <cell r="AS1812">
            <v>104</v>
          </cell>
          <cell r="AT1812">
            <v>75</v>
          </cell>
          <cell r="AU1812">
            <v>91</v>
          </cell>
          <cell r="AV1812">
            <v>63</v>
          </cell>
          <cell r="AY1812">
            <v>87</v>
          </cell>
          <cell r="AZ1812">
            <v>58</v>
          </cell>
        </row>
        <row r="1813">
          <cell r="B1813">
            <v>36744</v>
          </cell>
          <cell r="C1813">
            <v>76</v>
          </cell>
          <cell r="D1813">
            <v>56</v>
          </cell>
          <cell r="I1813">
            <v>81</v>
          </cell>
          <cell r="J1813">
            <v>57</v>
          </cell>
          <cell r="Q1813">
            <v>90</v>
          </cell>
          <cell r="R1813">
            <v>58</v>
          </cell>
          <cell r="Y1813">
            <v>86</v>
          </cell>
          <cell r="Z1813">
            <v>58</v>
          </cell>
          <cell r="AC1813">
            <v>81</v>
          </cell>
          <cell r="AD1813">
            <v>54</v>
          </cell>
          <cell r="AE1813">
            <v>93</v>
          </cell>
          <cell r="AF1813">
            <v>58</v>
          </cell>
          <cell r="AG1813">
            <v>72</v>
          </cell>
          <cell r="AH1813">
            <v>55</v>
          </cell>
          <cell r="AM1813">
            <v>76</v>
          </cell>
          <cell r="AN1813">
            <v>64</v>
          </cell>
          <cell r="AS1813">
            <v>104</v>
          </cell>
          <cell r="AT1813">
            <v>75</v>
          </cell>
          <cell r="AU1813">
            <v>91</v>
          </cell>
          <cell r="AV1813">
            <v>63</v>
          </cell>
          <cell r="AY1813">
            <v>87</v>
          </cell>
          <cell r="AZ1813">
            <v>58</v>
          </cell>
        </row>
        <row r="1814">
          <cell r="B1814">
            <v>36745</v>
          </cell>
          <cell r="C1814">
            <v>76</v>
          </cell>
          <cell r="D1814">
            <v>56</v>
          </cell>
          <cell r="I1814">
            <v>81</v>
          </cell>
          <cell r="J1814">
            <v>57</v>
          </cell>
          <cell r="Q1814">
            <v>90</v>
          </cell>
          <cell r="R1814">
            <v>58</v>
          </cell>
          <cell r="Y1814">
            <v>86</v>
          </cell>
          <cell r="Z1814">
            <v>58</v>
          </cell>
          <cell r="AC1814">
            <v>81</v>
          </cell>
          <cell r="AD1814">
            <v>54</v>
          </cell>
          <cell r="AE1814">
            <v>93</v>
          </cell>
          <cell r="AF1814">
            <v>58</v>
          </cell>
          <cell r="AG1814">
            <v>72</v>
          </cell>
          <cell r="AH1814">
            <v>55</v>
          </cell>
          <cell r="AM1814">
            <v>76</v>
          </cell>
          <cell r="AN1814">
            <v>64</v>
          </cell>
          <cell r="AS1814">
            <v>104</v>
          </cell>
          <cell r="AT1814">
            <v>75</v>
          </cell>
          <cell r="AU1814">
            <v>91</v>
          </cell>
          <cell r="AV1814">
            <v>63</v>
          </cell>
          <cell r="AY1814">
            <v>87</v>
          </cell>
          <cell r="AZ1814">
            <v>58</v>
          </cell>
        </row>
        <row r="1815">
          <cell r="B1815">
            <v>36746</v>
          </cell>
          <cell r="C1815">
            <v>76</v>
          </cell>
          <cell r="D1815">
            <v>56</v>
          </cell>
          <cell r="I1815">
            <v>81</v>
          </cell>
          <cell r="J1815">
            <v>57</v>
          </cell>
          <cell r="Q1815">
            <v>90</v>
          </cell>
          <cell r="R1815">
            <v>58</v>
          </cell>
          <cell r="Y1815">
            <v>86</v>
          </cell>
          <cell r="Z1815">
            <v>58</v>
          </cell>
          <cell r="AC1815">
            <v>81</v>
          </cell>
          <cell r="AD1815">
            <v>54</v>
          </cell>
          <cell r="AE1815">
            <v>93</v>
          </cell>
          <cell r="AF1815">
            <v>58</v>
          </cell>
          <cell r="AG1815">
            <v>72</v>
          </cell>
          <cell r="AH1815">
            <v>55</v>
          </cell>
          <cell r="AM1815">
            <v>76</v>
          </cell>
          <cell r="AN1815">
            <v>64</v>
          </cell>
          <cell r="AS1815">
            <v>104</v>
          </cell>
          <cell r="AT1815">
            <v>75</v>
          </cell>
          <cell r="AU1815">
            <v>91</v>
          </cell>
          <cell r="AV1815">
            <v>63</v>
          </cell>
          <cell r="AY1815">
            <v>87</v>
          </cell>
          <cell r="AZ1815">
            <v>58</v>
          </cell>
        </row>
        <row r="1816">
          <cell r="B1816">
            <v>36747</v>
          </cell>
          <cell r="C1816">
            <v>76</v>
          </cell>
          <cell r="D1816">
            <v>56</v>
          </cell>
          <cell r="I1816">
            <v>81</v>
          </cell>
          <cell r="J1816">
            <v>57</v>
          </cell>
          <cell r="Q1816">
            <v>90</v>
          </cell>
          <cell r="R1816">
            <v>58</v>
          </cell>
          <cell r="Y1816">
            <v>86</v>
          </cell>
          <cell r="Z1816">
            <v>58</v>
          </cell>
          <cell r="AC1816">
            <v>81</v>
          </cell>
          <cell r="AD1816">
            <v>54</v>
          </cell>
          <cell r="AE1816">
            <v>93</v>
          </cell>
          <cell r="AF1816">
            <v>58</v>
          </cell>
          <cell r="AG1816">
            <v>72</v>
          </cell>
          <cell r="AH1816">
            <v>55</v>
          </cell>
          <cell r="AM1816">
            <v>76</v>
          </cell>
          <cell r="AN1816">
            <v>64</v>
          </cell>
          <cell r="AS1816">
            <v>104</v>
          </cell>
          <cell r="AT1816">
            <v>75</v>
          </cell>
          <cell r="AU1816">
            <v>91</v>
          </cell>
          <cell r="AV1816">
            <v>63</v>
          </cell>
          <cell r="AY1816">
            <v>87</v>
          </cell>
          <cell r="AZ1816">
            <v>58</v>
          </cell>
        </row>
        <row r="1817">
          <cell r="B1817">
            <v>36748</v>
          </cell>
          <cell r="C1817">
            <v>75</v>
          </cell>
          <cell r="D1817">
            <v>56</v>
          </cell>
          <cell r="I1817">
            <v>80</v>
          </cell>
          <cell r="J1817">
            <v>57</v>
          </cell>
          <cell r="Q1817">
            <v>89</v>
          </cell>
          <cell r="R1817">
            <v>57</v>
          </cell>
          <cell r="Y1817">
            <v>85</v>
          </cell>
          <cell r="Z1817">
            <v>57</v>
          </cell>
          <cell r="AC1817">
            <v>80</v>
          </cell>
          <cell r="AD1817">
            <v>53</v>
          </cell>
          <cell r="AE1817">
            <v>92</v>
          </cell>
          <cell r="AF1817">
            <v>58</v>
          </cell>
          <cell r="AG1817">
            <v>72</v>
          </cell>
          <cell r="AH1817">
            <v>55</v>
          </cell>
          <cell r="AM1817">
            <v>77</v>
          </cell>
          <cell r="AN1817">
            <v>64</v>
          </cell>
          <cell r="AS1817">
            <v>104</v>
          </cell>
          <cell r="AT1817">
            <v>75</v>
          </cell>
          <cell r="AU1817">
            <v>90</v>
          </cell>
          <cell r="AV1817">
            <v>62</v>
          </cell>
          <cell r="AY1817">
            <v>86</v>
          </cell>
          <cell r="AZ1817">
            <v>57</v>
          </cell>
        </row>
        <row r="1818">
          <cell r="B1818">
            <v>36749</v>
          </cell>
          <cell r="C1818">
            <v>75</v>
          </cell>
          <cell r="D1818">
            <v>56</v>
          </cell>
          <cell r="I1818">
            <v>80</v>
          </cell>
          <cell r="J1818">
            <v>57</v>
          </cell>
          <cell r="Q1818">
            <v>89</v>
          </cell>
          <cell r="R1818">
            <v>57</v>
          </cell>
          <cell r="Y1818">
            <v>85</v>
          </cell>
          <cell r="Z1818">
            <v>57</v>
          </cell>
          <cell r="AC1818">
            <v>80</v>
          </cell>
          <cell r="AD1818">
            <v>53</v>
          </cell>
          <cell r="AE1818">
            <v>92</v>
          </cell>
          <cell r="AF1818">
            <v>58</v>
          </cell>
          <cell r="AG1818">
            <v>72</v>
          </cell>
          <cell r="AH1818">
            <v>55</v>
          </cell>
          <cell r="AM1818">
            <v>77</v>
          </cell>
          <cell r="AN1818">
            <v>64</v>
          </cell>
          <cell r="AS1818">
            <v>104</v>
          </cell>
          <cell r="AT1818">
            <v>75</v>
          </cell>
          <cell r="AU1818">
            <v>90</v>
          </cell>
          <cell r="AV1818">
            <v>62</v>
          </cell>
          <cell r="AY1818">
            <v>86</v>
          </cell>
          <cell r="AZ1818">
            <v>57</v>
          </cell>
        </row>
        <row r="1819">
          <cell r="B1819">
            <v>36750</v>
          </cell>
          <cell r="C1819">
            <v>75</v>
          </cell>
          <cell r="D1819">
            <v>56</v>
          </cell>
          <cell r="I1819">
            <v>80</v>
          </cell>
          <cell r="J1819">
            <v>57</v>
          </cell>
          <cell r="Q1819">
            <v>89</v>
          </cell>
          <cell r="R1819">
            <v>57</v>
          </cell>
          <cell r="Y1819">
            <v>85</v>
          </cell>
          <cell r="Z1819">
            <v>57</v>
          </cell>
          <cell r="AC1819">
            <v>80</v>
          </cell>
          <cell r="AD1819">
            <v>53</v>
          </cell>
          <cell r="AE1819">
            <v>92</v>
          </cell>
          <cell r="AF1819">
            <v>58</v>
          </cell>
          <cell r="AG1819">
            <v>72</v>
          </cell>
          <cell r="AH1819">
            <v>55</v>
          </cell>
          <cell r="AM1819">
            <v>77</v>
          </cell>
          <cell r="AN1819">
            <v>64</v>
          </cell>
          <cell r="AS1819">
            <v>104</v>
          </cell>
          <cell r="AT1819">
            <v>75</v>
          </cell>
          <cell r="AU1819">
            <v>90</v>
          </cell>
          <cell r="AV1819">
            <v>62</v>
          </cell>
          <cell r="AY1819">
            <v>86</v>
          </cell>
          <cell r="AZ1819">
            <v>57</v>
          </cell>
        </row>
        <row r="1820">
          <cell r="B1820">
            <v>36751</v>
          </cell>
          <cell r="C1820">
            <v>75</v>
          </cell>
          <cell r="D1820">
            <v>56</v>
          </cell>
          <cell r="I1820">
            <v>80</v>
          </cell>
          <cell r="J1820">
            <v>57</v>
          </cell>
          <cell r="Q1820">
            <v>89</v>
          </cell>
          <cell r="R1820">
            <v>57</v>
          </cell>
          <cell r="Y1820">
            <v>85</v>
          </cell>
          <cell r="Z1820">
            <v>57</v>
          </cell>
          <cell r="AC1820">
            <v>80</v>
          </cell>
          <cell r="AD1820">
            <v>53</v>
          </cell>
          <cell r="AE1820">
            <v>92</v>
          </cell>
          <cell r="AF1820">
            <v>58</v>
          </cell>
          <cell r="AG1820">
            <v>72</v>
          </cell>
          <cell r="AH1820">
            <v>55</v>
          </cell>
          <cell r="AM1820">
            <v>77</v>
          </cell>
          <cell r="AN1820">
            <v>64</v>
          </cell>
          <cell r="AS1820">
            <v>104</v>
          </cell>
          <cell r="AT1820">
            <v>75</v>
          </cell>
          <cell r="AU1820">
            <v>90</v>
          </cell>
          <cell r="AV1820">
            <v>62</v>
          </cell>
          <cell r="AY1820">
            <v>86</v>
          </cell>
          <cell r="AZ1820">
            <v>57</v>
          </cell>
        </row>
        <row r="1821">
          <cell r="B1821">
            <v>36752</v>
          </cell>
          <cell r="C1821">
            <v>75</v>
          </cell>
          <cell r="D1821">
            <v>56</v>
          </cell>
          <cell r="I1821">
            <v>80</v>
          </cell>
          <cell r="J1821">
            <v>57</v>
          </cell>
          <cell r="Q1821">
            <v>88</v>
          </cell>
          <cell r="R1821">
            <v>57</v>
          </cell>
          <cell r="Y1821">
            <v>85</v>
          </cell>
          <cell r="Z1821">
            <v>57</v>
          </cell>
          <cell r="AC1821">
            <v>80</v>
          </cell>
          <cell r="AD1821">
            <v>53</v>
          </cell>
          <cell r="AE1821">
            <v>92</v>
          </cell>
          <cell r="AF1821">
            <v>58</v>
          </cell>
          <cell r="AG1821">
            <v>72</v>
          </cell>
          <cell r="AH1821">
            <v>55</v>
          </cell>
          <cell r="AM1821">
            <v>77</v>
          </cell>
          <cell r="AN1821">
            <v>64</v>
          </cell>
          <cell r="AS1821">
            <v>104</v>
          </cell>
          <cell r="AT1821">
            <v>75</v>
          </cell>
          <cell r="AU1821">
            <v>90</v>
          </cell>
          <cell r="AV1821">
            <v>62</v>
          </cell>
          <cell r="AY1821">
            <v>86</v>
          </cell>
          <cell r="AZ1821">
            <v>57</v>
          </cell>
        </row>
        <row r="1822">
          <cell r="B1822">
            <v>36753</v>
          </cell>
          <cell r="C1822">
            <v>75</v>
          </cell>
          <cell r="D1822">
            <v>56</v>
          </cell>
          <cell r="I1822">
            <v>80</v>
          </cell>
          <cell r="J1822">
            <v>57</v>
          </cell>
          <cell r="Q1822">
            <v>88</v>
          </cell>
          <cell r="R1822">
            <v>56</v>
          </cell>
          <cell r="Y1822">
            <v>84</v>
          </cell>
          <cell r="Z1822">
            <v>56</v>
          </cell>
          <cell r="AC1822">
            <v>79</v>
          </cell>
          <cell r="AD1822">
            <v>52</v>
          </cell>
          <cell r="AE1822">
            <v>92</v>
          </cell>
          <cell r="AF1822">
            <v>58</v>
          </cell>
          <cell r="AG1822">
            <v>72</v>
          </cell>
          <cell r="AH1822">
            <v>55</v>
          </cell>
          <cell r="AM1822">
            <v>77</v>
          </cell>
          <cell r="AN1822">
            <v>64</v>
          </cell>
          <cell r="AS1822">
            <v>103</v>
          </cell>
          <cell r="AT1822">
            <v>74</v>
          </cell>
          <cell r="AU1822">
            <v>89</v>
          </cell>
          <cell r="AV1822">
            <v>61</v>
          </cell>
          <cell r="AY1822">
            <v>85</v>
          </cell>
          <cell r="AZ1822">
            <v>56</v>
          </cell>
        </row>
        <row r="1823">
          <cell r="B1823">
            <v>36754</v>
          </cell>
          <cell r="C1823">
            <v>75</v>
          </cell>
          <cell r="D1823">
            <v>56</v>
          </cell>
          <cell r="I1823">
            <v>80</v>
          </cell>
          <cell r="J1823">
            <v>57</v>
          </cell>
          <cell r="Q1823">
            <v>87</v>
          </cell>
          <cell r="R1823">
            <v>56</v>
          </cell>
          <cell r="Y1823">
            <v>84</v>
          </cell>
          <cell r="Z1823">
            <v>56</v>
          </cell>
          <cell r="AC1823">
            <v>79</v>
          </cell>
          <cell r="AD1823">
            <v>52</v>
          </cell>
          <cell r="AE1823">
            <v>92</v>
          </cell>
          <cell r="AF1823">
            <v>58</v>
          </cell>
          <cell r="AG1823">
            <v>72</v>
          </cell>
          <cell r="AH1823">
            <v>55</v>
          </cell>
          <cell r="AM1823">
            <v>77</v>
          </cell>
          <cell r="AN1823">
            <v>64</v>
          </cell>
          <cell r="AS1823">
            <v>103</v>
          </cell>
          <cell r="AT1823">
            <v>74</v>
          </cell>
          <cell r="AU1823">
            <v>89</v>
          </cell>
          <cell r="AV1823">
            <v>61</v>
          </cell>
          <cell r="AY1823">
            <v>85</v>
          </cell>
          <cell r="AZ1823">
            <v>56</v>
          </cell>
        </row>
        <row r="1824">
          <cell r="B1824">
            <v>36755</v>
          </cell>
          <cell r="C1824">
            <v>75</v>
          </cell>
          <cell r="D1824">
            <v>56</v>
          </cell>
          <cell r="I1824">
            <v>80</v>
          </cell>
          <cell r="J1824">
            <v>57</v>
          </cell>
          <cell r="Q1824">
            <v>87</v>
          </cell>
          <cell r="R1824">
            <v>56</v>
          </cell>
          <cell r="Y1824">
            <v>84</v>
          </cell>
          <cell r="Z1824">
            <v>56</v>
          </cell>
          <cell r="AC1824">
            <v>79</v>
          </cell>
          <cell r="AD1824">
            <v>52</v>
          </cell>
          <cell r="AE1824">
            <v>92</v>
          </cell>
          <cell r="AF1824">
            <v>58</v>
          </cell>
          <cell r="AG1824">
            <v>72</v>
          </cell>
          <cell r="AH1824">
            <v>55</v>
          </cell>
          <cell r="AM1824">
            <v>77</v>
          </cell>
          <cell r="AN1824">
            <v>64</v>
          </cell>
          <cell r="AS1824">
            <v>103</v>
          </cell>
          <cell r="AT1824">
            <v>74</v>
          </cell>
          <cell r="AU1824">
            <v>89</v>
          </cell>
          <cell r="AV1824">
            <v>61</v>
          </cell>
          <cell r="AY1824">
            <v>85</v>
          </cell>
          <cell r="AZ1824">
            <v>56</v>
          </cell>
        </row>
        <row r="1825">
          <cell r="B1825">
            <v>36756</v>
          </cell>
          <cell r="C1825">
            <v>75</v>
          </cell>
          <cell r="D1825">
            <v>56</v>
          </cell>
          <cell r="I1825">
            <v>80</v>
          </cell>
          <cell r="J1825">
            <v>57</v>
          </cell>
          <cell r="Q1825">
            <v>87</v>
          </cell>
          <cell r="R1825">
            <v>56</v>
          </cell>
          <cell r="Y1825">
            <v>84</v>
          </cell>
          <cell r="Z1825">
            <v>56</v>
          </cell>
          <cell r="AC1825">
            <v>79</v>
          </cell>
          <cell r="AD1825">
            <v>52</v>
          </cell>
          <cell r="AE1825">
            <v>92</v>
          </cell>
          <cell r="AF1825">
            <v>58</v>
          </cell>
          <cell r="AG1825">
            <v>72</v>
          </cell>
          <cell r="AH1825">
            <v>55</v>
          </cell>
          <cell r="AM1825">
            <v>77</v>
          </cell>
          <cell r="AN1825">
            <v>64</v>
          </cell>
          <cell r="AS1825">
            <v>103</v>
          </cell>
          <cell r="AT1825">
            <v>74</v>
          </cell>
          <cell r="AU1825">
            <v>89</v>
          </cell>
          <cell r="AV1825">
            <v>61</v>
          </cell>
          <cell r="AY1825">
            <v>85</v>
          </cell>
          <cell r="AZ1825">
            <v>56</v>
          </cell>
        </row>
        <row r="1826">
          <cell r="B1826">
            <v>36757</v>
          </cell>
          <cell r="C1826">
            <v>75</v>
          </cell>
          <cell r="D1826">
            <v>56</v>
          </cell>
          <cell r="I1826">
            <v>80</v>
          </cell>
          <cell r="J1826">
            <v>57</v>
          </cell>
          <cell r="Q1826">
            <v>87</v>
          </cell>
          <cell r="R1826">
            <v>56</v>
          </cell>
          <cell r="Y1826">
            <v>83</v>
          </cell>
          <cell r="Z1826">
            <v>55</v>
          </cell>
          <cell r="AC1826">
            <v>79</v>
          </cell>
          <cell r="AD1826">
            <v>52</v>
          </cell>
          <cell r="AE1826">
            <v>92</v>
          </cell>
          <cell r="AF1826">
            <v>58</v>
          </cell>
          <cell r="AG1826">
            <v>72</v>
          </cell>
          <cell r="AH1826">
            <v>55</v>
          </cell>
          <cell r="AM1826">
            <v>77</v>
          </cell>
          <cell r="AN1826">
            <v>64</v>
          </cell>
          <cell r="AS1826">
            <v>102</v>
          </cell>
          <cell r="AT1826">
            <v>74</v>
          </cell>
          <cell r="AU1826">
            <v>88</v>
          </cell>
          <cell r="AV1826">
            <v>61</v>
          </cell>
          <cell r="AY1826">
            <v>85</v>
          </cell>
          <cell r="AZ1826">
            <v>56</v>
          </cell>
        </row>
        <row r="1827">
          <cell r="B1827">
            <v>36758</v>
          </cell>
          <cell r="C1827">
            <v>74</v>
          </cell>
          <cell r="D1827">
            <v>55</v>
          </cell>
          <cell r="I1827">
            <v>79</v>
          </cell>
          <cell r="J1827">
            <v>56</v>
          </cell>
          <cell r="Q1827">
            <v>86</v>
          </cell>
          <cell r="R1827">
            <v>55</v>
          </cell>
          <cell r="Y1827">
            <v>83</v>
          </cell>
          <cell r="Z1827">
            <v>55</v>
          </cell>
          <cell r="AC1827">
            <v>78</v>
          </cell>
          <cell r="AD1827">
            <v>51</v>
          </cell>
          <cell r="AE1827">
            <v>91</v>
          </cell>
          <cell r="AF1827">
            <v>58</v>
          </cell>
          <cell r="AG1827">
            <v>73</v>
          </cell>
          <cell r="AH1827">
            <v>55</v>
          </cell>
          <cell r="AM1827">
            <v>77</v>
          </cell>
          <cell r="AN1827">
            <v>64</v>
          </cell>
          <cell r="AS1827">
            <v>102</v>
          </cell>
          <cell r="AT1827">
            <v>73</v>
          </cell>
          <cell r="AU1827">
            <v>88</v>
          </cell>
          <cell r="AV1827">
            <v>60</v>
          </cell>
          <cell r="AY1827">
            <v>84</v>
          </cell>
          <cell r="AZ1827">
            <v>55</v>
          </cell>
        </row>
        <row r="1828">
          <cell r="B1828">
            <v>36759</v>
          </cell>
          <cell r="C1828">
            <v>74</v>
          </cell>
          <cell r="D1828">
            <v>55</v>
          </cell>
          <cell r="I1828">
            <v>79</v>
          </cell>
          <cell r="J1828">
            <v>56</v>
          </cell>
          <cell r="Q1828">
            <v>86</v>
          </cell>
          <cell r="R1828">
            <v>55</v>
          </cell>
          <cell r="Y1828">
            <v>82</v>
          </cell>
          <cell r="Z1828">
            <v>54</v>
          </cell>
          <cell r="AC1828">
            <v>78</v>
          </cell>
          <cell r="AD1828">
            <v>51</v>
          </cell>
          <cell r="AE1828">
            <v>91</v>
          </cell>
          <cell r="AF1828">
            <v>58</v>
          </cell>
          <cell r="AG1828">
            <v>73</v>
          </cell>
          <cell r="AH1828">
            <v>55</v>
          </cell>
          <cell r="AM1828">
            <v>77</v>
          </cell>
          <cell r="AN1828">
            <v>64</v>
          </cell>
          <cell r="AS1828">
            <v>101</v>
          </cell>
          <cell r="AT1828">
            <v>73</v>
          </cell>
          <cell r="AU1828">
            <v>87</v>
          </cell>
          <cell r="AV1828">
            <v>60</v>
          </cell>
          <cell r="AY1828">
            <v>84</v>
          </cell>
          <cell r="AZ1828">
            <v>55</v>
          </cell>
        </row>
        <row r="1829">
          <cell r="B1829">
            <v>36760</v>
          </cell>
          <cell r="C1829">
            <v>74</v>
          </cell>
          <cell r="D1829">
            <v>55</v>
          </cell>
          <cell r="I1829">
            <v>79</v>
          </cell>
          <cell r="J1829">
            <v>56</v>
          </cell>
          <cell r="Q1829">
            <v>86</v>
          </cell>
          <cell r="R1829">
            <v>55</v>
          </cell>
          <cell r="Y1829">
            <v>82</v>
          </cell>
          <cell r="Z1829">
            <v>54</v>
          </cell>
          <cell r="AC1829">
            <v>78</v>
          </cell>
          <cell r="AD1829">
            <v>51</v>
          </cell>
          <cell r="AE1829">
            <v>91</v>
          </cell>
          <cell r="AF1829">
            <v>58</v>
          </cell>
          <cell r="AG1829">
            <v>73</v>
          </cell>
          <cell r="AH1829">
            <v>55</v>
          </cell>
          <cell r="AM1829">
            <v>77</v>
          </cell>
          <cell r="AN1829">
            <v>64</v>
          </cell>
          <cell r="AS1829">
            <v>101</v>
          </cell>
          <cell r="AT1829">
            <v>73</v>
          </cell>
          <cell r="AU1829">
            <v>87</v>
          </cell>
          <cell r="AV1829">
            <v>60</v>
          </cell>
          <cell r="AY1829">
            <v>84</v>
          </cell>
          <cell r="AZ1829">
            <v>55</v>
          </cell>
        </row>
        <row r="1830">
          <cell r="B1830">
            <v>36761</v>
          </cell>
          <cell r="C1830">
            <v>74</v>
          </cell>
          <cell r="D1830">
            <v>55</v>
          </cell>
          <cell r="I1830">
            <v>79</v>
          </cell>
          <cell r="J1830">
            <v>56</v>
          </cell>
          <cell r="Q1830">
            <v>86</v>
          </cell>
          <cell r="R1830">
            <v>55</v>
          </cell>
          <cell r="Y1830">
            <v>82</v>
          </cell>
          <cell r="Z1830">
            <v>54</v>
          </cell>
          <cell r="AC1830">
            <v>78</v>
          </cell>
          <cell r="AD1830">
            <v>51</v>
          </cell>
          <cell r="AE1830">
            <v>91</v>
          </cell>
          <cell r="AF1830">
            <v>58</v>
          </cell>
          <cell r="AG1830">
            <v>73</v>
          </cell>
          <cell r="AH1830">
            <v>55</v>
          </cell>
          <cell r="AM1830">
            <v>77</v>
          </cell>
          <cell r="AN1830">
            <v>64</v>
          </cell>
          <cell r="AS1830">
            <v>101</v>
          </cell>
          <cell r="AT1830">
            <v>73</v>
          </cell>
          <cell r="AU1830">
            <v>87</v>
          </cell>
          <cell r="AV1830">
            <v>60</v>
          </cell>
          <cell r="AY1830">
            <v>84</v>
          </cell>
          <cell r="AZ1830">
            <v>55</v>
          </cell>
        </row>
        <row r="1831">
          <cell r="B1831">
            <v>36762</v>
          </cell>
          <cell r="C1831">
            <v>74</v>
          </cell>
          <cell r="D1831">
            <v>55</v>
          </cell>
          <cell r="I1831">
            <v>79</v>
          </cell>
          <cell r="J1831">
            <v>56</v>
          </cell>
          <cell r="Q1831">
            <v>85</v>
          </cell>
          <cell r="R1831">
            <v>55</v>
          </cell>
          <cell r="Y1831">
            <v>81</v>
          </cell>
          <cell r="Z1831">
            <v>54</v>
          </cell>
          <cell r="AC1831">
            <v>78</v>
          </cell>
          <cell r="AD1831">
            <v>50</v>
          </cell>
          <cell r="AE1831">
            <v>91</v>
          </cell>
          <cell r="AF1831">
            <v>58</v>
          </cell>
          <cell r="AG1831">
            <v>73</v>
          </cell>
          <cell r="AH1831">
            <v>55</v>
          </cell>
          <cell r="AM1831">
            <v>77</v>
          </cell>
          <cell r="AN1831">
            <v>64</v>
          </cell>
          <cell r="AS1831">
            <v>101</v>
          </cell>
          <cell r="AT1831">
            <v>72</v>
          </cell>
          <cell r="AU1831">
            <v>87</v>
          </cell>
          <cell r="AV1831">
            <v>59</v>
          </cell>
          <cell r="AY1831">
            <v>83</v>
          </cell>
          <cell r="AZ1831">
            <v>55</v>
          </cell>
        </row>
        <row r="1832">
          <cell r="B1832">
            <v>36763</v>
          </cell>
          <cell r="C1832">
            <v>73</v>
          </cell>
          <cell r="D1832">
            <v>55</v>
          </cell>
          <cell r="I1832">
            <v>79</v>
          </cell>
          <cell r="J1832">
            <v>55</v>
          </cell>
          <cell r="Q1832">
            <v>85</v>
          </cell>
          <cell r="R1832">
            <v>54</v>
          </cell>
          <cell r="Y1832">
            <v>81</v>
          </cell>
          <cell r="Z1832">
            <v>53</v>
          </cell>
          <cell r="AC1832">
            <v>77</v>
          </cell>
          <cell r="AD1832">
            <v>50</v>
          </cell>
          <cell r="AE1832">
            <v>90</v>
          </cell>
          <cell r="AF1832">
            <v>57</v>
          </cell>
          <cell r="AG1832">
            <v>73</v>
          </cell>
          <cell r="AH1832">
            <v>55</v>
          </cell>
          <cell r="AM1832">
            <v>77</v>
          </cell>
          <cell r="AN1832">
            <v>64</v>
          </cell>
          <cell r="AS1832">
            <v>100</v>
          </cell>
          <cell r="AT1832">
            <v>72</v>
          </cell>
          <cell r="AU1832">
            <v>86</v>
          </cell>
          <cell r="AV1832">
            <v>59</v>
          </cell>
          <cell r="AY1832">
            <v>83</v>
          </cell>
          <cell r="AZ1832">
            <v>54</v>
          </cell>
        </row>
        <row r="1833">
          <cell r="B1833">
            <v>36764</v>
          </cell>
          <cell r="C1833">
            <v>73</v>
          </cell>
          <cell r="D1833">
            <v>55</v>
          </cell>
          <cell r="I1833">
            <v>79</v>
          </cell>
          <cell r="J1833">
            <v>55</v>
          </cell>
          <cell r="Q1833">
            <v>84</v>
          </cell>
          <cell r="R1833">
            <v>54</v>
          </cell>
          <cell r="Y1833">
            <v>80</v>
          </cell>
          <cell r="Z1833">
            <v>53</v>
          </cell>
          <cell r="AC1833">
            <v>77</v>
          </cell>
          <cell r="AD1833">
            <v>49</v>
          </cell>
          <cell r="AE1833">
            <v>90</v>
          </cell>
          <cell r="AF1833">
            <v>57</v>
          </cell>
          <cell r="AG1833">
            <v>73</v>
          </cell>
          <cell r="AH1833">
            <v>55</v>
          </cell>
          <cell r="AM1833">
            <v>77</v>
          </cell>
          <cell r="AN1833">
            <v>64</v>
          </cell>
          <cell r="AS1833">
            <v>100</v>
          </cell>
          <cell r="AT1833">
            <v>71</v>
          </cell>
          <cell r="AU1833">
            <v>86</v>
          </cell>
          <cell r="AV1833">
            <v>58</v>
          </cell>
          <cell r="AY1833">
            <v>82</v>
          </cell>
          <cell r="AZ1833">
            <v>54</v>
          </cell>
        </row>
        <row r="1834">
          <cell r="B1834">
            <v>36765</v>
          </cell>
          <cell r="C1834">
            <v>73</v>
          </cell>
          <cell r="D1834">
            <v>55</v>
          </cell>
          <cell r="I1834">
            <v>79</v>
          </cell>
          <cell r="J1834">
            <v>55</v>
          </cell>
          <cell r="Q1834">
            <v>84</v>
          </cell>
          <cell r="R1834">
            <v>54</v>
          </cell>
          <cell r="Y1834">
            <v>80</v>
          </cell>
          <cell r="Z1834">
            <v>53</v>
          </cell>
          <cell r="AC1834">
            <v>77</v>
          </cell>
          <cell r="AD1834">
            <v>49</v>
          </cell>
          <cell r="AE1834">
            <v>90</v>
          </cell>
          <cell r="AF1834">
            <v>57</v>
          </cell>
          <cell r="AG1834">
            <v>73</v>
          </cell>
          <cell r="AH1834">
            <v>55</v>
          </cell>
          <cell r="AM1834">
            <v>77</v>
          </cell>
          <cell r="AN1834">
            <v>64</v>
          </cell>
          <cell r="AS1834">
            <v>100</v>
          </cell>
          <cell r="AT1834">
            <v>71</v>
          </cell>
          <cell r="AU1834">
            <v>86</v>
          </cell>
          <cell r="AV1834">
            <v>58</v>
          </cell>
          <cell r="AY1834">
            <v>82</v>
          </cell>
          <cell r="AZ1834">
            <v>54</v>
          </cell>
        </row>
        <row r="1835">
          <cell r="B1835">
            <v>36766</v>
          </cell>
          <cell r="C1835">
            <v>73</v>
          </cell>
          <cell r="D1835">
            <v>55</v>
          </cell>
          <cell r="I1835">
            <v>79</v>
          </cell>
          <cell r="J1835">
            <v>55</v>
          </cell>
          <cell r="Q1835">
            <v>84</v>
          </cell>
          <cell r="R1835">
            <v>54</v>
          </cell>
          <cell r="Y1835">
            <v>79</v>
          </cell>
          <cell r="Z1835">
            <v>53</v>
          </cell>
          <cell r="AC1835">
            <v>77</v>
          </cell>
          <cell r="AD1835">
            <v>49</v>
          </cell>
          <cell r="AE1835">
            <v>90</v>
          </cell>
          <cell r="AF1835">
            <v>57</v>
          </cell>
          <cell r="AG1835">
            <v>73</v>
          </cell>
          <cell r="AH1835">
            <v>55</v>
          </cell>
          <cell r="AM1835">
            <v>77</v>
          </cell>
          <cell r="AN1835">
            <v>64</v>
          </cell>
          <cell r="AS1835">
            <v>100</v>
          </cell>
          <cell r="AT1835">
            <v>71</v>
          </cell>
          <cell r="AU1835">
            <v>86</v>
          </cell>
          <cell r="AV1835">
            <v>58</v>
          </cell>
          <cell r="AY1835">
            <v>82</v>
          </cell>
          <cell r="AZ1835">
            <v>54</v>
          </cell>
        </row>
        <row r="1836">
          <cell r="B1836">
            <v>36767</v>
          </cell>
          <cell r="C1836">
            <v>73</v>
          </cell>
          <cell r="D1836">
            <v>55</v>
          </cell>
          <cell r="I1836">
            <v>79</v>
          </cell>
          <cell r="J1836">
            <v>55</v>
          </cell>
          <cell r="Q1836">
            <v>83</v>
          </cell>
          <cell r="R1836">
            <v>53</v>
          </cell>
          <cell r="Y1836">
            <v>79</v>
          </cell>
          <cell r="Z1836">
            <v>52</v>
          </cell>
          <cell r="AC1836">
            <v>76</v>
          </cell>
          <cell r="AD1836">
            <v>49</v>
          </cell>
          <cell r="AE1836">
            <v>90</v>
          </cell>
          <cell r="AF1836">
            <v>57</v>
          </cell>
          <cell r="AG1836">
            <v>73</v>
          </cell>
          <cell r="AH1836">
            <v>55</v>
          </cell>
          <cell r="AM1836">
            <v>77</v>
          </cell>
          <cell r="AN1836">
            <v>64</v>
          </cell>
          <cell r="AS1836">
            <v>100</v>
          </cell>
          <cell r="AT1836">
            <v>71</v>
          </cell>
          <cell r="AU1836">
            <v>85</v>
          </cell>
          <cell r="AV1836">
            <v>57</v>
          </cell>
          <cell r="AY1836">
            <v>82</v>
          </cell>
          <cell r="AZ1836">
            <v>53</v>
          </cell>
        </row>
        <row r="1837">
          <cell r="B1837">
            <v>36768</v>
          </cell>
          <cell r="C1837">
            <v>72</v>
          </cell>
          <cell r="D1837">
            <v>54</v>
          </cell>
          <cell r="I1837">
            <v>78</v>
          </cell>
          <cell r="J1837">
            <v>55</v>
          </cell>
          <cell r="Q1837">
            <v>83</v>
          </cell>
          <cell r="R1837">
            <v>53</v>
          </cell>
          <cell r="Y1837">
            <v>78</v>
          </cell>
          <cell r="Z1837">
            <v>52</v>
          </cell>
          <cell r="AC1837">
            <v>76</v>
          </cell>
          <cell r="AD1837">
            <v>48</v>
          </cell>
          <cell r="AE1837">
            <v>90</v>
          </cell>
          <cell r="AF1837">
            <v>57</v>
          </cell>
          <cell r="AG1837">
            <v>73</v>
          </cell>
          <cell r="AH1837">
            <v>55</v>
          </cell>
          <cell r="AM1837">
            <v>77</v>
          </cell>
          <cell r="AN1837">
            <v>64</v>
          </cell>
          <cell r="AS1837">
            <v>99</v>
          </cell>
          <cell r="AT1837">
            <v>70</v>
          </cell>
          <cell r="AU1837">
            <v>85</v>
          </cell>
          <cell r="AV1837">
            <v>57</v>
          </cell>
          <cell r="AY1837">
            <v>81</v>
          </cell>
          <cell r="AZ1837">
            <v>53</v>
          </cell>
        </row>
        <row r="1838">
          <cell r="B1838">
            <v>36769</v>
          </cell>
          <cell r="C1838">
            <v>72</v>
          </cell>
          <cell r="D1838">
            <v>54</v>
          </cell>
          <cell r="I1838">
            <v>78</v>
          </cell>
          <cell r="J1838">
            <v>55</v>
          </cell>
          <cell r="Q1838">
            <v>82</v>
          </cell>
          <cell r="R1838">
            <v>52</v>
          </cell>
          <cell r="Y1838">
            <v>78</v>
          </cell>
          <cell r="Z1838">
            <v>51</v>
          </cell>
          <cell r="AC1838">
            <v>75</v>
          </cell>
          <cell r="AD1838">
            <v>48</v>
          </cell>
          <cell r="AE1838">
            <v>90</v>
          </cell>
          <cell r="AF1838">
            <v>57</v>
          </cell>
          <cell r="AG1838">
            <v>73</v>
          </cell>
          <cell r="AH1838">
            <v>55</v>
          </cell>
          <cell r="AM1838">
            <v>77</v>
          </cell>
          <cell r="AN1838">
            <v>64</v>
          </cell>
          <cell r="AS1838">
            <v>99</v>
          </cell>
          <cell r="AT1838">
            <v>70</v>
          </cell>
          <cell r="AU1838">
            <v>84</v>
          </cell>
          <cell r="AV1838">
            <v>56</v>
          </cell>
          <cell r="AY1838">
            <v>81</v>
          </cell>
          <cell r="AZ1838">
            <v>52</v>
          </cell>
        </row>
        <row r="1839">
          <cell r="B1839">
            <v>36770</v>
          </cell>
          <cell r="C1839">
            <v>72</v>
          </cell>
          <cell r="D1839">
            <v>54</v>
          </cell>
          <cell r="I1839">
            <v>78</v>
          </cell>
          <cell r="J1839">
            <v>55</v>
          </cell>
          <cell r="Q1839">
            <v>82</v>
          </cell>
          <cell r="R1839">
            <v>52</v>
          </cell>
          <cell r="Y1839">
            <v>77</v>
          </cell>
          <cell r="Z1839">
            <v>51</v>
          </cell>
          <cell r="AC1839">
            <v>75</v>
          </cell>
          <cell r="AD1839">
            <v>48</v>
          </cell>
          <cell r="AE1839">
            <v>90</v>
          </cell>
          <cell r="AF1839">
            <v>57</v>
          </cell>
          <cell r="AG1839">
            <v>73</v>
          </cell>
          <cell r="AH1839">
            <v>55</v>
          </cell>
          <cell r="AM1839">
            <v>77</v>
          </cell>
          <cell r="AN1839">
            <v>64</v>
          </cell>
          <cell r="AS1839">
            <v>99</v>
          </cell>
          <cell r="AT1839">
            <v>70</v>
          </cell>
          <cell r="AU1839">
            <v>84</v>
          </cell>
          <cell r="AV1839">
            <v>56</v>
          </cell>
          <cell r="AY1839">
            <v>81</v>
          </cell>
          <cell r="AZ1839">
            <v>52</v>
          </cell>
        </row>
        <row r="1840">
          <cell r="B1840">
            <v>36771</v>
          </cell>
          <cell r="C1840">
            <v>72</v>
          </cell>
          <cell r="D1840">
            <v>54</v>
          </cell>
          <cell r="I1840">
            <v>78</v>
          </cell>
          <cell r="J1840">
            <v>55</v>
          </cell>
          <cell r="Q1840">
            <v>81.5</v>
          </cell>
          <cell r="R1840">
            <v>52</v>
          </cell>
          <cell r="Y1840">
            <v>76.5</v>
          </cell>
          <cell r="Z1840">
            <v>50.5</v>
          </cell>
          <cell r="AC1840">
            <v>75</v>
          </cell>
          <cell r="AD1840">
            <v>47.5</v>
          </cell>
          <cell r="AE1840">
            <v>90</v>
          </cell>
          <cell r="AF1840">
            <v>57</v>
          </cell>
          <cell r="AG1840">
            <v>73</v>
          </cell>
          <cell r="AH1840">
            <v>55</v>
          </cell>
          <cell r="AM1840">
            <v>77</v>
          </cell>
          <cell r="AN1840">
            <v>64</v>
          </cell>
          <cell r="AS1840">
            <v>98.5</v>
          </cell>
          <cell r="AT1840">
            <v>70</v>
          </cell>
          <cell r="AU1840">
            <v>83.5</v>
          </cell>
          <cell r="AV1840">
            <v>55.5</v>
          </cell>
          <cell r="AY1840">
            <v>80.5</v>
          </cell>
          <cell r="AZ1840">
            <v>51.5</v>
          </cell>
        </row>
        <row r="1841">
          <cell r="B1841">
            <v>36772</v>
          </cell>
          <cell r="C1841">
            <v>72</v>
          </cell>
          <cell r="D1841">
            <v>54</v>
          </cell>
          <cell r="I1841">
            <v>78</v>
          </cell>
          <cell r="J1841">
            <v>55</v>
          </cell>
          <cell r="Q1841">
            <v>81</v>
          </cell>
          <cell r="R1841">
            <v>52</v>
          </cell>
          <cell r="Y1841">
            <v>76</v>
          </cell>
          <cell r="Z1841">
            <v>50</v>
          </cell>
          <cell r="AC1841">
            <v>75</v>
          </cell>
          <cell r="AD1841">
            <v>47</v>
          </cell>
          <cell r="AE1841">
            <v>90</v>
          </cell>
          <cell r="AF1841">
            <v>57</v>
          </cell>
          <cell r="AG1841">
            <v>73</v>
          </cell>
          <cell r="AH1841">
            <v>55</v>
          </cell>
          <cell r="AM1841">
            <v>77</v>
          </cell>
          <cell r="AN1841">
            <v>64</v>
          </cell>
          <cell r="AS1841">
            <v>98</v>
          </cell>
          <cell r="AT1841">
            <v>70</v>
          </cell>
          <cell r="AU1841">
            <v>83</v>
          </cell>
          <cell r="AV1841">
            <v>55</v>
          </cell>
          <cell r="AY1841">
            <v>80</v>
          </cell>
          <cell r="AZ1841">
            <v>51</v>
          </cell>
        </row>
        <row r="1842">
          <cell r="B1842">
            <v>36773</v>
          </cell>
          <cell r="C1842">
            <v>71</v>
          </cell>
          <cell r="D1842">
            <v>53</v>
          </cell>
          <cell r="I1842">
            <v>77</v>
          </cell>
          <cell r="J1842">
            <v>54</v>
          </cell>
          <cell r="Q1842">
            <v>81</v>
          </cell>
          <cell r="R1842">
            <v>51</v>
          </cell>
          <cell r="Y1842">
            <v>76</v>
          </cell>
          <cell r="Z1842">
            <v>50</v>
          </cell>
          <cell r="AC1842">
            <v>74</v>
          </cell>
          <cell r="AD1842">
            <v>47</v>
          </cell>
          <cell r="AE1842">
            <v>89</v>
          </cell>
          <cell r="AF1842">
            <v>57</v>
          </cell>
          <cell r="AG1842">
            <v>74</v>
          </cell>
          <cell r="AH1842">
            <v>55</v>
          </cell>
          <cell r="AM1842">
            <v>77</v>
          </cell>
          <cell r="AN1842">
            <v>64</v>
          </cell>
          <cell r="AS1842">
            <v>98</v>
          </cell>
          <cell r="AT1842">
            <v>69</v>
          </cell>
          <cell r="AU1842">
            <v>83</v>
          </cell>
          <cell r="AV1842">
            <v>55</v>
          </cell>
          <cell r="AY1842">
            <v>80</v>
          </cell>
          <cell r="AZ1842">
            <v>51</v>
          </cell>
        </row>
        <row r="1843">
          <cell r="B1843">
            <v>36774</v>
          </cell>
          <cell r="C1843">
            <v>71</v>
          </cell>
          <cell r="D1843">
            <v>53</v>
          </cell>
          <cell r="I1843">
            <v>77</v>
          </cell>
          <cell r="J1843">
            <v>54</v>
          </cell>
          <cell r="Q1843">
            <v>80</v>
          </cell>
          <cell r="R1843">
            <v>51</v>
          </cell>
          <cell r="Y1843">
            <v>75</v>
          </cell>
          <cell r="Z1843">
            <v>49</v>
          </cell>
          <cell r="AC1843">
            <v>74</v>
          </cell>
          <cell r="AD1843">
            <v>46</v>
          </cell>
          <cell r="AE1843">
            <v>89</v>
          </cell>
          <cell r="AF1843">
            <v>57</v>
          </cell>
          <cell r="AG1843">
            <v>74</v>
          </cell>
          <cell r="AH1843">
            <v>55</v>
          </cell>
          <cell r="AM1843">
            <v>77</v>
          </cell>
          <cell r="AN1843">
            <v>64</v>
          </cell>
          <cell r="AS1843">
            <v>97</v>
          </cell>
          <cell r="AT1843">
            <v>69</v>
          </cell>
          <cell r="AU1843">
            <v>82</v>
          </cell>
          <cell r="AV1843">
            <v>54</v>
          </cell>
          <cell r="AY1843">
            <v>79</v>
          </cell>
          <cell r="AZ1843">
            <v>50</v>
          </cell>
        </row>
        <row r="1844">
          <cell r="B1844">
            <v>36775</v>
          </cell>
          <cell r="C1844">
            <v>71</v>
          </cell>
          <cell r="D1844">
            <v>53</v>
          </cell>
          <cell r="I1844">
            <v>77</v>
          </cell>
          <cell r="J1844">
            <v>54</v>
          </cell>
          <cell r="Q1844">
            <v>80</v>
          </cell>
          <cell r="R1844">
            <v>51</v>
          </cell>
          <cell r="Y1844">
            <v>75</v>
          </cell>
          <cell r="Z1844">
            <v>49</v>
          </cell>
          <cell r="AC1844">
            <v>74</v>
          </cell>
          <cell r="AD1844">
            <v>46</v>
          </cell>
          <cell r="AE1844">
            <v>89</v>
          </cell>
          <cell r="AF1844">
            <v>57</v>
          </cell>
          <cell r="AG1844">
            <v>74</v>
          </cell>
          <cell r="AH1844">
            <v>55</v>
          </cell>
          <cell r="AM1844">
            <v>77</v>
          </cell>
          <cell r="AN1844">
            <v>64</v>
          </cell>
          <cell r="AS1844">
            <v>97</v>
          </cell>
          <cell r="AT1844">
            <v>69</v>
          </cell>
          <cell r="AU1844">
            <v>82</v>
          </cell>
          <cell r="AV1844">
            <v>54</v>
          </cell>
          <cell r="AY1844">
            <v>79</v>
          </cell>
          <cell r="AZ1844">
            <v>50</v>
          </cell>
        </row>
        <row r="1845">
          <cell r="B1845">
            <v>36776</v>
          </cell>
          <cell r="C1845">
            <v>71</v>
          </cell>
          <cell r="D1845">
            <v>53</v>
          </cell>
          <cell r="I1845">
            <v>77</v>
          </cell>
          <cell r="J1845">
            <v>54</v>
          </cell>
          <cell r="Q1845">
            <v>80</v>
          </cell>
          <cell r="R1845">
            <v>51</v>
          </cell>
          <cell r="Y1845">
            <v>75</v>
          </cell>
          <cell r="Z1845">
            <v>49</v>
          </cell>
          <cell r="AC1845">
            <v>74</v>
          </cell>
          <cell r="AD1845">
            <v>46</v>
          </cell>
          <cell r="AE1845">
            <v>89</v>
          </cell>
          <cell r="AF1845">
            <v>57</v>
          </cell>
          <cell r="AG1845">
            <v>74</v>
          </cell>
          <cell r="AH1845">
            <v>55</v>
          </cell>
          <cell r="AM1845">
            <v>77</v>
          </cell>
          <cell r="AN1845">
            <v>64</v>
          </cell>
          <cell r="AS1845">
            <v>97</v>
          </cell>
          <cell r="AT1845">
            <v>69</v>
          </cell>
          <cell r="AU1845">
            <v>82</v>
          </cell>
          <cell r="AV1845">
            <v>54</v>
          </cell>
          <cell r="AY1845">
            <v>79</v>
          </cell>
          <cell r="AZ1845">
            <v>50</v>
          </cell>
        </row>
        <row r="1846">
          <cell r="B1846">
            <v>36777</v>
          </cell>
          <cell r="C1846">
            <v>71</v>
          </cell>
          <cell r="D1846">
            <v>53</v>
          </cell>
          <cell r="I1846">
            <v>76</v>
          </cell>
          <cell r="J1846">
            <v>54</v>
          </cell>
          <cell r="Q1846">
            <v>79</v>
          </cell>
          <cell r="R1846">
            <v>50</v>
          </cell>
          <cell r="Y1846">
            <v>74</v>
          </cell>
          <cell r="Z1846">
            <v>49</v>
          </cell>
          <cell r="AC1846">
            <v>73</v>
          </cell>
          <cell r="AD1846">
            <v>46</v>
          </cell>
          <cell r="AE1846">
            <v>89</v>
          </cell>
          <cell r="AF1846">
            <v>57</v>
          </cell>
          <cell r="AG1846">
            <v>74</v>
          </cell>
          <cell r="AH1846">
            <v>55</v>
          </cell>
          <cell r="AM1846">
            <v>77</v>
          </cell>
          <cell r="AN1846">
            <v>64</v>
          </cell>
          <cell r="AS1846">
            <v>97</v>
          </cell>
          <cell r="AT1846">
            <v>68</v>
          </cell>
          <cell r="AU1846">
            <v>81</v>
          </cell>
          <cell r="AV1846">
            <v>53</v>
          </cell>
          <cell r="AY1846">
            <v>79</v>
          </cell>
          <cell r="AZ1846">
            <v>50</v>
          </cell>
        </row>
        <row r="1847">
          <cell r="B1847">
            <v>36778</v>
          </cell>
          <cell r="C1847">
            <v>70</v>
          </cell>
          <cell r="D1847">
            <v>52</v>
          </cell>
          <cell r="I1847">
            <v>76</v>
          </cell>
          <cell r="J1847">
            <v>53</v>
          </cell>
          <cell r="Q1847">
            <v>79</v>
          </cell>
          <cell r="R1847">
            <v>50</v>
          </cell>
          <cell r="Y1847">
            <v>74</v>
          </cell>
          <cell r="Z1847">
            <v>48</v>
          </cell>
          <cell r="AC1847">
            <v>73</v>
          </cell>
          <cell r="AD1847">
            <v>45</v>
          </cell>
          <cell r="AE1847">
            <v>88</v>
          </cell>
          <cell r="AF1847">
            <v>56</v>
          </cell>
          <cell r="AG1847">
            <v>74</v>
          </cell>
          <cell r="AH1847">
            <v>55</v>
          </cell>
          <cell r="AM1847">
            <v>77</v>
          </cell>
          <cell r="AN1847">
            <v>63</v>
          </cell>
          <cell r="AS1847">
            <v>96</v>
          </cell>
          <cell r="AT1847">
            <v>68</v>
          </cell>
          <cell r="AU1847">
            <v>81</v>
          </cell>
          <cell r="AV1847">
            <v>53</v>
          </cell>
          <cell r="AY1847">
            <v>78</v>
          </cell>
          <cell r="AZ1847">
            <v>49</v>
          </cell>
        </row>
        <row r="1848">
          <cell r="B1848">
            <v>36779</v>
          </cell>
          <cell r="C1848">
            <v>70</v>
          </cell>
          <cell r="D1848">
            <v>52</v>
          </cell>
          <cell r="I1848">
            <v>75.5</v>
          </cell>
          <cell r="J1848">
            <v>53</v>
          </cell>
          <cell r="Q1848">
            <v>78.5</v>
          </cell>
          <cell r="R1848">
            <v>49.5</v>
          </cell>
          <cell r="Y1848">
            <v>73.5</v>
          </cell>
          <cell r="Z1848">
            <v>48</v>
          </cell>
          <cell r="AC1848">
            <v>72.5</v>
          </cell>
          <cell r="AD1848">
            <v>45</v>
          </cell>
          <cell r="AE1848">
            <v>88</v>
          </cell>
          <cell r="AF1848">
            <v>56</v>
          </cell>
          <cell r="AG1848">
            <v>74</v>
          </cell>
          <cell r="AH1848">
            <v>55</v>
          </cell>
          <cell r="AM1848">
            <v>77</v>
          </cell>
          <cell r="AN1848">
            <v>63</v>
          </cell>
          <cell r="AS1848">
            <v>96</v>
          </cell>
          <cell r="AT1848">
            <v>67.5</v>
          </cell>
          <cell r="AU1848">
            <v>80.5</v>
          </cell>
          <cell r="AV1848">
            <v>52.5</v>
          </cell>
          <cell r="AY1848">
            <v>78</v>
          </cell>
          <cell r="AZ1848">
            <v>49</v>
          </cell>
        </row>
        <row r="1849">
          <cell r="B1849">
            <v>36780</v>
          </cell>
          <cell r="C1849">
            <v>70</v>
          </cell>
          <cell r="D1849">
            <v>52</v>
          </cell>
          <cell r="I1849">
            <v>75</v>
          </cell>
          <cell r="J1849">
            <v>53</v>
          </cell>
          <cell r="Q1849">
            <v>78</v>
          </cell>
          <cell r="R1849">
            <v>49</v>
          </cell>
          <cell r="Y1849">
            <v>73</v>
          </cell>
          <cell r="Z1849">
            <v>48</v>
          </cell>
          <cell r="AC1849">
            <v>72</v>
          </cell>
          <cell r="AD1849">
            <v>45</v>
          </cell>
          <cell r="AE1849">
            <v>88</v>
          </cell>
          <cell r="AF1849">
            <v>56</v>
          </cell>
          <cell r="AG1849">
            <v>74</v>
          </cell>
          <cell r="AH1849">
            <v>55</v>
          </cell>
          <cell r="AM1849">
            <v>77</v>
          </cell>
          <cell r="AN1849">
            <v>63</v>
          </cell>
          <cell r="AS1849">
            <v>96</v>
          </cell>
          <cell r="AT1849">
            <v>67</v>
          </cell>
          <cell r="AU1849">
            <v>80</v>
          </cell>
          <cell r="AV1849">
            <v>52</v>
          </cell>
          <cell r="AY1849">
            <v>78</v>
          </cell>
          <cell r="AZ1849">
            <v>49</v>
          </cell>
        </row>
        <row r="1850">
          <cell r="B1850">
            <v>36781</v>
          </cell>
          <cell r="C1850">
            <v>70</v>
          </cell>
          <cell r="D1850">
            <v>52</v>
          </cell>
          <cell r="I1850">
            <v>75</v>
          </cell>
          <cell r="J1850">
            <v>53</v>
          </cell>
          <cell r="Q1850">
            <v>78</v>
          </cell>
          <cell r="R1850">
            <v>49</v>
          </cell>
          <cell r="Y1850">
            <v>73</v>
          </cell>
          <cell r="Z1850">
            <v>48</v>
          </cell>
          <cell r="AC1850">
            <v>72</v>
          </cell>
          <cell r="AD1850">
            <v>45</v>
          </cell>
          <cell r="AE1850">
            <v>88</v>
          </cell>
          <cell r="AF1850">
            <v>56</v>
          </cell>
          <cell r="AG1850">
            <v>74</v>
          </cell>
          <cell r="AH1850">
            <v>55</v>
          </cell>
          <cell r="AM1850">
            <v>77</v>
          </cell>
          <cell r="AN1850">
            <v>63</v>
          </cell>
          <cell r="AS1850">
            <v>96</v>
          </cell>
          <cell r="AT1850">
            <v>67</v>
          </cell>
          <cell r="AU1850">
            <v>80</v>
          </cell>
          <cell r="AV1850">
            <v>52</v>
          </cell>
          <cell r="AY1850">
            <v>78</v>
          </cell>
          <cell r="AZ1850">
            <v>49</v>
          </cell>
        </row>
        <row r="1851">
          <cell r="B1851">
            <v>36782</v>
          </cell>
          <cell r="C1851">
            <v>70</v>
          </cell>
          <cell r="D1851">
            <v>52</v>
          </cell>
          <cell r="I1851">
            <v>75</v>
          </cell>
          <cell r="J1851">
            <v>53</v>
          </cell>
          <cell r="Q1851">
            <v>77</v>
          </cell>
          <cell r="R1851">
            <v>49</v>
          </cell>
          <cell r="Y1851">
            <v>72</v>
          </cell>
          <cell r="Z1851">
            <v>47</v>
          </cell>
          <cell r="AC1851">
            <v>71</v>
          </cell>
          <cell r="AD1851">
            <v>44</v>
          </cell>
          <cell r="AE1851">
            <v>88</v>
          </cell>
          <cell r="AF1851">
            <v>56</v>
          </cell>
          <cell r="AG1851">
            <v>74</v>
          </cell>
          <cell r="AH1851">
            <v>55</v>
          </cell>
          <cell r="AM1851">
            <v>77</v>
          </cell>
          <cell r="AN1851">
            <v>63</v>
          </cell>
          <cell r="AS1851">
            <v>95</v>
          </cell>
          <cell r="AT1851">
            <v>66</v>
          </cell>
          <cell r="AU1851">
            <v>79</v>
          </cell>
          <cell r="AV1851">
            <v>51</v>
          </cell>
          <cell r="AY1851">
            <v>77</v>
          </cell>
          <cell r="AZ1851">
            <v>48</v>
          </cell>
        </row>
        <row r="1852">
          <cell r="B1852">
            <v>36783</v>
          </cell>
          <cell r="C1852">
            <v>69</v>
          </cell>
          <cell r="D1852">
            <v>52</v>
          </cell>
          <cell r="I1852">
            <v>74</v>
          </cell>
          <cell r="J1852">
            <v>52</v>
          </cell>
          <cell r="Q1852">
            <v>77</v>
          </cell>
          <cell r="R1852">
            <v>48</v>
          </cell>
          <cell r="Y1852">
            <v>72</v>
          </cell>
          <cell r="Z1852">
            <v>47</v>
          </cell>
          <cell r="AC1852">
            <v>71</v>
          </cell>
          <cell r="AD1852">
            <v>44</v>
          </cell>
          <cell r="AE1852">
            <v>87</v>
          </cell>
          <cell r="AF1852">
            <v>55</v>
          </cell>
          <cell r="AG1852">
            <v>74</v>
          </cell>
          <cell r="AH1852">
            <v>55</v>
          </cell>
          <cell r="AM1852">
            <v>77</v>
          </cell>
          <cell r="AN1852">
            <v>63</v>
          </cell>
          <cell r="AS1852">
            <v>95</v>
          </cell>
          <cell r="AT1852">
            <v>66</v>
          </cell>
          <cell r="AU1852">
            <v>79</v>
          </cell>
          <cell r="AV1852">
            <v>51</v>
          </cell>
          <cell r="AY1852">
            <v>77</v>
          </cell>
          <cell r="AZ1852">
            <v>48</v>
          </cell>
        </row>
        <row r="1853">
          <cell r="B1853">
            <v>36784</v>
          </cell>
          <cell r="C1853">
            <v>69</v>
          </cell>
          <cell r="D1853">
            <v>52</v>
          </cell>
          <cell r="I1853">
            <v>74</v>
          </cell>
          <cell r="J1853">
            <v>52</v>
          </cell>
          <cell r="Q1853">
            <v>76</v>
          </cell>
          <cell r="R1853">
            <v>48</v>
          </cell>
          <cell r="Y1853">
            <v>71</v>
          </cell>
          <cell r="Z1853">
            <v>46</v>
          </cell>
          <cell r="AC1853">
            <v>70</v>
          </cell>
          <cell r="AD1853">
            <v>43</v>
          </cell>
          <cell r="AE1853">
            <v>87</v>
          </cell>
          <cell r="AF1853">
            <v>55</v>
          </cell>
          <cell r="AG1853">
            <v>74</v>
          </cell>
          <cell r="AH1853">
            <v>55</v>
          </cell>
          <cell r="AM1853">
            <v>77</v>
          </cell>
          <cell r="AN1853">
            <v>63</v>
          </cell>
          <cell r="AS1853">
            <v>94</v>
          </cell>
          <cell r="AT1853">
            <v>65</v>
          </cell>
          <cell r="AU1853">
            <v>78</v>
          </cell>
          <cell r="AV1853">
            <v>50</v>
          </cell>
          <cell r="AY1853">
            <v>76</v>
          </cell>
          <cell r="AZ1853">
            <v>47</v>
          </cell>
        </row>
        <row r="1854">
          <cell r="B1854">
            <v>36785</v>
          </cell>
          <cell r="C1854">
            <v>69</v>
          </cell>
          <cell r="D1854">
            <v>52</v>
          </cell>
          <cell r="I1854">
            <v>74</v>
          </cell>
          <cell r="J1854">
            <v>52</v>
          </cell>
          <cell r="Q1854">
            <v>76</v>
          </cell>
          <cell r="R1854">
            <v>48</v>
          </cell>
          <cell r="Y1854">
            <v>71</v>
          </cell>
          <cell r="Z1854">
            <v>46</v>
          </cell>
          <cell r="AC1854">
            <v>70</v>
          </cell>
          <cell r="AD1854">
            <v>43</v>
          </cell>
          <cell r="AE1854">
            <v>87</v>
          </cell>
          <cell r="AF1854">
            <v>55</v>
          </cell>
          <cell r="AG1854">
            <v>74</v>
          </cell>
          <cell r="AH1854">
            <v>55</v>
          </cell>
          <cell r="AM1854">
            <v>77</v>
          </cell>
          <cell r="AN1854">
            <v>63</v>
          </cell>
          <cell r="AS1854">
            <v>94</v>
          </cell>
          <cell r="AT1854">
            <v>65</v>
          </cell>
          <cell r="AU1854">
            <v>78</v>
          </cell>
          <cell r="AV1854">
            <v>50</v>
          </cell>
          <cell r="AY1854">
            <v>76</v>
          </cell>
          <cell r="AZ1854">
            <v>47</v>
          </cell>
        </row>
        <row r="1855">
          <cell r="B1855">
            <v>36786</v>
          </cell>
          <cell r="C1855">
            <v>69</v>
          </cell>
          <cell r="D1855">
            <v>52</v>
          </cell>
          <cell r="I1855">
            <v>74</v>
          </cell>
          <cell r="J1855">
            <v>52</v>
          </cell>
          <cell r="Q1855">
            <v>76</v>
          </cell>
          <cell r="R1855">
            <v>48</v>
          </cell>
          <cell r="Y1855">
            <v>71</v>
          </cell>
          <cell r="Z1855">
            <v>46</v>
          </cell>
          <cell r="AC1855">
            <v>70</v>
          </cell>
          <cell r="AD1855">
            <v>43</v>
          </cell>
          <cell r="AE1855">
            <v>87</v>
          </cell>
          <cell r="AF1855">
            <v>55</v>
          </cell>
          <cell r="AG1855">
            <v>74</v>
          </cell>
          <cell r="AH1855">
            <v>55</v>
          </cell>
          <cell r="AM1855">
            <v>77</v>
          </cell>
          <cell r="AN1855">
            <v>63</v>
          </cell>
          <cell r="AS1855">
            <v>94</v>
          </cell>
          <cell r="AT1855">
            <v>65</v>
          </cell>
          <cell r="AU1855">
            <v>78</v>
          </cell>
          <cell r="AV1855">
            <v>50</v>
          </cell>
          <cell r="AY1855">
            <v>76</v>
          </cell>
          <cell r="AZ1855">
            <v>47</v>
          </cell>
        </row>
        <row r="1856">
          <cell r="B1856">
            <v>36787</v>
          </cell>
          <cell r="C1856">
            <v>68</v>
          </cell>
          <cell r="D1856">
            <v>52</v>
          </cell>
          <cell r="I1856">
            <v>73</v>
          </cell>
          <cell r="J1856">
            <v>51</v>
          </cell>
          <cell r="Q1856">
            <v>75</v>
          </cell>
          <cell r="R1856">
            <v>47</v>
          </cell>
          <cell r="Y1856">
            <v>70</v>
          </cell>
          <cell r="Z1856">
            <v>45</v>
          </cell>
          <cell r="AC1856">
            <v>70</v>
          </cell>
          <cell r="AD1856">
            <v>42</v>
          </cell>
          <cell r="AE1856">
            <v>87</v>
          </cell>
          <cell r="AF1856">
            <v>55</v>
          </cell>
          <cell r="AG1856">
            <v>74</v>
          </cell>
          <cell r="AH1856">
            <v>55</v>
          </cell>
          <cell r="AM1856">
            <v>77</v>
          </cell>
          <cell r="AN1856">
            <v>63</v>
          </cell>
          <cell r="AS1856">
            <v>93</v>
          </cell>
          <cell r="AT1856">
            <v>65</v>
          </cell>
          <cell r="AU1856">
            <v>77</v>
          </cell>
          <cell r="AV1856">
            <v>49</v>
          </cell>
          <cell r="AY1856">
            <v>76</v>
          </cell>
          <cell r="AZ1856">
            <v>46</v>
          </cell>
        </row>
        <row r="1857">
          <cell r="B1857">
            <v>36788</v>
          </cell>
          <cell r="C1857">
            <v>68</v>
          </cell>
          <cell r="D1857">
            <v>51</v>
          </cell>
          <cell r="I1857">
            <v>73</v>
          </cell>
          <cell r="J1857">
            <v>51</v>
          </cell>
          <cell r="Q1857">
            <v>75</v>
          </cell>
          <cell r="R1857">
            <v>47</v>
          </cell>
          <cell r="Y1857">
            <v>70</v>
          </cell>
          <cell r="Z1857">
            <v>45</v>
          </cell>
          <cell r="AC1857">
            <v>69</v>
          </cell>
          <cell r="AD1857">
            <v>42</v>
          </cell>
          <cell r="AE1857">
            <v>86</v>
          </cell>
          <cell r="AF1857">
            <v>55</v>
          </cell>
          <cell r="AG1857">
            <v>73</v>
          </cell>
          <cell r="AH1857">
            <v>55</v>
          </cell>
          <cell r="AM1857">
            <v>76</v>
          </cell>
          <cell r="AN1857">
            <v>63</v>
          </cell>
          <cell r="AS1857">
            <v>93</v>
          </cell>
          <cell r="AT1857">
            <v>64</v>
          </cell>
          <cell r="AU1857">
            <v>77</v>
          </cell>
          <cell r="AV1857">
            <v>49</v>
          </cell>
          <cell r="AY1857">
            <v>75</v>
          </cell>
          <cell r="AZ1857">
            <v>46</v>
          </cell>
        </row>
        <row r="1858">
          <cell r="B1858">
            <v>36789</v>
          </cell>
          <cell r="C1858">
            <v>67</v>
          </cell>
          <cell r="D1858">
            <v>51</v>
          </cell>
          <cell r="I1858">
            <v>72</v>
          </cell>
          <cell r="J1858">
            <v>50</v>
          </cell>
          <cell r="Q1858">
            <v>74</v>
          </cell>
          <cell r="R1858">
            <v>46</v>
          </cell>
          <cell r="Y1858">
            <v>69</v>
          </cell>
          <cell r="Z1858">
            <v>44</v>
          </cell>
          <cell r="AC1858">
            <v>69</v>
          </cell>
          <cell r="AD1858">
            <v>41</v>
          </cell>
          <cell r="AE1858">
            <v>86</v>
          </cell>
          <cell r="AF1858">
            <v>55</v>
          </cell>
          <cell r="AG1858">
            <v>73</v>
          </cell>
          <cell r="AH1858">
            <v>55</v>
          </cell>
          <cell r="AM1858">
            <v>76</v>
          </cell>
          <cell r="AN1858">
            <v>63</v>
          </cell>
          <cell r="AS1858">
            <v>92</v>
          </cell>
          <cell r="AT1858">
            <v>64</v>
          </cell>
          <cell r="AU1858">
            <v>76</v>
          </cell>
          <cell r="AV1858">
            <v>48</v>
          </cell>
          <cell r="AY1858">
            <v>75</v>
          </cell>
          <cell r="AZ1858">
            <v>45</v>
          </cell>
        </row>
        <row r="1859">
          <cell r="B1859">
            <v>36790</v>
          </cell>
          <cell r="C1859">
            <v>67</v>
          </cell>
          <cell r="D1859">
            <v>51</v>
          </cell>
          <cell r="I1859">
            <v>72</v>
          </cell>
          <cell r="J1859">
            <v>50</v>
          </cell>
          <cell r="Q1859">
            <v>74</v>
          </cell>
          <cell r="R1859">
            <v>46</v>
          </cell>
          <cell r="Y1859">
            <v>69</v>
          </cell>
          <cell r="Z1859">
            <v>44</v>
          </cell>
          <cell r="AC1859">
            <v>69</v>
          </cell>
          <cell r="AD1859">
            <v>41</v>
          </cell>
          <cell r="AE1859">
            <v>86</v>
          </cell>
          <cell r="AF1859">
            <v>55</v>
          </cell>
          <cell r="AG1859">
            <v>73</v>
          </cell>
          <cell r="AH1859">
            <v>55</v>
          </cell>
          <cell r="AM1859">
            <v>76</v>
          </cell>
          <cell r="AN1859">
            <v>63</v>
          </cell>
          <cell r="AS1859">
            <v>92</v>
          </cell>
          <cell r="AT1859">
            <v>64</v>
          </cell>
          <cell r="AU1859">
            <v>76</v>
          </cell>
          <cell r="AV1859">
            <v>48</v>
          </cell>
          <cell r="AY1859">
            <v>75</v>
          </cell>
          <cell r="AZ1859">
            <v>45</v>
          </cell>
        </row>
        <row r="1860">
          <cell r="B1860">
            <v>36791</v>
          </cell>
          <cell r="C1860">
            <v>67</v>
          </cell>
          <cell r="D1860">
            <v>51</v>
          </cell>
          <cell r="I1860">
            <v>72</v>
          </cell>
          <cell r="J1860">
            <v>50</v>
          </cell>
          <cell r="Q1860">
            <v>74</v>
          </cell>
          <cell r="R1860">
            <v>46</v>
          </cell>
          <cell r="Y1860">
            <v>69</v>
          </cell>
          <cell r="Z1860">
            <v>44</v>
          </cell>
          <cell r="AC1860">
            <v>69</v>
          </cell>
          <cell r="AD1860">
            <v>41</v>
          </cell>
          <cell r="AE1860">
            <v>86</v>
          </cell>
          <cell r="AF1860">
            <v>55</v>
          </cell>
          <cell r="AG1860">
            <v>73</v>
          </cell>
          <cell r="AH1860">
            <v>55</v>
          </cell>
          <cell r="AM1860">
            <v>76</v>
          </cell>
          <cell r="AN1860">
            <v>63</v>
          </cell>
          <cell r="AS1860">
            <v>92</v>
          </cell>
          <cell r="AT1860">
            <v>64</v>
          </cell>
          <cell r="AU1860">
            <v>76</v>
          </cell>
          <cell r="AV1860">
            <v>48</v>
          </cell>
          <cell r="AY1860">
            <v>75</v>
          </cell>
          <cell r="AZ1860">
            <v>45</v>
          </cell>
        </row>
        <row r="1861">
          <cell r="B1861">
            <v>36792</v>
          </cell>
          <cell r="C1861">
            <v>67</v>
          </cell>
          <cell r="D1861">
            <v>51</v>
          </cell>
          <cell r="I1861">
            <v>72</v>
          </cell>
          <cell r="J1861">
            <v>50</v>
          </cell>
          <cell r="Q1861">
            <v>73</v>
          </cell>
          <cell r="R1861">
            <v>45</v>
          </cell>
          <cell r="Y1861">
            <v>68</v>
          </cell>
          <cell r="Z1861">
            <v>44</v>
          </cell>
          <cell r="AC1861">
            <v>68</v>
          </cell>
          <cell r="AD1861">
            <v>41</v>
          </cell>
          <cell r="AE1861">
            <v>85</v>
          </cell>
          <cell r="AF1861">
            <v>55</v>
          </cell>
          <cell r="AG1861">
            <v>73</v>
          </cell>
          <cell r="AH1861">
            <v>55</v>
          </cell>
          <cell r="AM1861">
            <v>76</v>
          </cell>
          <cell r="AN1861">
            <v>63</v>
          </cell>
          <cell r="AS1861">
            <v>91</v>
          </cell>
          <cell r="AT1861">
            <v>63</v>
          </cell>
          <cell r="AU1861">
            <v>75</v>
          </cell>
          <cell r="AV1861">
            <v>47</v>
          </cell>
          <cell r="AY1861">
            <v>74</v>
          </cell>
          <cell r="AZ1861">
            <v>44</v>
          </cell>
        </row>
        <row r="1862">
          <cell r="B1862">
            <v>36793</v>
          </cell>
          <cell r="C1862">
            <v>66</v>
          </cell>
          <cell r="D1862">
            <v>50</v>
          </cell>
          <cell r="I1862">
            <v>71</v>
          </cell>
          <cell r="J1862">
            <v>49</v>
          </cell>
          <cell r="Q1862">
            <v>73</v>
          </cell>
          <cell r="R1862">
            <v>45</v>
          </cell>
          <cell r="Y1862">
            <v>68</v>
          </cell>
          <cell r="Z1862">
            <v>43</v>
          </cell>
          <cell r="AC1862">
            <v>68</v>
          </cell>
          <cell r="AD1862">
            <v>40</v>
          </cell>
          <cell r="AE1862">
            <v>85</v>
          </cell>
          <cell r="AF1862">
            <v>54</v>
          </cell>
          <cell r="AG1862">
            <v>73</v>
          </cell>
          <cell r="AH1862">
            <v>54</v>
          </cell>
          <cell r="AM1862">
            <v>76</v>
          </cell>
          <cell r="AN1862">
            <v>62</v>
          </cell>
          <cell r="AS1862">
            <v>91</v>
          </cell>
          <cell r="AT1862">
            <v>63</v>
          </cell>
          <cell r="AU1862">
            <v>75</v>
          </cell>
          <cell r="AV1862">
            <v>47</v>
          </cell>
          <cell r="AY1862">
            <v>74</v>
          </cell>
          <cell r="AZ1862">
            <v>44</v>
          </cell>
        </row>
        <row r="1863">
          <cell r="B1863">
            <v>36794</v>
          </cell>
          <cell r="C1863">
            <v>66</v>
          </cell>
          <cell r="D1863">
            <v>50</v>
          </cell>
          <cell r="I1863">
            <v>71</v>
          </cell>
          <cell r="J1863">
            <v>49</v>
          </cell>
          <cell r="Q1863">
            <v>72</v>
          </cell>
          <cell r="R1863">
            <v>44</v>
          </cell>
          <cell r="Y1863">
            <v>67</v>
          </cell>
          <cell r="Z1863">
            <v>43</v>
          </cell>
          <cell r="AC1863">
            <v>67</v>
          </cell>
          <cell r="AD1863">
            <v>40</v>
          </cell>
          <cell r="AE1863">
            <v>84</v>
          </cell>
          <cell r="AF1863">
            <v>54</v>
          </cell>
          <cell r="AG1863">
            <v>73</v>
          </cell>
          <cell r="AH1863">
            <v>54</v>
          </cell>
          <cell r="AM1863">
            <v>76</v>
          </cell>
          <cell r="AN1863">
            <v>62</v>
          </cell>
          <cell r="AS1863">
            <v>90</v>
          </cell>
          <cell r="AT1863">
            <v>62</v>
          </cell>
          <cell r="AU1863">
            <v>74</v>
          </cell>
          <cell r="AV1863">
            <v>46</v>
          </cell>
          <cell r="AY1863">
            <v>73</v>
          </cell>
          <cell r="AZ1863">
            <v>43</v>
          </cell>
        </row>
        <row r="1864">
          <cell r="B1864">
            <v>36795</v>
          </cell>
          <cell r="C1864">
            <v>66</v>
          </cell>
          <cell r="D1864">
            <v>50</v>
          </cell>
          <cell r="I1864">
            <v>71</v>
          </cell>
          <cell r="J1864">
            <v>49</v>
          </cell>
          <cell r="Q1864">
            <v>72</v>
          </cell>
          <cell r="R1864">
            <v>44</v>
          </cell>
          <cell r="Y1864">
            <v>67</v>
          </cell>
          <cell r="Z1864">
            <v>43</v>
          </cell>
          <cell r="AC1864">
            <v>67</v>
          </cell>
          <cell r="AD1864">
            <v>40</v>
          </cell>
          <cell r="AE1864">
            <v>84</v>
          </cell>
          <cell r="AF1864">
            <v>54</v>
          </cell>
          <cell r="AG1864">
            <v>73</v>
          </cell>
          <cell r="AH1864">
            <v>54</v>
          </cell>
          <cell r="AM1864">
            <v>76</v>
          </cell>
          <cell r="AN1864">
            <v>62</v>
          </cell>
          <cell r="AS1864">
            <v>90</v>
          </cell>
          <cell r="AT1864">
            <v>62</v>
          </cell>
          <cell r="AU1864">
            <v>74</v>
          </cell>
          <cell r="AV1864">
            <v>46</v>
          </cell>
          <cell r="AY1864">
            <v>73</v>
          </cell>
          <cell r="AZ1864">
            <v>43</v>
          </cell>
        </row>
        <row r="1865">
          <cell r="B1865">
            <v>36796</v>
          </cell>
          <cell r="C1865">
            <v>66</v>
          </cell>
          <cell r="D1865">
            <v>50</v>
          </cell>
          <cell r="I1865">
            <v>71</v>
          </cell>
          <cell r="J1865">
            <v>49</v>
          </cell>
          <cell r="Q1865">
            <v>72</v>
          </cell>
          <cell r="R1865">
            <v>44</v>
          </cell>
          <cell r="Y1865">
            <v>67</v>
          </cell>
          <cell r="Z1865">
            <v>43</v>
          </cell>
          <cell r="AC1865">
            <v>67</v>
          </cell>
          <cell r="AD1865">
            <v>40</v>
          </cell>
          <cell r="AE1865">
            <v>84</v>
          </cell>
          <cell r="AF1865">
            <v>54</v>
          </cell>
          <cell r="AG1865">
            <v>73</v>
          </cell>
          <cell r="AH1865">
            <v>54</v>
          </cell>
          <cell r="AM1865">
            <v>76</v>
          </cell>
          <cell r="AN1865">
            <v>62</v>
          </cell>
          <cell r="AS1865">
            <v>90</v>
          </cell>
          <cell r="AT1865">
            <v>62</v>
          </cell>
          <cell r="AU1865">
            <v>74</v>
          </cell>
          <cell r="AV1865">
            <v>46</v>
          </cell>
          <cell r="AY1865">
            <v>73</v>
          </cell>
          <cell r="AZ1865">
            <v>43</v>
          </cell>
        </row>
        <row r="1866">
          <cell r="B1866">
            <v>36797</v>
          </cell>
          <cell r="C1866">
            <v>65</v>
          </cell>
          <cell r="D1866">
            <v>50</v>
          </cell>
          <cell r="I1866">
            <v>70</v>
          </cell>
          <cell r="J1866">
            <v>49</v>
          </cell>
          <cell r="Q1866">
            <v>71</v>
          </cell>
          <cell r="R1866">
            <v>44</v>
          </cell>
          <cell r="Y1866">
            <v>67</v>
          </cell>
          <cell r="Z1866">
            <v>42</v>
          </cell>
          <cell r="AC1866">
            <v>66</v>
          </cell>
          <cell r="AD1866">
            <v>39</v>
          </cell>
          <cell r="AE1866">
            <v>84</v>
          </cell>
          <cell r="AF1866">
            <v>54</v>
          </cell>
          <cell r="AG1866">
            <v>73</v>
          </cell>
          <cell r="AH1866">
            <v>54</v>
          </cell>
          <cell r="AM1866">
            <v>76</v>
          </cell>
          <cell r="AN1866">
            <v>62</v>
          </cell>
          <cell r="AS1866">
            <v>89</v>
          </cell>
          <cell r="AT1866">
            <v>61</v>
          </cell>
          <cell r="AU1866">
            <v>73</v>
          </cell>
          <cell r="AV1866">
            <v>46</v>
          </cell>
          <cell r="AY1866">
            <v>72</v>
          </cell>
          <cell r="AZ1866">
            <v>42</v>
          </cell>
        </row>
        <row r="1867">
          <cell r="B1867">
            <v>36798</v>
          </cell>
          <cell r="C1867">
            <v>65</v>
          </cell>
          <cell r="D1867">
            <v>49</v>
          </cell>
          <cell r="I1867">
            <v>70</v>
          </cell>
          <cell r="J1867">
            <v>48</v>
          </cell>
          <cell r="Q1867">
            <v>71</v>
          </cell>
          <cell r="R1867">
            <v>43</v>
          </cell>
          <cell r="Y1867">
            <v>66</v>
          </cell>
          <cell r="Z1867">
            <v>42</v>
          </cell>
          <cell r="AC1867">
            <v>66</v>
          </cell>
          <cell r="AD1867">
            <v>39</v>
          </cell>
          <cell r="AE1867">
            <v>83</v>
          </cell>
          <cell r="AF1867">
            <v>53</v>
          </cell>
          <cell r="AG1867">
            <v>72</v>
          </cell>
          <cell r="AH1867">
            <v>54</v>
          </cell>
          <cell r="AM1867">
            <v>76</v>
          </cell>
          <cell r="AN1867">
            <v>61</v>
          </cell>
          <cell r="AS1867">
            <v>89</v>
          </cell>
          <cell r="AT1867">
            <v>61</v>
          </cell>
          <cell r="AU1867">
            <v>73</v>
          </cell>
          <cell r="AV1867">
            <v>45</v>
          </cell>
          <cell r="AY1867">
            <v>72</v>
          </cell>
          <cell r="AZ1867">
            <v>42</v>
          </cell>
        </row>
        <row r="1868">
          <cell r="B1868">
            <v>36799</v>
          </cell>
          <cell r="C1868">
            <v>64</v>
          </cell>
          <cell r="D1868">
            <v>49</v>
          </cell>
          <cell r="I1868">
            <v>69</v>
          </cell>
          <cell r="J1868">
            <v>48</v>
          </cell>
          <cell r="Q1868">
            <v>70</v>
          </cell>
          <cell r="R1868">
            <v>43</v>
          </cell>
          <cell r="Y1868">
            <v>66</v>
          </cell>
          <cell r="Z1868">
            <v>41</v>
          </cell>
          <cell r="AC1868">
            <v>65</v>
          </cell>
          <cell r="AD1868">
            <v>38</v>
          </cell>
          <cell r="AE1868">
            <v>83</v>
          </cell>
          <cell r="AF1868">
            <v>53</v>
          </cell>
          <cell r="AG1868">
            <v>72</v>
          </cell>
          <cell r="AH1868">
            <v>54</v>
          </cell>
          <cell r="AM1868">
            <v>76</v>
          </cell>
          <cell r="AN1868">
            <v>61</v>
          </cell>
          <cell r="AS1868">
            <v>88</v>
          </cell>
          <cell r="AT1868">
            <v>60</v>
          </cell>
          <cell r="AU1868">
            <v>72</v>
          </cell>
          <cell r="AV1868">
            <v>45</v>
          </cell>
          <cell r="AY1868">
            <v>71</v>
          </cell>
          <cell r="AZ1868">
            <v>41</v>
          </cell>
        </row>
        <row r="1869">
          <cell r="B1869">
            <v>36800</v>
          </cell>
          <cell r="C1869">
            <v>64</v>
          </cell>
          <cell r="D1869">
            <v>49</v>
          </cell>
          <cell r="I1869">
            <v>69</v>
          </cell>
          <cell r="J1869">
            <v>48</v>
          </cell>
          <cell r="Q1869">
            <v>70</v>
          </cell>
          <cell r="R1869">
            <v>43</v>
          </cell>
          <cell r="Y1869">
            <v>66</v>
          </cell>
          <cell r="Z1869">
            <v>41</v>
          </cell>
          <cell r="AC1869">
            <v>65</v>
          </cell>
          <cell r="AD1869">
            <v>38</v>
          </cell>
          <cell r="AE1869">
            <v>83</v>
          </cell>
          <cell r="AF1869">
            <v>53</v>
          </cell>
          <cell r="AG1869">
            <v>72</v>
          </cell>
          <cell r="AH1869">
            <v>54</v>
          </cell>
          <cell r="AM1869">
            <v>76</v>
          </cell>
          <cell r="AN1869">
            <v>61</v>
          </cell>
          <cell r="AS1869">
            <v>88</v>
          </cell>
          <cell r="AT1869">
            <v>60</v>
          </cell>
          <cell r="AU1869">
            <v>72</v>
          </cell>
          <cell r="AV1869">
            <v>45</v>
          </cell>
          <cell r="AY1869">
            <v>71</v>
          </cell>
          <cell r="AZ1869">
            <v>41</v>
          </cell>
        </row>
        <row r="1870">
          <cell r="B1870">
            <v>36801</v>
          </cell>
          <cell r="C1870">
            <v>64</v>
          </cell>
          <cell r="D1870">
            <v>49</v>
          </cell>
          <cell r="I1870">
            <v>69</v>
          </cell>
          <cell r="J1870">
            <v>48</v>
          </cell>
          <cell r="Q1870">
            <v>70</v>
          </cell>
          <cell r="R1870">
            <v>43</v>
          </cell>
          <cell r="Y1870">
            <v>66</v>
          </cell>
          <cell r="Z1870">
            <v>41</v>
          </cell>
          <cell r="AC1870">
            <v>65</v>
          </cell>
          <cell r="AD1870">
            <v>38</v>
          </cell>
          <cell r="AE1870">
            <v>83</v>
          </cell>
          <cell r="AF1870">
            <v>53</v>
          </cell>
          <cell r="AG1870">
            <v>72</v>
          </cell>
          <cell r="AH1870">
            <v>54</v>
          </cell>
          <cell r="AM1870">
            <v>76</v>
          </cell>
          <cell r="AN1870">
            <v>61</v>
          </cell>
          <cell r="AS1870">
            <v>88</v>
          </cell>
          <cell r="AT1870">
            <v>60</v>
          </cell>
          <cell r="AU1870">
            <v>72</v>
          </cell>
          <cell r="AV1870">
            <v>45</v>
          </cell>
          <cell r="AY1870">
            <v>71</v>
          </cell>
          <cell r="AZ1870">
            <v>41</v>
          </cell>
        </row>
        <row r="1871">
          <cell r="B1871">
            <v>36802</v>
          </cell>
          <cell r="C1871">
            <v>63</v>
          </cell>
          <cell r="D1871">
            <v>48</v>
          </cell>
          <cell r="I1871">
            <v>68</v>
          </cell>
          <cell r="J1871">
            <v>48</v>
          </cell>
          <cell r="Q1871">
            <v>69</v>
          </cell>
          <cell r="R1871">
            <v>42</v>
          </cell>
          <cell r="Y1871">
            <v>65</v>
          </cell>
          <cell r="Z1871">
            <v>41</v>
          </cell>
          <cell r="AC1871">
            <v>64</v>
          </cell>
          <cell r="AD1871">
            <v>38</v>
          </cell>
          <cell r="AE1871">
            <v>82</v>
          </cell>
          <cell r="AF1871">
            <v>53</v>
          </cell>
          <cell r="AG1871">
            <v>72</v>
          </cell>
          <cell r="AH1871">
            <v>54</v>
          </cell>
          <cell r="AM1871">
            <v>76</v>
          </cell>
          <cell r="AN1871">
            <v>61</v>
          </cell>
          <cell r="AS1871">
            <v>87</v>
          </cell>
          <cell r="AT1871">
            <v>59</v>
          </cell>
          <cell r="AU1871">
            <v>71</v>
          </cell>
          <cell r="AV1871">
            <v>44</v>
          </cell>
          <cell r="AY1871">
            <v>70</v>
          </cell>
          <cell r="AZ1871">
            <v>40</v>
          </cell>
        </row>
        <row r="1872">
          <cell r="B1872">
            <v>36803</v>
          </cell>
          <cell r="C1872">
            <v>63</v>
          </cell>
          <cell r="D1872">
            <v>48</v>
          </cell>
          <cell r="I1872">
            <v>68</v>
          </cell>
          <cell r="J1872">
            <v>47</v>
          </cell>
          <cell r="Q1872">
            <v>69</v>
          </cell>
          <cell r="R1872">
            <v>42</v>
          </cell>
          <cell r="Y1872">
            <v>65</v>
          </cell>
          <cell r="Z1872">
            <v>40</v>
          </cell>
          <cell r="AC1872">
            <v>64</v>
          </cell>
          <cell r="AD1872">
            <v>37</v>
          </cell>
          <cell r="AE1872">
            <v>82</v>
          </cell>
          <cell r="AF1872">
            <v>52</v>
          </cell>
          <cell r="AG1872">
            <v>72</v>
          </cell>
          <cell r="AH1872">
            <v>53</v>
          </cell>
          <cell r="AM1872">
            <v>75</v>
          </cell>
          <cell r="AN1872">
            <v>61</v>
          </cell>
          <cell r="AS1872">
            <v>87</v>
          </cell>
          <cell r="AT1872">
            <v>59</v>
          </cell>
          <cell r="AU1872">
            <v>71</v>
          </cell>
          <cell r="AV1872">
            <v>44</v>
          </cell>
          <cell r="AY1872">
            <v>70</v>
          </cell>
          <cell r="AZ1872">
            <v>40</v>
          </cell>
        </row>
        <row r="1873">
          <cell r="B1873">
            <v>36804</v>
          </cell>
          <cell r="C1873">
            <v>62</v>
          </cell>
          <cell r="D1873">
            <v>47</v>
          </cell>
          <cell r="I1873">
            <v>67</v>
          </cell>
          <cell r="J1873">
            <v>47</v>
          </cell>
          <cell r="Q1873">
            <v>68</v>
          </cell>
          <cell r="R1873">
            <v>41</v>
          </cell>
          <cell r="Y1873">
            <v>64</v>
          </cell>
          <cell r="Z1873">
            <v>40</v>
          </cell>
          <cell r="AC1873">
            <v>63</v>
          </cell>
          <cell r="AD1873">
            <v>37</v>
          </cell>
          <cell r="AE1873">
            <v>81</v>
          </cell>
          <cell r="AF1873">
            <v>52</v>
          </cell>
          <cell r="AG1873">
            <v>72</v>
          </cell>
          <cell r="AH1873">
            <v>53</v>
          </cell>
          <cell r="AM1873">
            <v>75</v>
          </cell>
          <cell r="AN1873">
            <v>61</v>
          </cell>
          <cell r="AS1873">
            <v>86</v>
          </cell>
          <cell r="AT1873">
            <v>58</v>
          </cell>
          <cell r="AU1873">
            <v>70</v>
          </cell>
          <cell r="AV1873">
            <v>43</v>
          </cell>
          <cell r="AY1873">
            <v>69</v>
          </cell>
          <cell r="AZ1873">
            <v>39</v>
          </cell>
        </row>
        <row r="1874">
          <cell r="B1874">
            <v>36805</v>
          </cell>
          <cell r="C1874">
            <v>62</v>
          </cell>
          <cell r="D1874">
            <v>47</v>
          </cell>
          <cell r="I1874">
            <v>67</v>
          </cell>
          <cell r="J1874">
            <v>47</v>
          </cell>
          <cell r="Q1874">
            <v>68</v>
          </cell>
          <cell r="R1874">
            <v>41</v>
          </cell>
          <cell r="Y1874">
            <v>64</v>
          </cell>
          <cell r="Z1874">
            <v>40</v>
          </cell>
          <cell r="AC1874">
            <v>63</v>
          </cell>
          <cell r="AD1874">
            <v>37</v>
          </cell>
          <cell r="AE1874">
            <v>81</v>
          </cell>
          <cell r="AF1874">
            <v>52</v>
          </cell>
          <cell r="AG1874">
            <v>72</v>
          </cell>
          <cell r="AH1874">
            <v>53</v>
          </cell>
          <cell r="AM1874">
            <v>75</v>
          </cell>
          <cell r="AN1874">
            <v>61</v>
          </cell>
          <cell r="AS1874">
            <v>86</v>
          </cell>
          <cell r="AT1874">
            <v>58</v>
          </cell>
          <cell r="AU1874">
            <v>70</v>
          </cell>
          <cell r="AV1874">
            <v>43</v>
          </cell>
          <cell r="AY1874">
            <v>69</v>
          </cell>
          <cell r="AZ1874">
            <v>39</v>
          </cell>
        </row>
        <row r="1875">
          <cell r="B1875">
            <v>36806</v>
          </cell>
          <cell r="C1875">
            <v>62</v>
          </cell>
          <cell r="D1875">
            <v>47</v>
          </cell>
          <cell r="I1875">
            <v>67</v>
          </cell>
          <cell r="J1875">
            <v>47</v>
          </cell>
          <cell r="Q1875">
            <v>68</v>
          </cell>
          <cell r="R1875">
            <v>41</v>
          </cell>
          <cell r="Y1875">
            <v>64</v>
          </cell>
          <cell r="Z1875">
            <v>40</v>
          </cell>
          <cell r="AC1875">
            <v>63</v>
          </cell>
          <cell r="AD1875">
            <v>37</v>
          </cell>
          <cell r="AE1875">
            <v>81</v>
          </cell>
          <cell r="AF1875">
            <v>52</v>
          </cell>
          <cell r="AG1875">
            <v>72</v>
          </cell>
          <cell r="AH1875">
            <v>53</v>
          </cell>
          <cell r="AM1875">
            <v>75</v>
          </cell>
          <cell r="AN1875">
            <v>61</v>
          </cell>
          <cell r="AS1875">
            <v>86</v>
          </cell>
          <cell r="AT1875">
            <v>58</v>
          </cell>
          <cell r="AU1875">
            <v>70</v>
          </cell>
          <cell r="AV1875">
            <v>43</v>
          </cell>
          <cell r="AY1875">
            <v>69</v>
          </cell>
          <cell r="AZ1875">
            <v>39</v>
          </cell>
        </row>
        <row r="1876">
          <cell r="B1876">
            <v>36807</v>
          </cell>
          <cell r="C1876">
            <v>62</v>
          </cell>
          <cell r="D1876">
            <v>47</v>
          </cell>
          <cell r="I1876">
            <v>66</v>
          </cell>
          <cell r="J1876">
            <v>47</v>
          </cell>
          <cell r="Q1876">
            <v>67</v>
          </cell>
          <cell r="R1876">
            <v>41</v>
          </cell>
          <cell r="Y1876">
            <v>63</v>
          </cell>
          <cell r="Z1876">
            <v>39</v>
          </cell>
          <cell r="AC1876">
            <v>62</v>
          </cell>
          <cell r="AD1876">
            <v>36</v>
          </cell>
          <cell r="AE1876">
            <v>80</v>
          </cell>
          <cell r="AF1876">
            <v>52</v>
          </cell>
          <cell r="AG1876">
            <v>72</v>
          </cell>
          <cell r="AH1876">
            <v>53</v>
          </cell>
          <cell r="AM1876">
            <v>75</v>
          </cell>
          <cell r="AN1876">
            <v>61</v>
          </cell>
          <cell r="AS1876">
            <v>85</v>
          </cell>
          <cell r="AT1876">
            <v>57</v>
          </cell>
          <cell r="AU1876">
            <v>69</v>
          </cell>
          <cell r="AV1876">
            <v>42</v>
          </cell>
          <cell r="AY1876">
            <v>69</v>
          </cell>
          <cell r="AZ1876">
            <v>39</v>
          </cell>
        </row>
        <row r="1877">
          <cell r="B1877">
            <v>36808</v>
          </cell>
          <cell r="C1877">
            <v>61</v>
          </cell>
          <cell r="D1877">
            <v>46</v>
          </cell>
          <cell r="I1877">
            <v>66</v>
          </cell>
          <cell r="J1877">
            <v>46</v>
          </cell>
          <cell r="Q1877">
            <v>67</v>
          </cell>
          <cell r="R1877">
            <v>40</v>
          </cell>
          <cell r="Y1877">
            <v>63</v>
          </cell>
          <cell r="Z1877">
            <v>39</v>
          </cell>
          <cell r="AC1877">
            <v>62</v>
          </cell>
          <cell r="AD1877">
            <v>36</v>
          </cell>
          <cell r="AE1877">
            <v>80</v>
          </cell>
          <cell r="AF1877">
            <v>51</v>
          </cell>
          <cell r="AG1877">
            <v>71</v>
          </cell>
          <cell r="AH1877">
            <v>52</v>
          </cell>
          <cell r="AM1877">
            <v>75</v>
          </cell>
          <cell r="AN1877">
            <v>60</v>
          </cell>
          <cell r="AS1877">
            <v>85</v>
          </cell>
          <cell r="AT1877">
            <v>57</v>
          </cell>
          <cell r="AU1877">
            <v>69</v>
          </cell>
          <cell r="AV1877">
            <v>42</v>
          </cell>
          <cell r="AY1877">
            <v>68</v>
          </cell>
          <cell r="AZ1877">
            <v>38</v>
          </cell>
        </row>
        <row r="1878">
          <cell r="B1878">
            <v>36809</v>
          </cell>
          <cell r="C1878">
            <v>61</v>
          </cell>
          <cell r="D1878">
            <v>46</v>
          </cell>
          <cell r="I1878">
            <v>65</v>
          </cell>
          <cell r="J1878">
            <v>46</v>
          </cell>
          <cell r="Q1878">
            <v>66</v>
          </cell>
          <cell r="R1878">
            <v>40</v>
          </cell>
          <cell r="Y1878">
            <v>62</v>
          </cell>
          <cell r="Z1878">
            <v>38</v>
          </cell>
          <cell r="AC1878">
            <v>61</v>
          </cell>
          <cell r="AD1878">
            <v>35</v>
          </cell>
          <cell r="AE1878">
            <v>79</v>
          </cell>
          <cell r="AF1878">
            <v>51</v>
          </cell>
          <cell r="AG1878">
            <v>71</v>
          </cell>
          <cell r="AH1878">
            <v>52</v>
          </cell>
          <cell r="AM1878">
            <v>75</v>
          </cell>
          <cell r="AN1878">
            <v>60</v>
          </cell>
          <cell r="AS1878">
            <v>84</v>
          </cell>
          <cell r="AT1878">
            <v>56</v>
          </cell>
          <cell r="AU1878">
            <v>68</v>
          </cell>
          <cell r="AV1878">
            <v>41</v>
          </cell>
          <cell r="AY1878">
            <v>68</v>
          </cell>
          <cell r="AZ1878">
            <v>38</v>
          </cell>
        </row>
        <row r="1879">
          <cell r="B1879">
            <v>36810</v>
          </cell>
          <cell r="C1879">
            <v>61</v>
          </cell>
          <cell r="D1879">
            <v>46</v>
          </cell>
          <cell r="I1879">
            <v>65</v>
          </cell>
          <cell r="J1879">
            <v>46</v>
          </cell>
          <cell r="Q1879">
            <v>66</v>
          </cell>
          <cell r="R1879">
            <v>40</v>
          </cell>
          <cell r="Y1879">
            <v>62</v>
          </cell>
          <cell r="Z1879">
            <v>38</v>
          </cell>
          <cell r="AC1879">
            <v>61</v>
          </cell>
          <cell r="AD1879">
            <v>35</v>
          </cell>
          <cell r="AE1879">
            <v>79</v>
          </cell>
          <cell r="AF1879">
            <v>51</v>
          </cell>
          <cell r="AG1879">
            <v>71</v>
          </cell>
          <cell r="AH1879">
            <v>52</v>
          </cell>
          <cell r="AM1879">
            <v>75</v>
          </cell>
          <cell r="AN1879">
            <v>60</v>
          </cell>
          <cell r="AS1879">
            <v>84</v>
          </cell>
          <cell r="AT1879">
            <v>56</v>
          </cell>
          <cell r="AU1879">
            <v>68</v>
          </cell>
          <cell r="AV1879">
            <v>41</v>
          </cell>
          <cell r="AY1879">
            <v>68</v>
          </cell>
          <cell r="AZ1879">
            <v>38</v>
          </cell>
        </row>
        <row r="1880">
          <cell r="B1880">
            <v>36811</v>
          </cell>
          <cell r="C1880">
            <v>61</v>
          </cell>
          <cell r="D1880">
            <v>46</v>
          </cell>
          <cell r="I1880">
            <v>65</v>
          </cell>
          <cell r="J1880">
            <v>46</v>
          </cell>
          <cell r="Q1880">
            <v>66</v>
          </cell>
          <cell r="R1880">
            <v>40</v>
          </cell>
          <cell r="Y1880">
            <v>62</v>
          </cell>
          <cell r="Z1880">
            <v>38</v>
          </cell>
          <cell r="AC1880">
            <v>61</v>
          </cell>
          <cell r="AD1880">
            <v>35</v>
          </cell>
          <cell r="AE1880">
            <v>79</v>
          </cell>
          <cell r="AF1880">
            <v>51</v>
          </cell>
          <cell r="AG1880">
            <v>71</v>
          </cell>
          <cell r="AH1880">
            <v>52</v>
          </cell>
          <cell r="AM1880">
            <v>75</v>
          </cell>
          <cell r="AN1880">
            <v>60</v>
          </cell>
          <cell r="AS1880">
            <v>83</v>
          </cell>
          <cell r="AT1880">
            <v>55</v>
          </cell>
          <cell r="AU1880">
            <v>67</v>
          </cell>
          <cell r="AV1880">
            <v>41</v>
          </cell>
          <cell r="AY1880">
            <v>67</v>
          </cell>
          <cell r="AZ1880">
            <v>38</v>
          </cell>
        </row>
        <row r="1881">
          <cell r="B1881">
            <v>36812</v>
          </cell>
          <cell r="C1881">
            <v>60</v>
          </cell>
          <cell r="D1881">
            <v>46</v>
          </cell>
          <cell r="I1881">
            <v>64</v>
          </cell>
          <cell r="J1881">
            <v>45</v>
          </cell>
          <cell r="Q1881">
            <v>65</v>
          </cell>
          <cell r="R1881">
            <v>39</v>
          </cell>
          <cell r="Y1881">
            <v>61</v>
          </cell>
          <cell r="Z1881">
            <v>38</v>
          </cell>
          <cell r="AC1881">
            <v>60</v>
          </cell>
          <cell r="AD1881">
            <v>34</v>
          </cell>
          <cell r="AE1881">
            <v>78</v>
          </cell>
          <cell r="AF1881">
            <v>51</v>
          </cell>
          <cell r="AG1881">
            <v>71</v>
          </cell>
          <cell r="AH1881">
            <v>52</v>
          </cell>
          <cell r="AM1881">
            <v>75</v>
          </cell>
          <cell r="AN1881">
            <v>60</v>
          </cell>
          <cell r="AS1881">
            <v>83</v>
          </cell>
          <cell r="AT1881">
            <v>55</v>
          </cell>
          <cell r="AU1881">
            <v>67</v>
          </cell>
          <cell r="AV1881">
            <v>41</v>
          </cell>
          <cell r="AY1881">
            <v>67</v>
          </cell>
          <cell r="AZ1881">
            <v>37</v>
          </cell>
        </row>
        <row r="1882">
          <cell r="B1882">
            <v>36813</v>
          </cell>
          <cell r="C1882">
            <v>60</v>
          </cell>
          <cell r="D1882">
            <v>45</v>
          </cell>
          <cell r="I1882">
            <v>64</v>
          </cell>
          <cell r="J1882">
            <v>45</v>
          </cell>
          <cell r="Q1882">
            <v>65</v>
          </cell>
          <cell r="R1882">
            <v>39</v>
          </cell>
          <cell r="Y1882">
            <v>61</v>
          </cell>
          <cell r="Z1882">
            <v>37</v>
          </cell>
          <cell r="AC1882">
            <v>60</v>
          </cell>
          <cell r="AD1882">
            <v>34</v>
          </cell>
          <cell r="AE1882">
            <v>78</v>
          </cell>
          <cell r="AF1882">
            <v>50</v>
          </cell>
          <cell r="AG1882">
            <v>70</v>
          </cell>
          <cell r="AH1882">
            <v>52</v>
          </cell>
          <cell r="AM1882">
            <v>74</v>
          </cell>
          <cell r="AN1882">
            <v>59</v>
          </cell>
          <cell r="AS1882">
            <v>82</v>
          </cell>
          <cell r="AT1882">
            <v>54</v>
          </cell>
          <cell r="AU1882">
            <v>66</v>
          </cell>
          <cell r="AV1882">
            <v>40</v>
          </cell>
          <cell r="AY1882">
            <v>66</v>
          </cell>
          <cell r="AZ1882">
            <v>37</v>
          </cell>
        </row>
        <row r="1883">
          <cell r="B1883">
            <v>36814</v>
          </cell>
          <cell r="C1883">
            <v>59</v>
          </cell>
          <cell r="D1883">
            <v>45</v>
          </cell>
          <cell r="I1883">
            <v>63</v>
          </cell>
          <cell r="J1883">
            <v>44</v>
          </cell>
          <cell r="Q1883">
            <v>64</v>
          </cell>
          <cell r="R1883">
            <v>38</v>
          </cell>
          <cell r="Y1883">
            <v>60</v>
          </cell>
          <cell r="Z1883">
            <v>37</v>
          </cell>
          <cell r="AC1883">
            <v>59</v>
          </cell>
          <cell r="AD1883">
            <v>33</v>
          </cell>
          <cell r="AE1883">
            <v>77</v>
          </cell>
          <cell r="AF1883">
            <v>50</v>
          </cell>
          <cell r="AG1883">
            <v>70</v>
          </cell>
          <cell r="AH1883">
            <v>52</v>
          </cell>
          <cell r="AM1883">
            <v>74</v>
          </cell>
          <cell r="AN1883">
            <v>59</v>
          </cell>
          <cell r="AS1883">
            <v>82</v>
          </cell>
          <cell r="AT1883">
            <v>54</v>
          </cell>
          <cell r="AU1883">
            <v>66</v>
          </cell>
          <cell r="AV1883">
            <v>40</v>
          </cell>
          <cell r="AY1883">
            <v>66</v>
          </cell>
          <cell r="AZ1883">
            <v>36</v>
          </cell>
        </row>
        <row r="1884">
          <cell r="B1884">
            <v>36815</v>
          </cell>
          <cell r="C1884">
            <v>59</v>
          </cell>
          <cell r="D1884">
            <v>45</v>
          </cell>
          <cell r="I1884">
            <v>63</v>
          </cell>
          <cell r="J1884">
            <v>44</v>
          </cell>
          <cell r="Q1884">
            <v>64</v>
          </cell>
          <cell r="R1884">
            <v>38</v>
          </cell>
          <cell r="Y1884">
            <v>60</v>
          </cell>
          <cell r="Z1884">
            <v>37</v>
          </cell>
          <cell r="AC1884">
            <v>59</v>
          </cell>
          <cell r="AD1884">
            <v>33</v>
          </cell>
          <cell r="AE1884">
            <v>77</v>
          </cell>
          <cell r="AF1884">
            <v>50</v>
          </cell>
          <cell r="AG1884">
            <v>70</v>
          </cell>
          <cell r="AH1884">
            <v>52</v>
          </cell>
          <cell r="AM1884">
            <v>74</v>
          </cell>
          <cell r="AN1884">
            <v>59</v>
          </cell>
          <cell r="AS1884">
            <v>81</v>
          </cell>
          <cell r="AT1884">
            <v>53</v>
          </cell>
          <cell r="AU1884">
            <v>65</v>
          </cell>
          <cell r="AV1884">
            <v>40</v>
          </cell>
          <cell r="AY1884">
            <v>65</v>
          </cell>
          <cell r="AZ1884">
            <v>36</v>
          </cell>
        </row>
        <row r="1885">
          <cell r="B1885">
            <v>36816</v>
          </cell>
          <cell r="C1885">
            <v>59</v>
          </cell>
          <cell r="D1885">
            <v>45</v>
          </cell>
          <cell r="I1885">
            <v>63</v>
          </cell>
          <cell r="J1885">
            <v>44</v>
          </cell>
          <cell r="Q1885">
            <v>63</v>
          </cell>
          <cell r="R1885">
            <v>38</v>
          </cell>
          <cell r="Y1885">
            <v>59</v>
          </cell>
          <cell r="Z1885">
            <v>37</v>
          </cell>
          <cell r="AC1885">
            <v>59</v>
          </cell>
          <cell r="AD1885">
            <v>33</v>
          </cell>
          <cell r="AE1885">
            <v>77</v>
          </cell>
          <cell r="AF1885">
            <v>50</v>
          </cell>
          <cell r="AG1885">
            <v>70</v>
          </cell>
          <cell r="AH1885">
            <v>52</v>
          </cell>
          <cell r="AM1885">
            <v>74</v>
          </cell>
          <cell r="AN1885">
            <v>59</v>
          </cell>
          <cell r="AS1885">
            <v>81</v>
          </cell>
          <cell r="AT1885">
            <v>53</v>
          </cell>
          <cell r="AU1885">
            <v>65</v>
          </cell>
          <cell r="AV1885">
            <v>40</v>
          </cell>
          <cell r="AY1885">
            <v>65</v>
          </cell>
          <cell r="AZ1885">
            <v>36</v>
          </cell>
        </row>
        <row r="1886">
          <cell r="B1886">
            <v>36817</v>
          </cell>
          <cell r="C1886">
            <v>58</v>
          </cell>
          <cell r="D1886">
            <v>45</v>
          </cell>
          <cell r="I1886">
            <v>62</v>
          </cell>
          <cell r="J1886">
            <v>44</v>
          </cell>
          <cell r="Q1886">
            <v>63</v>
          </cell>
          <cell r="R1886">
            <v>38</v>
          </cell>
          <cell r="Y1886">
            <v>59</v>
          </cell>
          <cell r="Z1886">
            <v>36</v>
          </cell>
          <cell r="AC1886">
            <v>58</v>
          </cell>
          <cell r="AD1886">
            <v>33</v>
          </cell>
          <cell r="AE1886">
            <v>76</v>
          </cell>
          <cell r="AF1886">
            <v>50</v>
          </cell>
          <cell r="AG1886">
            <v>70</v>
          </cell>
          <cell r="AH1886">
            <v>52</v>
          </cell>
          <cell r="AM1886">
            <v>74</v>
          </cell>
          <cell r="AN1886">
            <v>59</v>
          </cell>
          <cell r="AS1886">
            <v>80</v>
          </cell>
          <cell r="AT1886">
            <v>53</v>
          </cell>
          <cell r="AU1886">
            <v>64</v>
          </cell>
          <cell r="AV1886">
            <v>39</v>
          </cell>
          <cell r="AY1886">
            <v>64</v>
          </cell>
          <cell r="AZ1886">
            <v>35</v>
          </cell>
        </row>
        <row r="1887">
          <cell r="B1887">
            <v>36818</v>
          </cell>
          <cell r="C1887">
            <v>58</v>
          </cell>
          <cell r="D1887">
            <v>44</v>
          </cell>
          <cell r="I1887">
            <v>62</v>
          </cell>
          <cell r="J1887">
            <v>44</v>
          </cell>
          <cell r="Q1887">
            <v>62</v>
          </cell>
          <cell r="R1887">
            <v>37</v>
          </cell>
          <cell r="Y1887">
            <v>58</v>
          </cell>
          <cell r="Z1887">
            <v>36</v>
          </cell>
          <cell r="AC1887">
            <v>58</v>
          </cell>
          <cell r="AD1887">
            <v>32</v>
          </cell>
          <cell r="AE1887">
            <v>76</v>
          </cell>
          <cell r="AF1887">
            <v>49</v>
          </cell>
          <cell r="AG1887">
            <v>69</v>
          </cell>
          <cell r="AH1887">
            <v>51</v>
          </cell>
          <cell r="AM1887">
            <v>74</v>
          </cell>
          <cell r="AN1887">
            <v>58</v>
          </cell>
          <cell r="AS1887">
            <v>80</v>
          </cell>
          <cell r="AT1887">
            <v>52</v>
          </cell>
          <cell r="AU1887">
            <v>64</v>
          </cell>
          <cell r="AV1887">
            <v>39</v>
          </cell>
          <cell r="AY1887">
            <v>64</v>
          </cell>
          <cell r="AZ1887">
            <v>35</v>
          </cell>
        </row>
        <row r="1888">
          <cell r="B1888">
            <v>36819</v>
          </cell>
          <cell r="C1888">
            <v>57</v>
          </cell>
          <cell r="D1888">
            <v>44</v>
          </cell>
          <cell r="I1888">
            <v>61</v>
          </cell>
          <cell r="J1888">
            <v>44</v>
          </cell>
          <cell r="Q1888">
            <v>62</v>
          </cell>
          <cell r="R1888">
            <v>37</v>
          </cell>
          <cell r="Y1888">
            <v>58</v>
          </cell>
          <cell r="Z1888">
            <v>35</v>
          </cell>
          <cell r="AC1888">
            <v>57</v>
          </cell>
          <cell r="AD1888">
            <v>32</v>
          </cell>
          <cell r="AE1888">
            <v>75</v>
          </cell>
          <cell r="AF1888">
            <v>49</v>
          </cell>
          <cell r="AG1888">
            <v>69</v>
          </cell>
          <cell r="AH1888">
            <v>51</v>
          </cell>
          <cell r="AM1888">
            <v>74</v>
          </cell>
          <cell r="AN1888">
            <v>58</v>
          </cell>
          <cell r="AS1888">
            <v>79</v>
          </cell>
          <cell r="AT1888">
            <v>52</v>
          </cell>
          <cell r="AU1888">
            <v>63</v>
          </cell>
          <cell r="AV1888">
            <v>38</v>
          </cell>
          <cell r="AY1888">
            <v>63</v>
          </cell>
          <cell r="AZ1888">
            <v>34</v>
          </cell>
        </row>
        <row r="1889">
          <cell r="B1889">
            <v>36820</v>
          </cell>
          <cell r="C1889">
            <v>57</v>
          </cell>
          <cell r="D1889">
            <v>44</v>
          </cell>
          <cell r="I1889">
            <v>61</v>
          </cell>
          <cell r="J1889">
            <v>44</v>
          </cell>
          <cell r="Q1889">
            <v>61</v>
          </cell>
          <cell r="R1889">
            <v>37</v>
          </cell>
          <cell r="Y1889">
            <v>57</v>
          </cell>
          <cell r="Z1889">
            <v>35</v>
          </cell>
          <cell r="AC1889">
            <v>57</v>
          </cell>
          <cell r="AD1889">
            <v>32</v>
          </cell>
          <cell r="AE1889">
            <v>75</v>
          </cell>
          <cell r="AF1889">
            <v>49</v>
          </cell>
          <cell r="AG1889">
            <v>69</v>
          </cell>
          <cell r="AH1889">
            <v>51</v>
          </cell>
          <cell r="AM1889">
            <v>74</v>
          </cell>
          <cell r="AN1889">
            <v>58</v>
          </cell>
          <cell r="AS1889">
            <v>79</v>
          </cell>
          <cell r="AT1889">
            <v>52</v>
          </cell>
          <cell r="AU1889">
            <v>63</v>
          </cell>
          <cell r="AV1889">
            <v>38</v>
          </cell>
          <cell r="AY1889">
            <v>63</v>
          </cell>
          <cell r="AZ1889">
            <v>34</v>
          </cell>
        </row>
        <row r="1890">
          <cell r="B1890">
            <v>36821</v>
          </cell>
          <cell r="C1890">
            <v>57</v>
          </cell>
          <cell r="D1890">
            <v>44</v>
          </cell>
          <cell r="I1890">
            <v>61</v>
          </cell>
          <cell r="J1890">
            <v>44</v>
          </cell>
          <cell r="Q1890">
            <v>61</v>
          </cell>
          <cell r="R1890">
            <v>37</v>
          </cell>
          <cell r="Y1890">
            <v>57</v>
          </cell>
          <cell r="Z1890">
            <v>35</v>
          </cell>
          <cell r="AC1890">
            <v>57</v>
          </cell>
          <cell r="AD1890">
            <v>32</v>
          </cell>
          <cell r="AE1890">
            <v>74</v>
          </cell>
          <cell r="AF1890">
            <v>49</v>
          </cell>
          <cell r="AG1890">
            <v>69</v>
          </cell>
          <cell r="AH1890">
            <v>51</v>
          </cell>
          <cell r="AM1890">
            <v>74</v>
          </cell>
          <cell r="AN1890">
            <v>58</v>
          </cell>
          <cell r="AS1890">
            <v>78</v>
          </cell>
          <cell r="AT1890">
            <v>52</v>
          </cell>
          <cell r="AU1890">
            <v>62</v>
          </cell>
          <cell r="AV1890">
            <v>38</v>
          </cell>
          <cell r="AY1890">
            <v>63</v>
          </cell>
          <cell r="AZ1890">
            <v>34</v>
          </cell>
        </row>
        <row r="1891">
          <cell r="B1891">
            <v>36822</v>
          </cell>
          <cell r="C1891">
            <v>57</v>
          </cell>
          <cell r="D1891">
            <v>44</v>
          </cell>
          <cell r="I1891">
            <v>60</v>
          </cell>
          <cell r="J1891">
            <v>44</v>
          </cell>
          <cell r="Q1891">
            <v>60</v>
          </cell>
          <cell r="R1891">
            <v>37</v>
          </cell>
          <cell r="Y1891">
            <v>56</v>
          </cell>
          <cell r="Z1891">
            <v>34</v>
          </cell>
          <cell r="AC1891">
            <v>56</v>
          </cell>
          <cell r="AD1891">
            <v>31</v>
          </cell>
          <cell r="AE1891">
            <v>74</v>
          </cell>
          <cell r="AF1891">
            <v>49</v>
          </cell>
          <cell r="AG1891">
            <v>68</v>
          </cell>
          <cell r="AH1891">
            <v>51</v>
          </cell>
          <cell r="AM1891">
            <v>74</v>
          </cell>
          <cell r="AN1891">
            <v>58</v>
          </cell>
          <cell r="AS1891">
            <v>78</v>
          </cell>
          <cell r="AT1891">
            <v>51</v>
          </cell>
          <cell r="AU1891">
            <v>62</v>
          </cell>
          <cell r="AV1891">
            <v>38</v>
          </cell>
          <cell r="AY1891">
            <v>62</v>
          </cell>
          <cell r="AZ1891">
            <v>33</v>
          </cell>
        </row>
        <row r="1892">
          <cell r="B1892">
            <v>36823</v>
          </cell>
          <cell r="C1892">
            <v>56</v>
          </cell>
          <cell r="D1892">
            <v>43</v>
          </cell>
          <cell r="I1892">
            <v>60</v>
          </cell>
          <cell r="J1892">
            <v>43</v>
          </cell>
          <cell r="Q1892">
            <v>60</v>
          </cell>
          <cell r="R1892">
            <v>36</v>
          </cell>
          <cell r="Y1892">
            <v>56</v>
          </cell>
          <cell r="Z1892">
            <v>34</v>
          </cell>
          <cell r="AC1892">
            <v>56</v>
          </cell>
          <cell r="AD1892">
            <v>31</v>
          </cell>
          <cell r="AE1892">
            <v>73</v>
          </cell>
          <cell r="AF1892">
            <v>48</v>
          </cell>
          <cell r="AG1892">
            <v>68</v>
          </cell>
          <cell r="AH1892">
            <v>50</v>
          </cell>
          <cell r="AM1892">
            <v>73</v>
          </cell>
          <cell r="AN1892">
            <v>57</v>
          </cell>
          <cell r="AS1892">
            <v>77</v>
          </cell>
          <cell r="AT1892">
            <v>51</v>
          </cell>
          <cell r="AU1892">
            <v>61</v>
          </cell>
          <cell r="AV1892">
            <v>37</v>
          </cell>
          <cell r="AY1892">
            <v>62</v>
          </cell>
          <cell r="AZ1892">
            <v>33</v>
          </cell>
        </row>
        <row r="1893">
          <cell r="B1893">
            <v>36824</v>
          </cell>
          <cell r="C1893">
            <v>56</v>
          </cell>
          <cell r="D1893">
            <v>43</v>
          </cell>
          <cell r="I1893">
            <v>59</v>
          </cell>
          <cell r="J1893">
            <v>43</v>
          </cell>
          <cell r="Q1893">
            <v>59</v>
          </cell>
          <cell r="R1893">
            <v>36</v>
          </cell>
          <cell r="Y1893">
            <v>55</v>
          </cell>
          <cell r="Z1893">
            <v>33</v>
          </cell>
          <cell r="AC1893">
            <v>55</v>
          </cell>
          <cell r="AD1893">
            <v>30</v>
          </cell>
          <cell r="AE1893">
            <v>73</v>
          </cell>
          <cell r="AF1893">
            <v>48</v>
          </cell>
          <cell r="AG1893">
            <v>67</v>
          </cell>
          <cell r="AH1893">
            <v>50</v>
          </cell>
          <cell r="AM1893">
            <v>73</v>
          </cell>
          <cell r="AN1893">
            <v>57</v>
          </cell>
          <cell r="AS1893">
            <v>77</v>
          </cell>
          <cell r="AT1893">
            <v>50</v>
          </cell>
          <cell r="AU1893">
            <v>61</v>
          </cell>
          <cell r="AV1893">
            <v>37</v>
          </cell>
          <cell r="AY1893">
            <v>61</v>
          </cell>
          <cell r="AZ1893">
            <v>32</v>
          </cell>
        </row>
        <row r="1894">
          <cell r="B1894">
            <v>36825</v>
          </cell>
          <cell r="C1894">
            <v>56</v>
          </cell>
          <cell r="D1894">
            <v>43</v>
          </cell>
          <cell r="I1894">
            <v>59</v>
          </cell>
          <cell r="J1894">
            <v>43</v>
          </cell>
          <cell r="Q1894">
            <v>59</v>
          </cell>
          <cell r="R1894">
            <v>36</v>
          </cell>
          <cell r="Y1894">
            <v>55</v>
          </cell>
          <cell r="Z1894">
            <v>33</v>
          </cell>
          <cell r="AC1894">
            <v>55</v>
          </cell>
          <cell r="AD1894">
            <v>30</v>
          </cell>
          <cell r="AE1894">
            <v>72</v>
          </cell>
          <cell r="AF1894">
            <v>48</v>
          </cell>
          <cell r="AG1894">
            <v>67</v>
          </cell>
          <cell r="AH1894">
            <v>50</v>
          </cell>
          <cell r="AM1894">
            <v>73</v>
          </cell>
          <cell r="AN1894">
            <v>57</v>
          </cell>
          <cell r="AS1894">
            <v>76</v>
          </cell>
          <cell r="AT1894">
            <v>50</v>
          </cell>
          <cell r="AU1894">
            <v>60</v>
          </cell>
          <cell r="AV1894">
            <v>37</v>
          </cell>
          <cell r="AY1894">
            <v>61</v>
          </cell>
          <cell r="AZ1894">
            <v>32</v>
          </cell>
        </row>
        <row r="1895">
          <cell r="B1895">
            <v>36826</v>
          </cell>
          <cell r="C1895">
            <v>55.5</v>
          </cell>
          <cell r="D1895">
            <v>43</v>
          </cell>
          <cell r="I1895">
            <v>58.5</v>
          </cell>
          <cell r="J1895">
            <v>43</v>
          </cell>
          <cell r="Q1895">
            <v>58.5</v>
          </cell>
          <cell r="R1895">
            <v>36</v>
          </cell>
          <cell r="Y1895">
            <v>54.5</v>
          </cell>
          <cell r="Z1895">
            <v>32.5</v>
          </cell>
          <cell r="AC1895">
            <v>54.5</v>
          </cell>
          <cell r="AD1895">
            <v>29.5</v>
          </cell>
          <cell r="AE1895">
            <v>71.5</v>
          </cell>
          <cell r="AF1895">
            <v>48</v>
          </cell>
          <cell r="AG1895">
            <v>67</v>
          </cell>
          <cell r="AH1895">
            <v>50</v>
          </cell>
          <cell r="AM1895">
            <v>73</v>
          </cell>
          <cell r="AN1895">
            <v>57</v>
          </cell>
          <cell r="AS1895">
            <v>75.5</v>
          </cell>
          <cell r="AT1895">
            <v>49.5</v>
          </cell>
          <cell r="AU1895">
            <v>59.5</v>
          </cell>
          <cell r="AV1895">
            <v>36.5</v>
          </cell>
          <cell r="AY1895">
            <v>60.5</v>
          </cell>
          <cell r="AZ1895">
            <v>31.5</v>
          </cell>
        </row>
        <row r="1896">
          <cell r="B1896">
            <v>36827</v>
          </cell>
          <cell r="C1896">
            <v>55</v>
          </cell>
          <cell r="D1896">
            <v>43</v>
          </cell>
          <cell r="I1896">
            <v>58</v>
          </cell>
          <cell r="J1896">
            <v>43</v>
          </cell>
          <cell r="Q1896">
            <v>58</v>
          </cell>
          <cell r="R1896">
            <v>36</v>
          </cell>
          <cell r="Y1896">
            <v>54</v>
          </cell>
          <cell r="Z1896">
            <v>32</v>
          </cell>
          <cell r="AC1896">
            <v>54</v>
          </cell>
          <cell r="AD1896">
            <v>29</v>
          </cell>
          <cell r="AE1896">
            <v>71</v>
          </cell>
          <cell r="AF1896">
            <v>48</v>
          </cell>
          <cell r="AG1896">
            <v>67</v>
          </cell>
          <cell r="AH1896">
            <v>50</v>
          </cell>
          <cell r="AM1896">
            <v>73</v>
          </cell>
          <cell r="AN1896">
            <v>57</v>
          </cell>
          <cell r="AS1896">
            <v>75</v>
          </cell>
          <cell r="AT1896">
            <v>49</v>
          </cell>
          <cell r="AU1896">
            <v>59</v>
          </cell>
          <cell r="AV1896">
            <v>36</v>
          </cell>
          <cell r="AY1896">
            <v>60</v>
          </cell>
          <cell r="AZ1896">
            <v>31</v>
          </cell>
        </row>
        <row r="1897">
          <cell r="B1897">
            <v>36828</v>
          </cell>
          <cell r="C1897">
            <v>55</v>
          </cell>
          <cell r="D1897">
            <v>43</v>
          </cell>
          <cell r="I1897">
            <v>58</v>
          </cell>
          <cell r="J1897">
            <v>42</v>
          </cell>
          <cell r="Q1897">
            <v>57</v>
          </cell>
          <cell r="R1897">
            <v>35</v>
          </cell>
          <cell r="Y1897">
            <v>53</v>
          </cell>
          <cell r="Z1897">
            <v>32</v>
          </cell>
          <cell r="AC1897">
            <v>54</v>
          </cell>
          <cell r="AD1897">
            <v>29</v>
          </cell>
          <cell r="AE1897">
            <v>71</v>
          </cell>
          <cell r="AF1897">
            <v>47</v>
          </cell>
          <cell r="AG1897">
            <v>66</v>
          </cell>
          <cell r="AH1897">
            <v>49</v>
          </cell>
          <cell r="AM1897">
            <v>72</v>
          </cell>
          <cell r="AN1897">
            <v>56</v>
          </cell>
          <cell r="AS1897">
            <v>75</v>
          </cell>
          <cell r="AT1897">
            <v>49</v>
          </cell>
          <cell r="AU1897">
            <v>59</v>
          </cell>
          <cell r="AV1897">
            <v>36</v>
          </cell>
          <cell r="AY1897">
            <v>60</v>
          </cell>
          <cell r="AZ1897">
            <v>31</v>
          </cell>
        </row>
        <row r="1898">
          <cell r="B1898">
            <v>36829</v>
          </cell>
          <cell r="C1898">
            <v>54</v>
          </cell>
          <cell r="D1898">
            <v>43</v>
          </cell>
          <cell r="I1898">
            <v>57</v>
          </cell>
          <cell r="J1898">
            <v>42</v>
          </cell>
          <cell r="Q1898">
            <v>57</v>
          </cell>
          <cell r="R1898">
            <v>35</v>
          </cell>
          <cell r="Y1898">
            <v>53</v>
          </cell>
          <cell r="Z1898">
            <v>31</v>
          </cell>
          <cell r="AC1898">
            <v>53</v>
          </cell>
          <cell r="AD1898">
            <v>28</v>
          </cell>
          <cell r="AE1898">
            <v>70</v>
          </cell>
          <cell r="AF1898">
            <v>47</v>
          </cell>
          <cell r="AG1898">
            <v>66</v>
          </cell>
          <cell r="AH1898">
            <v>49</v>
          </cell>
          <cell r="AM1898">
            <v>72</v>
          </cell>
          <cell r="AN1898">
            <v>56</v>
          </cell>
          <cell r="AS1898">
            <v>74</v>
          </cell>
          <cell r="AT1898">
            <v>48</v>
          </cell>
          <cell r="AU1898">
            <v>58</v>
          </cell>
          <cell r="AV1898">
            <v>35</v>
          </cell>
          <cell r="AY1898">
            <v>59</v>
          </cell>
          <cell r="AZ1898">
            <v>30</v>
          </cell>
        </row>
        <row r="1899">
          <cell r="B1899">
            <v>36830</v>
          </cell>
          <cell r="C1899">
            <v>54</v>
          </cell>
          <cell r="D1899">
            <v>43</v>
          </cell>
          <cell r="I1899">
            <v>57</v>
          </cell>
          <cell r="J1899">
            <v>42</v>
          </cell>
          <cell r="Q1899">
            <v>56</v>
          </cell>
          <cell r="R1899">
            <v>35</v>
          </cell>
          <cell r="Y1899">
            <v>52</v>
          </cell>
          <cell r="Z1899">
            <v>31</v>
          </cell>
          <cell r="AC1899">
            <v>53</v>
          </cell>
          <cell r="AD1899">
            <v>28</v>
          </cell>
          <cell r="AE1899">
            <v>70</v>
          </cell>
          <cell r="AF1899">
            <v>47</v>
          </cell>
          <cell r="AG1899">
            <v>66</v>
          </cell>
          <cell r="AH1899">
            <v>49</v>
          </cell>
          <cell r="AM1899">
            <v>72</v>
          </cell>
          <cell r="AN1899">
            <v>56</v>
          </cell>
          <cell r="AS1899">
            <v>74</v>
          </cell>
          <cell r="AT1899">
            <v>48</v>
          </cell>
          <cell r="AU1899">
            <v>58</v>
          </cell>
          <cell r="AV1899">
            <v>35</v>
          </cell>
          <cell r="AY1899">
            <v>59</v>
          </cell>
          <cell r="AZ1899">
            <v>30</v>
          </cell>
        </row>
        <row r="1900">
          <cell r="B1900">
            <v>36831</v>
          </cell>
          <cell r="C1900">
            <v>54</v>
          </cell>
          <cell r="D1900">
            <v>43</v>
          </cell>
          <cell r="I1900">
            <v>57</v>
          </cell>
          <cell r="J1900">
            <v>42</v>
          </cell>
          <cell r="Q1900">
            <v>55</v>
          </cell>
          <cell r="R1900">
            <v>35</v>
          </cell>
          <cell r="Y1900">
            <v>51</v>
          </cell>
          <cell r="Z1900">
            <v>31</v>
          </cell>
          <cell r="AC1900">
            <v>52</v>
          </cell>
          <cell r="AD1900">
            <v>28</v>
          </cell>
          <cell r="AE1900">
            <v>69</v>
          </cell>
          <cell r="AF1900">
            <v>47</v>
          </cell>
          <cell r="AG1900">
            <v>66</v>
          </cell>
          <cell r="AH1900">
            <v>49</v>
          </cell>
          <cell r="AM1900">
            <v>72</v>
          </cell>
          <cell r="AN1900">
            <v>56</v>
          </cell>
          <cell r="AS1900">
            <v>74</v>
          </cell>
          <cell r="AT1900">
            <v>48</v>
          </cell>
          <cell r="AU1900">
            <v>57</v>
          </cell>
          <cell r="AV1900">
            <v>35</v>
          </cell>
          <cell r="AY1900">
            <v>58</v>
          </cell>
          <cell r="AZ1900">
            <v>30</v>
          </cell>
        </row>
        <row r="1901">
          <cell r="B1901">
            <v>36832</v>
          </cell>
          <cell r="C1901">
            <v>54</v>
          </cell>
          <cell r="D1901">
            <v>43</v>
          </cell>
          <cell r="I1901">
            <v>57</v>
          </cell>
          <cell r="J1901">
            <v>42</v>
          </cell>
          <cell r="Q1901">
            <v>55</v>
          </cell>
          <cell r="R1901">
            <v>35</v>
          </cell>
          <cell r="Y1901">
            <v>51</v>
          </cell>
          <cell r="Z1901">
            <v>30</v>
          </cell>
          <cell r="AC1901">
            <v>52</v>
          </cell>
          <cell r="AD1901">
            <v>28</v>
          </cell>
          <cell r="AE1901">
            <v>69</v>
          </cell>
          <cell r="AF1901">
            <v>46</v>
          </cell>
          <cell r="AG1901">
            <v>66</v>
          </cell>
          <cell r="AH1901">
            <v>49</v>
          </cell>
          <cell r="AM1901">
            <v>72</v>
          </cell>
          <cell r="AN1901">
            <v>56</v>
          </cell>
          <cell r="AS1901">
            <v>73</v>
          </cell>
          <cell r="AT1901">
            <v>47</v>
          </cell>
          <cell r="AU1901">
            <v>57</v>
          </cell>
          <cell r="AV1901">
            <v>35</v>
          </cell>
          <cell r="AY1901">
            <v>58</v>
          </cell>
          <cell r="AZ1901">
            <v>29</v>
          </cell>
        </row>
        <row r="1902">
          <cell r="B1902">
            <v>36833</v>
          </cell>
          <cell r="C1902">
            <v>53.5</v>
          </cell>
          <cell r="D1902">
            <v>42.5</v>
          </cell>
          <cell r="I1902">
            <v>56.5</v>
          </cell>
          <cell r="J1902">
            <v>41.5</v>
          </cell>
          <cell r="Q1902">
            <v>54.5</v>
          </cell>
          <cell r="R1902">
            <v>34.5</v>
          </cell>
          <cell r="Y1902">
            <v>50.5</v>
          </cell>
          <cell r="Z1902">
            <v>29.5</v>
          </cell>
          <cell r="AC1902">
            <v>51.5</v>
          </cell>
          <cell r="AD1902">
            <v>27.5</v>
          </cell>
          <cell r="AE1902">
            <v>68.5</v>
          </cell>
          <cell r="AF1902">
            <v>45.5</v>
          </cell>
          <cell r="AG1902">
            <v>65.5</v>
          </cell>
          <cell r="AH1902">
            <v>49</v>
          </cell>
          <cell r="AM1902">
            <v>72</v>
          </cell>
          <cell r="AN1902">
            <v>55.5</v>
          </cell>
          <cell r="AS1902">
            <v>72.5</v>
          </cell>
          <cell r="AT1902">
            <v>46.5</v>
          </cell>
          <cell r="AU1902">
            <v>56.5</v>
          </cell>
          <cell r="AV1902">
            <v>34.5</v>
          </cell>
          <cell r="AY1902">
            <v>57.5</v>
          </cell>
          <cell r="AZ1902">
            <v>28.5</v>
          </cell>
        </row>
        <row r="1903">
          <cell r="B1903">
            <v>36834</v>
          </cell>
          <cell r="C1903">
            <v>53</v>
          </cell>
          <cell r="D1903">
            <v>42</v>
          </cell>
          <cell r="I1903">
            <v>56</v>
          </cell>
          <cell r="J1903">
            <v>41</v>
          </cell>
          <cell r="Q1903">
            <v>54</v>
          </cell>
          <cell r="R1903">
            <v>34</v>
          </cell>
          <cell r="Y1903">
            <v>50</v>
          </cell>
          <cell r="Z1903">
            <v>29</v>
          </cell>
          <cell r="AC1903">
            <v>51</v>
          </cell>
          <cell r="AD1903">
            <v>27</v>
          </cell>
          <cell r="AE1903">
            <v>68</v>
          </cell>
          <cell r="AF1903">
            <v>45</v>
          </cell>
          <cell r="AG1903">
            <v>65</v>
          </cell>
          <cell r="AH1903">
            <v>49</v>
          </cell>
          <cell r="AM1903">
            <v>72</v>
          </cell>
          <cell r="AN1903">
            <v>55</v>
          </cell>
          <cell r="AS1903">
            <v>72</v>
          </cell>
          <cell r="AT1903">
            <v>46</v>
          </cell>
          <cell r="AU1903">
            <v>56</v>
          </cell>
          <cell r="AV1903">
            <v>34</v>
          </cell>
          <cell r="AY1903">
            <v>57</v>
          </cell>
          <cell r="AZ1903">
            <v>28</v>
          </cell>
        </row>
        <row r="1904">
          <cell r="B1904">
            <v>36835</v>
          </cell>
          <cell r="C1904">
            <v>53</v>
          </cell>
          <cell r="D1904">
            <v>42</v>
          </cell>
          <cell r="I1904">
            <v>56</v>
          </cell>
          <cell r="J1904">
            <v>41</v>
          </cell>
          <cell r="Q1904">
            <v>53</v>
          </cell>
          <cell r="R1904">
            <v>34</v>
          </cell>
          <cell r="Y1904">
            <v>49</v>
          </cell>
          <cell r="Z1904">
            <v>29</v>
          </cell>
          <cell r="AC1904">
            <v>50</v>
          </cell>
          <cell r="AD1904">
            <v>27</v>
          </cell>
          <cell r="AE1904">
            <v>67</v>
          </cell>
          <cell r="AF1904">
            <v>45</v>
          </cell>
          <cell r="AG1904">
            <v>65</v>
          </cell>
          <cell r="AH1904">
            <v>49</v>
          </cell>
          <cell r="AM1904">
            <v>72</v>
          </cell>
          <cell r="AN1904">
            <v>55</v>
          </cell>
          <cell r="AS1904">
            <v>72</v>
          </cell>
          <cell r="AT1904">
            <v>46</v>
          </cell>
          <cell r="AU1904">
            <v>55</v>
          </cell>
          <cell r="AV1904">
            <v>34</v>
          </cell>
          <cell r="AY1904">
            <v>56</v>
          </cell>
          <cell r="AZ1904">
            <v>28</v>
          </cell>
        </row>
        <row r="1905">
          <cell r="B1905">
            <v>36836</v>
          </cell>
          <cell r="C1905">
            <v>53</v>
          </cell>
          <cell r="D1905">
            <v>42</v>
          </cell>
          <cell r="I1905">
            <v>56</v>
          </cell>
          <cell r="J1905">
            <v>41</v>
          </cell>
          <cell r="Q1905">
            <v>53</v>
          </cell>
          <cell r="R1905">
            <v>34</v>
          </cell>
          <cell r="Y1905">
            <v>48</v>
          </cell>
          <cell r="Z1905">
            <v>29</v>
          </cell>
          <cell r="AC1905">
            <v>50</v>
          </cell>
          <cell r="AD1905">
            <v>27</v>
          </cell>
          <cell r="AE1905">
            <v>67</v>
          </cell>
          <cell r="AF1905">
            <v>45</v>
          </cell>
          <cell r="AG1905">
            <v>65</v>
          </cell>
          <cell r="AH1905">
            <v>49</v>
          </cell>
          <cell r="AM1905">
            <v>72</v>
          </cell>
          <cell r="AN1905">
            <v>55</v>
          </cell>
          <cell r="AS1905">
            <v>71</v>
          </cell>
          <cell r="AT1905">
            <v>46</v>
          </cell>
          <cell r="AU1905">
            <v>55</v>
          </cell>
          <cell r="AV1905">
            <v>34</v>
          </cell>
          <cell r="AY1905">
            <v>56</v>
          </cell>
          <cell r="AZ1905">
            <v>28</v>
          </cell>
        </row>
        <row r="1906">
          <cell r="B1906">
            <v>36837</v>
          </cell>
          <cell r="C1906">
            <v>53</v>
          </cell>
          <cell r="D1906">
            <v>42</v>
          </cell>
          <cell r="I1906">
            <v>55</v>
          </cell>
          <cell r="J1906">
            <v>41</v>
          </cell>
          <cell r="Q1906">
            <v>52</v>
          </cell>
          <cell r="R1906">
            <v>33</v>
          </cell>
          <cell r="Y1906">
            <v>48</v>
          </cell>
          <cell r="Z1906">
            <v>28</v>
          </cell>
          <cell r="AC1906">
            <v>49</v>
          </cell>
          <cell r="AD1906">
            <v>26</v>
          </cell>
          <cell r="AE1906">
            <v>66</v>
          </cell>
          <cell r="AF1906">
            <v>45</v>
          </cell>
          <cell r="AG1906">
            <v>64</v>
          </cell>
          <cell r="AH1906">
            <v>49</v>
          </cell>
          <cell r="AM1906">
            <v>72</v>
          </cell>
          <cell r="AN1906">
            <v>55</v>
          </cell>
          <cell r="AS1906">
            <v>71</v>
          </cell>
          <cell r="AT1906">
            <v>45</v>
          </cell>
          <cell r="AU1906">
            <v>54</v>
          </cell>
          <cell r="AV1906">
            <v>33</v>
          </cell>
          <cell r="AY1906">
            <v>55</v>
          </cell>
          <cell r="AZ1906">
            <v>28</v>
          </cell>
        </row>
        <row r="1907">
          <cell r="B1907">
            <v>36838</v>
          </cell>
          <cell r="C1907">
            <v>52</v>
          </cell>
          <cell r="D1907">
            <v>41</v>
          </cell>
          <cell r="I1907">
            <v>55</v>
          </cell>
          <cell r="J1907">
            <v>40</v>
          </cell>
          <cell r="Q1907">
            <v>52</v>
          </cell>
          <cell r="R1907">
            <v>33</v>
          </cell>
          <cell r="Y1907">
            <v>47</v>
          </cell>
          <cell r="Z1907">
            <v>28</v>
          </cell>
          <cell r="AC1907">
            <v>49</v>
          </cell>
          <cell r="AD1907">
            <v>26</v>
          </cell>
          <cell r="AE1907">
            <v>66</v>
          </cell>
          <cell r="AF1907">
            <v>44</v>
          </cell>
          <cell r="AG1907">
            <v>64</v>
          </cell>
          <cell r="AH1907">
            <v>48</v>
          </cell>
          <cell r="AM1907">
            <v>71</v>
          </cell>
          <cell r="AN1907">
            <v>54</v>
          </cell>
          <cell r="AS1907">
            <v>70</v>
          </cell>
          <cell r="AT1907">
            <v>45</v>
          </cell>
          <cell r="AU1907">
            <v>54</v>
          </cell>
          <cell r="AV1907">
            <v>33</v>
          </cell>
          <cell r="AY1907">
            <v>55</v>
          </cell>
          <cell r="AZ1907">
            <v>27</v>
          </cell>
        </row>
        <row r="1908">
          <cell r="B1908">
            <v>36839</v>
          </cell>
          <cell r="C1908">
            <v>52</v>
          </cell>
          <cell r="D1908">
            <v>41</v>
          </cell>
          <cell r="I1908">
            <v>54</v>
          </cell>
          <cell r="J1908">
            <v>40</v>
          </cell>
          <cell r="Q1908">
            <v>51</v>
          </cell>
          <cell r="R1908">
            <v>32</v>
          </cell>
          <cell r="Y1908">
            <v>47</v>
          </cell>
          <cell r="Z1908">
            <v>27</v>
          </cell>
          <cell r="AC1908">
            <v>48</v>
          </cell>
          <cell r="AD1908">
            <v>25</v>
          </cell>
          <cell r="AE1908">
            <v>65</v>
          </cell>
          <cell r="AF1908">
            <v>44</v>
          </cell>
          <cell r="AG1908">
            <v>63</v>
          </cell>
          <cell r="AH1908">
            <v>48</v>
          </cell>
          <cell r="AM1908">
            <v>71</v>
          </cell>
          <cell r="AN1908">
            <v>54</v>
          </cell>
          <cell r="AS1908">
            <v>70</v>
          </cell>
          <cell r="AT1908">
            <v>44</v>
          </cell>
          <cell r="AU1908">
            <v>53</v>
          </cell>
          <cell r="AV1908">
            <v>32</v>
          </cell>
          <cell r="AY1908">
            <v>54</v>
          </cell>
          <cell r="AZ1908">
            <v>27</v>
          </cell>
        </row>
        <row r="1909">
          <cell r="B1909">
            <v>36840</v>
          </cell>
          <cell r="C1909">
            <v>52</v>
          </cell>
          <cell r="D1909">
            <v>41</v>
          </cell>
          <cell r="I1909">
            <v>54</v>
          </cell>
          <cell r="J1909">
            <v>40</v>
          </cell>
          <cell r="Q1909">
            <v>51</v>
          </cell>
          <cell r="R1909">
            <v>32</v>
          </cell>
          <cell r="Y1909">
            <v>46</v>
          </cell>
          <cell r="Z1909">
            <v>27</v>
          </cell>
          <cell r="AC1909">
            <v>48</v>
          </cell>
          <cell r="AD1909">
            <v>25</v>
          </cell>
          <cell r="AE1909">
            <v>65</v>
          </cell>
          <cell r="AF1909">
            <v>44</v>
          </cell>
          <cell r="AG1909">
            <v>63</v>
          </cell>
          <cell r="AH1909">
            <v>48</v>
          </cell>
          <cell r="AM1909">
            <v>71</v>
          </cell>
          <cell r="AN1909">
            <v>54</v>
          </cell>
          <cell r="AS1909">
            <v>69</v>
          </cell>
          <cell r="AT1909">
            <v>44</v>
          </cell>
          <cell r="AU1909">
            <v>53</v>
          </cell>
          <cell r="AV1909">
            <v>32</v>
          </cell>
          <cell r="AY1909">
            <v>54</v>
          </cell>
          <cell r="AZ1909">
            <v>27</v>
          </cell>
        </row>
        <row r="1910">
          <cell r="B1910">
            <v>36841</v>
          </cell>
          <cell r="C1910">
            <v>52</v>
          </cell>
          <cell r="D1910">
            <v>41</v>
          </cell>
          <cell r="I1910">
            <v>54</v>
          </cell>
          <cell r="J1910">
            <v>40</v>
          </cell>
          <cell r="Q1910">
            <v>50</v>
          </cell>
          <cell r="R1910">
            <v>32</v>
          </cell>
          <cell r="Y1910">
            <v>46</v>
          </cell>
          <cell r="Z1910">
            <v>27</v>
          </cell>
          <cell r="AC1910">
            <v>48</v>
          </cell>
          <cell r="AD1910">
            <v>25</v>
          </cell>
          <cell r="AE1910">
            <v>65</v>
          </cell>
          <cell r="AF1910">
            <v>44</v>
          </cell>
          <cell r="AG1910">
            <v>63</v>
          </cell>
          <cell r="AH1910">
            <v>48</v>
          </cell>
          <cell r="AM1910">
            <v>71</v>
          </cell>
          <cell r="AN1910">
            <v>54</v>
          </cell>
          <cell r="AS1910">
            <v>69</v>
          </cell>
          <cell r="AT1910">
            <v>44</v>
          </cell>
          <cell r="AU1910">
            <v>52</v>
          </cell>
          <cell r="AV1910">
            <v>32</v>
          </cell>
          <cell r="AY1910">
            <v>54</v>
          </cell>
          <cell r="AZ1910">
            <v>27</v>
          </cell>
        </row>
        <row r="1911">
          <cell r="B1911">
            <v>36842</v>
          </cell>
          <cell r="C1911">
            <v>51</v>
          </cell>
          <cell r="D1911">
            <v>41</v>
          </cell>
          <cell r="I1911">
            <v>53</v>
          </cell>
          <cell r="J1911">
            <v>40</v>
          </cell>
          <cell r="Q1911">
            <v>50</v>
          </cell>
          <cell r="R1911">
            <v>32</v>
          </cell>
          <cell r="Y1911">
            <v>45</v>
          </cell>
          <cell r="Z1911">
            <v>26</v>
          </cell>
          <cell r="AC1911">
            <v>47</v>
          </cell>
          <cell r="AD1911">
            <v>24</v>
          </cell>
          <cell r="AE1911">
            <v>64</v>
          </cell>
          <cell r="AF1911">
            <v>44</v>
          </cell>
          <cell r="AG1911">
            <v>63</v>
          </cell>
          <cell r="AH1911">
            <v>48</v>
          </cell>
          <cell r="AM1911">
            <v>71</v>
          </cell>
          <cell r="AN1911">
            <v>54</v>
          </cell>
          <cell r="AS1911">
            <v>68</v>
          </cell>
          <cell r="AT1911">
            <v>43</v>
          </cell>
          <cell r="AU1911">
            <v>52</v>
          </cell>
          <cell r="AV1911">
            <v>32</v>
          </cell>
          <cell r="AY1911">
            <v>53</v>
          </cell>
          <cell r="AZ1911">
            <v>26</v>
          </cell>
        </row>
        <row r="1912">
          <cell r="B1912">
            <v>36843</v>
          </cell>
          <cell r="C1912">
            <v>51</v>
          </cell>
          <cell r="D1912">
            <v>40</v>
          </cell>
          <cell r="I1912">
            <v>53</v>
          </cell>
          <cell r="J1912">
            <v>39</v>
          </cell>
          <cell r="Q1912">
            <v>49</v>
          </cell>
          <cell r="R1912">
            <v>31</v>
          </cell>
          <cell r="Y1912">
            <v>45</v>
          </cell>
          <cell r="Z1912">
            <v>26</v>
          </cell>
          <cell r="AC1912">
            <v>47</v>
          </cell>
          <cell r="AD1912">
            <v>24</v>
          </cell>
          <cell r="AE1912">
            <v>64</v>
          </cell>
          <cell r="AF1912">
            <v>43</v>
          </cell>
          <cell r="AG1912">
            <v>62</v>
          </cell>
          <cell r="AH1912">
            <v>47</v>
          </cell>
          <cell r="AM1912">
            <v>70</v>
          </cell>
          <cell r="AN1912">
            <v>53</v>
          </cell>
          <cell r="AS1912">
            <v>68</v>
          </cell>
          <cell r="AT1912">
            <v>43</v>
          </cell>
          <cell r="AU1912">
            <v>51</v>
          </cell>
          <cell r="AV1912">
            <v>31</v>
          </cell>
          <cell r="AY1912">
            <v>53</v>
          </cell>
          <cell r="AZ1912">
            <v>26</v>
          </cell>
        </row>
        <row r="1913">
          <cell r="B1913">
            <v>36844</v>
          </cell>
          <cell r="C1913">
            <v>50</v>
          </cell>
          <cell r="D1913">
            <v>40</v>
          </cell>
          <cell r="I1913">
            <v>52</v>
          </cell>
          <cell r="J1913">
            <v>39</v>
          </cell>
          <cell r="Q1913">
            <v>49</v>
          </cell>
          <cell r="R1913">
            <v>31</v>
          </cell>
          <cell r="Y1913">
            <v>44</v>
          </cell>
          <cell r="Z1913">
            <v>25</v>
          </cell>
          <cell r="AC1913">
            <v>46</v>
          </cell>
          <cell r="AD1913">
            <v>23</v>
          </cell>
          <cell r="AE1913">
            <v>63</v>
          </cell>
          <cell r="AF1913">
            <v>43</v>
          </cell>
          <cell r="AG1913">
            <v>62</v>
          </cell>
          <cell r="AH1913">
            <v>47</v>
          </cell>
          <cell r="AM1913">
            <v>70</v>
          </cell>
          <cell r="AN1913">
            <v>53</v>
          </cell>
          <cell r="AS1913">
            <v>67</v>
          </cell>
          <cell r="AT1913">
            <v>42</v>
          </cell>
          <cell r="AU1913">
            <v>51</v>
          </cell>
          <cell r="AV1913">
            <v>31</v>
          </cell>
          <cell r="AY1913">
            <v>52</v>
          </cell>
          <cell r="AZ1913">
            <v>25</v>
          </cell>
        </row>
        <row r="1914">
          <cell r="B1914">
            <v>36845</v>
          </cell>
          <cell r="C1914">
            <v>50</v>
          </cell>
          <cell r="D1914">
            <v>40</v>
          </cell>
          <cell r="I1914">
            <v>52</v>
          </cell>
          <cell r="J1914">
            <v>39</v>
          </cell>
          <cell r="Q1914">
            <v>48</v>
          </cell>
          <cell r="R1914">
            <v>31</v>
          </cell>
          <cell r="Y1914">
            <v>44</v>
          </cell>
          <cell r="Z1914">
            <v>25</v>
          </cell>
          <cell r="AC1914">
            <v>46</v>
          </cell>
          <cell r="AD1914">
            <v>23</v>
          </cell>
          <cell r="AE1914">
            <v>63</v>
          </cell>
          <cell r="AF1914">
            <v>43</v>
          </cell>
          <cell r="AG1914">
            <v>62</v>
          </cell>
          <cell r="AH1914">
            <v>47</v>
          </cell>
          <cell r="AM1914">
            <v>70</v>
          </cell>
          <cell r="AN1914">
            <v>53</v>
          </cell>
          <cell r="AS1914">
            <v>67</v>
          </cell>
          <cell r="AT1914">
            <v>42</v>
          </cell>
          <cell r="AU1914">
            <v>50</v>
          </cell>
          <cell r="AV1914">
            <v>31</v>
          </cell>
          <cell r="AY1914">
            <v>52</v>
          </cell>
          <cell r="AZ1914">
            <v>25</v>
          </cell>
        </row>
        <row r="1915">
          <cell r="B1915">
            <v>36846</v>
          </cell>
          <cell r="C1915">
            <v>50</v>
          </cell>
          <cell r="D1915">
            <v>40</v>
          </cell>
          <cell r="I1915">
            <v>52</v>
          </cell>
          <cell r="J1915">
            <v>39</v>
          </cell>
          <cell r="Q1915">
            <v>48</v>
          </cell>
          <cell r="R1915">
            <v>31</v>
          </cell>
          <cell r="Y1915">
            <v>44</v>
          </cell>
          <cell r="Z1915">
            <v>25</v>
          </cell>
          <cell r="AC1915">
            <v>46</v>
          </cell>
          <cell r="AD1915">
            <v>23</v>
          </cell>
          <cell r="AE1915">
            <v>62</v>
          </cell>
          <cell r="AF1915">
            <v>43</v>
          </cell>
          <cell r="AG1915">
            <v>62</v>
          </cell>
          <cell r="AH1915">
            <v>47</v>
          </cell>
          <cell r="AM1915">
            <v>70</v>
          </cell>
          <cell r="AN1915">
            <v>53</v>
          </cell>
          <cell r="AS1915">
            <v>67</v>
          </cell>
          <cell r="AT1915">
            <v>42</v>
          </cell>
          <cell r="AU1915">
            <v>50</v>
          </cell>
          <cell r="AV1915">
            <v>31</v>
          </cell>
          <cell r="AY1915">
            <v>52</v>
          </cell>
          <cell r="AZ1915">
            <v>25</v>
          </cell>
        </row>
        <row r="1916">
          <cell r="B1916">
            <v>36847</v>
          </cell>
          <cell r="C1916">
            <v>50</v>
          </cell>
          <cell r="D1916">
            <v>40</v>
          </cell>
          <cell r="I1916">
            <v>52</v>
          </cell>
          <cell r="J1916">
            <v>39</v>
          </cell>
          <cell r="Q1916">
            <v>47</v>
          </cell>
          <cell r="R1916">
            <v>30</v>
          </cell>
          <cell r="Y1916">
            <v>43</v>
          </cell>
          <cell r="Z1916">
            <v>24</v>
          </cell>
          <cell r="AC1916">
            <v>46</v>
          </cell>
          <cell r="AD1916">
            <v>23</v>
          </cell>
          <cell r="AE1916">
            <v>62</v>
          </cell>
          <cell r="AF1916">
            <v>43</v>
          </cell>
          <cell r="AG1916">
            <v>62</v>
          </cell>
          <cell r="AH1916">
            <v>47</v>
          </cell>
          <cell r="AM1916">
            <v>70</v>
          </cell>
          <cell r="AN1916">
            <v>53</v>
          </cell>
          <cell r="AS1916">
            <v>66</v>
          </cell>
          <cell r="AT1916">
            <v>41</v>
          </cell>
          <cell r="AU1916">
            <v>49</v>
          </cell>
          <cell r="AV1916">
            <v>30</v>
          </cell>
          <cell r="AY1916">
            <v>51</v>
          </cell>
          <cell r="AZ1916">
            <v>24</v>
          </cell>
        </row>
        <row r="1917">
          <cell r="B1917">
            <v>36848</v>
          </cell>
          <cell r="C1917">
            <v>49</v>
          </cell>
          <cell r="D1917">
            <v>39</v>
          </cell>
          <cell r="I1917">
            <v>51</v>
          </cell>
          <cell r="J1917">
            <v>38</v>
          </cell>
          <cell r="Q1917">
            <v>47</v>
          </cell>
          <cell r="R1917">
            <v>30</v>
          </cell>
          <cell r="Y1917">
            <v>43</v>
          </cell>
          <cell r="Z1917">
            <v>24</v>
          </cell>
          <cell r="AC1917">
            <v>45</v>
          </cell>
          <cell r="AD1917">
            <v>22</v>
          </cell>
          <cell r="AE1917">
            <v>61</v>
          </cell>
          <cell r="AF1917">
            <v>42</v>
          </cell>
          <cell r="AG1917">
            <v>61</v>
          </cell>
          <cell r="AH1917">
            <v>46</v>
          </cell>
          <cell r="AM1917">
            <v>69</v>
          </cell>
          <cell r="AN1917">
            <v>52</v>
          </cell>
          <cell r="AS1917">
            <v>66</v>
          </cell>
          <cell r="AT1917">
            <v>41</v>
          </cell>
          <cell r="AU1917">
            <v>49</v>
          </cell>
          <cell r="AV1917">
            <v>30</v>
          </cell>
          <cell r="AY1917">
            <v>51</v>
          </cell>
          <cell r="AZ1917">
            <v>24</v>
          </cell>
        </row>
        <row r="1918">
          <cell r="B1918">
            <v>36849</v>
          </cell>
          <cell r="C1918">
            <v>49</v>
          </cell>
          <cell r="D1918">
            <v>39</v>
          </cell>
          <cell r="I1918">
            <v>51</v>
          </cell>
          <cell r="J1918">
            <v>38</v>
          </cell>
          <cell r="Q1918">
            <v>46</v>
          </cell>
          <cell r="R1918">
            <v>29</v>
          </cell>
          <cell r="Y1918">
            <v>42</v>
          </cell>
          <cell r="Z1918">
            <v>23</v>
          </cell>
          <cell r="AC1918">
            <v>45</v>
          </cell>
          <cell r="AD1918">
            <v>22</v>
          </cell>
          <cell r="AE1918">
            <v>61</v>
          </cell>
          <cell r="AF1918">
            <v>42</v>
          </cell>
          <cell r="AG1918">
            <v>61</v>
          </cell>
          <cell r="AH1918">
            <v>46</v>
          </cell>
          <cell r="AM1918">
            <v>69</v>
          </cell>
          <cell r="AN1918">
            <v>52</v>
          </cell>
          <cell r="AS1918">
            <v>65</v>
          </cell>
          <cell r="AT1918">
            <v>40</v>
          </cell>
          <cell r="AU1918">
            <v>48</v>
          </cell>
          <cell r="AV1918">
            <v>29</v>
          </cell>
          <cell r="AY1918">
            <v>50</v>
          </cell>
          <cell r="AZ1918">
            <v>23</v>
          </cell>
        </row>
        <row r="1919">
          <cell r="B1919">
            <v>36850</v>
          </cell>
          <cell r="C1919">
            <v>49</v>
          </cell>
          <cell r="D1919">
            <v>39</v>
          </cell>
          <cell r="I1919">
            <v>51</v>
          </cell>
          <cell r="J1919">
            <v>38</v>
          </cell>
          <cell r="Q1919">
            <v>46</v>
          </cell>
          <cell r="R1919">
            <v>29</v>
          </cell>
          <cell r="Y1919">
            <v>42</v>
          </cell>
          <cell r="Z1919">
            <v>23</v>
          </cell>
          <cell r="AC1919">
            <v>45</v>
          </cell>
          <cell r="AD1919">
            <v>22</v>
          </cell>
          <cell r="AE1919">
            <v>60</v>
          </cell>
          <cell r="AF1919">
            <v>42</v>
          </cell>
          <cell r="AG1919">
            <v>61</v>
          </cell>
          <cell r="AH1919">
            <v>46</v>
          </cell>
          <cell r="AM1919">
            <v>69</v>
          </cell>
          <cell r="AN1919">
            <v>52</v>
          </cell>
          <cell r="AS1919">
            <v>65</v>
          </cell>
          <cell r="AT1919">
            <v>40</v>
          </cell>
          <cell r="AU1919">
            <v>48</v>
          </cell>
          <cell r="AV1919">
            <v>29</v>
          </cell>
          <cell r="AY1919">
            <v>50</v>
          </cell>
          <cell r="AZ1919">
            <v>23</v>
          </cell>
        </row>
        <row r="1920">
          <cell r="B1920">
            <v>36851</v>
          </cell>
          <cell r="C1920">
            <v>49</v>
          </cell>
          <cell r="D1920">
            <v>39</v>
          </cell>
          <cell r="I1920">
            <v>51</v>
          </cell>
          <cell r="J1920">
            <v>38</v>
          </cell>
          <cell r="Q1920">
            <v>46</v>
          </cell>
          <cell r="R1920">
            <v>29</v>
          </cell>
          <cell r="Y1920">
            <v>42</v>
          </cell>
          <cell r="Z1920">
            <v>23</v>
          </cell>
          <cell r="AC1920">
            <v>45</v>
          </cell>
          <cell r="AD1920">
            <v>22</v>
          </cell>
          <cell r="AE1920">
            <v>60</v>
          </cell>
          <cell r="AF1920">
            <v>42</v>
          </cell>
          <cell r="AG1920">
            <v>61</v>
          </cell>
          <cell r="AH1920">
            <v>46</v>
          </cell>
          <cell r="AM1920">
            <v>69</v>
          </cell>
          <cell r="AN1920">
            <v>52</v>
          </cell>
          <cell r="AS1920">
            <v>65</v>
          </cell>
          <cell r="AT1920">
            <v>40</v>
          </cell>
          <cell r="AU1920">
            <v>47</v>
          </cell>
          <cell r="AV1920">
            <v>29</v>
          </cell>
          <cell r="AY1920">
            <v>50</v>
          </cell>
          <cell r="AZ1920">
            <v>23</v>
          </cell>
        </row>
        <row r="1921">
          <cell r="B1921">
            <v>36852</v>
          </cell>
          <cell r="C1921">
            <v>49</v>
          </cell>
          <cell r="D1921">
            <v>39</v>
          </cell>
          <cell r="I1921">
            <v>50</v>
          </cell>
          <cell r="J1921">
            <v>38</v>
          </cell>
          <cell r="Q1921">
            <v>45</v>
          </cell>
          <cell r="R1921">
            <v>29</v>
          </cell>
          <cell r="Y1921">
            <v>41</v>
          </cell>
          <cell r="Z1921">
            <v>23</v>
          </cell>
          <cell r="AC1921">
            <v>44</v>
          </cell>
          <cell r="AD1921">
            <v>22</v>
          </cell>
          <cell r="AE1921">
            <v>59</v>
          </cell>
          <cell r="AF1921">
            <v>42</v>
          </cell>
          <cell r="AG1921">
            <v>61</v>
          </cell>
          <cell r="AH1921">
            <v>46</v>
          </cell>
          <cell r="AM1921">
            <v>69</v>
          </cell>
          <cell r="AN1921">
            <v>52</v>
          </cell>
          <cell r="AS1921">
            <v>64</v>
          </cell>
          <cell r="AT1921">
            <v>40</v>
          </cell>
          <cell r="AU1921">
            <v>47</v>
          </cell>
          <cell r="AV1921">
            <v>28</v>
          </cell>
          <cell r="AY1921">
            <v>50</v>
          </cell>
          <cell r="AZ1921">
            <v>23</v>
          </cell>
        </row>
        <row r="1922">
          <cell r="B1922">
            <v>36853</v>
          </cell>
          <cell r="C1922">
            <v>48</v>
          </cell>
          <cell r="D1922">
            <v>38</v>
          </cell>
          <cell r="I1922">
            <v>50</v>
          </cell>
          <cell r="J1922">
            <v>38</v>
          </cell>
          <cell r="Q1922">
            <v>45</v>
          </cell>
          <cell r="R1922">
            <v>28</v>
          </cell>
          <cell r="Y1922">
            <v>41</v>
          </cell>
          <cell r="Z1922">
            <v>22</v>
          </cell>
          <cell r="AC1922">
            <v>44</v>
          </cell>
          <cell r="AD1922">
            <v>21</v>
          </cell>
          <cell r="AE1922">
            <v>59</v>
          </cell>
          <cell r="AF1922">
            <v>41</v>
          </cell>
          <cell r="AG1922">
            <v>60</v>
          </cell>
          <cell r="AH1922">
            <v>45</v>
          </cell>
          <cell r="AM1922">
            <v>68</v>
          </cell>
          <cell r="AN1922">
            <v>51</v>
          </cell>
          <cell r="AS1922">
            <v>64</v>
          </cell>
          <cell r="AT1922">
            <v>39</v>
          </cell>
          <cell r="AU1922">
            <v>46</v>
          </cell>
          <cell r="AV1922">
            <v>28</v>
          </cell>
          <cell r="AY1922">
            <v>49</v>
          </cell>
          <cell r="AZ1922">
            <v>22</v>
          </cell>
        </row>
        <row r="1923">
          <cell r="B1923">
            <v>36854</v>
          </cell>
          <cell r="C1923">
            <v>48</v>
          </cell>
          <cell r="D1923">
            <v>38</v>
          </cell>
          <cell r="I1923">
            <v>49</v>
          </cell>
          <cell r="J1923">
            <v>38</v>
          </cell>
          <cell r="Q1923">
            <v>44</v>
          </cell>
          <cell r="R1923">
            <v>28</v>
          </cell>
          <cell r="Y1923">
            <v>40</v>
          </cell>
          <cell r="Z1923">
            <v>22</v>
          </cell>
          <cell r="AC1923">
            <v>43</v>
          </cell>
          <cell r="AD1923">
            <v>21</v>
          </cell>
          <cell r="AE1923">
            <v>58</v>
          </cell>
          <cell r="AF1923">
            <v>41</v>
          </cell>
          <cell r="AG1923">
            <v>60</v>
          </cell>
          <cell r="AH1923">
            <v>45</v>
          </cell>
          <cell r="AM1923">
            <v>68</v>
          </cell>
          <cell r="AN1923">
            <v>51</v>
          </cell>
          <cell r="AS1923">
            <v>63</v>
          </cell>
          <cell r="AT1923">
            <v>39</v>
          </cell>
          <cell r="AU1923">
            <v>46</v>
          </cell>
          <cell r="AV1923">
            <v>27</v>
          </cell>
          <cell r="AY1923">
            <v>49</v>
          </cell>
          <cell r="AZ1923">
            <v>22</v>
          </cell>
        </row>
        <row r="1924">
          <cell r="B1924">
            <v>36855</v>
          </cell>
          <cell r="C1924">
            <v>48</v>
          </cell>
          <cell r="D1924">
            <v>38</v>
          </cell>
          <cell r="I1924">
            <v>49</v>
          </cell>
          <cell r="J1924">
            <v>38</v>
          </cell>
          <cell r="Q1924">
            <v>44</v>
          </cell>
          <cell r="R1924">
            <v>28</v>
          </cell>
          <cell r="Y1924">
            <v>40</v>
          </cell>
          <cell r="Z1924">
            <v>22</v>
          </cell>
          <cell r="AC1924">
            <v>43</v>
          </cell>
          <cell r="AD1924">
            <v>21</v>
          </cell>
          <cell r="AE1924">
            <v>58</v>
          </cell>
          <cell r="AF1924">
            <v>41</v>
          </cell>
          <cell r="AG1924">
            <v>60</v>
          </cell>
          <cell r="AH1924">
            <v>45</v>
          </cell>
          <cell r="AM1924">
            <v>68</v>
          </cell>
          <cell r="AN1924">
            <v>51</v>
          </cell>
          <cell r="AS1924">
            <v>63</v>
          </cell>
          <cell r="AT1924">
            <v>39</v>
          </cell>
          <cell r="AU1924">
            <v>45</v>
          </cell>
          <cell r="AV1924">
            <v>27</v>
          </cell>
          <cell r="AY1924">
            <v>49</v>
          </cell>
          <cell r="AZ1924">
            <v>22</v>
          </cell>
        </row>
        <row r="1925">
          <cell r="B1925">
            <v>36856</v>
          </cell>
          <cell r="C1925">
            <v>48</v>
          </cell>
          <cell r="D1925">
            <v>38</v>
          </cell>
          <cell r="I1925">
            <v>49</v>
          </cell>
          <cell r="J1925">
            <v>38</v>
          </cell>
          <cell r="Q1925">
            <v>44</v>
          </cell>
          <cell r="R1925">
            <v>28</v>
          </cell>
          <cell r="Y1925">
            <v>40</v>
          </cell>
          <cell r="Z1925">
            <v>22</v>
          </cell>
          <cell r="AC1925">
            <v>43</v>
          </cell>
          <cell r="AD1925">
            <v>21</v>
          </cell>
          <cell r="AE1925">
            <v>58</v>
          </cell>
          <cell r="AF1925">
            <v>41</v>
          </cell>
          <cell r="AG1925">
            <v>60</v>
          </cell>
          <cell r="AH1925">
            <v>45</v>
          </cell>
          <cell r="AM1925">
            <v>68</v>
          </cell>
          <cell r="AN1925">
            <v>51</v>
          </cell>
          <cell r="AS1925">
            <v>63</v>
          </cell>
          <cell r="AT1925">
            <v>39</v>
          </cell>
          <cell r="AU1925">
            <v>45</v>
          </cell>
          <cell r="AV1925">
            <v>27</v>
          </cell>
          <cell r="AY1925">
            <v>49</v>
          </cell>
          <cell r="AZ1925">
            <v>22</v>
          </cell>
        </row>
        <row r="1926">
          <cell r="B1926">
            <v>36857</v>
          </cell>
          <cell r="C1926">
            <v>47.5</v>
          </cell>
          <cell r="D1926">
            <v>38</v>
          </cell>
          <cell r="I1926">
            <v>48.5</v>
          </cell>
          <cell r="J1926">
            <v>37.5</v>
          </cell>
          <cell r="Q1926">
            <v>43.5</v>
          </cell>
          <cell r="R1926">
            <v>27.5</v>
          </cell>
          <cell r="Y1926">
            <v>39.5</v>
          </cell>
          <cell r="Z1926">
            <v>21.5</v>
          </cell>
          <cell r="AC1926">
            <v>42.5</v>
          </cell>
          <cell r="AD1926">
            <v>20.5</v>
          </cell>
          <cell r="AE1926">
            <v>57.5</v>
          </cell>
          <cell r="AF1926">
            <v>40.5</v>
          </cell>
          <cell r="AG1926">
            <v>59.5</v>
          </cell>
          <cell r="AH1926">
            <v>45</v>
          </cell>
          <cell r="AM1926">
            <v>68</v>
          </cell>
          <cell r="AN1926">
            <v>50.5</v>
          </cell>
          <cell r="AS1926">
            <v>62.5</v>
          </cell>
          <cell r="AT1926">
            <v>38.5</v>
          </cell>
          <cell r="AU1926">
            <v>44.5</v>
          </cell>
          <cell r="AV1926">
            <v>26.5</v>
          </cell>
          <cell r="AY1926">
            <v>48.5</v>
          </cell>
          <cell r="AZ1926">
            <v>21.5</v>
          </cell>
        </row>
        <row r="1927">
          <cell r="B1927">
            <v>36858</v>
          </cell>
          <cell r="C1927">
            <v>47</v>
          </cell>
          <cell r="D1927">
            <v>38</v>
          </cell>
          <cell r="I1927">
            <v>48</v>
          </cell>
          <cell r="J1927">
            <v>37</v>
          </cell>
          <cell r="Q1927">
            <v>43</v>
          </cell>
          <cell r="R1927">
            <v>27</v>
          </cell>
          <cell r="Y1927">
            <v>39</v>
          </cell>
          <cell r="Z1927">
            <v>21</v>
          </cell>
          <cell r="AC1927">
            <v>42</v>
          </cell>
          <cell r="AD1927">
            <v>20</v>
          </cell>
          <cell r="AE1927">
            <v>57</v>
          </cell>
          <cell r="AF1927">
            <v>40</v>
          </cell>
          <cell r="AG1927">
            <v>59</v>
          </cell>
          <cell r="AH1927">
            <v>45</v>
          </cell>
          <cell r="AM1927">
            <v>68</v>
          </cell>
          <cell r="AN1927">
            <v>50</v>
          </cell>
          <cell r="AS1927">
            <v>62</v>
          </cell>
          <cell r="AT1927">
            <v>38</v>
          </cell>
          <cell r="AU1927">
            <v>44</v>
          </cell>
          <cell r="AV1927">
            <v>26</v>
          </cell>
          <cell r="AY1927">
            <v>48</v>
          </cell>
          <cell r="AZ1927">
            <v>21</v>
          </cell>
        </row>
        <row r="1928">
          <cell r="B1928">
            <v>36859</v>
          </cell>
          <cell r="C1928">
            <v>47</v>
          </cell>
          <cell r="D1928">
            <v>38</v>
          </cell>
          <cell r="I1928">
            <v>48</v>
          </cell>
          <cell r="J1928">
            <v>37</v>
          </cell>
          <cell r="Q1928">
            <v>42</v>
          </cell>
          <cell r="R1928">
            <v>26</v>
          </cell>
          <cell r="Y1928">
            <v>38</v>
          </cell>
          <cell r="Z1928">
            <v>20</v>
          </cell>
          <cell r="AC1928">
            <v>42</v>
          </cell>
          <cell r="AD1928">
            <v>19</v>
          </cell>
          <cell r="AE1928">
            <v>57</v>
          </cell>
          <cell r="AF1928">
            <v>40</v>
          </cell>
          <cell r="AG1928">
            <v>59</v>
          </cell>
          <cell r="AH1928">
            <v>45</v>
          </cell>
          <cell r="AM1928">
            <v>68</v>
          </cell>
          <cell r="AN1928">
            <v>50</v>
          </cell>
          <cell r="AS1928">
            <v>61</v>
          </cell>
          <cell r="AT1928">
            <v>37</v>
          </cell>
          <cell r="AU1928">
            <v>43</v>
          </cell>
          <cell r="AV1928">
            <v>26</v>
          </cell>
          <cell r="AY1928">
            <v>47</v>
          </cell>
          <cell r="AZ1928">
            <v>21</v>
          </cell>
        </row>
        <row r="1929">
          <cell r="B1929">
            <v>36860</v>
          </cell>
          <cell r="C1929">
            <v>47</v>
          </cell>
          <cell r="D1929">
            <v>38</v>
          </cell>
          <cell r="I1929">
            <v>48</v>
          </cell>
          <cell r="J1929">
            <v>37</v>
          </cell>
          <cell r="Q1929">
            <v>42</v>
          </cell>
          <cell r="R1929">
            <v>26</v>
          </cell>
          <cell r="Y1929">
            <v>38</v>
          </cell>
          <cell r="Z1929">
            <v>20</v>
          </cell>
          <cell r="AC1929">
            <v>42</v>
          </cell>
          <cell r="AD1929">
            <v>19</v>
          </cell>
          <cell r="AE1929">
            <v>57</v>
          </cell>
          <cell r="AF1929">
            <v>40</v>
          </cell>
          <cell r="AG1929">
            <v>59</v>
          </cell>
          <cell r="AH1929">
            <v>45</v>
          </cell>
          <cell r="AM1929">
            <v>68</v>
          </cell>
          <cell r="AN1929">
            <v>50</v>
          </cell>
          <cell r="AS1929">
            <v>61</v>
          </cell>
          <cell r="AT1929">
            <v>37</v>
          </cell>
          <cell r="AU1929">
            <v>43</v>
          </cell>
          <cell r="AV1929">
            <v>26</v>
          </cell>
          <cell r="AY1929">
            <v>47</v>
          </cell>
          <cell r="AZ1929">
            <v>21</v>
          </cell>
        </row>
        <row r="1930">
          <cell r="B1930">
            <v>36861</v>
          </cell>
          <cell r="C1930">
            <v>47</v>
          </cell>
          <cell r="D1930">
            <v>38</v>
          </cell>
          <cell r="I1930">
            <v>48</v>
          </cell>
          <cell r="J1930">
            <v>37</v>
          </cell>
          <cell r="Q1930">
            <v>42</v>
          </cell>
          <cell r="R1930">
            <v>26</v>
          </cell>
          <cell r="Y1930">
            <v>38</v>
          </cell>
          <cell r="Z1930">
            <v>20</v>
          </cell>
          <cell r="AC1930">
            <v>42</v>
          </cell>
          <cell r="AD1930">
            <v>19</v>
          </cell>
          <cell r="AE1930">
            <v>57</v>
          </cell>
          <cell r="AF1930">
            <v>40</v>
          </cell>
          <cell r="AG1930">
            <v>59</v>
          </cell>
          <cell r="AH1930">
            <v>45</v>
          </cell>
          <cell r="AM1930">
            <v>68</v>
          </cell>
          <cell r="AN1930">
            <v>50</v>
          </cell>
          <cell r="AS1930">
            <v>61</v>
          </cell>
          <cell r="AT1930">
            <v>37</v>
          </cell>
          <cell r="AU1930">
            <v>43</v>
          </cell>
          <cell r="AV1930">
            <v>26</v>
          </cell>
          <cell r="AY1930">
            <v>47</v>
          </cell>
          <cell r="AZ1930">
            <v>21</v>
          </cell>
        </row>
        <row r="1931">
          <cell r="B1931">
            <v>36862</v>
          </cell>
          <cell r="C1931">
            <v>47</v>
          </cell>
          <cell r="D1931">
            <v>38</v>
          </cell>
          <cell r="I1931">
            <v>48</v>
          </cell>
          <cell r="J1931">
            <v>37</v>
          </cell>
          <cell r="Q1931">
            <v>41</v>
          </cell>
          <cell r="R1931">
            <v>26</v>
          </cell>
          <cell r="Y1931">
            <v>38</v>
          </cell>
          <cell r="Z1931">
            <v>20</v>
          </cell>
          <cell r="AC1931">
            <v>41</v>
          </cell>
          <cell r="AD1931">
            <v>19</v>
          </cell>
          <cell r="AE1931">
            <v>56</v>
          </cell>
          <cell r="AF1931">
            <v>40</v>
          </cell>
          <cell r="AG1931">
            <v>59</v>
          </cell>
          <cell r="AH1931">
            <v>45</v>
          </cell>
          <cell r="AM1931">
            <v>68</v>
          </cell>
          <cell r="AN1931">
            <v>50</v>
          </cell>
          <cell r="AS1931">
            <v>61</v>
          </cell>
          <cell r="AT1931">
            <v>37</v>
          </cell>
          <cell r="AU1931">
            <v>42</v>
          </cell>
          <cell r="AV1931">
            <v>25</v>
          </cell>
          <cell r="AY1931">
            <v>47</v>
          </cell>
          <cell r="AZ1931">
            <v>20</v>
          </cell>
        </row>
        <row r="1932">
          <cell r="B1932">
            <v>36863</v>
          </cell>
          <cell r="C1932">
            <v>46</v>
          </cell>
          <cell r="D1932">
            <v>37</v>
          </cell>
          <cell r="I1932">
            <v>47</v>
          </cell>
          <cell r="J1932">
            <v>36</v>
          </cell>
          <cell r="Q1932">
            <v>41</v>
          </cell>
          <cell r="R1932">
            <v>25</v>
          </cell>
          <cell r="Y1932">
            <v>37</v>
          </cell>
          <cell r="Z1932">
            <v>19</v>
          </cell>
          <cell r="AC1932">
            <v>41</v>
          </cell>
          <cell r="AD1932">
            <v>18</v>
          </cell>
          <cell r="AE1932">
            <v>56</v>
          </cell>
          <cell r="AF1932">
            <v>39</v>
          </cell>
          <cell r="AG1932">
            <v>58</v>
          </cell>
          <cell r="AH1932">
            <v>44</v>
          </cell>
          <cell r="AM1932">
            <v>67</v>
          </cell>
          <cell r="AN1932">
            <v>49</v>
          </cell>
          <cell r="AS1932">
            <v>60</v>
          </cell>
          <cell r="AT1932">
            <v>36</v>
          </cell>
          <cell r="AU1932">
            <v>42</v>
          </cell>
          <cell r="AV1932">
            <v>25</v>
          </cell>
          <cell r="AY1932">
            <v>46</v>
          </cell>
          <cell r="AZ1932">
            <v>20</v>
          </cell>
        </row>
        <row r="1933">
          <cell r="B1933">
            <v>36864</v>
          </cell>
          <cell r="C1933">
            <v>46</v>
          </cell>
          <cell r="D1933">
            <v>37</v>
          </cell>
          <cell r="I1933">
            <v>47</v>
          </cell>
          <cell r="J1933">
            <v>36</v>
          </cell>
          <cell r="Q1933">
            <v>40</v>
          </cell>
          <cell r="R1933">
            <v>25</v>
          </cell>
          <cell r="Y1933">
            <v>37</v>
          </cell>
          <cell r="Z1933">
            <v>19</v>
          </cell>
          <cell r="AC1933">
            <v>40</v>
          </cell>
          <cell r="AD1933">
            <v>18</v>
          </cell>
          <cell r="AE1933">
            <v>55</v>
          </cell>
          <cell r="AF1933">
            <v>39</v>
          </cell>
          <cell r="AG1933">
            <v>58</v>
          </cell>
          <cell r="AH1933">
            <v>44</v>
          </cell>
          <cell r="AM1933">
            <v>67</v>
          </cell>
          <cell r="AN1933">
            <v>49</v>
          </cell>
          <cell r="AS1933">
            <v>60</v>
          </cell>
          <cell r="AT1933">
            <v>36</v>
          </cell>
          <cell r="AU1933">
            <v>41</v>
          </cell>
          <cell r="AV1933">
            <v>24</v>
          </cell>
          <cell r="AY1933">
            <v>46</v>
          </cell>
          <cell r="AZ1933">
            <v>19</v>
          </cell>
        </row>
        <row r="1934">
          <cell r="B1934">
            <v>36865</v>
          </cell>
          <cell r="C1934">
            <v>46</v>
          </cell>
          <cell r="D1934">
            <v>37</v>
          </cell>
          <cell r="I1934">
            <v>47</v>
          </cell>
          <cell r="J1934">
            <v>36</v>
          </cell>
          <cell r="Q1934">
            <v>40</v>
          </cell>
          <cell r="R1934">
            <v>25</v>
          </cell>
          <cell r="Y1934">
            <v>37</v>
          </cell>
          <cell r="Z1934">
            <v>19</v>
          </cell>
          <cell r="AC1934">
            <v>40</v>
          </cell>
          <cell r="AD1934">
            <v>18</v>
          </cell>
          <cell r="AE1934">
            <v>55</v>
          </cell>
          <cell r="AF1934">
            <v>39</v>
          </cell>
          <cell r="AG1934">
            <v>58</v>
          </cell>
          <cell r="AH1934">
            <v>44</v>
          </cell>
          <cell r="AM1934">
            <v>67</v>
          </cell>
          <cell r="AN1934">
            <v>49</v>
          </cell>
          <cell r="AS1934">
            <v>60</v>
          </cell>
          <cell r="AT1934">
            <v>36</v>
          </cell>
          <cell r="AU1934">
            <v>41</v>
          </cell>
          <cell r="AV1934">
            <v>24</v>
          </cell>
          <cell r="AY1934">
            <v>46</v>
          </cell>
          <cell r="AZ1934">
            <v>19</v>
          </cell>
        </row>
        <row r="1935">
          <cell r="B1935">
            <v>36866</v>
          </cell>
          <cell r="C1935">
            <v>46</v>
          </cell>
          <cell r="D1935">
            <v>37</v>
          </cell>
          <cell r="I1935">
            <v>47</v>
          </cell>
          <cell r="J1935">
            <v>36</v>
          </cell>
          <cell r="Q1935">
            <v>40</v>
          </cell>
          <cell r="R1935">
            <v>25</v>
          </cell>
          <cell r="Y1935">
            <v>37</v>
          </cell>
          <cell r="Z1935">
            <v>19</v>
          </cell>
          <cell r="AC1935">
            <v>40</v>
          </cell>
          <cell r="AD1935">
            <v>18</v>
          </cell>
          <cell r="AE1935">
            <v>55</v>
          </cell>
          <cell r="AF1935">
            <v>39</v>
          </cell>
          <cell r="AG1935">
            <v>58</v>
          </cell>
          <cell r="AH1935">
            <v>44</v>
          </cell>
          <cell r="AM1935">
            <v>67</v>
          </cell>
          <cell r="AN1935">
            <v>49</v>
          </cell>
          <cell r="AS1935">
            <v>60</v>
          </cell>
          <cell r="AT1935">
            <v>36</v>
          </cell>
          <cell r="AU1935">
            <v>41</v>
          </cell>
          <cell r="AV1935">
            <v>24</v>
          </cell>
          <cell r="AY1935">
            <v>46</v>
          </cell>
          <cell r="AZ1935">
            <v>19</v>
          </cell>
        </row>
        <row r="1936">
          <cell r="B1936">
            <v>36867</v>
          </cell>
          <cell r="C1936">
            <v>46</v>
          </cell>
          <cell r="D1936">
            <v>37</v>
          </cell>
          <cell r="I1936">
            <v>47</v>
          </cell>
          <cell r="J1936">
            <v>36</v>
          </cell>
          <cell r="Q1936">
            <v>40</v>
          </cell>
          <cell r="R1936">
            <v>24</v>
          </cell>
          <cell r="Y1936">
            <v>36</v>
          </cell>
          <cell r="Z1936">
            <v>18</v>
          </cell>
          <cell r="AC1936">
            <v>40</v>
          </cell>
          <cell r="AD1936">
            <v>18</v>
          </cell>
          <cell r="AE1936">
            <v>55</v>
          </cell>
          <cell r="AF1936">
            <v>39</v>
          </cell>
          <cell r="AG1936">
            <v>58</v>
          </cell>
          <cell r="AH1936">
            <v>44</v>
          </cell>
          <cell r="AM1936">
            <v>67</v>
          </cell>
          <cell r="AN1936">
            <v>49</v>
          </cell>
          <cell r="AS1936">
            <v>59</v>
          </cell>
          <cell r="AT1936">
            <v>36</v>
          </cell>
          <cell r="AU1936">
            <v>40</v>
          </cell>
          <cell r="AV1936">
            <v>24</v>
          </cell>
          <cell r="AY1936">
            <v>46</v>
          </cell>
          <cell r="AZ1936">
            <v>19</v>
          </cell>
        </row>
        <row r="1937">
          <cell r="B1937">
            <v>36868</v>
          </cell>
          <cell r="C1937">
            <v>46</v>
          </cell>
          <cell r="D1937">
            <v>37</v>
          </cell>
          <cell r="I1937">
            <v>46.5</v>
          </cell>
          <cell r="J1937">
            <v>35.5</v>
          </cell>
          <cell r="Q1937">
            <v>39.5</v>
          </cell>
          <cell r="R1937">
            <v>23.5</v>
          </cell>
          <cell r="Y1937">
            <v>35.5</v>
          </cell>
          <cell r="Z1937">
            <v>17.5</v>
          </cell>
          <cell r="AC1937">
            <v>39.5</v>
          </cell>
          <cell r="AD1937">
            <v>17.5</v>
          </cell>
          <cell r="AE1937">
            <v>54.5</v>
          </cell>
          <cell r="AF1937">
            <v>38.5</v>
          </cell>
          <cell r="AG1937">
            <v>57.5</v>
          </cell>
          <cell r="AH1937">
            <v>43.5</v>
          </cell>
          <cell r="AM1937">
            <v>66.5</v>
          </cell>
          <cell r="AN1937">
            <v>48.5</v>
          </cell>
          <cell r="AS1937">
            <v>58.5</v>
          </cell>
          <cell r="AT1937">
            <v>35.5</v>
          </cell>
          <cell r="AU1937">
            <v>40</v>
          </cell>
          <cell r="AV1937">
            <v>24</v>
          </cell>
          <cell r="AY1937">
            <v>45.5</v>
          </cell>
          <cell r="AZ1937">
            <v>18.5</v>
          </cell>
        </row>
        <row r="1938">
          <cell r="B1938">
            <v>36869</v>
          </cell>
          <cell r="C1938">
            <v>46</v>
          </cell>
          <cell r="D1938">
            <v>36</v>
          </cell>
          <cell r="I1938">
            <v>46</v>
          </cell>
          <cell r="J1938">
            <v>35</v>
          </cell>
          <cell r="Q1938">
            <v>39</v>
          </cell>
          <cell r="R1938">
            <v>23</v>
          </cell>
          <cell r="Y1938">
            <v>35</v>
          </cell>
          <cell r="Z1938">
            <v>17</v>
          </cell>
          <cell r="AC1938">
            <v>39</v>
          </cell>
          <cell r="AD1938">
            <v>17</v>
          </cell>
          <cell r="AE1938">
            <v>54</v>
          </cell>
          <cell r="AF1938">
            <v>38</v>
          </cell>
          <cell r="AG1938">
            <v>57</v>
          </cell>
          <cell r="AH1938">
            <v>43</v>
          </cell>
          <cell r="AM1938">
            <v>66</v>
          </cell>
          <cell r="AN1938">
            <v>48</v>
          </cell>
          <cell r="AS1938">
            <v>58</v>
          </cell>
          <cell r="AT1938">
            <v>35</v>
          </cell>
          <cell r="AU1938">
            <v>39</v>
          </cell>
          <cell r="AV1938">
            <v>23</v>
          </cell>
          <cell r="AY1938">
            <v>45</v>
          </cell>
          <cell r="AZ1938">
            <v>18</v>
          </cell>
        </row>
        <row r="1939">
          <cell r="B1939">
            <v>36870</v>
          </cell>
          <cell r="C1939">
            <v>46</v>
          </cell>
          <cell r="D1939">
            <v>36</v>
          </cell>
          <cell r="I1939">
            <v>46</v>
          </cell>
          <cell r="J1939">
            <v>35</v>
          </cell>
          <cell r="Q1939">
            <v>39</v>
          </cell>
          <cell r="R1939">
            <v>23</v>
          </cell>
          <cell r="Y1939">
            <v>35</v>
          </cell>
          <cell r="Z1939">
            <v>17</v>
          </cell>
          <cell r="AC1939">
            <v>39</v>
          </cell>
          <cell r="AD1939">
            <v>17</v>
          </cell>
          <cell r="AE1939">
            <v>54</v>
          </cell>
          <cell r="AF1939">
            <v>38</v>
          </cell>
          <cell r="AG1939">
            <v>57</v>
          </cell>
          <cell r="AH1939">
            <v>43</v>
          </cell>
          <cell r="AM1939">
            <v>66</v>
          </cell>
          <cell r="AN1939">
            <v>48</v>
          </cell>
          <cell r="AS1939">
            <v>58</v>
          </cell>
          <cell r="AT1939">
            <v>35</v>
          </cell>
          <cell r="AU1939">
            <v>39</v>
          </cell>
          <cell r="AV1939">
            <v>23</v>
          </cell>
          <cell r="AY1939">
            <v>45</v>
          </cell>
          <cell r="AZ1939">
            <v>18</v>
          </cell>
        </row>
        <row r="1940">
          <cell r="B1940">
            <v>36871</v>
          </cell>
          <cell r="C1940">
            <v>46</v>
          </cell>
          <cell r="D1940">
            <v>36</v>
          </cell>
          <cell r="I1940">
            <v>46</v>
          </cell>
          <cell r="J1940">
            <v>35</v>
          </cell>
          <cell r="Q1940">
            <v>39</v>
          </cell>
          <cell r="R1940">
            <v>23</v>
          </cell>
          <cell r="Y1940">
            <v>35</v>
          </cell>
          <cell r="Z1940">
            <v>17</v>
          </cell>
          <cell r="AC1940">
            <v>39</v>
          </cell>
          <cell r="AD1940">
            <v>17</v>
          </cell>
          <cell r="AE1940">
            <v>54</v>
          </cell>
          <cell r="AF1940">
            <v>38</v>
          </cell>
          <cell r="AG1940">
            <v>57</v>
          </cell>
          <cell r="AH1940">
            <v>43</v>
          </cell>
          <cell r="AM1940">
            <v>66</v>
          </cell>
          <cell r="AN1940">
            <v>48</v>
          </cell>
          <cell r="AS1940">
            <v>58</v>
          </cell>
          <cell r="AT1940">
            <v>35</v>
          </cell>
          <cell r="AU1940">
            <v>39</v>
          </cell>
          <cell r="AV1940">
            <v>23</v>
          </cell>
          <cell r="AY1940">
            <v>45</v>
          </cell>
          <cell r="AZ1940">
            <v>18</v>
          </cell>
        </row>
        <row r="1941">
          <cell r="B1941">
            <v>36872</v>
          </cell>
          <cell r="C1941">
            <v>46</v>
          </cell>
          <cell r="D1941">
            <v>36</v>
          </cell>
          <cell r="I1941">
            <v>46</v>
          </cell>
          <cell r="J1941">
            <v>35</v>
          </cell>
          <cell r="Q1941">
            <v>38</v>
          </cell>
          <cell r="R1941">
            <v>23</v>
          </cell>
          <cell r="Y1941">
            <v>35</v>
          </cell>
          <cell r="Z1941">
            <v>17</v>
          </cell>
          <cell r="AC1941">
            <v>39</v>
          </cell>
          <cell r="AD1941">
            <v>17</v>
          </cell>
          <cell r="AE1941">
            <v>54</v>
          </cell>
          <cell r="AF1941">
            <v>38</v>
          </cell>
          <cell r="AG1941">
            <v>57</v>
          </cell>
          <cell r="AH1941">
            <v>43</v>
          </cell>
          <cell r="AM1941">
            <v>66</v>
          </cell>
          <cell r="AN1941">
            <v>48</v>
          </cell>
          <cell r="AS1941">
            <v>58</v>
          </cell>
          <cell r="AT1941">
            <v>35</v>
          </cell>
          <cell r="AU1941">
            <v>39</v>
          </cell>
          <cell r="AV1941">
            <v>22</v>
          </cell>
          <cell r="AY1941">
            <v>45</v>
          </cell>
          <cell r="AZ1941">
            <v>18</v>
          </cell>
        </row>
        <row r="1942">
          <cell r="B1942">
            <v>36873</v>
          </cell>
          <cell r="C1942">
            <v>46</v>
          </cell>
          <cell r="D1942">
            <v>36</v>
          </cell>
          <cell r="I1942">
            <v>46</v>
          </cell>
          <cell r="J1942">
            <v>35</v>
          </cell>
          <cell r="Q1942">
            <v>38</v>
          </cell>
          <cell r="R1942">
            <v>23</v>
          </cell>
          <cell r="Y1942">
            <v>35</v>
          </cell>
          <cell r="Z1942">
            <v>17</v>
          </cell>
          <cell r="AC1942">
            <v>39</v>
          </cell>
          <cell r="AD1942">
            <v>17</v>
          </cell>
          <cell r="AE1942">
            <v>54</v>
          </cell>
          <cell r="AF1942">
            <v>38</v>
          </cell>
          <cell r="AG1942">
            <v>57</v>
          </cell>
          <cell r="AH1942">
            <v>43</v>
          </cell>
          <cell r="AM1942">
            <v>66</v>
          </cell>
          <cell r="AN1942">
            <v>48</v>
          </cell>
          <cell r="AS1942">
            <v>58</v>
          </cell>
          <cell r="AT1942">
            <v>35</v>
          </cell>
          <cell r="AU1942">
            <v>39</v>
          </cell>
          <cell r="AV1942">
            <v>22</v>
          </cell>
          <cell r="AY1942">
            <v>45</v>
          </cell>
          <cell r="AZ1942">
            <v>18</v>
          </cell>
        </row>
        <row r="1943">
          <cell r="B1943">
            <v>36874</v>
          </cell>
          <cell r="C1943">
            <v>45</v>
          </cell>
          <cell r="D1943">
            <v>36</v>
          </cell>
          <cell r="I1943">
            <v>45</v>
          </cell>
          <cell r="J1943">
            <v>35</v>
          </cell>
          <cell r="Q1943">
            <v>37</v>
          </cell>
          <cell r="R1943">
            <v>22</v>
          </cell>
          <cell r="Y1943">
            <v>34</v>
          </cell>
          <cell r="Z1943">
            <v>16</v>
          </cell>
          <cell r="AC1943">
            <v>39</v>
          </cell>
          <cell r="AD1943">
            <v>17</v>
          </cell>
          <cell r="AE1943">
            <v>53</v>
          </cell>
          <cell r="AF1943">
            <v>38</v>
          </cell>
          <cell r="AG1943">
            <v>56</v>
          </cell>
          <cell r="AH1943">
            <v>43</v>
          </cell>
          <cell r="AM1943">
            <v>66</v>
          </cell>
          <cell r="AN1943">
            <v>48</v>
          </cell>
          <cell r="AS1943">
            <v>57</v>
          </cell>
          <cell r="AT1943">
            <v>34</v>
          </cell>
          <cell r="AU1943">
            <v>38</v>
          </cell>
          <cell r="AV1943">
            <v>21</v>
          </cell>
          <cell r="AY1943">
            <v>44</v>
          </cell>
          <cell r="AZ1943">
            <v>17</v>
          </cell>
        </row>
        <row r="1944">
          <cell r="B1944">
            <v>36875</v>
          </cell>
          <cell r="C1944">
            <v>45</v>
          </cell>
          <cell r="D1944">
            <v>36</v>
          </cell>
          <cell r="I1944">
            <v>45</v>
          </cell>
          <cell r="J1944">
            <v>35</v>
          </cell>
          <cell r="Q1944">
            <v>37</v>
          </cell>
          <cell r="R1944">
            <v>22</v>
          </cell>
          <cell r="Y1944">
            <v>34</v>
          </cell>
          <cell r="Z1944">
            <v>16</v>
          </cell>
          <cell r="AC1944">
            <v>39</v>
          </cell>
          <cell r="AD1944">
            <v>17</v>
          </cell>
          <cell r="AE1944">
            <v>53</v>
          </cell>
          <cell r="AF1944">
            <v>38</v>
          </cell>
          <cell r="AG1944">
            <v>56</v>
          </cell>
          <cell r="AH1944">
            <v>43</v>
          </cell>
          <cell r="AM1944">
            <v>66</v>
          </cell>
          <cell r="AN1944">
            <v>48</v>
          </cell>
          <cell r="AS1944">
            <v>57</v>
          </cell>
          <cell r="AT1944">
            <v>34</v>
          </cell>
          <cell r="AU1944">
            <v>38</v>
          </cell>
          <cell r="AV1944">
            <v>21</v>
          </cell>
          <cell r="AY1944">
            <v>44</v>
          </cell>
          <cell r="AZ1944">
            <v>17</v>
          </cell>
        </row>
        <row r="1945">
          <cell r="B1945">
            <v>36876</v>
          </cell>
          <cell r="C1945">
            <v>45</v>
          </cell>
          <cell r="D1945">
            <v>36</v>
          </cell>
          <cell r="I1945">
            <v>45</v>
          </cell>
          <cell r="J1945">
            <v>35</v>
          </cell>
          <cell r="Q1945">
            <v>37</v>
          </cell>
          <cell r="R1945">
            <v>22</v>
          </cell>
          <cell r="Y1945">
            <v>34</v>
          </cell>
          <cell r="Z1945">
            <v>16</v>
          </cell>
          <cell r="AC1945">
            <v>39</v>
          </cell>
          <cell r="AD1945">
            <v>17</v>
          </cell>
          <cell r="AE1945">
            <v>53</v>
          </cell>
          <cell r="AF1945">
            <v>38</v>
          </cell>
          <cell r="AG1945">
            <v>56</v>
          </cell>
          <cell r="AH1945">
            <v>43</v>
          </cell>
          <cell r="AM1945">
            <v>66</v>
          </cell>
          <cell r="AN1945">
            <v>48</v>
          </cell>
          <cell r="AS1945">
            <v>57</v>
          </cell>
          <cell r="AT1945">
            <v>34</v>
          </cell>
          <cell r="AU1945">
            <v>38</v>
          </cell>
          <cell r="AV1945">
            <v>21</v>
          </cell>
          <cell r="AY1945">
            <v>44</v>
          </cell>
          <cell r="AZ1945">
            <v>17</v>
          </cell>
        </row>
        <row r="1946">
          <cell r="B1946">
            <v>36877</v>
          </cell>
          <cell r="C1946">
            <v>45</v>
          </cell>
          <cell r="D1946">
            <v>36</v>
          </cell>
          <cell r="I1946">
            <v>45</v>
          </cell>
          <cell r="J1946">
            <v>35</v>
          </cell>
          <cell r="Q1946">
            <v>37</v>
          </cell>
          <cell r="R1946">
            <v>22</v>
          </cell>
          <cell r="Y1946">
            <v>34</v>
          </cell>
          <cell r="Z1946">
            <v>16</v>
          </cell>
          <cell r="AC1946">
            <v>38</v>
          </cell>
          <cell r="AD1946">
            <v>16</v>
          </cell>
          <cell r="AE1946">
            <v>53</v>
          </cell>
          <cell r="AF1946">
            <v>38</v>
          </cell>
          <cell r="AG1946">
            <v>56</v>
          </cell>
          <cell r="AH1946">
            <v>43</v>
          </cell>
          <cell r="AM1946">
            <v>66</v>
          </cell>
          <cell r="AN1946">
            <v>48</v>
          </cell>
          <cell r="AS1946">
            <v>57</v>
          </cell>
          <cell r="AT1946">
            <v>34</v>
          </cell>
          <cell r="AU1946">
            <v>37</v>
          </cell>
          <cell r="AV1946">
            <v>21</v>
          </cell>
          <cell r="AY1946">
            <v>44</v>
          </cell>
          <cell r="AZ1946">
            <v>17</v>
          </cell>
        </row>
        <row r="1947">
          <cell r="B1947">
            <v>36878</v>
          </cell>
          <cell r="C1947">
            <v>45</v>
          </cell>
          <cell r="D1947">
            <v>35</v>
          </cell>
          <cell r="I1947">
            <v>45</v>
          </cell>
          <cell r="J1947">
            <v>34</v>
          </cell>
          <cell r="Q1947">
            <v>37</v>
          </cell>
          <cell r="R1947">
            <v>22</v>
          </cell>
          <cell r="Y1947">
            <v>33</v>
          </cell>
          <cell r="Z1947">
            <v>15</v>
          </cell>
          <cell r="AC1947">
            <v>38</v>
          </cell>
          <cell r="AD1947">
            <v>16</v>
          </cell>
          <cell r="AE1947">
            <v>52</v>
          </cell>
          <cell r="AF1947">
            <v>37</v>
          </cell>
          <cell r="AG1947">
            <v>55</v>
          </cell>
          <cell r="AH1947">
            <v>42</v>
          </cell>
          <cell r="AM1947">
            <v>66</v>
          </cell>
          <cell r="AN1947">
            <v>48</v>
          </cell>
          <cell r="AS1947">
            <v>57</v>
          </cell>
          <cell r="AT1947">
            <v>33</v>
          </cell>
          <cell r="AU1947">
            <v>37</v>
          </cell>
          <cell r="AV1947">
            <v>20</v>
          </cell>
          <cell r="AY1947">
            <v>44</v>
          </cell>
          <cell r="AZ1947">
            <v>17</v>
          </cell>
        </row>
        <row r="1948">
          <cell r="B1948">
            <v>36879</v>
          </cell>
          <cell r="C1948">
            <v>45</v>
          </cell>
          <cell r="D1948">
            <v>35</v>
          </cell>
          <cell r="I1948">
            <v>45</v>
          </cell>
          <cell r="J1948">
            <v>34</v>
          </cell>
          <cell r="Q1948">
            <v>37</v>
          </cell>
          <cell r="R1948">
            <v>22</v>
          </cell>
          <cell r="Y1948">
            <v>33</v>
          </cell>
          <cell r="Z1948">
            <v>15</v>
          </cell>
          <cell r="AC1948">
            <v>38</v>
          </cell>
          <cell r="AD1948">
            <v>16</v>
          </cell>
          <cell r="AE1948">
            <v>52</v>
          </cell>
          <cell r="AF1948">
            <v>37</v>
          </cell>
          <cell r="AG1948">
            <v>55</v>
          </cell>
          <cell r="AH1948">
            <v>42</v>
          </cell>
          <cell r="AM1948">
            <v>66</v>
          </cell>
          <cell r="AN1948">
            <v>48</v>
          </cell>
          <cell r="AS1948">
            <v>57</v>
          </cell>
          <cell r="AT1948">
            <v>33</v>
          </cell>
          <cell r="AU1948">
            <v>36</v>
          </cell>
          <cell r="AV1948">
            <v>20</v>
          </cell>
          <cell r="AY1948">
            <v>44</v>
          </cell>
          <cell r="AZ1948">
            <v>17</v>
          </cell>
        </row>
        <row r="1949">
          <cell r="B1949">
            <v>36880</v>
          </cell>
          <cell r="C1949">
            <v>45</v>
          </cell>
          <cell r="D1949">
            <v>35</v>
          </cell>
          <cell r="I1949">
            <v>45</v>
          </cell>
          <cell r="J1949">
            <v>34</v>
          </cell>
          <cell r="Q1949">
            <v>37</v>
          </cell>
          <cell r="R1949">
            <v>22</v>
          </cell>
          <cell r="Y1949">
            <v>33</v>
          </cell>
          <cell r="Z1949">
            <v>15</v>
          </cell>
          <cell r="AC1949">
            <v>38</v>
          </cell>
          <cell r="AD1949">
            <v>16</v>
          </cell>
          <cell r="AE1949">
            <v>52</v>
          </cell>
          <cell r="AF1949">
            <v>37</v>
          </cell>
          <cell r="AG1949">
            <v>55</v>
          </cell>
          <cell r="AH1949">
            <v>42</v>
          </cell>
          <cell r="AM1949">
            <v>66</v>
          </cell>
          <cell r="AN1949">
            <v>48</v>
          </cell>
          <cell r="AS1949">
            <v>57</v>
          </cell>
          <cell r="AT1949">
            <v>33</v>
          </cell>
          <cell r="AU1949">
            <v>36</v>
          </cell>
          <cell r="AV1949">
            <v>20</v>
          </cell>
          <cell r="AY1949">
            <v>44</v>
          </cell>
          <cell r="AZ1949">
            <v>17</v>
          </cell>
        </row>
        <row r="1950">
          <cell r="B1950">
            <v>36881</v>
          </cell>
          <cell r="C1950">
            <v>45</v>
          </cell>
          <cell r="D1950">
            <v>35</v>
          </cell>
          <cell r="I1950">
            <v>45</v>
          </cell>
          <cell r="J1950">
            <v>34</v>
          </cell>
          <cell r="Q1950">
            <v>37</v>
          </cell>
          <cell r="R1950">
            <v>22</v>
          </cell>
          <cell r="Y1950">
            <v>33</v>
          </cell>
          <cell r="Z1950">
            <v>15</v>
          </cell>
          <cell r="AC1950">
            <v>38</v>
          </cell>
          <cell r="AD1950">
            <v>16</v>
          </cell>
          <cell r="AE1950">
            <v>52</v>
          </cell>
          <cell r="AF1950">
            <v>37</v>
          </cell>
          <cell r="AG1950">
            <v>55</v>
          </cell>
          <cell r="AH1950">
            <v>42</v>
          </cell>
          <cell r="AM1950">
            <v>66</v>
          </cell>
          <cell r="AN1950">
            <v>48</v>
          </cell>
          <cell r="AS1950">
            <v>57</v>
          </cell>
          <cell r="AT1950">
            <v>33</v>
          </cell>
          <cell r="AU1950">
            <v>36</v>
          </cell>
          <cell r="AV1950">
            <v>20</v>
          </cell>
          <cell r="AY1950">
            <v>44</v>
          </cell>
          <cell r="AZ1950">
            <v>17</v>
          </cell>
        </row>
        <row r="1951">
          <cell r="B1951">
            <v>36882</v>
          </cell>
          <cell r="C1951">
            <v>45</v>
          </cell>
          <cell r="D1951">
            <v>35</v>
          </cell>
          <cell r="I1951">
            <v>45</v>
          </cell>
          <cell r="J1951">
            <v>34</v>
          </cell>
          <cell r="Q1951">
            <v>37</v>
          </cell>
          <cell r="R1951">
            <v>22</v>
          </cell>
          <cell r="Y1951">
            <v>33</v>
          </cell>
          <cell r="Z1951">
            <v>15</v>
          </cell>
          <cell r="AC1951">
            <v>38</v>
          </cell>
          <cell r="AD1951">
            <v>15</v>
          </cell>
          <cell r="AE1951">
            <v>52</v>
          </cell>
          <cell r="AF1951">
            <v>37</v>
          </cell>
          <cell r="AG1951">
            <v>55</v>
          </cell>
          <cell r="AH1951">
            <v>42</v>
          </cell>
          <cell r="AM1951">
            <v>66</v>
          </cell>
          <cell r="AN1951">
            <v>48</v>
          </cell>
          <cell r="AS1951">
            <v>57</v>
          </cell>
          <cell r="AT1951">
            <v>33</v>
          </cell>
          <cell r="AU1951">
            <v>36</v>
          </cell>
          <cell r="AV1951">
            <v>20</v>
          </cell>
          <cell r="AY1951">
            <v>44</v>
          </cell>
          <cell r="AZ1951">
            <v>17</v>
          </cell>
        </row>
        <row r="1952">
          <cell r="B1952">
            <v>36883</v>
          </cell>
          <cell r="C1952">
            <v>44</v>
          </cell>
          <cell r="D1952">
            <v>35</v>
          </cell>
          <cell r="I1952">
            <v>45</v>
          </cell>
          <cell r="J1952">
            <v>34</v>
          </cell>
          <cell r="Q1952">
            <v>36</v>
          </cell>
          <cell r="R1952">
            <v>21</v>
          </cell>
          <cell r="Y1952">
            <v>32</v>
          </cell>
          <cell r="Z1952">
            <v>14</v>
          </cell>
          <cell r="AC1952">
            <v>38</v>
          </cell>
          <cell r="AD1952">
            <v>15</v>
          </cell>
          <cell r="AE1952">
            <v>51</v>
          </cell>
          <cell r="AF1952">
            <v>37</v>
          </cell>
          <cell r="AG1952">
            <v>55</v>
          </cell>
          <cell r="AH1952">
            <v>42</v>
          </cell>
          <cell r="AM1952">
            <v>65</v>
          </cell>
          <cell r="AN1952">
            <v>47</v>
          </cell>
          <cell r="AS1952">
            <v>56</v>
          </cell>
          <cell r="AT1952">
            <v>33</v>
          </cell>
          <cell r="AU1952">
            <v>36</v>
          </cell>
          <cell r="AV1952">
            <v>20</v>
          </cell>
          <cell r="AY1952">
            <v>43</v>
          </cell>
          <cell r="AZ1952">
            <v>16</v>
          </cell>
        </row>
        <row r="1953">
          <cell r="B1953">
            <v>36884</v>
          </cell>
          <cell r="C1953">
            <v>44</v>
          </cell>
          <cell r="D1953">
            <v>35</v>
          </cell>
          <cell r="I1953">
            <v>45</v>
          </cell>
          <cell r="J1953">
            <v>34</v>
          </cell>
          <cell r="Q1953">
            <v>36</v>
          </cell>
          <cell r="R1953">
            <v>21</v>
          </cell>
          <cell r="Y1953">
            <v>32</v>
          </cell>
          <cell r="Z1953">
            <v>14</v>
          </cell>
          <cell r="AC1953">
            <v>38</v>
          </cell>
          <cell r="AD1953">
            <v>15</v>
          </cell>
          <cell r="AE1953">
            <v>51</v>
          </cell>
          <cell r="AF1953">
            <v>37</v>
          </cell>
          <cell r="AG1953">
            <v>55</v>
          </cell>
          <cell r="AH1953">
            <v>42</v>
          </cell>
          <cell r="AM1953">
            <v>65</v>
          </cell>
          <cell r="AN1953">
            <v>47</v>
          </cell>
          <cell r="AS1953">
            <v>56</v>
          </cell>
          <cell r="AT1953">
            <v>33</v>
          </cell>
          <cell r="AU1953">
            <v>36</v>
          </cell>
          <cell r="AV1953">
            <v>20</v>
          </cell>
          <cell r="AY1953">
            <v>43</v>
          </cell>
          <cell r="AZ1953">
            <v>16</v>
          </cell>
        </row>
        <row r="1954">
          <cell r="B1954">
            <v>36885</v>
          </cell>
          <cell r="C1954">
            <v>44</v>
          </cell>
          <cell r="D1954">
            <v>35</v>
          </cell>
          <cell r="I1954">
            <v>45</v>
          </cell>
          <cell r="J1954">
            <v>34</v>
          </cell>
          <cell r="Q1954">
            <v>36</v>
          </cell>
          <cell r="R1954">
            <v>21</v>
          </cell>
          <cell r="Y1954">
            <v>32</v>
          </cell>
          <cell r="Z1954">
            <v>14</v>
          </cell>
          <cell r="AC1954">
            <v>38</v>
          </cell>
          <cell r="AD1954">
            <v>15</v>
          </cell>
          <cell r="AE1954">
            <v>51</v>
          </cell>
          <cell r="AF1954">
            <v>37</v>
          </cell>
          <cell r="AG1954">
            <v>55</v>
          </cell>
          <cell r="AH1954">
            <v>42</v>
          </cell>
          <cell r="AM1954">
            <v>65</v>
          </cell>
          <cell r="AN1954">
            <v>47</v>
          </cell>
          <cell r="AS1954">
            <v>56</v>
          </cell>
          <cell r="AT1954">
            <v>33</v>
          </cell>
          <cell r="AU1954">
            <v>36</v>
          </cell>
          <cell r="AV1954">
            <v>20</v>
          </cell>
          <cell r="AY1954">
            <v>43</v>
          </cell>
          <cell r="AZ1954">
            <v>16</v>
          </cell>
        </row>
        <row r="1955">
          <cell r="B1955">
            <v>36886</v>
          </cell>
          <cell r="C1955">
            <v>44</v>
          </cell>
          <cell r="D1955">
            <v>35</v>
          </cell>
          <cell r="I1955">
            <v>45</v>
          </cell>
          <cell r="J1955">
            <v>34</v>
          </cell>
          <cell r="Q1955">
            <v>36</v>
          </cell>
          <cell r="R1955">
            <v>21</v>
          </cell>
          <cell r="Y1955">
            <v>32</v>
          </cell>
          <cell r="Z1955">
            <v>14</v>
          </cell>
          <cell r="AC1955">
            <v>38</v>
          </cell>
          <cell r="AD1955">
            <v>15</v>
          </cell>
          <cell r="AE1955">
            <v>51</v>
          </cell>
          <cell r="AF1955">
            <v>37</v>
          </cell>
          <cell r="AG1955">
            <v>55</v>
          </cell>
          <cell r="AH1955">
            <v>42</v>
          </cell>
          <cell r="AM1955">
            <v>65</v>
          </cell>
          <cell r="AN1955">
            <v>47</v>
          </cell>
          <cell r="AS1955">
            <v>56</v>
          </cell>
          <cell r="AT1955">
            <v>33</v>
          </cell>
          <cell r="AU1955">
            <v>36</v>
          </cell>
          <cell r="AV1955">
            <v>20</v>
          </cell>
          <cell r="AY1955">
            <v>43</v>
          </cell>
          <cell r="AZ1955">
            <v>16</v>
          </cell>
        </row>
        <row r="1956">
          <cell r="B1956">
            <v>36887</v>
          </cell>
          <cell r="C1956">
            <v>44</v>
          </cell>
          <cell r="D1956">
            <v>35</v>
          </cell>
          <cell r="I1956">
            <v>45</v>
          </cell>
          <cell r="J1956">
            <v>34</v>
          </cell>
          <cell r="Q1956">
            <v>36</v>
          </cell>
          <cell r="R1956">
            <v>21</v>
          </cell>
          <cell r="Y1956">
            <v>32</v>
          </cell>
          <cell r="Z1956">
            <v>14</v>
          </cell>
          <cell r="AC1956">
            <v>37</v>
          </cell>
          <cell r="AD1956">
            <v>15</v>
          </cell>
          <cell r="AE1956">
            <v>51</v>
          </cell>
          <cell r="AF1956">
            <v>37</v>
          </cell>
          <cell r="AG1956">
            <v>55</v>
          </cell>
          <cell r="AH1956">
            <v>42</v>
          </cell>
          <cell r="AM1956">
            <v>65</v>
          </cell>
          <cell r="AN1956">
            <v>47</v>
          </cell>
          <cell r="AS1956">
            <v>56</v>
          </cell>
          <cell r="AT1956">
            <v>33</v>
          </cell>
          <cell r="AU1956">
            <v>36</v>
          </cell>
          <cell r="AV1956">
            <v>20</v>
          </cell>
          <cell r="AY1956">
            <v>43</v>
          </cell>
          <cell r="AZ1956">
            <v>16</v>
          </cell>
        </row>
        <row r="1957">
          <cell r="B1957">
            <v>36888</v>
          </cell>
          <cell r="C1957">
            <v>44</v>
          </cell>
          <cell r="D1957">
            <v>35</v>
          </cell>
          <cell r="I1957">
            <v>45</v>
          </cell>
          <cell r="J1957">
            <v>34</v>
          </cell>
          <cell r="Q1957">
            <v>36</v>
          </cell>
          <cell r="R1957">
            <v>21</v>
          </cell>
          <cell r="Y1957">
            <v>32</v>
          </cell>
          <cell r="Z1957">
            <v>14</v>
          </cell>
          <cell r="AC1957">
            <v>37</v>
          </cell>
          <cell r="AD1957">
            <v>15</v>
          </cell>
          <cell r="AE1957">
            <v>51</v>
          </cell>
          <cell r="AF1957">
            <v>37</v>
          </cell>
          <cell r="AG1957">
            <v>55</v>
          </cell>
          <cell r="AH1957">
            <v>42</v>
          </cell>
          <cell r="AM1957">
            <v>65</v>
          </cell>
          <cell r="AN1957">
            <v>47</v>
          </cell>
          <cell r="AS1957">
            <v>56</v>
          </cell>
          <cell r="AT1957">
            <v>33</v>
          </cell>
          <cell r="AU1957">
            <v>35</v>
          </cell>
          <cell r="AV1957">
            <v>19</v>
          </cell>
          <cell r="AY1957">
            <v>43</v>
          </cell>
          <cell r="AZ1957">
            <v>16</v>
          </cell>
        </row>
        <row r="1958">
          <cell r="B1958">
            <v>36889</v>
          </cell>
          <cell r="C1958">
            <v>44</v>
          </cell>
          <cell r="D1958">
            <v>35</v>
          </cell>
          <cell r="I1958">
            <v>45</v>
          </cell>
          <cell r="J1958">
            <v>34</v>
          </cell>
          <cell r="Q1958">
            <v>36</v>
          </cell>
          <cell r="R1958">
            <v>21</v>
          </cell>
          <cell r="Y1958">
            <v>32</v>
          </cell>
          <cell r="Z1958">
            <v>14</v>
          </cell>
          <cell r="AC1958">
            <v>37</v>
          </cell>
          <cell r="AD1958">
            <v>15</v>
          </cell>
          <cell r="AE1958">
            <v>51</v>
          </cell>
          <cell r="AF1958">
            <v>37</v>
          </cell>
          <cell r="AG1958">
            <v>55</v>
          </cell>
          <cell r="AH1958">
            <v>42</v>
          </cell>
          <cell r="AM1958">
            <v>65</v>
          </cell>
          <cell r="AN1958">
            <v>47</v>
          </cell>
          <cell r="AS1958">
            <v>56</v>
          </cell>
          <cell r="AT1958">
            <v>33</v>
          </cell>
          <cell r="AU1958">
            <v>35</v>
          </cell>
          <cell r="AV1958">
            <v>19</v>
          </cell>
          <cell r="AY1958">
            <v>43</v>
          </cell>
          <cell r="AZ1958">
            <v>16</v>
          </cell>
        </row>
        <row r="1959">
          <cell r="B1959">
            <v>36890</v>
          </cell>
          <cell r="C1959">
            <v>44</v>
          </cell>
          <cell r="D1959">
            <v>35</v>
          </cell>
          <cell r="I1959">
            <v>45</v>
          </cell>
          <cell r="J1959">
            <v>34</v>
          </cell>
          <cell r="Q1959">
            <v>36</v>
          </cell>
          <cell r="R1959">
            <v>21</v>
          </cell>
          <cell r="Y1959">
            <v>32</v>
          </cell>
          <cell r="Z1959">
            <v>14</v>
          </cell>
          <cell r="AC1959">
            <v>37</v>
          </cell>
          <cell r="AD1959">
            <v>15</v>
          </cell>
          <cell r="AE1959">
            <v>51</v>
          </cell>
          <cell r="AF1959">
            <v>37</v>
          </cell>
          <cell r="AG1959">
            <v>55</v>
          </cell>
          <cell r="AH1959">
            <v>42</v>
          </cell>
          <cell r="AM1959">
            <v>65</v>
          </cell>
          <cell r="AN1959">
            <v>47</v>
          </cell>
          <cell r="AS1959">
            <v>56</v>
          </cell>
          <cell r="AT1959">
            <v>33</v>
          </cell>
          <cell r="AU1959">
            <v>35</v>
          </cell>
          <cell r="AV1959">
            <v>19</v>
          </cell>
          <cell r="AY1959">
            <v>43</v>
          </cell>
          <cell r="AZ1959">
            <v>16</v>
          </cell>
        </row>
        <row r="1960">
          <cell r="B1960">
            <v>36891</v>
          </cell>
          <cell r="C1960">
            <v>44</v>
          </cell>
          <cell r="D1960">
            <v>35</v>
          </cell>
          <cell r="I1960">
            <v>45</v>
          </cell>
          <cell r="J1960">
            <v>34</v>
          </cell>
          <cell r="Q1960">
            <v>36</v>
          </cell>
          <cell r="R1960">
            <v>21</v>
          </cell>
          <cell r="Y1960">
            <v>32</v>
          </cell>
          <cell r="Z1960">
            <v>14</v>
          </cell>
          <cell r="AC1960">
            <v>37</v>
          </cell>
          <cell r="AD1960">
            <v>15</v>
          </cell>
          <cell r="AE1960">
            <v>51</v>
          </cell>
          <cell r="AF1960">
            <v>37</v>
          </cell>
          <cell r="AG1960">
            <v>55</v>
          </cell>
          <cell r="AH1960">
            <v>42</v>
          </cell>
          <cell r="AM1960">
            <v>65</v>
          </cell>
          <cell r="AN1960">
            <v>47</v>
          </cell>
          <cell r="AS1960">
            <v>56</v>
          </cell>
          <cell r="AT1960">
            <v>33</v>
          </cell>
          <cell r="AU1960">
            <v>35</v>
          </cell>
          <cell r="AV1960">
            <v>19</v>
          </cell>
          <cell r="AY1960">
            <v>43</v>
          </cell>
          <cell r="AZ1960">
            <v>16</v>
          </cell>
        </row>
        <row r="1964">
          <cell r="B1964" t="str">
            <v>PRELIMINARY</v>
          </cell>
        </row>
        <row r="1965">
          <cell r="C1965">
            <v>1</v>
          </cell>
          <cell r="E1965">
            <v>2</v>
          </cell>
          <cell r="G1965">
            <v>3</v>
          </cell>
          <cell r="I1965">
            <v>4</v>
          </cell>
          <cell r="K1965">
            <v>5</v>
          </cell>
          <cell r="M1965">
            <v>6</v>
          </cell>
          <cell r="O1965">
            <v>7</v>
          </cell>
          <cell r="Q1965">
            <v>8</v>
          </cell>
          <cell r="S1965">
            <v>9</v>
          </cell>
          <cell r="U1965">
            <v>10</v>
          </cell>
          <cell r="W1965">
            <v>11</v>
          </cell>
          <cell r="Y1965">
            <v>12</v>
          </cell>
          <cell r="AA1965">
            <v>13</v>
          </cell>
          <cell r="AC1965">
            <v>14</v>
          </cell>
          <cell r="AE1965">
            <v>15</v>
          </cell>
          <cell r="AG1965">
            <v>16</v>
          </cell>
          <cell r="AI1965">
            <v>17</v>
          </cell>
          <cell r="AK1965">
            <v>18</v>
          </cell>
          <cell r="AM1965">
            <v>19</v>
          </cell>
          <cell r="AO1965">
            <v>20</v>
          </cell>
          <cell r="AQ1965">
            <v>21</v>
          </cell>
          <cell r="AS1965">
            <v>22</v>
          </cell>
          <cell r="AU1965">
            <v>23</v>
          </cell>
          <cell r="AW1965">
            <v>24</v>
          </cell>
          <cell r="AY1965">
            <v>25</v>
          </cell>
        </row>
        <row r="1966">
          <cell r="C1966" t="str">
            <v>SEATTLE</v>
          </cell>
          <cell r="E1966" t="str">
            <v>YAKIMA</v>
          </cell>
          <cell r="G1966" t="str">
            <v>SPOKANE</v>
          </cell>
          <cell r="I1966" t="str">
            <v>PORTLAND</v>
          </cell>
          <cell r="K1966" t="str">
            <v>SALEM OR</v>
          </cell>
          <cell r="M1966" t="str">
            <v>EUGENE</v>
          </cell>
          <cell r="O1966" t="str">
            <v>MEDFORD</v>
          </cell>
          <cell r="Q1966" t="str">
            <v>BOISE</v>
          </cell>
          <cell r="S1966" t="str">
            <v>POCATELLO</v>
          </cell>
          <cell r="U1966" t="str">
            <v>HELENA</v>
          </cell>
          <cell r="W1966" t="str">
            <v>GREAT FALLS</v>
          </cell>
          <cell r="Y1966" t="str">
            <v>BILLINGS</v>
          </cell>
          <cell r="AA1966" t="str">
            <v>CASPER</v>
          </cell>
          <cell r="AC1966" t="str">
            <v>CHEYENNE</v>
          </cell>
          <cell r="AE1966" t="str">
            <v>SACRAMENTO</v>
          </cell>
          <cell r="AG1966" t="str">
            <v>SAN FRANCISCO</v>
          </cell>
          <cell r="AI1966" t="str">
            <v>SAN JOSE</v>
          </cell>
          <cell r="AK1966" t="str">
            <v>FRESNO</v>
          </cell>
          <cell r="AM1966" t="str">
            <v>LOS ANGELES</v>
          </cell>
          <cell r="AO1966" t="str">
            <v>SAN DIEGO</v>
          </cell>
          <cell r="AQ1966" t="str">
            <v>RENO</v>
          </cell>
          <cell r="AS1966" t="str">
            <v>LAS VEGAS</v>
          </cell>
          <cell r="AU1966" t="str">
            <v>SALT LAKE CITY</v>
          </cell>
          <cell r="AW1966" t="str">
            <v>GRAND JUNCTION</v>
          </cell>
          <cell r="AY1966" t="str">
            <v>DENVER</v>
          </cell>
        </row>
        <row r="1967">
          <cell r="C1967" t="str">
            <v>Tmax</v>
          </cell>
          <cell r="D1967" t="str">
            <v>Tmin</v>
          </cell>
          <cell r="E1967" t="str">
            <v>Tmax</v>
          </cell>
          <cell r="F1967" t="str">
            <v>Tmin</v>
          </cell>
          <cell r="G1967" t="str">
            <v>Tmax</v>
          </cell>
          <cell r="H1967" t="str">
            <v>Tmin</v>
          </cell>
          <cell r="I1967" t="str">
            <v>Tmax</v>
          </cell>
          <cell r="J1967" t="str">
            <v>Tmin</v>
          </cell>
          <cell r="K1967" t="str">
            <v>Tmax</v>
          </cell>
          <cell r="L1967" t="str">
            <v>Tmin</v>
          </cell>
          <cell r="M1967" t="str">
            <v>Tmax</v>
          </cell>
          <cell r="N1967" t="str">
            <v>Tmin</v>
          </cell>
          <cell r="O1967" t="str">
            <v>Tmax</v>
          </cell>
          <cell r="P1967" t="str">
            <v>Tmin</v>
          </cell>
          <cell r="Q1967" t="str">
            <v>Tmax</v>
          </cell>
          <cell r="R1967" t="str">
            <v>Tmin</v>
          </cell>
          <cell r="S1967" t="str">
            <v>Tmax</v>
          </cell>
          <cell r="T1967" t="str">
            <v>Tmin</v>
          </cell>
          <cell r="U1967" t="str">
            <v>Tmax</v>
          </cell>
          <cell r="V1967" t="str">
            <v>Tmin</v>
          </cell>
          <cell r="W1967" t="str">
            <v>Tmax</v>
          </cell>
          <cell r="X1967" t="str">
            <v>Tmin</v>
          </cell>
          <cell r="Y1967" t="str">
            <v>Tmax</v>
          </cell>
          <cell r="Z1967" t="str">
            <v>Tmin</v>
          </cell>
          <cell r="AA1967" t="str">
            <v>Tmax</v>
          </cell>
          <cell r="AB1967" t="str">
            <v>Tmin</v>
          </cell>
          <cell r="AC1967" t="str">
            <v>Tmax</v>
          </cell>
          <cell r="AD1967" t="str">
            <v>Tmin</v>
          </cell>
          <cell r="AE1967" t="str">
            <v>Tmax</v>
          </cell>
          <cell r="AF1967" t="str">
            <v>Tmin</v>
          </cell>
          <cell r="AG1967" t="str">
            <v>Tmax</v>
          </cell>
          <cell r="AH1967" t="str">
            <v>Tmin</v>
          </cell>
          <cell r="AI1967" t="str">
            <v>Tmax</v>
          </cell>
          <cell r="AJ1967" t="str">
            <v>Tmin</v>
          </cell>
          <cell r="AK1967" t="str">
            <v>Tmax</v>
          </cell>
          <cell r="AL1967" t="str">
            <v>Tmin</v>
          </cell>
          <cell r="AM1967" t="str">
            <v>Tmax</v>
          </cell>
          <cell r="AN1967" t="str">
            <v>Tmin</v>
          </cell>
          <cell r="AO1967" t="str">
            <v>Tmax</v>
          </cell>
          <cell r="AP1967" t="str">
            <v>Tmin</v>
          </cell>
          <cell r="AQ1967" t="str">
            <v>Tmax</v>
          </cell>
          <cell r="AR1967" t="str">
            <v>Tmin</v>
          </cell>
          <cell r="AS1967" t="str">
            <v>Tmax</v>
          </cell>
          <cell r="AT1967" t="str">
            <v>Tmin</v>
          </cell>
          <cell r="AU1967" t="str">
            <v>Tmax</v>
          </cell>
          <cell r="AV1967" t="str">
            <v>Tmin</v>
          </cell>
          <cell r="AW1967" t="str">
            <v>Tmax</v>
          </cell>
          <cell r="AX1967" t="str">
            <v>Tmin</v>
          </cell>
          <cell r="AY1967" t="str">
            <v>Tmax</v>
          </cell>
          <cell r="AZ1967" t="str">
            <v>Tmin</v>
          </cell>
        </row>
        <row r="1968">
          <cell r="B1968">
            <v>36526</v>
          </cell>
          <cell r="C1968">
            <v>38</v>
          </cell>
          <cell r="D1968">
            <v>43</v>
          </cell>
          <cell r="E1968">
            <v>21</v>
          </cell>
          <cell r="F1968">
            <v>37</v>
          </cell>
          <cell r="G1968">
            <v>27</v>
          </cell>
          <cell r="H1968">
            <v>34</v>
          </cell>
          <cell r="I1968">
            <v>40</v>
          </cell>
          <cell r="J1968">
            <v>46</v>
          </cell>
          <cell r="K1968">
            <v>38</v>
          </cell>
          <cell r="L1968">
            <v>47</v>
          </cell>
          <cell r="M1968">
            <v>37</v>
          </cell>
          <cell r="N1968">
            <v>47</v>
          </cell>
          <cell r="O1968">
            <v>31</v>
          </cell>
          <cell r="P1968">
            <v>40</v>
          </cell>
          <cell r="Q1968">
            <v>19</v>
          </cell>
          <cell r="R1968">
            <v>27</v>
          </cell>
          <cell r="S1968">
            <v>22</v>
          </cell>
          <cell r="T1968">
            <v>31</v>
          </cell>
          <cell r="U1968">
            <v>22</v>
          </cell>
          <cell r="V1968">
            <v>36</v>
          </cell>
          <cell r="W1968">
            <v>21</v>
          </cell>
          <cell r="X1968">
            <v>42</v>
          </cell>
          <cell r="Y1968">
            <v>25</v>
          </cell>
          <cell r="Z1968">
            <v>50</v>
          </cell>
          <cell r="AA1968">
            <v>10</v>
          </cell>
          <cell r="AB1968">
            <v>42</v>
          </cell>
          <cell r="AC1968">
            <v>17</v>
          </cell>
          <cell r="AD1968">
            <v>47</v>
          </cell>
          <cell r="AE1968">
            <v>34</v>
          </cell>
          <cell r="AF1968">
            <v>53</v>
          </cell>
          <cell r="AG1968">
            <v>40</v>
          </cell>
          <cell r="AH1968">
            <v>54</v>
          </cell>
          <cell r="AI1968">
            <v>40</v>
          </cell>
          <cell r="AJ1968">
            <v>56</v>
          </cell>
          <cell r="AK1968">
            <v>37</v>
          </cell>
          <cell r="AL1968">
            <v>55</v>
          </cell>
          <cell r="AM1968">
            <v>44</v>
          </cell>
          <cell r="AN1968">
            <v>58</v>
          </cell>
          <cell r="AO1968">
            <v>52</v>
          </cell>
          <cell r="AP1968">
            <v>59</v>
          </cell>
          <cell r="AQ1968">
            <v>18</v>
          </cell>
          <cell r="AR1968">
            <v>49</v>
          </cell>
          <cell r="AS1968">
            <v>47</v>
          </cell>
          <cell r="AT1968">
            <v>60</v>
          </cell>
          <cell r="AU1968">
            <v>20</v>
          </cell>
          <cell r="AV1968">
            <v>32</v>
          </cell>
          <cell r="AW1968">
            <v>29</v>
          </cell>
          <cell r="AX1968">
            <v>33</v>
          </cell>
          <cell r="AY1968">
            <v>18</v>
          </cell>
          <cell r="AZ1968">
            <v>52</v>
          </cell>
        </row>
        <row r="1969">
          <cell r="B1969">
            <v>36527</v>
          </cell>
          <cell r="C1969">
            <v>45</v>
          </cell>
          <cell r="D1969">
            <v>5</v>
          </cell>
          <cell r="E1969">
            <v>43</v>
          </cell>
          <cell r="F1969">
            <v>20</v>
          </cell>
          <cell r="G1969">
            <v>31</v>
          </cell>
          <cell r="H1969">
            <v>26</v>
          </cell>
          <cell r="I1969">
            <v>45</v>
          </cell>
          <cell r="J1969">
            <v>39</v>
          </cell>
          <cell r="K1969">
            <v>43</v>
          </cell>
          <cell r="L1969">
            <v>38</v>
          </cell>
          <cell r="M1969">
            <v>43</v>
          </cell>
          <cell r="N1969">
            <v>38</v>
          </cell>
          <cell r="O1969">
            <v>42</v>
          </cell>
          <cell r="P1969">
            <v>30</v>
          </cell>
          <cell r="Q1969">
            <v>30</v>
          </cell>
          <cell r="R1969">
            <v>19</v>
          </cell>
          <cell r="S1969">
            <v>27</v>
          </cell>
          <cell r="T1969">
            <v>20</v>
          </cell>
          <cell r="U1969">
            <v>34</v>
          </cell>
          <cell r="V1969">
            <v>11</v>
          </cell>
          <cell r="W1969">
            <v>28</v>
          </cell>
          <cell r="X1969">
            <v>3</v>
          </cell>
          <cell r="Y1969">
            <v>35</v>
          </cell>
          <cell r="Z1969">
            <v>18</v>
          </cell>
          <cell r="AA1969">
            <v>38</v>
          </cell>
          <cell r="AB1969">
            <v>11</v>
          </cell>
          <cell r="AC1969">
            <v>34</v>
          </cell>
          <cell r="AD1969">
            <v>17</v>
          </cell>
          <cell r="AE1969">
            <v>55</v>
          </cell>
          <cell r="AF1969">
            <v>28</v>
          </cell>
          <cell r="AG1969">
            <v>55</v>
          </cell>
          <cell r="AH1969">
            <v>40</v>
          </cell>
          <cell r="AI1969">
            <v>67</v>
          </cell>
          <cell r="AJ1969">
            <v>47</v>
          </cell>
          <cell r="AK1969">
            <v>50</v>
          </cell>
          <cell r="AL1969">
            <v>32</v>
          </cell>
          <cell r="AM1969">
            <v>60</v>
          </cell>
          <cell r="AN1969">
            <v>48</v>
          </cell>
          <cell r="AO1969">
            <v>60</v>
          </cell>
          <cell r="AP1969">
            <v>49</v>
          </cell>
          <cell r="AQ1969">
            <v>40</v>
          </cell>
          <cell r="AR1969">
            <v>12</v>
          </cell>
          <cell r="AS1969">
            <v>59</v>
          </cell>
          <cell r="AT1969">
            <v>43</v>
          </cell>
          <cell r="AU1969">
            <v>30</v>
          </cell>
          <cell r="AV1969">
            <v>22</v>
          </cell>
          <cell r="AW1969">
            <v>36</v>
          </cell>
          <cell r="AX1969">
            <v>24</v>
          </cell>
          <cell r="AY1969">
            <v>42</v>
          </cell>
          <cell r="AZ1969">
            <v>17</v>
          </cell>
        </row>
        <row r="1970">
          <cell r="B1970">
            <v>36528</v>
          </cell>
          <cell r="C1970">
            <v>47</v>
          </cell>
          <cell r="D1970">
            <v>36</v>
          </cell>
          <cell r="E1970">
            <v>36</v>
          </cell>
          <cell r="F1970">
            <v>25</v>
          </cell>
          <cell r="G1970">
            <v>32</v>
          </cell>
          <cell r="H1970">
            <v>22</v>
          </cell>
          <cell r="I1970">
            <v>45</v>
          </cell>
          <cell r="J1970">
            <v>40</v>
          </cell>
          <cell r="K1970">
            <v>48</v>
          </cell>
          <cell r="L1970">
            <v>40</v>
          </cell>
          <cell r="M1970">
            <v>49</v>
          </cell>
          <cell r="N1970">
            <v>40</v>
          </cell>
          <cell r="O1970">
            <v>44</v>
          </cell>
          <cell r="P1970">
            <v>36</v>
          </cell>
          <cell r="Q1970">
            <v>34</v>
          </cell>
          <cell r="R1970">
            <v>20</v>
          </cell>
          <cell r="S1970">
            <v>29</v>
          </cell>
          <cell r="T1970">
            <v>16</v>
          </cell>
          <cell r="U1970">
            <v>19</v>
          </cell>
          <cell r="V1970">
            <v>-5</v>
          </cell>
          <cell r="W1970">
            <v>31</v>
          </cell>
          <cell r="X1970">
            <v>-1</v>
          </cell>
          <cell r="Y1970">
            <v>23</v>
          </cell>
          <cell r="Z1970">
            <v>7</v>
          </cell>
          <cell r="AA1970">
            <v>28</v>
          </cell>
          <cell r="AB1970">
            <v>10</v>
          </cell>
          <cell r="AC1970">
            <v>23</v>
          </cell>
          <cell r="AD1970">
            <v>8</v>
          </cell>
          <cell r="AE1970">
            <v>55</v>
          </cell>
          <cell r="AF1970">
            <v>34</v>
          </cell>
          <cell r="AG1970">
            <v>69</v>
          </cell>
          <cell r="AH1970">
            <v>40</v>
          </cell>
          <cell r="AI1970">
            <v>69</v>
          </cell>
          <cell r="AJ1970">
            <v>40</v>
          </cell>
          <cell r="AK1970">
            <v>53</v>
          </cell>
          <cell r="AL1970">
            <v>29</v>
          </cell>
          <cell r="AM1970">
            <v>66</v>
          </cell>
          <cell r="AN1970">
            <v>44</v>
          </cell>
          <cell r="AO1970">
            <v>67</v>
          </cell>
          <cell r="AP1970">
            <v>45</v>
          </cell>
          <cell r="AQ1970">
            <v>49</v>
          </cell>
          <cell r="AR1970">
            <v>29</v>
          </cell>
          <cell r="AS1970">
            <v>54</v>
          </cell>
          <cell r="AT1970">
            <v>36</v>
          </cell>
          <cell r="AU1970">
            <v>30</v>
          </cell>
          <cell r="AV1970">
            <v>17</v>
          </cell>
          <cell r="AW1970">
            <v>27</v>
          </cell>
          <cell r="AX1970">
            <v>6</v>
          </cell>
          <cell r="AY1970">
            <v>29</v>
          </cell>
          <cell r="AZ1970">
            <v>8</v>
          </cell>
        </row>
        <row r="1971">
          <cell r="B1971">
            <v>36529</v>
          </cell>
          <cell r="C1971">
            <v>50</v>
          </cell>
          <cell r="D1971">
            <v>42</v>
          </cell>
          <cell r="E1971">
            <v>53</v>
          </cell>
          <cell r="F1971">
            <v>27</v>
          </cell>
          <cell r="G1971">
            <v>38</v>
          </cell>
          <cell r="H1971">
            <v>32</v>
          </cell>
          <cell r="I1971">
            <v>50</v>
          </cell>
          <cell r="J1971">
            <v>41</v>
          </cell>
          <cell r="K1971">
            <v>51</v>
          </cell>
          <cell r="L1971">
            <v>41</v>
          </cell>
          <cell r="M1971">
            <v>51</v>
          </cell>
          <cell r="N1971">
            <v>38</v>
          </cell>
          <cell r="O1971">
            <v>50</v>
          </cell>
          <cell r="P1971">
            <v>38</v>
          </cell>
          <cell r="Q1971">
            <v>40</v>
          </cell>
          <cell r="R1971">
            <v>30</v>
          </cell>
          <cell r="S1971">
            <v>35</v>
          </cell>
          <cell r="T1971">
            <v>29</v>
          </cell>
          <cell r="U1971">
            <v>42</v>
          </cell>
          <cell r="V1971">
            <v>17</v>
          </cell>
          <cell r="W1971">
            <v>31</v>
          </cell>
          <cell r="X1971">
            <v>-1</v>
          </cell>
          <cell r="Y1971">
            <v>40</v>
          </cell>
          <cell r="Z1971">
            <v>16</v>
          </cell>
          <cell r="AA1971">
            <v>34</v>
          </cell>
          <cell r="AB1971">
            <v>14</v>
          </cell>
          <cell r="AC1971">
            <v>39</v>
          </cell>
          <cell r="AD1971">
            <v>12</v>
          </cell>
          <cell r="AE1971">
            <v>56</v>
          </cell>
          <cell r="AF1971">
            <v>39</v>
          </cell>
          <cell r="AG1971">
            <v>73</v>
          </cell>
          <cell r="AH1971">
            <v>45</v>
          </cell>
          <cell r="AI1971">
            <v>71</v>
          </cell>
          <cell r="AJ1971">
            <v>45</v>
          </cell>
          <cell r="AK1971">
            <v>55</v>
          </cell>
          <cell r="AL1971">
            <v>32</v>
          </cell>
          <cell r="AM1971">
            <v>69</v>
          </cell>
          <cell r="AN1971">
            <v>47</v>
          </cell>
          <cell r="AO1971">
            <v>67</v>
          </cell>
          <cell r="AP1971">
            <v>45</v>
          </cell>
          <cell r="AQ1971">
            <v>50</v>
          </cell>
          <cell r="AR1971">
            <v>23</v>
          </cell>
          <cell r="AS1971">
            <v>52</v>
          </cell>
          <cell r="AT1971">
            <v>33</v>
          </cell>
          <cell r="AU1971">
            <v>36</v>
          </cell>
          <cell r="AV1971">
            <v>23</v>
          </cell>
          <cell r="AW1971">
            <v>27</v>
          </cell>
          <cell r="AX1971">
            <v>9</v>
          </cell>
          <cell r="AY1971">
            <v>47</v>
          </cell>
          <cell r="AZ1971">
            <v>14</v>
          </cell>
        </row>
        <row r="1972">
          <cell r="B1972">
            <v>36530</v>
          </cell>
          <cell r="C1972">
            <v>44</v>
          </cell>
          <cell r="D1972">
            <v>37</v>
          </cell>
          <cell r="E1972">
            <v>49</v>
          </cell>
          <cell r="F1972">
            <v>24</v>
          </cell>
          <cell r="G1972">
            <v>35</v>
          </cell>
          <cell r="H1972">
            <v>23</v>
          </cell>
          <cell r="I1972">
            <v>47</v>
          </cell>
          <cell r="J1972">
            <v>34</v>
          </cell>
          <cell r="K1972">
            <v>48</v>
          </cell>
          <cell r="L1972">
            <v>29</v>
          </cell>
          <cell r="M1972">
            <v>49</v>
          </cell>
          <cell r="N1972">
            <v>30</v>
          </cell>
          <cell r="O1972">
            <v>48</v>
          </cell>
          <cell r="P1972">
            <v>29</v>
          </cell>
          <cell r="Q1972">
            <v>38</v>
          </cell>
          <cell r="R1972">
            <v>25</v>
          </cell>
          <cell r="S1972">
            <v>31</v>
          </cell>
          <cell r="T1972">
            <v>24</v>
          </cell>
          <cell r="U1972">
            <v>35</v>
          </cell>
          <cell r="V1972">
            <v>28</v>
          </cell>
          <cell r="W1972">
            <v>39</v>
          </cell>
          <cell r="X1972">
            <v>24</v>
          </cell>
          <cell r="Y1972">
            <v>39</v>
          </cell>
          <cell r="Z1972">
            <v>29</v>
          </cell>
          <cell r="AA1972">
            <v>36</v>
          </cell>
          <cell r="AB1972">
            <v>13</v>
          </cell>
          <cell r="AC1972">
            <v>35</v>
          </cell>
          <cell r="AD1972">
            <v>17</v>
          </cell>
          <cell r="AE1972">
            <v>61</v>
          </cell>
          <cell r="AF1972">
            <v>36</v>
          </cell>
          <cell r="AG1972">
            <v>81</v>
          </cell>
          <cell r="AH1972">
            <v>44</v>
          </cell>
          <cell r="AI1972">
            <v>71</v>
          </cell>
          <cell r="AJ1972">
            <v>40</v>
          </cell>
          <cell r="AK1972">
            <v>51</v>
          </cell>
          <cell r="AL1972">
            <v>31</v>
          </cell>
          <cell r="AM1972">
            <v>70</v>
          </cell>
          <cell r="AN1972">
            <v>43</v>
          </cell>
          <cell r="AO1972">
            <v>64</v>
          </cell>
          <cell r="AP1972">
            <v>45</v>
          </cell>
          <cell r="AQ1972">
            <v>42</v>
          </cell>
          <cell r="AR1972">
            <v>20</v>
          </cell>
          <cell r="AS1972">
            <v>59</v>
          </cell>
          <cell r="AT1972">
            <v>32</v>
          </cell>
          <cell r="AU1972">
            <v>34</v>
          </cell>
          <cell r="AV1972">
            <v>25</v>
          </cell>
          <cell r="AW1972">
            <v>31</v>
          </cell>
          <cell r="AX1972">
            <v>11</v>
          </cell>
          <cell r="AY1972">
            <v>43</v>
          </cell>
          <cell r="AZ1972">
            <v>20</v>
          </cell>
        </row>
        <row r="1973">
          <cell r="B1973">
            <v>36531</v>
          </cell>
          <cell r="C1973">
            <v>41</v>
          </cell>
          <cell r="D1973">
            <v>33</v>
          </cell>
          <cell r="E1973">
            <v>34</v>
          </cell>
          <cell r="F1973">
            <v>17</v>
          </cell>
          <cell r="G1973">
            <v>33</v>
          </cell>
          <cell r="H1973">
            <v>22</v>
          </cell>
          <cell r="I1973">
            <v>40</v>
          </cell>
          <cell r="J1973">
            <v>30</v>
          </cell>
          <cell r="K1973">
            <v>45</v>
          </cell>
          <cell r="L1973">
            <v>28</v>
          </cell>
          <cell r="M1973">
            <v>42</v>
          </cell>
          <cell r="N1973">
            <v>27</v>
          </cell>
          <cell r="O1973">
            <v>37</v>
          </cell>
          <cell r="P1973">
            <v>23</v>
          </cell>
          <cell r="Q1973">
            <v>35</v>
          </cell>
          <cell r="R1973">
            <v>22</v>
          </cell>
          <cell r="S1973">
            <v>27</v>
          </cell>
          <cell r="T1973">
            <v>6</v>
          </cell>
          <cell r="U1973">
            <v>37</v>
          </cell>
          <cell r="V1973">
            <v>19</v>
          </cell>
          <cell r="W1973">
            <v>42</v>
          </cell>
          <cell r="X1973">
            <v>23</v>
          </cell>
          <cell r="Y1973">
            <v>40</v>
          </cell>
          <cell r="Z1973">
            <v>21</v>
          </cell>
          <cell r="AA1973">
            <v>34</v>
          </cell>
          <cell r="AB1973">
            <v>10</v>
          </cell>
          <cell r="AC1973">
            <v>34</v>
          </cell>
          <cell r="AD1973">
            <v>13</v>
          </cell>
          <cell r="AE1973">
            <v>52</v>
          </cell>
          <cell r="AF1973">
            <v>29</v>
          </cell>
          <cell r="AG1973">
            <v>56</v>
          </cell>
          <cell r="AH1973">
            <v>38</v>
          </cell>
          <cell r="AI1973">
            <v>72</v>
          </cell>
          <cell r="AJ1973">
            <v>42</v>
          </cell>
          <cell r="AK1973">
            <v>56</v>
          </cell>
          <cell r="AL1973">
            <v>29</v>
          </cell>
          <cell r="AM1973">
            <v>67</v>
          </cell>
          <cell r="AN1973">
            <v>46</v>
          </cell>
          <cell r="AO1973">
            <v>68</v>
          </cell>
          <cell r="AP1973">
            <v>43</v>
          </cell>
          <cell r="AQ1973">
            <v>42</v>
          </cell>
          <cell r="AR1973">
            <v>12</v>
          </cell>
          <cell r="AS1973">
            <v>52</v>
          </cell>
          <cell r="AT1973">
            <v>35</v>
          </cell>
          <cell r="AU1973">
            <v>32</v>
          </cell>
          <cell r="AV1973">
            <v>13</v>
          </cell>
          <cell r="AW1973">
            <v>30</v>
          </cell>
          <cell r="AX1973">
            <v>5</v>
          </cell>
          <cell r="AY1973">
            <v>38</v>
          </cell>
          <cell r="AZ1973">
            <v>17</v>
          </cell>
        </row>
        <row r="1974">
          <cell r="B1974">
            <v>36532</v>
          </cell>
          <cell r="C1974">
            <v>46</v>
          </cell>
          <cell r="D1974">
            <v>40</v>
          </cell>
          <cell r="E1974">
            <v>38</v>
          </cell>
          <cell r="F1974">
            <v>19</v>
          </cell>
          <cell r="G1974">
            <v>37</v>
          </cell>
          <cell r="H1974">
            <v>25</v>
          </cell>
          <cell r="I1974">
            <v>51</v>
          </cell>
          <cell r="J1974">
            <v>40</v>
          </cell>
          <cell r="K1974">
            <v>52</v>
          </cell>
          <cell r="L1974">
            <v>44</v>
          </cell>
          <cell r="M1974">
            <v>53</v>
          </cell>
          <cell r="N1974">
            <v>42</v>
          </cell>
          <cell r="O1974">
            <v>46</v>
          </cell>
          <cell r="P1974">
            <v>34</v>
          </cell>
          <cell r="Q1974">
            <v>36</v>
          </cell>
          <cell r="R1974">
            <v>28</v>
          </cell>
          <cell r="S1974">
            <v>27</v>
          </cell>
          <cell r="T1974">
            <v>6</v>
          </cell>
          <cell r="U1974">
            <v>40</v>
          </cell>
          <cell r="V1974">
            <v>17</v>
          </cell>
          <cell r="W1974">
            <v>40</v>
          </cell>
          <cell r="X1974">
            <v>33</v>
          </cell>
          <cell r="Y1974">
            <v>47</v>
          </cell>
          <cell r="Z1974">
            <v>27</v>
          </cell>
          <cell r="AA1974">
            <v>40</v>
          </cell>
          <cell r="AB1974">
            <v>25</v>
          </cell>
          <cell r="AC1974">
            <v>42</v>
          </cell>
          <cell r="AD1974">
            <v>24</v>
          </cell>
          <cell r="AE1974">
            <v>61</v>
          </cell>
          <cell r="AF1974">
            <v>35</v>
          </cell>
          <cell r="AG1974">
            <v>56</v>
          </cell>
          <cell r="AH1974">
            <v>42</v>
          </cell>
          <cell r="AI1974">
            <v>65</v>
          </cell>
          <cell r="AJ1974">
            <v>38</v>
          </cell>
          <cell r="AK1974">
            <v>54</v>
          </cell>
          <cell r="AL1974">
            <v>32</v>
          </cell>
          <cell r="AM1974">
            <v>63</v>
          </cell>
          <cell r="AN1974">
            <v>46</v>
          </cell>
          <cell r="AO1974">
            <v>64</v>
          </cell>
          <cell r="AP1974">
            <v>45</v>
          </cell>
          <cell r="AQ1974">
            <v>49</v>
          </cell>
          <cell r="AR1974">
            <v>22</v>
          </cell>
          <cell r="AS1974">
            <v>53</v>
          </cell>
          <cell r="AT1974">
            <v>32</v>
          </cell>
          <cell r="AU1974">
            <v>31</v>
          </cell>
          <cell r="AV1974">
            <v>19</v>
          </cell>
          <cell r="AW1974">
            <v>29</v>
          </cell>
          <cell r="AX1974">
            <v>5</v>
          </cell>
          <cell r="AY1974">
            <v>46</v>
          </cell>
          <cell r="AZ1974">
            <v>16</v>
          </cell>
        </row>
        <row r="1975">
          <cell r="B1975">
            <v>36533</v>
          </cell>
          <cell r="C1975">
            <v>46</v>
          </cell>
          <cell r="D1975">
            <v>36</v>
          </cell>
          <cell r="E1975">
            <v>52</v>
          </cell>
          <cell r="F1975">
            <v>27</v>
          </cell>
          <cell r="G1975">
            <v>38</v>
          </cell>
          <cell r="H1975">
            <v>32</v>
          </cell>
          <cell r="I1975">
            <v>51</v>
          </cell>
          <cell r="J1975">
            <v>43</v>
          </cell>
          <cell r="K1975">
            <v>51</v>
          </cell>
          <cell r="L1975">
            <v>43</v>
          </cell>
          <cell r="M1975">
            <v>50</v>
          </cell>
          <cell r="N1975">
            <v>42</v>
          </cell>
          <cell r="O1975">
            <v>50</v>
          </cell>
          <cell r="P1975">
            <v>36</v>
          </cell>
          <cell r="Q1975">
            <v>37</v>
          </cell>
          <cell r="R1975">
            <v>25</v>
          </cell>
          <cell r="S1975">
            <v>33</v>
          </cell>
          <cell r="T1975">
            <v>24</v>
          </cell>
          <cell r="U1975">
            <v>40</v>
          </cell>
          <cell r="V1975">
            <v>30</v>
          </cell>
          <cell r="W1975">
            <v>44</v>
          </cell>
          <cell r="X1975">
            <v>34</v>
          </cell>
          <cell r="Y1975">
            <v>43</v>
          </cell>
          <cell r="Z1975">
            <v>26</v>
          </cell>
          <cell r="AA1975">
            <v>37</v>
          </cell>
          <cell r="AB1975">
            <v>23</v>
          </cell>
          <cell r="AC1975">
            <v>44</v>
          </cell>
          <cell r="AD1975">
            <v>20</v>
          </cell>
          <cell r="AE1975">
            <v>51</v>
          </cell>
          <cell r="AF1975">
            <v>34</v>
          </cell>
          <cell r="AG1975">
            <v>57</v>
          </cell>
          <cell r="AH1975">
            <v>48</v>
          </cell>
          <cell r="AI1975">
            <v>70</v>
          </cell>
          <cell r="AJ1975">
            <v>37</v>
          </cell>
          <cell r="AK1975">
            <v>56</v>
          </cell>
          <cell r="AL1975">
            <v>30</v>
          </cell>
          <cell r="AM1975">
            <v>62</v>
          </cell>
          <cell r="AN1975">
            <v>41</v>
          </cell>
          <cell r="AO1975">
            <v>61</v>
          </cell>
          <cell r="AP1975">
            <v>44</v>
          </cell>
          <cell r="AQ1975">
            <v>60</v>
          </cell>
          <cell r="AR1975">
            <v>20</v>
          </cell>
          <cell r="AS1975">
            <v>55</v>
          </cell>
          <cell r="AT1975">
            <v>29</v>
          </cell>
          <cell r="AU1975">
            <v>36</v>
          </cell>
          <cell r="AV1975">
            <v>24</v>
          </cell>
          <cell r="AW1975">
            <v>31</v>
          </cell>
          <cell r="AX1975">
            <v>10</v>
          </cell>
          <cell r="AY1975">
            <v>48</v>
          </cell>
          <cell r="AZ1975">
            <v>24</v>
          </cell>
        </row>
        <row r="1976">
          <cell r="B1976">
            <v>36534</v>
          </cell>
          <cell r="C1976">
            <v>44</v>
          </cell>
          <cell r="D1976">
            <v>35</v>
          </cell>
          <cell r="E1976">
            <v>49</v>
          </cell>
          <cell r="F1976">
            <v>31</v>
          </cell>
          <cell r="G1976">
            <v>39</v>
          </cell>
          <cell r="H1976">
            <v>25</v>
          </cell>
          <cell r="I1976">
            <v>48</v>
          </cell>
          <cell r="J1976">
            <v>40</v>
          </cell>
          <cell r="K1976">
            <v>48</v>
          </cell>
          <cell r="L1976">
            <v>40</v>
          </cell>
          <cell r="M1976">
            <v>50</v>
          </cell>
          <cell r="N1976">
            <v>42</v>
          </cell>
          <cell r="O1976">
            <v>48</v>
          </cell>
          <cell r="P1976">
            <v>40</v>
          </cell>
          <cell r="Q1976">
            <v>42</v>
          </cell>
          <cell r="R1976">
            <v>24</v>
          </cell>
          <cell r="S1976">
            <v>36</v>
          </cell>
          <cell r="T1976">
            <v>26</v>
          </cell>
          <cell r="U1976">
            <v>42</v>
          </cell>
          <cell r="V1976">
            <v>27</v>
          </cell>
          <cell r="W1976">
            <v>42</v>
          </cell>
          <cell r="X1976">
            <v>24</v>
          </cell>
          <cell r="Y1976">
            <v>43</v>
          </cell>
          <cell r="Z1976">
            <v>29</v>
          </cell>
          <cell r="AA1976">
            <v>35</v>
          </cell>
          <cell r="AB1976">
            <v>18</v>
          </cell>
          <cell r="AC1976">
            <v>35</v>
          </cell>
          <cell r="AD1976">
            <v>22</v>
          </cell>
          <cell r="AE1976">
            <v>58</v>
          </cell>
          <cell r="AF1976">
            <v>32</v>
          </cell>
          <cell r="AG1976">
            <v>56</v>
          </cell>
          <cell r="AH1976">
            <v>46</v>
          </cell>
          <cell r="AI1976">
            <v>64</v>
          </cell>
          <cell r="AJ1976">
            <v>40</v>
          </cell>
          <cell r="AK1976">
            <v>58</v>
          </cell>
          <cell r="AL1976">
            <v>31</v>
          </cell>
          <cell r="AM1976">
            <v>62</v>
          </cell>
          <cell r="AN1976">
            <v>45</v>
          </cell>
          <cell r="AO1976">
            <v>64</v>
          </cell>
          <cell r="AP1976">
            <v>44</v>
          </cell>
          <cell r="AQ1976">
            <v>49</v>
          </cell>
          <cell r="AR1976">
            <v>23</v>
          </cell>
          <cell r="AS1976">
            <v>57</v>
          </cell>
          <cell r="AT1976">
            <v>31</v>
          </cell>
          <cell r="AU1976">
            <v>42</v>
          </cell>
          <cell r="AV1976">
            <v>23</v>
          </cell>
          <cell r="AW1976">
            <v>33</v>
          </cell>
          <cell r="AX1976">
            <v>8</v>
          </cell>
          <cell r="AY1976">
            <v>43</v>
          </cell>
          <cell r="AZ1976">
            <v>27</v>
          </cell>
        </row>
        <row r="1977">
          <cell r="B1977">
            <v>36535</v>
          </cell>
          <cell r="C1977">
            <v>36</v>
          </cell>
          <cell r="D1977">
            <v>34</v>
          </cell>
          <cell r="E1977">
            <v>33</v>
          </cell>
          <cell r="F1977">
            <v>29</v>
          </cell>
          <cell r="G1977">
            <v>31</v>
          </cell>
          <cell r="H1977">
            <v>22</v>
          </cell>
          <cell r="I1977">
            <v>41</v>
          </cell>
          <cell r="J1977">
            <v>36</v>
          </cell>
          <cell r="K1977">
            <v>42</v>
          </cell>
          <cell r="L1977">
            <v>36</v>
          </cell>
          <cell r="M1977">
            <v>43</v>
          </cell>
          <cell r="N1977">
            <v>37</v>
          </cell>
          <cell r="O1977">
            <v>48</v>
          </cell>
          <cell r="P1977">
            <v>37</v>
          </cell>
          <cell r="Q1977">
            <v>44</v>
          </cell>
          <cell r="R1977">
            <v>32</v>
          </cell>
          <cell r="S1977">
            <v>43</v>
          </cell>
          <cell r="T1977">
            <v>29</v>
          </cell>
          <cell r="U1977">
            <v>31</v>
          </cell>
          <cell r="V1977">
            <v>19</v>
          </cell>
          <cell r="W1977">
            <v>32</v>
          </cell>
          <cell r="X1977">
            <v>18</v>
          </cell>
          <cell r="Y1977">
            <v>37</v>
          </cell>
          <cell r="Z1977">
            <v>23</v>
          </cell>
          <cell r="AA1977">
            <v>34</v>
          </cell>
          <cell r="AB1977">
            <v>7</v>
          </cell>
          <cell r="AC1977">
            <v>35</v>
          </cell>
          <cell r="AD1977">
            <v>18</v>
          </cell>
          <cell r="AE1977">
            <v>58</v>
          </cell>
          <cell r="AF1977">
            <v>45</v>
          </cell>
          <cell r="AG1977">
            <v>59</v>
          </cell>
          <cell r="AH1977">
            <v>49</v>
          </cell>
          <cell r="AI1977">
            <v>64</v>
          </cell>
          <cell r="AJ1977">
            <v>45</v>
          </cell>
          <cell r="AK1977">
            <v>58</v>
          </cell>
          <cell r="AL1977">
            <v>34</v>
          </cell>
          <cell r="AM1977">
            <v>62</v>
          </cell>
          <cell r="AN1977">
            <v>48</v>
          </cell>
          <cell r="AO1977">
            <v>62</v>
          </cell>
          <cell r="AP1977">
            <v>44</v>
          </cell>
          <cell r="AQ1977">
            <v>54</v>
          </cell>
          <cell r="AR1977">
            <v>42</v>
          </cell>
          <cell r="AS1977">
            <v>57</v>
          </cell>
          <cell r="AT1977">
            <v>34</v>
          </cell>
          <cell r="AU1977">
            <v>42</v>
          </cell>
          <cell r="AV1977">
            <v>32</v>
          </cell>
          <cell r="AW1977">
            <v>44</v>
          </cell>
          <cell r="AX1977">
            <v>12</v>
          </cell>
          <cell r="AY1977">
            <v>46</v>
          </cell>
          <cell r="AZ1977">
            <v>17</v>
          </cell>
        </row>
        <row r="1978">
          <cell r="B1978">
            <v>36536</v>
          </cell>
          <cell r="C1978">
            <v>37</v>
          </cell>
          <cell r="D1978">
            <v>34</v>
          </cell>
          <cell r="E1978">
            <v>31</v>
          </cell>
          <cell r="F1978">
            <v>26</v>
          </cell>
          <cell r="G1978">
            <v>31</v>
          </cell>
          <cell r="H1978">
            <v>25</v>
          </cell>
          <cell r="I1978">
            <v>41</v>
          </cell>
          <cell r="J1978">
            <v>36</v>
          </cell>
          <cell r="K1978">
            <v>42</v>
          </cell>
          <cell r="L1978">
            <v>36</v>
          </cell>
          <cell r="M1978">
            <v>43</v>
          </cell>
          <cell r="N1978">
            <v>33</v>
          </cell>
          <cell r="O1978">
            <v>49</v>
          </cell>
          <cell r="P1978">
            <v>34</v>
          </cell>
          <cell r="Q1978">
            <v>47</v>
          </cell>
          <cell r="R1978">
            <v>32</v>
          </cell>
          <cell r="S1978">
            <v>44</v>
          </cell>
          <cell r="T1978">
            <v>33</v>
          </cell>
          <cell r="U1978">
            <v>23</v>
          </cell>
          <cell r="V1978">
            <v>12</v>
          </cell>
          <cell r="W1978">
            <v>27</v>
          </cell>
          <cell r="X1978">
            <v>13</v>
          </cell>
          <cell r="Y1978">
            <v>25</v>
          </cell>
          <cell r="Z1978">
            <v>19</v>
          </cell>
          <cell r="AA1978">
            <v>50</v>
          </cell>
          <cell r="AB1978">
            <v>15</v>
          </cell>
          <cell r="AC1978">
            <v>54</v>
          </cell>
          <cell r="AD1978">
            <v>17</v>
          </cell>
          <cell r="AE1978">
            <v>55</v>
          </cell>
          <cell r="AF1978">
            <v>47</v>
          </cell>
          <cell r="AG1978">
            <v>58</v>
          </cell>
          <cell r="AH1978">
            <v>49</v>
          </cell>
          <cell r="AI1978">
            <v>65</v>
          </cell>
          <cell r="AJ1978">
            <v>47</v>
          </cell>
          <cell r="AK1978">
            <v>61</v>
          </cell>
          <cell r="AL1978">
            <v>36</v>
          </cell>
          <cell r="AM1978">
            <v>60</v>
          </cell>
          <cell r="AN1978">
            <v>50</v>
          </cell>
          <cell r="AO1978">
            <v>59</v>
          </cell>
          <cell r="AP1978">
            <v>46</v>
          </cell>
          <cell r="AQ1978">
            <v>53</v>
          </cell>
          <cell r="AR1978">
            <v>37</v>
          </cell>
          <cell r="AS1978">
            <v>62</v>
          </cell>
          <cell r="AT1978">
            <v>36</v>
          </cell>
          <cell r="AU1978">
            <v>56</v>
          </cell>
          <cell r="AV1978">
            <v>37</v>
          </cell>
          <cell r="AW1978">
            <v>49</v>
          </cell>
          <cell r="AX1978">
            <v>19</v>
          </cell>
          <cell r="AY1978">
            <v>64</v>
          </cell>
          <cell r="AZ1978">
            <v>14</v>
          </cell>
        </row>
        <row r="1979">
          <cell r="B1979">
            <v>36537</v>
          </cell>
          <cell r="C1979">
            <v>38</v>
          </cell>
          <cell r="D1979">
            <v>32</v>
          </cell>
          <cell r="E1979">
            <v>30</v>
          </cell>
          <cell r="F1979">
            <v>21</v>
          </cell>
          <cell r="G1979">
            <v>31</v>
          </cell>
          <cell r="H1979">
            <v>25</v>
          </cell>
          <cell r="I1979">
            <v>40</v>
          </cell>
          <cell r="J1979">
            <v>34</v>
          </cell>
          <cell r="K1979">
            <v>41</v>
          </cell>
          <cell r="L1979">
            <v>33</v>
          </cell>
          <cell r="M1979">
            <v>42</v>
          </cell>
          <cell r="N1979">
            <v>33</v>
          </cell>
          <cell r="O1979">
            <v>45</v>
          </cell>
          <cell r="P1979">
            <v>31</v>
          </cell>
          <cell r="Q1979">
            <v>37</v>
          </cell>
          <cell r="R1979">
            <v>24</v>
          </cell>
          <cell r="S1979">
            <v>32</v>
          </cell>
          <cell r="T1979">
            <v>21</v>
          </cell>
          <cell r="U1979">
            <v>31</v>
          </cell>
          <cell r="V1979">
            <v>2</v>
          </cell>
          <cell r="W1979">
            <v>33</v>
          </cell>
          <cell r="X1979">
            <v>13</v>
          </cell>
          <cell r="Y1979">
            <v>32</v>
          </cell>
          <cell r="Z1979">
            <v>16</v>
          </cell>
          <cell r="AA1979">
            <v>39</v>
          </cell>
          <cell r="AB1979">
            <v>20</v>
          </cell>
          <cell r="AC1979">
            <v>41</v>
          </cell>
          <cell r="AD1979">
            <v>23</v>
          </cell>
          <cell r="AE1979">
            <v>53</v>
          </cell>
          <cell r="AF1979">
            <v>39</v>
          </cell>
          <cell r="AG1979">
            <v>52</v>
          </cell>
          <cell r="AH1979">
            <v>42</v>
          </cell>
          <cell r="AI1979">
            <v>65</v>
          </cell>
          <cell r="AJ1979">
            <v>51</v>
          </cell>
          <cell r="AK1979">
            <v>63</v>
          </cell>
          <cell r="AL1979">
            <v>45</v>
          </cell>
          <cell r="AM1979">
            <v>62</v>
          </cell>
          <cell r="AN1979">
            <v>53</v>
          </cell>
          <cell r="AO1979">
            <v>61</v>
          </cell>
          <cell r="AP1979">
            <v>52</v>
          </cell>
          <cell r="AQ1979">
            <v>52</v>
          </cell>
          <cell r="AR1979">
            <v>33</v>
          </cell>
          <cell r="AS1979">
            <v>62</v>
          </cell>
          <cell r="AT1979">
            <v>39</v>
          </cell>
          <cell r="AU1979">
            <v>43</v>
          </cell>
          <cell r="AV1979">
            <v>28</v>
          </cell>
          <cell r="AW1979">
            <v>54</v>
          </cell>
          <cell r="AX1979">
            <v>23</v>
          </cell>
          <cell r="AY1979">
            <v>55</v>
          </cell>
          <cell r="AZ1979">
            <v>25</v>
          </cell>
        </row>
        <row r="1980">
          <cell r="B1980">
            <v>36538</v>
          </cell>
          <cell r="C1980">
            <v>40</v>
          </cell>
          <cell r="D1980">
            <v>36</v>
          </cell>
          <cell r="E1980">
            <v>34</v>
          </cell>
          <cell r="F1980">
            <v>26</v>
          </cell>
          <cell r="G1980">
            <v>34</v>
          </cell>
          <cell r="H1980">
            <v>29</v>
          </cell>
          <cell r="I1980">
            <v>41</v>
          </cell>
          <cell r="J1980">
            <v>36</v>
          </cell>
          <cell r="K1980">
            <v>44</v>
          </cell>
          <cell r="L1980">
            <v>38</v>
          </cell>
          <cell r="M1980">
            <v>43</v>
          </cell>
          <cell r="N1980">
            <v>33</v>
          </cell>
          <cell r="O1980">
            <v>44</v>
          </cell>
          <cell r="P1980">
            <v>34</v>
          </cell>
          <cell r="Q1980">
            <v>46</v>
          </cell>
          <cell r="R1980">
            <v>31</v>
          </cell>
          <cell r="S1980">
            <v>39</v>
          </cell>
          <cell r="T1980">
            <v>25</v>
          </cell>
          <cell r="U1980">
            <v>26</v>
          </cell>
          <cell r="V1980">
            <v>0</v>
          </cell>
          <cell r="W1980">
            <v>40</v>
          </cell>
          <cell r="X1980">
            <v>14</v>
          </cell>
          <cell r="Y1980">
            <v>29</v>
          </cell>
          <cell r="Z1980">
            <v>7</v>
          </cell>
          <cell r="AA1980">
            <v>42</v>
          </cell>
          <cell r="AB1980">
            <v>20</v>
          </cell>
          <cell r="AC1980">
            <v>38</v>
          </cell>
          <cell r="AD1980">
            <v>19</v>
          </cell>
          <cell r="AE1980">
            <v>60</v>
          </cell>
          <cell r="AF1980">
            <v>39</v>
          </cell>
          <cell r="AG1980">
            <v>58</v>
          </cell>
          <cell r="AH1980">
            <v>45</v>
          </cell>
          <cell r="AI1980">
            <v>81</v>
          </cell>
          <cell r="AJ1980">
            <v>46</v>
          </cell>
          <cell r="AK1980">
            <v>70</v>
          </cell>
          <cell r="AL1980">
            <v>38</v>
          </cell>
          <cell r="AM1980">
            <v>75</v>
          </cell>
          <cell r="AN1980">
            <v>49</v>
          </cell>
          <cell r="AO1980">
            <v>72</v>
          </cell>
          <cell r="AP1980">
            <v>48</v>
          </cell>
          <cell r="AQ1980">
            <v>61</v>
          </cell>
          <cell r="AR1980">
            <v>35</v>
          </cell>
          <cell r="AS1980">
            <v>63</v>
          </cell>
          <cell r="AT1980">
            <v>39</v>
          </cell>
          <cell r="AU1980">
            <v>53</v>
          </cell>
          <cell r="AV1980">
            <v>26</v>
          </cell>
          <cell r="AW1980">
            <v>53</v>
          </cell>
          <cell r="AX1980">
            <v>31</v>
          </cell>
          <cell r="AY1980">
            <v>44</v>
          </cell>
          <cell r="AZ1980">
            <v>21</v>
          </cell>
        </row>
        <row r="1981">
          <cell r="B1981">
            <v>36539</v>
          </cell>
          <cell r="C1981">
            <v>44</v>
          </cell>
          <cell r="D1981">
            <v>37</v>
          </cell>
          <cell r="E1981">
            <v>41</v>
          </cell>
          <cell r="F1981">
            <v>26</v>
          </cell>
          <cell r="G1981">
            <v>41</v>
          </cell>
          <cell r="H1981">
            <v>32</v>
          </cell>
          <cell r="I1981">
            <v>50</v>
          </cell>
          <cell r="J1981">
            <v>36</v>
          </cell>
          <cell r="K1981">
            <v>50</v>
          </cell>
          <cell r="L1981">
            <v>31</v>
          </cell>
          <cell r="M1981">
            <v>50</v>
          </cell>
          <cell r="N1981">
            <v>30</v>
          </cell>
          <cell r="O1981">
            <v>48</v>
          </cell>
          <cell r="P1981">
            <v>37</v>
          </cell>
          <cell r="Q1981">
            <v>52</v>
          </cell>
          <cell r="R1981">
            <v>39</v>
          </cell>
          <cell r="S1981">
            <v>48</v>
          </cell>
          <cell r="T1981">
            <v>24</v>
          </cell>
          <cell r="U1981">
            <v>72</v>
          </cell>
          <cell r="V1981">
            <v>20</v>
          </cell>
          <cell r="W1981">
            <v>29</v>
          </cell>
          <cell r="X1981">
            <v>4</v>
          </cell>
          <cell r="Y1981">
            <v>39</v>
          </cell>
          <cell r="Z1981">
            <v>16</v>
          </cell>
          <cell r="AA1981">
            <v>52</v>
          </cell>
          <cell r="AB1981">
            <v>37</v>
          </cell>
          <cell r="AC1981">
            <v>58</v>
          </cell>
          <cell r="AD1981">
            <v>26</v>
          </cell>
          <cell r="AE1981">
            <v>61</v>
          </cell>
          <cell r="AF1981">
            <v>40</v>
          </cell>
          <cell r="AG1981">
            <v>56</v>
          </cell>
          <cell r="AH1981">
            <v>47</v>
          </cell>
          <cell r="AI1981">
            <v>82</v>
          </cell>
          <cell r="AJ1981">
            <v>49</v>
          </cell>
          <cell r="AK1981">
            <v>67</v>
          </cell>
          <cell r="AL1981">
            <v>41</v>
          </cell>
          <cell r="AM1981">
            <v>77</v>
          </cell>
          <cell r="AN1981">
            <v>53</v>
          </cell>
          <cell r="AO1981">
            <v>77</v>
          </cell>
          <cell r="AP1981">
            <v>52</v>
          </cell>
          <cell r="AQ1981">
            <v>62</v>
          </cell>
          <cell r="AR1981">
            <v>48</v>
          </cell>
          <cell r="AS1981">
            <v>63</v>
          </cell>
          <cell r="AT1981">
            <v>41</v>
          </cell>
          <cell r="AU1981">
            <v>52</v>
          </cell>
          <cell r="AV1981">
            <v>34</v>
          </cell>
          <cell r="AW1981">
            <v>51</v>
          </cell>
          <cell r="AX1981">
            <v>24</v>
          </cell>
          <cell r="AY1981">
            <v>62</v>
          </cell>
          <cell r="AZ1981">
            <v>29</v>
          </cell>
        </row>
        <row r="1982">
          <cell r="B1982">
            <v>36540</v>
          </cell>
          <cell r="C1982">
            <v>43</v>
          </cell>
          <cell r="D1982">
            <v>34</v>
          </cell>
          <cell r="E1982">
            <v>35</v>
          </cell>
          <cell r="F1982">
            <v>17</v>
          </cell>
          <cell r="G1982">
            <v>34</v>
          </cell>
          <cell r="H1982">
            <v>25</v>
          </cell>
          <cell r="I1982">
            <v>42</v>
          </cell>
          <cell r="J1982">
            <v>29</v>
          </cell>
          <cell r="K1982">
            <v>39</v>
          </cell>
          <cell r="L1982">
            <v>28</v>
          </cell>
          <cell r="M1982">
            <v>37</v>
          </cell>
          <cell r="N1982">
            <v>31</v>
          </cell>
          <cell r="O1982">
            <v>48</v>
          </cell>
          <cell r="P1982">
            <v>36</v>
          </cell>
          <cell r="Q1982">
            <v>47</v>
          </cell>
          <cell r="R1982">
            <v>37</v>
          </cell>
          <cell r="S1982">
            <v>47</v>
          </cell>
          <cell r="T1982">
            <v>34</v>
          </cell>
          <cell r="U1982">
            <v>37</v>
          </cell>
          <cell r="V1982">
            <v>20</v>
          </cell>
          <cell r="W1982">
            <v>38</v>
          </cell>
          <cell r="X1982">
            <v>6</v>
          </cell>
          <cell r="Y1982">
            <v>42</v>
          </cell>
          <cell r="Z1982">
            <v>16</v>
          </cell>
          <cell r="AA1982">
            <v>50</v>
          </cell>
          <cell r="AB1982">
            <v>30</v>
          </cell>
          <cell r="AC1982">
            <v>56</v>
          </cell>
          <cell r="AD1982">
            <v>28</v>
          </cell>
          <cell r="AE1982">
            <v>61</v>
          </cell>
          <cell r="AF1982">
            <v>48</v>
          </cell>
          <cell r="AG1982">
            <v>64</v>
          </cell>
          <cell r="AH1982">
            <v>52</v>
          </cell>
          <cell r="AI1982">
            <v>72</v>
          </cell>
          <cell r="AJ1982">
            <v>54</v>
          </cell>
          <cell r="AK1982">
            <v>65</v>
          </cell>
          <cell r="AL1982">
            <v>51</v>
          </cell>
          <cell r="AM1982">
            <v>74</v>
          </cell>
          <cell r="AN1982">
            <v>58</v>
          </cell>
          <cell r="AO1982">
            <v>69</v>
          </cell>
          <cell r="AP1982">
            <v>55</v>
          </cell>
          <cell r="AQ1982">
            <v>51</v>
          </cell>
          <cell r="AR1982">
            <v>43</v>
          </cell>
          <cell r="AS1982">
            <v>62</v>
          </cell>
          <cell r="AT1982">
            <v>43</v>
          </cell>
          <cell r="AU1982">
            <v>57</v>
          </cell>
          <cell r="AV1982">
            <v>28</v>
          </cell>
          <cell r="AW1982">
            <v>53</v>
          </cell>
          <cell r="AX1982">
            <v>28</v>
          </cell>
          <cell r="AY1982">
            <v>63</v>
          </cell>
          <cell r="AZ1982">
            <v>25</v>
          </cell>
        </row>
        <row r="1983">
          <cell r="B1983">
            <v>36541</v>
          </cell>
          <cell r="C1983">
            <v>50</v>
          </cell>
          <cell r="D1983">
            <v>36</v>
          </cell>
          <cell r="E1983">
            <v>44</v>
          </cell>
          <cell r="F1983">
            <v>31</v>
          </cell>
          <cell r="G1983">
            <v>39</v>
          </cell>
          <cell r="H1983">
            <v>28</v>
          </cell>
          <cell r="I1983">
            <v>51</v>
          </cell>
          <cell r="J1983">
            <v>37</v>
          </cell>
          <cell r="K1983">
            <v>48</v>
          </cell>
          <cell r="L1983">
            <v>37</v>
          </cell>
          <cell r="M1983">
            <v>49</v>
          </cell>
          <cell r="N1983">
            <v>32</v>
          </cell>
          <cell r="O1983">
            <v>52</v>
          </cell>
          <cell r="P1983">
            <v>32</v>
          </cell>
          <cell r="Q1983">
            <v>57</v>
          </cell>
          <cell r="R1983">
            <v>34</v>
          </cell>
          <cell r="S1983">
            <v>52</v>
          </cell>
          <cell r="T1983">
            <v>32</v>
          </cell>
          <cell r="U1983">
            <v>52</v>
          </cell>
          <cell r="V1983">
            <v>17</v>
          </cell>
          <cell r="W1983">
            <v>56</v>
          </cell>
          <cell r="X1983">
            <v>11</v>
          </cell>
          <cell r="Y1983">
            <v>43</v>
          </cell>
          <cell r="Z1983">
            <v>18</v>
          </cell>
          <cell r="AA1983">
            <v>54</v>
          </cell>
          <cell r="AB1983">
            <v>24</v>
          </cell>
          <cell r="AC1983">
            <v>47</v>
          </cell>
          <cell r="AD1983">
            <v>23</v>
          </cell>
          <cell r="AE1983">
            <v>59</v>
          </cell>
          <cell r="AF1983">
            <v>42</v>
          </cell>
          <cell r="AG1983">
            <v>59</v>
          </cell>
          <cell r="AH1983">
            <v>48</v>
          </cell>
          <cell r="AI1983">
            <v>62</v>
          </cell>
          <cell r="AJ1983">
            <v>57</v>
          </cell>
          <cell r="AK1983">
            <v>63</v>
          </cell>
          <cell r="AL1983">
            <v>50</v>
          </cell>
          <cell r="AM1983">
            <v>64</v>
          </cell>
          <cell r="AN1983">
            <v>58</v>
          </cell>
          <cell r="AO1983">
            <v>68</v>
          </cell>
          <cell r="AP1983">
            <v>53</v>
          </cell>
          <cell r="AQ1983">
            <v>49</v>
          </cell>
          <cell r="AR1983">
            <v>33</v>
          </cell>
          <cell r="AS1983">
            <v>67</v>
          </cell>
          <cell r="AT1983">
            <v>50</v>
          </cell>
          <cell r="AU1983">
            <v>59</v>
          </cell>
          <cell r="AV1983">
            <v>34</v>
          </cell>
          <cell r="AW1983">
            <v>53</v>
          </cell>
          <cell r="AX1983">
            <v>32</v>
          </cell>
          <cell r="AY1983">
            <v>47</v>
          </cell>
          <cell r="AZ1983">
            <v>22</v>
          </cell>
        </row>
        <row r="1984">
          <cell r="B1984">
            <v>36542</v>
          </cell>
          <cell r="C1984">
            <v>49</v>
          </cell>
          <cell r="D1984">
            <v>35</v>
          </cell>
          <cell r="E1984">
            <v>39</v>
          </cell>
          <cell r="F1984">
            <v>15</v>
          </cell>
          <cell r="G1984">
            <v>37</v>
          </cell>
          <cell r="H1984">
            <v>24</v>
          </cell>
          <cell r="I1984">
            <v>48</v>
          </cell>
          <cell r="J1984">
            <v>30</v>
          </cell>
          <cell r="K1984">
            <v>47</v>
          </cell>
          <cell r="L1984">
            <v>29</v>
          </cell>
          <cell r="M1984">
            <v>41</v>
          </cell>
          <cell r="N1984">
            <v>27</v>
          </cell>
          <cell r="O1984">
            <v>38</v>
          </cell>
          <cell r="P1984">
            <v>30</v>
          </cell>
          <cell r="Q1984">
            <v>43</v>
          </cell>
          <cell r="R1984">
            <v>30</v>
          </cell>
          <cell r="S1984">
            <v>40</v>
          </cell>
          <cell r="T1984">
            <v>28</v>
          </cell>
          <cell r="U1984">
            <v>41</v>
          </cell>
          <cell r="V1984">
            <v>20</v>
          </cell>
          <cell r="W1984">
            <v>42</v>
          </cell>
          <cell r="X1984">
            <v>23</v>
          </cell>
          <cell r="Y1984">
            <v>47</v>
          </cell>
          <cell r="Z1984">
            <v>29</v>
          </cell>
          <cell r="AA1984">
            <v>56</v>
          </cell>
          <cell r="AB1984">
            <v>33</v>
          </cell>
          <cell r="AC1984">
            <v>57</v>
          </cell>
          <cell r="AD1984">
            <v>38</v>
          </cell>
          <cell r="AE1984">
            <v>49</v>
          </cell>
          <cell r="AF1984">
            <v>43</v>
          </cell>
          <cell r="AG1984">
            <v>63</v>
          </cell>
          <cell r="AH1984">
            <v>46</v>
          </cell>
          <cell r="AI1984">
            <v>69</v>
          </cell>
          <cell r="AJ1984">
            <v>58</v>
          </cell>
          <cell r="AK1984">
            <v>59</v>
          </cell>
          <cell r="AL1984">
            <v>50</v>
          </cell>
          <cell r="AM1984">
            <v>68</v>
          </cell>
          <cell r="AN1984">
            <v>58</v>
          </cell>
          <cell r="AO1984">
            <v>77</v>
          </cell>
          <cell r="AP1984">
            <v>59</v>
          </cell>
          <cell r="AQ1984">
            <v>50</v>
          </cell>
          <cell r="AR1984">
            <v>30</v>
          </cell>
          <cell r="AS1984">
            <v>63</v>
          </cell>
          <cell r="AT1984">
            <v>52</v>
          </cell>
          <cell r="AU1984">
            <v>54</v>
          </cell>
          <cell r="AV1984">
            <v>38</v>
          </cell>
          <cell r="AW1984">
            <v>57</v>
          </cell>
          <cell r="AX1984">
            <v>44</v>
          </cell>
          <cell r="AY1984">
            <v>64</v>
          </cell>
          <cell r="AZ1984">
            <v>35</v>
          </cell>
        </row>
        <row r="1985">
          <cell r="B1985">
            <v>36543</v>
          </cell>
          <cell r="C1985">
            <v>41</v>
          </cell>
          <cell r="D1985">
            <v>30</v>
          </cell>
          <cell r="E1985">
            <v>32</v>
          </cell>
          <cell r="F1985">
            <v>13</v>
          </cell>
          <cell r="G1985">
            <v>32</v>
          </cell>
          <cell r="H1985">
            <v>17</v>
          </cell>
          <cell r="I1985">
            <v>42</v>
          </cell>
          <cell r="J1985">
            <v>28</v>
          </cell>
          <cell r="K1985">
            <v>41</v>
          </cell>
          <cell r="L1985">
            <v>27</v>
          </cell>
          <cell r="M1985">
            <v>41</v>
          </cell>
          <cell r="N1985">
            <v>31</v>
          </cell>
          <cell r="O1985">
            <v>40</v>
          </cell>
          <cell r="P1985">
            <v>34</v>
          </cell>
          <cell r="Q1985">
            <v>39</v>
          </cell>
          <cell r="R1985">
            <v>29</v>
          </cell>
          <cell r="S1985">
            <v>33</v>
          </cell>
          <cell r="T1985">
            <v>24</v>
          </cell>
          <cell r="U1985">
            <v>32</v>
          </cell>
          <cell r="V1985">
            <v>12</v>
          </cell>
          <cell r="W1985">
            <v>45</v>
          </cell>
          <cell r="X1985">
            <v>15</v>
          </cell>
          <cell r="Y1985">
            <v>42</v>
          </cell>
          <cell r="Z1985">
            <v>19</v>
          </cell>
          <cell r="AA1985">
            <v>50</v>
          </cell>
          <cell r="AB1985">
            <v>22</v>
          </cell>
          <cell r="AC1985">
            <v>44</v>
          </cell>
          <cell r="AD1985">
            <v>29</v>
          </cell>
          <cell r="AE1985">
            <v>57</v>
          </cell>
          <cell r="AF1985">
            <v>47</v>
          </cell>
          <cell r="AG1985">
            <v>62</v>
          </cell>
          <cell r="AH1985">
            <v>51</v>
          </cell>
          <cell r="AI1985">
            <v>80</v>
          </cell>
          <cell r="AJ1985">
            <v>58</v>
          </cell>
          <cell r="AK1985">
            <v>66</v>
          </cell>
          <cell r="AL1985">
            <v>54</v>
          </cell>
          <cell r="AM1985">
            <v>76</v>
          </cell>
          <cell r="AN1985">
            <v>60</v>
          </cell>
          <cell r="AO1985">
            <v>76</v>
          </cell>
          <cell r="AP1985">
            <v>59</v>
          </cell>
          <cell r="AQ1985">
            <v>51</v>
          </cell>
          <cell r="AR1985">
            <v>37</v>
          </cell>
          <cell r="AS1985">
            <v>70</v>
          </cell>
          <cell r="AT1985">
            <v>51</v>
          </cell>
          <cell r="AU1985">
            <v>56</v>
          </cell>
          <cell r="AV1985">
            <v>37</v>
          </cell>
          <cell r="AW1985">
            <v>50</v>
          </cell>
          <cell r="AX1985">
            <v>36</v>
          </cell>
          <cell r="AY1985">
            <v>52</v>
          </cell>
          <cell r="AZ1985">
            <v>29</v>
          </cell>
        </row>
        <row r="1986">
          <cell r="B1986">
            <v>36544</v>
          </cell>
          <cell r="C1986">
            <v>44</v>
          </cell>
          <cell r="D1986">
            <v>29</v>
          </cell>
          <cell r="E1986">
            <v>31</v>
          </cell>
          <cell r="F1986">
            <v>8</v>
          </cell>
          <cell r="G1986">
            <v>27</v>
          </cell>
          <cell r="H1986">
            <v>12</v>
          </cell>
          <cell r="I1986">
            <v>45</v>
          </cell>
          <cell r="J1986">
            <v>26</v>
          </cell>
          <cell r="K1986">
            <v>42</v>
          </cell>
          <cell r="L1986">
            <v>26</v>
          </cell>
          <cell r="M1986">
            <v>39</v>
          </cell>
          <cell r="N1986">
            <v>33</v>
          </cell>
          <cell r="O1986">
            <v>44</v>
          </cell>
          <cell r="P1986">
            <v>35</v>
          </cell>
          <cell r="Q1986">
            <v>40</v>
          </cell>
          <cell r="R1986">
            <v>29</v>
          </cell>
          <cell r="S1986">
            <v>41</v>
          </cell>
          <cell r="T1986">
            <v>32</v>
          </cell>
          <cell r="U1986">
            <v>39</v>
          </cell>
          <cell r="V1986">
            <v>13</v>
          </cell>
          <cell r="W1986">
            <v>23</v>
          </cell>
          <cell r="X1986">
            <v>-2</v>
          </cell>
          <cell r="Y1986">
            <v>33</v>
          </cell>
          <cell r="Z1986">
            <v>17</v>
          </cell>
          <cell r="AA1986">
            <v>37</v>
          </cell>
          <cell r="AB1986">
            <v>17</v>
          </cell>
          <cell r="AC1986">
            <v>45</v>
          </cell>
          <cell r="AD1986">
            <v>23</v>
          </cell>
          <cell r="AE1986">
            <v>60</v>
          </cell>
          <cell r="AF1986">
            <v>52</v>
          </cell>
          <cell r="AG1986">
            <v>62</v>
          </cell>
          <cell r="AH1986">
            <v>51</v>
          </cell>
          <cell r="AI1986">
            <v>80</v>
          </cell>
          <cell r="AJ1986">
            <v>58</v>
          </cell>
          <cell r="AK1986">
            <v>66</v>
          </cell>
          <cell r="AL1986">
            <v>54</v>
          </cell>
          <cell r="AM1986">
            <v>76</v>
          </cell>
          <cell r="AN1986">
            <v>60</v>
          </cell>
          <cell r="AO1986">
            <v>74</v>
          </cell>
          <cell r="AP1986">
            <v>56</v>
          </cell>
          <cell r="AQ1986">
            <v>53</v>
          </cell>
          <cell r="AR1986">
            <v>29</v>
          </cell>
          <cell r="AS1986">
            <v>69</v>
          </cell>
          <cell r="AT1986">
            <v>48</v>
          </cell>
          <cell r="AU1986">
            <v>54</v>
          </cell>
          <cell r="AV1986">
            <v>37</v>
          </cell>
          <cell r="AW1986">
            <v>55</v>
          </cell>
          <cell r="AX1986">
            <v>30</v>
          </cell>
          <cell r="AY1986">
            <v>56</v>
          </cell>
          <cell r="AZ1986">
            <v>21</v>
          </cell>
        </row>
        <row r="1987">
          <cell r="B1987">
            <v>36545</v>
          </cell>
          <cell r="C1987">
            <v>47</v>
          </cell>
          <cell r="D1987">
            <v>35</v>
          </cell>
          <cell r="E1987">
            <v>30</v>
          </cell>
          <cell r="F1987">
            <v>19</v>
          </cell>
          <cell r="G1987">
            <v>27</v>
          </cell>
          <cell r="H1987">
            <v>23</v>
          </cell>
          <cell r="I1987">
            <v>43</v>
          </cell>
          <cell r="J1987">
            <v>36</v>
          </cell>
          <cell r="K1987">
            <v>48</v>
          </cell>
          <cell r="L1987">
            <v>37</v>
          </cell>
          <cell r="M1987">
            <v>46</v>
          </cell>
          <cell r="N1987">
            <v>35</v>
          </cell>
          <cell r="O1987">
            <v>49</v>
          </cell>
          <cell r="P1987">
            <v>38</v>
          </cell>
          <cell r="Q1987">
            <v>44</v>
          </cell>
          <cell r="R1987">
            <v>33</v>
          </cell>
          <cell r="S1987">
            <v>41</v>
          </cell>
          <cell r="T1987">
            <v>28</v>
          </cell>
          <cell r="U1987">
            <v>29</v>
          </cell>
          <cell r="V1987">
            <v>15</v>
          </cell>
          <cell r="W1987">
            <v>40</v>
          </cell>
          <cell r="X1987">
            <v>5</v>
          </cell>
          <cell r="Y1987">
            <v>31</v>
          </cell>
          <cell r="Z1987">
            <v>16</v>
          </cell>
          <cell r="AA1987">
            <v>50</v>
          </cell>
          <cell r="AB1987">
            <v>27</v>
          </cell>
          <cell r="AC1987">
            <v>50</v>
          </cell>
          <cell r="AD1987">
            <v>20</v>
          </cell>
          <cell r="AE1987">
            <v>58</v>
          </cell>
          <cell r="AF1987">
            <v>43</v>
          </cell>
          <cell r="AG1987">
            <v>63</v>
          </cell>
          <cell r="AH1987">
            <v>49</v>
          </cell>
          <cell r="AI1987">
            <v>71</v>
          </cell>
          <cell r="AJ1987">
            <v>56</v>
          </cell>
          <cell r="AK1987">
            <v>61</v>
          </cell>
          <cell r="AL1987">
            <v>52</v>
          </cell>
          <cell r="AM1987">
            <v>68</v>
          </cell>
          <cell r="AN1987">
            <v>57</v>
          </cell>
          <cell r="AO1987">
            <v>70</v>
          </cell>
          <cell r="AP1987">
            <v>58</v>
          </cell>
          <cell r="AQ1987">
            <v>55</v>
          </cell>
          <cell r="AR1987">
            <v>37</v>
          </cell>
          <cell r="AS1987">
            <v>68</v>
          </cell>
          <cell r="AT1987">
            <v>53</v>
          </cell>
          <cell r="AU1987">
            <v>52</v>
          </cell>
          <cell r="AV1987">
            <v>35</v>
          </cell>
          <cell r="AW1987">
            <v>55</v>
          </cell>
          <cell r="AX1987">
            <v>32</v>
          </cell>
          <cell r="AY1987">
            <v>57</v>
          </cell>
          <cell r="AZ1987">
            <v>19</v>
          </cell>
        </row>
        <row r="1988">
          <cell r="B1988">
            <v>36546</v>
          </cell>
          <cell r="C1988">
            <v>48</v>
          </cell>
          <cell r="D1988">
            <v>39</v>
          </cell>
          <cell r="E1988">
            <v>31</v>
          </cell>
          <cell r="F1988">
            <v>26</v>
          </cell>
          <cell r="G1988">
            <v>29</v>
          </cell>
          <cell r="H1988">
            <v>25</v>
          </cell>
          <cell r="I1988">
            <v>47</v>
          </cell>
          <cell r="J1988">
            <v>37</v>
          </cell>
          <cell r="K1988">
            <v>54</v>
          </cell>
          <cell r="L1988">
            <v>42</v>
          </cell>
          <cell r="M1988">
            <v>50</v>
          </cell>
          <cell r="N1988">
            <v>36</v>
          </cell>
          <cell r="O1988">
            <v>45</v>
          </cell>
          <cell r="P1988">
            <v>30</v>
          </cell>
          <cell r="Q1988">
            <v>41</v>
          </cell>
          <cell r="R1988">
            <v>30</v>
          </cell>
          <cell r="S1988">
            <v>36</v>
          </cell>
          <cell r="T1988">
            <v>29</v>
          </cell>
          <cell r="U1988">
            <v>40</v>
          </cell>
          <cell r="V1988">
            <v>16</v>
          </cell>
          <cell r="W1988">
            <v>44</v>
          </cell>
          <cell r="X1988">
            <v>18</v>
          </cell>
          <cell r="Y1988">
            <v>50</v>
          </cell>
          <cell r="Z1988">
            <v>21</v>
          </cell>
          <cell r="AA1988">
            <v>45</v>
          </cell>
          <cell r="AB1988">
            <v>28</v>
          </cell>
          <cell r="AC1988">
            <v>47</v>
          </cell>
          <cell r="AD1988">
            <v>30</v>
          </cell>
          <cell r="AE1988">
            <v>59</v>
          </cell>
          <cell r="AF1988">
            <v>41</v>
          </cell>
          <cell r="AG1988">
            <v>60</v>
          </cell>
          <cell r="AH1988">
            <v>49</v>
          </cell>
          <cell r="AI1988">
            <v>63</v>
          </cell>
          <cell r="AJ1988">
            <v>55</v>
          </cell>
          <cell r="AK1988">
            <v>61</v>
          </cell>
          <cell r="AL1988">
            <v>44</v>
          </cell>
          <cell r="AM1988">
            <v>61</v>
          </cell>
          <cell r="AN1988">
            <v>56</v>
          </cell>
          <cell r="AO1988">
            <v>62</v>
          </cell>
          <cell r="AP1988">
            <v>56</v>
          </cell>
          <cell r="AQ1988">
            <v>49</v>
          </cell>
          <cell r="AR1988">
            <v>24</v>
          </cell>
          <cell r="AS1988">
            <v>69</v>
          </cell>
          <cell r="AT1988">
            <v>54</v>
          </cell>
          <cell r="AU1988">
            <v>68</v>
          </cell>
          <cell r="AV1988">
            <v>21</v>
          </cell>
          <cell r="AW1988">
            <v>46</v>
          </cell>
          <cell r="AX1988">
            <v>34</v>
          </cell>
          <cell r="AY1988">
            <v>55</v>
          </cell>
          <cell r="AZ1988">
            <v>27</v>
          </cell>
        </row>
        <row r="1989">
          <cell r="B1989">
            <v>36547</v>
          </cell>
          <cell r="C1989">
            <v>48</v>
          </cell>
          <cell r="D1989">
            <v>39</v>
          </cell>
          <cell r="E1989">
            <v>31</v>
          </cell>
          <cell r="F1989">
            <v>26</v>
          </cell>
          <cell r="G1989">
            <v>29</v>
          </cell>
          <cell r="H1989">
            <v>25</v>
          </cell>
          <cell r="I1989">
            <v>47</v>
          </cell>
          <cell r="J1989">
            <v>37</v>
          </cell>
          <cell r="K1989">
            <v>54</v>
          </cell>
          <cell r="L1989">
            <v>42</v>
          </cell>
          <cell r="M1989">
            <v>50</v>
          </cell>
          <cell r="N1989">
            <v>36</v>
          </cell>
          <cell r="O1989">
            <v>45</v>
          </cell>
          <cell r="P1989">
            <v>30</v>
          </cell>
          <cell r="Q1989">
            <v>41</v>
          </cell>
          <cell r="R1989">
            <v>30</v>
          </cell>
          <cell r="S1989">
            <v>36</v>
          </cell>
          <cell r="T1989">
            <v>29</v>
          </cell>
          <cell r="U1989">
            <v>40</v>
          </cell>
          <cell r="V1989">
            <v>16</v>
          </cell>
          <cell r="W1989">
            <v>44</v>
          </cell>
          <cell r="X1989">
            <v>18</v>
          </cell>
          <cell r="Y1989">
            <v>50</v>
          </cell>
          <cell r="Z1989">
            <v>21</v>
          </cell>
          <cell r="AA1989">
            <v>45</v>
          </cell>
          <cell r="AB1989">
            <v>28</v>
          </cell>
          <cell r="AC1989">
            <v>47</v>
          </cell>
          <cell r="AD1989">
            <v>30</v>
          </cell>
          <cell r="AE1989">
            <v>59</v>
          </cell>
          <cell r="AF1989">
            <v>41</v>
          </cell>
          <cell r="AG1989">
            <v>60</v>
          </cell>
          <cell r="AH1989">
            <v>49</v>
          </cell>
          <cell r="AI1989">
            <v>63</v>
          </cell>
          <cell r="AJ1989">
            <v>55</v>
          </cell>
          <cell r="AK1989">
            <v>61</v>
          </cell>
          <cell r="AL1989">
            <v>44</v>
          </cell>
          <cell r="AM1989">
            <v>61</v>
          </cell>
          <cell r="AN1989">
            <v>56</v>
          </cell>
          <cell r="AO1989">
            <v>62</v>
          </cell>
          <cell r="AP1989">
            <v>56</v>
          </cell>
          <cell r="AQ1989">
            <v>49</v>
          </cell>
          <cell r="AR1989">
            <v>24</v>
          </cell>
          <cell r="AS1989">
            <v>69</v>
          </cell>
          <cell r="AT1989">
            <v>54</v>
          </cell>
          <cell r="AU1989">
            <v>68</v>
          </cell>
          <cell r="AV1989">
            <v>21</v>
          </cell>
          <cell r="AW1989">
            <v>46</v>
          </cell>
          <cell r="AX1989">
            <v>34</v>
          </cell>
          <cell r="AY1989">
            <v>55</v>
          </cell>
          <cell r="AZ1989">
            <v>27</v>
          </cell>
        </row>
        <row r="1990">
          <cell r="B1990">
            <v>36548</v>
          </cell>
          <cell r="C1990">
            <v>46</v>
          </cell>
          <cell r="D1990">
            <v>34</v>
          </cell>
          <cell r="E1990">
            <v>33</v>
          </cell>
          <cell r="F1990">
            <v>29</v>
          </cell>
          <cell r="G1990">
            <v>31</v>
          </cell>
          <cell r="H1990">
            <v>26</v>
          </cell>
          <cell r="I1990">
            <v>45</v>
          </cell>
          <cell r="J1990">
            <v>31</v>
          </cell>
          <cell r="K1990">
            <v>43</v>
          </cell>
          <cell r="L1990">
            <v>32</v>
          </cell>
          <cell r="M1990">
            <v>39</v>
          </cell>
          <cell r="N1990">
            <v>33</v>
          </cell>
          <cell r="O1990">
            <v>44</v>
          </cell>
          <cell r="P1990">
            <v>37</v>
          </cell>
          <cell r="Q1990">
            <v>38</v>
          </cell>
          <cell r="R1990">
            <v>27</v>
          </cell>
          <cell r="S1990">
            <v>34</v>
          </cell>
          <cell r="T1990">
            <v>20</v>
          </cell>
          <cell r="U1990">
            <v>41</v>
          </cell>
          <cell r="V1990">
            <v>22</v>
          </cell>
          <cell r="W1990">
            <v>38</v>
          </cell>
          <cell r="X1990">
            <v>8</v>
          </cell>
          <cell r="Y1990">
            <v>35</v>
          </cell>
          <cell r="Z1990">
            <v>15</v>
          </cell>
          <cell r="AA1990">
            <v>42</v>
          </cell>
          <cell r="AB1990">
            <v>12</v>
          </cell>
          <cell r="AC1990">
            <v>38</v>
          </cell>
          <cell r="AD1990">
            <v>22</v>
          </cell>
          <cell r="AE1990">
            <v>53</v>
          </cell>
          <cell r="AF1990">
            <v>48</v>
          </cell>
          <cell r="AG1990">
            <v>60</v>
          </cell>
          <cell r="AH1990">
            <v>53</v>
          </cell>
          <cell r="AI1990">
            <v>58</v>
          </cell>
          <cell r="AJ1990">
            <v>53</v>
          </cell>
          <cell r="AK1990">
            <v>53</v>
          </cell>
          <cell r="AL1990">
            <v>50</v>
          </cell>
          <cell r="AM1990">
            <v>61</v>
          </cell>
          <cell r="AN1990">
            <v>52</v>
          </cell>
          <cell r="AO1990">
            <v>63</v>
          </cell>
          <cell r="AP1990">
            <v>54</v>
          </cell>
          <cell r="AQ1990">
            <v>46</v>
          </cell>
          <cell r="AR1990">
            <v>37</v>
          </cell>
          <cell r="AS1990">
            <v>64</v>
          </cell>
          <cell r="AT1990">
            <v>45</v>
          </cell>
          <cell r="AU1990">
            <v>42</v>
          </cell>
          <cell r="AV1990">
            <v>26</v>
          </cell>
          <cell r="AW1990">
            <v>43</v>
          </cell>
          <cell r="AX1990">
            <v>25</v>
          </cell>
          <cell r="AY1990">
            <v>42</v>
          </cell>
          <cell r="AZ1990">
            <v>20</v>
          </cell>
        </row>
        <row r="1991">
          <cell r="B1991">
            <v>36549</v>
          </cell>
          <cell r="C1991">
            <v>51</v>
          </cell>
          <cell r="D1991">
            <v>33</v>
          </cell>
          <cell r="E1991">
            <v>36</v>
          </cell>
          <cell r="F1991">
            <v>30</v>
          </cell>
          <cell r="G1991">
            <v>32</v>
          </cell>
          <cell r="H1991">
            <v>22</v>
          </cell>
          <cell r="I1991">
            <v>43</v>
          </cell>
          <cell r="J1991">
            <v>29</v>
          </cell>
          <cell r="K1991">
            <v>39</v>
          </cell>
          <cell r="L1991">
            <v>34</v>
          </cell>
          <cell r="M1991">
            <v>38</v>
          </cell>
          <cell r="N1991">
            <v>36</v>
          </cell>
          <cell r="O1991">
            <v>47</v>
          </cell>
          <cell r="P1991">
            <v>39</v>
          </cell>
          <cell r="Q1991">
            <v>44</v>
          </cell>
          <cell r="R1991">
            <v>34</v>
          </cell>
          <cell r="S1991">
            <v>33</v>
          </cell>
          <cell r="T1991">
            <v>29</v>
          </cell>
          <cell r="U1991">
            <v>38</v>
          </cell>
          <cell r="V1991">
            <v>24</v>
          </cell>
          <cell r="W1991">
            <v>28</v>
          </cell>
          <cell r="X1991">
            <v>20</v>
          </cell>
          <cell r="Y1991">
            <v>29</v>
          </cell>
          <cell r="Z1991">
            <v>25</v>
          </cell>
          <cell r="AA1991">
            <v>43</v>
          </cell>
          <cell r="AB1991">
            <v>29</v>
          </cell>
          <cell r="AC1991">
            <v>43</v>
          </cell>
          <cell r="AD1991">
            <v>21</v>
          </cell>
          <cell r="AE1991">
            <v>57</v>
          </cell>
          <cell r="AF1991">
            <v>52</v>
          </cell>
          <cell r="AG1991">
            <v>58</v>
          </cell>
          <cell r="AH1991">
            <v>55</v>
          </cell>
          <cell r="AI1991">
            <v>59</v>
          </cell>
          <cell r="AJ1991">
            <v>57</v>
          </cell>
          <cell r="AK1991">
            <v>59</v>
          </cell>
          <cell r="AL1991">
            <v>52</v>
          </cell>
          <cell r="AM1991">
            <v>73</v>
          </cell>
          <cell r="AN1991">
            <v>56</v>
          </cell>
          <cell r="AO1991">
            <v>76</v>
          </cell>
          <cell r="AP1991">
            <v>58</v>
          </cell>
          <cell r="AQ1991">
            <v>40</v>
          </cell>
          <cell r="AR1991">
            <v>36</v>
          </cell>
          <cell r="AS1991">
            <v>68</v>
          </cell>
          <cell r="AT1991">
            <v>56</v>
          </cell>
          <cell r="AU1991">
            <v>43</v>
          </cell>
          <cell r="AV1991">
            <v>34</v>
          </cell>
          <cell r="AW1991">
            <v>46</v>
          </cell>
          <cell r="AX1991">
            <v>31</v>
          </cell>
          <cell r="AY1991">
            <v>54</v>
          </cell>
          <cell r="AZ1991">
            <v>19</v>
          </cell>
        </row>
        <row r="1992">
          <cell r="B1992">
            <v>36550</v>
          </cell>
          <cell r="C1992">
            <v>48</v>
          </cell>
          <cell r="D1992">
            <v>38</v>
          </cell>
          <cell r="E1992">
            <v>37</v>
          </cell>
          <cell r="F1992">
            <v>33</v>
          </cell>
          <cell r="G1992">
            <v>31</v>
          </cell>
          <cell r="H1992">
            <v>29</v>
          </cell>
          <cell r="I1992">
            <v>44</v>
          </cell>
          <cell r="J1992">
            <v>37</v>
          </cell>
          <cell r="K1992">
            <v>49</v>
          </cell>
          <cell r="L1992">
            <v>35</v>
          </cell>
          <cell r="M1992">
            <v>50</v>
          </cell>
          <cell r="N1992">
            <v>32</v>
          </cell>
          <cell r="O1992">
            <v>50</v>
          </cell>
          <cell r="P1992">
            <v>35</v>
          </cell>
          <cell r="Q1992">
            <v>49</v>
          </cell>
          <cell r="R1992">
            <v>32</v>
          </cell>
          <cell r="S1992">
            <v>41</v>
          </cell>
          <cell r="T1992">
            <v>31</v>
          </cell>
          <cell r="U1992">
            <v>31</v>
          </cell>
          <cell r="V1992">
            <v>13</v>
          </cell>
          <cell r="W1992">
            <v>34</v>
          </cell>
          <cell r="X1992">
            <v>8</v>
          </cell>
          <cell r="Y1992">
            <v>25</v>
          </cell>
          <cell r="Z1992">
            <v>10</v>
          </cell>
          <cell r="AA1992">
            <v>37</v>
          </cell>
          <cell r="AB1992">
            <v>12</v>
          </cell>
          <cell r="AC1992">
            <v>29</v>
          </cell>
          <cell r="AD1992">
            <v>18</v>
          </cell>
          <cell r="AE1992">
            <v>59</v>
          </cell>
          <cell r="AF1992">
            <v>46</v>
          </cell>
          <cell r="AG1992">
            <v>60</v>
          </cell>
          <cell r="AH1992">
            <v>50</v>
          </cell>
          <cell r="AI1992">
            <v>64</v>
          </cell>
          <cell r="AJ1992">
            <v>58</v>
          </cell>
          <cell r="AK1992">
            <v>60</v>
          </cell>
          <cell r="AL1992">
            <v>51</v>
          </cell>
          <cell r="AM1992">
            <v>63</v>
          </cell>
          <cell r="AN1992">
            <v>57</v>
          </cell>
          <cell r="AO1992">
            <v>64</v>
          </cell>
          <cell r="AP1992">
            <v>58</v>
          </cell>
          <cell r="AQ1992">
            <v>44</v>
          </cell>
          <cell r="AR1992">
            <v>33</v>
          </cell>
          <cell r="AS1992">
            <v>65</v>
          </cell>
          <cell r="AT1992">
            <v>56</v>
          </cell>
          <cell r="AU1992">
            <v>42</v>
          </cell>
          <cell r="AV1992">
            <v>35</v>
          </cell>
          <cell r="AW1992">
            <v>48</v>
          </cell>
          <cell r="AX1992">
            <v>17</v>
          </cell>
          <cell r="AY1992">
            <v>32</v>
          </cell>
          <cell r="AZ1992">
            <v>20</v>
          </cell>
        </row>
        <row r="1993">
          <cell r="B1993">
            <v>36551</v>
          </cell>
          <cell r="C1993">
            <v>44</v>
          </cell>
          <cell r="D1993">
            <v>35</v>
          </cell>
          <cell r="E1993">
            <v>34</v>
          </cell>
          <cell r="F1993">
            <v>25</v>
          </cell>
          <cell r="G1993">
            <v>31</v>
          </cell>
          <cell r="H1993">
            <v>21</v>
          </cell>
          <cell r="I1993">
            <v>48</v>
          </cell>
          <cell r="J1993">
            <v>37</v>
          </cell>
          <cell r="K1993">
            <v>48</v>
          </cell>
          <cell r="L1993">
            <v>35</v>
          </cell>
          <cell r="M1993">
            <v>47</v>
          </cell>
          <cell r="N1993">
            <v>30</v>
          </cell>
          <cell r="O1993">
            <v>46</v>
          </cell>
          <cell r="P1993">
            <v>28</v>
          </cell>
          <cell r="Q1993">
            <v>43</v>
          </cell>
          <cell r="R1993">
            <v>27</v>
          </cell>
          <cell r="S1993">
            <v>35</v>
          </cell>
          <cell r="T1993">
            <v>26</v>
          </cell>
          <cell r="U1993">
            <v>40</v>
          </cell>
          <cell r="V1993">
            <v>25</v>
          </cell>
          <cell r="W1993">
            <v>42</v>
          </cell>
          <cell r="X1993">
            <v>21</v>
          </cell>
          <cell r="Y1993">
            <v>43</v>
          </cell>
          <cell r="Z1993">
            <v>18</v>
          </cell>
          <cell r="AA1993">
            <v>41</v>
          </cell>
          <cell r="AB1993">
            <v>13</v>
          </cell>
          <cell r="AC1993">
            <v>42</v>
          </cell>
          <cell r="AD1993">
            <v>19</v>
          </cell>
          <cell r="AE1993">
            <v>59</v>
          </cell>
          <cell r="AF1993">
            <v>44</v>
          </cell>
          <cell r="AG1993">
            <v>56</v>
          </cell>
          <cell r="AH1993">
            <v>47</v>
          </cell>
          <cell r="AI1993">
            <v>69</v>
          </cell>
          <cell r="AJ1993">
            <v>49</v>
          </cell>
          <cell r="AK1993">
            <v>54</v>
          </cell>
          <cell r="AL1993">
            <v>47</v>
          </cell>
          <cell r="AM1993">
            <v>66</v>
          </cell>
          <cell r="AN1993">
            <v>53</v>
          </cell>
          <cell r="AO1993">
            <v>62</v>
          </cell>
          <cell r="AP1993">
            <v>53</v>
          </cell>
          <cell r="AQ1993">
            <v>47</v>
          </cell>
          <cell r="AR1993">
            <v>30</v>
          </cell>
          <cell r="AS1993">
            <v>66</v>
          </cell>
          <cell r="AT1993">
            <v>53</v>
          </cell>
          <cell r="AU1993">
            <v>45</v>
          </cell>
          <cell r="AV1993">
            <v>33</v>
          </cell>
          <cell r="AW1993">
            <v>43</v>
          </cell>
          <cell r="AX1993">
            <v>37</v>
          </cell>
          <cell r="AY1993">
            <v>39</v>
          </cell>
          <cell r="AZ1993">
            <v>20</v>
          </cell>
        </row>
        <row r="1994">
          <cell r="B1994">
            <v>36552</v>
          </cell>
          <cell r="C1994">
            <v>47</v>
          </cell>
          <cell r="D1994">
            <v>35</v>
          </cell>
          <cell r="E1994">
            <v>39</v>
          </cell>
          <cell r="F1994">
            <v>19</v>
          </cell>
          <cell r="G1994">
            <v>28</v>
          </cell>
          <cell r="H1994">
            <v>24</v>
          </cell>
          <cell r="I1994">
            <v>42</v>
          </cell>
          <cell r="J1994">
            <v>31</v>
          </cell>
          <cell r="K1994">
            <v>43</v>
          </cell>
          <cell r="L1994">
            <v>30</v>
          </cell>
          <cell r="M1994">
            <v>42</v>
          </cell>
          <cell r="N1994">
            <v>31</v>
          </cell>
          <cell r="O1994">
            <v>42</v>
          </cell>
          <cell r="P1994">
            <v>27</v>
          </cell>
          <cell r="Q1994">
            <v>35</v>
          </cell>
          <cell r="R1994">
            <v>21</v>
          </cell>
          <cell r="S1994">
            <v>30</v>
          </cell>
          <cell r="T1994">
            <v>22</v>
          </cell>
          <cell r="U1994">
            <v>31</v>
          </cell>
          <cell r="V1994">
            <v>24</v>
          </cell>
          <cell r="W1994">
            <v>29</v>
          </cell>
          <cell r="X1994">
            <v>16</v>
          </cell>
          <cell r="Y1994">
            <v>36</v>
          </cell>
          <cell r="Z1994">
            <v>21</v>
          </cell>
          <cell r="AA1994">
            <v>30</v>
          </cell>
          <cell r="AB1994">
            <v>21</v>
          </cell>
          <cell r="AC1994">
            <v>32</v>
          </cell>
          <cell r="AD1994">
            <v>16</v>
          </cell>
          <cell r="AE1994">
            <v>58</v>
          </cell>
          <cell r="AF1994">
            <v>40</v>
          </cell>
          <cell r="AG1994">
            <v>60</v>
          </cell>
          <cell r="AH1994">
            <v>45</v>
          </cell>
          <cell r="AI1994">
            <v>65</v>
          </cell>
          <cell r="AJ1994">
            <v>47</v>
          </cell>
          <cell r="AK1994">
            <v>58</v>
          </cell>
          <cell r="AL1994">
            <v>46</v>
          </cell>
          <cell r="AM1994">
            <v>65</v>
          </cell>
          <cell r="AN1994">
            <v>48</v>
          </cell>
          <cell r="AO1994">
            <v>64</v>
          </cell>
          <cell r="AP1994">
            <v>47</v>
          </cell>
          <cell r="AQ1994">
            <v>43</v>
          </cell>
          <cell r="AR1994">
            <v>27</v>
          </cell>
          <cell r="AS1994">
            <v>66</v>
          </cell>
          <cell r="AT1994">
            <v>45</v>
          </cell>
          <cell r="AU1994">
            <v>36</v>
          </cell>
          <cell r="AV1994">
            <v>24</v>
          </cell>
          <cell r="AW1994">
            <v>42</v>
          </cell>
          <cell r="AX1994">
            <v>29</v>
          </cell>
          <cell r="AY1994">
            <v>31</v>
          </cell>
          <cell r="AZ1994">
            <v>21</v>
          </cell>
        </row>
        <row r="1995">
          <cell r="B1995">
            <v>36553</v>
          </cell>
          <cell r="C1995">
            <v>48</v>
          </cell>
          <cell r="D1995">
            <v>29</v>
          </cell>
          <cell r="E1995">
            <v>31</v>
          </cell>
          <cell r="F1995">
            <v>12</v>
          </cell>
          <cell r="G1995">
            <v>31</v>
          </cell>
          <cell r="H1995">
            <v>11</v>
          </cell>
          <cell r="I1995">
            <v>48</v>
          </cell>
          <cell r="J1995">
            <v>28</v>
          </cell>
          <cell r="K1995">
            <v>51</v>
          </cell>
          <cell r="L1995">
            <v>24</v>
          </cell>
          <cell r="M1995">
            <v>43</v>
          </cell>
          <cell r="N1995">
            <v>27</v>
          </cell>
          <cell r="O1995">
            <v>54</v>
          </cell>
          <cell r="P1995">
            <v>24</v>
          </cell>
          <cell r="Q1995">
            <v>35</v>
          </cell>
          <cell r="R1995">
            <v>21</v>
          </cell>
          <cell r="S1995">
            <v>30</v>
          </cell>
          <cell r="T1995">
            <v>22</v>
          </cell>
          <cell r="U1995">
            <v>33</v>
          </cell>
          <cell r="V1995">
            <v>12</v>
          </cell>
          <cell r="W1995">
            <v>29</v>
          </cell>
          <cell r="X1995">
            <v>16</v>
          </cell>
          <cell r="Y1995">
            <v>34</v>
          </cell>
          <cell r="Z1995">
            <v>20</v>
          </cell>
          <cell r="AA1995">
            <v>30</v>
          </cell>
          <cell r="AB1995">
            <v>21</v>
          </cell>
          <cell r="AC1995">
            <v>32</v>
          </cell>
          <cell r="AD1995">
            <v>16</v>
          </cell>
          <cell r="AE1995">
            <v>57</v>
          </cell>
          <cell r="AF1995">
            <v>35</v>
          </cell>
          <cell r="AG1995">
            <v>55</v>
          </cell>
          <cell r="AH1995">
            <v>42</v>
          </cell>
          <cell r="AI1995">
            <v>69</v>
          </cell>
          <cell r="AJ1995">
            <v>45</v>
          </cell>
          <cell r="AK1995">
            <v>60</v>
          </cell>
          <cell r="AL1995">
            <v>41</v>
          </cell>
          <cell r="AM1995">
            <v>70</v>
          </cell>
          <cell r="AN1995">
            <v>48</v>
          </cell>
          <cell r="AO1995">
            <v>61</v>
          </cell>
          <cell r="AP1995">
            <v>47</v>
          </cell>
          <cell r="AQ1995">
            <v>42</v>
          </cell>
          <cell r="AR1995">
            <v>23</v>
          </cell>
          <cell r="AS1995">
            <v>58</v>
          </cell>
          <cell r="AT1995">
            <v>38</v>
          </cell>
          <cell r="AU1995">
            <v>36</v>
          </cell>
          <cell r="AV1995">
            <v>24</v>
          </cell>
          <cell r="AW1995">
            <v>42</v>
          </cell>
          <cell r="AX1995">
            <v>29</v>
          </cell>
          <cell r="AY1995">
            <v>31</v>
          </cell>
          <cell r="AZ1995">
            <v>8</v>
          </cell>
        </row>
        <row r="1996">
          <cell r="B1996">
            <v>36554</v>
          </cell>
          <cell r="C1996">
            <v>52</v>
          </cell>
          <cell r="D1996">
            <v>34</v>
          </cell>
          <cell r="E1996">
            <v>34</v>
          </cell>
          <cell r="F1996">
            <v>18</v>
          </cell>
          <cell r="G1996">
            <v>29</v>
          </cell>
          <cell r="H1996">
            <v>9</v>
          </cell>
          <cell r="I1996">
            <v>44</v>
          </cell>
          <cell r="J1996">
            <v>33</v>
          </cell>
          <cell r="K1996">
            <v>48</v>
          </cell>
          <cell r="L1996">
            <v>25</v>
          </cell>
          <cell r="M1996">
            <v>44</v>
          </cell>
          <cell r="N1996">
            <v>26</v>
          </cell>
          <cell r="O1996">
            <v>55</v>
          </cell>
          <cell r="P1996">
            <v>26</v>
          </cell>
          <cell r="Q1996">
            <v>36</v>
          </cell>
          <cell r="R1996">
            <v>21</v>
          </cell>
          <cell r="S1996">
            <v>27</v>
          </cell>
          <cell r="T1996">
            <v>13</v>
          </cell>
          <cell r="U1996">
            <v>30</v>
          </cell>
          <cell r="V1996">
            <v>4</v>
          </cell>
          <cell r="W1996">
            <v>34</v>
          </cell>
          <cell r="X1996">
            <v>15</v>
          </cell>
          <cell r="Y1996">
            <v>30</v>
          </cell>
          <cell r="Z1996">
            <v>13</v>
          </cell>
          <cell r="AA1996">
            <v>20</v>
          </cell>
          <cell r="AB1996">
            <v>-13</v>
          </cell>
          <cell r="AC1996">
            <v>27</v>
          </cell>
          <cell r="AD1996">
            <v>9</v>
          </cell>
          <cell r="AE1996">
            <v>59</v>
          </cell>
          <cell r="AF1996">
            <v>39</v>
          </cell>
          <cell r="AG1996">
            <v>59</v>
          </cell>
          <cell r="AH1996">
            <v>45</v>
          </cell>
          <cell r="AI1996">
            <v>63</v>
          </cell>
          <cell r="AJ1996">
            <v>50</v>
          </cell>
          <cell r="AK1996">
            <v>62</v>
          </cell>
          <cell r="AL1996">
            <v>38</v>
          </cell>
          <cell r="AM1996">
            <v>63</v>
          </cell>
          <cell r="AN1996">
            <v>47</v>
          </cell>
          <cell r="AO1996">
            <v>61</v>
          </cell>
          <cell r="AP1996">
            <v>47</v>
          </cell>
          <cell r="AQ1996">
            <v>43</v>
          </cell>
          <cell r="AR1996">
            <v>21</v>
          </cell>
          <cell r="AS1996">
            <v>54</v>
          </cell>
          <cell r="AT1996">
            <v>32</v>
          </cell>
          <cell r="AU1996">
            <v>38</v>
          </cell>
          <cell r="AV1996">
            <v>19</v>
          </cell>
          <cell r="AW1996">
            <v>38</v>
          </cell>
          <cell r="AX1996">
            <v>22</v>
          </cell>
          <cell r="AY1996">
            <v>28</v>
          </cell>
          <cell r="AZ1996">
            <v>4</v>
          </cell>
        </row>
        <row r="1997">
          <cell r="B1997">
            <v>36555</v>
          </cell>
          <cell r="C1997">
            <v>47</v>
          </cell>
          <cell r="D1997">
            <v>39</v>
          </cell>
          <cell r="E1997">
            <v>33</v>
          </cell>
          <cell r="F1997">
            <v>27</v>
          </cell>
          <cell r="G1997">
            <v>31</v>
          </cell>
          <cell r="H1997">
            <v>11</v>
          </cell>
          <cell r="I1997">
            <v>41</v>
          </cell>
          <cell r="J1997">
            <v>35</v>
          </cell>
          <cell r="K1997">
            <v>48</v>
          </cell>
          <cell r="L1997">
            <v>25</v>
          </cell>
          <cell r="M1997">
            <v>41</v>
          </cell>
          <cell r="N1997">
            <v>27</v>
          </cell>
          <cell r="O1997">
            <v>54</v>
          </cell>
          <cell r="P1997">
            <v>35</v>
          </cell>
          <cell r="Q1997">
            <v>42</v>
          </cell>
          <cell r="R1997">
            <v>20</v>
          </cell>
          <cell r="S1997">
            <v>32</v>
          </cell>
          <cell r="T1997">
            <v>7</v>
          </cell>
          <cell r="U1997">
            <v>28</v>
          </cell>
          <cell r="V1997">
            <v>0</v>
          </cell>
          <cell r="W1997">
            <v>36</v>
          </cell>
          <cell r="X1997">
            <v>12</v>
          </cell>
          <cell r="Y1997">
            <v>32</v>
          </cell>
          <cell r="Z1997">
            <v>11</v>
          </cell>
          <cell r="AA1997">
            <v>26</v>
          </cell>
          <cell r="AB1997">
            <v>-13</v>
          </cell>
          <cell r="AC1997">
            <v>35</v>
          </cell>
          <cell r="AD1997">
            <v>6</v>
          </cell>
          <cell r="AE1997">
            <v>56</v>
          </cell>
          <cell r="AF1997">
            <v>48</v>
          </cell>
          <cell r="AG1997">
            <v>57</v>
          </cell>
          <cell r="AH1997">
            <v>52</v>
          </cell>
          <cell r="AI1997">
            <v>65</v>
          </cell>
          <cell r="AJ1997">
            <v>53</v>
          </cell>
          <cell r="AK1997">
            <v>53</v>
          </cell>
          <cell r="AL1997">
            <v>47</v>
          </cell>
          <cell r="AM1997">
            <v>59</v>
          </cell>
          <cell r="AN1997">
            <v>11</v>
          </cell>
          <cell r="AO1997">
            <v>62</v>
          </cell>
          <cell r="AP1997">
            <v>52</v>
          </cell>
          <cell r="AQ1997">
            <v>45</v>
          </cell>
          <cell r="AR1997">
            <v>24</v>
          </cell>
          <cell r="AS1997">
            <v>53</v>
          </cell>
          <cell r="AT1997">
            <v>35</v>
          </cell>
          <cell r="AU1997">
            <v>42</v>
          </cell>
          <cell r="AV1997">
            <v>20</v>
          </cell>
          <cell r="AW1997">
            <v>41</v>
          </cell>
          <cell r="AX1997">
            <v>21</v>
          </cell>
          <cell r="AY1997">
            <v>36</v>
          </cell>
          <cell r="AZ1997">
            <v>10</v>
          </cell>
        </row>
        <row r="1998">
          <cell r="B1998">
            <v>36556</v>
          </cell>
          <cell r="C1998">
            <v>50</v>
          </cell>
          <cell r="D1998">
            <v>38</v>
          </cell>
          <cell r="E1998">
            <v>30</v>
          </cell>
          <cell r="F1998">
            <v>20</v>
          </cell>
          <cell r="G1998">
            <v>31</v>
          </cell>
          <cell r="H1998">
            <v>14</v>
          </cell>
          <cell r="I1998">
            <v>44</v>
          </cell>
          <cell r="J1998">
            <v>34</v>
          </cell>
          <cell r="K1998">
            <v>47</v>
          </cell>
          <cell r="L1998">
            <v>38</v>
          </cell>
          <cell r="M1998">
            <v>51</v>
          </cell>
          <cell r="N1998">
            <v>35</v>
          </cell>
          <cell r="O1998">
            <v>46</v>
          </cell>
          <cell r="P1998">
            <v>32</v>
          </cell>
          <cell r="Q1998">
            <v>42</v>
          </cell>
          <cell r="R1998">
            <v>30</v>
          </cell>
          <cell r="S1998">
            <v>26</v>
          </cell>
          <cell r="T1998">
            <v>13</v>
          </cell>
          <cell r="U1998">
            <v>34</v>
          </cell>
          <cell r="V1998">
            <v>1</v>
          </cell>
          <cell r="W1998">
            <v>39</v>
          </cell>
          <cell r="X1998">
            <v>12</v>
          </cell>
          <cell r="Y1998">
            <v>35</v>
          </cell>
          <cell r="Z1998">
            <v>14</v>
          </cell>
          <cell r="AA1998">
            <v>32</v>
          </cell>
          <cell r="AB1998">
            <v>9</v>
          </cell>
          <cell r="AC1998">
            <v>42</v>
          </cell>
          <cell r="AD1998">
            <v>8</v>
          </cell>
          <cell r="AE1998">
            <v>55</v>
          </cell>
          <cell r="AF1998">
            <v>48</v>
          </cell>
          <cell r="AG1998">
            <v>55</v>
          </cell>
          <cell r="AH1998">
            <v>50</v>
          </cell>
          <cell r="AI1998">
            <v>58</v>
          </cell>
          <cell r="AJ1998">
            <v>46</v>
          </cell>
          <cell r="AK1998">
            <v>59</v>
          </cell>
          <cell r="AL1998">
            <v>48</v>
          </cell>
          <cell r="AM1998">
            <v>64</v>
          </cell>
          <cell r="AN1998">
            <v>55</v>
          </cell>
          <cell r="AO1998">
            <v>61</v>
          </cell>
          <cell r="AP1998">
            <v>56</v>
          </cell>
          <cell r="AQ1998">
            <v>42</v>
          </cell>
          <cell r="AR1998">
            <v>33</v>
          </cell>
          <cell r="AS1998">
            <v>63</v>
          </cell>
          <cell r="AT1998">
            <v>47</v>
          </cell>
          <cell r="AU1998">
            <v>32</v>
          </cell>
          <cell r="AV1998">
            <v>27</v>
          </cell>
          <cell r="AW1998">
            <v>32</v>
          </cell>
          <cell r="AX1998">
            <v>24</v>
          </cell>
          <cell r="AY1998">
            <v>41</v>
          </cell>
          <cell r="AZ1998">
            <v>17</v>
          </cell>
        </row>
        <row r="1999">
          <cell r="B1999">
            <v>36557</v>
          </cell>
          <cell r="C1999">
            <v>49</v>
          </cell>
          <cell r="D1999">
            <v>41</v>
          </cell>
          <cell r="E1999">
            <v>36</v>
          </cell>
          <cell r="F1999">
            <v>28</v>
          </cell>
          <cell r="G1999">
            <v>41</v>
          </cell>
          <cell r="H1999">
            <v>27</v>
          </cell>
          <cell r="I1999">
            <v>55</v>
          </cell>
          <cell r="J1999">
            <v>38</v>
          </cell>
          <cell r="K1999">
            <v>55</v>
          </cell>
          <cell r="L1999">
            <v>43</v>
          </cell>
          <cell r="M1999">
            <v>57</v>
          </cell>
          <cell r="N1999">
            <v>46</v>
          </cell>
          <cell r="O1999">
            <v>54</v>
          </cell>
          <cell r="P1999">
            <v>42</v>
          </cell>
          <cell r="Q1999">
            <v>47</v>
          </cell>
          <cell r="R1999">
            <v>34</v>
          </cell>
          <cell r="S1999">
            <v>39</v>
          </cell>
          <cell r="T1999">
            <v>20</v>
          </cell>
          <cell r="U1999">
            <v>54</v>
          </cell>
          <cell r="V1999">
            <v>11</v>
          </cell>
          <cell r="W1999">
            <v>54</v>
          </cell>
          <cell r="X1999">
            <v>27</v>
          </cell>
          <cell r="Y1999">
            <v>42</v>
          </cell>
          <cell r="Z1999">
            <v>17</v>
          </cell>
          <cell r="AA1999">
            <v>37</v>
          </cell>
          <cell r="AB1999">
            <v>-1</v>
          </cell>
          <cell r="AC1999">
            <v>45</v>
          </cell>
          <cell r="AD1999">
            <v>13</v>
          </cell>
          <cell r="AE1999">
            <v>61</v>
          </cell>
          <cell r="AF1999">
            <v>47</v>
          </cell>
          <cell r="AG1999">
            <v>61</v>
          </cell>
          <cell r="AH1999">
            <v>51</v>
          </cell>
          <cell r="AI1999">
            <v>65</v>
          </cell>
          <cell r="AJ1999">
            <v>52</v>
          </cell>
          <cell r="AK1999">
            <v>64</v>
          </cell>
          <cell r="AL1999">
            <v>43</v>
          </cell>
          <cell r="AM1999">
            <v>77</v>
          </cell>
          <cell r="AN1999">
            <v>49</v>
          </cell>
          <cell r="AO1999">
            <v>72</v>
          </cell>
          <cell r="AP1999">
            <v>51</v>
          </cell>
          <cell r="AQ1999">
            <v>55</v>
          </cell>
          <cell r="AR1999">
            <v>31</v>
          </cell>
          <cell r="AS1999">
            <v>62</v>
          </cell>
          <cell r="AT1999">
            <v>46</v>
          </cell>
          <cell r="AU1999">
            <v>38</v>
          </cell>
          <cell r="AV1999">
            <v>17</v>
          </cell>
          <cell r="AW1999">
            <v>42</v>
          </cell>
          <cell r="AX1999">
            <v>23</v>
          </cell>
          <cell r="AY1999">
            <v>46</v>
          </cell>
          <cell r="AZ1999">
            <v>17</v>
          </cell>
        </row>
        <row r="2000">
          <cell r="B2000">
            <v>36558</v>
          </cell>
          <cell r="C2000">
            <v>99</v>
          </cell>
          <cell r="D2000">
            <v>38</v>
          </cell>
          <cell r="E2000">
            <v>43</v>
          </cell>
          <cell r="F2000">
            <v>33</v>
          </cell>
          <cell r="G2000">
            <v>40</v>
          </cell>
          <cell r="H2000">
            <v>31</v>
          </cell>
          <cell r="I2000">
            <v>50</v>
          </cell>
          <cell r="J2000">
            <v>42</v>
          </cell>
          <cell r="K2000">
            <v>49</v>
          </cell>
          <cell r="L2000">
            <v>40</v>
          </cell>
          <cell r="M2000">
            <v>50</v>
          </cell>
          <cell r="N2000">
            <v>44</v>
          </cell>
          <cell r="O2000">
            <v>61</v>
          </cell>
          <cell r="P2000">
            <v>38</v>
          </cell>
          <cell r="Q2000">
            <v>52</v>
          </cell>
          <cell r="R2000">
            <v>32</v>
          </cell>
          <cell r="S2000">
            <v>49</v>
          </cell>
          <cell r="T2000">
            <v>25</v>
          </cell>
          <cell r="U2000">
            <v>53</v>
          </cell>
          <cell r="V2000">
            <v>36</v>
          </cell>
          <cell r="W2000">
            <v>47</v>
          </cell>
          <cell r="X2000">
            <v>26</v>
          </cell>
          <cell r="Y2000">
            <v>48</v>
          </cell>
          <cell r="Z2000">
            <v>33</v>
          </cell>
          <cell r="AA2000">
            <v>45</v>
          </cell>
          <cell r="AB2000">
            <v>25</v>
          </cell>
          <cell r="AC2000">
            <v>59</v>
          </cell>
          <cell r="AD2000">
            <v>34</v>
          </cell>
          <cell r="AE2000">
            <v>64</v>
          </cell>
          <cell r="AF2000">
            <v>42</v>
          </cell>
          <cell r="AG2000">
            <v>62</v>
          </cell>
          <cell r="AH2000">
            <v>50</v>
          </cell>
          <cell r="AI2000">
            <v>78</v>
          </cell>
          <cell r="AJ2000">
            <v>50</v>
          </cell>
          <cell r="AK2000">
            <v>71</v>
          </cell>
          <cell r="AL2000">
            <v>42</v>
          </cell>
          <cell r="AM2000">
            <v>79</v>
          </cell>
          <cell r="AN2000">
            <v>55</v>
          </cell>
          <cell r="AO2000">
            <v>83</v>
          </cell>
          <cell r="AP2000">
            <v>57</v>
          </cell>
          <cell r="AQ2000">
            <v>60</v>
          </cell>
          <cell r="AR2000">
            <v>26</v>
          </cell>
          <cell r="AS2000">
            <v>66</v>
          </cell>
          <cell r="AT2000">
            <v>38</v>
          </cell>
          <cell r="AU2000">
            <v>41</v>
          </cell>
          <cell r="AV2000">
            <v>22</v>
          </cell>
          <cell r="AW2000">
            <v>45</v>
          </cell>
          <cell r="AX2000">
            <v>24</v>
          </cell>
          <cell r="AY2000">
            <v>62</v>
          </cell>
          <cell r="AZ2000">
            <v>33</v>
          </cell>
        </row>
        <row r="2001">
          <cell r="B2001">
            <v>36559</v>
          </cell>
          <cell r="C2001">
            <v>99</v>
          </cell>
          <cell r="D2001">
            <v>40</v>
          </cell>
          <cell r="E2001">
            <v>46</v>
          </cell>
          <cell r="F2001">
            <v>36</v>
          </cell>
          <cell r="G2001">
            <v>43</v>
          </cell>
          <cell r="H2001">
            <v>29</v>
          </cell>
          <cell r="I2001">
            <v>57</v>
          </cell>
          <cell r="J2001">
            <v>46</v>
          </cell>
          <cell r="K2001">
            <v>61</v>
          </cell>
          <cell r="L2001">
            <v>33</v>
          </cell>
          <cell r="M2001">
            <v>50</v>
          </cell>
          <cell r="N2001">
            <v>34</v>
          </cell>
          <cell r="O2001">
            <v>58</v>
          </cell>
          <cell r="P2001">
            <v>35</v>
          </cell>
          <cell r="Q2001">
            <v>49</v>
          </cell>
          <cell r="R2001">
            <v>29</v>
          </cell>
          <cell r="S2001">
            <v>45</v>
          </cell>
          <cell r="T2001">
            <v>22</v>
          </cell>
          <cell r="U2001">
            <v>39</v>
          </cell>
          <cell r="V2001">
            <v>17</v>
          </cell>
          <cell r="W2001">
            <v>34</v>
          </cell>
          <cell r="X2001">
            <v>15</v>
          </cell>
          <cell r="Y2001">
            <v>35</v>
          </cell>
          <cell r="Z2001">
            <v>22</v>
          </cell>
          <cell r="AA2001">
            <v>32</v>
          </cell>
          <cell r="AB2001">
            <v>6</v>
          </cell>
          <cell r="AC2001">
            <v>46</v>
          </cell>
          <cell r="AD2001">
            <v>15</v>
          </cell>
          <cell r="AE2001">
            <v>60</v>
          </cell>
          <cell r="AF2001">
            <v>44</v>
          </cell>
          <cell r="AG2001">
            <v>64</v>
          </cell>
          <cell r="AH2001">
            <v>50</v>
          </cell>
          <cell r="AI2001">
            <v>74</v>
          </cell>
          <cell r="AJ2001">
            <v>48</v>
          </cell>
          <cell r="AK2001">
            <v>77</v>
          </cell>
          <cell r="AL2001">
            <v>44</v>
          </cell>
          <cell r="AM2001">
            <v>75</v>
          </cell>
          <cell r="AN2001">
            <v>50</v>
          </cell>
          <cell r="AO2001">
            <v>76</v>
          </cell>
          <cell r="AP2001">
            <v>50</v>
          </cell>
          <cell r="AQ2001">
            <v>56</v>
          </cell>
          <cell r="AR2001">
            <v>26</v>
          </cell>
          <cell r="AS2001">
            <v>67</v>
          </cell>
          <cell r="AT2001">
            <v>40</v>
          </cell>
          <cell r="AU2001">
            <v>40</v>
          </cell>
          <cell r="AV2001">
            <v>21</v>
          </cell>
          <cell r="AW2001">
            <v>50</v>
          </cell>
          <cell r="AX2001">
            <v>25</v>
          </cell>
          <cell r="AY2001">
            <v>55</v>
          </cell>
          <cell r="AZ2001">
            <v>23</v>
          </cell>
        </row>
        <row r="2002">
          <cell r="B2002">
            <v>36560</v>
          </cell>
          <cell r="C2002">
            <v>99</v>
          </cell>
          <cell r="D2002">
            <v>40</v>
          </cell>
          <cell r="E2002">
            <v>46</v>
          </cell>
          <cell r="F2002">
            <v>25</v>
          </cell>
          <cell r="G2002">
            <v>39</v>
          </cell>
          <cell r="H2002">
            <v>29</v>
          </cell>
          <cell r="I2002">
            <v>52</v>
          </cell>
          <cell r="J2002">
            <v>39</v>
          </cell>
          <cell r="K2002">
            <v>54</v>
          </cell>
          <cell r="L2002">
            <v>39</v>
          </cell>
          <cell r="M2002">
            <v>52</v>
          </cell>
          <cell r="N2002">
            <v>36</v>
          </cell>
          <cell r="O2002">
            <v>54</v>
          </cell>
          <cell r="P2002">
            <v>36</v>
          </cell>
          <cell r="Q2002">
            <v>51</v>
          </cell>
          <cell r="R2002">
            <v>31</v>
          </cell>
          <cell r="S2002">
            <v>49</v>
          </cell>
          <cell r="T2002">
            <v>23</v>
          </cell>
          <cell r="U2002">
            <v>30</v>
          </cell>
          <cell r="V2002">
            <v>8</v>
          </cell>
          <cell r="W2002">
            <v>34</v>
          </cell>
          <cell r="X2002">
            <v>10</v>
          </cell>
          <cell r="Y2002">
            <v>33</v>
          </cell>
          <cell r="Z2002">
            <v>12</v>
          </cell>
          <cell r="AA2002">
            <v>30</v>
          </cell>
          <cell r="AB2002">
            <v>2</v>
          </cell>
          <cell r="AC2002">
            <v>34</v>
          </cell>
          <cell r="AD2002">
            <v>6</v>
          </cell>
          <cell r="AE2002">
            <v>58</v>
          </cell>
          <cell r="AF2002">
            <v>44</v>
          </cell>
          <cell r="AG2002">
            <v>61</v>
          </cell>
          <cell r="AH2002">
            <v>50</v>
          </cell>
          <cell r="AI2002">
            <v>64</v>
          </cell>
          <cell r="AJ2002">
            <v>51</v>
          </cell>
          <cell r="AK2002">
            <v>63</v>
          </cell>
          <cell r="AL2002">
            <v>52</v>
          </cell>
          <cell r="AM2002">
            <v>64</v>
          </cell>
          <cell r="AN2002">
            <v>54</v>
          </cell>
          <cell r="AO2002">
            <v>64</v>
          </cell>
          <cell r="AP2002">
            <v>52</v>
          </cell>
          <cell r="AQ2002">
            <v>52</v>
          </cell>
          <cell r="AR2002">
            <v>36</v>
          </cell>
          <cell r="AS2002">
            <v>66</v>
          </cell>
          <cell r="AT2002">
            <v>45</v>
          </cell>
          <cell r="AU2002">
            <v>49</v>
          </cell>
          <cell r="AV2002">
            <v>25</v>
          </cell>
          <cell r="AW2002">
            <v>46</v>
          </cell>
          <cell r="AX2002">
            <v>27</v>
          </cell>
          <cell r="AY2002">
            <v>40</v>
          </cell>
          <cell r="AZ2002">
            <v>18</v>
          </cell>
        </row>
        <row r="2003">
          <cell r="B2003">
            <v>36561</v>
          </cell>
          <cell r="C2003">
            <v>99</v>
          </cell>
          <cell r="D2003">
            <v>43</v>
          </cell>
          <cell r="E2003">
            <v>43</v>
          </cell>
          <cell r="F2003">
            <v>31</v>
          </cell>
          <cell r="G2003">
            <v>35</v>
          </cell>
          <cell r="H2003">
            <v>31</v>
          </cell>
          <cell r="I2003">
            <v>50</v>
          </cell>
          <cell r="J2003">
            <v>40</v>
          </cell>
          <cell r="K2003">
            <v>51</v>
          </cell>
          <cell r="L2003">
            <v>41</v>
          </cell>
          <cell r="M2003">
            <v>50</v>
          </cell>
          <cell r="N2003">
            <v>39</v>
          </cell>
          <cell r="O2003">
            <v>52</v>
          </cell>
          <cell r="P2003">
            <v>37</v>
          </cell>
          <cell r="Q2003">
            <v>54</v>
          </cell>
          <cell r="R2003">
            <v>31</v>
          </cell>
          <cell r="S2003">
            <v>45</v>
          </cell>
          <cell r="T2003">
            <v>21</v>
          </cell>
          <cell r="U2003">
            <v>51</v>
          </cell>
          <cell r="V2003">
            <v>25</v>
          </cell>
          <cell r="W2003">
            <v>50</v>
          </cell>
          <cell r="X2003">
            <v>28</v>
          </cell>
          <cell r="Y2003">
            <v>56</v>
          </cell>
          <cell r="Z2003">
            <v>30</v>
          </cell>
          <cell r="AA2003">
            <v>46</v>
          </cell>
          <cell r="AB2003">
            <v>28</v>
          </cell>
          <cell r="AC2003">
            <v>50</v>
          </cell>
          <cell r="AD2003">
            <v>24</v>
          </cell>
          <cell r="AE2003">
            <v>64</v>
          </cell>
          <cell r="AF2003">
            <v>43</v>
          </cell>
          <cell r="AG2003">
            <v>61</v>
          </cell>
          <cell r="AH2003">
            <v>48</v>
          </cell>
          <cell r="AI2003">
            <v>76</v>
          </cell>
          <cell r="AJ2003">
            <v>47</v>
          </cell>
          <cell r="AK2003">
            <v>68</v>
          </cell>
          <cell r="AL2003">
            <v>43</v>
          </cell>
          <cell r="AM2003">
            <v>70</v>
          </cell>
          <cell r="AN2003">
            <v>48</v>
          </cell>
          <cell r="AO2003">
            <v>74</v>
          </cell>
          <cell r="AP2003">
            <v>53</v>
          </cell>
          <cell r="AQ2003">
            <v>59</v>
          </cell>
          <cell r="AR2003">
            <v>27</v>
          </cell>
          <cell r="AS2003">
            <v>69</v>
          </cell>
          <cell r="AT2003">
            <v>41</v>
          </cell>
          <cell r="AU2003">
            <v>50</v>
          </cell>
          <cell r="AV2003">
            <v>28</v>
          </cell>
          <cell r="AW2003">
            <v>55</v>
          </cell>
          <cell r="AX2003">
            <v>25</v>
          </cell>
          <cell r="AY2003">
            <v>59</v>
          </cell>
          <cell r="AZ2003">
            <v>31</v>
          </cell>
        </row>
        <row r="2004">
          <cell r="B2004">
            <v>36562</v>
          </cell>
          <cell r="C2004">
            <v>99</v>
          </cell>
          <cell r="D2004">
            <v>43</v>
          </cell>
          <cell r="E2004">
            <v>43</v>
          </cell>
          <cell r="F2004">
            <v>31</v>
          </cell>
          <cell r="G2004">
            <v>35</v>
          </cell>
          <cell r="H2004">
            <v>31</v>
          </cell>
          <cell r="I2004">
            <v>50</v>
          </cell>
          <cell r="J2004">
            <v>40</v>
          </cell>
          <cell r="K2004">
            <v>51</v>
          </cell>
          <cell r="L2004">
            <v>41</v>
          </cell>
          <cell r="M2004">
            <v>50</v>
          </cell>
          <cell r="N2004">
            <v>39</v>
          </cell>
          <cell r="O2004">
            <v>52</v>
          </cell>
          <cell r="P2004">
            <v>37</v>
          </cell>
          <cell r="Q2004">
            <v>54</v>
          </cell>
          <cell r="R2004">
            <v>31</v>
          </cell>
          <cell r="S2004">
            <v>45</v>
          </cell>
          <cell r="T2004">
            <v>21</v>
          </cell>
          <cell r="U2004">
            <v>51</v>
          </cell>
          <cell r="V2004">
            <v>25</v>
          </cell>
          <cell r="W2004">
            <v>50</v>
          </cell>
          <cell r="X2004">
            <v>28</v>
          </cell>
          <cell r="Y2004">
            <v>56</v>
          </cell>
          <cell r="Z2004">
            <v>30</v>
          </cell>
          <cell r="AA2004">
            <v>46</v>
          </cell>
          <cell r="AB2004">
            <v>28</v>
          </cell>
          <cell r="AC2004">
            <v>50</v>
          </cell>
          <cell r="AD2004">
            <v>24</v>
          </cell>
          <cell r="AE2004">
            <v>64</v>
          </cell>
          <cell r="AF2004">
            <v>43</v>
          </cell>
          <cell r="AG2004">
            <v>61</v>
          </cell>
          <cell r="AH2004">
            <v>48</v>
          </cell>
          <cell r="AI2004">
            <v>76</v>
          </cell>
          <cell r="AJ2004">
            <v>47</v>
          </cell>
          <cell r="AK2004">
            <v>68</v>
          </cell>
          <cell r="AL2004">
            <v>43</v>
          </cell>
          <cell r="AM2004">
            <v>70</v>
          </cell>
          <cell r="AN2004">
            <v>48</v>
          </cell>
          <cell r="AO2004">
            <v>74</v>
          </cell>
          <cell r="AP2004">
            <v>53</v>
          </cell>
          <cell r="AQ2004">
            <v>59</v>
          </cell>
          <cell r="AR2004">
            <v>27</v>
          </cell>
          <cell r="AS2004">
            <v>69</v>
          </cell>
          <cell r="AT2004">
            <v>41</v>
          </cell>
          <cell r="AU2004">
            <v>50</v>
          </cell>
          <cell r="AV2004">
            <v>28</v>
          </cell>
          <cell r="AW2004">
            <v>55</v>
          </cell>
          <cell r="AX2004">
            <v>25</v>
          </cell>
          <cell r="AY2004">
            <v>59</v>
          </cell>
          <cell r="AZ2004">
            <v>31</v>
          </cell>
        </row>
        <row r="2005">
          <cell r="B2005">
            <v>36563</v>
          </cell>
          <cell r="C2005">
            <v>52</v>
          </cell>
          <cell r="D2005">
            <v>43</v>
          </cell>
          <cell r="E2005">
            <v>44</v>
          </cell>
          <cell r="F2005">
            <v>35</v>
          </cell>
          <cell r="G2005">
            <v>40</v>
          </cell>
          <cell r="H2005">
            <v>32</v>
          </cell>
          <cell r="I2005">
            <v>50</v>
          </cell>
          <cell r="J2005">
            <v>43</v>
          </cell>
          <cell r="K2005">
            <v>51</v>
          </cell>
          <cell r="L2005">
            <v>38</v>
          </cell>
          <cell r="M2005">
            <v>52</v>
          </cell>
          <cell r="N2005">
            <v>38</v>
          </cell>
          <cell r="O2005">
            <v>60</v>
          </cell>
          <cell r="P2005">
            <v>38</v>
          </cell>
          <cell r="Q2005">
            <v>55</v>
          </cell>
          <cell r="R2005">
            <v>34</v>
          </cell>
          <cell r="S2005">
            <v>48</v>
          </cell>
          <cell r="T2005">
            <v>22</v>
          </cell>
          <cell r="U2005">
            <v>49</v>
          </cell>
          <cell r="V2005">
            <v>25</v>
          </cell>
          <cell r="W2005">
            <v>54</v>
          </cell>
          <cell r="X2005">
            <v>28</v>
          </cell>
          <cell r="Y2005">
            <v>54</v>
          </cell>
          <cell r="Z2005">
            <v>32</v>
          </cell>
          <cell r="AA2005">
            <v>49</v>
          </cell>
          <cell r="AB2005">
            <v>24</v>
          </cell>
          <cell r="AC2005">
            <v>53</v>
          </cell>
          <cell r="AD2005">
            <v>23</v>
          </cell>
          <cell r="AE2005">
            <v>62</v>
          </cell>
          <cell r="AF2005">
            <v>40</v>
          </cell>
          <cell r="AG2005">
            <v>62</v>
          </cell>
          <cell r="AH2005">
            <v>49</v>
          </cell>
          <cell r="AI2005">
            <v>81</v>
          </cell>
          <cell r="AJ2005">
            <v>50</v>
          </cell>
          <cell r="AK2005">
            <v>74</v>
          </cell>
          <cell r="AL2005">
            <v>44</v>
          </cell>
          <cell r="AM2005">
            <v>69</v>
          </cell>
          <cell r="AN2005">
            <v>51</v>
          </cell>
          <cell r="AO2005">
            <v>74</v>
          </cell>
          <cell r="AP2005">
            <v>50</v>
          </cell>
          <cell r="AQ2005">
            <v>56</v>
          </cell>
          <cell r="AR2005">
            <v>27</v>
          </cell>
          <cell r="AS2005">
            <v>70</v>
          </cell>
          <cell r="AT2005">
            <v>42</v>
          </cell>
          <cell r="AU2005">
            <v>56</v>
          </cell>
          <cell r="AV2005">
            <v>27</v>
          </cell>
          <cell r="AW2005">
            <v>55</v>
          </cell>
          <cell r="AX2005">
            <v>28</v>
          </cell>
          <cell r="AY2005">
            <v>54</v>
          </cell>
          <cell r="AZ2005">
            <v>20</v>
          </cell>
        </row>
        <row r="2006">
          <cell r="B2006">
            <v>36564</v>
          </cell>
          <cell r="C2006">
            <v>49</v>
          </cell>
          <cell r="D2006">
            <v>41</v>
          </cell>
          <cell r="E2006">
            <v>47</v>
          </cell>
          <cell r="F2006">
            <v>29</v>
          </cell>
          <cell r="G2006">
            <v>44</v>
          </cell>
          <cell r="H2006">
            <v>34</v>
          </cell>
          <cell r="I2006">
            <v>53</v>
          </cell>
          <cell r="J2006">
            <v>37</v>
          </cell>
          <cell r="K2006">
            <v>53</v>
          </cell>
          <cell r="L2006">
            <v>35</v>
          </cell>
          <cell r="M2006">
            <v>54</v>
          </cell>
          <cell r="N2006">
            <v>44</v>
          </cell>
          <cell r="O2006">
            <v>52</v>
          </cell>
          <cell r="P2006">
            <v>34</v>
          </cell>
          <cell r="Q2006">
            <v>55</v>
          </cell>
          <cell r="R2006">
            <v>33</v>
          </cell>
          <cell r="S2006">
            <v>50</v>
          </cell>
          <cell r="T2006">
            <v>26</v>
          </cell>
          <cell r="U2006">
            <v>59</v>
          </cell>
          <cell r="V2006">
            <v>24</v>
          </cell>
          <cell r="W2006">
            <v>59</v>
          </cell>
          <cell r="X2006">
            <v>39</v>
          </cell>
          <cell r="Y2006">
            <v>57</v>
          </cell>
          <cell r="Z2006">
            <v>44</v>
          </cell>
          <cell r="AA2006">
            <v>53</v>
          </cell>
          <cell r="AB2006">
            <v>35</v>
          </cell>
          <cell r="AC2006">
            <v>56</v>
          </cell>
          <cell r="AD2006">
            <v>30</v>
          </cell>
          <cell r="AE2006">
            <v>61</v>
          </cell>
          <cell r="AF2006">
            <v>44</v>
          </cell>
          <cell r="AG2006">
            <v>58</v>
          </cell>
          <cell r="AH2006">
            <v>47</v>
          </cell>
          <cell r="AI2006">
            <v>70</v>
          </cell>
          <cell r="AJ2006">
            <v>54</v>
          </cell>
          <cell r="AK2006">
            <v>70</v>
          </cell>
          <cell r="AL2006">
            <v>46</v>
          </cell>
          <cell r="AM2006">
            <v>73</v>
          </cell>
          <cell r="AN2006">
            <v>55</v>
          </cell>
          <cell r="AO2006">
            <v>69</v>
          </cell>
          <cell r="AP2006">
            <v>56</v>
          </cell>
          <cell r="AQ2006">
            <v>64</v>
          </cell>
          <cell r="AR2006">
            <v>36</v>
          </cell>
          <cell r="AS2006">
            <v>66</v>
          </cell>
          <cell r="AT2006">
            <v>48</v>
          </cell>
          <cell r="AU2006">
            <v>52</v>
          </cell>
          <cell r="AV2006">
            <v>31</v>
          </cell>
          <cell r="AW2006">
            <v>55</v>
          </cell>
          <cell r="AX2006">
            <v>26</v>
          </cell>
          <cell r="AY2006">
            <v>61</v>
          </cell>
          <cell r="AZ2006">
            <v>31</v>
          </cell>
        </row>
        <row r="2007">
          <cell r="B2007">
            <v>36565</v>
          </cell>
          <cell r="C2007">
            <v>49</v>
          </cell>
          <cell r="D2007">
            <v>39</v>
          </cell>
          <cell r="E2007">
            <v>46</v>
          </cell>
          <cell r="F2007">
            <v>25</v>
          </cell>
          <cell r="G2007">
            <v>41</v>
          </cell>
          <cell r="H2007">
            <v>33</v>
          </cell>
          <cell r="I2007">
            <v>51</v>
          </cell>
          <cell r="J2007">
            <v>35</v>
          </cell>
          <cell r="K2007">
            <v>50</v>
          </cell>
          <cell r="L2007">
            <v>33</v>
          </cell>
          <cell r="M2007">
            <v>51</v>
          </cell>
          <cell r="N2007">
            <v>41</v>
          </cell>
          <cell r="O2007">
            <v>60</v>
          </cell>
          <cell r="P2007">
            <v>44</v>
          </cell>
          <cell r="Q2007">
            <v>56</v>
          </cell>
          <cell r="R2007">
            <v>39</v>
          </cell>
          <cell r="S2007">
            <v>46</v>
          </cell>
          <cell r="T2007">
            <v>33</v>
          </cell>
          <cell r="U2007">
            <v>46</v>
          </cell>
          <cell r="V2007">
            <v>37</v>
          </cell>
          <cell r="W2007">
            <v>49</v>
          </cell>
          <cell r="X2007">
            <v>39</v>
          </cell>
          <cell r="Y2007">
            <v>59</v>
          </cell>
          <cell r="Z2007">
            <v>44</v>
          </cell>
          <cell r="AA2007" t="e">
            <v>#VALUE!</v>
          </cell>
          <cell r="AB2007">
            <v>40</v>
          </cell>
          <cell r="AC2007">
            <v>50</v>
          </cell>
          <cell r="AD2007">
            <v>40</v>
          </cell>
          <cell r="AE2007">
            <v>59</v>
          </cell>
          <cell r="AF2007">
            <v>48</v>
          </cell>
          <cell r="AG2007">
            <v>57</v>
          </cell>
          <cell r="AH2007">
            <v>51</v>
          </cell>
          <cell r="AI2007">
            <v>64</v>
          </cell>
          <cell r="AJ2007">
            <v>50</v>
          </cell>
          <cell r="AK2007">
            <v>69</v>
          </cell>
          <cell r="AL2007">
            <v>50</v>
          </cell>
          <cell r="AM2007">
            <v>65</v>
          </cell>
          <cell r="AN2007">
            <v>52</v>
          </cell>
          <cell r="AO2007">
            <v>62</v>
          </cell>
          <cell r="AP2007">
            <v>54</v>
          </cell>
          <cell r="AQ2007">
            <v>53</v>
          </cell>
          <cell r="AR2007">
            <v>44</v>
          </cell>
          <cell r="AS2007">
            <v>71</v>
          </cell>
          <cell r="AT2007">
            <v>55</v>
          </cell>
          <cell r="AU2007">
            <v>54</v>
          </cell>
          <cell r="AV2007">
            <v>37</v>
          </cell>
          <cell r="AW2007">
            <v>43</v>
          </cell>
          <cell r="AX2007">
            <v>33</v>
          </cell>
          <cell r="AY2007">
            <v>57</v>
          </cell>
          <cell r="AZ2007">
            <v>33</v>
          </cell>
        </row>
        <row r="2008">
          <cell r="B2008">
            <v>36566</v>
          </cell>
          <cell r="C2008">
            <v>48</v>
          </cell>
          <cell r="D2008">
            <v>34</v>
          </cell>
          <cell r="E2008">
            <v>42</v>
          </cell>
          <cell r="F2008">
            <v>24</v>
          </cell>
          <cell r="G2008">
            <v>40</v>
          </cell>
          <cell r="H2008">
            <v>23</v>
          </cell>
          <cell r="I2008">
            <v>48</v>
          </cell>
          <cell r="J2008">
            <v>30</v>
          </cell>
          <cell r="K2008">
            <v>45</v>
          </cell>
          <cell r="L2008">
            <v>29</v>
          </cell>
          <cell r="M2008">
            <v>44</v>
          </cell>
          <cell r="N2008">
            <v>41</v>
          </cell>
          <cell r="O2008">
            <v>57</v>
          </cell>
          <cell r="P2008">
            <v>45</v>
          </cell>
          <cell r="Q2008">
            <v>53</v>
          </cell>
          <cell r="R2008">
            <v>34</v>
          </cell>
          <cell r="S2008">
            <v>45</v>
          </cell>
          <cell r="T2008">
            <v>36</v>
          </cell>
          <cell r="U2008">
            <v>22</v>
          </cell>
          <cell r="V2008">
            <v>14</v>
          </cell>
          <cell r="W2008">
            <v>15</v>
          </cell>
          <cell r="X2008">
            <v>11</v>
          </cell>
          <cell r="Y2008">
            <v>20</v>
          </cell>
          <cell r="Z2008">
            <v>20</v>
          </cell>
          <cell r="AA2008">
            <v>37</v>
          </cell>
          <cell r="AB2008">
            <v>29</v>
          </cell>
          <cell r="AC2008">
            <v>34</v>
          </cell>
          <cell r="AD2008">
            <v>34</v>
          </cell>
          <cell r="AE2008">
            <v>56</v>
          </cell>
          <cell r="AF2008">
            <v>53</v>
          </cell>
          <cell r="AG2008">
            <v>55</v>
          </cell>
          <cell r="AH2008">
            <v>53</v>
          </cell>
          <cell r="AI2008">
            <v>57</v>
          </cell>
          <cell r="AJ2008">
            <v>52</v>
          </cell>
          <cell r="AK2008">
            <v>63</v>
          </cell>
          <cell r="AL2008">
            <v>52</v>
          </cell>
          <cell r="AM2008">
            <v>60</v>
          </cell>
          <cell r="AN2008">
            <v>55</v>
          </cell>
          <cell r="AO2008">
            <v>63</v>
          </cell>
          <cell r="AP2008">
            <v>55</v>
          </cell>
          <cell r="AQ2008">
            <v>52</v>
          </cell>
          <cell r="AR2008">
            <v>40</v>
          </cell>
          <cell r="AS2008">
            <v>68</v>
          </cell>
          <cell r="AT2008">
            <v>56</v>
          </cell>
          <cell r="AU2008">
            <v>52</v>
          </cell>
          <cell r="AV2008">
            <v>38</v>
          </cell>
          <cell r="AW2008">
            <v>47</v>
          </cell>
          <cell r="AX2008">
            <v>34</v>
          </cell>
          <cell r="AY2008">
            <v>49</v>
          </cell>
          <cell r="AZ2008">
            <v>30</v>
          </cell>
        </row>
        <row r="2009">
          <cell r="B2009">
            <v>36567</v>
          </cell>
          <cell r="C2009">
            <v>48</v>
          </cell>
          <cell r="D2009">
            <v>36</v>
          </cell>
          <cell r="E2009">
            <v>39</v>
          </cell>
          <cell r="F2009">
            <v>32</v>
          </cell>
          <cell r="G2009">
            <v>33</v>
          </cell>
          <cell r="H2009">
            <v>23</v>
          </cell>
          <cell r="I2009">
            <v>45</v>
          </cell>
          <cell r="J2009">
            <v>39</v>
          </cell>
          <cell r="K2009">
            <v>45</v>
          </cell>
          <cell r="L2009">
            <v>29</v>
          </cell>
          <cell r="M2009">
            <v>45</v>
          </cell>
          <cell r="N2009">
            <v>38</v>
          </cell>
          <cell r="O2009">
            <v>49</v>
          </cell>
          <cell r="P2009">
            <v>44</v>
          </cell>
          <cell r="Q2009">
            <v>48</v>
          </cell>
          <cell r="R2009">
            <v>38</v>
          </cell>
          <cell r="S2009">
            <v>45</v>
          </cell>
          <cell r="T2009">
            <v>32</v>
          </cell>
          <cell r="U2009">
            <v>23</v>
          </cell>
          <cell r="V2009">
            <v>11</v>
          </cell>
          <cell r="W2009">
            <v>15</v>
          </cell>
          <cell r="X2009">
            <v>0</v>
          </cell>
          <cell r="Y2009">
            <v>17</v>
          </cell>
          <cell r="Z2009">
            <v>8</v>
          </cell>
          <cell r="AA2009">
            <v>48</v>
          </cell>
          <cell r="AB2009">
            <v>23</v>
          </cell>
          <cell r="AC2009">
            <v>42</v>
          </cell>
          <cell r="AD2009">
            <v>22</v>
          </cell>
          <cell r="AE2009">
            <v>53</v>
          </cell>
          <cell r="AF2009">
            <v>44</v>
          </cell>
          <cell r="AG2009">
            <v>55</v>
          </cell>
          <cell r="AH2009">
            <v>47</v>
          </cell>
          <cell r="AI2009">
            <v>62</v>
          </cell>
          <cell r="AJ2009">
            <v>50</v>
          </cell>
          <cell r="AK2009">
            <v>58</v>
          </cell>
          <cell r="AL2009">
            <v>46</v>
          </cell>
          <cell r="AM2009">
            <v>60</v>
          </cell>
          <cell r="AN2009">
            <v>51</v>
          </cell>
          <cell r="AO2009">
            <v>63</v>
          </cell>
          <cell r="AP2009">
            <v>55</v>
          </cell>
          <cell r="AQ2009">
            <v>48</v>
          </cell>
          <cell r="AR2009">
            <v>28</v>
          </cell>
          <cell r="AS2009">
            <v>65</v>
          </cell>
          <cell r="AT2009">
            <v>45</v>
          </cell>
          <cell r="AU2009">
            <v>51</v>
          </cell>
          <cell r="AV2009">
            <v>37</v>
          </cell>
          <cell r="AW2009">
            <v>50</v>
          </cell>
          <cell r="AX2009">
            <v>37</v>
          </cell>
          <cell r="AY2009">
            <v>31</v>
          </cell>
          <cell r="AZ2009">
            <v>17</v>
          </cell>
        </row>
        <row r="2010">
          <cell r="B2010">
            <v>36568</v>
          </cell>
          <cell r="C2010">
            <v>42</v>
          </cell>
          <cell r="D2010">
            <v>36</v>
          </cell>
          <cell r="E2010">
            <v>40</v>
          </cell>
          <cell r="F2010">
            <v>32</v>
          </cell>
          <cell r="G2010">
            <v>34</v>
          </cell>
          <cell r="H2010">
            <v>29</v>
          </cell>
          <cell r="I2010">
            <v>44</v>
          </cell>
          <cell r="J2010">
            <v>34</v>
          </cell>
          <cell r="K2010">
            <v>69</v>
          </cell>
          <cell r="L2010">
            <v>33</v>
          </cell>
          <cell r="M2010">
            <v>48</v>
          </cell>
          <cell r="N2010">
            <v>42</v>
          </cell>
          <cell r="O2010">
            <v>52</v>
          </cell>
          <cell r="P2010">
            <v>38</v>
          </cell>
          <cell r="Q2010">
            <v>45</v>
          </cell>
          <cell r="R2010">
            <v>36</v>
          </cell>
          <cell r="S2010">
            <v>41</v>
          </cell>
          <cell r="T2010">
            <v>33</v>
          </cell>
          <cell r="U2010">
            <v>23</v>
          </cell>
          <cell r="V2010">
            <v>12</v>
          </cell>
          <cell r="W2010">
            <v>13</v>
          </cell>
          <cell r="X2010">
            <v>8</v>
          </cell>
          <cell r="Y2010">
            <v>16</v>
          </cell>
          <cell r="Z2010">
            <v>13</v>
          </cell>
          <cell r="AA2010">
            <v>41</v>
          </cell>
          <cell r="AB2010">
            <v>21</v>
          </cell>
          <cell r="AC2010">
            <v>34</v>
          </cell>
          <cell r="AD2010">
            <v>34</v>
          </cell>
          <cell r="AE2010">
            <v>54</v>
          </cell>
          <cell r="AF2010">
            <v>46</v>
          </cell>
          <cell r="AG2010">
            <v>56</v>
          </cell>
          <cell r="AH2010">
            <v>48</v>
          </cell>
          <cell r="AI2010">
            <v>64</v>
          </cell>
          <cell r="AJ2010">
            <v>55</v>
          </cell>
          <cell r="AK2010">
            <v>58</v>
          </cell>
          <cell r="AL2010">
            <v>44</v>
          </cell>
          <cell r="AM2010">
            <v>63</v>
          </cell>
          <cell r="AN2010">
            <v>54</v>
          </cell>
          <cell r="AO2010">
            <v>62</v>
          </cell>
          <cell r="AP2010">
            <v>55</v>
          </cell>
          <cell r="AQ2010">
            <v>48</v>
          </cell>
          <cell r="AR2010">
            <v>36</v>
          </cell>
          <cell r="AS2010">
            <v>61</v>
          </cell>
          <cell r="AT2010">
            <v>47</v>
          </cell>
          <cell r="AU2010">
            <v>46</v>
          </cell>
          <cell r="AV2010">
            <v>33</v>
          </cell>
          <cell r="AW2010">
            <v>44</v>
          </cell>
          <cell r="AX2010">
            <v>36</v>
          </cell>
          <cell r="AY2010">
            <v>39</v>
          </cell>
          <cell r="AZ2010">
            <v>14</v>
          </cell>
        </row>
        <row r="2011">
          <cell r="B2011">
            <v>36569</v>
          </cell>
          <cell r="C2011">
            <v>48</v>
          </cell>
          <cell r="D2011">
            <v>32</v>
          </cell>
          <cell r="E2011">
            <v>39</v>
          </cell>
          <cell r="F2011">
            <v>32</v>
          </cell>
          <cell r="G2011">
            <v>36</v>
          </cell>
          <cell r="H2011">
            <v>30</v>
          </cell>
          <cell r="I2011">
            <v>45</v>
          </cell>
          <cell r="J2011">
            <v>34</v>
          </cell>
          <cell r="K2011">
            <v>43</v>
          </cell>
          <cell r="L2011">
            <v>34</v>
          </cell>
          <cell r="M2011">
            <v>45</v>
          </cell>
          <cell r="N2011">
            <v>38</v>
          </cell>
          <cell r="O2011">
            <v>50</v>
          </cell>
          <cell r="P2011">
            <v>40</v>
          </cell>
          <cell r="Q2011">
            <v>43</v>
          </cell>
          <cell r="R2011">
            <v>31</v>
          </cell>
          <cell r="S2011">
            <v>41</v>
          </cell>
          <cell r="T2011">
            <v>32</v>
          </cell>
          <cell r="U2011">
            <v>25</v>
          </cell>
          <cell r="V2011">
            <v>7</v>
          </cell>
          <cell r="W2011">
            <v>22</v>
          </cell>
          <cell r="X2011">
            <v>0</v>
          </cell>
          <cell r="Y2011">
            <v>26</v>
          </cell>
          <cell r="Z2011">
            <v>12</v>
          </cell>
          <cell r="AA2011">
            <v>38</v>
          </cell>
          <cell r="AB2011">
            <v>16</v>
          </cell>
          <cell r="AC2011">
            <v>40</v>
          </cell>
          <cell r="AD2011">
            <v>20</v>
          </cell>
          <cell r="AE2011">
            <v>57</v>
          </cell>
          <cell r="AF2011">
            <v>50</v>
          </cell>
          <cell r="AG2011">
            <v>60</v>
          </cell>
          <cell r="AH2011">
            <v>51</v>
          </cell>
          <cell r="AI2011">
            <v>60</v>
          </cell>
          <cell r="AJ2011">
            <v>54</v>
          </cell>
          <cell r="AK2011">
            <v>58</v>
          </cell>
          <cell r="AL2011">
            <v>44</v>
          </cell>
          <cell r="AM2011">
            <v>60</v>
          </cell>
          <cell r="AN2011">
            <v>54</v>
          </cell>
          <cell r="AO2011">
            <v>62</v>
          </cell>
          <cell r="AP2011">
            <v>54</v>
          </cell>
          <cell r="AQ2011">
            <v>53</v>
          </cell>
          <cell r="AR2011">
            <v>38</v>
          </cell>
          <cell r="AS2011">
            <v>59</v>
          </cell>
          <cell r="AT2011">
            <v>43</v>
          </cell>
          <cell r="AU2011">
            <v>44</v>
          </cell>
          <cell r="AV2011">
            <v>34</v>
          </cell>
          <cell r="AW2011">
            <v>42</v>
          </cell>
          <cell r="AX2011">
            <v>30</v>
          </cell>
          <cell r="AY2011">
            <v>50</v>
          </cell>
          <cell r="AZ2011">
            <v>21</v>
          </cell>
        </row>
        <row r="2012">
          <cell r="B2012">
            <v>36570</v>
          </cell>
          <cell r="C2012">
            <v>48</v>
          </cell>
          <cell r="D2012">
            <v>32</v>
          </cell>
          <cell r="E2012">
            <v>39</v>
          </cell>
          <cell r="F2012">
            <v>32</v>
          </cell>
          <cell r="G2012">
            <v>36</v>
          </cell>
          <cell r="H2012">
            <v>30</v>
          </cell>
          <cell r="I2012">
            <v>45</v>
          </cell>
          <cell r="J2012">
            <v>34</v>
          </cell>
          <cell r="K2012">
            <v>43</v>
          </cell>
          <cell r="L2012">
            <v>34</v>
          </cell>
          <cell r="M2012">
            <v>45</v>
          </cell>
          <cell r="N2012">
            <v>38</v>
          </cell>
          <cell r="O2012">
            <v>50</v>
          </cell>
          <cell r="P2012">
            <v>40</v>
          </cell>
          <cell r="Q2012">
            <v>43</v>
          </cell>
          <cell r="R2012">
            <v>31</v>
          </cell>
          <cell r="S2012">
            <v>41</v>
          </cell>
          <cell r="T2012">
            <v>32</v>
          </cell>
          <cell r="U2012">
            <v>25</v>
          </cell>
          <cell r="V2012">
            <v>7</v>
          </cell>
          <cell r="W2012">
            <v>22</v>
          </cell>
          <cell r="X2012">
            <v>0</v>
          </cell>
          <cell r="Y2012">
            <v>26</v>
          </cell>
          <cell r="Z2012">
            <v>12</v>
          </cell>
          <cell r="AA2012">
            <v>38</v>
          </cell>
          <cell r="AB2012">
            <v>16</v>
          </cell>
          <cell r="AC2012">
            <v>40</v>
          </cell>
          <cell r="AD2012">
            <v>20</v>
          </cell>
          <cell r="AE2012">
            <v>57</v>
          </cell>
          <cell r="AF2012">
            <v>50</v>
          </cell>
          <cell r="AG2012">
            <v>60</v>
          </cell>
          <cell r="AH2012">
            <v>51</v>
          </cell>
          <cell r="AI2012">
            <v>60</v>
          </cell>
          <cell r="AJ2012">
            <v>54</v>
          </cell>
          <cell r="AK2012">
            <v>58</v>
          </cell>
          <cell r="AL2012">
            <v>44</v>
          </cell>
          <cell r="AM2012">
            <v>60</v>
          </cell>
          <cell r="AN2012">
            <v>54</v>
          </cell>
          <cell r="AO2012">
            <v>62</v>
          </cell>
          <cell r="AP2012">
            <v>54</v>
          </cell>
          <cell r="AQ2012">
            <v>53</v>
          </cell>
          <cell r="AR2012">
            <v>38</v>
          </cell>
          <cell r="AS2012">
            <v>59</v>
          </cell>
          <cell r="AT2012">
            <v>43</v>
          </cell>
          <cell r="AU2012">
            <v>44</v>
          </cell>
          <cell r="AV2012">
            <v>34</v>
          </cell>
          <cell r="AW2012">
            <v>42</v>
          </cell>
          <cell r="AX2012">
            <v>30</v>
          </cell>
          <cell r="AY2012">
            <v>50</v>
          </cell>
          <cell r="AZ2012">
            <v>21</v>
          </cell>
        </row>
        <row r="2013">
          <cell r="B2013">
            <v>36571</v>
          </cell>
          <cell r="C2013">
            <v>47</v>
          </cell>
          <cell r="D2013">
            <v>38</v>
          </cell>
          <cell r="E2013">
            <v>49</v>
          </cell>
          <cell r="F2013">
            <v>28</v>
          </cell>
          <cell r="G2013">
            <v>37</v>
          </cell>
          <cell r="H2013">
            <v>23</v>
          </cell>
          <cell r="I2013">
            <v>52</v>
          </cell>
          <cell r="J2013">
            <v>37</v>
          </cell>
          <cell r="K2013">
            <v>52</v>
          </cell>
          <cell r="L2013">
            <v>35</v>
          </cell>
          <cell r="M2013">
            <v>53</v>
          </cell>
          <cell r="N2013">
            <v>39</v>
          </cell>
          <cell r="O2013">
            <v>53</v>
          </cell>
          <cell r="P2013">
            <v>36</v>
          </cell>
          <cell r="Q2013">
            <v>50</v>
          </cell>
          <cell r="R2013">
            <v>32</v>
          </cell>
          <cell r="S2013">
            <v>43</v>
          </cell>
          <cell r="T2013">
            <v>30</v>
          </cell>
          <cell r="U2013">
            <v>37</v>
          </cell>
          <cell r="V2013">
            <v>4</v>
          </cell>
          <cell r="W2013">
            <v>18</v>
          </cell>
          <cell r="X2013">
            <v>-1</v>
          </cell>
          <cell r="Y2013">
            <v>30</v>
          </cell>
          <cell r="Z2013">
            <v>16</v>
          </cell>
          <cell r="AA2013">
            <v>46</v>
          </cell>
          <cell r="AB2013">
            <v>24</v>
          </cell>
          <cell r="AC2013">
            <v>43</v>
          </cell>
          <cell r="AD2013">
            <v>32</v>
          </cell>
          <cell r="AE2013">
            <v>59</v>
          </cell>
          <cell r="AF2013">
            <v>40</v>
          </cell>
          <cell r="AG2013">
            <v>56</v>
          </cell>
          <cell r="AH2013">
            <v>45</v>
          </cell>
          <cell r="AI2013">
            <v>66</v>
          </cell>
          <cell r="AJ2013">
            <v>55</v>
          </cell>
          <cell r="AK2013">
            <v>61</v>
          </cell>
          <cell r="AL2013">
            <v>41</v>
          </cell>
          <cell r="AM2013">
            <v>63</v>
          </cell>
          <cell r="AN2013">
            <v>56</v>
          </cell>
          <cell r="AO2013">
            <v>65</v>
          </cell>
          <cell r="AP2013">
            <v>54</v>
          </cell>
          <cell r="AQ2013">
            <v>51</v>
          </cell>
          <cell r="AR2013">
            <v>27</v>
          </cell>
          <cell r="AS2013">
            <v>68</v>
          </cell>
          <cell r="AT2013">
            <v>49</v>
          </cell>
          <cell r="AU2013">
            <v>47</v>
          </cell>
          <cell r="AV2013">
            <v>33</v>
          </cell>
          <cell r="AW2013">
            <v>56</v>
          </cell>
          <cell r="AX2013">
            <v>30</v>
          </cell>
          <cell r="AY2013">
            <v>56</v>
          </cell>
          <cell r="AZ2013">
            <v>26</v>
          </cell>
        </row>
        <row r="2014">
          <cell r="B2014">
            <v>36572</v>
          </cell>
          <cell r="C2014">
            <v>46</v>
          </cell>
          <cell r="D2014">
            <v>35</v>
          </cell>
          <cell r="E2014">
            <v>47</v>
          </cell>
          <cell r="F2014">
            <v>25</v>
          </cell>
          <cell r="G2014">
            <v>38</v>
          </cell>
          <cell r="H2014">
            <v>20</v>
          </cell>
          <cell r="I2014">
            <v>56</v>
          </cell>
          <cell r="J2014">
            <v>31</v>
          </cell>
          <cell r="K2014">
            <v>57</v>
          </cell>
          <cell r="L2014">
            <v>33</v>
          </cell>
          <cell r="M2014">
            <v>47</v>
          </cell>
          <cell r="N2014">
            <v>36</v>
          </cell>
          <cell r="O2014">
            <v>55</v>
          </cell>
          <cell r="P2014">
            <v>40</v>
          </cell>
          <cell r="Q2014">
            <v>46</v>
          </cell>
          <cell r="R2014">
            <v>32</v>
          </cell>
          <cell r="S2014">
            <v>38</v>
          </cell>
          <cell r="T2014">
            <v>28</v>
          </cell>
          <cell r="U2014">
            <v>39</v>
          </cell>
          <cell r="V2014">
            <v>10</v>
          </cell>
          <cell r="W2014">
            <v>30</v>
          </cell>
          <cell r="X2014">
            <v>0</v>
          </cell>
          <cell r="Y2014">
            <v>32</v>
          </cell>
          <cell r="Z2014">
            <v>14</v>
          </cell>
          <cell r="AA2014">
            <v>44</v>
          </cell>
          <cell r="AB2014">
            <v>26</v>
          </cell>
          <cell r="AC2014">
            <v>42</v>
          </cell>
          <cell r="AD2014">
            <v>23</v>
          </cell>
          <cell r="AE2014">
            <v>52</v>
          </cell>
          <cell r="AF2014">
            <v>48</v>
          </cell>
          <cell r="AG2014">
            <v>54</v>
          </cell>
          <cell r="AH2014">
            <v>48</v>
          </cell>
          <cell r="AI2014">
            <v>59</v>
          </cell>
          <cell r="AJ2014">
            <v>52</v>
          </cell>
          <cell r="AK2014">
            <v>54</v>
          </cell>
          <cell r="AL2014">
            <v>46</v>
          </cell>
          <cell r="AM2014">
            <v>57</v>
          </cell>
          <cell r="AN2014">
            <v>52</v>
          </cell>
          <cell r="AO2014">
            <v>64</v>
          </cell>
          <cell r="AP2014">
            <v>55</v>
          </cell>
          <cell r="AQ2014">
            <v>40</v>
          </cell>
          <cell r="AR2014">
            <v>32</v>
          </cell>
          <cell r="AS2014">
            <v>68</v>
          </cell>
          <cell r="AT2014">
            <v>48</v>
          </cell>
          <cell r="AU2014">
            <v>44</v>
          </cell>
          <cell r="AV2014">
            <v>33</v>
          </cell>
          <cell r="AW2014">
            <v>50</v>
          </cell>
          <cell r="AX2014">
            <v>31</v>
          </cell>
          <cell r="AY2014">
            <v>58</v>
          </cell>
          <cell r="AZ2014">
            <v>24</v>
          </cell>
        </row>
        <row r="2015">
          <cell r="B2015">
            <v>36573</v>
          </cell>
          <cell r="C2015">
            <v>48</v>
          </cell>
          <cell r="D2015">
            <v>31</v>
          </cell>
          <cell r="E2015">
            <v>44</v>
          </cell>
          <cell r="F2015">
            <v>21</v>
          </cell>
          <cell r="G2015">
            <v>33</v>
          </cell>
          <cell r="H2015">
            <v>14</v>
          </cell>
          <cell r="I2015">
            <v>53</v>
          </cell>
          <cell r="J2015">
            <v>31</v>
          </cell>
          <cell r="K2015">
            <v>50</v>
          </cell>
          <cell r="L2015">
            <v>27</v>
          </cell>
          <cell r="M2015">
            <v>47</v>
          </cell>
          <cell r="N2015">
            <v>32</v>
          </cell>
          <cell r="O2015">
            <v>56</v>
          </cell>
          <cell r="P2015">
            <v>36</v>
          </cell>
          <cell r="Q2015">
            <v>47</v>
          </cell>
          <cell r="R2015">
            <v>27</v>
          </cell>
          <cell r="S2015">
            <v>40</v>
          </cell>
          <cell r="T2015">
            <v>30</v>
          </cell>
          <cell r="U2015">
            <v>29</v>
          </cell>
          <cell r="V2015">
            <v>1</v>
          </cell>
          <cell r="W2015">
            <v>16</v>
          </cell>
          <cell r="X2015">
            <v>-6</v>
          </cell>
          <cell r="Y2015">
            <v>22</v>
          </cell>
          <cell r="Z2015">
            <v>14</v>
          </cell>
          <cell r="AA2015">
            <v>26</v>
          </cell>
          <cell r="AB2015">
            <v>20</v>
          </cell>
          <cell r="AC2015">
            <v>30</v>
          </cell>
          <cell r="AD2015">
            <v>15</v>
          </cell>
          <cell r="AE2015">
            <v>58</v>
          </cell>
          <cell r="AF2015">
            <v>42</v>
          </cell>
          <cell r="AG2015">
            <v>58</v>
          </cell>
          <cell r="AH2015">
            <v>44</v>
          </cell>
          <cell r="AI2015">
            <v>62</v>
          </cell>
          <cell r="AJ2015">
            <v>48</v>
          </cell>
          <cell r="AK2015">
            <v>58</v>
          </cell>
          <cell r="AL2015">
            <v>46</v>
          </cell>
          <cell r="AM2015">
            <v>58</v>
          </cell>
          <cell r="AN2015">
            <v>49</v>
          </cell>
          <cell r="AO2015">
            <v>60</v>
          </cell>
          <cell r="AP2015">
            <v>51</v>
          </cell>
          <cell r="AQ2015">
            <v>47</v>
          </cell>
          <cell r="AR2015">
            <v>31</v>
          </cell>
          <cell r="AS2015">
            <v>58</v>
          </cell>
          <cell r="AT2015">
            <v>46</v>
          </cell>
          <cell r="AU2015">
            <v>41</v>
          </cell>
          <cell r="AV2015">
            <v>32</v>
          </cell>
          <cell r="AW2015">
            <v>48</v>
          </cell>
          <cell r="AX2015">
            <v>35</v>
          </cell>
          <cell r="AY2015">
            <v>36</v>
          </cell>
          <cell r="AZ2015">
            <v>19</v>
          </cell>
        </row>
        <row r="2016">
          <cell r="B2016">
            <v>36574</v>
          </cell>
          <cell r="C2016">
            <v>49</v>
          </cell>
          <cell r="D2016">
            <v>31</v>
          </cell>
          <cell r="E2016">
            <v>43</v>
          </cell>
          <cell r="F2016">
            <v>20</v>
          </cell>
          <cell r="G2016">
            <v>32</v>
          </cell>
          <cell r="H2016">
            <v>15</v>
          </cell>
          <cell r="I2016">
            <v>50</v>
          </cell>
          <cell r="J2016">
            <v>30</v>
          </cell>
          <cell r="K2016">
            <v>44</v>
          </cell>
          <cell r="L2016">
            <v>31</v>
          </cell>
          <cell r="M2016">
            <v>48</v>
          </cell>
          <cell r="N2016">
            <v>31</v>
          </cell>
          <cell r="O2016">
            <v>57</v>
          </cell>
          <cell r="P2016">
            <v>29</v>
          </cell>
          <cell r="Q2016">
            <v>45</v>
          </cell>
          <cell r="R2016">
            <v>21</v>
          </cell>
          <cell r="S2016">
            <v>38</v>
          </cell>
          <cell r="T2016">
            <v>25</v>
          </cell>
          <cell r="U2016">
            <v>35</v>
          </cell>
          <cell r="V2016">
            <v>1</v>
          </cell>
          <cell r="W2016">
            <v>32</v>
          </cell>
          <cell r="X2016">
            <v>-6</v>
          </cell>
          <cell r="Y2016">
            <v>30</v>
          </cell>
          <cell r="Z2016">
            <v>15</v>
          </cell>
          <cell r="AA2016">
            <v>33</v>
          </cell>
          <cell r="AB2016">
            <v>17</v>
          </cell>
          <cell r="AC2016">
            <v>30</v>
          </cell>
          <cell r="AD2016">
            <v>13</v>
          </cell>
          <cell r="AE2016">
            <v>60</v>
          </cell>
          <cell r="AF2016">
            <v>38</v>
          </cell>
          <cell r="AG2016">
            <v>61</v>
          </cell>
          <cell r="AH2016">
            <v>46</v>
          </cell>
          <cell r="AI2016">
            <v>74</v>
          </cell>
          <cell r="AJ2016">
            <v>47</v>
          </cell>
          <cell r="AK2016">
            <v>62</v>
          </cell>
          <cell r="AL2016">
            <v>43</v>
          </cell>
          <cell r="AM2016">
            <v>71</v>
          </cell>
          <cell r="AN2016">
            <v>49</v>
          </cell>
          <cell r="AO2016">
            <v>64</v>
          </cell>
          <cell r="AP2016">
            <v>47</v>
          </cell>
          <cell r="AQ2016">
            <v>49</v>
          </cell>
          <cell r="AR2016">
            <v>26</v>
          </cell>
          <cell r="AS2016">
            <v>60</v>
          </cell>
          <cell r="AT2016">
            <v>40</v>
          </cell>
          <cell r="AU2016">
            <v>42</v>
          </cell>
          <cell r="AV2016">
            <v>30</v>
          </cell>
          <cell r="AW2016">
            <v>43</v>
          </cell>
          <cell r="AX2016">
            <v>32</v>
          </cell>
          <cell r="AY2016">
            <v>35</v>
          </cell>
          <cell r="AZ2016">
            <v>16</v>
          </cell>
        </row>
        <row r="2017">
          <cell r="B2017">
            <v>36575</v>
          </cell>
          <cell r="C2017">
            <v>58</v>
          </cell>
          <cell r="D2017">
            <v>37</v>
          </cell>
          <cell r="E2017">
            <v>40</v>
          </cell>
          <cell r="F2017">
            <v>24</v>
          </cell>
          <cell r="G2017">
            <v>42</v>
          </cell>
          <cell r="H2017">
            <v>23</v>
          </cell>
          <cell r="I2017">
            <v>50</v>
          </cell>
          <cell r="J2017">
            <v>32</v>
          </cell>
          <cell r="K2017">
            <v>51</v>
          </cell>
          <cell r="L2017">
            <v>30</v>
          </cell>
          <cell r="M2017">
            <v>44</v>
          </cell>
          <cell r="N2017">
            <v>31</v>
          </cell>
          <cell r="O2017">
            <v>60</v>
          </cell>
          <cell r="P2017">
            <v>39</v>
          </cell>
          <cell r="Q2017">
            <v>52</v>
          </cell>
          <cell r="R2017">
            <v>33</v>
          </cell>
          <cell r="S2017">
            <v>50</v>
          </cell>
          <cell r="T2017">
            <v>21</v>
          </cell>
          <cell r="U2017">
            <v>39</v>
          </cell>
          <cell r="V2017">
            <v>4</v>
          </cell>
          <cell r="W2017">
            <v>43</v>
          </cell>
          <cell r="X2017">
            <v>25</v>
          </cell>
          <cell r="Y2017">
            <v>46</v>
          </cell>
          <cell r="Z2017">
            <v>25</v>
          </cell>
          <cell r="AA2017">
            <v>48</v>
          </cell>
          <cell r="AB2017">
            <v>26</v>
          </cell>
          <cell r="AC2017">
            <v>52</v>
          </cell>
          <cell r="AD2017">
            <v>15</v>
          </cell>
          <cell r="AE2017">
            <v>66</v>
          </cell>
          <cell r="AF2017">
            <v>50</v>
          </cell>
          <cell r="AG2017">
            <v>62</v>
          </cell>
          <cell r="AH2017">
            <v>51</v>
          </cell>
          <cell r="AI2017">
            <v>64</v>
          </cell>
          <cell r="AJ2017">
            <v>50</v>
          </cell>
          <cell r="AK2017">
            <v>71</v>
          </cell>
          <cell r="AL2017">
            <v>47</v>
          </cell>
          <cell r="AM2017">
            <v>63</v>
          </cell>
          <cell r="AN2017">
            <v>50</v>
          </cell>
          <cell r="AO2017">
            <v>64</v>
          </cell>
          <cell r="AP2017">
            <v>55</v>
          </cell>
          <cell r="AQ2017">
            <v>52</v>
          </cell>
          <cell r="AR2017">
            <v>40</v>
          </cell>
          <cell r="AS2017">
            <v>56</v>
          </cell>
          <cell r="AT2017">
            <v>49</v>
          </cell>
          <cell r="AU2017">
            <v>55</v>
          </cell>
          <cell r="AV2017">
            <v>26</v>
          </cell>
          <cell r="AW2017">
            <v>52</v>
          </cell>
          <cell r="AX2017">
            <v>27</v>
          </cell>
          <cell r="AY2017">
            <v>60</v>
          </cell>
          <cell r="AZ2017">
            <v>17</v>
          </cell>
        </row>
        <row r="2018">
          <cell r="B2018">
            <v>36576</v>
          </cell>
          <cell r="C2018">
            <v>58</v>
          </cell>
          <cell r="D2018">
            <v>37</v>
          </cell>
          <cell r="E2018">
            <v>40</v>
          </cell>
          <cell r="F2018">
            <v>24</v>
          </cell>
          <cell r="G2018">
            <v>42</v>
          </cell>
          <cell r="H2018">
            <v>23</v>
          </cell>
          <cell r="I2018">
            <v>50</v>
          </cell>
          <cell r="J2018">
            <v>32</v>
          </cell>
          <cell r="K2018">
            <v>51</v>
          </cell>
          <cell r="L2018">
            <v>30</v>
          </cell>
          <cell r="M2018">
            <v>44</v>
          </cell>
          <cell r="N2018">
            <v>31</v>
          </cell>
          <cell r="O2018">
            <v>60</v>
          </cell>
          <cell r="P2018">
            <v>39</v>
          </cell>
          <cell r="Q2018">
            <v>52</v>
          </cell>
          <cell r="R2018">
            <v>33</v>
          </cell>
          <cell r="S2018">
            <v>50</v>
          </cell>
          <cell r="T2018">
            <v>21</v>
          </cell>
          <cell r="U2018">
            <v>39</v>
          </cell>
          <cell r="V2018">
            <v>4</v>
          </cell>
          <cell r="W2018">
            <v>43</v>
          </cell>
          <cell r="X2018">
            <v>25</v>
          </cell>
          <cell r="Y2018">
            <v>46</v>
          </cell>
          <cell r="Z2018">
            <v>25</v>
          </cell>
          <cell r="AA2018">
            <v>48</v>
          </cell>
          <cell r="AB2018">
            <v>26</v>
          </cell>
          <cell r="AC2018">
            <v>52</v>
          </cell>
          <cell r="AD2018">
            <v>15</v>
          </cell>
          <cell r="AE2018">
            <v>66</v>
          </cell>
          <cell r="AF2018">
            <v>50</v>
          </cell>
          <cell r="AG2018">
            <v>62</v>
          </cell>
          <cell r="AH2018">
            <v>51</v>
          </cell>
          <cell r="AI2018">
            <v>64</v>
          </cell>
          <cell r="AJ2018">
            <v>50</v>
          </cell>
          <cell r="AK2018">
            <v>71</v>
          </cell>
          <cell r="AL2018">
            <v>47</v>
          </cell>
          <cell r="AM2018">
            <v>63</v>
          </cell>
          <cell r="AN2018">
            <v>50</v>
          </cell>
          <cell r="AO2018">
            <v>64</v>
          </cell>
          <cell r="AP2018">
            <v>55</v>
          </cell>
          <cell r="AQ2018">
            <v>52</v>
          </cell>
          <cell r="AR2018">
            <v>40</v>
          </cell>
          <cell r="AS2018">
            <v>56</v>
          </cell>
          <cell r="AT2018">
            <v>49</v>
          </cell>
          <cell r="AU2018">
            <v>55</v>
          </cell>
          <cell r="AV2018">
            <v>26</v>
          </cell>
          <cell r="AW2018">
            <v>52</v>
          </cell>
          <cell r="AX2018">
            <v>27</v>
          </cell>
          <cell r="AY2018">
            <v>60</v>
          </cell>
          <cell r="AZ2018">
            <v>17</v>
          </cell>
        </row>
        <row r="2019">
          <cell r="B2019">
            <v>36577</v>
          </cell>
          <cell r="C2019">
            <v>48</v>
          </cell>
          <cell r="D2019">
            <v>43</v>
          </cell>
          <cell r="E2019">
            <v>50</v>
          </cell>
          <cell r="F2019">
            <v>30</v>
          </cell>
          <cell r="G2019">
            <v>43</v>
          </cell>
          <cell r="H2019">
            <v>31</v>
          </cell>
          <cell r="I2019">
            <v>46</v>
          </cell>
          <cell r="J2019">
            <v>41</v>
          </cell>
          <cell r="K2019">
            <v>53</v>
          </cell>
          <cell r="L2019">
            <v>41</v>
          </cell>
          <cell r="M2019">
            <v>56</v>
          </cell>
          <cell r="N2019">
            <v>37</v>
          </cell>
          <cell r="O2019">
            <v>58</v>
          </cell>
          <cell r="P2019">
            <v>45</v>
          </cell>
          <cell r="Q2019">
            <v>61</v>
          </cell>
          <cell r="R2019">
            <v>40</v>
          </cell>
          <cell r="S2019">
            <v>57</v>
          </cell>
          <cell r="T2019">
            <v>39</v>
          </cell>
          <cell r="U2019">
            <v>49</v>
          </cell>
          <cell r="V2019">
            <v>17</v>
          </cell>
          <cell r="W2019">
            <v>50</v>
          </cell>
          <cell r="X2019">
            <v>25</v>
          </cell>
          <cell r="Y2019">
            <v>54</v>
          </cell>
          <cell r="Z2019">
            <v>33</v>
          </cell>
          <cell r="AA2019">
            <v>54</v>
          </cell>
          <cell r="AB2019">
            <v>34</v>
          </cell>
          <cell r="AC2019">
            <v>60</v>
          </cell>
          <cell r="AD2019">
            <v>29</v>
          </cell>
          <cell r="AE2019">
            <v>63</v>
          </cell>
          <cell r="AF2019">
            <v>47</v>
          </cell>
          <cell r="AG2019">
            <v>62</v>
          </cell>
          <cell r="AH2019">
            <v>49</v>
          </cell>
          <cell r="AI2019">
            <v>57</v>
          </cell>
          <cell r="AJ2019">
            <v>49</v>
          </cell>
          <cell r="AK2019">
            <v>64</v>
          </cell>
          <cell r="AL2019">
            <v>47</v>
          </cell>
          <cell r="AM2019">
            <v>58</v>
          </cell>
          <cell r="AN2019">
            <v>48</v>
          </cell>
          <cell r="AO2019">
            <v>61</v>
          </cell>
          <cell r="AP2019">
            <v>52</v>
          </cell>
          <cell r="AQ2019">
            <v>51</v>
          </cell>
          <cell r="AR2019">
            <v>33</v>
          </cell>
          <cell r="AS2019">
            <v>54</v>
          </cell>
          <cell r="AT2019">
            <v>44</v>
          </cell>
          <cell r="AU2019">
            <v>63</v>
          </cell>
          <cell r="AV2019">
            <v>41</v>
          </cell>
          <cell r="AW2019">
            <v>56</v>
          </cell>
          <cell r="AX2019">
            <v>33</v>
          </cell>
          <cell r="AY2019">
            <v>68</v>
          </cell>
          <cell r="AZ2019">
            <v>32</v>
          </cell>
        </row>
        <row r="2020">
          <cell r="B2020">
            <v>36578</v>
          </cell>
          <cell r="C2020">
            <v>49</v>
          </cell>
          <cell r="D2020">
            <v>39</v>
          </cell>
          <cell r="E2020">
            <v>50</v>
          </cell>
          <cell r="F2020">
            <v>37</v>
          </cell>
          <cell r="G2020">
            <v>47</v>
          </cell>
          <cell r="H2020">
            <v>36</v>
          </cell>
          <cell r="I2020">
            <v>50</v>
          </cell>
          <cell r="J2020">
            <v>44</v>
          </cell>
          <cell r="K2020">
            <v>50</v>
          </cell>
          <cell r="L2020">
            <v>41</v>
          </cell>
          <cell r="M2020">
            <v>49</v>
          </cell>
          <cell r="N2020">
            <v>39</v>
          </cell>
          <cell r="O2020">
            <v>54</v>
          </cell>
          <cell r="P2020">
            <v>39</v>
          </cell>
          <cell r="Q2020">
            <v>56</v>
          </cell>
          <cell r="R2020">
            <v>36</v>
          </cell>
          <cell r="S2020">
            <v>51</v>
          </cell>
          <cell r="T2020">
            <v>37</v>
          </cell>
          <cell r="U2020">
            <v>51</v>
          </cell>
          <cell r="V2020">
            <v>27</v>
          </cell>
          <cell r="W2020">
            <v>55</v>
          </cell>
          <cell r="X2020">
            <v>34</v>
          </cell>
          <cell r="Y2020">
            <v>57</v>
          </cell>
          <cell r="Z2020">
            <v>32</v>
          </cell>
          <cell r="AA2020">
            <v>52</v>
          </cell>
          <cell r="AB2020">
            <v>36</v>
          </cell>
          <cell r="AC2020">
            <v>52</v>
          </cell>
          <cell r="AD2020">
            <v>31</v>
          </cell>
          <cell r="AE2020">
            <v>54</v>
          </cell>
          <cell r="AF2020">
            <v>48</v>
          </cell>
          <cell r="AG2020">
            <v>56</v>
          </cell>
          <cell r="AH2020">
            <v>48</v>
          </cell>
          <cell r="AI2020">
            <v>62</v>
          </cell>
          <cell r="AJ2020">
            <v>45</v>
          </cell>
          <cell r="AK2020">
            <v>60</v>
          </cell>
          <cell r="AL2020">
            <v>45</v>
          </cell>
          <cell r="AM2020">
            <v>60</v>
          </cell>
          <cell r="AN2020">
            <v>49</v>
          </cell>
          <cell r="AO2020">
            <v>62</v>
          </cell>
          <cell r="AP2020">
            <v>50</v>
          </cell>
          <cell r="AQ2020">
            <v>49</v>
          </cell>
          <cell r="AR2020">
            <v>31</v>
          </cell>
          <cell r="AS2020">
            <v>60</v>
          </cell>
          <cell r="AT2020">
            <v>47</v>
          </cell>
          <cell r="AU2020">
            <v>51</v>
          </cell>
          <cell r="AV2020">
            <v>38</v>
          </cell>
          <cell r="AW2020">
            <v>49</v>
          </cell>
          <cell r="AX2020">
            <v>33</v>
          </cell>
          <cell r="AY2020">
            <v>59</v>
          </cell>
          <cell r="AZ2020">
            <v>33</v>
          </cell>
        </row>
        <row r="2021">
          <cell r="B2021">
            <v>36579</v>
          </cell>
          <cell r="C2021">
            <v>49</v>
          </cell>
          <cell r="D2021">
            <v>38</v>
          </cell>
          <cell r="E2021">
            <v>52</v>
          </cell>
          <cell r="F2021">
            <v>27</v>
          </cell>
          <cell r="G2021">
            <v>42</v>
          </cell>
          <cell r="H2021">
            <v>33</v>
          </cell>
          <cell r="I2021">
            <v>51</v>
          </cell>
          <cell r="J2021">
            <v>37</v>
          </cell>
          <cell r="K2021">
            <v>51</v>
          </cell>
          <cell r="L2021">
            <v>31</v>
          </cell>
          <cell r="M2021">
            <v>48</v>
          </cell>
          <cell r="N2021">
            <v>31</v>
          </cell>
          <cell r="O2021">
            <v>45</v>
          </cell>
          <cell r="P2021">
            <v>35</v>
          </cell>
          <cell r="Q2021">
            <v>53</v>
          </cell>
          <cell r="R2021">
            <v>33</v>
          </cell>
          <cell r="S2021">
            <v>50</v>
          </cell>
          <cell r="T2021">
            <v>32</v>
          </cell>
          <cell r="U2021">
            <v>54</v>
          </cell>
          <cell r="V2021">
            <v>27</v>
          </cell>
          <cell r="W2021">
            <v>55</v>
          </cell>
          <cell r="X2021">
            <v>39</v>
          </cell>
          <cell r="Y2021">
            <v>54</v>
          </cell>
          <cell r="Z2021">
            <v>30</v>
          </cell>
          <cell r="AA2021">
            <v>52</v>
          </cell>
          <cell r="AB2021">
            <v>31</v>
          </cell>
          <cell r="AC2021">
            <v>56</v>
          </cell>
          <cell r="AD2021">
            <v>31</v>
          </cell>
          <cell r="AE2021">
            <v>54</v>
          </cell>
          <cell r="AF2021">
            <v>38</v>
          </cell>
          <cell r="AG2021">
            <v>55</v>
          </cell>
          <cell r="AH2021">
            <v>43</v>
          </cell>
          <cell r="AI2021">
            <v>57</v>
          </cell>
          <cell r="AJ2021">
            <v>50</v>
          </cell>
          <cell r="AK2021">
            <v>57</v>
          </cell>
          <cell r="AL2021">
            <v>41</v>
          </cell>
          <cell r="AM2021">
            <v>57</v>
          </cell>
          <cell r="AN2021">
            <v>50</v>
          </cell>
          <cell r="AO2021">
            <v>61</v>
          </cell>
          <cell r="AP2021">
            <v>52</v>
          </cell>
          <cell r="AQ2021">
            <v>43</v>
          </cell>
          <cell r="AR2021">
            <v>29</v>
          </cell>
          <cell r="AS2021">
            <v>54</v>
          </cell>
          <cell r="AT2021">
            <v>44</v>
          </cell>
          <cell r="AU2021">
            <v>50</v>
          </cell>
          <cell r="AV2021">
            <v>38</v>
          </cell>
          <cell r="AW2021">
            <v>53</v>
          </cell>
          <cell r="AX2021">
            <v>32</v>
          </cell>
          <cell r="AY2021">
            <v>60</v>
          </cell>
          <cell r="AZ2021">
            <v>35</v>
          </cell>
        </row>
        <row r="2022">
          <cell r="B2022">
            <v>36580</v>
          </cell>
          <cell r="C2022">
            <v>47</v>
          </cell>
          <cell r="D2022">
            <v>34</v>
          </cell>
          <cell r="E2022">
            <v>50</v>
          </cell>
          <cell r="F2022">
            <v>22</v>
          </cell>
          <cell r="G2022">
            <v>34</v>
          </cell>
          <cell r="H2022">
            <v>26</v>
          </cell>
          <cell r="I2022">
            <v>51</v>
          </cell>
          <cell r="J2022">
            <v>35</v>
          </cell>
          <cell r="K2022">
            <v>51</v>
          </cell>
          <cell r="L2022">
            <v>30</v>
          </cell>
          <cell r="M2022">
            <v>51</v>
          </cell>
          <cell r="N2022">
            <v>30</v>
          </cell>
          <cell r="O2022">
            <v>48</v>
          </cell>
          <cell r="P2022">
            <v>32</v>
          </cell>
          <cell r="Q2022">
            <v>43</v>
          </cell>
          <cell r="R2022">
            <v>29</v>
          </cell>
          <cell r="S2022">
            <v>32</v>
          </cell>
          <cell r="T2022">
            <v>28</v>
          </cell>
          <cell r="U2022">
            <v>38</v>
          </cell>
          <cell r="V2022">
            <v>30</v>
          </cell>
          <cell r="W2022">
            <v>43</v>
          </cell>
          <cell r="X2022">
            <v>30</v>
          </cell>
          <cell r="Y2022">
            <v>50</v>
          </cell>
          <cell r="Z2022">
            <v>32</v>
          </cell>
          <cell r="AA2022">
            <v>53</v>
          </cell>
          <cell r="AB2022">
            <v>31</v>
          </cell>
          <cell r="AC2022">
            <v>53</v>
          </cell>
          <cell r="AD2022">
            <v>28</v>
          </cell>
          <cell r="AE2022">
            <v>51</v>
          </cell>
          <cell r="AF2022">
            <v>35</v>
          </cell>
          <cell r="AG2022">
            <v>52</v>
          </cell>
          <cell r="AH2022">
            <v>42</v>
          </cell>
          <cell r="AI2022">
            <v>60</v>
          </cell>
          <cell r="AJ2022">
            <v>41</v>
          </cell>
          <cell r="AK2022">
            <v>52</v>
          </cell>
          <cell r="AL2022">
            <v>35</v>
          </cell>
          <cell r="AM2022">
            <v>58</v>
          </cell>
          <cell r="AN2022">
            <v>46</v>
          </cell>
          <cell r="AO2022">
            <v>59</v>
          </cell>
          <cell r="AP2022">
            <v>53</v>
          </cell>
          <cell r="AQ2022">
            <v>43</v>
          </cell>
          <cell r="AR2022">
            <v>21</v>
          </cell>
          <cell r="AS2022">
            <v>53</v>
          </cell>
          <cell r="AT2022">
            <v>38</v>
          </cell>
          <cell r="AU2022">
            <v>42</v>
          </cell>
          <cell r="AV2022">
            <v>30</v>
          </cell>
          <cell r="AW2022">
            <v>49</v>
          </cell>
          <cell r="AX2022">
            <v>31</v>
          </cell>
          <cell r="AY2022">
            <v>63</v>
          </cell>
          <cell r="AZ2022">
            <v>32</v>
          </cell>
        </row>
        <row r="2023">
          <cell r="B2023">
            <v>36581</v>
          </cell>
          <cell r="C2023">
            <v>49</v>
          </cell>
          <cell r="D2023">
            <v>33</v>
          </cell>
          <cell r="E2023">
            <v>44</v>
          </cell>
          <cell r="F2023">
            <v>21</v>
          </cell>
          <cell r="G2023">
            <v>43</v>
          </cell>
          <cell r="H2023">
            <v>25</v>
          </cell>
          <cell r="I2023">
            <v>43</v>
          </cell>
          <cell r="J2023">
            <v>36</v>
          </cell>
          <cell r="K2023">
            <v>46</v>
          </cell>
          <cell r="L2023">
            <v>36</v>
          </cell>
          <cell r="M2023">
            <v>49</v>
          </cell>
          <cell r="N2023">
            <v>40</v>
          </cell>
          <cell r="O2023">
            <v>53</v>
          </cell>
          <cell r="P2023">
            <v>39</v>
          </cell>
          <cell r="Q2023">
            <v>45</v>
          </cell>
          <cell r="R2023">
            <v>23</v>
          </cell>
          <cell r="S2023">
            <v>33</v>
          </cell>
          <cell r="T2023">
            <v>24</v>
          </cell>
          <cell r="U2023">
            <v>36</v>
          </cell>
          <cell r="V2023">
            <v>24</v>
          </cell>
          <cell r="W2023">
            <v>40</v>
          </cell>
          <cell r="X2023">
            <v>21</v>
          </cell>
          <cell r="Y2023">
            <v>35</v>
          </cell>
          <cell r="Z2023">
            <v>23</v>
          </cell>
          <cell r="AA2023">
            <v>35</v>
          </cell>
          <cell r="AB2023">
            <v>24</v>
          </cell>
          <cell r="AC2023">
            <v>35</v>
          </cell>
          <cell r="AD2023">
            <v>28</v>
          </cell>
          <cell r="AE2023">
            <v>57</v>
          </cell>
          <cell r="AF2023">
            <v>42</v>
          </cell>
          <cell r="AG2023">
            <v>56</v>
          </cell>
          <cell r="AH2023">
            <v>46</v>
          </cell>
          <cell r="AI2023">
            <v>60</v>
          </cell>
          <cell r="AJ2023">
            <v>49</v>
          </cell>
          <cell r="AK2023">
            <v>60</v>
          </cell>
          <cell r="AL2023">
            <v>41</v>
          </cell>
          <cell r="AM2023">
            <v>60</v>
          </cell>
          <cell r="AN2023">
            <v>50</v>
          </cell>
          <cell r="AO2023">
            <v>61</v>
          </cell>
          <cell r="AP2023">
            <v>52</v>
          </cell>
          <cell r="AQ2023">
            <v>48</v>
          </cell>
          <cell r="AR2023">
            <v>25</v>
          </cell>
          <cell r="AS2023">
            <v>57</v>
          </cell>
          <cell r="AT2023">
            <v>38</v>
          </cell>
          <cell r="AU2023">
            <v>39</v>
          </cell>
          <cell r="AV2023">
            <v>27</v>
          </cell>
          <cell r="AW2023">
            <v>40</v>
          </cell>
          <cell r="AX2023">
            <v>25</v>
          </cell>
          <cell r="AY2023">
            <v>45</v>
          </cell>
          <cell r="AZ2023">
            <v>29</v>
          </cell>
        </row>
        <row r="2024">
          <cell r="B2024">
            <v>36582</v>
          </cell>
          <cell r="C2024">
            <v>50</v>
          </cell>
          <cell r="D2024">
            <v>39</v>
          </cell>
          <cell r="E2024">
            <v>41</v>
          </cell>
          <cell r="F2024">
            <v>32</v>
          </cell>
          <cell r="G2024">
            <v>40</v>
          </cell>
          <cell r="H2024">
            <v>32</v>
          </cell>
          <cell r="I2024">
            <v>44</v>
          </cell>
          <cell r="J2024">
            <v>39</v>
          </cell>
          <cell r="K2024">
            <v>51</v>
          </cell>
          <cell r="L2024">
            <v>41</v>
          </cell>
          <cell r="M2024">
            <v>54</v>
          </cell>
          <cell r="N2024">
            <v>43</v>
          </cell>
          <cell r="O2024">
            <v>51</v>
          </cell>
          <cell r="P2024">
            <v>42</v>
          </cell>
          <cell r="Q2024">
            <v>46</v>
          </cell>
          <cell r="R2024">
            <v>34</v>
          </cell>
          <cell r="S2024">
            <v>39</v>
          </cell>
          <cell r="T2024">
            <v>22</v>
          </cell>
          <cell r="U2024">
            <v>43</v>
          </cell>
          <cell r="V2024">
            <v>20</v>
          </cell>
          <cell r="W2024">
            <v>44</v>
          </cell>
          <cell r="X2024">
            <v>22</v>
          </cell>
          <cell r="Y2024">
            <v>39</v>
          </cell>
          <cell r="Z2024">
            <v>16</v>
          </cell>
          <cell r="AA2024">
            <v>38</v>
          </cell>
          <cell r="AB2024">
            <v>15</v>
          </cell>
          <cell r="AC2024">
            <v>43</v>
          </cell>
          <cell r="AD2024">
            <v>22</v>
          </cell>
          <cell r="AE2024">
            <v>63</v>
          </cell>
          <cell r="AF2024">
            <v>52</v>
          </cell>
          <cell r="AG2024">
            <v>59</v>
          </cell>
          <cell r="AH2024">
            <v>54</v>
          </cell>
          <cell r="AI2024">
            <v>66</v>
          </cell>
          <cell r="AJ2024">
            <v>45</v>
          </cell>
          <cell r="AK2024">
            <v>66</v>
          </cell>
          <cell r="AL2024">
            <v>49</v>
          </cell>
          <cell r="AM2024">
            <v>62</v>
          </cell>
          <cell r="AN2024">
            <v>48</v>
          </cell>
          <cell r="AO2024">
            <v>63</v>
          </cell>
          <cell r="AP2024">
            <v>49</v>
          </cell>
          <cell r="AQ2024">
            <v>54</v>
          </cell>
          <cell r="AR2024">
            <v>39</v>
          </cell>
          <cell r="AS2024">
            <v>58</v>
          </cell>
          <cell r="AT2024">
            <v>39</v>
          </cell>
          <cell r="AU2024">
            <v>48</v>
          </cell>
          <cell r="AV2024">
            <v>25</v>
          </cell>
          <cell r="AW2024">
            <v>45</v>
          </cell>
          <cell r="AX2024">
            <v>19</v>
          </cell>
          <cell r="AY2024">
            <v>52</v>
          </cell>
          <cell r="AZ2024">
            <v>20</v>
          </cell>
        </row>
        <row r="2025">
          <cell r="B2025">
            <v>36583</v>
          </cell>
          <cell r="C2025">
            <v>52</v>
          </cell>
          <cell r="D2025">
            <v>42</v>
          </cell>
          <cell r="E2025">
            <v>51</v>
          </cell>
          <cell r="F2025">
            <v>34</v>
          </cell>
          <cell r="G2025">
            <v>40</v>
          </cell>
          <cell r="H2025">
            <v>32</v>
          </cell>
          <cell r="I2025">
            <v>44</v>
          </cell>
          <cell r="J2025">
            <v>39</v>
          </cell>
          <cell r="K2025">
            <v>55</v>
          </cell>
          <cell r="L2025">
            <v>39</v>
          </cell>
          <cell r="M2025">
            <v>55</v>
          </cell>
          <cell r="N2025">
            <v>42</v>
          </cell>
          <cell r="O2025">
            <v>50</v>
          </cell>
          <cell r="P2025">
            <v>41</v>
          </cell>
          <cell r="Q2025">
            <v>49</v>
          </cell>
          <cell r="R2025">
            <v>40</v>
          </cell>
          <cell r="S2025">
            <v>47</v>
          </cell>
          <cell r="T2025">
            <v>30</v>
          </cell>
          <cell r="U2025">
            <v>52</v>
          </cell>
          <cell r="V2025">
            <v>35</v>
          </cell>
          <cell r="W2025">
            <v>54</v>
          </cell>
          <cell r="X2025">
            <v>32</v>
          </cell>
          <cell r="Y2025">
            <v>38</v>
          </cell>
          <cell r="Z2025">
            <v>24</v>
          </cell>
          <cell r="AA2025">
            <v>53</v>
          </cell>
          <cell r="AB2025">
            <v>28</v>
          </cell>
          <cell r="AC2025">
            <v>53</v>
          </cell>
          <cell r="AD2025">
            <v>25</v>
          </cell>
          <cell r="AE2025">
            <v>57</v>
          </cell>
          <cell r="AF2025">
            <v>47</v>
          </cell>
          <cell r="AG2025">
            <v>57</v>
          </cell>
          <cell r="AH2025">
            <v>50</v>
          </cell>
          <cell r="AI2025">
            <v>58</v>
          </cell>
          <cell r="AJ2025">
            <v>50</v>
          </cell>
          <cell r="AK2025">
            <v>58</v>
          </cell>
          <cell r="AL2025">
            <v>40</v>
          </cell>
          <cell r="AM2025">
            <v>57</v>
          </cell>
          <cell r="AN2025">
            <v>53</v>
          </cell>
          <cell r="AO2025">
            <v>61</v>
          </cell>
          <cell r="AP2025">
            <v>52</v>
          </cell>
          <cell r="AQ2025">
            <v>54</v>
          </cell>
          <cell r="AR2025">
            <v>39</v>
          </cell>
          <cell r="AS2025">
            <v>58</v>
          </cell>
          <cell r="AT2025">
            <v>39</v>
          </cell>
          <cell r="AU2025">
            <v>55</v>
          </cell>
          <cell r="AV2025">
            <v>38</v>
          </cell>
          <cell r="AW2025">
            <v>61</v>
          </cell>
          <cell r="AX2025">
            <v>25</v>
          </cell>
          <cell r="AY2025">
            <v>65</v>
          </cell>
          <cell r="AZ2025">
            <v>22</v>
          </cell>
        </row>
        <row r="2026">
          <cell r="B2026">
            <v>36584</v>
          </cell>
          <cell r="C2026">
            <v>48</v>
          </cell>
          <cell r="D2026">
            <v>41</v>
          </cell>
          <cell r="E2026">
            <v>48</v>
          </cell>
          <cell r="F2026">
            <v>32</v>
          </cell>
          <cell r="G2026">
            <v>45</v>
          </cell>
          <cell r="H2026">
            <v>32</v>
          </cell>
          <cell r="I2026">
            <v>50</v>
          </cell>
          <cell r="J2026">
            <v>44</v>
          </cell>
          <cell r="K2026">
            <v>49</v>
          </cell>
          <cell r="L2026">
            <v>42</v>
          </cell>
          <cell r="M2026">
            <v>51</v>
          </cell>
          <cell r="N2026">
            <v>40</v>
          </cell>
          <cell r="O2026">
            <v>51</v>
          </cell>
          <cell r="P2026">
            <v>40</v>
          </cell>
          <cell r="Q2026">
            <v>48</v>
          </cell>
          <cell r="R2026">
            <v>36</v>
          </cell>
          <cell r="S2026">
            <v>45</v>
          </cell>
          <cell r="T2026">
            <v>34</v>
          </cell>
          <cell r="U2026">
            <v>49</v>
          </cell>
          <cell r="V2026">
            <v>31</v>
          </cell>
          <cell r="W2026">
            <v>50</v>
          </cell>
          <cell r="X2026">
            <v>30</v>
          </cell>
          <cell r="Y2026">
            <v>53</v>
          </cell>
          <cell r="Z2026">
            <v>31</v>
          </cell>
          <cell r="AA2026">
            <v>53</v>
          </cell>
          <cell r="AB2026">
            <v>28</v>
          </cell>
          <cell r="AC2026">
            <v>60</v>
          </cell>
          <cell r="AD2026">
            <v>26</v>
          </cell>
          <cell r="AE2026">
            <v>57</v>
          </cell>
          <cell r="AF2026">
            <v>43</v>
          </cell>
          <cell r="AG2026">
            <v>57</v>
          </cell>
          <cell r="AH2026">
            <v>49</v>
          </cell>
          <cell r="AI2026">
            <v>62</v>
          </cell>
          <cell r="AJ2026">
            <v>46</v>
          </cell>
          <cell r="AK2026">
            <v>58</v>
          </cell>
          <cell r="AL2026">
            <v>45</v>
          </cell>
          <cell r="AM2026">
            <v>61</v>
          </cell>
          <cell r="AN2026">
            <v>45</v>
          </cell>
          <cell r="AO2026">
            <v>60</v>
          </cell>
          <cell r="AP2026">
            <v>53</v>
          </cell>
          <cell r="AQ2026">
            <v>50</v>
          </cell>
          <cell r="AR2026">
            <v>27</v>
          </cell>
          <cell r="AS2026">
            <v>61</v>
          </cell>
          <cell r="AT2026">
            <v>44</v>
          </cell>
          <cell r="AU2026">
            <v>50</v>
          </cell>
          <cell r="AV2026">
            <v>36</v>
          </cell>
          <cell r="AW2026">
            <v>58</v>
          </cell>
          <cell r="AX2026">
            <v>38</v>
          </cell>
          <cell r="AY2026">
            <v>68</v>
          </cell>
          <cell r="AZ2026">
            <v>37</v>
          </cell>
        </row>
        <row r="2027">
          <cell r="B2027">
            <v>36585</v>
          </cell>
          <cell r="C2027">
            <v>47</v>
          </cell>
          <cell r="D2027">
            <v>41</v>
          </cell>
          <cell r="E2027">
            <v>48</v>
          </cell>
          <cell r="F2027">
            <v>32</v>
          </cell>
          <cell r="G2027">
            <v>45</v>
          </cell>
          <cell r="H2027">
            <v>36</v>
          </cell>
          <cell r="I2027">
            <v>49</v>
          </cell>
          <cell r="J2027">
            <v>44</v>
          </cell>
          <cell r="K2027">
            <v>49</v>
          </cell>
          <cell r="L2027">
            <v>42</v>
          </cell>
          <cell r="M2027">
            <v>51</v>
          </cell>
          <cell r="N2027">
            <v>40</v>
          </cell>
          <cell r="O2027">
            <v>51</v>
          </cell>
          <cell r="P2027">
            <v>41</v>
          </cell>
          <cell r="Q2027">
            <v>48</v>
          </cell>
          <cell r="R2027">
            <v>38</v>
          </cell>
          <cell r="S2027">
            <v>45</v>
          </cell>
          <cell r="T2027">
            <v>34</v>
          </cell>
          <cell r="U2027">
            <v>49</v>
          </cell>
          <cell r="V2027">
            <v>34</v>
          </cell>
          <cell r="W2027">
            <v>50</v>
          </cell>
          <cell r="X2027">
            <v>37</v>
          </cell>
          <cell r="Y2027">
            <v>53</v>
          </cell>
          <cell r="Z2027">
            <v>30</v>
          </cell>
          <cell r="AA2027">
            <v>57</v>
          </cell>
          <cell r="AB2027">
            <v>32</v>
          </cell>
          <cell r="AC2027">
            <v>60</v>
          </cell>
          <cell r="AD2027">
            <v>26</v>
          </cell>
          <cell r="AE2027">
            <v>57</v>
          </cell>
          <cell r="AF2027">
            <v>43</v>
          </cell>
          <cell r="AG2027">
            <v>57</v>
          </cell>
          <cell r="AH2027">
            <v>50</v>
          </cell>
          <cell r="AI2027">
            <v>58</v>
          </cell>
          <cell r="AJ2027">
            <v>47</v>
          </cell>
          <cell r="AK2027">
            <v>58</v>
          </cell>
          <cell r="AL2027">
            <v>41</v>
          </cell>
          <cell r="AM2027">
            <v>64</v>
          </cell>
          <cell r="AN2027">
            <v>45</v>
          </cell>
          <cell r="AO2027">
            <v>60</v>
          </cell>
          <cell r="AP2027">
            <v>55</v>
          </cell>
          <cell r="AQ2027">
            <v>50</v>
          </cell>
          <cell r="AR2027">
            <v>31</v>
          </cell>
          <cell r="AS2027">
            <v>61</v>
          </cell>
          <cell r="AT2027">
            <v>46</v>
          </cell>
          <cell r="AU2027">
            <v>43</v>
          </cell>
          <cell r="AV2027">
            <v>39</v>
          </cell>
          <cell r="AW2027">
            <v>58</v>
          </cell>
          <cell r="AX2027">
            <v>38</v>
          </cell>
          <cell r="AY2027">
            <v>68</v>
          </cell>
          <cell r="AZ2027">
            <v>37</v>
          </cell>
        </row>
        <row r="2028">
          <cell r="B2028">
            <v>36586</v>
          </cell>
          <cell r="C2028">
            <v>48</v>
          </cell>
          <cell r="D2028">
            <v>39</v>
          </cell>
          <cell r="E2028">
            <v>50</v>
          </cell>
          <cell r="F2028">
            <v>25</v>
          </cell>
          <cell r="G2028">
            <v>47</v>
          </cell>
          <cell r="H2028">
            <v>30</v>
          </cell>
          <cell r="I2028">
            <v>51</v>
          </cell>
          <cell r="J2028">
            <v>35</v>
          </cell>
          <cell r="K2028">
            <v>49</v>
          </cell>
          <cell r="L2028">
            <v>32</v>
          </cell>
          <cell r="M2028">
            <v>52</v>
          </cell>
          <cell r="N2028">
            <v>31</v>
          </cell>
          <cell r="O2028">
            <v>48</v>
          </cell>
          <cell r="P2028">
            <v>32</v>
          </cell>
          <cell r="Q2028">
            <v>50</v>
          </cell>
          <cell r="R2028">
            <v>34</v>
          </cell>
          <cell r="S2028">
            <v>42</v>
          </cell>
          <cell r="T2028">
            <v>34</v>
          </cell>
          <cell r="U2028">
            <v>50</v>
          </cell>
          <cell r="V2028">
            <v>29</v>
          </cell>
          <cell r="W2028">
            <v>54</v>
          </cell>
          <cell r="X2028">
            <v>27</v>
          </cell>
          <cell r="Y2028">
            <v>51</v>
          </cell>
          <cell r="Z2028">
            <v>27</v>
          </cell>
          <cell r="AA2028">
            <v>53</v>
          </cell>
          <cell r="AB2028">
            <v>20</v>
          </cell>
          <cell r="AC2028">
            <v>53</v>
          </cell>
          <cell r="AD2028">
            <v>24</v>
          </cell>
          <cell r="AE2028">
            <v>62</v>
          </cell>
          <cell r="AF2028">
            <v>38</v>
          </cell>
          <cell r="AG2028">
            <v>59</v>
          </cell>
          <cell r="AH2028">
            <v>43</v>
          </cell>
          <cell r="AI2028">
            <v>64</v>
          </cell>
          <cell r="AJ2028">
            <v>49</v>
          </cell>
          <cell r="AK2028">
            <v>58</v>
          </cell>
          <cell r="AL2028">
            <v>38</v>
          </cell>
          <cell r="AM2028">
            <v>62</v>
          </cell>
          <cell r="AN2028">
            <v>49</v>
          </cell>
          <cell r="AO2028">
            <v>61</v>
          </cell>
          <cell r="AP2028">
            <v>53</v>
          </cell>
          <cell r="AQ2028">
            <v>52</v>
          </cell>
          <cell r="AR2028">
            <v>24</v>
          </cell>
          <cell r="AS2028">
            <v>62</v>
          </cell>
          <cell r="AT2028">
            <v>46</v>
          </cell>
          <cell r="AU2028">
            <v>46</v>
          </cell>
          <cell r="AV2028">
            <v>39</v>
          </cell>
          <cell r="AW2028">
            <v>50</v>
          </cell>
          <cell r="AX2028">
            <v>38</v>
          </cell>
          <cell r="AY2028">
            <v>54</v>
          </cell>
          <cell r="AZ2028">
            <v>30</v>
          </cell>
        </row>
        <row r="2029">
          <cell r="B2029">
            <v>36587</v>
          </cell>
          <cell r="C2029">
            <v>51</v>
          </cell>
          <cell r="D2029">
            <v>42</v>
          </cell>
          <cell r="E2029">
            <v>52</v>
          </cell>
          <cell r="F2029">
            <v>32</v>
          </cell>
          <cell r="G2029">
            <v>43</v>
          </cell>
          <cell r="H2029">
            <v>36</v>
          </cell>
          <cell r="I2029">
            <v>51</v>
          </cell>
          <cell r="J2029">
            <v>41</v>
          </cell>
          <cell r="K2029">
            <v>56</v>
          </cell>
          <cell r="L2029">
            <v>38</v>
          </cell>
          <cell r="M2029">
            <v>56</v>
          </cell>
          <cell r="N2029">
            <v>39</v>
          </cell>
          <cell r="O2029">
            <v>53</v>
          </cell>
          <cell r="P2029">
            <v>38</v>
          </cell>
          <cell r="Q2029">
            <v>54</v>
          </cell>
          <cell r="R2029">
            <v>33</v>
          </cell>
          <cell r="S2029">
            <v>48</v>
          </cell>
          <cell r="T2029">
            <v>25</v>
          </cell>
          <cell r="U2029">
            <v>54</v>
          </cell>
          <cell r="V2029">
            <v>21</v>
          </cell>
          <cell r="W2029">
            <v>59</v>
          </cell>
          <cell r="X2029">
            <v>29</v>
          </cell>
          <cell r="Y2029">
            <v>57</v>
          </cell>
          <cell r="Z2029">
            <v>28</v>
          </cell>
          <cell r="AA2029">
            <v>53</v>
          </cell>
          <cell r="AB2029">
            <v>21</v>
          </cell>
          <cell r="AC2029">
            <v>42</v>
          </cell>
          <cell r="AD2029">
            <v>31</v>
          </cell>
          <cell r="AE2029">
            <v>53</v>
          </cell>
          <cell r="AF2029">
            <v>46</v>
          </cell>
          <cell r="AG2029">
            <v>56</v>
          </cell>
          <cell r="AH2029">
            <v>48</v>
          </cell>
          <cell r="AI2029">
            <v>66</v>
          </cell>
          <cell r="AJ2029">
            <v>47</v>
          </cell>
          <cell r="AK2029">
            <v>57</v>
          </cell>
          <cell r="AL2029">
            <v>41</v>
          </cell>
          <cell r="AM2029">
            <v>66</v>
          </cell>
          <cell r="AN2029">
            <v>48</v>
          </cell>
          <cell r="AO2029">
            <v>64</v>
          </cell>
          <cell r="AP2029">
            <v>50</v>
          </cell>
          <cell r="AQ2029">
            <v>46</v>
          </cell>
          <cell r="AR2029">
            <v>30</v>
          </cell>
          <cell r="AS2029">
            <v>64</v>
          </cell>
          <cell r="AT2029">
            <v>41</v>
          </cell>
          <cell r="AU2029">
            <v>50</v>
          </cell>
          <cell r="AV2029">
            <v>33</v>
          </cell>
          <cell r="AW2029">
            <v>55</v>
          </cell>
          <cell r="AX2029">
            <v>30</v>
          </cell>
          <cell r="AY2029">
            <v>40</v>
          </cell>
          <cell r="AZ2029">
            <v>30</v>
          </cell>
        </row>
        <row r="2030">
          <cell r="B2030">
            <v>36588</v>
          </cell>
          <cell r="C2030">
            <v>48</v>
          </cell>
          <cell r="D2030">
            <v>44</v>
          </cell>
          <cell r="E2030">
            <v>49</v>
          </cell>
          <cell r="F2030">
            <v>27</v>
          </cell>
          <cell r="G2030">
            <v>47</v>
          </cell>
          <cell r="H2030">
            <v>38</v>
          </cell>
          <cell r="I2030">
            <v>48</v>
          </cell>
          <cell r="J2030">
            <v>36</v>
          </cell>
          <cell r="K2030">
            <v>50</v>
          </cell>
          <cell r="L2030">
            <v>35</v>
          </cell>
          <cell r="M2030">
            <v>54</v>
          </cell>
          <cell r="N2030">
            <v>36</v>
          </cell>
          <cell r="O2030">
            <v>56</v>
          </cell>
          <cell r="P2030">
            <v>33</v>
          </cell>
          <cell r="Q2030">
            <v>55</v>
          </cell>
          <cell r="R2030">
            <v>30</v>
          </cell>
          <cell r="S2030">
            <v>51</v>
          </cell>
          <cell r="T2030">
            <v>23</v>
          </cell>
          <cell r="U2030">
            <v>55</v>
          </cell>
          <cell r="V2030">
            <v>30</v>
          </cell>
          <cell r="W2030">
            <v>58</v>
          </cell>
          <cell r="X2030">
            <v>31</v>
          </cell>
          <cell r="Y2030">
            <v>58</v>
          </cell>
          <cell r="Z2030">
            <v>34</v>
          </cell>
          <cell r="AA2030">
            <v>56</v>
          </cell>
          <cell r="AB2030">
            <v>26</v>
          </cell>
          <cell r="AC2030">
            <v>56</v>
          </cell>
          <cell r="AD2030">
            <v>24</v>
          </cell>
          <cell r="AE2030">
            <v>61</v>
          </cell>
          <cell r="AF2030">
            <v>37</v>
          </cell>
          <cell r="AG2030">
            <v>62</v>
          </cell>
          <cell r="AH2030">
            <v>44</v>
          </cell>
          <cell r="AI2030">
            <v>62</v>
          </cell>
          <cell r="AJ2030">
            <v>51</v>
          </cell>
          <cell r="AK2030">
            <v>60</v>
          </cell>
          <cell r="AL2030">
            <v>46</v>
          </cell>
          <cell r="AM2030">
            <v>66</v>
          </cell>
          <cell r="AN2030">
            <v>48</v>
          </cell>
          <cell r="AO2030">
            <v>58</v>
          </cell>
          <cell r="AP2030">
            <v>53</v>
          </cell>
          <cell r="AQ2030">
            <v>55</v>
          </cell>
          <cell r="AR2030">
            <v>33</v>
          </cell>
          <cell r="AS2030">
            <v>69</v>
          </cell>
          <cell r="AT2030">
            <v>44</v>
          </cell>
          <cell r="AU2030">
            <v>52</v>
          </cell>
          <cell r="AV2030">
            <v>29</v>
          </cell>
          <cell r="AW2030">
            <v>58</v>
          </cell>
          <cell r="AX2030">
            <v>28</v>
          </cell>
          <cell r="AY2030">
            <v>56</v>
          </cell>
          <cell r="AZ2030">
            <v>23</v>
          </cell>
        </row>
        <row r="2031">
          <cell r="B2031">
            <v>36589</v>
          </cell>
          <cell r="C2031">
            <v>44</v>
          </cell>
          <cell r="D2031">
            <v>36</v>
          </cell>
          <cell r="E2031">
            <v>46</v>
          </cell>
          <cell r="F2031">
            <v>40</v>
          </cell>
          <cell r="G2031">
            <v>47</v>
          </cell>
          <cell r="H2031">
            <v>37</v>
          </cell>
          <cell r="I2031">
            <v>46</v>
          </cell>
          <cell r="J2031">
            <v>38</v>
          </cell>
          <cell r="K2031">
            <v>46</v>
          </cell>
          <cell r="L2031">
            <v>34</v>
          </cell>
          <cell r="M2031">
            <v>50</v>
          </cell>
          <cell r="N2031">
            <v>37</v>
          </cell>
          <cell r="O2031">
            <v>47</v>
          </cell>
          <cell r="P2031">
            <v>37</v>
          </cell>
          <cell r="Q2031">
            <v>55</v>
          </cell>
          <cell r="R2031">
            <v>30</v>
          </cell>
          <cell r="S2031">
            <v>51</v>
          </cell>
          <cell r="T2031">
            <v>23</v>
          </cell>
          <cell r="U2031">
            <v>65</v>
          </cell>
          <cell r="V2031">
            <v>23</v>
          </cell>
          <cell r="W2031">
            <v>58</v>
          </cell>
          <cell r="X2031">
            <v>31</v>
          </cell>
          <cell r="Y2031">
            <v>68</v>
          </cell>
          <cell r="Z2031">
            <v>36</v>
          </cell>
          <cell r="AA2031">
            <v>56</v>
          </cell>
          <cell r="AB2031">
            <v>26</v>
          </cell>
          <cell r="AC2031">
            <v>56</v>
          </cell>
          <cell r="AD2031">
            <v>24</v>
          </cell>
          <cell r="AE2031">
            <v>63</v>
          </cell>
          <cell r="AF2031">
            <v>44</v>
          </cell>
          <cell r="AG2031">
            <v>58</v>
          </cell>
          <cell r="AH2031">
            <v>50</v>
          </cell>
          <cell r="AI2031">
            <v>57</v>
          </cell>
          <cell r="AJ2031">
            <v>49</v>
          </cell>
          <cell r="AK2031">
            <v>62</v>
          </cell>
          <cell r="AL2031">
            <v>47</v>
          </cell>
          <cell r="AM2031">
            <v>59</v>
          </cell>
          <cell r="AN2031">
            <v>49</v>
          </cell>
          <cell r="AO2031">
            <v>61</v>
          </cell>
          <cell r="AP2031">
            <v>52</v>
          </cell>
          <cell r="AQ2031">
            <v>65</v>
          </cell>
          <cell r="AR2031">
            <v>30</v>
          </cell>
          <cell r="AS2031">
            <v>68</v>
          </cell>
          <cell r="AT2031">
            <v>51</v>
          </cell>
          <cell r="AU2031">
            <v>52</v>
          </cell>
          <cell r="AV2031">
            <v>29</v>
          </cell>
          <cell r="AW2031">
            <v>58</v>
          </cell>
          <cell r="AX2031">
            <v>28</v>
          </cell>
          <cell r="AY2031">
            <v>56</v>
          </cell>
          <cell r="AZ2031">
            <v>23</v>
          </cell>
        </row>
        <row r="2032">
          <cell r="B2032">
            <v>36590</v>
          </cell>
          <cell r="C2032">
            <v>46</v>
          </cell>
          <cell r="D2032">
            <v>34</v>
          </cell>
          <cell r="E2032">
            <v>50</v>
          </cell>
          <cell r="F2032">
            <v>37</v>
          </cell>
          <cell r="G2032">
            <v>42</v>
          </cell>
          <cell r="H2032">
            <v>36</v>
          </cell>
          <cell r="I2032">
            <v>47</v>
          </cell>
          <cell r="J2032">
            <v>31</v>
          </cell>
          <cell r="K2032">
            <v>46</v>
          </cell>
          <cell r="L2032">
            <v>29</v>
          </cell>
          <cell r="M2032">
            <v>45</v>
          </cell>
          <cell r="N2032">
            <v>34</v>
          </cell>
          <cell r="O2032">
            <v>40</v>
          </cell>
          <cell r="P2032">
            <v>34</v>
          </cell>
          <cell r="Q2032">
            <v>60</v>
          </cell>
          <cell r="R2032">
            <v>39</v>
          </cell>
          <cell r="S2032">
            <v>58</v>
          </cell>
          <cell r="T2032">
            <v>32</v>
          </cell>
          <cell r="U2032">
            <v>44</v>
          </cell>
          <cell r="V2032">
            <v>31</v>
          </cell>
          <cell r="W2032">
            <v>38</v>
          </cell>
          <cell r="X2032">
            <v>26</v>
          </cell>
          <cell r="Y2032">
            <v>61</v>
          </cell>
          <cell r="Z2032">
            <v>35</v>
          </cell>
          <cell r="AA2032">
            <v>68</v>
          </cell>
          <cell r="AB2032">
            <v>37</v>
          </cell>
          <cell r="AC2032">
            <v>64</v>
          </cell>
          <cell r="AD2032">
            <v>30</v>
          </cell>
          <cell r="AE2032">
            <v>53</v>
          </cell>
          <cell r="AF2032">
            <v>47</v>
          </cell>
          <cell r="AG2032">
            <v>51</v>
          </cell>
          <cell r="AH2032">
            <v>47</v>
          </cell>
          <cell r="AI2032">
            <v>60</v>
          </cell>
          <cell r="AJ2032">
            <v>48</v>
          </cell>
          <cell r="AK2032">
            <v>53</v>
          </cell>
          <cell r="AL2032">
            <v>44</v>
          </cell>
          <cell r="AM2032">
            <v>56</v>
          </cell>
          <cell r="AN2032">
            <v>48</v>
          </cell>
          <cell r="AO2032">
            <v>59</v>
          </cell>
          <cell r="AP2032">
            <v>49</v>
          </cell>
          <cell r="AQ2032">
            <v>53</v>
          </cell>
          <cell r="AR2032">
            <v>33</v>
          </cell>
          <cell r="AS2032">
            <v>57</v>
          </cell>
          <cell r="AT2032">
            <v>44</v>
          </cell>
          <cell r="AU2032">
            <v>54</v>
          </cell>
          <cell r="AV2032">
            <v>38</v>
          </cell>
          <cell r="AW2032">
            <v>56</v>
          </cell>
          <cell r="AX2032">
            <v>36</v>
          </cell>
          <cell r="AY2032">
            <v>71</v>
          </cell>
          <cell r="AZ2032">
            <v>33</v>
          </cell>
        </row>
        <row r="2033">
          <cell r="B2033">
            <v>36591</v>
          </cell>
          <cell r="C2033">
            <v>47</v>
          </cell>
          <cell r="D2033">
            <v>32</v>
          </cell>
          <cell r="E2033">
            <v>51</v>
          </cell>
          <cell r="F2033">
            <v>27</v>
          </cell>
          <cell r="G2033">
            <v>38</v>
          </cell>
          <cell r="H2033">
            <v>32</v>
          </cell>
          <cell r="I2033">
            <v>51</v>
          </cell>
          <cell r="J2033">
            <v>31</v>
          </cell>
          <cell r="K2033">
            <v>51</v>
          </cell>
          <cell r="L2033">
            <v>32</v>
          </cell>
          <cell r="M2033">
            <v>51</v>
          </cell>
          <cell r="N2033">
            <v>32</v>
          </cell>
          <cell r="O2033">
            <v>49</v>
          </cell>
          <cell r="P2033">
            <v>34</v>
          </cell>
          <cell r="Q2033">
            <v>50</v>
          </cell>
          <cell r="R2033">
            <v>35</v>
          </cell>
          <cell r="S2033">
            <v>54</v>
          </cell>
          <cell r="T2033">
            <v>33</v>
          </cell>
          <cell r="U2033">
            <v>46</v>
          </cell>
          <cell r="V2033">
            <v>26</v>
          </cell>
          <cell r="W2033">
            <v>37</v>
          </cell>
          <cell r="X2033">
            <v>26</v>
          </cell>
          <cell r="Y2033">
            <v>54</v>
          </cell>
          <cell r="Z2033">
            <v>34</v>
          </cell>
          <cell r="AA2033">
            <v>58</v>
          </cell>
          <cell r="AB2033">
            <v>35</v>
          </cell>
          <cell r="AC2033">
            <v>55</v>
          </cell>
          <cell r="AD2033">
            <v>34</v>
          </cell>
          <cell r="AE2033">
            <v>54</v>
          </cell>
          <cell r="AF2033">
            <v>44</v>
          </cell>
          <cell r="AG2033">
            <v>57</v>
          </cell>
          <cell r="AH2033">
            <v>47</v>
          </cell>
          <cell r="AI2033">
            <v>59</v>
          </cell>
          <cell r="AJ2033">
            <v>44</v>
          </cell>
          <cell r="AK2033">
            <v>57</v>
          </cell>
          <cell r="AL2033">
            <v>1</v>
          </cell>
          <cell r="AM2033">
            <v>61</v>
          </cell>
          <cell r="AN2033">
            <v>48</v>
          </cell>
          <cell r="AO2033">
            <v>59</v>
          </cell>
          <cell r="AP2033">
            <v>45</v>
          </cell>
          <cell r="AQ2033">
            <v>44</v>
          </cell>
          <cell r="AR2033">
            <v>33</v>
          </cell>
          <cell r="AS2033">
            <v>55</v>
          </cell>
          <cell r="AT2033">
            <v>39</v>
          </cell>
          <cell r="AU2033">
            <v>52</v>
          </cell>
          <cell r="AV2033">
            <v>36</v>
          </cell>
          <cell r="AW2033">
            <v>53</v>
          </cell>
          <cell r="AX2033">
            <v>35</v>
          </cell>
          <cell r="AY2033">
            <v>66</v>
          </cell>
          <cell r="AZ2033">
            <v>33</v>
          </cell>
        </row>
        <row r="2034">
          <cell r="B2034">
            <v>36592</v>
          </cell>
          <cell r="C2034">
            <v>53</v>
          </cell>
          <cell r="D2034">
            <v>34</v>
          </cell>
          <cell r="E2034">
            <v>50</v>
          </cell>
          <cell r="F2034">
            <v>23</v>
          </cell>
          <cell r="G2034">
            <v>43</v>
          </cell>
          <cell r="H2034">
            <v>27</v>
          </cell>
          <cell r="I2034">
            <v>52</v>
          </cell>
          <cell r="J2034">
            <v>35</v>
          </cell>
          <cell r="K2034">
            <v>49</v>
          </cell>
          <cell r="L2034">
            <v>30</v>
          </cell>
          <cell r="M2034">
            <v>46</v>
          </cell>
          <cell r="N2034">
            <v>32</v>
          </cell>
          <cell r="O2034">
            <v>47</v>
          </cell>
          <cell r="P2034">
            <v>33</v>
          </cell>
          <cell r="Q2034">
            <v>47</v>
          </cell>
          <cell r="R2034">
            <v>35</v>
          </cell>
          <cell r="S2034">
            <v>44</v>
          </cell>
          <cell r="T2034">
            <v>25</v>
          </cell>
          <cell r="U2034">
            <v>53</v>
          </cell>
          <cell r="V2034">
            <v>24</v>
          </cell>
          <cell r="W2034">
            <v>36</v>
          </cell>
          <cell r="X2034">
            <v>21</v>
          </cell>
          <cell r="Y2034">
            <v>54</v>
          </cell>
          <cell r="Z2034">
            <v>30</v>
          </cell>
          <cell r="AA2034">
            <v>58</v>
          </cell>
          <cell r="AB2034">
            <v>27</v>
          </cell>
          <cell r="AC2034">
            <v>55</v>
          </cell>
          <cell r="AD2034">
            <v>31</v>
          </cell>
          <cell r="AE2034">
            <v>54</v>
          </cell>
          <cell r="AF2034">
            <v>45</v>
          </cell>
          <cell r="AG2034">
            <v>54</v>
          </cell>
          <cell r="AH2034">
            <v>45</v>
          </cell>
          <cell r="AI2034">
            <v>60</v>
          </cell>
          <cell r="AJ2034">
            <v>45</v>
          </cell>
          <cell r="AK2034">
            <v>57</v>
          </cell>
          <cell r="AL2034">
            <v>39</v>
          </cell>
          <cell r="AM2034">
            <v>58</v>
          </cell>
          <cell r="AN2034">
            <v>45</v>
          </cell>
          <cell r="AO2034">
            <v>58</v>
          </cell>
          <cell r="AP2034">
            <v>50</v>
          </cell>
          <cell r="AQ2034">
            <v>46</v>
          </cell>
          <cell r="AR2034">
            <v>25</v>
          </cell>
          <cell r="AS2034">
            <v>60</v>
          </cell>
          <cell r="AT2034">
            <v>38</v>
          </cell>
          <cell r="AU2034">
            <v>62</v>
          </cell>
          <cell r="AV2034">
            <v>29</v>
          </cell>
          <cell r="AW2034">
            <v>43</v>
          </cell>
          <cell r="AX2034">
            <v>33</v>
          </cell>
          <cell r="AY2034">
            <v>61</v>
          </cell>
          <cell r="AZ2034">
            <v>34</v>
          </cell>
        </row>
        <row r="2035">
          <cell r="B2035">
            <v>36593</v>
          </cell>
          <cell r="C2035">
            <v>47</v>
          </cell>
          <cell r="D2035">
            <v>42</v>
          </cell>
          <cell r="E2035">
            <v>45</v>
          </cell>
          <cell r="F2035">
            <v>39</v>
          </cell>
          <cell r="G2035">
            <v>49</v>
          </cell>
          <cell r="H2035">
            <v>27</v>
          </cell>
          <cell r="I2035">
            <v>49</v>
          </cell>
          <cell r="J2035">
            <v>36</v>
          </cell>
          <cell r="K2035">
            <v>52</v>
          </cell>
          <cell r="L2035">
            <v>34</v>
          </cell>
          <cell r="M2035">
            <v>54</v>
          </cell>
          <cell r="N2035">
            <v>39</v>
          </cell>
          <cell r="O2035">
            <v>53</v>
          </cell>
          <cell r="P2035">
            <v>38</v>
          </cell>
          <cell r="Q2035">
            <v>51</v>
          </cell>
          <cell r="R2035">
            <v>34</v>
          </cell>
          <cell r="S2035">
            <v>40</v>
          </cell>
          <cell r="T2035">
            <v>27</v>
          </cell>
          <cell r="U2035">
            <v>29</v>
          </cell>
          <cell r="V2035">
            <v>24</v>
          </cell>
          <cell r="W2035">
            <v>25</v>
          </cell>
          <cell r="X2035">
            <v>13</v>
          </cell>
          <cell r="Y2035">
            <v>31</v>
          </cell>
          <cell r="Z2035">
            <v>21</v>
          </cell>
          <cell r="AA2035">
            <v>36</v>
          </cell>
          <cell r="AB2035">
            <v>24</v>
          </cell>
          <cell r="AC2035">
            <v>44</v>
          </cell>
          <cell r="AD2035">
            <v>22</v>
          </cell>
          <cell r="AE2035">
            <v>55</v>
          </cell>
          <cell r="AF2035">
            <v>42</v>
          </cell>
          <cell r="AG2035">
            <v>53</v>
          </cell>
          <cell r="AH2035">
            <v>41</v>
          </cell>
          <cell r="AI2035">
            <v>60</v>
          </cell>
          <cell r="AJ2035">
            <v>52</v>
          </cell>
          <cell r="AK2035">
            <v>57</v>
          </cell>
          <cell r="AL2035">
            <v>46</v>
          </cell>
          <cell r="AM2035">
            <v>58</v>
          </cell>
          <cell r="AN2035">
            <v>51</v>
          </cell>
          <cell r="AO2035">
            <v>59</v>
          </cell>
          <cell r="AP2035">
            <v>50</v>
          </cell>
          <cell r="AQ2035">
            <v>48</v>
          </cell>
          <cell r="AR2035">
            <v>32</v>
          </cell>
          <cell r="AS2035">
            <v>54</v>
          </cell>
          <cell r="AT2035">
            <v>45</v>
          </cell>
          <cell r="AU2035">
            <v>50</v>
          </cell>
          <cell r="AV2035">
            <v>38</v>
          </cell>
          <cell r="AW2035">
            <v>48</v>
          </cell>
          <cell r="AX2035">
            <v>33</v>
          </cell>
          <cell r="AY2035">
            <v>56</v>
          </cell>
          <cell r="AZ2035">
            <v>26</v>
          </cell>
        </row>
        <row r="2036">
          <cell r="B2036">
            <v>36594</v>
          </cell>
          <cell r="C2036">
            <v>47</v>
          </cell>
          <cell r="D2036">
            <v>42</v>
          </cell>
          <cell r="E2036">
            <v>45</v>
          </cell>
          <cell r="F2036">
            <v>39</v>
          </cell>
          <cell r="G2036">
            <v>49</v>
          </cell>
          <cell r="H2036">
            <v>27</v>
          </cell>
          <cell r="I2036">
            <v>49</v>
          </cell>
          <cell r="J2036">
            <v>36</v>
          </cell>
          <cell r="K2036">
            <v>52</v>
          </cell>
          <cell r="L2036">
            <v>34</v>
          </cell>
          <cell r="M2036">
            <v>54</v>
          </cell>
          <cell r="N2036">
            <v>39</v>
          </cell>
          <cell r="O2036">
            <v>53</v>
          </cell>
          <cell r="P2036">
            <v>38</v>
          </cell>
          <cell r="Q2036">
            <v>45</v>
          </cell>
          <cell r="R2036">
            <v>32</v>
          </cell>
          <cell r="S2036">
            <v>42</v>
          </cell>
          <cell r="T2036">
            <v>29</v>
          </cell>
          <cell r="U2036">
            <v>36</v>
          </cell>
          <cell r="V2036">
            <v>22</v>
          </cell>
          <cell r="W2036">
            <v>31</v>
          </cell>
          <cell r="X2036">
            <v>12</v>
          </cell>
          <cell r="Y2036">
            <v>30</v>
          </cell>
          <cell r="Z2036">
            <v>20</v>
          </cell>
          <cell r="AA2036">
            <v>34</v>
          </cell>
          <cell r="AB2036">
            <v>22</v>
          </cell>
          <cell r="AC2036">
            <v>31</v>
          </cell>
          <cell r="AD2036">
            <v>22</v>
          </cell>
          <cell r="AE2036">
            <v>55</v>
          </cell>
          <cell r="AF2036">
            <v>42</v>
          </cell>
          <cell r="AG2036">
            <v>53</v>
          </cell>
          <cell r="AH2036">
            <v>41</v>
          </cell>
          <cell r="AI2036">
            <v>60</v>
          </cell>
          <cell r="AJ2036">
            <v>52</v>
          </cell>
          <cell r="AK2036">
            <v>57</v>
          </cell>
          <cell r="AL2036">
            <v>46</v>
          </cell>
          <cell r="AM2036">
            <v>59</v>
          </cell>
          <cell r="AN2036">
            <v>48</v>
          </cell>
          <cell r="AO2036">
            <v>61</v>
          </cell>
          <cell r="AP2036">
            <v>47</v>
          </cell>
          <cell r="AQ2036">
            <v>48</v>
          </cell>
          <cell r="AR2036">
            <v>32</v>
          </cell>
          <cell r="AS2036">
            <v>54</v>
          </cell>
          <cell r="AT2036">
            <v>45</v>
          </cell>
          <cell r="AU2036">
            <v>44</v>
          </cell>
          <cell r="AV2036">
            <v>33</v>
          </cell>
          <cell r="AW2036">
            <v>49</v>
          </cell>
          <cell r="AX2036">
            <v>29</v>
          </cell>
          <cell r="AY2036">
            <v>37</v>
          </cell>
          <cell r="AZ2036">
            <v>24</v>
          </cell>
        </row>
        <row r="2037">
          <cell r="B2037">
            <v>36595</v>
          </cell>
          <cell r="C2037">
            <v>49</v>
          </cell>
          <cell r="D2037">
            <v>38</v>
          </cell>
          <cell r="E2037">
            <v>54</v>
          </cell>
          <cell r="F2037">
            <v>30</v>
          </cell>
          <cell r="G2037">
            <v>48</v>
          </cell>
          <cell r="H2037">
            <v>31</v>
          </cell>
          <cell r="I2037">
            <v>51</v>
          </cell>
          <cell r="J2037">
            <v>38</v>
          </cell>
          <cell r="K2037">
            <v>54</v>
          </cell>
          <cell r="L2037">
            <v>35</v>
          </cell>
          <cell r="M2037">
            <v>53</v>
          </cell>
          <cell r="N2037">
            <v>35</v>
          </cell>
          <cell r="O2037">
            <v>55</v>
          </cell>
          <cell r="P2037">
            <v>34</v>
          </cell>
          <cell r="Q2037">
            <v>49</v>
          </cell>
          <cell r="R2037">
            <v>33</v>
          </cell>
          <cell r="S2037">
            <v>47</v>
          </cell>
          <cell r="T2037">
            <v>32</v>
          </cell>
          <cell r="U2037">
            <v>42</v>
          </cell>
          <cell r="V2037">
            <v>28</v>
          </cell>
          <cell r="W2037">
            <v>45</v>
          </cell>
          <cell r="X2037">
            <v>25</v>
          </cell>
          <cell r="Y2037">
            <v>46</v>
          </cell>
          <cell r="Z2037">
            <v>28</v>
          </cell>
          <cell r="AA2037">
            <v>49</v>
          </cell>
          <cell r="AB2037">
            <v>24</v>
          </cell>
          <cell r="AC2037">
            <v>48</v>
          </cell>
          <cell r="AD2037">
            <v>19</v>
          </cell>
          <cell r="AE2037">
            <v>58</v>
          </cell>
          <cell r="AF2037">
            <v>45</v>
          </cell>
          <cell r="AG2037">
            <v>61</v>
          </cell>
          <cell r="AH2037">
            <v>50</v>
          </cell>
          <cell r="AI2037">
            <v>80</v>
          </cell>
          <cell r="AJ2037">
            <v>50</v>
          </cell>
          <cell r="AK2037">
            <v>68</v>
          </cell>
          <cell r="AL2037">
            <v>43</v>
          </cell>
          <cell r="AM2037">
            <v>74</v>
          </cell>
          <cell r="AN2037">
            <v>52</v>
          </cell>
          <cell r="AO2037">
            <v>73</v>
          </cell>
          <cell r="AP2037">
            <v>51</v>
          </cell>
          <cell r="AQ2037">
            <v>59</v>
          </cell>
          <cell r="AR2037">
            <v>39</v>
          </cell>
          <cell r="AS2037">
            <v>69</v>
          </cell>
          <cell r="AT2037">
            <v>42</v>
          </cell>
          <cell r="AU2037">
            <v>51</v>
          </cell>
          <cell r="AV2037">
            <v>31</v>
          </cell>
          <cell r="AW2037">
            <v>52</v>
          </cell>
          <cell r="AX2037">
            <v>28</v>
          </cell>
          <cell r="AY2037">
            <v>56</v>
          </cell>
          <cell r="AZ2037">
            <v>21</v>
          </cell>
        </row>
        <row r="2038">
          <cell r="B2038">
            <v>36596</v>
          </cell>
          <cell r="C2038">
            <v>49</v>
          </cell>
          <cell r="D2038">
            <v>38</v>
          </cell>
          <cell r="E2038">
            <v>54</v>
          </cell>
          <cell r="F2038">
            <v>30</v>
          </cell>
          <cell r="G2038">
            <v>48</v>
          </cell>
          <cell r="H2038">
            <v>31</v>
          </cell>
          <cell r="I2038">
            <v>51</v>
          </cell>
          <cell r="J2038">
            <v>38</v>
          </cell>
          <cell r="K2038">
            <v>54</v>
          </cell>
          <cell r="L2038">
            <v>35</v>
          </cell>
          <cell r="M2038">
            <v>53</v>
          </cell>
          <cell r="N2038">
            <v>35</v>
          </cell>
          <cell r="O2038">
            <v>55</v>
          </cell>
          <cell r="P2038">
            <v>34</v>
          </cell>
          <cell r="Q2038">
            <v>49</v>
          </cell>
          <cell r="R2038">
            <v>33</v>
          </cell>
          <cell r="S2038">
            <v>47</v>
          </cell>
          <cell r="T2038">
            <v>32</v>
          </cell>
          <cell r="U2038">
            <v>42</v>
          </cell>
          <cell r="V2038">
            <v>28</v>
          </cell>
          <cell r="W2038">
            <v>45</v>
          </cell>
          <cell r="X2038">
            <v>25</v>
          </cell>
          <cell r="Y2038">
            <v>46</v>
          </cell>
          <cell r="Z2038">
            <v>28</v>
          </cell>
          <cell r="AA2038">
            <v>49</v>
          </cell>
          <cell r="AB2038">
            <v>24</v>
          </cell>
          <cell r="AC2038">
            <v>48</v>
          </cell>
          <cell r="AD2038">
            <v>19</v>
          </cell>
          <cell r="AE2038">
            <v>58</v>
          </cell>
          <cell r="AF2038">
            <v>45</v>
          </cell>
          <cell r="AG2038">
            <v>61</v>
          </cell>
          <cell r="AH2038">
            <v>50</v>
          </cell>
          <cell r="AI2038">
            <v>80</v>
          </cell>
          <cell r="AJ2038">
            <v>50</v>
          </cell>
          <cell r="AK2038">
            <v>68</v>
          </cell>
          <cell r="AL2038">
            <v>43</v>
          </cell>
          <cell r="AM2038">
            <v>74</v>
          </cell>
          <cell r="AN2038">
            <v>52</v>
          </cell>
          <cell r="AO2038">
            <v>73</v>
          </cell>
          <cell r="AP2038">
            <v>51</v>
          </cell>
          <cell r="AQ2038">
            <v>59</v>
          </cell>
          <cell r="AR2038">
            <v>39</v>
          </cell>
          <cell r="AS2038">
            <v>69</v>
          </cell>
          <cell r="AT2038">
            <v>42</v>
          </cell>
          <cell r="AU2038">
            <v>51</v>
          </cell>
          <cell r="AV2038">
            <v>31</v>
          </cell>
          <cell r="AW2038">
            <v>52</v>
          </cell>
          <cell r="AX2038">
            <v>28</v>
          </cell>
          <cell r="AY2038">
            <v>56</v>
          </cell>
          <cell r="AZ2038">
            <v>21</v>
          </cell>
        </row>
        <row r="2039">
          <cell r="B2039">
            <v>36597</v>
          </cell>
          <cell r="C2039">
            <v>47</v>
          </cell>
          <cell r="D2039">
            <v>36</v>
          </cell>
          <cell r="E2039">
            <v>51</v>
          </cell>
          <cell r="F2039">
            <v>27</v>
          </cell>
          <cell r="G2039">
            <v>42</v>
          </cell>
          <cell r="H2039">
            <v>27</v>
          </cell>
          <cell r="I2039">
            <v>54</v>
          </cell>
          <cell r="J2039">
            <v>32</v>
          </cell>
          <cell r="K2039">
            <v>59</v>
          </cell>
          <cell r="L2039">
            <v>32</v>
          </cell>
          <cell r="M2039">
            <v>60</v>
          </cell>
          <cell r="N2039">
            <v>30</v>
          </cell>
          <cell r="O2039">
            <v>59</v>
          </cell>
          <cell r="P2039">
            <v>28</v>
          </cell>
          <cell r="Q2039">
            <v>51</v>
          </cell>
          <cell r="R2039">
            <v>27</v>
          </cell>
          <cell r="S2039">
            <v>46</v>
          </cell>
          <cell r="T2039">
            <v>28</v>
          </cell>
          <cell r="U2039">
            <v>43</v>
          </cell>
          <cell r="V2039">
            <v>31</v>
          </cell>
          <cell r="W2039">
            <v>45</v>
          </cell>
          <cell r="X2039">
            <v>25</v>
          </cell>
          <cell r="Y2039">
            <v>45</v>
          </cell>
          <cell r="Z2039">
            <v>30</v>
          </cell>
          <cell r="AA2039">
            <v>46</v>
          </cell>
          <cell r="AB2039">
            <v>16</v>
          </cell>
          <cell r="AC2039">
            <v>41</v>
          </cell>
          <cell r="AD2039">
            <v>24</v>
          </cell>
          <cell r="AE2039">
            <v>68</v>
          </cell>
          <cell r="AF2039">
            <v>43</v>
          </cell>
          <cell r="AG2039">
            <v>62</v>
          </cell>
          <cell r="AH2039">
            <v>46</v>
          </cell>
          <cell r="AI2039">
            <v>68</v>
          </cell>
          <cell r="AJ2039">
            <v>50</v>
          </cell>
          <cell r="AK2039">
            <v>67</v>
          </cell>
          <cell r="AL2039">
            <v>46</v>
          </cell>
          <cell r="AM2039">
            <v>70</v>
          </cell>
          <cell r="AN2039">
            <v>51</v>
          </cell>
          <cell r="AO2039">
            <v>64</v>
          </cell>
          <cell r="AP2039">
            <v>52</v>
          </cell>
          <cell r="AQ2039">
            <v>61</v>
          </cell>
          <cell r="AR2039">
            <v>36</v>
          </cell>
          <cell r="AS2039">
            <v>71</v>
          </cell>
          <cell r="AT2039">
            <v>48</v>
          </cell>
          <cell r="AU2039">
            <v>48</v>
          </cell>
          <cell r="AV2039">
            <v>34</v>
          </cell>
          <cell r="AW2039">
            <v>56</v>
          </cell>
          <cell r="AX2039">
            <v>33</v>
          </cell>
          <cell r="AY2039">
            <v>47</v>
          </cell>
          <cell r="AZ2039">
            <v>26</v>
          </cell>
        </row>
        <row r="2040">
          <cell r="B2040">
            <v>36598</v>
          </cell>
          <cell r="C2040">
            <v>58</v>
          </cell>
          <cell r="D2040">
            <v>42</v>
          </cell>
          <cell r="E2040">
            <v>55</v>
          </cell>
          <cell r="F2040">
            <v>30</v>
          </cell>
          <cell r="G2040">
            <v>48</v>
          </cell>
          <cell r="H2040">
            <v>26</v>
          </cell>
          <cell r="I2040">
            <v>58</v>
          </cell>
          <cell r="J2040">
            <v>41</v>
          </cell>
          <cell r="K2040">
            <v>57</v>
          </cell>
          <cell r="L2040">
            <v>38</v>
          </cell>
          <cell r="M2040">
            <v>56</v>
          </cell>
          <cell r="N2040">
            <v>38</v>
          </cell>
          <cell r="O2040">
            <v>53</v>
          </cell>
          <cell r="P2040">
            <v>36</v>
          </cell>
          <cell r="Q2040">
            <v>58</v>
          </cell>
          <cell r="R2040">
            <v>30</v>
          </cell>
          <cell r="S2040">
            <v>53</v>
          </cell>
          <cell r="T2040">
            <v>23</v>
          </cell>
          <cell r="U2040">
            <v>47</v>
          </cell>
          <cell r="V2040">
            <v>27</v>
          </cell>
          <cell r="W2040">
            <v>48</v>
          </cell>
          <cell r="X2040">
            <v>22</v>
          </cell>
          <cell r="Y2040">
            <v>46</v>
          </cell>
          <cell r="Z2040">
            <v>29</v>
          </cell>
          <cell r="AA2040">
            <v>49</v>
          </cell>
          <cell r="AB2040">
            <v>15</v>
          </cell>
          <cell r="AC2040">
            <v>48</v>
          </cell>
          <cell r="AD2040">
            <v>21</v>
          </cell>
          <cell r="AE2040">
            <v>69</v>
          </cell>
          <cell r="AF2040">
            <v>44</v>
          </cell>
          <cell r="AG2040">
            <v>61</v>
          </cell>
          <cell r="AH2040">
            <v>47</v>
          </cell>
          <cell r="AI2040">
            <v>65</v>
          </cell>
          <cell r="AJ2040">
            <v>55</v>
          </cell>
          <cell r="AK2040">
            <v>70</v>
          </cell>
          <cell r="AL2040">
            <v>47</v>
          </cell>
          <cell r="AM2040">
            <v>62</v>
          </cell>
          <cell r="AN2040">
            <v>55</v>
          </cell>
          <cell r="AO2040">
            <v>61</v>
          </cell>
          <cell r="AP2040">
            <v>56</v>
          </cell>
          <cell r="AQ2040">
            <v>66</v>
          </cell>
          <cell r="AR2040">
            <v>32</v>
          </cell>
          <cell r="AS2040">
            <v>75</v>
          </cell>
          <cell r="AT2040">
            <v>48</v>
          </cell>
          <cell r="AU2040">
            <v>55</v>
          </cell>
          <cell r="AV2040">
            <v>30</v>
          </cell>
          <cell r="AW2040">
            <v>58</v>
          </cell>
          <cell r="AX2040">
            <v>27</v>
          </cell>
          <cell r="AY2040">
            <v>47</v>
          </cell>
          <cell r="AZ2040">
            <v>26</v>
          </cell>
        </row>
        <row r="2041">
          <cell r="B2041">
            <v>36599</v>
          </cell>
          <cell r="C2041">
            <v>49</v>
          </cell>
          <cell r="D2041">
            <v>37</v>
          </cell>
          <cell r="E2041">
            <v>56</v>
          </cell>
          <cell r="F2041">
            <v>27</v>
          </cell>
          <cell r="G2041">
            <v>49</v>
          </cell>
          <cell r="H2041">
            <v>30</v>
          </cell>
          <cell r="I2041">
            <v>54</v>
          </cell>
          <cell r="J2041">
            <v>35</v>
          </cell>
          <cell r="K2041">
            <v>55</v>
          </cell>
          <cell r="L2041">
            <v>34</v>
          </cell>
          <cell r="M2041">
            <v>57</v>
          </cell>
          <cell r="N2041">
            <v>36</v>
          </cell>
          <cell r="O2041">
            <v>63</v>
          </cell>
          <cell r="P2041">
            <v>40</v>
          </cell>
          <cell r="Q2041">
            <v>56</v>
          </cell>
          <cell r="R2041">
            <v>41</v>
          </cell>
          <cell r="S2041">
            <v>54</v>
          </cell>
          <cell r="T2041">
            <v>37</v>
          </cell>
          <cell r="U2041">
            <v>50</v>
          </cell>
          <cell r="V2041">
            <v>26</v>
          </cell>
          <cell r="W2041">
            <v>50</v>
          </cell>
          <cell r="X2041">
            <v>20</v>
          </cell>
          <cell r="Y2041">
            <v>58</v>
          </cell>
          <cell r="Z2041">
            <v>28</v>
          </cell>
          <cell r="AA2041">
            <v>56</v>
          </cell>
          <cell r="AB2041">
            <v>21</v>
          </cell>
          <cell r="AC2041">
            <v>56</v>
          </cell>
          <cell r="AD2041">
            <v>20</v>
          </cell>
          <cell r="AE2041">
            <v>73</v>
          </cell>
          <cell r="AF2041">
            <v>47</v>
          </cell>
          <cell r="AG2041">
            <v>67</v>
          </cell>
          <cell r="AH2041">
            <v>52</v>
          </cell>
          <cell r="AI2041">
            <v>72</v>
          </cell>
          <cell r="AJ2041">
            <v>52</v>
          </cell>
          <cell r="AK2041">
            <v>71</v>
          </cell>
          <cell r="AL2041">
            <v>48</v>
          </cell>
          <cell r="AM2041">
            <v>61</v>
          </cell>
          <cell r="AN2041">
            <v>52</v>
          </cell>
          <cell r="AO2041">
            <v>68</v>
          </cell>
          <cell r="AP2041">
            <v>53</v>
          </cell>
          <cell r="AQ2041">
            <v>62</v>
          </cell>
          <cell r="AR2041">
            <v>41</v>
          </cell>
          <cell r="AS2041">
            <v>78</v>
          </cell>
          <cell r="AT2041">
            <v>49</v>
          </cell>
          <cell r="AU2041">
            <v>56</v>
          </cell>
          <cell r="AV2041">
            <v>35</v>
          </cell>
          <cell r="AW2041">
            <v>63</v>
          </cell>
          <cell r="AX2041">
            <v>30</v>
          </cell>
          <cell r="AY2041">
            <v>59</v>
          </cell>
          <cell r="AZ2041">
            <v>25</v>
          </cell>
        </row>
        <row r="2042">
          <cell r="B2042">
            <v>36600</v>
          </cell>
          <cell r="C2042">
            <v>50</v>
          </cell>
          <cell r="D2042">
            <v>34</v>
          </cell>
          <cell r="E2042">
            <v>54</v>
          </cell>
          <cell r="F2042">
            <v>25</v>
          </cell>
          <cell r="G2042">
            <v>46</v>
          </cell>
          <cell r="H2042">
            <v>25</v>
          </cell>
          <cell r="I2042">
            <v>54</v>
          </cell>
          <cell r="J2042">
            <v>31</v>
          </cell>
          <cell r="K2042">
            <v>51</v>
          </cell>
          <cell r="L2042">
            <v>30</v>
          </cell>
          <cell r="M2042">
            <v>50</v>
          </cell>
          <cell r="N2042">
            <v>32</v>
          </cell>
          <cell r="O2042">
            <v>62</v>
          </cell>
          <cell r="P2042">
            <v>30</v>
          </cell>
          <cell r="Q2042">
            <v>50</v>
          </cell>
          <cell r="R2042">
            <v>33</v>
          </cell>
          <cell r="S2042">
            <v>48</v>
          </cell>
          <cell r="T2042">
            <v>28</v>
          </cell>
          <cell r="U2042">
            <v>46</v>
          </cell>
          <cell r="V2042">
            <v>24</v>
          </cell>
          <cell r="W2042">
            <v>39</v>
          </cell>
          <cell r="X2042">
            <v>16</v>
          </cell>
          <cell r="Y2042">
            <v>36</v>
          </cell>
          <cell r="Z2042">
            <v>20</v>
          </cell>
          <cell r="AA2042">
            <v>35</v>
          </cell>
          <cell r="AB2042">
            <v>17</v>
          </cell>
          <cell r="AC2042">
            <v>40</v>
          </cell>
          <cell r="AD2042">
            <v>22</v>
          </cell>
          <cell r="AE2042">
            <v>75</v>
          </cell>
          <cell r="AF2042">
            <v>43</v>
          </cell>
          <cell r="AG2042">
            <v>71</v>
          </cell>
          <cell r="AH2042">
            <v>47</v>
          </cell>
          <cell r="AI2042">
            <v>65</v>
          </cell>
          <cell r="AJ2042">
            <v>53</v>
          </cell>
          <cell r="AK2042">
            <v>74</v>
          </cell>
          <cell r="AL2042">
            <v>52</v>
          </cell>
          <cell r="AM2042">
            <v>64</v>
          </cell>
          <cell r="AN2042">
            <v>53</v>
          </cell>
          <cell r="AO2042">
            <v>64</v>
          </cell>
          <cell r="AP2042">
            <v>54</v>
          </cell>
          <cell r="AQ2042">
            <v>64</v>
          </cell>
          <cell r="AR2042">
            <v>31</v>
          </cell>
          <cell r="AS2042">
            <v>80</v>
          </cell>
          <cell r="AT2042">
            <v>54</v>
          </cell>
          <cell r="AU2042">
            <v>46</v>
          </cell>
          <cell r="AV2042">
            <v>32</v>
          </cell>
          <cell r="AW2042">
            <v>49</v>
          </cell>
          <cell r="AX2042">
            <v>32</v>
          </cell>
          <cell r="AY2042">
            <v>50</v>
          </cell>
          <cell r="AZ2042">
            <v>22</v>
          </cell>
        </row>
        <row r="2043">
          <cell r="B2043">
            <v>36601</v>
          </cell>
          <cell r="C2043">
            <v>51</v>
          </cell>
          <cell r="D2043">
            <v>40</v>
          </cell>
          <cell r="E2043">
            <v>56</v>
          </cell>
          <cell r="F2043">
            <v>38</v>
          </cell>
          <cell r="G2043">
            <v>46</v>
          </cell>
          <cell r="H2043">
            <v>33</v>
          </cell>
          <cell r="I2043">
            <v>54</v>
          </cell>
          <cell r="J2043">
            <v>40</v>
          </cell>
          <cell r="K2043">
            <v>53</v>
          </cell>
          <cell r="L2043">
            <v>38</v>
          </cell>
          <cell r="M2043">
            <v>53</v>
          </cell>
          <cell r="N2043">
            <v>37</v>
          </cell>
          <cell r="O2043">
            <v>55</v>
          </cell>
          <cell r="P2043">
            <v>36</v>
          </cell>
          <cell r="Q2043">
            <v>50</v>
          </cell>
          <cell r="R2043">
            <v>35</v>
          </cell>
          <cell r="S2043">
            <v>54</v>
          </cell>
          <cell r="T2043">
            <v>21</v>
          </cell>
          <cell r="U2043">
            <v>49</v>
          </cell>
          <cell r="V2043">
            <v>19</v>
          </cell>
          <cell r="W2043">
            <v>49</v>
          </cell>
          <cell r="X2043">
            <v>20</v>
          </cell>
          <cell r="Y2043">
            <v>55</v>
          </cell>
          <cell r="Z2043">
            <v>20</v>
          </cell>
          <cell r="AA2043">
            <v>48</v>
          </cell>
          <cell r="AB2043">
            <v>14</v>
          </cell>
          <cell r="AC2043">
            <v>37</v>
          </cell>
          <cell r="AD2043">
            <v>20</v>
          </cell>
          <cell r="AE2043">
            <v>73</v>
          </cell>
          <cell r="AF2043">
            <v>49</v>
          </cell>
          <cell r="AG2043">
            <v>61</v>
          </cell>
          <cell r="AH2043">
            <v>49</v>
          </cell>
          <cell r="AI2043">
            <v>68</v>
          </cell>
          <cell r="AJ2043">
            <v>57</v>
          </cell>
          <cell r="AK2043">
            <v>72</v>
          </cell>
          <cell r="AL2043">
            <v>52</v>
          </cell>
          <cell r="AM2043">
            <v>62</v>
          </cell>
          <cell r="AN2043">
            <v>56</v>
          </cell>
          <cell r="AO2043">
            <v>62</v>
          </cell>
          <cell r="AP2043">
            <v>55</v>
          </cell>
          <cell r="AQ2043">
            <v>64</v>
          </cell>
          <cell r="AR2043">
            <v>37</v>
          </cell>
          <cell r="AS2043">
            <v>68</v>
          </cell>
          <cell r="AT2043">
            <v>51</v>
          </cell>
          <cell r="AU2043">
            <v>56</v>
          </cell>
          <cell r="AV2043">
            <v>27</v>
          </cell>
          <cell r="AW2043">
            <v>51</v>
          </cell>
          <cell r="AX2043">
            <v>28</v>
          </cell>
          <cell r="AY2043">
            <v>40</v>
          </cell>
          <cell r="AZ2043">
            <v>14</v>
          </cell>
        </row>
        <row r="2044">
          <cell r="B2044">
            <v>36602</v>
          </cell>
          <cell r="C2044">
            <v>51</v>
          </cell>
          <cell r="D2044">
            <v>40</v>
          </cell>
          <cell r="E2044">
            <v>56</v>
          </cell>
          <cell r="F2044">
            <v>38</v>
          </cell>
          <cell r="G2044">
            <v>46</v>
          </cell>
          <cell r="H2044">
            <v>33</v>
          </cell>
          <cell r="I2044">
            <v>54</v>
          </cell>
          <cell r="J2044">
            <v>40</v>
          </cell>
          <cell r="K2044">
            <v>53</v>
          </cell>
          <cell r="L2044">
            <v>38</v>
          </cell>
          <cell r="M2044">
            <v>53</v>
          </cell>
          <cell r="N2044">
            <v>37</v>
          </cell>
          <cell r="O2044">
            <v>55</v>
          </cell>
          <cell r="P2044">
            <v>36</v>
          </cell>
          <cell r="Q2044">
            <v>50</v>
          </cell>
          <cell r="R2044">
            <v>35</v>
          </cell>
          <cell r="S2044">
            <v>54</v>
          </cell>
          <cell r="T2044">
            <v>21</v>
          </cell>
          <cell r="U2044">
            <v>49</v>
          </cell>
          <cell r="V2044">
            <v>19</v>
          </cell>
          <cell r="W2044">
            <v>49</v>
          </cell>
          <cell r="X2044">
            <v>20</v>
          </cell>
          <cell r="Y2044">
            <v>55</v>
          </cell>
          <cell r="Z2044">
            <v>20</v>
          </cell>
          <cell r="AA2044">
            <v>48</v>
          </cell>
          <cell r="AB2044">
            <v>14</v>
          </cell>
          <cell r="AC2044">
            <v>37</v>
          </cell>
          <cell r="AD2044">
            <v>20</v>
          </cell>
          <cell r="AE2044">
            <v>73</v>
          </cell>
          <cell r="AF2044">
            <v>49</v>
          </cell>
          <cell r="AG2044">
            <v>61</v>
          </cell>
          <cell r="AH2044">
            <v>49</v>
          </cell>
          <cell r="AI2044">
            <v>68</v>
          </cell>
          <cell r="AJ2044">
            <v>57</v>
          </cell>
          <cell r="AK2044">
            <v>72</v>
          </cell>
          <cell r="AL2044">
            <v>52</v>
          </cell>
          <cell r="AM2044">
            <v>62</v>
          </cell>
          <cell r="AN2044">
            <v>56</v>
          </cell>
          <cell r="AO2044">
            <v>62</v>
          </cell>
          <cell r="AP2044">
            <v>55</v>
          </cell>
          <cell r="AQ2044">
            <v>64</v>
          </cell>
          <cell r="AR2044">
            <v>37</v>
          </cell>
          <cell r="AS2044">
            <v>68</v>
          </cell>
          <cell r="AT2044">
            <v>51</v>
          </cell>
          <cell r="AU2044">
            <v>56</v>
          </cell>
          <cell r="AV2044">
            <v>27</v>
          </cell>
          <cell r="AW2044">
            <v>51</v>
          </cell>
          <cell r="AX2044">
            <v>28</v>
          </cell>
          <cell r="AY2044">
            <v>40</v>
          </cell>
          <cell r="AZ2044">
            <v>14</v>
          </cell>
        </row>
        <row r="2045">
          <cell r="B2045">
            <v>36603</v>
          </cell>
          <cell r="C2045">
            <v>51</v>
          </cell>
          <cell r="D2045">
            <v>40</v>
          </cell>
          <cell r="E2045">
            <v>56</v>
          </cell>
          <cell r="F2045">
            <v>38</v>
          </cell>
          <cell r="G2045">
            <v>46</v>
          </cell>
          <cell r="H2045">
            <v>33</v>
          </cell>
          <cell r="I2045">
            <v>54</v>
          </cell>
          <cell r="J2045">
            <v>40</v>
          </cell>
          <cell r="K2045">
            <v>53</v>
          </cell>
          <cell r="L2045">
            <v>38</v>
          </cell>
          <cell r="M2045">
            <v>53</v>
          </cell>
          <cell r="N2045">
            <v>37</v>
          </cell>
          <cell r="O2045">
            <v>55</v>
          </cell>
          <cell r="P2045">
            <v>36</v>
          </cell>
          <cell r="Q2045">
            <v>50</v>
          </cell>
          <cell r="R2045">
            <v>35</v>
          </cell>
          <cell r="S2045">
            <v>54</v>
          </cell>
          <cell r="T2045">
            <v>21</v>
          </cell>
          <cell r="U2045">
            <v>49</v>
          </cell>
          <cell r="V2045">
            <v>19</v>
          </cell>
          <cell r="W2045">
            <v>49</v>
          </cell>
          <cell r="X2045">
            <v>20</v>
          </cell>
          <cell r="Y2045">
            <v>55</v>
          </cell>
          <cell r="Z2045">
            <v>20</v>
          </cell>
          <cell r="AA2045">
            <v>48</v>
          </cell>
          <cell r="AB2045">
            <v>14</v>
          </cell>
          <cell r="AC2045">
            <v>37</v>
          </cell>
          <cell r="AD2045">
            <v>20</v>
          </cell>
          <cell r="AE2045">
            <v>73</v>
          </cell>
          <cell r="AF2045">
            <v>49</v>
          </cell>
          <cell r="AG2045">
            <v>61</v>
          </cell>
          <cell r="AH2045">
            <v>49</v>
          </cell>
          <cell r="AI2045">
            <v>68</v>
          </cell>
          <cell r="AJ2045">
            <v>57</v>
          </cell>
          <cell r="AK2045">
            <v>72</v>
          </cell>
          <cell r="AL2045">
            <v>52</v>
          </cell>
          <cell r="AM2045">
            <v>62</v>
          </cell>
          <cell r="AN2045">
            <v>56</v>
          </cell>
          <cell r="AO2045">
            <v>62</v>
          </cell>
          <cell r="AP2045">
            <v>55</v>
          </cell>
          <cell r="AQ2045">
            <v>64</v>
          </cell>
          <cell r="AR2045">
            <v>37</v>
          </cell>
          <cell r="AS2045">
            <v>68</v>
          </cell>
          <cell r="AT2045">
            <v>51</v>
          </cell>
          <cell r="AU2045">
            <v>56</v>
          </cell>
          <cell r="AV2045">
            <v>27</v>
          </cell>
          <cell r="AW2045">
            <v>51</v>
          </cell>
          <cell r="AX2045">
            <v>28</v>
          </cell>
          <cell r="AY2045">
            <v>40</v>
          </cell>
          <cell r="AZ2045">
            <v>14</v>
          </cell>
        </row>
        <row r="2046">
          <cell r="B2046">
            <v>36604</v>
          </cell>
          <cell r="C2046">
            <v>50</v>
          </cell>
          <cell r="D2046">
            <v>40</v>
          </cell>
          <cell r="E2046">
            <v>56</v>
          </cell>
          <cell r="F2046">
            <v>29</v>
          </cell>
          <cell r="G2046">
            <v>43</v>
          </cell>
          <cell r="H2046">
            <v>30</v>
          </cell>
          <cell r="I2046">
            <v>51</v>
          </cell>
          <cell r="J2046">
            <v>42</v>
          </cell>
          <cell r="K2046">
            <v>50</v>
          </cell>
          <cell r="L2046">
            <v>40</v>
          </cell>
          <cell r="M2046">
            <v>51</v>
          </cell>
          <cell r="N2046">
            <v>38</v>
          </cell>
          <cell r="O2046">
            <v>48</v>
          </cell>
          <cell r="P2046">
            <v>36</v>
          </cell>
          <cell r="Q2046">
            <v>50</v>
          </cell>
          <cell r="R2046">
            <v>30</v>
          </cell>
          <cell r="S2046">
            <v>46</v>
          </cell>
          <cell r="T2046">
            <v>21</v>
          </cell>
          <cell r="U2046">
            <v>47</v>
          </cell>
          <cell r="V2046">
            <v>31</v>
          </cell>
          <cell r="W2046">
            <v>46</v>
          </cell>
          <cell r="X2046">
            <v>28</v>
          </cell>
          <cell r="Y2046">
            <v>48</v>
          </cell>
          <cell r="Z2046">
            <v>29</v>
          </cell>
          <cell r="AA2046">
            <v>54</v>
          </cell>
          <cell r="AB2046">
            <v>25</v>
          </cell>
          <cell r="AC2046">
            <v>58</v>
          </cell>
          <cell r="AD2046">
            <v>24</v>
          </cell>
          <cell r="AE2046">
            <v>76</v>
          </cell>
          <cell r="AF2046">
            <v>43</v>
          </cell>
          <cell r="AG2046">
            <v>67</v>
          </cell>
          <cell r="AH2046">
            <v>48</v>
          </cell>
          <cell r="AI2046">
            <v>73</v>
          </cell>
          <cell r="AJ2046">
            <v>54</v>
          </cell>
          <cell r="AK2046">
            <v>74</v>
          </cell>
          <cell r="AL2046">
            <v>48</v>
          </cell>
          <cell r="AM2046">
            <v>70</v>
          </cell>
          <cell r="AN2046">
            <v>53</v>
          </cell>
          <cell r="AO2046">
            <v>67</v>
          </cell>
          <cell r="AP2046">
            <v>54</v>
          </cell>
          <cell r="AQ2046">
            <v>68</v>
          </cell>
          <cell r="AR2046">
            <v>31</v>
          </cell>
          <cell r="AS2046">
            <v>72</v>
          </cell>
          <cell r="AT2046">
            <v>50</v>
          </cell>
          <cell r="AU2046">
            <v>53</v>
          </cell>
          <cell r="AV2046">
            <v>26</v>
          </cell>
          <cell r="AW2046">
            <v>56</v>
          </cell>
          <cell r="AX2046">
            <v>29</v>
          </cell>
          <cell r="AY2046">
            <v>63</v>
          </cell>
          <cell r="AZ2046">
            <v>24</v>
          </cell>
        </row>
        <row r="2047">
          <cell r="B2047">
            <v>36605</v>
          </cell>
          <cell r="C2047">
            <v>49</v>
          </cell>
          <cell r="D2047">
            <v>32</v>
          </cell>
          <cell r="E2047">
            <v>54</v>
          </cell>
          <cell r="F2047">
            <v>24</v>
          </cell>
          <cell r="G2047">
            <v>43</v>
          </cell>
          <cell r="H2047">
            <v>22</v>
          </cell>
          <cell r="I2047">
            <v>53</v>
          </cell>
          <cell r="J2047">
            <v>38</v>
          </cell>
          <cell r="K2047">
            <v>53</v>
          </cell>
          <cell r="L2047">
            <v>37</v>
          </cell>
          <cell r="M2047">
            <v>54</v>
          </cell>
          <cell r="N2047">
            <v>36</v>
          </cell>
          <cell r="O2047">
            <v>58</v>
          </cell>
          <cell r="P2047">
            <v>31</v>
          </cell>
          <cell r="Q2047">
            <v>50</v>
          </cell>
          <cell r="R2047">
            <v>26</v>
          </cell>
          <cell r="S2047">
            <v>41</v>
          </cell>
          <cell r="T2047">
            <v>13</v>
          </cell>
          <cell r="U2047" t="e">
            <v>#VALUE!</v>
          </cell>
          <cell r="V2047">
            <v>27</v>
          </cell>
          <cell r="W2047">
            <v>43</v>
          </cell>
          <cell r="X2047">
            <v>23</v>
          </cell>
          <cell r="Y2047">
            <v>45</v>
          </cell>
          <cell r="Z2047">
            <v>27</v>
          </cell>
          <cell r="AA2047">
            <v>28</v>
          </cell>
          <cell r="AB2047">
            <v>13</v>
          </cell>
          <cell r="AC2047">
            <v>35</v>
          </cell>
          <cell r="AD2047">
            <v>22</v>
          </cell>
          <cell r="AE2047">
            <v>66</v>
          </cell>
          <cell r="AF2047">
            <v>48</v>
          </cell>
          <cell r="AG2047">
            <v>64</v>
          </cell>
          <cell r="AH2047">
            <v>47</v>
          </cell>
          <cell r="AI2047">
            <v>73</v>
          </cell>
          <cell r="AJ2047">
            <v>53</v>
          </cell>
          <cell r="AK2047">
            <v>65</v>
          </cell>
          <cell r="AL2047">
            <v>43</v>
          </cell>
          <cell r="AM2047">
            <v>72</v>
          </cell>
          <cell r="AN2047">
            <v>53</v>
          </cell>
          <cell r="AO2047">
            <v>64</v>
          </cell>
          <cell r="AP2047">
            <v>55</v>
          </cell>
          <cell r="AQ2047">
            <v>48</v>
          </cell>
          <cell r="AR2047">
            <v>29</v>
          </cell>
          <cell r="AS2047">
            <v>64</v>
          </cell>
          <cell r="AT2047">
            <v>47</v>
          </cell>
          <cell r="AU2047">
            <v>37</v>
          </cell>
          <cell r="AV2047">
            <v>20</v>
          </cell>
          <cell r="AW2047">
            <v>56</v>
          </cell>
          <cell r="AX2047">
            <v>30</v>
          </cell>
          <cell r="AY2047">
            <v>46</v>
          </cell>
          <cell r="AZ2047">
            <v>26</v>
          </cell>
        </row>
        <row r="2048">
          <cell r="B2048">
            <v>36606</v>
          </cell>
          <cell r="C2048">
            <v>55</v>
          </cell>
          <cell r="D2048">
            <v>43</v>
          </cell>
          <cell r="E2048">
            <v>64</v>
          </cell>
          <cell r="F2048">
            <v>36</v>
          </cell>
          <cell r="G2048">
            <v>50</v>
          </cell>
          <cell r="H2048">
            <v>31</v>
          </cell>
          <cell r="I2048">
            <v>61</v>
          </cell>
          <cell r="J2048">
            <v>42</v>
          </cell>
          <cell r="K2048">
            <v>63</v>
          </cell>
          <cell r="L2048">
            <v>39</v>
          </cell>
          <cell r="M2048">
            <v>64</v>
          </cell>
          <cell r="N2048">
            <v>36</v>
          </cell>
          <cell r="O2048">
            <v>68</v>
          </cell>
          <cell r="P2048">
            <v>32</v>
          </cell>
          <cell r="Q2048">
            <v>54</v>
          </cell>
          <cell r="R2048">
            <v>25</v>
          </cell>
          <cell r="S2048">
            <v>47</v>
          </cell>
          <cell r="T2048">
            <v>17</v>
          </cell>
          <cell r="U2048">
            <v>52</v>
          </cell>
          <cell r="V2048">
            <v>21</v>
          </cell>
          <cell r="W2048">
            <v>61</v>
          </cell>
          <cell r="X2048">
            <v>24</v>
          </cell>
          <cell r="Y2048">
            <v>52</v>
          </cell>
          <cell r="Z2048">
            <v>20</v>
          </cell>
          <cell r="AA2048">
            <v>32</v>
          </cell>
          <cell r="AB2048">
            <v>11</v>
          </cell>
          <cell r="AC2048">
            <v>29</v>
          </cell>
          <cell r="AD2048">
            <v>21</v>
          </cell>
          <cell r="AE2048">
            <v>76</v>
          </cell>
          <cell r="AF2048">
            <v>51</v>
          </cell>
          <cell r="AG2048">
            <v>71</v>
          </cell>
          <cell r="AH2048">
            <v>53</v>
          </cell>
          <cell r="AI2048">
            <v>70</v>
          </cell>
          <cell r="AJ2048">
            <v>52</v>
          </cell>
          <cell r="AK2048">
            <v>69</v>
          </cell>
          <cell r="AL2048">
            <v>42</v>
          </cell>
          <cell r="AM2048">
            <v>70</v>
          </cell>
          <cell r="AN2048">
            <v>56</v>
          </cell>
          <cell r="AO2048">
            <v>67</v>
          </cell>
          <cell r="AP2048">
            <v>49</v>
          </cell>
          <cell r="AQ2048">
            <v>55</v>
          </cell>
          <cell r="AR2048">
            <v>25</v>
          </cell>
          <cell r="AS2048">
            <v>66</v>
          </cell>
          <cell r="AT2048">
            <v>49</v>
          </cell>
          <cell r="AU2048">
            <v>47</v>
          </cell>
          <cell r="AV2048">
            <v>27</v>
          </cell>
          <cell r="AW2048">
            <v>49</v>
          </cell>
          <cell r="AX2048">
            <v>23</v>
          </cell>
          <cell r="AY2048">
            <v>35</v>
          </cell>
          <cell r="AZ2048">
            <v>23</v>
          </cell>
        </row>
        <row r="2049">
          <cell r="B2049">
            <v>36607</v>
          </cell>
          <cell r="C2049">
            <v>52</v>
          </cell>
          <cell r="D2049">
            <v>40</v>
          </cell>
          <cell r="E2049">
            <v>57</v>
          </cell>
          <cell r="F2049">
            <v>33</v>
          </cell>
          <cell r="G2049">
            <v>62</v>
          </cell>
          <cell r="H2049">
            <v>32</v>
          </cell>
          <cell r="I2049">
            <v>53</v>
          </cell>
          <cell r="J2049">
            <v>41</v>
          </cell>
          <cell r="K2049">
            <v>53</v>
          </cell>
          <cell r="L2049">
            <v>39</v>
          </cell>
          <cell r="M2049">
            <v>54</v>
          </cell>
          <cell r="N2049">
            <v>38</v>
          </cell>
          <cell r="O2049">
            <v>61</v>
          </cell>
          <cell r="P2049">
            <v>40</v>
          </cell>
          <cell r="Q2049">
            <v>66</v>
          </cell>
          <cell r="R2049">
            <v>37</v>
          </cell>
          <cell r="S2049">
            <v>58</v>
          </cell>
          <cell r="T2049">
            <v>22</v>
          </cell>
          <cell r="U2049" t="e">
            <v>#VALUE!</v>
          </cell>
          <cell r="V2049">
            <v>23</v>
          </cell>
          <cell r="W2049">
            <v>65</v>
          </cell>
          <cell r="X2049">
            <v>27</v>
          </cell>
          <cell r="Y2049">
            <v>63</v>
          </cell>
          <cell r="Z2049">
            <v>30</v>
          </cell>
          <cell r="AA2049">
            <v>43</v>
          </cell>
          <cell r="AB2049">
            <v>19</v>
          </cell>
          <cell r="AC2049">
            <v>45</v>
          </cell>
          <cell r="AD2049">
            <v>19</v>
          </cell>
          <cell r="AE2049">
            <v>73</v>
          </cell>
          <cell r="AF2049">
            <v>42</v>
          </cell>
          <cell r="AG2049">
            <v>68</v>
          </cell>
          <cell r="AH2049">
            <v>48</v>
          </cell>
          <cell r="AI2049">
            <v>70</v>
          </cell>
          <cell r="AJ2049">
            <v>48</v>
          </cell>
          <cell r="AK2049">
            <v>77</v>
          </cell>
          <cell r="AL2049">
            <v>44</v>
          </cell>
          <cell r="AM2049">
            <v>69</v>
          </cell>
          <cell r="AN2049">
            <v>50</v>
          </cell>
          <cell r="AO2049">
            <v>68</v>
          </cell>
          <cell r="AP2049">
            <v>50</v>
          </cell>
          <cell r="AQ2049">
            <v>68</v>
          </cell>
          <cell r="AR2049">
            <v>30</v>
          </cell>
          <cell r="AS2049">
            <v>71</v>
          </cell>
          <cell r="AT2049">
            <v>45</v>
          </cell>
          <cell r="AU2049">
            <v>52</v>
          </cell>
          <cell r="AV2049">
            <v>27</v>
          </cell>
          <cell r="AW2049">
            <v>51</v>
          </cell>
          <cell r="AX2049">
            <v>29</v>
          </cell>
          <cell r="AY2049">
            <v>45</v>
          </cell>
          <cell r="AZ2049">
            <v>24</v>
          </cell>
        </row>
        <row r="2050">
          <cell r="B2050">
            <v>36608</v>
          </cell>
          <cell r="C2050">
            <v>51</v>
          </cell>
          <cell r="D2050">
            <v>38</v>
          </cell>
          <cell r="E2050">
            <v>56</v>
          </cell>
          <cell r="F2050">
            <v>28</v>
          </cell>
          <cell r="G2050">
            <v>48</v>
          </cell>
          <cell r="H2050">
            <v>31</v>
          </cell>
          <cell r="I2050">
            <v>53</v>
          </cell>
          <cell r="J2050">
            <v>38</v>
          </cell>
          <cell r="K2050">
            <v>53</v>
          </cell>
          <cell r="L2050">
            <v>36</v>
          </cell>
          <cell r="M2050">
            <v>55</v>
          </cell>
          <cell r="N2050">
            <v>31</v>
          </cell>
          <cell r="O2050">
            <v>57</v>
          </cell>
          <cell r="P2050">
            <v>38</v>
          </cell>
          <cell r="Q2050">
            <v>52</v>
          </cell>
          <cell r="R2050">
            <v>32</v>
          </cell>
          <cell r="S2050">
            <v>48</v>
          </cell>
          <cell r="T2050">
            <v>27</v>
          </cell>
          <cell r="U2050">
            <v>47</v>
          </cell>
          <cell r="V2050">
            <v>34</v>
          </cell>
          <cell r="W2050">
            <v>51</v>
          </cell>
          <cell r="X2050">
            <v>29</v>
          </cell>
          <cell r="Y2050">
            <v>70</v>
          </cell>
          <cell r="Z2050">
            <v>37</v>
          </cell>
          <cell r="AA2050">
            <v>57</v>
          </cell>
          <cell r="AB2050">
            <v>26</v>
          </cell>
          <cell r="AC2050">
            <v>59</v>
          </cell>
          <cell r="AD2050">
            <v>28</v>
          </cell>
          <cell r="AE2050">
            <v>67</v>
          </cell>
          <cell r="AF2050">
            <v>48</v>
          </cell>
          <cell r="AG2050">
            <v>59</v>
          </cell>
          <cell r="AH2050">
            <v>47</v>
          </cell>
          <cell r="AI2050">
            <v>69</v>
          </cell>
          <cell r="AJ2050">
            <v>50</v>
          </cell>
          <cell r="AK2050">
            <v>76</v>
          </cell>
          <cell r="AL2050">
            <v>52</v>
          </cell>
          <cell r="AM2050">
            <v>69</v>
          </cell>
          <cell r="AN2050">
            <v>51</v>
          </cell>
          <cell r="AO2050">
            <v>66</v>
          </cell>
          <cell r="AP2050">
            <v>52</v>
          </cell>
          <cell r="AQ2050">
            <v>63</v>
          </cell>
          <cell r="AR2050">
            <v>46</v>
          </cell>
          <cell r="AS2050">
            <v>73</v>
          </cell>
          <cell r="AT2050">
            <v>51</v>
          </cell>
          <cell r="AU2050">
            <v>58</v>
          </cell>
          <cell r="AV2050">
            <v>33</v>
          </cell>
          <cell r="AW2050">
            <v>58</v>
          </cell>
          <cell r="AX2050">
            <v>30</v>
          </cell>
          <cell r="AY2050">
            <v>64</v>
          </cell>
          <cell r="AZ2050">
            <v>31</v>
          </cell>
        </row>
        <row r="2051">
          <cell r="B2051">
            <v>36609</v>
          </cell>
          <cell r="C2051">
            <v>54</v>
          </cell>
          <cell r="D2051">
            <v>35</v>
          </cell>
          <cell r="E2051">
            <v>57</v>
          </cell>
          <cell r="F2051">
            <v>24</v>
          </cell>
          <cell r="G2051">
            <v>50</v>
          </cell>
          <cell r="H2051">
            <v>27</v>
          </cell>
          <cell r="I2051">
            <v>60</v>
          </cell>
          <cell r="J2051">
            <v>34</v>
          </cell>
          <cell r="K2051">
            <v>58</v>
          </cell>
          <cell r="L2051">
            <v>31</v>
          </cell>
          <cell r="M2051">
            <v>56</v>
          </cell>
          <cell r="N2051">
            <v>35</v>
          </cell>
          <cell r="O2051">
            <v>67</v>
          </cell>
          <cell r="P2051">
            <v>30</v>
          </cell>
          <cell r="Q2051">
            <v>57</v>
          </cell>
          <cell r="R2051">
            <v>30</v>
          </cell>
          <cell r="S2051">
            <v>50</v>
          </cell>
          <cell r="T2051">
            <v>22</v>
          </cell>
          <cell r="U2051">
            <v>50</v>
          </cell>
          <cell r="V2051">
            <v>30</v>
          </cell>
          <cell r="W2051">
            <v>50</v>
          </cell>
          <cell r="X2051">
            <v>23</v>
          </cell>
          <cell r="Y2051">
            <v>52</v>
          </cell>
          <cell r="Z2051">
            <v>33</v>
          </cell>
          <cell r="AA2051">
            <v>49</v>
          </cell>
          <cell r="AB2051">
            <v>30</v>
          </cell>
          <cell r="AC2051">
            <v>54</v>
          </cell>
          <cell r="AD2051">
            <v>31</v>
          </cell>
          <cell r="AE2051">
            <v>67</v>
          </cell>
          <cell r="AF2051">
            <v>42</v>
          </cell>
          <cell r="AG2051">
            <v>61</v>
          </cell>
          <cell r="AH2051">
            <v>43</v>
          </cell>
          <cell r="AI2051">
            <v>70</v>
          </cell>
          <cell r="AJ2051">
            <v>52</v>
          </cell>
          <cell r="AK2051">
            <v>70</v>
          </cell>
          <cell r="AL2051">
            <v>48</v>
          </cell>
          <cell r="AM2051">
            <v>61</v>
          </cell>
          <cell r="AN2051">
            <v>53</v>
          </cell>
          <cell r="AO2051">
            <v>63</v>
          </cell>
          <cell r="AP2051">
            <v>53</v>
          </cell>
          <cell r="AQ2051">
            <v>67</v>
          </cell>
          <cell r="AR2051">
            <v>35</v>
          </cell>
          <cell r="AS2051">
            <v>73</v>
          </cell>
          <cell r="AT2051">
            <v>50</v>
          </cell>
          <cell r="AU2051">
            <v>53</v>
          </cell>
          <cell r="AV2051">
            <v>32</v>
          </cell>
          <cell r="AW2051">
            <v>61</v>
          </cell>
          <cell r="AX2051">
            <v>32</v>
          </cell>
          <cell r="AY2051">
            <v>60</v>
          </cell>
          <cell r="AZ2051">
            <v>31</v>
          </cell>
        </row>
        <row r="2052">
          <cell r="B2052">
            <v>36610</v>
          </cell>
          <cell r="C2052">
            <v>54</v>
          </cell>
          <cell r="D2052">
            <v>35</v>
          </cell>
          <cell r="E2052">
            <v>57</v>
          </cell>
          <cell r="F2052">
            <v>24</v>
          </cell>
          <cell r="G2052">
            <v>50</v>
          </cell>
          <cell r="H2052">
            <v>27</v>
          </cell>
          <cell r="I2052">
            <v>60</v>
          </cell>
          <cell r="J2052">
            <v>34</v>
          </cell>
          <cell r="K2052">
            <v>58</v>
          </cell>
          <cell r="L2052">
            <v>31</v>
          </cell>
          <cell r="M2052">
            <v>56</v>
          </cell>
          <cell r="N2052">
            <v>35</v>
          </cell>
          <cell r="O2052">
            <v>67</v>
          </cell>
          <cell r="P2052">
            <v>30</v>
          </cell>
          <cell r="Q2052">
            <v>57</v>
          </cell>
          <cell r="R2052">
            <v>30</v>
          </cell>
          <cell r="S2052">
            <v>50</v>
          </cell>
          <cell r="T2052">
            <v>22</v>
          </cell>
          <cell r="U2052">
            <v>50</v>
          </cell>
          <cell r="V2052">
            <v>30</v>
          </cell>
          <cell r="W2052">
            <v>50</v>
          </cell>
          <cell r="X2052">
            <v>23</v>
          </cell>
          <cell r="Y2052">
            <v>52</v>
          </cell>
          <cell r="Z2052">
            <v>33</v>
          </cell>
          <cell r="AA2052">
            <v>49</v>
          </cell>
          <cell r="AB2052">
            <v>30</v>
          </cell>
          <cell r="AC2052">
            <v>54</v>
          </cell>
          <cell r="AD2052">
            <v>31</v>
          </cell>
          <cell r="AE2052">
            <v>67</v>
          </cell>
          <cell r="AF2052">
            <v>42</v>
          </cell>
          <cell r="AG2052">
            <v>61</v>
          </cell>
          <cell r="AH2052">
            <v>43</v>
          </cell>
          <cell r="AI2052">
            <v>70</v>
          </cell>
          <cell r="AJ2052">
            <v>52</v>
          </cell>
          <cell r="AK2052">
            <v>70</v>
          </cell>
          <cell r="AL2052">
            <v>48</v>
          </cell>
          <cell r="AM2052">
            <v>61</v>
          </cell>
          <cell r="AN2052">
            <v>53</v>
          </cell>
          <cell r="AO2052">
            <v>63</v>
          </cell>
          <cell r="AP2052">
            <v>53</v>
          </cell>
          <cell r="AQ2052">
            <v>67</v>
          </cell>
          <cell r="AR2052">
            <v>35</v>
          </cell>
          <cell r="AS2052">
            <v>73</v>
          </cell>
          <cell r="AT2052">
            <v>50</v>
          </cell>
          <cell r="AU2052">
            <v>53</v>
          </cell>
          <cell r="AV2052">
            <v>32</v>
          </cell>
          <cell r="AW2052">
            <v>61</v>
          </cell>
          <cell r="AX2052">
            <v>32</v>
          </cell>
          <cell r="AY2052">
            <v>60</v>
          </cell>
          <cell r="AZ2052">
            <v>31</v>
          </cell>
        </row>
        <row r="2053">
          <cell r="B2053">
            <v>36611</v>
          </cell>
          <cell r="C2053">
            <v>51</v>
          </cell>
          <cell r="D2053">
            <v>39</v>
          </cell>
          <cell r="E2053">
            <v>62</v>
          </cell>
          <cell r="F2053">
            <v>31</v>
          </cell>
          <cell r="G2053">
            <v>50</v>
          </cell>
          <cell r="H2053">
            <v>31</v>
          </cell>
          <cell r="I2053">
            <v>54</v>
          </cell>
          <cell r="J2053">
            <v>41</v>
          </cell>
          <cell r="K2053">
            <v>54</v>
          </cell>
          <cell r="L2053">
            <v>35</v>
          </cell>
          <cell r="M2053">
            <v>55</v>
          </cell>
          <cell r="N2053">
            <v>37</v>
          </cell>
          <cell r="O2053">
            <v>64</v>
          </cell>
          <cell r="P2053">
            <v>38</v>
          </cell>
          <cell r="Q2053">
            <v>66</v>
          </cell>
          <cell r="R2053">
            <v>38</v>
          </cell>
          <cell r="S2053">
            <v>63</v>
          </cell>
          <cell r="T2053">
            <v>22</v>
          </cell>
          <cell r="U2053">
            <v>63</v>
          </cell>
          <cell r="V2053">
            <v>25</v>
          </cell>
          <cell r="W2053">
            <v>63</v>
          </cell>
          <cell r="X2053">
            <v>27</v>
          </cell>
          <cell r="Y2053">
            <v>67</v>
          </cell>
          <cell r="Z2053">
            <v>26</v>
          </cell>
          <cell r="AA2053">
            <v>62</v>
          </cell>
          <cell r="AB2053">
            <v>25</v>
          </cell>
          <cell r="AC2053">
            <v>61</v>
          </cell>
          <cell r="AD2053">
            <v>28</v>
          </cell>
          <cell r="AE2053">
            <v>66</v>
          </cell>
          <cell r="AF2053">
            <v>45</v>
          </cell>
          <cell r="AG2053">
            <v>58</v>
          </cell>
          <cell r="AH2053">
            <v>47</v>
          </cell>
          <cell r="AI2053">
            <v>66</v>
          </cell>
          <cell r="AJ2053">
            <v>50</v>
          </cell>
          <cell r="AK2053">
            <v>72</v>
          </cell>
          <cell r="AL2053">
            <v>47</v>
          </cell>
          <cell r="AM2053">
            <v>61</v>
          </cell>
          <cell r="AN2053">
            <v>53</v>
          </cell>
          <cell r="AO2053">
            <v>63</v>
          </cell>
          <cell r="AP2053">
            <v>54</v>
          </cell>
          <cell r="AQ2053">
            <v>70</v>
          </cell>
          <cell r="AR2053">
            <v>38</v>
          </cell>
          <cell r="AS2053">
            <v>78</v>
          </cell>
          <cell r="AT2053">
            <v>52</v>
          </cell>
          <cell r="AU2053">
            <v>61</v>
          </cell>
          <cell r="AV2053">
            <v>32</v>
          </cell>
          <cell r="AW2053">
            <v>66</v>
          </cell>
          <cell r="AX2053">
            <v>37</v>
          </cell>
          <cell r="AY2053">
            <v>64</v>
          </cell>
          <cell r="AZ2053">
            <v>33</v>
          </cell>
        </row>
        <row r="2054">
          <cell r="B2054">
            <v>36612</v>
          </cell>
          <cell r="C2054">
            <v>50</v>
          </cell>
          <cell r="D2054">
            <v>42</v>
          </cell>
          <cell r="E2054">
            <v>58</v>
          </cell>
          <cell r="F2054">
            <v>29</v>
          </cell>
          <cell r="G2054">
            <v>57</v>
          </cell>
          <cell r="H2054">
            <v>32</v>
          </cell>
          <cell r="I2054">
            <v>52</v>
          </cell>
          <cell r="J2054">
            <v>42</v>
          </cell>
          <cell r="K2054">
            <v>52</v>
          </cell>
          <cell r="L2054">
            <v>39</v>
          </cell>
          <cell r="M2054">
            <v>51</v>
          </cell>
          <cell r="N2054">
            <v>37</v>
          </cell>
          <cell r="O2054">
            <v>54</v>
          </cell>
          <cell r="P2054">
            <v>41</v>
          </cell>
          <cell r="Q2054">
            <v>64</v>
          </cell>
          <cell r="R2054">
            <v>41</v>
          </cell>
          <cell r="S2054">
            <v>69</v>
          </cell>
          <cell r="T2054">
            <v>29</v>
          </cell>
          <cell r="U2054">
            <v>67</v>
          </cell>
          <cell r="V2054">
            <v>33</v>
          </cell>
          <cell r="W2054">
            <v>67</v>
          </cell>
          <cell r="X2054">
            <v>36</v>
          </cell>
          <cell r="Y2054">
            <v>68</v>
          </cell>
          <cell r="Z2054">
            <v>31</v>
          </cell>
          <cell r="AA2054">
            <v>66</v>
          </cell>
          <cell r="AB2054">
            <v>27</v>
          </cell>
          <cell r="AC2054">
            <v>67</v>
          </cell>
          <cell r="AD2054">
            <v>32</v>
          </cell>
          <cell r="AE2054">
            <v>60</v>
          </cell>
          <cell r="AF2054">
            <v>47</v>
          </cell>
          <cell r="AG2054">
            <v>56</v>
          </cell>
          <cell r="AH2054">
            <v>48</v>
          </cell>
          <cell r="AI2054">
            <v>63</v>
          </cell>
          <cell r="AJ2054">
            <v>54</v>
          </cell>
          <cell r="AK2054">
            <v>68</v>
          </cell>
          <cell r="AL2054">
            <v>49</v>
          </cell>
          <cell r="AM2054">
            <v>63</v>
          </cell>
          <cell r="AN2054">
            <v>55</v>
          </cell>
          <cell r="AO2054">
            <v>61</v>
          </cell>
          <cell r="AP2054">
            <v>57</v>
          </cell>
          <cell r="AQ2054">
            <v>65</v>
          </cell>
          <cell r="AR2054">
            <v>42</v>
          </cell>
          <cell r="AS2054">
            <v>74</v>
          </cell>
          <cell r="AT2054">
            <v>54</v>
          </cell>
          <cell r="AU2054">
            <v>71</v>
          </cell>
          <cell r="AV2054">
            <v>39</v>
          </cell>
          <cell r="AW2054">
            <v>69</v>
          </cell>
          <cell r="AX2054">
            <v>36</v>
          </cell>
          <cell r="AY2054">
            <v>73</v>
          </cell>
          <cell r="AZ2054">
            <v>29</v>
          </cell>
        </row>
        <row r="2055">
          <cell r="B2055">
            <v>36613</v>
          </cell>
          <cell r="C2055">
            <v>50</v>
          </cell>
          <cell r="D2055">
            <v>38</v>
          </cell>
          <cell r="E2055">
            <v>57</v>
          </cell>
          <cell r="F2055">
            <v>33</v>
          </cell>
          <cell r="G2055">
            <v>48</v>
          </cell>
          <cell r="H2055">
            <v>32</v>
          </cell>
          <cell r="I2055">
            <v>51</v>
          </cell>
          <cell r="J2055">
            <v>42</v>
          </cell>
          <cell r="K2055">
            <v>49</v>
          </cell>
          <cell r="L2055">
            <v>37</v>
          </cell>
          <cell r="M2055">
            <v>52</v>
          </cell>
          <cell r="N2055">
            <v>36</v>
          </cell>
          <cell r="O2055">
            <v>55</v>
          </cell>
          <cell r="P2055">
            <v>37</v>
          </cell>
          <cell r="Q2055">
            <v>50</v>
          </cell>
          <cell r="R2055">
            <v>34</v>
          </cell>
          <cell r="S2055">
            <v>50</v>
          </cell>
          <cell r="T2055">
            <v>34</v>
          </cell>
          <cell r="U2055">
            <v>50</v>
          </cell>
          <cell r="V2055">
            <v>35</v>
          </cell>
          <cell r="W2055">
            <v>49</v>
          </cell>
          <cell r="X2055">
            <v>31</v>
          </cell>
          <cell r="Y2055">
            <v>59</v>
          </cell>
          <cell r="Z2055">
            <v>35</v>
          </cell>
          <cell r="AA2055">
            <v>58</v>
          </cell>
          <cell r="AB2055">
            <v>26</v>
          </cell>
          <cell r="AC2055">
            <v>56</v>
          </cell>
          <cell r="AD2055">
            <v>33</v>
          </cell>
          <cell r="AE2055">
            <v>66</v>
          </cell>
          <cell r="AF2055">
            <v>43</v>
          </cell>
          <cell r="AG2055">
            <v>58</v>
          </cell>
          <cell r="AH2055">
            <v>45</v>
          </cell>
          <cell r="AI2055">
            <v>63</v>
          </cell>
          <cell r="AJ2055">
            <v>51</v>
          </cell>
          <cell r="AK2055">
            <v>63</v>
          </cell>
          <cell r="AL2055">
            <v>46</v>
          </cell>
          <cell r="AM2055">
            <v>61</v>
          </cell>
          <cell r="AN2055">
            <v>55</v>
          </cell>
          <cell r="AO2055">
            <v>62</v>
          </cell>
          <cell r="AP2055">
            <v>56</v>
          </cell>
          <cell r="AQ2055">
            <v>61</v>
          </cell>
          <cell r="AR2055">
            <v>30</v>
          </cell>
          <cell r="AS2055">
            <v>74</v>
          </cell>
          <cell r="AT2055">
            <v>52</v>
          </cell>
          <cell r="AU2055">
            <v>57</v>
          </cell>
          <cell r="AV2055">
            <v>35</v>
          </cell>
          <cell r="AW2055">
            <v>54</v>
          </cell>
          <cell r="AX2055">
            <v>43</v>
          </cell>
          <cell r="AY2055">
            <v>67</v>
          </cell>
          <cell r="AZ2055">
            <v>32</v>
          </cell>
        </row>
        <row r="2056">
          <cell r="B2056">
            <v>36614</v>
          </cell>
          <cell r="C2056">
            <v>52</v>
          </cell>
          <cell r="D2056">
            <v>35</v>
          </cell>
          <cell r="E2056">
            <v>58</v>
          </cell>
          <cell r="F2056">
            <v>29</v>
          </cell>
          <cell r="G2056">
            <v>47</v>
          </cell>
          <cell r="H2056">
            <v>29</v>
          </cell>
          <cell r="I2056">
            <v>55</v>
          </cell>
          <cell r="J2056">
            <v>34</v>
          </cell>
          <cell r="K2056">
            <v>54</v>
          </cell>
          <cell r="L2056">
            <v>31</v>
          </cell>
          <cell r="M2056">
            <v>53</v>
          </cell>
          <cell r="N2056">
            <v>30</v>
          </cell>
          <cell r="O2056">
            <v>59</v>
          </cell>
          <cell r="P2056">
            <v>29</v>
          </cell>
          <cell r="Q2056">
            <v>50</v>
          </cell>
          <cell r="R2056">
            <v>30</v>
          </cell>
          <cell r="S2056">
            <v>48</v>
          </cell>
          <cell r="T2056">
            <v>24</v>
          </cell>
          <cell r="U2056">
            <v>48</v>
          </cell>
          <cell r="V2056">
            <v>31</v>
          </cell>
          <cell r="W2056">
            <v>37</v>
          </cell>
          <cell r="X2056">
            <v>27</v>
          </cell>
          <cell r="Y2056">
            <v>50</v>
          </cell>
          <cell r="Z2056">
            <v>33</v>
          </cell>
          <cell r="AA2056">
            <v>53</v>
          </cell>
          <cell r="AB2056">
            <v>32</v>
          </cell>
          <cell r="AC2056">
            <v>53</v>
          </cell>
          <cell r="AD2056">
            <v>33</v>
          </cell>
          <cell r="AE2056">
            <v>70</v>
          </cell>
          <cell r="AF2056">
            <v>43</v>
          </cell>
          <cell r="AG2056">
            <v>64</v>
          </cell>
          <cell r="AH2056">
            <v>46</v>
          </cell>
          <cell r="AI2056">
            <v>66</v>
          </cell>
          <cell r="AJ2056">
            <v>54</v>
          </cell>
          <cell r="AK2056">
            <v>69</v>
          </cell>
          <cell r="AL2056">
            <v>45</v>
          </cell>
          <cell r="AM2056">
            <v>62</v>
          </cell>
          <cell r="AN2056">
            <v>54</v>
          </cell>
          <cell r="AO2056">
            <v>62</v>
          </cell>
          <cell r="AP2056">
            <v>56</v>
          </cell>
          <cell r="AQ2056">
            <v>62</v>
          </cell>
          <cell r="AR2056">
            <v>34</v>
          </cell>
          <cell r="AS2056">
            <v>74</v>
          </cell>
          <cell r="AT2056">
            <v>52</v>
          </cell>
          <cell r="AU2056">
            <v>52</v>
          </cell>
          <cell r="AV2056">
            <v>29</v>
          </cell>
          <cell r="AW2056">
            <v>59</v>
          </cell>
          <cell r="AX2056">
            <v>32</v>
          </cell>
          <cell r="AY2056">
            <v>57</v>
          </cell>
          <cell r="AZ2056">
            <v>34</v>
          </cell>
        </row>
        <row r="2057">
          <cell r="B2057">
            <v>36615</v>
          </cell>
          <cell r="C2057">
            <v>58</v>
          </cell>
          <cell r="D2057">
            <v>37</v>
          </cell>
          <cell r="E2057">
            <v>62</v>
          </cell>
          <cell r="F2057">
            <v>28</v>
          </cell>
          <cell r="G2057">
            <v>52</v>
          </cell>
          <cell r="H2057">
            <v>28</v>
          </cell>
          <cell r="I2057">
            <v>65</v>
          </cell>
          <cell r="J2057">
            <v>35</v>
          </cell>
          <cell r="K2057">
            <v>63</v>
          </cell>
          <cell r="L2057">
            <v>33</v>
          </cell>
          <cell r="M2057">
            <v>62</v>
          </cell>
          <cell r="N2057">
            <v>33</v>
          </cell>
          <cell r="O2057">
            <v>68</v>
          </cell>
          <cell r="P2057">
            <v>32</v>
          </cell>
          <cell r="Q2057">
            <v>55</v>
          </cell>
          <cell r="R2057">
            <v>28</v>
          </cell>
          <cell r="S2057">
            <v>52</v>
          </cell>
          <cell r="T2057">
            <v>23</v>
          </cell>
          <cell r="U2057">
            <v>51</v>
          </cell>
          <cell r="V2057">
            <v>32</v>
          </cell>
          <cell r="W2057">
            <v>47</v>
          </cell>
          <cell r="X2057">
            <v>30</v>
          </cell>
          <cell r="Y2057">
            <v>49</v>
          </cell>
          <cell r="Z2057">
            <v>33</v>
          </cell>
          <cell r="AA2057">
            <v>42</v>
          </cell>
          <cell r="AB2057">
            <v>29</v>
          </cell>
          <cell r="AC2057">
            <v>35</v>
          </cell>
          <cell r="AD2057">
            <v>30</v>
          </cell>
          <cell r="AE2057">
            <v>76</v>
          </cell>
          <cell r="AF2057">
            <v>44</v>
          </cell>
          <cell r="AG2057">
            <v>71</v>
          </cell>
          <cell r="AH2057">
            <v>47</v>
          </cell>
          <cell r="AI2057">
            <v>73</v>
          </cell>
          <cell r="AJ2057">
            <v>45</v>
          </cell>
          <cell r="AK2057">
            <v>72</v>
          </cell>
          <cell r="AL2057">
            <v>55</v>
          </cell>
          <cell r="AM2057">
            <v>67</v>
          </cell>
          <cell r="AN2057">
            <v>53</v>
          </cell>
          <cell r="AO2057">
            <v>63</v>
          </cell>
          <cell r="AP2057">
            <v>57</v>
          </cell>
          <cell r="AQ2057">
            <v>55</v>
          </cell>
          <cell r="AR2057">
            <v>35</v>
          </cell>
          <cell r="AS2057">
            <v>70</v>
          </cell>
          <cell r="AT2057">
            <v>58</v>
          </cell>
          <cell r="AU2057">
            <v>49</v>
          </cell>
          <cell r="AV2057">
            <v>32</v>
          </cell>
          <cell r="AW2057">
            <v>51</v>
          </cell>
          <cell r="AX2057">
            <v>39</v>
          </cell>
          <cell r="AY2057">
            <v>38</v>
          </cell>
          <cell r="AZ2057">
            <v>32</v>
          </cell>
        </row>
        <row r="2058">
          <cell r="B2058">
            <v>36616</v>
          </cell>
          <cell r="C2058">
            <v>58</v>
          </cell>
          <cell r="D2058">
            <v>37</v>
          </cell>
          <cell r="E2058">
            <v>62</v>
          </cell>
          <cell r="F2058">
            <v>28</v>
          </cell>
          <cell r="G2058">
            <v>52</v>
          </cell>
          <cell r="H2058">
            <v>28</v>
          </cell>
          <cell r="I2058">
            <v>65</v>
          </cell>
          <cell r="J2058">
            <v>35</v>
          </cell>
          <cell r="K2058">
            <v>63</v>
          </cell>
          <cell r="L2058">
            <v>33</v>
          </cell>
          <cell r="M2058">
            <v>62</v>
          </cell>
          <cell r="N2058">
            <v>33</v>
          </cell>
          <cell r="O2058">
            <v>68</v>
          </cell>
          <cell r="P2058">
            <v>32</v>
          </cell>
          <cell r="Q2058">
            <v>55</v>
          </cell>
          <cell r="R2058">
            <v>28</v>
          </cell>
          <cell r="S2058">
            <v>52</v>
          </cell>
          <cell r="T2058">
            <v>23</v>
          </cell>
          <cell r="U2058">
            <v>51</v>
          </cell>
          <cell r="V2058">
            <v>32</v>
          </cell>
          <cell r="W2058">
            <v>47</v>
          </cell>
          <cell r="X2058">
            <v>30</v>
          </cell>
          <cell r="Y2058">
            <v>49</v>
          </cell>
          <cell r="Z2058">
            <v>33</v>
          </cell>
          <cell r="AA2058">
            <v>42</v>
          </cell>
          <cell r="AB2058">
            <v>29</v>
          </cell>
          <cell r="AC2058">
            <v>35</v>
          </cell>
          <cell r="AD2058">
            <v>30</v>
          </cell>
          <cell r="AE2058">
            <v>76</v>
          </cell>
          <cell r="AF2058">
            <v>44</v>
          </cell>
          <cell r="AG2058">
            <v>71</v>
          </cell>
          <cell r="AH2058">
            <v>47</v>
          </cell>
          <cell r="AI2058">
            <v>73</v>
          </cell>
          <cell r="AJ2058">
            <v>45</v>
          </cell>
          <cell r="AK2058">
            <v>72</v>
          </cell>
          <cell r="AL2058">
            <v>55</v>
          </cell>
          <cell r="AM2058">
            <v>67</v>
          </cell>
          <cell r="AN2058">
            <v>53</v>
          </cell>
          <cell r="AO2058">
            <v>63</v>
          </cell>
          <cell r="AP2058">
            <v>57</v>
          </cell>
          <cell r="AQ2058">
            <v>55</v>
          </cell>
          <cell r="AR2058">
            <v>35</v>
          </cell>
          <cell r="AS2058">
            <v>70</v>
          </cell>
          <cell r="AT2058">
            <v>58</v>
          </cell>
          <cell r="AU2058">
            <v>49</v>
          </cell>
          <cell r="AV2058">
            <v>32</v>
          </cell>
          <cell r="AW2058">
            <v>51</v>
          </cell>
          <cell r="AX2058">
            <v>39</v>
          </cell>
          <cell r="AY2058">
            <v>38</v>
          </cell>
          <cell r="AZ2058">
            <v>32</v>
          </cell>
        </row>
        <row r="2059">
          <cell r="B2059">
            <v>36617</v>
          </cell>
          <cell r="C2059" t="e">
            <v>#N/A</v>
          </cell>
          <cell r="D2059" t="e">
            <v>#N/A</v>
          </cell>
          <cell r="E2059" t="e">
            <v>#N/A</v>
          </cell>
          <cell r="F2059" t="e">
            <v>#N/A</v>
          </cell>
          <cell r="G2059" t="e">
            <v>#N/A</v>
          </cell>
          <cell r="H2059" t="e">
            <v>#N/A</v>
          </cell>
          <cell r="I2059" t="e">
            <v>#N/A</v>
          </cell>
          <cell r="J2059" t="e">
            <v>#N/A</v>
          </cell>
          <cell r="K2059" t="e">
            <v>#N/A</v>
          </cell>
          <cell r="L2059" t="e">
            <v>#N/A</v>
          </cell>
          <cell r="M2059">
            <v>62</v>
          </cell>
          <cell r="N2059">
            <v>33</v>
          </cell>
          <cell r="O2059">
            <v>68</v>
          </cell>
          <cell r="P2059">
            <v>32</v>
          </cell>
          <cell r="Q2059">
            <v>55</v>
          </cell>
          <cell r="R2059">
            <v>28</v>
          </cell>
          <cell r="S2059" t="e">
            <v>#N/A</v>
          </cell>
          <cell r="T2059" t="e">
            <v>#N/A</v>
          </cell>
          <cell r="U2059">
            <v>51</v>
          </cell>
          <cell r="V2059">
            <v>32</v>
          </cell>
          <cell r="W2059">
            <v>47</v>
          </cell>
          <cell r="X2059">
            <v>30</v>
          </cell>
          <cell r="Y2059">
            <v>49</v>
          </cell>
          <cell r="Z2059">
            <v>33</v>
          </cell>
          <cell r="AA2059">
            <v>42</v>
          </cell>
          <cell r="AB2059">
            <v>29</v>
          </cell>
          <cell r="AC2059">
            <v>35</v>
          </cell>
          <cell r="AD2059">
            <v>30</v>
          </cell>
          <cell r="AE2059" t="e">
            <v>#N/A</v>
          </cell>
          <cell r="AF2059" t="e">
            <v>#N/A</v>
          </cell>
          <cell r="AG2059" t="e">
            <v>#N/A</v>
          </cell>
          <cell r="AH2059" t="e">
            <v>#N/A</v>
          </cell>
          <cell r="AI2059" t="e">
            <v>#N/A</v>
          </cell>
          <cell r="AJ2059" t="e">
            <v>#N/A</v>
          </cell>
          <cell r="AK2059">
            <v>72</v>
          </cell>
          <cell r="AL2059">
            <v>55</v>
          </cell>
          <cell r="AM2059">
            <v>67</v>
          </cell>
          <cell r="AN2059">
            <v>53</v>
          </cell>
          <cell r="AO2059" t="e">
            <v>#N/A</v>
          </cell>
          <cell r="AP2059" t="e">
            <v>#N/A</v>
          </cell>
          <cell r="AQ2059" t="e">
            <v>#N/A</v>
          </cell>
          <cell r="AR2059" t="e">
            <v>#N/A</v>
          </cell>
          <cell r="AS2059">
            <v>70</v>
          </cell>
          <cell r="AT2059">
            <v>58</v>
          </cell>
          <cell r="AU2059" t="e">
            <v>#N/A</v>
          </cell>
          <cell r="AV2059" t="e">
            <v>#N/A</v>
          </cell>
          <cell r="AW2059">
            <v>51</v>
          </cell>
          <cell r="AX2059">
            <v>39</v>
          </cell>
          <cell r="AY2059">
            <v>38</v>
          </cell>
          <cell r="AZ2059">
            <v>32</v>
          </cell>
        </row>
        <row r="2060">
          <cell r="B2060">
            <v>36618</v>
          </cell>
          <cell r="C2060">
            <v>63</v>
          </cell>
          <cell r="D2060">
            <v>43</v>
          </cell>
          <cell r="E2060">
            <v>73</v>
          </cell>
          <cell r="F2060">
            <v>43</v>
          </cell>
          <cell r="G2060">
            <v>60</v>
          </cell>
          <cell r="H2060">
            <v>38</v>
          </cell>
          <cell r="I2060">
            <v>70</v>
          </cell>
          <cell r="J2060">
            <v>47</v>
          </cell>
          <cell r="K2060">
            <v>68</v>
          </cell>
          <cell r="L2060">
            <v>40</v>
          </cell>
          <cell r="M2060">
            <v>69</v>
          </cell>
          <cell r="N2060">
            <v>37</v>
          </cell>
          <cell r="O2060">
            <v>80</v>
          </cell>
          <cell r="P2060">
            <v>42</v>
          </cell>
          <cell r="Q2060">
            <v>70</v>
          </cell>
          <cell r="R2060">
            <v>41</v>
          </cell>
          <cell r="S2060">
            <v>54</v>
          </cell>
          <cell r="T2060">
            <v>32</v>
          </cell>
          <cell r="U2060">
            <v>41</v>
          </cell>
          <cell r="V2060">
            <v>25</v>
          </cell>
          <cell r="W2060">
            <v>42</v>
          </cell>
          <cell r="X2060">
            <v>22</v>
          </cell>
          <cell r="Y2060">
            <v>43</v>
          </cell>
          <cell r="Z2060">
            <v>24</v>
          </cell>
          <cell r="AA2060">
            <v>42</v>
          </cell>
          <cell r="AB2060">
            <v>25</v>
          </cell>
          <cell r="AC2060">
            <v>39</v>
          </cell>
          <cell r="AD2060">
            <v>22</v>
          </cell>
          <cell r="AE2060">
            <v>86</v>
          </cell>
          <cell r="AF2060">
            <v>51</v>
          </cell>
          <cell r="AG2060">
            <v>85</v>
          </cell>
          <cell r="AH2060">
            <v>54</v>
          </cell>
          <cell r="AI2060">
            <v>71</v>
          </cell>
          <cell r="AJ2060">
            <v>52</v>
          </cell>
          <cell r="AK2060">
            <v>85</v>
          </cell>
          <cell r="AL2060">
            <v>53</v>
          </cell>
          <cell r="AM2060">
            <v>72</v>
          </cell>
          <cell r="AN2060">
            <v>53</v>
          </cell>
          <cell r="AO2060">
            <v>68</v>
          </cell>
          <cell r="AP2060">
            <v>56</v>
          </cell>
          <cell r="AQ2060">
            <v>74</v>
          </cell>
          <cell r="AR2060">
            <v>36</v>
          </cell>
          <cell r="AS2060">
            <v>81</v>
          </cell>
          <cell r="AT2060">
            <v>50</v>
          </cell>
          <cell r="AU2060">
            <v>60</v>
          </cell>
          <cell r="AV2060">
            <v>36</v>
          </cell>
          <cell r="AW2060">
            <v>59</v>
          </cell>
          <cell r="AX2060">
            <v>36</v>
          </cell>
          <cell r="AY2060">
            <v>47</v>
          </cell>
          <cell r="AZ2060">
            <v>25</v>
          </cell>
        </row>
        <row r="2061">
          <cell r="B2061">
            <v>36619</v>
          </cell>
          <cell r="C2061">
            <v>68</v>
          </cell>
          <cell r="D2061">
            <v>44</v>
          </cell>
          <cell r="E2061">
            <v>75</v>
          </cell>
          <cell r="F2061">
            <v>35</v>
          </cell>
          <cell r="G2061">
            <v>69</v>
          </cell>
          <cell r="H2061">
            <v>38</v>
          </cell>
          <cell r="I2061">
            <v>76</v>
          </cell>
          <cell r="J2061">
            <v>44</v>
          </cell>
          <cell r="K2061">
            <v>76</v>
          </cell>
          <cell r="L2061">
            <v>41</v>
          </cell>
          <cell r="M2061">
            <v>77</v>
          </cell>
          <cell r="N2061">
            <v>40</v>
          </cell>
          <cell r="O2061">
            <v>86</v>
          </cell>
          <cell r="P2061">
            <v>43</v>
          </cell>
          <cell r="Q2061">
            <v>72</v>
          </cell>
          <cell r="R2061">
            <v>37</v>
          </cell>
          <cell r="S2061">
            <v>59</v>
          </cell>
          <cell r="T2061">
            <v>20</v>
          </cell>
          <cell r="U2061">
            <v>61</v>
          </cell>
          <cell r="V2061">
            <v>19</v>
          </cell>
          <cell r="W2061">
            <v>61</v>
          </cell>
          <cell r="X2061">
            <v>21</v>
          </cell>
          <cell r="Y2061">
            <v>55</v>
          </cell>
          <cell r="Z2061">
            <v>21</v>
          </cell>
          <cell r="AA2061">
            <v>50</v>
          </cell>
          <cell r="AB2061">
            <v>16</v>
          </cell>
          <cell r="AC2061">
            <v>45</v>
          </cell>
          <cell r="AD2061">
            <v>17</v>
          </cell>
          <cell r="AE2061">
            <v>83</v>
          </cell>
          <cell r="AF2061">
            <v>53</v>
          </cell>
          <cell r="AG2061">
            <v>68</v>
          </cell>
          <cell r="AH2061">
            <v>53</v>
          </cell>
          <cell r="AI2061">
            <v>73</v>
          </cell>
          <cell r="AJ2061">
            <v>54</v>
          </cell>
          <cell r="AK2061">
            <v>91</v>
          </cell>
          <cell r="AL2061">
            <v>54</v>
          </cell>
          <cell r="AM2061">
            <v>67</v>
          </cell>
          <cell r="AN2061">
            <v>55</v>
          </cell>
          <cell r="AO2061">
            <v>69</v>
          </cell>
          <cell r="AP2061">
            <v>57</v>
          </cell>
          <cell r="AQ2061">
            <v>80</v>
          </cell>
          <cell r="AR2061">
            <v>37</v>
          </cell>
          <cell r="AS2061">
            <v>83</v>
          </cell>
          <cell r="AT2061">
            <v>56</v>
          </cell>
          <cell r="AU2061">
            <v>60</v>
          </cell>
          <cell r="AV2061">
            <v>39</v>
          </cell>
          <cell r="AW2061">
            <v>57</v>
          </cell>
          <cell r="AX2061">
            <v>28</v>
          </cell>
          <cell r="AY2061">
            <v>41</v>
          </cell>
          <cell r="AZ2061">
            <v>16</v>
          </cell>
        </row>
        <row r="2062">
          <cell r="B2062">
            <v>36620</v>
          </cell>
          <cell r="C2062">
            <v>54</v>
          </cell>
          <cell r="D2062">
            <v>39</v>
          </cell>
          <cell r="E2062">
            <v>66</v>
          </cell>
          <cell r="F2062">
            <v>33</v>
          </cell>
          <cell r="G2062">
            <v>63</v>
          </cell>
          <cell r="H2062">
            <v>32</v>
          </cell>
          <cell r="I2062">
            <v>56</v>
          </cell>
          <cell r="J2062">
            <v>39</v>
          </cell>
          <cell r="K2062">
            <v>55</v>
          </cell>
          <cell r="L2062">
            <v>38</v>
          </cell>
          <cell r="M2062">
            <v>55</v>
          </cell>
          <cell r="N2062">
            <v>45</v>
          </cell>
          <cell r="O2062">
            <v>73</v>
          </cell>
          <cell r="P2062">
            <v>43</v>
          </cell>
          <cell r="Q2062">
            <v>79</v>
          </cell>
          <cell r="R2062">
            <v>43</v>
          </cell>
          <cell r="S2062">
            <v>76</v>
          </cell>
          <cell r="T2062">
            <v>30</v>
          </cell>
          <cell r="U2062">
            <v>74</v>
          </cell>
          <cell r="V2062">
            <v>30</v>
          </cell>
          <cell r="W2062">
            <v>71</v>
          </cell>
          <cell r="X2062">
            <v>43</v>
          </cell>
          <cell r="Y2062">
            <v>77</v>
          </cell>
          <cell r="Z2062">
            <v>45</v>
          </cell>
          <cell r="AA2062">
            <v>74</v>
          </cell>
          <cell r="AB2062">
            <v>40</v>
          </cell>
          <cell r="AC2062">
            <v>70</v>
          </cell>
          <cell r="AD2062">
            <v>40</v>
          </cell>
          <cell r="AE2062">
            <v>70</v>
          </cell>
          <cell r="AF2062">
            <v>51</v>
          </cell>
          <cell r="AG2062">
            <v>62</v>
          </cell>
          <cell r="AH2062">
            <v>52</v>
          </cell>
          <cell r="AI2062">
            <v>76</v>
          </cell>
          <cell r="AJ2062">
            <v>54</v>
          </cell>
          <cell r="AK2062">
            <v>86</v>
          </cell>
          <cell r="AL2062">
            <v>56</v>
          </cell>
          <cell r="AM2062">
            <v>64</v>
          </cell>
          <cell r="AN2062">
            <v>55</v>
          </cell>
          <cell r="AO2062">
            <v>68</v>
          </cell>
          <cell r="AP2062">
            <v>56</v>
          </cell>
          <cell r="AQ2062">
            <v>76</v>
          </cell>
          <cell r="AR2062">
            <v>43</v>
          </cell>
          <cell r="AS2062">
            <v>90</v>
          </cell>
          <cell r="AT2062">
            <v>57</v>
          </cell>
          <cell r="AU2062">
            <v>78</v>
          </cell>
          <cell r="AV2062">
            <v>42</v>
          </cell>
          <cell r="AW2062">
            <v>72</v>
          </cell>
          <cell r="AX2062">
            <v>37</v>
          </cell>
          <cell r="AY2062">
            <v>75</v>
          </cell>
          <cell r="AZ2062">
            <v>36</v>
          </cell>
        </row>
        <row r="2063">
          <cell r="B2063">
            <v>36621</v>
          </cell>
          <cell r="C2063">
            <v>49</v>
          </cell>
          <cell r="D2063">
            <v>40</v>
          </cell>
          <cell r="E2063">
            <v>57</v>
          </cell>
          <cell r="F2063">
            <v>29</v>
          </cell>
          <cell r="G2063">
            <v>45</v>
          </cell>
          <cell r="H2063">
            <v>28</v>
          </cell>
          <cell r="I2063">
            <v>53</v>
          </cell>
          <cell r="J2063">
            <v>37</v>
          </cell>
          <cell r="K2063">
            <v>55</v>
          </cell>
          <cell r="L2063">
            <v>33</v>
          </cell>
          <cell r="M2063">
            <v>54</v>
          </cell>
          <cell r="N2063">
            <v>35</v>
          </cell>
          <cell r="O2063">
            <v>71</v>
          </cell>
          <cell r="P2063">
            <v>46</v>
          </cell>
          <cell r="Q2063">
            <v>63</v>
          </cell>
          <cell r="R2063">
            <v>36</v>
          </cell>
          <cell r="S2063">
            <v>62</v>
          </cell>
          <cell r="T2063">
            <v>44</v>
          </cell>
          <cell r="U2063">
            <v>54</v>
          </cell>
          <cell r="V2063">
            <v>33</v>
          </cell>
          <cell r="W2063">
            <v>53</v>
          </cell>
          <cell r="X2063">
            <v>26</v>
          </cell>
          <cell r="Y2063">
            <v>60</v>
          </cell>
          <cell r="Z2063">
            <v>37</v>
          </cell>
          <cell r="AA2063">
            <v>58</v>
          </cell>
          <cell r="AB2063">
            <v>24</v>
          </cell>
          <cell r="AC2063">
            <v>67</v>
          </cell>
          <cell r="AD2063">
            <v>36</v>
          </cell>
          <cell r="AE2063">
            <v>73</v>
          </cell>
          <cell r="AF2063">
            <v>45</v>
          </cell>
          <cell r="AG2063">
            <v>61</v>
          </cell>
          <cell r="AH2063">
            <v>49</v>
          </cell>
          <cell r="AI2063">
            <v>67</v>
          </cell>
          <cell r="AJ2063">
            <v>54</v>
          </cell>
          <cell r="AK2063">
            <v>81</v>
          </cell>
          <cell r="AL2063">
            <v>50</v>
          </cell>
          <cell r="AM2063">
            <v>66</v>
          </cell>
          <cell r="AN2063">
            <v>55</v>
          </cell>
          <cell r="AO2063">
            <v>66</v>
          </cell>
          <cell r="AP2063">
            <v>57</v>
          </cell>
          <cell r="AQ2063">
            <v>76</v>
          </cell>
          <cell r="AR2063">
            <v>38</v>
          </cell>
          <cell r="AS2063">
            <v>89</v>
          </cell>
          <cell r="AT2063">
            <v>61</v>
          </cell>
          <cell r="AU2063">
            <v>67</v>
          </cell>
          <cell r="AV2063">
            <v>50</v>
          </cell>
          <cell r="AW2063">
            <v>78</v>
          </cell>
          <cell r="AX2063">
            <v>42</v>
          </cell>
          <cell r="AY2063">
            <v>76</v>
          </cell>
          <cell r="AZ2063">
            <v>41</v>
          </cell>
        </row>
        <row r="2064">
          <cell r="B2064">
            <v>36622</v>
          </cell>
          <cell r="C2064">
            <v>50</v>
          </cell>
          <cell r="D2064">
            <v>39</v>
          </cell>
          <cell r="E2064">
            <v>58</v>
          </cell>
          <cell r="F2064">
            <v>31</v>
          </cell>
          <cell r="G2064">
            <v>53</v>
          </cell>
          <cell r="H2064">
            <v>27</v>
          </cell>
          <cell r="I2064">
            <v>53</v>
          </cell>
          <cell r="J2064">
            <v>45</v>
          </cell>
          <cell r="K2064">
            <v>56</v>
          </cell>
          <cell r="L2064">
            <v>39</v>
          </cell>
          <cell r="M2064">
            <v>55</v>
          </cell>
          <cell r="N2064">
            <v>36</v>
          </cell>
          <cell r="O2064">
            <v>68</v>
          </cell>
          <cell r="P2064">
            <v>37</v>
          </cell>
          <cell r="Q2064">
            <v>61</v>
          </cell>
          <cell r="R2064">
            <v>41</v>
          </cell>
          <cell r="S2064">
            <v>59</v>
          </cell>
          <cell r="T2064">
            <v>35</v>
          </cell>
          <cell r="U2064">
            <v>48</v>
          </cell>
          <cell r="V2064">
            <v>32</v>
          </cell>
          <cell r="W2064">
            <v>49</v>
          </cell>
          <cell r="X2064">
            <v>29</v>
          </cell>
          <cell r="Y2064">
            <v>43</v>
          </cell>
          <cell r="Z2064">
            <v>33</v>
          </cell>
          <cell r="AA2064">
            <v>62</v>
          </cell>
          <cell r="AB2064">
            <v>22</v>
          </cell>
          <cell r="AC2064">
            <v>66</v>
          </cell>
          <cell r="AD2064">
            <v>31</v>
          </cell>
          <cell r="AE2064">
            <v>74</v>
          </cell>
          <cell r="AF2064">
            <v>48</v>
          </cell>
          <cell r="AG2064">
            <v>61</v>
          </cell>
          <cell r="AH2064">
            <v>49</v>
          </cell>
          <cell r="AI2064">
            <v>67</v>
          </cell>
          <cell r="AJ2064">
            <v>57</v>
          </cell>
          <cell r="AK2064">
            <v>82</v>
          </cell>
          <cell r="AL2064">
            <v>51</v>
          </cell>
          <cell r="AM2064">
            <v>63</v>
          </cell>
          <cell r="AN2064">
            <v>57</v>
          </cell>
          <cell r="AO2064">
            <v>63</v>
          </cell>
          <cell r="AP2064">
            <v>56</v>
          </cell>
          <cell r="AQ2064">
            <v>73</v>
          </cell>
          <cell r="AR2064">
            <v>37</v>
          </cell>
          <cell r="AS2064">
            <v>87</v>
          </cell>
          <cell r="AT2064">
            <v>62</v>
          </cell>
          <cell r="AU2064">
            <v>67</v>
          </cell>
          <cell r="AV2064">
            <v>41</v>
          </cell>
          <cell r="AW2064">
            <v>77</v>
          </cell>
          <cell r="AX2064">
            <v>49</v>
          </cell>
          <cell r="AY2064">
            <v>74</v>
          </cell>
          <cell r="AZ2064">
            <v>35</v>
          </cell>
        </row>
        <row r="2065">
          <cell r="B2065">
            <v>36623</v>
          </cell>
          <cell r="C2065">
            <v>59</v>
          </cell>
          <cell r="D2065">
            <v>38</v>
          </cell>
          <cell r="E2065">
            <v>61</v>
          </cell>
          <cell r="F2065">
            <v>26</v>
          </cell>
          <cell r="G2065">
            <v>54</v>
          </cell>
          <cell r="H2065">
            <v>24</v>
          </cell>
          <cell r="I2065">
            <v>68</v>
          </cell>
          <cell r="J2065">
            <v>40</v>
          </cell>
          <cell r="K2065">
            <v>68</v>
          </cell>
          <cell r="L2065">
            <v>34</v>
          </cell>
          <cell r="M2065">
            <v>65</v>
          </cell>
          <cell r="N2065">
            <v>36</v>
          </cell>
          <cell r="O2065">
            <v>80</v>
          </cell>
          <cell r="P2065">
            <v>38</v>
          </cell>
          <cell r="Q2065">
            <v>60</v>
          </cell>
          <cell r="R2065">
            <v>32</v>
          </cell>
          <cell r="S2065">
            <v>53</v>
          </cell>
          <cell r="T2065">
            <v>24</v>
          </cell>
          <cell r="U2065">
            <v>53</v>
          </cell>
          <cell r="V2065">
            <v>30</v>
          </cell>
          <cell r="W2065">
            <v>53</v>
          </cell>
          <cell r="X2065">
            <v>27</v>
          </cell>
          <cell r="Y2065">
            <v>52</v>
          </cell>
          <cell r="Z2065">
            <v>31</v>
          </cell>
          <cell r="AA2065">
            <v>45</v>
          </cell>
          <cell r="AB2065">
            <v>22</v>
          </cell>
          <cell r="AC2065">
            <v>43</v>
          </cell>
          <cell r="AD2065">
            <v>23</v>
          </cell>
          <cell r="AE2065">
            <v>80</v>
          </cell>
          <cell r="AF2065">
            <v>43</v>
          </cell>
          <cell r="AG2065">
            <v>67</v>
          </cell>
          <cell r="AH2065">
            <v>46</v>
          </cell>
          <cell r="AI2065">
            <v>70</v>
          </cell>
          <cell r="AJ2065">
            <v>56</v>
          </cell>
          <cell r="AK2065">
            <v>82</v>
          </cell>
          <cell r="AL2065">
            <v>48</v>
          </cell>
          <cell r="AM2065">
            <v>63</v>
          </cell>
          <cell r="AN2065">
            <v>56</v>
          </cell>
          <cell r="AO2065">
            <v>67</v>
          </cell>
          <cell r="AP2065">
            <v>58</v>
          </cell>
          <cell r="AQ2065">
            <v>74</v>
          </cell>
          <cell r="AR2065">
            <v>38</v>
          </cell>
          <cell r="AS2065">
            <v>87</v>
          </cell>
          <cell r="AT2065">
            <v>61</v>
          </cell>
          <cell r="AU2065">
            <v>57</v>
          </cell>
          <cell r="AV2065">
            <v>38</v>
          </cell>
          <cell r="AW2065">
            <v>68</v>
          </cell>
          <cell r="AX2065">
            <v>40</v>
          </cell>
          <cell r="AY2065">
            <v>56</v>
          </cell>
          <cell r="AZ2065">
            <v>23</v>
          </cell>
        </row>
        <row r="2066">
          <cell r="B2066">
            <v>36624</v>
          </cell>
          <cell r="C2066">
            <v>62</v>
          </cell>
          <cell r="D2066">
            <v>42</v>
          </cell>
          <cell r="E2066">
            <v>70</v>
          </cell>
          <cell r="F2066">
            <v>29</v>
          </cell>
          <cell r="G2066">
            <v>63</v>
          </cell>
          <cell r="H2066">
            <v>30</v>
          </cell>
          <cell r="I2066">
            <v>71</v>
          </cell>
          <cell r="J2066">
            <v>41</v>
          </cell>
          <cell r="K2066">
            <v>65</v>
          </cell>
          <cell r="L2066">
            <v>40</v>
          </cell>
          <cell r="M2066">
            <v>61</v>
          </cell>
          <cell r="N2066">
            <v>40</v>
          </cell>
          <cell r="O2066">
            <v>73</v>
          </cell>
          <cell r="P2066">
            <v>46</v>
          </cell>
          <cell r="Q2066">
            <v>70</v>
          </cell>
          <cell r="R2066">
            <v>39</v>
          </cell>
          <cell r="S2066">
            <v>68</v>
          </cell>
          <cell r="T2066">
            <v>23</v>
          </cell>
          <cell r="U2066">
            <v>67</v>
          </cell>
          <cell r="V2066">
            <v>28</v>
          </cell>
          <cell r="W2066">
            <v>67</v>
          </cell>
          <cell r="X2066">
            <v>41</v>
          </cell>
          <cell r="Y2066">
            <v>67</v>
          </cell>
          <cell r="Z2066">
            <v>39</v>
          </cell>
          <cell r="AA2066">
            <v>65</v>
          </cell>
          <cell r="AB2066">
            <v>24</v>
          </cell>
          <cell r="AC2066">
            <v>62</v>
          </cell>
          <cell r="AD2066">
            <v>25</v>
          </cell>
          <cell r="AE2066">
            <v>68</v>
          </cell>
          <cell r="AF2066">
            <v>47</v>
          </cell>
          <cell r="AG2066">
            <v>57</v>
          </cell>
          <cell r="AH2066">
            <v>49</v>
          </cell>
          <cell r="AI2066">
            <v>78</v>
          </cell>
          <cell r="AJ2066">
            <v>53</v>
          </cell>
          <cell r="AK2066">
            <v>83</v>
          </cell>
          <cell r="AL2066">
            <v>52</v>
          </cell>
          <cell r="AM2066">
            <v>66</v>
          </cell>
          <cell r="AN2066">
            <v>54</v>
          </cell>
          <cell r="AO2066" t="e">
            <v>#N/A</v>
          </cell>
          <cell r="AP2066" t="e">
            <v>#N/A</v>
          </cell>
          <cell r="AQ2066">
            <v>70</v>
          </cell>
          <cell r="AR2066">
            <v>40</v>
          </cell>
          <cell r="AS2066">
            <v>91</v>
          </cell>
          <cell r="AT2066">
            <v>64</v>
          </cell>
          <cell r="AU2066">
            <v>67</v>
          </cell>
          <cell r="AV2066">
            <v>34</v>
          </cell>
          <cell r="AW2066">
            <v>71</v>
          </cell>
          <cell r="AX2066">
            <v>38</v>
          </cell>
          <cell r="AY2066">
            <v>69</v>
          </cell>
          <cell r="AZ2066">
            <v>20</v>
          </cell>
        </row>
        <row r="2067">
          <cell r="B2067">
            <v>36625</v>
          </cell>
          <cell r="C2067">
            <v>55</v>
          </cell>
          <cell r="D2067">
            <v>46</v>
          </cell>
          <cell r="E2067">
            <v>77</v>
          </cell>
          <cell r="F2067">
            <v>33</v>
          </cell>
          <cell r="G2067">
            <v>68</v>
          </cell>
          <cell r="H2067">
            <v>32</v>
          </cell>
          <cell r="I2067">
            <v>58</v>
          </cell>
          <cell r="J2067">
            <v>45</v>
          </cell>
          <cell r="K2067">
            <v>56</v>
          </cell>
          <cell r="L2067">
            <v>40</v>
          </cell>
          <cell r="M2067">
            <v>59</v>
          </cell>
          <cell r="N2067">
            <v>37</v>
          </cell>
          <cell r="O2067">
            <v>63</v>
          </cell>
          <cell r="P2067">
            <v>46</v>
          </cell>
          <cell r="Q2067">
            <v>58</v>
          </cell>
          <cell r="R2067">
            <v>45</v>
          </cell>
          <cell r="S2067">
            <v>57</v>
          </cell>
          <cell r="T2067">
            <v>39</v>
          </cell>
          <cell r="U2067">
            <v>69</v>
          </cell>
          <cell r="V2067">
            <v>32</v>
          </cell>
          <cell r="W2067">
            <v>65</v>
          </cell>
          <cell r="X2067">
            <v>29</v>
          </cell>
          <cell r="Y2067">
            <v>60</v>
          </cell>
          <cell r="Z2067">
            <v>34</v>
          </cell>
          <cell r="AA2067">
            <v>66</v>
          </cell>
          <cell r="AB2067">
            <v>20</v>
          </cell>
          <cell r="AC2067">
            <v>67</v>
          </cell>
          <cell r="AD2067">
            <v>31</v>
          </cell>
          <cell r="AE2067">
            <v>71</v>
          </cell>
          <cell r="AF2067">
            <v>45</v>
          </cell>
          <cell r="AG2067">
            <v>62</v>
          </cell>
          <cell r="AH2067">
            <v>51</v>
          </cell>
          <cell r="AI2067">
            <v>73</v>
          </cell>
          <cell r="AJ2067">
            <v>53</v>
          </cell>
          <cell r="AK2067">
            <v>74</v>
          </cell>
          <cell r="AL2067">
            <v>48</v>
          </cell>
          <cell r="AM2067">
            <v>64</v>
          </cell>
          <cell r="AN2067">
            <v>53</v>
          </cell>
          <cell r="AO2067">
            <v>66</v>
          </cell>
          <cell r="AP2067">
            <v>58</v>
          </cell>
          <cell r="AQ2067">
            <v>66</v>
          </cell>
          <cell r="AR2067">
            <v>33</v>
          </cell>
          <cell r="AS2067">
            <v>83</v>
          </cell>
          <cell r="AT2067">
            <v>65</v>
          </cell>
          <cell r="AU2067">
            <v>65</v>
          </cell>
          <cell r="AV2067">
            <v>44</v>
          </cell>
          <cell r="AW2067">
            <v>78</v>
          </cell>
          <cell r="AX2067">
            <v>47</v>
          </cell>
          <cell r="AY2067">
            <v>77</v>
          </cell>
          <cell r="AZ2067">
            <v>38</v>
          </cell>
        </row>
        <row r="2068">
          <cell r="B2068">
            <v>36626</v>
          </cell>
          <cell r="C2068">
            <v>55</v>
          </cell>
          <cell r="D2068">
            <v>46</v>
          </cell>
          <cell r="E2068">
            <v>77</v>
          </cell>
          <cell r="F2068">
            <v>33</v>
          </cell>
          <cell r="G2068">
            <v>68</v>
          </cell>
          <cell r="H2068">
            <v>32</v>
          </cell>
          <cell r="I2068">
            <v>58</v>
          </cell>
          <cell r="J2068">
            <v>45</v>
          </cell>
          <cell r="K2068">
            <v>56</v>
          </cell>
          <cell r="L2068">
            <v>40</v>
          </cell>
          <cell r="M2068">
            <v>59</v>
          </cell>
          <cell r="N2068">
            <v>37</v>
          </cell>
          <cell r="O2068">
            <v>63</v>
          </cell>
          <cell r="P2068">
            <v>46</v>
          </cell>
          <cell r="Q2068">
            <v>58</v>
          </cell>
          <cell r="R2068">
            <v>45</v>
          </cell>
          <cell r="S2068">
            <v>57</v>
          </cell>
          <cell r="T2068">
            <v>39</v>
          </cell>
          <cell r="U2068">
            <v>69</v>
          </cell>
          <cell r="V2068">
            <v>32</v>
          </cell>
          <cell r="W2068">
            <v>65</v>
          </cell>
          <cell r="X2068">
            <v>29</v>
          </cell>
          <cell r="Y2068">
            <v>60</v>
          </cell>
          <cell r="Z2068">
            <v>34</v>
          </cell>
          <cell r="AA2068">
            <v>66</v>
          </cell>
          <cell r="AB2068">
            <v>20</v>
          </cell>
          <cell r="AC2068">
            <v>67</v>
          </cell>
          <cell r="AD2068">
            <v>31</v>
          </cell>
          <cell r="AE2068">
            <v>71</v>
          </cell>
          <cell r="AF2068">
            <v>45</v>
          </cell>
          <cell r="AG2068">
            <v>62</v>
          </cell>
          <cell r="AH2068">
            <v>51</v>
          </cell>
          <cell r="AI2068">
            <v>73</v>
          </cell>
          <cell r="AJ2068">
            <v>53</v>
          </cell>
          <cell r="AK2068">
            <v>74</v>
          </cell>
          <cell r="AL2068">
            <v>48</v>
          </cell>
          <cell r="AM2068">
            <v>64</v>
          </cell>
          <cell r="AN2068">
            <v>53</v>
          </cell>
          <cell r="AO2068">
            <v>66</v>
          </cell>
          <cell r="AP2068">
            <v>58</v>
          </cell>
          <cell r="AQ2068">
            <v>66</v>
          </cell>
          <cell r="AR2068">
            <v>33</v>
          </cell>
          <cell r="AS2068">
            <v>83</v>
          </cell>
          <cell r="AT2068">
            <v>65</v>
          </cell>
          <cell r="AU2068">
            <v>65</v>
          </cell>
          <cell r="AV2068">
            <v>44</v>
          </cell>
          <cell r="AW2068">
            <v>78</v>
          </cell>
          <cell r="AX2068">
            <v>47</v>
          </cell>
          <cell r="AY2068">
            <v>77</v>
          </cell>
          <cell r="AZ2068">
            <v>38</v>
          </cell>
        </row>
        <row r="2069">
          <cell r="B2069">
            <v>36627</v>
          </cell>
          <cell r="C2069">
            <v>68</v>
          </cell>
          <cell r="D2069">
            <v>45</v>
          </cell>
          <cell r="E2069">
            <v>76</v>
          </cell>
          <cell r="F2069">
            <v>38</v>
          </cell>
          <cell r="G2069">
            <v>69</v>
          </cell>
          <cell r="H2069">
            <v>40</v>
          </cell>
          <cell r="I2069">
            <v>76</v>
          </cell>
          <cell r="J2069">
            <v>44</v>
          </cell>
          <cell r="K2069">
            <v>72</v>
          </cell>
          <cell r="L2069">
            <v>38</v>
          </cell>
          <cell r="M2069">
            <v>69</v>
          </cell>
          <cell r="N2069">
            <v>37</v>
          </cell>
          <cell r="O2069">
            <v>79</v>
          </cell>
          <cell r="P2069">
            <v>44</v>
          </cell>
          <cell r="Q2069">
            <v>74</v>
          </cell>
          <cell r="R2069">
            <v>43</v>
          </cell>
          <cell r="S2069">
            <v>69</v>
          </cell>
          <cell r="T2069">
            <v>29</v>
          </cell>
          <cell r="U2069">
            <v>68</v>
          </cell>
          <cell r="V2069">
            <v>32</v>
          </cell>
          <cell r="W2069">
            <v>60</v>
          </cell>
          <cell r="X2069">
            <v>31</v>
          </cell>
          <cell r="Y2069">
            <v>55</v>
          </cell>
          <cell r="Z2069">
            <v>32</v>
          </cell>
          <cell r="AA2069">
            <v>66</v>
          </cell>
          <cell r="AB2069">
            <v>22</v>
          </cell>
          <cell r="AC2069">
            <v>57</v>
          </cell>
          <cell r="AD2069">
            <v>29</v>
          </cell>
          <cell r="AE2069">
            <v>80</v>
          </cell>
          <cell r="AF2069">
            <v>48</v>
          </cell>
          <cell r="AG2069">
            <v>70</v>
          </cell>
          <cell r="AH2069">
            <v>49</v>
          </cell>
          <cell r="AI2069">
            <v>78</v>
          </cell>
          <cell r="AJ2069">
            <v>54</v>
          </cell>
          <cell r="AK2069">
            <v>88</v>
          </cell>
          <cell r="AL2069">
            <v>54</v>
          </cell>
          <cell r="AM2069">
            <v>67</v>
          </cell>
          <cell r="AN2069">
            <v>54</v>
          </cell>
          <cell r="AO2069">
            <v>71</v>
          </cell>
          <cell r="AP2069">
            <v>57</v>
          </cell>
          <cell r="AQ2069">
            <v>76</v>
          </cell>
          <cell r="AR2069">
            <v>42</v>
          </cell>
          <cell r="AS2069">
            <v>83</v>
          </cell>
          <cell r="AT2069">
            <v>58</v>
          </cell>
          <cell r="AU2069">
            <v>68</v>
          </cell>
          <cell r="AV2069">
            <v>39</v>
          </cell>
          <cell r="AW2069">
            <v>72</v>
          </cell>
          <cell r="AX2069">
            <v>44</v>
          </cell>
          <cell r="AY2069">
            <v>62</v>
          </cell>
          <cell r="AZ2069">
            <v>32</v>
          </cell>
        </row>
        <row r="2070">
          <cell r="B2070">
            <v>36628</v>
          </cell>
          <cell r="C2070">
            <v>67</v>
          </cell>
          <cell r="D2070">
            <v>48</v>
          </cell>
          <cell r="E2070">
            <v>77</v>
          </cell>
          <cell r="F2070">
            <v>44</v>
          </cell>
          <cell r="G2070">
            <v>70</v>
          </cell>
          <cell r="H2070">
            <v>47</v>
          </cell>
          <cell r="I2070">
            <v>75</v>
          </cell>
          <cell r="J2070">
            <v>53</v>
          </cell>
          <cell r="K2070">
            <v>74</v>
          </cell>
          <cell r="L2070">
            <v>51</v>
          </cell>
          <cell r="M2070">
            <v>72</v>
          </cell>
          <cell r="N2070">
            <v>49</v>
          </cell>
          <cell r="O2070">
            <v>68</v>
          </cell>
          <cell r="P2070">
            <v>52</v>
          </cell>
          <cell r="Q2070">
            <v>75</v>
          </cell>
          <cell r="R2070">
            <v>46</v>
          </cell>
          <cell r="S2070">
            <v>77</v>
          </cell>
          <cell r="T2070">
            <v>36</v>
          </cell>
          <cell r="U2070">
            <v>70</v>
          </cell>
          <cell r="V2070">
            <v>37</v>
          </cell>
          <cell r="W2070">
            <v>65</v>
          </cell>
          <cell r="X2070">
            <v>33</v>
          </cell>
          <cell r="Y2070">
            <v>70</v>
          </cell>
          <cell r="Z2070">
            <v>37</v>
          </cell>
          <cell r="AA2070">
            <v>72</v>
          </cell>
          <cell r="AB2070">
            <v>33</v>
          </cell>
          <cell r="AC2070">
            <v>70</v>
          </cell>
          <cell r="AD2070">
            <v>32</v>
          </cell>
          <cell r="AE2070">
            <v>81</v>
          </cell>
          <cell r="AF2070">
            <v>56</v>
          </cell>
          <cell r="AG2070">
            <v>72</v>
          </cell>
          <cell r="AH2070">
            <v>53</v>
          </cell>
          <cell r="AI2070">
            <v>80</v>
          </cell>
          <cell r="AJ2070">
            <v>55</v>
          </cell>
          <cell r="AK2070">
            <v>89</v>
          </cell>
          <cell r="AL2070">
            <v>58</v>
          </cell>
          <cell r="AM2070">
            <v>70</v>
          </cell>
          <cell r="AN2070">
            <v>54</v>
          </cell>
          <cell r="AO2070">
            <v>67</v>
          </cell>
          <cell r="AP2070">
            <v>58</v>
          </cell>
          <cell r="AQ2070">
            <v>75</v>
          </cell>
          <cell r="AR2070">
            <v>47</v>
          </cell>
          <cell r="AS2070">
            <v>89</v>
          </cell>
          <cell r="AT2070">
            <v>59</v>
          </cell>
          <cell r="AU2070">
            <v>76</v>
          </cell>
          <cell r="AV2070">
            <v>41</v>
          </cell>
          <cell r="AW2070">
            <v>74</v>
          </cell>
          <cell r="AX2070">
            <v>43</v>
          </cell>
          <cell r="AY2070">
            <v>74</v>
          </cell>
          <cell r="AZ2070">
            <v>35</v>
          </cell>
        </row>
        <row r="2071">
          <cell r="B2071">
            <v>36629</v>
          </cell>
          <cell r="C2071">
            <v>59</v>
          </cell>
          <cell r="D2071">
            <v>49</v>
          </cell>
          <cell r="E2071">
            <v>61</v>
          </cell>
          <cell r="F2071">
            <v>47</v>
          </cell>
          <cell r="G2071">
            <v>56</v>
          </cell>
          <cell r="H2071">
            <v>44</v>
          </cell>
          <cell r="I2071">
            <v>59</v>
          </cell>
          <cell r="J2071">
            <v>52</v>
          </cell>
          <cell r="K2071">
            <v>57</v>
          </cell>
          <cell r="L2071">
            <v>48</v>
          </cell>
          <cell r="M2071">
            <v>59</v>
          </cell>
          <cell r="N2071">
            <v>44</v>
          </cell>
          <cell r="O2071">
            <v>61</v>
          </cell>
          <cell r="P2071">
            <v>49</v>
          </cell>
          <cell r="Q2071">
            <v>63</v>
          </cell>
          <cell r="R2071">
            <v>50</v>
          </cell>
          <cell r="S2071">
            <v>73</v>
          </cell>
          <cell r="T2071">
            <v>39</v>
          </cell>
          <cell r="U2071">
            <v>54</v>
          </cell>
          <cell r="V2071">
            <v>20</v>
          </cell>
          <cell r="W2071">
            <v>51</v>
          </cell>
          <cell r="X2071">
            <v>14</v>
          </cell>
          <cell r="Y2071">
            <v>58</v>
          </cell>
          <cell r="Z2071">
            <v>21</v>
          </cell>
          <cell r="AA2071">
            <v>76</v>
          </cell>
          <cell r="AB2071">
            <v>38</v>
          </cell>
          <cell r="AC2071">
            <v>74</v>
          </cell>
          <cell r="AD2071">
            <v>42</v>
          </cell>
          <cell r="AE2071">
            <v>69</v>
          </cell>
          <cell r="AF2071">
            <v>52</v>
          </cell>
          <cell r="AG2071">
            <v>66</v>
          </cell>
          <cell r="AH2071">
            <v>55</v>
          </cell>
          <cell r="AI2071">
            <v>76</v>
          </cell>
          <cell r="AJ2071">
            <v>56</v>
          </cell>
          <cell r="AK2071">
            <v>76</v>
          </cell>
          <cell r="AL2071">
            <v>54</v>
          </cell>
          <cell r="AM2071">
            <v>66</v>
          </cell>
          <cell r="AN2071">
            <v>54</v>
          </cell>
          <cell r="AO2071">
            <v>68</v>
          </cell>
          <cell r="AP2071">
            <v>56</v>
          </cell>
          <cell r="AQ2071">
            <v>60</v>
          </cell>
          <cell r="AR2071">
            <v>43</v>
          </cell>
          <cell r="AS2071">
            <v>88</v>
          </cell>
          <cell r="AT2071">
            <v>68</v>
          </cell>
          <cell r="AU2071">
            <v>78</v>
          </cell>
          <cell r="AV2071">
            <v>51</v>
          </cell>
          <cell r="AW2071">
            <v>79</v>
          </cell>
          <cell r="AX2071">
            <v>46</v>
          </cell>
          <cell r="AY2071">
            <v>74</v>
          </cell>
          <cell r="AZ2071">
            <v>43</v>
          </cell>
        </row>
        <row r="2072">
          <cell r="B2072">
            <v>36630</v>
          </cell>
          <cell r="C2072">
            <v>52</v>
          </cell>
          <cell r="D2072">
            <v>46</v>
          </cell>
          <cell r="E2072">
            <v>59</v>
          </cell>
          <cell r="F2072">
            <v>42</v>
          </cell>
          <cell r="G2072">
            <v>50</v>
          </cell>
          <cell r="H2072">
            <v>37</v>
          </cell>
          <cell r="I2072">
            <v>61</v>
          </cell>
          <cell r="J2072">
            <v>50</v>
          </cell>
          <cell r="K2072">
            <v>59</v>
          </cell>
          <cell r="L2072">
            <v>48</v>
          </cell>
          <cell r="M2072">
            <v>61</v>
          </cell>
          <cell r="N2072">
            <v>42</v>
          </cell>
          <cell r="O2072">
            <v>62</v>
          </cell>
          <cell r="P2072">
            <v>46</v>
          </cell>
          <cell r="Q2072">
            <v>61</v>
          </cell>
          <cell r="R2072">
            <v>43</v>
          </cell>
          <cell r="S2072">
            <v>53</v>
          </cell>
          <cell r="T2072">
            <v>38</v>
          </cell>
          <cell r="U2072">
            <v>33</v>
          </cell>
          <cell r="V2072">
            <v>17</v>
          </cell>
          <cell r="W2072">
            <v>23</v>
          </cell>
          <cell r="X2072">
            <v>12</v>
          </cell>
          <cell r="Y2072">
            <v>25</v>
          </cell>
          <cell r="Z2072">
            <v>16</v>
          </cell>
          <cell r="AA2072">
            <v>45</v>
          </cell>
          <cell r="AB2072">
            <v>27</v>
          </cell>
          <cell r="AC2072">
            <v>66</v>
          </cell>
          <cell r="AD2072">
            <v>27</v>
          </cell>
          <cell r="AE2072">
            <v>68</v>
          </cell>
          <cell r="AF2072">
            <v>50</v>
          </cell>
          <cell r="AG2072">
            <v>63</v>
          </cell>
          <cell r="AH2072">
            <v>53</v>
          </cell>
          <cell r="AI2072">
            <v>68</v>
          </cell>
          <cell r="AJ2072">
            <v>54</v>
          </cell>
          <cell r="AK2072">
            <v>69</v>
          </cell>
          <cell r="AL2072">
            <v>52</v>
          </cell>
          <cell r="AM2072">
            <v>65</v>
          </cell>
          <cell r="AN2072">
            <v>55</v>
          </cell>
          <cell r="AO2072">
            <v>66</v>
          </cell>
          <cell r="AP2072">
            <v>59</v>
          </cell>
          <cell r="AQ2072">
            <v>57</v>
          </cell>
          <cell r="AR2072">
            <v>35</v>
          </cell>
          <cell r="AS2072">
            <v>68</v>
          </cell>
          <cell r="AT2072">
            <v>57</v>
          </cell>
          <cell r="AU2072">
            <v>55</v>
          </cell>
          <cell r="AV2072">
            <v>43</v>
          </cell>
          <cell r="AW2072">
            <v>72</v>
          </cell>
          <cell r="AX2072">
            <v>51</v>
          </cell>
          <cell r="AY2072">
            <v>78</v>
          </cell>
          <cell r="AZ2072">
            <v>33</v>
          </cell>
        </row>
        <row r="2073">
          <cell r="B2073">
            <v>36631</v>
          </cell>
          <cell r="C2073">
            <v>56</v>
          </cell>
          <cell r="D2073">
            <v>46</v>
          </cell>
          <cell r="E2073">
            <v>60</v>
          </cell>
          <cell r="F2073">
            <v>43</v>
          </cell>
          <cell r="G2073">
            <v>53</v>
          </cell>
          <cell r="H2073">
            <v>37</v>
          </cell>
          <cell r="I2073">
            <v>59</v>
          </cell>
          <cell r="J2073">
            <v>49</v>
          </cell>
          <cell r="K2073">
            <v>57</v>
          </cell>
          <cell r="L2073">
            <v>47</v>
          </cell>
          <cell r="M2073">
            <v>57</v>
          </cell>
          <cell r="N2073">
            <v>47</v>
          </cell>
          <cell r="O2073">
            <v>57</v>
          </cell>
          <cell r="P2073">
            <v>44</v>
          </cell>
          <cell r="Q2073">
            <v>63</v>
          </cell>
          <cell r="R2073">
            <v>41</v>
          </cell>
          <cell r="S2073">
            <v>61</v>
          </cell>
          <cell r="T2073">
            <v>37</v>
          </cell>
          <cell r="U2073">
            <v>53</v>
          </cell>
          <cell r="V2073">
            <v>27</v>
          </cell>
          <cell r="W2073">
            <v>55</v>
          </cell>
          <cell r="X2073">
            <v>22</v>
          </cell>
          <cell r="Y2073">
            <v>42</v>
          </cell>
          <cell r="Z2073">
            <v>23</v>
          </cell>
          <cell r="AA2073">
            <v>28</v>
          </cell>
          <cell r="AB2073">
            <v>16</v>
          </cell>
          <cell r="AC2073">
            <v>30</v>
          </cell>
          <cell r="AD2073">
            <v>22</v>
          </cell>
          <cell r="AE2073">
            <v>63</v>
          </cell>
          <cell r="AF2073">
            <v>51</v>
          </cell>
          <cell r="AG2073">
            <v>63</v>
          </cell>
          <cell r="AH2073">
            <v>53</v>
          </cell>
          <cell r="AI2073">
            <v>68</v>
          </cell>
          <cell r="AJ2073">
            <v>54</v>
          </cell>
          <cell r="AK2073">
            <v>70</v>
          </cell>
          <cell r="AL2073">
            <v>50</v>
          </cell>
          <cell r="AM2073">
            <v>66</v>
          </cell>
          <cell r="AN2073">
            <v>56</v>
          </cell>
          <cell r="AO2073">
            <v>65</v>
          </cell>
          <cell r="AP2073">
            <v>57</v>
          </cell>
          <cell r="AQ2073">
            <v>60</v>
          </cell>
          <cell r="AR2073">
            <v>35</v>
          </cell>
          <cell r="AS2073">
            <v>77</v>
          </cell>
          <cell r="AT2073">
            <v>51</v>
          </cell>
          <cell r="AU2073">
            <v>60</v>
          </cell>
          <cell r="AV2073">
            <v>42</v>
          </cell>
          <cell r="AW2073">
            <v>53</v>
          </cell>
          <cell r="AX2073">
            <v>40</v>
          </cell>
          <cell r="AY2073">
            <v>33</v>
          </cell>
          <cell r="AZ2073">
            <v>26</v>
          </cell>
        </row>
        <row r="2074">
          <cell r="B2074">
            <v>36632</v>
          </cell>
          <cell r="C2074">
            <v>53</v>
          </cell>
          <cell r="D2074">
            <v>45</v>
          </cell>
          <cell r="E2074">
            <v>59</v>
          </cell>
          <cell r="F2074">
            <v>39</v>
          </cell>
          <cell r="G2074">
            <v>56</v>
          </cell>
          <cell r="H2074">
            <v>39</v>
          </cell>
          <cell r="I2074">
            <v>61</v>
          </cell>
          <cell r="J2074">
            <v>48</v>
          </cell>
          <cell r="K2074">
            <v>58</v>
          </cell>
          <cell r="L2074">
            <v>47</v>
          </cell>
          <cell r="M2074">
            <v>60</v>
          </cell>
          <cell r="N2074">
            <v>42</v>
          </cell>
          <cell r="O2074">
            <v>63</v>
          </cell>
          <cell r="P2074">
            <v>40</v>
          </cell>
          <cell r="Q2074">
            <v>61</v>
          </cell>
          <cell r="R2074">
            <v>43</v>
          </cell>
          <cell r="S2074">
            <v>64</v>
          </cell>
          <cell r="T2074">
            <v>39</v>
          </cell>
          <cell r="U2074">
            <v>64</v>
          </cell>
          <cell r="V2074">
            <v>32</v>
          </cell>
          <cell r="W2074">
            <v>64</v>
          </cell>
          <cell r="X2074">
            <v>26</v>
          </cell>
          <cell r="Y2074">
            <v>65</v>
          </cell>
          <cell r="Z2074">
            <v>28</v>
          </cell>
          <cell r="AA2074">
            <v>58</v>
          </cell>
          <cell r="AB2074">
            <v>17</v>
          </cell>
          <cell r="AC2074">
            <v>61</v>
          </cell>
          <cell r="AD2074">
            <v>20</v>
          </cell>
          <cell r="AE2074">
            <v>67</v>
          </cell>
          <cell r="AF2074">
            <v>52</v>
          </cell>
          <cell r="AG2074">
            <v>62</v>
          </cell>
          <cell r="AH2074">
            <v>54</v>
          </cell>
          <cell r="AI2074">
            <v>68</v>
          </cell>
          <cell r="AJ2074">
            <v>56</v>
          </cell>
          <cell r="AK2074">
            <v>69</v>
          </cell>
          <cell r="AL2074">
            <v>56</v>
          </cell>
          <cell r="AM2074">
            <v>65</v>
          </cell>
          <cell r="AN2074">
            <v>56</v>
          </cell>
          <cell r="AO2074">
            <v>65</v>
          </cell>
          <cell r="AP2074">
            <v>56</v>
          </cell>
          <cell r="AQ2074">
            <v>62</v>
          </cell>
          <cell r="AR2074">
            <v>44</v>
          </cell>
          <cell r="AS2074">
            <v>79</v>
          </cell>
          <cell r="AT2074">
            <v>62</v>
          </cell>
          <cell r="AU2074">
            <v>64</v>
          </cell>
          <cell r="AV2074">
            <v>49</v>
          </cell>
          <cell r="AW2074">
            <v>67</v>
          </cell>
          <cell r="AX2074">
            <v>39</v>
          </cell>
          <cell r="AY2074">
            <v>64</v>
          </cell>
          <cell r="AZ2074">
            <v>23</v>
          </cell>
        </row>
        <row r="2075">
          <cell r="B2075">
            <v>36633</v>
          </cell>
          <cell r="C2075">
            <v>62</v>
          </cell>
          <cell r="D2075">
            <v>43</v>
          </cell>
          <cell r="E2075">
            <v>67</v>
          </cell>
          <cell r="F2075">
            <v>36</v>
          </cell>
          <cell r="G2075">
            <v>63</v>
          </cell>
          <cell r="H2075">
            <v>43</v>
          </cell>
          <cell r="I2075">
            <v>70</v>
          </cell>
          <cell r="J2075">
            <v>45</v>
          </cell>
          <cell r="K2075">
            <v>69</v>
          </cell>
          <cell r="L2075">
            <v>45</v>
          </cell>
          <cell r="M2075">
            <v>67</v>
          </cell>
          <cell r="N2075">
            <v>49</v>
          </cell>
          <cell r="O2075">
            <v>64</v>
          </cell>
          <cell r="P2075">
            <v>45</v>
          </cell>
          <cell r="Q2075">
            <v>72</v>
          </cell>
          <cell r="R2075">
            <v>44</v>
          </cell>
          <cell r="S2075">
            <v>67</v>
          </cell>
          <cell r="T2075">
            <v>38</v>
          </cell>
          <cell r="U2075">
            <v>64</v>
          </cell>
          <cell r="V2075">
            <v>32</v>
          </cell>
          <cell r="W2075">
            <v>69</v>
          </cell>
          <cell r="X2075">
            <v>43</v>
          </cell>
          <cell r="Y2075">
            <v>70</v>
          </cell>
          <cell r="Z2075">
            <v>42</v>
          </cell>
          <cell r="AA2075">
            <v>67</v>
          </cell>
          <cell r="AB2075">
            <v>37</v>
          </cell>
          <cell r="AC2075">
            <v>70</v>
          </cell>
          <cell r="AD2075">
            <v>32</v>
          </cell>
          <cell r="AE2075">
            <v>56</v>
          </cell>
          <cell r="AF2075">
            <v>48</v>
          </cell>
          <cell r="AG2075">
            <v>63</v>
          </cell>
          <cell r="AH2075">
            <v>51</v>
          </cell>
          <cell r="AI2075">
            <v>63</v>
          </cell>
          <cell r="AJ2075">
            <v>53</v>
          </cell>
          <cell r="AK2075">
            <v>60</v>
          </cell>
          <cell r="AL2075">
            <v>49</v>
          </cell>
          <cell r="AM2075">
            <v>60</v>
          </cell>
          <cell r="AN2075">
            <v>54</v>
          </cell>
          <cell r="AO2075">
            <v>65</v>
          </cell>
          <cell r="AP2075">
            <v>55</v>
          </cell>
          <cell r="AQ2075">
            <v>57</v>
          </cell>
          <cell r="AR2075">
            <v>39</v>
          </cell>
          <cell r="AS2075">
            <v>79</v>
          </cell>
          <cell r="AT2075">
            <v>55</v>
          </cell>
          <cell r="AU2075">
            <v>72</v>
          </cell>
          <cell r="AV2075">
            <v>54</v>
          </cell>
          <cell r="AW2075">
            <v>77</v>
          </cell>
          <cell r="AX2075">
            <v>47</v>
          </cell>
          <cell r="AY2075">
            <v>77</v>
          </cell>
          <cell r="AZ2075">
            <v>37</v>
          </cell>
        </row>
        <row r="2076">
          <cell r="B2076">
            <v>36634</v>
          </cell>
          <cell r="C2076">
            <v>63</v>
          </cell>
          <cell r="D2076">
            <v>43</v>
          </cell>
          <cell r="E2076">
            <v>74</v>
          </cell>
          <cell r="F2076">
            <v>38</v>
          </cell>
          <cell r="G2076">
            <v>67</v>
          </cell>
          <cell r="H2076">
            <v>40</v>
          </cell>
          <cell r="I2076">
            <v>66</v>
          </cell>
          <cell r="J2076">
            <v>48</v>
          </cell>
          <cell r="K2076">
            <v>62</v>
          </cell>
          <cell r="L2076">
            <v>40</v>
          </cell>
          <cell r="M2076">
            <v>59</v>
          </cell>
          <cell r="N2076">
            <v>44</v>
          </cell>
          <cell r="O2076">
            <v>46</v>
          </cell>
          <cell r="P2076">
            <v>38</v>
          </cell>
          <cell r="Q2076">
            <v>66</v>
          </cell>
          <cell r="R2076">
            <v>48</v>
          </cell>
          <cell r="S2076">
            <v>56</v>
          </cell>
          <cell r="T2076">
            <v>42</v>
          </cell>
          <cell r="U2076">
            <v>66</v>
          </cell>
          <cell r="V2076">
            <v>40</v>
          </cell>
          <cell r="W2076">
            <v>65</v>
          </cell>
          <cell r="X2076">
            <v>37</v>
          </cell>
          <cell r="Y2076">
            <v>53</v>
          </cell>
          <cell r="Z2076">
            <v>40</v>
          </cell>
          <cell r="AA2076">
            <v>67</v>
          </cell>
          <cell r="AB2076">
            <v>39</v>
          </cell>
          <cell r="AC2076">
            <v>74</v>
          </cell>
          <cell r="AD2076">
            <v>36</v>
          </cell>
          <cell r="AE2076">
            <v>65</v>
          </cell>
          <cell r="AF2076">
            <v>42</v>
          </cell>
          <cell r="AG2076">
            <v>63</v>
          </cell>
          <cell r="AH2076">
            <v>48</v>
          </cell>
          <cell r="AI2076">
            <v>67</v>
          </cell>
          <cell r="AJ2076">
            <v>51</v>
          </cell>
          <cell r="AK2076">
            <v>66</v>
          </cell>
          <cell r="AL2076">
            <v>44</v>
          </cell>
          <cell r="AM2076">
            <v>62</v>
          </cell>
          <cell r="AN2076">
            <v>51</v>
          </cell>
          <cell r="AO2076">
            <v>65</v>
          </cell>
          <cell r="AP2076">
            <v>56</v>
          </cell>
          <cell r="AQ2076">
            <v>51</v>
          </cell>
          <cell r="AR2076">
            <v>39</v>
          </cell>
          <cell r="AS2076">
            <v>64</v>
          </cell>
          <cell r="AT2076">
            <v>50</v>
          </cell>
          <cell r="AU2076">
            <v>57</v>
          </cell>
          <cell r="AV2076">
            <v>41</v>
          </cell>
          <cell r="AW2076">
            <v>71</v>
          </cell>
          <cell r="AX2076">
            <v>41</v>
          </cell>
          <cell r="AY2076">
            <v>80</v>
          </cell>
          <cell r="AZ2076">
            <v>46</v>
          </cell>
        </row>
        <row r="2077">
          <cell r="B2077">
            <v>36635</v>
          </cell>
          <cell r="C2077">
            <v>60</v>
          </cell>
          <cell r="D2077">
            <v>46</v>
          </cell>
          <cell r="E2077">
            <v>71</v>
          </cell>
          <cell r="F2077">
            <v>36</v>
          </cell>
          <cell r="G2077">
            <v>60</v>
          </cell>
          <cell r="H2077">
            <v>41</v>
          </cell>
          <cell r="I2077">
            <v>63</v>
          </cell>
          <cell r="J2077">
            <v>43</v>
          </cell>
          <cell r="K2077">
            <v>60</v>
          </cell>
          <cell r="L2077">
            <v>42</v>
          </cell>
          <cell r="M2077">
            <v>57</v>
          </cell>
          <cell r="N2077">
            <v>42</v>
          </cell>
          <cell r="O2077">
            <v>56</v>
          </cell>
          <cell r="P2077">
            <v>43</v>
          </cell>
          <cell r="Q2077">
            <v>67</v>
          </cell>
          <cell r="R2077">
            <v>46</v>
          </cell>
          <cell r="S2077">
            <v>57</v>
          </cell>
          <cell r="T2077">
            <v>41</v>
          </cell>
          <cell r="U2077">
            <v>69</v>
          </cell>
          <cell r="V2077">
            <v>35</v>
          </cell>
          <cell r="W2077">
            <v>70</v>
          </cell>
          <cell r="X2077">
            <v>32</v>
          </cell>
          <cell r="Y2077">
            <v>59</v>
          </cell>
          <cell r="Z2077">
            <v>41</v>
          </cell>
          <cell r="AA2077">
            <v>50</v>
          </cell>
          <cell r="AB2077">
            <v>30</v>
          </cell>
          <cell r="AC2077">
            <v>43</v>
          </cell>
          <cell r="AD2077">
            <v>30</v>
          </cell>
          <cell r="AE2077">
            <v>68</v>
          </cell>
          <cell r="AF2077">
            <v>43</v>
          </cell>
          <cell r="AG2077">
            <v>64</v>
          </cell>
          <cell r="AH2077">
            <v>47</v>
          </cell>
          <cell r="AI2077">
            <v>70</v>
          </cell>
          <cell r="AJ2077">
            <v>49</v>
          </cell>
          <cell r="AK2077">
            <v>70</v>
          </cell>
          <cell r="AL2077">
            <v>45</v>
          </cell>
          <cell r="AM2077">
            <v>63</v>
          </cell>
          <cell r="AN2077">
            <v>50</v>
          </cell>
          <cell r="AO2077">
            <v>65</v>
          </cell>
          <cell r="AP2077">
            <v>54</v>
          </cell>
          <cell r="AQ2077">
            <v>63</v>
          </cell>
          <cell r="AR2077">
            <v>40</v>
          </cell>
          <cell r="AS2077">
            <v>74</v>
          </cell>
          <cell r="AT2077">
            <v>48</v>
          </cell>
          <cell r="AU2077">
            <v>55</v>
          </cell>
          <cell r="AV2077">
            <v>42</v>
          </cell>
          <cell r="AW2077">
            <v>56</v>
          </cell>
          <cell r="AX2077">
            <v>31</v>
          </cell>
          <cell r="AY2077">
            <v>56</v>
          </cell>
          <cell r="AZ2077">
            <v>38</v>
          </cell>
        </row>
        <row r="2078">
          <cell r="B2078">
            <v>36636</v>
          </cell>
          <cell r="C2078">
            <v>64</v>
          </cell>
          <cell r="D2078">
            <v>48</v>
          </cell>
          <cell r="E2078">
            <v>71</v>
          </cell>
          <cell r="F2078">
            <v>48</v>
          </cell>
          <cell r="G2078">
            <v>60</v>
          </cell>
          <cell r="H2078">
            <v>41</v>
          </cell>
          <cell r="I2078">
            <v>63</v>
          </cell>
          <cell r="J2078">
            <v>43</v>
          </cell>
          <cell r="K2078">
            <v>69</v>
          </cell>
          <cell r="L2078">
            <v>42</v>
          </cell>
          <cell r="M2078">
            <v>69</v>
          </cell>
          <cell r="N2078">
            <v>43</v>
          </cell>
          <cell r="O2078">
            <v>71</v>
          </cell>
          <cell r="P2078">
            <v>44</v>
          </cell>
          <cell r="Q2078">
            <v>71</v>
          </cell>
          <cell r="R2078">
            <v>51</v>
          </cell>
          <cell r="S2078">
            <v>57</v>
          </cell>
          <cell r="T2078">
            <v>41</v>
          </cell>
          <cell r="U2078">
            <v>69</v>
          </cell>
          <cell r="V2078">
            <v>44</v>
          </cell>
          <cell r="W2078">
            <v>70</v>
          </cell>
          <cell r="X2078">
            <v>32</v>
          </cell>
          <cell r="Y2078">
            <v>71</v>
          </cell>
          <cell r="Z2078">
            <v>40</v>
          </cell>
          <cell r="AA2078">
            <v>50</v>
          </cell>
          <cell r="AB2078">
            <v>30</v>
          </cell>
          <cell r="AC2078">
            <v>43</v>
          </cell>
          <cell r="AD2078">
            <v>30</v>
          </cell>
          <cell r="AE2078">
            <v>68</v>
          </cell>
          <cell r="AF2078">
            <v>43</v>
          </cell>
          <cell r="AG2078">
            <v>66</v>
          </cell>
          <cell r="AH2078">
            <v>52</v>
          </cell>
          <cell r="AI2078">
            <v>70</v>
          </cell>
          <cell r="AJ2078">
            <v>51</v>
          </cell>
          <cell r="AK2078">
            <v>74</v>
          </cell>
          <cell r="AL2078">
            <v>52</v>
          </cell>
          <cell r="AM2078">
            <v>63</v>
          </cell>
          <cell r="AN2078">
            <v>50</v>
          </cell>
          <cell r="AO2078">
            <v>65</v>
          </cell>
          <cell r="AP2078">
            <v>54</v>
          </cell>
          <cell r="AQ2078">
            <v>68</v>
          </cell>
          <cell r="AR2078">
            <v>49</v>
          </cell>
          <cell r="AS2078">
            <v>74</v>
          </cell>
          <cell r="AT2078">
            <v>48</v>
          </cell>
          <cell r="AU2078">
            <v>67</v>
          </cell>
          <cell r="AV2078">
            <v>39</v>
          </cell>
          <cell r="AW2078">
            <v>56</v>
          </cell>
          <cell r="AX2078">
            <v>31</v>
          </cell>
          <cell r="AY2078">
            <v>56</v>
          </cell>
          <cell r="AZ2078">
            <v>38</v>
          </cell>
        </row>
        <row r="2079">
          <cell r="B2079">
            <v>36637</v>
          </cell>
          <cell r="C2079">
            <v>54</v>
          </cell>
          <cell r="D2079">
            <v>44</v>
          </cell>
          <cell r="E2079">
            <v>62</v>
          </cell>
          <cell r="F2079">
            <v>35</v>
          </cell>
          <cell r="G2079">
            <v>58</v>
          </cell>
          <cell r="H2079">
            <v>38</v>
          </cell>
          <cell r="I2079">
            <v>59</v>
          </cell>
          <cell r="J2079">
            <v>44</v>
          </cell>
          <cell r="K2079">
            <v>55</v>
          </cell>
          <cell r="L2079">
            <v>38</v>
          </cell>
          <cell r="M2079">
            <v>59</v>
          </cell>
          <cell r="N2079">
            <v>43</v>
          </cell>
          <cell r="O2079">
            <v>62</v>
          </cell>
          <cell r="P2079">
            <v>48</v>
          </cell>
          <cell r="Q2079">
            <v>64</v>
          </cell>
          <cell r="R2079">
            <v>46</v>
          </cell>
          <cell r="S2079">
            <v>68</v>
          </cell>
          <cell r="T2079">
            <v>41</v>
          </cell>
          <cell r="U2079">
            <v>67</v>
          </cell>
          <cell r="V2079">
            <v>45</v>
          </cell>
          <cell r="W2079">
            <v>73</v>
          </cell>
          <cell r="X2079">
            <v>40</v>
          </cell>
          <cell r="Y2079">
            <v>75</v>
          </cell>
          <cell r="Z2079">
            <v>44</v>
          </cell>
          <cell r="AA2079">
            <v>64</v>
          </cell>
          <cell r="AB2079">
            <v>40</v>
          </cell>
          <cell r="AC2079">
            <v>69</v>
          </cell>
          <cell r="AD2079">
            <v>38</v>
          </cell>
          <cell r="AE2079">
            <v>69</v>
          </cell>
          <cell r="AF2079">
            <v>49</v>
          </cell>
          <cell r="AG2079">
            <v>62</v>
          </cell>
          <cell r="AH2079">
            <v>52</v>
          </cell>
          <cell r="AI2079">
            <v>67</v>
          </cell>
          <cell r="AJ2079">
            <v>56</v>
          </cell>
          <cell r="AK2079">
            <v>71</v>
          </cell>
          <cell r="AL2079">
            <v>49</v>
          </cell>
          <cell r="AM2079">
            <v>64</v>
          </cell>
          <cell r="AN2079">
            <v>56</v>
          </cell>
          <cell r="AO2079">
            <v>64</v>
          </cell>
          <cell r="AP2079">
            <v>58</v>
          </cell>
          <cell r="AQ2079">
            <v>66</v>
          </cell>
          <cell r="AR2079">
            <v>42</v>
          </cell>
          <cell r="AS2079">
            <v>83</v>
          </cell>
          <cell r="AT2079">
            <v>60</v>
          </cell>
          <cell r="AU2079">
            <v>69</v>
          </cell>
          <cell r="AV2079">
            <v>50</v>
          </cell>
          <cell r="AW2079">
            <v>66</v>
          </cell>
          <cell r="AX2079">
            <v>44</v>
          </cell>
          <cell r="AY2079">
            <v>72</v>
          </cell>
          <cell r="AZ2079">
            <v>44</v>
          </cell>
        </row>
        <row r="2080">
          <cell r="B2080">
            <v>36638</v>
          </cell>
          <cell r="C2080">
            <v>54</v>
          </cell>
          <cell r="D2080">
            <v>44</v>
          </cell>
          <cell r="E2080">
            <v>62</v>
          </cell>
          <cell r="F2080">
            <v>35</v>
          </cell>
          <cell r="G2080">
            <v>58</v>
          </cell>
          <cell r="H2080">
            <v>38</v>
          </cell>
          <cell r="I2080">
            <v>59</v>
          </cell>
          <cell r="J2080">
            <v>44</v>
          </cell>
          <cell r="K2080">
            <v>55</v>
          </cell>
          <cell r="L2080">
            <v>38</v>
          </cell>
          <cell r="M2080">
            <v>59</v>
          </cell>
          <cell r="N2080">
            <v>43</v>
          </cell>
          <cell r="O2080">
            <v>62</v>
          </cell>
          <cell r="P2080">
            <v>48</v>
          </cell>
          <cell r="Q2080">
            <v>64</v>
          </cell>
          <cell r="R2080">
            <v>46</v>
          </cell>
          <cell r="S2080">
            <v>68</v>
          </cell>
          <cell r="T2080">
            <v>41</v>
          </cell>
          <cell r="U2080">
            <v>67</v>
          </cell>
          <cell r="V2080">
            <v>45</v>
          </cell>
          <cell r="W2080">
            <v>73</v>
          </cell>
          <cell r="X2080">
            <v>40</v>
          </cell>
          <cell r="Y2080">
            <v>75</v>
          </cell>
          <cell r="Z2080">
            <v>44</v>
          </cell>
          <cell r="AA2080">
            <v>64</v>
          </cell>
          <cell r="AB2080">
            <v>40</v>
          </cell>
          <cell r="AC2080">
            <v>69</v>
          </cell>
          <cell r="AD2080">
            <v>38</v>
          </cell>
          <cell r="AE2080">
            <v>69</v>
          </cell>
          <cell r="AF2080">
            <v>49</v>
          </cell>
          <cell r="AG2080">
            <v>62</v>
          </cell>
          <cell r="AH2080">
            <v>52</v>
          </cell>
          <cell r="AI2080">
            <v>67</v>
          </cell>
          <cell r="AJ2080">
            <v>56</v>
          </cell>
          <cell r="AK2080">
            <v>71</v>
          </cell>
          <cell r="AL2080">
            <v>49</v>
          </cell>
          <cell r="AM2080">
            <v>64</v>
          </cell>
          <cell r="AN2080">
            <v>56</v>
          </cell>
          <cell r="AO2080">
            <v>64</v>
          </cell>
          <cell r="AP2080">
            <v>58</v>
          </cell>
          <cell r="AQ2080">
            <v>66</v>
          </cell>
          <cell r="AR2080">
            <v>42</v>
          </cell>
          <cell r="AS2080">
            <v>83</v>
          </cell>
          <cell r="AT2080">
            <v>60</v>
          </cell>
          <cell r="AU2080">
            <v>69</v>
          </cell>
          <cell r="AV2080">
            <v>50</v>
          </cell>
          <cell r="AW2080">
            <v>66</v>
          </cell>
          <cell r="AX2080">
            <v>44</v>
          </cell>
          <cell r="AY2080">
            <v>72</v>
          </cell>
          <cell r="AZ2080">
            <v>44</v>
          </cell>
        </row>
        <row r="2081">
          <cell r="B2081">
            <v>36639</v>
          </cell>
          <cell r="C2081">
            <v>52</v>
          </cell>
          <cell r="D2081">
            <v>37</v>
          </cell>
          <cell r="E2081">
            <v>61</v>
          </cell>
          <cell r="F2081">
            <v>30</v>
          </cell>
          <cell r="G2081">
            <v>53</v>
          </cell>
          <cell r="H2081">
            <v>33</v>
          </cell>
          <cell r="I2081">
            <v>53</v>
          </cell>
          <cell r="J2081">
            <v>36</v>
          </cell>
          <cell r="K2081">
            <v>53</v>
          </cell>
          <cell r="L2081">
            <v>32</v>
          </cell>
          <cell r="M2081">
            <v>54</v>
          </cell>
          <cell r="N2081">
            <v>32</v>
          </cell>
          <cell r="O2081">
            <v>59</v>
          </cell>
          <cell r="P2081">
            <v>42</v>
          </cell>
          <cell r="Q2081">
            <v>57</v>
          </cell>
          <cell r="R2081">
            <v>38</v>
          </cell>
          <cell r="S2081">
            <v>58</v>
          </cell>
          <cell r="T2081">
            <v>42</v>
          </cell>
          <cell r="U2081">
            <v>56</v>
          </cell>
          <cell r="V2081">
            <v>40</v>
          </cell>
          <cell r="W2081">
            <v>59</v>
          </cell>
          <cell r="X2081">
            <v>34</v>
          </cell>
          <cell r="Y2081">
            <v>58</v>
          </cell>
          <cell r="Z2081">
            <v>44</v>
          </cell>
          <cell r="AA2081">
            <v>60</v>
          </cell>
          <cell r="AB2081">
            <v>41</v>
          </cell>
          <cell r="AC2081">
            <v>59</v>
          </cell>
          <cell r="AD2081">
            <v>42</v>
          </cell>
          <cell r="AE2081">
            <v>69</v>
          </cell>
          <cell r="AF2081">
            <v>43</v>
          </cell>
          <cell r="AG2081">
            <v>62</v>
          </cell>
          <cell r="AH2081">
            <v>50</v>
          </cell>
          <cell r="AI2081">
            <v>68</v>
          </cell>
          <cell r="AJ2081">
            <v>55</v>
          </cell>
          <cell r="AK2081">
            <v>71</v>
          </cell>
          <cell r="AL2081">
            <v>48</v>
          </cell>
          <cell r="AM2081">
            <v>64</v>
          </cell>
          <cell r="AN2081">
            <v>54</v>
          </cell>
          <cell r="AO2081">
            <v>66</v>
          </cell>
          <cell r="AP2081">
            <v>58</v>
          </cell>
          <cell r="AQ2081">
            <v>64</v>
          </cell>
          <cell r="AR2081">
            <v>34</v>
          </cell>
          <cell r="AS2081">
            <v>85</v>
          </cell>
          <cell r="AT2081">
            <v>59</v>
          </cell>
          <cell r="AU2081">
            <v>62</v>
          </cell>
          <cell r="AV2081">
            <v>45</v>
          </cell>
          <cell r="AW2081">
            <v>71</v>
          </cell>
          <cell r="AX2081">
            <v>41</v>
          </cell>
          <cell r="AY2081">
            <v>64</v>
          </cell>
          <cell r="AZ2081">
            <v>45</v>
          </cell>
        </row>
        <row r="2082">
          <cell r="B2082">
            <v>36640</v>
          </cell>
          <cell r="C2082">
            <v>55</v>
          </cell>
          <cell r="D2082">
            <v>35</v>
          </cell>
          <cell r="E2082">
            <v>57</v>
          </cell>
          <cell r="F2082">
            <v>24</v>
          </cell>
          <cell r="G2082">
            <v>50</v>
          </cell>
          <cell r="H2082">
            <v>30</v>
          </cell>
          <cell r="I2082">
            <v>58</v>
          </cell>
          <cell r="J2082">
            <v>33</v>
          </cell>
          <cell r="K2082">
            <v>53</v>
          </cell>
          <cell r="L2082">
            <v>30</v>
          </cell>
          <cell r="M2082">
            <v>53</v>
          </cell>
          <cell r="N2082">
            <v>31</v>
          </cell>
          <cell r="O2082">
            <v>63</v>
          </cell>
          <cell r="P2082">
            <v>34</v>
          </cell>
          <cell r="Q2082">
            <v>58</v>
          </cell>
          <cell r="R2082">
            <v>33</v>
          </cell>
          <cell r="S2082">
            <v>56</v>
          </cell>
          <cell r="T2082">
            <v>34</v>
          </cell>
          <cell r="U2082">
            <v>53</v>
          </cell>
          <cell r="V2082">
            <v>34</v>
          </cell>
          <cell r="W2082">
            <v>57</v>
          </cell>
          <cell r="X2082">
            <v>27</v>
          </cell>
          <cell r="Y2082">
            <v>56</v>
          </cell>
          <cell r="Z2082">
            <v>39</v>
          </cell>
          <cell r="AA2082">
            <v>54</v>
          </cell>
          <cell r="AB2082">
            <v>26</v>
          </cell>
          <cell r="AC2082">
            <v>54</v>
          </cell>
          <cell r="AD2082">
            <v>33</v>
          </cell>
          <cell r="AE2082">
            <v>76</v>
          </cell>
          <cell r="AF2082">
            <v>45</v>
          </cell>
          <cell r="AG2082">
            <v>65</v>
          </cell>
          <cell r="AH2082">
            <v>47</v>
          </cell>
          <cell r="AI2082">
            <v>78</v>
          </cell>
          <cell r="AJ2082">
            <v>53</v>
          </cell>
          <cell r="AK2082">
            <v>75</v>
          </cell>
          <cell r="AL2082">
            <v>47</v>
          </cell>
          <cell r="AM2082">
            <v>68</v>
          </cell>
          <cell r="AN2082">
            <v>54</v>
          </cell>
          <cell r="AO2082">
            <v>67</v>
          </cell>
          <cell r="AP2082">
            <v>57</v>
          </cell>
          <cell r="AQ2082">
            <v>71</v>
          </cell>
          <cell r="AR2082">
            <v>35</v>
          </cell>
          <cell r="AS2082">
            <v>83</v>
          </cell>
          <cell r="AT2082">
            <v>66</v>
          </cell>
          <cell r="AU2082">
            <v>56</v>
          </cell>
          <cell r="AV2082">
            <v>41</v>
          </cell>
          <cell r="AW2082">
            <v>67</v>
          </cell>
          <cell r="AX2082">
            <v>40</v>
          </cell>
          <cell r="AY2082">
            <v>68</v>
          </cell>
          <cell r="AZ2082">
            <v>37</v>
          </cell>
        </row>
        <row r="2083">
          <cell r="B2083">
            <v>36641</v>
          </cell>
          <cell r="C2083">
            <v>53</v>
          </cell>
          <cell r="D2083">
            <v>43</v>
          </cell>
          <cell r="E2083">
            <v>60</v>
          </cell>
          <cell r="F2083">
            <v>35</v>
          </cell>
          <cell r="G2083">
            <v>52</v>
          </cell>
          <cell r="H2083">
            <v>33</v>
          </cell>
          <cell r="I2083">
            <v>58</v>
          </cell>
          <cell r="J2083">
            <v>44</v>
          </cell>
          <cell r="K2083">
            <v>58</v>
          </cell>
          <cell r="L2083">
            <v>38</v>
          </cell>
          <cell r="M2083">
            <v>58</v>
          </cell>
          <cell r="N2083">
            <v>37</v>
          </cell>
          <cell r="O2083">
            <v>61</v>
          </cell>
          <cell r="P2083">
            <v>44</v>
          </cell>
          <cell r="Q2083">
            <v>62</v>
          </cell>
          <cell r="R2083">
            <v>48</v>
          </cell>
          <cell r="S2083">
            <v>69</v>
          </cell>
          <cell r="T2083">
            <v>33</v>
          </cell>
          <cell r="U2083">
            <v>56</v>
          </cell>
          <cell r="V2083">
            <v>31</v>
          </cell>
          <cell r="W2083">
            <v>56</v>
          </cell>
          <cell r="X2083">
            <v>26</v>
          </cell>
          <cell r="Y2083">
            <v>62</v>
          </cell>
          <cell r="Z2083">
            <v>34</v>
          </cell>
          <cell r="AA2083">
            <v>64</v>
          </cell>
          <cell r="AB2083">
            <v>29</v>
          </cell>
          <cell r="AC2083">
            <v>62</v>
          </cell>
          <cell r="AD2083">
            <v>30</v>
          </cell>
          <cell r="AE2083">
            <v>79</v>
          </cell>
          <cell r="AF2083">
            <v>48</v>
          </cell>
          <cell r="AG2083">
            <v>64</v>
          </cell>
          <cell r="AH2083">
            <v>51</v>
          </cell>
          <cell r="AI2083">
            <v>83</v>
          </cell>
          <cell r="AJ2083">
            <v>58</v>
          </cell>
          <cell r="AK2083">
            <v>79</v>
          </cell>
          <cell r="AL2083">
            <v>50</v>
          </cell>
          <cell r="AM2083">
            <v>70</v>
          </cell>
          <cell r="AN2083">
            <v>57</v>
          </cell>
          <cell r="AO2083">
            <v>73</v>
          </cell>
          <cell r="AP2083">
            <v>58</v>
          </cell>
          <cell r="AQ2083">
            <v>72</v>
          </cell>
          <cell r="AR2083">
            <v>44</v>
          </cell>
          <cell r="AS2083">
            <v>91</v>
          </cell>
          <cell r="AT2083">
            <v>59</v>
          </cell>
          <cell r="AU2083">
            <v>72</v>
          </cell>
          <cell r="AV2083">
            <v>42</v>
          </cell>
          <cell r="AW2083">
            <v>75</v>
          </cell>
          <cell r="AX2083">
            <v>34</v>
          </cell>
          <cell r="AY2083">
            <v>68</v>
          </cell>
          <cell r="AZ2083">
            <v>26</v>
          </cell>
        </row>
        <row r="2084">
          <cell r="B2084">
            <v>36642</v>
          </cell>
          <cell r="C2084">
            <v>62</v>
          </cell>
          <cell r="D2084">
            <v>41</v>
          </cell>
          <cell r="E2084">
            <v>65</v>
          </cell>
          <cell r="F2084">
            <v>30</v>
          </cell>
          <cell r="G2084">
            <v>59</v>
          </cell>
          <cell r="H2084">
            <v>32</v>
          </cell>
          <cell r="I2084">
            <v>69</v>
          </cell>
          <cell r="J2084">
            <v>40</v>
          </cell>
          <cell r="K2084">
            <v>68</v>
          </cell>
          <cell r="L2084">
            <v>38</v>
          </cell>
          <cell r="M2084">
            <v>69</v>
          </cell>
          <cell r="N2084">
            <v>34</v>
          </cell>
          <cell r="O2084">
            <v>76</v>
          </cell>
          <cell r="P2084">
            <v>41</v>
          </cell>
          <cell r="Q2084">
            <v>70</v>
          </cell>
          <cell r="R2084">
            <v>37</v>
          </cell>
          <cell r="S2084">
            <v>64</v>
          </cell>
          <cell r="T2084">
            <v>40</v>
          </cell>
          <cell r="U2084">
            <v>61</v>
          </cell>
          <cell r="V2084">
            <v>37</v>
          </cell>
          <cell r="W2084">
            <v>61</v>
          </cell>
          <cell r="X2084">
            <v>29</v>
          </cell>
          <cell r="Y2084">
            <v>61</v>
          </cell>
          <cell r="Z2084">
            <v>44</v>
          </cell>
          <cell r="AA2084">
            <v>63</v>
          </cell>
          <cell r="AB2084">
            <v>38</v>
          </cell>
          <cell r="AC2084">
            <v>68</v>
          </cell>
          <cell r="AD2084">
            <v>34</v>
          </cell>
          <cell r="AE2084">
            <v>83</v>
          </cell>
          <cell r="AF2084">
            <v>48</v>
          </cell>
          <cell r="AG2084">
            <v>77</v>
          </cell>
          <cell r="AH2084">
            <v>49</v>
          </cell>
          <cell r="AI2084">
            <v>86</v>
          </cell>
          <cell r="AJ2084">
            <v>59</v>
          </cell>
          <cell r="AK2084">
            <v>84</v>
          </cell>
          <cell r="AL2084">
            <v>54</v>
          </cell>
          <cell r="AM2084">
            <v>80</v>
          </cell>
          <cell r="AN2084">
            <v>57</v>
          </cell>
          <cell r="AO2084">
            <v>78</v>
          </cell>
          <cell r="AP2084">
            <v>60</v>
          </cell>
          <cell r="AQ2084">
            <v>82</v>
          </cell>
          <cell r="AR2084">
            <v>41</v>
          </cell>
          <cell r="AS2084">
            <v>95</v>
          </cell>
          <cell r="AT2084">
            <v>63</v>
          </cell>
          <cell r="AU2084">
            <v>72</v>
          </cell>
          <cell r="AV2084">
            <v>47</v>
          </cell>
          <cell r="AW2084">
            <v>80</v>
          </cell>
          <cell r="AX2084">
            <v>43</v>
          </cell>
          <cell r="AY2084">
            <v>75</v>
          </cell>
          <cell r="AZ2084">
            <v>37</v>
          </cell>
        </row>
        <row r="2085">
          <cell r="B2085">
            <v>36643</v>
          </cell>
          <cell r="C2085">
            <v>61</v>
          </cell>
          <cell r="D2085">
            <v>42</v>
          </cell>
          <cell r="E2085">
            <v>66</v>
          </cell>
          <cell r="F2085">
            <v>41</v>
          </cell>
          <cell r="G2085">
            <v>74</v>
          </cell>
          <cell r="H2085">
            <v>42</v>
          </cell>
          <cell r="I2085">
            <v>63</v>
          </cell>
          <cell r="J2085">
            <v>42</v>
          </cell>
          <cell r="K2085">
            <v>61</v>
          </cell>
          <cell r="L2085">
            <v>41</v>
          </cell>
          <cell r="M2085">
            <v>59</v>
          </cell>
          <cell r="N2085">
            <v>42</v>
          </cell>
          <cell r="O2085">
            <v>65</v>
          </cell>
          <cell r="P2085">
            <v>40</v>
          </cell>
          <cell r="Q2085">
            <v>87</v>
          </cell>
          <cell r="R2085">
            <v>49</v>
          </cell>
          <cell r="S2085">
            <v>84</v>
          </cell>
          <cell r="T2085">
            <v>33</v>
          </cell>
          <cell r="U2085">
            <v>75</v>
          </cell>
          <cell r="V2085">
            <v>34</v>
          </cell>
          <cell r="W2085">
            <v>73</v>
          </cell>
          <cell r="X2085">
            <v>34</v>
          </cell>
          <cell r="Y2085">
            <v>68</v>
          </cell>
          <cell r="Z2085">
            <v>35</v>
          </cell>
          <cell r="AA2085">
            <v>64</v>
          </cell>
          <cell r="AB2085">
            <v>28</v>
          </cell>
          <cell r="AC2085">
            <v>62</v>
          </cell>
          <cell r="AD2085">
            <v>39</v>
          </cell>
          <cell r="AE2085">
            <v>71</v>
          </cell>
          <cell r="AF2085">
            <v>51</v>
          </cell>
          <cell r="AG2085">
            <v>65</v>
          </cell>
          <cell r="AH2085">
            <v>52</v>
          </cell>
          <cell r="AI2085">
            <v>70</v>
          </cell>
          <cell r="AJ2085">
            <v>61</v>
          </cell>
          <cell r="AK2085">
            <v>85</v>
          </cell>
          <cell r="AL2085">
            <v>56</v>
          </cell>
          <cell r="AM2085">
            <v>69</v>
          </cell>
          <cell r="AN2085">
            <v>58</v>
          </cell>
          <cell r="AO2085">
            <v>65</v>
          </cell>
          <cell r="AP2085">
            <v>59</v>
          </cell>
          <cell r="AQ2085">
            <v>79</v>
          </cell>
          <cell r="AR2085">
            <v>45</v>
          </cell>
          <cell r="AS2085">
            <v>99</v>
          </cell>
          <cell r="AT2085">
            <v>66</v>
          </cell>
          <cell r="AU2085">
            <v>85</v>
          </cell>
          <cell r="AV2085">
            <v>47</v>
          </cell>
          <cell r="AW2085">
            <v>86</v>
          </cell>
          <cell r="AX2085">
            <v>47</v>
          </cell>
          <cell r="AY2085">
            <v>65</v>
          </cell>
          <cell r="AZ2085">
            <v>36</v>
          </cell>
        </row>
        <row r="2086">
          <cell r="B2086">
            <v>36644</v>
          </cell>
          <cell r="C2086">
            <v>61</v>
          </cell>
          <cell r="D2086">
            <v>42</v>
          </cell>
          <cell r="E2086">
            <v>66</v>
          </cell>
          <cell r="F2086">
            <v>41</v>
          </cell>
          <cell r="G2086">
            <v>74</v>
          </cell>
          <cell r="H2086">
            <v>42</v>
          </cell>
          <cell r="I2086">
            <v>63</v>
          </cell>
          <cell r="J2086">
            <v>42</v>
          </cell>
          <cell r="K2086">
            <v>61</v>
          </cell>
          <cell r="L2086">
            <v>41</v>
          </cell>
          <cell r="M2086">
            <v>59</v>
          </cell>
          <cell r="N2086">
            <v>42</v>
          </cell>
          <cell r="O2086">
            <v>65</v>
          </cell>
          <cell r="P2086">
            <v>40</v>
          </cell>
          <cell r="Q2086">
            <v>87</v>
          </cell>
          <cell r="R2086">
            <v>49</v>
          </cell>
          <cell r="S2086">
            <v>84</v>
          </cell>
          <cell r="T2086">
            <v>33</v>
          </cell>
          <cell r="U2086">
            <v>75</v>
          </cell>
          <cell r="V2086">
            <v>34</v>
          </cell>
          <cell r="W2086">
            <v>73</v>
          </cell>
          <cell r="X2086">
            <v>34</v>
          </cell>
          <cell r="Y2086">
            <v>68</v>
          </cell>
          <cell r="Z2086">
            <v>35</v>
          </cell>
          <cell r="AA2086">
            <v>64</v>
          </cell>
          <cell r="AB2086">
            <v>28</v>
          </cell>
          <cell r="AC2086">
            <v>62</v>
          </cell>
          <cell r="AD2086">
            <v>39</v>
          </cell>
          <cell r="AE2086">
            <v>71</v>
          </cell>
          <cell r="AF2086">
            <v>51</v>
          </cell>
          <cell r="AG2086">
            <v>65</v>
          </cell>
          <cell r="AH2086">
            <v>52</v>
          </cell>
          <cell r="AI2086">
            <v>70</v>
          </cell>
          <cell r="AJ2086">
            <v>61</v>
          </cell>
          <cell r="AK2086">
            <v>85</v>
          </cell>
          <cell r="AL2086">
            <v>56</v>
          </cell>
          <cell r="AM2086">
            <v>69</v>
          </cell>
          <cell r="AN2086">
            <v>58</v>
          </cell>
          <cell r="AO2086">
            <v>65</v>
          </cell>
          <cell r="AP2086">
            <v>59</v>
          </cell>
          <cell r="AQ2086">
            <v>79</v>
          </cell>
          <cell r="AR2086">
            <v>45</v>
          </cell>
          <cell r="AS2086">
            <v>99</v>
          </cell>
          <cell r="AT2086">
            <v>66</v>
          </cell>
          <cell r="AU2086">
            <v>85</v>
          </cell>
          <cell r="AV2086">
            <v>47</v>
          </cell>
          <cell r="AW2086">
            <v>86</v>
          </cell>
          <cell r="AX2086">
            <v>47</v>
          </cell>
          <cell r="AY2086">
            <v>65</v>
          </cell>
          <cell r="AZ2086">
            <v>36</v>
          </cell>
        </row>
        <row r="2087">
          <cell r="B2087">
            <v>36645</v>
          </cell>
          <cell r="C2087">
            <v>61</v>
          </cell>
          <cell r="D2087">
            <v>42</v>
          </cell>
          <cell r="E2087">
            <v>66</v>
          </cell>
          <cell r="F2087">
            <v>41</v>
          </cell>
          <cell r="G2087">
            <v>74</v>
          </cell>
          <cell r="H2087">
            <v>42</v>
          </cell>
          <cell r="I2087">
            <v>63</v>
          </cell>
          <cell r="J2087">
            <v>42</v>
          </cell>
          <cell r="K2087">
            <v>61</v>
          </cell>
          <cell r="L2087">
            <v>41</v>
          </cell>
          <cell r="M2087">
            <v>59</v>
          </cell>
          <cell r="N2087">
            <v>42</v>
          </cell>
          <cell r="O2087">
            <v>65</v>
          </cell>
          <cell r="P2087">
            <v>40</v>
          </cell>
          <cell r="Q2087">
            <v>87</v>
          </cell>
          <cell r="R2087">
            <v>49</v>
          </cell>
          <cell r="S2087">
            <v>84</v>
          </cell>
          <cell r="T2087">
            <v>33</v>
          </cell>
          <cell r="U2087">
            <v>75</v>
          </cell>
          <cell r="V2087">
            <v>34</v>
          </cell>
          <cell r="W2087">
            <v>73</v>
          </cell>
          <cell r="X2087">
            <v>34</v>
          </cell>
          <cell r="Y2087">
            <v>68</v>
          </cell>
          <cell r="Z2087">
            <v>35</v>
          </cell>
          <cell r="AA2087">
            <v>64</v>
          </cell>
          <cell r="AB2087">
            <v>28</v>
          </cell>
          <cell r="AC2087">
            <v>62</v>
          </cell>
          <cell r="AD2087">
            <v>39</v>
          </cell>
          <cell r="AE2087">
            <v>71</v>
          </cell>
          <cell r="AF2087">
            <v>51</v>
          </cell>
          <cell r="AG2087">
            <v>65</v>
          </cell>
          <cell r="AH2087">
            <v>52</v>
          </cell>
          <cell r="AI2087">
            <v>70</v>
          </cell>
          <cell r="AJ2087">
            <v>61</v>
          </cell>
          <cell r="AK2087">
            <v>85</v>
          </cell>
          <cell r="AL2087">
            <v>56</v>
          </cell>
          <cell r="AM2087">
            <v>69</v>
          </cell>
          <cell r="AN2087">
            <v>58</v>
          </cell>
          <cell r="AO2087">
            <v>65</v>
          </cell>
          <cell r="AP2087">
            <v>59</v>
          </cell>
          <cell r="AQ2087">
            <v>79</v>
          </cell>
          <cell r="AR2087">
            <v>45</v>
          </cell>
          <cell r="AS2087">
            <v>99</v>
          </cell>
          <cell r="AT2087">
            <v>66</v>
          </cell>
          <cell r="AU2087">
            <v>85</v>
          </cell>
          <cell r="AV2087">
            <v>47</v>
          </cell>
          <cell r="AW2087">
            <v>86</v>
          </cell>
          <cell r="AX2087">
            <v>47</v>
          </cell>
          <cell r="AY2087">
            <v>65</v>
          </cell>
          <cell r="AZ2087">
            <v>36</v>
          </cell>
        </row>
        <row r="2088">
          <cell r="B2088">
            <v>36646</v>
          </cell>
          <cell r="C2088">
            <v>65</v>
          </cell>
          <cell r="D2088">
            <v>46</v>
          </cell>
          <cell r="E2088">
            <v>75</v>
          </cell>
          <cell r="F2088">
            <v>42</v>
          </cell>
          <cell r="G2088">
            <v>71</v>
          </cell>
          <cell r="H2088">
            <v>43</v>
          </cell>
          <cell r="I2088">
            <v>72</v>
          </cell>
          <cell r="J2088">
            <v>48</v>
          </cell>
          <cell r="K2088">
            <v>69</v>
          </cell>
          <cell r="L2088">
            <v>44</v>
          </cell>
          <cell r="M2088">
            <v>72</v>
          </cell>
          <cell r="N2088">
            <v>40</v>
          </cell>
          <cell r="O2088">
            <v>79</v>
          </cell>
          <cell r="P2088">
            <v>39</v>
          </cell>
          <cell r="Q2088">
            <v>75</v>
          </cell>
          <cell r="R2088">
            <v>38</v>
          </cell>
          <cell r="S2088">
            <v>65</v>
          </cell>
          <cell r="T2088">
            <v>30</v>
          </cell>
          <cell r="U2088">
            <v>71</v>
          </cell>
          <cell r="V2088">
            <v>30</v>
          </cell>
          <cell r="W2088">
            <v>73</v>
          </cell>
          <cell r="X2088">
            <v>28</v>
          </cell>
          <cell r="Y2088">
            <v>68</v>
          </cell>
          <cell r="Z2088">
            <v>35</v>
          </cell>
          <cell r="AA2088">
            <v>58</v>
          </cell>
          <cell r="AB2088">
            <v>23</v>
          </cell>
          <cell r="AC2088">
            <v>48</v>
          </cell>
          <cell r="AD2088">
            <v>32</v>
          </cell>
          <cell r="AE2088">
            <v>81</v>
          </cell>
          <cell r="AF2088">
            <v>46</v>
          </cell>
          <cell r="AG2088">
            <v>66</v>
          </cell>
          <cell r="AH2088">
            <v>48</v>
          </cell>
          <cell r="AI2088">
            <v>85</v>
          </cell>
          <cell r="AJ2088">
            <v>56</v>
          </cell>
          <cell r="AK2088">
            <v>86</v>
          </cell>
          <cell r="AL2088">
            <v>51</v>
          </cell>
          <cell r="AM2088">
            <v>74</v>
          </cell>
          <cell r="AN2088">
            <v>54</v>
          </cell>
          <cell r="AO2088">
            <v>76</v>
          </cell>
          <cell r="AP2088">
            <v>58</v>
          </cell>
          <cell r="AQ2088">
            <v>80</v>
          </cell>
          <cell r="AR2088">
            <v>38</v>
          </cell>
          <cell r="AS2088">
            <v>83</v>
          </cell>
          <cell r="AT2088">
            <v>60</v>
          </cell>
          <cell r="AU2088">
            <v>65</v>
          </cell>
          <cell r="AV2088">
            <v>36</v>
          </cell>
          <cell r="AW2088">
            <v>70</v>
          </cell>
          <cell r="AX2088">
            <v>46</v>
          </cell>
          <cell r="AY2088">
            <v>50</v>
          </cell>
          <cell r="AZ2088">
            <v>37</v>
          </cell>
        </row>
        <row r="2089">
          <cell r="B2089">
            <v>36647</v>
          </cell>
          <cell r="C2089">
            <v>62</v>
          </cell>
          <cell r="D2089">
            <v>48</v>
          </cell>
          <cell r="E2089">
            <v>73</v>
          </cell>
          <cell r="F2089">
            <v>50</v>
          </cell>
          <cell r="G2089">
            <v>67</v>
          </cell>
          <cell r="H2089">
            <v>44</v>
          </cell>
          <cell r="I2089">
            <v>67</v>
          </cell>
          <cell r="J2089">
            <v>50</v>
          </cell>
          <cell r="K2089">
            <v>66</v>
          </cell>
          <cell r="L2089">
            <v>46</v>
          </cell>
          <cell r="M2089">
            <v>66</v>
          </cell>
          <cell r="N2089">
            <v>40</v>
          </cell>
          <cell r="O2089">
            <v>68</v>
          </cell>
          <cell r="P2089">
            <v>39</v>
          </cell>
          <cell r="Q2089">
            <v>84</v>
          </cell>
          <cell r="R2089">
            <v>49</v>
          </cell>
          <cell r="S2089">
            <v>78</v>
          </cell>
          <cell r="T2089">
            <v>32</v>
          </cell>
          <cell r="U2089">
            <v>82</v>
          </cell>
          <cell r="V2089">
            <v>40</v>
          </cell>
          <cell r="W2089">
            <v>83</v>
          </cell>
          <cell r="X2089">
            <v>44</v>
          </cell>
          <cell r="Y2089">
            <v>80</v>
          </cell>
          <cell r="Z2089">
            <v>52</v>
          </cell>
          <cell r="AA2089">
            <v>72</v>
          </cell>
          <cell r="AB2089">
            <v>34</v>
          </cell>
          <cell r="AC2089">
            <v>65</v>
          </cell>
          <cell r="AD2089">
            <v>30</v>
          </cell>
          <cell r="AE2089">
            <v>80</v>
          </cell>
          <cell r="AF2089">
            <v>50</v>
          </cell>
          <cell r="AG2089">
            <v>65</v>
          </cell>
          <cell r="AH2089">
            <v>50</v>
          </cell>
          <cell r="AI2089">
            <v>86</v>
          </cell>
          <cell r="AJ2089">
            <v>58</v>
          </cell>
          <cell r="AK2089">
            <v>87</v>
          </cell>
          <cell r="AL2089">
            <v>55</v>
          </cell>
          <cell r="AM2089">
            <v>77</v>
          </cell>
          <cell r="AN2089">
            <v>56</v>
          </cell>
          <cell r="AO2089">
            <v>76</v>
          </cell>
          <cell r="AP2089">
            <v>59</v>
          </cell>
          <cell r="AQ2089">
            <v>81</v>
          </cell>
          <cell r="AR2089">
            <v>46</v>
          </cell>
          <cell r="AS2089">
            <v>92</v>
          </cell>
          <cell r="AT2089">
            <v>61</v>
          </cell>
          <cell r="AU2089">
            <v>74</v>
          </cell>
          <cell r="AV2089">
            <v>41</v>
          </cell>
          <cell r="AW2089">
            <v>78</v>
          </cell>
          <cell r="AX2089">
            <v>33</v>
          </cell>
          <cell r="AY2089">
            <v>64</v>
          </cell>
          <cell r="AZ2089">
            <v>36</v>
          </cell>
        </row>
        <row r="2090">
          <cell r="B2090">
            <v>36648</v>
          </cell>
          <cell r="C2090">
            <v>63</v>
          </cell>
          <cell r="D2090">
            <v>49</v>
          </cell>
          <cell r="E2090">
            <v>70</v>
          </cell>
          <cell r="F2090">
            <v>42</v>
          </cell>
          <cell r="G2090">
            <v>61</v>
          </cell>
          <cell r="H2090">
            <v>48</v>
          </cell>
          <cell r="I2090">
            <v>68</v>
          </cell>
          <cell r="J2090">
            <v>52</v>
          </cell>
          <cell r="K2090">
            <v>64</v>
          </cell>
          <cell r="L2090">
            <v>49</v>
          </cell>
          <cell r="M2090">
            <v>67</v>
          </cell>
          <cell r="N2090">
            <v>45</v>
          </cell>
          <cell r="O2090">
            <v>74</v>
          </cell>
          <cell r="P2090">
            <v>45</v>
          </cell>
          <cell r="Q2090">
            <v>71</v>
          </cell>
          <cell r="R2090">
            <v>54</v>
          </cell>
          <cell r="S2090">
            <v>72</v>
          </cell>
          <cell r="T2090">
            <v>41</v>
          </cell>
          <cell r="U2090">
            <v>68</v>
          </cell>
          <cell r="V2090">
            <v>49</v>
          </cell>
          <cell r="W2090">
            <v>70</v>
          </cell>
          <cell r="X2090">
            <v>39</v>
          </cell>
          <cell r="Y2090">
            <v>78</v>
          </cell>
          <cell r="Z2090">
            <v>51</v>
          </cell>
          <cell r="AA2090">
            <v>82</v>
          </cell>
          <cell r="AB2090">
            <v>34</v>
          </cell>
          <cell r="AC2090">
            <v>70</v>
          </cell>
          <cell r="AD2090">
            <v>41</v>
          </cell>
          <cell r="AE2090">
            <v>79</v>
          </cell>
          <cell r="AF2090">
            <v>51</v>
          </cell>
          <cell r="AG2090">
            <v>65</v>
          </cell>
          <cell r="AH2090">
            <v>51</v>
          </cell>
          <cell r="AI2090">
            <v>83</v>
          </cell>
          <cell r="AJ2090">
            <v>58</v>
          </cell>
          <cell r="AK2090">
            <v>85</v>
          </cell>
          <cell r="AL2090">
            <v>55</v>
          </cell>
          <cell r="AM2090">
            <v>71</v>
          </cell>
          <cell r="AN2090">
            <v>57</v>
          </cell>
          <cell r="AO2090">
            <v>75</v>
          </cell>
          <cell r="AP2090">
            <v>61</v>
          </cell>
          <cell r="AQ2090">
            <v>79</v>
          </cell>
          <cell r="AR2090">
            <v>42</v>
          </cell>
          <cell r="AS2090">
            <v>97</v>
          </cell>
          <cell r="AT2090">
            <v>65</v>
          </cell>
          <cell r="AU2090">
            <v>78</v>
          </cell>
          <cell r="AV2090">
            <v>50</v>
          </cell>
          <cell r="AW2090">
            <v>87</v>
          </cell>
          <cell r="AX2090">
            <v>47</v>
          </cell>
          <cell r="AY2090">
            <v>75</v>
          </cell>
          <cell r="AZ2090">
            <v>42</v>
          </cell>
        </row>
        <row r="2091">
          <cell r="B2091">
            <v>36649</v>
          </cell>
          <cell r="C2091">
            <v>56</v>
          </cell>
          <cell r="D2091">
            <v>45</v>
          </cell>
          <cell r="E2091">
            <v>65</v>
          </cell>
          <cell r="F2091">
            <v>49</v>
          </cell>
          <cell r="G2091">
            <v>57</v>
          </cell>
          <cell r="H2091">
            <v>40</v>
          </cell>
          <cell r="I2091">
            <v>60</v>
          </cell>
          <cell r="J2091">
            <v>50</v>
          </cell>
          <cell r="K2091">
            <v>59</v>
          </cell>
          <cell r="L2091">
            <v>47</v>
          </cell>
          <cell r="M2091">
            <v>59</v>
          </cell>
          <cell r="N2091">
            <v>47</v>
          </cell>
          <cell r="O2091">
            <v>66</v>
          </cell>
          <cell r="P2091">
            <v>49</v>
          </cell>
          <cell r="Q2091">
            <v>78</v>
          </cell>
          <cell r="R2091">
            <v>52</v>
          </cell>
          <cell r="S2091">
            <v>81</v>
          </cell>
          <cell r="T2091">
            <v>33</v>
          </cell>
          <cell r="U2091">
            <v>75</v>
          </cell>
          <cell r="V2091">
            <v>41</v>
          </cell>
          <cell r="W2091">
            <v>75</v>
          </cell>
          <cell r="X2091">
            <v>42</v>
          </cell>
          <cell r="Y2091">
            <v>77</v>
          </cell>
          <cell r="Z2091">
            <v>47</v>
          </cell>
          <cell r="AA2091">
            <v>80</v>
          </cell>
          <cell r="AB2091">
            <v>38</v>
          </cell>
          <cell r="AC2091">
            <v>73</v>
          </cell>
          <cell r="AD2091">
            <v>46</v>
          </cell>
          <cell r="AE2091">
            <v>81</v>
          </cell>
          <cell r="AF2091">
            <v>50</v>
          </cell>
          <cell r="AG2091">
            <v>67</v>
          </cell>
          <cell r="AH2091">
            <v>51</v>
          </cell>
          <cell r="AI2091">
            <v>74</v>
          </cell>
          <cell r="AJ2091">
            <v>60</v>
          </cell>
          <cell r="AK2091">
            <v>87</v>
          </cell>
          <cell r="AL2091">
            <v>56</v>
          </cell>
          <cell r="AM2091">
            <v>69</v>
          </cell>
          <cell r="AN2091">
            <v>58</v>
          </cell>
          <cell r="AO2091">
            <v>69</v>
          </cell>
          <cell r="AP2091">
            <v>62</v>
          </cell>
          <cell r="AQ2091">
            <v>78</v>
          </cell>
          <cell r="AR2091">
            <v>42</v>
          </cell>
          <cell r="AS2091">
            <v>98</v>
          </cell>
          <cell r="AT2091">
            <v>71</v>
          </cell>
          <cell r="AU2091">
            <v>85</v>
          </cell>
          <cell r="AV2091">
            <v>49</v>
          </cell>
          <cell r="AW2091">
            <v>88</v>
          </cell>
          <cell r="AX2091">
            <v>47</v>
          </cell>
          <cell r="AY2091">
            <v>77</v>
          </cell>
          <cell r="AZ2091">
            <v>46</v>
          </cell>
        </row>
        <row r="2092">
          <cell r="B2092">
            <v>36650</v>
          </cell>
          <cell r="C2092">
            <v>54</v>
          </cell>
          <cell r="D2092">
            <v>44</v>
          </cell>
          <cell r="E2092">
            <v>64</v>
          </cell>
          <cell r="F2092">
            <v>37</v>
          </cell>
          <cell r="G2092">
            <v>53</v>
          </cell>
          <cell r="H2092">
            <v>40</v>
          </cell>
          <cell r="I2092">
            <v>59</v>
          </cell>
          <cell r="J2092">
            <v>47</v>
          </cell>
          <cell r="K2092">
            <v>58</v>
          </cell>
          <cell r="L2092">
            <v>45</v>
          </cell>
          <cell r="M2092">
            <v>59</v>
          </cell>
          <cell r="N2092">
            <v>45</v>
          </cell>
          <cell r="O2092">
            <v>63</v>
          </cell>
          <cell r="P2092">
            <v>44</v>
          </cell>
          <cell r="Q2092">
            <v>67</v>
          </cell>
          <cell r="R2092">
            <v>47</v>
          </cell>
          <cell r="S2092">
            <v>74</v>
          </cell>
          <cell r="T2092">
            <v>51</v>
          </cell>
          <cell r="U2092">
            <v>62</v>
          </cell>
          <cell r="V2092">
            <v>45</v>
          </cell>
          <cell r="W2092">
            <v>67</v>
          </cell>
          <cell r="X2092">
            <v>43</v>
          </cell>
          <cell r="Y2092">
            <v>74</v>
          </cell>
          <cell r="Z2092">
            <v>50</v>
          </cell>
          <cell r="AA2092">
            <v>85</v>
          </cell>
          <cell r="AB2092">
            <v>49</v>
          </cell>
          <cell r="AC2092">
            <v>84</v>
          </cell>
          <cell r="AD2092">
            <v>49</v>
          </cell>
          <cell r="AE2092">
            <v>78</v>
          </cell>
          <cell r="AF2092">
            <v>54</v>
          </cell>
          <cell r="AG2092">
            <v>63</v>
          </cell>
          <cell r="AH2092">
            <v>53</v>
          </cell>
          <cell r="AI2092">
            <v>73</v>
          </cell>
          <cell r="AJ2092">
            <v>63</v>
          </cell>
          <cell r="AK2092">
            <v>87</v>
          </cell>
          <cell r="AL2092">
            <v>57</v>
          </cell>
          <cell r="AM2092">
            <v>70</v>
          </cell>
          <cell r="AN2092">
            <v>61</v>
          </cell>
          <cell r="AO2092">
            <v>65</v>
          </cell>
          <cell r="AP2092">
            <v>61</v>
          </cell>
          <cell r="AQ2092">
            <v>76</v>
          </cell>
          <cell r="AR2092">
            <v>50</v>
          </cell>
          <cell r="AS2092">
            <v>99</v>
          </cell>
          <cell r="AT2092">
            <v>71</v>
          </cell>
          <cell r="AU2092">
            <v>84</v>
          </cell>
          <cell r="AV2092">
            <v>53</v>
          </cell>
          <cell r="AW2092">
            <v>90</v>
          </cell>
          <cell r="AX2092">
            <v>48</v>
          </cell>
          <cell r="AY2092">
            <v>87</v>
          </cell>
          <cell r="AZ2092">
            <v>50</v>
          </cell>
        </row>
        <row r="2093">
          <cell r="B2093">
            <v>36651</v>
          </cell>
          <cell r="C2093">
            <v>53</v>
          </cell>
          <cell r="D2093">
            <v>42</v>
          </cell>
          <cell r="E2093">
            <v>62</v>
          </cell>
          <cell r="F2093">
            <v>33</v>
          </cell>
          <cell r="G2093">
            <v>52</v>
          </cell>
          <cell r="H2093">
            <v>37</v>
          </cell>
          <cell r="I2093">
            <v>58</v>
          </cell>
          <cell r="J2093">
            <v>44</v>
          </cell>
          <cell r="K2093">
            <v>57</v>
          </cell>
          <cell r="L2093">
            <v>39</v>
          </cell>
          <cell r="M2093">
            <v>59</v>
          </cell>
          <cell r="N2093">
            <v>40</v>
          </cell>
          <cell r="O2093">
            <v>62</v>
          </cell>
          <cell r="P2093">
            <v>42</v>
          </cell>
          <cell r="Q2093">
            <v>63</v>
          </cell>
          <cell r="R2093">
            <v>47</v>
          </cell>
          <cell r="S2093">
            <v>56</v>
          </cell>
          <cell r="T2093">
            <v>37</v>
          </cell>
          <cell r="U2093">
            <v>54</v>
          </cell>
          <cell r="V2093">
            <v>42</v>
          </cell>
          <cell r="W2093">
            <v>62</v>
          </cell>
          <cell r="X2093">
            <v>40</v>
          </cell>
          <cell r="Y2093">
            <v>58</v>
          </cell>
          <cell r="Z2093">
            <v>45</v>
          </cell>
          <cell r="AA2093">
            <v>88</v>
          </cell>
          <cell r="AB2093">
            <v>39</v>
          </cell>
          <cell r="AC2093">
            <v>86</v>
          </cell>
          <cell r="AD2093">
            <v>46</v>
          </cell>
          <cell r="AE2093">
            <v>71</v>
          </cell>
          <cell r="AF2093">
            <v>51</v>
          </cell>
          <cell r="AG2093">
            <v>63</v>
          </cell>
          <cell r="AH2093">
            <v>53</v>
          </cell>
          <cell r="AI2093">
            <v>72</v>
          </cell>
          <cell r="AJ2093">
            <v>61</v>
          </cell>
          <cell r="AK2093">
            <v>78</v>
          </cell>
          <cell r="AL2093">
            <v>56</v>
          </cell>
          <cell r="AM2093">
            <v>68</v>
          </cell>
          <cell r="AN2093">
            <v>60</v>
          </cell>
          <cell r="AO2093">
            <v>66</v>
          </cell>
          <cell r="AP2093">
            <v>61</v>
          </cell>
          <cell r="AQ2093">
            <v>70</v>
          </cell>
          <cell r="AR2093">
            <v>49</v>
          </cell>
          <cell r="AS2093">
            <v>93</v>
          </cell>
          <cell r="AT2093">
            <v>74</v>
          </cell>
          <cell r="AU2093">
            <v>75</v>
          </cell>
          <cell r="AV2093">
            <v>48</v>
          </cell>
          <cell r="AW2093">
            <v>90</v>
          </cell>
          <cell r="AX2093">
            <v>58</v>
          </cell>
          <cell r="AY2093">
            <v>89</v>
          </cell>
          <cell r="AZ2093">
            <v>54</v>
          </cell>
        </row>
        <row r="2094">
          <cell r="B2094">
            <v>36652</v>
          </cell>
          <cell r="C2094">
            <v>53</v>
          </cell>
          <cell r="D2094">
            <v>42</v>
          </cell>
          <cell r="E2094">
            <v>62</v>
          </cell>
          <cell r="F2094">
            <v>33</v>
          </cell>
          <cell r="G2094">
            <v>52</v>
          </cell>
          <cell r="H2094">
            <v>37</v>
          </cell>
          <cell r="I2094">
            <v>58</v>
          </cell>
          <cell r="J2094">
            <v>44</v>
          </cell>
          <cell r="K2094">
            <v>57</v>
          </cell>
          <cell r="L2094">
            <v>39</v>
          </cell>
          <cell r="M2094">
            <v>59</v>
          </cell>
          <cell r="N2094">
            <v>40</v>
          </cell>
          <cell r="O2094">
            <v>62</v>
          </cell>
          <cell r="P2094">
            <v>42</v>
          </cell>
          <cell r="Q2094">
            <v>63</v>
          </cell>
          <cell r="R2094">
            <v>47</v>
          </cell>
          <cell r="S2094">
            <v>56</v>
          </cell>
          <cell r="T2094">
            <v>37</v>
          </cell>
          <cell r="U2094">
            <v>54</v>
          </cell>
          <cell r="V2094">
            <v>42</v>
          </cell>
          <cell r="W2094">
            <v>62</v>
          </cell>
          <cell r="X2094">
            <v>40</v>
          </cell>
          <cell r="Y2094">
            <v>58</v>
          </cell>
          <cell r="Z2094">
            <v>45</v>
          </cell>
          <cell r="AA2094">
            <v>88</v>
          </cell>
          <cell r="AB2094">
            <v>39</v>
          </cell>
          <cell r="AC2094">
            <v>86</v>
          </cell>
          <cell r="AD2094">
            <v>46</v>
          </cell>
          <cell r="AE2094">
            <v>71</v>
          </cell>
          <cell r="AF2094">
            <v>51</v>
          </cell>
          <cell r="AG2094">
            <v>63</v>
          </cell>
          <cell r="AH2094">
            <v>53</v>
          </cell>
          <cell r="AI2094">
            <v>72</v>
          </cell>
          <cell r="AJ2094">
            <v>61</v>
          </cell>
          <cell r="AK2094">
            <v>78</v>
          </cell>
          <cell r="AL2094">
            <v>56</v>
          </cell>
          <cell r="AM2094">
            <v>68</v>
          </cell>
          <cell r="AN2094">
            <v>60</v>
          </cell>
          <cell r="AO2094">
            <v>66</v>
          </cell>
          <cell r="AP2094">
            <v>61</v>
          </cell>
          <cell r="AQ2094">
            <v>70</v>
          </cell>
          <cell r="AR2094">
            <v>49</v>
          </cell>
          <cell r="AS2094">
            <v>93</v>
          </cell>
          <cell r="AT2094">
            <v>74</v>
          </cell>
          <cell r="AU2094">
            <v>75</v>
          </cell>
          <cell r="AV2094">
            <v>48</v>
          </cell>
          <cell r="AW2094">
            <v>90</v>
          </cell>
          <cell r="AX2094">
            <v>58</v>
          </cell>
          <cell r="AY2094">
            <v>89</v>
          </cell>
          <cell r="AZ2094">
            <v>54</v>
          </cell>
        </row>
        <row r="2095">
          <cell r="B2095">
            <v>36653</v>
          </cell>
          <cell r="C2095">
            <v>62</v>
          </cell>
          <cell r="D2095">
            <v>42</v>
          </cell>
          <cell r="E2095">
            <v>68</v>
          </cell>
          <cell r="F2095">
            <v>30</v>
          </cell>
          <cell r="G2095">
            <v>59</v>
          </cell>
          <cell r="H2095">
            <v>34</v>
          </cell>
          <cell r="I2095">
            <v>67</v>
          </cell>
          <cell r="J2095">
            <v>40</v>
          </cell>
          <cell r="K2095">
            <v>64</v>
          </cell>
          <cell r="L2095">
            <v>39</v>
          </cell>
          <cell r="M2095">
            <v>62</v>
          </cell>
          <cell r="N2095">
            <v>40</v>
          </cell>
          <cell r="O2095">
            <v>65</v>
          </cell>
          <cell r="P2095">
            <v>46</v>
          </cell>
          <cell r="Q2095">
            <v>62</v>
          </cell>
          <cell r="R2095">
            <v>46</v>
          </cell>
          <cell r="S2095">
            <v>52</v>
          </cell>
          <cell r="T2095">
            <v>39</v>
          </cell>
          <cell r="U2095">
            <v>62</v>
          </cell>
          <cell r="V2095">
            <v>35</v>
          </cell>
          <cell r="W2095">
            <v>60</v>
          </cell>
          <cell r="X2095">
            <v>29</v>
          </cell>
          <cell r="Y2095">
            <v>50</v>
          </cell>
          <cell r="Z2095">
            <v>40</v>
          </cell>
          <cell r="AA2095">
            <v>54</v>
          </cell>
          <cell r="AB2095">
            <v>38</v>
          </cell>
          <cell r="AC2095">
            <v>73</v>
          </cell>
          <cell r="AD2095">
            <v>40</v>
          </cell>
          <cell r="AE2095">
            <v>59</v>
          </cell>
          <cell r="AF2095">
            <v>49</v>
          </cell>
          <cell r="AG2095">
            <v>61</v>
          </cell>
          <cell r="AH2095">
            <v>53</v>
          </cell>
          <cell r="AI2095">
            <v>75</v>
          </cell>
          <cell r="AJ2095">
            <v>57</v>
          </cell>
          <cell r="AK2095">
            <v>73</v>
          </cell>
          <cell r="AL2095">
            <v>53</v>
          </cell>
          <cell r="AM2095">
            <v>68</v>
          </cell>
          <cell r="AN2095">
            <v>57</v>
          </cell>
          <cell r="AO2095">
            <v>69</v>
          </cell>
          <cell r="AP2095">
            <v>60</v>
          </cell>
          <cell r="AQ2095">
            <v>64</v>
          </cell>
          <cell r="AR2095">
            <v>47</v>
          </cell>
          <cell r="AS2095">
            <v>88</v>
          </cell>
          <cell r="AT2095">
            <v>69</v>
          </cell>
          <cell r="AU2095">
            <v>61</v>
          </cell>
          <cell r="AV2095">
            <v>47</v>
          </cell>
          <cell r="AW2095">
            <v>78</v>
          </cell>
          <cell r="AX2095">
            <v>54</v>
          </cell>
          <cell r="AY2095">
            <v>83</v>
          </cell>
          <cell r="AZ2095">
            <v>49</v>
          </cell>
        </row>
        <row r="2096">
          <cell r="B2096">
            <v>36654</v>
          </cell>
          <cell r="C2096">
            <v>54</v>
          </cell>
          <cell r="D2096">
            <v>46</v>
          </cell>
          <cell r="E2096">
            <v>68</v>
          </cell>
          <cell r="F2096">
            <v>43</v>
          </cell>
          <cell r="G2096">
            <v>64</v>
          </cell>
          <cell r="H2096">
            <v>35</v>
          </cell>
          <cell r="I2096">
            <v>64</v>
          </cell>
          <cell r="J2096">
            <v>52</v>
          </cell>
          <cell r="K2096">
            <v>63</v>
          </cell>
          <cell r="L2096">
            <v>50</v>
          </cell>
          <cell r="M2096">
            <v>64</v>
          </cell>
          <cell r="N2096">
            <v>50</v>
          </cell>
          <cell r="O2096">
            <v>69</v>
          </cell>
          <cell r="P2096">
            <v>50</v>
          </cell>
          <cell r="Q2096">
            <v>65</v>
          </cell>
          <cell r="R2096">
            <v>45</v>
          </cell>
          <cell r="S2096">
            <v>61</v>
          </cell>
          <cell r="T2096">
            <v>35</v>
          </cell>
          <cell r="U2096">
            <v>61</v>
          </cell>
          <cell r="V2096">
            <v>34</v>
          </cell>
          <cell r="W2096">
            <v>66</v>
          </cell>
          <cell r="X2096">
            <v>25</v>
          </cell>
          <cell r="Y2096">
            <v>50</v>
          </cell>
          <cell r="Z2096">
            <v>40</v>
          </cell>
          <cell r="AA2096">
            <v>53</v>
          </cell>
          <cell r="AB2096">
            <v>38</v>
          </cell>
          <cell r="AC2096">
            <v>46</v>
          </cell>
          <cell r="AD2096">
            <v>35</v>
          </cell>
          <cell r="AE2096">
            <v>72</v>
          </cell>
          <cell r="AF2096">
            <v>52</v>
          </cell>
          <cell r="AG2096">
            <v>64</v>
          </cell>
          <cell r="AH2096">
            <v>54</v>
          </cell>
          <cell r="AI2096">
            <v>74</v>
          </cell>
          <cell r="AJ2096">
            <v>61</v>
          </cell>
          <cell r="AK2096">
            <v>81</v>
          </cell>
          <cell r="AL2096">
            <v>61</v>
          </cell>
          <cell r="AM2096">
            <v>71</v>
          </cell>
          <cell r="AN2096">
            <v>59</v>
          </cell>
          <cell r="AO2096">
            <v>68</v>
          </cell>
          <cell r="AP2096">
            <v>62</v>
          </cell>
          <cell r="AQ2096">
            <v>64</v>
          </cell>
          <cell r="AR2096">
            <v>47</v>
          </cell>
          <cell r="AS2096">
            <v>88</v>
          </cell>
          <cell r="AT2096">
            <v>66</v>
          </cell>
          <cell r="AU2096">
            <v>61</v>
          </cell>
          <cell r="AV2096">
            <v>47</v>
          </cell>
          <cell r="AW2096">
            <v>57</v>
          </cell>
          <cell r="AX2096">
            <v>43</v>
          </cell>
          <cell r="AY2096">
            <v>48</v>
          </cell>
          <cell r="AZ2096">
            <v>33</v>
          </cell>
        </row>
        <row r="2097">
          <cell r="B2097">
            <v>36655</v>
          </cell>
          <cell r="C2097">
            <v>52</v>
          </cell>
          <cell r="D2097">
            <v>44</v>
          </cell>
          <cell r="E2097">
            <v>62</v>
          </cell>
          <cell r="F2097">
            <v>42</v>
          </cell>
          <cell r="G2097">
            <v>56</v>
          </cell>
          <cell r="H2097">
            <v>40</v>
          </cell>
          <cell r="I2097">
            <v>58</v>
          </cell>
          <cell r="J2097">
            <v>46</v>
          </cell>
          <cell r="K2097">
            <v>59</v>
          </cell>
          <cell r="L2097">
            <v>43</v>
          </cell>
          <cell r="M2097">
            <v>58</v>
          </cell>
          <cell r="N2097">
            <v>42</v>
          </cell>
          <cell r="O2097">
            <v>65</v>
          </cell>
          <cell r="P2097">
            <v>42</v>
          </cell>
          <cell r="Q2097">
            <v>62</v>
          </cell>
          <cell r="R2097">
            <v>49</v>
          </cell>
          <cell r="S2097">
            <v>63</v>
          </cell>
          <cell r="T2097">
            <v>39</v>
          </cell>
          <cell r="U2097">
            <v>60</v>
          </cell>
          <cell r="V2097">
            <v>41</v>
          </cell>
          <cell r="W2097">
            <v>63</v>
          </cell>
          <cell r="X2097">
            <v>38</v>
          </cell>
          <cell r="Y2097">
            <v>63</v>
          </cell>
          <cell r="Z2097">
            <v>39</v>
          </cell>
          <cell r="AA2097">
            <v>66</v>
          </cell>
          <cell r="AB2097">
            <v>38</v>
          </cell>
          <cell r="AC2097">
            <v>62</v>
          </cell>
          <cell r="AD2097">
            <v>37</v>
          </cell>
          <cell r="AE2097">
            <v>72</v>
          </cell>
          <cell r="AF2097">
            <v>51</v>
          </cell>
          <cell r="AG2097">
            <v>63</v>
          </cell>
          <cell r="AH2097">
            <v>53</v>
          </cell>
          <cell r="AI2097">
            <v>76</v>
          </cell>
          <cell r="AJ2097">
            <v>61</v>
          </cell>
          <cell r="AK2097">
            <v>81</v>
          </cell>
          <cell r="AL2097">
            <v>55</v>
          </cell>
          <cell r="AM2097">
            <v>67</v>
          </cell>
          <cell r="AN2097">
            <v>60</v>
          </cell>
          <cell r="AO2097">
            <v>70</v>
          </cell>
          <cell r="AP2097">
            <v>61</v>
          </cell>
          <cell r="AQ2097">
            <v>69</v>
          </cell>
          <cell r="AR2097">
            <v>40</v>
          </cell>
          <cell r="AS2097">
            <v>96</v>
          </cell>
          <cell r="AT2097">
            <v>66</v>
          </cell>
          <cell r="AU2097">
            <v>72</v>
          </cell>
          <cell r="AV2097">
            <v>46</v>
          </cell>
          <cell r="AW2097">
            <v>72</v>
          </cell>
          <cell r="AX2097">
            <v>39</v>
          </cell>
          <cell r="AY2097">
            <v>70</v>
          </cell>
          <cell r="AZ2097">
            <v>34</v>
          </cell>
        </row>
        <row r="2098">
          <cell r="B2098">
            <v>36656</v>
          </cell>
          <cell r="C2098">
            <v>53</v>
          </cell>
          <cell r="D2098">
            <v>42</v>
          </cell>
          <cell r="E2098">
            <v>57</v>
          </cell>
          <cell r="F2098">
            <v>38</v>
          </cell>
          <cell r="G2098">
            <v>52</v>
          </cell>
          <cell r="H2098">
            <v>36</v>
          </cell>
          <cell r="I2098">
            <v>50</v>
          </cell>
          <cell r="J2098">
            <v>44</v>
          </cell>
          <cell r="K2098">
            <v>49</v>
          </cell>
          <cell r="L2098">
            <v>41</v>
          </cell>
          <cell r="M2098">
            <v>50</v>
          </cell>
          <cell r="N2098">
            <v>40</v>
          </cell>
          <cell r="O2098">
            <v>54</v>
          </cell>
          <cell r="P2098">
            <v>39</v>
          </cell>
          <cell r="Q2098">
            <v>54</v>
          </cell>
          <cell r="R2098">
            <v>39</v>
          </cell>
          <cell r="S2098">
            <v>59</v>
          </cell>
          <cell r="T2098">
            <v>37</v>
          </cell>
          <cell r="U2098">
            <v>53</v>
          </cell>
          <cell r="V2098">
            <v>39</v>
          </cell>
          <cell r="W2098">
            <v>58</v>
          </cell>
          <cell r="X2098">
            <v>39</v>
          </cell>
          <cell r="Y2098">
            <v>65</v>
          </cell>
          <cell r="Z2098">
            <v>41</v>
          </cell>
          <cell r="AA2098">
            <v>60</v>
          </cell>
          <cell r="AB2098">
            <v>40</v>
          </cell>
          <cell r="AC2098">
            <v>68</v>
          </cell>
          <cell r="AD2098">
            <v>43</v>
          </cell>
          <cell r="AE2098">
            <v>65</v>
          </cell>
          <cell r="AF2098">
            <v>45</v>
          </cell>
          <cell r="AG2098">
            <v>60</v>
          </cell>
          <cell r="AH2098">
            <v>50</v>
          </cell>
          <cell r="AI2098">
            <v>74</v>
          </cell>
          <cell r="AJ2098">
            <v>59</v>
          </cell>
          <cell r="AK2098">
            <v>70</v>
          </cell>
          <cell r="AL2098">
            <v>51</v>
          </cell>
          <cell r="AM2098">
            <v>65</v>
          </cell>
          <cell r="AN2098">
            <v>57</v>
          </cell>
          <cell r="AO2098">
            <v>67</v>
          </cell>
          <cell r="AP2098">
            <v>60</v>
          </cell>
          <cell r="AQ2098">
            <v>53</v>
          </cell>
          <cell r="AR2098">
            <v>35</v>
          </cell>
          <cell r="AS2098">
            <v>88</v>
          </cell>
          <cell r="AT2098">
            <v>62</v>
          </cell>
          <cell r="AU2098">
            <v>65</v>
          </cell>
          <cell r="AV2098">
            <v>38</v>
          </cell>
          <cell r="AW2098">
            <v>89</v>
          </cell>
          <cell r="AX2098">
            <v>50</v>
          </cell>
          <cell r="AY2098">
            <v>81</v>
          </cell>
          <cell r="AZ2098">
            <v>42</v>
          </cell>
        </row>
        <row r="2099">
          <cell r="B2099">
            <v>36657</v>
          </cell>
          <cell r="C2099">
            <v>57</v>
          </cell>
          <cell r="D2099">
            <v>43</v>
          </cell>
          <cell r="E2099">
            <v>65</v>
          </cell>
          <cell r="F2099">
            <v>36</v>
          </cell>
          <cell r="G2099">
            <v>48</v>
          </cell>
          <cell r="H2099">
            <v>33</v>
          </cell>
          <cell r="I2099">
            <v>56</v>
          </cell>
          <cell r="J2099">
            <v>44</v>
          </cell>
          <cell r="K2099">
            <v>55</v>
          </cell>
          <cell r="L2099">
            <v>42</v>
          </cell>
          <cell r="M2099">
            <v>55</v>
          </cell>
          <cell r="N2099">
            <v>40</v>
          </cell>
          <cell r="O2099">
            <v>59</v>
          </cell>
          <cell r="P2099">
            <v>38</v>
          </cell>
          <cell r="Q2099">
            <v>51</v>
          </cell>
          <cell r="R2099">
            <v>37</v>
          </cell>
          <cell r="S2099">
            <v>51</v>
          </cell>
          <cell r="T2099">
            <v>32</v>
          </cell>
          <cell r="U2099">
            <v>54</v>
          </cell>
          <cell r="V2099">
            <v>35</v>
          </cell>
          <cell r="W2099">
            <v>53</v>
          </cell>
          <cell r="X2099">
            <v>32</v>
          </cell>
          <cell r="Y2099">
            <v>54</v>
          </cell>
          <cell r="Z2099">
            <v>33</v>
          </cell>
          <cell r="AA2099">
            <v>50</v>
          </cell>
          <cell r="AB2099">
            <v>32</v>
          </cell>
          <cell r="AC2099">
            <v>104</v>
          </cell>
          <cell r="AD2099">
            <v>37</v>
          </cell>
          <cell r="AE2099">
            <v>69</v>
          </cell>
          <cell r="AF2099">
            <v>40</v>
          </cell>
          <cell r="AG2099">
            <v>62</v>
          </cell>
          <cell r="AH2099">
            <v>48</v>
          </cell>
          <cell r="AI2099">
            <v>75</v>
          </cell>
          <cell r="AJ2099">
            <v>55</v>
          </cell>
          <cell r="AK2099">
            <v>72</v>
          </cell>
          <cell r="AL2099">
            <v>46</v>
          </cell>
          <cell r="AM2099">
            <v>71</v>
          </cell>
          <cell r="AN2099">
            <v>57</v>
          </cell>
          <cell r="AO2099">
            <v>68</v>
          </cell>
          <cell r="AP2099">
            <v>59</v>
          </cell>
          <cell r="AQ2099">
            <v>57</v>
          </cell>
          <cell r="AR2099">
            <v>28</v>
          </cell>
          <cell r="AS2099">
            <v>72</v>
          </cell>
          <cell r="AT2099">
            <v>57</v>
          </cell>
          <cell r="AU2099">
            <v>51</v>
          </cell>
          <cell r="AV2099">
            <v>34</v>
          </cell>
          <cell r="AW2099">
            <v>73</v>
          </cell>
          <cell r="AX2099">
            <v>42</v>
          </cell>
          <cell r="AY2099">
            <v>67</v>
          </cell>
          <cell r="AZ2099">
            <v>38</v>
          </cell>
        </row>
        <row r="2100">
          <cell r="B2100">
            <v>36658</v>
          </cell>
          <cell r="C2100">
            <v>58</v>
          </cell>
          <cell r="D2100">
            <v>41</v>
          </cell>
          <cell r="E2100">
            <v>63</v>
          </cell>
          <cell r="F2100">
            <v>32</v>
          </cell>
          <cell r="G2100">
            <v>56</v>
          </cell>
          <cell r="H2100">
            <v>38</v>
          </cell>
          <cell r="I2100">
            <v>62</v>
          </cell>
          <cell r="J2100">
            <v>40</v>
          </cell>
          <cell r="K2100">
            <v>62</v>
          </cell>
          <cell r="L2100">
            <v>38</v>
          </cell>
          <cell r="M2100">
            <v>60</v>
          </cell>
          <cell r="N2100">
            <v>34</v>
          </cell>
          <cell r="O2100">
            <v>63</v>
          </cell>
          <cell r="P2100">
            <v>36</v>
          </cell>
          <cell r="Q2100">
            <v>60</v>
          </cell>
          <cell r="R2100">
            <v>32</v>
          </cell>
          <cell r="S2100">
            <v>54</v>
          </cell>
          <cell r="T2100">
            <v>31</v>
          </cell>
          <cell r="U2100">
            <v>57</v>
          </cell>
          <cell r="V2100">
            <v>40</v>
          </cell>
          <cell r="W2100">
            <v>51</v>
          </cell>
          <cell r="X2100">
            <v>31</v>
          </cell>
          <cell r="Y2100">
            <v>49</v>
          </cell>
          <cell r="Z2100">
            <v>32</v>
          </cell>
          <cell r="AA2100">
            <v>49</v>
          </cell>
          <cell r="AB2100">
            <v>25</v>
          </cell>
          <cell r="AC2100">
            <v>49</v>
          </cell>
          <cell r="AD2100">
            <v>29</v>
          </cell>
          <cell r="AE2100">
            <v>73</v>
          </cell>
          <cell r="AF2100">
            <v>43</v>
          </cell>
          <cell r="AG2100">
            <v>62</v>
          </cell>
          <cell r="AH2100">
            <v>47</v>
          </cell>
          <cell r="AI2100">
            <v>85</v>
          </cell>
          <cell r="AJ2100">
            <v>53</v>
          </cell>
          <cell r="AK2100">
            <v>77</v>
          </cell>
          <cell r="AL2100">
            <v>45</v>
          </cell>
          <cell r="AM2100">
            <v>78</v>
          </cell>
          <cell r="AN2100">
            <v>53</v>
          </cell>
          <cell r="AO2100">
            <v>77</v>
          </cell>
          <cell r="AP2100">
            <v>56</v>
          </cell>
          <cell r="AQ2100">
            <v>66</v>
          </cell>
          <cell r="AR2100">
            <v>33</v>
          </cell>
          <cell r="AS2100">
            <v>75</v>
          </cell>
          <cell r="AT2100">
            <v>50</v>
          </cell>
          <cell r="AU2100">
            <v>55</v>
          </cell>
          <cell r="AV2100">
            <v>37</v>
          </cell>
          <cell r="AW2100">
            <v>60</v>
          </cell>
          <cell r="AX2100">
            <v>29</v>
          </cell>
          <cell r="AY2100">
            <v>56</v>
          </cell>
          <cell r="AZ2100">
            <v>28</v>
          </cell>
        </row>
        <row r="2101">
          <cell r="B2101">
            <v>36659</v>
          </cell>
          <cell r="C2101">
            <v>62</v>
          </cell>
          <cell r="D2101">
            <v>47</v>
          </cell>
          <cell r="E2101">
            <v>71</v>
          </cell>
          <cell r="F2101">
            <v>40</v>
          </cell>
          <cell r="G2101">
            <v>64</v>
          </cell>
          <cell r="H2101">
            <v>37</v>
          </cell>
          <cell r="I2101">
            <v>69</v>
          </cell>
          <cell r="J2101">
            <v>50</v>
          </cell>
          <cell r="K2101">
            <v>66</v>
          </cell>
          <cell r="L2101">
            <v>50</v>
          </cell>
          <cell r="M2101">
            <v>64</v>
          </cell>
          <cell r="N2101">
            <v>47</v>
          </cell>
          <cell r="O2101">
            <v>65</v>
          </cell>
          <cell r="P2101">
            <v>48</v>
          </cell>
          <cell r="Q2101">
            <v>71</v>
          </cell>
          <cell r="R2101">
            <v>44</v>
          </cell>
          <cell r="S2101">
            <v>67</v>
          </cell>
          <cell r="T2101">
            <v>33</v>
          </cell>
          <cell r="U2101">
            <v>63</v>
          </cell>
          <cell r="V2101">
            <v>37</v>
          </cell>
          <cell r="W2101">
            <v>60</v>
          </cell>
          <cell r="X2101">
            <v>29</v>
          </cell>
          <cell r="Y2101">
            <v>59</v>
          </cell>
          <cell r="Z2101">
            <v>31</v>
          </cell>
          <cell r="AA2101">
            <v>61</v>
          </cell>
          <cell r="AB2101">
            <v>26</v>
          </cell>
          <cell r="AC2101">
            <v>59</v>
          </cell>
          <cell r="AD2101">
            <v>23</v>
          </cell>
          <cell r="AE2101">
            <v>73</v>
          </cell>
          <cell r="AF2101">
            <v>52</v>
          </cell>
          <cell r="AG2101">
            <v>65</v>
          </cell>
          <cell r="AH2101">
            <v>51</v>
          </cell>
          <cell r="AI2101">
            <v>82</v>
          </cell>
          <cell r="AJ2101">
            <v>55</v>
          </cell>
          <cell r="AK2101">
            <v>84</v>
          </cell>
          <cell r="AL2101">
            <v>52</v>
          </cell>
          <cell r="AM2101">
            <v>72</v>
          </cell>
          <cell r="AN2101">
            <v>53</v>
          </cell>
          <cell r="AO2101">
            <v>72</v>
          </cell>
          <cell r="AP2101">
            <v>57</v>
          </cell>
          <cell r="AQ2101">
            <v>66</v>
          </cell>
          <cell r="AR2101">
            <v>46</v>
          </cell>
          <cell r="AS2101">
            <v>87</v>
          </cell>
          <cell r="AT2101">
            <v>53</v>
          </cell>
          <cell r="AU2101">
            <v>69</v>
          </cell>
          <cell r="AV2101">
            <v>40</v>
          </cell>
          <cell r="AW2101">
            <v>69</v>
          </cell>
          <cell r="AX2101">
            <v>39</v>
          </cell>
          <cell r="AY2101">
            <v>65</v>
          </cell>
          <cell r="AZ2101">
            <v>23</v>
          </cell>
        </row>
        <row r="2102">
          <cell r="B2102">
            <v>36660</v>
          </cell>
          <cell r="C2102">
            <v>73</v>
          </cell>
          <cell r="D2102">
            <v>53</v>
          </cell>
          <cell r="E2102">
            <v>71</v>
          </cell>
          <cell r="F2102">
            <v>40</v>
          </cell>
          <cell r="G2102">
            <v>64</v>
          </cell>
          <cell r="H2102">
            <v>37</v>
          </cell>
          <cell r="I2102">
            <v>77</v>
          </cell>
          <cell r="J2102">
            <v>47</v>
          </cell>
          <cell r="K2102">
            <v>66</v>
          </cell>
          <cell r="L2102">
            <v>50</v>
          </cell>
          <cell r="M2102">
            <v>64</v>
          </cell>
          <cell r="N2102">
            <v>47</v>
          </cell>
          <cell r="O2102">
            <v>65</v>
          </cell>
          <cell r="P2102">
            <v>48</v>
          </cell>
          <cell r="Q2102">
            <v>74</v>
          </cell>
          <cell r="R2102">
            <v>45</v>
          </cell>
          <cell r="S2102">
            <v>77</v>
          </cell>
          <cell r="T2102">
            <v>39</v>
          </cell>
          <cell r="U2102">
            <v>66</v>
          </cell>
          <cell r="V2102">
            <v>43</v>
          </cell>
          <cell r="W2102">
            <v>66</v>
          </cell>
          <cell r="X2102">
            <v>35</v>
          </cell>
          <cell r="Y2102">
            <v>70</v>
          </cell>
          <cell r="Z2102">
            <v>38</v>
          </cell>
          <cell r="AA2102">
            <v>69</v>
          </cell>
          <cell r="AB2102">
            <v>35</v>
          </cell>
          <cell r="AC2102">
            <v>66</v>
          </cell>
          <cell r="AD2102">
            <v>35</v>
          </cell>
          <cell r="AE2102">
            <v>69</v>
          </cell>
          <cell r="AF2102">
            <v>47</v>
          </cell>
          <cell r="AG2102">
            <v>63</v>
          </cell>
          <cell r="AH2102">
            <v>51</v>
          </cell>
          <cell r="AI2102">
            <v>68</v>
          </cell>
          <cell r="AJ2102">
            <v>49</v>
          </cell>
          <cell r="AK2102">
            <v>73</v>
          </cell>
          <cell r="AL2102">
            <v>54</v>
          </cell>
          <cell r="AM2102">
            <v>66</v>
          </cell>
          <cell r="AN2102">
            <v>54</v>
          </cell>
          <cell r="AO2102">
            <v>68</v>
          </cell>
          <cell r="AP2102">
            <v>58</v>
          </cell>
          <cell r="AQ2102">
            <v>66</v>
          </cell>
          <cell r="AR2102">
            <v>46</v>
          </cell>
          <cell r="AS2102">
            <v>90</v>
          </cell>
          <cell r="AT2102">
            <v>65</v>
          </cell>
          <cell r="AU2102">
            <v>78</v>
          </cell>
          <cell r="AV2102">
            <v>43</v>
          </cell>
          <cell r="AW2102">
            <v>76</v>
          </cell>
          <cell r="AX2102">
            <v>43</v>
          </cell>
          <cell r="AY2102">
            <v>70</v>
          </cell>
          <cell r="AZ2102">
            <v>36</v>
          </cell>
        </row>
        <row r="2103">
          <cell r="B2103">
            <v>36661</v>
          </cell>
          <cell r="C2103">
            <v>70</v>
          </cell>
          <cell r="D2103">
            <v>50</v>
          </cell>
          <cell r="E2103">
            <v>80</v>
          </cell>
          <cell r="F2103">
            <v>43</v>
          </cell>
          <cell r="G2103">
            <v>73</v>
          </cell>
          <cell r="H2103">
            <v>44</v>
          </cell>
          <cell r="I2103">
            <v>71</v>
          </cell>
          <cell r="J2103">
            <v>54</v>
          </cell>
          <cell r="K2103">
            <v>69</v>
          </cell>
          <cell r="L2103">
            <v>51</v>
          </cell>
          <cell r="M2103">
            <v>68</v>
          </cell>
          <cell r="N2103">
            <v>49</v>
          </cell>
          <cell r="O2103">
            <v>69</v>
          </cell>
          <cell r="P2103">
            <v>44</v>
          </cell>
          <cell r="Q2103">
            <v>76</v>
          </cell>
          <cell r="R2103">
            <v>44</v>
          </cell>
          <cell r="S2103">
            <v>75</v>
          </cell>
          <cell r="T2103">
            <v>42</v>
          </cell>
          <cell r="U2103">
            <v>71</v>
          </cell>
          <cell r="V2103">
            <v>40</v>
          </cell>
          <cell r="W2103">
            <v>71</v>
          </cell>
          <cell r="X2103">
            <v>36</v>
          </cell>
          <cell r="Y2103">
            <v>73</v>
          </cell>
          <cell r="Z2103">
            <v>46</v>
          </cell>
          <cell r="AA2103">
            <v>76</v>
          </cell>
          <cell r="AB2103">
            <v>42</v>
          </cell>
          <cell r="AC2103">
            <v>77</v>
          </cell>
          <cell r="AD2103">
            <v>41</v>
          </cell>
          <cell r="AE2103">
            <v>62</v>
          </cell>
          <cell r="AF2103">
            <v>51</v>
          </cell>
          <cell r="AG2103">
            <v>65</v>
          </cell>
          <cell r="AH2103">
            <v>54</v>
          </cell>
          <cell r="AI2103">
            <v>76</v>
          </cell>
          <cell r="AJ2103">
            <v>56</v>
          </cell>
          <cell r="AK2103">
            <v>76</v>
          </cell>
          <cell r="AL2103">
            <v>54</v>
          </cell>
          <cell r="AM2103">
            <v>68</v>
          </cell>
          <cell r="AN2103">
            <v>54</v>
          </cell>
          <cell r="AO2103">
            <v>69</v>
          </cell>
          <cell r="AP2103">
            <v>58</v>
          </cell>
          <cell r="AQ2103">
            <v>66</v>
          </cell>
          <cell r="AR2103">
            <v>45</v>
          </cell>
          <cell r="AS2103">
            <v>88</v>
          </cell>
          <cell r="AT2103">
            <v>66</v>
          </cell>
          <cell r="AU2103">
            <v>80</v>
          </cell>
          <cell r="AV2103">
            <v>60</v>
          </cell>
          <cell r="AW2103">
            <v>81</v>
          </cell>
          <cell r="AX2103">
            <v>55</v>
          </cell>
          <cell r="AY2103">
            <v>84</v>
          </cell>
          <cell r="AZ2103">
            <v>38</v>
          </cell>
        </row>
        <row r="2104">
          <cell r="B2104">
            <v>36662</v>
          </cell>
          <cell r="C2104">
            <v>69</v>
          </cell>
          <cell r="D2104">
            <v>49</v>
          </cell>
          <cell r="E2104">
            <v>83</v>
          </cell>
          <cell r="F2104">
            <v>53</v>
          </cell>
          <cell r="G2104">
            <v>78</v>
          </cell>
          <cell r="H2104">
            <v>46</v>
          </cell>
          <cell r="I2104">
            <v>68</v>
          </cell>
          <cell r="J2104">
            <v>52</v>
          </cell>
          <cell r="K2104">
            <v>68</v>
          </cell>
          <cell r="L2104">
            <v>48</v>
          </cell>
          <cell r="M2104">
            <v>66</v>
          </cell>
          <cell r="N2104">
            <v>46</v>
          </cell>
          <cell r="O2104">
            <v>67</v>
          </cell>
          <cell r="P2104">
            <v>48</v>
          </cell>
          <cell r="Q2104">
            <v>73</v>
          </cell>
          <cell r="R2104">
            <v>53</v>
          </cell>
          <cell r="S2104">
            <v>71</v>
          </cell>
          <cell r="T2104">
            <v>34</v>
          </cell>
          <cell r="U2104">
            <v>68</v>
          </cell>
          <cell r="V2104">
            <v>40</v>
          </cell>
          <cell r="W2104">
            <v>69</v>
          </cell>
          <cell r="X2104">
            <v>35</v>
          </cell>
          <cell r="Y2104">
            <v>75</v>
          </cell>
          <cell r="Z2104">
            <v>46</v>
          </cell>
          <cell r="AA2104">
            <v>74</v>
          </cell>
          <cell r="AB2104">
            <v>37</v>
          </cell>
          <cell r="AC2104">
            <v>75</v>
          </cell>
          <cell r="AD2104">
            <v>45</v>
          </cell>
          <cell r="AE2104">
            <v>66</v>
          </cell>
          <cell r="AF2104">
            <v>49</v>
          </cell>
          <cell r="AG2104">
            <v>62</v>
          </cell>
          <cell r="AH2104">
            <v>53</v>
          </cell>
          <cell r="AI2104">
            <v>70</v>
          </cell>
          <cell r="AJ2104">
            <v>57</v>
          </cell>
          <cell r="AK2104">
            <v>65</v>
          </cell>
          <cell r="AL2104">
            <v>51</v>
          </cell>
          <cell r="AM2104">
            <v>66</v>
          </cell>
          <cell r="AN2104">
            <v>54</v>
          </cell>
          <cell r="AO2104">
            <v>66</v>
          </cell>
          <cell r="AP2104">
            <v>59</v>
          </cell>
          <cell r="AQ2104">
            <v>49</v>
          </cell>
          <cell r="AR2104">
            <v>38</v>
          </cell>
          <cell r="AS2104">
            <v>72</v>
          </cell>
          <cell r="AT2104">
            <v>56</v>
          </cell>
          <cell r="AU2104">
            <v>69</v>
          </cell>
          <cell r="AV2104">
            <v>46</v>
          </cell>
          <cell r="AW2104">
            <v>83</v>
          </cell>
          <cell r="AX2104">
            <v>57</v>
          </cell>
          <cell r="AY2104">
            <v>88</v>
          </cell>
          <cell r="AZ2104">
            <v>47</v>
          </cell>
        </row>
        <row r="2105">
          <cell r="B2105">
            <v>36663</v>
          </cell>
          <cell r="C2105">
            <v>59</v>
          </cell>
          <cell r="D2105">
            <v>49</v>
          </cell>
          <cell r="E2105">
            <v>72</v>
          </cell>
          <cell r="F2105">
            <v>50</v>
          </cell>
          <cell r="G2105">
            <v>71</v>
          </cell>
          <cell r="H2105">
            <v>47</v>
          </cell>
          <cell r="I2105">
            <v>63</v>
          </cell>
          <cell r="J2105">
            <v>46</v>
          </cell>
          <cell r="K2105">
            <v>64</v>
          </cell>
          <cell r="L2105">
            <v>41</v>
          </cell>
          <cell r="M2105">
            <v>66</v>
          </cell>
          <cell r="N2105">
            <v>43</v>
          </cell>
          <cell r="O2105">
            <v>71</v>
          </cell>
          <cell r="P2105">
            <v>46</v>
          </cell>
          <cell r="Q2105">
            <v>75</v>
          </cell>
          <cell r="R2105">
            <v>52</v>
          </cell>
          <cell r="S2105">
            <v>63</v>
          </cell>
          <cell r="T2105">
            <v>36</v>
          </cell>
          <cell r="U2105">
            <v>65</v>
          </cell>
          <cell r="V2105">
            <v>48</v>
          </cell>
          <cell r="W2105">
            <v>69</v>
          </cell>
          <cell r="X2105">
            <v>42</v>
          </cell>
          <cell r="Y2105">
            <v>61</v>
          </cell>
          <cell r="Z2105">
            <v>47</v>
          </cell>
          <cell r="AA2105">
            <v>51</v>
          </cell>
          <cell r="AB2105">
            <v>40</v>
          </cell>
          <cell r="AC2105">
            <v>54</v>
          </cell>
          <cell r="AD2105">
            <v>32</v>
          </cell>
          <cell r="AE2105">
            <v>76</v>
          </cell>
          <cell r="AF2105">
            <v>51</v>
          </cell>
          <cell r="AG2105">
            <v>67</v>
          </cell>
          <cell r="AH2105">
            <v>52</v>
          </cell>
          <cell r="AI2105">
            <v>73</v>
          </cell>
          <cell r="AJ2105">
            <v>56</v>
          </cell>
          <cell r="AK2105">
            <v>71</v>
          </cell>
          <cell r="AL2105">
            <v>52</v>
          </cell>
          <cell r="AM2105">
            <v>66</v>
          </cell>
          <cell r="AN2105">
            <v>54</v>
          </cell>
          <cell r="AO2105">
            <v>67</v>
          </cell>
          <cell r="AP2105">
            <v>57</v>
          </cell>
          <cell r="AQ2105">
            <v>68</v>
          </cell>
          <cell r="AR2105">
            <v>44</v>
          </cell>
          <cell r="AS2105">
            <v>82</v>
          </cell>
          <cell r="AT2105">
            <v>58</v>
          </cell>
          <cell r="AU2105">
            <v>62</v>
          </cell>
          <cell r="AV2105">
            <v>44</v>
          </cell>
          <cell r="AW2105">
            <v>68</v>
          </cell>
          <cell r="AX2105">
            <v>51</v>
          </cell>
          <cell r="AY2105">
            <v>64</v>
          </cell>
          <cell r="AZ2105">
            <v>38</v>
          </cell>
        </row>
        <row r="2106">
          <cell r="B2106">
            <v>36664</v>
          </cell>
          <cell r="C2106">
            <v>62</v>
          </cell>
          <cell r="D2106">
            <v>48</v>
          </cell>
          <cell r="E2106">
            <v>76</v>
          </cell>
          <cell r="F2106">
            <v>38</v>
          </cell>
          <cell r="G2106">
            <v>67</v>
          </cell>
          <cell r="H2106">
            <v>43</v>
          </cell>
          <cell r="I2106">
            <v>73</v>
          </cell>
          <cell r="J2106">
            <v>50</v>
          </cell>
          <cell r="K2106">
            <v>73</v>
          </cell>
          <cell r="L2106">
            <v>45</v>
          </cell>
          <cell r="M2106">
            <v>74</v>
          </cell>
          <cell r="N2106">
            <v>42</v>
          </cell>
          <cell r="O2106">
            <v>80</v>
          </cell>
          <cell r="P2106">
            <v>43</v>
          </cell>
          <cell r="Q2106">
            <v>73</v>
          </cell>
          <cell r="R2106">
            <v>45</v>
          </cell>
          <cell r="S2106">
            <v>69</v>
          </cell>
          <cell r="T2106">
            <v>35</v>
          </cell>
          <cell r="U2106">
            <v>73</v>
          </cell>
          <cell r="V2106">
            <v>47</v>
          </cell>
          <cell r="W2106">
            <v>71</v>
          </cell>
          <cell r="X2106">
            <v>46</v>
          </cell>
          <cell r="Y2106">
            <v>69</v>
          </cell>
          <cell r="Z2106">
            <v>42</v>
          </cell>
          <cell r="AA2106">
            <v>58</v>
          </cell>
          <cell r="AB2106">
            <v>38</v>
          </cell>
          <cell r="AC2106">
            <v>51</v>
          </cell>
          <cell r="AD2106">
            <v>33</v>
          </cell>
          <cell r="AE2106">
            <v>84</v>
          </cell>
          <cell r="AF2106">
            <v>50</v>
          </cell>
          <cell r="AG2106">
            <v>73</v>
          </cell>
          <cell r="AH2106">
            <v>51</v>
          </cell>
          <cell r="AI2106">
            <v>82</v>
          </cell>
          <cell r="AJ2106">
            <v>57</v>
          </cell>
          <cell r="AK2106">
            <v>84</v>
          </cell>
          <cell r="AL2106">
            <v>56</v>
          </cell>
          <cell r="AM2106">
            <v>69</v>
          </cell>
          <cell r="AN2106">
            <v>55</v>
          </cell>
          <cell r="AO2106">
            <v>70</v>
          </cell>
          <cell r="AP2106">
            <v>60</v>
          </cell>
          <cell r="AQ2106">
            <v>75</v>
          </cell>
          <cell r="AR2106">
            <v>42</v>
          </cell>
          <cell r="AS2106">
            <v>84</v>
          </cell>
          <cell r="AT2106">
            <v>64</v>
          </cell>
          <cell r="AU2106">
            <v>67</v>
          </cell>
          <cell r="AV2106">
            <v>49</v>
          </cell>
          <cell r="AW2106">
            <v>60</v>
          </cell>
          <cell r="AX2106">
            <v>49</v>
          </cell>
          <cell r="AY2106">
            <v>51</v>
          </cell>
          <cell r="AZ2106">
            <v>39</v>
          </cell>
        </row>
        <row r="2107">
          <cell r="B2107">
            <v>36665</v>
          </cell>
          <cell r="C2107">
            <v>64</v>
          </cell>
          <cell r="D2107">
            <v>52</v>
          </cell>
          <cell r="E2107">
            <v>78</v>
          </cell>
          <cell r="F2107">
            <v>47</v>
          </cell>
          <cell r="G2107">
            <v>70</v>
          </cell>
          <cell r="H2107">
            <v>48</v>
          </cell>
          <cell r="I2107">
            <v>70</v>
          </cell>
          <cell r="J2107">
            <v>55</v>
          </cell>
          <cell r="K2107">
            <v>71</v>
          </cell>
          <cell r="L2107">
            <v>50</v>
          </cell>
          <cell r="M2107">
            <v>73</v>
          </cell>
          <cell r="N2107">
            <v>49</v>
          </cell>
          <cell r="O2107">
            <v>83</v>
          </cell>
          <cell r="P2107">
            <v>49</v>
          </cell>
          <cell r="Q2107">
            <v>77</v>
          </cell>
          <cell r="R2107">
            <v>50</v>
          </cell>
          <cell r="S2107">
            <v>76</v>
          </cell>
          <cell r="T2107">
            <v>38</v>
          </cell>
          <cell r="U2107">
            <v>65</v>
          </cell>
          <cell r="V2107">
            <v>45</v>
          </cell>
          <cell r="W2107">
            <v>65</v>
          </cell>
          <cell r="X2107">
            <v>40</v>
          </cell>
          <cell r="Y2107">
            <v>70</v>
          </cell>
          <cell r="Z2107">
            <v>51</v>
          </cell>
          <cell r="AA2107">
            <v>70</v>
          </cell>
          <cell r="AB2107">
            <v>39</v>
          </cell>
          <cell r="AC2107">
            <v>66</v>
          </cell>
          <cell r="AD2107">
            <v>34</v>
          </cell>
          <cell r="AE2107">
            <v>90</v>
          </cell>
          <cell r="AF2107">
            <v>55</v>
          </cell>
          <cell r="AG2107">
            <v>78</v>
          </cell>
          <cell r="AH2107">
            <v>52</v>
          </cell>
          <cell r="AI2107">
            <v>82</v>
          </cell>
          <cell r="AJ2107">
            <v>59</v>
          </cell>
          <cell r="AK2107">
            <v>91</v>
          </cell>
          <cell r="AL2107">
            <v>61</v>
          </cell>
          <cell r="AM2107">
            <v>71</v>
          </cell>
          <cell r="AN2107">
            <v>58</v>
          </cell>
          <cell r="AO2107">
            <v>72</v>
          </cell>
          <cell r="AP2107">
            <v>61</v>
          </cell>
          <cell r="AQ2107">
            <v>80</v>
          </cell>
          <cell r="AR2107">
            <v>49</v>
          </cell>
          <cell r="AS2107">
            <v>90</v>
          </cell>
          <cell r="AT2107">
            <v>65</v>
          </cell>
          <cell r="AU2107">
            <v>73</v>
          </cell>
          <cell r="AV2107">
            <v>48</v>
          </cell>
          <cell r="AW2107">
            <v>76</v>
          </cell>
          <cell r="AX2107">
            <v>45</v>
          </cell>
          <cell r="AY2107">
            <v>66</v>
          </cell>
          <cell r="AZ2107">
            <v>39</v>
          </cell>
        </row>
        <row r="2108">
          <cell r="B2108">
            <v>36666</v>
          </cell>
          <cell r="C2108">
            <v>61</v>
          </cell>
          <cell r="D2108">
            <v>52</v>
          </cell>
          <cell r="E2108">
            <v>78</v>
          </cell>
          <cell r="F2108">
            <v>41</v>
          </cell>
          <cell r="G2108">
            <v>71</v>
          </cell>
          <cell r="H2108">
            <v>46</v>
          </cell>
          <cell r="I2108">
            <v>76</v>
          </cell>
          <cell r="J2108">
            <v>54</v>
          </cell>
          <cell r="K2108">
            <v>77</v>
          </cell>
          <cell r="L2108">
            <v>48</v>
          </cell>
          <cell r="M2108">
            <v>76</v>
          </cell>
          <cell r="N2108">
            <v>45</v>
          </cell>
          <cell r="O2108">
            <v>86</v>
          </cell>
          <cell r="P2108">
            <v>47</v>
          </cell>
          <cell r="Q2108">
            <v>79</v>
          </cell>
          <cell r="R2108">
            <v>49</v>
          </cell>
          <cell r="S2108">
            <v>75</v>
          </cell>
          <cell r="T2108">
            <v>41</v>
          </cell>
          <cell r="U2108">
            <v>75</v>
          </cell>
          <cell r="V2108">
            <v>39</v>
          </cell>
          <cell r="W2108">
            <v>74</v>
          </cell>
          <cell r="X2108">
            <v>42</v>
          </cell>
          <cell r="Y2108">
            <v>73</v>
          </cell>
          <cell r="Z2108">
            <v>47</v>
          </cell>
          <cell r="AA2108">
            <v>66</v>
          </cell>
          <cell r="AB2108">
            <v>42</v>
          </cell>
          <cell r="AC2108">
            <v>63</v>
          </cell>
          <cell r="AD2108">
            <v>42</v>
          </cell>
          <cell r="AE2108">
            <v>95</v>
          </cell>
          <cell r="AF2108">
            <v>57</v>
          </cell>
          <cell r="AG2108">
            <v>79</v>
          </cell>
          <cell r="AH2108">
            <v>53</v>
          </cell>
          <cell r="AI2108">
            <v>86</v>
          </cell>
          <cell r="AJ2108">
            <v>58</v>
          </cell>
          <cell r="AK2108">
            <v>96</v>
          </cell>
          <cell r="AL2108">
            <v>64</v>
          </cell>
          <cell r="AM2108">
            <v>70</v>
          </cell>
          <cell r="AN2108">
            <v>58</v>
          </cell>
          <cell r="AO2108">
            <v>70</v>
          </cell>
          <cell r="AP2108">
            <v>59</v>
          </cell>
          <cell r="AQ2108">
            <v>86</v>
          </cell>
          <cell r="AR2108">
            <v>46</v>
          </cell>
          <cell r="AS2108">
            <v>95</v>
          </cell>
          <cell r="AT2108">
            <v>67</v>
          </cell>
          <cell r="AU2108">
            <v>76</v>
          </cell>
          <cell r="AV2108">
            <v>48</v>
          </cell>
          <cell r="AW2108">
            <v>81</v>
          </cell>
          <cell r="AX2108">
            <v>53</v>
          </cell>
          <cell r="AY2108">
            <v>65</v>
          </cell>
          <cell r="AZ2108">
            <v>45</v>
          </cell>
        </row>
        <row r="2109">
          <cell r="B2109">
            <v>36667</v>
          </cell>
          <cell r="C2109">
            <v>67</v>
          </cell>
          <cell r="D2109">
            <v>53</v>
          </cell>
          <cell r="E2109">
            <v>81</v>
          </cell>
          <cell r="F2109">
            <v>53</v>
          </cell>
          <cell r="G2109">
            <v>76</v>
          </cell>
          <cell r="H2109">
            <v>53</v>
          </cell>
          <cell r="I2109">
            <v>80</v>
          </cell>
          <cell r="J2109">
            <v>53</v>
          </cell>
          <cell r="K2109">
            <v>78</v>
          </cell>
          <cell r="L2109">
            <v>47</v>
          </cell>
          <cell r="M2109">
            <v>80</v>
          </cell>
          <cell r="N2109">
            <v>46</v>
          </cell>
          <cell r="O2109">
            <v>92</v>
          </cell>
          <cell r="P2109">
            <v>51</v>
          </cell>
          <cell r="Q2109">
            <v>87</v>
          </cell>
          <cell r="R2109">
            <v>53</v>
          </cell>
          <cell r="S2109">
            <v>81</v>
          </cell>
          <cell r="T2109">
            <v>53</v>
          </cell>
          <cell r="U2109">
            <v>74</v>
          </cell>
          <cell r="V2109">
            <v>55</v>
          </cell>
          <cell r="W2109">
            <v>74</v>
          </cell>
          <cell r="X2109">
            <v>51</v>
          </cell>
          <cell r="Y2109">
            <v>78</v>
          </cell>
          <cell r="Z2109">
            <v>53</v>
          </cell>
          <cell r="AA2109">
            <v>75</v>
          </cell>
          <cell r="AB2109">
            <v>43</v>
          </cell>
          <cell r="AC2109">
            <v>73</v>
          </cell>
          <cell r="AD2109">
            <v>42</v>
          </cell>
          <cell r="AE2109">
            <v>95</v>
          </cell>
          <cell r="AF2109">
            <v>57</v>
          </cell>
          <cell r="AG2109">
            <v>92</v>
          </cell>
          <cell r="AH2109">
            <v>59</v>
          </cell>
          <cell r="AI2109">
            <v>76</v>
          </cell>
          <cell r="AJ2109">
            <v>61</v>
          </cell>
          <cell r="AK2109">
            <v>102</v>
          </cell>
          <cell r="AL2109">
            <v>66</v>
          </cell>
          <cell r="AM2109">
            <v>68</v>
          </cell>
          <cell r="AN2109">
            <v>59</v>
          </cell>
          <cell r="AO2109">
            <v>68</v>
          </cell>
          <cell r="AP2109">
            <v>58</v>
          </cell>
          <cell r="AQ2109">
            <v>90</v>
          </cell>
          <cell r="AR2109">
            <v>51</v>
          </cell>
          <cell r="AS2109">
            <v>99</v>
          </cell>
          <cell r="AT2109">
            <v>70</v>
          </cell>
          <cell r="AU2109">
            <v>79</v>
          </cell>
          <cell r="AV2109">
            <v>53</v>
          </cell>
          <cell r="AW2109">
            <v>82</v>
          </cell>
          <cell r="AX2109">
            <v>46</v>
          </cell>
          <cell r="AY2109">
            <v>75</v>
          </cell>
          <cell r="AZ2109">
            <v>44</v>
          </cell>
        </row>
        <row r="2110">
          <cell r="B2110">
            <v>36668</v>
          </cell>
          <cell r="C2110">
            <v>63</v>
          </cell>
          <cell r="D2110">
            <v>50</v>
          </cell>
          <cell r="E2110">
            <v>80</v>
          </cell>
          <cell r="F2110">
            <v>50</v>
          </cell>
          <cell r="G2110">
            <v>72</v>
          </cell>
          <cell r="H2110">
            <v>49</v>
          </cell>
          <cell r="I2110">
            <v>76</v>
          </cell>
          <cell r="J2110">
            <v>55</v>
          </cell>
          <cell r="K2110">
            <v>74</v>
          </cell>
          <cell r="L2110">
            <v>53</v>
          </cell>
          <cell r="M2110">
            <v>76</v>
          </cell>
          <cell r="N2110">
            <v>52</v>
          </cell>
          <cell r="O2110">
            <v>83</v>
          </cell>
          <cell r="P2110">
            <v>55</v>
          </cell>
          <cell r="Q2110">
            <v>84</v>
          </cell>
          <cell r="R2110">
            <v>58</v>
          </cell>
          <cell r="S2110">
            <v>83</v>
          </cell>
          <cell r="T2110">
            <v>50</v>
          </cell>
          <cell r="U2110">
            <v>77</v>
          </cell>
          <cell r="V2110">
            <v>56</v>
          </cell>
          <cell r="W2110">
            <v>77</v>
          </cell>
          <cell r="X2110">
            <v>55</v>
          </cell>
          <cell r="Y2110">
            <v>80</v>
          </cell>
          <cell r="Z2110">
            <v>61</v>
          </cell>
          <cell r="AA2110">
            <v>78</v>
          </cell>
          <cell r="AB2110">
            <v>47</v>
          </cell>
          <cell r="AC2110">
            <v>77</v>
          </cell>
          <cell r="AD2110">
            <v>52</v>
          </cell>
          <cell r="AE2110">
            <v>98</v>
          </cell>
          <cell r="AF2110">
            <v>63</v>
          </cell>
          <cell r="AG2110">
            <v>81</v>
          </cell>
          <cell r="AH2110">
            <v>58</v>
          </cell>
          <cell r="AI2110">
            <v>70</v>
          </cell>
          <cell r="AJ2110">
            <v>62</v>
          </cell>
          <cell r="AK2110">
            <v>103</v>
          </cell>
          <cell r="AL2110">
            <v>68</v>
          </cell>
          <cell r="AM2110">
            <v>69</v>
          </cell>
          <cell r="AN2110">
            <v>61</v>
          </cell>
          <cell r="AO2110">
            <v>65</v>
          </cell>
          <cell r="AP2110">
            <v>60</v>
          </cell>
          <cell r="AQ2110">
            <v>93</v>
          </cell>
          <cell r="AR2110">
            <v>56</v>
          </cell>
          <cell r="AS2110">
            <v>108</v>
          </cell>
          <cell r="AT2110">
            <v>72</v>
          </cell>
          <cell r="AU2110">
            <v>88</v>
          </cell>
          <cell r="AV2110">
            <v>57</v>
          </cell>
          <cell r="AW2110">
            <v>89</v>
          </cell>
          <cell r="AX2110">
            <v>53</v>
          </cell>
          <cell r="AY2110">
            <v>84</v>
          </cell>
          <cell r="AZ2110">
            <v>54</v>
          </cell>
        </row>
        <row r="2111">
          <cell r="B2111">
            <v>36669</v>
          </cell>
          <cell r="C2111">
            <v>63</v>
          </cell>
          <cell r="D2111">
            <v>50</v>
          </cell>
          <cell r="E2111">
            <v>77</v>
          </cell>
          <cell r="F2111">
            <v>48</v>
          </cell>
          <cell r="G2111">
            <v>69</v>
          </cell>
          <cell r="H2111">
            <v>47</v>
          </cell>
          <cell r="I2111">
            <v>70</v>
          </cell>
          <cell r="J2111">
            <v>52</v>
          </cell>
          <cell r="K2111">
            <v>68</v>
          </cell>
          <cell r="L2111">
            <v>51</v>
          </cell>
          <cell r="M2111">
            <v>70</v>
          </cell>
          <cell r="N2111">
            <v>53</v>
          </cell>
          <cell r="O2111">
            <v>88</v>
          </cell>
          <cell r="P2111">
            <v>54</v>
          </cell>
          <cell r="Q2111">
            <v>79</v>
          </cell>
          <cell r="R2111">
            <v>52</v>
          </cell>
          <cell r="S2111">
            <v>78</v>
          </cell>
          <cell r="T2111">
            <v>55</v>
          </cell>
          <cell r="U2111">
            <v>71</v>
          </cell>
          <cell r="V2111">
            <v>57</v>
          </cell>
          <cell r="W2111">
            <v>74</v>
          </cell>
          <cell r="X2111">
            <v>49</v>
          </cell>
          <cell r="Y2111">
            <v>80</v>
          </cell>
          <cell r="Z2111">
            <v>56</v>
          </cell>
          <cell r="AA2111">
            <v>80</v>
          </cell>
          <cell r="AB2111">
            <v>48</v>
          </cell>
          <cell r="AC2111">
            <v>82</v>
          </cell>
          <cell r="AD2111">
            <v>54</v>
          </cell>
          <cell r="AE2111">
            <v>96</v>
          </cell>
          <cell r="AF2111">
            <v>67</v>
          </cell>
          <cell r="AG2111">
            <v>88</v>
          </cell>
          <cell r="AH2111">
            <v>62</v>
          </cell>
          <cell r="AI2111">
            <v>69</v>
          </cell>
          <cell r="AJ2111">
            <v>61</v>
          </cell>
          <cell r="AK2111">
            <v>100</v>
          </cell>
          <cell r="AL2111">
            <v>71</v>
          </cell>
          <cell r="AM2111">
            <v>69</v>
          </cell>
          <cell r="AN2111">
            <v>61</v>
          </cell>
          <cell r="AO2111">
            <v>65</v>
          </cell>
          <cell r="AP2111">
            <v>60</v>
          </cell>
          <cell r="AQ2111">
            <v>90</v>
          </cell>
          <cell r="AR2111">
            <v>59</v>
          </cell>
          <cell r="AS2111">
            <v>107</v>
          </cell>
          <cell r="AT2111">
            <v>77</v>
          </cell>
          <cell r="AU2111">
            <v>84</v>
          </cell>
          <cell r="AV2111">
            <v>59</v>
          </cell>
          <cell r="AW2111">
            <v>94</v>
          </cell>
          <cell r="AX2111">
            <v>57</v>
          </cell>
          <cell r="AY2111">
            <v>89</v>
          </cell>
          <cell r="AZ2111">
            <v>57</v>
          </cell>
        </row>
        <row r="2112">
          <cell r="B2112">
            <v>36670</v>
          </cell>
          <cell r="C2112">
            <v>66</v>
          </cell>
          <cell r="D2112">
            <v>45</v>
          </cell>
          <cell r="E2112">
            <v>80</v>
          </cell>
          <cell r="F2112">
            <v>53</v>
          </cell>
          <cell r="G2112">
            <v>72</v>
          </cell>
          <cell r="H2112">
            <v>42</v>
          </cell>
          <cell r="I2112">
            <v>72</v>
          </cell>
          <cell r="J2112">
            <v>51</v>
          </cell>
          <cell r="K2112">
            <v>72</v>
          </cell>
          <cell r="L2112">
            <v>48</v>
          </cell>
          <cell r="M2112">
            <v>69</v>
          </cell>
          <cell r="N2112">
            <v>47</v>
          </cell>
          <cell r="O2112">
            <v>80</v>
          </cell>
          <cell r="P2112">
            <v>55</v>
          </cell>
          <cell r="Q2112">
            <v>82</v>
          </cell>
          <cell r="R2112">
            <v>51</v>
          </cell>
          <cell r="S2112">
            <v>80</v>
          </cell>
          <cell r="T2112">
            <v>51</v>
          </cell>
          <cell r="U2112">
            <v>73</v>
          </cell>
          <cell r="V2112">
            <v>48</v>
          </cell>
          <cell r="W2112">
            <v>74</v>
          </cell>
          <cell r="X2112">
            <v>35</v>
          </cell>
          <cell r="Y2112">
            <v>65</v>
          </cell>
          <cell r="Z2112">
            <v>54</v>
          </cell>
          <cell r="AA2112">
            <v>66</v>
          </cell>
          <cell r="AB2112">
            <v>48</v>
          </cell>
          <cell r="AC2112">
            <v>67</v>
          </cell>
          <cell r="AD2112">
            <v>49</v>
          </cell>
          <cell r="AE2112">
            <v>86</v>
          </cell>
          <cell r="AF2112">
            <v>61</v>
          </cell>
          <cell r="AG2112">
            <v>75</v>
          </cell>
          <cell r="AH2112">
            <v>54</v>
          </cell>
          <cell r="AI2112">
            <v>71</v>
          </cell>
          <cell r="AJ2112">
            <v>62</v>
          </cell>
          <cell r="AK2112">
            <v>93</v>
          </cell>
          <cell r="AL2112">
            <v>67</v>
          </cell>
          <cell r="AM2112">
            <v>69</v>
          </cell>
          <cell r="AN2112">
            <v>62</v>
          </cell>
          <cell r="AO2112">
            <v>67</v>
          </cell>
          <cell r="AP2112">
            <v>61</v>
          </cell>
          <cell r="AQ2112">
            <v>89</v>
          </cell>
          <cell r="AR2112">
            <v>62</v>
          </cell>
          <cell r="AS2112">
            <v>99</v>
          </cell>
          <cell r="AT2112">
            <v>81</v>
          </cell>
          <cell r="AU2112">
            <v>78</v>
          </cell>
          <cell r="AV2112">
            <v>62</v>
          </cell>
          <cell r="AW2112">
            <v>84</v>
          </cell>
          <cell r="AX2112">
            <v>59</v>
          </cell>
          <cell r="AY2112">
            <v>75</v>
          </cell>
          <cell r="AZ2112">
            <v>47</v>
          </cell>
        </row>
        <row r="2113">
          <cell r="B2113">
            <v>36671</v>
          </cell>
          <cell r="C2113">
            <v>62</v>
          </cell>
          <cell r="D2113">
            <v>43</v>
          </cell>
          <cell r="E2113">
            <v>74</v>
          </cell>
          <cell r="F2113">
            <v>50</v>
          </cell>
          <cell r="G2113">
            <v>68</v>
          </cell>
          <cell r="H2113">
            <v>43</v>
          </cell>
          <cell r="I2113">
            <v>64</v>
          </cell>
          <cell r="J2113">
            <v>48</v>
          </cell>
          <cell r="K2113">
            <v>65</v>
          </cell>
          <cell r="L2113">
            <v>46</v>
          </cell>
          <cell r="M2113">
            <v>67</v>
          </cell>
          <cell r="N2113">
            <v>44</v>
          </cell>
          <cell r="O2113">
            <v>76</v>
          </cell>
          <cell r="P2113">
            <v>50</v>
          </cell>
          <cell r="Q2113">
            <v>74</v>
          </cell>
          <cell r="R2113">
            <v>54</v>
          </cell>
          <cell r="S2113">
            <v>72</v>
          </cell>
          <cell r="T2113">
            <v>52</v>
          </cell>
          <cell r="U2113">
            <v>76</v>
          </cell>
          <cell r="V2113">
            <v>52</v>
          </cell>
          <cell r="W2113">
            <v>75</v>
          </cell>
          <cell r="X2113">
            <v>41</v>
          </cell>
          <cell r="Y2113">
            <v>76</v>
          </cell>
          <cell r="Z2113">
            <v>51</v>
          </cell>
          <cell r="AA2113">
            <v>73</v>
          </cell>
          <cell r="AB2113">
            <v>48</v>
          </cell>
          <cell r="AC2113">
            <v>74</v>
          </cell>
          <cell r="AD2113">
            <v>47</v>
          </cell>
          <cell r="AE2113">
            <v>81</v>
          </cell>
          <cell r="AF2113">
            <v>57</v>
          </cell>
          <cell r="AG2113">
            <v>65</v>
          </cell>
          <cell r="AH2113">
            <v>53</v>
          </cell>
          <cell r="AI2113">
            <v>68</v>
          </cell>
          <cell r="AJ2113">
            <v>60</v>
          </cell>
          <cell r="AK2113">
            <v>84</v>
          </cell>
          <cell r="AL2113">
            <v>60</v>
          </cell>
          <cell r="AM2113">
            <v>69</v>
          </cell>
          <cell r="AN2113">
            <v>60</v>
          </cell>
          <cell r="AO2113">
            <v>66</v>
          </cell>
          <cell r="AP2113">
            <v>61</v>
          </cell>
          <cell r="AQ2113">
            <v>82</v>
          </cell>
          <cell r="AR2113">
            <v>53</v>
          </cell>
          <cell r="AS2113">
            <v>96</v>
          </cell>
          <cell r="AT2113">
            <v>72</v>
          </cell>
          <cell r="AU2113">
            <v>79</v>
          </cell>
          <cell r="AV2113">
            <v>56</v>
          </cell>
          <cell r="AW2113">
            <v>84</v>
          </cell>
          <cell r="AX2113">
            <v>51</v>
          </cell>
          <cell r="AY2113">
            <v>76</v>
          </cell>
          <cell r="AZ2113">
            <v>48</v>
          </cell>
        </row>
        <row r="2114">
          <cell r="B2114">
            <v>36672</v>
          </cell>
          <cell r="C2114">
            <v>63</v>
          </cell>
          <cell r="D2114">
            <v>46</v>
          </cell>
          <cell r="E2114">
            <v>74</v>
          </cell>
          <cell r="F2114">
            <v>41</v>
          </cell>
          <cell r="G2114">
            <v>68</v>
          </cell>
          <cell r="H2114">
            <v>44</v>
          </cell>
          <cell r="I2114">
            <v>72</v>
          </cell>
          <cell r="J2114">
            <v>52</v>
          </cell>
          <cell r="K2114">
            <v>69</v>
          </cell>
          <cell r="L2114">
            <v>51</v>
          </cell>
          <cell r="M2114">
            <v>69</v>
          </cell>
          <cell r="N2114">
            <v>53</v>
          </cell>
          <cell r="O2114">
            <v>78</v>
          </cell>
          <cell r="P2114">
            <v>58</v>
          </cell>
          <cell r="Q2114">
            <v>76</v>
          </cell>
          <cell r="R2114">
            <v>49</v>
          </cell>
          <cell r="S2114">
            <v>72</v>
          </cell>
          <cell r="T2114">
            <v>51</v>
          </cell>
          <cell r="U2114">
            <v>68</v>
          </cell>
          <cell r="V2114">
            <v>50</v>
          </cell>
          <cell r="W2114">
            <v>70</v>
          </cell>
          <cell r="X2114">
            <v>44</v>
          </cell>
          <cell r="Y2114">
            <v>69</v>
          </cell>
          <cell r="Z2114">
            <v>49</v>
          </cell>
          <cell r="AA2114">
            <v>71</v>
          </cell>
          <cell r="AB2114">
            <v>44</v>
          </cell>
          <cell r="AC2114">
            <v>70</v>
          </cell>
          <cell r="AD2114">
            <v>46</v>
          </cell>
          <cell r="AE2114">
            <v>85</v>
          </cell>
          <cell r="AF2114">
            <v>56</v>
          </cell>
          <cell r="AG2114">
            <v>64</v>
          </cell>
          <cell r="AH2114">
            <v>53</v>
          </cell>
          <cell r="AI2114">
            <v>78</v>
          </cell>
          <cell r="AJ2114">
            <v>59</v>
          </cell>
          <cell r="AK2114">
            <v>89</v>
          </cell>
          <cell r="AL2114">
            <v>60</v>
          </cell>
          <cell r="AM2114">
            <v>71</v>
          </cell>
          <cell r="AN2114">
            <v>59</v>
          </cell>
          <cell r="AO2114">
            <v>70</v>
          </cell>
          <cell r="AP2114">
            <v>61</v>
          </cell>
          <cell r="AQ2114">
            <v>82</v>
          </cell>
          <cell r="AR2114">
            <v>49</v>
          </cell>
          <cell r="AS2114">
            <v>95</v>
          </cell>
          <cell r="AT2114">
            <v>70</v>
          </cell>
          <cell r="AU2114">
            <v>73</v>
          </cell>
          <cell r="AV2114">
            <v>55</v>
          </cell>
          <cell r="AW2114">
            <v>73</v>
          </cell>
          <cell r="AX2114">
            <v>49</v>
          </cell>
          <cell r="AY2114">
            <v>73</v>
          </cell>
          <cell r="AZ2114">
            <v>48</v>
          </cell>
        </row>
        <row r="2115">
          <cell r="B2115">
            <v>36673</v>
          </cell>
          <cell r="C2115">
            <v>63</v>
          </cell>
          <cell r="D2115">
            <v>50</v>
          </cell>
          <cell r="E2115">
            <v>75</v>
          </cell>
          <cell r="F2115">
            <v>48</v>
          </cell>
          <cell r="G2115">
            <v>68</v>
          </cell>
          <cell r="H2115">
            <v>45</v>
          </cell>
          <cell r="I2115">
            <v>68</v>
          </cell>
          <cell r="J2115">
            <v>54</v>
          </cell>
          <cell r="K2115">
            <v>67</v>
          </cell>
          <cell r="L2115">
            <v>50</v>
          </cell>
          <cell r="M2115">
            <v>67</v>
          </cell>
          <cell r="N2115">
            <v>46</v>
          </cell>
          <cell r="O2115">
            <v>71</v>
          </cell>
          <cell r="P2115">
            <v>58</v>
          </cell>
          <cell r="Q2115">
            <v>81</v>
          </cell>
          <cell r="R2115">
            <v>58</v>
          </cell>
          <cell r="S2115">
            <v>84</v>
          </cell>
          <cell r="T2115">
            <v>38</v>
          </cell>
          <cell r="U2115">
            <v>78</v>
          </cell>
          <cell r="V2115">
            <v>43</v>
          </cell>
          <cell r="W2115">
            <v>78</v>
          </cell>
          <cell r="X2115">
            <v>43</v>
          </cell>
          <cell r="Y2115">
            <v>79</v>
          </cell>
          <cell r="Z2115">
            <v>48</v>
          </cell>
          <cell r="AA2115">
            <v>76</v>
          </cell>
          <cell r="AB2115">
            <v>40</v>
          </cell>
          <cell r="AC2115">
            <v>75</v>
          </cell>
          <cell r="AD2115">
            <v>41</v>
          </cell>
          <cell r="AE2115">
            <v>87</v>
          </cell>
          <cell r="AF2115">
            <v>56</v>
          </cell>
          <cell r="AG2115">
            <v>68</v>
          </cell>
          <cell r="AH2115">
            <v>54</v>
          </cell>
          <cell r="AI2115">
            <v>85</v>
          </cell>
          <cell r="AJ2115">
            <v>62</v>
          </cell>
          <cell r="AK2115">
            <v>93</v>
          </cell>
          <cell r="AL2115">
            <v>62</v>
          </cell>
          <cell r="AM2115">
            <v>80</v>
          </cell>
          <cell r="AN2115">
            <v>61</v>
          </cell>
          <cell r="AO2115">
            <v>72</v>
          </cell>
          <cell r="AP2115">
            <v>62</v>
          </cell>
          <cell r="AQ2115">
            <v>87</v>
          </cell>
          <cell r="AR2115">
            <v>51</v>
          </cell>
          <cell r="AS2115">
            <v>104</v>
          </cell>
          <cell r="AT2115">
            <v>73</v>
          </cell>
          <cell r="AU2115">
            <v>86</v>
          </cell>
          <cell r="AV2115">
            <v>54</v>
          </cell>
          <cell r="AW2115">
            <v>84</v>
          </cell>
          <cell r="AX2115">
            <v>46</v>
          </cell>
          <cell r="AY2115">
            <v>76</v>
          </cell>
          <cell r="AZ2115">
            <v>43</v>
          </cell>
        </row>
        <row r="2116">
          <cell r="B2116">
            <v>36674</v>
          </cell>
          <cell r="C2116">
            <v>61</v>
          </cell>
          <cell r="D2116">
            <v>49</v>
          </cell>
          <cell r="E2116">
            <v>69</v>
          </cell>
          <cell r="F2116">
            <v>39</v>
          </cell>
          <cell r="G2116">
            <v>64</v>
          </cell>
          <cell r="H2116">
            <v>39</v>
          </cell>
          <cell r="I2116">
            <v>63</v>
          </cell>
          <cell r="J2116">
            <v>52</v>
          </cell>
          <cell r="K2116">
            <v>64</v>
          </cell>
          <cell r="L2116">
            <v>52</v>
          </cell>
          <cell r="M2116">
            <v>64</v>
          </cell>
          <cell r="N2116">
            <v>46</v>
          </cell>
          <cell r="O2116">
            <v>72</v>
          </cell>
          <cell r="P2116">
            <v>54</v>
          </cell>
          <cell r="Q2116">
            <v>75</v>
          </cell>
          <cell r="R2116">
            <v>56</v>
          </cell>
          <cell r="S2116">
            <v>78</v>
          </cell>
          <cell r="T2116">
            <v>51</v>
          </cell>
          <cell r="U2116">
            <v>71</v>
          </cell>
          <cell r="V2116">
            <v>49</v>
          </cell>
          <cell r="W2116">
            <v>71</v>
          </cell>
          <cell r="X2116">
            <v>44</v>
          </cell>
          <cell r="Y2116">
            <v>67</v>
          </cell>
          <cell r="Z2116">
            <v>51</v>
          </cell>
          <cell r="AA2116">
            <v>87</v>
          </cell>
          <cell r="AB2116">
            <v>53</v>
          </cell>
          <cell r="AC2116">
            <v>88</v>
          </cell>
          <cell r="AD2116">
            <v>50</v>
          </cell>
          <cell r="AE2116">
            <v>88</v>
          </cell>
          <cell r="AF2116">
            <v>58</v>
          </cell>
          <cell r="AG2116">
            <v>68</v>
          </cell>
          <cell r="AH2116">
            <v>53</v>
          </cell>
          <cell r="AI2116">
            <v>87</v>
          </cell>
          <cell r="AJ2116">
            <v>65</v>
          </cell>
          <cell r="AK2116">
            <v>96</v>
          </cell>
          <cell r="AL2116">
            <v>64</v>
          </cell>
          <cell r="AM2116">
            <v>76</v>
          </cell>
          <cell r="AN2116">
            <v>63</v>
          </cell>
          <cell r="AO2116">
            <v>76</v>
          </cell>
          <cell r="AP2116">
            <v>61</v>
          </cell>
          <cell r="AQ2116">
            <v>85</v>
          </cell>
          <cell r="AR2116">
            <v>54</v>
          </cell>
          <cell r="AS2116">
            <v>108</v>
          </cell>
          <cell r="AT2116">
            <v>85</v>
          </cell>
          <cell r="AU2116">
            <v>87</v>
          </cell>
          <cell r="AV2116">
            <v>62</v>
          </cell>
          <cell r="AW2116">
            <v>96</v>
          </cell>
          <cell r="AX2116">
            <v>57</v>
          </cell>
          <cell r="AY2116">
            <v>89</v>
          </cell>
          <cell r="AZ2116">
            <v>51</v>
          </cell>
        </row>
        <row r="2117">
          <cell r="B2117">
            <v>36675</v>
          </cell>
          <cell r="C2117">
            <v>60</v>
          </cell>
          <cell r="D2117">
            <v>49</v>
          </cell>
          <cell r="E2117">
            <v>72</v>
          </cell>
          <cell r="F2117">
            <v>36</v>
          </cell>
          <cell r="G2117">
            <v>67</v>
          </cell>
          <cell r="H2117">
            <v>39</v>
          </cell>
          <cell r="I2117">
            <v>64</v>
          </cell>
          <cell r="J2117">
            <v>50</v>
          </cell>
          <cell r="K2117">
            <v>63</v>
          </cell>
          <cell r="L2117">
            <v>49</v>
          </cell>
          <cell r="M2117">
            <v>64</v>
          </cell>
          <cell r="N2117">
            <v>47</v>
          </cell>
          <cell r="O2117">
            <v>69</v>
          </cell>
          <cell r="P2117">
            <v>50</v>
          </cell>
          <cell r="Q2117">
            <v>73</v>
          </cell>
          <cell r="R2117">
            <v>47</v>
          </cell>
          <cell r="S2117">
            <v>77</v>
          </cell>
          <cell r="T2117">
            <v>50</v>
          </cell>
          <cell r="U2117">
            <v>59</v>
          </cell>
          <cell r="V2117">
            <v>45</v>
          </cell>
          <cell r="W2117">
            <v>61</v>
          </cell>
          <cell r="X2117">
            <v>45</v>
          </cell>
          <cell r="Y2117">
            <v>59</v>
          </cell>
          <cell r="Z2117">
            <v>46</v>
          </cell>
          <cell r="AA2117">
            <v>82</v>
          </cell>
          <cell r="AB2117">
            <v>45</v>
          </cell>
          <cell r="AC2117">
            <v>91</v>
          </cell>
          <cell r="AD2117">
            <v>57</v>
          </cell>
          <cell r="AE2117">
            <v>81</v>
          </cell>
          <cell r="AF2117">
            <v>53</v>
          </cell>
          <cell r="AG2117">
            <v>63</v>
          </cell>
          <cell r="AH2117">
            <v>51</v>
          </cell>
          <cell r="AI2117">
            <v>73</v>
          </cell>
          <cell r="AJ2117">
            <v>64</v>
          </cell>
          <cell r="AK2117">
            <v>91</v>
          </cell>
          <cell r="AL2117">
            <v>63</v>
          </cell>
          <cell r="AM2117">
            <v>73</v>
          </cell>
          <cell r="AN2117">
            <v>63</v>
          </cell>
          <cell r="AO2117">
            <v>67</v>
          </cell>
          <cell r="AP2117">
            <v>61</v>
          </cell>
          <cell r="AQ2117">
            <v>81</v>
          </cell>
          <cell r="AR2117">
            <v>54</v>
          </cell>
          <cell r="AS2117">
            <v>107</v>
          </cell>
          <cell r="AT2117">
            <v>83</v>
          </cell>
          <cell r="AU2117">
            <v>86</v>
          </cell>
          <cell r="AV2117">
            <v>57</v>
          </cell>
          <cell r="AW2117">
            <v>101</v>
          </cell>
          <cell r="AX2117">
            <v>62</v>
          </cell>
          <cell r="AY2117">
            <v>92</v>
          </cell>
          <cell r="AZ2117">
            <v>53</v>
          </cell>
        </row>
        <row r="2118">
          <cell r="B2118">
            <v>36676</v>
          </cell>
          <cell r="C2118">
            <v>52</v>
          </cell>
          <cell r="D2118">
            <v>48</v>
          </cell>
          <cell r="E2118">
            <v>61</v>
          </cell>
          <cell r="F2118">
            <v>49</v>
          </cell>
          <cell r="G2118">
            <v>67</v>
          </cell>
          <cell r="H2118">
            <v>41</v>
          </cell>
          <cell r="I2118">
            <v>59</v>
          </cell>
          <cell r="J2118">
            <v>49</v>
          </cell>
          <cell r="K2118">
            <v>60</v>
          </cell>
          <cell r="L2118">
            <v>46</v>
          </cell>
          <cell r="M2118">
            <v>60</v>
          </cell>
          <cell r="N2118">
            <v>42</v>
          </cell>
          <cell r="O2118">
            <v>61</v>
          </cell>
          <cell r="P2118">
            <v>46</v>
          </cell>
          <cell r="Q2118">
            <v>71</v>
          </cell>
          <cell r="R2118">
            <v>43</v>
          </cell>
          <cell r="S2118">
            <v>79</v>
          </cell>
          <cell r="T2118">
            <v>38</v>
          </cell>
          <cell r="U2118">
            <v>63</v>
          </cell>
          <cell r="V2118">
            <v>46</v>
          </cell>
          <cell r="W2118">
            <v>58</v>
          </cell>
          <cell r="X2118">
            <v>37</v>
          </cell>
          <cell r="Y2118">
            <v>55</v>
          </cell>
          <cell r="Z2118">
            <v>44</v>
          </cell>
          <cell r="AA2118">
            <v>64</v>
          </cell>
          <cell r="AB2118">
            <v>47</v>
          </cell>
          <cell r="AC2118">
            <v>64</v>
          </cell>
          <cell r="AD2118">
            <v>47</v>
          </cell>
          <cell r="AE2118">
            <v>80</v>
          </cell>
          <cell r="AF2118">
            <v>51</v>
          </cell>
          <cell r="AG2118">
            <v>65</v>
          </cell>
          <cell r="AH2118">
            <v>50</v>
          </cell>
          <cell r="AI2118">
            <v>73</v>
          </cell>
          <cell r="AJ2118">
            <v>62</v>
          </cell>
          <cell r="AK2118">
            <v>87</v>
          </cell>
          <cell r="AL2118">
            <v>57</v>
          </cell>
          <cell r="AM2118">
            <v>72</v>
          </cell>
          <cell r="AN2118">
            <v>61</v>
          </cell>
          <cell r="AO2118">
            <v>67</v>
          </cell>
          <cell r="AP2118">
            <v>62</v>
          </cell>
          <cell r="AQ2118">
            <v>80</v>
          </cell>
          <cell r="AR2118">
            <v>44</v>
          </cell>
          <cell r="AS2118">
            <v>103</v>
          </cell>
          <cell r="AT2118">
            <v>82</v>
          </cell>
          <cell r="AU2118">
            <v>82</v>
          </cell>
          <cell r="AV2118">
            <v>55</v>
          </cell>
          <cell r="AW2118">
            <v>99</v>
          </cell>
          <cell r="AX2118">
            <v>67</v>
          </cell>
          <cell r="AY2118">
            <v>77</v>
          </cell>
          <cell r="AZ2118">
            <v>52</v>
          </cell>
        </row>
        <row r="2119">
          <cell r="B2119">
            <v>36677</v>
          </cell>
          <cell r="C2119">
            <v>57</v>
          </cell>
          <cell r="D2119">
            <v>49</v>
          </cell>
          <cell r="E2119">
            <v>64</v>
          </cell>
          <cell r="F2119">
            <v>46</v>
          </cell>
          <cell r="G2119">
            <v>58</v>
          </cell>
          <cell r="H2119">
            <v>39</v>
          </cell>
          <cell r="I2119">
            <v>58</v>
          </cell>
          <cell r="J2119">
            <v>49</v>
          </cell>
          <cell r="K2119">
            <v>62</v>
          </cell>
          <cell r="L2119">
            <v>47</v>
          </cell>
          <cell r="M2119">
            <v>64</v>
          </cell>
          <cell r="N2119">
            <v>44</v>
          </cell>
          <cell r="O2119">
            <v>73</v>
          </cell>
          <cell r="P2119">
            <v>36</v>
          </cell>
          <cell r="Q2119">
            <v>64</v>
          </cell>
          <cell r="R2119">
            <v>37</v>
          </cell>
          <cell r="S2119">
            <v>63</v>
          </cell>
          <cell r="T2119">
            <v>39</v>
          </cell>
          <cell r="U2119">
            <v>46</v>
          </cell>
          <cell r="V2119">
            <v>33</v>
          </cell>
          <cell r="W2119">
            <v>46</v>
          </cell>
          <cell r="X2119">
            <v>32</v>
          </cell>
          <cell r="Y2119">
            <v>61</v>
          </cell>
          <cell r="Z2119">
            <v>40</v>
          </cell>
          <cell r="AA2119">
            <v>77</v>
          </cell>
          <cell r="AB2119">
            <v>39</v>
          </cell>
          <cell r="AC2119">
            <v>71</v>
          </cell>
          <cell r="AD2119">
            <v>48</v>
          </cell>
          <cell r="AE2119">
            <v>83</v>
          </cell>
          <cell r="AF2119">
            <v>54</v>
          </cell>
          <cell r="AG2119">
            <v>74</v>
          </cell>
          <cell r="AH2119">
            <v>49</v>
          </cell>
          <cell r="AI2119">
            <v>75</v>
          </cell>
          <cell r="AJ2119">
            <v>64</v>
          </cell>
          <cell r="AK2119">
            <v>86</v>
          </cell>
          <cell r="AL2119">
            <v>57</v>
          </cell>
          <cell r="AM2119">
            <v>72</v>
          </cell>
          <cell r="AN2119">
            <v>62</v>
          </cell>
          <cell r="AO2119">
            <v>68</v>
          </cell>
          <cell r="AP2119">
            <v>62</v>
          </cell>
          <cell r="AQ2119">
            <v>72</v>
          </cell>
          <cell r="AR2119">
            <v>43</v>
          </cell>
          <cell r="AS2119">
            <v>101</v>
          </cell>
          <cell r="AT2119">
            <v>73</v>
          </cell>
          <cell r="AU2119">
            <v>69</v>
          </cell>
          <cell r="AV2119">
            <v>48</v>
          </cell>
          <cell r="AW2119">
            <v>96</v>
          </cell>
          <cell r="AX2119">
            <v>65</v>
          </cell>
          <cell r="AY2119">
            <v>83</v>
          </cell>
          <cell r="AZ2119">
            <v>53</v>
          </cell>
        </row>
        <row r="2120">
          <cell r="B2120">
            <v>36678</v>
          </cell>
          <cell r="C2120">
            <v>68</v>
          </cell>
          <cell r="D2120">
            <v>48</v>
          </cell>
          <cell r="E2120">
            <v>71</v>
          </cell>
          <cell r="F2120">
            <v>41</v>
          </cell>
          <cell r="G2120">
            <v>67</v>
          </cell>
          <cell r="H2120">
            <v>40</v>
          </cell>
          <cell r="I2120">
            <v>78</v>
          </cell>
          <cell r="J2120">
            <v>43</v>
          </cell>
          <cell r="K2120">
            <v>78</v>
          </cell>
          <cell r="L2120">
            <v>42</v>
          </cell>
          <cell r="M2120">
            <v>75</v>
          </cell>
          <cell r="N2120">
            <v>44</v>
          </cell>
          <cell r="O2120">
            <v>86</v>
          </cell>
          <cell r="P2120">
            <v>42</v>
          </cell>
          <cell r="Q2120">
            <v>78</v>
          </cell>
          <cell r="R2120">
            <v>38</v>
          </cell>
          <cell r="S2120">
            <v>74</v>
          </cell>
          <cell r="T2120">
            <v>33</v>
          </cell>
          <cell r="U2120">
            <v>60</v>
          </cell>
          <cell r="V2120">
            <v>33</v>
          </cell>
          <cell r="W2120">
            <v>56</v>
          </cell>
          <cell r="X2120">
            <v>34</v>
          </cell>
          <cell r="Y2120">
            <v>62</v>
          </cell>
          <cell r="Z2120">
            <v>37</v>
          </cell>
          <cell r="AA2120">
            <v>68</v>
          </cell>
          <cell r="AB2120">
            <v>33</v>
          </cell>
          <cell r="AC2120">
            <v>65</v>
          </cell>
          <cell r="AD2120">
            <v>38</v>
          </cell>
          <cell r="AE2120">
            <v>89</v>
          </cell>
          <cell r="AF2120">
            <v>51</v>
          </cell>
          <cell r="AG2120">
            <v>77</v>
          </cell>
          <cell r="AH2120">
            <v>51</v>
          </cell>
          <cell r="AI2120">
            <v>80</v>
          </cell>
          <cell r="AJ2120">
            <v>64</v>
          </cell>
          <cell r="AK2120">
            <v>92</v>
          </cell>
          <cell r="AL2120">
            <v>57</v>
          </cell>
          <cell r="AM2120">
            <v>73</v>
          </cell>
          <cell r="AN2120">
            <v>62</v>
          </cell>
          <cell r="AO2120">
            <v>71</v>
          </cell>
          <cell r="AP2120">
            <v>63</v>
          </cell>
          <cell r="AQ2120">
            <v>85</v>
          </cell>
          <cell r="AR2120">
            <v>43</v>
          </cell>
          <cell r="AS2120">
            <v>98</v>
          </cell>
          <cell r="AT2120">
            <v>76</v>
          </cell>
          <cell r="AU2120">
            <v>74</v>
          </cell>
          <cell r="AV2120">
            <v>44</v>
          </cell>
          <cell r="AW2120">
            <v>91</v>
          </cell>
          <cell r="AX2120">
            <v>53</v>
          </cell>
          <cell r="AY2120">
            <v>70</v>
          </cell>
          <cell r="AZ2120">
            <v>43</v>
          </cell>
        </row>
        <row r="2121">
          <cell r="B2121">
            <v>36679</v>
          </cell>
          <cell r="C2121">
            <v>79</v>
          </cell>
          <cell r="D2121">
            <v>48</v>
          </cell>
          <cell r="E2121">
            <v>81</v>
          </cell>
          <cell r="F2121">
            <v>41</v>
          </cell>
          <cell r="G2121">
            <v>73</v>
          </cell>
          <cell r="H2121">
            <v>40</v>
          </cell>
          <cell r="I2121">
            <v>85</v>
          </cell>
          <cell r="J2121">
            <v>49</v>
          </cell>
          <cell r="K2121">
            <v>84</v>
          </cell>
          <cell r="L2121">
            <v>45</v>
          </cell>
          <cell r="M2121">
            <v>82</v>
          </cell>
          <cell r="N2121">
            <v>39</v>
          </cell>
          <cell r="O2121">
            <v>91</v>
          </cell>
          <cell r="P2121">
            <v>48</v>
          </cell>
          <cell r="Q2121">
            <v>87</v>
          </cell>
          <cell r="R2121">
            <v>53</v>
          </cell>
          <cell r="S2121">
            <v>85</v>
          </cell>
          <cell r="T2121">
            <v>43</v>
          </cell>
          <cell r="U2121">
            <v>76</v>
          </cell>
          <cell r="V2121">
            <v>50</v>
          </cell>
          <cell r="W2121">
            <v>65</v>
          </cell>
          <cell r="X2121">
            <v>42</v>
          </cell>
          <cell r="Y2121">
            <v>83</v>
          </cell>
          <cell r="Z2121">
            <v>51</v>
          </cell>
          <cell r="AA2121">
            <v>87</v>
          </cell>
          <cell r="AB2121">
            <v>50</v>
          </cell>
          <cell r="AC2121">
            <v>86</v>
          </cell>
          <cell r="AD2121">
            <v>50</v>
          </cell>
          <cell r="AE2121">
            <v>88</v>
          </cell>
          <cell r="AF2121">
            <v>50</v>
          </cell>
          <cell r="AG2121">
            <v>62</v>
          </cell>
          <cell r="AH2121">
            <v>51</v>
          </cell>
          <cell r="AI2121">
            <v>85</v>
          </cell>
          <cell r="AJ2121">
            <v>60</v>
          </cell>
          <cell r="AK2121">
            <v>95</v>
          </cell>
          <cell r="AL2121">
            <v>61</v>
          </cell>
          <cell r="AM2121">
            <v>72</v>
          </cell>
          <cell r="AN2121">
            <v>59</v>
          </cell>
          <cell r="AO2121">
            <v>73</v>
          </cell>
          <cell r="AP2121">
            <v>62</v>
          </cell>
          <cell r="AQ2121">
            <v>92</v>
          </cell>
          <cell r="AR2121">
            <v>48</v>
          </cell>
          <cell r="AS2121">
            <v>100</v>
          </cell>
          <cell r="AT2121">
            <v>70</v>
          </cell>
          <cell r="AU2121">
            <v>88</v>
          </cell>
          <cell r="AV2121">
            <v>60</v>
          </cell>
          <cell r="AW2121">
            <v>94</v>
          </cell>
          <cell r="AX2121">
            <v>55</v>
          </cell>
          <cell r="AY2121">
            <v>89</v>
          </cell>
          <cell r="AZ2121">
            <v>52</v>
          </cell>
        </row>
        <row r="2122">
          <cell r="B2122">
            <v>36680</v>
          </cell>
          <cell r="C2122">
            <v>79</v>
          </cell>
          <cell r="D2122">
            <v>48</v>
          </cell>
          <cell r="E2122">
            <v>81</v>
          </cell>
          <cell r="F2122">
            <v>41</v>
          </cell>
          <cell r="G2122">
            <v>73</v>
          </cell>
          <cell r="H2122">
            <v>40</v>
          </cell>
          <cell r="I2122">
            <v>85</v>
          </cell>
          <cell r="J2122">
            <v>49</v>
          </cell>
          <cell r="K2122">
            <v>84</v>
          </cell>
          <cell r="L2122">
            <v>45</v>
          </cell>
          <cell r="M2122">
            <v>82</v>
          </cell>
          <cell r="N2122">
            <v>39</v>
          </cell>
          <cell r="O2122">
            <v>91</v>
          </cell>
          <cell r="P2122">
            <v>48</v>
          </cell>
          <cell r="Q2122">
            <v>87</v>
          </cell>
          <cell r="R2122">
            <v>53</v>
          </cell>
          <cell r="S2122">
            <v>85</v>
          </cell>
          <cell r="T2122">
            <v>43</v>
          </cell>
          <cell r="U2122">
            <v>76</v>
          </cell>
          <cell r="V2122">
            <v>50</v>
          </cell>
          <cell r="W2122">
            <v>65</v>
          </cell>
          <cell r="X2122">
            <v>42</v>
          </cell>
          <cell r="Y2122">
            <v>83</v>
          </cell>
          <cell r="Z2122">
            <v>51</v>
          </cell>
          <cell r="AA2122">
            <v>87</v>
          </cell>
          <cell r="AB2122">
            <v>50</v>
          </cell>
          <cell r="AC2122">
            <v>86</v>
          </cell>
          <cell r="AD2122">
            <v>50</v>
          </cell>
          <cell r="AE2122">
            <v>88</v>
          </cell>
          <cell r="AF2122">
            <v>50</v>
          </cell>
          <cell r="AG2122">
            <v>62</v>
          </cell>
          <cell r="AH2122">
            <v>51</v>
          </cell>
          <cell r="AI2122">
            <v>85</v>
          </cell>
          <cell r="AJ2122">
            <v>60</v>
          </cell>
          <cell r="AK2122">
            <v>95</v>
          </cell>
          <cell r="AL2122">
            <v>61</v>
          </cell>
          <cell r="AM2122">
            <v>72</v>
          </cell>
          <cell r="AN2122">
            <v>59</v>
          </cell>
          <cell r="AO2122">
            <v>73</v>
          </cell>
          <cell r="AP2122">
            <v>62</v>
          </cell>
          <cell r="AQ2122">
            <v>92</v>
          </cell>
          <cell r="AR2122">
            <v>48</v>
          </cell>
          <cell r="AS2122">
            <v>100</v>
          </cell>
          <cell r="AT2122">
            <v>70</v>
          </cell>
          <cell r="AU2122">
            <v>88</v>
          </cell>
          <cell r="AV2122">
            <v>60</v>
          </cell>
          <cell r="AW2122">
            <v>94</v>
          </cell>
          <cell r="AX2122">
            <v>55</v>
          </cell>
          <cell r="AY2122">
            <v>89</v>
          </cell>
          <cell r="AZ2122">
            <v>52</v>
          </cell>
        </row>
        <row r="2123">
          <cell r="B2123">
            <v>36681</v>
          </cell>
          <cell r="C2123">
            <v>83</v>
          </cell>
          <cell r="D2123">
            <v>54</v>
          </cell>
          <cell r="E2123">
            <v>87</v>
          </cell>
          <cell r="F2123">
            <v>49</v>
          </cell>
          <cell r="G2123">
            <v>82</v>
          </cell>
          <cell r="H2123">
            <v>52</v>
          </cell>
          <cell r="I2123">
            <v>87</v>
          </cell>
          <cell r="J2123">
            <v>57</v>
          </cell>
          <cell r="K2123">
            <v>82</v>
          </cell>
          <cell r="L2123">
            <v>50</v>
          </cell>
          <cell r="M2123">
            <v>82</v>
          </cell>
          <cell r="N2123">
            <v>49</v>
          </cell>
          <cell r="O2123">
            <v>92</v>
          </cell>
          <cell r="P2123">
            <v>53</v>
          </cell>
          <cell r="Q2123">
            <v>95</v>
          </cell>
          <cell r="R2123">
            <v>57</v>
          </cell>
          <cell r="S2123">
            <v>86</v>
          </cell>
          <cell r="T2123">
            <v>41</v>
          </cell>
          <cell r="U2123">
            <v>80</v>
          </cell>
          <cell r="V2123">
            <v>44</v>
          </cell>
          <cell r="W2123">
            <v>76</v>
          </cell>
          <cell r="X2123">
            <v>39</v>
          </cell>
          <cell r="Y2123">
            <v>73</v>
          </cell>
          <cell r="Z2123">
            <v>46</v>
          </cell>
          <cell r="AA2123">
            <v>74</v>
          </cell>
          <cell r="AB2123">
            <v>48</v>
          </cell>
          <cell r="AC2123">
            <v>70</v>
          </cell>
          <cell r="AD2123">
            <v>48</v>
          </cell>
          <cell r="AE2123">
            <v>86</v>
          </cell>
          <cell r="AF2123">
            <v>53</v>
          </cell>
          <cell r="AG2123">
            <v>63</v>
          </cell>
          <cell r="AH2123">
            <v>50</v>
          </cell>
          <cell r="AI2123">
            <v>84</v>
          </cell>
          <cell r="AJ2123">
            <v>60</v>
          </cell>
          <cell r="AK2123">
            <v>99</v>
          </cell>
          <cell r="AL2123">
            <v>62</v>
          </cell>
          <cell r="AM2123">
            <v>73</v>
          </cell>
          <cell r="AN2123">
            <v>61</v>
          </cell>
          <cell r="AO2123">
            <v>73</v>
          </cell>
          <cell r="AP2123">
            <v>62</v>
          </cell>
          <cell r="AQ2123">
            <v>92</v>
          </cell>
          <cell r="AR2123">
            <v>53</v>
          </cell>
          <cell r="AS2123">
            <v>105</v>
          </cell>
          <cell r="AT2123">
            <v>72</v>
          </cell>
          <cell r="AU2123">
            <v>90</v>
          </cell>
          <cell r="AV2123">
            <v>55</v>
          </cell>
          <cell r="AW2123">
            <v>95</v>
          </cell>
          <cell r="AX2123">
            <v>60</v>
          </cell>
          <cell r="AY2123">
            <v>74</v>
          </cell>
          <cell r="AZ2123">
            <v>50</v>
          </cell>
        </row>
        <row r="2124">
          <cell r="B2124">
            <v>36682</v>
          </cell>
          <cell r="C2124">
            <v>66</v>
          </cell>
          <cell r="D2124">
            <v>54</v>
          </cell>
          <cell r="E2124">
            <v>78</v>
          </cell>
          <cell r="F2124">
            <v>55</v>
          </cell>
          <cell r="G2124">
            <v>80</v>
          </cell>
          <cell r="H2124">
            <v>56</v>
          </cell>
          <cell r="I2124">
            <v>70</v>
          </cell>
          <cell r="J2124">
            <v>56</v>
          </cell>
          <cell r="K2124">
            <v>70</v>
          </cell>
          <cell r="L2124">
            <v>50</v>
          </cell>
          <cell r="M2124">
            <v>68</v>
          </cell>
          <cell r="N2124">
            <v>50</v>
          </cell>
          <cell r="O2124">
            <v>76</v>
          </cell>
          <cell r="P2124">
            <v>50</v>
          </cell>
          <cell r="Q2124">
            <v>91</v>
          </cell>
          <cell r="R2124">
            <v>66</v>
          </cell>
          <cell r="S2124">
            <v>90</v>
          </cell>
          <cell r="T2124">
            <v>41</v>
          </cell>
          <cell r="U2124">
            <v>90</v>
          </cell>
          <cell r="V2124">
            <v>51</v>
          </cell>
          <cell r="W2124">
            <v>89</v>
          </cell>
          <cell r="X2124">
            <v>47</v>
          </cell>
          <cell r="Y2124">
            <v>89</v>
          </cell>
          <cell r="Z2124">
            <v>48</v>
          </cell>
          <cell r="AA2124">
            <v>74</v>
          </cell>
          <cell r="AB2124">
            <v>48</v>
          </cell>
          <cell r="AC2124">
            <v>76</v>
          </cell>
          <cell r="AD2124">
            <v>43</v>
          </cell>
          <cell r="AE2124">
            <v>81</v>
          </cell>
          <cell r="AF2124">
            <v>51</v>
          </cell>
          <cell r="AG2124">
            <v>68</v>
          </cell>
          <cell r="AH2124">
            <v>56</v>
          </cell>
          <cell r="AI2124">
            <v>82</v>
          </cell>
          <cell r="AJ2124">
            <v>61</v>
          </cell>
          <cell r="AK2124">
            <v>85</v>
          </cell>
          <cell r="AL2124">
            <v>56</v>
          </cell>
          <cell r="AM2124">
            <v>72</v>
          </cell>
          <cell r="AN2124">
            <v>60</v>
          </cell>
          <cell r="AO2124">
            <v>73</v>
          </cell>
          <cell r="AP2124">
            <v>63</v>
          </cell>
          <cell r="AQ2124">
            <v>82</v>
          </cell>
          <cell r="AR2124">
            <v>61</v>
          </cell>
          <cell r="AS2124">
            <v>101</v>
          </cell>
          <cell r="AT2124">
            <v>80</v>
          </cell>
          <cell r="AU2124">
            <v>98</v>
          </cell>
          <cell r="AV2124">
            <v>60</v>
          </cell>
          <cell r="AW2124">
            <v>95</v>
          </cell>
          <cell r="AX2124">
            <v>62</v>
          </cell>
          <cell r="AY2124">
            <v>83</v>
          </cell>
          <cell r="AZ2124">
            <v>45</v>
          </cell>
        </row>
        <row r="2125">
          <cell r="B2125">
            <v>36683</v>
          </cell>
          <cell r="C2125">
            <v>62</v>
          </cell>
          <cell r="D2125">
            <v>52</v>
          </cell>
          <cell r="E2125">
            <v>73</v>
          </cell>
          <cell r="F2125">
            <v>48</v>
          </cell>
          <cell r="G2125">
            <v>71</v>
          </cell>
          <cell r="H2125">
            <v>49</v>
          </cell>
          <cell r="I2125">
            <v>67</v>
          </cell>
          <cell r="J2125">
            <v>56</v>
          </cell>
          <cell r="K2125">
            <v>65</v>
          </cell>
          <cell r="L2125">
            <v>53</v>
          </cell>
          <cell r="M2125">
            <v>66</v>
          </cell>
          <cell r="N2125">
            <v>51</v>
          </cell>
          <cell r="O2125">
            <v>78</v>
          </cell>
          <cell r="P2125">
            <v>52</v>
          </cell>
          <cell r="Q2125">
            <v>88</v>
          </cell>
          <cell r="R2125">
            <v>53</v>
          </cell>
          <cell r="S2125">
            <v>86</v>
          </cell>
          <cell r="T2125">
            <v>49</v>
          </cell>
          <cell r="U2125">
            <v>85</v>
          </cell>
          <cell r="V2125">
            <v>55</v>
          </cell>
          <cell r="W2125">
            <v>84</v>
          </cell>
          <cell r="X2125">
            <v>48</v>
          </cell>
          <cell r="Y2125">
            <v>91</v>
          </cell>
          <cell r="Z2125">
            <v>61</v>
          </cell>
          <cell r="AA2125">
            <v>92</v>
          </cell>
          <cell r="AB2125">
            <v>50</v>
          </cell>
          <cell r="AC2125">
            <v>92</v>
          </cell>
          <cell r="AD2125">
            <v>50</v>
          </cell>
          <cell r="AE2125">
            <v>83</v>
          </cell>
          <cell r="AF2125">
            <v>54</v>
          </cell>
          <cell r="AG2125">
            <v>66</v>
          </cell>
          <cell r="AH2125">
            <v>53</v>
          </cell>
          <cell r="AI2125">
            <v>86</v>
          </cell>
          <cell r="AJ2125">
            <v>59</v>
          </cell>
          <cell r="AK2125">
            <v>90</v>
          </cell>
          <cell r="AL2125">
            <v>59</v>
          </cell>
          <cell r="AM2125">
            <v>75</v>
          </cell>
          <cell r="AN2125">
            <v>59</v>
          </cell>
          <cell r="AO2125">
            <v>74</v>
          </cell>
          <cell r="AP2125">
            <v>60</v>
          </cell>
          <cell r="AQ2125">
            <v>88</v>
          </cell>
          <cell r="AR2125">
            <v>48</v>
          </cell>
          <cell r="AS2125">
            <v>101</v>
          </cell>
          <cell r="AT2125">
            <v>80</v>
          </cell>
          <cell r="AU2125">
            <v>95</v>
          </cell>
          <cell r="AV2125">
            <v>62</v>
          </cell>
          <cell r="AW2125">
            <v>96</v>
          </cell>
          <cell r="AX2125">
            <v>64</v>
          </cell>
          <cell r="AY2125">
            <v>93</v>
          </cell>
          <cell r="AZ2125">
            <v>50</v>
          </cell>
        </row>
        <row r="2126">
          <cell r="B2126">
            <v>36684</v>
          </cell>
          <cell r="C2126">
            <v>58</v>
          </cell>
          <cell r="D2126">
            <v>51</v>
          </cell>
          <cell r="E2126">
            <v>72</v>
          </cell>
          <cell r="F2126">
            <v>53</v>
          </cell>
          <cell r="G2126">
            <v>75</v>
          </cell>
          <cell r="H2126">
            <v>53</v>
          </cell>
          <cell r="I2126">
            <v>64</v>
          </cell>
          <cell r="J2126">
            <v>57</v>
          </cell>
          <cell r="K2126">
            <v>66</v>
          </cell>
          <cell r="L2126">
            <v>55</v>
          </cell>
          <cell r="M2126">
            <v>64</v>
          </cell>
          <cell r="N2126">
            <v>53</v>
          </cell>
          <cell r="O2126">
            <v>71</v>
          </cell>
          <cell r="P2126">
            <v>54</v>
          </cell>
          <cell r="Q2126">
            <v>89</v>
          </cell>
          <cell r="R2126">
            <v>55</v>
          </cell>
          <cell r="S2126">
            <v>95</v>
          </cell>
          <cell r="T2126">
            <v>42</v>
          </cell>
          <cell r="U2126">
            <v>96</v>
          </cell>
          <cell r="V2126">
            <v>53</v>
          </cell>
          <cell r="W2126">
            <v>86</v>
          </cell>
          <cell r="X2126">
            <v>48</v>
          </cell>
          <cell r="Y2126">
            <v>95</v>
          </cell>
          <cell r="Z2126">
            <v>58</v>
          </cell>
          <cell r="AA2126">
            <v>93</v>
          </cell>
          <cell r="AB2126">
            <v>51</v>
          </cell>
          <cell r="AC2126">
            <v>93</v>
          </cell>
          <cell r="AD2126">
            <v>58</v>
          </cell>
          <cell r="AE2126">
            <v>75</v>
          </cell>
          <cell r="AF2126">
            <v>55</v>
          </cell>
          <cell r="AG2126">
            <v>69</v>
          </cell>
          <cell r="AH2126">
            <v>54</v>
          </cell>
          <cell r="AI2126">
            <v>83</v>
          </cell>
          <cell r="AJ2126">
            <v>60</v>
          </cell>
          <cell r="AK2126">
            <v>87</v>
          </cell>
          <cell r="AL2126">
            <v>63</v>
          </cell>
          <cell r="AM2126">
            <v>72</v>
          </cell>
          <cell r="AN2126">
            <v>60</v>
          </cell>
          <cell r="AO2126">
            <v>72</v>
          </cell>
          <cell r="AP2126">
            <v>63</v>
          </cell>
          <cell r="AQ2126">
            <v>84</v>
          </cell>
          <cell r="AR2126">
            <v>51</v>
          </cell>
          <cell r="AS2126">
            <v>103</v>
          </cell>
          <cell r="AT2126">
            <v>75</v>
          </cell>
          <cell r="AU2126">
            <v>99</v>
          </cell>
          <cell r="AV2126">
            <v>64</v>
          </cell>
          <cell r="AW2126">
            <v>97</v>
          </cell>
          <cell r="AX2126">
            <v>60</v>
          </cell>
          <cell r="AY2126">
            <v>94</v>
          </cell>
          <cell r="AZ2126">
            <v>63</v>
          </cell>
        </row>
        <row r="2127">
          <cell r="B2127">
            <v>36685</v>
          </cell>
          <cell r="C2127">
            <v>63</v>
          </cell>
          <cell r="D2127">
            <v>50</v>
          </cell>
          <cell r="E2127">
            <v>73</v>
          </cell>
          <cell r="F2127">
            <v>46</v>
          </cell>
          <cell r="G2127">
            <v>58</v>
          </cell>
          <cell r="H2127">
            <v>51</v>
          </cell>
          <cell r="I2127">
            <v>63</v>
          </cell>
          <cell r="J2127">
            <v>54</v>
          </cell>
          <cell r="K2127">
            <v>64</v>
          </cell>
          <cell r="L2127">
            <v>51</v>
          </cell>
          <cell r="M2127">
            <v>64</v>
          </cell>
          <cell r="N2127">
            <v>46</v>
          </cell>
          <cell r="O2127">
            <v>63</v>
          </cell>
          <cell r="P2127">
            <v>53</v>
          </cell>
          <cell r="Q2127">
            <v>70</v>
          </cell>
          <cell r="R2127">
            <v>52</v>
          </cell>
          <cell r="S2127">
            <v>82</v>
          </cell>
          <cell r="T2127">
            <v>53</v>
          </cell>
          <cell r="U2127">
            <v>92</v>
          </cell>
          <cell r="V2127">
            <v>58</v>
          </cell>
          <cell r="W2127">
            <v>83</v>
          </cell>
          <cell r="X2127">
            <v>53</v>
          </cell>
          <cell r="Y2127">
            <v>92</v>
          </cell>
          <cell r="Z2127">
            <v>60</v>
          </cell>
          <cell r="AA2127">
            <v>96</v>
          </cell>
          <cell r="AB2127">
            <v>54</v>
          </cell>
          <cell r="AC2127">
            <v>92</v>
          </cell>
          <cell r="AD2127">
            <v>54</v>
          </cell>
          <cell r="AE2127">
            <v>71</v>
          </cell>
          <cell r="AF2127">
            <v>55</v>
          </cell>
          <cell r="AG2127">
            <v>62</v>
          </cell>
          <cell r="AH2127">
            <v>53</v>
          </cell>
          <cell r="AI2127">
            <v>75</v>
          </cell>
          <cell r="AJ2127">
            <v>61</v>
          </cell>
          <cell r="AK2127">
            <v>69</v>
          </cell>
          <cell r="AL2127">
            <v>55</v>
          </cell>
          <cell r="AM2127">
            <v>70</v>
          </cell>
          <cell r="AN2127">
            <v>59</v>
          </cell>
          <cell r="AO2127">
            <v>71</v>
          </cell>
          <cell r="AP2127">
            <v>62</v>
          </cell>
          <cell r="AQ2127">
            <v>67</v>
          </cell>
          <cell r="AR2127">
            <v>49</v>
          </cell>
          <cell r="AS2127">
            <v>84</v>
          </cell>
          <cell r="AT2127">
            <v>64</v>
          </cell>
          <cell r="AU2127">
            <v>92</v>
          </cell>
          <cell r="AV2127">
            <v>71</v>
          </cell>
          <cell r="AW2127">
            <v>93</v>
          </cell>
          <cell r="AX2127">
            <v>66</v>
          </cell>
          <cell r="AY2127">
            <v>95</v>
          </cell>
          <cell r="AZ2127">
            <v>56</v>
          </cell>
        </row>
        <row r="2128">
          <cell r="B2128">
            <v>36686</v>
          </cell>
          <cell r="C2128">
            <v>59</v>
          </cell>
          <cell r="D2128">
            <v>47</v>
          </cell>
          <cell r="E2128">
            <v>66</v>
          </cell>
          <cell r="F2128">
            <v>37</v>
          </cell>
          <cell r="G2128">
            <v>57</v>
          </cell>
          <cell r="H2128">
            <v>41</v>
          </cell>
          <cell r="I2128">
            <v>59</v>
          </cell>
          <cell r="J2128">
            <v>49</v>
          </cell>
          <cell r="K2128">
            <v>59</v>
          </cell>
          <cell r="L2128">
            <v>45</v>
          </cell>
          <cell r="M2128">
            <v>59</v>
          </cell>
          <cell r="N2128">
            <v>45</v>
          </cell>
          <cell r="O2128">
            <v>65</v>
          </cell>
          <cell r="P2128">
            <v>48</v>
          </cell>
          <cell r="Q2128">
            <v>70</v>
          </cell>
          <cell r="R2128">
            <v>49</v>
          </cell>
          <cell r="S2128">
            <v>75</v>
          </cell>
          <cell r="T2128">
            <v>39</v>
          </cell>
          <cell r="U2128">
            <v>68</v>
          </cell>
          <cell r="V2128">
            <v>43</v>
          </cell>
          <cell r="W2128">
            <v>71</v>
          </cell>
          <cell r="X2128">
            <v>40</v>
          </cell>
          <cell r="Y2128">
            <v>75</v>
          </cell>
          <cell r="Z2128">
            <v>53</v>
          </cell>
          <cell r="AA2128">
            <v>79</v>
          </cell>
          <cell r="AB2128">
            <v>41</v>
          </cell>
          <cell r="AC2128">
            <v>78</v>
          </cell>
          <cell r="AD2128">
            <v>50</v>
          </cell>
          <cell r="AE2128">
            <v>78</v>
          </cell>
          <cell r="AF2128">
            <v>52</v>
          </cell>
          <cell r="AG2128">
            <v>65</v>
          </cell>
          <cell r="AH2128">
            <v>52</v>
          </cell>
          <cell r="AI2128">
            <v>77</v>
          </cell>
          <cell r="AJ2128">
            <v>60</v>
          </cell>
          <cell r="AK2128">
            <v>80</v>
          </cell>
          <cell r="AL2128">
            <v>54</v>
          </cell>
          <cell r="AM2128">
            <v>71</v>
          </cell>
          <cell r="AN2128">
            <v>58</v>
          </cell>
          <cell r="AO2128">
            <v>68</v>
          </cell>
          <cell r="AP2128">
            <v>61</v>
          </cell>
          <cell r="AQ2128">
            <v>78</v>
          </cell>
          <cell r="AR2128">
            <v>47</v>
          </cell>
          <cell r="AS2128">
            <v>93</v>
          </cell>
          <cell r="AT2128">
            <v>67</v>
          </cell>
          <cell r="AU2128">
            <v>83</v>
          </cell>
          <cell r="AV2128">
            <v>51</v>
          </cell>
          <cell r="AW2128">
            <v>86</v>
          </cell>
          <cell r="AX2128">
            <v>52</v>
          </cell>
          <cell r="AY2128">
            <v>84</v>
          </cell>
          <cell r="AZ2128">
            <v>43</v>
          </cell>
        </row>
        <row r="2129">
          <cell r="B2129">
            <v>36687</v>
          </cell>
          <cell r="C2129">
            <v>59</v>
          </cell>
          <cell r="D2129">
            <v>47</v>
          </cell>
          <cell r="E2129">
            <v>66</v>
          </cell>
          <cell r="F2129">
            <v>37</v>
          </cell>
          <cell r="G2129">
            <v>57</v>
          </cell>
          <cell r="H2129">
            <v>41</v>
          </cell>
          <cell r="I2129">
            <v>59</v>
          </cell>
          <cell r="J2129">
            <v>49</v>
          </cell>
          <cell r="K2129">
            <v>59</v>
          </cell>
          <cell r="L2129">
            <v>45</v>
          </cell>
          <cell r="M2129">
            <v>59</v>
          </cell>
          <cell r="N2129">
            <v>45</v>
          </cell>
          <cell r="O2129">
            <v>65</v>
          </cell>
          <cell r="P2129">
            <v>48</v>
          </cell>
          <cell r="Q2129">
            <v>70</v>
          </cell>
          <cell r="R2129">
            <v>49</v>
          </cell>
          <cell r="S2129">
            <v>75</v>
          </cell>
          <cell r="T2129">
            <v>39</v>
          </cell>
          <cell r="U2129">
            <v>68</v>
          </cell>
          <cell r="V2129">
            <v>43</v>
          </cell>
          <cell r="W2129">
            <v>71</v>
          </cell>
          <cell r="X2129">
            <v>40</v>
          </cell>
          <cell r="Y2129">
            <v>75</v>
          </cell>
          <cell r="Z2129">
            <v>53</v>
          </cell>
          <cell r="AA2129">
            <v>79</v>
          </cell>
          <cell r="AB2129">
            <v>41</v>
          </cell>
          <cell r="AC2129">
            <v>78</v>
          </cell>
          <cell r="AD2129">
            <v>50</v>
          </cell>
          <cell r="AE2129">
            <v>78</v>
          </cell>
          <cell r="AF2129">
            <v>52</v>
          </cell>
          <cell r="AG2129">
            <v>65</v>
          </cell>
          <cell r="AH2129">
            <v>52</v>
          </cell>
          <cell r="AI2129">
            <v>77</v>
          </cell>
          <cell r="AJ2129">
            <v>60</v>
          </cell>
          <cell r="AK2129">
            <v>80</v>
          </cell>
          <cell r="AL2129">
            <v>54</v>
          </cell>
          <cell r="AM2129">
            <v>71</v>
          </cell>
          <cell r="AN2129">
            <v>58</v>
          </cell>
          <cell r="AO2129">
            <v>68</v>
          </cell>
          <cell r="AP2129">
            <v>61</v>
          </cell>
          <cell r="AQ2129">
            <v>78</v>
          </cell>
          <cell r="AR2129">
            <v>47</v>
          </cell>
          <cell r="AS2129">
            <v>93</v>
          </cell>
          <cell r="AT2129">
            <v>67</v>
          </cell>
          <cell r="AU2129">
            <v>83</v>
          </cell>
          <cell r="AV2129">
            <v>51</v>
          </cell>
          <cell r="AW2129">
            <v>86</v>
          </cell>
          <cell r="AX2129">
            <v>52</v>
          </cell>
          <cell r="AY2129">
            <v>84</v>
          </cell>
          <cell r="AZ2129">
            <v>43</v>
          </cell>
        </row>
        <row r="2130">
          <cell r="B2130">
            <v>36688</v>
          </cell>
          <cell r="C2130">
            <v>55</v>
          </cell>
          <cell r="D2130">
            <v>47</v>
          </cell>
          <cell r="E2130">
            <v>60</v>
          </cell>
          <cell r="F2130">
            <v>42</v>
          </cell>
          <cell r="G2130">
            <v>57</v>
          </cell>
          <cell r="H2130">
            <v>40</v>
          </cell>
          <cell r="I2130">
            <v>59</v>
          </cell>
          <cell r="J2130">
            <v>50</v>
          </cell>
          <cell r="K2130">
            <v>58</v>
          </cell>
          <cell r="L2130">
            <v>49</v>
          </cell>
          <cell r="M2130">
            <v>59</v>
          </cell>
          <cell r="N2130">
            <v>46</v>
          </cell>
          <cell r="O2130">
            <v>62</v>
          </cell>
          <cell r="P2130">
            <v>42</v>
          </cell>
          <cell r="Q2130">
            <v>72</v>
          </cell>
          <cell r="R2130">
            <v>44</v>
          </cell>
          <cell r="S2130">
            <v>75</v>
          </cell>
          <cell r="T2130">
            <v>46</v>
          </cell>
          <cell r="U2130">
            <v>69</v>
          </cell>
          <cell r="V2130">
            <v>43</v>
          </cell>
          <cell r="W2130">
            <v>65</v>
          </cell>
          <cell r="X2130">
            <v>41</v>
          </cell>
          <cell r="Y2130">
            <v>75</v>
          </cell>
          <cell r="Z2130">
            <v>51</v>
          </cell>
          <cell r="AA2130">
            <v>87</v>
          </cell>
          <cell r="AB2130">
            <v>42</v>
          </cell>
          <cell r="AC2130">
            <v>82</v>
          </cell>
          <cell r="AD2130">
            <v>53</v>
          </cell>
          <cell r="AE2130">
            <v>83</v>
          </cell>
          <cell r="AF2130">
            <v>51</v>
          </cell>
          <cell r="AG2130">
            <v>67</v>
          </cell>
          <cell r="AH2130">
            <v>51</v>
          </cell>
          <cell r="AI2130">
            <v>80</v>
          </cell>
          <cell r="AJ2130">
            <v>60</v>
          </cell>
          <cell r="AK2130">
            <v>86</v>
          </cell>
          <cell r="AL2130">
            <v>56</v>
          </cell>
          <cell r="AM2130">
            <v>72</v>
          </cell>
          <cell r="AN2130">
            <v>58</v>
          </cell>
          <cell r="AO2130">
            <v>70</v>
          </cell>
          <cell r="AP2130">
            <v>63</v>
          </cell>
          <cell r="AQ2130">
            <v>82</v>
          </cell>
          <cell r="AR2130">
            <v>45</v>
          </cell>
          <cell r="AS2130">
            <v>97</v>
          </cell>
          <cell r="AT2130">
            <v>70</v>
          </cell>
          <cell r="AU2130">
            <v>83</v>
          </cell>
          <cell r="AV2130">
            <v>55</v>
          </cell>
          <cell r="AW2130">
            <v>89</v>
          </cell>
          <cell r="AX2130">
            <v>55</v>
          </cell>
          <cell r="AY2130">
            <v>85</v>
          </cell>
          <cell r="AZ2130">
            <v>52</v>
          </cell>
        </row>
        <row r="2131">
          <cell r="B2131">
            <v>36689</v>
          </cell>
          <cell r="C2131">
            <v>62</v>
          </cell>
          <cell r="D2131">
            <v>52</v>
          </cell>
          <cell r="E2131">
            <v>75</v>
          </cell>
          <cell r="F2131">
            <v>55</v>
          </cell>
          <cell r="G2131">
            <v>67</v>
          </cell>
          <cell r="H2131">
            <v>48</v>
          </cell>
          <cell r="I2131">
            <v>69</v>
          </cell>
          <cell r="J2131">
            <v>57</v>
          </cell>
          <cell r="K2131">
            <v>67</v>
          </cell>
          <cell r="L2131">
            <v>53</v>
          </cell>
          <cell r="M2131">
            <v>64</v>
          </cell>
          <cell r="N2131">
            <v>55</v>
          </cell>
          <cell r="O2131">
            <v>72</v>
          </cell>
          <cell r="P2131">
            <v>54</v>
          </cell>
          <cell r="Q2131">
            <v>68</v>
          </cell>
          <cell r="R2131">
            <v>54</v>
          </cell>
          <cell r="S2131">
            <v>65</v>
          </cell>
          <cell r="T2131">
            <v>51</v>
          </cell>
          <cell r="U2131">
            <v>67</v>
          </cell>
          <cell r="V2131">
            <v>52</v>
          </cell>
          <cell r="W2131">
            <v>64</v>
          </cell>
          <cell r="X2131">
            <v>52</v>
          </cell>
          <cell r="Y2131">
            <v>73</v>
          </cell>
          <cell r="Z2131">
            <v>54</v>
          </cell>
          <cell r="AA2131">
            <v>83</v>
          </cell>
          <cell r="AB2131">
            <v>46</v>
          </cell>
          <cell r="AC2131">
            <v>87</v>
          </cell>
          <cell r="AD2131">
            <v>49</v>
          </cell>
          <cell r="AE2131">
            <v>91</v>
          </cell>
          <cell r="AF2131">
            <v>59</v>
          </cell>
          <cell r="AG2131">
            <v>71</v>
          </cell>
          <cell r="AH2131">
            <v>55</v>
          </cell>
          <cell r="AI2131">
            <v>86</v>
          </cell>
          <cell r="AJ2131">
            <v>62</v>
          </cell>
          <cell r="AK2131">
            <v>89</v>
          </cell>
          <cell r="AL2131">
            <v>63</v>
          </cell>
          <cell r="AM2131">
            <v>75</v>
          </cell>
          <cell r="AN2131">
            <v>59</v>
          </cell>
          <cell r="AO2131">
            <v>72</v>
          </cell>
          <cell r="AP2131">
            <v>65</v>
          </cell>
          <cell r="AQ2131">
            <v>86</v>
          </cell>
          <cell r="AR2131">
            <v>56</v>
          </cell>
          <cell r="AS2131">
            <v>100</v>
          </cell>
          <cell r="AT2131">
            <v>74</v>
          </cell>
          <cell r="AU2131">
            <v>83</v>
          </cell>
          <cell r="AV2131">
            <v>61</v>
          </cell>
          <cell r="AW2131">
            <v>91</v>
          </cell>
          <cell r="AX2131">
            <v>57</v>
          </cell>
          <cell r="AY2131">
            <v>92</v>
          </cell>
          <cell r="AZ2131">
            <v>55</v>
          </cell>
        </row>
        <row r="2132">
          <cell r="B2132">
            <v>36690</v>
          </cell>
          <cell r="C2132">
            <v>66</v>
          </cell>
          <cell r="D2132">
            <v>51</v>
          </cell>
          <cell r="E2132">
            <v>80</v>
          </cell>
          <cell r="F2132">
            <v>46</v>
          </cell>
          <cell r="G2132">
            <v>66</v>
          </cell>
          <cell r="H2132">
            <v>44</v>
          </cell>
          <cell r="I2132">
            <v>76</v>
          </cell>
          <cell r="J2132">
            <v>57</v>
          </cell>
          <cell r="K2132">
            <v>78</v>
          </cell>
          <cell r="L2132">
            <v>51</v>
          </cell>
          <cell r="M2132">
            <v>79</v>
          </cell>
          <cell r="N2132">
            <v>52</v>
          </cell>
          <cell r="O2132">
            <v>90</v>
          </cell>
          <cell r="P2132">
            <v>47</v>
          </cell>
          <cell r="Q2132">
            <v>77</v>
          </cell>
          <cell r="R2132">
            <v>48</v>
          </cell>
          <cell r="S2132">
            <v>74</v>
          </cell>
          <cell r="T2132">
            <v>50</v>
          </cell>
          <cell r="U2132">
            <v>67</v>
          </cell>
          <cell r="V2132">
            <v>51</v>
          </cell>
          <cell r="W2132">
            <v>70</v>
          </cell>
          <cell r="X2132">
            <v>49</v>
          </cell>
          <cell r="Y2132">
            <v>72</v>
          </cell>
          <cell r="Z2132">
            <v>52</v>
          </cell>
          <cell r="AA2132">
            <v>65</v>
          </cell>
          <cell r="AB2132">
            <v>42</v>
          </cell>
          <cell r="AC2132">
            <v>67</v>
          </cell>
          <cell r="AD2132">
            <v>46</v>
          </cell>
          <cell r="AE2132">
            <v>100</v>
          </cell>
          <cell r="AF2132">
            <v>69</v>
          </cell>
          <cell r="AG2132">
            <v>92</v>
          </cell>
          <cell r="AH2132">
            <v>56</v>
          </cell>
          <cell r="AI2132">
            <v>77</v>
          </cell>
          <cell r="AJ2132">
            <v>65</v>
          </cell>
          <cell r="AK2132">
            <v>97</v>
          </cell>
          <cell r="AL2132">
            <v>67</v>
          </cell>
          <cell r="AM2132">
            <v>78</v>
          </cell>
          <cell r="AN2132">
            <v>62</v>
          </cell>
          <cell r="AO2132">
            <v>69</v>
          </cell>
          <cell r="AP2132">
            <v>63</v>
          </cell>
          <cell r="AQ2132">
            <v>89</v>
          </cell>
          <cell r="AR2132">
            <v>53</v>
          </cell>
          <cell r="AS2132">
            <v>102</v>
          </cell>
          <cell r="AT2132">
            <v>77</v>
          </cell>
          <cell r="AU2132">
            <v>74</v>
          </cell>
          <cell r="AV2132">
            <v>55</v>
          </cell>
          <cell r="AW2132">
            <v>88</v>
          </cell>
          <cell r="AX2132">
            <v>62</v>
          </cell>
          <cell r="AY2132">
            <v>83</v>
          </cell>
          <cell r="AZ2132">
            <v>52</v>
          </cell>
        </row>
        <row r="2133">
          <cell r="B2133">
            <v>36691</v>
          </cell>
          <cell r="C2133">
            <v>62</v>
          </cell>
          <cell r="D2133">
            <v>54</v>
          </cell>
          <cell r="E2133">
            <v>82</v>
          </cell>
          <cell r="F2133">
            <v>52</v>
          </cell>
          <cell r="G2133">
            <v>74</v>
          </cell>
          <cell r="H2133">
            <v>53</v>
          </cell>
          <cell r="I2133">
            <v>81</v>
          </cell>
          <cell r="J2133">
            <v>55</v>
          </cell>
          <cell r="K2133">
            <v>83</v>
          </cell>
          <cell r="L2133">
            <v>52</v>
          </cell>
          <cell r="M2133">
            <v>85</v>
          </cell>
          <cell r="N2133">
            <v>46</v>
          </cell>
          <cell r="O2133">
            <v>94</v>
          </cell>
          <cell r="P2133">
            <v>55</v>
          </cell>
          <cell r="Q2133">
            <v>88</v>
          </cell>
          <cell r="R2133">
            <v>52</v>
          </cell>
          <cell r="S2133">
            <v>83</v>
          </cell>
          <cell r="T2133">
            <v>55</v>
          </cell>
          <cell r="U2133">
            <v>69</v>
          </cell>
          <cell r="V2133">
            <v>57</v>
          </cell>
          <cell r="W2133">
            <v>71</v>
          </cell>
          <cell r="X2133">
            <v>48</v>
          </cell>
          <cell r="Y2133">
            <v>77</v>
          </cell>
          <cell r="Z2133">
            <v>47</v>
          </cell>
          <cell r="AA2133">
            <v>80</v>
          </cell>
          <cell r="AB2133">
            <v>39</v>
          </cell>
          <cell r="AC2133">
            <v>77</v>
          </cell>
          <cell r="AD2133">
            <v>45</v>
          </cell>
          <cell r="AE2133">
            <v>105</v>
          </cell>
          <cell r="AF2133">
            <v>70</v>
          </cell>
          <cell r="AG2133">
            <v>105</v>
          </cell>
          <cell r="AH2133">
            <v>67</v>
          </cell>
          <cell r="AI2133">
            <v>76</v>
          </cell>
          <cell r="AJ2133">
            <v>66</v>
          </cell>
          <cell r="AK2133">
            <v>105</v>
          </cell>
          <cell r="AL2133">
            <v>71</v>
          </cell>
          <cell r="AM2133">
            <v>73</v>
          </cell>
          <cell r="AN2133">
            <v>64</v>
          </cell>
          <cell r="AO2133">
            <v>67</v>
          </cell>
          <cell r="AP2133">
            <v>63</v>
          </cell>
          <cell r="AQ2133">
            <v>97</v>
          </cell>
          <cell r="AR2133">
            <v>54</v>
          </cell>
          <cell r="AS2133">
            <v>105</v>
          </cell>
          <cell r="AT2133">
            <v>78</v>
          </cell>
          <cell r="AU2133">
            <v>81</v>
          </cell>
          <cell r="AV2133">
            <v>53</v>
          </cell>
          <cell r="AW2133">
            <v>86</v>
          </cell>
          <cell r="AX2133">
            <v>51</v>
          </cell>
          <cell r="AY2133">
            <v>81</v>
          </cell>
          <cell r="AZ2133">
            <v>42</v>
          </cell>
        </row>
        <row r="2134">
          <cell r="B2134">
            <v>36692</v>
          </cell>
          <cell r="C2134">
            <v>66</v>
          </cell>
          <cell r="D2134">
            <v>50</v>
          </cell>
          <cell r="E2134">
            <v>78</v>
          </cell>
          <cell r="F2134">
            <v>52</v>
          </cell>
          <cell r="G2134">
            <v>68</v>
          </cell>
          <cell r="H2134">
            <v>46</v>
          </cell>
          <cell r="I2134">
            <v>72</v>
          </cell>
          <cell r="J2134">
            <v>51</v>
          </cell>
          <cell r="K2134">
            <v>73</v>
          </cell>
          <cell r="L2134">
            <v>50</v>
          </cell>
          <cell r="M2134">
            <v>74</v>
          </cell>
          <cell r="N2134">
            <v>49</v>
          </cell>
          <cell r="O2134">
            <v>87</v>
          </cell>
          <cell r="P2134">
            <v>58</v>
          </cell>
          <cell r="Q2134">
            <v>78</v>
          </cell>
          <cell r="R2134">
            <v>59</v>
          </cell>
          <cell r="S2134">
            <v>76</v>
          </cell>
          <cell r="T2134">
            <v>53</v>
          </cell>
          <cell r="U2134">
            <v>63</v>
          </cell>
          <cell r="V2134">
            <v>45</v>
          </cell>
          <cell r="W2134">
            <v>57</v>
          </cell>
          <cell r="X2134">
            <v>44</v>
          </cell>
          <cell r="Y2134">
            <v>67</v>
          </cell>
          <cell r="Z2134">
            <v>49</v>
          </cell>
          <cell r="AA2134">
            <v>69</v>
          </cell>
          <cell r="AB2134">
            <v>44</v>
          </cell>
          <cell r="AC2134">
            <v>80</v>
          </cell>
          <cell r="AD2134">
            <v>44</v>
          </cell>
          <cell r="AE2134">
            <v>103</v>
          </cell>
          <cell r="AF2134">
            <v>68</v>
          </cell>
          <cell r="AG2134">
            <v>79</v>
          </cell>
          <cell r="AH2134">
            <v>57</v>
          </cell>
          <cell r="AI2134">
            <v>83</v>
          </cell>
          <cell r="AJ2134">
            <v>64</v>
          </cell>
          <cell r="AK2134">
            <v>106</v>
          </cell>
          <cell r="AL2134">
            <v>77</v>
          </cell>
          <cell r="AM2134">
            <v>74</v>
          </cell>
          <cell r="AN2134">
            <v>64</v>
          </cell>
          <cell r="AO2134">
            <v>72</v>
          </cell>
          <cell r="AP2134">
            <v>62</v>
          </cell>
          <cell r="AQ2134">
            <v>96</v>
          </cell>
          <cell r="AR2134">
            <v>58</v>
          </cell>
          <cell r="AS2134">
            <v>113</v>
          </cell>
          <cell r="AT2134">
            <v>76</v>
          </cell>
          <cell r="AU2134">
            <v>84</v>
          </cell>
          <cell r="AV2134">
            <v>63</v>
          </cell>
          <cell r="AW2134">
            <v>96</v>
          </cell>
          <cell r="AX2134">
            <v>56</v>
          </cell>
          <cell r="AY2134">
            <v>91</v>
          </cell>
          <cell r="AZ2134">
            <v>51</v>
          </cell>
        </row>
        <row r="2135">
          <cell r="B2135">
            <v>36693</v>
          </cell>
          <cell r="C2135">
            <v>73</v>
          </cell>
          <cell r="D2135">
            <v>50</v>
          </cell>
          <cell r="E2135">
            <v>81</v>
          </cell>
          <cell r="F2135">
            <v>44</v>
          </cell>
          <cell r="G2135">
            <v>73</v>
          </cell>
          <cell r="H2135">
            <v>42</v>
          </cell>
          <cell r="I2135">
            <v>80</v>
          </cell>
          <cell r="J2135">
            <v>51</v>
          </cell>
          <cell r="K2135">
            <v>83</v>
          </cell>
          <cell r="L2135">
            <v>46</v>
          </cell>
          <cell r="M2135">
            <v>80</v>
          </cell>
          <cell r="N2135">
            <v>44</v>
          </cell>
          <cell r="O2135">
            <v>91</v>
          </cell>
          <cell r="P2135">
            <v>47</v>
          </cell>
          <cell r="Q2135">
            <v>77</v>
          </cell>
          <cell r="R2135">
            <v>46</v>
          </cell>
          <cell r="S2135">
            <v>71</v>
          </cell>
          <cell r="T2135">
            <v>39</v>
          </cell>
          <cell r="U2135">
            <v>62</v>
          </cell>
          <cell r="V2135">
            <v>46</v>
          </cell>
          <cell r="W2135">
            <v>60</v>
          </cell>
          <cell r="X2135">
            <v>44</v>
          </cell>
          <cell r="Y2135">
            <v>65</v>
          </cell>
          <cell r="Z2135">
            <v>47</v>
          </cell>
          <cell r="AA2135">
            <v>57</v>
          </cell>
          <cell r="AB2135">
            <v>37</v>
          </cell>
          <cell r="AC2135">
            <v>56</v>
          </cell>
          <cell r="AD2135">
            <v>38</v>
          </cell>
          <cell r="AE2135">
            <v>99</v>
          </cell>
          <cell r="AF2135">
            <v>64</v>
          </cell>
          <cell r="AG2135">
            <v>75</v>
          </cell>
          <cell r="AH2135">
            <v>57</v>
          </cell>
          <cell r="AI2135">
            <v>76</v>
          </cell>
          <cell r="AJ2135">
            <v>66</v>
          </cell>
          <cell r="AK2135">
            <v>101</v>
          </cell>
          <cell r="AL2135">
            <v>72</v>
          </cell>
          <cell r="AM2135">
            <v>73</v>
          </cell>
          <cell r="AN2135">
            <v>64</v>
          </cell>
          <cell r="AO2135">
            <v>70</v>
          </cell>
          <cell r="AP2135">
            <v>64</v>
          </cell>
          <cell r="AQ2135">
            <v>83</v>
          </cell>
          <cell r="AR2135">
            <v>55</v>
          </cell>
          <cell r="AS2135">
            <v>104</v>
          </cell>
          <cell r="AT2135">
            <v>87</v>
          </cell>
          <cell r="AU2135">
            <v>71</v>
          </cell>
          <cell r="AV2135">
            <v>54</v>
          </cell>
          <cell r="AW2135">
            <v>84</v>
          </cell>
          <cell r="AX2135">
            <v>55</v>
          </cell>
          <cell r="AY2135">
            <v>54</v>
          </cell>
          <cell r="AZ2135">
            <v>44</v>
          </cell>
        </row>
        <row r="2136">
          <cell r="B2136">
            <v>36694</v>
          </cell>
          <cell r="C2136">
            <v>80</v>
          </cell>
          <cell r="D2136">
            <v>52</v>
          </cell>
          <cell r="E2136">
            <v>87</v>
          </cell>
          <cell r="F2136">
            <v>46</v>
          </cell>
          <cell r="G2136">
            <v>77</v>
          </cell>
          <cell r="H2136">
            <v>46</v>
          </cell>
          <cell r="I2136">
            <v>87</v>
          </cell>
          <cell r="J2136">
            <v>57</v>
          </cell>
          <cell r="K2136">
            <v>88</v>
          </cell>
          <cell r="L2136">
            <v>54</v>
          </cell>
          <cell r="M2136">
            <v>86</v>
          </cell>
          <cell r="N2136">
            <v>45</v>
          </cell>
          <cell r="O2136">
            <v>94</v>
          </cell>
          <cell r="P2136">
            <v>50</v>
          </cell>
          <cell r="Q2136">
            <v>82</v>
          </cell>
          <cell r="R2136">
            <v>51</v>
          </cell>
          <cell r="S2136">
            <v>76</v>
          </cell>
          <cell r="T2136">
            <v>33</v>
          </cell>
          <cell r="U2136">
            <v>70</v>
          </cell>
          <cell r="V2136">
            <v>43</v>
          </cell>
          <cell r="W2136">
            <v>68</v>
          </cell>
          <cell r="X2136">
            <v>42</v>
          </cell>
          <cell r="Y2136">
            <v>67</v>
          </cell>
          <cell r="Z2136">
            <v>44</v>
          </cell>
          <cell r="AA2136">
            <v>70</v>
          </cell>
          <cell r="AB2136">
            <v>34</v>
          </cell>
          <cell r="AC2136">
            <v>60</v>
          </cell>
          <cell r="AD2136">
            <v>41</v>
          </cell>
          <cell r="AE2136">
            <v>88</v>
          </cell>
          <cell r="AF2136">
            <v>58</v>
          </cell>
          <cell r="AG2136">
            <v>76</v>
          </cell>
          <cell r="AH2136">
            <v>58</v>
          </cell>
          <cell r="AI2136">
            <v>75</v>
          </cell>
          <cell r="AJ2136">
            <v>66</v>
          </cell>
          <cell r="AK2136">
            <v>99</v>
          </cell>
          <cell r="AL2136">
            <v>72</v>
          </cell>
          <cell r="AM2136">
            <v>73</v>
          </cell>
          <cell r="AN2136">
            <v>64</v>
          </cell>
          <cell r="AO2136">
            <v>70</v>
          </cell>
          <cell r="AP2136">
            <v>64</v>
          </cell>
          <cell r="AQ2136">
            <v>89</v>
          </cell>
          <cell r="AR2136">
            <v>49</v>
          </cell>
          <cell r="AS2136">
            <v>99</v>
          </cell>
          <cell r="AT2136">
            <v>80</v>
          </cell>
          <cell r="AU2136">
            <v>78</v>
          </cell>
          <cell r="AV2136">
            <v>48</v>
          </cell>
          <cell r="AW2136">
            <v>82</v>
          </cell>
          <cell r="AX2136">
            <v>49</v>
          </cell>
          <cell r="AY2136">
            <v>63</v>
          </cell>
          <cell r="AZ2136">
            <v>43</v>
          </cell>
        </row>
        <row r="2137">
          <cell r="B2137">
            <v>36695</v>
          </cell>
          <cell r="C2137">
            <v>61</v>
          </cell>
          <cell r="D2137">
            <v>52</v>
          </cell>
          <cell r="E2137">
            <v>81</v>
          </cell>
          <cell r="F2137">
            <v>53</v>
          </cell>
          <cell r="G2137">
            <v>77</v>
          </cell>
          <cell r="H2137">
            <v>48</v>
          </cell>
          <cell r="I2137">
            <v>72</v>
          </cell>
          <cell r="J2137">
            <v>55</v>
          </cell>
          <cell r="K2137">
            <v>73</v>
          </cell>
          <cell r="L2137">
            <v>52</v>
          </cell>
          <cell r="M2137">
            <v>76</v>
          </cell>
          <cell r="N2137">
            <v>47</v>
          </cell>
          <cell r="O2137">
            <v>87</v>
          </cell>
          <cell r="P2137">
            <v>50</v>
          </cell>
          <cell r="Q2137">
            <v>90</v>
          </cell>
          <cell r="R2137">
            <v>56</v>
          </cell>
          <cell r="S2137">
            <v>89</v>
          </cell>
          <cell r="T2137">
            <v>38</v>
          </cell>
          <cell r="U2137">
            <v>78</v>
          </cell>
          <cell r="V2137">
            <v>48</v>
          </cell>
          <cell r="W2137">
            <v>77</v>
          </cell>
          <cell r="X2137">
            <v>46</v>
          </cell>
          <cell r="Y2137">
            <v>85</v>
          </cell>
          <cell r="Z2137">
            <v>46</v>
          </cell>
          <cell r="AA2137">
            <v>84</v>
          </cell>
          <cell r="AB2137">
            <v>39</v>
          </cell>
          <cell r="AC2137">
            <v>80</v>
          </cell>
          <cell r="AD2137">
            <v>40</v>
          </cell>
          <cell r="AE2137">
            <v>79</v>
          </cell>
          <cell r="AF2137">
            <v>58</v>
          </cell>
          <cell r="AG2137">
            <v>73</v>
          </cell>
          <cell r="AH2137">
            <v>58</v>
          </cell>
          <cell r="AI2137">
            <v>75</v>
          </cell>
          <cell r="AJ2137">
            <v>64</v>
          </cell>
          <cell r="AK2137">
            <v>91</v>
          </cell>
          <cell r="AL2137">
            <v>65</v>
          </cell>
          <cell r="AM2137">
            <v>72</v>
          </cell>
          <cell r="AN2137">
            <v>63</v>
          </cell>
          <cell r="AO2137">
            <v>71</v>
          </cell>
          <cell r="AP2137">
            <v>65</v>
          </cell>
          <cell r="AQ2137">
            <v>88</v>
          </cell>
          <cell r="AR2137">
            <v>56</v>
          </cell>
          <cell r="AS2137">
            <v>102</v>
          </cell>
          <cell r="AT2137">
            <v>82</v>
          </cell>
          <cell r="AU2137">
            <v>86</v>
          </cell>
          <cell r="AV2137">
            <v>56</v>
          </cell>
          <cell r="AW2137">
            <v>88</v>
          </cell>
          <cell r="AX2137">
            <v>56</v>
          </cell>
          <cell r="AY2137">
            <v>88</v>
          </cell>
          <cell r="AZ2137">
            <v>46</v>
          </cell>
        </row>
        <row r="2138">
          <cell r="B2138">
            <v>36696</v>
          </cell>
          <cell r="C2138">
            <v>65</v>
          </cell>
          <cell r="D2138">
            <v>52</v>
          </cell>
          <cell r="E2138">
            <v>80</v>
          </cell>
          <cell r="F2138">
            <v>51</v>
          </cell>
          <cell r="G2138">
            <v>73</v>
          </cell>
          <cell r="H2138">
            <v>47</v>
          </cell>
          <cell r="I2138">
            <v>71</v>
          </cell>
          <cell r="J2138">
            <v>53</v>
          </cell>
          <cell r="K2138">
            <v>72</v>
          </cell>
          <cell r="L2138">
            <v>52</v>
          </cell>
          <cell r="M2138">
            <v>72</v>
          </cell>
          <cell r="N2138">
            <v>44</v>
          </cell>
          <cell r="O2138">
            <v>83</v>
          </cell>
          <cell r="P2138">
            <v>52</v>
          </cell>
          <cell r="Q2138">
            <v>75</v>
          </cell>
          <cell r="R2138">
            <v>53</v>
          </cell>
          <cell r="S2138">
            <v>72</v>
          </cell>
          <cell r="T2138">
            <v>48</v>
          </cell>
          <cell r="U2138">
            <v>68</v>
          </cell>
          <cell r="V2138">
            <v>53</v>
          </cell>
          <cell r="W2138">
            <v>63</v>
          </cell>
          <cell r="X2138">
            <v>47</v>
          </cell>
          <cell r="Y2138">
            <v>68</v>
          </cell>
          <cell r="Z2138">
            <v>51</v>
          </cell>
          <cell r="AA2138">
            <v>72</v>
          </cell>
          <cell r="AB2138">
            <v>44</v>
          </cell>
          <cell r="AC2138">
            <v>78</v>
          </cell>
          <cell r="AD2138">
            <v>51</v>
          </cell>
          <cell r="AE2138">
            <v>93</v>
          </cell>
          <cell r="AF2138">
            <v>54</v>
          </cell>
          <cell r="AG2138">
            <v>72</v>
          </cell>
          <cell r="AH2138">
            <v>55</v>
          </cell>
          <cell r="AI2138">
            <v>79</v>
          </cell>
          <cell r="AJ2138">
            <v>66</v>
          </cell>
          <cell r="AK2138">
            <v>91</v>
          </cell>
          <cell r="AL2138">
            <v>62</v>
          </cell>
          <cell r="AM2138">
            <v>74</v>
          </cell>
          <cell r="AN2138">
            <v>64</v>
          </cell>
          <cell r="AO2138">
            <v>72</v>
          </cell>
          <cell r="AP2138">
            <v>65</v>
          </cell>
          <cell r="AQ2138">
            <v>87</v>
          </cell>
          <cell r="AR2138">
            <v>55</v>
          </cell>
          <cell r="AS2138">
            <v>100</v>
          </cell>
          <cell r="AT2138">
            <v>79</v>
          </cell>
          <cell r="AU2138">
            <v>78</v>
          </cell>
          <cell r="AV2138">
            <v>59</v>
          </cell>
          <cell r="AW2138">
            <v>75</v>
          </cell>
          <cell r="AX2138">
            <v>57</v>
          </cell>
          <cell r="AY2138">
            <v>84</v>
          </cell>
          <cell r="AZ2138">
            <v>55</v>
          </cell>
        </row>
        <row r="2139">
          <cell r="B2139">
            <v>36697</v>
          </cell>
          <cell r="C2139">
            <v>74</v>
          </cell>
          <cell r="D2139">
            <v>49</v>
          </cell>
          <cell r="E2139">
            <v>87</v>
          </cell>
          <cell r="F2139">
            <v>54</v>
          </cell>
          <cell r="G2139">
            <v>77</v>
          </cell>
          <cell r="H2139">
            <v>44</v>
          </cell>
          <cell r="I2139">
            <v>81</v>
          </cell>
          <cell r="J2139">
            <v>52</v>
          </cell>
          <cell r="K2139">
            <v>81</v>
          </cell>
          <cell r="L2139">
            <v>48</v>
          </cell>
          <cell r="M2139">
            <v>80</v>
          </cell>
          <cell r="N2139">
            <v>47</v>
          </cell>
          <cell r="O2139">
            <v>93</v>
          </cell>
          <cell r="P2139">
            <v>48</v>
          </cell>
          <cell r="Q2139">
            <v>79</v>
          </cell>
          <cell r="R2139">
            <v>46</v>
          </cell>
          <cell r="S2139">
            <v>75</v>
          </cell>
          <cell r="T2139">
            <v>38</v>
          </cell>
          <cell r="U2139">
            <v>73</v>
          </cell>
          <cell r="V2139">
            <v>52</v>
          </cell>
          <cell r="W2139">
            <v>70</v>
          </cell>
          <cell r="X2139">
            <v>47</v>
          </cell>
          <cell r="Y2139">
            <v>70</v>
          </cell>
          <cell r="Z2139">
            <v>50</v>
          </cell>
          <cell r="AA2139">
            <v>67</v>
          </cell>
          <cell r="AB2139">
            <v>42</v>
          </cell>
          <cell r="AC2139">
            <v>72</v>
          </cell>
          <cell r="AD2139">
            <v>42</v>
          </cell>
          <cell r="AE2139">
            <v>98</v>
          </cell>
          <cell r="AF2139">
            <v>59</v>
          </cell>
          <cell r="AG2139">
            <v>72</v>
          </cell>
          <cell r="AH2139">
            <v>56</v>
          </cell>
          <cell r="AI2139">
            <v>81</v>
          </cell>
          <cell r="AJ2139">
            <v>64</v>
          </cell>
          <cell r="AK2139">
            <v>98</v>
          </cell>
          <cell r="AL2139">
            <v>70</v>
          </cell>
          <cell r="AM2139">
            <v>74</v>
          </cell>
          <cell r="AN2139">
            <v>63</v>
          </cell>
          <cell r="AO2139">
            <v>73</v>
          </cell>
          <cell r="AP2139">
            <v>66</v>
          </cell>
          <cell r="AQ2139">
            <v>88</v>
          </cell>
          <cell r="AR2139">
            <v>51</v>
          </cell>
          <cell r="AS2139">
            <v>100</v>
          </cell>
          <cell r="AT2139">
            <v>74</v>
          </cell>
          <cell r="AU2139">
            <v>75</v>
          </cell>
          <cell r="AV2139">
            <v>49</v>
          </cell>
          <cell r="AW2139">
            <v>82</v>
          </cell>
          <cell r="AX2139">
            <v>50</v>
          </cell>
          <cell r="AY2139">
            <v>81</v>
          </cell>
          <cell r="AZ2139">
            <v>49</v>
          </cell>
        </row>
        <row r="2140">
          <cell r="B2140">
            <v>36698</v>
          </cell>
          <cell r="C2140">
            <v>69</v>
          </cell>
          <cell r="D2140">
            <v>58</v>
          </cell>
          <cell r="E2140">
            <v>89</v>
          </cell>
          <cell r="F2140">
            <v>59</v>
          </cell>
          <cell r="G2140">
            <v>81</v>
          </cell>
          <cell r="H2140">
            <v>52</v>
          </cell>
          <cell r="I2140">
            <v>78</v>
          </cell>
          <cell r="J2140">
            <v>57</v>
          </cell>
          <cell r="K2140">
            <v>81</v>
          </cell>
          <cell r="L2140">
            <v>55</v>
          </cell>
          <cell r="M2140">
            <v>82</v>
          </cell>
          <cell r="N2140">
            <v>54</v>
          </cell>
          <cell r="O2140">
            <v>93</v>
          </cell>
          <cell r="P2140">
            <v>57</v>
          </cell>
          <cell r="Q2140">
            <v>92</v>
          </cell>
          <cell r="R2140">
            <v>56</v>
          </cell>
          <cell r="S2140">
            <v>86</v>
          </cell>
          <cell r="T2140">
            <v>41</v>
          </cell>
          <cell r="U2140">
            <v>83</v>
          </cell>
          <cell r="V2140">
            <v>53</v>
          </cell>
          <cell r="W2140">
            <v>80</v>
          </cell>
          <cell r="X2140">
            <v>49</v>
          </cell>
          <cell r="Y2140">
            <v>85</v>
          </cell>
          <cell r="Z2140">
            <v>53</v>
          </cell>
          <cell r="AA2140">
            <v>82</v>
          </cell>
          <cell r="AB2140">
            <v>41</v>
          </cell>
          <cell r="AC2140">
            <v>80</v>
          </cell>
          <cell r="AD2140">
            <v>42</v>
          </cell>
          <cell r="AE2140">
            <v>98</v>
          </cell>
          <cell r="AF2140">
            <v>59</v>
          </cell>
          <cell r="AG2140">
            <v>73</v>
          </cell>
          <cell r="AH2140">
            <v>56</v>
          </cell>
          <cell r="AI2140">
            <v>90</v>
          </cell>
          <cell r="AJ2140">
            <v>61</v>
          </cell>
          <cell r="AK2140">
            <v>101</v>
          </cell>
          <cell r="AL2140">
            <v>73</v>
          </cell>
          <cell r="AM2140">
            <v>74</v>
          </cell>
          <cell r="AN2140">
            <v>63</v>
          </cell>
          <cell r="AO2140">
            <v>73</v>
          </cell>
          <cell r="AP2140">
            <v>66</v>
          </cell>
          <cell r="AQ2140">
            <v>95</v>
          </cell>
          <cell r="AR2140">
            <v>55</v>
          </cell>
          <cell r="AS2140">
            <v>103</v>
          </cell>
          <cell r="AT2140">
            <v>79</v>
          </cell>
          <cell r="AU2140">
            <v>85</v>
          </cell>
          <cell r="AV2140">
            <v>53</v>
          </cell>
          <cell r="AW2140">
            <v>88</v>
          </cell>
          <cell r="AX2140">
            <v>50</v>
          </cell>
          <cell r="AY2140">
            <v>83</v>
          </cell>
          <cell r="AZ2140">
            <v>39</v>
          </cell>
        </row>
        <row r="2141">
          <cell r="B2141">
            <v>36699</v>
          </cell>
          <cell r="C2141">
            <v>99</v>
          </cell>
          <cell r="D2141">
            <v>53</v>
          </cell>
          <cell r="E2141">
            <v>85</v>
          </cell>
          <cell r="F2141">
            <v>50</v>
          </cell>
          <cell r="G2141">
            <v>77</v>
          </cell>
          <cell r="H2141">
            <v>50</v>
          </cell>
          <cell r="I2141">
            <v>73</v>
          </cell>
          <cell r="J2141">
            <v>51</v>
          </cell>
          <cell r="K2141">
            <v>75</v>
          </cell>
          <cell r="L2141">
            <v>49</v>
          </cell>
          <cell r="M2141">
            <v>76</v>
          </cell>
          <cell r="N2141">
            <v>46</v>
          </cell>
          <cell r="O2141">
            <v>87</v>
          </cell>
          <cell r="P2141">
            <v>57</v>
          </cell>
          <cell r="Q2141">
            <v>89</v>
          </cell>
          <cell r="R2141">
            <v>58</v>
          </cell>
          <cell r="S2141">
            <v>92</v>
          </cell>
          <cell r="T2141">
            <v>46</v>
          </cell>
          <cell r="U2141">
            <v>76</v>
          </cell>
          <cell r="V2141">
            <v>55</v>
          </cell>
          <cell r="W2141">
            <v>75</v>
          </cell>
          <cell r="X2141">
            <v>50</v>
          </cell>
          <cell r="Y2141">
            <v>75</v>
          </cell>
          <cell r="Z2141">
            <v>56</v>
          </cell>
          <cell r="AA2141">
            <v>91</v>
          </cell>
          <cell r="AB2141">
            <v>42</v>
          </cell>
          <cell r="AC2141">
            <v>87</v>
          </cell>
          <cell r="AD2141">
            <v>51</v>
          </cell>
          <cell r="AE2141">
            <v>89</v>
          </cell>
          <cell r="AF2141">
            <v>58</v>
          </cell>
          <cell r="AG2141">
            <v>67</v>
          </cell>
          <cell r="AH2141">
            <v>54</v>
          </cell>
          <cell r="AI2141">
            <v>79</v>
          </cell>
          <cell r="AJ2141">
            <v>66</v>
          </cell>
          <cell r="AK2141">
            <v>102</v>
          </cell>
          <cell r="AL2141">
            <v>71</v>
          </cell>
          <cell r="AM2141">
            <v>74</v>
          </cell>
          <cell r="AN2141">
            <v>63</v>
          </cell>
          <cell r="AO2141">
            <v>73</v>
          </cell>
          <cell r="AP2141">
            <v>66</v>
          </cell>
          <cell r="AQ2141">
            <v>94</v>
          </cell>
          <cell r="AR2141">
            <v>56</v>
          </cell>
          <cell r="AS2141">
            <v>101</v>
          </cell>
          <cell r="AT2141">
            <v>84</v>
          </cell>
          <cell r="AU2141">
            <v>93</v>
          </cell>
          <cell r="AV2141">
            <v>59</v>
          </cell>
          <cell r="AW2141">
            <v>91</v>
          </cell>
          <cell r="AX2141">
            <v>56</v>
          </cell>
          <cell r="AY2141">
            <v>93</v>
          </cell>
          <cell r="AZ2141">
            <v>55</v>
          </cell>
        </row>
        <row r="2142">
          <cell r="B2142">
            <v>36700</v>
          </cell>
          <cell r="C2142">
            <v>99</v>
          </cell>
          <cell r="D2142">
            <v>53</v>
          </cell>
          <cell r="E2142">
            <v>85</v>
          </cell>
          <cell r="F2142">
            <v>50</v>
          </cell>
          <cell r="G2142">
            <v>77</v>
          </cell>
          <cell r="H2142">
            <v>50</v>
          </cell>
          <cell r="I2142">
            <v>73</v>
          </cell>
          <cell r="J2142">
            <v>51</v>
          </cell>
          <cell r="K2142">
            <v>75</v>
          </cell>
          <cell r="L2142">
            <v>49</v>
          </cell>
          <cell r="M2142">
            <v>76</v>
          </cell>
          <cell r="N2142">
            <v>46</v>
          </cell>
          <cell r="O2142">
            <v>87</v>
          </cell>
          <cell r="P2142">
            <v>57</v>
          </cell>
          <cell r="Q2142">
            <v>89</v>
          </cell>
          <cell r="R2142">
            <v>58</v>
          </cell>
          <cell r="S2142">
            <v>92</v>
          </cell>
          <cell r="T2142">
            <v>46</v>
          </cell>
          <cell r="U2142">
            <v>76</v>
          </cell>
          <cell r="V2142">
            <v>55</v>
          </cell>
          <cell r="W2142">
            <v>75</v>
          </cell>
          <cell r="X2142">
            <v>50</v>
          </cell>
          <cell r="Y2142">
            <v>75</v>
          </cell>
          <cell r="Z2142">
            <v>56</v>
          </cell>
          <cell r="AA2142">
            <v>91</v>
          </cell>
          <cell r="AB2142">
            <v>42</v>
          </cell>
          <cell r="AC2142">
            <v>87</v>
          </cell>
          <cell r="AD2142">
            <v>51</v>
          </cell>
          <cell r="AE2142">
            <v>89</v>
          </cell>
          <cell r="AF2142">
            <v>58</v>
          </cell>
          <cell r="AG2142">
            <v>67</v>
          </cell>
          <cell r="AH2142">
            <v>54</v>
          </cell>
          <cell r="AI2142">
            <v>79</v>
          </cell>
          <cell r="AJ2142">
            <v>66</v>
          </cell>
          <cell r="AK2142">
            <v>102</v>
          </cell>
          <cell r="AL2142">
            <v>71</v>
          </cell>
          <cell r="AM2142">
            <v>74</v>
          </cell>
          <cell r="AN2142">
            <v>63</v>
          </cell>
          <cell r="AO2142">
            <v>73</v>
          </cell>
          <cell r="AP2142">
            <v>66</v>
          </cell>
          <cell r="AQ2142">
            <v>94</v>
          </cell>
          <cell r="AR2142">
            <v>56</v>
          </cell>
          <cell r="AS2142">
            <v>101</v>
          </cell>
          <cell r="AT2142">
            <v>84</v>
          </cell>
          <cell r="AU2142">
            <v>93</v>
          </cell>
          <cell r="AV2142">
            <v>59</v>
          </cell>
          <cell r="AW2142">
            <v>91</v>
          </cell>
          <cell r="AX2142">
            <v>56</v>
          </cell>
          <cell r="AY2142">
            <v>93</v>
          </cell>
          <cell r="AZ2142">
            <v>55</v>
          </cell>
        </row>
        <row r="2143">
          <cell r="B2143">
            <v>36701</v>
          </cell>
          <cell r="C2143">
            <v>99</v>
          </cell>
          <cell r="D2143">
            <v>53</v>
          </cell>
          <cell r="E2143">
            <v>85</v>
          </cell>
          <cell r="F2143">
            <v>50</v>
          </cell>
          <cell r="G2143">
            <v>77</v>
          </cell>
          <cell r="H2143">
            <v>50</v>
          </cell>
          <cell r="I2143">
            <v>73</v>
          </cell>
          <cell r="J2143">
            <v>51</v>
          </cell>
          <cell r="K2143">
            <v>75</v>
          </cell>
          <cell r="L2143">
            <v>49</v>
          </cell>
          <cell r="M2143">
            <v>76</v>
          </cell>
          <cell r="N2143">
            <v>46</v>
          </cell>
          <cell r="O2143">
            <v>87</v>
          </cell>
          <cell r="P2143">
            <v>57</v>
          </cell>
          <cell r="Q2143">
            <v>89</v>
          </cell>
          <cell r="R2143">
            <v>58</v>
          </cell>
          <cell r="S2143">
            <v>92</v>
          </cell>
          <cell r="T2143">
            <v>46</v>
          </cell>
          <cell r="U2143">
            <v>76</v>
          </cell>
          <cell r="V2143">
            <v>55</v>
          </cell>
          <cell r="W2143">
            <v>75</v>
          </cell>
          <cell r="X2143">
            <v>50</v>
          </cell>
          <cell r="Y2143">
            <v>75</v>
          </cell>
          <cell r="Z2143">
            <v>56</v>
          </cell>
          <cell r="AA2143">
            <v>91</v>
          </cell>
          <cell r="AB2143">
            <v>42</v>
          </cell>
          <cell r="AC2143">
            <v>87</v>
          </cell>
          <cell r="AD2143">
            <v>51</v>
          </cell>
          <cell r="AE2143">
            <v>89</v>
          </cell>
          <cell r="AF2143">
            <v>58</v>
          </cell>
          <cell r="AG2143">
            <v>67</v>
          </cell>
          <cell r="AH2143">
            <v>54</v>
          </cell>
          <cell r="AI2143">
            <v>79</v>
          </cell>
          <cell r="AJ2143">
            <v>66</v>
          </cell>
          <cell r="AK2143">
            <v>102</v>
          </cell>
          <cell r="AL2143">
            <v>71</v>
          </cell>
          <cell r="AM2143">
            <v>74</v>
          </cell>
          <cell r="AN2143">
            <v>63</v>
          </cell>
          <cell r="AO2143">
            <v>73</v>
          </cell>
          <cell r="AP2143">
            <v>66</v>
          </cell>
          <cell r="AQ2143">
            <v>94</v>
          </cell>
          <cell r="AR2143">
            <v>56</v>
          </cell>
          <cell r="AS2143">
            <v>101</v>
          </cell>
          <cell r="AT2143">
            <v>84</v>
          </cell>
          <cell r="AU2143">
            <v>93</v>
          </cell>
          <cell r="AV2143">
            <v>59</v>
          </cell>
          <cell r="AW2143">
            <v>91</v>
          </cell>
          <cell r="AX2143">
            <v>56</v>
          </cell>
          <cell r="AY2143">
            <v>93</v>
          </cell>
          <cell r="AZ2143">
            <v>55</v>
          </cell>
        </row>
        <row r="2144">
          <cell r="B2144">
            <v>36702</v>
          </cell>
          <cell r="C2144">
            <v>99</v>
          </cell>
          <cell r="D2144">
            <v>54</v>
          </cell>
          <cell r="E2144">
            <v>84</v>
          </cell>
          <cell r="F2144">
            <v>47</v>
          </cell>
          <cell r="G2144">
            <v>76</v>
          </cell>
          <cell r="H2144">
            <v>49</v>
          </cell>
          <cell r="I2144">
            <v>87</v>
          </cell>
          <cell r="J2144">
            <v>54</v>
          </cell>
          <cell r="K2144">
            <v>87</v>
          </cell>
          <cell r="L2144">
            <v>50</v>
          </cell>
          <cell r="M2144">
            <v>87</v>
          </cell>
          <cell r="N2144">
            <v>47</v>
          </cell>
          <cell r="O2144">
            <v>95</v>
          </cell>
          <cell r="P2144">
            <v>55</v>
          </cell>
          <cell r="Q2144">
            <v>86</v>
          </cell>
          <cell r="R2144">
            <v>57</v>
          </cell>
          <cell r="S2144">
            <v>79</v>
          </cell>
          <cell r="T2144">
            <v>51</v>
          </cell>
          <cell r="U2144">
            <v>70</v>
          </cell>
          <cell r="V2144">
            <v>47</v>
          </cell>
          <cell r="W2144">
            <v>67</v>
          </cell>
          <cell r="X2144">
            <v>45</v>
          </cell>
          <cell r="Y2144">
            <v>66</v>
          </cell>
          <cell r="Z2144">
            <v>51</v>
          </cell>
          <cell r="AA2144">
            <v>66</v>
          </cell>
          <cell r="AB2144">
            <v>52</v>
          </cell>
          <cell r="AC2144">
            <v>72</v>
          </cell>
          <cell r="AD2144">
            <v>56</v>
          </cell>
          <cell r="AE2144">
            <v>95</v>
          </cell>
          <cell r="AF2144">
            <v>59</v>
          </cell>
          <cell r="AG2144">
            <v>69</v>
          </cell>
          <cell r="AH2144">
            <v>57</v>
          </cell>
          <cell r="AI2144">
            <v>79</v>
          </cell>
          <cell r="AJ2144">
            <v>60</v>
          </cell>
          <cell r="AK2144">
            <v>97</v>
          </cell>
          <cell r="AL2144">
            <v>68</v>
          </cell>
          <cell r="AM2144">
            <v>95</v>
          </cell>
          <cell r="AN2144">
            <v>64</v>
          </cell>
          <cell r="AO2144">
            <v>89</v>
          </cell>
          <cell r="AP2144">
            <v>67</v>
          </cell>
          <cell r="AQ2144">
            <v>93</v>
          </cell>
          <cell r="AR2144">
            <v>64</v>
          </cell>
          <cell r="AS2144">
            <v>100</v>
          </cell>
          <cell r="AT2144">
            <v>78</v>
          </cell>
          <cell r="AU2144">
            <v>87</v>
          </cell>
          <cell r="AV2144">
            <v>67</v>
          </cell>
          <cell r="AW2144">
            <v>90</v>
          </cell>
          <cell r="AX2144">
            <v>68</v>
          </cell>
          <cell r="AY2144">
            <v>85</v>
          </cell>
          <cell r="AZ2144">
            <v>56</v>
          </cell>
        </row>
        <row r="2145">
          <cell r="B2145">
            <v>36703</v>
          </cell>
          <cell r="C2145">
            <v>99</v>
          </cell>
          <cell r="D2145">
            <v>56</v>
          </cell>
          <cell r="E2145">
            <v>91</v>
          </cell>
          <cell r="F2145">
            <v>46</v>
          </cell>
          <cell r="G2145">
            <v>82</v>
          </cell>
          <cell r="H2145">
            <v>48</v>
          </cell>
          <cell r="I2145">
            <v>92</v>
          </cell>
          <cell r="J2145">
            <v>58</v>
          </cell>
          <cell r="K2145">
            <v>92</v>
          </cell>
          <cell r="L2145">
            <v>55</v>
          </cell>
          <cell r="M2145">
            <v>91</v>
          </cell>
          <cell r="N2145">
            <v>48</v>
          </cell>
          <cell r="O2145">
            <v>97</v>
          </cell>
          <cell r="P2145">
            <v>60</v>
          </cell>
          <cell r="Q2145">
            <v>88</v>
          </cell>
          <cell r="R2145">
            <v>52</v>
          </cell>
          <cell r="S2145">
            <v>83</v>
          </cell>
          <cell r="T2145">
            <v>42</v>
          </cell>
          <cell r="U2145">
            <v>71</v>
          </cell>
          <cell r="V2145">
            <v>48</v>
          </cell>
          <cell r="W2145">
            <v>68</v>
          </cell>
          <cell r="X2145">
            <v>42</v>
          </cell>
          <cell r="Y2145">
            <v>72</v>
          </cell>
          <cell r="Z2145">
            <v>46</v>
          </cell>
          <cell r="AA2145">
            <v>77</v>
          </cell>
          <cell r="AB2145">
            <v>37</v>
          </cell>
          <cell r="AC2145">
            <v>58</v>
          </cell>
          <cell r="AD2145">
            <v>47</v>
          </cell>
          <cell r="AE2145">
            <v>97</v>
          </cell>
          <cell r="AF2145">
            <v>59</v>
          </cell>
          <cell r="AG2145">
            <v>69</v>
          </cell>
          <cell r="AH2145">
            <v>55</v>
          </cell>
          <cell r="AI2145">
            <v>92</v>
          </cell>
          <cell r="AJ2145">
            <v>69</v>
          </cell>
          <cell r="AK2145">
            <v>99</v>
          </cell>
          <cell r="AL2145">
            <v>70</v>
          </cell>
          <cell r="AM2145">
            <v>79</v>
          </cell>
          <cell r="AN2145">
            <v>65</v>
          </cell>
          <cell r="AO2145">
            <v>78</v>
          </cell>
          <cell r="AP2145">
            <v>68</v>
          </cell>
          <cell r="AQ2145">
            <v>92</v>
          </cell>
          <cell r="AR2145">
            <v>62</v>
          </cell>
          <cell r="AS2145">
            <v>101</v>
          </cell>
          <cell r="AT2145">
            <v>83</v>
          </cell>
          <cell r="AU2145">
            <v>87</v>
          </cell>
          <cell r="AV2145">
            <v>65</v>
          </cell>
          <cell r="AW2145">
            <v>73</v>
          </cell>
          <cell r="AX2145">
            <v>55</v>
          </cell>
          <cell r="AY2145">
            <v>66</v>
          </cell>
          <cell r="AZ2145">
            <v>53</v>
          </cell>
        </row>
        <row r="2146">
          <cell r="B2146">
            <v>36704</v>
          </cell>
          <cell r="C2146">
            <v>99</v>
          </cell>
          <cell r="D2146">
            <v>58</v>
          </cell>
          <cell r="E2146">
            <v>93</v>
          </cell>
          <cell r="F2146">
            <v>50</v>
          </cell>
          <cell r="G2146">
            <v>85</v>
          </cell>
          <cell r="H2146">
            <v>59</v>
          </cell>
          <cell r="I2146">
            <v>98</v>
          </cell>
          <cell r="J2146">
            <v>61</v>
          </cell>
          <cell r="K2146">
            <v>95</v>
          </cell>
          <cell r="L2146">
            <v>52</v>
          </cell>
          <cell r="M2146">
            <v>95</v>
          </cell>
          <cell r="N2146">
            <v>50</v>
          </cell>
          <cell r="O2146">
            <v>99</v>
          </cell>
          <cell r="P2146">
            <v>55</v>
          </cell>
          <cell r="Q2146">
            <v>88</v>
          </cell>
          <cell r="R2146">
            <v>55</v>
          </cell>
          <cell r="S2146">
            <v>82</v>
          </cell>
          <cell r="T2146">
            <v>44</v>
          </cell>
          <cell r="U2146">
            <v>76</v>
          </cell>
          <cell r="V2146">
            <v>44</v>
          </cell>
          <cell r="W2146">
            <v>72</v>
          </cell>
          <cell r="X2146">
            <v>41</v>
          </cell>
          <cell r="Y2146">
            <v>72</v>
          </cell>
          <cell r="Z2146">
            <v>54</v>
          </cell>
          <cell r="AA2146">
            <v>71</v>
          </cell>
          <cell r="AB2146">
            <v>44</v>
          </cell>
          <cell r="AC2146">
            <v>68</v>
          </cell>
          <cell r="AD2146">
            <v>49</v>
          </cell>
          <cell r="AE2146">
            <v>97</v>
          </cell>
          <cell r="AF2146">
            <v>63</v>
          </cell>
          <cell r="AG2146">
            <v>69</v>
          </cell>
          <cell r="AH2146">
            <v>54</v>
          </cell>
          <cell r="AI2146">
            <v>86</v>
          </cell>
          <cell r="AJ2146">
            <v>67</v>
          </cell>
          <cell r="AK2146">
            <v>102</v>
          </cell>
          <cell r="AL2146">
            <v>73</v>
          </cell>
          <cell r="AM2146">
            <v>74</v>
          </cell>
          <cell r="AN2146">
            <v>65</v>
          </cell>
          <cell r="AO2146">
            <v>75</v>
          </cell>
          <cell r="AP2146">
            <v>66</v>
          </cell>
          <cell r="AQ2146">
            <v>95</v>
          </cell>
          <cell r="AR2146">
            <v>60</v>
          </cell>
          <cell r="AS2146">
            <v>107</v>
          </cell>
          <cell r="AT2146">
            <v>79</v>
          </cell>
          <cell r="AU2146">
            <v>87</v>
          </cell>
          <cell r="AV2146">
            <v>64</v>
          </cell>
          <cell r="AW2146">
            <v>88</v>
          </cell>
          <cell r="AX2146">
            <v>54</v>
          </cell>
          <cell r="AY2146">
            <v>74</v>
          </cell>
          <cell r="AZ2146">
            <v>51</v>
          </cell>
        </row>
        <row r="2147">
          <cell r="B2147">
            <v>36705</v>
          </cell>
          <cell r="C2147">
            <v>99</v>
          </cell>
          <cell r="D2147">
            <v>59</v>
          </cell>
          <cell r="E2147">
            <v>96</v>
          </cell>
          <cell r="F2147">
            <v>53</v>
          </cell>
          <cell r="G2147">
            <v>87</v>
          </cell>
          <cell r="H2147">
            <v>54</v>
          </cell>
          <cell r="I2147">
            <v>93</v>
          </cell>
          <cell r="J2147">
            <v>63</v>
          </cell>
          <cell r="K2147">
            <v>94</v>
          </cell>
          <cell r="L2147">
            <v>60</v>
          </cell>
          <cell r="M2147">
            <v>93</v>
          </cell>
          <cell r="N2147">
            <v>56</v>
          </cell>
          <cell r="O2147">
            <v>97</v>
          </cell>
          <cell r="P2147">
            <v>59</v>
          </cell>
          <cell r="Q2147">
            <v>94</v>
          </cell>
          <cell r="R2147">
            <v>61</v>
          </cell>
          <cell r="S2147">
            <v>89</v>
          </cell>
          <cell r="T2147">
            <v>45</v>
          </cell>
          <cell r="U2147">
            <v>84</v>
          </cell>
          <cell r="V2147">
            <v>45</v>
          </cell>
          <cell r="W2147">
            <v>82</v>
          </cell>
          <cell r="X2147">
            <v>43</v>
          </cell>
          <cell r="Y2147">
            <v>81</v>
          </cell>
          <cell r="Z2147">
            <v>48</v>
          </cell>
          <cell r="AA2147">
            <v>78</v>
          </cell>
          <cell r="AB2147">
            <v>38</v>
          </cell>
          <cell r="AC2147">
            <v>69</v>
          </cell>
          <cell r="AD2147">
            <v>42</v>
          </cell>
          <cell r="AE2147">
            <v>96</v>
          </cell>
          <cell r="AF2147">
            <v>62</v>
          </cell>
          <cell r="AG2147">
            <v>67</v>
          </cell>
          <cell r="AH2147">
            <v>54</v>
          </cell>
          <cell r="AI2147">
            <v>86</v>
          </cell>
          <cell r="AJ2147">
            <v>66</v>
          </cell>
          <cell r="AK2147">
            <v>103</v>
          </cell>
          <cell r="AL2147">
            <v>74</v>
          </cell>
          <cell r="AM2147">
            <v>75</v>
          </cell>
          <cell r="AN2147">
            <v>64</v>
          </cell>
          <cell r="AO2147">
            <v>75</v>
          </cell>
          <cell r="AP2147">
            <v>65</v>
          </cell>
          <cell r="AQ2147">
            <v>96</v>
          </cell>
          <cell r="AR2147">
            <v>61</v>
          </cell>
          <cell r="AS2147">
            <v>105</v>
          </cell>
          <cell r="AT2147">
            <v>83</v>
          </cell>
          <cell r="AU2147">
            <v>93</v>
          </cell>
          <cell r="AV2147">
            <v>60</v>
          </cell>
          <cell r="AW2147">
            <v>91</v>
          </cell>
          <cell r="AX2147">
            <v>54</v>
          </cell>
          <cell r="AY2147">
            <v>73</v>
          </cell>
          <cell r="AZ2147">
            <v>53</v>
          </cell>
        </row>
        <row r="2148">
          <cell r="B2148">
            <v>36706</v>
          </cell>
          <cell r="C2148">
            <v>99</v>
          </cell>
          <cell r="D2148">
            <v>53</v>
          </cell>
          <cell r="E2148">
            <v>95</v>
          </cell>
          <cell r="F2148">
            <v>50</v>
          </cell>
          <cell r="G2148">
            <v>83</v>
          </cell>
          <cell r="H2148">
            <v>57</v>
          </cell>
          <cell r="I2148">
            <v>85</v>
          </cell>
          <cell r="J2148">
            <v>56</v>
          </cell>
          <cell r="K2148">
            <v>88</v>
          </cell>
          <cell r="L2148">
            <v>51</v>
          </cell>
          <cell r="M2148">
            <v>89</v>
          </cell>
          <cell r="N2148">
            <v>46</v>
          </cell>
          <cell r="O2148">
            <v>97</v>
          </cell>
          <cell r="P2148">
            <v>58</v>
          </cell>
          <cell r="Q2148">
            <v>95</v>
          </cell>
          <cell r="R2148">
            <v>57</v>
          </cell>
          <cell r="S2148">
            <v>88</v>
          </cell>
          <cell r="T2148">
            <v>49</v>
          </cell>
          <cell r="U2148">
            <v>86</v>
          </cell>
          <cell r="V2148">
            <v>57</v>
          </cell>
          <cell r="W2148">
            <v>86</v>
          </cell>
          <cell r="X2148">
            <v>49</v>
          </cell>
          <cell r="Y2148">
            <v>88</v>
          </cell>
          <cell r="Z2148">
            <v>56</v>
          </cell>
          <cell r="AA2148">
            <v>85</v>
          </cell>
          <cell r="AB2148">
            <v>44</v>
          </cell>
          <cell r="AC2148">
            <v>83</v>
          </cell>
          <cell r="AD2148">
            <v>49</v>
          </cell>
          <cell r="AE2148">
            <v>88</v>
          </cell>
          <cell r="AF2148">
            <v>58</v>
          </cell>
          <cell r="AG2148">
            <v>70</v>
          </cell>
          <cell r="AH2148">
            <v>55</v>
          </cell>
          <cell r="AI2148">
            <v>85</v>
          </cell>
          <cell r="AJ2148">
            <v>66</v>
          </cell>
          <cell r="AK2148">
            <v>101</v>
          </cell>
          <cell r="AL2148">
            <v>73</v>
          </cell>
          <cell r="AM2148">
            <v>74</v>
          </cell>
          <cell r="AN2148">
            <v>64</v>
          </cell>
          <cell r="AO2148">
            <v>73</v>
          </cell>
          <cell r="AP2148">
            <v>65</v>
          </cell>
          <cell r="AQ2148">
            <v>94</v>
          </cell>
          <cell r="AR2148">
            <v>59</v>
          </cell>
          <cell r="AS2148">
            <v>107</v>
          </cell>
          <cell r="AT2148">
            <v>84</v>
          </cell>
          <cell r="AU2148">
            <v>91</v>
          </cell>
          <cell r="AV2148">
            <v>63</v>
          </cell>
          <cell r="AW2148">
            <v>93</v>
          </cell>
          <cell r="AX2148">
            <v>58</v>
          </cell>
          <cell r="AY2148">
            <v>92</v>
          </cell>
          <cell r="AZ2148">
            <v>56</v>
          </cell>
        </row>
        <row r="2149">
          <cell r="B2149">
            <v>36707</v>
          </cell>
          <cell r="C2149">
            <v>99</v>
          </cell>
          <cell r="D2149">
            <v>53</v>
          </cell>
          <cell r="E2149">
            <v>95</v>
          </cell>
          <cell r="F2149">
            <v>50</v>
          </cell>
          <cell r="G2149">
            <v>83</v>
          </cell>
          <cell r="H2149">
            <v>57</v>
          </cell>
          <cell r="I2149">
            <v>85</v>
          </cell>
          <cell r="J2149">
            <v>56</v>
          </cell>
          <cell r="K2149">
            <v>88</v>
          </cell>
          <cell r="L2149">
            <v>51</v>
          </cell>
          <cell r="M2149">
            <v>89</v>
          </cell>
          <cell r="N2149">
            <v>46</v>
          </cell>
          <cell r="O2149">
            <v>97</v>
          </cell>
          <cell r="P2149">
            <v>58</v>
          </cell>
          <cell r="Q2149">
            <v>95</v>
          </cell>
          <cell r="R2149">
            <v>57</v>
          </cell>
          <cell r="S2149">
            <v>88</v>
          </cell>
          <cell r="T2149">
            <v>49</v>
          </cell>
          <cell r="U2149">
            <v>86</v>
          </cell>
          <cell r="V2149">
            <v>57</v>
          </cell>
          <cell r="W2149">
            <v>86</v>
          </cell>
          <cell r="X2149">
            <v>49</v>
          </cell>
          <cell r="Y2149">
            <v>88</v>
          </cell>
          <cell r="Z2149">
            <v>56</v>
          </cell>
          <cell r="AA2149">
            <v>85</v>
          </cell>
          <cell r="AB2149">
            <v>44</v>
          </cell>
          <cell r="AC2149">
            <v>83</v>
          </cell>
          <cell r="AD2149">
            <v>49</v>
          </cell>
          <cell r="AE2149">
            <v>88</v>
          </cell>
          <cell r="AF2149">
            <v>58</v>
          </cell>
          <cell r="AG2149">
            <v>70</v>
          </cell>
          <cell r="AH2149">
            <v>55</v>
          </cell>
          <cell r="AI2149">
            <v>85</v>
          </cell>
          <cell r="AJ2149">
            <v>66</v>
          </cell>
          <cell r="AK2149">
            <v>101</v>
          </cell>
          <cell r="AL2149">
            <v>73</v>
          </cell>
          <cell r="AM2149">
            <v>74</v>
          </cell>
          <cell r="AN2149">
            <v>64</v>
          </cell>
          <cell r="AO2149">
            <v>73</v>
          </cell>
          <cell r="AP2149">
            <v>65</v>
          </cell>
          <cell r="AQ2149">
            <v>94</v>
          </cell>
          <cell r="AR2149">
            <v>59</v>
          </cell>
          <cell r="AS2149">
            <v>107</v>
          </cell>
          <cell r="AT2149">
            <v>84</v>
          </cell>
          <cell r="AU2149">
            <v>91</v>
          </cell>
          <cell r="AV2149">
            <v>63</v>
          </cell>
          <cell r="AW2149">
            <v>93</v>
          </cell>
          <cell r="AX2149">
            <v>58</v>
          </cell>
          <cell r="AY2149">
            <v>92</v>
          </cell>
          <cell r="AZ2149">
            <v>56</v>
          </cell>
        </row>
        <row r="2150">
          <cell r="B2150">
            <v>36708</v>
          </cell>
          <cell r="C2150">
            <v>99</v>
          </cell>
          <cell r="D2150">
            <v>53</v>
          </cell>
          <cell r="E2150">
            <v>95</v>
          </cell>
          <cell r="F2150">
            <v>50</v>
          </cell>
          <cell r="G2150">
            <v>83</v>
          </cell>
          <cell r="H2150">
            <v>57</v>
          </cell>
          <cell r="I2150">
            <v>85</v>
          </cell>
          <cell r="J2150">
            <v>56</v>
          </cell>
          <cell r="K2150">
            <v>88</v>
          </cell>
          <cell r="L2150">
            <v>51</v>
          </cell>
          <cell r="M2150">
            <v>89</v>
          </cell>
          <cell r="N2150">
            <v>46</v>
          </cell>
          <cell r="O2150">
            <v>97</v>
          </cell>
          <cell r="P2150">
            <v>58</v>
          </cell>
          <cell r="Q2150">
            <v>95</v>
          </cell>
          <cell r="R2150">
            <v>57</v>
          </cell>
          <cell r="S2150">
            <v>88</v>
          </cell>
          <cell r="T2150">
            <v>49</v>
          </cell>
          <cell r="U2150">
            <v>86</v>
          </cell>
          <cell r="V2150">
            <v>57</v>
          </cell>
          <cell r="W2150">
            <v>86</v>
          </cell>
          <cell r="X2150">
            <v>49</v>
          </cell>
          <cell r="Y2150">
            <v>88</v>
          </cell>
          <cell r="Z2150">
            <v>56</v>
          </cell>
          <cell r="AA2150">
            <v>85</v>
          </cell>
          <cell r="AB2150">
            <v>44</v>
          </cell>
          <cell r="AC2150">
            <v>83</v>
          </cell>
          <cell r="AD2150">
            <v>49</v>
          </cell>
          <cell r="AE2150">
            <v>88</v>
          </cell>
          <cell r="AF2150">
            <v>58</v>
          </cell>
          <cell r="AG2150">
            <v>70</v>
          </cell>
          <cell r="AH2150">
            <v>55</v>
          </cell>
          <cell r="AI2150">
            <v>85</v>
          </cell>
          <cell r="AJ2150">
            <v>66</v>
          </cell>
          <cell r="AK2150">
            <v>101</v>
          </cell>
          <cell r="AL2150">
            <v>73</v>
          </cell>
          <cell r="AM2150">
            <v>74</v>
          </cell>
          <cell r="AN2150">
            <v>64</v>
          </cell>
          <cell r="AO2150">
            <v>73</v>
          </cell>
          <cell r="AP2150">
            <v>65</v>
          </cell>
          <cell r="AQ2150">
            <v>94</v>
          </cell>
          <cell r="AR2150">
            <v>59</v>
          </cell>
          <cell r="AS2150">
            <v>107</v>
          </cell>
          <cell r="AT2150">
            <v>84</v>
          </cell>
          <cell r="AU2150">
            <v>91</v>
          </cell>
          <cell r="AV2150">
            <v>63</v>
          </cell>
          <cell r="AW2150">
            <v>93</v>
          </cell>
          <cell r="AX2150">
            <v>58</v>
          </cell>
          <cell r="AY2150">
            <v>92</v>
          </cell>
          <cell r="AZ2150">
            <v>56</v>
          </cell>
        </row>
        <row r="2151">
          <cell r="B2151">
            <v>36709</v>
          </cell>
          <cell r="C2151">
            <v>99</v>
          </cell>
          <cell r="D2151">
            <v>53</v>
          </cell>
          <cell r="E2151">
            <v>95</v>
          </cell>
          <cell r="F2151">
            <v>50</v>
          </cell>
          <cell r="G2151">
            <v>83</v>
          </cell>
          <cell r="H2151">
            <v>57</v>
          </cell>
          <cell r="I2151">
            <v>85</v>
          </cell>
          <cell r="J2151">
            <v>56</v>
          </cell>
          <cell r="K2151">
            <v>88</v>
          </cell>
          <cell r="L2151">
            <v>51</v>
          </cell>
          <cell r="M2151">
            <v>89</v>
          </cell>
          <cell r="N2151">
            <v>46</v>
          </cell>
          <cell r="O2151">
            <v>97</v>
          </cell>
          <cell r="P2151">
            <v>58</v>
          </cell>
          <cell r="Q2151">
            <v>95</v>
          </cell>
          <cell r="R2151">
            <v>57</v>
          </cell>
          <cell r="S2151">
            <v>88</v>
          </cell>
          <cell r="T2151">
            <v>49</v>
          </cell>
          <cell r="U2151">
            <v>86</v>
          </cell>
          <cell r="V2151">
            <v>57</v>
          </cell>
          <cell r="W2151">
            <v>86</v>
          </cell>
          <cell r="X2151">
            <v>49</v>
          </cell>
          <cell r="Y2151">
            <v>88</v>
          </cell>
          <cell r="Z2151">
            <v>56</v>
          </cell>
          <cell r="AA2151">
            <v>85</v>
          </cell>
          <cell r="AB2151">
            <v>44</v>
          </cell>
          <cell r="AC2151">
            <v>83</v>
          </cell>
          <cell r="AD2151">
            <v>49</v>
          </cell>
          <cell r="AE2151">
            <v>88</v>
          </cell>
          <cell r="AF2151">
            <v>58</v>
          </cell>
          <cell r="AG2151">
            <v>70</v>
          </cell>
          <cell r="AH2151">
            <v>55</v>
          </cell>
          <cell r="AI2151">
            <v>85</v>
          </cell>
          <cell r="AJ2151">
            <v>66</v>
          </cell>
          <cell r="AK2151">
            <v>101</v>
          </cell>
          <cell r="AL2151">
            <v>73</v>
          </cell>
          <cell r="AM2151">
            <v>74</v>
          </cell>
          <cell r="AN2151">
            <v>64</v>
          </cell>
          <cell r="AO2151">
            <v>73</v>
          </cell>
          <cell r="AP2151">
            <v>65</v>
          </cell>
          <cell r="AQ2151">
            <v>94</v>
          </cell>
          <cell r="AR2151">
            <v>59</v>
          </cell>
          <cell r="AS2151">
            <v>107</v>
          </cell>
          <cell r="AT2151">
            <v>84</v>
          </cell>
          <cell r="AU2151">
            <v>91</v>
          </cell>
          <cell r="AV2151">
            <v>63</v>
          </cell>
          <cell r="AW2151">
            <v>93</v>
          </cell>
          <cell r="AX2151">
            <v>58</v>
          </cell>
          <cell r="AY2151">
            <v>92</v>
          </cell>
          <cell r="AZ2151">
            <v>56</v>
          </cell>
        </row>
        <row r="2152">
          <cell r="B2152">
            <v>36710</v>
          </cell>
          <cell r="C2152">
            <v>99</v>
          </cell>
          <cell r="D2152">
            <v>53</v>
          </cell>
          <cell r="E2152">
            <v>95</v>
          </cell>
          <cell r="F2152">
            <v>50</v>
          </cell>
          <cell r="G2152">
            <v>83</v>
          </cell>
          <cell r="H2152">
            <v>57</v>
          </cell>
          <cell r="I2152">
            <v>85</v>
          </cell>
          <cell r="J2152">
            <v>56</v>
          </cell>
          <cell r="K2152">
            <v>88</v>
          </cell>
          <cell r="L2152">
            <v>51</v>
          </cell>
          <cell r="M2152">
            <v>89</v>
          </cell>
          <cell r="N2152">
            <v>46</v>
          </cell>
          <cell r="O2152">
            <v>97</v>
          </cell>
          <cell r="P2152">
            <v>58</v>
          </cell>
          <cell r="Q2152">
            <v>95</v>
          </cell>
          <cell r="R2152">
            <v>57</v>
          </cell>
          <cell r="S2152">
            <v>88</v>
          </cell>
          <cell r="T2152">
            <v>49</v>
          </cell>
          <cell r="U2152">
            <v>86</v>
          </cell>
          <cell r="V2152">
            <v>57</v>
          </cell>
          <cell r="W2152">
            <v>86</v>
          </cell>
          <cell r="X2152">
            <v>49</v>
          </cell>
          <cell r="Y2152">
            <v>88</v>
          </cell>
          <cell r="Z2152">
            <v>56</v>
          </cell>
          <cell r="AA2152">
            <v>85</v>
          </cell>
          <cell r="AB2152">
            <v>44</v>
          </cell>
          <cell r="AC2152">
            <v>83</v>
          </cell>
          <cell r="AD2152">
            <v>49</v>
          </cell>
          <cell r="AE2152">
            <v>88</v>
          </cell>
          <cell r="AF2152">
            <v>58</v>
          </cell>
          <cell r="AG2152">
            <v>70</v>
          </cell>
          <cell r="AH2152">
            <v>55</v>
          </cell>
          <cell r="AI2152">
            <v>85</v>
          </cell>
          <cell r="AJ2152">
            <v>66</v>
          </cell>
          <cell r="AK2152">
            <v>101</v>
          </cell>
          <cell r="AL2152">
            <v>73</v>
          </cell>
          <cell r="AM2152">
            <v>74</v>
          </cell>
          <cell r="AN2152">
            <v>64</v>
          </cell>
          <cell r="AO2152">
            <v>73</v>
          </cell>
          <cell r="AP2152">
            <v>65</v>
          </cell>
          <cell r="AQ2152">
            <v>94</v>
          </cell>
          <cell r="AR2152">
            <v>59</v>
          </cell>
          <cell r="AS2152">
            <v>107</v>
          </cell>
          <cell r="AT2152">
            <v>84</v>
          </cell>
          <cell r="AU2152">
            <v>91</v>
          </cell>
          <cell r="AV2152">
            <v>63</v>
          </cell>
          <cell r="AW2152">
            <v>93</v>
          </cell>
          <cell r="AX2152">
            <v>58</v>
          </cell>
          <cell r="AY2152">
            <v>92</v>
          </cell>
          <cell r="AZ2152">
            <v>56</v>
          </cell>
        </row>
        <row r="2153">
          <cell r="B2153">
            <v>36711</v>
          </cell>
          <cell r="C2153">
            <v>99</v>
          </cell>
          <cell r="D2153">
            <v>52</v>
          </cell>
          <cell r="E2153">
            <v>73</v>
          </cell>
          <cell r="F2153">
            <v>39</v>
          </cell>
          <cell r="G2153">
            <v>64</v>
          </cell>
          <cell r="H2153">
            <v>44</v>
          </cell>
          <cell r="I2153">
            <v>65</v>
          </cell>
          <cell r="J2153">
            <v>54</v>
          </cell>
          <cell r="K2153">
            <v>67</v>
          </cell>
          <cell r="L2153">
            <v>49</v>
          </cell>
          <cell r="M2153">
            <v>64</v>
          </cell>
          <cell r="N2153">
            <v>44</v>
          </cell>
          <cell r="O2153">
            <v>65</v>
          </cell>
          <cell r="P2153">
            <v>46</v>
          </cell>
          <cell r="Q2153">
            <v>77</v>
          </cell>
          <cell r="R2153">
            <v>45</v>
          </cell>
          <cell r="S2153">
            <v>77</v>
          </cell>
          <cell r="T2153">
            <v>46</v>
          </cell>
          <cell r="U2153">
            <v>73</v>
          </cell>
          <cell r="V2153">
            <v>47</v>
          </cell>
          <cell r="W2153">
            <v>73</v>
          </cell>
          <cell r="X2153">
            <v>47</v>
          </cell>
          <cell r="Y2153">
            <v>79</v>
          </cell>
          <cell r="Z2153">
            <v>55</v>
          </cell>
          <cell r="AA2153">
            <v>88</v>
          </cell>
          <cell r="AB2153">
            <v>50</v>
          </cell>
          <cell r="AC2153">
            <v>88</v>
          </cell>
          <cell r="AD2153">
            <v>55</v>
          </cell>
          <cell r="AE2153">
            <v>84</v>
          </cell>
          <cell r="AF2153">
            <v>53</v>
          </cell>
          <cell r="AG2153">
            <v>69</v>
          </cell>
          <cell r="AH2153">
            <v>51</v>
          </cell>
          <cell r="AI2153">
            <v>77</v>
          </cell>
          <cell r="AJ2153">
            <v>63</v>
          </cell>
          <cell r="AK2153">
            <v>86</v>
          </cell>
          <cell r="AL2153">
            <v>55</v>
          </cell>
          <cell r="AM2153">
            <v>73</v>
          </cell>
          <cell r="AN2153">
            <v>61</v>
          </cell>
          <cell r="AO2153">
            <v>71</v>
          </cell>
          <cell r="AP2153">
            <v>64</v>
          </cell>
          <cell r="AQ2153">
            <v>80</v>
          </cell>
          <cell r="AR2153">
            <v>49</v>
          </cell>
          <cell r="AS2153">
            <v>97</v>
          </cell>
          <cell r="AT2153">
            <v>72</v>
          </cell>
          <cell r="AU2153">
            <v>85</v>
          </cell>
          <cell r="AV2153">
            <v>57</v>
          </cell>
          <cell r="AW2153">
            <v>91</v>
          </cell>
          <cell r="AX2153">
            <v>56</v>
          </cell>
          <cell r="AY2153">
            <v>96</v>
          </cell>
          <cell r="AZ2153">
            <v>64</v>
          </cell>
        </row>
        <row r="2154">
          <cell r="B2154">
            <v>36712</v>
          </cell>
          <cell r="C2154">
            <v>99</v>
          </cell>
          <cell r="D2154">
            <v>50</v>
          </cell>
          <cell r="E2154">
            <v>78</v>
          </cell>
          <cell r="F2154">
            <v>47</v>
          </cell>
          <cell r="G2154">
            <v>72</v>
          </cell>
          <cell r="H2154">
            <v>47</v>
          </cell>
          <cell r="I2154">
            <v>76</v>
          </cell>
          <cell r="J2154">
            <v>54</v>
          </cell>
          <cell r="K2154">
            <v>76</v>
          </cell>
          <cell r="L2154">
            <v>53</v>
          </cell>
          <cell r="M2154">
            <v>73</v>
          </cell>
          <cell r="N2154">
            <v>55</v>
          </cell>
          <cell r="O2154">
            <v>72</v>
          </cell>
          <cell r="P2154">
            <v>56</v>
          </cell>
          <cell r="Q2154">
            <v>80</v>
          </cell>
          <cell r="R2154">
            <v>53</v>
          </cell>
          <cell r="S2154">
            <v>90</v>
          </cell>
          <cell r="T2154">
            <v>39</v>
          </cell>
          <cell r="U2154">
            <v>78</v>
          </cell>
          <cell r="V2154">
            <v>46</v>
          </cell>
          <cell r="W2154">
            <v>75</v>
          </cell>
          <cell r="X2154">
            <v>40</v>
          </cell>
          <cell r="Y2154">
            <v>91</v>
          </cell>
          <cell r="Z2154">
            <v>50</v>
          </cell>
          <cell r="AA2154">
            <v>93</v>
          </cell>
          <cell r="AB2154">
            <v>45</v>
          </cell>
          <cell r="AC2154">
            <v>87</v>
          </cell>
          <cell r="AD2154">
            <v>58</v>
          </cell>
          <cell r="AE2154">
            <v>78</v>
          </cell>
          <cell r="AF2154">
            <v>55</v>
          </cell>
          <cell r="AG2154">
            <v>63</v>
          </cell>
          <cell r="AH2154">
            <v>53</v>
          </cell>
          <cell r="AI2154">
            <v>78</v>
          </cell>
          <cell r="AJ2154">
            <v>62</v>
          </cell>
          <cell r="AK2154">
            <v>85</v>
          </cell>
          <cell r="AL2154">
            <v>59</v>
          </cell>
          <cell r="AM2154">
            <v>72</v>
          </cell>
          <cell r="AN2154">
            <v>60</v>
          </cell>
          <cell r="AO2154">
            <v>71</v>
          </cell>
          <cell r="AP2154">
            <v>64</v>
          </cell>
          <cell r="AQ2154">
            <v>74</v>
          </cell>
          <cell r="AR2154">
            <v>47</v>
          </cell>
          <cell r="AS2154">
            <v>98</v>
          </cell>
          <cell r="AT2154">
            <v>74</v>
          </cell>
          <cell r="AU2154">
            <v>94</v>
          </cell>
          <cell r="AV2154">
            <v>62</v>
          </cell>
          <cell r="AW2154">
            <v>94</v>
          </cell>
          <cell r="AX2154">
            <v>57</v>
          </cell>
          <cell r="AY2154">
            <v>93</v>
          </cell>
          <cell r="AZ2154">
            <v>63</v>
          </cell>
        </row>
        <row r="2155">
          <cell r="B2155">
            <v>36713</v>
          </cell>
          <cell r="C2155">
            <v>99</v>
          </cell>
          <cell r="D2155">
            <v>53</v>
          </cell>
          <cell r="E2155">
            <v>81</v>
          </cell>
          <cell r="F2155">
            <v>50</v>
          </cell>
          <cell r="G2155">
            <v>67</v>
          </cell>
          <cell r="H2155">
            <v>51</v>
          </cell>
          <cell r="I2155">
            <v>76</v>
          </cell>
          <cell r="J2155">
            <v>57</v>
          </cell>
          <cell r="K2155">
            <v>76</v>
          </cell>
          <cell r="L2155">
            <v>53</v>
          </cell>
          <cell r="M2155">
            <v>77</v>
          </cell>
          <cell r="N2155">
            <v>50</v>
          </cell>
          <cell r="O2155">
            <v>79</v>
          </cell>
          <cell r="P2155">
            <v>54</v>
          </cell>
          <cell r="Q2155">
            <v>79</v>
          </cell>
          <cell r="R2155">
            <v>55</v>
          </cell>
          <cell r="S2155">
            <v>79</v>
          </cell>
          <cell r="T2155">
            <v>53</v>
          </cell>
          <cell r="U2155">
            <v>76</v>
          </cell>
          <cell r="V2155">
            <v>57</v>
          </cell>
          <cell r="W2155">
            <v>79</v>
          </cell>
          <cell r="X2155">
            <v>49</v>
          </cell>
          <cell r="Y2155">
            <v>88</v>
          </cell>
          <cell r="Z2155">
            <v>58</v>
          </cell>
          <cell r="AA2155">
            <v>95</v>
          </cell>
          <cell r="AB2155">
            <v>54</v>
          </cell>
          <cell r="AC2155">
            <v>93</v>
          </cell>
          <cell r="AD2155">
            <v>57</v>
          </cell>
          <cell r="AE2155">
            <v>79</v>
          </cell>
          <cell r="AF2155">
            <v>53</v>
          </cell>
          <cell r="AG2155">
            <v>66</v>
          </cell>
          <cell r="AH2155">
            <v>55</v>
          </cell>
          <cell r="AI2155">
            <v>82</v>
          </cell>
          <cell r="AJ2155">
            <v>62</v>
          </cell>
          <cell r="AK2155">
            <v>87</v>
          </cell>
          <cell r="AL2155">
            <v>58</v>
          </cell>
          <cell r="AM2155">
            <v>72</v>
          </cell>
          <cell r="AN2155">
            <v>62</v>
          </cell>
          <cell r="AO2155">
            <v>73</v>
          </cell>
          <cell r="AP2155">
            <v>62</v>
          </cell>
          <cell r="AQ2155">
            <v>81</v>
          </cell>
          <cell r="AR2155">
            <v>47</v>
          </cell>
          <cell r="AS2155">
            <v>99</v>
          </cell>
          <cell r="AT2155">
            <v>75</v>
          </cell>
          <cell r="AU2155">
            <v>86</v>
          </cell>
          <cell r="AV2155">
            <v>62</v>
          </cell>
          <cell r="AW2155">
            <v>96</v>
          </cell>
          <cell r="AX2155">
            <v>60</v>
          </cell>
          <cell r="AY2155">
            <v>101</v>
          </cell>
          <cell r="AZ2155">
            <v>63</v>
          </cell>
        </row>
        <row r="2156">
          <cell r="B2156">
            <v>36714</v>
          </cell>
          <cell r="C2156">
            <v>99</v>
          </cell>
          <cell r="D2156">
            <v>53</v>
          </cell>
          <cell r="E2156">
            <v>81</v>
          </cell>
          <cell r="F2156">
            <v>50</v>
          </cell>
          <cell r="G2156">
            <v>67</v>
          </cell>
          <cell r="H2156">
            <v>51</v>
          </cell>
          <cell r="I2156">
            <v>76</v>
          </cell>
          <cell r="J2156">
            <v>57</v>
          </cell>
          <cell r="K2156">
            <v>76</v>
          </cell>
          <cell r="L2156">
            <v>53</v>
          </cell>
          <cell r="M2156">
            <v>77</v>
          </cell>
          <cell r="N2156">
            <v>50</v>
          </cell>
          <cell r="O2156">
            <v>79</v>
          </cell>
          <cell r="P2156">
            <v>54</v>
          </cell>
          <cell r="Q2156">
            <v>79</v>
          </cell>
          <cell r="R2156">
            <v>55</v>
          </cell>
          <cell r="S2156">
            <v>79</v>
          </cell>
          <cell r="T2156">
            <v>53</v>
          </cell>
          <cell r="U2156">
            <v>76</v>
          </cell>
          <cell r="V2156">
            <v>57</v>
          </cell>
          <cell r="W2156">
            <v>79</v>
          </cell>
          <cell r="X2156">
            <v>49</v>
          </cell>
          <cell r="Y2156">
            <v>88</v>
          </cell>
          <cell r="Z2156">
            <v>58</v>
          </cell>
          <cell r="AA2156">
            <v>95</v>
          </cell>
          <cell r="AB2156">
            <v>54</v>
          </cell>
          <cell r="AC2156">
            <v>93</v>
          </cell>
          <cell r="AD2156">
            <v>57</v>
          </cell>
          <cell r="AE2156">
            <v>79</v>
          </cell>
          <cell r="AF2156">
            <v>53</v>
          </cell>
          <cell r="AG2156">
            <v>66</v>
          </cell>
          <cell r="AH2156">
            <v>55</v>
          </cell>
          <cell r="AI2156">
            <v>82</v>
          </cell>
          <cell r="AJ2156">
            <v>62</v>
          </cell>
          <cell r="AK2156">
            <v>87</v>
          </cell>
          <cell r="AL2156">
            <v>58</v>
          </cell>
          <cell r="AM2156">
            <v>72</v>
          </cell>
          <cell r="AN2156">
            <v>62</v>
          </cell>
          <cell r="AO2156">
            <v>73</v>
          </cell>
          <cell r="AP2156">
            <v>62</v>
          </cell>
          <cell r="AQ2156">
            <v>81</v>
          </cell>
          <cell r="AR2156">
            <v>47</v>
          </cell>
          <cell r="AS2156">
            <v>99</v>
          </cell>
          <cell r="AT2156">
            <v>75</v>
          </cell>
          <cell r="AU2156">
            <v>86</v>
          </cell>
          <cell r="AV2156">
            <v>62</v>
          </cell>
          <cell r="AW2156">
            <v>96</v>
          </cell>
          <cell r="AX2156">
            <v>60</v>
          </cell>
          <cell r="AY2156">
            <v>101</v>
          </cell>
          <cell r="AZ2156">
            <v>63</v>
          </cell>
        </row>
        <row r="2157">
          <cell r="B2157">
            <v>36715</v>
          </cell>
          <cell r="C2157">
            <v>99</v>
          </cell>
          <cell r="D2157">
            <v>53</v>
          </cell>
          <cell r="E2157">
            <v>81</v>
          </cell>
          <cell r="F2157">
            <v>50</v>
          </cell>
          <cell r="G2157">
            <v>67</v>
          </cell>
          <cell r="H2157">
            <v>51</v>
          </cell>
          <cell r="I2157">
            <v>76</v>
          </cell>
          <cell r="J2157">
            <v>57</v>
          </cell>
          <cell r="K2157">
            <v>76</v>
          </cell>
          <cell r="L2157">
            <v>53</v>
          </cell>
          <cell r="M2157">
            <v>77</v>
          </cell>
          <cell r="N2157">
            <v>50</v>
          </cell>
          <cell r="O2157">
            <v>79</v>
          </cell>
          <cell r="P2157">
            <v>54</v>
          </cell>
          <cell r="Q2157">
            <v>79</v>
          </cell>
          <cell r="R2157">
            <v>55</v>
          </cell>
          <cell r="S2157">
            <v>79</v>
          </cell>
          <cell r="T2157">
            <v>53</v>
          </cell>
          <cell r="U2157">
            <v>76</v>
          </cell>
          <cell r="V2157">
            <v>57</v>
          </cell>
          <cell r="W2157">
            <v>79</v>
          </cell>
          <cell r="X2157">
            <v>49</v>
          </cell>
          <cell r="Y2157">
            <v>88</v>
          </cell>
          <cell r="Z2157">
            <v>58</v>
          </cell>
          <cell r="AA2157">
            <v>95</v>
          </cell>
          <cell r="AB2157">
            <v>54</v>
          </cell>
          <cell r="AC2157">
            <v>93</v>
          </cell>
          <cell r="AD2157">
            <v>57</v>
          </cell>
          <cell r="AE2157">
            <v>79</v>
          </cell>
          <cell r="AF2157">
            <v>53</v>
          </cell>
          <cell r="AG2157">
            <v>66</v>
          </cell>
          <cell r="AH2157">
            <v>55</v>
          </cell>
          <cell r="AI2157">
            <v>82</v>
          </cell>
          <cell r="AJ2157">
            <v>62</v>
          </cell>
          <cell r="AK2157">
            <v>87</v>
          </cell>
          <cell r="AL2157">
            <v>58</v>
          </cell>
          <cell r="AM2157">
            <v>72</v>
          </cell>
          <cell r="AN2157">
            <v>62</v>
          </cell>
          <cell r="AO2157">
            <v>73</v>
          </cell>
          <cell r="AP2157">
            <v>62</v>
          </cell>
          <cell r="AQ2157">
            <v>81</v>
          </cell>
          <cell r="AR2157">
            <v>47</v>
          </cell>
          <cell r="AS2157">
            <v>99</v>
          </cell>
          <cell r="AT2157">
            <v>75</v>
          </cell>
          <cell r="AU2157">
            <v>86</v>
          </cell>
          <cell r="AV2157">
            <v>62</v>
          </cell>
          <cell r="AW2157">
            <v>96</v>
          </cell>
          <cell r="AX2157">
            <v>60</v>
          </cell>
          <cell r="AY2157">
            <v>101</v>
          </cell>
          <cell r="AZ2157">
            <v>63</v>
          </cell>
        </row>
        <row r="2158">
          <cell r="B2158">
            <v>36716</v>
          </cell>
          <cell r="C2158">
            <v>99</v>
          </cell>
          <cell r="D2158">
            <v>55</v>
          </cell>
          <cell r="E2158">
            <v>83</v>
          </cell>
          <cell r="F2158">
            <v>48</v>
          </cell>
          <cell r="G2158">
            <v>76</v>
          </cell>
          <cell r="H2158">
            <v>51</v>
          </cell>
          <cell r="I2158">
            <v>72</v>
          </cell>
          <cell r="J2158">
            <v>60</v>
          </cell>
          <cell r="K2158">
            <v>75</v>
          </cell>
          <cell r="L2158">
            <v>57</v>
          </cell>
          <cell r="M2158">
            <v>78</v>
          </cell>
          <cell r="N2158">
            <v>50</v>
          </cell>
          <cell r="O2158">
            <v>86</v>
          </cell>
          <cell r="P2158">
            <v>53</v>
          </cell>
          <cell r="Q2158">
            <v>86</v>
          </cell>
          <cell r="R2158">
            <v>57</v>
          </cell>
          <cell r="S2158">
            <v>86</v>
          </cell>
          <cell r="T2158">
            <v>59</v>
          </cell>
          <cell r="U2158">
            <v>83</v>
          </cell>
          <cell r="V2158">
            <v>54</v>
          </cell>
          <cell r="W2158">
            <v>80</v>
          </cell>
          <cell r="X2158">
            <v>51</v>
          </cell>
          <cell r="Y2158">
            <v>91</v>
          </cell>
          <cell r="Z2158">
            <v>61</v>
          </cell>
          <cell r="AA2158">
            <v>92</v>
          </cell>
          <cell r="AB2158">
            <v>64</v>
          </cell>
          <cell r="AC2158">
            <v>84</v>
          </cell>
          <cell r="AD2158">
            <v>62</v>
          </cell>
          <cell r="AE2158">
            <v>90</v>
          </cell>
          <cell r="AF2158">
            <v>55</v>
          </cell>
          <cell r="AG2158">
            <v>71</v>
          </cell>
          <cell r="AH2158">
            <v>54</v>
          </cell>
          <cell r="AI2158">
            <v>76</v>
          </cell>
          <cell r="AJ2158">
            <v>65</v>
          </cell>
          <cell r="AK2158">
            <v>92</v>
          </cell>
          <cell r="AL2158">
            <v>62</v>
          </cell>
          <cell r="AM2158">
            <v>72</v>
          </cell>
          <cell r="AN2158">
            <v>61</v>
          </cell>
          <cell r="AO2158">
            <v>71</v>
          </cell>
          <cell r="AP2158">
            <v>64</v>
          </cell>
          <cell r="AQ2158">
            <v>88</v>
          </cell>
          <cell r="AR2158">
            <v>53</v>
          </cell>
          <cell r="AS2158">
            <v>99</v>
          </cell>
          <cell r="AT2158">
            <v>77</v>
          </cell>
          <cell r="AU2158">
            <v>90</v>
          </cell>
          <cell r="AV2158">
            <v>63</v>
          </cell>
          <cell r="AW2158">
            <v>84</v>
          </cell>
          <cell r="AX2158">
            <v>62</v>
          </cell>
          <cell r="AY2158">
            <v>91</v>
          </cell>
          <cell r="AZ2158">
            <v>65</v>
          </cell>
        </row>
        <row r="2159">
          <cell r="B2159">
            <v>36717</v>
          </cell>
          <cell r="C2159">
            <v>99</v>
          </cell>
          <cell r="D2159">
            <v>53</v>
          </cell>
          <cell r="E2159">
            <v>85</v>
          </cell>
          <cell r="F2159">
            <v>49</v>
          </cell>
          <cell r="G2159">
            <v>78</v>
          </cell>
          <cell r="H2159">
            <v>47</v>
          </cell>
          <cell r="I2159">
            <v>75</v>
          </cell>
          <cell r="J2159">
            <v>56</v>
          </cell>
          <cell r="K2159">
            <v>78</v>
          </cell>
          <cell r="L2159">
            <v>54</v>
          </cell>
          <cell r="M2159">
            <v>80</v>
          </cell>
          <cell r="N2159">
            <v>49</v>
          </cell>
          <cell r="O2159">
            <v>87</v>
          </cell>
          <cell r="P2159">
            <v>52</v>
          </cell>
          <cell r="Q2159">
            <v>90</v>
          </cell>
          <cell r="R2159">
            <v>55</v>
          </cell>
          <cell r="S2159">
            <v>81</v>
          </cell>
          <cell r="T2159">
            <v>52</v>
          </cell>
          <cell r="U2159">
            <v>85</v>
          </cell>
          <cell r="V2159">
            <v>59</v>
          </cell>
          <cell r="W2159">
            <v>83</v>
          </cell>
          <cell r="X2159">
            <v>53</v>
          </cell>
          <cell r="Y2159">
            <v>85</v>
          </cell>
          <cell r="Z2159">
            <v>54</v>
          </cell>
          <cell r="AA2159">
            <v>92</v>
          </cell>
          <cell r="AB2159">
            <v>57</v>
          </cell>
          <cell r="AC2159">
            <v>86</v>
          </cell>
          <cell r="AD2159">
            <v>58</v>
          </cell>
          <cell r="AE2159">
            <v>88</v>
          </cell>
          <cell r="AF2159">
            <v>56</v>
          </cell>
          <cell r="AG2159">
            <v>73</v>
          </cell>
          <cell r="AH2159">
            <v>54</v>
          </cell>
          <cell r="AI2159">
            <v>78</v>
          </cell>
          <cell r="AJ2159">
            <v>65</v>
          </cell>
          <cell r="AK2159">
            <v>94</v>
          </cell>
          <cell r="AL2159">
            <v>64</v>
          </cell>
          <cell r="AM2159">
            <v>73</v>
          </cell>
          <cell r="AN2159">
            <v>63</v>
          </cell>
          <cell r="AO2159">
            <v>71</v>
          </cell>
          <cell r="AP2159">
            <v>65</v>
          </cell>
          <cell r="AQ2159">
            <v>90</v>
          </cell>
          <cell r="AR2159">
            <v>56</v>
          </cell>
          <cell r="AS2159">
            <v>99</v>
          </cell>
          <cell r="AT2159">
            <v>75</v>
          </cell>
          <cell r="AU2159">
            <v>87</v>
          </cell>
          <cell r="AV2159">
            <v>64</v>
          </cell>
          <cell r="AW2159">
            <v>90</v>
          </cell>
          <cell r="AX2159">
            <v>58</v>
          </cell>
          <cell r="AY2159">
            <v>93</v>
          </cell>
          <cell r="AZ2159">
            <v>57</v>
          </cell>
        </row>
        <row r="2160">
          <cell r="B2160">
            <v>36718</v>
          </cell>
          <cell r="C2160">
            <v>99</v>
          </cell>
          <cell r="D2160">
            <v>54</v>
          </cell>
          <cell r="E2160">
            <v>88</v>
          </cell>
          <cell r="F2160">
            <v>56</v>
          </cell>
          <cell r="G2160">
            <v>82</v>
          </cell>
          <cell r="H2160">
            <v>52</v>
          </cell>
          <cell r="I2160">
            <v>73</v>
          </cell>
          <cell r="J2160">
            <v>56</v>
          </cell>
          <cell r="K2160">
            <v>75</v>
          </cell>
          <cell r="L2160">
            <v>53</v>
          </cell>
          <cell r="M2160">
            <v>76</v>
          </cell>
          <cell r="N2160">
            <v>49</v>
          </cell>
          <cell r="O2160">
            <v>90</v>
          </cell>
          <cell r="P2160">
            <v>52</v>
          </cell>
          <cell r="Q2160">
            <v>97</v>
          </cell>
          <cell r="R2160">
            <v>60</v>
          </cell>
          <cell r="S2160">
            <v>92</v>
          </cell>
          <cell r="T2160">
            <v>45</v>
          </cell>
          <cell r="U2160">
            <v>88</v>
          </cell>
          <cell r="V2160">
            <v>55</v>
          </cell>
          <cell r="W2160">
            <v>86</v>
          </cell>
          <cell r="X2160">
            <v>46</v>
          </cell>
          <cell r="Y2160">
            <v>89</v>
          </cell>
          <cell r="Z2160">
            <v>57</v>
          </cell>
          <cell r="AA2160">
            <v>90</v>
          </cell>
          <cell r="AB2160">
            <v>56</v>
          </cell>
          <cell r="AC2160">
            <v>87</v>
          </cell>
          <cell r="AD2160">
            <v>57</v>
          </cell>
          <cell r="AE2160">
            <v>91</v>
          </cell>
          <cell r="AF2160">
            <v>55</v>
          </cell>
          <cell r="AG2160">
            <v>72</v>
          </cell>
          <cell r="AH2160">
            <v>56</v>
          </cell>
          <cell r="AI2160">
            <v>78</v>
          </cell>
          <cell r="AJ2160">
            <v>65</v>
          </cell>
          <cell r="AK2160">
            <v>96</v>
          </cell>
          <cell r="AL2160">
            <v>64</v>
          </cell>
          <cell r="AM2160">
            <v>73</v>
          </cell>
          <cell r="AN2160">
            <v>63</v>
          </cell>
          <cell r="AO2160">
            <v>72</v>
          </cell>
          <cell r="AP2160">
            <v>65</v>
          </cell>
          <cell r="AQ2160">
            <v>94</v>
          </cell>
          <cell r="AR2160">
            <v>58</v>
          </cell>
          <cell r="AS2160">
            <v>103</v>
          </cell>
          <cell r="AT2160">
            <v>74</v>
          </cell>
          <cell r="AU2160">
            <v>91</v>
          </cell>
          <cell r="AV2160">
            <v>60</v>
          </cell>
          <cell r="AW2160">
            <v>95</v>
          </cell>
          <cell r="AX2160">
            <v>59</v>
          </cell>
          <cell r="AY2160">
            <v>94</v>
          </cell>
          <cell r="AZ2160">
            <v>60</v>
          </cell>
        </row>
        <row r="2161">
          <cell r="B2161">
            <v>36719</v>
          </cell>
          <cell r="C2161">
            <v>99</v>
          </cell>
          <cell r="D2161">
            <v>54</v>
          </cell>
          <cell r="E2161">
            <v>92</v>
          </cell>
          <cell r="F2161">
            <v>56</v>
          </cell>
          <cell r="G2161">
            <v>88</v>
          </cell>
          <cell r="H2161">
            <v>54</v>
          </cell>
          <cell r="I2161">
            <v>81</v>
          </cell>
          <cell r="J2161">
            <v>52</v>
          </cell>
          <cell r="K2161">
            <v>82</v>
          </cell>
          <cell r="L2161">
            <v>46</v>
          </cell>
          <cell r="M2161">
            <v>83</v>
          </cell>
          <cell r="N2161">
            <v>46</v>
          </cell>
          <cell r="O2161">
            <v>93</v>
          </cell>
          <cell r="P2161">
            <v>57</v>
          </cell>
          <cell r="Q2161">
            <v>100</v>
          </cell>
          <cell r="R2161">
            <v>67</v>
          </cell>
          <cell r="S2161">
            <v>99</v>
          </cell>
          <cell r="T2161">
            <v>49</v>
          </cell>
          <cell r="U2161">
            <v>93</v>
          </cell>
          <cell r="V2161">
            <v>56</v>
          </cell>
          <cell r="W2161">
            <v>95</v>
          </cell>
          <cell r="X2161">
            <v>47</v>
          </cell>
          <cell r="Y2161">
            <v>95</v>
          </cell>
          <cell r="Z2161">
            <v>61</v>
          </cell>
          <cell r="AA2161">
            <v>93</v>
          </cell>
          <cell r="AB2161">
            <v>48</v>
          </cell>
          <cell r="AC2161">
            <v>88</v>
          </cell>
          <cell r="AD2161">
            <v>58</v>
          </cell>
          <cell r="AE2161">
            <v>85</v>
          </cell>
          <cell r="AF2161">
            <v>56</v>
          </cell>
          <cell r="AG2161">
            <v>72</v>
          </cell>
          <cell r="AH2161">
            <v>58</v>
          </cell>
          <cell r="AI2161">
            <v>80</v>
          </cell>
          <cell r="AJ2161">
            <v>63</v>
          </cell>
          <cell r="AK2161">
            <v>94</v>
          </cell>
          <cell r="AL2161">
            <v>68</v>
          </cell>
          <cell r="AM2161">
            <v>73</v>
          </cell>
          <cell r="AN2161">
            <v>62</v>
          </cell>
          <cell r="AO2161">
            <v>73</v>
          </cell>
          <cell r="AP2161">
            <v>65</v>
          </cell>
          <cell r="AQ2161">
            <v>95</v>
          </cell>
          <cell r="AR2161">
            <v>57</v>
          </cell>
          <cell r="AS2161">
            <v>105</v>
          </cell>
          <cell r="AT2161">
            <v>72</v>
          </cell>
          <cell r="AU2161">
            <v>97</v>
          </cell>
          <cell r="AV2161">
            <v>62</v>
          </cell>
          <cell r="AW2161">
            <v>94</v>
          </cell>
          <cell r="AX2161">
            <v>65</v>
          </cell>
          <cell r="AY2161">
            <v>91</v>
          </cell>
          <cell r="AZ2161">
            <v>60</v>
          </cell>
        </row>
        <row r="2162">
          <cell r="B2162">
            <v>36720</v>
          </cell>
          <cell r="C2162">
            <v>99</v>
          </cell>
          <cell r="D2162">
            <v>56</v>
          </cell>
          <cell r="E2162">
            <v>90</v>
          </cell>
          <cell r="F2162">
            <v>52</v>
          </cell>
          <cell r="G2162">
            <v>88</v>
          </cell>
          <cell r="H2162">
            <v>57</v>
          </cell>
          <cell r="I2162">
            <v>75</v>
          </cell>
          <cell r="J2162">
            <v>55</v>
          </cell>
          <cell r="K2162">
            <v>75</v>
          </cell>
          <cell r="L2162">
            <v>48</v>
          </cell>
          <cell r="M2162">
            <v>77</v>
          </cell>
          <cell r="N2162">
            <v>48</v>
          </cell>
          <cell r="O2162">
            <v>88</v>
          </cell>
          <cell r="P2162">
            <v>56</v>
          </cell>
          <cell r="Q2162">
            <v>100</v>
          </cell>
          <cell r="R2162">
            <v>67</v>
          </cell>
          <cell r="S2162">
            <v>99</v>
          </cell>
          <cell r="T2162">
            <v>47</v>
          </cell>
          <cell r="U2162">
            <v>98</v>
          </cell>
          <cell r="V2162">
            <v>57</v>
          </cell>
          <cell r="W2162">
            <v>99</v>
          </cell>
          <cell r="X2162">
            <v>56</v>
          </cell>
          <cell r="Y2162">
            <v>102</v>
          </cell>
          <cell r="Z2162">
            <v>65</v>
          </cell>
          <cell r="AA2162">
            <v>98</v>
          </cell>
          <cell r="AB2162">
            <v>51</v>
          </cell>
          <cell r="AC2162">
            <v>87</v>
          </cell>
          <cell r="AD2162">
            <v>58</v>
          </cell>
          <cell r="AE2162">
            <v>86</v>
          </cell>
          <cell r="AF2162">
            <v>57</v>
          </cell>
          <cell r="AG2162">
            <v>69</v>
          </cell>
          <cell r="AH2162">
            <v>56</v>
          </cell>
          <cell r="AI2162">
            <v>83</v>
          </cell>
          <cell r="AJ2162">
            <v>61</v>
          </cell>
          <cell r="AK2162">
            <v>93</v>
          </cell>
          <cell r="AL2162">
            <v>63</v>
          </cell>
          <cell r="AM2162">
            <v>73</v>
          </cell>
          <cell r="AN2162">
            <v>59</v>
          </cell>
          <cell r="AO2162">
            <v>73</v>
          </cell>
          <cell r="AP2162">
            <v>65</v>
          </cell>
          <cell r="AQ2162">
            <v>93</v>
          </cell>
          <cell r="AR2162">
            <v>56</v>
          </cell>
          <cell r="AS2162">
            <v>104</v>
          </cell>
          <cell r="AT2162">
            <v>76</v>
          </cell>
          <cell r="AU2162">
            <v>99</v>
          </cell>
          <cell r="AV2162">
            <v>70</v>
          </cell>
          <cell r="AW2162">
            <v>99</v>
          </cell>
          <cell r="AX2162">
            <v>66</v>
          </cell>
          <cell r="AY2162">
            <v>94</v>
          </cell>
          <cell r="AZ2162">
            <v>58</v>
          </cell>
        </row>
        <row r="2163">
          <cell r="B2163">
            <v>36721</v>
          </cell>
          <cell r="C2163">
            <v>99</v>
          </cell>
          <cell r="D2163">
            <v>56</v>
          </cell>
          <cell r="E2163">
            <v>90</v>
          </cell>
          <cell r="F2163">
            <v>52</v>
          </cell>
          <cell r="G2163">
            <v>88</v>
          </cell>
          <cell r="H2163">
            <v>57</v>
          </cell>
          <cell r="I2163">
            <v>75</v>
          </cell>
          <cell r="J2163">
            <v>55</v>
          </cell>
          <cell r="K2163">
            <v>75</v>
          </cell>
          <cell r="L2163">
            <v>48</v>
          </cell>
          <cell r="M2163">
            <v>77</v>
          </cell>
          <cell r="N2163">
            <v>48</v>
          </cell>
          <cell r="O2163">
            <v>88</v>
          </cell>
          <cell r="P2163">
            <v>56</v>
          </cell>
          <cell r="Q2163">
            <v>100</v>
          </cell>
          <cell r="R2163">
            <v>67</v>
          </cell>
          <cell r="S2163">
            <v>99</v>
          </cell>
          <cell r="T2163">
            <v>47</v>
          </cell>
          <cell r="U2163">
            <v>98</v>
          </cell>
          <cell r="V2163">
            <v>57</v>
          </cell>
          <cell r="W2163">
            <v>99</v>
          </cell>
          <cell r="X2163">
            <v>56</v>
          </cell>
          <cell r="Y2163">
            <v>102</v>
          </cell>
          <cell r="Z2163">
            <v>65</v>
          </cell>
          <cell r="AA2163">
            <v>98</v>
          </cell>
          <cell r="AB2163">
            <v>51</v>
          </cell>
          <cell r="AC2163">
            <v>87</v>
          </cell>
          <cell r="AD2163">
            <v>58</v>
          </cell>
          <cell r="AE2163">
            <v>86</v>
          </cell>
          <cell r="AF2163">
            <v>57</v>
          </cell>
          <cell r="AG2163">
            <v>69</v>
          </cell>
          <cell r="AH2163">
            <v>56</v>
          </cell>
          <cell r="AI2163">
            <v>83</v>
          </cell>
          <cell r="AJ2163">
            <v>61</v>
          </cell>
          <cell r="AK2163">
            <v>93</v>
          </cell>
          <cell r="AL2163">
            <v>63</v>
          </cell>
          <cell r="AM2163">
            <v>73</v>
          </cell>
          <cell r="AN2163">
            <v>59</v>
          </cell>
          <cell r="AO2163">
            <v>73</v>
          </cell>
          <cell r="AP2163">
            <v>65</v>
          </cell>
          <cell r="AQ2163">
            <v>93</v>
          </cell>
          <cell r="AR2163">
            <v>56</v>
          </cell>
          <cell r="AS2163">
            <v>104</v>
          </cell>
          <cell r="AT2163">
            <v>76</v>
          </cell>
          <cell r="AU2163">
            <v>99</v>
          </cell>
          <cell r="AV2163">
            <v>70</v>
          </cell>
          <cell r="AW2163">
            <v>99</v>
          </cell>
          <cell r="AX2163">
            <v>66</v>
          </cell>
          <cell r="AY2163">
            <v>94</v>
          </cell>
          <cell r="AZ2163">
            <v>58</v>
          </cell>
        </row>
        <row r="2164">
          <cell r="B2164">
            <v>36722</v>
          </cell>
          <cell r="C2164">
            <v>99</v>
          </cell>
          <cell r="D2164">
            <v>56</v>
          </cell>
          <cell r="E2164">
            <v>90</v>
          </cell>
          <cell r="F2164">
            <v>52</v>
          </cell>
          <cell r="G2164">
            <v>88</v>
          </cell>
          <cell r="H2164">
            <v>57</v>
          </cell>
          <cell r="I2164">
            <v>75</v>
          </cell>
          <cell r="J2164">
            <v>55</v>
          </cell>
          <cell r="K2164">
            <v>75</v>
          </cell>
          <cell r="L2164">
            <v>48</v>
          </cell>
          <cell r="M2164">
            <v>77</v>
          </cell>
          <cell r="N2164">
            <v>48</v>
          </cell>
          <cell r="O2164">
            <v>88</v>
          </cell>
          <cell r="P2164">
            <v>56</v>
          </cell>
          <cell r="Q2164">
            <v>100</v>
          </cell>
          <cell r="R2164">
            <v>67</v>
          </cell>
          <cell r="S2164">
            <v>99</v>
          </cell>
          <cell r="T2164">
            <v>47</v>
          </cell>
          <cell r="U2164">
            <v>98</v>
          </cell>
          <cell r="V2164">
            <v>57</v>
          </cell>
          <cell r="W2164">
            <v>99</v>
          </cell>
          <cell r="X2164">
            <v>56</v>
          </cell>
          <cell r="Y2164">
            <v>102</v>
          </cell>
          <cell r="Z2164">
            <v>65</v>
          </cell>
          <cell r="AA2164">
            <v>98</v>
          </cell>
          <cell r="AB2164">
            <v>51</v>
          </cell>
          <cell r="AC2164">
            <v>87</v>
          </cell>
          <cell r="AD2164">
            <v>58</v>
          </cell>
          <cell r="AE2164">
            <v>86</v>
          </cell>
          <cell r="AF2164">
            <v>57</v>
          </cell>
          <cell r="AG2164">
            <v>69</v>
          </cell>
          <cell r="AH2164">
            <v>56</v>
          </cell>
          <cell r="AI2164">
            <v>83</v>
          </cell>
          <cell r="AJ2164">
            <v>61</v>
          </cell>
          <cell r="AK2164">
            <v>93</v>
          </cell>
          <cell r="AL2164">
            <v>63</v>
          </cell>
          <cell r="AM2164">
            <v>73</v>
          </cell>
          <cell r="AN2164">
            <v>59</v>
          </cell>
          <cell r="AO2164">
            <v>73</v>
          </cell>
          <cell r="AP2164">
            <v>65</v>
          </cell>
          <cell r="AQ2164">
            <v>93</v>
          </cell>
          <cell r="AR2164">
            <v>56</v>
          </cell>
          <cell r="AS2164">
            <v>104</v>
          </cell>
          <cell r="AT2164">
            <v>76</v>
          </cell>
          <cell r="AU2164">
            <v>99</v>
          </cell>
          <cell r="AV2164">
            <v>70</v>
          </cell>
          <cell r="AW2164">
            <v>99</v>
          </cell>
          <cell r="AX2164">
            <v>66</v>
          </cell>
          <cell r="AY2164">
            <v>94</v>
          </cell>
          <cell r="AZ2164">
            <v>58</v>
          </cell>
        </row>
        <row r="2165">
          <cell r="B2165">
            <v>36723</v>
          </cell>
          <cell r="C2165">
            <v>99</v>
          </cell>
          <cell r="D2165">
            <v>56</v>
          </cell>
          <cell r="E2165">
            <v>88</v>
          </cell>
          <cell r="F2165">
            <v>45</v>
          </cell>
          <cell r="G2165">
            <v>84</v>
          </cell>
          <cell r="H2165">
            <v>46</v>
          </cell>
          <cell r="I2165">
            <v>92</v>
          </cell>
          <cell r="J2165">
            <v>55</v>
          </cell>
          <cell r="K2165">
            <v>92</v>
          </cell>
          <cell r="L2165">
            <v>51</v>
          </cell>
          <cell r="M2165">
            <v>89</v>
          </cell>
          <cell r="N2165">
            <v>47</v>
          </cell>
          <cell r="O2165">
            <v>86</v>
          </cell>
          <cell r="P2165">
            <v>58</v>
          </cell>
          <cell r="Q2165">
            <v>94</v>
          </cell>
          <cell r="R2165">
            <v>58</v>
          </cell>
          <cell r="S2165">
            <v>94</v>
          </cell>
          <cell r="T2165">
            <v>63</v>
          </cell>
          <cell r="U2165">
            <v>87</v>
          </cell>
          <cell r="V2165">
            <v>55</v>
          </cell>
          <cell r="W2165">
            <v>84</v>
          </cell>
          <cell r="X2165">
            <v>46</v>
          </cell>
          <cell r="Y2165">
            <v>83</v>
          </cell>
          <cell r="Z2165">
            <v>62</v>
          </cell>
          <cell r="AA2165">
            <v>83</v>
          </cell>
          <cell r="AB2165">
            <v>63</v>
          </cell>
          <cell r="AC2165">
            <v>78</v>
          </cell>
          <cell r="AD2165">
            <v>57</v>
          </cell>
          <cell r="AE2165">
            <v>76</v>
          </cell>
          <cell r="AF2165">
            <v>56</v>
          </cell>
          <cell r="AG2165">
            <v>62</v>
          </cell>
          <cell r="AH2165">
            <v>56</v>
          </cell>
          <cell r="AI2165">
            <v>80</v>
          </cell>
          <cell r="AJ2165">
            <v>64</v>
          </cell>
          <cell r="AK2165">
            <v>91</v>
          </cell>
          <cell r="AL2165">
            <v>66</v>
          </cell>
          <cell r="AM2165">
            <v>73</v>
          </cell>
          <cell r="AN2165">
            <v>61</v>
          </cell>
          <cell r="AO2165">
            <v>72</v>
          </cell>
          <cell r="AP2165">
            <v>64</v>
          </cell>
          <cell r="AQ2165">
            <v>89</v>
          </cell>
          <cell r="AR2165">
            <v>59</v>
          </cell>
          <cell r="AS2165">
            <v>102</v>
          </cell>
          <cell r="AT2165">
            <v>84</v>
          </cell>
          <cell r="AU2165">
            <v>95</v>
          </cell>
          <cell r="AV2165">
            <v>71</v>
          </cell>
          <cell r="AW2165">
            <v>94</v>
          </cell>
          <cell r="AX2165">
            <v>67</v>
          </cell>
          <cell r="AY2165">
            <v>95</v>
          </cell>
          <cell r="AZ2165">
            <v>61</v>
          </cell>
        </row>
        <row r="2166">
          <cell r="B2166">
            <v>36724</v>
          </cell>
          <cell r="C2166">
            <v>99</v>
          </cell>
          <cell r="D2166">
            <v>56</v>
          </cell>
          <cell r="E2166">
            <v>93</v>
          </cell>
          <cell r="F2166">
            <v>52</v>
          </cell>
          <cell r="G2166">
            <v>90</v>
          </cell>
          <cell r="H2166">
            <v>50</v>
          </cell>
          <cell r="I2166">
            <v>86</v>
          </cell>
          <cell r="J2166">
            <v>60</v>
          </cell>
          <cell r="K2166">
            <v>81</v>
          </cell>
          <cell r="L2166">
            <v>55</v>
          </cell>
          <cell r="M2166">
            <v>75</v>
          </cell>
          <cell r="N2166">
            <v>55</v>
          </cell>
          <cell r="O2166">
            <v>91</v>
          </cell>
          <cell r="P2166">
            <v>67</v>
          </cell>
          <cell r="Q2166">
            <v>90</v>
          </cell>
          <cell r="R2166">
            <v>69</v>
          </cell>
          <cell r="S2166">
            <v>87</v>
          </cell>
          <cell r="T2166">
            <v>59</v>
          </cell>
          <cell r="U2166">
            <v>86</v>
          </cell>
          <cell r="V2166">
            <v>55</v>
          </cell>
          <cell r="W2166">
            <v>87</v>
          </cell>
          <cell r="X2166">
            <v>58</v>
          </cell>
          <cell r="Y2166">
            <v>73</v>
          </cell>
          <cell r="Z2166">
            <v>59</v>
          </cell>
          <cell r="AA2166">
            <v>85</v>
          </cell>
          <cell r="AB2166">
            <v>55</v>
          </cell>
          <cell r="AC2166">
            <v>71</v>
          </cell>
          <cell r="AD2166">
            <v>55</v>
          </cell>
          <cell r="AE2166">
            <v>77</v>
          </cell>
          <cell r="AF2166">
            <v>56</v>
          </cell>
          <cell r="AG2166">
            <v>65</v>
          </cell>
          <cell r="AH2166">
            <v>58</v>
          </cell>
          <cell r="AI2166">
            <v>86</v>
          </cell>
          <cell r="AJ2166">
            <v>62</v>
          </cell>
          <cell r="AK2166">
            <v>89</v>
          </cell>
          <cell r="AL2166">
            <v>59</v>
          </cell>
          <cell r="AM2166">
            <v>74</v>
          </cell>
          <cell r="AN2166">
            <v>61</v>
          </cell>
          <cell r="AO2166">
            <v>74</v>
          </cell>
          <cell r="AP2166">
            <v>64</v>
          </cell>
          <cell r="AQ2166">
            <v>89</v>
          </cell>
          <cell r="AR2166">
            <v>56</v>
          </cell>
          <cell r="AS2166">
            <v>103</v>
          </cell>
          <cell r="AT2166">
            <v>80</v>
          </cell>
          <cell r="AU2166">
            <v>95</v>
          </cell>
          <cell r="AV2166">
            <v>70</v>
          </cell>
          <cell r="AW2166">
            <v>90</v>
          </cell>
          <cell r="AX2166">
            <v>68</v>
          </cell>
          <cell r="AY2166">
            <v>77</v>
          </cell>
          <cell r="AZ2166">
            <v>60</v>
          </cell>
        </row>
        <row r="2167">
          <cell r="B2167">
            <v>36725</v>
          </cell>
          <cell r="C2167">
            <v>99</v>
          </cell>
          <cell r="D2167">
            <v>55</v>
          </cell>
          <cell r="E2167">
            <v>94</v>
          </cell>
          <cell r="F2167">
            <v>59</v>
          </cell>
          <cell r="G2167">
            <v>87</v>
          </cell>
          <cell r="H2167">
            <v>62</v>
          </cell>
          <cell r="I2167">
            <v>73</v>
          </cell>
          <cell r="J2167">
            <v>59</v>
          </cell>
          <cell r="K2167">
            <v>75</v>
          </cell>
          <cell r="L2167">
            <v>55</v>
          </cell>
          <cell r="M2167">
            <v>77</v>
          </cell>
          <cell r="N2167">
            <v>51</v>
          </cell>
          <cell r="O2167">
            <v>88</v>
          </cell>
          <cell r="P2167">
            <v>60</v>
          </cell>
          <cell r="Q2167">
            <v>89</v>
          </cell>
          <cell r="R2167">
            <v>66</v>
          </cell>
          <cell r="S2167">
            <v>86</v>
          </cell>
          <cell r="T2167">
            <v>49</v>
          </cell>
          <cell r="U2167">
            <v>87</v>
          </cell>
          <cell r="V2167">
            <v>64</v>
          </cell>
          <cell r="W2167">
            <v>86</v>
          </cell>
          <cell r="X2167">
            <v>53</v>
          </cell>
          <cell r="Y2167">
            <v>84</v>
          </cell>
          <cell r="Z2167">
            <v>58</v>
          </cell>
          <cell r="AA2167">
            <v>90</v>
          </cell>
          <cell r="AB2167">
            <v>51</v>
          </cell>
          <cell r="AC2167">
            <v>88</v>
          </cell>
          <cell r="AD2167">
            <v>55</v>
          </cell>
          <cell r="AE2167">
            <v>91</v>
          </cell>
          <cell r="AF2167">
            <v>53</v>
          </cell>
          <cell r="AG2167">
            <v>69</v>
          </cell>
          <cell r="AH2167">
            <v>56</v>
          </cell>
          <cell r="AI2167">
            <v>90</v>
          </cell>
          <cell r="AJ2167">
            <v>64</v>
          </cell>
          <cell r="AK2167">
            <v>93</v>
          </cell>
          <cell r="AL2167">
            <v>60</v>
          </cell>
          <cell r="AM2167">
            <v>77</v>
          </cell>
          <cell r="AN2167">
            <v>61</v>
          </cell>
          <cell r="AO2167">
            <v>77</v>
          </cell>
          <cell r="AP2167">
            <v>66</v>
          </cell>
          <cell r="AQ2167">
            <v>89</v>
          </cell>
          <cell r="AR2167">
            <v>53</v>
          </cell>
          <cell r="AS2167">
            <v>107</v>
          </cell>
          <cell r="AT2167">
            <v>82</v>
          </cell>
          <cell r="AU2167">
            <v>90</v>
          </cell>
          <cell r="AV2167">
            <v>62</v>
          </cell>
          <cell r="AW2167">
            <v>97</v>
          </cell>
          <cell r="AX2167">
            <v>58</v>
          </cell>
          <cell r="AY2167">
            <v>91</v>
          </cell>
          <cell r="AZ2167">
            <v>59</v>
          </cell>
        </row>
        <row r="2168">
          <cell r="B2168">
            <v>36726</v>
          </cell>
          <cell r="C2168">
            <v>77</v>
          </cell>
          <cell r="D2168">
            <v>53</v>
          </cell>
          <cell r="E2168">
            <v>91</v>
          </cell>
          <cell r="F2168">
            <v>46</v>
          </cell>
          <cell r="G2168">
            <v>88</v>
          </cell>
          <cell r="H2168">
            <v>57</v>
          </cell>
          <cell r="I2168">
            <v>81</v>
          </cell>
          <cell r="J2168">
            <v>55</v>
          </cell>
          <cell r="K2168">
            <v>82</v>
          </cell>
          <cell r="L2168">
            <v>47</v>
          </cell>
          <cell r="M2168">
            <v>82</v>
          </cell>
          <cell r="N2168">
            <v>45</v>
          </cell>
          <cell r="O2168">
            <v>92</v>
          </cell>
          <cell r="P2168">
            <v>57</v>
          </cell>
          <cell r="Q2168">
            <v>93</v>
          </cell>
          <cell r="R2168">
            <v>60</v>
          </cell>
          <cell r="S2168">
            <v>89</v>
          </cell>
          <cell r="T2168">
            <v>46</v>
          </cell>
          <cell r="U2168">
            <v>84</v>
          </cell>
          <cell r="V2168">
            <v>58</v>
          </cell>
          <cell r="W2168">
            <v>87</v>
          </cell>
          <cell r="X2168">
            <v>57</v>
          </cell>
          <cell r="Y2168">
            <v>82</v>
          </cell>
          <cell r="Z2168">
            <v>60</v>
          </cell>
          <cell r="AA2168">
            <v>88</v>
          </cell>
          <cell r="AB2168">
            <v>47</v>
          </cell>
          <cell r="AC2168">
            <v>87</v>
          </cell>
          <cell r="AD2168">
            <v>53</v>
          </cell>
          <cell r="AE2168">
            <v>93</v>
          </cell>
          <cell r="AF2168">
            <v>57</v>
          </cell>
          <cell r="AG2168">
            <v>68</v>
          </cell>
          <cell r="AH2168">
            <v>55</v>
          </cell>
          <cell r="AI2168">
            <v>93</v>
          </cell>
          <cell r="AJ2168">
            <v>64</v>
          </cell>
          <cell r="AK2168">
            <v>97</v>
          </cell>
          <cell r="AL2168">
            <v>65</v>
          </cell>
          <cell r="AM2168">
            <v>79</v>
          </cell>
          <cell r="AN2168">
            <v>63</v>
          </cell>
          <cell r="AO2168">
            <v>79</v>
          </cell>
          <cell r="AP2168">
            <v>65</v>
          </cell>
          <cell r="AQ2168">
            <v>93</v>
          </cell>
          <cell r="AR2168">
            <v>54</v>
          </cell>
          <cell r="AS2168">
            <v>109</v>
          </cell>
          <cell r="AT2168">
            <v>79</v>
          </cell>
          <cell r="AU2168">
            <v>92</v>
          </cell>
          <cell r="AV2168">
            <v>58</v>
          </cell>
          <cell r="AW2168">
            <v>98</v>
          </cell>
          <cell r="AX2168">
            <v>61</v>
          </cell>
          <cell r="AY2168">
            <v>91</v>
          </cell>
          <cell r="AZ2168">
            <v>57</v>
          </cell>
        </row>
        <row r="2169">
          <cell r="B2169">
            <v>36727</v>
          </cell>
          <cell r="C2169">
            <v>80</v>
          </cell>
          <cell r="D2169">
            <v>55</v>
          </cell>
          <cell r="E2169">
            <v>94</v>
          </cell>
          <cell r="F2169">
            <v>57</v>
          </cell>
          <cell r="G2169">
            <v>89</v>
          </cell>
          <cell r="H2169">
            <v>56</v>
          </cell>
          <cell r="I2169">
            <v>84</v>
          </cell>
          <cell r="J2169">
            <v>58</v>
          </cell>
          <cell r="K2169">
            <v>87</v>
          </cell>
          <cell r="L2169">
            <v>53</v>
          </cell>
          <cell r="M2169">
            <v>88</v>
          </cell>
          <cell r="N2169">
            <v>47</v>
          </cell>
          <cell r="O2169">
            <v>95</v>
          </cell>
          <cell r="P2169">
            <v>54</v>
          </cell>
          <cell r="Q2169">
            <v>95</v>
          </cell>
          <cell r="R2169">
            <v>68</v>
          </cell>
          <cell r="S2169">
            <v>91</v>
          </cell>
          <cell r="T2169">
            <v>46</v>
          </cell>
          <cell r="U2169">
            <v>85</v>
          </cell>
          <cell r="V2169">
            <v>55</v>
          </cell>
          <cell r="W2169">
            <v>87</v>
          </cell>
          <cell r="X2169">
            <v>52</v>
          </cell>
          <cell r="Y2169">
            <v>84</v>
          </cell>
          <cell r="Z2169">
            <v>55</v>
          </cell>
          <cell r="AA2169">
            <v>89</v>
          </cell>
          <cell r="AB2169">
            <v>47</v>
          </cell>
          <cell r="AC2169">
            <v>80</v>
          </cell>
          <cell r="AD2169">
            <v>53</v>
          </cell>
          <cell r="AE2169">
            <v>95</v>
          </cell>
          <cell r="AF2169">
            <v>56</v>
          </cell>
          <cell r="AG2169">
            <v>66</v>
          </cell>
          <cell r="AH2169">
            <v>54</v>
          </cell>
          <cell r="AI2169">
            <v>89</v>
          </cell>
          <cell r="AJ2169">
            <v>65</v>
          </cell>
          <cell r="AK2169">
            <v>97</v>
          </cell>
          <cell r="AL2169">
            <v>64</v>
          </cell>
          <cell r="AM2169">
            <v>77</v>
          </cell>
          <cell r="AN2169">
            <v>63</v>
          </cell>
          <cell r="AO2169">
            <v>74</v>
          </cell>
          <cell r="AP2169">
            <v>65</v>
          </cell>
          <cell r="AQ2169">
            <v>95</v>
          </cell>
          <cell r="AR2169">
            <v>56</v>
          </cell>
          <cell r="AS2169">
            <v>111</v>
          </cell>
          <cell r="AT2169">
            <v>81</v>
          </cell>
          <cell r="AU2169">
            <v>95</v>
          </cell>
          <cell r="AV2169">
            <v>60</v>
          </cell>
          <cell r="AW2169">
            <v>100</v>
          </cell>
          <cell r="AX2169">
            <v>60</v>
          </cell>
          <cell r="AY2169">
            <v>87</v>
          </cell>
          <cell r="AZ2169">
            <v>60</v>
          </cell>
        </row>
        <row r="2170">
          <cell r="B2170">
            <v>36728</v>
          </cell>
          <cell r="C2170">
            <v>80</v>
          </cell>
          <cell r="D2170">
            <v>55</v>
          </cell>
          <cell r="E2170">
            <v>94</v>
          </cell>
          <cell r="F2170">
            <v>57</v>
          </cell>
          <cell r="G2170">
            <v>89</v>
          </cell>
          <cell r="H2170">
            <v>56</v>
          </cell>
          <cell r="I2170">
            <v>84</v>
          </cell>
          <cell r="J2170">
            <v>58</v>
          </cell>
          <cell r="K2170">
            <v>87</v>
          </cell>
          <cell r="L2170">
            <v>53</v>
          </cell>
          <cell r="M2170">
            <v>88</v>
          </cell>
          <cell r="N2170">
            <v>47</v>
          </cell>
          <cell r="O2170">
            <v>95</v>
          </cell>
          <cell r="P2170">
            <v>54</v>
          </cell>
          <cell r="Q2170">
            <v>95</v>
          </cell>
          <cell r="R2170">
            <v>68</v>
          </cell>
          <cell r="S2170">
            <v>91</v>
          </cell>
          <cell r="T2170">
            <v>46</v>
          </cell>
          <cell r="U2170">
            <v>85</v>
          </cell>
          <cell r="V2170">
            <v>55</v>
          </cell>
          <cell r="W2170">
            <v>87</v>
          </cell>
          <cell r="X2170">
            <v>52</v>
          </cell>
          <cell r="Y2170">
            <v>84</v>
          </cell>
          <cell r="Z2170">
            <v>55</v>
          </cell>
          <cell r="AA2170">
            <v>89</v>
          </cell>
          <cell r="AB2170">
            <v>47</v>
          </cell>
          <cell r="AC2170">
            <v>80</v>
          </cell>
          <cell r="AD2170">
            <v>53</v>
          </cell>
          <cell r="AE2170">
            <v>95</v>
          </cell>
          <cell r="AF2170">
            <v>56</v>
          </cell>
          <cell r="AG2170">
            <v>66</v>
          </cell>
          <cell r="AH2170">
            <v>54</v>
          </cell>
          <cell r="AI2170">
            <v>89</v>
          </cell>
          <cell r="AJ2170">
            <v>65</v>
          </cell>
          <cell r="AK2170">
            <v>97</v>
          </cell>
          <cell r="AL2170">
            <v>64</v>
          </cell>
          <cell r="AM2170">
            <v>77</v>
          </cell>
          <cell r="AN2170">
            <v>63</v>
          </cell>
          <cell r="AO2170">
            <v>74</v>
          </cell>
          <cell r="AP2170">
            <v>65</v>
          </cell>
          <cell r="AQ2170">
            <v>95</v>
          </cell>
          <cell r="AR2170">
            <v>56</v>
          </cell>
          <cell r="AS2170">
            <v>111</v>
          </cell>
          <cell r="AT2170">
            <v>81</v>
          </cell>
          <cell r="AU2170">
            <v>95</v>
          </cell>
          <cell r="AV2170">
            <v>60</v>
          </cell>
          <cell r="AW2170">
            <v>100</v>
          </cell>
          <cell r="AX2170">
            <v>60</v>
          </cell>
          <cell r="AY2170">
            <v>87</v>
          </cell>
          <cell r="AZ2170">
            <v>60</v>
          </cell>
        </row>
        <row r="2171">
          <cell r="B2171">
            <v>36729</v>
          </cell>
          <cell r="C2171">
            <v>80</v>
          </cell>
          <cell r="D2171">
            <v>55</v>
          </cell>
          <cell r="E2171">
            <v>94</v>
          </cell>
          <cell r="F2171">
            <v>57</v>
          </cell>
          <cell r="G2171">
            <v>89</v>
          </cell>
          <cell r="H2171">
            <v>56</v>
          </cell>
          <cell r="I2171">
            <v>84</v>
          </cell>
          <cell r="J2171">
            <v>58</v>
          </cell>
          <cell r="K2171">
            <v>87</v>
          </cell>
          <cell r="L2171">
            <v>53</v>
          </cell>
          <cell r="M2171">
            <v>88</v>
          </cell>
          <cell r="N2171">
            <v>47</v>
          </cell>
          <cell r="O2171">
            <v>95</v>
          </cell>
          <cell r="P2171">
            <v>54</v>
          </cell>
          <cell r="Q2171">
            <v>95</v>
          </cell>
          <cell r="R2171">
            <v>68</v>
          </cell>
          <cell r="S2171">
            <v>91</v>
          </cell>
          <cell r="T2171">
            <v>46</v>
          </cell>
          <cell r="U2171">
            <v>85</v>
          </cell>
          <cell r="V2171">
            <v>55</v>
          </cell>
          <cell r="W2171">
            <v>87</v>
          </cell>
          <cell r="X2171">
            <v>52</v>
          </cell>
          <cell r="Y2171">
            <v>84</v>
          </cell>
          <cell r="Z2171">
            <v>55</v>
          </cell>
          <cell r="AA2171">
            <v>89</v>
          </cell>
          <cell r="AB2171">
            <v>47</v>
          </cell>
          <cell r="AC2171">
            <v>80</v>
          </cell>
          <cell r="AD2171">
            <v>53</v>
          </cell>
          <cell r="AE2171">
            <v>95</v>
          </cell>
          <cell r="AF2171">
            <v>56</v>
          </cell>
          <cell r="AG2171">
            <v>66</v>
          </cell>
          <cell r="AH2171">
            <v>54</v>
          </cell>
          <cell r="AI2171">
            <v>89</v>
          </cell>
          <cell r="AJ2171">
            <v>65</v>
          </cell>
          <cell r="AK2171">
            <v>97</v>
          </cell>
          <cell r="AL2171">
            <v>64</v>
          </cell>
          <cell r="AM2171">
            <v>77</v>
          </cell>
          <cell r="AN2171">
            <v>63</v>
          </cell>
          <cell r="AO2171">
            <v>74</v>
          </cell>
          <cell r="AP2171">
            <v>65</v>
          </cell>
          <cell r="AQ2171">
            <v>95</v>
          </cell>
          <cell r="AR2171">
            <v>56</v>
          </cell>
          <cell r="AS2171">
            <v>111</v>
          </cell>
          <cell r="AT2171">
            <v>81</v>
          </cell>
          <cell r="AU2171">
            <v>95</v>
          </cell>
          <cell r="AV2171">
            <v>60</v>
          </cell>
          <cell r="AW2171">
            <v>100</v>
          </cell>
          <cell r="AX2171">
            <v>60</v>
          </cell>
          <cell r="AY2171">
            <v>87</v>
          </cell>
          <cell r="AZ2171">
            <v>60</v>
          </cell>
        </row>
        <row r="2172">
          <cell r="B2172">
            <v>36730</v>
          </cell>
          <cell r="C2172">
            <v>74</v>
          </cell>
          <cell r="D2172">
            <v>58</v>
          </cell>
          <cell r="E2172">
            <v>88</v>
          </cell>
          <cell r="F2172">
            <v>51</v>
          </cell>
          <cell r="G2172">
            <v>79</v>
          </cell>
          <cell r="H2172">
            <v>52</v>
          </cell>
          <cell r="I2172">
            <v>78</v>
          </cell>
          <cell r="J2172">
            <v>58</v>
          </cell>
          <cell r="K2172">
            <v>81</v>
          </cell>
          <cell r="L2172">
            <v>49</v>
          </cell>
          <cell r="M2172">
            <v>83</v>
          </cell>
          <cell r="N2172">
            <v>47</v>
          </cell>
          <cell r="O2172">
            <v>90</v>
          </cell>
          <cell r="P2172">
            <v>54</v>
          </cell>
          <cell r="Q2172">
            <v>92</v>
          </cell>
          <cell r="R2172">
            <v>60</v>
          </cell>
          <cell r="S2172">
            <v>94</v>
          </cell>
          <cell r="T2172">
            <v>53</v>
          </cell>
          <cell r="U2172">
            <v>92</v>
          </cell>
          <cell r="V2172">
            <v>65</v>
          </cell>
          <cell r="W2172">
            <v>91</v>
          </cell>
          <cell r="X2172">
            <v>58</v>
          </cell>
          <cell r="Y2172">
            <v>96</v>
          </cell>
          <cell r="Z2172">
            <v>66</v>
          </cell>
          <cell r="AA2172">
            <v>100</v>
          </cell>
          <cell r="AB2172">
            <v>46</v>
          </cell>
          <cell r="AC2172">
            <v>92</v>
          </cell>
          <cell r="AD2172">
            <v>54</v>
          </cell>
          <cell r="AE2172">
            <v>96</v>
          </cell>
          <cell r="AF2172">
            <v>55</v>
          </cell>
          <cell r="AG2172">
            <v>71</v>
          </cell>
          <cell r="AH2172">
            <v>53</v>
          </cell>
          <cell r="AI2172">
            <v>86</v>
          </cell>
          <cell r="AJ2172">
            <v>67</v>
          </cell>
          <cell r="AK2172">
            <v>99</v>
          </cell>
          <cell r="AL2172">
            <v>66</v>
          </cell>
          <cell r="AM2172">
            <v>78</v>
          </cell>
          <cell r="AN2172">
            <v>66</v>
          </cell>
          <cell r="AO2172">
            <v>76</v>
          </cell>
          <cell r="AP2172">
            <v>68</v>
          </cell>
          <cell r="AQ2172">
            <v>96</v>
          </cell>
          <cell r="AR2172">
            <v>57</v>
          </cell>
          <cell r="AS2172">
            <v>108</v>
          </cell>
          <cell r="AT2172">
            <v>85</v>
          </cell>
          <cell r="AU2172">
            <v>98</v>
          </cell>
          <cell r="AV2172">
            <v>73</v>
          </cell>
          <cell r="AW2172">
            <v>103</v>
          </cell>
          <cell r="AX2172">
            <v>65</v>
          </cell>
          <cell r="AY2172">
            <v>97</v>
          </cell>
          <cell r="AZ2172">
            <v>60</v>
          </cell>
        </row>
        <row r="2173">
          <cell r="B2173">
            <v>36731</v>
          </cell>
          <cell r="C2173">
            <v>79</v>
          </cell>
          <cell r="D2173">
            <v>57</v>
          </cell>
          <cell r="E2173">
            <v>90</v>
          </cell>
          <cell r="F2173">
            <v>52</v>
          </cell>
          <cell r="G2173">
            <v>85</v>
          </cell>
          <cell r="H2173">
            <v>54</v>
          </cell>
          <cell r="I2173">
            <v>86</v>
          </cell>
          <cell r="J2173">
            <v>57</v>
          </cell>
          <cell r="K2173">
            <v>87</v>
          </cell>
          <cell r="L2173">
            <v>51</v>
          </cell>
          <cell r="M2173">
            <v>89</v>
          </cell>
          <cell r="N2173">
            <v>48</v>
          </cell>
          <cell r="O2173">
            <v>94</v>
          </cell>
          <cell r="P2173">
            <v>57</v>
          </cell>
          <cell r="Q2173">
            <v>94</v>
          </cell>
          <cell r="R2173">
            <v>56</v>
          </cell>
          <cell r="S2173">
            <v>92</v>
          </cell>
          <cell r="T2173">
            <v>50</v>
          </cell>
          <cell r="U2173">
            <v>88</v>
          </cell>
          <cell r="V2173">
            <v>58</v>
          </cell>
          <cell r="W2173">
            <v>85</v>
          </cell>
          <cell r="X2173">
            <v>52</v>
          </cell>
          <cell r="Y2173">
            <v>92</v>
          </cell>
          <cell r="Z2173">
            <v>58</v>
          </cell>
          <cell r="AA2173">
            <v>92</v>
          </cell>
          <cell r="AB2173">
            <v>51</v>
          </cell>
          <cell r="AC2173">
            <v>93</v>
          </cell>
          <cell r="AD2173">
            <v>60</v>
          </cell>
          <cell r="AE2173">
            <v>100</v>
          </cell>
          <cell r="AF2173">
            <v>56</v>
          </cell>
          <cell r="AG2173">
            <v>70</v>
          </cell>
          <cell r="AH2173">
            <v>53</v>
          </cell>
          <cell r="AI2173">
            <v>88</v>
          </cell>
          <cell r="AJ2173">
            <v>67</v>
          </cell>
          <cell r="AK2173">
            <v>102</v>
          </cell>
          <cell r="AL2173">
            <v>69</v>
          </cell>
          <cell r="AM2173">
            <v>74</v>
          </cell>
          <cell r="AN2173">
            <v>65</v>
          </cell>
          <cell r="AO2173">
            <v>77</v>
          </cell>
          <cell r="AP2173">
            <v>64</v>
          </cell>
          <cell r="AQ2173">
            <v>97</v>
          </cell>
          <cell r="AR2173">
            <v>51</v>
          </cell>
          <cell r="AS2173">
            <v>109</v>
          </cell>
          <cell r="AT2173">
            <v>85</v>
          </cell>
          <cell r="AU2173">
            <v>94</v>
          </cell>
          <cell r="AV2173">
            <v>68</v>
          </cell>
          <cell r="AW2173">
            <v>98</v>
          </cell>
          <cell r="AX2173">
            <v>68</v>
          </cell>
          <cell r="AY2173">
            <v>98</v>
          </cell>
          <cell r="AZ2173">
            <v>70</v>
          </cell>
        </row>
        <row r="2174">
          <cell r="B2174">
            <v>36732</v>
          </cell>
          <cell r="C2174">
            <v>72</v>
          </cell>
          <cell r="D2174">
            <v>58</v>
          </cell>
          <cell r="E2174">
            <v>91</v>
          </cell>
          <cell r="F2174">
            <v>55</v>
          </cell>
          <cell r="G2174">
            <v>87</v>
          </cell>
          <cell r="H2174">
            <v>57</v>
          </cell>
          <cell r="I2174">
            <v>75</v>
          </cell>
          <cell r="J2174">
            <v>61</v>
          </cell>
          <cell r="K2174">
            <v>78</v>
          </cell>
          <cell r="L2174">
            <v>53</v>
          </cell>
          <cell r="M2174">
            <v>79</v>
          </cell>
          <cell r="N2174">
            <v>56</v>
          </cell>
          <cell r="O2174">
            <v>88</v>
          </cell>
          <cell r="P2174">
            <v>59</v>
          </cell>
          <cell r="Q2174">
            <v>96</v>
          </cell>
          <cell r="R2174">
            <v>61</v>
          </cell>
          <cell r="S2174">
            <v>95</v>
          </cell>
          <cell r="T2174">
            <v>51</v>
          </cell>
          <cell r="U2174">
            <v>90</v>
          </cell>
          <cell r="V2174">
            <v>56</v>
          </cell>
          <cell r="W2174">
            <v>90</v>
          </cell>
          <cell r="X2174">
            <v>50</v>
          </cell>
          <cell r="Y2174">
            <v>90</v>
          </cell>
          <cell r="Z2174">
            <v>59</v>
          </cell>
          <cell r="AA2174">
            <v>96</v>
          </cell>
          <cell r="AB2174">
            <v>50</v>
          </cell>
          <cell r="AC2174">
            <v>92</v>
          </cell>
          <cell r="AD2174">
            <v>55</v>
          </cell>
          <cell r="AE2174">
            <v>95</v>
          </cell>
          <cell r="AF2174">
            <v>60</v>
          </cell>
          <cell r="AG2174">
            <v>69</v>
          </cell>
          <cell r="AH2174">
            <v>53</v>
          </cell>
          <cell r="AI2174">
            <v>80</v>
          </cell>
          <cell r="AJ2174">
            <v>56</v>
          </cell>
          <cell r="AK2174">
            <v>99</v>
          </cell>
          <cell r="AL2174">
            <v>69</v>
          </cell>
          <cell r="AM2174">
            <v>82</v>
          </cell>
          <cell r="AN2174">
            <v>64</v>
          </cell>
          <cell r="AO2174">
            <v>74</v>
          </cell>
          <cell r="AP2174">
            <v>67</v>
          </cell>
          <cell r="AQ2174">
            <v>97</v>
          </cell>
          <cell r="AR2174">
            <v>55</v>
          </cell>
          <cell r="AS2174">
            <v>110</v>
          </cell>
          <cell r="AT2174">
            <v>86</v>
          </cell>
          <cell r="AU2174">
            <v>96</v>
          </cell>
          <cell r="AV2174">
            <v>67</v>
          </cell>
          <cell r="AW2174">
            <v>98</v>
          </cell>
          <cell r="AX2174">
            <v>68</v>
          </cell>
          <cell r="AY2174">
            <v>93</v>
          </cell>
          <cell r="AZ2174">
            <v>63</v>
          </cell>
        </row>
        <row r="2175">
          <cell r="B2175">
            <v>36733</v>
          </cell>
          <cell r="C2175">
            <v>72</v>
          </cell>
          <cell r="D2175">
            <v>54</v>
          </cell>
          <cell r="E2175">
            <v>85</v>
          </cell>
          <cell r="F2175">
            <v>46</v>
          </cell>
          <cell r="G2175">
            <v>81</v>
          </cell>
          <cell r="H2175">
            <v>53</v>
          </cell>
          <cell r="I2175">
            <v>78</v>
          </cell>
          <cell r="J2175">
            <v>58</v>
          </cell>
          <cell r="K2175">
            <v>78</v>
          </cell>
          <cell r="L2175">
            <v>56</v>
          </cell>
          <cell r="M2175">
            <v>77</v>
          </cell>
          <cell r="N2175">
            <v>50</v>
          </cell>
          <cell r="O2175">
            <v>86</v>
          </cell>
          <cell r="P2175">
            <v>57</v>
          </cell>
          <cell r="Q2175">
            <v>93</v>
          </cell>
          <cell r="R2175">
            <v>61</v>
          </cell>
          <cell r="S2175">
            <v>95</v>
          </cell>
          <cell r="T2175">
            <v>53</v>
          </cell>
          <cell r="U2175">
            <v>94</v>
          </cell>
          <cell r="V2175">
            <v>61</v>
          </cell>
          <cell r="W2175">
            <v>95</v>
          </cell>
          <cell r="X2175">
            <v>53</v>
          </cell>
          <cell r="Y2175">
            <v>98</v>
          </cell>
          <cell r="Z2175">
            <v>61</v>
          </cell>
          <cell r="AA2175">
            <v>97</v>
          </cell>
          <cell r="AB2175">
            <v>50</v>
          </cell>
          <cell r="AC2175">
            <v>93</v>
          </cell>
          <cell r="AD2175">
            <v>61</v>
          </cell>
          <cell r="AE2175">
            <v>87</v>
          </cell>
          <cell r="AF2175">
            <v>59</v>
          </cell>
          <cell r="AG2175">
            <v>68</v>
          </cell>
          <cell r="AH2175">
            <v>54</v>
          </cell>
          <cell r="AI2175">
            <v>81</v>
          </cell>
          <cell r="AJ2175">
            <v>68</v>
          </cell>
          <cell r="AK2175">
            <v>96</v>
          </cell>
          <cell r="AL2175">
            <v>66</v>
          </cell>
          <cell r="AM2175">
            <v>76</v>
          </cell>
          <cell r="AN2175">
            <v>64</v>
          </cell>
          <cell r="AO2175">
            <v>72</v>
          </cell>
          <cell r="AP2175">
            <v>65</v>
          </cell>
          <cell r="AQ2175">
            <v>94</v>
          </cell>
          <cell r="AR2175">
            <v>62</v>
          </cell>
          <cell r="AS2175">
            <v>109</v>
          </cell>
          <cell r="AT2175">
            <v>87</v>
          </cell>
          <cell r="AU2175">
            <v>102</v>
          </cell>
          <cell r="AV2175">
            <v>72</v>
          </cell>
          <cell r="AW2175">
            <v>98</v>
          </cell>
          <cell r="AX2175">
            <v>71</v>
          </cell>
          <cell r="AY2175">
            <v>95</v>
          </cell>
          <cell r="AZ2175">
            <v>70</v>
          </cell>
        </row>
        <row r="2176">
          <cell r="B2176">
            <v>36734</v>
          </cell>
          <cell r="C2176">
            <v>78</v>
          </cell>
          <cell r="D2176">
            <v>59</v>
          </cell>
          <cell r="E2176">
            <v>91</v>
          </cell>
          <cell r="F2176">
            <v>53</v>
          </cell>
          <cell r="G2176">
            <v>83</v>
          </cell>
          <cell r="H2176">
            <v>55</v>
          </cell>
          <cell r="I2176">
            <v>86</v>
          </cell>
          <cell r="J2176">
            <v>57</v>
          </cell>
          <cell r="K2176">
            <v>86</v>
          </cell>
          <cell r="L2176">
            <v>52</v>
          </cell>
          <cell r="M2176">
            <v>86</v>
          </cell>
          <cell r="N2176">
            <v>48</v>
          </cell>
          <cell r="O2176">
            <v>93</v>
          </cell>
          <cell r="P2176">
            <v>54</v>
          </cell>
          <cell r="Q2176">
            <v>94</v>
          </cell>
          <cell r="R2176">
            <v>59</v>
          </cell>
          <cell r="S2176">
            <v>94</v>
          </cell>
          <cell r="T2176">
            <v>56</v>
          </cell>
          <cell r="U2176">
            <v>95</v>
          </cell>
          <cell r="V2176">
            <v>58</v>
          </cell>
          <cell r="W2176">
            <v>95</v>
          </cell>
          <cell r="X2176">
            <v>61</v>
          </cell>
          <cell r="Y2176">
            <v>97</v>
          </cell>
          <cell r="Z2176">
            <v>67</v>
          </cell>
          <cell r="AA2176">
            <v>95</v>
          </cell>
          <cell r="AB2176">
            <v>57</v>
          </cell>
          <cell r="AC2176">
            <v>90</v>
          </cell>
          <cell r="AD2176">
            <v>57</v>
          </cell>
          <cell r="AE2176">
            <v>89</v>
          </cell>
          <cell r="AF2176">
            <v>54</v>
          </cell>
          <cell r="AG2176">
            <v>70</v>
          </cell>
          <cell r="AH2176">
            <v>55</v>
          </cell>
          <cell r="AI2176">
            <v>88</v>
          </cell>
          <cell r="AJ2176">
            <v>68</v>
          </cell>
          <cell r="AK2176">
            <v>93</v>
          </cell>
          <cell r="AL2176">
            <v>60</v>
          </cell>
          <cell r="AM2176">
            <v>75</v>
          </cell>
          <cell r="AN2176">
            <v>65</v>
          </cell>
          <cell r="AO2176">
            <v>74</v>
          </cell>
          <cell r="AP2176">
            <v>65</v>
          </cell>
          <cell r="AQ2176">
            <v>94</v>
          </cell>
          <cell r="AR2176">
            <v>55</v>
          </cell>
          <cell r="AS2176">
            <v>109</v>
          </cell>
          <cell r="AT2176">
            <v>84</v>
          </cell>
          <cell r="AU2176">
            <v>99</v>
          </cell>
          <cell r="AV2176">
            <v>71</v>
          </cell>
          <cell r="AW2176">
            <v>99</v>
          </cell>
          <cell r="AX2176">
            <v>69</v>
          </cell>
          <cell r="AY2176">
            <v>94</v>
          </cell>
          <cell r="AZ2176">
            <v>61</v>
          </cell>
        </row>
        <row r="2177">
          <cell r="B2177">
            <v>36735</v>
          </cell>
          <cell r="C2177">
            <v>73</v>
          </cell>
          <cell r="D2177">
            <v>60</v>
          </cell>
          <cell r="E2177">
            <v>94</v>
          </cell>
          <cell r="F2177">
            <v>53</v>
          </cell>
          <cell r="G2177">
            <v>91</v>
          </cell>
          <cell r="H2177">
            <v>58</v>
          </cell>
          <cell r="I2177">
            <v>82</v>
          </cell>
          <cell r="J2177">
            <v>62</v>
          </cell>
          <cell r="K2177">
            <v>84</v>
          </cell>
          <cell r="L2177">
            <v>55</v>
          </cell>
          <cell r="M2177">
            <v>84</v>
          </cell>
          <cell r="N2177">
            <v>54</v>
          </cell>
          <cell r="O2177">
            <v>94</v>
          </cell>
          <cell r="P2177">
            <v>61</v>
          </cell>
          <cell r="Q2177">
            <v>101</v>
          </cell>
          <cell r="R2177">
            <v>59</v>
          </cell>
          <cell r="S2177">
            <v>98</v>
          </cell>
          <cell r="T2177">
            <v>51</v>
          </cell>
          <cell r="U2177">
            <v>96</v>
          </cell>
          <cell r="V2177">
            <v>62</v>
          </cell>
          <cell r="W2177">
            <v>95</v>
          </cell>
          <cell r="X2177">
            <v>55</v>
          </cell>
          <cell r="Y2177">
            <v>99</v>
          </cell>
          <cell r="Z2177">
            <v>61</v>
          </cell>
          <cell r="AA2177">
            <v>93</v>
          </cell>
          <cell r="AB2177">
            <v>47</v>
          </cell>
          <cell r="AC2177">
            <v>84</v>
          </cell>
          <cell r="AD2177">
            <v>56</v>
          </cell>
          <cell r="AE2177">
            <v>96</v>
          </cell>
          <cell r="AF2177">
            <v>58</v>
          </cell>
          <cell r="AG2177">
            <v>69</v>
          </cell>
          <cell r="AH2177">
            <v>54</v>
          </cell>
          <cell r="AI2177">
            <v>90</v>
          </cell>
          <cell r="AJ2177">
            <v>66</v>
          </cell>
          <cell r="AK2177">
            <v>98</v>
          </cell>
          <cell r="AL2177">
            <v>66</v>
          </cell>
          <cell r="AM2177">
            <v>74</v>
          </cell>
          <cell r="AN2177">
            <v>65</v>
          </cell>
          <cell r="AO2177">
            <v>74</v>
          </cell>
          <cell r="AP2177">
            <v>65</v>
          </cell>
          <cell r="AQ2177">
            <v>97</v>
          </cell>
          <cell r="AR2177">
            <v>57</v>
          </cell>
          <cell r="AS2177">
            <v>109</v>
          </cell>
          <cell r="AT2177">
            <v>79</v>
          </cell>
          <cell r="AU2177">
            <v>98</v>
          </cell>
          <cell r="AV2177">
            <v>71</v>
          </cell>
          <cell r="AW2177">
            <v>100</v>
          </cell>
          <cell r="AX2177">
            <v>71</v>
          </cell>
          <cell r="AY2177">
            <v>90</v>
          </cell>
          <cell r="AZ2177">
            <v>57</v>
          </cell>
        </row>
        <row r="2178">
          <cell r="B2178">
            <v>36736</v>
          </cell>
          <cell r="C2178">
            <v>81</v>
          </cell>
          <cell r="D2178">
            <v>59</v>
          </cell>
          <cell r="E2178">
            <v>94</v>
          </cell>
          <cell r="F2178">
            <v>57</v>
          </cell>
          <cell r="G2178">
            <v>92</v>
          </cell>
          <cell r="H2178">
            <v>60</v>
          </cell>
          <cell r="I2178">
            <v>89</v>
          </cell>
          <cell r="J2178">
            <v>62</v>
          </cell>
          <cell r="K2178">
            <v>89</v>
          </cell>
          <cell r="L2178">
            <v>55</v>
          </cell>
          <cell r="M2178">
            <v>84</v>
          </cell>
          <cell r="N2178">
            <v>54</v>
          </cell>
          <cell r="O2178">
            <v>99</v>
          </cell>
          <cell r="P2178">
            <v>60</v>
          </cell>
          <cell r="Q2178">
            <v>100</v>
          </cell>
          <cell r="R2178">
            <v>62</v>
          </cell>
          <cell r="S2178">
            <v>100</v>
          </cell>
          <cell r="T2178">
            <v>52</v>
          </cell>
          <cell r="U2178">
            <v>99</v>
          </cell>
          <cell r="V2178">
            <v>61</v>
          </cell>
          <cell r="W2178">
            <v>100</v>
          </cell>
          <cell r="X2178">
            <v>52</v>
          </cell>
          <cell r="Y2178">
            <v>100</v>
          </cell>
          <cell r="Z2178">
            <v>65</v>
          </cell>
          <cell r="AA2178">
            <v>94</v>
          </cell>
          <cell r="AB2178">
            <v>51</v>
          </cell>
          <cell r="AC2178">
            <v>86</v>
          </cell>
          <cell r="AD2178">
            <v>57</v>
          </cell>
          <cell r="AE2178">
            <v>98</v>
          </cell>
          <cell r="AF2178">
            <v>58</v>
          </cell>
          <cell r="AG2178">
            <v>74</v>
          </cell>
          <cell r="AH2178">
            <v>54</v>
          </cell>
          <cell r="AI2178">
            <v>85</v>
          </cell>
          <cell r="AJ2178">
            <v>67</v>
          </cell>
          <cell r="AK2178">
            <v>100</v>
          </cell>
          <cell r="AL2178">
            <v>68</v>
          </cell>
          <cell r="AM2178">
            <v>73</v>
          </cell>
          <cell r="AN2178">
            <v>64</v>
          </cell>
          <cell r="AO2178">
            <v>74</v>
          </cell>
          <cell r="AP2178">
            <v>67</v>
          </cell>
          <cell r="AQ2178">
            <v>98</v>
          </cell>
          <cell r="AR2178">
            <v>58</v>
          </cell>
          <cell r="AS2178">
            <v>112</v>
          </cell>
          <cell r="AT2178">
            <v>81</v>
          </cell>
          <cell r="AU2178">
            <v>99</v>
          </cell>
          <cell r="AV2178">
            <v>67</v>
          </cell>
          <cell r="AW2178">
            <v>100</v>
          </cell>
          <cell r="AX2178">
            <v>68</v>
          </cell>
          <cell r="AY2178">
            <v>91</v>
          </cell>
          <cell r="AZ2178">
            <v>59</v>
          </cell>
        </row>
        <row r="2179">
          <cell r="B2179">
            <v>36737</v>
          </cell>
          <cell r="C2179">
            <v>85</v>
          </cell>
          <cell r="D2179">
            <v>62</v>
          </cell>
          <cell r="E2179">
            <v>99</v>
          </cell>
          <cell r="F2179">
            <v>61</v>
          </cell>
          <cell r="G2179">
            <v>96</v>
          </cell>
          <cell r="H2179">
            <v>62</v>
          </cell>
          <cell r="I2179">
            <v>91</v>
          </cell>
          <cell r="J2179">
            <v>64</v>
          </cell>
          <cell r="K2179">
            <v>94</v>
          </cell>
          <cell r="L2179">
            <v>59</v>
          </cell>
          <cell r="M2179">
            <v>93</v>
          </cell>
          <cell r="N2179">
            <v>53</v>
          </cell>
          <cell r="O2179">
            <v>98</v>
          </cell>
          <cell r="P2179">
            <v>65</v>
          </cell>
          <cell r="Q2179">
            <v>100</v>
          </cell>
          <cell r="R2179">
            <v>66</v>
          </cell>
          <cell r="S2179">
            <v>103</v>
          </cell>
          <cell r="T2179">
            <v>50</v>
          </cell>
          <cell r="U2179">
            <v>101</v>
          </cell>
          <cell r="V2179">
            <v>62</v>
          </cell>
          <cell r="W2179">
            <v>99</v>
          </cell>
          <cell r="X2179">
            <v>56</v>
          </cell>
          <cell r="Y2179">
            <v>102</v>
          </cell>
          <cell r="Z2179">
            <v>65</v>
          </cell>
          <cell r="AA2179">
            <v>95</v>
          </cell>
          <cell r="AB2179">
            <v>52</v>
          </cell>
          <cell r="AC2179">
            <v>86</v>
          </cell>
          <cell r="AD2179">
            <v>56</v>
          </cell>
          <cell r="AE2179">
            <v>99</v>
          </cell>
          <cell r="AF2179">
            <v>64</v>
          </cell>
          <cell r="AG2179">
            <v>71</v>
          </cell>
          <cell r="AH2179">
            <v>54</v>
          </cell>
          <cell r="AI2179">
            <v>85</v>
          </cell>
          <cell r="AJ2179">
            <v>66</v>
          </cell>
          <cell r="AK2179">
            <v>102</v>
          </cell>
          <cell r="AL2179">
            <v>72</v>
          </cell>
          <cell r="AM2179">
            <v>76</v>
          </cell>
          <cell r="AN2179">
            <v>64</v>
          </cell>
          <cell r="AO2179">
            <v>74</v>
          </cell>
          <cell r="AP2179">
            <v>65</v>
          </cell>
          <cell r="AQ2179">
            <v>101</v>
          </cell>
          <cell r="AR2179">
            <v>61</v>
          </cell>
          <cell r="AS2179">
            <v>111</v>
          </cell>
          <cell r="AT2179">
            <v>83</v>
          </cell>
          <cell r="AU2179">
            <v>102</v>
          </cell>
          <cell r="AV2179">
            <v>66</v>
          </cell>
          <cell r="AW2179">
            <v>95</v>
          </cell>
          <cell r="AX2179">
            <v>68</v>
          </cell>
          <cell r="AY2179">
            <v>89</v>
          </cell>
          <cell r="AZ2179">
            <v>60</v>
          </cell>
        </row>
        <row r="2180">
          <cell r="B2180">
            <v>36738</v>
          </cell>
          <cell r="C2180">
            <v>79</v>
          </cell>
          <cell r="D2180">
            <v>57</v>
          </cell>
          <cell r="E2180">
            <v>101</v>
          </cell>
          <cell r="F2180">
            <v>69</v>
          </cell>
          <cell r="G2180">
            <v>99</v>
          </cell>
          <cell r="H2180">
            <v>68</v>
          </cell>
          <cell r="I2180">
            <v>87</v>
          </cell>
          <cell r="J2180">
            <v>63</v>
          </cell>
          <cell r="K2180">
            <v>89</v>
          </cell>
          <cell r="L2180">
            <v>57</v>
          </cell>
          <cell r="M2180">
            <v>91</v>
          </cell>
          <cell r="N2180">
            <v>59</v>
          </cell>
          <cell r="O2180">
            <v>97</v>
          </cell>
          <cell r="P2180">
            <v>67</v>
          </cell>
          <cell r="Q2180">
            <v>101</v>
          </cell>
          <cell r="R2180">
            <v>71</v>
          </cell>
          <cell r="S2180">
            <v>103</v>
          </cell>
          <cell r="T2180">
            <v>53</v>
          </cell>
          <cell r="U2180">
            <v>99</v>
          </cell>
          <cell r="V2180">
            <v>65</v>
          </cell>
          <cell r="W2180">
            <v>95</v>
          </cell>
          <cell r="X2180">
            <v>58</v>
          </cell>
          <cell r="Y2180">
            <v>96</v>
          </cell>
          <cell r="Z2180">
            <v>73</v>
          </cell>
          <cell r="AA2180">
            <v>97</v>
          </cell>
          <cell r="AB2180">
            <v>60</v>
          </cell>
          <cell r="AC2180">
            <v>88</v>
          </cell>
          <cell r="AD2180">
            <v>53</v>
          </cell>
          <cell r="AE2180">
            <v>104</v>
          </cell>
          <cell r="AF2180">
            <v>63</v>
          </cell>
          <cell r="AG2180">
            <v>79</v>
          </cell>
          <cell r="AH2180">
            <v>54</v>
          </cell>
          <cell r="AI2180">
            <v>87</v>
          </cell>
          <cell r="AJ2180">
            <v>67</v>
          </cell>
          <cell r="AK2180">
            <v>100</v>
          </cell>
          <cell r="AL2180">
            <v>72</v>
          </cell>
          <cell r="AM2180">
            <v>83</v>
          </cell>
          <cell r="AN2180">
            <v>66</v>
          </cell>
          <cell r="AO2180">
            <v>78</v>
          </cell>
          <cell r="AP2180">
            <v>65</v>
          </cell>
          <cell r="AQ2180">
            <v>103</v>
          </cell>
          <cell r="AR2180">
            <v>65</v>
          </cell>
          <cell r="AS2180">
            <v>108</v>
          </cell>
          <cell r="AT2180">
            <v>84</v>
          </cell>
          <cell r="AU2180">
            <v>102</v>
          </cell>
          <cell r="AV2180">
            <v>73</v>
          </cell>
          <cell r="AW2180">
            <v>96</v>
          </cell>
          <cell r="AX2180">
            <v>64</v>
          </cell>
          <cell r="AY2180">
            <v>91</v>
          </cell>
          <cell r="AZ2180">
            <v>53</v>
          </cell>
        </row>
        <row r="2181">
          <cell r="B2181">
            <v>36739</v>
          </cell>
          <cell r="C2181">
            <v>77</v>
          </cell>
          <cell r="D2181">
            <v>59</v>
          </cell>
          <cell r="E2181">
            <v>94</v>
          </cell>
          <cell r="F2181">
            <v>60</v>
          </cell>
          <cell r="G2181">
            <v>91</v>
          </cell>
          <cell r="H2181">
            <v>47</v>
          </cell>
          <cell r="I2181">
            <v>79</v>
          </cell>
          <cell r="J2181">
            <v>63</v>
          </cell>
          <cell r="K2181">
            <v>84</v>
          </cell>
          <cell r="L2181">
            <v>60</v>
          </cell>
          <cell r="M2181">
            <v>86</v>
          </cell>
          <cell r="N2181">
            <v>58</v>
          </cell>
          <cell r="O2181">
            <v>96</v>
          </cell>
          <cell r="P2181">
            <v>62</v>
          </cell>
          <cell r="Q2181">
            <v>98</v>
          </cell>
          <cell r="R2181">
            <v>67</v>
          </cell>
          <cell r="S2181">
            <v>97</v>
          </cell>
          <cell r="T2181">
            <v>58</v>
          </cell>
          <cell r="U2181">
            <v>99</v>
          </cell>
          <cell r="V2181">
            <v>59</v>
          </cell>
          <cell r="W2181">
            <v>98</v>
          </cell>
          <cell r="X2181">
            <v>63</v>
          </cell>
          <cell r="Y2181">
            <v>97</v>
          </cell>
          <cell r="Z2181">
            <v>64</v>
          </cell>
          <cell r="AA2181">
            <v>97</v>
          </cell>
          <cell r="AB2181">
            <v>58</v>
          </cell>
          <cell r="AC2181">
            <v>92</v>
          </cell>
          <cell r="AD2181">
            <v>62</v>
          </cell>
          <cell r="AE2181">
            <v>102</v>
          </cell>
          <cell r="AF2181">
            <v>68</v>
          </cell>
          <cell r="AG2181">
            <v>88</v>
          </cell>
          <cell r="AH2181">
            <v>58</v>
          </cell>
          <cell r="AI2181">
            <v>87</v>
          </cell>
          <cell r="AJ2181">
            <v>69</v>
          </cell>
          <cell r="AK2181">
            <v>105</v>
          </cell>
          <cell r="AL2181">
            <v>77</v>
          </cell>
          <cell r="AM2181">
            <v>81</v>
          </cell>
          <cell r="AN2181">
            <v>66</v>
          </cell>
          <cell r="AO2181">
            <v>86</v>
          </cell>
          <cell r="AP2181">
            <v>68</v>
          </cell>
          <cell r="AQ2181">
            <v>101</v>
          </cell>
          <cell r="AR2181">
            <v>68</v>
          </cell>
          <cell r="AS2181">
            <v>110</v>
          </cell>
          <cell r="AT2181">
            <v>86</v>
          </cell>
          <cell r="AU2181">
            <v>103</v>
          </cell>
          <cell r="AV2181">
            <v>71</v>
          </cell>
          <cell r="AW2181">
            <v>101</v>
          </cell>
          <cell r="AX2181">
            <v>66</v>
          </cell>
          <cell r="AY2181">
            <v>97</v>
          </cell>
          <cell r="AZ2181">
            <v>67</v>
          </cell>
        </row>
        <row r="2182">
          <cell r="B2182">
            <v>36740</v>
          </cell>
          <cell r="C2182">
            <v>78</v>
          </cell>
          <cell r="D2182">
            <v>52</v>
          </cell>
          <cell r="E2182">
            <v>92</v>
          </cell>
          <cell r="F2182">
            <v>53</v>
          </cell>
          <cell r="G2182">
            <v>89</v>
          </cell>
          <cell r="H2182">
            <v>56</v>
          </cell>
          <cell r="I2182">
            <v>83</v>
          </cell>
          <cell r="J2182">
            <v>57</v>
          </cell>
          <cell r="K2182">
            <v>85</v>
          </cell>
          <cell r="L2182">
            <v>50</v>
          </cell>
          <cell r="M2182">
            <v>87</v>
          </cell>
          <cell r="N2182">
            <v>51</v>
          </cell>
          <cell r="O2182">
            <v>98</v>
          </cell>
          <cell r="P2182">
            <v>57</v>
          </cell>
          <cell r="Q2182">
            <v>98</v>
          </cell>
          <cell r="R2182">
            <v>63</v>
          </cell>
          <cell r="S2182">
            <v>97</v>
          </cell>
          <cell r="T2182">
            <v>75</v>
          </cell>
          <cell r="U2182">
            <v>96</v>
          </cell>
          <cell r="V2182">
            <v>63</v>
          </cell>
          <cell r="W2182">
            <v>88</v>
          </cell>
          <cell r="X2182">
            <v>57</v>
          </cell>
          <cell r="Y2182">
            <v>91</v>
          </cell>
          <cell r="Z2182">
            <v>67</v>
          </cell>
          <cell r="AA2182">
            <v>99</v>
          </cell>
          <cell r="AB2182">
            <v>54</v>
          </cell>
          <cell r="AC2182">
            <v>91</v>
          </cell>
          <cell r="AD2182">
            <v>60</v>
          </cell>
          <cell r="AE2182">
            <v>100</v>
          </cell>
          <cell r="AF2182">
            <v>69</v>
          </cell>
          <cell r="AG2182">
            <v>81</v>
          </cell>
          <cell r="AH2182">
            <v>58</v>
          </cell>
          <cell r="AI2182">
            <v>86</v>
          </cell>
          <cell r="AJ2182">
            <v>68</v>
          </cell>
          <cell r="AK2182">
            <v>105</v>
          </cell>
          <cell r="AL2182">
            <v>77</v>
          </cell>
          <cell r="AM2182">
            <v>80</v>
          </cell>
          <cell r="AN2182">
            <v>65</v>
          </cell>
          <cell r="AO2182">
            <v>80</v>
          </cell>
          <cell r="AP2182">
            <v>69</v>
          </cell>
          <cell r="AQ2182">
            <v>98</v>
          </cell>
          <cell r="AR2182">
            <v>65</v>
          </cell>
          <cell r="AS2182">
            <v>108</v>
          </cell>
          <cell r="AT2182">
            <v>88</v>
          </cell>
          <cell r="AU2182">
            <v>97</v>
          </cell>
          <cell r="AV2182">
            <v>73</v>
          </cell>
          <cell r="AW2182">
            <v>103</v>
          </cell>
          <cell r="AX2182">
            <v>71</v>
          </cell>
          <cell r="AY2182">
            <v>96</v>
          </cell>
          <cell r="AZ2182">
            <v>64</v>
          </cell>
        </row>
        <row r="2183">
          <cell r="B2183">
            <v>36741</v>
          </cell>
          <cell r="C2183">
            <v>79</v>
          </cell>
          <cell r="D2183">
            <v>54</v>
          </cell>
          <cell r="E2183">
            <v>93</v>
          </cell>
          <cell r="F2183">
            <v>59</v>
          </cell>
          <cell r="G2183">
            <v>93</v>
          </cell>
          <cell r="H2183">
            <v>60</v>
          </cell>
          <cell r="I2183">
            <v>86</v>
          </cell>
          <cell r="J2183">
            <v>57</v>
          </cell>
          <cell r="K2183">
            <v>86</v>
          </cell>
          <cell r="L2183">
            <v>53</v>
          </cell>
          <cell r="M2183">
            <v>87</v>
          </cell>
          <cell r="N2183">
            <v>47</v>
          </cell>
          <cell r="O2183">
            <v>96</v>
          </cell>
          <cell r="P2183">
            <v>59</v>
          </cell>
          <cell r="Q2183">
            <v>102</v>
          </cell>
          <cell r="R2183">
            <v>72</v>
          </cell>
          <cell r="S2183">
            <v>97</v>
          </cell>
          <cell r="T2183">
            <v>63</v>
          </cell>
          <cell r="U2183">
            <v>92</v>
          </cell>
          <cell r="V2183">
            <v>59</v>
          </cell>
          <cell r="W2183">
            <v>92</v>
          </cell>
          <cell r="X2183">
            <v>53</v>
          </cell>
          <cell r="Y2183">
            <v>92</v>
          </cell>
          <cell r="Z2183">
            <v>64</v>
          </cell>
          <cell r="AA2183">
            <v>91</v>
          </cell>
          <cell r="AB2183">
            <v>52</v>
          </cell>
          <cell r="AC2183">
            <v>89</v>
          </cell>
          <cell r="AD2183">
            <v>61</v>
          </cell>
          <cell r="AE2183">
            <v>93</v>
          </cell>
          <cell r="AF2183">
            <v>66</v>
          </cell>
          <cell r="AG2183">
            <v>77</v>
          </cell>
          <cell r="AH2183">
            <v>57</v>
          </cell>
          <cell r="AI2183">
            <v>89</v>
          </cell>
          <cell r="AJ2183">
            <v>67</v>
          </cell>
          <cell r="AK2183">
            <v>102</v>
          </cell>
          <cell r="AL2183">
            <v>77</v>
          </cell>
          <cell r="AM2183">
            <v>75</v>
          </cell>
          <cell r="AN2183">
            <v>65</v>
          </cell>
          <cell r="AO2183">
            <v>78</v>
          </cell>
          <cell r="AP2183">
            <v>69</v>
          </cell>
          <cell r="AQ2183">
            <v>91</v>
          </cell>
          <cell r="AR2183">
            <v>60</v>
          </cell>
          <cell r="AS2183">
            <v>107</v>
          </cell>
          <cell r="AT2183">
            <v>84</v>
          </cell>
          <cell r="AU2183">
            <v>95</v>
          </cell>
          <cell r="AV2183">
            <v>32</v>
          </cell>
          <cell r="AW2183">
            <v>98</v>
          </cell>
          <cell r="AX2183">
            <v>73</v>
          </cell>
          <cell r="AY2183">
            <v>95</v>
          </cell>
          <cell r="AZ2183">
            <v>62</v>
          </cell>
        </row>
        <row r="2184">
          <cell r="B2184">
            <v>36742</v>
          </cell>
          <cell r="C2184">
            <v>83</v>
          </cell>
          <cell r="D2184">
            <v>58</v>
          </cell>
          <cell r="E2184">
            <v>94</v>
          </cell>
          <cell r="F2184">
            <v>58</v>
          </cell>
          <cell r="G2184">
            <v>88</v>
          </cell>
          <cell r="H2184">
            <v>61</v>
          </cell>
          <cell r="I2184">
            <v>89</v>
          </cell>
          <cell r="J2184">
            <v>59</v>
          </cell>
          <cell r="K2184">
            <v>89</v>
          </cell>
          <cell r="L2184">
            <v>53</v>
          </cell>
          <cell r="M2184">
            <v>90</v>
          </cell>
          <cell r="N2184">
            <v>52</v>
          </cell>
          <cell r="O2184">
            <v>97</v>
          </cell>
          <cell r="P2184">
            <v>61</v>
          </cell>
          <cell r="Q2184">
            <v>95</v>
          </cell>
          <cell r="R2184">
            <v>75</v>
          </cell>
          <cell r="S2184">
            <v>92</v>
          </cell>
          <cell r="T2184">
            <v>56</v>
          </cell>
          <cell r="U2184">
            <v>82</v>
          </cell>
          <cell r="V2184">
            <v>59</v>
          </cell>
          <cell r="W2184">
            <v>80</v>
          </cell>
          <cell r="X2184">
            <v>60</v>
          </cell>
          <cell r="Y2184">
            <v>92</v>
          </cell>
          <cell r="Z2184">
            <v>62</v>
          </cell>
          <cell r="AA2184">
            <v>96</v>
          </cell>
          <cell r="AB2184">
            <v>58</v>
          </cell>
          <cell r="AC2184">
            <v>91</v>
          </cell>
          <cell r="AD2184">
            <v>59</v>
          </cell>
          <cell r="AE2184">
            <v>93</v>
          </cell>
          <cell r="AF2184">
            <v>60</v>
          </cell>
          <cell r="AG2184">
            <v>71</v>
          </cell>
          <cell r="AH2184">
            <v>55</v>
          </cell>
          <cell r="AI2184">
            <v>89</v>
          </cell>
          <cell r="AJ2184">
            <v>68</v>
          </cell>
          <cell r="AK2184">
            <v>100</v>
          </cell>
          <cell r="AL2184">
            <v>72</v>
          </cell>
          <cell r="AM2184">
            <v>73</v>
          </cell>
          <cell r="AN2184">
            <v>65</v>
          </cell>
          <cell r="AO2184">
            <v>77</v>
          </cell>
          <cell r="AP2184">
            <v>68</v>
          </cell>
          <cell r="AQ2184">
            <v>61</v>
          </cell>
          <cell r="AR2184">
            <v>91</v>
          </cell>
          <cell r="AS2184">
            <v>108</v>
          </cell>
          <cell r="AT2184">
            <v>85</v>
          </cell>
          <cell r="AU2184">
            <v>93</v>
          </cell>
          <cell r="AV2184">
            <v>71</v>
          </cell>
          <cell r="AW2184">
            <v>98</v>
          </cell>
          <cell r="AX2184">
            <v>75</v>
          </cell>
          <cell r="AY2184">
            <v>90</v>
          </cell>
          <cell r="AZ2184">
            <v>60</v>
          </cell>
        </row>
        <row r="2185">
          <cell r="B2185">
            <v>36743</v>
          </cell>
          <cell r="C2185">
            <v>83</v>
          </cell>
          <cell r="D2185">
            <v>58</v>
          </cell>
          <cell r="E2185">
            <v>94</v>
          </cell>
          <cell r="F2185">
            <v>58</v>
          </cell>
          <cell r="G2185">
            <v>88</v>
          </cell>
          <cell r="H2185">
            <v>61</v>
          </cell>
          <cell r="I2185">
            <v>89</v>
          </cell>
          <cell r="J2185">
            <v>59</v>
          </cell>
          <cell r="K2185">
            <v>89</v>
          </cell>
          <cell r="L2185">
            <v>53</v>
          </cell>
          <cell r="M2185">
            <v>90</v>
          </cell>
          <cell r="N2185">
            <v>52</v>
          </cell>
          <cell r="O2185">
            <v>97</v>
          </cell>
          <cell r="P2185">
            <v>61</v>
          </cell>
          <cell r="Q2185">
            <v>95</v>
          </cell>
          <cell r="R2185">
            <v>75</v>
          </cell>
          <cell r="S2185">
            <v>92</v>
          </cell>
          <cell r="T2185">
            <v>56</v>
          </cell>
          <cell r="U2185">
            <v>82</v>
          </cell>
          <cell r="V2185">
            <v>59</v>
          </cell>
          <cell r="W2185">
            <v>80</v>
          </cell>
          <cell r="X2185">
            <v>60</v>
          </cell>
          <cell r="Y2185">
            <v>92</v>
          </cell>
          <cell r="Z2185">
            <v>62</v>
          </cell>
          <cell r="AA2185">
            <v>96</v>
          </cell>
          <cell r="AB2185">
            <v>58</v>
          </cell>
          <cell r="AC2185">
            <v>91</v>
          </cell>
          <cell r="AD2185">
            <v>59</v>
          </cell>
          <cell r="AE2185">
            <v>93</v>
          </cell>
          <cell r="AF2185">
            <v>60</v>
          </cell>
          <cell r="AG2185">
            <v>71</v>
          </cell>
          <cell r="AH2185">
            <v>55</v>
          </cell>
          <cell r="AI2185">
            <v>89</v>
          </cell>
          <cell r="AJ2185">
            <v>68</v>
          </cell>
          <cell r="AK2185">
            <v>100</v>
          </cell>
          <cell r="AL2185">
            <v>72</v>
          </cell>
          <cell r="AM2185">
            <v>73</v>
          </cell>
          <cell r="AN2185">
            <v>65</v>
          </cell>
          <cell r="AO2185">
            <v>77</v>
          </cell>
          <cell r="AP2185">
            <v>68</v>
          </cell>
          <cell r="AQ2185">
            <v>61</v>
          </cell>
          <cell r="AR2185">
            <v>91</v>
          </cell>
          <cell r="AS2185">
            <v>108</v>
          </cell>
          <cell r="AT2185">
            <v>85</v>
          </cell>
          <cell r="AU2185">
            <v>93</v>
          </cell>
          <cell r="AV2185">
            <v>71</v>
          </cell>
          <cell r="AW2185">
            <v>98</v>
          </cell>
          <cell r="AX2185">
            <v>75</v>
          </cell>
          <cell r="AY2185">
            <v>90</v>
          </cell>
          <cell r="AZ2185">
            <v>60</v>
          </cell>
        </row>
        <row r="2186">
          <cell r="B2186">
            <v>36744</v>
          </cell>
          <cell r="C2186">
            <v>81</v>
          </cell>
          <cell r="D2186">
            <v>56</v>
          </cell>
          <cell r="E2186">
            <v>95</v>
          </cell>
          <cell r="F2186">
            <v>61</v>
          </cell>
          <cell r="G2186">
            <v>91</v>
          </cell>
          <cell r="H2186">
            <v>61</v>
          </cell>
          <cell r="I2186">
            <v>88</v>
          </cell>
          <cell r="J2186">
            <v>60</v>
          </cell>
          <cell r="K2186">
            <v>90</v>
          </cell>
          <cell r="L2186">
            <v>53</v>
          </cell>
          <cell r="M2186">
            <v>90</v>
          </cell>
          <cell r="N2186">
            <v>54</v>
          </cell>
          <cell r="O2186">
            <v>98</v>
          </cell>
          <cell r="P2186">
            <v>61</v>
          </cell>
          <cell r="Q2186">
            <v>95</v>
          </cell>
          <cell r="R2186">
            <v>63</v>
          </cell>
          <cell r="S2186">
            <v>92</v>
          </cell>
          <cell r="T2186">
            <v>52</v>
          </cell>
          <cell r="U2186">
            <v>87</v>
          </cell>
          <cell r="V2186">
            <v>51</v>
          </cell>
          <cell r="W2186">
            <v>87</v>
          </cell>
          <cell r="X2186">
            <v>49</v>
          </cell>
          <cell r="Y2186">
            <v>102</v>
          </cell>
          <cell r="Z2186">
            <v>61</v>
          </cell>
          <cell r="AA2186">
            <v>89</v>
          </cell>
          <cell r="AB2186">
            <v>53</v>
          </cell>
          <cell r="AC2186">
            <v>86</v>
          </cell>
          <cell r="AD2186">
            <v>54</v>
          </cell>
          <cell r="AE2186">
            <v>95</v>
          </cell>
          <cell r="AF2186">
            <v>60</v>
          </cell>
          <cell r="AG2186">
            <v>66</v>
          </cell>
          <cell r="AH2186">
            <v>53</v>
          </cell>
          <cell r="AI2186">
            <v>89</v>
          </cell>
          <cell r="AJ2186">
            <v>68</v>
          </cell>
          <cell r="AK2186">
            <v>100</v>
          </cell>
          <cell r="AL2186">
            <v>72</v>
          </cell>
          <cell r="AM2186">
            <v>73</v>
          </cell>
          <cell r="AN2186">
            <v>65</v>
          </cell>
          <cell r="AO2186">
            <v>75</v>
          </cell>
          <cell r="AP2186">
            <v>66</v>
          </cell>
          <cell r="AQ2186">
            <v>93</v>
          </cell>
          <cell r="AR2186">
            <v>59</v>
          </cell>
          <cell r="AS2186">
            <v>110</v>
          </cell>
          <cell r="AT2186">
            <v>85</v>
          </cell>
          <cell r="AU2186">
            <v>92</v>
          </cell>
          <cell r="AV2186">
            <v>65</v>
          </cell>
          <cell r="AW2186">
            <v>96</v>
          </cell>
          <cell r="AX2186">
            <v>64</v>
          </cell>
          <cell r="AY2186">
            <v>94</v>
          </cell>
          <cell r="AZ2186">
            <v>61</v>
          </cell>
        </row>
        <row r="2187">
          <cell r="B2187">
            <v>36745</v>
          </cell>
          <cell r="C2187">
            <v>73</v>
          </cell>
          <cell r="D2187">
            <v>57</v>
          </cell>
          <cell r="E2187">
            <v>95</v>
          </cell>
          <cell r="F2187">
            <v>61</v>
          </cell>
          <cell r="G2187">
            <v>88</v>
          </cell>
          <cell r="H2187">
            <v>57</v>
          </cell>
          <cell r="I2187">
            <v>79</v>
          </cell>
          <cell r="J2187">
            <v>61</v>
          </cell>
          <cell r="K2187">
            <v>85</v>
          </cell>
          <cell r="L2187">
            <v>56</v>
          </cell>
          <cell r="M2187">
            <v>87</v>
          </cell>
          <cell r="N2187">
            <v>49</v>
          </cell>
          <cell r="O2187">
            <v>100</v>
          </cell>
          <cell r="P2187">
            <v>59</v>
          </cell>
          <cell r="Q2187">
            <v>97</v>
          </cell>
          <cell r="R2187">
            <v>62</v>
          </cell>
          <cell r="S2187">
            <v>96</v>
          </cell>
          <cell r="T2187">
            <v>52</v>
          </cell>
          <cell r="U2187">
            <v>91</v>
          </cell>
          <cell r="V2187">
            <v>57</v>
          </cell>
          <cell r="W2187">
            <v>89</v>
          </cell>
          <cell r="X2187">
            <v>49</v>
          </cell>
          <cell r="Y2187">
            <v>87</v>
          </cell>
          <cell r="Z2187">
            <v>64</v>
          </cell>
          <cell r="AA2187">
            <v>93</v>
          </cell>
          <cell r="AB2187">
            <v>53</v>
          </cell>
          <cell r="AC2187">
            <v>90</v>
          </cell>
          <cell r="AD2187">
            <v>56</v>
          </cell>
          <cell r="AE2187">
            <v>80</v>
          </cell>
          <cell r="AF2187">
            <v>57</v>
          </cell>
          <cell r="AG2187">
            <v>65</v>
          </cell>
          <cell r="AH2187">
            <v>56</v>
          </cell>
          <cell r="AI2187">
            <v>78</v>
          </cell>
          <cell r="AJ2187">
            <v>68</v>
          </cell>
          <cell r="AK2187">
            <v>96</v>
          </cell>
          <cell r="AL2187">
            <v>67</v>
          </cell>
          <cell r="AM2187">
            <v>75</v>
          </cell>
          <cell r="AN2187">
            <v>64</v>
          </cell>
          <cell r="AO2187">
            <v>72</v>
          </cell>
          <cell r="AP2187">
            <v>66</v>
          </cell>
          <cell r="AQ2187">
            <v>95</v>
          </cell>
          <cell r="AR2187">
            <v>61</v>
          </cell>
          <cell r="AS2187">
            <v>106</v>
          </cell>
          <cell r="AT2187">
            <v>85</v>
          </cell>
          <cell r="AU2187">
            <v>97</v>
          </cell>
          <cell r="AV2187">
            <v>68</v>
          </cell>
          <cell r="AW2187">
            <v>98</v>
          </cell>
          <cell r="AX2187">
            <v>64</v>
          </cell>
          <cell r="AY2187">
            <v>97</v>
          </cell>
          <cell r="AZ2187">
            <v>66</v>
          </cell>
        </row>
        <row r="2188">
          <cell r="B2188">
            <v>36746</v>
          </cell>
          <cell r="C2188">
            <v>82</v>
          </cell>
          <cell r="D2188">
            <v>54</v>
          </cell>
          <cell r="E2188">
            <v>95</v>
          </cell>
          <cell r="F2188">
            <v>61</v>
          </cell>
          <cell r="G2188">
            <v>91</v>
          </cell>
          <cell r="H2188">
            <v>58</v>
          </cell>
          <cell r="I2188">
            <v>88</v>
          </cell>
          <cell r="J2188">
            <v>59</v>
          </cell>
          <cell r="K2188">
            <v>90</v>
          </cell>
          <cell r="L2188">
            <v>53</v>
          </cell>
          <cell r="M2188">
            <v>93</v>
          </cell>
          <cell r="N2188">
            <v>50</v>
          </cell>
          <cell r="O2188">
            <v>100</v>
          </cell>
          <cell r="P2188">
            <v>67</v>
          </cell>
          <cell r="Q2188">
            <v>100</v>
          </cell>
          <cell r="R2188">
            <v>64</v>
          </cell>
          <cell r="S2188">
            <v>98</v>
          </cell>
          <cell r="T2188">
            <v>50</v>
          </cell>
          <cell r="U2188">
            <v>91</v>
          </cell>
          <cell r="V2188">
            <v>55</v>
          </cell>
          <cell r="W2188">
            <v>90</v>
          </cell>
          <cell r="X2188">
            <v>51</v>
          </cell>
          <cell r="Y2188">
            <v>92</v>
          </cell>
          <cell r="Z2188">
            <v>57</v>
          </cell>
          <cell r="AA2188">
            <v>96</v>
          </cell>
          <cell r="AB2188">
            <v>55</v>
          </cell>
          <cell r="AC2188">
            <v>92</v>
          </cell>
          <cell r="AD2188">
            <v>63</v>
          </cell>
          <cell r="AE2188">
            <v>85</v>
          </cell>
          <cell r="AF2188">
            <v>55</v>
          </cell>
          <cell r="AG2188">
            <v>67</v>
          </cell>
          <cell r="AH2188">
            <v>57</v>
          </cell>
          <cell r="AI2188">
            <v>84</v>
          </cell>
          <cell r="AJ2188">
            <v>66</v>
          </cell>
          <cell r="AK2188">
            <v>96</v>
          </cell>
          <cell r="AL2188">
            <v>64</v>
          </cell>
          <cell r="AM2188">
            <v>75</v>
          </cell>
          <cell r="AN2188">
            <v>63</v>
          </cell>
          <cell r="AO2188">
            <v>75</v>
          </cell>
          <cell r="AP2188">
            <v>67</v>
          </cell>
          <cell r="AQ2188">
            <v>93</v>
          </cell>
          <cell r="AR2188">
            <v>58</v>
          </cell>
          <cell r="AS2188">
            <v>103</v>
          </cell>
          <cell r="AT2188">
            <v>83</v>
          </cell>
          <cell r="AU2188">
            <v>95</v>
          </cell>
          <cell r="AV2188">
            <v>71</v>
          </cell>
          <cell r="AW2188">
            <v>100</v>
          </cell>
          <cell r="AX2188">
            <v>64</v>
          </cell>
          <cell r="AY2188">
            <v>97</v>
          </cell>
          <cell r="AZ2188">
            <v>68</v>
          </cell>
        </row>
        <row r="2189">
          <cell r="B2189">
            <v>36747</v>
          </cell>
          <cell r="C2189">
            <v>70</v>
          </cell>
          <cell r="D2189">
            <v>54</v>
          </cell>
          <cell r="E2189">
            <v>97</v>
          </cell>
          <cell r="F2189">
            <v>56</v>
          </cell>
          <cell r="G2189">
            <v>95</v>
          </cell>
          <cell r="H2189">
            <v>61</v>
          </cell>
          <cell r="I2189">
            <v>82</v>
          </cell>
          <cell r="J2189">
            <v>60</v>
          </cell>
          <cell r="K2189">
            <v>84</v>
          </cell>
          <cell r="L2189">
            <v>55</v>
          </cell>
          <cell r="M2189">
            <v>81</v>
          </cell>
          <cell r="N2189">
            <v>56</v>
          </cell>
          <cell r="O2189">
            <v>92</v>
          </cell>
          <cell r="P2189">
            <v>66</v>
          </cell>
          <cell r="Q2189">
            <v>102</v>
          </cell>
          <cell r="R2189">
            <v>67</v>
          </cell>
          <cell r="S2189">
            <v>99</v>
          </cell>
          <cell r="T2189">
            <v>56</v>
          </cell>
          <cell r="U2189">
            <v>95</v>
          </cell>
          <cell r="V2189">
            <v>57</v>
          </cell>
          <cell r="W2189">
            <v>100</v>
          </cell>
          <cell r="X2189">
            <v>53</v>
          </cell>
          <cell r="Y2189">
            <v>98</v>
          </cell>
          <cell r="Z2189">
            <v>59</v>
          </cell>
          <cell r="AA2189">
            <v>97</v>
          </cell>
          <cell r="AB2189">
            <v>49</v>
          </cell>
          <cell r="AC2189">
            <v>92</v>
          </cell>
          <cell r="AD2189">
            <v>58</v>
          </cell>
          <cell r="AE2189">
            <v>87</v>
          </cell>
          <cell r="AF2189">
            <v>56</v>
          </cell>
          <cell r="AG2189">
            <v>69</v>
          </cell>
          <cell r="AH2189">
            <v>58</v>
          </cell>
          <cell r="AI2189">
            <v>88</v>
          </cell>
          <cell r="AJ2189">
            <v>65</v>
          </cell>
          <cell r="AK2189">
            <v>96</v>
          </cell>
          <cell r="AL2189">
            <v>65</v>
          </cell>
          <cell r="AM2189">
            <v>74</v>
          </cell>
          <cell r="AN2189">
            <v>63</v>
          </cell>
          <cell r="AO2189">
            <v>78</v>
          </cell>
          <cell r="AP2189">
            <v>67</v>
          </cell>
          <cell r="AQ2189">
            <v>91</v>
          </cell>
          <cell r="AR2189">
            <v>58</v>
          </cell>
          <cell r="AS2189">
            <v>105</v>
          </cell>
          <cell r="AT2189">
            <v>82</v>
          </cell>
          <cell r="AU2189">
            <v>95</v>
          </cell>
          <cell r="AV2189">
            <v>70</v>
          </cell>
          <cell r="AW2189">
            <v>100</v>
          </cell>
          <cell r="AX2189">
            <v>64</v>
          </cell>
          <cell r="AY2189">
            <v>98</v>
          </cell>
          <cell r="AZ2189">
            <v>61</v>
          </cell>
        </row>
        <row r="2190">
          <cell r="B2190">
            <v>36748</v>
          </cell>
          <cell r="C2190">
            <v>70</v>
          </cell>
          <cell r="D2190">
            <v>54</v>
          </cell>
          <cell r="E2190">
            <v>90</v>
          </cell>
          <cell r="F2190">
            <v>53</v>
          </cell>
          <cell r="G2190">
            <v>86</v>
          </cell>
          <cell r="H2190">
            <v>60</v>
          </cell>
          <cell r="I2190">
            <v>74</v>
          </cell>
          <cell r="J2190">
            <v>59</v>
          </cell>
          <cell r="K2190">
            <v>72</v>
          </cell>
          <cell r="L2190">
            <v>57</v>
          </cell>
          <cell r="M2190">
            <v>71</v>
          </cell>
          <cell r="N2190">
            <v>56</v>
          </cell>
          <cell r="O2190">
            <v>86</v>
          </cell>
          <cell r="P2190">
            <v>60</v>
          </cell>
          <cell r="Q2190">
            <v>95</v>
          </cell>
          <cell r="R2190">
            <v>68</v>
          </cell>
          <cell r="S2190">
            <v>98</v>
          </cell>
          <cell r="T2190">
            <v>75</v>
          </cell>
          <cell r="U2190">
            <v>92</v>
          </cell>
          <cell r="V2190">
            <v>61</v>
          </cell>
          <cell r="W2190">
            <v>100</v>
          </cell>
          <cell r="X2190">
            <v>53</v>
          </cell>
          <cell r="Y2190">
            <v>97</v>
          </cell>
          <cell r="Z2190">
            <v>68</v>
          </cell>
          <cell r="AA2190">
            <v>97</v>
          </cell>
          <cell r="AB2190">
            <v>59</v>
          </cell>
          <cell r="AC2190">
            <v>85</v>
          </cell>
          <cell r="AD2190">
            <v>54</v>
          </cell>
          <cell r="AE2190">
            <v>82</v>
          </cell>
          <cell r="AF2190">
            <v>57</v>
          </cell>
          <cell r="AG2190">
            <v>74</v>
          </cell>
          <cell r="AH2190">
            <v>57</v>
          </cell>
          <cell r="AI2190">
            <v>94</v>
          </cell>
          <cell r="AJ2190">
            <v>66</v>
          </cell>
          <cell r="AK2190">
            <v>92</v>
          </cell>
          <cell r="AL2190">
            <v>62</v>
          </cell>
          <cell r="AM2190">
            <v>80</v>
          </cell>
          <cell r="AN2190">
            <v>64</v>
          </cell>
          <cell r="AO2190">
            <v>81</v>
          </cell>
          <cell r="AP2190">
            <v>67</v>
          </cell>
          <cell r="AQ2190">
            <v>86</v>
          </cell>
          <cell r="AR2190">
            <v>55</v>
          </cell>
          <cell r="AS2190">
            <v>106</v>
          </cell>
          <cell r="AT2190">
            <v>85</v>
          </cell>
          <cell r="AU2190">
            <v>98</v>
          </cell>
          <cell r="AV2190">
            <v>75</v>
          </cell>
          <cell r="AW2190">
            <v>96</v>
          </cell>
          <cell r="AX2190">
            <v>70</v>
          </cell>
          <cell r="AY2190">
            <v>90</v>
          </cell>
          <cell r="AZ2190">
            <v>54</v>
          </cell>
        </row>
        <row r="2191">
          <cell r="B2191">
            <v>36749</v>
          </cell>
          <cell r="C2191">
            <v>70</v>
          </cell>
          <cell r="D2191">
            <v>54</v>
          </cell>
          <cell r="E2191">
            <v>90</v>
          </cell>
          <cell r="F2191">
            <v>53</v>
          </cell>
          <cell r="G2191">
            <v>86</v>
          </cell>
          <cell r="H2191">
            <v>60</v>
          </cell>
          <cell r="I2191">
            <v>74</v>
          </cell>
          <cell r="J2191">
            <v>59</v>
          </cell>
          <cell r="K2191">
            <v>72</v>
          </cell>
          <cell r="L2191">
            <v>57</v>
          </cell>
          <cell r="M2191">
            <v>71</v>
          </cell>
          <cell r="N2191">
            <v>56</v>
          </cell>
          <cell r="O2191">
            <v>86</v>
          </cell>
          <cell r="P2191">
            <v>60</v>
          </cell>
          <cell r="Q2191">
            <v>95</v>
          </cell>
          <cell r="R2191">
            <v>68</v>
          </cell>
          <cell r="S2191">
            <v>98</v>
          </cell>
          <cell r="T2191">
            <v>75</v>
          </cell>
          <cell r="U2191">
            <v>92</v>
          </cell>
          <cell r="V2191">
            <v>61</v>
          </cell>
          <cell r="W2191">
            <v>100</v>
          </cell>
          <cell r="X2191">
            <v>53</v>
          </cell>
          <cell r="Y2191">
            <v>97</v>
          </cell>
          <cell r="Z2191">
            <v>68</v>
          </cell>
          <cell r="AA2191">
            <v>97</v>
          </cell>
          <cell r="AB2191">
            <v>59</v>
          </cell>
          <cell r="AC2191">
            <v>85</v>
          </cell>
          <cell r="AD2191">
            <v>54</v>
          </cell>
          <cell r="AE2191">
            <v>82</v>
          </cell>
          <cell r="AF2191">
            <v>57</v>
          </cell>
          <cell r="AG2191">
            <v>74</v>
          </cell>
          <cell r="AH2191">
            <v>57</v>
          </cell>
          <cell r="AI2191">
            <v>94</v>
          </cell>
          <cell r="AJ2191">
            <v>66</v>
          </cell>
          <cell r="AK2191">
            <v>92</v>
          </cell>
          <cell r="AL2191">
            <v>62</v>
          </cell>
          <cell r="AM2191">
            <v>80</v>
          </cell>
          <cell r="AN2191">
            <v>64</v>
          </cell>
          <cell r="AO2191">
            <v>81</v>
          </cell>
          <cell r="AP2191">
            <v>67</v>
          </cell>
          <cell r="AQ2191">
            <v>86</v>
          </cell>
          <cell r="AR2191">
            <v>55</v>
          </cell>
          <cell r="AS2191">
            <v>106</v>
          </cell>
          <cell r="AT2191">
            <v>85</v>
          </cell>
          <cell r="AU2191">
            <v>98</v>
          </cell>
          <cell r="AV2191">
            <v>75</v>
          </cell>
          <cell r="AW2191">
            <v>96</v>
          </cell>
          <cell r="AX2191">
            <v>70</v>
          </cell>
          <cell r="AY2191">
            <v>90</v>
          </cell>
          <cell r="AZ2191">
            <v>54</v>
          </cell>
        </row>
        <row r="2192">
          <cell r="B2192">
            <v>36750</v>
          </cell>
          <cell r="C2192">
            <v>70</v>
          </cell>
          <cell r="D2192">
            <v>54</v>
          </cell>
          <cell r="E2192">
            <v>90</v>
          </cell>
          <cell r="F2192">
            <v>53</v>
          </cell>
          <cell r="G2192">
            <v>86</v>
          </cell>
          <cell r="H2192">
            <v>60</v>
          </cell>
          <cell r="I2192">
            <v>74</v>
          </cell>
          <cell r="J2192">
            <v>59</v>
          </cell>
          <cell r="K2192">
            <v>72</v>
          </cell>
          <cell r="L2192">
            <v>57</v>
          </cell>
          <cell r="M2192">
            <v>71</v>
          </cell>
          <cell r="N2192">
            <v>56</v>
          </cell>
          <cell r="O2192">
            <v>86</v>
          </cell>
          <cell r="P2192">
            <v>60</v>
          </cell>
          <cell r="Q2192">
            <v>95</v>
          </cell>
          <cell r="R2192">
            <v>68</v>
          </cell>
          <cell r="S2192">
            <v>98</v>
          </cell>
          <cell r="T2192">
            <v>75</v>
          </cell>
          <cell r="U2192">
            <v>92</v>
          </cell>
          <cell r="V2192">
            <v>61</v>
          </cell>
          <cell r="W2192">
            <v>100</v>
          </cell>
          <cell r="X2192">
            <v>53</v>
          </cell>
          <cell r="Y2192">
            <v>97</v>
          </cell>
          <cell r="Z2192">
            <v>68</v>
          </cell>
          <cell r="AA2192">
            <v>97</v>
          </cell>
          <cell r="AB2192">
            <v>59</v>
          </cell>
          <cell r="AC2192">
            <v>85</v>
          </cell>
          <cell r="AD2192">
            <v>54</v>
          </cell>
          <cell r="AE2192">
            <v>82</v>
          </cell>
          <cell r="AF2192">
            <v>57</v>
          </cell>
          <cell r="AG2192">
            <v>74</v>
          </cell>
          <cell r="AH2192">
            <v>57</v>
          </cell>
          <cell r="AI2192">
            <v>94</v>
          </cell>
          <cell r="AJ2192">
            <v>66</v>
          </cell>
          <cell r="AK2192">
            <v>92</v>
          </cell>
          <cell r="AL2192">
            <v>62</v>
          </cell>
          <cell r="AM2192">
            <v>80</v>
          </cell>
          <cell r="AN2192">
            <v>64</v>
          </cell>
          <cell r="AO2192">
            <v>81</v>
          </cell>
          <cell r="AP2192">
            <v>67</v>
          </cell>
          <cell r="AQ2192">
            <v>86</v>
          </cell>
          <cell r="AR2192">
            <v>55</v>
          </cell>
          <cell r="AS2192">
            <v>106</v>
          </cell>
          <cell r="AT2192">
            <v>85</v>
          </cell>
          <cell r="AU2192">
            <v>98</v>
          </cell>
          <cell r="AV2192">
            <v>75</v>
          </cell>
          <cell r="AW2192">
            <v>96</v>
          </cell>
          <cell r="AX2192">
            <v>70</v>
          </cell>
          <cell r="AY2192">
            <v>90</v>
          </cell>
          <cell r="AZ2192">
            <v>54</v>
          </cell>
        </row>
        <row r="2193">
          <cell r="B2193">
            <v>36751</v>
          </cell>
          <cell r="C2193">
            <v>70</v>
          </cell>
          <cell r="D2193">
            <v>51</v>
          </cell>
          <cell r="E2193">
            <v>84</v>
          </cell>
          <cell r="F2193">
            <v>48</v>
          </cell>
          <cell r="G2193">
            <v>78</v>
          </cell>
          <cell r="H2193">
            <v>50</v>
          </cell>
          <cell r="I2193">
            <v>74</v>
          </cell>
          <cell r="J2193">
            <v>55</v>
          </cell>
          <cell r="K2193">
            <v>77</v>
          </cell>
          <cell r="L2193">
            <v>46</v>
          </cell>
          <cell r="M2193">
            <v>76</v>
          </cell>
          <cell r="N2193">
            <v>43</v>
          </cell>
          <cell r="O2193">
            <v>87</v>
          </cell>
          <cell r="P2193">
            <v>53</v>
          </cell>
          <cell r="Q2193">
            <v>92</v>
          </cell>
          <cell r="R2193">
            <v>57</v>
          </cell>
          <cell r="S2193">
            <v>92</v>
          </cell>
          <cell r="T2193">
            <v>46</v>
          </cell>
          <cell r="U2193">
            <v>90</v>
          </cell>
          <cell r="V2193">
            <v>50</v>
          </cell>
          <cell r="W2193">
            <v>91</v>
          </cell>
          <cell r="X2193">
            <v>52</v>
          </cell>
          <cell r="Y2193">
            <v>96</v>
          </cell>
          <cell r="Z2193">
            <v>57</v>
          </cell>
          <cell r="AA2193">
            <v>99</v>
          </cell>
          <cell r="AB2193">
            <v>69</v>
          </cell>
          <cell r="AC2193">
            <v>88</v>
          </cell>
          <cell r="AD2193">
            <v>57</v>
          </cell>
          <cell r="AE2193">
            <v>95</v>
          </cell>
          <cell r="AF2193">
            <v>59</v>
          </cell>
          <cell r="AG2193">
            <v>72</v>
          </cell>
          <cell r="AH2193">
            <v>53</v>
          </cell>
          <cell r="AI2193">
            <v>90</v>
          </cell>
          <cell r="AJ2193">
            <v>67</v>
          </cell>
          <cell r="AK2193">
            <v>99</v>
          </cell>
          <cell r="AL2193">
            <v>65</v>
          </cell>
          <cell r="AM2193">
            <v>77</v>
          </cell>
          <cell r="AN2193">
            <v>65</v>
          </cell>
          <cell r="AO2193">
            <v>77</v>
          </cell>
          <cell r="AP2193">
            <v>67</v>
          </cell>
          <cell r="AQ2193">
            <v>92</v>
          </cell>
          <cell r="AR2193">
            <v>51</v>
          </cell>
          <cell r="AS2193">
            <v>107</v>
          </cell>
          <cell r="AT2193">
            <v>87</v>
          </cell>
          <cell r="AU2193">
            <v>98</v>
          </cell>
          <cell r="AV2193">
            <v>62</v>
          </cell>
          <cell r="AW2193">
            <v>95</v>
          </cell>
          <cell r="AX2193">
            <v>64</v>
          </cell>
          <cell r="AY2193">
            <v>94</v>
          </cell>
          <cell r="AZ2193">
            <v>58</v>
          </cell>
        </row>
        <row r="2194">
          <cell r="B2194">
            <v>36752</v>
          </cell>
          <cell r="C2194">
            <v>68</v>
          </cell>
          <cell r="D2194">
            <v>50</v>
          </cell>
          <cell r="E2194">
            <v>82</v>
          </cell>
          <cell r="F2194">
            <v>45</v>
          </cell>
          <cell r="G2194">
            <v>78</v>
          </cell>
          <cell r="H2194">
            <v>49</v>
          </cell>
          <cell r="I2194">
            <v>75</v>
          </cell>
          <cell r="J2194">
            <v>56</v>
          </cell>
          <cell r="K2194">
            <v>76</v>
          </cell>
          <cell r="L2194">
            <v>52</v>
          </cell>
          <cell r="M2194">
            <v>77</v>
          </cell>
          <cell r="N2194">
            <v>47</v>
          </cell>
          <cell r="O2194">
            <v>85</v>
          </cell>
          <cell r="P2194">
            <v>53</v>
          </cell>
          <cell r="Q2194">
            <v>90</v>
          </cell>
          <cell r="R2194">
            <v>53</v>
          </cell>
          <cell r="S2194">
            <v>92</v>
          </cell>
          <cell r="T2194">
            <v>43</v>
          </cell>
          <cell r="U2194">
            <v>84</v>
          </cell>
          <cell r="V2194">
            <v>51</v>
          </cell>
          <cell r="W2194">
            <v>80</v>
          </cell>
          <cell r="X2194">
            <v>50</v>
          </cell>
          <cell r="Y2194">
            <v>81</v>
          </cell>
          <cell r="Z2194">
            <v>61</v>
          </cell>
          <cell r="AA2194">
            <v>84</v>
          </cell>
          <cell r="AB2194">
            <v>57</v>
          </cell>
          <cell r="AC2194">
            <v>92</v>
          </cell>
          <cell r="AD2194">
            <v>61</v>
          </cell>
          <cell r="AE2194">
            <v>96</v>
          </cell>
          <cell r="AF2194">
            <v>58</v>
          </cell>
          <cell r="AG2194">
            <v>75</v>
          </cell>
          <cell r="AH2194">
            <v>55</v>
          </cell>
          <cell r="AI2194">
            <v>90</v>
          </cell>
          <cell r="AJ2194">
            <v>67</v>
          </cell>
          <cell r="AK2194">
            <v>99</v>
          </cell>
          <cell r="AL2194">
            <v>65</v>
          </cell>
          <cell r="AM2194">
            <v>77</v>
          </cell>
          <cell r="AN2194">
            <v>67</v>
          </cell>
          <cell r="AO2194">
            <v>75</v>
          </cell>
          <cell r="AP2194">
            <v>69</v>
          </cell>
          <cell r="AQ2194">
            <v>95</v>
          </cell>
          <cell r="AR2194">
            <v>50</v>
          </cell>
          <cell r="AS2194">
            <v>103</v>
          </cell>
          <cell r="AT2194">
            <v>81</v>
          </cell>
          <cell r="AU2194">
            <v>95</v>
          </cell>
          <cell r="AV2194">
            <v>63</v>
          </cell>
          <cell r="AW2194">
            <v>95</v>
          </cell>
          <cell r="AX2194">
            <v>69</v>
          </cell>
          <cell r="AY2194">
            <v>98</v>
          </cell>
          <cell r="AZ2194">
            <v>23</v>
          </cell>
        </row>
        <row r="2195">
          <cell r="B2195">
            <v>36753</v>
          </cell>
          <cell r="C2195">
            <v>67</v>
          </cell>
          <cell r="D2195">
            <v>50</v>
          </cell>
          <cell r="E2195">
            <v>86</v>
          </cell>
          <cell r="F2195">
            <v>47</v>
          </cell>
          <cell r="G2195">
            <v>81</v>
          </cell>
          <cell r="H2195">
            <v>49</v>
          </cell>
          <cell r="I2195">
            <v>75</v>
          </cell>
          <cell r="J2195">
            <v>54</v>
          </cell>
          <cell r="K2195">
            <v>75</v>
          </cell>
          <cell r="L2195">
            <v>46</v>
          </cell>
          <cell r="M2195">
            <v>77</v>
          </cell>
          <cell r="N2195">
            <v>39</v>
          </cell>
          <cell r="O2195">
            <v>86</v>
          </cell>
          <cell r="P2195">
            <v>54</v>
          </cell>
          <cell r="Q2195">
            <v>91</v>
          </cell>
          <cell r="R2195">
            <v>60</v>
          </cell>
          <cell r="S2195">
            <v>92</v>
          </cell>
          <cell r="T2195">
            <v>50</v>
          </cell>
          <cell r="U2195">
            <v>90</v>
          </cell>
          <cell r="V2195">
            <v>49</v>
          </cell>
          <cell r="W2195">
            <v>91</v>
          </cell>
          <cell r="X2195">
            <v>49</v>
          </cell>
          <cell r="Y2195">
            <v>91</v>
          </cell>
          <cell r="Z2195">
            <v>57</v>
          </cell>
          <cell r="AA2195">
            <v>94</v>
          </cell>
          <cell r="AB2195">
            <v>55</v>
          </cell>
          <cell r="AC2195">
            <v>85</v>
          </cell>
          <cell r="AD2195">
            <v>60</v>
          </cell>
          <cell r="AE2195">
            <v>96</v>
          </cell>
          <cell r="AF2195">
            <v>59</v>
          </cell>
          <cell r="AG2195">
            <v>74</v>
          </cell>
          <cell r="AH2195">
            <v>54</v>
          </cell>
          <cell r="AI2195">
            <v>85</v>
          </cell>
          <cell r="AJ2195">
            <v>70</v>
          </cell>
          <cell r="AK2195">
            <v>100</v>
          </cell>
          <cell r="AL2195">
            <v>67</v>
          </cell>
          <cell r="AM2195">
            <v>79</v>
          </cell>
          <cell r="AN2195">
            <v>67</v>
          </cell>
          <cell r="AO2195">
            <v>77</v>
          </cell>
          <cell r="AP2195">
            <v>69</v>
          </cell>
          <cell r="AQ2195">
            <v>95</v>
          </cell>
          <cell r="AR2195">
            <v>51</v>
          </cell>
          <cell r="AS2195">
            <v>104</v>
          </cell>
          <cell r="AT2195">
            <v>80</v>
          </cell>
          <cell r="AU2195">
            <v>95</v>
          </cell>
          <cell r="AV2195">
            <v>67</v>
          </cell>
          <cell r="AW2195">
            <v>94</v>
          </cell>
          <cell r="AX2195">
            <v>60</v>
          </cell>
          <cell r="AY2195">
            <v>98</v>
          </cell>
          <cell r="AZ2195">
            <v>23</v>
          </cell>
        </row>
        <row r="2196">
          <cell r="B2196">
            <v>36754</v>
          </cell>
          <cell r="C2196">
            <v>73</v>
          </cell>
          <cell r="D2196">
            <v>53</v>
          </cell>
          <cell r="E2196">
            <v>85</v>
          </cell>
          <cell r="F2196">
            <v>44</v>
          </cell>
          <cell r="G2196">
            <v>82</v>
          </cell>
          <cell r="H2196">
            <v>50</v>
          </cell>
          <cell r="I2196">
            <v>80</v>
          </cell>
          <cell r="J2196">
            <v>54</v>
          </cell>
          <cell r="K2196">
            <v>80</v>
          </cell>
          <cell r="L2196">
            <v>46</v>
          </cell>
          <cell r="M2196">
            <v>77</v>
          </cell>
          <cell r="N2196">
            <v>39</v>
          </cell>
          <cell r="O2196">
            <v>88</v>
          </cell>
          <cell r="P2196">
            <v>50</v>
          </cell>
          <cell r="Q2196">
            <v>92</v>
          </cell>
          <cell r="R2196">
            <v>53</v>
          </cell>
          <cell r="S2196">
            <v>92</v>
          </cell>
          <cell r="T2196">
            <v>51</v>
          </cell>
          <cell r="U2196">
            <v>83</v>
          </cell>
          <cell r="V2196">
            <v>54</v>
          </cell>
          <cell r="W2196">
            <v>79</v>
          </cell>
          <cell r="X2196">
            <v>45</v>
          </cell>
          <cell r="Y2196">
            <v>91</v>
          </cell>
          <cell r="Z2196">
            <v>61</v>
          </cell>
          <cell r="AA2196">
            <v>81</v>
          </cell>
          <cell r="AB2196">
            <v>59</v>
          </cell>
          <cell r="AC2196">
            <v>82</v>
          </cell>
          <cell r="AD2196">
            <v>61</v>
          </cell>
          <cell r="AE2196">
            <v>100</v>
          </cell>
          <cell r="AF2196">
            <v>57</v>
          </cell>
          <cell r="AG2196">
            <v>78</v>
          </cell>
          <cell r="AH2196">
            <v>53</v>
          </cell>
          <cell r="AI2196">
            <v>94</v>
          </cell>
          <cell r="AJ2196">
            <v>71</v>
          </cell>
          <cell r="AK2196">
            <v>101</v>
          </cell>
          <cell r="AL2196">
            <v>66</v>
          </cell>
          <cell r="AM2196">
            <v>83</v>
          </cell>
          <cell r="AN2196">
            <v>69</v>
          </cell>
          <cell r="AO2196">
            <v>84</v>
          </cell>
          <cell r="AP2196">
            <v>70</v>
          </cell>
          <cell r="AQ2196">
            <v>97</v>
          </cell>
          <cell r="AR2196">
            <v>50</v>
          </cell>
          <cell r="AS2196">
            <v>102</v>
          </cell>
          <cell r="AT2196">
            <v>77</v>
          </cell>
          <cell r="AU2196">
            <v>92</v>
          </cell>
          <cell r="AV2196">
            <v>70</v>
          </cell>
          <cell r="AW2196">
            <v>92</v>
          </cell>
          <cell r="AX2196">
            <v>67</v>
          </cell>
          <cell r="AY2196">
            <v>92</v>
          </cell>
          <cell r="AZ2196">
            <v>62</v>
          </cell>
        </row>
        <row r="2197">
          <cell r="B2197">
            <v>36755</v>
          </cell>
          <cell r="C2197">
            <v>73</v>
          </cell>
          <cell r="D2197">
            <v>50</v>
          </cell>
          <cell r="E2197">
            <v>87</v>
          </cell>
          <cell r="F2197">
            <v>46</v>
          </cell>
          <cell r="G2197">
            <v>86</v>
          </cell>
          <cell r="H2197">
            <v>48</v>
          </cell>
          <cell r="I2197">
            <v>77</v>
          </cell>
          <cell r="J2197">
            <v>54</v>
          </cell>
          <cell r="K2197">
            <v>78</v>
          </cell>
          <cell r="L2197">
            <v>45</v>
          </cell>
          <cell r="M2197">
            <v>80</v>
          </cell>
          <cell r="N2197">
            <v>41</v>
          </cell>
          <cell r="O2197">
            <v>84</v>
          </cell>
          <cell r="P2197">
            <v>51</v>
          </cell>
          <cell r="Q2197">
            <v>93</v>
          </cell>
          <cell r="R2197">
            <v>53</v>
          </cell>
          <cell r="S2197">
            <v>87</v>
          </cell>
          <cell r="T2197">
            <v>46</v>
          </cell>
          <cell r="U2197">
            <v>85</v>
          </cell>
          <cell r="V2197">
            <v>50</v>
          </cell>
          <cell r="W2197">
            <v>84</v>
          </cell>
          <cell r="X2197">
            <v>48</v>
          </cell>
          <cell r="Y2197">
            <v>85</v>
          </cell>
          <cell r="Z2197">
            <v>59</v>
          </cell>
          <cell r="AA2197">
            <v>85</v>
          </cell>
          <cell r="AB2197">
            <v>47</v>
          </cell>
          <cell r="AC2197">
            <v>70</v>
          </cell>
          <cell r="AD2197">
            <v>55</v>
          </cell>
          <cell r="AE2197">
            <v>94</v>
          </cell>
          <cell r="AF2197">
            <v>60</v>
          </cell>
          <cell r="AG2197">
            <v>70</v>
          </cell>
          <cell r="AH2197">
            <v>53</v>
          </cell>
          <cell r="AI2197">
            <v>82</v>
          </cell>
          <cell r="AJ2197">
            <v>69</v>
          </cell>
          <cell r="AK2197">
            <v>102</v>
          </cell>
          <cell r="AL2197">
            <v>67</v>
          </cell>
          <cell r="AM2197">
            <v>83</v>
          </cell>
          <cell r="AN2197">
            <v>70</v>
          </cell>
          <cell r="AO2197">
            <v>77</v>
          </cell>
          <cell r="AP2197">
            <v>70</v>
          </cell>
          <cell r="AQ2197">
            <v>94</v>
          </cell>
          <cell r="AR2197">
            <v>53</v>
          </cell>
          <cell r="AS2197">
            <v>102</v>
          </cell>
          <cell r="AT2197">
            <v>78</v>
          </cell>
          <cell r="AU2197">
            <v>94</v>
          </cell>
          <cell r="AV2197">
            <v>68</v>
          </cell>
          <cell r="AW2197">
            <v>89</v>
          </cell>
          <cell r="AX2197">
            <v>61</v>
          </cell>
          <cell r="AY2197">
            <v>78</v>
          </cell>
          <cell r="AZ2197">
            <v>58</v>
          </cell>
        </row>
        <row r="2198">
          <cell r="B2198">
            <v>36756</v>
          </cell>
          <cell r="C2198">
            <v>73</v>
          </cell>
          <cell r="D2198">
            <v>50</v>
          </cell>
          <cell r="E2198">
            <v>87</v>
          </cell>
          <cell r="F2198">
            <v>46</v>
          </cell>
          <cell r="G2198">
            <v>86</v>
          </cell>
          <cell r="H2198">
            <v>48</v>
          </cell>
          <cell r="I2198">
            <v>77</v>
          </cell>
          <cell r="J2198">
            <v>54</v>
          </cell>
          <cell r="K2198">
            <v>78</v>
          </cell>
          <cell r="L2198">
            <v>45</v>
          </cell>
          <cell r="M2198">
            <v>80</v>
          </cell>
          <cell r="N2198">
            <v>41</v>
          </cell>
          <cell r="O2198">
            <v>84</v>
          </cell>
          <cell r="P2198">
            <v>51</v>
          </cell>
          <cell r="Q2198">
            <v>93</v>
          </cell>
          <cell r="R2198">
            <v>53</v>
          </cell>
          <cell r="S2198">
            <v>87</v>
          </cell>
          <cell r="T2198">
            <v>46</v>
          </cell>
          <cell r="U2198">
            <v>85</v>
          </cell>
          <cell r="V2198">
            <v>50</v>
          </cell>
          <cell r="W2198">
            <v>84</v>
          </cell>
          <cell r="X2198">
            <v>48</v>
          </cell>
          <cell r="Y2198">
            <v>85</v>
          </cell>
          <cell r="Z2198">
            <v>59</v>
          </cell>
          <cell r="AA2198">
            <v>85</v>
          </cell>
          <cell r="AB2198">
            <v>47</v>
          </cell>
          <cell r="AC2198">
            <v>70</v>
          </cell>
          <cell r="AD2198">
            <v>55</v>
          </cell>
          <cell r="AE2198">
            <v>94</v>
          </cell>
          <cell r="AF2198">
            <v>60</v>
          </cell>
          <cell r="AG2198">
            <v>70</v>
          </cell>
          <cell r="AH2198">
            <v>53</v>
          </cell>
          <cell r="AI2198">
            <v>82</v>
          </cell>
          <cell r="AJ2198">
            <v>69</v>
          </cell>
          <cell r="AK2198">
            <v>102</v>
          </cell>
          <cell r="AL2198">
            <v>67</v>
          </cell>
          <cell r="AM2198">
            <v>83</v>
          </cell>
          <cell r="AN2198">
            <v>70</v>
          </cell>
          <cell r="AO2198">
            <v>77</v>
          </cell>
          <cell r="AP2198">
            <v>70</v>
          </cell>
          <cell r="AQ2198">
            <v>94</v>
          </cell>
          <cell r="AR2198">
            <v>53</v>
          </cell>
          <cell r="AS2198">
            <v>102</v>
          </cell>
          <cell r="AT2198">
            <v>78</v>
          </cell>
          <cell r="AU2198">
            <v>94</v>
          </cell>
          <cell r="AV2198">
            <v>68</v>
          </cell>
          <cell r="AW2198">
            <v>89</v>
          </cell>
          <cell r="AX2198">
            <v>61</v>
          </cell>
          <cell r="AY2198">
            <v>78</v>
          </cell>
          <cell r="AZ2198">
            <v>58</v>
          </cell>
        </row>
        <row r="2199">
          <cell r="B2199">
            <v>36757</v>
          </cell>
          <cell r="C2199">
            <v>73</v>
          </cell>
          <cell r="D2199">
            <v>50</v>
          </cell>
          <cell r="E2199">
            <v>87</v>
          </cell>
          <cell r="F2199">
            <v>46</v>
          </cell>
          <cell r="G2199">
            <v>86</v>
          </cell>
          <cell r="H2199">
            <v>48</v>
          </cell>
          <cell r="I2199">
            <v>77</v>
          </cell>
          <cell r="J2199">
            <v>54</v>
          </cell>
          <cell r="K2199">
            <v>78</v>
          </cell>
          <cell r="L2199">
            <v>45</v>
          </cell>
          <cell r="M2199">
            <v>80</v>
          </cell>
          <cell r="N2199">
            <v>41</v>
          </cell>
          <cell r="O2199">
            <v>84</v>
          </cell>
          <cell r="P2199">
            <v>51</v>
          </cell>
          <cell r="Q2199">
            <v>93</v>
          </cell>
          <cell r="R2199">
            <v>53</v>
          </cell>
          <cell r="S2199">
            <v>87</v>
          </cell>
          <cell r="T2199">
            <v>46</v>
          </cell>
          <cell r="U2199">
            <v>85</v>
          </cell>
          <cell r="V2199">
            <v>50</v>
          </cell>
          <cell r="W2199">
            <v>84</v>
          </cell>
          <cell r="X2199">
            <v>48</v>
          </cell>
          <cell r="Y2199">
            <v>85</v>
          </cell>
          <cell r="Z2199">
            <v>59</v>
          </cell>
          <cell r="AA2199">
            <v>85</v>
          </cell>
          <cell r="AB2199">
            <v>47</v>
          </cell>
          <cell r="AC2199">
            <v>70</v>
          </cell>
          <cell r="AD2199">
            <v>55</v>
          </cell>
          <cell r="AE2199">
            <v>94</v>
          </cell>
          <cell r="AF2199">
            <v>60</v>
          </cell>
          <cell r="AG2199">
            <v>70</v>
          </cell>
          <cell r="AH2199">
            <v>53</v>
          </cell>
          <cell r="AI2199">
            <v>82</v>
          </cell>
          <cell r="AJ2199">
            <v>69</v>
          </cell>
          <cell r="AK2199">
            <v>102</v>
          </cell>
          <cell r="AL2199">
            <v>67</v>
          </cell>
          <cell r="AM2199">
            <v>83</v>
          </cell>
          <cell r="AN2199">
            <v>70</v>
          </cell>
          <cell r="AO2199">
            <v>77</v>
          </cell>
          <cell r="AP2199">
            <v>70</v>
          </cell>
          <cell r="AQ2199">
            <v>94</v>
          </cell>
          <cell r="AR2199">
            <v>53</v>
          </cell>
          <cell r="AS2199">
            <v>102</v>
          </cell>
          <cell r="AT2199">
            <v>78</v>
          </cell>
          <cell r="AU2199">
            <v>94</v>
          </cell>
          <cell r="AV2199">
            <v>68</v>
          </cell>
          <cell r="AW2199">
            <v>89</v>
          </cell>
          <cell r="AX2199">
            <v>61</v>
          </cell>
          <cell r="AY2199">
            <v>78</v>
          </cell>
          <cell r="AZ2199">
            <v>58</v>
          </cell>
        </row>
        <row r="2200">
          <cell r="B2200">
            <v>36758</v>
          </cell>
          <cell r="C2200">
            <v>73</v>
          </cell>
          <cell r="D2200">
            <v>54</v>
          </cell>
          <cell r="E2200">
            <v>77</v>
          </cell>
          <cell r="F2200">
            <v>42</v>
          </cell>
          <cell r="G2200">
            <v>72</v>
          </cell>
          <cell r="H2200">
            <v>43</v>
          </cell>
          <cell r="I2200">
            <v>75</v>
          </cell>
          <cell r="J2200">
            <v>51</v>
          </cell>
          <cell r="K2200">
            <v>77</v>
          </cell>
          <cell r="L2200">
            <v>45</v>
          </cell>
          <cell r="M2200">
            <v>78</v>
          </cell>
          <cell r="N2200">
            <v>42</v>
          </cell>
          <cell r="O2200">
            <v>81</v>
          </cell>
          <cell r="P2200">
            <v>54</v>
          </cell>
          <cell r="Q2200">
            <v>78</v>
          </cell>
          <cell r="R2200">
            <v>55</v>
          </cell>
          <cell r="S2200">
            <v>79</v>
          </cell>
          <cell r="T2200">
            <v>58</v>
          </cell>
          <cell r="U2200">
            <v>75</v>
          </cell>
          <cell r="V2200">
            <v>57</v>
          </cell>
          <cell r="W2200">
            <v>74</v>
          </cell>
          <cell r="X2200">
            <v>54</v>
          </cell>
          <cell r="Y2200">
            <v>75</v>
          </cell>
          <cell r="Z2200">
            <v>59</v>
          </cell>
          <cell r="AA2200">
            <v>90</v>
          </cell>
          <cell r="AB2200">
            <v>68</v>
          </cell>
          <cell r="AC2200">
            <v>84</v>
          </cell>
          <cell r="AD2200">
            <v>56</v>
          </cell>
          <cell r="AE2200">
            <v>87</v>
          </cell>
          <cell r="AF2200">
            <v>61</v>
          </cell>
          <cell r="AG2200">
            <v>73</v>
          </cell>
          <cell r="AH2200">
            <v>54</v>
          </cell>
          <cell r="AI2200">
            <v>79</v>
          </cell>
          <cell r="AJ2200">
            <v>67</v>
          </cell>
          <cell r="AK2200">
            <v>90</v>
          </cell>
          <cell r="AL2200">
            <v>61</v>
          </cell>
          <cell r="AM2200">
            <v>84</v>
          </cell>
          <cell r="AN2200">
            <v>64</v>
          </cell>
          <cell r="AO2200">
            <v>76</v>
          </cell>
          <cell r="AP2200">
            <v>69</v>
          </cell>
          <cell r="AQ2200">
            <v>86</v>
          </cell>
          <cell r="AR2200">
            <v>50</v>
          </cell>
          <cell r="AS2200">
            <v>101</v>
          </cell>
          <cell r="AT2200">
            <v>81</v>
          </cell>
          <cell r="AU2200">
            <v>85</v>
          </cell>
          <cell r="AV2200">
            <v>63</v>
          </cell>
          <cell r="AW2200">
            <v>90</v>
          </cell>
          <cell r="AX2200">
            <v>65</v>
          </cell>
          <cell r="AY2200">
            <v>88</v>
          </cell>
          <cell r="AZ2200">
            <v>59</v>
          </cell>
        </row>
        <row r="2201">
          <cell r="B2201">
            <v>36759</v>
          </cell>
          <cell r="C2201">
            <v>75</v>
          </cell>
          <cell r="D2201">
            <v>54</v>
          </cell>
          <cell r="E2201">
            <v>80</v>
          </cell>
          <cell r="F2201">
            <v>49</v>
          </cell>
          <cell r="G2201">
            <v>76</v>
          </cell>
          <cell r="H2201">
            <v>47</v>
          </cell>
          <cell r="I2201">
            <v>82</v>
          </cell>
          <cell r="J2201">
            <v>57</v>
          </cell>
          <cell r="K2201">
            <v>83</v>
          </cell>
          <cell r="L2201">
            <v>51</v>
          </cell>
          <cell r="M2201">
            <v>84</v>
          </cell>
          <cell r="N2201">
            <v>48</v>
          </cell>
          <cell r="O2201">
            <v>90</v>
          </cell>
          <cell r="P2201">
            <v>52</v>
          </cell>
          <cell r="Q2201">
            <v>83</v>
          </cell>
          <cell r="R2201">
            <v>49</v>
          </cell>
          <cell r="S2201">
            <v>83</v>
          </cell>
          <cell r="T2201">
            <v>47</v>
          </cell>
          <cell r="U2201">
            <v>80</v>
          </cell>
          <cell r="V2201">
            <v>49</v>
          </cell>
          <cell r="W2201">
            <v>80</v>
          </cell>
          <cell r="X2201">
            <v>41</v>
          </cell>
          <cell r="Y2201">
            <v>80</v>
          </cell>
          <cell r="Z2201">
            <v>54</v>
          </cell>
          <cell r="AA2201">
            <v>88</v>
          </cell>
          <cell r="AB2201">
            <v>44</v>
          </cell>
          <cell r="AC2201">
            <v>77</v>
          </cell>
          <cell r="AD2201">
            <v>51</v>
          </cell>
          <cell r="AE2201">
            <v>90</v>
          </cell>
          <cell r="AF2201">
            <v>58</v>
          </cell>
          <cell r="AG2201">
            <v>70</v>
          </cell>
          <cell r="AH2201">
            <v>54</v>
          </cell>
          <cell r="AI2201">
            <v>83</v>
          </cell>
          <cell r="AJ2201">
            <v>55</v>
          </cell>
          <cell r="AK2201">
            <v>92</v>
          </cell>
          <cell r="AL2201">
            <v>64</v>
          </cell>
          <cell r="AM2201">
            <v>82</v>
          </cell>
          <cell r="AN2201">
            <v>64</v>
          </cell>
          <cell r="AO2201">
            <v>73</v>
          </cell>
          <cell r="AP2201">
            <v>69</v>
          </cell>
          <cell r="AQ2201">
            <v>88</v>
          </cell>
          <cell r="AR2201">
            <v>55</v>
          </cell>
          <cell r="AS2201">
            <v>105</v>
          </cell>
          <cell r="AT2201">
            <v>73</v>
          </cell>
          <cell r="AU2201">
            <v>86</v>
          </cell>
          <cell r="AV2201">
            <v>56</v>
          </cell>
          <cell r="AW2201">
            <v>88</v>
          </cell>
          <cell r="AX2201">
            <v>60</v>
          </cell>
          <cell r="AY2201">
            <v>75</v>
          </cell>
          <cell r="AZ2201">
            <v>56</v>
          </cell>
        </row>
        <row r="2202">
          <cell r="B2202">
            <v>36760</v>
          </cell>
          <cell r="C2202">
            <v>80</v>
          </cell>
          <cell r="D2202">
            <v>55</v>
          </cell>
          <cell r="E2202">
            <v>86</v>
          </cell>
          <cell r="F2202">
            <v>47</v>
          </cell>
          <cell r="G2202">
            <v>84</v>
          </cell>
          <cell r="H2202">
            <v>48</v>
          </cell>
          <cell r="I2202">
            <v>89</v>
          </cell>
          <cell r="J2202">
            <v>60</v>
          </cell>
          <cell r="K2202">
            <v>90</v>
          </cell>
          <cell r="L2202">
            <v>56</v>
          </cell>
          <cell r="M2202">
            <v>90</v>
          </cell>
          <cell r="N2202">
            <v>51</v>
          </cell>
          <cell r="O2202">
            <v>95</v>
          </cell>
          <cell r="P2202">
            <v>54</v>
          </cell>
          <cell r="Q2202">
            <v>90</v>
          </cell>
          <cell r="R2202">
            <v>54</v>
          </cell>
          <cell r="S2202">
            <v>92</v>
          </cell>
          <cell r="T2202">
            <v>44</v>
          </cell>
          <cell r="U2202">
            <v>87</v>
          </cell>
          <cell r="V2202">
            <v>48</v>
          </cell>
          <cell r="W2202">
            <v>87</v>
          </cell>
          <cell r="X2202">
            <v>42</v>
          </cell>
          <cell r="Y2202">
            <v>87</v>
          </cell>
          <cell r="Z2202">
            <v>55</v>
          </cell>
          <cell r="AA2202">
            <v>85</v>
          </cell>
          <cell r="AB2202">
            <v>49</v>
          </cell>
          <cell r="AC2202">
            <v>84</v>
          </cell>
          <cell r="AD2202">
            <v>54</v>
          </cell>
          <cell r="AE2202">
            <v>89</v>
          </cell>
          <cell r="AF2202">
            <v>57</v>
          </cell>
          <cell r="AG2202">
            <v>74</v>
          </cell>
          <cell r="AH2202">
            <v>55</v>
          </cell>
          <cell r="AI2202">
            <v>78</v>
          </cell>
          <cell r="AJ2202">
            <v>55</v>
          </cell>
          <cell r="AK2202">
            <v>95</v>
          </cell>
          <cell r="AL2202">
            <v>63</v>
          </cell>
          <cell r="AM2202">
            <v>80</v>
          </cell>
          <cell r="AN2202">
            <v>65</v>
          </cell>
          <cell r="AO2202">
            <v>75</v>
          </cell>
          <cell r="AP2202">
            <v>67</v>
          </cell>
          <cell r="AQ2202">
            <v>91</v>
          </cell>
          <cell r="AR2202">
            <v>55</v>
          </cell>
          <cell r="AS2202">
            <v>101</v>
          </cell>
          <cell r="AT2202">
            <v>76</v>
          </cell>
          <cell r="AU2202">
            <v>92</v>
          </cell>
          <cell r="AV2202">
            <v>59</v>
          </cell>
          <cell r="AW2202">
            <v>87</v>
          </cell>
          <cell r="AX2202">
            <v>61</v>
          </cell>
          <cell r="AY2202">
            <v>87</v>
          </cell>
          <cell r="AZ2202">
            <v>56</v>
          </cell>
        </row>
        <row r="2203">
          <cell r="B2203">
            <v>36761</v>
          </cell>
          <cell r="C2203">
            <v>83</v>
          </cell>
          <cell r="D2203">
            <v>59</v>
          </cell>
          <cell r="E2203">
            <v>93</v>
          </cell>
          <cell r="F2203">
            <v>50</v>
          </cell>
          <cell r="G2203">
            <v>91</v>
          </cell>
          <cell r="H2203">
            <v>53</v>
          </cell>
          <cell r="I2203">
            <v>89</v>
          </cell>
          <cell r="J2203">
            <v>63</v>
          </cell>
          <cell r="K2203">
            <v>89</v>
          </cell>
          <cell r="L2203">
            <v>56</v>
          </cell>
          <cell r="M2203">
            <v>88</v>
          </cell>
          <cell r="N2203">
            <v>54</v>
          </cell>
          <cell r="O2203">
            <v>95</v>
          </cell>
          <cell r="P2203">
            <v>58</v>
          </cell>
          <cell r="Q2203">
            <v>96</v>
          </cell>
          <cell r="R2203">
            <v>62</v>
          </cell>
          <cell r="S2203">
            <v>95</v>
          </cell>
          <cell r="T2203">
            <v>51</v>
          </cell>
          <cell r="U2203">
            <v>91</v>
          </cell>
          <cell r="V2203">
            <v>53</v>
          </cell>
          <cell r="W2203">
            <v>95</v>
          </cell>
          <cell r="X2203">
            <v>58</v>
          </cell>
          <cell r="Y2203">
            <v>98</v>
          </cell>
          <cell r="Z2203">
            <v>57</v>
          </cell>
          <cell r="AA2203">
            <v>91</v>
          </cell>
          <cell r="AB2203">
            <v>52</v>
          </cell>
          <cell r="AC2203">
            <v>85</v>
          </cell>
          <cell r="AD2203">
            <v>54</v>
          </cell>
          <cell r="AE2203">
            <v>82</v>
          </cell>
          <cell r="AF2203">
            <v>57</v>
          </cell>
          <cell r="AG2203">
            <v>69</v>
          </cell>
          <cell r="AH2203">
            <v>57</v>
          </cell>
          <cell r="AI2203">
            <v>73</v>
          </cell>
          <cell r="AJ2203">
            <v>56</v>
          </cell>
          <cell r="AK2203">
            <v>95</v>
          </cell>
          <cell r="AL2203">
            <v>65</v>
          </cell>
          <cell r="AM2203">
            <v>81</v>
          </cell>
          <cell r="AN2203">
            <v>64</v>
          </cell>
          <cell r="AO2203">
            <v>76</v>
          </cell>
          <cell r="AP2203">
            <v>68</v>
          </cell>
          <cell r="AQ2203">
            <v>91</v>
          </cell>
          <cell r="AR2203">
            <v>57</v>
          </cell>
          <cell r="AS2203">
            <v>94</v>
          </cell>
          <cell r="AT2203">
            <v>79</v>
          </cell>
          <cell r="AU2203">
            <v>92</v>
          </cell>
          <cell r="AV2203">
            <v>73</v>
          </cell>
          <cell r="AW2203">
            <v>91</v>
          </cell>
          <cell r="AX2203">
            <v>59</v>
          </cell>
          <cell r="AY2203">
            <v>87</v>
          </cell>
          <cell r="AZ2203">
            <v>54</v>
          </cell>
        </row>
        <row r="2204">
          <cell r="B2204">
            <v>36762</v>
          </cell>
          <cell r="C2204">
            <v>71</v>
          </cell>
          <cell r="D2204">
            <v>56</v>
          </cell>
          <cell r="E2204">
            <v>94</v>
          </cell>
          <cell r="F2204">
            <v>66</v>
          </cell>
          <cell r="G2204">
            <v>90</v>
          </cell>
          <cell r="H2204">
            <v>60</v>
          </cell>
          <cell r="I2204">
            <v>72</v>
          </cell>
          <cell r="J2204">
            <v>58</v>
          </cell>
          <cell r="K2204">
            <v>75</v>
          </cell>
          <cell r="L2204">
            <v>52</v>
          </cell>
          <cell r="M2204">
            <v>80</v>
          </cell>
          <cell r="N2204">
            <v>55</v>
          </cell>
          <cell r="O2204">
            <v>91</v>
          </cell>
          <cell r="P2204">
            <v>59</v>
          </cell>
          <cell r="Q2204">
            <v>93</v>
          </cell>
          <cell r="R2204">
            <v>73</v>
          </cell>
          <cell r="S2204">
            <v>89</v>
          </cell>
          <cell r="T2204">
            <v>62</v>
          </cell>
          <cell r="U2204">
            <v>85</v>
          </cell>
          <cell r="V2204">
            <v>67</v>
          </cell>
          <cell r="W2204">
            <v>88</v>
          </cell>
          <cell r="X2204">
            <v>67</v>
          </cell>
          <cell r="Y2204">
            <v>94</v>
          </cell>
          <cell r="Z2204">
            <v>63</v>
          </cell>
          <cell r="AA2204">
            <v>93</v>
          </cell>
          <cell r="AB2204">
            <v>51</v>
          </cell>
          <cell r="AC2204">
            <v>86</v>
          </cell>
          <cell r="AD2204">
            <v>54</v>
          </cell>
          <cell r="AE2204">
            <v>92</v>
          </cell>
          <cell r="AF2204">
            <v>56</v>
          </cell>
          <cell r="AG2204">
            <v>75</v>
          </cell>
          <cell r="AH2204">
            <v>58</v>
          </cell>
          <cell r="AI2204">
            <v>85</v>
          </cell>
          <cell r="AJ2204">
            <v>60</v>
          </cell>
          <cell r="AK2204">
            <v>95</v>
          </cell>
          <cell r="AL2204">
            <v>62</v>
          </cell>
          <cell r="AM2204">
            <v>82</v>
          </cell>
          <cell r="AN2204">
            <v>65</v>
          </cell>
          <cell r="AO2204">
            <v>75</v>
          </cell>
          <cell r="AP2204">
            <v>70</v>
          </cell>
          <cell r="AQ2204">
            <v>91</v>
          </cell>
          <cell r="AR2204">
            <v>59</v>
          </cell>
          <cell r="AS2204">
            <v>98</v>
          </cell>
          <cell r="AT2204">
            <v>77</v>
          </cell>
          <cell r="AU2204">
            <v>90</v>
          </cell>
          <cell r="AV2204">
            <v>66</v>
          </cell>
          <cell r="AW2204">
            <v>92</v>
          </cell>
          <cell r="AX2204">
            <v>64</v>
          </cell>
          <cell r="AY2204">
            <v>91</v>
          </cell>
          <cell r="AZ2204">
            <v>59</v>
          </cell>
        </row>
        <row r="2205">
          <cell r="B2205">
            <v>36763</v>
          </cell>
          <cell r="C2205">
            <v>68</v>
          </cell>
          <cell r="D2205">
            <v>55</v>
          </cell>
          <cell r="E2205">
            <v>77</v>
          </cell>
          <cell r="F2205">
            <v>44</v>
          </cell>
          <cell r="G2205">
            <v>70</v>
          </cell>
          <cell r="H2205">
            <v>49</v>
          </cell>
          <cell r="I2205">
            <v>73</v>
          </cell>
          <cell r="J2205">
            <v>53</v>
          </cell>
          <cell r="K2205">
            <v>74</v>
          </cell>
          <cell r="L2205">
            <v>45</v>
          </cell>
          <cell r="M2205">
            <v>75</v>
          </cell>
          <cell r="N2205">
            <v>43</v>
          </cell>
          <cell r="O2205">
            <v>86</v>
          </cell>
          <cell r="P2205">
            <v>55</v>
          </cell>
          <cell r="Q2205">
            <v>89</v>
          </cell>
          <cell r="R2205">
            <v>55</v>
          </cell>
          <cell r="S2205">
            <v>90</v>
          </cell>
          <cell r="T2205">
            <v>60</v>
          </cell>
          <cell r="U2205">
            <v>82</v>
          </cell>
          <cell r="V2205">
            <v>51</v>
          </cell>
          <cell r="W2205">
            <v>83</v>
          </cell>
          <cell r="X2205">
            <v>49</v>
          </cell>
          <cell r="Y2205">
            <v>89</v>
          </cell>
          <cell r="Z2205">
            <v>61</v>
          </cell>
          <cell r="AA2205">
            <v>88</v>
          </cell>
          <cell r="AB2205">
            <v>60</v>
          </cell>
          <cell r="AC2205">
            <v>82</v>
          </cell>
          <cell r="AD2205">
            <v>57</v>
          </cell>
          <cell r="AE2205">
            <v>93</v>
          </cell>
          <cell r="AF2205">
            <v>58</v>
          </cell>
          <cell r="AG2205">
            <v>71</v>
          </cell>
          <cell r="AH2205">
            <v>54</v>
          </cell>
          <cell r="AI2205">
            <v>80</v>
          </cell>
          <cell r="AJ2205">
            <v>56</v>
          </cell>
          <cell r="AK2205">
            <v>98</v>
          </cell>
          <cell r="AL2205">
            <v>68</v>
          </cell>
          <cell r="AM2205">
            <v>79</v>
          </cell>
          <cell r="AN2205">
            <v>64</v>
          </cell>
          <cell r="AO2205">
            <v>73</v>
          </cell>
          <cell r="AP2205">
            <v>69</v>
          </cell>
          <cell r="AQ2205">
            <v>93</v>
          </cell>
          <cell r="AR2205">
            <v>58</v>
          </cell>
          <cell r="AS2205">
            <v>96</v>
          </cell>
          <cell r="AT2205">
            <v>81</v>
          </cell>
          <cell r="AU2205">
            <v>87</v>
          </cell>
          <cell r="AV2205">
            <v>65</v>
          </cell>
          <cell r="AW2205">
            <v>91</v>
          </cell>
          <cell r="AX2205">
            <v>61</v>
          </cell>
          <cell r="AY2205">
            <v>89</v>
          </cell>
          <cell r="AZ2205">
            <v>55</v>
          </cell>
        </row>
        <row r="2206">
          <cell r="B2206">
            <v>36764</v>
          </cell>
          <cell r="C2206">
            <v>68</v>
          </cell>
          <cell r="D2206">
            <v>55</v>
          </cell>
          <cell r="E2206">
            <v>77</v>
          </cell>
          <cell r="F2206">
            <v>44</v>
          </cell>
          <cell r="G2206">
            <v>70</v>
          </cell>
          <cell r="H2206">
            <v>49</v>
          </cell>
          <cell r="I2206">
            <v>73</v>
          </cell>
          <cell r="J2206">
            <v>53</v>
          </cell>
          <cell r="K2206">
            <v>74</v>
          </cell>
          <cell r="L2206">
            <v>45</v>
          </cell>
          <cell r="M2206">
            <v>75</v>
          </cell>
          <cell r="N2206">
            <v>43</v>
          </cell>
          <cell r="O2206">
            <v>86</v>
          </cell>
          <cell r="P2206">
            <v>55</v>
          </cell>
          <cell r="Q2206">
            <v>89</v>
          </cell>
          <cell r="R2206">
            <v>55</v>
          </cell>
          <cell r="S2206">
            <v>90</v>
          </cell>
          <cell r="T2206">
            <v>60</v>
          </cell>
          <cell r="U2206">
            <v>82</v>
          </cell>
          <cell r="V2206">
            <v>51</v>
          </cell>
          <cell r="W2206">
            <v>83</v>
          </cell>
          <cell r="X2206">
            <v>49</v>
          </cell>
          <cell r="Y2206">
            <v>89</v>
          </cell>
          <cell r="Z2206">
            <v>61</v>
          </cell>
          <cell r="AA2206">
            <v>88</v>
          </cell>
          <cell r="AB2206">
            <v>60</v>
          </cell>
          <cell r="AC2206">
            <v>82</v>
          </cell>
          <cell r="AD2206">
            <v>57</v>
          </cell>
          <cell r="AE2206">
            <v>93</v>
          </cell>
          <cell r="AF2206">
            <v>58</v>
          </cell>
          <cell r="AG2206">
            <v>71</v>
          </cell>
          <cell r="AH2206">
            <v>54</v>
          </cell>
          <cell r="AI2206">
            <v>80</v>
          </cell>
          <cell r="AJ2206">
            <v>56</v>
          </cell>
          <cell r="AK2206">
            <v>98</v>
          </cell>
          <cell r="AL2206">
            <v>68</v>
          </cell>
          <cell r="AM2206">
            <v>79</v>
          </cell>
          <cell r="AN2206">
            <v>64</v>
          </cell>
          <cell r="AO2206">
            <v>73</v>
          </cell>
          <cell r="AP2206">
            <v>69</v>
          </cell>
          <cell r="AQ2206">
            <v>93</v>
          </cell>
          <cell r="AR2206">
            <v>58</v>
          </cell>
          <cell r="AS2206">
            <v>96</v>
          </cell>
          <cell r="AT2206">
            <v>81</v>
          </cell>
          <cell r="AU2206">
            <v>87</v>
          </cell>
          <cell r="AV2206">
            <v>65</v>
          </cell>
          <cell r="AW2206">
            <v>91</v>
          </cell>
          <cell r="AX2206">
            <v>61</v>
          </cell>
          <cell r="AY2206">
            <v>89</v>
          </cell>
          <cell r="AZ2206">
            <v>55</v>
          </cell>
        </row>
        <row r="2207">
          <cell r="B2207">
            <v>36765</v>
          </cell>
          <cell r="C2207">
            <v>68</v>
          </cell>
          <cell r="D2207">
            <v>55</v>
          </cell>
          <cell r="E2207">
            <v>77</v>
          </cell>
          <cell r="F2207">
            <v>44</v>
          </cell>
          <cell r="G2207">
            <v>70</v>
          </cell>
          <cell r="H2207">
            <v>49</v>
          </cell>
          <cell r="I2207">
            <v>73</v>
          </cell>
          <cell r="J2207">
            <v>53</v>
          </cell>
          <cell r="K2207">
            <v>74</v>
          </cell>
          <cell r="L2207">
            <v>45</v>
          </cell>
          <cell r="M2207">
            <v>75</v>
          </cell>
          <cell r="N2207">
            <v>43</v>
          </cell>
          <cell r="O2207">
            <v>86</v>
          </cell>
          <cell r="P2207">
            <v>55</v>
          </cell>
          <cell r="Q2207">
            <v>89</v>
          </cell>
          <cell r="R2207">
            <v>55</v>
          </cell>
          <cell r="S2207">
            <v>90</v>
          </cell>
          <cell r="T2207">
            <v>60</v>
          </cell>
          <cell r="U2207">
            <v>82</v>
          </cell>
          <cell r="V2207">
            <v>51</v>
          </cell>
          <cell r="W2207">
            <v>83</v>
          </cell>
          <cell r="X2207">
            <v>49</v>
          </cell>
          <cell r="Y2207">
            <v>89</v>
          </cell>
          <cell r="Z2207">
            <v>61</v>
          </cell>
          <cell r="AA2207">
            <v>88</v>
          </cell>
          <cell r="AB2207">
            <v>60</v>
          </cell>
          <cell r="AC2207">
            <v>82</v>
          </cell>
          <cell r="AD2207">
            <v>57</v>
          </cell>
          <cell r="AE2207">
            <v>93</v>
          </cell>
          <cell r="AF2207">
            <v>58</v>
          </cell>
          <cell r="AG2207">
            <v>71</v>
          </cell>
          <cell r="AH2207">
            <v>54</v>
          </cell>
          <cell r="AI2207">
            <v>80</v>
          </cell>
          <cell r="AJ2207">
            <v>56</v>
          </cell>
          <cell r="AK2207">
            <v>98</v>
          </cell>
          <cell r="AL2207">
            <v>68</v>
          </cell>
          <cell r="AM2207">
            <v>79</v>
          </cell>
          <cell r="AN2207">
            <v>64</v>
          </cell>
          <cell r="AO2207">
            <v>73</v>
          </cell>
          <cell r="AP2207">
            <v>69</v>
          </cell>
          <cell r="AQ2207">
            <v>93</v>
          </cell>
          <cell r="AR2207">
            <v>58</v>
          </cell>
          <cell r="AS2207">
            <v>96</v>
          </cell>
          <cell r="AT2207">
            <v>81</v>
          </cell>
          <cell r="AU2207">
            <v>87</v>
          </cell>
          <cell r="AV2207">
            <v>65</v>
          </cell>
          <cell r="AW2207">
            <v>91</v>
          </cell>
          <cell r="AX2207">
            <v>61</v>
          </cell>
          <cell r="AY2207">
            <v>89</v>
          </cell>
          <cell r="AZ2207">
            <v>55</v>
          </cell>
        </row>
        <row r="2208">
          <cell r="B2208">
            <v>36766</v>
          </cell>
          <cell r="C2208">
            <v>75</v>
          </cell>
          <cell r="D2208">
            <v>50</v>
          </cell>
          <cell r="E2208">
            <v>78</v>
          </cell>
          <cell r="F2208">
            <v>41</v>
          </cell>
          <cell r="G2208">
            <v>74</v>
          </cell>
          <cell r="H2208">
            <v>40</v>
          </cell>
          <cell r="I2208">
            <v>81</v>
          </cell>
          <cell r="J2208">
            <v>50</v>
          </cell>
          <cell r="K2208">
            <v>82</v>
          </cell>
          <cell r="L2208">
            <v>46</v>
          </cell>
          <cell r="M2208">
            <v>80</v>
          </cell>
          <cell r="N2208">
            <v>44</v>
          </cell>
          <cell r="O2208">
            <v>93</v>
          </cell>
          <cell r="P2208">
            <v>49</v>
          </cell>
          <cell r="Q2208">
            <v>84</v>
          </cell>
          <cell r="R2208">
            <v>50</v>
          </cell>
          <cell r="S2208">
            <v>86</v>
          </cell>
          <cell r="T2208">
            <v>53</v>
          </cell>
          <cell r="U2208">
            <v>75</v>
          </cell>
          <cell r="V2208">
            <v>46</v>
          </cell>
          <cell r="W2208">
            <v>74</v>
          </cell>
          <cell r="X2208">
            <v>41</v>
          </cell>
          <cell r="Y2208">
            <v>73</v>
          </cell>
          <cell r="Z2208">
            <v>52</v>
          </cell>
          <cell r="AA2208">
            <v>78</v>
          </cell>
          <cell r="AB2208">
            <v>53</v>
          </cell>
          <cell r="AC2208">
            <v>81</v>
          </cell>
          <cell r="AD2208">
            <v>58</v>
          </cell>
          <cell r="AE2208">
            <v>89</v>
          </cell>
          <cell r="AF2208">
            <v>58</v>
          </cell>
          <cell r="AG2208">
            <v>75</v>
          </cell>
          <cell r="AH2208">
            <v>55</v>
          </cell>
          <cell r="AI2208">
            <v>76</v>
          </cell>
          <cell r="AJ2208">
            <v>66</v>
          </cell>
          <cell r="AK2208">
            <v>96</v>
          </cell>
          <cell r="AL2208">
            <v>68</v>
          </cell>
          <cell r="AM2208">
            <v>72</v>
          </cell>
          <cell r="AN2208">
            <v>64</v>
          </cell>
          <cell r="AO2208">
            <v>71</v>
          </cell>
          <cell r="AP2208">
            <v>68</v>
          </cell>
          <cell r="AQ2208">
            <v>91</v>
          </cell>
          <cell r="AR2208">
            <v>57</v>
          </cell>
          <cell r="AS2208">
            <v>90</v>
          </cell>
          <cell r="AT2208">
            <v>77</v>
          </cell>
          <cell r="AU2208">
            <v>90</v>
          </cell>
          <cell r="AV2208">
            <v>66</v>
          </cell>
          <cell r="AW2208">
            <v>88</v>
          </cell>
          <cell r="AX2208">
            <v>65</v>
          </cell>
          <cell r="AY2208">
            <v>88</v>
          </cell>
          <cell r="AZ2208">
            <v>58</v>
          </cell>
        </row>
        <row r="2209">
          <cell r="B2209">
            <v>36767</v>
          </cell>
          <cell r="C2209">
            <v>67</v>
          </cell>
          <cell r="D2209">
            <v>52</v>
          </cell>
          <cell r="E2209">
            <v>82</v>
          </cell>
          <cell r="F2209">
            <v>43</v>
          </cell>
          <cell r="G2209">
            <v>76</v>
          </cell>
          <cell r="H2209">
            <v>47</v>
          </cell>
          <cell r="I2209">
            <v>79</v>
          </cell>
          <cell r="J2209">
            <v>56</v>
          </cell>
          <cell r="K2209">
            <v>82</v>
          </cell>
          <cell r="L2209">
            <v>49</v>
          </cell>
          <cell r="M2209">
            <v>88</v>
          </cell>
          <cell r="N2209">
            <v>45</v>
          </cell>
          <cell r="O2209">
            <v>93</v>
          </cell>
          <cell r="P2209">
            <v>51</v>
          </cell>
          <cell r="Q2209">
            <v>84</v>
          </cell>
          <cell r="R2209">
            <v>50</v>
          </cell>
          <cell r="S2209">
            <v>86</v>
          </cell>
          <cell r="T2209">
            <v>53</v>
          </cell>
          <cell r="U2209">
            <v>75</v>
          </cell>
          <cell r="V2209">
            <v>46</v>
          </cell>
          <cell r="W2209">
            <v>74</v>
          </cell>
          <cell r="X2209">
            <v>41</v>
          </cell>
          <cell r="Y2209">
            <v>73</v>
          </cell>
          <cell r="Z2209">
            <v>52</v>
          </cell>
          <cell r="AA2209">
            <v>91</v>
          </cell>
          <cell r="AB2209">
            <v>46</v>
          </cell>
          <cell r="AC2209">
            <v>81</v>
          </cell>
          <cell r="AD2209">
            <v>58</v>
          </cell>
          <cell r="AE2209">
            <v>66</v>
          </cell>
          <cell r="AF2209">
            <v>57</v>
          </cell>
          <cell r="AG2209">
            <v>63</v>
          </cell>
          <cell r="AH2209">
            <v>56</v>
          </cell>
          <cell r="AI2209">
            <v>71</v>
          </cell>
          <cell r="AJ2209">
            <v>65</v>
          </cell>
          <cell r="AK2209">
            <v>82</v>
          </cell>
          <cell r="AL2209">
            <v>65</v>
          </cell>
          <cell r="AM2209">
            <v>68</v>
          </cell>
          <cell r="AN2209">
            <v>64</v>
          </cell>
          <cell r="AO2209">
            <v>69</v>
          </cell>
          <cell r="AP2209">
            <v>66</v>
          </cell>
          <cell r="AQ2209">
            <v>91</v>
          </cell>
          <cell r="AR2209">
            <v>57</v>
          </cell>
          <cell r="AS2209">
            <v>82</v>
          </cell>
          <cell r="AT2209">
            <v>67</v>
          </cell>
          <cell r="AU2209">
            <v>90</v>
          </cell>
          <cell r="AV2209">
            <v>66</v>
          </cell>
          <cell r="AW2209">
            <v>88</v>
          </cell>
          <cell r="AX2209">
            <v>65</v>
          </cell>
          <cell r="AY2209">
            <v>85</v>
          </cell>
          <cell r="AZ2209">
            <v>59</v>
          </cell>
        </row>
        <row r="2210">
          <cell r="B2210">
            <v>36768</v>
          </cell>
          <cell r="C2210">
            <v>69</v>
          </cell>
          <cell r="D2210">
            <v>56</v>
          </cell>
          <cell r="E2210">
            <v>80</v>
          </cell>
          <cell r="F2210">
            <v>52</v>
          </cell>
          <cell r="G2210">
            <v>77</v>
          </cell>
          <cell r="H2210">
            <v>58</v>
          </cell>
          <cell r="I2210">
            <v>77</v>
          </cell>
          <cell r="J2210">
            <v>62</v>
          </cell>
          <cell r="K2210">
            <v>77</v>
          </cell>
          <cell r="L2210">
            <v>62</v>
          </cell>
          <cell r="M2210">
            <v>71</v>
          </cell>
          <cell r="N2210">
            <v>54</v>
          </cell>
          <cell r="O2210">
            <v>89</v>
          </cell>
          <cell r="P2210">
            <v>56</v>
          </cell>
          <cell r="Q2210">
            <v>83</v>
          </cell>
          <cell r="R2210">
            <v>57</v>
          </cell>
          <cell r="S2210">
            <v>78</v>
          </cell>
          <cell r="T2210">
            <v>66</v>
          </cell>
          <cell r="U2210">
            <v>76</v>
          </cell>
          <cell r="V2210">
            <v>46</v>
          </cell>
          <cell r="W2210">
            <v>71</v>
          </cell>
          <cell r="X2210">
            <v>48</v>
          </cell>
          <cell r="Y2210">
            <v>66</v>
          </cell>
          <cell r="Z2210">
            <v>58</v>
          </cell>
          <cell r="AA2210">
            <v>82</v>
          </cell>
          <cell r="AB2210">
            <v>65</v>
          </cell>
          <cell r="AC2210">
            <v>84</v>
          </cell>
          <cell r="AD2210">
            <v>59</v>
          </cell>
          <cell r="AE2210">
            <v>68</v>
          </cell>
          <cell r="AF2210">
            <v>60</v>
          </cell>
          <cell r="AG2210">
            <v>70</v>
          </cell>
          <cell r="AH2210">
            <v>58</v>
          </cell>
          <cell r="AI2210">
            <v>72</v>
          </cell>
          <cell r="AJ2210">
            <v>61</v>
          </cell>
          <cell r="AK2210">
            <v>84</v>
          </cell>
          <cell r="AL2210">
            <v>60</v>
          </cell>
          <cell r="AM2210">
            <v>76</v>
          </cell>
          <cell r="AN2210">
            <v>65</v>
          </cell>
          <cell r="AO2210">
            <v>72</v>
          </cell>
          <cell r="AP2210">
            <v>65</v>
          </cell>
          <cell r="AQ2210">
            <v>75</v>
          </cell>
          <cell r="AR2210">
            <v>64</v>
          </cell>
          <cell r="AS2210">
            <v>89</v>
          </cell>
          <cell r="AT2210">
            <v>67</v>
          </cell>
          <cell r="AU2210">
            <v>75</v>
          </cell>
          <cell r="AV2210">
            <v>69</v>
          </cell>
          <cell r="AW2210">
            <v>76</v>
          </cell>
          <cell r="AX2210">
            <v>60</v>
          </cell>
          <cell r="AY2210">
            <v>82</v>
          </cell>
          <cell r="AZ2210">
            <v>57</v>
          </cell>
        </row>
        <row r="2211">
          <cell r="B2211">
            <v>36769</v>
          </cell>
          <cell r="C2211">
            <v>65</v>
          </cell>
          <cell r="D2211">
            <v>55</v>
          </cell>
          <cell r="E2211">
            <v>78</v>
          </cell>
          <cell r="F2211">
            <v>49</v>
          </cell>
          <cell r="G2211">
            <v>75</v>
          </cell>
          <cell r="H2211">
            <v>47</v>
          </cell>
          <cell r="I2211">
            <v>68</v>
          </cell>
          <cell r="J2211">
            <v>61</v>
          </cell>
          <cell r="K2211">
            <v>69</v>
          </cell>
          <cell r="L2211">
            <v>58</v>
          </cell>
          <cell r="M2211">
            <v>69</v>
          </cell>
          <cell r="N2211">
            <v>54</v>
          </cell>
          <cell r="O2211">
            <v>80</v>
          </cell>
          <cell r="P2211">
            <v>56</v>
          </cell>
          <cell r="Q2211">
            <v>80</v>
          </cell>
          <cell r="R2211">
            <v>57</v>
          </cell>
          <cell r="S2211">
            <v>75</v>
          </cell>
          <cell r="T2211">
            <v>51</v>
          </cell>
          <cell r="U2211">
            <v>82</v>
          </cell>
          <cell r="V2211">
            <v>43</v>
          </cell>
          <cell r="W2211">
            <v>80</v>
          </cell>
          <cell r="X2211">
            <v>39</v>
          </cell>
          <cell r="Y2211">
            <v>78</v>
          </cell>
          <cell r="Z2211">
            <v>43</v>
          </cell>
          <cell r="AA2211">
            <v>80</v>
          </cell>
          <cell r="AB2211">
            <v>50</v>
          </cell>
          <cell r="AC2211">
            <v>72</v>
          </cell>
          <cell r="AD2211">
            <v>48</v>
          </cell>
          <cell r="AE2211">
            <v>77</v>
          </cell>
          <cell r="AF2211">
            <v>59</v>
          </cell>
          <cell r="AG2211">
            <v>67</v>
          </cell>
          <cell r="AH2211">
            <v>58</v>
          </cell>
          <cell r="AI2211">
            <v>74</v>
          </cell>
          <cell r="AJ2211">
            <v>61</v>
          </cell>
          <cell r="AK2211">
            <v>81</v>
          </cell>
          <cell r="AL2211">
            <v>61</v>
          </cell>
          <cell r="AM2211">
            <v>76</v>
          </cell>
          <cell r="AN2211">
            <v>66</v>
          </cell>
          <cell r="AO2211">
            <v>75</v>
          </cell>
          <cell r="AP2211">
            <v>66</v>
          </cell>
          <cell r="AQ2211">
            <v>81</v>
          </cell>
          <cell r="AR2211">
            <v>61</v>
          </cell>
          <cell r="AS2211">
            <v>89</v>
          </cell>
          <cell r="AT2211">
            <v>67</v>
          </cell>
          <cell r="AU2211">
            <v>73</v>
          </cell>
          <cell r="AV2211">
            <v>60</v>
          </cell>
          <cell r="AW2211">
            <v>79</v>
          </cell>
          <cell r="AX2211">
            <v>59</v>
          </cell>
          <cell r="AY2211">
            <v>66</v>
          </cell>
          <cell r="AZ2211">
            <v>53</v>
          </cell>
        </row>
        <row r="2212">
          <cell r="B2212">
            <v>36770</v>
          </cell>
          <cell r="C2212">
            <v>65</v>
          </cell>
          <cell r="D2212">
            <v>55</v>
          </cell>
          <cell r="E2212">
            <v>78</v>
          </cell>
          <cell r="F2212">
            <v>49</v>
          </cell>
          <cell r="G2212">
            <v>75</v>
          </cell>
          <cell r="H2212">
            <v>47</v>
          </cell>
          <cell r="I2212">
            <v>68</v>
          </cell>
          <cell r="J2212">
            <v>61</v>
          </cell>
          <cell r="K2212">
            <v>69</v>
          </cell>
          <cell r="L2212">
            <v>58</v>
          </cell>
          <cell r="M2212">
            <v>69</v>
          </cell>
          <cell r="N2212">
            <v>54</v>
          </cell>
          <cell r="O2212">
            <v>80</v>
          </cell>
          <cell r="P2212">
            <v>56</v>
          </cell>
          <cell r="Q2212">
            <v>80</v>
          </cell>
          <cell r="R2212">
            <v>57</v>
          </cell>
          <cell r="S2212">
            <v>75</v>
          </cell>
          <cell r="T2212">
            <v>51</v>
          </cell>
          <cell r="U2212">
            <v>82</v>
          </cell>
          <cell r="V2212">
            <v>43</v>
          </cell>
          <cell r="W2212">
            <v>80</v>
          </cell>
          <cell r="X2212">
            <v>39</v>
          </cell>
          <cell r="Y2212">
            <v>78</v>
          </cell>
          <cell r="Z2212">
            <v>43</v>
          </cell>
          <cell r="AA2212">
            <v>80</v>
          </cell>
          <cell r="AB2212">
            <v>50</v>
          </cell>
          <cell r="AC2212">
            <v>72</v>
          </cell>
          <cell r="AD2212">
            <v>48</v>
          </cell>
          <cell r="AE2212">
            <v>77</v>
          </cell>
          <cell r="AF2212">
            <v>59</v>
          </cell>
          <cell r="AG2212">
            <v>67</v>
          </cell>
          <cell r="AH2212">
            <v>58</v>
          </cell>
          <cell r="AI2212">
            <v>74</v>
          </cell>
          <cell r="AJ2212">
            <v>61</v>
          </cell>
          <cell r="AK2212">
            <v>81</v>
          </cell>
          <cell r="AL2212">
            <v>61</v>
          </cell>
          <cell r="AM2212">
            <v>76</v>
          </cell>
          <cell r="AN2212">
            <v>66</v>
          </cell>
          <cell r="AO2212">
            <v>75</v>
          </cell>
          <cell r="AP2212">
            <v>66</v>
          </cell>
          <cell r="AQ2212">
            <v>81</v>
          </cell>
          <cell r="AR2212">
            <v>61</v>
          </cell>
          <cell r="AS2212">
            <v>89</v>
          </cell>
          <cell r="AT2212">
            <v>67</v>
          </cell>
          <cell r="AU2212">
            <v>73</v>
          </cell>
          <cell r="AV2212">
            <v>60</v>
          </cell>
          <cell r="AW2212">
            <v>79</v>
          </cell>
          <cell r="AX2212">
            <v>59</v>
          </cell>
          <cell r="AY2212">
            <v>66</v>
          </cell>
          <cell r="AZ2212">
            <v>53</v>
          </cell>
        </row>
        <row r="2213">
          <cell r="B2213">
            <v>36771</v>
          </cell>
          <cell r="C2213">
            <v>51</v>
          </cell>
          <cell r="D2213">
            <v>66</v>
          </cell>
          <cell r="E2213">
            <v>36</v>
          </cell>
          <cell r="F2213">
            <v>69</v>
          </cell>
          <cell r="G2213">
            <v>43</v>
          </cell>
          <cell r="H2213">
            <v>52</v>
          </cell>
          <cell r="I2213">
            <v>54</v>
          </cell>
          <cell r="J2213">
            <v>62</v>
          </cell>
          <cell r="K2213">
            <v>52</v>
          </cell>
          <cell r="L2213">
            <v>64</v>
          </cell>
          <cell r="M2213">
            <v>51</v>
          </cell>
          <cell r="N2213">
            <v>65</v>
          </cell>
          <cell r="O2213">
            <v>48</v>
          </cell>
          <cell r="P2213">
            <v>67</v>
          </cell>
          <cell r="Q2213">
            <v>44</v>
          </cell>
          <cell r="R2213">
            <v>65</v>
          </cell>
          <cell r="S2213">
            <v>40</v>
          </cell>
          <cell r="T2213">
            <v>66</v>
          </cell>
          <cell r="U2213">
            <v>40</v>
          </cell>
          <cell r="V2213">
            <v>71</v>
          </cell>
          <cell r="W2213">
            <v>44</v>
          </cell>
          <cell r="X2213">
            <v>74</v>
          </cell>
          <cell r="Y2213">
            <v>51</v>
          </cell>
          <cell r="Z2213">
            <v>82</v>
          </cell>
          <cell r="AA2213">
            <v>42</v>
          </cell>
          <cell r="AB2213">
            <v>78</v>
          </cell>
          <cell r="AC2213">
            <v>50</v>
          </cell>
          <cell r="AD2213">
            <v>78</v>
          </cell>
          <cell r="AE2213">
            <v>56</v>
          </cell>
          <cell r="AF2213">
            <v>74</v>
          </cell>
          <cell r="AG2213">
            <v>56</v>
          </cell>
          <cell r="AH2213">
            <v>70</v>
          </cell>
          <cell r="AI2213">
            <v>52</v>
          </cell>
          <cell r="AJ2213">
            <v>73</v>
          </cell>
          <cell r="AK2213">
            <v>61</v>
          </cell>
          <cell r="AL2213">
            <v>76</v>
          </cell>
          <cell r="AM2213">
            <v>63</v>
          </cell>
          <cell r="AN2213">
            <v>76</v>
          </cell>
          <cell r="AO2213">
            <v>64</v>
          </cell>
          <cell r="AP2213">
            <v>75</v>
          </cell>
          <cell r="AQ2213">
            <v>45</v>
          </cell>
          <cell r="AR2213">
            <v>64</v>
          </cell>
          <cell r="AS2213">
            <v>69</v>
          </cell>
          <cell r="AT2213">
            <v>86</v>
          </cell>
          <cell r="AU2213">
            <v>50</v>
          </cell>
          <cell r="AV2213">
            <v>80</v>
          </cell>
          <cell r="AW2213">
            <v>61</v>
          </cell>
          <cell r="AX2213">
            <v>86</v>
          </cell>
          <cell r="AY2213">
            <v>56</v>
          </cell>
          <cell r="AZ2213">
            <v>82</v>
          </cell>
        </row>
        <row r="2214">
          <cell r="B2214">
            <v>36772</v>
          </cell>
          <cell r="C2214">
            <v>51</v>
          </cell>
          <cell r="D2214">
            <v>66</v>
          </cell>
          <cell r="E2214">
            <v>36</v>
          </cell>
          <cell r="F2214">
            <v>69</v>
          </cell>
          <cell r="G2214">
            <v>43</v>
          </cell>
          <cell r="H2214">
            <v>52</v>
          </cell>
          <cell r="I2214">
            <v>54</v>
          </cell>
          <cell r="J2214">
            <v>62</v>
          </cell>
          <cell r="K2214">
            <v>52</v>
          </cell>
          <cell r="L2214">
            <v>64</v>
          </cell>
          <cell r="M2214">
            <v>51</v>
          </cell>
          <cell r="N2214">
            <v>65</v>
          </cell>
          <cell r="O2214">
            <v>48</v>
          </cell>
          <cell r="P2214">
            <v>67</v>
          </cell>
          <cell r="Q2214">
            <v>44</v>
          </cell>
          <cell r="R2214">
            <v>65</v>
          </cell>
          <cell r="S2214">
            <v>40</v>
          </cell>
          <cell r="T2214">
            <v>66</v>
          </cell>
          <cell r="U2214">
            <v>40</v>
          </cell>
          <cell r="V2214">
            <v>71</v>
          </cell>
          <cell r="W2214">
            <v>44</v>
          </cell>
          <cell r="X2214">
            <v>74</v>
          </cell>
          <cell r="Y2214">
            <v>51</v>
          </cell>
          <cell r="Z2214">
            <v>82</v>
          </cell>
          <cell r="AA2214">
            <v>42</v>
          </cell>
          <cell r="AB2214">
            <v>78</v>
          </cell>
          <cell r="AC2214">
            <v>50</v>
          </cell>
          <cell r="AD2214">
            <v>78</v>
          </cell>
          <cell r="AE2214">
            <v>56</v>
          </cell>
          <cell r="AF2214">
            <v>74</v>
          </cell>
          <cell r="AG2214">
            <v>56</v>
          </cell>
          <cell r="AH2214">
            <v>70</v>
          </cell>
          <cell r="AI2214">
            <v>52</v>
          </cell>
          <cell r="AJ2214">
            <v>73</v>
          </cell>
          <cell r="AK2214">
            <v>61</v>
          </cell>
          <cell r="AL2214">
            <v>76</v>
          </cell>
          <cell r="AM2214">
            <v>63</v>
          </cell>
          <cell r="AN2214">
            <v>76</v>
          </cell>
          <cell r="AO2214">
            <v>64</v>
          </cell>
          <cell r="AP2214">
            <v>75</v>
          </cell>
          <cell r="AQ2214">
            <v>45</v>
          </cell>
          <cell r="AR2214">
            <v>64</v>
          </cell>
          <cell r="AS2214">
            <v>69</v>
          </cell>
          <cell r="AT2214">
            <v>86</v>
          </cell>
          <cell r="AU2214">
            <v>50</v>
          </cell>
          <cell r="AV2214">
            <v>80</v>
          </cell>
          <cell r="AW2214">
            <v>61</v>
          </cell>
          <cell r="AX2214">
            <v>86</v>
          </cell>
          <cell r="AY2214">
            <v>56</v>
          </cell>
          <cell r="AZ2214">
            <v>82</v>
          </cell>
        </row>
        <row r="2215">
          <cell r="B2215">
            <v>36773</v>
          </cell>
          <cell r="C2215">
            <v>69</v>
          </cell>
          <cell r="D2215">
            <v>50</v>
          </cell>
          <cell r="E2215">
            <v>71</v>
          </cell>
          <cell r="F2215">
            <v>50</v>
          </cell>
          <cell r="G2215">
            <v>61</v>
          </cell>
          <cell r="H2215">
            <v>49</v>
          </cell>
          <cell r="I2215">
            <v>71</v>
          </cell>
          <cell r="J2215">
            <v>50</v>
          </cell>
          <cell r="K2215">
            <v>70</v>
          </cell>
          <cell r="L2215">
            <v>43</v>
          </cell>
          <cell r="M2215">
            <v>71</v>
          </cell>
          <cell r="N2215">
            <v>48</v>
          </cell>
          <cell r="O2215">
            <v>70</v>
          </cell>
          <cell r="P2215">
            <v>47</v>
          </cell>
          <cell r="Q2215">
            <v>73</v>
          </cell>
          <cell r="R2215">
            <v>48</v>
          </cell>
          <cell r="S2215">
            <v>84</v>
          </cell>
          <cell r="T2215">
            <v>44</v>
          </cell>
          <cell r="U2215">
            <v>71</v>
          </cell>
          <cell r="V2215">
            <v>47</v>
          </cell>
          <cell r="W2215">
            <v>69</v>
          </cell>
          <cell r="X2215">
            <v>43</v>
          </cell>
          <cell r="Y2215">
            <v>75</v>
          </cell>
          <cell r="Z2215">
            <v>57</v>
          </cell>
          <cell r="AA2215">
            <v>88</v>
          </cell>
          <cell r="AB2215">
            <v>45</v>
          </cell>
          <cell r="AC2215">
            <v>85</v>
          </cell>
          <cell r="AD2215">
            <v>50</v>
          </cell>
          <cell r="AE2215">
            <v>77</v>
          </cell>
          <cell r="AF2215">
            <v>50</v>
          </cell>
          <cell r="AG2215">
            <v>68</v>
          </cell>
          <cell r="AH2215">
            <v>57</v>
          </cell>
          <cell r="AI2215">
            <v>73</v>
          </cell>
          <cell r="AJ2215">
            <v>52</v>
          </cell>
          <cell r="AK2215">
            <v>79</v>
          </cell>
          <cell r="AL2215">
            <v>58</v>
          </cell>
          <cell r="AM2215">
            <v>77</v>
          </cell>
          <cell r="AN2215">
            <v>61</v>
          </cell>
          <cell r="AO2215">
            <v>74</v>
          </cell>
          <cell r="AP2215">
            <v>62</v>
          </cell>
          <cell r="AQ2215">
            <v>73</v>
          </cell>
          <cell r="AR2215">
            <v>43</v>
          </cell>
          <cell r="AS2215">
            <v>96</v>
          </cell>
          <cell r="AT2215">
            <v>71</v>
          </cell>
          <cell r="AU2215">
            <v>89</v>
          </cell>
          <cell r="AV2215">
            <v>58</v>
          </cell>
          <cell r="AW2215">
            <v>91</v>
          </cell>
          <cell r="AX2215">
            <v>61</v>
          </cell>
          <cell r="AY2215">
            <v>91</v>
          </cell>
          <cell r="AZ2215">
            <v>54</v>
          </cell>
        </row>
        <row r="2216">
          <cell r="B2216">
            <v>36774</v>
          </cell>
          <cell r="C2216">
            <v>62</v>
          </cell>
          <cell r="D2216">
            <v>49</v>
          </cell>
          <cell r="E2216">
            <v>76</v>
          </cell>
          <cell r="F2216">
            <v>46</v>
          </cell>
          <cell r="G2216">
            <v>63</v>
          </cell>
          <cell r="H2216">
            <v>41</v>
          </cell>
          <cell r="I2216">
            <v>69</v>
          </cell>
          <cell r="J2216">
            <v>50</v>
          </cell>
          <cell r="K2216">
            <v>72</v>
          </cell>
          <cell r="L2216">
            <v>49</v>
          </cell>
          <cell r="M2216">
            <v>73</v>
          </cell>
          <cell r="N2216">
            <v>45</v>
          </cell>
          <cell r="O2216">
            <v>71</v>
          </cell>
          <cell r="P2216">
            <v>47</v>
          </cell>
          <cell r="Q2216">
            <v>64</v>
          </cell>
          <cell r="R2216">
            <v>49</v>
          </cell>
          <cell r="S2216">
            <v>69</v>
          </cell>
          <cell r="T2216">
            <v>49</v>
          </cell>
          <cell r="U2216">
            <v>70</v>
          </cell>
          <cell r="V2216">
            <v>55</v>
          </cell>
          <cell r="W2216">
            <v>70</v>
          </cell>
          <cell r="X2216">
            <v>51</v>
          </cell>
          <cell r="Y2216">
            <v>79</v>
          </cell>
          <cell r="Z2216">
            <v>61</v>
          </cell>
          <cell r="AA2216">
            <v>91</v>
          </cell>
          <cell r="AB2216">
            <v>49</v>
          </cell>
          <cell r="AC2216">
            <v>90</v>
          </cell>
          <cell r="AD2216">
            <v>57</v>
          </cell>
          <cell r="AE2216">
            <v>81</v>
          </cell>
          <cell r="AF2216">
            <v>53</v>
          </cell>
          <cell r="AG2216">
            <v>76</v>
          </cell>
          <cell r="AH2216">
            <v>51</v>
          </cell>
          <cell r="AI2216">
            <v>80</v>
          </cell>
          <cell r="AJ2216">
            <v>51</v>
          </cell>
          <cell r="AK2216">
            <v>82</v>
          </cell>
          <cell r="AL2216">
            <v>56</v>
          </cell>
          <cell r="AM2216">
            <v>83</v>
          </cell>
          <cell r="AN2216">
            <v>60</v>
          </cell>
          <cell r="AO2216">
            <v>77</v>
          </cell>
          <cell r="AP2216">
            <v>64</v>
          </cell>
          <cell r="AQ2216">
            <v>67</v>
          </cell>
          <cell r="AR2216">
            <v>39</v>
          </cell>
          <cell r="AS2216">
            <v>95</v>
          </cell>
          <cell r="AT2216">
            <v>75</v>
          </cell>
          <cell r="AU2216">
            <v>77</v>
          </cell>
          <cell r="AV2216">
            <v>67</v>
          </cell>
          <cell r="AW2216">
            <v>83</v>
          </cell>
          <cell r="AX2216">
            <v>72</v>
          </cell>
          <cell r="AY2216">
            <v>94</v>
          </cell>
          <cell r="AZ2216">
            <v>56</v>
          </cell>
        </row>
        <row r="2217">
          <cell r="B2217">
            <v>36775</v>
          </cell>
          <cell r="C2217">
            <v>68</v>
          </cell>
          <cell r="D2217">
            <v>56</v>
          </cell>
          <cell r="E2217">
            <v>77</v>
          </cell>
          <cell r="F2217">
            <v>44</v>
          </cell>
          <cell r="G2217">
            <v>69</v>
          </cell>
          <cell r="H2217">
            <v>47</v>
          </cell>
          <cell r="I2217">
            <v>71</v>
          </cell>
          <cell r="J2217">
            <v>56</v>
          </cell>
          <cell r="K2217">
            <v>74</v>
          </cell>
          <cell r="L2217">
            <v>58</v>
          </cell>
          <cell r="M2217">
            <v>76</v>
          </cell>
          <cell r="N2217">
            <v>53</v>
          </cell>
          <cell r="O2217">
            <v>81</v>
          </cell>
          <cell r="P2217">
            <v>47</v>
          </cell>
          <cell r="Q2217">
            <v>69</v>
          </cell>
          <cell r="R2217">
            <v>43</v>
          </cell>
          <cell r="S2217">
            <v>65</v>
          </cell>
          <cell r="T2217">
            <v>47</v>
          </cell>
          <cell r="U2217">
            <v>62</v>
          </cell>
          <cell r="V2217">
            <v>49</v>
          </cell>
          <cell r="W2217">
            <v>61</v>
          </cell>
          <cell r="X2217">
            <v>47</v>
          </cell>
          <cell r="Y2217">
            <v>64</v>
          </cell>
          <cell r="Z2217">
            <v>56</v>
          </cell>
          <cell r="AA2217">
            <v>83</v>
          </cell>
          <cell r="AB2217">
            <v>51</v>
          </cell>
          <cell r="AC2217">
            <v>86</v>
          </cell>
          <cell r="AD2217">
            <v>55</v>
          </cell>
          <cell r="AE2217">
            <v>88</v>
          </cell>
          <cell r="AF2217">
            <v>58</v>
          </cell>
          <cell r="AG2217">
            <v>84</v>
          </cell>
          <cell r="AH2217">
            <v>55</v>
          </cell>
          <cell r="AI2217">
            <v>86</v>
          </cell>
          <cell r="AJ2217">
            <v>54</v>
          </cell>
          <cell r="AK2217">
            <v>86</v>
          </cell>
          <cell r="AL2217">
            <v>54</v>
          </cell>
          <cell r="AM2217">
            <v>92</v>
          </cell>
          <cell r="AN2217">
            <v>60</v>
          </cell>
          <cell r="AO2217">
            <v>78</v>
          </cell>
          <cell r="AP2217">
            <v>64</v>
          </cell>
          <cell r="AQ2217">
            <v>72</v>
          </cell>
          <cell r="AR2217">
            <v>40</v>
          </cell>
          <cell r="AS2217">
            <v>92</v>
          </cell>
          <cell r="AT2217">
            <v>75</v>
          </cell>
          <cell r="AU2217">
            <v>68</v>
          </cell>
          <cell r="AV2217">
            <v>50</v>
          </cell>
          <cell r="AW2217">
            <v>84</v>
          </cell>
          <cell r="AX2217">
            <v>66</v>
          </cell>
          <cell r="AY2217">
            <v>89</v>
          </cell>
          <cell r="AZ2217">
            <v>57</v>
          </cell>
        </row>
        <row r="2218">
          <cell r="B2218">
            <v>36776</v>
          </cell>
          <cell r="C2218">
            <v>61</v>
          </cell>
          <cell r="D2218">
            <v>48</v>
          </cell>
          <cell r="E2218">
            <v>78</v>
          </cell>
          <cell r="F2218">
            <v>44</v>
          </cell>
          <cell r="G2218">
            <v>74</v>
          </cell>
          <cell r="H2218">
            <v>48</v>
          </cell>
          <cell r="I2218">
            <v>72</v>
          </cell>
          <cell r="J2218">
            <v>53</v>
          </cell>
          <cell r="K2218">
            <v>76</v>
          </cell>
          <cell r="L2218">
            <v>48</v>
          </cell>
          <cell r="M2218">
            <v>79</v>
          </cell>
          <cell r="N2218">
            <v>41</v>
          </cell>
          <cell r="O2218">
            <v>87</v>
          </cell>
          <cell r="P2218">
            <v>51</v>
          </cell>
          <cell r="Q2218">
            <v>79</v>
          </cell>
          <cell r="R2218">
            <v>50</v>
          </cell>
          <cell r="S2218">
            <v>77</v>
          </cell>
          <cell r="T2218">
            <v>34</v>
          </cell>
          <cell r="U2218">
            <v>75</v>
          </cell>
          <cell r="V2218">
            <v>43</v>
          </cell>
          <cell r="W2218">
            <v>76</v>
          </cell>
          <cell r="X2218">
            <v>47</v>
          </cell>
          <cell r="Y2218">
            <v>77</v>
          </cell>
          <cell r="Z2218">
            <v>42</v>
          </cell>
          <cell r="AA2218">
            <v>88</v>
          </cell>
          <cell r="AB2218">
            <v>45</v>
          </cell>
          <cell r="AC2218">
            <v>71</v>
          </cell>
          <cell r="AD2218">
            <v>43</v>
          </cell>
          <cell r="AE2218">
            <v>77</v>
          </cell>
          <cell r="AF2218">
            <v>50</v>
          </cell>
          <cell r="AG2218">
            <v>69</v>
          </cell>
          <cell r="AH2218">
            <v>56</v>
          </cell>
          <cell r="AI2218">
            <v>79</v>
          </cell>
          <cell r="AJ2218">
            <v>59</v>
          </cell>
          <cell r="AK2218">
            <v>80</v>
          </cell>
          <cell r="AL2218">
            <v>60</v>
          </cell>
          <cell r="AM2218">
            <v>77</v>
          </cell>
          <cell r="AN2218">
            <v>61</v>
          </cell>
          <cell r="AO2218">
            <v>80</v>
          </cell>
          <cell r="AP2218">
            <v>66</v>
          </cell>
          <cell r="AQ2218">
            <v>84</v>
          </cell>
          <cell r="AR2218">
            <v>39</v>
          </cell>
          <cell r="AS2218">
            <v>92</v>
          </cell>
          <cell r="AT2218">
            <v>70</v>
          </cell>
          <cell r="AU2218">
            <v>76</v>
          </cell>
          <cell r="AV2218">
            <v>48</v>
          </cell>
          <cell r="AW2218">
            <v>86</v>
          </cell>
          <cell r="AX2218">
            <v>54</v>
          </cell>
          <cell r="AY2218">
            <v>80</v>
          </cell>
          <cell r="AZ2218">
            <v>49</v>
          </cell>
        </row>
        <row r="2219">
          <cell r="B2219">
            <v>36777</v>
          </cell>
          <cell r="C2219">
            <v>61</v>
          </cell>
          <cell r="D2219">
            <v>48</v>
          </cell>
          <cell r="E2219">
            <v>78</v>
          </cell>
          <cell r="F2219">
            <v>44</v>
          </cell>
          <cell r="G2219">
            <v>74</v>
          </cell>
          <cell r="H2219">
            <v>48</v>
          </cell>
          <cell r="I2219">
            <v>72</v>
          </cell>
          <cell r="J2219">
            <v>53</v>
          </cell>
          <cell r="K2219">
            <v>76</v>
          </cell>
          <cell r="L2219">
            <v>48</v>
          </cell>
          <cell r="M2219">
            <v>79</v>
          </cell>
          <cell r="N2219">
            <v>41</v>
          </cell>
          <cell r="O2219">
            <v>87</v>
          </cell>
          <cell r="P2219">
            <v>51</v>
          </cell>
          <cell r="Q2219">
            <v>79</v>
          </cell>
          <cell r="R2219">
            <v>50</v>
          </cell>
          <cell r="S2219">
            <v>77</v>
          </cell>
          <cell r="T2219">
            <v>34</v>
          </cell>
          <cell r="U2219">
            <v>75</v>
          </cell>
          <cell r="V2219">
            <v>43</v>
          </cell>
          <cell r="W2219">
            <v>76</v>
          </cell>
          <cell r="X2219">
            <v>47</v>
          </cell>
          <cell r="Y2219">
            <v>77</v>
          </cell>
          <cell r="Z2219">
            <v>42</v>
          </cell>
          <cell r="AA2219">
            <v>88</v>
          </cell>
          <cell r="AB2219">
            <v>45</v>
          </cell>
          <cell r="AC2219">
            <v>71</v>
          </cell>
          <cell r="AD2219">
            <v>43</v>
          </cell>
          <cell r="AE2219">
            <v>77</v>
          </cell>
          <cell r="AF2219">
            <v>50</v>
          </cell>
          <cell r="AG2219">
            <v>69</v>
          </cell>
          <cell r="AH2219">
            <v>56</v>
          </cell>
          <cell r="AI2219">
            <v>79</v>
          </cell>
          <cell r="AJ2219">
            <v>59</v>
          </cell>
          <cell r="AK2219">
            <v>80</v>
          </cell>
          <cell r="AL2219">
            <v>60</v>
          </cell>
          <cell r="AM2219">
            <v>77</v>
          </cell>
          <cell r="AN2219">
            <v>61</v>
          </cell>
          <cell r="AO2219">
            <v>80</v>
          </cell>
          <cell r="AP2219">
            <v>66</v>
          </cell>
          <cell r="AQ2219">
            <v>84</v>
          </cell>
          <cell r="AR2219">
            <v>39</v>
          </cell>
          <cell r="AS2219">
            <v>92</v>
          </cell>
          <cell r="AT2219">
            <v>70</v>
          </cell>
          <cell r="AU2219">
            <v>76</v>
          </cell>
          <cell r="AV2219">
            <v>48</v>
          </cell>
          <cell r="AW2219">
            <v>86</v>
          </cell>
          <cell r="AX2219">
            <v>54</v>
          </cell>
          <cell r="AY2219">
            <v>80</v>
          </cell>
          <cell r="AZ2219">
            <v>49</v>
          </cell>
        </row>
        <row r="2220">
          <cell r="B2220">
            <v>36778</v>
          </cell>
          <cell r="C2220">
            <v>61</v>
          </cell>
          <cell r="D2220">
            <v>48</v>
          </cell>
          <cell r="E2220">
            <v>78</v>
          </cell>
          <cell r="F2220">
            <v>44</v>
          </cell>
          <cell r="G2220">
            <v>74</v>
          </cell>
          <cell r="H2220">
            <v>48</v>
          </cell>
          <cell r="I2220">
            <v>72</v>
          </cell>
          <cell r="J2220">
            <v>53</v>
          </cell>
          <cell r="K2220">
            <v>76</v>
          </cell>
          <cell r="L2220">
            <v>48</v>
          </cell>
          <cell r="M2220">
            <v>79</v>
          </cell>
          <cell r="N2220">
            <v>41</v>
          </cell>
          <cell r="O2220">
            <v>87</v>
          </cell>
          <cell r="P2220">
            <v>51</v>
          </cell>
          <cell r="Q2220">
            <v>79</v>
          </cell>
          <cell r="R2220">
            <v>50</v>
          </cell>
          <cell r="S2220">
            <v>77</v>
          </cell>
          <cell r="T2220">
            <v>34</v>
          </cell>
          <cell r="U2220">
            <v>75</v>
          </cell>
          <cell r="V2220">
            <v>43</v>
          </cell>
          <cell r="W2220">
            <v>76</v>
          </cell>
          <cell r="X2220">
            <v>47</v>
          </cell>
          <cell r="Y2220">
            <v>77</v>
          </cell>
          <cell r="Z2220">
            <v>42</v>
          </cell>
          <cell r="AA2220">
            <v>88</v>
          </cell>
          <cell r="AB2220">
            <v>45</v>
          </cell>
          <cell r="AC2220">
            <v>71</v>
          </cell>
          <cell r="AD2220">
            <v>43</v>
          </cell>
          <cell r="AE2220">
            <v>77</v>
          </cell>
          <cell r="AF2220">
            <v>50</v>
          </cell>
          <cell r="AG2220">
            <v>69</v>
          </cell>
          <cell r="AH2220">
            <v>56</v>
          </cell>
          <cell r="AI2220">
            <v>79</v>
          </cell>
          <cell r="AJ2220">
            <v>59</v>
          </cell>
          <cell r="AK2220">
            <v>80</v>
          </cell>
          <cell r="AL2220">
            <v>60</v>
          </cell>
          <cell r="AM2220">
            <v>77</v>
          </cell>
          <cell r="AN2220">
            <v>61</v>
          </cell>
          <cell r="AO2220">
            <v>80</v>
          </cell>
          <cell r="AP2220">
            <v>66</v>
          </cell>
          <cell r="AQ2220">
            <v>84</v>
          </cell>
          <cell r="AR2220">
            <v>39</v>
          </cell>
          <cell r="AS2220">
            <v>92</v>
          </cell>
          <cell r="AT2220">
            <v>70</v>
          </cell>
          <cell r="AU2220">
            <v>76</v>
          </cell>
          <cell r="AV2220">
            <v>48</v>
          </cell>
          <cell r="AW2220">
            <v>86</v>
          </cell>
          <cell r="AX2220">
            <v>54</v>
          </cell>
          <cell r="AY2220">
            <v>80</v>
          </cell>
          <cell r="AZ2220">
            <v>49</v>
          </cell>
        </row>
        <row r="2221">
          <cell r="B2221">
            <v>36779</v>
          </cell>
          <cell r="C2221">
            <v>61</v>
          </cell>
          <cell r="D2221">
            <v>51</v>
          </cell>
          <cell r="E2221">
            <v>71</v>
          </cell>
          <cell r="F2221">
            <v>53</v>
          </cell>
          <cell r="G2221">
            <v>54</v>
          </cell>
          <cell r="H2221">
            <v>48</v>
          </cell>
          <cell r="I2221">
            <v>66</v>
          </cell>
          <cell r="J2221">
            <v>54</v>
          </cell>
          <cell r="K2221">
            <v>68</v>
          </cell>
          <cell r="L2221">
            <v>55</v>
          </cell>
          <cell r="M2221">
            <v>69</v>
          </cell>
          <cell r="N2221">
            <v>54</v>
          </cell>
          <cell r="O2221">
            <v>84</v>
          </cell>
          <cell r="P2221">
            <v>50</v>
          </cell>
          <cell r="Q2221">
            <v>73</v>
          </cell>
          <cell r="R2221">
            <v>50</v>
          </cell>
          <cell r="S2221">
            <v>82</v>
          </cell>
          <cell r="T2221">
            <v>38</v>
          </cell>
          <cell r="U2221">
            <v>61</v>
          </cell>
          <cell r="V2221">
            <v>51</v>
          </cell>
          <cell r="W2221">
            <v>59</v>
          </cell>
          <cell r="X2221">
            <v>54</v>
          </cell>
          <cell r="Y2221">
            <v>68</v>
          </cell>
          <cell r="Z2221">
            <v>48</v>
          </cell>
          <cell r="AA2221">
            <v>83</v>
          </cell>
          <cell r="AB2221">
            <v>47</v>
          </cell>
          <cell r="AC2221">
            <v>84</v>
          </cell>
          <cell r="AD2221">
            <v>48</v>
          </cell>
          <cell r="AE2221">
            <v>88</v>
          </cell>
          <cell r="AF2221">
            <v>55</v>
          </cell>
          <cell r="AG2221">
            <v>71</v>
          </cell>
          <cell r="AH2221">
            <v>51</v>
          </cell>
          <cell r="AI2221">
            <v>78</v>
          </cell>
          <cell r="AJ2221">
            <v>54</v>
          </cell>
          <cell r="AK2221">
            <v>93</v>
          </cell>
          <cell r="AL2221">
            <v>62</v>
          </cell>
          <cell r="AM2221">
            <v>72</v>
          </cell>
          <cell r="AN2221">
            <v>58</v>
          </cell>
          <cell r="AO2221">
            <v>75</v>
          </cell>
          <cell r="AP2221">
            <v>62</v>
          </cell>
          <cell r="AQ2221">
            <v>88</v>
          </cell>
          <cell r="AR2221">
            <v>45</v>
          </cell>
          <cell r="AS2221">
            <v>98</v>
          </cell>
          <cell r="AT2221">
            <v>69</v>
          </cell>
          <cell r="AU2221">
            <v>83</v>
          </cell>
          <cell r="AV2221">
            <v>50</v>
          </cell>
          <cell r="AW2221">
            <v>87</v>
          </cell>
          <cell r="AX2221">
            <v>56</v>
          </cell>
          <cell r="AY2221">
            <v>89</v>
          </cell>
          <cell r="AZ2221">
            <v>54</v>
          </cell>
        </row>
        <row r="2222">
          <cell r="B2222">
            <v>36780</v>
          </cell>
          <cell r="C2222">
            <v>67</v>
          </cell>
          <cell r="D2222">
            <v>50</v>
          </cell>
          <cell r="E2222">
            <v>76</v>
          </cell>
          <cell r="F2222">
            <v>45</v>
          </cell>
          <cell r="G2222">
            <v>68</v>
          </cell>
          <cell r="H2222">
            <v>47</v>
          </cell>
          <cell r="I2222">
            <v>76</v>
          </cell>
          <cell r="J2222">
            <v>61</v>
          </cell>
          <cell r="K2222">
            <v>80</v>
          </cell>
          <cell r="L2222">
            <v>58</v>
          </cell>
          <cell r="M2222">
            <v>82</v>
          </cell>
          <cell r="N2222">
            <v>59</v>
          </cell>
          <cell r="O2222">
            <v>92</v>
          </cell>
          <cell r="P2222">
            <v>56</v>
          </cell>
          <cell r="Q2222">
            <v>78</v>
          </cell>
          <cell r="R2222">
            <v>49</v>
          </cell>
          <cell r="S2222">
            <v>76</v>
          </cell>
          <cell r="T2222">
            <v>54</v>
          </cell>
          <cell r="U2222">
            <v>70</v>
          </cell>
          <cell r="V2222">
            <v>48</v>
          </cell>
          <cell r="W2222">
            <v>71</v>
          </cell>
          <cell r="X2222">
            <v>38</v>
          </cell>
          <cell r="Y2222">
            <v>70</v>
          </cell>
          <cell r="Z2222">
            <v>47</v>
          </cell>
          <cell r="AA2222">
            <v>73</v>
          </cell>
          <cell r="AB2222">
            <v>40</v>
          </cell>
          <cell r="AC2222">
            <v>69</v>
          </cell>
          <cell r="AD2222">
            <v>49</v>
          </cell>
          <cell r="AE2222">
            <v>93</v>
          </cell>
          <cell r="AF2222">
            <v>57</v>
          </cell>
          <cell r="AG2222">
            <v>74</v>
          </cell>
          <cell r="AH2222">
            <v>54</v>
          </cell>
          <cell r="AI2222">
            <v>85</v>
          </cell>
          <cell r="AJ2222">
            <v>56</v>
          </cell>
          <cell r="AK2222">
            <v>94</v>
          </cell>
          <cell r="AL2222">
            <v>63</v>
          </cell>
          <cell r="AM2222">
            <v>95</v>
          </cell>
          <cell r="AN2222">
            <v>58</v>
          </cell>
          <cell r="AO2222">
            <v>82</v>
          </cell>
          <cell r="AP2222">
            <v>63</v>
          </cell>
          <cell r="AQ2222">
            <v>89</v>
          </cell>
          <cell r="AR2222">
            <v>48</v>
          </cell>
          <cell r="AS2222">
            <v>98</v>
          </cell>
          <cell r="AT2222">
            <v>71</v>
          </cell>
          <cell r="AU2222">
            <v>80</v>
          </cell>
          <cell r="AV2222">
            <v>54</v>
          </cell>
          <cell r="AW2222">
            <v>86</v>
          </cell>
          <cell r="AX2222">
            <v>57</v>
          </cell>
          <cell r="AY2222">
            <v>80</v>
          </cell>
          <cell r="AZ2222">
            <v>61</v>
          </cell>
        </row>
        <row r="2223">
          <cell r="B2223">
            <v>36781</v>
          </cell>
          <cell r="C2223">
            <v>75</v>
          </cell>
          <cell r="D2223">
            <v>51</v>
          </cell>
          <cell r="E2223">
            <v>84</v>
          </cell>
          <cell r="F2223">
            <v>45</v>
          </cell>
          <cell r="G2223">
            <v>78</v>
          </cell>
          <cell r="H2223">
            <v>48</v>
          </cell>
          <cell r="I2223">
            <v>83</v>
          </cell>
          <cell r="J2223">
            <v>56</v>
          </cell>
          <cell r="K2223">
            <v>85</v>
          </cell>
          <cell r="L2223">
            <v>54</v>
          </cell>
          <cell r="M2223">
            <v>86</v>
          </cell>
          <cell r="N2223">
            <v>49</v>
          </cell>
          <cell r="O2223">
            <v>95</v>
          </cell>
          <cell r="P2223">
            <v>58</v>
          </cell>
          <cell r="Q2223">
            <v>89</v>
          </cell>
          <cell r="R2223">
            <v>57</v>
          </cell>
          <cell r="S2223">
            <v>84</v>
          </cell>
          <cell r="T2223">
            <v>43</v>
          </cell>
          <cell r="U2223">
            <v>84</v>
          </cell>
          <cell r="V2223">
            <v>43</v>
          </cell>
          <cell r="W2223">
            <v>82</v>
          </cell>
          <cell r="X2223">
            <v>54</v>
          </cell>
          <cell r="Y2223">
            <v>88</v>
          </cell>
          <cell r="Z2223">
            <v>52</v>
          </cell>
          <cell r="AA2223">
            <v>84</v>
          </cell>
          <cell r="AB2223">
            <v>41</v>
          </cell>
          <cell r="AC2223">
            <v>81</v>
          </cell>
          <cell r="AD2223">
            <v>45</v>
          </cell>
          <cell r="AE2223">
            <v>93</v>
          </cell>
          <cell r="AF2223">
            <v>55</v>
          </cell>
          <cell r="AG2223">
            <v>74</v>
          </cell>
          <cell r="AH2223">
            <v>52</v>
          </cell>
          <cell r="AI2223">
            <v>96</v>
          </cell>
          <cell r="AJ2223">
            <v>65</v>
          </cell>
          <cell r="AK2223">
            <v>88</v>
          </cell>
          <cell r="AL2223">
            <v>61</v>
          </cell>
          <cell r="AM2223">
            <v>93</v>
          </cell>
          <cell r="AN2223">
            <v>65</v>
          </cell>
          <cell r="AO2223">
            <v>88</v>
          </cell>
          <cell r="AP2223">
            <v>69</v>
          </cell>
          <cell r="AQ2223">
            <v>89</v>
          </cell>
          <cell r="AR2223">
            <v>50</v>
          </cell>
          <cell r="AS2223">
            <v>99</v>
          </cell>
          <cell r="AT2223">
            <v>66</v>
          </cell>
          <cell r="AU2223">
            <v>85</v>
          </cell>
          <cell r="AV2223">
            <v>56</v>
          </cell>
          <cell r="AW2223">
            <v>87</v>
          </cell>
          <cell r="AX2223">
            <v>52</v>
          </cell>
          <cell r="AY2223">
            <v>86</v>
          </cell>
          <cell r="AZ2223">
            <v>51</v>
          </cell>
        </row>
        <row r="2224">
          <cell r="B2224">
            <v>36782</v>
          </cell>
          <cell r="C2224">
            <v>55</v>
          </cell>
          <cell r="D2224">
            <v>75</v>
          </cell>
          <cell r="E2224">
            <v>53</v>
          </cell>
          <cell r="F2224">
            <v>84</v>
          </cell>
          <cell r="G2224">
            <v>53</v>
          </cell>
          <cell r="H2224">
            <v>78</v>
          </cell>
          <cell r="I2224">
            <v>57</v>
          </cell>
          <cell r="J2224">
            <v>83</v>
          </cell>
          <cell r="K2224">
            <v>56</v>
          </cell>
          <cell r="L2224">
            <v>85</v>
          </cell>
          <cell r="M2224">
            <v>51</v>
          </cell>
          <cell r="N2224">
            <v>86</v>
          </cell>
          <cell r="O2224">
            <v>63</v>
          </cell>
          <cell r="P2224">
            <v>95</v>
          </cell>
          <cell r="Q2224">
            <v>62</v>
          </cell>
          <cell r="R2224">
            <v>89</v>
          </cell>
          <cell r="S2224">
            <v>50</v>
          </cell>
          <cell r="T2224">
            <v>84</v>
          </cell>
          <cell r="U2224">
            <v>52</v>
          </cell>
          <cell r="V2224">
            <v>84</v>
          </cell>
          <cell r="W2224">
            <v>50</v>
          </cell>
          <cell r="X2224">
            <v>82</v>
          </cell>
          <cell r="Y2224">
            <v>56</v>
          </cell>
          <cell r="Z2224">
            <v>88</v>
          </cell>
          <cell r="AA2224">
            <v>51</v>
          </cell>
          <cell r="AB2224">
            <v>84</v>
          </cell>
          <cell r="AC2224">
            <v>54</v>
          </cell>
          <cell r="AD2224">
            <v>81</v>
          </cell>
          <cell r="AE2224">
            <v>95</v>
          </cell>
          <cell r="AF2224">
            <v>70</v>
          </cell>
          <cell r="AG2224">
            <v>60</v>
          </cell>
          <cell r="AH2224">
            <v>74</v>
          </cell>
          <cell r="AI2224">
            <v>66</v>
          </cell>
          <cell r="AJ2224">
            <v>86</v>
          </cell>
          <cell r="AK2224">
            <v>66</v>
          </cell>
          <cell r="AL2224">
            <v>88</v>
          </cell>
          <cell r="AM2224">
            <v>86</v>
          </cell>
          <cell r="AN2224">
            <v>67</v>
          </cell>
          <cell r="AO2224">
            <v>81</v>
          </cell>
          <cell r="AP2224">
            <v>70</v>
          </cell>
          <cell r="AQ2224">
            <v>61</v>
          </cell>
          <cell r="AR2224">
            <v>89</v>
          </cell>
          <cell r="AS2224">
            <v>72</v>
          </cell>
          <cell r="AT2224">
            <v>104</v>
          </cell>
          <cell r="AU2224">
            <v>57</v>
          </cell>
          <cell r="AV2224">
            <v>85</v>
          </cell>
          <cell r="AW2224">
            <v>91</v>
          </cell>
          <cell r="AX2224">
            <v>54</v>
          </cell>
          <cell r="AY2224">
            <v>90</v>
          </cell>
          <cell r="AZ2224">
            <v>53</v>
          </cell>
        </row>
        <row r="2225">
          <cell r="B2225">
            <v>36783</v>
          </cell>
          <cell r="C2225">
            <v>84</v>
          </cell>
          <cell r="D2225">
            <v>60</v>
          </cell>
          <cell r="E2225">
            <v>92</v>
          </cell>
          <cell r="F2225">
            <v>58</v>
          </cell>
          <cell r="G2225">
            <v>89</v>
          </cell>
          <cell r="H2225">
            <v>54</v>
          </cell>
          <cell r="I2225">
            <v>89</v>
          </cell>
          <cell r="J2225">
            <v>66</v>
          </cell>
          <cell r="K2225">
            <v>84</v>
          </cell>
          <cell r="L2225">
            <v>64</v>
          </cell>
          <cell r="M2225">
            <v>80</v>
          </cell>
          <cell r="N2225">
            <v>59</v>
          </cell>
          <cell r="O2225">
            <v>84</v>
          </cell>
          <cell r="P2225">
            <v>60</v>
          </cell>
          <cell r="Q2225">
            <v>101</v>
          </cell>
          <cell r="R2225">
            <v>67</v>
          </cell>
          <cell r="S2225">
            <v>93</v>
          </cell>
          <cell r="T2225">
            <v>46</v>
          </cell>
          <cell r="U2225">
            <v>90</v>
          </cell>
          <cell r="V2225">
            <v>50</v>
          </cell>
          <cell r="W2225">
            <v>87</v>
          </cell>
          <cell r="X2225">
            <v>45</v>
          </cell>
          <cell r="Y2225">
            <v>86</v>
          </cell>
          <cell r="Z2225">
            <v>52</v>
          </cell>
          <cell r="AA2225">
            <v>85</v>
          </cell>
          <cell r="AB2225">
            <v>43</v>
          </cell>
          <cell r="AC2225">
            <v>77</v>
          </cell>
          <cell r="AD2225">
            <v>45</v>
          </cell>
          <cell r="AE2225">
            <v>84</v>
          </cell>
          <cell r="AF2225">
            <v>65</v>
          </cell>
          <cell r="AG2225">
            <v>74</v>
          </cell>
          <cell r="AH2225">
            <v>65</v>
          </cell>
          <cell r="AI2225">
            <v>77</v>
          </cell>
          <cell r="AJ2225">
            <v>70</v>
          </cell>
          <cell r="AK2225">
            <v>91</v>
          </cell>
          <cell r="AL2225">
            <v>74</v>
          </cell>
          <cell r="AM2225">
            <v>86</v>
          </cell>
          <cell r="AN2225">
            <v>65</v>
          </cell>
          <cell r="AO2225">
            <v>77</v>
          </cell>
          <cell r="AP2225">
            <v>70</v>
          </cell>
          <cell r="AQ2225">
            <v>93</v>
          </cell>
          <cell r="AR2225">
            <v>53</v>
          </cell>
          <cell r="AS2225">
            <v>103</v>
          </cell>
          <cell r="AT2225">
            <v>72</v>
          </cell>
          <cell r="AU2225">
            <v>90</v>
          </cell>
          <cell r="AV2225">
            <v>56</v>
          </cell>
          <cell r="AW2225">
            <v>93</v>
          </cell>
          <cell r="AX2225">
            <v>58</v>
          </cell>
          <cell r="AY2225">
            <v>86</v>
          </cell>
          <cell r="AZ2225">
            <v>51</v>
          </cell>
        </row>
        <row r="2226">
          <cell r="B2226">
            <v>36784</v>
          </cell>
          <cell r="C2226">
            <v>84</v>
          </cell>
          <cell r="D2226">
            <v>60</v>
          </cell>
          <cell r="E2226">
            <v>92</v>
          </cell>
          <cell r="F2226">
            <v>58</v>
          </cell>
          <cell r="G2226">
            <v>89</v>
          </cell>
          <cell r="H2226">
            <v>54</v>
          </cell>
          <cell r="I2226">
            <v>89</v>
          </cell>
          <cell r="J2226">
            <v>66</v>
          </cell>
          <cell r="K2226">
            <v>84</v>
          </cell>
          <cell r="L2226">
            <v>64</v>
          </cell>
          <cell r="M2226">
            <v>80</v>
          </cell>
          <cell r="N2226">
            <v>59</v>
          </cell>
          <cell r="O2226">
            <v>84</v>
          </cell>
          <cell r="P2226">
            <v>60</v>
          </cell>
          <cell r="Q2226">
            <v>101</v>
          </cell>
          <cell r="R2226">
            <v>67</v>
          </cell>
          <cell r="S2226">
            <v>93</v>
          </cell>
          <cell r="T2226">
            <v>46</v>
          </cell>
          <cell r="U2226">
            <v>90</v>
          </cell>
          <cell r="V2226">
            <v>50</v>
          </cell>
          <cell r="W2226">
            <v>87</v>
          </cell>
          <cell r="X2226">
            <v>45</v>
          </cell>
          <cell r="Y2226">
            <v>86</v>
          </cell>
          <cell r="Z2226">
            <v>52</v>
          </cell>
          <cell r="AA2226">
            <v>85</v>
          </cell>
          <cell r="AB2226">
            <v>43</v>
          </cell>
          <cell r="AC2226">
            <v>77</v>
          </cell>
          <cell r="AD2226">
            <v>45</v>
          </cell>
          <cell r="AE2226">
            <v>84</v>
          </cell>
          <cell r="AF2226">
            <v>65</v>
          </cell>
          <cell r="AG2226">
            <v>74</v>
          </cell>
          <cell r="AH2226">
            <v>65</v>
          </cell>
          <cell r="AI2226">
            <v>77</v>
          </cell>
          <cell r="AJ2226">
            <v>70</v>
          </cell>
          <cell r="AK2226">
            <v>91</v>
          </cell>
          <cell r="AL2226">
            <v>74</v>
          </cell>
          <cell r="AM2226">
            <v>86</v>
          </cell>
          <cell r="AN2226">
            <v>65</v>
          </cell>
          <cell r="AO2226">
            <v>77</v>
          </cell>
          <cell r="AP2226">
            <v>70</v>
          </cell>
          <cell r="AQ2226">
            <v>93</v>
          </cell>
          <cell r="AR2226">
            <v>53</v>
          </cell>
          <cell r="AS2226">
            <v>103</v>
          </cell>
          <cell r="AT2226">
            <v>72</v>
          </cell>
          <cell r="AU2226">
            <v>90</v>
          </cell>
          <cell r="AV2226">
            <v>56</v>
          </cell>
          <cell r="AW2226">
            <v>93</v>
          </cell>
          <cell r="AX2226">
            <v>58</v>
          </cell>
          <cell r="AY2226">
            <v>86</v>
          </cell>
          <cell r="AZ2226">
            <v>51</v>
          </cell>
        </row>
        <row r="2227">
          <cell r="B2227">
            <v>36785</v>
          </cell>
          <cell r="C2227">
            <v>84</v>
          </cell>
          <cell r="D2227">
            <v>60</v>
          </cell>
          <cell r="E2227">
            <v>92</v>
          </cell>
          <cell r="F2227">
            <v>58</v>
          </cell>
          <cell r="G2227">
            <v>89</v>
          </cell>
          <cell r="H2227">
            <v>54</v>
          </cell>
          <cell r="I2227">
            <v>89</v>
          </cell>
          <cell r="J2227">
            <v>66</v>
          </cell>
          <cell r="K2227">
            <v>84</v>
          </cell>
          <cell r="L2227">
            <v>64</v>
          </cell>
          <cell r="M2227">
            <v>80</v>
          </cell>
          <cell r="N2227">
            <v>59</v>
          </cell>
          <cell r="O2227">
            <v>84</v>
          </cell>
          <cell r="P2227">
            <v>60</v>
          </cell>
          <cell r="Q2227">
            <v>101</v>
          </cell>
          <cell r="R2227">
            <v>67</v>
          </cell>
          <cell r="S2227">
            <v>93</v>
          </cell>
          <cell r="T2227">
            <v>46</v>
          </cell>
          <cell r="U2227">
            <v>90</v>
          </cell>
          <cell r="V2227">
            <v>50</v>
          </cell>
          <cell r="W2227">
            <v>87</v>
          </cell>
          <cell r="X2227">
            <v>45</v>
          </cell>
          <cell r="Y2227">
            <v>86</v>
          </cell>
          <cell r="Z2227">
            <v>52</v>
          </cell>
          <cell r="AA2227">
            <v>85</v>
          </cell>
          <cell r="AB2227">
            <v>43</v>
          </cell>
          <cell r="AC2227">
            <v>77</v>
          </cell>
          <cell r="AD2227">
            <v>45</v>
          </cell>
          <cell r="AE2227">
            <v>84</v>
          </cell>
          <cell r="AF2227">
            <v>65</v>
          </cell>
          <cell r="AG2227">
            <v>74</v>
          </cell>
          <cell r="AH2227">
            <v>65</v>
          </cell>
          <cell r="AI2227">
            <v>77</v>
          </cell>
          <cell r="AJ2227">
            <v>70</v>
          </cell>
          <cell r="AK2227">
            <v>91</v>
          </cell>
          <cell r="AL2227">
            <v>74</v>
          </cell>
          <cell r="AM2227">
            <v>86</v>
          </cell>
          <cell r="AN2227">
            <v>65</v>
          </cell>
          <cell r="AO2227">
            <v>77</v>
          </cell>
          <cell r="AP2227">
            <v>70</v>
          </cell>
          <cell r="AQ2227">
            <v>93</v>
          </cell>
          <cell r="AR2227">
            <v>53</v>
          </cell>
          <cell r="AS2227">
            <v>103</v>
          </cell>
          <cell r="AT2227">
            <v>72</v>
          </cell>
          <cell r="AU2227">
            <v>90</v>
          </cell>
          <cell r="AV2227">
            <v>56</v>
          </cell>
          <cell r="AW2227">
            <v>93</v>
          </cell>
          <cell r="AX2227">
            <v>58</v>
          </cell>
          <cell r="AY2227">
            <v>86</v>
          </cell>
          <cell r="AZ2227">
            <v>51</v>
          </cell>
        </row>
        <row r="2228">
          <cell r="B2228">
            <v>36786</v>
          </cell>
          <cell r="C2228">
            <v>72</v>
          </cell>
          <cell r="D2228">
            <v>57</v>
          </cell>
          <cell r="E2228">
            <v>87</v>
          </cell>
          <cell r="F2228">
            <v>51</v>
          </cell>
          <cell r="G2228">
            <v>80</v>
          </cell>
          <cell r="H2228">
            <v>52</v>
          </cell>
          <cell r="I2228">
            <v>77</v>
          </cell>
          <cell r="J2228">
            <v>58</v>
          </cell>
          <cell r="K2228">
            <v>78</v>
          </cell>
          <cell r="L2228">
            <v>50</v>
          </cell>
          <cell r="M2228">
            <v>80</v>
          </cell>
          <cell r="N2228">
            <v>47</v>
          </cell>
          <cell r="O2228">
            <v>86</v>
          </cell>
          <cell r="P2228">
            <v>52</v>
          </cell>
          <cell r="Q2228">
            <v>83</v>
          </cell>
          <cell r="R2228">
            <v>61</v>
          </cell>
          <cell r="S2228">
            <v>83</v>
          </cell>
          <cell r="T2228">
            <v>63</v>
          </cell>
          <cell r="U2228">
            <v>86</v>
          </cell>
          <cell r="V2228">
            <v>55</v>
          </cell>
          <cell r="W2228">
            <v>89</v>
          </cell>
          <cell r="X2228">
            <v>52</v>
          </cell>
          <cell r="Y2228">
            <v>86</v>
          </cell>
          <cell r="Z2228">
            <v>60</v>
          </cell>
          <cell r="AA2228">
            <v>89</v>
          </cell>
          <cell r="AB2228">
            <v>44</v>
          </cell>
          <cell r="AC2228">
            <v>91</v>
          </cell>
          <cell r="AD2228">
            <v>55</v>
          </cell>
          <cell r="AE2228">
            <v>95</v>
          </cell>
          <cell r="AF2228">
            <v>58</v>
          </cell>
          <cell r="AG2228">
            <v>91</v>
          </cell>
          <cell r="AH2228">
            <v>57</v>
          </cell>
          <cell r="AI2228">
            <v>94</v>
          </cell>
          <cell r="AJ2228">
            <v>61</v>
          </cell>
          <cell r="AK2228">
            <v>93</v>
          </cell>
          <cell r="AL2228">
            <v>65</v>
          </cell>
          <cell r="AM2228">
            <v>93</v>
          </cell>
          <cell r="AN2228">
            <v>68</v>
          </cell>
          <cell r="AO2228">
            <v>79</v>
          </cell>
          <cell r="AP2228">
            <v>66</v>
          </cell>
          <cell r="AQ2228">
            <v>85</v>
          </cell>
          <cell r="AR2228">
            <v>50</v>
          </cell>
          <cell r="AS2228">
            <v>105</v>
          </cell>
          <cell r="AT2228">
            <v>85</v>
          </cell>
          <cell r="AU2228">
            <v>84</v>
          </cell>
          <cell r="AV2228">
            <v>70</v>
          </cell>
          <cell r="AW2228">
            <v>89</v>
          </cell>
          <cell r="AX2228">
            <v>60</v>
          </cell>
          <cell r="AY2228">
            <v>95</v>
          </cell>
          <cell r="AZ2228">
            <v>62</v>
          </cell>
        </row>
        <row r="2229">
          <cell r="B2229">
            <v>36787</v>
          </cell>
          <cell r="C2229">
            <v>70</v>
          </cell>
          <cell r="D2229">
            <v>60</v>
          </cell>
          <cell r="E2229">
            <v>87</v>
          </cell>
          <cell r="F2229">
            <v>63</v>
          </cell>
          <cell r="G2229">
            <v>79</v>
          </cell>
          <cell r="H2229">
            <v>59</v>
          </cell>
          <cell r="I2229">
            <v>81</v>
          </cell>
          <cell r="J2229">
            <v>61</v>
          </cell>
          <cell r="K2229">
            <v>83</v>
          </cell>
          <cell r="L2229">
            <v>58</v>
          </cell>
          <cell r="M2229">
            <v>84</v>
          </cell>
          <cell r="N2229">
            <v>55</v>
          </cell>
          <cell r="O2229">
            <v>93</v>
          </cell>
          <cell r="P2229">
            <v>55</v>
          </cell>
          <cell r="Q2229">
            <v>86</v>
          </cell>
          <cell r="R2229">
            <v>56</v>
          </cell>
          <cell r="S2229">
            <v>81</v>
          </cell>
          <cell r="T2229">
            <v>60</v>
          </cell>
          <cell r="U2229">
            <v>73</v>
          </cell>
          <cell r="V2229">
            <v>67</v>
          </cell>
          <cell r="W2229">
            <v>72</v>
          </cell>
          <cell r="X2229">
            <v>61</v>
          </cell>
          <cell r="Y2229">
            <v>81</v>
          </cell>
          <cell r="Z2229">
            <v>63</v>
          </cell>
          <cell r="AA2229">
            <v>83</v>
          </cell>
          <cell r="AB2229">
            <v>55</v>
          </cell>
          <cell r="AC2229">
            <v>80</v>
          </cell>
          <cell r="AD2229">
            <v>61</v>
          </cell>
          <cell r="AE2229">
            <v>101</v>
          </cell>
          <cell r="AF2229">
            <v>60</v>
          </cell>
          <cell r="AG2229">
            <v>91</v>
          </cell>
          <cell r="AH2229">
            <v>64</v>
          </cell>
          <cell r="AI2229">
            <v>98</v>
          </cell>
          <cell r="AJ2229">
            <v>63</v>
          </cell>
          <cell r="AK2229">
            <v>99</v>
          </cell>
          <cell r="AL2229">
            <v>65</v>
          </cell>
          <cell r="AM2229">
            <v>83</v>
          </cell>
          <cell r="AN2229">
            <v>65</v>
          </cell>
          <cell r="AO2229">
            <v>76</v>
          </cell>
          <cell r="AP2229">
            <v>68</v>
          </cell>
          <cell r="AQ2229">
            <v>88</v>
          </cell>
          <cell r="AR2229">
            <v>52</v>
          </cell>
          <cell r="AS2229">
            <v>101</v>
          </cell>
          <cell r="AT2229">
            <v>82</v>
          </cell>
          <cell r="AU2229">
            <v>79</v>
          </cell>
          <cell r="AV2229">
            <v>57</v>
          </cell>
          <cell r="AW2229">
            <v>80</v>
          </cell>
          <cell r="AX2229">
            <v>56</v>
          </cell>
          <cell r="AY2229">
            <v>83</v>
          </cell>
          <cell r="AZ2229">
            <v>61</v>
          </cell>
        </row>
        <row r="2230">
          <cell r="B2230">
            <v>36788</v>
          </cell>
          <cell r="C2230">
            <v>71</v>
          </cell>
          <cell r="D2230">
            <v>60</v>
          </cell>
          <cell r="E2230">
            <v>82</v>
          </cell>
          <cell r="F2230">
            <v>60</v>
          </cell>
          <cell r="G2230">
            <v>74</v>
          </cell>
          <cell r="H2230">
            <v>53</v>
          </cell>
          <cell r="I2230">
            <v>78</v>
          </cell>
          <cell r="J2230">
            <v>65</v>
          </cell>
          <cell r="K2230">
            <v>78</v>
          </cell>
          <cell r="L2230">
            <v>60</v>
          </cell>
          <cell r="M2230">
            <v>79</v>
          </cell>
          <cell r="N2230">
            <v>54</v>
          </cell>
          <cell r="O2230">
            <v>91</v>
          </cell>
          <cell r="P2230">
            <v>59</v>
          </cell>
          <cell r="Q2230">
            <v>81</v>
          </cell>
          <cell r="R2230">
            <v>60</v>
          </cell>
          <cell r="S2230">
            <v>79</v>
          </cell>
          <cell r="T2230">
            <v>58</v>
          </cell>
          <cell r="U2230">
            <v>69</v>
          </cell>
          <cell r="V2230">
            <v>49</v>
          </cell>
          <cell r="W2230">
            <v>59</v>
          </cell>
          <cell r="X2230">
            <v>46</v>
          </cell>
          <cell r="Y2230">
            <v>55</v>
          </cell>
          <cell r="Z2230">
            <v>49</v>
          </cell>
          <cell r="AA2230">
            <v>57</v>
          </cell>
          <cell r="AB2230">
            <v>54</v>
          </cell>
          <cell r="AC2230">
            <v>59</v>
          </cell>
          <cell r="AD2230">
            <v>56</v>
          </cell>
          <cell r="AE2230">
            <v>101</v>
          </cell>
          <cell r="AF2230">
            <v>62</v>
          </cell>
          <cell r="AG2230">
            <v>93</v>
          </cell>
          <cell r="AH2230">
            <v>63</v>
          </cell>
          <cell r="AI2230">
            <v>98</v>
          </cell>
          <cell r="AJ2230">
            <v>64</v>
          </cell>
          <cell r="AK2230">
            <v>100</v>
          </cell>
          <cell r="AL2230">
            <v>67</v>
          </cell>
          <cell r="AM2230">
            <v>79</v>
          </cell>
          <cell r="AN2230">
            <v>64</v>
          </cell>
          <cell r="AO2230">
            <v>75</v>
          </cell>
          <cell r="AP2230">
            <v>67</v>
          </cell>
          <cell r="AQ2230">
            <v>90</v>
          </cell>
          <cell r="AR2230">
            <v>53</v>
          </cell>
          <cell r="AS2230">
            <v>100</v>
          </cell>
          <cell r="AT2230">
            <v>73</v>
          </cell>
          <cell r="AU2230">
            <v>78</v>
          </cell>
          <cell r="AV2230">
            <v>59</v>
          </cell>
          <cell r="AW2230">
            <v>82</v>
          </cell>
          <cell r="AX2230">
            <v>53</v>
          </cell>
          <cell r="AY2230">
            <v>78</v>
          </cell>
          <cell r="AZ2230">
            <v>58</v>
          </cell>
        </row>
        <row r="2231">
          <cell r="B2231">
            <v>36789</v>
          </cell>
          <cell r="C2231">
            <v>64</v>
          </cell>
          <cell r="D2231">
            <v>53</v>
          </cell>
          <cell r="E2231">
            <v>83</v>
          </cell>
          <cell r="F2231">
            <v>47</v>
          </cell>
          <cell r="G2231">
            <v>54</v>
          </cell>
          <cell r="H2231">
            <v>40</v>
          </cell>
          <cell r="I2231">
            <v>74</v>
          </cell>
          <cell r="J2231">
            <v>59</v>
          </cell>
          <cell r="K2231">
            <v>80</v>
          </cell>
          <cell r="L2231">
            <v>55</v>
          </cell>
          <cell r="M2231">
            <v>85</v>
          </cell>
          <cell r="N2231">
            <v>55</v>
          </cell>
          <cell r="O2231">
            <v>91</v>
          </cell>
          <cell r="P2231">
            <v>56</v>
          </cell>
          <cell r="Q2231">
            <v>77</v>
          </cell>
          <cell r="R2231">
            <v>50</v>
          </cell>
          <cell r="S2231">
            <v>70</v>
          </cell>
          <cell r="T2231">
            <v>41</v>
          </cell>
          <cell r="U2231">
            <v>58</v>
          </cell>
          <cell r="V2231">
            <v>35</v>
          </cell>
          <cell r="W2231">
            <v>57</v>
          </cell>
          <cell r="X2231">
            <v>33</v>
          </cell>
          <cell r="Y2231">
            <v>59</v>
          </cell>
          <cell r="Z2231">
            <v>39</v>
          </cell>
          <cell r="AA2231">
            <v>56</v>
          </cell>
          <cell r="AB2231">
            <v>34</v>
          </cell>
          <cell r="AC2231">
            <v>57</v>
          </cell>
          <cell r="AD2231">
            <v>36</v>
          </cell>
          <cell r="AE2231">
            <v>99</v>
          </cell>
          <cell r="AF2231">
            <v>65</v>
          </cell>
          <cell r="AG2231">
            <v>79</v>
          </cell>
          <cell r="AH2231">
            <v>64</v>
          </cell>
          <cell r="AI2231">
            <v>95</v>
          </cell>
          <cell r="AJ2231">
            <v>68</v>
          </cell>
          <cell r="AK2231">
            <v>100</v>
          </cell>
          <cell r="AL2231">
            <v>69</v>
          </cell>
          <cell r="AM2231">
            <v>81</v>
          </cell>
          <cell r="AN2231">
            <v>64</v>
          </cell>
          <cell r="AO2231">
            <v>72</v>
          </cell>
          <cell r="AP2231">
            <v>67</v>
          </cell>
          <cell r="AQ2231">
            <v>88</v>
          </cell>
          <cell r="AR2231">
            <v>56</v>
          </cell>
          <cell r="AS2231">
            <v>99</v>
          </cell>
          <cell r="AT2231">
            <v>75</v>
          </cell>
          <cell r="AU2231">
            <v>73</v>
          </cell>
          <cell r="AV2231">
            <v>56</v>
          </cell>
          <cell r="AW2231">
            <v>77</v>
          </cell>
          <cell r="AX2231">
            <v>58</v>
          </cell>
          <cell r="AY2231">
            <v>56</v>
          </cell>
          <cell r="AZ2231">
            <v>41</v>
          </cell>
        </row>
        <row r="2232">
          <cell r="B2232">
            <v>36790</v>
          </cell>
          <cell r="C2232">
            <v>67</v>
          </cell>
          <cell r="D2232">
            <v>55</v>
          </cell>
          <cell r="E2232">
            <v>60</v>
          </cell>
          <cell r="F2232">
            <v>48</v>
          </cell>
          <cell r="G2232">
            <v>46</v>
          </cell>
          <cell r="H2232">
            <v>41</v>
          </cell>
          <cell r="I2232">
            <v>71</v>
          </cell>
          <cell r="J2232">
            <v>58</v>
          </cell>
          <cell r="K2232">
            <v>73</v>
          </cell>
          <cell r="L2232">
            <v>59</v>
          </cell>
          <cell r="M2232">
            <v>73</v>
          </cell>
          <cell r="N2232">
            <v>54</v>
          </cell>
          <cell r="O2232">
            <v>80</v>
          </cell>
          <cell r="P2232">
            <v>57</v>
          </cell>
          <cell r="Q2232">
            <v>70</v>
          </cell>
          <cell r="R2232">
            <v>47</v>
          </cell>
          <cell r="S2232">
            <v>64</v>
          </cell>
          <cell r="T2232">
            <v>50</v>
          </cell>
          <cell r="U2232">
            <v>42</v>
          </cell>
          <cell r="V2232">
            <v>42</v>
          </cell>
          <cell r="W2232">
            <v>38</v>
          </cell>
          <cell r="X2232">
            <v>38</v>
          </cell>
          <cell r="Y2232">
            <v>47</v>
          </cell>
          <cell r="Z2232">
            <v>44</v>
          </cell>
          <cell r="AA2232">
            <v>57</v>
          </cell>
          <cell r="AB2232">
            <v>37</v>
          </cell>
          <cell r="AC2232">
            <v>66</v>
          </cell>
          <cell r="AD2232">
            <v>37</v>
          </cell>
          <cell r="AE2232">
            <v>76</v>
          </cell>
          <cell r="AF2232">
            <v>62</v>
          </cell>
          <cell r="AG2232">
            <v>73</v>
          </cell>
          <cell r="AH2232">
            <v>63</v>
          </cell>
          <cell r="AI2232">
            <v>75</v>
          </cell>
          <cell r="AJ2232">
            <v>62</v>
          </cell>
          <cell r="AK2232">
            <v>85</v>
          </cell>
          <cell r="AL2232">
            <v>68</v>
          </cell>
          <cell r="AM2232">
            <v>72</v>
          </cell>
          <cell r="AN2232">
            <v>65</v>
          </cell>
          <cell r="AO2232">
            <v>70</v>
          </cell>
          <cell r="AP2232">
            <v>68</v>
          </cell>
          <cell r="AQ2232">
            <v>85</v>
          </cell>
          <cell r="AR2232">
            <v>63</v>
          </cell>
          <cell r="AS2232">
            <v>97</v>
          </cell>
          <cell r="AT2232">
            <v>85</v>
          </cell>
          <cell r="AU2232">
            <v>73</v>
          </cell>
          <cell r="AV2232">
            <v>56</v>
          </cell>
          <cell r="AW2232">
            <v>75</v>
          </cell>
          <cell r="AX2232">
            <v>51</v>
          </cell>
          <cell r="AY2232">
            <v>74</v>
          </cell>
          <cell r="AZ2232">
            <v>41</v>
          </cell>
        </row>
        <row r="2233">
          <cell r="B2233">
            <v>36791</v>
          </cell>
          <cell r="C2233">
            <v>67</v>
          </cell>
          <cell r="D2233">
            <v>55</v>
          </cell>
          <cell r="E2233">
            <v>60</v>
          </cell>
          <cell r="F2233">
            <v>48</v>
          </cell>
          <cell r="G2233">
            <v>46</v>
          </cell>
          <cell r="H2233">
            <v>41</v>
          </cell>
          <cell r="I2233">
            <v>71</v>
          </cell>
          <cell r="J2233">
            <v>58</v>
          </cell>
          <cell r="K2233">
            <v>73</v>
          </cell>
          <cell r="L2233">
            <v>59</v>
          </cell>
          <cell r="M2233">
            <v>73</v>
          </cell>
          <cell r="N2233">
            <v>54</v>
          </cell>
          <cell r="O2233">
            <v>80</v>
          </cell>
          <cell r="P2233">
            <v>57</v>
          </cell>
          <cell r="Q2233">
            <v>70</v>
          </cell>
          <cell r="R2233">
            <v>47</v>
          </cell>
          <cell r="S2233">
            <v>64</v>
          </cell>
          <cell r="T2233">
            <v>50</v>
          </cell>
          <cell r="U2233">
            <v>42</v>
          </cell>
          <cell r="V2233">
            <v>42</v>
          </cell>
          <cell r="W2233">
            <v>38</v>
          </cell>
          <cell r="X2233">
            <v>38</v>
          </cell>
          <cell r="Y2233">
            <v>47</v>
          </cell>
          <cell r="Z2233">
            <v>44</v>
          </cell>
          <cell r="AA2233">
            <v>57</v>
          </cell>
          <cell r="AB2233">
            <v>37</v>
          </cell>
          <cell r="AC2233">
            <v>66</v>
          </cell>
          <cell r="AD2233">
            <v>37</v>
          </cell>
          <cell r="AE2233">
            <v>76</v>
          </cell>
          <cell r="AF2233">
            <v>62</v>
          </cell>
          <cell r="AG2233">
            <v>73</v>
          </cell>
          <cell r="AH2233">
            <v>63</v>
          </cell>
          <cell r="AI2233">
            <v>75</v>
          </cell>
          <cell r="AJ2233">
            <v>62</v>
          </cell>
          <cell r="AK2233">
            <v>85</v>
          </cell>
          <cell r="AL2233">
            <v>68</v>
          </cell>
          <cell r="AM2233">
            <v>72</v>
          </cell>
          <cell r="AN2233">
            <v>65</v>
          </cell>
          <cell r="AO2233">
            <v>70</v>
          </cell>
          <cell r="AP2233">
            <v>68</v>
          </cell>
          <cell r="AQ2233">
            <v>85</v>
          </cell>
          <cell r="AR2233">
            <v>63</v>
          </cell>
          <cell r="AS2233">
            <v>97</v>
          </cell>
          <cell r="AT2233">
            <v>85</v>
          </cell>
          <cell r="AU2233">
            <v>73</v>
          </cell>
          <cell r="AV2233">
            <v>56</v>
          </cell>
          <cell r="AW2233">
            <v>75</v>
          </cell>
          <cell r="AX2233">
            <v>51</v>
          </cell>
          <cell r="AY2233">
            <v>74</v>
          </cell>
          <cell r="AZ2233">
            <v>41</v>
          </cell>
        </row>
        <row r="2234">
          <cell r="B2234">
            <v>36792</v>
          </cell>
          <cell r="C2234">
            <v>67</v>
          </cell>
          <cell r="D2234">
            <v>55</v>
          </cell>
          <cell r="E2234">
            <v>60</v>
          </cell>
          <cell r="F2234">
            <v>48</v>
          </cell>
          <cell r="G2234">
            <v>46</v>
          </cell>
          <cell r="H2234">
            <v>41</v>
          </cell>
          <cell r="I2234">
            <v>71</v>
          </cell>
          <cell r="J2234">
            <v>58</v>
          </cell>
          <cell r="K2234">
            <v>73</v>
          </cell>
          <cell r="L2234">
            <v>59</v>
          </cell>
          <cell r="M2234">
            <v>73</v>
          </cell>
          <cell r="N2234">
            <v>54</v>
          </cell>
          <cell r="O2234">
            <v>80</v>
          </cell>
          <cell r="P2234">
            <v>57</v>
          </cell>
          <cell r="Q2234">
            <v>70</v>
          </cell>
          <cell r="R2234">
            <v>47</v>
          </cell>
          <cell r="S2234">
            <v>64</v>
          </cell>
          <cell r="T2234">
            <v>50</v>
          </cell>
          <cell r="U2234">
            <v>42</v>
          </cell>
          <cell r="V2234">
            <v>42</v>
          </cell>
          <cell r="W2234">
            <v>38</v>
          </cell>
          <cell r="X2234">
            <v>38</v>
          </cell>
          <cell r="Y2234">
            <v>47</v>
          </cell>
          <cell r="Z2234">
            <v>44</v>
          </cell>
          <cell r="AA2234">
            <v>57</v>
          </cell>
          <cell r="AB2234">
            <v>37</v>
          </cell>
          <cell r="AC2234">
            <v>66</v>
          </cell>
          <cell r="AD2234">
            <v>37</v>
          </cell>
          <cell r="AE2234">
            <v>76</v>
          </cell>
          <cell r="AF2234">
            <v>62</v>
          </cell>
          <cell r="AG2234">
            <v>73</v>
          </cell>
          <cell r="AH2234">
            <v>63</v>
          </cell>
          <cell r="AI2234">
            <v>75</v>
          </cell>
          <cell r="AJ2234">
            <v>62</v>
          </cell>
          <cell r="AK2234">
            <v>85</v>
          </cell>
          <cell r="AL2234">
            <v>68</v>
          </cell>
          <cell r="AM2234">
            <v>72</v>
          </cell>
          <cell r="AN2234">
            <v>65</v>
          </cell>
          <cell r="AO2234">
            <v>70</v>
          </cell>
          <cell r="AP2234">
            <v>68</v>
          </cell>
          <cell r="AQ2234">
            <v>85</v>
          </cell>
          <cell r="AR2234">
            <v>63</v>
          </cell>
          <cell r="AS2234">
            <v>97</v>
          </cell>
          <cell r="AT2234">
            <v>85</v>
          </cell>
          <cell r="AU2234">
            <v>73</v>
          </cell>
          <cell r="AV2234">
            <v>56</v>
          </cell>
          <cell r="AW2234">
            <v>75</v>
          </cell>
          <cell r="AX2234">
            <v>51</v>
          </cell>
          <cell r="AY2234">
            <v>74</v>
          </cell>
          <cell r="AZ2234">
            <v>41</v>
          </cell>
        </row>
        <row r="2235">
          <cell r="B2235">
            <v>36793</v>
          </cell>
          <cell r="C2235">
            <v>73</v>
          </cell>
          <cell r="D2235">
            <v>48</v>
          </cell>
          <cell r="E2235">
            <v>70</v>
          </cell>
          <cell r="F2235">
            <v>29</v>
          </cell>
          <cell r="G2235">
            <v>65</v>
          </cell>
          <cell r="H2235">
            <v>32</v>
          </cell>
          <cell r="I2235">
            <v>77</v>
          </cell>
          <cell r="J2235">
            <v>43</v>
          </cell>
          <cell r="K2235">
            <v>78</v>
          </cell>
          <cell r="L2235">
            <v>36</v>
          </cell>
          <cell r="M2235">
            <v>77</v>
          </cell>
          <cell r="N2235">
            <v>35</v>
          </cell>
          <cell r="O2235">
            <v>82</v>
          </cell>
          <cell r="P2235">
            <v>41</v>
          </cell>
          <cell r="Q2235">
            <v>70</v>
          </cell>
          <cell r="R2235">
            <v>41</v>
          </cell>
          <cell r="S2235">
            <v>61</v>
          </cell>
          <cell r="T2235">
            <v>26</v>
          </cell>
          <cell r="U2235">
            <v>59</v>
          </cell>
          <cell r="V2235">
            <v>23</v>
          </cell>
          <cell r="W2235">
            <v>63</v>
          </cell>
          <cell r="X2235">
            <v>34</v>
          </cell>
          <cell r="Y2235">
            <v>54</v>
          </cell>
          <cell r="Z2235">
            <v>27</v>
          </cell>
          <cell r="AA2235">
            <v>37</v>
          </cell>
          <cell r="AB2235">
            <v>24</v>
          </cell>
          <cell r="AC2235">
            <v>37</v>
          </cell>
          <cell r="AD2235">
            <v>24</v>
          </cell>
          <cell r="AE2235">
            <v>84</v>
          </cell>
          <cell r="AF2235">
            <v>52</v>
          </cell>
          <cell r="AG2235">
            <v>74</v>
          </cell>
          <cell r="AH2235">
            <v>55</v>
          </cell>
          <cell r="AI2235">
            <v>83</v>
          </cell>
          <cell r="AJ2235">
            <v>56</v>
          </cell>
          <cell r="AK2235">
            <v>86</v>
          </cell>
          <cell r="AL2235">
            <v>60</v>
          </cell>
          <cell r="AM2235">
            <v>81</v>
          </cell>
          <cell r="AN2235">
            <v>60</v>
          </cell>
          <cell r="AO2235">
            <v>75</v>
          </cell>
          <cell r="AP2235">
            <v>62</v>
          </cell>
          <cell r="AQ2235">
            <v>73</v>
          </cell>
          <cell r="AR2235">
            <v>40</v>
          </cell>
          <cell r="AS2235">
            <v>77</v>
          </cell>
          <cell r="AT2235">
            <v>62</v>
          </cell>
          <cell r="AU2235">
            <v>55</v>
          </cell>
          <cell r="AV2235">
            <v>38</v>
          </cell>
          <cell r="AW2235">
            <v>55</v>
          </cell>
          <cell r="AX2235">
            <v>35</v>
          </cell>
          <cell r="AY2235">
            <v>42</v>
          </cell>
          <cell r="AZ2235">
            <v>30</v>
          </cell>
        </row>
        <row r="2236">
          <cell r="B2236">
            <v>36794</v>
          </cell>
          <cell r="C2236">
            <v>73</v>
          </cell>
          <cell r="D2236">
            <v>48</v>
          </cell>
          <cell r="E2236">
            <v>74</v>
          </cell>
          <cell r="F2236">
            <v>32</v>
          </cell>
          <cell r="G2236">
            <v>69</v>
          </cell>
          <cell r="H2236">
            <v>35</v>
          </cell>
          <cell r="I2236">
            <v>78</v>
          </cell>
          <cell r="J2236">
            <v>46</v>
          </cell>
          <cell r="K2236">
            <v>77</v>
          </cell>
          <cell r="L2236">
            <v>42</v>
          </cell>
          <cell r="M2236" t="e">
            <v>#N/A</v>
          </cell>
          <cell r="N2236" t="e">
            <v>#N/A</v>
          </cell>
          <cell r="O2236">
            <v>83</v>
          </cell>
          <cell r="P2236">
            <v>45</v>
          </cell>
          <cell r="Q2236">
            <v>74</v>
          </cell>
          <cell r="R2236">
            <v>46</v>
          </cell>
          <cell r="S2236">
            <v>67</v>
          </cell>
          <cell r="T2236">
            <v>27</v>
          </cell>
          <cell r="U2236" t="e">
            <v>#N/A</v>
          </cell>
          <cell r="V2236" t="e">
            <v>#N/A</v>
          </cell>
          <cell r="W2236">
            <v>70</v>
          </cell>
          <cell r="X2236">
            <v>35</v>
          </cell>
          <cell r="Y2236">
            <v>68</v>
          </cell>
          <cell r="Z2236">
            <v>43</v>
          </cell>
          <cell r="AA2236" t="e">
            <v>#VALUE!</v>
          </cell>
          <cell r="AB2236">
            <v>33</v>
          </cell>
          <cell r="AC2236">
            <v>54</v>
          </cell>
          <cell r="AD2236">
            <v>24</v>
          </cell>
          <cell r="AE2236">
            <v>90</v>
          </cell>
          <cell r="AF2236">
            <v>55</v>
          </cell>
          <cell r="AG2236">
            <v>79</v>
          </cell>
          <cell r="AH2236">
            <v>56</v>
          </cell>
          <cell r="AI2236">
            <v>85</v>
          </cell>
          <cell r="AJ2236">
            <v>57</v>
          </cell>
          <cell r="AK2236" t="e">
            <v>#N/A</v>
          </cell>
          <cell r="AL2236" t="e">
            <v>#N/A</v>
          </cell>
          <cell r="AM2236">
            <v>88</v>
          </cell>
          <cell r="AN2236">
            <v>61</v>
          </cell>
          <cell r="AO2236">
            <v>75</v>
          </cell>
          <cell r="AP2236">
            <v>63</v>
          </cell>
          <cell r="AQ2236">
            <v>80</v>
          </cell>
          <cell r="AR2236">
            <v>40</v>
          </cell>
          <cell r="AS2236">
            <v>83</v>
          </cell>
          <cell r="AT2236">
            <v>57</v>
          </cell>
          <cell r="AU2236">
            <v>63</v>
          </cell>
          <cell r="AV2236">
            <v>40</v>
          </cell>
          <cell r="AW2236" t="e">
            <v>#N/A</v>
          </cell>
          <cell r="AX2236" t="e">
            <v>#N/A</v>
          </cell>
          <cell r="AY2236">
            <v>65</v>
          </cell>
          <cell r="AZ2236">
            <v>31</v>
          </cell>
        </row>
        <row r="2237">
          <cell r="B2237">
            <v>36795</v>
          </cell>
          <cell r="C2237">
            <v>75</v>
          </cell>
          <cell r="D2237">
            <v>48</v>
          </cell>
          <cell r="E2237">
            <v>76</v>
          </cell>
          <cell r="F2237">
            <v>33</v>
          </cell>
          <cell r="G2237">
            <v>73</v>
          </cell>
          <cell r="H2237">
            <v>39</v>
          </cell>
          <cell r="I2237">
            <v>81</v>
          </cell>
          <cell r="J2237">
            <v>46</v>
          </cell>
          <cell r="K2237">
            <v>81</v>
          </cell>
          <cell r="L2237">
            <v>43</v>
          </cell>
          <cell r="M2237">
            <v>83</v>
          </cell>
          <cell r="N2237">
            <v>39</v>
          </cell>
          <cell r="O2237">
            <v>86</v>
          </cell>
          <cell r="P2237">
            <v>45</v>
          </cell>
          <cell r="Q2237">
            <v>75</v>
          </cell>
          <cell r="R2237">
            <v>45</v>
          </cell>
          <cell r="S2237">
            <v>72</v>
          </cell>
          <cell r="T2237">
            <v>28</v>
          </cell>
          <cell r="U2237">
            <v>75</v>
          </cell>
          <cell r="V2237">
            <v>36</v>
          </cell>
          <cell r="W2237">
            <v>73</v>
          </cell>
          <cell r="X2237">
            <v>33</v>
          </cell>
          <cell r="Y2237">
            <v>71</v>
          </cell>
          <cell r="Z2237">
            <v>42</v>
          </cell>
          <cell r="AA2237">
            <v>62</v>
          </cell>
          <cell r="AB2237">
            <v>35</v>
          </cell>
          <cell r="AC2237">
            <v>60</v>
          </cell>
          <cell r="AD2237">
            <v>32</v>
          </cell>
          <cell r="AE2237">
            <v>92</v>
          </cell>
          <cell r="AF2237">
            <v>56</v>
          </cell>
          <cell r="AG2237">
            <v>70</v>
          </cell>
          <cell r="AH2237">
            <v>58</v>
          </cell>
          <cell r="AI2237">
            <v>77</v>
          </cell>
          <cell r="AJ2237">
            <v>58</v>
          </cell>
          <cell r="AK2237">
            <v>91</v>
          </cell>
          <cell r="AL2237">
            <v>61</v>
          </cell>
          <cell r="AM2237">
            <v>83</v>
          </cell>
          <cell r="AN2237">
            <v>64</v>
          </cell>
          <cell r="AO2237">
            <v>74</v>
          </cell>
          <cell r="AP2237">
            <v>68</v>
          </cell>
          <cell r="AQ2237">
            <v>82</v>
          </cell>
          <cell r="AR2237">
            <v>45</v>
          </cell>
          <cell r="AS2237">
            <v>90</v>
          </cell>
          <cell r="AT2237">
            <v>62</v>
          </cell>
          <cell r="AU2237">
            <v>69</v>
          </cell>
          <cell r="AV2237">
            <v>43</v>
          </cell>
          <cell r="AW2237">
            <v>74</v>
          </cell>
          <cell r="AX2237">
            <v>39</v>
          </cell>
          <cell r="AY2237">
            <v>70</v>
          </cell>
          <cell r="AZ2237">
            <v>36</v>
          </cell>
        </row>
        <row r="2238">
          <cell r="B2238">
            <v>36796</v>
          </cell>
          <cell r="C2238">
            <v>73</v>
          </cell>
          <cell r="D2238">
            <v>53</v>
          </cell>
          <cell r="E2238">
            <v>79</v>
          </cell>
          <cell r="F2238">
            <v>38</v>
          </cell>
          <cell r="G2238">
            <v>77</v>
          </cell>
          <cell r="H2238">
            <v>43</v>
          </cell>
          <cell r="I2238">
            <v>79</v>
          </cell>
          <cell r="J2238">
            <v>50</v>
          </cell>
          <cell r="K2238">
            <v>79</v>
          </cell>
          <cell r="L2238">
            <v>45</v>
          </cell>
          <cell r="M2238">
            <v>80</v>
          </cell>
          <cell r="N2238">
            <v>47</v>
          </cell>
          <cell r="O2238">
            <v>87</v>
          </cell>
          <cell r="P2238">
            <v>49</v>
          </cell>
          <cell r="Q2238">
            <v>79</v>
          </cell>
          <cell r="R2238">
            <v>47</v>
          </cell>
          <cell r="S2238">
            <v>81</v>
          </cell>
          <cell r="T2238">
            <v>32</v>
          </cell>
          <cell r="U2238">
            <v>75</v>
          </cell>
          <cell r="V2238">
            <v>36</v>
          </cell>
          <cell r="W2238">
            <v>77</v>
          </cell>
          <cell r="X2238">
            <v>41</v>
          </cell>
          <cell r="Y2238">
            <v>73</v>
          </cell>
          <cell r="Z2238">
            <v>47</v>
          </cell>
          <cell r="AA2238">
            <v>70</v>
          </cell>
          <cell r="AB2238">
            <v>35</v>
          </cell>
          <cell r="AC2238">
            <v>68</v>
          </cell>
          <cell r="AD2238">
            <v>39</v>
          </cell>
          <cell r="AE2238">
            <v>80</v>
          </cell>
          <cell r="AF2238">
            <v>58</v>
          </cell>
          <cell r="AG2238">
            <v>71</v>
          </cell>
          <cell r="AH2238">
            <v>59</v>
          </cell>
          <cell r="AI2238">
            <v>73</v>
          </cell>
          <cell r="AJ2238">
            <v>60</v>
          </cell>
          <cell r="AK2238">
            <v>89</v>
          </cell>
          <cell r="AL2238">
            <v>63</v>
          </cell>
          <cell r="AM2238">
            <v>76</v>
          </cell>
          <cell r="AN2238">
            <v>66</v>
          </cell>
          <cell r="AO2238">
            <v>70</v>
          </cell>
          <cell r="AP2238">
            <v>68</v>
          </cell>
          <cell r="AQ2238">
            <v>81</v>
          </cell>
          <cell r="AR2238">
            <v>46</v>
          </cell>
          <cell r="AS2238">
            <v>93</v>
          </cell>
          <cell r="AT2238">
            <v>70</v>
          </cell>
          <cell r="AU2238">
            <v>73</v>
          </cell>
          <cell r="AV2238">
            <v>45</v>
          </cell>
          <cell r="AW2238">
            <v>81</v>
          </cell>
          <cell r="AX2238">
            <v>47</v>
          </cell>
          <cell r="AY2238">
            <v>73</v>
          </cell>
          <cell r="AZ2238">
            <v>42</v>
          </cell>
        </row>
        <row r="2239">
          <cell r="B2239">
            <v>36797</v>
          </cell>
          <cell r="C2239">
            <v>64</v>
          </cell>
          <cell r="D2239">
            <v>52</v>
          </cell>
          <cell r="E2239">
            <v>81</v>
          </cell>
          <cell r="F2239">
            <v>41</v>
          </cell>
          <cell r="G2239">
            <v>74</v>
          </cell>
          <cell r="H2239">
            <v>41</v>
          </cell>
          <cell r="I2239">
            <v>70</v>
          </cell>
          <cell r="J2239">
            <v>56</v>
          </cell>
          <cell r="K2239">
            <v>71</v>
          </cell>
          <cell r="L2239">
            <v>51</v>
          </cell>
          <cell r="M2239">
            <v>73</v>
          </cell>
          <cell r="N2239">
            <v>48</v>
          </cell>
          <cell r="O2239">
            <v>81</v>
          </cell>
          <cell r="P2239">
            <v>57</v>
          </cell>
          <cell r="Q2239">
            <v>79</v>
          </cell>
          <cell r="R2239">
            <v>54</v>
          </cell>
          <cell r="S2239">
            <v>81</v>
          </cell>
          <cell r="T2239">
            <v>35</v>
          </cell>
          <cell r="U2239">
            <v>79</v>
          </cell>
          <cell r="V2239">
            <v>37</v>
          </cell>
          <cell r="W2239">
            <v>79</v>
          </cell>
          <cell r="X2239">
            <v>37</v>
          </cell>
          <cell r="Y2239">
            <v>80</v>
          </cell>
          <cell r="Z2239">
            <v>48</v>
          </cell>
          <cell r="AA2239">
            <v>78</v>
          </cell>
          <cell r="AB2239">
            <v>40</v>
          </cell>
          <cell r="AC2239">
            <v>76</v>
          </cell>
          <cell r="AD2239">
            <v>38</v>
          </cell>
          <cell r="AE2239">
            <v>73</v>
          </cell>
          <cell r="AF2239">
            <v>57</v>
          </cell>
          <cell r="AG2239">
            <v>62</v>
          </cell>
          <cell r="AH2239">
            <v>57</v>
          </cell>
          <cell r="AI2239">
            <v>68</v>
          </cell>
          <cell r="AJ2239">
            <v>60</v>
          </cell>
          <cell r="AK2239">
            <v>79</v>
          </cell>
          <cell r="AL2239">
            <v>60</v>
          </cell>
          <cell r="AM2239">
            <v>75</v>
          </cell>
          <cell r="AN2239">
            <v>66</v>
          </cell>
          <cell r="AO2239">
            <v>72</v>
          </cell>
          <cell r="AP2239">
            <v>68</v>
          </cell>
          <cell r="AQ2239">
            <v>78</v>
          </cell>
          <cell r="AR2239">
            <v>49</v>
          </cell>
          <cell r="AS2239">
            <v>94</v>
          </cell>
          <cell r="AT2239">
            <v>69</v>
          </cell>
          <cell r="AU2239">
            <v>77</v>
          </cell>
          <cell r="AV2239">
            <v>54</v>
          </cell>
          <cell r="AW2239">
            <v>82</v>
          </cell>
          <cell r="AX2239">
            <v>50</v>
          </cell>
          <cell r="AY2239">
            <v>79</v>
          </cell>
          <cell r="AZ2239">
            <v>41</v>
          </cell>
        </row>
        <row r="2240">
          <cell r="B2240">
            <v>36798</v>
          </cell>
          <cell r="C2240">
            <v>64</v>
          </cell>
          <cell r="D2240">
            <v>52</v>
          </cell>
          <cell r="E2240">
            <v>81</v>
          </cell>
          <cell r="F2240">
            <v>41</v>
          </cell>
          <cell r="G2240">
            <v>74</v>
          </cell>
          <cell r="H2240">
            <v>41</v>
          </cell>
          <cell r="I2240">
            <v>70</v>
          </cell>
          <cell r="J2240">
            <v>56</v>
          </cell>
          <cell r="K2240">
            <v>71</v>
          </cell>
          <cell r="L2240">
            <v>51</v>
          </cell>
          <cell r="M2240">
            <v>73</v>
          </cell>
          <cell r="N2240">
            <v>48</v>
          </cell>
          <cell r="O2240">
            <v>81</v>
          </cell>
          <cell r="P2240">
            <v>57</v>
          </cell>
          <cell r="Q2240">
            <v>79</v>
          </cell>
          <cell r="R2240">
            <v>54</v>
          </cell>
          <cell r="S2240">
            <v>81</v>
          </cell>
          <cell r="T2240">
            <v>35</v>
          </cell>
          <cell r="U2240">
            <v>79</v>
          </cell>
          <cell r="V2240">
            <v>37</v>
          </cell>
          <cell r="W2240">
            <v>79</v>
          </cell>
          <cell r="X2240">
            <v>37</v>
          </cell>
          <cell r="Y2240">
            <v>80</v>
          </cell>
          <cell r="Z2240">
            <v>48</v>
          </cell>
          <cell r="AA2240">
            <v>78</v>
          </cell>
          <cell r="AB2240">
            <v>40</v>
          </cell>
          <cell r="AC2240">
            <v>76</v>
          </cell>
          <cell r="AD2240">
            <v>38</v>
          </cell>
          <cell r="AE2240">
            <v>73</v>
          </cell>
          <cell r="AF2240">
            <v>57</v>
          </cell>
          <cell r="AG2240">
            <v>62</v>
          </cell>
          <cell r="AH2240">
            <v>57</v>
          </cell>
          <cell r="AI2240">
            <v>68</v>
          </cell>
          <cell r="AJ2240">
            <v>60</v>
          </cell>
          <cell r="AK2240">
            <v>79</v>
          </cell>
          <cell r="AL2240">
            <v>60</v>
          </cell>
          <cell r="AM2240">
            <v>75</v>
          </cell>
          <cell r="AN2240">
            <v>66</v>
          </cell>
          <cell r="AO2240">
            <v>72</v>
          </cell>
          <cell r="AP2240">
            <v>68</v>
          </cell>
          <cell r="AQ2240">
            <v>78</v>
          </cell>
          <cell r="AR2240">
            <v>49</v>
          </cell>
          <cell r="AS2240">
            <v>94</v>
          </cell>
          <cell r="AT2240">
            <v>69</v>
          </cell>
          <cell r="AU2240">
            <v>77</v>
          </cell>
          <cell r="AV2240">
            <v>54</v>
          </cell>
          <cell r="AW2240">
            <v>82</v>
          </cell>
          <cell r="AX2240">
            <v>50</v>
          </cell>
          <cell r="AY2240">
            <v>79</v>
          </cell>
          <cell r="AZ2240">
            <v>41</v>
          </cell>
        </row>
        <row r="2241">
          <cell r="B2241">
            <v>36799</v>
          </cell>
          <cell r="C2241">
            <v>64</v>
          </cell>
          <cell r="D2241">
            <v>52</v>
          </cell>
          <cell r="E2241">
            <v>81</v>
          </cell>
          <cell r="F2241">
            <v>41</v>
          </cell>
          <cell r="G2241">
            <v>74</v>
          </cell>
          <cell r="H2241">
            <v>41</v>
          </cell>
          <cell r="I2241">
            <v>70</v>
          </cell>
          <cell r="J2241">
            <v>56</v>
          </cell>
          <cell r="K2241">
            <v>71</v>
          </cell>
          <cell r="L2241">
            <v>51</v>
          </cell>
          <cell r="M2241">
            <v>73</v>
          </cell>
          <cell r="N2241">
            <v>48</v>
          </cell>
          <cell r="O2241">
            <v>81</v>
          </cell>
          <cell r="P2241">
            <v>57</v>
          </cell>
          <cell r="Q2241">
            <v>79</v>
          </cell>
          <cell r="R2241">
            <v>54</v>
          </cell>
          <cell r="S2241">
            <v>81</v>
          </cell>
          <cell r="T2241">
            <v>35</v>
          </cell>
          <cell r="U2241">
            <v>79</v>
          </cell>
          <cell r="V2241">
            <v>37</v>
          </cell>
          <cell r="W2241">
            <v>79</v>
          </cell>
          <cell r="X2241">
            <v>37</v>
          </cell>
          <cell r="Y2241">
            <v>80</v>
          </cell>
          <cell r="Z2241">
            <v>48</v>
          </cell>
          <cell r="AA2241">
            <v>78</v>
          </cell>
          <cell r="AB2241">
            <v>40</v>
          </cell>
          <cell r="AC2241">
            <v>76</v>
          </cell>
          <cell r="AD2241">
            <v>38</v>
          </cell>
          <cell r="AE2241">
            <v>73</v>
          </cell>
          <cell r="AF2241">
            <v>57</v>
          </cell>
          <cell r="AG2241">
            <v>62</v>
          </cell>
          <cell r="AH2241">
            <v>57</v>
          </cell>
          <cell r="AI2241">
            <v>68</v>
          </cell>
          <cell r="AJ2241">
            <v>60</v>
          </cell>
          <cell r="AK2241">
            <v>79</v>
          </cell>
          <cell r="AL2241">
            <v>60</v>
          </cell>
          <cell r="AM2241">
            <v>75</v>
          </cell>
          <cell r="AN2241">
            <v>66</v>
          </cell>
          <cell r="AO2241">
            <v>72</v>
          </cell>
          <cell r="AP2241">
            <v>68</v>
          </cell>
          <cell r="AQ2241">
            <v>78</v>
          </cell>
          <cell r="AR2241">
            <v>49</v>
          </cell>
          <cell r="AS2241">
            <v>94</v>
          </cell>
          <cell r="AT2241">
            <v>69</v>
          </cell>
          <cell r="AU2241">
            <v>77</v>
          </cell>
          <cell r="AV2241">
            <v>54</v>
          </cell>
          <cell r="AW2241">
            <v>82</v>
          </cell>
          <cell r="AX2241">
            <v>50</v>
          </cell>
          <cell r="AY2241">
            <v>79</v>
          </cell>
          <cell r="AZ2241">
            <v>41</v>
          </cell>
        </row>
        <row r="2242">
          <cell r="B2242">
            <v>36800</v>
          </cell>
          <cell r="C2242">
            <v>64</v>
          </cell>
          <cell r="D2242">
            <v>52</v>
          </cell>
          <cell r="E2242">
            <v>81</v>
          </cell>
          <cell r="F2242">
            <v>41</v>
          </cell>
          <cell r="G2242">
            <v>74</v>
          </cell>
          <cell r="H2242">
            <v>41</v>
          </cell>
          <cell r="I2242">
            <v>70</v>
          </cell>
          <cell r="J2242">
            <v>56</v>
          </cell>
          <cell r="K2242">
            <v>71</v>
          </cell>
          <cell r="L2242">
            <v>51</v>
          </cell>
          <cell r="M2242">
            <v>73</v>
          </cell>
          <cell r="N2242">
            <v>48</v>
          </cell>
          <cell r="O2242">
            <v>81</v>
          </cell>
          <cell r="P2242">
            <v>57</v>
          </cell>
          <cell r="Q2242">
            <v>79</v>
          </cell>
          <cell r="R2242">
            <v>54</v>
          </cell>
          <cell r="S2242">
            <v>81</v>
          </cell>
          <cell r="T2242">
            <v>35</v>
          </cell>
          <cell r="U2242">
            <v>79</v>
          </cell>
          <cell r="V2242">
            <v>37</v>
          </cell>
          <cell r="W2242">
            <v>79</v>
          </cell>
          <cell r="X2242">
            <v>37</v>
          </cell>
          <cell r="Y2242">
            <v>80</v>
          </cell>
          <cell r="Z2242">
            <v>48</v>
          </cell>
          <cell r="AA2242">
            <v>78</v>
          </cell>
          <cell r="AB2242">
            <v>40</v>
          </cell>
          <cell r="AC2242">
            <v>76</v>
          </cell>
          <cell r="AD2242">
            <v>38</v>
          </cell>
          <cell r="AE2242">
            <v>73</v>
          </cell>
          <cell r="AF2242">
            <v>57</v>
          </cell>
          <cell r="AG2242">
            <v>62</v>
          </cell>
          <cell r="AH2242">
            <v>57</v>
          </cell>
          <cell r="AI2242">
            <v>68</v>
          </cell>
          <cell r="AJ2242">
            <v>60</v>
          </cell>
          <cell r="AK2242">
            <v>79</v>
          </cell>
          <cell r="AL2242">
            <v>60</v>
          </cell>
          <cell r="AM2242">
            <v>75</v>
          </cell>
          <cell r="AN2242">
            <v>66</v>
          </cell>
          <cell r="AO2242">
            <v>72</v>
          </cell>
          <cell r="AP2242">
            <v>68</v>
          </cell>
          <cell r="AQ2242">
            <v>78</v>
          </cell>
          <cell r="AR2242">
            <v>49</v>
          </cell>
          <cell r="AS2242">
            <v>94</v>
          </cell>
          <cell r="AT2242">
            <v>69</v>
          </cell>
          <cell r="AU2242">
            <v>77</v>
          </cell>
          <cell r="AV2242">
            <v>54</v>
          </cell>
          <cell r="AW2242">
            <v>82</v>
          </cell>
          <cell r="AX2242">
            <v>50</v>
          </cell>
          <cell r="AY2242">
            <v>79</v>
          </cell>
          <cell r="AZ2242">
            <v>41</v>
          </cell>
        </row>
        <row r="2243">
          <cell r="B2243">
            <v>36801</v>
          </cell>
          <cell r="C2243">
            <v>62</v>
          </cell>
          <cell r="D2243">
            <v>48</v>
          </cell>
          <cell r="E2243">
            <v>66</v>
          </cell>
          <cell r="F2243">
            <v>39</v>
          </cell>
          <cell r="G2243">
            <v>59</v>
          </cell>
          <cell r="H2243">
            <v>39</v>
          </cell>
          <cell r="I2243">
            <v>63</v>
          </cell>
          <cell r="J2243">
            <v>47</v>
          </cell>
          <cell r="K2243">
            <v>64</v>
          </cell>
          <cell r="L2243">
            <v>44</v>
          </cell>
          <cell r="M2243">
            <v>67</v>
          </cell>
          <cell r="N2243">
            <v>40</v>
          </cell>
          <cell r="O2243">
            <v>76</v>
          </cell>
          <cell r="P2243">
            <v>52</v>
          </cell>
          <cell r="Q2243">
            <v>66</v>
          </cell>
          <cell r="R2243">
            <v>48</v>
          </cell>
          <cell r="S2243">
            <v>69</v>
          </cell>
          <cell r="T2243">
            <v>52</v>
          </cell>
          <cell r="U2243">
            <v>61</v>
          </cell>
          <cell r="V2243">
            <v>47</v>
          </cell>
          <cell r="W2243">
            <v>61</v>
          </cell>
          <cell r="X2243">
            <v>42</v>
          </cell>
          <cell r="Y2243">
            <v>64</v>
          </cell>
          <cell r="Z2243">
            <v>49</v>
          </cell>
          <cell r="AA2243">
            <v>69</v>
          </cell>
          <cell r="AB2243">
            <v>35</v>
          </cell>
          <cell r="AC2243">
            <v>73</v>
          </cell>
          <cell r="AD2243">
            <v>41</v>
          </cell>
          <cell r="AE2243">
            <v>83</v>
          </cell>
          <cell r="AF2243">
            <v>60</v>
          </cell>
          <cell r="AG2243">
            <v>67</v>
          </cell>
          <cell r="AH2243">
            <v>56</v>
          </cell>
          <cell r="AI2243">
            <v>75</v>
          </cell>
          <cell r="AJ2243">
            <v>59</v>
          </cell>
          <cell r="AK2243">
            <v>92</v>
          </cell>
          <cell r="AL2243">
            <v>64</v>
          </cell>
          <cell r="AM2243">
            <v>78</v>
          </cell>
          <cell r="AN2243">
            <v>64</v>
          </cell>
          <cell r="AO2243">
            <v>73</v>
          </cell>
          <cell r="AP2243">
            <v>67</v>
          </cell>
          <cell r="AQ2243">
            <v>85</v>
          </cell>
          <cell r="AR2243">
            <v>51</v>
          </cell>
          <cell r="AS2243">
            <v>98</v>
          </cell>
          <cell r="AT2243">
            <v>76</v>
          </cell>
          <cell r="AU2243">
            <v>75</v>
          </cell>
          <cell r="AV2243">
            <v>51</v>
          </cell>
          <cell r="AW2243">
            <v>87</v>
          </cell>
          <cell r="AX2243">
            <v>51</v>
          </cell>
          <cell r="AY2243">
            <v>81</v>
          </cell>
          <cell r="AZ2243">
            <v>46</v>
          </cell>
        </row>
        <row r="2244">
          <cell r="B2244">
            <v>36802</v>
          </cell>
          <cell r="C2244">
            <v>62</v>
          </cell>
          <cell r="D2244">
            <v>48</v>
          </cell>
          <cell r="E2244">
            <v>66</v>
          </cell>
          <cell r="F2244">
            <v>39</v>
          </cell>
          <cell r="G2244">
            <v>59</v>
          </cell>
          <cell r="H2244">
            <v>39</v>
          </cell>
          <cell r="I2244">
            <v>63</v>
          </cell>
          <cell r="J2244">
            <v>47</v>
          </cell>
          <cell r="K2244">
            <v>64</v>
          </cell>
          <cell r="L2244">
            <v>44</v>
          </cell>
          <cell r="M2244">
            <v>67</v>
          </cell>
          <cell r="N2244">
            <v>40</v>
          </cell>
          <cell r="O2244">
            <v>76</v>
          </cell>
          <cell r="P2244">
            <v>52</v>
          </cell>
          <cell r="Q2244">
            <v>66</v>
          </cell>
          <cell r="R2244">
            <v>48</v>
          </cell>
          <cell r="S2244">
            <v>69</v>
          </cell>
          <cell r="T2244">
            <v>52</v>
          </cell>
          <cell r="U2244">
            <v>61</v>
          </cell>
          <cell r="V2244">
            <v>47</v>
          </cell>
          <cell r="W2244">
            <v>61</v>
          </cell>
          <cell r="X2244">
            <v>42</v>
          </cell>
          <cell r="Y2244">
            <v>64</v>
          </cell>
          <cell r="Z2244">
            <v>49</v>
          </cell>
          <cell r="AA2244">
            <v>69</v>
          </cell>
          <cell r="AB2244">
            <v>35</v>
          </cell>
          <cell r="AC2244">
            <v>73</v>
          </cell>
          <cell r="AD2244">
            <v>41</v>
          </cell>
          <cell r="AE2244">
            <v>83</v>
          </cell>
          <cell r="AF2244">
            <v>60</v>
          </cell>
          <cell r="AG2244">
            <v>67</v>
          </cell>
          <cell r="AH2244">
            <v>56</v>
          </cell>
          <cell r="AI2244">
            <v>75</v>
          </cell>
          <cell r="AJ2244">
            <v>59</v>
          </cell>
          <cell r="AK2244">
            <v>92</v>
          </cell>
          <cell r="AL2244">
            <v>64</v>
          </cell>
          <cell r="AM2244">
            <v>78</v>
          </cell>
          <cell r="AN2244">
            <v>64</v>
          </cell>
          <cell r="AO2244">
            <v>73</v>
          </cell>
          <cell r="AP2244">
            <v>67</v>
          </cell>
          <cell r="AQ2244">
            <v>85</v>
          </cell>
          <cell r="AR2244">
            <v>51</v>
          </cell>
          <cell r="AS2244">
            <v>98</v>
          </cell>
          <cell r="AT2244">
            <v>76</v>
          </cell>
          <cell r="AU2244">
            <v>75</v>
          </cell>
          <cell r="AV2244">
            <v>51</v>
          </cell>
          <cell r="AW2244">
            <v>87</v>
          </cell>
          <cell r="AX2244">
            <v>51</v>
          </cell>
          <cell r="AY2244">
            <v>81</v>
          </cell>
          <cell r="AZ2244">
            <v>46</v>
          </cell>
        </row>
        <row r="2245">
          <cell r="B2245">
            <v>36803</v>
          </cell>
          <cell r="C2245">
            <v>61</v>
          </cell>
          <cell r="D2245">
            <v>42</v>
          </cell>
          <cell r="E2245">
            <v>66</v>
          </cell>
          <cell r="F2245">
            <v>32</v>
          </cell>
          <cell r="G2245">
            <v>60</v>
          </cell>
          <cell r="H2245">
            <v>33</v>
          </cell>
          <cell r="I2245">
            <v>69</v>
          </cell>
          <cell r="J2245">
            <v>48</v>
          </cell>
          <cell r="K2245">
            <v>69</v>
          </cell>
          <cell r="L2245">
            <v>44</v>
          </cell>
          <cell r="M2245">
            <v>72</v>
          </cell>
          <cell r="N2245">
            <v>41</v>
          </cell>
          <cell r="O2245">
            <v>77</v>
          </cell>
          <cell r="P2245">
            <v>41</v>
          </cell>
          <cell r="Q2245">
            <v>65</v>
          </cell>
          <cell r="R2245">
            <v>39</v>
          </cell>
          <cell r="S2245">
            <v>64</v>
          </cell>
          <cell r="T2245">
            <v>32</v>
          </cell>
          <cell r="U2245">
            <v>51</v>
          </cell>
          <cell r="V2245">
            <v>30</v>
          </cell>
          <cell r="W2245">
            <v>45</v>
          </cell>
          <cell r="X2245">
            <v>29</v>
          </cell>
          <cell r="Y2245">
            <v>58</v>
          </cell>
          <cell r="Z2245">
            <v>35</v>
          </cell>
          <cell r="AA2245">
            <v>66</v>
          </cell>
          <cell r="AB2245">
            <v>39</v>
          </cell>
          <cell r="AC2245">
            <v>61</v>
          </cell>
          <cell r="AD2245">
            <v>42</v>
          </cell>
          <cell r="AE2245">
            <v>81</v>
          </cell>
          <cell r="AF2245">
            <v>54</v>
          </cell>
          <cell r="AG2245">
            <v>67</v>
          </cell>
          <cell r="AH2245">
            <v>55</v>
          </cell>
          <cell r="AI2245">
            <v>73</v>
          </cell>
          <cell r="AJ2245">
            <v>55</v>
          </cell>
          <cell r="AK2245">
            <v>85</v>
          </cell>
          <cell r="AL2245">
            <v>58</v>
          </cell>
          <cell r="AM2245">
            <v>71</v>
          </cell>
          <cell r="AN2245">
            <v>63</v>
          </cell>
          <cell r="AO2245">
            <v>73</v>
          </cell>
          <cell r="AP2245">
            <v>63</v>
          </cell>
          <cell r="AQ2245">
            <v>80</v>
          </cell>
          <cell r="AR2245">
            <v>45</v>
          </cell>
          <cell r="AS2245">
            <v>80</v>
          </cell>
          <cell r="AT2245">
            <v>71</v>
          </cell>
          <cell r="AU2245">
            <v>69</v>
          </cell>
          <cell r="AV2245">
            <v>45</v>
          </cell>
          <cell r="AW2245">
            <v>75</v>
          </cell>
          <cell r="AX2245">
            <v>61</v>
          </cell>
          <cell r="AY2245">
            <v>63</v>
          </cell>
          <cell r="AZ2245">
            <v>45</v>
          </cell>
        </row>
        <row r="2246">
          <cell r="B2246">
            <v>36804</v>
          </cell>
          <cell r="C2246">
            <v>66</v>
          </cell>
          <cell r="D2246">
            <v>47</v>
          </cell>
          <cell r="E2246">
            <v>64</v>
          </cell>
          <cell r="F2246">
            <v>36</v>
          </cell>
          <cell r="G2246">
            <v>57</v>
          </cell>
          <cell r="H2246">
            <v>29</v>
          </cell>
          <cell r="I2246">
            <v>72</v>
          </cell>
          <cell r="J2246">
            <v>49</v>
          </cell>
          <cell r="K2246">
            <v>78</v>
          </cell>
          <cell r="L2246">
            <v>42</v>
          </cell>
          <cell r="M2246">
            <v>72</v>
          </cell>
          <cell r="N2246">
            <v>38</v>
          </cell>
          <cell r="O2246">
            <v>85</v>
          </cell>
          <cell r="P2246">
            <v>44</v>
          </cell>
          <cell r="Q2246">
            <v>63</v>
          </cell>
          <cell r="R2246">
            <v>36</v>
          </cell>
          <cell r="S2246">
            <v>58</v>
          </cell>
          <cell r="T2246">
            <v>31</v>
          </cell>
          <cell r="U2246">
            <v>41</v>
          </cell>
          <cell r="V2246">
            <v>25</v>
          </cell>
          <cell r="W2246">
            <v>36</v>
          </cell>
          <cell r="X2246">
            <v>20</v>
          </cell>
          <cell r="Y2246">
            <v>35</v>
          </cell>
          <cell r="Z2246">
            <v>24</v>
          </cell>
          <cell r="AA2246">
            <v>35</v>
          </cell>
          <cell r="AB2246">
            <v>28</v>
          </cell>
          <cell r="AC2246">
            <v>35</v>
          </cell>
          <cell r="AD2246">
            <v>35</v>
          </cell>
          <cell r="AE2246">
            <v>86</v>
          </cell>
          <cell r="AF2246">
            <v>54</v>
          </cell>
          <cell r="AG2246">
            <v>65</v>
          </cell>
          <cell r="AH2246">
            <v>54</v>
          </cell>
          <cell r="AI2246">
            <v>73</v>
          </cell>
          <cell r="AJ2246">
            <v>55</v>
          </cell>
          <cell r="AK2246">
            <v>86</v>
          </cell>
          <cell r="AL2246">
            <v>59</v>
          </cell>
          <cell r="AM2246">
            <v>75</v>
          </cell>
          <cell r="AN2246">
            <v>65</v>
          </cell>
          <cell r="AO2246">
            <v>69</v>
          </cell>
          <cell r="AP2246">
            <v>66</v>
          </cell>
          <cell r="AQ2246">
            <v>80</v>
          </cell>
          <cell r="AR2246">
            <v>45</v>
          </cell>
          <cell r="AS2246">
            <v>87</v>
          </cell>
          <cell r="AT2246">
            <v>60</v>
          </cell>
          <cell r="AU2246">
            <v>63</v>
          </cell>
          <cell r="AV2246">
            <v>42</v>
          </cell>
          <cell r="AW2246">
            <v>76</v>
          </cell>
          <cell r="AX2246">
            <v>48</v>
          </cell>
          <cell r="AY2246">
            <v>44</v>
          </cell>
          <cell r="AZ2246">
            <v>44</v>
          </cell>
        </row>
        <row r="2247">
          <cell r="B2247">
            <v>36805</v>
          </cell>
          <cell r="C2247">
            <v>66</v>
          </cell>
          <cell r="D2247">
            <v>47</v>
          </cell>
          <cell r="E2247">
            <v>64</v>
          </cell>
          <cell r="F2247">
            <v>36</v>
          </cell>
          <cell r="G2247">
            <v>57</v>
          </cell>
          <cell r="H2247">
            <v>29</v>
          </cell>
          <cell r="I2247">
            <v>72</v>
          </cell>
          <cell r="J2247">
            <v>49</v>
          </cell>
          <cell r="K2247">
            <v>78</v>
          </cell>
          <cell r="L2247">
            <v>42</v>
          </cell>
          <cell r="M2247">
            <v>72</v>
          </cell>
          <cell r="N2247">
            <v>38</v>
          </cell>
          <cell r="O2247">
            <v>85</v>
          </cell>
          <cell r="P2247">
            <v>44</v>
          </cell>
          <cell r="Q2247">
            <v>63</v>
          </cell>
          <cell r="R2247">
            <v>36</v>
          </cell>
          <cell r="S2247">
            <v>58</v>
          </cell>
          <cell r="T2247">
            <v>31</v>
          </cell>
          <cell r="U2247">
            <v>41</v>
          </cell>
          <cell r="V2247">
            <v>25</v>
          </cell>
          <cell r="W2247">
            <v>36</v>
          </cell>
          <cell r="X2247">
            <v>20</v>
          </cell>
          <cell r="Y2247">
            <v>35</v>
          </cell>
          <cell r="Z2247">
            <v>24</v>
          </cell>
          <cell r="AA2247">
            <v>35</v>
          </cell>
          <cell r="AB2247">
            <v>28</v>
          </cell>
          <cell r="AC2247">
            <v>35</v>
          </cell>
          <cell r="AD2247">
            <v>35</v>
          </cell>
          <cell r="AE2247">
            <v>86</v>
          </cell>
          <cell r="AF2247">
            <v>54</v>
          </cell>
          <cell r="AG2247">
            <v>65</v>
          </cell>
          <cell r="AH2247">
            <v>54</v>
          </cell>
          <cell r="AI2247">
            <v>73</v>
          </cell>
          <cell r="AJ2247">
            <v>55</v>
          </cell>
          <cell r="AK2247">
            <v>86</v>
          </cell>
          <cell r="AL2247">
            <v>59</v>
          </cell>
          <cell r="AM2247">
            <v>75</v>
          </cell>
          <cell r="AN2247">
            <v>65</v>
          </cell>
          <cell r="AO2247">
            <v>69</v>
          </cell>
          <cell r="AP2247">
            <v>66</v>
          </cell>
          <cell r="AQ2247">
            <v>80</v>
          </cell>
          <cell r="AR2247">
            <v>45</v>
          </cell>
          <cell r="AS2247">
            <v>87</v>
          </cell>
          <cell r="AT2247">
            <v>60</v>
          </cell>
          <cell r="AU2247">
            <v>63</v>
          </cell>
          <cell r="AV2247">
            <v>42</v>
          </cell>
          <cell r="AW2247">
            <v>76</v>
          </cell>
          <cell r="AX2247">
            <v>48</v>
          </cell>
          <cell r="AY2247">
            <v>44</v>
          </cell>
          <cell r="AZ2247">
            <v>44</v>
          </cell>
        </row>
        <row r="2248">
          <cell r="B2248">
            <v>36806</v>
          </cell>
          <cell r="C2248">
            <v>66</v>
          </cell>
          <cell r="D2248">
            <v>47</v>
          </cell>
          <cell r="E2248">
            <v>64</v>
          </cell>
          <cell r="F2248">
            <v>36</v>
          </cell>
          <cell r="G2248">
            <v>57</v>
          </cell>
          <cell r="H2248">
            <v>29</v>
          </cell>
          <cell r="I2248">
            <v>72</v>
          </cell>
          <cell r="J2248">
            <v>49</v>
          </cell>
          <cell r="K2248">
            <v>78</v>
          </cell>
          <cell r="L2248">
            <v>42</v>
          </cell>
          <cell r="M2248">
            <v>72</v>
          </cell>
          <cell r="N2248">
            <v>38</v>
          </cell>
          <cell r="O2248">
            <v>85</v>
          </cell>
          <cell r="P2248">
            <v>44</v>
          </cell>
          <cell r="Q2248">
            <v>63</v>
          </cell>
          <cell r="R2248">
            <v>36</v>
          </cell>
          <cell r="S2248">
            <v>58</v>
          </cell>
          <cell r="T2248">
            <v>31</v>
          </cell>
          <cell r="U2248">
            <v>41</v>
          </cell>
          <cell r="V2248">
            <v>25</v>
          </cell>
          <cell r="W2248">
            <v>36</v>
          </cell>
          <cell r="X2248">
            <v>20</v>
          </cell>
          <cell r="Y2248">
            <v>35</v>
          </cell>
          <cell r="Z2248">
            <v>24</v>
          </cell>
          <cell r="AA2248">
            <v>35</v>
          </cell>
          <cell r="AB2248">
            <v>28</v>
          </cell>
          <cell r="AC2248">
            <v>35</v>
          </cell>
          <cell r="AD2248">
            <v>35</v>
          </cell>
          <cell r="AE2248">
            <v>86</v>
          </cell>
          <cell r="AF2248">
            <v>54</v>
          </cell>
          <cell r="AG2248">
            <v>65</v>
          </cell>
          <cell r="AH2248">
            <v>54</v>
          </cell>
          <cell r="AI2248">
            <v>73</v>
          </cell>
          <cell r="AJ2248">
            <v>55</v>
          </cell>
          <cell r="AK2248">
            <v>86</v>
          </cell>
          <cell r="AL2248">
            <v>59</v>
          </cell>
          <cell r="AM2248">
            <v>75</v>
          </cell>
          <cell r="AN2248">
            <v>65</v>
          </cell>
          <cell r="AO2248">
            <v>69</v>
          </cell>
          <cell r="AP2248">
            <v>66</v>
          </cell>
          <cell r="AQ2248">
            <v>80</v>
          </cell>
          <cell r="AR2248">
            <v>45</v>
          </cell>
          <cell r="AS2248">
            <v>87</v>
          </cell>
          <cell r="AT2248">
            <v>60</v>
          </cell>
          <cell r="AU2248">
            <v>63</v>
          </cell>
          <cell r="AV2248">
            <v>42</v>
          </cell>
          <cell r="AW2248">
            <v>76</v>
          </cell>
          <cell r="AX2248">
            <v>48</v>
          </cell>
          <cell r="AY2248">
            <v>44</v>
          </cell>
          <cell r="AZ2248">
            <v>44</v>
          </cell>
        </row>
        <row r="2249">
          <cell r="B2249">
            <v>36807</v>
          </cell>
          <cell r="C2249">
            <v>65</v>
          </cell>
          <cell r="D2249">
            <v>50</v>
          </cell>
          <cell r="E2249">
            <v>71</v>
          </cell>
          <cell r="F2249">
            <v>33</v>
          </cell>
          <cell r="G2249">
            <v>69</v>
          </cell>
          <cell r="H2249">
            <v>41</v>
          </cell>
          <cell r="I2249">
            <v>70</v>
          </cell>
          <cell r="J2249">
            <v>45</v>
          </cell>
          <cell r="K2249">
            <v>73</v>
          </cell>
          <cell r="L2249">
            <v>42</v>
          </cell>
          <cell r="M2249">
            <v>72</v>
          </cell>
          <cell r="N2249">
            <v>38</v>
          </cell>
          <cell r="O2249">
            <v>82</v>
          </cell>
          <cell r="P2249">
            <v>47</v>
          </cell>
          <cell r="Q2249">
            <v>73</v>
          </cell>
          <cell r="R2249">
            <v>44</v>
          </cell>
          <cell r="S2249">
            <v>71</v>
          </cell>
          <cell r="T2249">
            <v>25</v>
          </cell>
          <cell r="U2249">
            <v>62</v>
          </cell>
          <cell r="V2249">
            <v>24</v>
          </cell>
          <cell r="W2249">
            <v>74</v>
          </cell>
          <cell r="X2249">
            <v>36</v>
          </cell>
          <cell r="Y2249">
            <v>64</v>
          </cell>
          <cell r="Z2249">
            <v>27</v>
          </cell>
          <cell r="AA2249">
            <v>57</v>
          </cell>
          <cell r="AB2249">
            <v>12</v>
          </cell>
          <cell r="AC2249">
            <v>48</v>
          </cell>
          <cell r="AD2249">
            <v>26</v>
          </cell>
          <cell r="AE2249">
            <v>80</v>
          </cell>
          <cell r="AF2249">
            <v>52</v>
          </cell>
          <cell r="AG2249">
            <v>67</v>
          </cell>
          <cell r="AH2249">
            <v>53</v>
          </cell>
          <cell r="AI2249">
            <v>72</v>
          </cell>
          <cell r="AJ2249">
            <v>59</v>
          </cell>
          <cell r="AK2249">
            <v>82</v>
          </cell>
          <cell r="AL2249">
            <v>59</v>
          </cell>
          <cell r="AM2249">
            <v>73</v>
          </cell>
          <cell r="AN2249">
            <v>60</v>
          </cell>
          <cell r="AO2249">
            <v>72</v>
          </cell>
          <cell r="AP2249">
            <v>65</v>
          </cell>
          <cell r="AQ2249">
            <v>82</v>
          </cell>
          <cell r="AR2249">
            <v>42</v>
          </cell>
          <cell r="AS2249">
            <v>88</v>
          </cell>
          <cell r="AT2249">
            <v>62</v>
          </cell>
          <cell r="AU2249">
            <v>69</v>
          </cell>
          <cell r="AV2249">
            <v>38</v>
          </cell>
          <cell r="AW2249">
            <v>73</v>
          </cell>
          <cell r="AX2249">
            <v>41</v>
          </cell>
          <cell r="AY2249">
            <v>52</v>
          </cell>
          <cell r="AZ2249">
            <v>33</v>
          </cell>
        </row>
        <row r="2250">
          <cell r="B2250">
            <v>36808</v>
          </cell>
          <cell r="C2250">
            <v>56</v>
          </cell>
          <cell r="D2250">
            <v>53</v>
          </cell>
          <cell r="E2250">
            <v>62</v>
          </cell>
          <cell r="F2250">
            <v>39</v>
          </cell>
          <cell r="G2250">
            <v>65</v>
          </cell>
          <cell r="H2250">
            <v>43</v>
          </cell>
          <cell r="I2250">
            <v>60</v>
          </cell>
          <cell r="J2250">
            <v>55</v>
          </cell>
          <cell r="K2250">
            <v>59</v>
          </cell>
          <cell r="L2250">
            <v>56</v>
          </cell>
          <cell r="M2250">
            <v>72</v>
          </cell>
          <cell r="N2250">
            <v>51</v>
          </cell>
          <cell r="O2250">
            <v>57</v>
          </cell>
          <cell r="P2250">
            <v>51</v>
          </cell>
          <cell r="Q2250">
            <v>85</v>
          </cell>
          <cell r="R2250">
            <v>50</v>
          </cell>
          <cell r="S2250">
            <v>79</v>
          </cell>
          <cell r="T2250">
            <v>25</v>
          </cell>
          <cell r="U2250">
            <v>67</v>
          </cell>
          <cell r="V2250">
            <v>32</v>
          </cell>
          <cell r="W2250">
            <v>78</v>
          </cell>
          <cell r="X2250">
            <v>36</v>
          </cell>
          <cell r="Y2250">
            <v>71</v>
          </cell>
          <cell r="Z2250">
            <v>42</v>
          </cell>
          <cell r="AA2250">
            <v>71</v>
          </cell>
          <cell r="AB2250">
            <v>21</v>
          </cell>
          <cell r="AC2250">
            <v>63</v>
          </cell>
          <cell r="AD2250">
            <v>25</v>
          </cell>
          <cell r="AE2250">
            <v>67</v>
          </cell>
          <cell r="AF2250">
            <v>57</v>
          </cell>
          <cell r="AG2250">
            <v>66</v>
          </cell>
          <cell r="AH2250">
            <v>58</v>
          </cell>
          <cell r="AI2250">
            <v>69</v>
          </cell>
          <cell r="AJ2250">
            <v>55</v>
          </cell>
          <cell r="AK2250">
            <v>80</v>
          </cell>
          <cell r="AL2250">
            <v>62</v>
          </cell>
          <cell r="AM2250">
            <v>72</v>
          </cell>
          <cell r="AN2250">
            <v>60</v>
          </cell>
          <cell r="AO2250">
            <v>71</v>
          </cell>
          <cell r="AP2250">
            <v>66</v>
          </cell>
          <cell r="AQ2250">
            <v>75</v>
          </cell>
          <cell r="AR2250">
            <v>46</v>
          </cell>
          <cell r="AS2250">
            <v>85</v>
          </cell>
          <cell r="AT2250">
            <v>65</v>
          </cell>
          <cell r="AU2250">
            <v>78</v>
          </cell>
          <cell r="AV2250">
            <v>44</v>
          </cell>
          <cell r="AW2250">
            <v>70</v>
          </cell>
          <cell r="AX2250">
            <v>48</v>
          </cell>
          <cell r="AY2250">
            <v>65</v>
          </cell>
          <cell r="AZ2250">
            <v>31</v>
          </cell>
        </row>
        <row r="2251">
          <cell r="B2251">
            <v>36809</v>
          </cell>
          <cell r="C2251">
            <v>56</v>
          </cell>
          <cell r="D2251">
            <v>52</v>
          </cell>
          <cell r="E2251">
            <v>57</v>
          </cell>
          <cell r="F2251">
            <v>43</v>
          </cell>
          <cell r="G2251">
            <v>58</v>
          </cell>
          <cell r="H2251">
            <v>37</v>
          </cell>
          <cell r="I2251">
            <v>58</v>
          </cell>
          <cell r="J2251">
            <v>50</v>
          </cell>
          <cell r="K2251">
            <v>54</v>
          </cell>
          <cell r="L2251">
            <v>48</v>
          </cell>
          <cell r="M2251">
            <v>72</v>
          </cell>
          <cell r="N2251">
            <v>44</v>
          </cell>
          <cell r="O2251">
            <v>55</v>
          </cell>
          <cell r="P2251">
            <v>50</v>
          </cell>
          <cell r="Q2251">
            <v>51</v>
          </cell>
          <cell r="R2251">
            <v>51</v>
          </cell>
          <cell r="S2251">
            <v>60</v>
          </cell>
          <cell r="T2251">
            <v>52</v>
          </cell>
          <cell r="U2251">
            <v>68</v>
          </cell>
          <cell r="V2251">
            <v>37</v>
          </cell>
          <cell r="W2251">
            <v>64</v>
          </cell>
          <cell r="X2251">
            <v>42</v>
          </cell>
          <cell r="Y2251">
            <v>68</v>
          </cell>
          <cell r="Z2251">
            <v>34</v>
          </cell>
          <cell r="AA2251">
            <v>72</v>
          </cell>
          <cell r="AB2251">
            <v>34</v>
          </cell>
          <cell r="AC2251">
            <v>66</v>
          </cell>
          <cell r="AD2251">
            <v>32</v>
          </cell>
          <cell r="AE2251">
            <v>62</v>
          </cell>
          <cell r="AF2251">
            <v>53</v>
          </cell>
          <cell r="AG2251">
            <v>63</v>
          </cell>
          <cell r="AH2251">
            <v>56</v>
          </cell>
          <cell r="AI2251">
            <v>64</v>
          </cell>
          <cell r="AJ2251">
            <v>55</v>
          </cell>
          <cell r="AK2251">
            <v>59</v>
          </cell>
          <cell r="AL2251">
            <v>55</v>
          </cell>
          <cell r="AM2251">
            <v>69</v>
          </cell>
          <cell r="AN2251">
            <v>62</v>
          </cell>
          <cell r="AO2251">
            <v>70</v>
          </cell>
          <cell r="AP2251">
            <v>65</v>
          </cell>
          <cell r="AQ2251">
            <v>57</v>
          </cell>
          <cell r="AR2251">
            <v>44</v>
          </cell>
          <cell r="AS2251">
            <v>72</v>
          </cell>
          <cell r="AT2251">
            <v>65</v>
          </cell>
          <cell r="AU2251">
            <v>62</v>
          </cell>
          <cell r="AV2251">
            <v>56</v>
          </cell>
          <cell r="AW2251">
            <v>69</v>
          </cell>
          <cell r="AX2251">
            <v>51</v>
          </cell>
          <cell r="AY2251">
            <v>75</v>
          </cell>
          <cell r="AZ2251">
            <v>33</v>
          </cell>
        </row>
        <row r="2252">
          <cell r="B2252">
            <v>36810</v>
          </cell>
          <cell r="C2252">
            <v>60</v>
          </cell>
          <cell r="D2252">
            <v>48</v>
          </cell>
          <cell r="E2252">
            <v>69</v>
          </cell>
          <cell r="F2252">
            <v>50</v>
          </cell>
          <cell r="G2252">
            <v>66</v>
          </cell>
          <cell r="H2252">
            <v>44</v>
          </cell>
          <cell r="I2252">
            <v>59</v>
          </cell>
          <cell r="J2252">
            <v>54</v>
          </cell>
          <cell r="K2252">
            <v>60</v>
          </cell>
          <cell r="L2252">
            <v>50</v>
          </cell>
          <cell r="M2252">
            <v>72</v>
          </cell>
          <cell r="N2252">
            <v>49</v>
          </cell>
          <cell r="O2252">
            <v>59</v>
          </cell>
          <cell r="P2252">
            <v>49</v>
          </cell>
          <cell r="Q2252">
            <v>51</v>
          </cell>
          <cell r="R2252">
            <v>40</v>
          </cell>
          <cell r="S2252">
            <v>50</v>
          </cell>
          <cell r="T2252">
            <v>42</v>
          </cell>
          <cell r="U2252">
            <v>43</v>
          </cell>
          <cell r="V2252">
            <v>43</v>
          </cell>
          <cell r="W2252">
            <v>41</v>
          </cell>
          <cell r="X2252">
            <v>40</v>
          </cell>
          <cell r="Y2252">
            <v>61</v>
          </cell>
          <cell r="Z2252">
            <v>45</v>
          </cell>
          <cell r="AA2252">
            <v>66</v>
          </cell>
          <cell r="AB2252">
            <v>35</v>
          </cell>
          <cell r="AC2252">
            <v>70</v>
          </cell>
          <cell r="AD2252">
            <v>35</v>
          </cell>
          <cell r="AE2252">
            <v>58</v>
          </cell>
          <cell r="AF2252">
            <v>49</v>
          </cell>
          <cell r="AG2252">
            <v>63</v>
          </cell>
          <cell r="AH2252">
            <v>52</v>
          </cell>
          <cell r="AI2252">
            <v>65</v>
          </cell>
          <cell r="AJ2252">
            <v>53</v>
          </cell>
          <cell r="AK2252">
            <v>63</v>
          </cell>
          <cell r="AL2252">
            <v>52</v>
          </cell>
          <cell r="AM2252">
            <v>68</v>
          </cell>
          <cell r="AN2252">
            <v>54</v>
          </cell>
          <cell r="AO2252">
            <v>68</v>
          </cell>
          <cell r="AP2252">
            <v>59</v>
          </cell>
          <cell r="AQ2252">
            <v>50</v>
          </cell>
          <cell r="AR2252">
            <v>39</v>
          </cell>
          <cell r="AS2252">
            <v>68</v>
          </cell>
          <cell r="AT2252">
            <v>53</v>
          </cell>
          <cell r="AU2252">
            <v>55</v>
          </cell>
          <cell r="AV2252">
            <v>43</v>
          </cell>
          <cell r="AW2252">
            <v>61</v>
          </cell>
          <cell r="AX2252">
            <v>55</v>
          </cell>
          <cell r="AY2252">
            <v>80</v>
          </cell>
          <cell r="AZ2252">
            <v>40</v>
          </cell>
        </row>
        <row r="2253">
          <cell r="B2253">
            <v>36811</v>
          </cell>
          <cell r="C2253">
            <v>60</v>
          </cell>
          <cell r="D2253">
            <v>46</v>
          </cell>
          <cell r="E2253">
            <v>69</v>
          </cell>
          <cell r="F2253">
            <v>40</v>
          </cell>
          <cell r="G2253">
            <v>55</v>
          </cell>
          <cell r="H2253">
            <v>45</v>
          </cell>
          <cell r="I2253">
            <v>59</v>
          </cell>
          <cell r="J2253">
            <v>56</v>
          </cell>
          <cell r="K2253">
            <v>57</v>
          </cell>
          <cell r="L2253">
            <v>49</v>
          </cell>
          <cell r="M2253">
            <v>72</v>
          </cell>
          <cell r="N2253">
            <v>44</v>
          </cell>
          <cell r="O2253">
            <v>61</v>
          </cell>
          <cell r="P2253">
            <v>39</v>
          </cell>
          <cell r="Q2253">
            <v>48</v>
          </cell>
          <cell r="R2253">
            <v>46</v>
          </cell>
          <cell r="S2253">
            <v>54</v>
          </cell>
          <cell r="T2253">
            <v>30</v>
          </cell>
          <cell r="U2253">
            <v>37</v>
          </cell>
          <cell r="V2253">
            <v>35</v>
          </cell>
          <cell r="W2253">
            <v>39</v>
          </cell>
          <cell r="X2253">
            <v>38</v>
          </cell>
          <cell r="Y2253">
            <v>58</v>
          </cell>
          <cell r="Z2253">
            <v>34</v>
          </cell>
          <cell r="AA2253">
            <v>58</v>
          </cell>
          <cell r="AB2253">
            <v>36</v>
          </cell>
          <cell r="AC2253">
            <v>61</v>
          </cell>
          <cell r="AD2253">
            <v>45</v>
          </cell>
          <cell r="AE2253">
            <v>65</v>
          </cell>
          <cell r="AF2253">
            <v>46</v>
          </cell>
          <cell r="AG2253">
            <v>66</v>
          </cell>
          <cell r="AH2253">
            <v>50</v>
          </cell>
          <cell r="AI2253">
            <v>67</v>
          </cell>
          <cell r="AJ2253">
            <v>51</v>
          </cell>
          <cell r="AK2253">
            <v>65</v>
          </cell>
          <cell r="AL2253">
            <v>53</v>
          </cell>
          <cell r="AM2253">
            <v>69</v>
          </cell>
          <cell r="AN2253">
            <v>55</v>
          </cell>
          <cell r="AO2253">
            <v>69</v>
          </cell>
          <cell r="AP2253">
            <v>58</v>
          </cell>
          <cell r="AQ2253">
            <v>58</v>
          </cell>
          <cell r="AR2253">
            <v>36</v>
          </cell>
          <cell r="AS2253">
            <v>68</v>
          </cell>
          <cell r="AT2253">
            <v>57</v>
          </cell>
          <cell r="AU2253">
            <v>54</v>
          </cell>
          <cell r="AV2253">
            <v>34</v>
          </cell>
          <cell r="AW2253">
            <v>61</v>
          </cell>
          <cell r="AX2253">
            <v>44</v>
          </cell>
          <cell r="AY2253">
            <v>72</v>
          </cell>
          <cell r="AZ2253">
            <v>47</v>
          </cell>
        </row>
        <row r="2254">
          <cell r="B2254">
            <v>36812</v>
          </cell>
          <cell r="C2254">
            <v>60</v>
          </cell>
          <cell r="D2254">
            <v>46</v>
          </cell>
          <cell r="E2254">
            <v>69</v>
          </cell>
          <cell r="F2254">
            <v>40</v>
          </cell>
          <cell r="G2254">
            <v>55</v>
          </cell>
          <cell r="H2254">
            <v>45</v>
          </cell>
          <cell r="I2254">
            <v>59</v>
          </cell>
          <cell r="J2254">
            <v>56</v>
          </cell>
          <cell r="K2254">
            <v>57</v>
          </cell>
          <cell r="L2254">
            <v>49</v>
          </cell>
          <cell r="M2254">
            <v>72</v>
          </cell>
          <cell r="N2254">
            <v>44</v>
          </cell>
          <cell r="O2254">
            <v>61</v>
          </cell>
          <cell r="P2254">
            <v>39</v>
          </cell>
          <cell r="Q2254">
            <v>48</v>
          </cell>
          <cell r="R2254">
            <v>46</v>
          </cell>
          <cell r="S2254">
            <v>54</v>
          </cell>
          <cell r="T2254">
            <v>30</v>
          </cell>
          <cell r="U2254">
            <v>37</v>
          </cell>
          <cell r="V2254">
            <v>35</v>
          </cell>
          <cell r="W2254">
            <v>39</v>
          </cell>
          <cell r="X2254">
            <v>38</v>
          </cell>
          <cell r="Y2254">
            <v>58</v>
          </cell>
          <cell r="Z2254">
            <v>34</v>
          </cell>
          <cell r="AA2254">
            <v>58</v>
          </cell>
          <cell r="AB2254">
            <v>36</v>
          </cell>
          <cell r="AC2254">
            <v>61</v>
          </cell>
          <cell r="AD2254">
            <v>45</v>
          </cell>
          <cell r="AE2254">
            <v>65</v>
          </cell>
          <cell r="AF2254">
            <v>46</v>
          </cell>
          <cell r="AG2254">
            <v>66</v>
          </cell>
          <cell r="AH2254">
            <v>50</v>
          </cell>
          <cell r="AI2254">
            <v>67</v>
          </cell>
          <cell r="AJ2254">
            <v>51</v>
          </cell>
          <cell r="AK2254">
            <v>65</v>
          </cell>
          <cell r="AL2254">
            <v>53</v>
          </cell>
          <cell r="AM2254">
            <v>69</v>
          </cell>
          <cell r="AN2254">
            <v>55</v>
          </cell>
          <cell r="AO2254">
            <v>69</v>
          </cell>
          <cell r="AP2254">
            <v>58</v>
          </cell>
          <cell r="AQ2254">
            <v>58</v>
          </cell>
          <cell r="AR2254">
            <v>36</v>
          </cell>
          <cell r="AS2254">
            <v>68</v>
          </cell>
          <cell r="AT2254">
            <v>57</v>
          </cell>
          <cell r="AU2254">
            <v>54</v>
          </cell>
          <cell r="AV2254">
            <v>34</v>
          </cell>
          <cell r="AW2254">
            <v>61</v>
          </cell>
          <cell r="AX2254">
            <v>44</v>
          </cell>
          <cell r="AY2254">
            <v>72</v>
          </cell>
          <cell r="AZ2254">
            <v>47</v>
          </cell>
        </row>
        <row r="2255">
          <cell r="B2255">
            <v>36813</v>
          </cell>
          <cell r="C2255">
            <v>60</v>
          </cell>
          <cell r="D2255">
            <v>46</v>
          </cell>
          <cell r="E2255">
            <v>69</v>
          </cell>
          <cell r="F2255">
            <v>40</v>
          </cell>
          <cell r="G2255">
            <v>55</v>
          </cell>
          <cell r="H2255">
            <v>45</v>
          </cell>
          <cell r="I2255">
            <v>59</v>
          </cell>
          <cell r="J2255">
            <v>56</v>
          </cell>
          <cell r="K2255">
            <v>57</v>
          </cell>
          <cell r="L2255">
            <v>49</v>
          </cell>
          <cell r="M2255">
            <v>72</v>
          </cell>
          <cell r="N2255">
            <v>44</v>
          </cell>
          <cell r="O2255">
            <v>61</v>
          </cell>
          <cell r="P2255">
            <v>39</v>
          </cell>
          <cell r="Q2255">
            <v>48</v>
          </cell>
          <cell r="R2255">
            <v>46</v>
          </cell>
          <cell r="S2255">
            <v>54</v>
          </cell>
          <cell r="T2255">
            <v>30</v>
          </cell>
          <cell r="U2255">
            <v>37</v>
          </cell>
          <cell r="V2255">
            <v>35</v>
          </cell>
          <cell r="W2255">
            <v>39</v>
          </cell>
          <cell r="X2255">
            <v>38</v>
          </cell>
          <cell r="Y2255">
            <v>58</v>
          </cell>
          <cell r="Z2255">
            <v>34</v>
          </cell>
          <cell r="AA2255">
            <v>58</v>
          </cell>
          <cell r="AB2255">
            <v>36</v>
          </cell>
          <cell r="AC2255">
            <v>61</v>
          </cell>
          <cell r="AD2255">
            <v>45</v>
          </cell>
          <cell r="AE2255">
            <v>65</v>
          </cell>
          <cell r="AF2255">
            <v>46</v>
          </cell>
          <cell r="AG2255">
            <v>66</v>
          </cell>
          <cell r="AH2255">
            <v>50</v>
          </cell>
          <cell r="AI2255">
            <v>67</v>
          </cell>
          <cell r="AJ2255">
            <v>51</v>
          </cell>
          <cell r="AK2255">
            <v>65</v>
          </cell>
          <cell r="AL2255">
            <v>53</v>
          </cell>
          <cell r="AM2255">
            <v>69</v>
          </cell>
          <cell r="AN2255">
            <v>55</v>
          </cell>
          <cell r="AO2255">
            <v>69</v>
          </cell>
          <cell r="AP2255">
            <v>58</v>
          </cell>
          <cell r="AQ2255">
            <v>58</v>
          </cell>
          <cell r="AR2255">
            <v>36</v>
          </cell>
          <cell r="AS2255">
            <v>68</v>
          </cell>
          <cell r="AT2255">
            <v>57</v>
          </cell>
          <cell r="AU2255">
            <v>54</v>
          </cell>
          <cell r="AV2255">
            <v>34</v>
          </cell>
          <cell r="AW2255">
            <v>61</v>
          </cell>
          <cell r="AX2255">
            <v>44</v>
          </cell>
          <cell r="AY2255">
            <v>72</v>
          </cell>
          <cell r="AZ2255">
            <v>47</v>
          </cell>
        </row>
        <row r="2256">
          <cell r="B2256">
            <v>36814</v>
          </cell>
          <cell r="C2256">
            <v>54</v>
          </cell>
          <cell r="D2256">
            <v>40</v>
          </cell>
          <cell r="E2256">
            <v>58</v>
          </cell>
          <cell r="F2256">
            <v>30</v>
          </cell>
          <cell r="G2256">
            <v>57</v>
          </cell>
          <cell r="H2256">
            <v>31</v>
          </cell>
          <cell r="I2256">
            <v>58</v>
          </cell>
          <cell r="J2256">
            <v>43</v>
          </cell>
          <cell r="K2256">
            <v>61</v>
          </cell>
          <cell r="L2256">
            <v>35</v>
          </cell>
          <cell r="M2256">
            <v>72</v>
          </cell>
          <cell r="N2256">
            <v>37</v>
          </cell>
          <cell r="O2256">
            <v>62</v>
          </cell>
          <cell r="P2256">
            <v>44</v>
          </cell>
          <cell r="Q2256">
            <v>66</v>
          </cell>
          <cell r="R2256">
            <v>47</v>
          </cell>
          <cell r="S2256">
            <v>60</v>
          </cell>
          <cell r="T2256">
            <v>35</v>
          </cell>
          <cell r="U2256">
            <v>58</v>
          </cell>
          <cell r="V2256">
            <v>37</v>
          </cell>
          <cell r="W2256">
            <v>58</v>
          </cell>
          <cell r="X2256">
            <v>33</v>
          </cell>
          <cell r="Y2256">
            <v>61</v>
          </cell>
          <cell r="Z2256">
            <v>39</v>
          </cell>
          <cell r="AA2256">
            <v>60</v>
          </cell>
          <cell r="AB2256">
            <v>30</v>
          </cell>
          <cell r="AC2256">
            <v>57</v>
          </cell>
          <cell r="AD2256">
            <v>32</v>
          </cell>
          <cell r="AE2256">
            <v>77</v>
          </cell>
          <cell r="AF2256">
            <v>51</v>
          </cell>
          <cell r="AG2256">
            <v>65</v>
          </cell>
          <cell r="AH2256">
            <v>54</v>
          </cell>
          <cell r="AI2256">
            <v>72</v>
          </cell>
          <cell r="AJ2256">
            <v>54</v>
          </cell>
          <cell r="AK2256">
            <v>75</v>
          </cell>
          <cell r="AL2256">
            <v>54</v>
          </cell>
          <cell r="AM2256">
            <v>75</v>
          </cell>
          <cell r="AN2256">
            <v>56</v>
          </cell>
          <cell r="AO2256">
            <v>71</v>
          </cell>
          <cell r="AP2256">
            <v>59</v>
          </cell>
          <cell r="AQ2256">
            <v>71</v>
          </cell>
          <cell r="AR2256">
            <v>37</v>
          </cell>
          <cell r="AS2256">
            <v>78</v>
          </cell>
          <cell r="AT2256">
            <v>55</v>
          </cell>
          <cell r="AU2256">
            <v>60</v>
          </cell>
          <cell r="AV2256">
            <v>36</v>
          </cell>
          <cell r="AW2256">
            <v>65</v>
          </cell>
          <cell r="AX2256">
            <v>36</v>
          </cell>
          <cell r="AY2256">
            <v>66</v>
          </cell>
          <cell r="AZ2256">
            <v>29</v>
          </cell>
        </row>
        <row r="2257">
          <cell r="B2257">
            <v>36815</v>
          </cell>
          <cell r="C2257">
            <v>54</v>
          </cell>
          <cell r="D2257">
            <v>48</v>
          </cell>
          <cell r="E2257">
            <v>65</v>
          </cell>
          <cell r="F2257">
            <v>40</v>
          </cell>
          <cell r="G2257">
            <v>56</v>
          </cell>
          <cell r="H2257">
            <v>37</v>
          </cell>
          <cell r="I2257">
            <v>69</v>
          </cell>
          <cell r="J2257">
            <v>52</v>
          </cell>
          <cell r="K2257">
            <v>70</v>
          </cell>
          <cell r="L2257">
            <v>49</v>
          </cell>
          <cell r="M2257">
            <v>72</v>
          </cell>
          <cell r="N2257">
            <v>42</v>
          </cell>
          <cell r="O2257">
            <v>72</v>
          </cell>
          <cell r="P2257">
            <v>42</v>
          </cell>
          <cell r="Q2257">
            <v>70</v>
          </cell>
          <cell r="R2257">
            <v>44</v>
          </cell>
          <cell r="S2257">
            <v>63</v>
          </cell>
          <cell r="T2257">
            <v>34</v>
          </cell>
          <cell r="U2257">
            <v>64</v>
          </cell>
          <cell r="V2257">
            <v>35</v>
          </cell>
          <cell r="W2257">
            <v>63</v>
          </cell>
          <cell r="X2257">
            <v>42</v>
          </cell>
          <cell r="Y2257">
            <v>65</v>
          </cell>
          <cell r="Z2257">
            <v>40</v>
          </cell>
          <cell r="AA2257">
            <v>61</v>
          </cell>
          <cell r="AB2257">
            <v>33</v>
          </cell>
          <cell r="AC2257">
            <v>63</v>
          </cell>
          <cell r="AD2257">
            <v>34</v>
          </cell>
          <cell r="AE2257">
            <v>80</v>
          </cell>
          <cell r="AF2257">
            <v>48</v>
          </cell>
          <cell r="AG2257">
            <v>76</v>
          </cell>
          <cell r="AH2257">
            <v>50</v>
          </cell>
          <cell r="AI2257">
            <v>78</v>
          </cell>
          <cell r="AJ2257">
            <v>52</v>
          </cell>
          <cell r="AK2257">
            <v>78</v>
          </cell>
          <cell r="AL2257">
            <v>54</v>
          </cell>
          <cell r="AM2257">
            <v>79</v>
          </cell>
          <cell r="AN2257">
            <v>56</v>
          </cell>
          <cell r="AO2257">
            <v>71</v>
          </cell>
          <cell r="AP2257">
            <v>60</v>
          </cell>
          <cell r="AQ2257">
            <v>74</v>
          </cell>
          <cell r="AR2257">
            <v>36</v>
          </cell>
          <cell r="AS2257">
            <v>81</v>
          </cell>
          <cell r="AT2257">
            <v>56</v>
          </cell>
          <cell r="AU2257">
            <v>64</v>
          </cell>
          <cell r="AV2257">
            <v>38</v>
          </cell>
          <cell r="AW2257">
            <v>67</v>
          </cell>
          <cell r="AX2257">
            <v>35</v>
          </cell>
          <cell r="AY2257">
            <v>66</v>
          </cell>
          <cell r="AZ2257">
            <v>36</v>
          </cell>
        </row>
        <row r="2258">
          <cell r="B2258">
            <v>36816</v>
          </cell>
          <cell r="C2258">
            <v>66</v>
          </cell>
          <cell r="D2258">
            <v>52</v>
          </cell>
          <cell r="E2258">
            <v>70</v>
          </cell>
          <cell r="F2258">
            <v>39</v>
          </cell>
          <cell r="G2258">
            <v>72</v>
          </cell>
          <cell r="H2258">
            <v>45</v>
          </cell>
          <cell r="I2258">
            <v>71</v>
          </cell>
          <cell r="J2258">
            <v>50</v>
          </cell>
          <cell r="K2258">
            <v>71</v>
          </cell>
          <cell r="L2258">
            <v>45</v>
          </cell>
          <cell r="M2258">
            <v>72</v>
          </cell>
          <cell r="N2258">
            <v>42</v>
          </cell>
          <cell r="O2258">
            <v>72</v>
          </cell>
          <cell r="P2258">
            <v>41</v>
          </cell>
          <cell r="Q2258">
            <v>78</v>
          </cell>
          <cell r="R2258">
            <v>46</v>
          </cell>
          <cell r="S2258">
            <v>70</v>
          </cell>
          <cell r="T2258">
            <v>34</v>
          </cell>
          <cell r="U2258">
            <v>70</v>
          </cell>
          <cell r="V2258">
            <v>37</v>
          </cell>
          <cell r="W2258">
            <v>72</v>
          </cell>
          <cell r="X2258">
            <v>49</v>
          </cell>
          <cell r="Y2258">
            <v>71</v>
          </cell>
          <cell r="Z2258">
            <v>44</v>
          </cell>
          <cell r="AA2258">
            <v>67</v>
          </cell>
          <cell r="AB2258">
            <v>32</v>
          </cell>
          <cell r="AC2258">
            <v>66</v>
          </cell>
          <cell r="AD2258">
            <v>34</v>
          </cell>
          <cell r="AE2258">
            <v>82</v>
          </cell>
          <cell r="AF2258">
            <v>49</v>
          </cell>
          <cell r="AG2258">
            <v>69</v>
          </cell>
          <cell r="AH2258">
            <v>54</v>
          </cell>
          <cell r="AI2258">
            <v>76</v>
          </cell>
          <cell r="AJ2258">
            <v>54</v>
          </cell>
          <cell r="AK2258">
            <v>81</v>
          </cell>
          <cell r="AL2258">
            <v>55</v>
          </cell>
          <cell r="AM2258">
            <v>87</v>
          </cell>
          <cell r="AN2258">
            <v>57</v>
          </cell>
          <cell r="AO2258">
            <v>70</v>
          </cell>
          <cell r="AP2258">
            <v>59</v>
          </cell>
          <cell r="AQ2258">
            <v>77</v>
          </cell>
          <cell r="AR2258">
            <v>39</v>
          </cell>
          <cell r="AS2258">
            <v>83</v>
          </cell>
          <cell r="AT2258">
            <v>56</v>
          </cell>
          <cell r="AU2258">
            <v>65</v>
          </cell>
          <cell r="AV2258">
            <v>40</v>
          </cell>
          <cell r="AW2258">
            <v>70</v>
          </cell>
          <cell r="AX2258">
            <v>38</v>
          </cell>
          <cell r="AY2258">
            <v>69</v>
          </cell>
          <cell r="AZ2258">
            <v>37</v>
          </cell>
        </row>
        <row r="2259">
          <cell r="B2259">
            <v>36817</v>
          </cell>
          <cell r="C2259">
            <v>58</v>
          </cell>
          <cell r="D2259">
            <v>54</v>
          </cell>
          <cell r="E2259">
            <v>67</v>
          </cell>
          <cell r="F2259">
            <v>60</v>
          </cell>
          <cell r="G2259">
            <v>61</v>
          </cell>
          <cell r="H2259">
            <v>45</v>
          </cell>
          <cell r="I2259">
            <v>66</v>
          </cell>
          <cell r="J2259">
            <v>58</v>
          </cell>
          <cell r="K2259">
            <v>66</v>
          </cell>
          <cell r="L2259">
            <v>57</v>
          </cell>
          <cell r="M2259">
            <v>72</v>
          </cell>
          <cell r="N2259">
            <v>57</v>
          </cell>
          <cell r="O2259">
            <v>65</v>
          </cell>
          <cell r="P2259">
            <v>47</v>
          </cell>
          <cell r="Q2259">
            <v>69</v>
          </cell>
          <cell r="R2259">
            <v>47</v>
          </cell>
          <cell r="S2259">
            <v>72</v>
          </cell>
          <cell r="T2259">
            <v>33</v>
          </cell>
          <cell r="U2259">
            <v>72</v>
          </cell>
          <cell r="V2259">
            <v>38</v>
          </cell>
          <cell r="W2259">
            <v>73</v>
          </cell>
          <cell r="X2259">
            <v>47</v>
          </cell>
          <cell r="Y2259">
            <v>76</v>
          </cell>
          <cell r="Z2259">
            <v>42</v>
          </cell>
          <cell r="AA2259">
            <v>72</v>
          </cell>
          <cell r="AB2259">
            <v>40</v>
          </cell>
          <cell r="AC2259">
            <v>71</v>
          </cell>
          <cell r="AD2259">
            <v>34</v>
          </cell>
          <cell r="AE2259">
            <v>82</v>
          </cell>
          <cell r="AF2259">
            <v>51</v>
          </cell>
          <cell r="AG2259">
            <v>64</v>
          </cell>
          <cell r="AH2259">
            <v>54</v>
          </cell>
          <cell r="AI2259">
            <v>74</v>
          </cell>
          <cell r="AJ2259">
            <v>54</v>
          </cell>
          <cell r="AK2259">
            <v>79</v>
          </cell>
          <cell r="AL2259">
            <v>56</v>
          </cell>
          <cell r="AM2259">
            <v>73</v>
          </cell>
          <cell r="AN2259">
            <v>59</v>
          </cell>
          <cell r="AO2259">
            <v>68</v>
          </cell>
          <cell r="AP2259">
            <v>64</v>
          </cell>
          <cell r="AQ2259">
            <v>76</v>
          </cell>
          <cell r="AR2259">
            <v>41</v>
          </cell>
          <cell r="AS2259">
            <v>82</v>
          </cell>
          <cell r="AT2259">
            <v>58</v>
          </cell>
          <cell r="AU2259">
            <v>72</v>
          </cell>
          <cell r="AV2259">
            <v>39</v>
          </cell>
          <cell r="AW2259">
            <v>71</v>
          </cell>
          <cell r="AX2259">
            <v>40</v>
          </cell>
          <cell r="AY2259">
            <v>78</v>
          </cell>
          <cell r="AZ2259">
            <v>41</v>
          </cell>
        </row>
        <row r="2260">
          <cell r="B2260">
            <v>36818</v>
          </cell>
          <cell r="C2260">
            <v>55</v>
          </cell>
          <cell r="D2260">
            <v>45</v>
          </cell>
          <cell r="E2260">
            <v>62</v>
          </cell>
          <cell r="F2260">
            <v>36</v>
          </cell>
          <cell r="G2260">
            <v>59</v>
          </cell>
          <cell r="H2260">
            <v>38</v>
          </cell>
          <cell r="I2260">
            <v>65</v>
          </cell>
          <cell r="J2260">
            <v>47</v>
          </cell>
          <cell r="K2260">
            <v>63</v>
          </cell>
          <cell r="L2260">
            <v>43</v>
          </cell>
          <cell r="M2260">
            <v>72</v>
          </cell>
          <cell r="N2260">
            <v>49</v>
          </cell>
          <cell r="O2260">
            <v>73</v>
          </cell>
          <cell r="P2260">
            <v>44</v>
          </cell>
          <cell r="Q2260">
            <v>68</v>
          </cell>
          <cell r="R2260">
            <v>52</v>
          </cell>
          <cell r="S2260">
            <v>65</v>
          </cell>
          <cell r="T2260">
            <v>41</v>
          </cell>
          <cell r="U2260">
            <v>59</v>
          </cell>
          <cell r="V2260">
            <v>46</v>
          </cell>
          <cell r="W2260">
            <v>60</v>
          </cell>
          <cell r="X2260">
            <v>47</v>
          </cell>
          <cell r="Y2260">
            <v>63</v>
          </cell>
          <cell r="Z2260">
            <v>49</v>
          </cell>
          <cell r="AA2260">
            <v>69</v>
          </cell>
          <cell r="AB2260">
            <v>53</v>
          </cell>
          <cell r="AC2260">
            <v>68</v>
          </cell>
          <cell r="AD2260">
            <v>41</v>
          </cell>
          <cell r="AE2260">
            <v>81</v>
          </cell>
          <cell r="AF2260">
            <v>49</v>
          </cell>
          <cell r="AG2260">
            <v>69</v>
          </cell>
          <cell r="AH2260">
            <v>57</v>
          </cell>
          <cell r="AI2260">
            <v>76</v>
          </cell>
          <cell r="AJ2260">
            <v>59</v>
          </cell>
          <cell r="AK2260">
            <v>78</v>
          </cell>
          <cell r="AL2260">
            <v>55</v>
          </cell>
          <cell r="AM2260">
            <v>73</v>
          </cell>
          <cell r="AN2260">
            <v>60</v>
          </cell>
          <cell r="AO2260">
            <v>70</v>
          </cell>
          <cell r="AP2260">
            <v>63</v>
          </cell>
          <cell r="AQ2260">
            <v>74</v>
          </cell>
          <cell r="AR2260">
            <v>40</v>
          </cell>
          <cell r="AS2260">
            <v>84</v>
          </cell>
          <cell r="AT2260">
            <v>65</v>
          </cell>
          <cell r="AU2260">
            <v>68</v>
          </cell>
          <cell r="AV2260">
            <v>44</v>
          </cell>
          <cell r="AW2260">
            <v>72</v>
          </cell>
          <cell r="AX2260">
            <v>41</v>
          </cell>
          <cell r="AY2260">
            <v>75</v>
          </cell>
          <cell r="AZ2260">
            <v>47</v>
          </cell>
        </row>
        <row r="2261">
          <cell r="B2261">
            <v>36819</v>
          </cell>
          <cell r="C2261">
            <v>55</v>
          </cell>
          <cell r="D2261">
            <v>45</v>
          </cell>
          <cell r="E2261">
            <v>62</v>
          </cell>
          <cell r="F2261">
            <v>36</v>
          </cell>
          <cell r="G2261">
            <v>59</v>
          </cell>
          <cell r="H2261">
            <v>38</v>
          </cell>
          <cell r="I2261">
            <v>65</v>
          </cell>
          <cell r="J2261">
            <v>47</v>
          </cell>
          <cell r="K2261">
            <v>63</v>
          </cell>
          <cell r="L2261">
            <v>43</v>
          </cell>
          <cell r="M2261">
            <v>72</v>
          </cell>
          <cell r="N2261">
            <v>49</v>
          </cell>
          <cell r="O2261">
            <v>73</v>
          </cell>
          <cell r="P2261">
            <v>44</v>
          </cell>
          <cell r="Q2261">
            <v>68</v>
          </cell>
          <cell r="R2261">
            <v>52</v>
          </cell>
          <cell r="S2261">
            <v>65</v>
          </cell>
          <cell r="T2261">
            <v>41</v>
          </cell>
          <cell r="U2261">
            <v>59</v>
          </cell>
          <cell r="V2261">
            <v>46</v>
          </cell>
          <cell r="W2261">
            <v>60</v>
          </cell>
          <cell r="X2261">
            <v>47</v>
          </cell>
          <cell r="Y2261">
            <v>63</v>
          </cell>
          <cell r="Z2261">
            <v>49</v>
          </cell>
          <cell r="AA2261">
            <v>69</v>
          </cell>
          <cell r="AB2261">
            <v>53</v>
          </cell>
          <cell r="AC2261">
            <v>68</v>
          </cell>
          <cell r="AD2261">
            <v>41</v>
          </cell>
          <cell r="AE2261">
            <v>81</v>
          </cell>
          <cell r="AF2261">
            <v>49</v>
          </cell>
          <cell r="AG2261">
            <v>69</v>
          </cell>
          <cell r="AH2261">
            <v>57</v>
          </cell>
          <cell r="AI2261">
            <v>76</v>
          </cell>
          <cell r="AJ2261">
            <v>59</v>
          </cell>
          <cell r="AK2261">
            <v>78</v>
          </cell>
          <cell r="AL2261">
            <v>55</v>
          </cell>
          <cell r="AM2261">
            <v>73</v>
          </cell>
          <cell r="AN2261">
            <v>60</v>
          </cell>
          <cell r="AO2261">
            <v>70</v>
          </cell>
          <cell r="AP2261">
            <v>63</v>
          </cell>
          <cell r="AQ2261">
            <v>74</v>
          </cell>
          <cell r="AR2261">
            <v>40</v>
          </cell>
          <cell r="AS2261">
            <v>84</v>
          </cell>
          <cell r="AT2261">
            <v>65</v>
          </cell>
          <cell r="AU2261">
            <v>68</v>
          </cell>
          <cell r="AV2261">
            <v>44</v>
          </cell>
          <cell r="AW2261">
            <v>72</v>
          </cell>
          <cell r="AX2261">
            <v>41</v>
          </cell>
          <cell r="AY2261">
            <v>75</v>
          </cell>
          <cell r="AZ2261">
            <v>47</v>
          </cell>
        </row>
        <row r="2262">
          <cell r="B2262">
            <v>36820</v>
          </cell>
          <cell r="C2262">
            <v>40</v>
          </cell>
          <cell r="D2262">
            <v>58</v>
          </cell>
          <cell r="E2262">
            <v>27</v>
          </cell>
          <cell r="F2262">
            <v>60</v>
          </cell>
          <cell r="G2262">
            <v>30</v>
          </cell>
          <cell r="H2262">
            <v>52</v>
          </cell>
          <cell r="I2262">
            <v>41</v>
          </cell>
          <cell r="J2262">
            <v>57</v>
          </cell>
          <cell r="K2262">
            <v>36</v>
          </cell>
          <cell r="L2262">
            <v>58</v>
          </cell>
          <cell r="M2262">
            <v>72</v>
          </cell>
          <cell r="N2262">
            <v>59</v>
          </cell>
          <cell r="O2262">
            <v>33</v>
          </cell>
          <cell r="P2262">
            <v>55</v>
          </cell>
          <cell r="Q2262">
            <v>31</v>
          </cell>
          <cell r="R2262">
            <v>51</v>
          </cell>
          <cell r="S2262">
            <v>30</v>
          </cell>
          <cell r="T2262">
            <v>50</v>
          </cell>
          <cell r="U2262">
            <v>30</v>
          </cell>
          <cell r="V2262">
            <v>49</v>
          </cell>
          <cell r="W2262">
            <v>30</v>
          </cell>
          <cell r="X2262">
            <v>53</v>
          </cell>
          <cell r="Y2262">
            <v>42</v>
          </cell>
          <cell r="Z2262">
            <v>65</v>
          </cell>
          <cell r="AA2262">
            <v>38</v>
          </cell>
          <cell r="AB2262">
            <v>71</v>
          </cell>
          <cell r="AC2262">
            <v>38</v>
          </cell>
          <cell r="AD2262">
            <v>69</v>
          </cell>
          <cell r="AE2262">
            <v>56</v>
          </cell>
          <cell r="AF2262">
            <v>72</v>
          </cell>
          <cell r="AG2262">
            <v>60</v>
          </cell>
          <cell r="AH2262">
            <v>67</v>
          </cell>
          <cell r="AI2262">
            <v>61</v>
          </cell>
          <cell r="AJ2262">
            <v>71</v>
          </cell>
          <cell r="AK2262">
            <v>50</v>
          </cell>
          <cell r="AL2262">
            <v>69</v>
          </cell>
          <cell r="AM2262">
            <v>58</v>
          </cell>
          <cell r="AN2262">
            <v>71</v>
          </cell>
          <cell r="AO2262">
            <v>61</v>
          </cell>
          <cell r="AP2262">
            <v>67</v>
          </cell>
          <cell r="AQ2262">
            <v>31</v>
          </cell>
          <cell r="AR2262">
            <v>53</v>
          </cell>
          <cell r="AS2262">
            <v>62</v>
          </cell>
          <cell r="AT2262">
            <v>80</v>
          </cell>
          <cell r="AU2262">
            <v>42</v>
          </cell>
          <cell r="AV2262">
            <v>59</v>
          </cell>
          <cell r="AW2262">
            <v>44</v>
          </cell>
          <cell r="AX2262">
            <v>72</v>
          </cell>
          <cell r="AY2262">
            <v>43</v>
          </cell>
          <cell r="AZ2262">
            <v>74</v>
          </cell>
        </row>
        <row r="2263">
          <cell r="B2263">
            <v>36821</v>
          </cell>
          <cell r="C2263">
            <v>59</v>
          </cell>
          <cell r="D2263">
            <v>40</v>
          </cell>
          <cell r="E2263">
            <v>57</v>
          </cell>
          <cell r="F2263">
            <v>27</v>
          </cell>
          <cell r="G2263">
            <v>51</v>
          </cell>
          <cell r="H2263">
            <v>30</v>
          </cell>
          <cell r="I2263">
            <v>61</v>
          </cell>
          <cell r="J2263">
            <v>41</v>
          </cell>
          <cell r="K2263">
            <v>58</v>
          </cell>
          <cell r="L2263">
            <v>36</v>
          </cell>
          <cell r="M2263">
            <v>72</v>
          </cell>
          <cell r="N2263">
            <v>34</v>
          </cell>
          <cell r="O2263">
            <v>62</v>
          </cell>
          <cell r="P2263">
            <v>33</v>
          </cell>
          <cell r="Q2263">
            <v>53</v>
          </cell>
          <cell r="R2263">
            <v>31</v>
          </cell>
          <cell r="S2263">
            <v>52</v>
          </cell>
          <cell r="T2263">
            <v>30</v>
          </cell>
          <cell r="U2263">
            <v>49</v>
          </cell>
          <cell r="V2263">
            <v>30</v>
          </cell>
          <cell r="W2263">
            <v>51</v>
          </cell>
          <cell r="X2263">
            <v>30</v>
          </cell>
          <cell r="Y2263">
            <v>51</v>
          </cell>
          <cell r="Z2263">
            <v>42</v>
          </cell>
          <cell r="AA2263">
            <v>38</v>
          </cell>
          <cell r="AB2263">
            <v>38</v>
          </cell>
          <cell r="AC2263">
            <v>39</v>
          </cell>
          <cell r="AD2263">
            <v>38</v>
          </cell>
          <cell r="AE2263">
            <v>74</v>
          </cell>
          <cell r="AF2263">
            <v>56</v>
          </cell>
          <cell r="AG2263">
            <v>70</v>
          </cell>
          <cell r="AH2263">
            <v>60</v>
          </cell>
          <cell r="AI2263">
            <v>74</v>
          </cell>
          <cell r="AJ2263">
            <v>61</v>
          </cell>
          <cell r="AK2263">
            <v>69</v>
          </cell>
          <cell r="AL2263">
            <v>50</v>
          </cell>
          <cell r="AM2263">
            <v>75</v>
          </cell>
          <cell r="AN2263">
            <v>58</v>
          </cell>
          <cell r="AO2263">
            <v>69</v>
          </cell>
          <cell r="AP2263">
            <v>61</v>
          </cell>
          <cell r="AQ2263">
            <v>53</v>
          </cell>
          <cell r="AR2263">
            <v>31</v>
          </cell>
          <cell r="AS2263">
            <v>64</v>
          </cell>
          <cell r="AT2263">
            <v>62</v>
          </cell>
          <cell r="AU2263">
            <v>52</v>
          </cell>
          <cell r="AV2263">
            <v>42</v>
          </cell>
          <cell r="AW2263">
            <v>62</v>
          </cell>
          <cell r="AX2263">
            <v>44</v>
          </cell>
          <cell r="AY2263">
            <v>47</v>
          </cell>
          <cell r="AZ2263">
            <v>43</v>
          </cell>
        </row>
        <row r="2264">
          <cell r="B2264">
            <v>36822</v>
          </cell>
          <cell r="C2264">
            <v>99</v>
          </cell>
          <cell r="D2264">
            <v>43</v>
          </cell>
          <cell r="E2264">
            <v>59</v>
          </cell>
          <cell r="F2264">
            <v>27</v>
          </cell>
          <cell r="G2264">
            <v>53</v>
          </cell>
          <cell r="H2264">
            <v>30</v>
          </cell>
          <cell r="I2264">
            <v>66</v>
          </cell>
          <cell r="J2264">
            <v>42</v>
          </cell>
          <cell r="K2264">
            <v>67</v>
          </cell>
          <cell r="L2264">
            <v>36</v>
          </cell>
          <cell r="M2264">
            <v>72</v>
          </cell>
          <cell r="N2264">
            <v>30</v>
          </cell>
          <cell r="O2264">
            <v>72</v>
          </cell>
          <cell r="P2264">
            <v>33</v>
          </cell>
          <cell r="Q2264">
            <v>56</v>
          </cell>
          <cell r="R2264">
            <v>34</v>
          </cell>
          <cell r="S2264">
            <v>61</v>
          </cell>
          <cell r="T2264">
            <v>28</v>
          </cell>
          <cell r="U2264">
            <v>53</v>
          </cell>
          <cell r="V2264">
            <v>25</v>
          </cell>
          <cell r="W2264">
            <v>60</v>
          </cell>
          <cell r="X2264">
            <v>34</v>
          </cell>
          <cell r="Y2264">
            <v>58</v>
          </cell>
          <cell r="Z2264">
            <v>33</v>
          </cell>
          <cell r="AA2264">
            <v>54</v>
          </cell>
          <cell r="AB2264">
            <v>36</v>
          </cell>
          <cell r="AC2264">
            <v>43</v>
          </cell>
          <cell r="AD2264">
            <v>34</v>
          </cell>
          <cell r="AE2264">
            <v>79</v>
          </cell>
          <cell r="AF2264">
            <v>50</v>
          </cell>
          <cell r="AG2264">
            <v>75</v>
          </cell>
          <cell r="AH2264">
            <v>55</v>
          </cell>
          <cell r="AI2264">
            <v>78</v>
          </cell>
          <cell r="AJ2264">
            <v>47</v>
          </cell>
          <cell r="AK2264">
            <v>74</v>
          </cell>
          <cell r="AL2264">
            <v>50</v>
          </cell>
          <cell r="AM2264">
            <v>78</v>
          </cell>
          <cell r="AN2264">
            <v>56</v>
          </cell>
          <cell r="AO2264">
            <v>70</v>
          </cell>
          <cell r="AP2264">
            <v>60</v>
          </cell>
          <cell r="AQ2264">
            <v>62</v>
          </cell>
          <cell r="AR2264">
            <v>30</v>
          </cell>
          <cell r="AS2264">
            <v>61</v>
          </cell>
          <cell r="AT2264">
            <v>54</v>
          </cell>
          <cell r="AU2264">
            <v>59</v>
          </cell>
          <cell r="AV2264">
            <v>38</v>
          </cell>
          <cell r="AW2264">
            <v>64</v>
          </cell>
          <cell r="AX2264">
            <v>40</v>
          </cell>
          <cell r="AY2264">
            <v>59</v>
          </cell>
          <cell r="AZ2264">
            <v>39</v>
          </cell>
        </row>
        <row r="2265">
          <cell r="B2265">
            <v>36823</v>
          </cell>
          <cell r="C2265">
            <v>99</v>
          </cell>
          <cell r="D2265">
            <v>42</v>
          </cell>
          <cell r="E2265">
            <v>59</v>
          </cell>
          <cell r="F2265">
            <v>27</v>
          </cell>
          <cell r="G2265">
            <v>56</v>
          </cell>
          <cell r="H2265">
            <v>28</v>
          </cell>
          <cell r="I2265">
            <v>65</v>
          </cell>
          <cell r="J2265">
            <v>42</v>
          </cell>
          <cell r="K2265">
            <v>65</v>
          </cell>
          <cell r="L2265">
            <v>36</v>
          </cell>
          <cell r="M2265">
            <v>72</v>
          </cell>
          <cell r="N2265">
            <v>35</v>
          </cell>
          <cell r="O2265">
            <v>68</v>
          </cell>
          <cell r="P2265">
            <v>36</v>
          </cell>
          <cell r="Q2265">
            <v>62</v>
          </cell>
          <cell r="R2265">
            <v>37</v>
          </cell>
          <cell r="S2265">
            <v>58</v>
          </cell>
          <cell r="T2265">
            <v>37</v>
          </cell>
          <cell r="U2265">
            <v>56</v>
          </cell>
          <cell r="V2265">
            <v>25</v>
          </cell>
          <cell r="W2265">
            <v>67</v>
          </cell>
          <cell r="X2265">
            <v>38</v>
          </cell>
          <cell r="Y2265">
            <v>57</v>
          </cell>
          <cell r="Z2265">
            <v>35</v>
          </cell>
          <cell r="AA2265">
            <v>65</v>
          </cell>
          <cell r="AB2265">
            <v>33</v>
          </cell>
          <cell r="AC2265">
            <v>56</v>
          </cell>
          <cell r="AD2265">
            <v>42</v>
          </cell>
          <cell r="AE2265">
            <v>78</v>
          </cell>
          <cell r="AF2265">
            <v>48</v>
          </cell>
          <cell r="AG2265">
            <v>73</v>
          </cell>
          <cell r="AH2265">
            <v>52</v>
          </cell>
          <cell r="AI2265">
            <v>79</v>
          </cell>
          <cell r="AJ2265">
            <v>53</v>
          </cell>
          <cell r="AK2265">
            <v>77</v>
          </cell>
          <cell r="AL2265">
            <v>51</v>
          </cell>
          <cell r="AM2265">
            <v>75</v>
          </cell>
          <cell r="AN2265">
            <v>60</v>
          </cell>
          <cell r="AO2265">
            <v>72</v>
          </cell>
          <cell r="AP2265">
            <v>62</v>
          </cell>
          <cell r="AQ2265">
            <v>68</v>
          </cell>
          <cell r="AR2265">
            <v>34</v>
          </cell>
          <cell r="AS2265">
            <v>64</v>
          </cell>
          <cell r="AT2265">
            <v>52</v>
          </cell>
          <cell r="AU2265">
            <v>59</v>
          </cell>
          <cell r="AV2265">
            <v>47</v>
          </cell>
          <cell r="AW2265">
            <v>54</v>
          </cell>
          <cell r="AX2265">
            <v>42</v>
          </cell>
          <cell r="AY2265">
            <v>61</v>
          </cell>
          <cell r="AZ2265">
            <v>45</v>
          </cell>
        </row>
        <row r="2266">
          <cell r="B2266">
            <v>36824</v>
          </cell>
          <cell r="C2266">
            <v>99</v>
          </cell>
          <cell r="D2266">
            <v>47</v>
          </cell>
          <cell r="E2266">
            <v>57</v>
          </cell>
          <cell r="F2266">
            <v>31</v>
          </cell>
          <cell r="G2266">
            <v>54</v>
          </cell>
          <cell r="H2266">
            <v>31</v>
          </cell>
          <cell r="I2266">
            <v>66</v>
          </cell>
          <cell r="J2266">
            <v>49</v>
          </cell>
          <cell r="K2266">
            <v>61</v>
          </cell>
          <cell r="L2266">
            <v>48</v>
          </cell>
          <cell r="M2266">
            <v>72</v>
          </cell>
          <cell r="N2266">
            <v>45</v>
          </cell>
          <cell r="O2266">
            <v>67</v>
          </cell>
          <cell r="P2266">
            <v>48</v>
          </cell>
          <cell r="Q2266">
            <v>63</v>
          </cell>
          <cell r="R2266">
            <v>39</v>
          </cell>
          <cell r="S2266">
            <v>62</v>
          </cell>
          <cell r="T2266">
            <v>42</v>
          </cell>
          <cell r="U2266">
            <v>56</v>
          </cell>
          <cell r="V2266">
            <v>41</v>
          </cell>
          <cell r="W2266">
            <v>55</v>
          </cell>
          <cell r="X2266">
            <v>45</v>
          </cell>
          <cell r="Y2266">
            <v>58</v>
          </cell>
          <cell r="Z2266">
            <v>46</v>
          </cell>
          <cell r="AA2266">
            <v>56</v>
          </cell>
          <cell r="AB2266">
            <v>44</v>
          </cell>
          <cell r="AC2266">
            <v>56</v>
          </cell>
          <cell r="AD2266">
            <v>39</v>
          </cell>
          <cell r="AE2266">
            <v>64</v>
          </cell>
          <cell r="AF2266">
            <v>51</v>
          </cell>
          <cell r="AG2266">
            <v>62</v>
          </cell>
          <cell r="AH2266">
            <v>53</v>
          </cell>
          <cell r="AI2266">
            <v>66</v>
          </cell>
          <cell r="AJ2266">
            <v>56</v>
          </cell>
          <cell r="AK2266">
            <v>74</v>
          </cell>
          <cell r="AL2266">
            <v>54</v>
          </cell>
          <cell r="AM2266">
            <v>74</v>
          </cell>
          <cell r="AN2266">
            <v>57</v>
          </cell>
          <cell r="AO2266">
            <v>71</v>
          </cell>
          <cell r="AP2266">
            <v>59</v>
          </cell>
          <cell r="AQ2266">
            <v>62</v>
          </cell>
          <cell r="AR2266">
            <v>41</v>
          </cell>
          <cell r="AS2266">
            <v>69</v>
          </cell>
          <cell r="AT2266">
            <v>53</v>
          </cell>
          <cell r="AU2266">
            <v>62</v>
          </cell>
          <cell r="AV2266">
            <v>46</v>
          </cell>
          <cell r="AW2266">
            <v>55</v>
          </cell>
          <cell r="AX2266">
            <v>40</v>
          </cell>
          <cell r="AY2266">
            <v>62</v>
          </cell>
          <cell r="AZ2266">
            <v>37</v>
          </cell>
        </row>
        <row r="2267">
          <cell r="B2267">
            <v>36825</v>
          </cell>
          <cell r="C2267">
            <v>99</v>
          </cell>
          <cell r="D2267">
            <v>48</v>
          </cell>
          <cell r="E2267">
            <v>50</v>
          </cell>
          <cell r="F2267">
            <v>37</v>
          </cell>
          <cell r="G2267">
            <v>53</v>
          </cell>
          <cell r="H2267">
            <v>32</v>
          </cell>
          <cell r="I2267">
            <v>54</v>
          </cell>
          <cell r="J2267">
            <v>49</v>
          </cell>
          <cell r="K2267">
            <v>56</v>
          </cell>
          <cell r="L2267">
            <v>45</v>
          </cell>
          <cell r="M2267">
            <v>72</v>
          </cell>
          <cell r="N2267">
            <v>46</v>
          </cell>
          <cell r="O2267">
            <v>65</v>
          </cell>
          <cell r="P2267">
            <v>44</v>
          </cell>
          <cell r="Q2267">
            <v>51</v>
          </cell>
          <cell r="R2267">
            <v>44</v>
          </cell>
          <cell r="S2267">
            <v>64</v>
          </cell>
          <cell r="T2267">
            <v>35</v>
          </cell>
          <cell r="U2267">
            <v>54</v>
          </cell>
          <cell r="V2267">
            <v>32</v>
          </cell>
          <cell r="W2267">
            <v>53</v>
          </cell>
          <cell r="X2267">
            <v>27</v>
          </cell>
          <cell r="Y2267">
            <v>47</v>
          </cell>
          <cell r="Z2267">
            <v>44</v>
          </cell>
          <cell r="AA2267">
            <v>60</v>
          </cell>
          <cell r="AB2267">
            <v>40</v>
          </cell>
          <cell r="AC2267">
            <v>58</v>
          </cell>
          <cell r="AD2267">
            <v>37</v>
          </cell>
          <cell r="AE2267">
            <v>59</v>
          </cell>
          <cell r="AF2267">
            <v>53</v>
          </cell>
          <cell r="AG2267">
            <v>58</v>
          </cell>
          <cell r="AH2267">
            <v>54</v>
          </cell>
          <cell r="AI2267">
            <v>61</v>
          </cell>
          <cell r="AJ2267">
            <v>54</v>
          </cell>
          <cell r="AK2267">
            <v>61</v>
          </cell>
          <cell r="AL2267">
            <v>52</v>
          </cell>
          <cell r="AM2267">
            <v>68</v>
          </cell>
          <cell r="AN2267">
            <v>59</v>
          </cell>
          <cell r="AO2267">
            <v>67</v>
          </cell>
          <cell r="AP2267">
            <v>60</v>
          </cell>
          <cell r="AQ2267">
            <v>47</v>
          </cell>
          <cell r="AR2267">
            <v>41</v>
          </cell>
          <cell r="AS2267">
            <v>68</v>
          </cell>
          <cell r="AT2267">
            <v>59</v>
          </cell>
          <cell r="AU2267">
            <v>64</v>
          </cell>
          <cell r="AV2267">
            <v>47</v>
          </cell>
          <cell r="AW2267">
            <v>60</v>
          </cell>
          <cell r="AX2267">
            <v>32</v>
          </cell>
          <cell r="AY2267">
            <v>63</v>
          </cell>
          <cell r="AZ2267">
            <v>33</v>
          </cell>
        </row>
        <row r="2268">
          <cell r="B2268">
            <v>36826</v>
          </cell>
          <cell r="C2268">
            <v>99</v>
          </cell>
          <cell r="D2268">
            <v>54</v>
          </cell>
          <cell r="E2268">
            <v>45</v>
          </cell>
          <cell r="F2268">
            <v>57</v>
          </cell>
          <cell r="G2268">
            <v>41</v>
          </cell>
          <cell r="H2268">
            <v>52</v>
          </cell>
          <cell r="I2268">
            <v>47</v>
          </cell>
          <cell r="J2268">
            <v>59</v>
          </cell>
          <cell r="K2268">
            <v>44</v>
          </cell>
          <cell r="L2268">
            <v>58</v>
          </cell>
          <cell r="M2268">
            <v>72</v>
          </cell>
          <cell r="N2268">
            <v>60</v>
          </cell>
          <cell r="O2268">
            <v>51</v>
          </cell>
          <cell r="P2268">
            <v>62</v>
          </cell>
          <cell r="Q2268">
            <v>46</v>
          </cell>
          <cell r="R2268">
            <v>58</v>
          </cell>
          <cell r="S2268">
            <v>38</v>
          </cell>
          <cell r="T2268">
            <v>55</v>
          </cell>
          <cell r="U2268">
            <v>34</v>
          </cell>
          <cell r="V2268">
            <v>57</v>
          </cell>
          <cell r="W2268">
            <v>38</v>
          </cell>
          <cell r="X2268">
            <v>63</v>
          </cell>
          <cell r="Y2268">
            <v>37</v>
          </cell>
          <cell r="Z2268">
            <v>51</v>
          </cell>
          <cell r="AA2268">
            <v>33</v>
          </cell>
          <cell r="AB2268">
            <v>60</v>
          </cell>
          <cell r="AC2268">
            <v>44</v>
          </cell>
          <cell r="AD2268">
            <v>53</v>
          </cell>
          <cell r="AE2268">
            <v>51</v>
          </cell>
          <cell r="AF2268">
            <v>68</v>
          </cell>
          <cell r="AG2268">
            <v>52</v>
          </cell>
          <cell r="AH2268">
            <v>64</v>
          </cell>
          <cell r="AI2268">
            <v>49</v>
          </cell>
          <cell r="AJ2268">
            <v>65</v>
          </cell>
          <cell r="AK2268">
            <v>50</v>
          </cell>
          <cell r="AL2268">
            <v>67</v>
          </cell>
          <cell r="AM2268">
            <v>59</v>
          </cell>
          <cell r="AN2268">
            <v>67</v>
          </cell>
          <cell r="AO2268">
            <v>58</v>
          </cell>
          <cell r="AP2268">
            <v>63</v>
          </cell>
          <cell r="AQ2268">
            <v>34</v>
          </cell>
          <cell r="AR2268">
            <v>55</v>
          </cell>
          <cell r="AS2268">
            <v>50</v>
          </cell>
          <cell r="AT2268">
            <v>55</v>
          </cell>
          <cell r="AU2268">
            <v>41</v>
          </cell>
          <cell r="AV2268">
            <v>54</v>
          </cell>
          <cell r="AW2268">
            <v>48</v>
          </cell>
          <cell r="AX2268">
            <v>64</v>
          </cell>
          <cell r="AY2268">
            <v>41</v>
          </cell>
          <cell r="AZ2268">
            <v>62</v>
          </cell>
        </row>
        <row r="2269">
          <cell r="B2269">
            <v>36827</v>
          </cell>
          <cell r="C2269">
            <v>99</v>
          </cell>
          <cell r="D2269">
            <v>54</v>
          </cell>
          <cell r="E2269">
            <v>45</v>
          </cell>
          <cell r="F2269">
            <v>57</v>
          </cell>
          <cell r="G2269">
            <v>41</v>
          </cell>
          <cell r="H2269">
            <v>52</v>
          </cell>
          <cell r="I2269">
            <v>47</v>
          </cell>
          <cell r="J2269">
            <v>59</v>
          </cell>
          <cell r="K2269">
            <v>44</v>
          </cell>
          <cell r="L2269">
            <v>58</v>
          </cell>
          <cell r="M2269">
            <v>72</v>
          </cell>
          <cell r="N2269">
            <v>60</v>
          </cell>
          <cell r="O2269">
            <v>51</v>
          </cell>
          <cell r="P2269">
            <v>62</v>
          </cell>
          <cell r="Q2269">
            <v>46</v>
          </cell>
          <cell r="R2269">
            <v>58</v>
          </cell>
          <cell r="S2269">
            <v>38</v>
          </cell>
          <cell r="T2269">
            <v>55</v>
          </cell>
          <cell r="U2269">
            <v>34</v>
          </cell>
          <cell r="V2269">
            <v>57</v>
          </cell>
          <cell r="W2269">
            <v>38</v>
          </cell>
          <cell r="X2269">
            <v>63</v>
          </cell>
          <cell r="Y2269">
            <v>37</v>
          </cell>
          <cell r="Z2269">
            <v>51</v>
          </cell>
          <cell r="AA2269">
            <v>33</v>
          </cell>
          <cell r="AB2269">
            <v>60</v>
          </cell>
          <cell r="AC2269">
            <v>44</v>
          </cell>
          <cell r="AD2269">
            <v>53</v>
          </cell>
          <cell r="AE2269">
            <v>51</v>
          </cell>
          <cell r="AF2269">
            <v>68</v>
          </cell>
          <cell r="AG2269">
            <v>52</v>
          </cell>
          <cell r="AH2269">
            <v>64</v>
          </cell>
          <cell r="AI2269">
            <v>49</v>
          </cell>
          <cell r="AJ2269">
            <v>65</v>
          </cell>
          <cell r="AK2269">
            <v>50</v>
          </cell>
          <cell r="AL2269">
            <v>67</v>
          </cell>
          <cell r="AM2269">
            <v>59</v>
          </cell>
          <cell r="AN2269">
            <v>67</v>
          </cell>
          <cell r="AO2269">
            <v>58</v>
          </cell>
          <cell r="AP2269">
            <v>63</v>
          </cell>
          <cell r="AQ2269">
            <v>34</v>
          </cell>
          <cell r="AR2269">
            <v>55</v>
          </cell>
          <cell r="AS2269">
            <v>50</v>
          </cell>
          <cell r="AT2269">
            <v>55</v>
          </cell>
          <cell r="AU2269">
            <v>41</v>
          </cell>
          <cell r="AV2269">
            <v>54</v>
          </cell>
          <cell r="AW2269">
            <v>48</v>
          </cell>
          <cell r="AX2269">
            <v>64</v>
          </cell>
          <cell r="AY2269">
            <v>41</v>
          </cell>
          <cell r="AZ2269">
            <v>62</v>
          </cell>
        </row>
        <row r="2270">
          <cell r="B2270">
            <v>36828</v>
          </cell>
          <cell r="C2270">
            <v>99</v>
          </cell>
          <cell r="D2270">
            <v>48</v>
          </cell>
          <cell r="E2270">
            <v>57</v>
          </cell>
          <cell r="F2270">
            <v>35</v>
          </cell>
          <cell r="G2270">
            <v>47</v>
          </cell>
          <cell r="H2270">
            <v>33</v>
          </cell>
          <cell r="I2270">
            <v>59</v>
          </cell>
          <cell r="J2270">
            <v>50</v>
          </cell>
          <cell r="K2270">
            <v>61</v>
          </cell>
          <cell r="L2270">
            <v>50</v>
          </cell>
          <cell r="M2270">
            <v>72</v>
          </cell>
          <cell r="N2270">
            <v>48</v>
          </cell>
          <cell r="O2270">
            <v>57</v>
          </cell>
          <cell r="P2270">
            <v>43</v>
          </cell>
          <cell r="Q2270">
            <v>51</v>
          </cell>
          <cell r="R2270">
            <v>44</v>
          </cell>
          <cell r="S2270">
            <v>51</v>
          </cell>
          <cell r="T2270">
            <v>49</v>
          </cell>
          <cell r="U2270">
            <v>58</v>
          </cell>
          <cell r="V2270">
            <v>37</v>
          </cell>
          <cell r="W2270">
            <v>61</v>
          </cell>
          <cell r="X2270">
            <v>46</v>
          </cell>
          <cell r="Y2270">
            <v>64</v>
          </cell>
          <cell r="Z2270">
            <v>42</v>
          </cell>
          <cell r="AA2270">
            <v>62</v>
          </cell>
          <cell r="AB2270">
            <v>42</v>
          </cell>
          <cell r="AC2270">
            <v>59</v>
          </cell>
          <cell r="AD2270">
            <v>46</v>
          </cell>
          <cell r="AE2270">
            <v>63</v>
          </cell>
          <cell r="AF2270">
            <v>50</v>
          </cell>
          <cell r="AG2270">
            <v>61</v>
          </cell>
          <cell r="AH2270">
            <v>54</v>
          </cell>
          <cell r="AI2270">
            <v>62</v>
          </cell>
          <cell r="AJ2270">
            <v>50</v>
          </cell>
          <cell r="AK2270">
            <v>59</v>
          </cell>
          <cell r="AL2270">
            <v>54</v>
          </cell>
          <cell r="AM2270">
            <v>64</v>
          </cell>
          <cell r="AN2270">
            <v>57</v>
          </cell>
          <cell r="AO2270">
            <v>67</v>
          </cell>
          <cell r="AP2270">
            <v>58</v>
          </cell>
          <cell r="AQ2270">
            <v>49</v>
          </cell>
          <cell r="AR2270">
            <v>41</v>
          </cell>
          <cell r="AS2270">
            <v>65</v>
          </cell>
          <cell r="AT2270">
            <v>55</v>
          </cell>
          <cell r="AU2270">
            <v>57</v>
          </cell>
          <cell r="AV2270">
            <v>45</v>
          </cell>
          <cell r="AW2270">
            <v>55</v>
          </cell>
          <cell r="AX2270">
            <v>41</v>
          </cell>
          <cell r="AY2270">
            <v>65</v>
          </cell>
          <cell r="AZ2270">
            <v>45</v>
          </cell>
        </row>
        <row r="2271">
          <cell r="B2271">
            <v>36829</v>
          </cell>
          <cell r="C2271">
            <v>99</v>
          </cell>
          <cell r="D2271">
            <v>41</v>
          </cell>
          <cell r="E2271">
            <v>59</v>
          </cell>
          <cell r="F2271">
            <v>37</v>
          </cell>
          <cell r="G2271">
            <v>43</v>
          </cell>
          <cell r="H2271">
            <v>33</v>
          </cell>
          <cell r="I2271">
            <v>59</v>
          </cell>
          <cell r="J2271">
            <v>39</v>
          </cell>
          <cell r="K2271">
            <v>58</v>
          </cell>
          <cell r="L2271">
            <v>38</v>
          </cell>
          <cell r="M2271">
            <v>72</v>
          </cell>
          <cell r="N2271">
            <v>42</v>
          </cell>
          <cell r="O2271">
            <v>62</v>
          </cell>
          <cell r="P2271">
            <v>46</v>
          </cell>
          <cell r="Q2271">
            <v>53</v>
          </cell>
          <cell r="R2271">
            <v>42</v>
          </cell>
          <cell r="S2271">
            <v>38</v>
          </cell>
          <cell r="T2271">
            <v>33</v>
          </cell>
          <cell r="U2271">
            <v>41</v>
          </cell>
          <cell r="V2271">
            <v>38</v>
          </cell>
          <cell r="W2271">
            <v>37</v>
          </cell>
          <cell r="X2271">
            <v>33</v>
          </cell>
          <cell r="Y2271">
            <v>47</v>
          </cell>
          <cell r="Z2271">
            <v>42</v>
          </cell>
          <cell r="AA2271">
            <v>59</v>
          </cell>
          <cell r="AB2271">
            <v>40</v>
          </cell>
          <cell r="AC2271">
            <v>56</v>
          </cell>
          <cell r="AD2271">
            <v>35</v>
          </cell>
          <cell r="AE2271">
            <v>58</v>
          </cell>
          <cell r="AF2271">
            <v>50</v>
          </cell>
          <cell r="AG2271">
            <v>61</v>
          </cell>
          <cell r="AH2271">
            <v>52</v>
          </cell>
          <cell r="AI2271">
            <v>60</v>
          </cell>
          <cell r="AJ2271">
            <v>51</v>
          </cell>
          <cell r="AK2271">
            <v>61</v>
          </cell>
          <cell r="AL2271">
            <v>45</v>
          </cell>
          <cell r="AM2271">
            <v>67</v>
          </cell>
          <cell r="AN2271">
            <v>51</v>
          </cell>
          <cell r="AO2271">
            <v>66</v>
          </cell>
          <cell r="AP2271">
            <v>59</v>
          </cell>
          <cell r="AQ2271">
            <v>49</v>
          </cell>
          <cell r="AR2271">
            <v>27</v>
          </cell>
          <cell r="AS2271">
            <v>59</v>
          </cell>
          <cell r="AT2271">
            <v>51</v>
          </cell>
          <cell r="AU2271">
            <v>50</v>
          </cell>
          <cell r="AV2271">
            <v>45</v>
          </cell>
          <cell r="AW2271">
            <v>58</v>
          </cell>
          <cell r="AX2271">
            <v>40</v>
          </cell>
          <cell r="AY2271">
            <v>60</v>
          </cell>
          <cell r="AZ2271">
            <v>35</v>
          </cell>
        </row>
        <row r="2272">
          <cell r="B2272">
            <v>36830</v>
          </cell>
          <cell r="C2272">
            <v>99</v>
          </cell>
          <cell r="D2272">
            <v>45</v>
          </cell>
          <cell r="E2272">
            <v>61</v>
          </cell>
          <cell r="F2272">
            <v>29</v>
          </cell>
          <cell r="G2272">
            <v>44</v>
          </cell>
          <cell r="H2272">
            <v>26</v>
          </cell>
          <cell r="I2272">
            <v>54</v>
          </cell>
          <cell r="J2272">
            <v>45</v>
          </cell>
          <cell r="K2272">
            <v>59</v>
          </cell>
          <cell r="L2272">
            <v>38</v>
          </cell>
          <cell r="M2272">
            <v>72</v>
          </cell>
          <cell r="N2272">
            <v>37</v>
          </cell>
          <cell r="O2272">
            <v>60</v>
          </cell>
          <cell r="P2272">
            <v>33</v>
          </cell>
          <cell r="Q2272">
            <v>52</v>
          </cell>
          <cell r="R2272">
            <v>36</v>
          </cell>
          <cell r="S2272">
            <v>41</v>
          </cell>
          <cell r="T2272">
            <v>33</v>
          </cell>
          <cell r="U2272">
            <v>48</v>
          </cell>
          <cell r="V2272">
            <v>36</v>
          </cell>
          <cell r="W2272">
            <v>50</v>
          </cell>
          <cell r="X2272">
            <v>34</v>
          </cell>
          <cell r="Y2272">
            <v>41</v>
          </cell>
          <cell r="Z2272">
            <v>37</v>
          </cell>
          <cell r="AA2272">
            <v>37</v>
          </cell>
          <cell r="AB2272">
            <v>37</v>
          </cell>
          <cell r="AC2272">
            <v>40</v>
          </cell>
          <cell r="AD2272">
            <v>36</v>
          </cell>
          <cell r="AE2272">
            <v>68</v>
          </cell>
          <cell r="AF2272">
            <v>41</v>
          </cell>
          <cell r="AG2272">
            <v>67</v>
          </cell>
          <cell r="AH2272">
            <v>48</v>
          </cell>
          <cell r="AI2272">
            <v>66</v>
          </cell>
          <cell r="AJ2272">
            <v>46</v>
          </cell>
          <cell r="AK2272">
            <v>60</v>
          </cell>
          <cell r="AL2272">
            <v>46</v>
          </cell>
          <cell r="AM2272">
            <v>69</v>
          </cell>
          <cell r="AN2272">
            <v>50</v>
          </cell>
          <cell r="AO2272">
            <v>67</v>
          </cell>
          <cell r="AP2272">
            <v>56</v>
          </cell>
          <cell r="AQ2272">
            <v>55</v>
          </cell>
          <cell r="AR2272">
            <v>36</v>
          </cell>
          <cell r="AS2272">
            <v>63</v>
          </cell>
          <cell r="AT2272">
            <v>47</v>
          </cell>
          <cell r="AU2272">
            <v>48</v>
          </cell>
          <cell r="AV2272">
            <v>41</v>
          </cell>
          <cell r="AW2272">
            <v>47</v>
          </cell>
          <cell r="AX2272">
            <v>41</v>
          </cell>
          <cell r="AY2272">
            <v>46</v>
          </cell>
          <cell r="AZ2272">
            <v>33</v>
          </cell>
        </row>
        <row r="2273">
          <cell r="B2273">
            <v>36831</v>
          </cell>
          <cell r="C2273">
            <v>99</v>
          </cell>
          <cell r="D2273">
            <v>41</v>
          </cell>
          <cell r="E2273">
            <v>54</v>
          </cell>
          <cell r="F2273">
            <v>30</v>
          </cell>
          <cell r="G2273">
            <v>41</v>
          </cell>
          <cell r="H2273">
            <v>28</v>
          </cell>
          <cell r="I2273">
            <v>51</v>
          </cell>
          <cell r="J2273">
            <v>44</v>
          </cell>
          <cell r="K2273">
            <v>50</v>
          </cell>
          <cell r="L2273">
            <v>44</v>
          </cell>
          <cell r="M2273">
            <v>72</v>
          </cell>
          <cell r="N2273">
            <v>38</v>
          </cell>
          <cell r="O2273">
            <v>51</v>
          </cell>
          <cell r="P2273">
            <v>36</v>
          </cell>
          <cell r="Q2273">
            <v>49</v>
          </cell>
          <cell r="R2273">
            <v>33</v>
          </cell>
          <cell r="S2273">
            <v>44</v>
          </cell>
          <cell r="T2273">
            <v>33</v>
          </cell>
          <cell r="U2273">
            <v>41</v>
          </cell>
          <cell r="V2273">
            <v>37</v>
          </cell>
          <cell r="W2273">
            <v>41</v>
          </cell>
          <cell r="X2273">
            <v>27</v>
          </cell>
          <cell r="Y2273">
            <v>44</v>
          </cell>
          <cell r="Z2273">
            <v>39</v>
          </cell>
          <cell r="AA2273">
            <v>41</v>
          </cell>
          <cell r="AB2273">
            <v>32</v>
          </cell>
          <cell r="AC2273">
            <v>37</v>
          </cell>
          <cell r="AD2273">
            <v>32</v>
          </cell>
          <cell r="AE2273">
            <v>63</v>
          </cell>
          <cell r="AF2273">
            <v>42</v>
          </cell>
          <cell r="AG2273">
            <v>61</v>
          </cell>
          <cell r="AH2273">
            <v>48</v>
          </cell>
          <cell r="AI2273">
            <v>66</v>
          </cell>
          <cell r="AJ2273">
            <v>47</v>
          </cell>
          <cell r="AK2273">
            <v>63</v>
          </cell>
          <cell r="AL2273">
            <v>45</v>
          </cell>
          <cell r="AM2273">
            <v>71</v>
          </cell>
          <cell r="AN2273">
            <v>51</v>
          </cell>
          <cell r="AO2273">
            <v>69</v>
          </cell>
          <cell r="AP2273">
            <v>54</v>
          </cell>
          <cell r="AQ2273">
            <v>56</v>
          </cell>
          <cell r="AR2273">
            <v>28</v>
          </cell>
          <cell r="AS2273">
            <v>64</v>
          </cell>
          <cell r="AT2273">
            <v>47</v>
          </cell>
          <cell r="AU2273">
            <v>45</v>
          </cell>
          <cell r="AV2273">
            <v>40</v>
          </cell>
          <cell r="AW2273">
            <v>47</v>
          </cell>
          <cell r="AX2273">
            <v>35</v>
          </cell>
          <cell r="AY2273">
            <v>53</v>
          </cell>
          <cell r="AZ2273">
            <v>37</v>
          </cell>
        </row>
        <row r="2274">
          <cell r="B2274">
            <v>36832</v>
          </cell>
          <cell r="C2274">
            <v>99</v>
          </cell>
          <cell r="D2274">
            <v>45</v>
          </cell>
          <cell r="E2274">
            <v>54</v>
          </cell>
          <cell r="F2274">
            <v>40</v>
          </cell>
          <cell r="G2274">
            <v>42</v>
          </cell>
          <cell r="H2274">
            <v>24</v>
          </cell>
          <cell r="I2274">
            <v>55</v>
          </cell>
          <cell r="J2274">
            <v>50</v>
          </cell>
          <cell r="K2274">
            <v>56</v>
          </cell>
          <cell r="L2274">
            <v>48</v>
          </cell>
          <cell r="M2274">
            <v>72</v>
          </cell>
          <cell r="N2274">
            <v>49</v>
          </cell>
          <cell r="O2274">
            <v>54</v>
          </cell>
          <cell r="P2274">
            <v>46</v>
          </cell>
          <cell r="Q2274">
            <v>51</v>
          </cell>
          <cell r="R2274">
            <v>30</v>
          </cell>
          <cell r="S2274">
            <v>41</v>
          </cell>
          <cell r="T2274">
            <v>22</v>
          </cell>
          <cell r="U2274">
            <v>43</v>
          </cell>
          <cell r="V2274">
            <v>31</v>
          </cell>
          <cell r="W2274">
            <v>43</v>
          </cell>
          <cell r="X2274">
            <v>26</v>
          </cell>
          <cell r="Y2274">
            <v>47</v>
          </cell>
          <cell r="Z2274">
            <v>34</v>
          </cell>
          <cell r="AA2274">
            <v>38</v>
          </cell>
          <cell r="AB2274">
            <v>27</v>
          </cell>
          <cell r="AC2274">
            <v>34</v>
          </cell>
          <cell r="AD2274">
            <v>25</v>
          </cell>
          <cell r="AE2274">
            <v>69</v>
          </cell>
          <cell r="AF2274">
            <v>46</v>
          </cell>
          <cell r="AG2274">
            <v>66</v>
          </cell>
          <cell r="AH2274">
            <v>49</v>
          </cell>
          <cell r="AI2274">
            <v>70</v>
          </cell>
          <cell r="AJ2274">
            <v>48</v>
          </cell>
          <cell r="AK2274">
            <v>68</v>
          </cell>
          <cell r="AL2274">
            <v>45</v>
          </cell>
          <cell r="AM2274">
            <v>71</v>
          </cell>
          <cell r="AN2274">
            <v>55</v>
          </cell>
          <cell r="AO2274">
            <v>68</v>
          </cell>
          <cell r="AP2274">
            <v>57</v>
          </cell>
          <cell r="AQ2274">
            <v>58</v>
          </cell>
          <cell r="AR2274">
            <v>32</v>
          </cell>
          <cell r="AS2274">
            <v>64</v>
          </cell>
          <cell r="AT2274">
            <v>48</v>
          </cell>
          <cell r="AU2274">
            <v>45</v>
          </cell>
          <cell r="AV2274">
            <v>31</v>
          </cell>
          <cell r="AW2274">
            <v>47</v>
          </cell>
          <cell r="AX2274">
            <v>31</v>
          </cell>
          <cell r="AY2274">
            <v>46</v>
          </cell>
          <cell r="AZ2274">
            <v>30</v>
          </cell>
        </row>
        <row r="2275">
          <cell r="B2275">
            <v>36833</v>
          </cell>
          <cell r="C2275">
            <v>54</v>
          </cell>
          <cell r="D2275">
            <v>45</v>
          </cell>
          <cell r="E2275">
            <v>54</v>
          </cell>
          <cell r="F2275">
            <v>40</v>
          </cell>
          <cell r="G2275">
            <v>42</v>
          </cell>
          <cell r="H2275">
            <v>24</v>
          </cell>
          <cell r="I2275">
            <v>55</v>
          </cell>
          <cell r="J2275">
            <v>50</v>
          </cell>
          <cell r="K2275">
            <v>56</v>
          </cell>
          <cell r="L2275">
            <v>48</v>
          </cell>
          <cell r="M2275">
            <v>72</v>
          </cell>
          <cell r="N2275">
            <v>49</v>
          </cell>
          <cell r="O2275">
            <v>54</v>
          </cell>
          <cell r="P2275">
            <v>46</v>
          </cell>
          <cell r="Q2275">
            <v>51</v>
          </cell>
          <cell r="R2275">
            <v>30</v>
          </cell>
          <cell r="S2275">
            <v>41</v>
          </cell>
          <cell r="T2275">
            <v>22</v>
          </cell>
          <cell r="U2275">
            <v>43</v>
          </cell>
          <cell r="V2275">
            <v>31</v>
          </cell>
          <cell r="W2275">
            <v>43</v>
          </cell>
          <cell r="X2275">
            <v>26</v>
          </cell>
          <cell r="Y2275">
            <v>47</v>
          </cell>
          <cell r="Z2275">
            <v>34</v>
          </cell>
          <cell r="AA2275">
            <v>38</v>
          </cell>
          <cell r="AB2275">
            <v>27</v>
          </cell>
          <cell r="AC2275">
            <v>34</v>
          </cell>
          <cell r="AD2275">
            <v>25</v>
          </cell>
          <cell r="AE2275">
            <v>69</v>
          </cell>
          <cell r="AF2275">
            <v>46</v>
          </cell>
          <cell r="AG2275">
            <v>66</v>
          </cell>
          <cell r="AH2275">
            <v>49</v>
          </cell>
          <cell r="AI2275">
            <v>70</v>
          </cell>
          <cell r="AJ2275">
            <v>48</v>
          </cell>
          <cell r="AK2275">
            <v>68</v>
          </cell>
          <cell r="AL2275">
            <v>45</v>
          </cell>
          <cell r="AM2275">
            <v>71</v>
          </cell>
          <cell r="AN2275">
            <v>55</v>
          </cell>
          <cell r="AO2275">
            <v>68</v>
          </cell>
          <cell r="AP2275">
            <v>57</v>
          </cell>
          <cell r="AQ2275">
            <v>58</v>
          </cell>
          <cell r="AR2275">
            <v>32</v>
          </cell>
          <cell r="AS2275">
            <v>64</v>
          </cell>
          <cell r="AT2275">
            <v>48</v>
          </cell>
          <cell r="AU2275">
            <v>45</v>
          </cell>
          <cell r="AV2275">
            <v>31</v>
          </cell>
          <cell r="AW2275">
            <v>47</v>
          </cell>
          <cell r="AX2275">
            <v>31</v>
          </cell>
          <cell r="AY2275">
            <v>46</v>
          </cell>
          <cell r="AZ2275">
            <v>30</v>
          </cell>
        </row>
        <row r="2276">
          <cell r="B2276">
            <v>36834</v>
          </cell>
          <cell r="C2276">
            <v>54</v>
          </cell>
          <cell r="D2276">
            <v>45</v>
          </cell>
          <cell r="E2276">
            <v>54</v>
          </cell>
          <cell r="F2276">
            <v>40</v>
          </cell>
          <cell r="G2276">
            <v>42</v>
          </cell>
          <cell r="H2276">
            <v>24</v>
          </cell>
          <cell r="I2276">
            <v>55</v>
          </cell>
          <cell r="J2276">
            <v>50</v>
          </cell>
          <cell r="K2276">
            <v>56</v>
          </cell>
          <cell r="L2276">
            <v>48</v>
          </cell>
          <cell r="M2276">
            <v>72</v>
          </cell>
          <cell r="N2276">
            <v>49</v>
          </cell>
          <cell r="O2276">
            <v>54</v>
          </cell>
          <cell r="P2276">
            <v>46</v>
          </cell>
          <cell r="Q2276">
            <v>51</v>
          </cell>
          <cell r="R2276">
            <v>30</v>
          </cell>
          <cell r="S2276">
            <v>41</v>
          </cell>
          <cell r="T2276">
            <v>22</v>
          </cell>
          <cell r="U2276">
            <v>43</v>
          </cell>
          <cell r="V2276">
            <v>31</v>
          </cell>
          <cell r="W2276">
            <v>43</v>
          </cell>
          <cell r="X2276">
            <v>26</v>
          </cell>
          <cell r="Y2276">
            <v>47</v>
          </cell>
          <cell r="Z2276">
            <v>34</v>
          </cell>
          <cell r="AA2276">
            <v>38</v>
          </cell>
          <cell r="AB2276">
            <v>27</v>
          </cell>
          <cell r="AC2276">
            <v>34</v>
          </cell>
          <cell r="AD2276">
            <v>25</v>
          </cell>
          <cell r="AE2276">
            <v>69</v>
          </cell>
          <cell r="AF2276">
            <v>46</v>
          </cell>
          <cell r="AG2276">
            <v>66</v>
          </cell>
          <cell r="AH2276">
            <v>49</v>
          </cell>
          <cell r="AI2276">
            <v>70</v>
          </cell>
          <cell r="AJ2276">
            <v>48</v>
          </cell>
          <cell r="AK2276">
            <v>68</v>
          </cell>
          <cell r="AL2276">
            <v>45</v>
          </cell>
          <cell r="AM2276">
            <v>71</v>
          </cell>
          <cell r="AN2276">
            <v>55</v>
          </cell>
          <cell r="AO2276">
            <v>68</v>
          </cell>
          <cell r="AP2276">
            <v>57</v>
          </cell>
          <cell r="AQ2276">
            <v>58</v>
          </cell>
          <cell r="AR2276">
            <v>32</v>
          </cell>
          <cell r="AS2276">
            <v>64</v>
          </cell>
          <cell r="AT2276">
            <v>48</v>
          </cell>
          <cell r="AU2276">
            <v>45</v>
          </cell>
          <cell r="AV2276">
            <v>31</v>
          </cell>
          <cell r="AW2276">
            <v>47</v>
          </cell>
          <cell r="AX2276">
            <v>31</v>
          </cell>
          <cell r="AY2276">
            <v>46</v>
          </cell>
          <cell r="AZ2276">
            <v>30</v>
          </cell>
        </row>
        <row r="2277">
          <cell r="B2277">
            <v>36835</v>
          </cell>
          <cell r="C2277">
            <v>49</v>
          </cell>
          <cell r="D2277">
            <v>44</v>
          </cell>
          <cell r="E2277">
            <v>52</v>
          </cell>
          <cell r="F2277">
            <v>35</v>
          </cell>
          <cell r="G2277">
            <v>47</v>
          </cell>
          <cell r="H2277">
            <v>34</v>
          </cell>
          <cell r="I2277">
            <v>53</v>
          </cell>
          <cell r="J2277">
            <v>47</v>
          </cell>
          <cell r="K2277">
            <v>53</v>
          </cell>
          <cell r="L2277">
            <v>39</v>
          </cell>
          <cell r="M2277">
            <v>72</v>
          </cell>
          <cell r="N2277">
            <v>38</v>
          </cell>
          <cell r="O2277">
            <v>52</v>
          </cell>
          <cell r="P2277">
            <v>36</v>
          </cell>
          <cell r="Q2277">
            <v>45</v>
          </cell>
          <cell r="R2277">
            <v>37</v>
          </cell>
          <cell r="S2277">
            <v>41</v>
          </cell>
          <cell r="T2277">
            <v>30</v>
          </cell>
          <cell r="U2277">
            <v>31</v>
          </cell>
          <cell r="V2277">
            <v>30</v>
          </cell>
          <cell r="W2277">
            <v>24</v>
          </cell>
          <cell r="X2277">
            <v>24</v>
          </cell>
          <cell r="Y2277">
            <v>34</v>
          </cell>
          <cell r="Z2277">
            <v>34</v>
          </cell>
          <cell r="AA2277">
            <v>36</v>
          </cell>
          <cell r="AB2277">
            <v>33</v>
          </cell>
          <cell r="AC2277">
            <v>39</v>
          </cell>
          <cell r="AD2277">
            <v>32</v>
          </cell>
          <cell r="AE2277">
            <v>69</v>
          </cell>
          <cell r="AF2277">
            <v>49</v>
          </cell>
          <cell r="AG2277">
            <v>62</v>
          </cell>
          <cell r="AH2277">
            <v>53</v>
          </cell>
          <cell r="AI2277">
            <v>65</v>
          </cell>
          <cell r="AJ2277">
            <v>55</v>
          </cell>
          <cell r="AK2277">
            <v>68</v>
          </cell>
          <cell r="AL2277">
            <v>45</v>
          </cell>
          <cell r="AM2277">
            <v>67</v>
          </cell>
          <cell r="AN2277">
            <v>55</v>
          </cell>
          <cell r="AO2277">
            <v>66</v>
          </cell>
          <cell r="AP2277">
            <v>58</v>
          </cell>
          <cell r="AQ2277">
            <v>57</v>
          </cell>
          <cell r="AR2277">
            <v>43</v>
          </cell>
          <cell r="AS2277">
            <v>67</v>
          </cell>
          <cell r="AT2277">
            <v>47</v>
          </cell>
          <cell r="AU2277">
            <v>39</v>
          </cell>
          <cell r="AV2277">
            <v>35</v>
          </cell>
          <cell r="AW2277">
            <v>47</v>
          </cell>
          <cell r="AX2277">
            <v>38</v>
          </cell>
          <cell r="AY2277">
            <v>46</v>
          </cell>
          <cell r="AZ2277">
            <v>37</v>
          </cell>
        </row>
        <row r="2278">
          <cell r="B2278">
            <v>36836</v>
          </cell>
          <cell r="C2278">
            <v>51</v>
          </cell>
          <cell r="D2278">
            <v>45</v>
          </cell>
          <cell r="E2278">
            <v>53</v>
          </cell>
          <cell r="F2278">
            <v>29</v>
          </cell>
          <cell r="G2278">
            <v>44</v>
          </cell>
          <cell r="H2278">
            <v>28</v>
          </cell>
          <cell r="I2278">
            <v>54</v>
          </cell>
          <cell r="J2278">
            <v>47</v>
          </cell>
          <cell r="K2278">
            <v>56</v>
          </cell>
          <cell r="L2278">
            <v>42</v>
          </cell>
          <cell r="M2278">
            <v>72</v>
          </cell>
          <cell r="N2278">
            <v>38</v>
          </cell>
          <cell r="O2278">
            <v>55</v>
          </cell>
          <cell r="P2278">
            <v>40</v>
          </cell>
          <cell r="Q2278">
            <v>49</v>
          </cell>
          <cell r="R2278">
            <v>32</v>
          </cell>
          <cell r="S2278">
            <v>39</v>
          </cell>
          <cell r="T2278">
            <v>19</v>
          </cell>
          <cell r="U2278">
            <v>30</v>
          </cell>
          <cell r="V2278">
            <v>15</v>
          </cell>
          <cell r="W2278">
            <v>20</v>
          </cell>
          <cell r="X2278">
            <v>8</v>
          </cell>
          <cell r="Y2278">
            <v>25</v>
          </cell>
          <cell r="Z2278">
            <v>18</v>
          </cell>
          <cell r="AA2278">
            <v>26</v>
          </cell>
          <cell r="AB2278">
            <v>19</v>
          </cell>
          <cell r="AC2278">
            <v>24</v>
          </cell>
          <cell r="AD2278">
            <v>18</v>
          </cell>
          <cell r="AE2278">
            <v>68</v>
          </cell>
          <cell r="AF2278">
            <v>45</v>
          </cell>
          <cell r="AG2278">
            <v>65</v>
          </cell>
          <cell r="AH2278">
            <v>53</v>
          </cell>
          <cell r="AI2278">
            <v>68</v>
          </cell>
          <cell r="AJ2278">
            <v>47</v>
          </cell>
          <cell r="AK2278">
            <v>68</v>
          </cell>
          <cell r="AL2278">
            <v>45</v>
          </cell>
          <cell r="AM2278">
            <v>71</v>
          </cell>
          <cell r="AN2278">
            <v>55</v>
          </cell>
          <cell r="AO2278">
            <v>65</v>
          </cell>
          <cell r="AP2278">
            <v>61</v>
          </cell>
          <cell r="AQ2278">
            <v>52</v>
          </cell>
          <cell r="AR2278">
            <v>42</v>
          </cell>
          <cell r="AS2278">
            <v>64</v>
          </cell>
          <cell r="AT2278">
            <v>50</v>
          </cell>
          <cell r="AU2278">
            <v>39</v>
          </cell>
          <cell r="AV2278">
            <v>32</v>
          </cell>
          <cell r="AW2278">
            <v>43</v>
          </cell>
          <cell r="AX2278">
            <v>30</v>
          </cell>
          <cell r="AY2278">
            <v>31</v>
          </cell>
          <cell r="AZ2278">
            <v>13</v>
          </cell>
        </row>
        <row r="2279">
          <cell r="B2279">
            <v>36837</v>
          </cell>
          <cell r="C2279">
            <v>49</v>
          </cell>
          <cell r="D2279">
            <v>40</v>
          </cell>
          <cell r="E2279">
            <v>50</v>
          </cell>
          <cell r="F2279">
            <v>27</v>
          </cell>
          <cell r="G2279">
            <v>39</v>
          </cell>
          <cell r="H2279">
            <v>21</v>
          </cell>
          <cell r="I2279">
            <v>49</v>
          </cell>
          <cell r="J2279">
            <v>40</v>
          </cell>
          <cell r="K2279">
            <v>48</v>
          </cell>
          <cell r="L2279">
            <v>35</v>
          </cell>
          <cell r="M2279">
            <v>72</v>
          </cell>
          <cell r="N2279">
            <v>31</v>
          </cell>
          <cell r="O2279">
            <v>48</v>
          </cell>
          <cell r="P2279">
            <v>32</v>
          </cell>
          <cell r="Q2279">
            <v>44</v>
          </cell>
          <cell r="R2279">
            <v>24</v>
          </cell>
          <cell r="S2279">
            <v>35</v>
          </cell>
          <cell r="T2279">
            <v>17</v>
          </cell>
          <cell r="U2279">
            <v>30</v>
          </cell>
          <cell r="V2279">
            <v>11</v>
          </cell>
          <cell r="W2279">
            <v>30</v>
          </cell>
          <cell r="X2279">
            <v>2</v>
          </cell>
          <cell r="Y2279">
            <v>31</v>
          </cell>
          <cell r="Z2279">
            <v>13</v>
          </cell>
          <cell r="AA2279">
            <v>22</v>
          </cell>
          <cell r="AB2279">
            <v>11</v>
          </cell>
          <cell r="AC2279">
            <v>24</v>
          </cell>
          <cell r="AD2279">
            <v>15</v>
          </cell>
          <cell r="AE2279">
            <v>71</v>
          </cell>
          <cell r="AF2279">
            <v>49</v>
          </cell>
          <cell r="AG2279">
            <v>69</v>
          </cell>
          <cell r="AH2279">
            <v>55</v>
          </cell>
          <cell r="AI2279">
            <v>70</v>
          </cell>
          <cell r="AJ2279">
            <v>51</v>
          </cell>
          <cell r="AK2279">
            <v>68</v>
          </cell>
          <cell r="AL2279">
            <v>45</v>
          </cell>
          <cell r="AM2279">
            <v>72</v>
          </cell>
          <cell r="AN2279">
            <v>51</v>
          </cell>
          <cell r="AO2279">
            <v>71</v>
          </cell>
          <cell r="AP2279">
            <v>54</v>
          </cell>
          <cell r="AQ2279">
            <v>51</v>
          </cell>
          <cell r="AR2279">
            <v>26</v>
          </cell>
          <cell r="AS2279">
            <v>58</v>
          </cell>
          <cell r="AT2279">
            <v>47</v>
          </cell>
          <cell r="AU2279">
            <v>38</v>
          </cell>
          <cell r="AV2279">
            <v>23</v>
          </cell>
          <cell r="AW2279">
            <v>38</v>
          </cell>
          <cell r="AX2279">
            <v>25</v>
          </cell>
          <cell r="AY2279">
            <v>33</v>
          </cell>
          <cell r="AZ2279">
            <v>12</v>
          </cell>
        </row>
        <row r="2280">
          <cell r="B2280">
            <v>36838</v>
          </cell>
          <cell r="C2280">
            <v>46</v>
          </cell>
          <cell r="D2280">
            <v>44</v>
          </cell>
          <cell r="E2280">
            <v>43</v>
          </cell>
          <cell r="F2280">
            <v>40</v>
          </cell>
          <cell r="G2280">
            <v>33</v>
          </cell>
          <cell r="H2280">
            <v>32</v>
          </cell>
          <cell r="I2280">
            <v>53</v>
          </cell>
          <cell r="J2280">
            <v>46</v>
          </cell>
          <cell r="K2280">
            <v>53</v>
          </cell>
          <cell r="L2280">
            <v>45</v>
          </cell>
          <cell r="M2280">
            <v>72</v>
          </cell>
          <cell r="N2280">
            <v>46</v>
          </cell>
          <cell r="O2280">
            <v>50</v>
          </cell>
          <cell r="P2280">
            <v>43</v>
          </cell>
          <cell r="Q2280">
            <v>39</v>
          </cell>
          <cell r="R2280">
            <v>30</v>
          </cell>
          <cell r="S2280">
            <v>35</v>
          </cell>
          <cell r="T2280">
            <v>17</v>
          </cell>
          <cell r="U2280">
            <v>30</v>
          </cell>
          <cell r="V2280">
            <v>16</v>
          </cell>
          <cell r="W2280">
            <v>27</v>
          </cell>
          <cell r="X2280">
            <v>13</v>
          </cell>
          <cell r="Y2280">
            <v>32</v>
          </cell>
          <cell r="Z2280">
            <v>13</v>
          </cell>
          <cell r="AA2280">
            <v>32</v>
          </cell>
          <cell r="AB2280">
            <v>11</v>
          </cell>
          <cell r="AC2280">
            <v>42</v>
          </cell>
          <cell r="AD2280">
            <v>19</v>
          </cell>
          <cell r="AE2280">
            <v>69</v>
          </cell>
          <cell r="AF2280">
            <v>48</v>
          </cell>
          <cell r="AG2280">
            <v>60</v>
          </cell>
          <cell r="AH2280">
            <v>49</v>
          </cell>
          <cell r="AI2280">
            <v>64</v>
          </cell>
          <cell r="AJ2280">
            <v>48</v>
          </cell>
          <cell r="AK2280">
            <v>68</v>
          </cell>
          <cell r="AL2280">
            <v>45</v>
          </cell>
          <cell r="AM2280">
            <v>71</v>
          </cell>
          <cell r="AN2280">
            <v>48</v>
          </cell>
          <cell r="AO2280">
            <v>68</v>
          </cell>
          <cell r="AP2280">
            <v>53</v>
          </cell>
          <cell r="AQ2280">
            <v>57</v>
          </cell>
          <cell r="AR2280">
            <v>28</v>
          </cell>
          <cell r="AS2280">
            <v>58</v>
          </cell>
          <cell r="AT2280">
            <v>40</v>
          </cell>
          <cell r="AU2280">
            <v>39</v>
          </cell>
          <cell r="AV2280">
            <v>24</v>
          </cell>
          <cell r="AW2280">
            <v>42</v>
          </cell>
          <cell r="AX2280">
            <v>20</v>
          </cell>
          <cell r="AY2280">
            <v>40</v>
          </cell>
          <cell r="AZ2280">
            <v>23</v>
          </cell>
        </row>
        <row r="2281">
          <cell r="B2281">
            <v>36839</v>
          </cell>
          <cell r="C2281">
            <v>46</v>
          </cell>
          <cell r="D2281">
            <v>40</v>
          </cell>
          <cell r="E2281">
            <v>40</v>
          </cell>
          <cell r="F2281">
            <v>30</v>
          </cell>
          <cell r="G2281">
            <v>31</v>
          </cell>
          <cell r="H2281">
            <v>30</v>
          </cell>
          <cell r="I2281">
            <v>47</v>
          </cell>
          <cell r="J2281">
            <v>42</v>
          </cell>
          <cell r="K2281">
            <v>49</v>
          </cell>
          <cell r="L2281">
            <v>41</v>
          </cell>
          <cell r="M2281">
            <v>72</v>
          </cell>
          <cell r="N2281">
            <v>39</v>
          </cell>
          <cell r="O2281">
            <v>49</v>
          </cell>
          <cell r="P2281">
            <v>39</v>
          </cell>
          <cell r="Q2281">
            <v>41</v>
          </cell>
          <cell r="R2281">
            <v>31</v>
          </cell>
          <cell r="S2281">
            <v>35</v>
          </cell>
          <cell r="T2281">
            <v>28</v>
          </cell>
          <cell r="U2281">
            <v>17</v>
          </cell>
          <cell r="V2281">
            <v>16</v>
          </cell>
          <cell r="W2281">
            <v>17</v>
          </cell>
          <cell r="X2281">
            <v>13</v>
          </cell>
          <cell r="Y2281">
            <v>14</v>
          </cell>
          <cell r="Z2281">
            <v>14</v>
          </cell>
          <cell r="AA2281">
            <v>21</v>
          </cell>
          <cell r="AB2281">
            <v>21</v>
          </cell>
          <cell r="AC2281">
            <v>39</v>
          </cell>
          <cell r="AD2281">
            <v>24</v>
          </cell>
          <cell r="AE2281">
            <v>59</v>
          </cell>
          <cell r="AF2281">
            <v>38</v>
          </cell>
          <cell r="AG2281">
            <v>57</v>
          </cell>
          <cell r="AH2281">
            <v>50</v>
          </cell>
          <cell r="AI2281">
            <v>59</v>
          </cell>
          <cell r="AJ2281">
            <v>46</v>
          </cell>
          <cell r="AK2281">
            <v>68</v>
          </cell>
          <cell r="AL2281">
            <v>45</v>
          </cell>
          <cell r="AM2281">
            <v>64</v>
          </cell>
          <cell r="AN2281">
            <v>56</v>
          </cell>
          <cell r="AO2281">
            <v>62</v>
          </cell>
          <cell r="AP2281">
            <v>57</v>
          </cell>
          <cell r="AQ2281">
            <v>40</v>
          </cell>
          <cell r="AR2281">
            <v>30</v>
          </cell>
          <cell r="AS2281">
            <v>61</v>
          </cell>
          <cell r="AT2281">
            <v>43</v>
          </cell>
          <cell r="AU2281">
            <v>32</v>
          </cell>
          <cell r="AV2281">
            <v>30</v>
          </cell>
          <cell r="AW2281">
            <v>50</v>
          </cell>
          <cell r="AX2281">
            <v>29</v>
          </cell>
          <cell r="AY2281">
            <v>42</v>
          </cell>
          <cell r="AZ2281">
            <v>22</v>
          </cell>
        </row>
        <row r="2282">
          <cell r="B2282">
            <v>36840</v>
          </cell>
          <cell r="C2282">
            <v>46</v>
          </cell>
          <cell r="D2282">
            <v>37</v>
          </cell>
          <cell r="E2282">
            <v>39</v>
          </cell>
          <cell r="F2282">
            <v>35</v>
          </cell>
          <cell r="G2282">
            <v>29</v>
          </cell>
          <cell r="H2282">
            <v>19</v>
          </cell>
          <cell r="I2282">
            <v>47</v>
          </cell>
          <cell r="J2282">
            <v>39</v>
          </cell>
          <cell r="K2282">
            <v>49</v>
          </cell>
          <cell r="L2282">
            <v>34</v>
          </cell>
          <cell r="M2282">
            <v>72</v>
          </cell>
          <cell r="N2282">
            <v>30</v>
          </cell>
          <cell r="O2282">
            <v>48</v>
          </cell>
          <cell r="P2282">
            <v>33</v>
          </cell>
          <cell r="Q2282">
            <v>37</v>
          </cell>
          <cell r="R2282">
            <v>29</v>
          </cell>
          <cell r="S2282">
            <v>27</v>
          </cell>
          <cell r="T2282">
            <v>19</v>
          </cell>
          <cell r="U2282">
            <v>17</v>
          </cell>
          <cell r="V2282">
            <v>7</v>
          </cell>
          <cell r="W2282">
            <v>12</v>
          </cell>
          <cell r="X2282">
            <v>4</v>
          </cell>
          <cell r="Y2282">
            <v>17</v>
          </cell>
          <cell r="Z2282">
            <v>7</v>
          </cell>
          <cell r="AA2282">
            <v>10</v>
          </cell>
          <cell r="AB2282">
            <v>7</v>
          </cell>
          <cell r="AC2282">
            <v>20</v>
          </cell>
          <cell r="AD2282">
            <v>14</v>
          </cell>
          <cell r="AE2282">
            <v>55</v>
          </cell>
          <cell r="AF2282">
            <v>37</v>
          </cell>
          <cell r="AG2282">
            <v>55</v>
          </cell>
          <cell r="AH2282">
            <v>46</v>
          </cell>
          <cell r="AI2282">
            <v>56</v>
          </cell>
          <cell r="AJ2282">
            <v>42</v>
          </cell>
          <cell r="AK2282">
            <v>68</v>
          </cell>
          <cell r="AL2282">
            <v>45</v>
          </cell>
          <cell r="AM2282">
            <v>61</v>
          </cell>
          <cell r="AN2282">
            <v>48</v>
          </cell>
          <cell r="AO2282">
            <v>62</v>
          </cell>
          <cell r="AP2282">
            <v>57</v>
          </cell>
          <cell r="AQ2282">
            <v>37</v>
          </cell>
          <cell r="AR2282">
            <v>26</v>
          </cell>
          <cell r="AS2282">
            <v>56</v>
          </cell>
          <cell r="AT2282">
            <v>43</v>
          </cell>
          <cell r="AU2282">
            <v>33</v>
          </cell>
          <cell r="AV2282">
            <v>28</v>
          </cell>
          <cell r="AW2282">
            <v>47</v>
          </cell>
          <cell r="AX2282">
            <v>32</v>
          </cell>
          <cell r="AY2282">
            <v>31</v>
          </cell>
          <cell r="AZ2282">
            <v>19</v>
          </cell>
        </row>
        <row r="2283">
          <cell r="B2283">
            <v>36841</v>
          </cell>
          <cell r="C2283">
            <v>46</v>
          </cell>
          <cell r="D2283">
            <v>37</v>
          </cell>
          <cell r="E2283">
            <v>39</v>
          </cell>
          <cell r="F2283">
            <v>35</v>
          </cell>
          <cell r="G2283">
            <v>29</v>
          </cell>
          <cell r="H2283">
            <v>19</v>
          </cell>
          <cell r="I2283">
            <v>47</v>
          </cell>
          <cell r="J2283">
            <v>39</v>
          </cell>
          <cell r="K2283">
            <v>49</v>
          </cell>
          <cell r="L2283">
            <v>34</v>
          </cell>
          <cell r="M2283">
            <v>72</v>
          </cell>
          <cell r="N2283">
            <v>30</v>
          </cell>
          <cell r="O2283">
            <v>48</v>
          </cell>
          <cell r="P2283">
            <v>33</v>
          </cell>
          <cell r="Q2283">
            <v>37</v>
          </cell>
          <cell r="R2283">
            <v>29</v>
          </cell>
          <cell r="S2283">
            <v>27</v>
          </cell>
          <cell r="T2283">
            <v>19</v>
          </cell>
          <cell r="U2283">
            <v>17</v>
          </cell>
          <cell r="V2283">
            <v>7</v>
          </cell>
          <cell r="W2283">
            <v>12</v>
          </cell>
          <cell r="X2283">
            <v>4</v>
          </cell>
          <cell r="Y2283">
            <v>17</v>
          </cell>
          <cell r="Z2283">
            <v>7</v>
          </cell>
          <cell r="AA2283">
            <v>10</v>
          </cell>
          <cell r="AB2283">
            <v>7</v>
          </cell>
          <cell r="AC2283">
            <v>20</v>
          </cell>
          <cell r="AD2283">
            <v>14</v>
          </cell>
          <cell r="AE2283">
            <v>55</v>
          </cell>
          <cell r="AF2283">
            <v>37</v>
          </cell>
          <cell r="AG2283">
            <v>55</v>
          </cell>
          <cell r="AH2283">
            <v>46</v>
          </cell>
          <cell r="AI2283">
            <v>56</v>
          </cell>
          <cell r="AJ2283">
            <v>42</v>
          </cell>
          <cell r="AK2283">
            <v>68</v>
          </cell>
          <cell r="AL2283">
            <v>45</v>
          </cell>
          <cell r="AM2283">
            <v>61</v>
          </cell>
          <cell r="AN2283">
            <v>48</v>
          </cell>
          <cell r="AO2283">
            <v>62</v>
          </cell>
          <cell r="AP2283">
            <v>57</v>
          </cell>
          <cell r="AQ2283">
            <v>37</v>
          </cell>
          <cell r="AR2283">
            <v>26</v>
          </cell>
          <cell r="AS2283">
            <v>56</v>
          </cell>
          <cell r="AT2283">
            <v>43</v>
          </cell>
          <cell r="AU2283">
            <v>33</v>
          </cell>
          <cell r="AV2283">
            <v>28</v>
          </cell>
          <cell r="AW2283">
            <v>47</v>
          </cell>
          <cell r="AX2283">
            <v>32</v>
          </cell>
          <cell r="AY2283">
            <v>31</v>
          </cell>
          <cell r="AZ2283">
            <v>19</v>
          </cell>
        </row>
        <row r="2284">
          <cell r="B2284">
            <v>36842</v>
          </cell>
          <cell r="C2284">
            <v>43</v>
          </cell>
          <cell r="D2284">
            <v>32</v>
          </cell>
          <cell r="E2284">
            <v>40</v>
          </cell>
          <cell r="F2284">
            <v>20</v>
          </cell>
          <cell r="G2284">
            <v>29</v>
          </cell>
          <cell r="H2284">
            <v>20</v>
          </cell>
          <cell r="I2284">
            <v>45</v>
          </cell>
          <cell r="J2284">
            <v>27</v>
          </cell>
          <cell r="K2284">
            <v>47</v>
          </cell>
          <cell r="L2284">
            <v>25</v>
          </cell>
          <cell r="M2284">
            <v>72</v>
          </cell>
          <cell r="N2284">
            <v>24</v>
          </cell>
          <cell r="O2284">
            <v>47</v>
          </cell>
          <cell r="P2284">
            <v>25</v>
          </cell>
          <cell r="Q2284">
            <v>34</v>
          </cell>
          <cell r="R2284">
            <v>21</v>
          </cell>
          <cell r="S2284">
            <v>26</v>
          </cell>
          <cell r="T2284">
            <v>21</v>
          </cell>
          <cell r="U2284">
            <v>23</v>
          </cell>
          <cell r="V2284">
            <v>2</v>
          </cell>
          <cell r="W2284">
            <v>25</v>
          </cell>
          <cell r="X2284">
            <v>6</v>
          </cell>
          <cell r="Y2284">
            <v>22</v>
          </cell>
          <cell r="Z2284">
            <v>9</v>
          </cell>
          <cell r="AA2284">
            <v>16</v>
          </cell>
          <cell r="AB2284">
            <v>-6</v>
          </cell>
          <cell r="AC2284">
            <v>21</v>
          </cell>
          <cell r="AD2284">
            <v>-3</v>
          </cell>
          <cell r="AE2284">
            <v>57</v>
          </cell>
          <cell r="AF2284">
            <v>32</v>
          </cell>
          <cell r="AG2284">
            <v>58</v>
          </cell>
          <cell r="AH2284">
            <v>40</v>
          </cell>
          <cell r="AI2284">
            <v>59</v>
          </cell>
          <cell r="AJ2284">
            <v>37</v>
          </cell>
          <cell r="AK2284">
            <v>68</v>
          </cell>
          <cell r="AL2284">
            <v>45</v>
          </cell>
          <cell r="AM2284">
            <v>65</v>
          </cell>
          <cell r="AN2284">
            <v>44</v>
          </cell>
          <cell r="AO2284">
            <v>62</v>
          </cell>
          <cell r="AP2284">
            <v>48</v>
          </cell>
          <cell r="AQ2284">
            <v>43</v>
          </cell>
          <cell r="AR2284">
            <v>18</v>
          </cell>
          <cell r="AS2284">
            <v>51</v>
          </cell>
          <cell r="AT2284">
            <v>36</v>
          </cell>
          <cell r="AU2284">
            <v>29</v>
          </cell>
          <cell r="AV2284">
            <v>20</v>
          </cell>
          <cell r="AW2284">
            <v>32</v>
          </cell>
          <cell r="AX2284">
            <v>23</v>
          </cell>
          <cell r="AY2284">
            <v>21</v>
          </cell>
          <cell r="AZ2284">
            <v>1</v>
          </cell>
        </row>
        <row r="2285">
          <cell r="B2285">
            <v>36843</v>
          </cell>
          <cell r="C2285">
            <v>46</v>
          </cell>
          <cell r="D2285">
            <v>36</v>
          </cell>
          <cell r="E2285">
            <v>40</v>
          </cell>
          <cell r="F2285">
            <v>19</v>
          </cell>
          <cell r="G2285">
            <v>32</v>
          </cell>
          <cell r="H2285">
            <v>22</v>
          </cell>
          <cell r="I2285">
            <v>45</v>
          </cell>
          <cell r="J2285">
            <v>34</v>
          </cell>
          <cell r="K2285">
            <v>48</v>
          </cell>
          <cell r="L2285">
            <v>31</v>
          </cell>
          <cell r="M2285">
            <v>72</v>
          </cell>
          <cell r="N2285">
            <v>30</v>
          </cell>
          <cell r="O2285">
            <v>38</v>
          </cell>
          <cell r="P2285">
            <v>29</v>
          </cell>
          <cell r="Q2285">
            <v>38</v>
          </cell>
          <cell r="R2285">
            <v>22</v>
          </cell>
          <cell r="S2285">
            <v>31</v>
          </cell>
          <cell r="T2285">
            <v>13</v>
          </cell>
          <cell r="U2285">
            <v>22</v>
          </cell>
          <cell r="V2285">
            <v>9</v>
          </cell>
          <cell r="W2285">
            <v>28</v>
          </cell>
          <cell r="X2285">
            <v>14</v>
          </cell>
          <cell r="Y2285">
            <v>27</v>
          </cell>
          <cell r="Z2285">
            <v>9</v>
          </cell>
          <cell r="AA2285">
            <v>20</v>
          </cell>
          <cell r="AB2285">
            <v>0</v>
          </cell>
          <cell r="AC2285">
            <v>25</v>
          </cell>
          <cell r="AD2285">
            <v>1</v>
          </cell>
          <cell r="AE2285">
            <v>52</v>
          </cell>
          <cell r="AF2285">
            <v>34</v>
          </cell>
          <cell r="AG2285">
            <v>56</v>
          </cell>
          <cell r="AH2285">
            <v>40</v>
          </cell>
          <cell r="AI2285">
            <v>57</v>
          </cell>
          <cell r="AJ2285">
            <v>38</v>
          </cell>
          <cell r="AK2285">
            <v>68</v>
          </cell>
          <cell r="AL2285">
            <v>45</v>
          </cell>
          <cell r="AM2285">
            <v>68</v>
          </cell>
          <cell r="AN2285">
            <v>45</v>
          </cell>
          <cell r="AO2285">
            <v>64</v>
          </cell>
          <cell r="AP2285">
            <v>47</v>
          </cell>
          <cell r="AQ2285">
            <v>46</v>
          </cell>
          <cell r="AR2285">
            <v>17</v>
          </cell>
          <cell r="AS2285">
            <v>53</v>
          </cell>
          <cell r="AT2285">
            <v>34</v>
          </cell>
          <cell r="AU2285">
            <v>34</v>
          </cell>
          <cell r="AV2285">
            <v>19</v>
          </cell>
          <cell r="AW2285">
            <v>33</v>
          </cell>
          <cell r="AX2285">
            <v>20</v>
          </cell>
          <cell r="AY2285">
            <v>30</v>
          </cell>
          <cell r="AZ2285">
            <v>2</v>
          </cell>
        </row>
        <row r="2286">
          <cell r="B2286">
            <v>36844</v>
          </cell>
          <cell r="C2286">
            <v>48</v>
          </cell>
          <cell r="D2286">
            <v>34</v>
          </cell>
          <cell r="E2286">
            <v>40</v>
          </cell>
          <cell r="F2286">
            <v>26</v>
          </cell>
          <cell r="G2286">
            <v>31</v>
          </cell>
          <cell r="H2286">
            <v>11</v>
          </cell>
          <cell r="I2286">
            <v>50</v>
          </cell>
          <cell r="J2286">
            <v>35</v>
          </cell>
          <cell r="K2286">
            <v>48</v>
          </cell>
          <cell r="L2286">
            <v>33</v>
          </cell>
          <cell r="M2286">
            <v>72</v>
          </cell>
          <cell r="N2286">
            <v>30</v>
          </cell>
          <cell r="O2286">
            <v>38</v>
          </cell>
          <cell r="P2286">
            <v>33</v>
          </cell>
          <cell r="Q2286">
            <v>31</v>
          </cell>
          <cell r="R2286">
            <v>28</v>
          </cell>
          <cell r="S2286">
            <v>31</v>
          </cell>
          <cell r="T2286">
            <v>17</v>
          </cell>
          <cell r="U2286">
            <v>16</v>
          </cell>
          <cell r="V2286">
            <v>3</v>
          </cell>
          <cell r="W2286">
            <v>20</v>
          </cell>
          <cell r="X2286">
            <v>6</v>
          </cell>
          <cell r="Y2286">
            <v>29</v>
          </cell>
          <cell r="Z2286">
            <v>12</v>
          </cell>
          <cell r="AA2286">
            <v>31</v>
          </cell>
          <cell r="AB2286">
            <v>0</v>
          </cell>
          <cell r="AC2286">
            <v>32</v>
          </cell>
          <cell r="AD2286">
            <v>5</v>
          </cell>
          <cell r="AE2286">
            <v>49</v>
          </cell>
          <cell r="AF2286">
            <v>34</v>
          </cell>
          <cell r="AG2286">
            <v>56</v>
          </cell>
          <cell r="AH2286">
            <v>41</v>
          </cell>
          <cell r="AI2286">
            <v>55</v>
          </cell>
          <cell r="AJ2286">
            <v>38</v>
          </cell>
          <cell r="AK2286">
            <v>68</v>
          </cell>
          <cell r="AL2286">
            <v>45</v>
          </cell>
          <cell r="AM2286">
            <v>62</v>
          </cell>
          <cell r="AN2286">
            <v>44</v>
          </cell>
          <cell r="AO2286">
            <v>60</v>
          </cell>
          <cell r="AP2286">
            <v>49</v>
          </cell>
          <cell r="AQ2286">
            <v>41</v>
          </cell>
          <cell r="AR2286">
            <v>27</v>
          </cell>
          <cell r="AS2286">
            <v>56</v>
          </cell>
          <cell r="AT2286">
            <v>34</v>
          </cell>
          <cell r="AU2286">
            <v>40</v>
          </cell>
          <cell r="AV2286">
            <v>25</v>
          </cell>
          <cell r="AW2286">
            <v>38</v>
          </cell>
          <cell r="AX2286">
            <v>19</v>
          </cell>
          <cell r="AY2286">
            <v>31</v>
          </cell>
          <cell r="AZ2286">
            <v>8</v>
          </cell>
        </row>
        <row r="2287">
          <cell r="B2287">
            <v>36845</v>
          </cell>
          <cell r="C2287">
            <v>46</v>
          </cell>
          <cell r="D2287">
            <v>30</v>
          </cell>
          <cell r="E2287">
            <v>40</v>
          </cell>
          <cell r="F2287">
            <v>15</v>
          </cell>
          <cell r="G2287">
            <v>29</v>
          </cell>
          <cell r="H2287">
            <v>17</v>
          </cell>
          <cell r="I2287">
            <v>50</v>
          </cell>
          <cell r="J2287">
            <v>33</v>
          </cell>
          <cell r="K2287">
            <v>51</v>
          </cell>
          <cell r="L2287">
            <v>37</v>
          </cell>
          <cell r="M2287">
            <v>72</v>
          </cell>
          <cell r="N2287">
            <v>28</v>
          </cell>
          <cell r="O2287">
            <v>45</v>
          </cell>
          <cell r="P2287">
            <v>36</v>
          </cell>
          <cell r="Q2287">
            <v>32</v>
          </cell>
          <cell r="R2287">
            <v>29</v>
          </cell>
          <cell r="S2287">
            <v>26</v>
          </cell>
          <cell r="T2287">
            <v>24</v>
          </cell>
          <cell r="U2287">
            <v>21</v>
          </cell>
          <cell r="V2287">
            <v>9</v>
          </cell>
          <cell r="W2287">
            <v>27</v>
          </cell>
          <cell r="X2287">
            <v>10</v>
          </cell>
          <cell r="Y2287">
            <v>28</v>
          </cell>
          <cell r="Z2287">
            <v>13</v>
          </cell>
          <cell r="AA2287">
            <v>23</v>
          </cell>
          <cell r="AB2287">
            <v>11</v>
          </cell>
          <cell r="AC2287">
            <v>28</v>
          </cell>
          <cell r="AD2287">
            <v>10</v>
          </cell>
          <cell r="AE2287">
            <v>49</v>
          </cell>
          <cell r="AF2287">
            <v>32</v>
          </cell>
          <cell r="AG2287">
            <v>55</v>
          </cell>
          <cell r="AH2287">
            <v>45</v>
          </cell>
          <cell r="AI2287">
            <v>58</v>
          </cell>
          <cell r="AJ2287">
            <v>40</v>
          </cell>
          <cell r="AK2287">
            <v>68</v>
          </cell>
          <cell r="AL2287">
            <v>45</v>
          </cell>
          <cell r="AM2287">
            <v>63</v>
          </cell>
          <cell r="AN2287">
            <v>44</v>
          </cell>
          <cell r="AO2287">
            <v>62</v>
          </cell>
          <cell r="AP2287">
            <v>49</v>
          </cell>
          <cell r="AQ2287">
            <v>41</v>
          </cell>
          <cell r="AR2287">
            <v>26</v>
          </cell>
          <cell r="AS2287">
            <v>55</v>
          </cell>
          <cell r="AT2287">
            <v>39</v>
          </cell>
          <cell r="AU2287">
            <v>33</v>
          </cell>
          <cell r="AV2287">
            <v>24</v>
          </cell>
          <cell r="AW2287">
            <v>33</v>
          </cell>
          <cell r="AX2287">
            <v>27</v>
          </cell>
          <cell r="AY2287">
            <v>35</v>
          </cell>
          <cell r="AZ2287">
            <v>12</v>
          </cell>
        </row>
        <row r="2288">
          <cell r="B2288">
            <v>36846</v>
          </cell>
          <cell r="C2288">
            <v>44</v>
          </cell>
          <cell r="D2288">
            <v>30</v>
          </cell>
          <cell r="E2288">
            <v>32</v>
          </cell>
          <cell r="F2288">
            <v>15</v>
          </cell>
          <cell r="G2288">
            <v>29</v>
          </cell>
          <cell r="H2288">
            <v>26</v>
          </cell>
          <cell r="I2288">
            <v>46</v>
          </cell>
          <cell r="J2288">
            <v>28</v>
          </cell>
          <cell r="K2288">
            <v>47</v>
          </cell>
          <cell r="L2288">
            <v>27</v>
          </cell>
          <cell r="M2288">
            <v>72</v>
          </cell>
          <cell r="N2288">
            <v>22</v>
          </cell>
          <cell r="O2288">
            <v>47</v>
          </cell>
          <cell r="P2288">
            <v>32</v>
          </cell>
          <cell r="Q2288">
            <v>31</v>
          </cell>
          <cell r="R2288">
            <v>16</v>
          </cell>
          <cell r="S2288">
            <v>24</v>
          </cell>
          <cell r="T2288">
            <v>22</v>
          </cell>
          <cell r="U2288">
            <v>22</v>
          </cell>
          <cell r="V2288">
            <v>14</v>
          </cell>
          <cell r="W2288">
            <v>30</v>
          </cell>
          <cell r="X2288">
            <v>6</v>
          </cell>
          <cell r="Y2288">
            <v>22</v>
          </cell>
          <cell r="Z2288">
            <v>2</v>
          </cell>
          <cell r="AA2288">
            <v>22</v>
          </cell>
          <cell r="AB2288">
            <v>6</v>
          </cell>
          <cell r="AC2288">
            <v>23</v>
          </cell>
          <cell r="AD2288">
            <v>9</v>
          </cell>
          <cell r="AE2288">
            <v>55</v>
          </cell>
          <cell r="AF2288">
            <v>34</v>
          </cell>
          <cell r="AG2288">
            <v>57</v>
          </cell>
          <cell r="AH2288">
            <v>48</v>
          </cell>
          <cell r="AI2288">
            <v>59</v>
          </cell>
          <cell r="AJ2288">
            <v>47</v>
          </cell>
          <cell r="AK2288">
            <v>68</v>
          </cell>
          <cell r="AL2288">
            <v>45</v>
          </cell>
          <cell r="AM2288">
            <v>63</v>
          </cell>
          <cell r="AN2288">
            <v>43</v>
          </cell>
          <cell r="AO2288">
            <v>61</v>
          </cell>
          <cell r="AP2288">
            <v>48</v>
          </cell>
          <cell r="AQ2288">
            <v>40</v>
          </cell>
          <cell r="AR2288">
            <v>26</v>
          </cell>
          <cell r="AS2288">
            <v>53</v>
          </cell>
          <cell r="AT2288">
            <v>36</v>
          </cell>
          <cell r="AU2288">
            <v>29</v>
          </cell>
          <cell r="AV2288">
            <v>22</v>
          </cell>
          <cell r="AW2288">
            <v>33</v>
          </cell>
          <cell r="AX2288">
            <v>15</v>
          </cell>
          <cell r="AY2288">
            <v>29</v>
          </cell>
          <cell r="AZ2288">
            <v>8</v>
          </cell>
        </row>
        <row r="2289">
          <cell r="B2289">
            <v>36847</v>
          </cell>
          <cell r="C2289">
            <v>44</v>
          </cell>
          <cell r="D2289">
            <v>30</v>
          </cell>
          <cell r="E2289">
            <v>32</v>
          </cell>
          <cell r="F2289">
            <v>15</v>
          </cell>
          <cell r="G2289">
            <v>29</v>
          </cell>
          <cell r="H2289">
            <v>26</v>
          </cell>
          <cell r="I2289">
            <v>46</v>
          </cell>
          <cell r="J2289">
            <v>28</v>
          </cell>
          <cell r="K2289">
            <v>47</v>
          </cell>
          <cell r="L2289">
            <v>27</v>
          </cell>
          <cell r="M2289">
            <v>72</v>
          </cell>
          <cell r="N2289">
            <v>22</v>
          </cell>
          <cell r="O2289">
            <v>47</v>
          </cell>
          <cell r="P2289">
            <v>32</v>
          </cell>
          <cell r="Q2289">
            <v>31</v>
          </cell>
          <cell r="R2289">
            <v>16</v>
          </cell>
          <cell r="S2289">
            <v>24</v>
          </cell>
          <cell r="T2289">
            <v>22</v>
          </cell>
          <cell r="U2289">
            <v>22</v>
          </cell>
          <cell r="V2289">
            <v>14</v>
          </cell>
          <cell r="W2289">
            <v>30</v>
          </cell>
          <cell r="X2289">
            <v>6</v>
          </cell>
          <cell r="Y2289">
            <v>22</v>
          </cell>
          <cell r="Z2289">
            <v>2</v>
          </cell>
          <cell r="AA2289">
            <v>22</v>
          </cell>
          <cell r="AB2289">
            <v>6</v>
          </cell>
          <cell r="AC2289">
            <v>23</v>
          </cell>
          <cell r="AD2289">
            <v>9</v>
          </cell>
          <cell r="AE2289">
            <v>55</v>
          </cell>
          <cell r="AF2289">
            <v>34</v>
          </cell>
          <cell r="AG2289">
            <v>57</v>
          </cell>
          <cell r="AH2289">
            <v>48</v>
          </cell>
          <cell r="AI2289">
            <v>59</v>
          </cell>
          <cell r="AJ2289">
            <v>47</v>
          </cell>
          <cell r="AK2289">
            <v>68</v>
          </cell>
          <cell r="AL2289">
            <v>45</v>
          </cell>
          <cell r="AM2289">
            <v>63</v>
          </cell>
          <cell r="AN2289">
            <v>43</v>
          </cell>
          <cell r="AO2289">
            <v>61</v>
          </cell>
          <cell r="AP2289">
            <v>48</v>
          </cell>
          <cell r="AQ2289">
            <v>40</v>
          </cell>
          <cell r="AR2289">
            <v>26</v>
          </cell>
          <cell r="AS2289">
            <v>53</v>
          </cell>
          <cell r="AT2289">
            <v>36</v>
          </cell>
          <cell r="AU2289">
            <v>29</v>
          </cell>
          <cell r="AV2289">
            <v>22</v>
          </cell>
          <cell r="AW2289">
            <v>33</v>
          </cell>
          <cell r="AX2289">
            <v>15</v>
          </cell>
          <cell r="AY2289">
            <v>29</v>
          </cell>
          <cell r="AZ2289">
            <v>8</v>
          </cell>
        </row>
        <row r="2290">
          <cell r="B2290">
            <v>36848</v>
          </cell>
          <cell r="C2290">
            <v>44</v>
          </cell>
          <cell r="D2290">
            <v>30</v>
          </cell>
          <cell r="E2290">
            <v>32</v>
          </cell>
          <cell r="F2290">
            <v>15</v>
          </cell>
          <cell r="G2290">
            <v>29</v>
          </cell>
          <cell r="H2290">
            <v>26</v>
          </cell>
          <cell r="I2290">
            <v>46</v>
          </cell>
          <cell r="J2290">
            <v>28</v>
          </cell>
          <cell r="K2290">
            <v>47</v>
          </cell>
          <cell r="L2290">
            <v>27</v>
          </cell>
          <cell r="M2290">
            <v>72</v>
          </cell>
          <cell r="N2290">
            <v>22</v>
          </cell>
          <cell r="O2290">
            <v>47</v>
          </cell>
          <cell r="P2290">
            <v>32</v>
          </cell>
          <cell r="Q2290">
            <v>31</v>
          </cell>
          <cell r="R2290">
            <v>16</v>
          </cell>
          <cell r="S2290">
            <v>24</v>
          </cell>
          <cell r="T2290">
            <v>22</v>
          </cell>
          <cell r="U2290">
            <v>22</v>
          </cell>
          <cell r="V2290">
            <v>14</v>
          </cell>
          <cell r="W2290">
            <v>30</v>
          </cell>
          <cell r="X2290">
            <v>6</v>
          </cell>
          <cell r="Y2290">
            <v>22</v>
          </cell>
          <cell r="Z2290">
            <v>2</v>
          </cell>
          <cell r="AA2290">
            <v>22</v>
          </cell>
          <cell r="AB2290">
            <v>6</v>
          </cell>
          <cell r="AC2290">
            <v>23</v>
          </cell>
          <cell r="AD2290">
            <v>9</v>
          </cell>
          <cell r="AE2290">
            <v>55</v>
          </cell>
          <cell r="AF2290">
            <v>34</v>
          </cell>
          <cell r="AG2290">
            <v>57</v>
          </cell>
          <cell r="AH2290">
            <v>48</v>
          </cell>
          <cell r="AI2290">
            <v>59</v>
          </cell>
          <cell r="AJ2290">
            <v>47</v>
          </cell>
          <cell r="AK2290">
            <v>68</v>
          </cell>
          <cell r="AL2290">
            <v>45</v>
          </cell>
          <cell r="AM2290">
            <v>63</v>
          </cell>
          <cell r="AN2290">
            <v>43</v>
          </cell>
          <cell r="AO2290">
            <v>61</v>
          </cell>
          <cell r="AP2290">
            <v>48</v>
          </cell>
          <cell r="AQ2290">
            <v>40</v>
          </cell>
          <cell r="AR2290">
            <v>26</v>
          </cell>
          <cell r="AS2290">
            <v>53</v>
          </cell>
          <cell r="AT2290">
            <v>36</v>
          </cell>
          <cell r="AU2290">
            <v>29</v>
          </cell>
          <cell r="AV2290">
            <v>22</v>
          </cell>
          <cell r="AW2290">
            <v>33</v>
          </cell>
          <cell r="AX2290">
            <v>15</v>
          </cell>
          <cell r="AY2290">
            <v>29</v>
          </cell>
          <cell r="AZ2290">
            <v>8</v>
          </cell>
        </row>
        <row r="2291">
          <cell r="B2291">
            <v>36849</v>
          </cell>
          <cell r="C2291">
            <v>46</v>
          </cell>
          <cell r="D2291">
            <v>28</v>
          </cell>
          <cell r="E2291">
            <v>37</v>
          </cell>
          <cell r="F2291">
            <v>15</v>
          </cell>
          <cell r="G2291">
            <v>31</v>
          </cell>
          <cell r="H2291">
            <v>10</v>
          </cell>
          <cell r="I2291">
            <v>45</v>
          </cell>
          <cell r="J2291">
            <v>32</v>
          </cell>
          <cell r="K2291">
            <v>39</v>
          </cell>
          <cell r="L2291">
            <v>21</v>
          </cell>
          <cell r="M2291">
            <v>72</v>
          </cell>
          <cell r="N2291">
            <v>20</v>
          </cell>
          <cell r="O2291">
            <v>42</v>
          </cell>
          <cell r="P2291">
            <v>24</v>
          </cell>
          <cell r="Q2291">
            <v>27</v>
          </cell>
          <cell r="R2291">
            <v>23</v>
          </cell>
          <cell r="S2291">
            <v>28</v>
          </cell>
          <cell r="T2291">
            <v>7</v>
          </cell>
          <cell r="U2291">
            <v>27</v>
          </cell>
          <cell r="V2291">
            <v>12</v>
          </cell>
          <cell r="W2291">
            <v>30</v>
          </cell>
          <cell r="X2291">
            <v>13</v>
          </cell>
          <cell r="Y2291">
            <v>34</v>
          </cell>
          <cell r="Z2291">
            <v>22</v>
          </cell>
          <cell r="AA2291">
            <v>29</v>
          </cell>
          <cell r="AB2291">
            <v>15</v>
          </cell>
          <cell r="AC2291">
            <v>34</v>
          </cell>
          <cell r="AD2291">
            <v>19</v>
          </cell>
          <cell r="AE2291">
            <v>61</v>
          </cell>
          <cell r="AF2291">
            <v>37</v>
          </cell>
          <cell r="AG2291">
            <v>59</v>
          </cell>
          <cell r="AH2291">
            <v>44</v>
          </cell>
          <cell r="AI2291">
            <v>61</v>
          </cell>
          <cell r="AJ2291">
            <v>41</v>
          </cell>
          <cell r="AK2291">
            <v>68</v>
          </cell>
          <cell r="AL2291">
            <v>45</v>
          </cell>
          <cell r="AM2291">
            <v>79</v>
          </cell>
          <cell r="AN2291">
            <v>49</v>
          </cell>
          <cell r="AO2291">
            <v>74</v>
          </cell>
          <cell r="AP2291">
            <v>47</v>
          </cell>
          <cell r="AQ2291">
            <v>52</v>
          </cell>
          <cell r="AR2291">
            <v>24</v>
          </cell>
          <cell r="AS2291">
            <v>58</v>
          </cell>
          <cell r="AT2291">
            <v>33</v>
          </cell>
          <cell r="AU2291">
            <v>35</v>
          </cell>
          <cell r="AV2291">
            <v>19</v>
          </cell>
          <cell r="AW2291">
            <v>36</v>
          </cell>
          <cell r="AX2291">
            <v>13</v>
          </cell>
          <cell r="AY2291">
            <v>40</v>
          </cell>
          <cell r="AZ2291">
            <v>17</v>
          </cell>
        </row>
        <row r="2292">
          <cell r="B2292">
            <v>36850</v>
          </cell>
          <cell r="C2292">
            <v>56</v>
          </cell>
          <cell r="D2292">
            <v>36</v>
          </cell>
          <cell r="E2292">
            <v>41</v>
          </cell>
          <cell r="F2292">
            <v>19</v>
          </cell>
          <cell r="G2292">
            <v>34</v>
          </cell>
          <cell r="H2292">
            <v>20</v>
          </cell>
          <cell r="I2292">
            <v>49</v>
          </cell>
          <cell r="J2292">
            <v>32</v>
          </cell>
          <cell r="K2292">
            <v>50</v>
          </cell>
          <cell r="L2292">
            <v>32</v>
          </cell>
          <cell r="M2292">
            <v>72</v>
          </cell>
          <cell r="N2292">
            <v>33</v>
          </cell>
          <cell r="O2292">
            <v>47</v>
          </cell>
          <cell r="P2292">
            <v>28</v>
          </cell>
          <cell r="Q2292">
            <v>33</v>
          </cell>
          <cell r="R2292">
            <v>20</v>
          </cell>
          <cell r="S2292">
            <v>30</v>
          </cell>
          <cell r="T2292">
            <v>5</v>
          </cell>
          <cell r="U2292">
            <v>23</v>
          </cell>
          <cell r="V2292">
            <v>8</v>
          </cell>
          <cell r="W2292">
            <v>39</v>
          </cell>
          <cell r="X2292">
            <v>11</v>
          </cell>
          <cell r="Y2292">
            <v>33</v>
          </cell>
          <cell r="Z2292">
            <v>17</v>
          </cell>
          <cell r="AA2292">
            <v>32</v>
          </cell>
          <cell r="AB2292">
            <v>2</v>
          </cell>
          <cell r="AC2292">
            <v>41</v>
          </cell>
          <cell r="AD2292">
            <v>11</v>
          </cell>
          <cell r="AE2292">
            <v>62</v>
          </cell>
          <cell r="AF2292">
            <v>34</v>
          </cell>
          <cell r="AG2292">
            <v>61</v>
          </cell>
          <cell r="AH2292">
            <v>41</v>
          </cell>
          <cell r="AI2292">
            <v>65</v>
          </cell>
          <cell r="AJ2292">
            <v>38</v>
          </cell>
          <cell r="AK2292">
            <v>68</v>
          </cell>
          <cell r="AL2292">
            <v>45</v>
          </cell>
          <cell r="AM2292">
            <v>80</v>
          </cell>
          <cell r="AN2292">
            <v>53</v>
          </cell>
          <cell r="AO2292">
            <v>77</v>
          </cell>
          <cell r="AP2292">
            <v>49</v>
          </cell>
          <cell r="AQ2292">
            <v>52</v>
          </cell>
          <cell r="AR2292">
            <v>21</v>
          </cell>
          <cell r="AS2292">
            <v>63</v>
          </cell>
          <cell r="AT2292">
            <v>36</v>
          </cell>
          <cell r="AU2292">
            <v>35</v>
          </cell>
          <cell r="AV2292">
            <v>20</v>
          </cell>
          <cell r="AW2292">
            <v>44</v>
          </cell>
          <cell r="AX2292">
            <v>16</v>
          </cell>
          <cell r="AY2292">
            <v>44</v>
          </cell>
          <cell r="AZ2292">
            <v>11</v>
          </cell>
        </row>
        <row r="2293">
          <cell r="B2293">
            <v>36851</v>
          </cell>
          <cell r="C2293">
            <v>51</v>
          </cell>
          <cell r="D2293">
            <v>35</v>
          </cell>
          <cell r="E2293">
            <v>43</v>
          </cell>
          <cell r="F2293">
            <v>19</v>
          </cell>
          <cell r="G2293">
            <v>35</v>
          </cell>
          <cell r="H2293">
            <v>20</v>
          </cell>
          <cell r="I2293">
            <v>51</v>
          </cell>
          <cell r="J2293">
            <v>38</v>
          </cell>
          <cell r="K2293">
            <v>50</v>
          </cell>
          <cell r="L2293">
            <v>31</v>
          </cell>
          <cell r="M2293">
            <v>72</v>
          </cell>
          <cell r="N2293">
            <v>24</v>
          </cell>
          <cell r="O2293">
            <v>52</v>
          </cell>
          <cell r="P2293">
            <v>25</v>
          </cell>
          <cell r="Q2293">
            <v>38</v>
          </cell>
          <cell r="R2293">
            <v>19</v>
          </cell>
          <cell r="S2293">
            <v>33</v>
          </cell>
          <cell r="T2293">
            <v>8</v>
          </cell>
          <cell r="U2293">
            <v>21</v>
          </cell>
          <cell r="V2293">
            <v>10</v>
          </cell>
          <cell r="W2293">
            <v>41</v>
          </cell>
          <cell r="X2293">
            <v>29</v>
          </cell>
          <cell r="Y2293">
            <v>39</v>
          </cell>
          <cell r="Z2293">
            <v>24</v>
          </cell>
          <cell r="AA2293">
            <v>37</v>
          </cell>
          <cell r="AB2293">
            <v>26</v>
          </cell>
          <cell r="AC2293">
            <v>48</v>
          </cell>
          <cell r="AD2293">
            <v>22</v>
          </cell>
          <cell r="AE2293">
            <v>49</v>
          </cell>
          <cell r="AF2293">
            <v>38</v>
          </cell>
          <cell r="AG2293">
            <v>56</v>
          </cell>
          <cell r="AH2293">
            <v>46</v>
          </cell>
          <cell r="AI2293">
            <v>55</v>
          </cell>
          <cell r="AJ2293">
            <v>43</v>
          </cell>
          <cell r="AK2293">
            <v>68</v>
          </cell>
          <cell r="AL2293">
            <v>45</v>
          </cell>
          <cell r="AM2293">
            <v>75</v>
          </cell>
          <cell r="AN2293">
            <v>56</v>
          </cell>
          <cell r="AO2293">
            <v>70</v>
          </cell>
          <cell r="AP2293">
            <v>54</v>
          </cell>
          <cell r="AQ2293">
            <v>53</v>
          </cell>
          <cell r="AR2293">
            <v>25</v>
          </cell>
          <cell r="AS2293">
            <v>62</v>
          </cell>
          <cell r="AT2293">
            <v>43</v>
          </cell>
          <cell r="AU2293">
            <v>35</v>
          </cell>
          <cell r="AV2293">
            <v>18</v>
          </cell>
          <cell r="AW2293">
            <v>42</v>
          </cell>
          <cell r="AX2293">
            <v>19</v>
          </cell>
          <cell r="AY2293">
            <v>50</v>
          </cell>
          <cell r="AZ2293">
            <v>24</v>
          </cell>
        </row>
        <row r="2294">
          <cell r="B2294">
            <v>36852</v>
          </cell>
          <cell r="C2294">
            <v>35</v>
          </cell>
          <cell r="D2294">
            <v>49</v>
          </cell>
          <cell r="E2294">
            <v>25</v>
          </cell>
          <cell r="F2294">
            <v>27</v>
          </cell>
          <cell r="G2294">
            <v>21</v>
          </cell>
          <cell r="H2294">
            <v>25</v>
          </cell>
          <cell r="I2294">
            <v>35</v>
          </cell>
          <cell r="J2294">
            <v>48</v>
          </cell>
          <cell r="K2294">
            <v>25</v>
          </cell>
          <cell r="L2294">
            <v>46</v>
          </cell>
          <cell r="M2294">
            <v>72</v>
          </cell>
          <cell r="N2294">
            <v>48</v>
          </cell>
          <cell r="O2294">
            <v>27</v>
          </cell>
          <cell r="P2294">
            <v>50</v>
          </cell>
          <cell r="Q2294">
            <v>23</v>
          </cell>
          <cell r="R2294">
            <v>38</v>
          </cell>
          <cell r="S2294">
            <v>11</v>
          </cell>
          <cell r="T2294">
            <v>39</v>
          </cell>
          <cell r="U2294">
            <v>5</v>
          </cell>
          <cell r="V2294">
            <v>19</v>
          </cell>
          <cell r="W2294">
            <v>28</v>
          </cell>
          <cell r="X2294">
            <v>38</v>
          </cell>
          <cell r="Y2294">
            <v>22</v>
          </cell>
          <cell r="Z2294">
            <v>41</v>
          </cell>
          <cell r="AA2294">
            <v>11</v>
          </cell>
          <cell r="AB2294">
            <v>39</v>
          </cell>
          <cell r="AC2294">
            <v>24</v>
          </cell>
          <cell r="AD2294">
            <v>50</v>
          </cell>
          <cell r="AE2294">
            <v>38</v>
          </cell>
          <cell r="AF2294">
            <v>54</v>
          </cell>
          <cell r="AG2294">
            <v>48</v>
          </cell>
          <cell r="AH2294">
            <v>56</v>
          </cell>
          <cell r="AI2294">
            <v>42</v>
          </cell>
          <cell r="AJ2294">
            <v>57</v>
          </cell>
          <cell r="AK2294">
            <v>68</v>
          </cell>
          <cell r="AL2294">
            <v>45</v>
          </cell>
          <cell r="AM2294">
            <v>47</v>
          </cell>
          <cell r="AN2294">
            <v>64</v>
          </cell>
          <cell r="AO2294">
            <v>51</v>
          </cell>
          <cell r="AP2294">
            <v>61</v>
          </cell>
          <cell r="AQ2294">
            <v>22</v>
          </cell>
          <cell r="AR2294">
            <v>51</v>
          </cell>
          <cell r="AS2294">
            <v>42</v>
          </cell>
          <cell r="AT2294">
            <v>60</v>
          </cell>
          <cell r="AU2294">
            <v>23</v>
          </cell>
          <cell r="AV2294">
            <v>36</v>
          </cell>
          <cell r="AW2294">
            <v>24</v>
          </cell>
          <cell r="AX2294">
            <v>45</v>
          </cell>
          <cell r="AY2294">
            <v>28</v>
          </cell>
          <cell r="AZ2294">
            <v>50</v>
          </cell>
        </row>
        <row r="2295">
          <cell r="B2295">
            <v>36853</v>
          </cell>
          <cell r="C2295">
            <v>47</v>
          </cell>
          <cell r="D2295">
            <v>35</v>
          </cell>
          <cell r="E2295">
            <v>29</v>
          </cell>
          <cell r="F2295">
            <v>25</v>
          </cell>
          <cell r="G2295">
            <v>26</v>
          </cell>
          <cell r="H2295">
            <v>21</v>
          </cell>
          <cell r="I2295">
            <v>40</v>
          </cell>
          <cell r="J2295">
            <v>35</v>
          </cell>
          <cell r="K2295">
            <v>51</v>
          </cell>
          <cell r="L2295">
            <v>25</v>
          </cell>
          <cell r="M2295">
            <v>72</v>
          </cell>
          <cell r="N2295">
            <v>26</v>
          </cell>
          <cell r="O2295">
            <v>41</v>
          </cell>
          <cell r="P2295">
            <v>27</v>
          </cell>
          <cell r="Q2295">
            <v>39</v>
          </cell>
          <cell r="R2295">
            <v>23</v>
          </cell>
          <cell r="S2295">
            <v>35</v>
          </cell>
          <cell r="T2295">
            <v>11</v>
          </cell>
          <cell r="U2295">
            <v>20</v>
          </cell>
          <cell r="V2295">
            <v>5</v>
          </cell>
          <cell r="W2295">
            <v>43</v>
          </cell>
          <cell r="X2295">
            <v>28</v>
          </cell>
          <cell r="Y2295">
            <v>42</v>
          </cell>
          <cell r="Z2295">
            <v>22</v>
          </cell>
          <cell r="AA2295">
            <v>38</v>
          </cell>
          <cell r="AB2295">
            <v>11</v>
          </cell>
          <cell r="AC2295">
            <v>44</v>
          </cell>
          <cell r="AD2295">
            <v>24</v>
          </cell>
          <cell r="AE2295">
            <v>54</v>
          </cell>
          <cell r="AF2295">
            <v>38</v>
          </cell>
          <cell r="AG2295">
            <v>55</v>
          </cell>
          <cell r="AH2295">
            <v>48</v>
          </cell>
          <cell r="AI2295">
            <v>56</v>
          </cell>
          <cell r="AJ2295">
            <v>42</v>
          </cell>
          <cell r="AK2295">
            <v>68</v>
          </cell>
          <cell r="AL2295">
            <v>45</v>
          </cell>
          <cell r="AM2295">
            <v>67</v>
          </cell>
          <cell r="AN2295">
            <v>47</v>
          </cell>
          <cell r="AO2295">
            <v>63</v>
          </cell>
          <cell r="AP2295">
            <v>51</v>
          </cell>
          <cell r="AQ2295">
            <v>47</v>
          </cell>
          <cell r="AR2295">
            <v>22</v>
          </cell>
          <cell r="AS2295">
            <v>65</v>
          </cell>
          <cell r="AT2295">
            <v>42</v>
          </cell>
          <cell r="AU2295">
            <v>40</v>
          </cell>
          <cell r="AV2295">
            <v>23</v>
          </cell>
          <cell r="AW2295">
            <v>47</v>
          </cell>
          <cell r="AX2295">
            <v>24</v>
          </cell>
          <cell r="AY2295">
            <v>42</v>
          </cell>
          <cell r="AZ2295">
            <v>28</v>
          </cell>
        </row>
        <row r="2296">
          <cell r="B2296">
            <v>36854</v>
          </cell>
          <cell r="C2296">
            <v>49</v>
          </cell>
          <cell r="D2296">
            <v>44</v>
          </cell>
          <cell r="E2296">
            <v>28</v>
          </cell>
          <cell r="F2296">
            <v>18</v>
          </cell>
          <cell r="G2296">
            <v>29</v>
          </cell>
          <cell r="H2296">
            <v>25</v>
          </cell>
          <cell r="I2296">
            <v>48</v>
          </cell>
          <cell r="J2296">
            <v>38</v>
          </cell>
          <cell r="K2296">
            <v>51</v>
          </cell>
          <cell r="L2296">
            <v>35</v>
          </cell>
          <cell r="M2296">
            <v>72</v>
          </cell>
          <cell r="N2296">
            <v>32</v>
          </cell>
          <cell r="O2296">
            <v>43</v>
          </cell>
          <cell r="P2296">
            <v>33</v>
          </cell>
          <cell r="Q2296">
            <v>32</v>
          </cell>
          <cell r="R2296">
            <v>28</v>
          </cell>
          <cell r="S2296">
            <v>35</v>
          </cell>
          <cell r="T2296">
            <v>12</v>
          </cell>
          <cell r="U2296">
            <v>41</v>
          </cell>
          <cell r="V2296">
            <v>9</v>
          </cell>
          <cell r="W2296">
            <v>41</v>
          </cell>
          <cell r="X2296">
            <v>33</v>
          </cell>
          <cell r="Y2296">
            <v>46</v>
          </cell>
          <cell r="Z2296">
            <v>27</v>
          </cell>
          <cell r="AA2296">
            <v>39</v>
          </cell>
          <cell r="AB2296">
            <v>24</v>
          </cell>
          <cell r="AC2296">
            <v>50</v>
          </cell>
          <cell r="AD2296">
            <v>20</v>
          </cell>
          <cell r="AE2296">
            <v>60</v>
          </cell>
          <cell r="AF2296">
            <v>45</v>
          </cell>
          <cell r="AG2296">
            <v>58</v>
          </cell>
          <cell r="AH2296">
            <v>49</v>
          </cell>
          <cell r="AI2296">
            <v>58</v>
          </cell>
          <cell r="AJ2296">
            <v>46</v>
          </cell>
          <cell r="AK2296">
            <v>68</v>
          </cell>
          <cell r="AL2296">
            <v>45</v>
          </cell>
          <cell r="AM2296">
            <v>69</v>
          </cell>
          <cell r="AN2296">
            <v>47</v>
          </cell>
          <cell r="AO2296">
            <v>63</v>
          </cell>
          <cell r="AP2296">
            <v>48</v>
          </cell>
          <cell r="AQ2296">
            <v>54</v>
          </cell>
          <cell r="AR2296">
            <v>30</v>
          </cell>
          <cell r="AS2296">
            <v>64</v>
          </cell>
          <cell r="AT2296">
            <v>41</v>
          </cell>
          <cell r="AU2296">
            <v>36</v>
          </cell>
          <cell r="AV2296">
            <v>27</v>
          </cell>
          <cell r="AW2296">
            <v>44</v>
          </cell>
          <cell r="AX2296">
            <v>22</v>
          </cell>
          <cell r="AY2296">
            <v>52</v>
          </cell>
          <cell r="AZ2296">
            <v>25</v>
          </cell>
        </row>
        <row r="2297">
          <cell r="B2297">
            <v>36855</v>
          </cell>
          <cell r="C2297">
            <v>43</v>
          </cell>
          <cell r="D2297">
            <v>45</v>
          </cell>
          <cell r="E2297">
            <v>25</v>
          </cell>
          <cell r="F2297">
            <v>30</v>
          </cell>
          <cell r="G2297">
            <v>30</v>
          </cell>
          <cell r="H2297">
            <v>35</v>
          </cell>
          <cell r="I2297">
            <v>41</v>
          </cell>
          <cell r="J2297">
            <v>43</v>
          </cell>
          <cell r="K2297">
            <v>42</v>
          </cell>
          <cell r="L2297">
            <v>49</v>
          </cell>
          <cell r="M2297">
            <v>72</v>
          </cell>
          <cell r="N2297">
            <v>52</v>
          </cell>
          <cell r="O2297">
            <v>39</v>
          </cell>
          <cell r="P2297">
            <v>42</v>
          </cell>
          <cell r="Q2297">
            <v>30</v>
          </cell>
          <cell r="R2297">
            <v>37</v>
          </cell>
          <cell r="S2297">
            <v>25</v>
          </cell>
          <cell r="T2297">
            <v>39</v>
          </cell>
          <cell r="U2297">
            <v>23</v>
          </cell>
          <cell r="V2297">
            <v>33</v>
          </cell>
          <cell r="W2297">
            <v>37</v>
          </cell>
          <cell r="X2297">
            <v>42</v>
          </cell>
          <cell r="Y2297">
            <v>30</v>
          </cell>
          <cell r="Z2297">
            <v>40</v>
          </cell>
          <cell r="AA2297">
            <v>27</v>
          </cell>
          <cell r="AB2297">
            <v>34</v>
          </cell>
          <cell r="AC2297">
            <v>24</v>
          </cell>
          <cell r="AD2297">
            <v>40</v>
          </cell>
          <cell r="AE2297">
            <v>45</v>
          </cell>
          <cell r="AF2297">
            <v>50</v>
          </cell>
          <cell r="AG2297">
            <v>46</v>
          </cell>
          <cell r="AH2297">
            <v>56</v>
          </cell>
          <cell r="AI2297">
            <v>44</v>
          </cell>
          <cell r="AJ2297">
            <v>59</v>
          </cell>
          <cell r="AK2297">
            <v>68</v>
          </cell>
          <cell r="AL2297">
            <v>45</v>
          </cell>
          <cell r="AM2297">
            <v>50</v>
          </cell>
          <cell r="AN2297">
            <v>75</v>
          </cell>
          <cell r="AO2297">
            <v>50</v>
          </cell>
          <cell r="AP2297">
            <v>66</v>
          </cell>
          <cell r="AQ2297">
            <v>30</v>
          </cell>
          <cell r="AR2297">
            <v>52</v>
          </cell>
          <cell r="AS2297">
            <v>40</v>
          </cell>
          <cell r="AT2297">
            <v>61</v>
          </cell>
          <cell r="AU2297">
            <v>29</v>
          </cell>
          <cell r="AV2297">
            <v>38</v>
          </cell>
          <cell r="AW2297">
            <v>25</v>
          </cell>
          <cell r="AX2297">
            <v>43</v>
          </cell>
          <cell r="AY2297">
            <v>23</v>
          </cell>
          <cell r="AZ2297">
            <v>42</v>
          </cell>
        </row>
        <row r="2298">
          <cell r="B2298">
            <v>36856</v>
          </cell>
          <cell r="C2298">
            <v>48</v>
          </cell>
          <cell r="D2298">
            <v>43</v>
          </cell>
          <cell r="E2298">
            <v>30</v>
          </cell>
          <cell r="F2298">
            <v>25</v>
          </cell>
          <cell r="G2298">
            <v>36</v>
          </cell>
          <cell r="H2298">
            <v>30</v>
          </cell>
          <cell r="I2298">
            <v>52</v>
          </cell>
          <cell r="J2298">
            <v>41</v>
          </cell>
          <cell r="K2298">
            <v>52</v>
          </cell>
          <cell r="L2298">
            <v>42</v>
          </cell>
          <cell r="M2298">
            <v>72</v>
          </cell>
          <cell r="N2298">
            <v>40</v>
          </cell>
          <cell r="O2298">
            <v>45</v>
          </cell>
          <cell r="P2298">
            <v>39</v>
          </cell>
          <cell r="Q2298">
            <v>41</v>
          </cell>
          <cell r="R2298">
            <v>30</v>
          </cell>
          <cell r="S2298">
            <v>41</v>
          </cell>
          <cell r="T2298">
            <v>25</v>
          </cell>
          <cell r="U2298">
            <v>42</v>
          </cell>
          <cell r="V2298">
            <v>23</v>
          </cell>
          <cell r="W2298">
            <v>42</v>
          </cell>
          <cell r="X2298">
            <v>37</v>
          </cell>
          <cell r="Y2298">
            <v>49</v>
          </cell>
          <cell r="Z2298">
            <v>30</v>
          </cell>
          <cell r="AA2298">
            <v>38</v>
          </cell>
          <cell r="AB2298">
            <v>27</v>
          </cell>
          <cell r="AC2298">
            <v>39</v>
          </cell>
          <cell r="AD2298">
            <v>24</v>
          </cell>
          <cell r="AE2298">
            <v>51</v>
          </cell>
          <cell r="AF2298">
            <v>45</v>
          </cell>
          <cell r="AG2298">
            <v>56</v>
          </cell>
          <cell r="AH2298">
            <v>46</v>
          </cell>
          <cell r="AI2298">
            <v>61</v>
          </cell>
          <cell r="AJ2298">
            <v>44</v>
          </cell>
          <cell r="AK2298">
            <v>68</v>
          </cell>
          <cell r="AL2298">
            <v>45</v>
          </cell>
          <cell r="AM2298">
            <v>75</v>
          </cell>
          <cell r="AN2298">
            <v>50</v>
          </cell>
          <cell r="AO2298">
            <v>69</v>
          </cell>
          <cell r="AP2298">
            <v>50</v>
          </cell>
          <cell r="AQ2298">
            <v>49</v>
          </cell>
          <cell r="AR2298">
            <v>30</v>
          </cell>
          <cell r="AS2298">
            <v>62</v>
          </cell>
          <cell r="AT2298">
            <v>40</v>
          </cell>
          <cell r="AU2298">
            <v>43</v>
          </cell>
          <cell r="AV2298">
            <v>29</v>
          </cell>
          <cell r="AW2298">
            <v>45</v>
          </cell>
          <cell r="AX2298">
            <v>25</v>
          </cell>
          <cell r="AY2298">
            <v>49</v>
          </cell>
          <cell r="AZ2298">
            <v>23</v>
          </cell>
        </row>
        <row r="2299">
          <cell r="B2299">
            <v>36857</v>
          </cell>
          <cell r="C2299">
            <v>47</v>
          </cell>
          <cell r="D2299">
            <v>42</v>
          </cell>
          <cell r="E2299">
            <v>48</v>
          </cell>
          <cell r="F2299">
            <v>22</v>
          </cell>
          <cell r="G2299">
            <v>36</v>
          </cell>
          <cell r="H2299">
            <v>34</v>
          </cell>
          <cell r="I2299">
            <v>51</v>
          </cell>
          <cell r="J2299">
            <v>45</v>
          </cell>
          <cell r="K2299">
            <v>53</v>
          </cell>
          <cell r="L2299">
            <v>46</v>
          </cell>
          <cell r="M2299">
            <v>72</v>
          </cell>
          <cell r="N2299">
            <v>46</v>
          </cell>
          <cell r="O2299">
            <v>51</v>
          </cell>
          <cell r="P2299">
            <v>42</v>
          </cell>
          <cell r="Q2299">
            <v>47</v>
          </cell>
          <cell r="R2299">
            <v>34</v>
          </cell>
          <cell r="S2299">
            <v>42</v>
          </cell>
          <cell r="T2299">
            <v>33</v>
          </cell>
          <cell r="U2299">
            <v>38</v>
          </cell>
          <cell r="V2299">
            <v>15</v>
          </cell>
          <cell r="W2299">
            <v>45</v>
          </cell>
          <cell r="X2299">
            <v>29</v>
          </cell>
          <cell r="Y2299">
            <v>47</v>
          </cell>
          <cell r="Z2299">
            <v>27</v>
          </cell>
          <cell r="AA2299">
            <v>41</v>
          </cell>
          <cell r="AB2299">
            <v>23</v>
          </cell>
          <cell r="AC2299">
            <v>41</v>
          </cell>
          <cell r="AD2299">
            <v>27</v>
          </cell>
          <cell r="AE2299">
            <v>49</v>
          </cell>
          <cell r="AF2299">
            <v>46</v>
          </cell>
          <cell r="AG2299">
            <v>58</v>
          </cell>
          <cell r="AH2299">
            <v>46</v>
          </cell>
          <cell r="AI2299">
            <v>62</v>
          </cell>
          <cell r="AJ2299">
            <v>42</v>
          </cell>
          <cell r="AK2299">
            <v>68</v>
          </cell>
          <cell r="AL2299">
            <v>45</v>
          </cell>
          <cell r="AM2299">
            <v>72</v>
          </cell>
          <cell r="AN2299">
            <v>49</v>
          </cell>
          <cell r="AO2299">
            <v>67</v>
          </cell>
          <cell r="AP2299">
            <v>51</v>
          </cell>
          <cell r="AQ2299">
            <v>58</v>
          </cell>
          <cell r="AR2299">
            <v>29</v>
          </cell>
          <cell r="AS2299">
            <v>62</v>
          </cell>
          <cell r="AT2299">
            <v>42</v>
          </cell>
          <cell r="AU2299">
            <v>45</v>
          </cell>
          <cell r="AV2299">
            <v>34</v>
          </cell>
          <cell r="AW2299">
            <v>45</v>
          </cell>
          <cell r="AX2299">
            <v>30</v>
          </cell>
          <cell r="AY2299">
            <v>48</v>
          </cell>
          <cell r="AZ2299">
            <v>27</v>
          </cell>
        </row>
        <row r="2300">
          <cell r="B2300">
            <v>36858</v>
          </cell>
          <cell r="C2300">
            <v>47</v>
          </cell>
          <cell r="D2300">
            <v>32</v>
          </cell>
          <cell r="E2300">
            <v>39</v>
          </cell>
          <cell r="F2300">
            <v>21</v>
          </cell>
          <cell r="G2300">
            <v>31</v>
          </cell>
          <cell r="H2300">
            <v>17</v>
          </cell>
          <cell r="I2300">
            <v>50</v>
          </cell>
          <cell r="J2300">
            <v>33</v>
          </cell>
          <cell r="K2300">
            <v>48</v>
          </cell>
          <cell r="L2300">
            <v>28</v>
          </cell>
          <cell r="M2300">
            <v>72</v>
          </cell>
          <cell r="N2300">
            <v>31</v>
          </cell>
          <cell r="O2300">
            <v>53</v>
          </cell>
          <cell r="P2300">
            <v>40</v>
          </cell>
          <cell r="Q2300">
            <v>41</v>
          </cell>
          <cell r="R2300">
            <v>25</v>
          </cell>
          <cell r="S2300">
            <v>37</v>
          </cell>
          <cell r="T2300">
            <v>29</v>
          </cell>
          <cell r="U2300">
            <v>35</v>
          </cell>
          <cell r="V2300">
            <v>25</v>
          </cell>
          <cell r="W2300">
            <v>36</v>
          </cell>
          <cell r="X2300">
            <v>22</v>
          </cell>
          <cell r="Y2300">
            <v>40</v>
          </cell>
          <cell r="Z2300">
            <v>26</v>
          </cell>
          <cell r="AA2300">
            <v>32</v>
          </cell>
          <cell r="AB2300">
            <v>24</v>
          </cell>
          <cell r="AC2300">
            <v>32</v>
          </cell>
          <cell r="AD2300">
            <v>23</v>
          </cell>
          <cell r="AE2300">
            <v>49</v>
          </cell>
          <cell r="AF2300">
            <v>47</v>
          </cell>
          <cell r="AG2300">
            <v>56</v>
          </cell>
          <cell r="AH2300">
            <v>48</v>
          </cell>
          <cell r="AI2300">
            <v>59</v>
          </cell>
          <cell r="AJ2300">
            <v>44</v>
          </cell>
          <cell r="AK2300">
            <v>68</v>
          </cell>
          <cell r="AL2300">
            <v>45</v>
          </cell>
          <cell r="AM2300">
            <v>76</v>
          </cell>
          <cell r="AN2300">
            <v>50</v>
          </cell>
          <cell r="AO2300">
            <v>65</v>
          </cell>
          <cell r="AP2300">
            <v>50</v>
          </cell>
          <cell r="AQ2300">
            <v>60</v>
          </cell>
          <cell r="AR2300">
            <v>29</v>
          </cell>
          <cell r="AS2300">
            <v>65</v>
          </cell>
          <cell r="AT2300">
            <v>44</v>
          </cell>
          <cell r="AU2300">
            <v>43</v>
          </cell>
          <cell r="AV2300">
            <v>31</v>
          </cell>
          <cell r="AW2300">
            <v>50</v>
          </cell>
          <cell r="AX2300">
            <v>24</v>
          </cell>
          <cell r="AY2300">
            <v>38</v>
          </cell>
          <cell r="AZ2300">
            <v>29</v>
          </cell>
        </row>
        <row r="2301">
          <cell r="B2301">
            <v>36859</v>
          </cell>
          <cell r="C2301">
            <v>47</v>
          </cell>
          <cell r="D2301">
            <v>45</v>
          </cell>
          <cell r="E2301">
            <v>37</v>
          </cell>
          <cell r="F2301">
            <v>31</v>
          </cell>
          <cell r="G2301">
            <v>31</v>
          </cell>
          <cell r="H2301">
            <v>25</v>
          </cell>
          <cell r="I2301">
            <v>46</v>
          </cell>
          <cell r="J2301">
            <v>42</v>
          </cell>
          <cell r="K2301">
            <v>53</v>
          </cell>
          <cell r="L2301">
            <v>38</v>
          </cell>
          <cell r="M2301">
            <v>72</v>
          </cell>
          <cell r="N2301">
            <v>34</v>
          </cell>
          <cell r="O2301" t="e">
            <v>#VALUE!</v>
          </cell>
          <cell r="P2301">
            <v>38</v>
          </cell>
          <cell r="Q2301">
            <v>49</v>
          </cell>
          <cell r="R2301">
            <v>33</v>
          </cell>
          <cell r="S2301">
            <v>43</v>
          </cell>
          <cell r="T2301">
            <v>17</v>
          </cell>
          <cell r="U2301">
            <v>25</v>
          </cell>
          <cell r="V2301">
            <v>11</v>
          </cell>
          <cell r="W2301">
            <v>29</v>
          </cell>
          <cell r="X2301">
            <v>16</v>
          </cell>
          <cell r="Y2301">
            <v>31</v>
          </cell>
          <cell r="Z2301">
            <v>16</v>
          </cell>
          <cell r="AA2301">
            <v>40</v>
          </cell>
          <cell r="AB2301">
            <v>4</v>
          </cell>
          <cell r="AC2301">
            <v>36</v>
          </cell>
          <cell r="AD2301">
            <v>14</v>
          </cell>
          <cell r="AE2301">
            <v>61</v>
          </cell>
          <cell r="AF2301">
            <v>46</v>
          </cell>
          <cell r="AG2301">
            <v>61</v>
          </cell>
          <cell r="AH2301">
            <v>50</v>
          </cell>
          <cell r="AI2301">
            <v>62</v>
          </cell>
          <cell r="AJ2301">
            <v>46</v>
          </cell>
          <cell r="AK2301">
            <v>68</v>
          </cell>
          <cell r="AL2301">
            <v>45</v>
          </cell>
          <cell r="AM2301">
            <v>65</v>
          </cell>
          <cell r="AN2301">
            <v>52</v>
          </cell>
          <cell r="AO2301">
            <v>64</v>
          </cell>
          <cell r="AP2301">
            <v>54</v>
          </cell>
          <cell r="AQ2301">
            <v>55</v>
          </cell>
          <cell r="AR2301">
            <v>30</v>
          </cell>
          <cell r="AS2301">
            <v>74</v>
          </cell>
          <cell r="AT2301">
            <v>43</v>
          </cell>
          <cell r="AU2301">
            <v>60</v>
          </cell>
          <cell r="AV2301">
            <v>28</v>
          </cell>
          <cell r="AW2301">
            <v>51</v>
          </cell>
          <cell r="AX2301">
            <v>25</v>
          </cell>
          <cell r="AY2301">
            <v>38</v>
          </cell>
          <cell r="AZ2301">
            <v>17</v>
          </cell>
        </row>
        <row r="2302">
          <cell r="B2302">
            <v>36860</v>
          </cell>
          <cell r="C2302">
            <v>52</v>
          </cell>
          <cell r="D2302">
            <v>44</v>
          </cell>
          <cell r="E2302">
            <v>36</v>
          </cell>
          <cell r="F2302">
            <v>25</v>
          </cell>
          <cell r="G2302">
            <v>38</v>
          </cell>
          <cell r="H2302">
            <v>29</v>
          </cell>
          <cell r="I2302">
            <v>51</v>
          </cell>
          <cell r="J2302">
            <v>39</v>
          </cell>
          <cell r="K2302">
            <v>55</v>
          </cell>
          <cell r="L2302">
            <v>45</v>
          </cell>
          <cell r="M2302">
            <v>72</v>
          </cell>
          <cell r="N2302">
            <v>43</v>
          </cell>
          <cell r="O2302">
            <v>43</v>
          </cell>
          <cell r="P2302">
            <v>35</v>
          </cell>
          <cell r="Q2302">
            <v>48</v>
          </cell>
          <cell r="R2302">
            <v>33</v>
          </cell>
          <cell r="S2302">
            <v>41</v>
          </cell>
          <cell r="T2302">
            <v>33</v>
          </cell>
          <cell r="U2302">
            <v>40</v>
          </cell>
          <cell r="V2302">
            <v>22</v>
          </cell>
          <cell r="W2302">
            <v>41</v>
          </cell>
          <cell r="X2302">
            <v>23</v>
          </cell>
          <cell r="Y2302">
            <v>30</v>
          </cell>
          <cell r="Z2302">
            <v>25</v>
          </cell>
          <cell r="AA2302">
            <v>35</v>
          </cell>
          <cell r="AB2302">
            <v>26</v>
          </cell>
          <cell r="AC2302">
            <v>39</v>
          </cell>
          <cell r="AD2302">
            <v>21</v>
          </cell>
          <cell r="AE2302">
            <v>59</v>
          </cell>
          <cell r="AF2302">
            <v>38</v>
          </cell>
          <cell r="AG2302">
            <v>55</v>
          </cell>
          <cell r="AH2302">
            <v>46</v>
          </cell>
          <cell r="AI2302">
            <v>57</v>
          </cell>
          <cell r="AJ2302">
            <v>42</v>
          </cell>
          <cell r="AK2302">
            <v>68</v>
          </cell>
          <cell r="AL2302">
            <v>45</v>
          </cell>
          <cell r="AM2302">
            <v>68</v>
          </cell>
          <cell r="AN2302">
            <v>50</v>
          </cell>
          <cell r="AO2302">
            <v>61</v>
          </cell>
          <cell r="AP2302">
            <v>54</v>
          </cell>
          <cell r="AQ2302">
            <v>49</v>
          </cell>
          <cell r="AR2302">
            <v>28</v>
          </cell>
          <cell r="AS2302">
            <v>65</v>
          </cell>
          <cell r="AT2302">
            <v>51</v>
          </cell>
          <cell r="AU2302">
            <v>45</v>
          </cell>
          <cell r="AV2302">
            <v>31</v>
          </cell>
          <cell r="AW2302">
            <v>52</v>
          </cell>
          <cell r="AX2302">
            <v>26</v>
          </cell>
          <cell r="AY2302">
            <v>50</v>
          </cell>
          <cell r="AZ2302">
            <v>19</v>
          </cell>
        </row>
        <row r="2303">
          <cell r="B2303">
            <v>36861</v>
          </cell>
          <cell r="C2303">
            <v>52</v>
          </cell>
          <cell r="D2303">
            <v>44</v>
          </cell>
          <cell r="E2303">
            <v>36</v>
          </cell>
          <cell r="F2303">
            <v>25</v>
          </cell>
          <cell r="G2303">
            <v>38</v>
          </cell>
          <cell r="H2303">
            <v>29</v>
          </cell>
          <cell r="I2303">
            <v>51</v>
          </cell>
          <cell r="J2303">
            <v>39</v>
          </cell>
          <cell r="K2303">
            <v>55</v>
          </cell>
          <cell r="L2303">
            <v>45</v>
          </cell>
          <cell r="M2303">
            <v>72</v>
          </cell>
          <cell r="N2303">
            <v>43</v>
          </cell>
          <cell r="O2303">
            <v>43</v>
          </cell>
          <cell r="P2303">
            <v>35</v>
          </cell>
          <cell r="Q2303">
            <v>48</v>
          </cell>
          <cell r="R2303">
            <v>33</v>
          </cell>
          <cell r="S2303">
            <v>41</v>
          </cell>
          <cell r="T2303">
            <v>33</v>
          </cell>
          <cell r="U2303">
            <v>40</v>
          </cell>
          <cell r="V2303">
            <v>22</v>
          </cell>
          <cell r="W2303">
            <v>41</v>
          </cell>
          <cell r="X2303">
            <v>23</v>
          </cell>
          <cell r="Y2303">
            <v>30</v>
          </cell>
          <cell r="Z2303">
            <v>25</v>
          </cell>
          <cell r="AA2303">
            <v>35</v>
          </cell>
          <cell r="AB2303">
            <v>26</v>
          </cell>
          <cell r="AC2303">
            <v>39</v>
          </cell>
          <cell r="AD2303">
            <v>21</v>
          </cell>
          <cell r="AE2303">
            <v>59</v>
          </cell>
          <cell r="AF2303">
            <v>38</v>
          </cell>
          <cell r="AG2303">
            <v>55</v>
          </cell>
          <cell r="AH2303">
            <v>46</v>
          </cell>
          <cell r="AI2303">
            <v>57</v>
          </cell>
          <cell r="AJ2303">
            <v>42</v>
          </cell>
          <cell r="AK2303">
            <v>68</v>
          </cell>
          <cell r="AL2303">
            <v>45</v>
          </cell>
          <cell r="AM2303">
            <v>68</v>
          </cell>
          <cell r="AN2303">
            <v>50</v>
          </cell>
          <cell r="AO2303">
            <v>61</v>
          </cell>
          <cell r="AP2303">
            <v>54</v>
          </cell>
          <cell r="AQ2303">
            <v>49</v>
          </cell>
          <cell r="AR2303">
            <v>28</v>
          </cell>
          <cell r="AS2303">
            <v>65</v>
          </cell>
          <cell r="AT2303">
            <v>51</v>
          </cell>
          <cell r="AU2303">
            <v>45</v>
          </cell>
          <cell r="AV2303">
            <v>31</v>
          </cell>
          <cell r="AW2303">
            <v>52</v>
          </cell>
          <cell r="AX2303">
            <v>26</v>
          </cell>
          <cell r="AY2303">
            <v>50</v>
          </cell>
          <cell r="AZ2303">
            <v>19</v>
          </cell>
        </row>
        <row r="2304">
          <cell r="B2304">
            <v>36862</v>
          </cell>
          <cell r="C2304">
            <v>52</v>
          </cell>
          <cell r="D2304">
            <v>44</v>
          </cell>
          <cell r="E2304">
            <v>36</v>
          </cell>
          <cell r="F2304">
            <v>25</v>
          </cell>
          <cell r="G2304">
            <v>38</v>
          </cell>
          <cell r="H2304">
            <v>29</v>
          </cell>
          <cell r="I2304">
            <v>51</v>
          </cell>
          <cell r="J2304">
            <v>39</v>
          </cell>
          <cell r="K2304">
            <v>55</v>
          </cell>
          <cell r="L2304">
            <v>45</v>
          </cell>
          <cell r="M2304">
            <v>72</v>
          </cell>
          <cell r="N2304">
            <v>43</v>
          </cell>
          <cell r="O2304">
            <v>43</v>
          </cell>
          <cell r="P2304">
            <v>35</v>
          </cell>
          <cell r="Q2304">
            <v>48</v>
          </cell>
          <cell r="R2304">
            <v>33</v>
          </cell>
          <cell r="S2304">
            <v>41</v>
          </cell>
          <cell r="T2304">
            <v>33</v>
          </cell>
          <cell r="U2304">
            <v>40</v>
          </cell>
          <cell r="V2304">
            <v>22</v>
          </cell>
          <cell r="W2304">
            <v>41</v>
          </cell>
          <cell r="X2304">
            <v>23</v>
          </cell>
          <cell r="Y2304">
            <v>30</v>
          </cell>
          <cell r="Z2304">
            <v>25</v>
          </cell>
          <cell r="AA2304">
            <v>35</v>
          </cell>
          <cell r="AB2304">
            <v>26</v>
          </cell>
          <cell r="AC2304">
            <v>39</v>
          </cell>
          <cell r="AD2304">
            <v>21</v>
          </cell>
          <cell r="AE2304">
            <v>59</v>
          </cell>
          <cell r="AF2304">
            <v>38</v>
          </cell>
          <cell r="AG2304">
            <v>55</v>
          </cell>
          <cell r="AH2304">
            <v>46</v>
          </cell>
          <cell r="AI2304">
            <v>57</v>
          </cell>
          <cell r="AJ2304">
            <v>42</v>
          </cell>
          <cell r="AK2304">
            <v>68</v>
          </cell>
          <cell r="AL2304">
            <v>45</v>
          </cell>
          <cell r="AM2304">
            <v>68</v>
          </cell>
          <cell r="AN2304">
            <v>50</v>
          </cell>
          <cell r="AO2304">
            <v>61</v>
          </cell>
          <cell r="AP2304">
            <v>54</v>
          </cell>
          <cell r="AQ2304">
            <v>49</v>
          </cell>
          <cell r="AR2304">
            <v>28</v>
          </cell>
          <cell r="AS2304">
            <v>65</v>
          </cell>
          <cell r="AT2304">
            <v>51</v>
          </cell>
          <cell r="AU2304">
            <v>45</v>
          </cell>
          <cell r="AV2304">
            <v>31</v>
          </cell>
          <cell r="AW2304">
            <v>52</v>
          </cell>
          <cell r="AX2304">
            <v>26</v>
          </cell>
          <cell r="AY2304">
            <v>50</v>
          </cell>
          <cell r="AZ2304">
            <v>19</v>
          </cell>
        </row>
        <row r="2305">
          <cell r="B2305">
            <v>36863</v>
          </cell>
          <cell r="C2305">
            <v>44</v>
          </cell>
          <cell r="D2305">
            <v>35</v>
          </cell>
          <cell r="E2305">
            <v>34</v>
          </cell>
          <cell r="F2305">
            <v>29</v>
          </cell>
          <cell r="G2305">
            <v>33</v>
          </cell>
          <cell r="H2305">
            <v>29</v>
          </cell>
          <cell r="I2305">
            <v>47</v>
          </cell>
          <cell r="J2305">
            <v>42</v>
          </cell>
          <cell r="K2305">
            <v>46</v>
          </cell>
          <cell r="L2305">
            <v>43</v>
          </cell>
          <cell r="M2305">
            <v>72</v>
          </cell>
          <cell r="N2305">
            <v>44</v>
          </cell>
          <cell r="O2305">
            <v>42</v>
          </cell>
          <cell r="P2305">
            <v>33</v>
          </cell>
          <cell r="Q2305">
            <v>40</v>
          </cell>
          <cell r="R2305">
            <v>25</v>
          </cell>
          <cell r="S2305">
            <v>37</v>
          </cell>
          <cell r="T2305">
            <v>16</v>
          </cell>
          <cell r="U2305">
            <v>38</v>
          </cell>
          <cell r="V2305">
            <v>10</v>
          </cell>
          <cell r="W2305">
            <v>43</v>
          </cell>
          <cell r="X2305">
            <v>26</v>
          </cell>
          <cell r="Y2305">
            <v>40</v>
          </cell>
          <cell r="Z2305">
            <v>28</v>
          </cell>
          <cell r="AA2305">
            <v>41</v>
          </cell>
          <cell r="AB2305">
            <v>30</v>
          </cell>
          <cell r="AC2305">
            <v>51</v>
          </cell>
          <cell r="AD2305">
            <v>24</v>
          </cell>
          <cell r="AE2305">
            <v>52</v>
          </cell>
          <cell r="AF2305">
            <v>38</v>
          </cell>
          <cell r="AG2305">
            <v>58</v>
          </cell>
          <cell r="AH2305">
            <v>44</v>
          </cell>
          <cell r="AI2305">
            <v>62</v>
          </cell>
          <cell r="AJ2305">
            <v>39</v>
          </cell>
          <cell r="AK2305">
            <v>68</v>
          </cell>
          <cell r="AL2305">
            <v>45</v>
          </cell>
          <cell r="AM2305">
            <v>71</v>
          </cell>
          <cell r="AN2305">
            <v>49</v>
          </cell>
          <cell r="AO2305">
            <v>63</v>
          </cell>
          <cell r="AP2305">
            <v>51</v>
          </cell>
          <cell r="AQ2305">
            <v>53</v>
          </cell>
          <cell r="AR2305">
            <v>26</v>
          </cell>
          <cell r="AS2305">
            <v>64</v>
          </cell>
          <cell r="AT2305">
            <v>40</v>
          </cell>
          <cell r="AU2305">
            <v>45</v>
          </cell>
          <cell r="AV2305">
            <v>22</v>
          </cell>
          <cell r="AW2305">
            <v>48</v>
          </cell>
          <cell r="AX2305">
            <v>21</v>
          </cell>
          <cell r="AY2305">
            <v>58</v>
          </cell>
          <cell r="AZ2305">
            <v>20</v>
          </cell>
        </row>
        <row r="2306">
          <cell r="B2306">
            <v>36864</v>
          </cell>
          <cell r="C2306">
            <v>51</v>
          </cell>
          <cell r="D2306">
            <v>37</v>
          </cell>
          <cell r="E2306">
            <v>35</v>
          </cell>
          <cell r="F2306">
            <v>30</v>
          </cell>
          <cell r="G2306">
            <v>32</v>
          </cell>
          <cell r="H2306">
            <v>25</v>
          </cell>
          <cell r="I2306">
            <v>50</v>
          </cell>
          <cell r="J2306">
            <v>34</v>
          </cell>
          <cell r="K2306">
            <v>49</v>
          </cell>
          <cell r="L2306">
            <v>33</v>
          </cell>
          <cell r="M2306">
            <v>72</v>
          </cell>
          <cell r="N2306">
            <v>32</v>
          </cell>
          <cell r="O2306">
            <v>39</v>
          </cell>
          <cell r="P2306">
            <v>36</v>
          </cell>
          <cell r="Q2306">
            <v>43</v>
          </cell>
          <cell r="R2306">
            <v>24</v>
          </cell>
          <cell r="S2306">
            <v>39</v>
          </cell>
          <cell r="T2306">
            <v>16</v>
          </cell>
          <cell r="U2306">
            <v>22</v>
          </cell>
          <cell r="V2306">
            <v>11</v>
          </cell>
          <cell r="W2306">
            <v>39</v>
          </cell>
          <cell r="X2306">
            <v>17</v>
          </cell>
          <cell r="Y2306">
            <v>35</v>
          </cell>
          <cell r="Z2306">
            <v>19</v>
          </cell>
          <cell r="AA2306">
            <v>36</v>
          </cell>
          <cell r="AB2306">
            <v>16</v>
          </cell>
          <cell r="AC2306">
            <v>37</v>
          </cell>
          <cell r="AD2306">
            <v>17</v>
          </cell>
          <cell r="AE2306">
            <v>51</v>
          </cell>
          <cell r="AF2306">
            <v>40</v>
          </cell>
          <cell r="AG2306">
            <v>57</v>
          </cell>
          <cell r="AH2306">
            <v>46</v>
          </cell>
          <cell r="AI2306">
            <v>63</v>
          </cell>
          <cell r="AJ2306">
            <v>42</v>
          </cell>
          <cell r="AK2306">
            <v>68</v>
          </cell>
          <cell r="AL2306">
            <v>45</v>
          </cell>
          <cell r="AM2306">
            <v>75</v>
          </cell>
          <cell r="AN2306">
            <v>48</v>
          </cell>
          <cell r="AO2306">
            <v>75</v>
          </cell>
          <cell r="AP2306">
            <v>50</v>
          </cell>
          <cell r="AQ2306">
            <v>48</v>
          </cell>
          <cell r="AR2306">
            <v>28</v>
          </cell>
          <cell r="AS2306">
            <v>65</v>
          </cell>
          <cell r="AT2306">
            <v>40</v>
          </cell>
          <cell r="AU2306">
            <v>44</v>
          </cell>
          <cell r="AV2306">
            <v>24</v>
          </cell>
          <cell r="AW2306">
            <v>48</v>
          </cell>
          <cell r="AX2306">
            <v>22</v>
          </cell>
          <cell r="AY2306">
            <v>40</v>
          </cell>
          <cell r="AZ2306">
            <v>21</v>
          </cell>
        </row>
        <row r="2307">
          <cell r="B2307">
            <v>36865</v>
          </cell>
          <cell r="C2307">
            <v>50</v>
          </cell>
          <cell r="D2307">
            <v>36</v>
          </cell>
          <cell r="E2307">
            <v>35</v>
          </cell>
          <cell r="F2307">
            <v>32</v>
          </cell>
          <cell r="G2307">
            <v>28</v>
          </cell>
          <cell r="H2307">
            <v>23</v>
          </cell>
          <cell r="I2307">
            <v>50</v>
          </cell>
          <cell r="J2307">
            <v>29</v>
          </cell>
          <cell r="K2307">
            <v>51</v>
          </cell>
          <cell r="L2307">
            <v>29</v>
          </cell>
          <cell r="M2307">
            <v>72</v>
          </cell>
          <cell r="N2307">
            <v>31</v>
          </cell>
          <cell r="O2307">
            <v>37</v>
          </cell>
          <cell r="P2307">
            <v>34</v>
          </cell>
          <cell r="Q2307">
            <v>31</v>
          </cell>
          <cell r="R2307">
            <v>27</v>
          </cell>
          <cell r="S2307">
            <v>41</v>
          </cell>
          <cell r="T2307">
            <v>20</v>
          </cell>
          <cell r="U2307">
            <v>38</v>
          </cell>
          <cell r="V2307">
            <v>17</v>
          </cell>
          <cell r="W2307">
            <v>37</v>
          </cell>
          <cell r="X2307">
            <v>32</v>
          </cell>
          <cell r="Y2307">
            <v>38</v>
          </cell>
          <cell r="Z2307">
            <v>27</v>
          </cell>
          <cell r="AA2307">
            <v>34</v>
          </cell>
          <cell r="AB2307">
            <v>25</v>
          </cell>
          <cell r="AC2307">
            <v>43</v>
          </cell>
          <cell r="AD2307">
            <v>21</v>
          </cell>
          <cell r="AE2307">
            <v>50</v>
          </cell>
          <cell r="AF2307">
            <v>40</v>
          </cell>
          <cell r="AG2307">
            <v>61</v>
          </cell>
          <cell r="AH2307">
            <v>48</v>
          </cell>
          <cell r="AI2307">
            <v>63</v>
          </cell>
          <cell r="AJ2307">
            <v>45</v>
          </cell>
          <cell r="AK2307">
            <v>68</v>
          </cell>
          <cell r="AL2307">
            <v>45</v>
          </cell>
          <cell r="AM2307">
            <v>75</v>
          </cell>
          <cell r="AN2307">
            <v>56</v>
          </cell>
          <cell r="AO2307">
            <v>76</v>
          </cell>
          <cell r="AP2307">
            <v>59</v>
          </cell>
          <cell r="AQ2307">
            <v>53</v>
          </cell>
          <cell r="AR2307">
            <v>22</v>
          </cell>
          <cell r="AS2307">
            <v>66</v>
          </cell>
          <cell r="AT2307">
            <v>46</v>
          </cell>
          <cell r="AU2307">
            <v>43</v>
          </cell>
          <cell r="AV2307">
            <v>25</v>
          </cell>
          <cell r="AW2307">
            <v>46</v>
          </cell>
          <cell r="AX2307">
            <v>22</v>
          </cell>
          <cell r="AY2307">
            <v>49</v>
          </cell>
          <cell r="AZ2307">
            <v>21</v>
          </cell>
        </row>
        <row r="2308">
          <cell r="B2308">
            <v>36866</v>
          </cell>
          <cell r="C2308">
            <v>50</v>
          </cell>
          <cell r="D2308">
            <v>37</v>
          </cell>
          <cell r="E2308">
            <v>32</v>
          </cell>
          <cell r="F2308">
            <v>31</v>
          </cell>
          <cell r="G2308">
            <v>30</v>
          </cell>
          <cell r="H2308">
            <v>27</v>
          </cell>
          <cell r="I2308">
            <v>45</v>
          </cell>
          <cell r="J2308">
            <v>32</v>
          </cell>
          <cell r="K2308">
            <v>46</v>
          </cell>
          <cell r="L2308">
            <v>28</v>
          </cell>
          <cell r="M2308">
            <v>43</v>
          </cell>
          <cell r="N2308">
            <v>29</v>
          </cell>
          <cell r="O2308">
            <v>36</v>
          </cell>
          <cell r="P2308">
            <v>32</v>
          </cell>
          <cell r="Q2308">
            <v>33</v>
          </cell>
          <cell r="R2308">
            <v>28</v>
          </cell>
          <cell r="S2308">
            <v>30</v>
          </cell>
          <cell r="T2308">
            <v>22</v>
          </cell>
          <cell r="U2308">
            <v>32</v>
          </cell>
          <cell r="V2308">
            <v>17</v>
          </cell>
          <cell r="W2308">
            <v>50</v>
          </cell>
          <cell r="X2308">
            <v>34</v>
          </cell>
          <cell r="Y2308">
            <v>44</v>
          </cell>
          <cell r="Z2308">
            <v>26</v>
          </cell>
          <cell r="AA2308">
            <v>37</v>
          </cell>
          <cell r="AB2308">
            <v>11</v>
          </cell>
          <cell r="AC2308">
            <v>48</v>
          </cell>
          <cell r="AD2308">
            <v>16</v>
          </cell>
          <cell r="AE2308">
            <v>46</v>
          </cell>
          <cell r="AF2308">
            <v>40</v>
          </cell>
          <cell r="AG2308">
            <v>55</v>
          </cell>
          <cell r="AH2308">
            <v>46</v>
          </cell>
          <cell r="AI2308">
            <v>58</v>
          </cell>
          <cell r="AJ2308">
            <v>41</v>
          </cell>
          <cell r="AK2308">
            <v>68</v>
          </cell>
          <cell r="AL2308">
            <v>45</v>
          </cell>
          <cell r="AM2308">
            <v>74</v>
          </cell>
          <cell r="AN2308">
            <v>56</v>
          </cell>
          <cell r="AO2308">
            <v>71</v>
          </cell>
          <cell r="AP2308">
            <v>57</v>
          </cell>
          <cell r="AQ2308">
            <v>48</v>
          </cell>
          <cell r="AR2308">
            <v>24</v>
          </cell>
          <cell r="AS2308">
            <v>64</v>
          </cell>
          <cell r="AT2308">
            <v>42</v>
          </cell>
          <cell r="AU2308">
            <v>46</v>
          </cell>
          <cell r="AV2308">
            <v>24</v>
          </cell>
          <cell r="AW2308">
            <v>47</v>
          </cell>
          <cell r="AX2308">
            <v>23</v>
          </cell>
          <cell r="AY2308">
            <v>52</v>
          </cell>
          <cell r="AZ2308">
            <v>13</v>
          </cell>
        </row>
        <row r="2309">
          <cell r="B2309">
            <v>36867</v>
          </cell>
          <cell r="C2309">
            <v>40</v>
          </cell>
          <cell r="D2309">
            <v>34</v>
          </cell>
          <cell r="E2309">
            <v>32</v>
          </cell>
          <cell r="F2309">
            <v>30</v>
          </cell>
          <cell r="G2309">
            <v>28</v>
          </cell>
          <cell r="H2309">
            <v>27</v>
          </cell>
          <cell r="I2309">
            <v>44</v>
          </cell>
          <cell r="J2309">
            <v>31</v>
          </cell>
          <cell r="K2309">
            <v>41</v>
          </cell>
          <cell r="L2309">
            <v>27</v>
          </cell>
          <cell r="M2309">
            <v>35</v>
          </cell>
          <cell r="N2309">
            <v>32</v>
          </cell>
          <cell r="O2309">
            <v>36</v>
          </cell>
          <cell r="P2309">
            <v>32</v>
          </cell>
          <cell r="Q2309">
            <v>31</v>
          </cell>
          <cell r="R2309">
            <v>30</v>
          </cell>
          <cell r="S2309">
            <v>35</v>
          </cell>
          <cell r="T2309">
            <v>22</v>
          </cell>
          <cell r="U2309">
            <v>36</v>
          </cell>
          <cell r="V2309">
            <v>24</v>
          </cell>
          <cell r="W2309">
            <v>36</v>
          </cell>
          <cell r="X2309">
            <v>33</v>
          </cell>
          <cell r="Y2309">
            <v>41</v>
          </cell>
          <cell r="Z2309">
            <v>37</v>
          </cell>
          <cell r="AA2309">
            <v>41</v>
          </cell>
          <cell r="AB2309">
            <v>34</v>
          </cell>
          <cell r="AC2309">
            <v>49</v>
          </cell>
          <cell r="AD2309">
            <v>38</v>
          </cell>
          <cell r="AE2309">
            <v>58</v>
          </cell>
          <cell r="AF2309">
            <v>40</v>
          </cell>
          <cell r="AG2309">
            <v>58</v>
          </cell>
          <cell r="AH2309">
            <v>50</v>
          </cell>
          <cell r="AI2309">
            <v>63</v>
          </cell>
          <cell r="AJ2309">
            <v>50</v>
          </cell>
          <cell r="AK2309">
            <v>68</v>
          </cell>
          <cell r="AL2309">
            <v>45</v>
          </cell>
          <cell r="AM2309">
            <v>74</v>
          </cell>
          <cell r="AN2309">
            <v>56</v>
          </cell>
          <cell r="AO2309">
            <v>69</v>
          </cell>
          <cell r="AP2309">
            <v>59</v>
          </cell>
          <cell r="AQ2309">
            <v>49</v>
          </cell>
          <cell r="AR2309">
            <v>29</v>
          </cell>
          <cell r="AS2309">
            <v>63</v>
          </cell>
          <cell r="AT2309">
            <v>47</v>
          </cell>
          <cell r="AU2309">
            <v>44</v>
          </cell>
          <cell r="AV2309">
            <v>25</v>
          </cell>
          <cell r="AW2309">
            <v>46</v>
          </cell>
          <cell r="AX2309">
            <v>21</v>
          </cell>
          <cell r="AY2309">
            <v>56</v>
          </cell>
          <cell r="AZ2309">
            <v>30</v>
          </cell>
        </row>
        <row r="2310">
          <cell r="B2310">
            <v>36868</v>
          </cell>
          <cell r="C2310">
            <v>40</v>
          </cell>
          <cell r="D2310">
            <v>32</v>
          </cell>
          <cell r="E2310">
            <v>31</v>
          </cell>
          <cell r="F2310">
            <v>30</v>
          </cell>
          <cell r="G2310">
            <v>27</v>
          </cell>
          <cell r="H2310">
            <v>26</v>
          </cell>
          <cell r="I2310">
            <v>44</v>
          </cell>
          <cell r="J2310">
            <v>30</v>
          </cell>
          <cell r="K2310">
            <v>37</v>
          </cell>
          <cell r="L2310">
            <v>26</v>
          </cell>
          <cell r="M2310">
            <v>40</v>
          </cell>
          <cell r="N2310">
            <v>32</v>
          </cell>
          <cell r="O2310">
            <v>42</v>
          </cell>
          <cell r="P2310">
            <v>32</v>
          </cell>
          <cell r="Q2310">
            <v>32</v>
          </cell>
          <cell r="R2310">
            <v>29</v>
          </cell>
          <cell r="S2310">
            <v>33</v>
          </cell>
          <cell r="T2310">
            <v>18</v>
          </cell>
          <cell r="U2310">
            <v>27</v>
          </cell>
          <cell r="V2310">
            <v>19</v>
          </cell>
          <cell r="W2310">
            <v>41</v>
          </cell>
          <cell r="X2310">
            <v>19</v>
          </cell>
          <cell r="Y2310">
            <v>34</v>
          </cell>
          <cell r="Z2310">
            <v>28</v>
          </cell>
          <cell r="AA2310">
            <v>40</v>
          </cell>
          <cell r="AB2310">
            <v>26</v>
          </cell>
          <cell r="AC2310">
            <v>35</v>
          </cell>
          <cell r="AD2310">
            <v>26</v>
          </cell>
          <cell r="AE2310">
            <v>63</v>
          </cell>
          <cell r="AF2310">
            <v>46</v>
          </cell>
          <cell r="AG2310">
            <v>63</v>
          </cell>
          <cell r="AH2310">
            <v>51</v>
          </cell>
          <cell r="AI2310">
            <v>64</v>
          </cell>
          <cell r="AJ2310">
            <v>51</v>
          </cell>
          <cell r="AK2310">
            <v>68</v>
          </cell>
          <cell r="AL2310">
            <v>45</v>
          </cell>
          <cell r="AM2310">
            <v>64</v>
          </cell>
          <cell r="AN2310">
            <v>56</v>
          </cell>
          <cell r="AO2310">
            <v>63</v>
          </cell>
          <cell r="AP2310">
            <v>58</v>
          </cell>
          <cell r="AQ2310">
            <v>57</v>
          </cell>
          <cell r="AR2310">
            <v>33</v>
          </cell>
          <cell r="AS2310">
            <v>64</v>
          </cell>
          <cell r="AT2310">
            <v>45</v>
          </cell>
          <cell r="AU2310">
            <v>44</v>
          </cell>
          <cell r="AV2310">
            <v>26</v>
          </cell>
          <cell r="AW2310">
            <v>41</v>
          </cell>
          <cell r="AX2310">
            <v>23</v>
          </cell>
          <cell r="AY2310">
            <v>40</v>
          </cell>
          <cell r="AZ2310">
            <v>25</v>
          </cell>
        </row>
        <row r="2311">
          <cell r="B2311">
            <v>36869</v>
          </cell>
          <cell r="C2311">
            <v>43</v>
          </cell>
          <cell r="D2311">
            <v>39</v>
          </cell>
          <cell r="E2311">
            <v>34</v>
          </cell>
          <cell r="F2311">
            <v>29</v>
          </cell>
          <cell r="G2311">
            <v>26</v>
          </cell>
          <cell r="H2311">
            <v>24</v>
          </cell>
          <cell r="I2311">
            <v>45</v>
          </cell>
          <cell r="J2311">
            <v>37</v>
          </cell>
          <cell r="K2311">
            <v>49</v>
          </cell>
          <cell r="L2311">
            <v>36</v>
          </cell>
          <cell r="M2311">
            <v>48</v>
          </cell>
          <cell r="N2311">
            <v>40</v>
          </cell>
          <cell r="O2311">
            <v>48</v>
          </cell>
          <cell r="P2311">
            <v>37</v>
          </cell>
          <cell r="Q2311">
            <v>33</v>
          </cell>
          <cell r="R2311">
            <v>30</v>
          </cell>
          <cell r="S2311">
            <v>41</v>
          </cell>
          <cell r="T2311">
            <v>21</v>
          </cell>
          <cell r="U2311">
            <v>25</v>
          </cell>
          <cell r="V2311">
            <v>23</v>
          </cell>
          <cell r="W2311">
            <v>11</v>
          </cell>
          <cell r="X2311">
            <v>11</v>
          </cell>
          <cell r="Y2311">
            <v>24</v>
          </cell>
          <cell r="Z2311">
            <v>23</v>
          </cell>
          <cell r="AA2311">
            <v>42</v>
          </cell>
          <cell r="AB2311">
            <v>29</v>
          </cell>
          <cell r="AC2311">
            <v>49</v>
          </cell>
          <cell r="AD2311">
            <v>32</v>
          </cell>
          <cell r="AE2311">
            <v>58</v>
          </cell>
          <cell r="AF2311">
            <v>45</v>
          </cell>
          <cell r="AG2311">
            <v>56</v>
          </cell>
          <cell r="AH2311">
            <v>51</v>
          </cell>
          <cell r="AI2311">
            <v>58</v>
          </cell>
          <cell r="AJ2311">
            <v>49</v>
          </cell>
          <cell r="AK2311">
            <v>68</v>
          </cell>
          <cell r="AL2311">
            <v>45</v>
          </cell>
          <cell r="AM2311">
            <v>65</v>
          </cell>
          <cell r="AN2311">
            <v>57</v>
          </cell>
          <cell r="AO2311">
            <v>64</v>
          </cell>
          <cell r="AP2311">
            <v>58</v>
          </cell>
          <cell r="AQ2311">
            <v>49</v>
          </cell>
          <cell r="AR2311">
            <v>26</v>
          </cell>
          <cell r="AS2311">
            <v>61</v>
          </cell>
          <cell r="AT2311">
            <v>44</v>
          </cell>
          <cell r="AU2311">
            <v>48</v>
          </cell>
          <cell r="AV2311">
            <v>28</v>
          </cell>
          <cell r="AW2311">
            <v>44</v>
          </cell>
          <cell r="AX2311">
            <v>33</v>
          </cell>
          <cell r="AY2311">
            <v>55</v>
          </cell>
          <cell r="AZ2311">
            <v>28</v>
          </cell>
        </row>
        <row r="2312">
          <cell r="B2312">
            <v>36870</v>
          </cell>
          <cell r="C2312">
            <v>40</v>
          </cell>
          <cell r="D2312">
            <v>30</v>
          </cell>
          <cell r="E2312">
            <v>35</v>
          </cell>
          <cell r="F2312">
            <v>24</v>
          </cell>
          <cell r="G2312">
            <v>27</v>
          </cell>
          <cell r="H2312">
            <v>14</v>
          </cell>
          <cell r="I2312">
            <v>46</v>
          </cell>
          <cell r="J2312">
            <v>37</v>
          </cell>
          <cell r="K2312">
            <v>47</v>
          </cell>
          <cell r="L2312">
            <v>34</v>
          </cell>
          <cell r="M2312">
            <v>46</v>
          </cell>
          <cell r="N2312">
            <v>31</v>
          </cell>
          <cell r="O2312">
            <v>47</v>
          </cell>
          <cell r="P2312">
            <v>37</v>
          </cell>
          <cell r="Q2312">
            <v>34</v>
          </cell>
          <cell r="R2312">
            <v>28</v>
          </cell>
          <cell r="S2312">
            <v>32</v>
          </cell>
          <cell r="T2312">
            <v>32</v>
          </cell>
          <cell r="U2312">
            <v>5</v>
          </cell>
          <cell r="V2312">
            <v>1</v>
          </cell>
          <cell r="W2312">
            <v>0</v>
          </cell>
          <cell r="X2312">
            <v>-22</v>
          </cell>
          <cell r="Y2312">
            <v>0</v>
          </cell>
          <cell r="Z2312">
            <v>-6</v>
          </cell>
          <cell r="AA2312">
            <v>8</v>
          </cell>
          <cell r="AB2312">
            <v>-3</v>
          </cell>
          <cell r="AC2312">
            <v>22</v>
          </cell>
          <cell r="AD2312">
            <v>-3</v>
          </cell>
          <cell r="AE2312">
            <v>56</v>
          </cell>
          <cell r="AF2312">
            <v>48</v>
          </cell>
          <cell r="AG2312">
            <v>56</v>
          </cell>
          <cell r="AH2312">
            <v>47</v>
          </cell>
          <cell r="AI2312">
            <v>56</v>
          </cell>
          <cell r="AJ2312">
            <v>53</v>
          </cell>
          <cell r="AK2312">
            <v>68</v>
          </cell>
          <cell r="AL2312">
            <v>45</v>
          </cell>
          <cell r="AM2312">
            <v>62</v>
          </cell>
          <cell r="AN2312">
            <v>54</v>
          </cell>
          <cell r="AO2312">
            <v>64</v>
          </cell>
          <cell r="AP2312">
            <v>56</v>
          </cell>
          <cell r="AQ2312">
            <v>53</v>
          </cell>
          <cell r="AR2312">
            <v>38</v>
          </cell>
          <cell r="AS2312">
            <v>62</v>
          </cell>
          <cell r="AT2312">
            <v>46</v>
          </cell>
          <cell r="AU2312">
            <v>45</v>
          </cell>
          <cell r="AV2312">
            <v>32</v>
          </cell>
          <cell r="AW2312">
            <v>48</v>
          </cell>
          <cell r="AX2312">
            <v>31</v>
          </cell>
          <cell r="AY2312">
            <v>39</v>
          </cell>
          <cell r="AZ2312">
            <v>7</v>
          </cell>
        </row>
        <row r="2313">
          <cell r="B2313">
            <v>36871</v>
          </cell>
          <cell r="C2313">
            <v>37</v>
          </cell>
          <cell r="D2313">
            <v>28</v>
          </cell>
          <cell r="E2313">
            <v>27</v>
          </cell>
          <cell r="F2313">
            <v>23</v>
          </cell>
          <cell r="G2313">
            <v>21</v>
          </cell>
          <cell r="H2313">
            <v>5</v>
          </cell>
          <cell r="I2313">
            <v>39</v>
          </cell>
          <cell r="J2313">
            <v>34</v>
          </cell>
          <cell r="K2313">
            <v>37</v>
          </cell>
          <cell r="L2313">
            <v>31</v>
          </cell>
          <cell r="M2313">
            <v>36</v>
          </cell>
          <cell r="N2313">
            <v>32</v>
          </cell>
          <cell r="O2313">
            <v>39</v>
          </cell>
          <cell r="P2313">
            <v>30</v>
          </cell>
          <cell r="Q2313">
            <v>31</v>
          </cell>
          <cell r="R2313">
            <v>24</v>
          </cell>
          <cell r="S2313">
            <v>27</v>
          </cell>
          <cell r="T2313">
            <v>22</v>
          </cell>
          <cell r="U2313">
            <v>-4</v>
          </cell>
          <cell r="V2313">
            <v>-9</v>
          </cell>
          <cell r="W2313">
            <v>-4</v>
          </cell>
          <cell r="X2313">
            <v>-21</v>
          </cell>
          <cell r="Y2313">
            <v>-1</v>
          </cell>
          <cell r="Z2313">
            <v>-8</v>
          </cell>
          <cell r="AA2313">
            <v>9</v>
          </cell>
          <cell r="AB2313">
            <v>-5</v>
          </cell>
          <cell r="AC2313">
            <v>13</v>
          </cell>
          <cell r="AD2313">
            <v>-3</v>
          </cell>
          <cell r="AE2313">
            <v>54</v>
          </cell>
          <cell r="AF2313">
            <v>46</v>
          </cell>
          <cell r="AG2313">
            <v>54</v>
          </cell>
          <cell r="AH2313">
            <v>47</v>
          </cell>
          <cell r="AI2313">
            <v>55</v>
          </cell>
          <cell r="AJ2313">
            <v>47</v>
          </cell>
          <cell r="AK2313">
            <v>68</v>
          </cell>
          <cell r="AL2313">
            <v>45</v>
          </cell>
          <cell r="AM2313">
            <v>60</v>
          </cell>
          <cell r="AN2313">
            <v>48</v>
          </cell>
          <cell r="AO2313">
            <v>64</v>
          </cell>
          <cell r="AP2313">
            <v>51</v>
          </cell>
          <cell r="AQ2313">
            <v>43</v>
          </cell>
          <cell r="AR2313">
            <v>24</v>
          </cell>
          <cell r="AS2313">
            <v>56</v>
          </cell>
          <cell r="AT2313">
            <v>40</v>
          </cell>
          <cell r="AU2313">
            <v>32</v>
          </cell>
          <cell r="AV2313">
            <v>18</v>
          </cell>
          <cell r="AW2313">
            <v>35</v>
          </cell>
          <cell r="AX2313">
            <v>26</v>
          </cell>
          <cell r="AY2313">
            <v>11</v>
          </cell>
          <cell r="AZ2313">
            <v>-2</v>
          </cell>
        </row>
        <row r="2314">
          <cell r="B2314">
            <v>36872</v>
          </cell>
          <cell r="C2314">
            <v>37</v>
          </cell>
          <cell r="D2314">
            <v>28</v>
          </cell>
          <cell r="E2314">
            <v>27</v>
          </cell>
          <cell r="F2314">
            <v>19</v>
          </cell>
          <cell r="G2314">
            <v>17</v>
          </cell>
          <cell r="H2314">
            <v>6</v>
          </cell>
          <cell r="I2314">
            <v>36</v>
          </cell>
          <cell r="J2314">
            <v>30</v>
          </cell>
          <cell r="K2314">
            <v>37</v>
          </cell>
          <cell r="L2314">
            <v>31</v>
          </cell>
          <cell r="M2314">
            <v>37</v>
          </cell>
          <cell r="N2314">
            <v>31</v>
          </cell>
          <cell r="O2314">
            <v>45</v>
          </cell>
          <cell r="P2314">
            <v>34</v>
          </cell>
          <cell r="Q2314">
            <v>31</v>
          </cell>
          <cell r="R2314">
            <v>25</v>
          </cell>
          <cell r="S2314">
            <v>25</v>
          </cell>
          <cell r="T2314">
            <v>12</v>
          </cell>
          <cell r="U2314">
            <v>-4</v>
          </cell>
          <cell r="V2314">
            <v>-17</v>
          </cell>
          <cell r="W2314">
            <v>8</v>
          </cell>
          <cell r="X2314">
            <v>-19</v>
          </cell>
          <cell r="Y2314">
            <v>7</v>
          </cell>
          <cell r="Z2314">
            <v>-11</v>
          </cell>
          <cell r="AA2314">
            <v>16</v>
          </cell>
          <cell r="AB2314">
            <v>-17</v>
          </cell>
          <cell r="AC2314">
            <v>26</v>
          </cell>
          <cell r="AD2314">
            <v>6</v>
          </cell>
          <cell r="AE2314">
            <v>53</v>
          </cell>
          <cell r="AF2314">
            <v>39</v>
          </cell>
          <cell r="AG2314">
            <v>56</v>
          </cell>
          <cell r="AH2314">
            <v>48</v>
          </cell>
          <cell r="AI2314">
            <v>57</v>
          </cell>
          <cell r="AJ2314">
            <v>46</v>
          </cell>
          <cell r="AK2314">
            <v>68</v>
          </cell>
          <cell r="AL2314">
            <v>45</v>
          </cell>
          <cell r="AM2314">
            <v>62</v>
          </cell>
          <cell r="AN2314">
            <v>53</v>
          </cell>
          <cell r="AO2314">
            <v>61</v>
          </cell>
          <cell r="AP2314">
            <v>54</v>
          </cell>
          <cell r="AQ2314">
            <v>44</v>
          </cell>
          <cell r="AR2314">
            <v>34</v>
          </cell>
          <cell r="AS2314">
            <v>56</v>
          </cell>
          <cell r="AT2314">
            <v>38</v>
          </cell>
          <cell r="AU2314">
            <v>31</v>
          </cell>
          <cell r="AV2314">
            <v>28</v>
          </cell>
          <cell r="AW2314">
            <v>35</v>
          </cell>
          <cell r="AX2314">
            <v>28</v>
          </cell>
          <cell r="AY2314">
            <v>19</v>
          </cell>
          <cell r="AZ2314">
            <v>-1</v>
          </cell>
        </row>
        <row r="2315">
          <cell r="B2315">
            <v>36873</v>
          </cell>
          <cell r="C2315">
            <v>37</v>
          </cell>
          <cell r="D2315">
            <v>30</v>
          </cell>
          <cell r="E2315">
            <v>23</v>
          </cell>
          <cell r="F2315">
            <v>22</v>
          </cell>
          <cell r="G2315">
            <v>19</v>
          </cell>
          <cell r="H2315">
            <v>13</v>
          </cell>
          <cell r="I2315">
            <v>33</v>
          </cell>
          <cell r="J2315">
            <v>30</v>
          </cell>
          <cell r="K2315">
            <v>40</v>
          </cell>
          <cell r="L2315">
            <v>32</v>
          </cell>
          <cell r="M2315">
            <v>45</v>
          </cell>
          <cell r="N2315">
            <v>35</v>
          </cell>
          <cell r="O2315">
            <v>42</v>
          </cell>
          <cell r="P2315">
            <v>37</v>
          </cell>
          <cell r="Q2315">
            <v>36</v>
          </cell>
          <cell r="R2315">
            <v>26</v>
          </cell>
          <cell r="S2315">
            <v>30</v>
          </cell>
          <cell r="T2315">
            <v>22</v>
          </cell>
          <cell r="U2315">
            <v>5</v>
          </cell>
          <cell r="V2315">
            <v>-8</v>
          </cell>
          <cell r="W2315">
            <v>2</v>
          </cell>
          <cell r="X2315">
            <v>-6</v>
          </cell>
          <cell r="Y2315">
            <v>10</v>
          </cell>
          <cell r="Z2315">
            <v>-6</v>
          </cell>
          <cell r="AA2315">
            <v>25</v>
          </cell>
          <cell r="AB2315">
            <v>-14</v>
          </cell>
          <cell r="AC2315">
            <v>32</v>
          </cell>
          <cell r="AD2315">
            <v>2</v>
          </cell>
          <cell r="AE2315">
            <v>55</v>
          </cell>
          <cell r="AF2315">
            <v>41</v>
          </cell>
          <cell r="AG2315">
            <v>58</v>
          </cell>
          <cell r="AH2315">
            <v>48</v>
          </cell>
          <cell r="AI2315">
            <v>57</v>
          </cell>
          <cell r="AJ2315">
            <v>44</v>
          </cell>
          <cell r="AK2315">
            <v>68</v>
          </cell>
          <cell r="AL2315">
            <v>45</v>
          </cell>
          <cell r="AM2315">
            <v>62</v>
          </cell>
          <cell r="AN2315">
            <v>45</v>
          </cell>
          <cell r="AO2315">
            <v>60</v>
          </cell>
          <cell r="AP2315">
            <v>49</v>
          </cell>
          <cell r="AQ2315">
            <v>49</v>
          </cell>
          <cell r="AR2315">
            <v>27</v>
          </cell>
          <cell r="AS2315">
            <v>56</v>
          </cell>
          <cell r="AT2315">
            <v>36</v>
          </cell>
          <cell r="AU2315">
            <v>36</v>
          </cell>
          <cell r="AV2315">
            <v>29</v>
          </cell>
          <cell r="AW2315">
            <v>34</v>
          </cell>
          <cell r="AX2315">
            <v>30</v>
          </cell>
          <cell r="AY2315">
            <v>28</v>
          </cell>
          <cell r="AZ2315">
            <v>5</v>
          </cell>
        </row>
        <row r="2316">
          <cell r="B2316">
            <v>36874</v>
          </cell>
          <cell r="C2316">
            <v>41</v>
          </cell>
          <cell r="D2316">
            <v>30</v>
          </cell>
          <cell r="E2316">
            <v>22</v>
          </cell>
          <cell r="F2316">
            <v>8</v>
          </cell>
          <cell r="G2316">
            <v>21</v>
          </cell>
          <cell r="H2316">
            <v>18</v>
          </cell>
          <cell r="I2316">
            <v>49</v>
          </cell>
          <cell r="J2316">
            <v>30</v>
          </cell>
          <cell r="K2316">
            <v>49</v>
          </cell>
          <cell r="L2316">
            <v>34</v>
          </cell>
          <cell r="M2316">
            <v>50</v>
          </cell>
          <cell r="N2316">
            <v>44</v>
          </cell>
          <cell r="O2316">
            <v>44</v>
          </cell>
          <cell r="P2316">
            <v>38</v>
          </cell>
          <cell r="Q2316">
            <v>42</v>
          </cell>
          <cell r="R2316">
            <v>33</v>
          </cell>
          <cell r="S2316">
            <v>37</v>
          </cell>
          <cell r="T2316">
            <v>27</v>
          </cell>
          <cell r="U2316">
            <v>13</v>
          </cell>
          <cell r="V2316">
            <v>2</v>
          </cell>
          <cell r="W2316">
            <v>-1</v>
          </cell>
          <cell r="X2316">
            <v>-3</v>
          </cell>
          <cell r="Y2316">
            <v>27</v>
          </cell>
          <cell r="Z2316">
            <v>1</v>
          </cell>
          <cell r="AA2316">
            <v>37</v>
          </cell>
          <cell r="AB2316">
            <v>16</v>
          </cell>
          <cell r="AC2316">
            <v>41</v>
          </cell>
          <cell r="AD2316">
            <v>17</v>
          </cell>
          <cell r="AE2316">
            <v>54</v>
          </cell>
          <cell r="AF2316">
            <v>48</v>
          </cell>
          <cell r="AG2316">
            <v>56</v>
          </cell>
          <cell r="AH2316">
            <v>51</v>
          </cell>
          <cell r="AI2316">
            <v>59</v>
          </cell>
          <cell r="AJ2316">
            <v>52</v>
          </cell>
          <cell r="AK2316">
            <v>68</v>
          </cell>
          <cell r="AL2316">
            <v>45</v>
          </cell>
          <cell r="AM2316">
            <v>62</v>
          </cell>
          <cell r="AN2316">
            <v>51</v>
          </cell>
          <cell r="AO2316">
            <v>62</v>
          </cell>
          <cell r="AP2316">
            <v>49</v>
          </cell>
          <cell r="AQ2316">
            <v>47</v>
          </cell>
          <cell r="AR2316">
            <v>32</v>
          </cell>
          <cell r="AS2316">
            <v>57</v>
          </cell>
          <cell r="AT2316">
            <v>44</v>
          </cell>
          <cell r="AU2316">
            <v>45</v>
          </cell>
          <cell r="AV2316">
            <v>33</v>
          </cell>
          <cell r="AW2316">
            <v>39</v>
          </cell>
          <cell r="AX2316">
            <v>27</v>
          </cell>
          <cell r="AY2316">
            <v>49</v>
          </cell>
          <cell r="AZ2316">
            <v>12</v>
          </cell>
        </row>
        <row r="2317">
          <cell r="B2317">
            <v>36875</v>
          </cell>
          <cell r="C2317">
            <v>42</v>
          </cell>
          <cell r="D2317">
            <v>37</v>
          </cell>
          <cell r="E2317">
            <v>40</v>
          </cell>
          <cell r="F2317">
            <v>6</v>
          </cell>
          <cell r="G2317">
            <v>32</v>
          </cell>
          <cell r="H2317">
            <v>20</v>
          </cell>
          <cell r="I2317">
            <v>45</v>
          </cell>
          <cell r="J2317">
            <v>43</v>
          </cell>
          <cell r="K2317">
            <v>48</v>
          </cell>
          <cell r="L2317">
            <v>44</v>
          </cell>
          <cell r="M2317">
            <v>49</v>
          </cell>
          <cell r="N2317">
            <v>43</v>
          </cell>
          <cell r="O2317">
            <v>49</v>
          </cell>
          <cell r="P2317">
            <v>42</v>
          </cell>
          <cell r="Q2317">
            <v>43</v>
          </cell>
          <cell r="R2317">
            <v>34</v>
          </cell>
          <cell r="S2317">
            <v>35</v>
          </cell>
          <cell r="T2317">
            <v>32</v>
          </cell>
          <cell r="U2317">
            <v>38</v>
          </cell>
          <cell r="V2317">
            <v>8</v>
          </cell>
          <cell r="W2317">
            <v>33</v>
          </cell>
          <cell r="X2317">
            <v>-3</v>
          </cell>
          <cell r="Y2317">
            <v>38</v>
          </cell>
          <cell r="Z2317">
            <v>0</v>
          </cell>
          <cell r="AA2317">
            <v>38</v>
          </cell>
          <cell r="AB2317">
            <v>25</v>
          </cell>
          <cell r="AC2317">
            <v>40</v>
          </cell>
          <cell r="AD2317">
            <v>23</v>
          </cell>
          <cell r="AE2317">
            <v>59</v>
          </cell>
          <cell r="AF2317">
            <v>51</v>
          </cell>
          <cell r="AG2317">
            <v>59</v>
          </cell>
          <cell r="AH2317">
            <v>53</v>
          </cell>
          <cell r="AI2317">
            <v>61</v>
          </cell>
          <cell r="AJ2317">
            <v>53</v>
          </cell>
          <cell r="AK2317">
            <v>68</v>
          </cell>
          <cell r="AL2317">
            <v>45</v>
          </cell>
          <cell r="AM2317">
            <v>64</v>
          </cell>
          <cell r="AN2317">
            <v>48</v>
          </cell>
          <cell r="AO2317">
            <v>61</v>
          </cell>
          <cell r="AP2317">
            <v>50</v>
          </cell>
          <cell r="AQ2317">
            <v>51</v>
          </cell>
          <cell r="AR2317">
            <v>42</v>
          </cell>
          <cell r="AS2317">
            <v>62</v>
          </cell>
          <cell r="AT2317">
            <v>40</v>
          </cell>
          <cell r="AU2317">
            <v>39</v>
          </cell>
          <cell r="AV2317">
            <v>35</v>
          </cell>
          <cell r="AW2317">
            <v>40</v>
          </cell>
          <cell r="AX2317">
            <v>27</v>
          </cell>
          <cell r="AY2317">
            <v>47</v>
          </cell>
          <cell r="AZ2317">
            <v>28</v>
          </cell>
        </row>
        <row r="2318">
          <cell r="B2318">
            <v>36876</v>
          </cell>
          <cell r="C2318">
            <v>42</v>
          </cell>
          <cell r="D2318">
            <v>37</v>
          </cell>
          <cell r="E2318">
            <v>40</v>
          </cell>
          <cell r="F2318">
            <v>6</v>
          </cell>
          <cell r="G2318">
            <v>32</v>
          </cell>
          <cell r="H2318">
            <v>20</v>
          </cell>
          <cell r="I2318">
            <v>45</v>
          </cell>
          <cell r="J2318">
            <v>43</v>
          </cell>
          <cell r="K2318">
            <v>48</v>
          </cell>
          <cell r="L2318">
            <v>44</v>
          </cell>
          <cell r="M2318">
            <v>49</v>
          </cell>
          <cell r="N2318">
            <v>43</v>
          </cell>
          <cell r="O2318">
            <v>49</v>
          </cell>
          <cell r="P2318">
            <v>42</v>
          </cell>
          <cell r="Q2318">
            <v>43</v>
          </cell>
          <cell r="R2318">
            <v>34</v>
          </cell>
          <cell r="S2318">
            <v>35</v>
          </cell>
          <cell r="T2318">
            <v>32</v>
          </cell>
          <cell r="U2318">
            <v>38</v>
          </cell>
          <cell r="V2318">
            <v>8</v>
          </cell>
          <cell r="W2318">
            <v>33</v>
          </cell>
          <cell r="X2318">
            <v>-3</v>
          </cell>
          <cell r="Y2318">
            <v>38</v>
          </cell>
          <cell r="Z2318">
            <v>0</v>
          </cell>
          <cell r="AA2318">
            <v>38</v>
          </cell>
          <cell r="AB2318">
            <v>25</v>
          </cell>
          <cell r="AC2318">
            <v>40</v>
          </cell>
          <cell r="AD2318">
            <v>23</v>
          </cell>
          <cell r="AE2318">
            <v>59</v>
          </cell>
          <cell r="AF2318">
            <v>51</v>
          </cell>
          <cell r="AG2318">
            <v>59</v>
          </cell>
          <cell r="AH2318">
            <v>53</v>
          </cell>
          <cell r="AI2318">
            <v>61</v>
          </cell>
          <cell r="AJ2318">
            <v>53</v>
          </cell>
          <cell r="AK2318">
            <v>68</v>
          </cell>
          <cell r="AL2318">
            <v>45</v>
          </cell>
          <cell r="AM2318">
            <v>64</v>
          </cell>
          <cell r="AN2318">
            <v>48</v>
          </cell>
          <cell r="AO2318">
            <v>61</v>
          </cell>
          <cell r="AP2318">
            <v>50</v>
          </cell>
          <cell r="AQ2318">
            <v>51</v>
          </cell>
          <cell r="AR2318">
            <v>42</v>
          </cell>
          <cell r="AS2318">
            <v>62</v>
          </cell>
          <cell r="AT2318">
            <v>40</v>
          </cell>
          <cell r="AU2318">
            <v>39</v>
          </cell>
          <cell r="AV2318">
            <v>35</v>
          </cell>
          <cell r="AW2318">
            <v>40</v>
          </cell>
          <cell r="AX2318">
            <v>27</v>
          </cell>
          <cell r="AY2318">
            <v>47</v>
          </cell>
          <cell r="AZ2318">
            <v>28</v>
          </cell>
        </row>
        <row r="2319">
          <cell r="B2319">
            <v>36877</v>
          </cell>
          <cell r="C2319">
            <v>48</v>
          </cell>
          <cell r="D2319">
            <v>34</v>
          </cell>
          <cell r="E2319">
            <v>46</v>
          </cell>
          <cell r="F2319">
            <v>25</v>
          </cell>
          <cell r="G2319">
            <v>34</v>
          </cell>
          <cell r="H2319">
            <v>20</v>
          </cell>
          <cell r="I2319">
            <v>49</v>
          </cell>
          <cell r="J2319">
            <v>38</v>
          </cell>
          <cell r="K2319">
            <v>49</v>
          </cell>
          <cell r="L2319">
            <v>38</v>
          </cell>
          <cell r="M2319">
            <v>49</v>
          </cell>
          <cell r="N2319">
            <v>37</v>
          </cell>
          <cell r="O2319">
            <v>40</v>
          </cell>
          <cell r="P2319">
            <v>32</v>
          </cell>
          <cell r="Q2319">
            <v>44</v>
          </cell>
          <cell r="R2319">
            <v>25</v>
          </cell>
          <cell r="S2319">
            <v>37</v>
          </cell>
          <cell r="T2319">
            <v>27</v>
          </cell>
          <cell r="U2319">
            <v>36</v>
          </cell>
          <cell r="V2319">
            <v>1</v>
          </cell>
          <cell r="W2319">
            <v>40</v>
          </cell>
          <cell r="X2319">
            <v>21</v>
          </cell>
          <cell r="Y2319">
            <v>38</v>
          </cell>
          <cell r="Z2319">
            <v>28</v>
          </cell>
          <cell r="AA2319">
            <v>35</v>
          </cell>
          <cell r="AB2319">
            <v>24</v>
          </cell>
          <cell r="AC2319">
            <v>48</v>
          </cell>
          <cell r="AD2319">
            <v>22</v>
          </cell>
          <cell r="AE2319">
            <v>60</v>
          </cell>
          <cell r="AF2319">
            <v>43</v>
          </cell>
          <cell r="AG2319">
            <v>63</v>
          </cell>
          <cell r="AH2319">
            <v>44</v>
          </cell>
          <cell r="AI2319">
            <v>63</v>
          </cell>
          <cell r="AJ2319">
            <v>41</v>
          </cell>
          <cell r="AK2319">
            <v>68</v>
          </cell>
          <cell r="AL2319">
            <v>45</v>
          </cell>
          <cell r="AM2319">
            <v>74</v>
          </cell>
          <cell r="AN2319">
            <v>52</v>
          </cell>
          <cell r="AO2319">
            <v>75</v>
          </cell>
          <cell r="AP2319">
            <v>49</v>
          </cell>
          <cell r="AQ2319">
            <v>49</v>
          </cell>
          <cell r="AR2319">
            <v>27</v>
          </cell>
          <cell r="AS2319">
            <v>62</v>
          </cell>
          <cell r="AT2319">
            <v>37</v>
          </cell>
          <cell r="AU2319">
            <v>39</v>
          </cell>
          <cell r="AV2319">
            <v>29</v>
          </cell>
          <cell r="AW2319">
            <v>39</v>
          </cell>
          <cell r="AX2319">
            <v>18</v>
          </cell>
          <cell r="AY2319">
            <v>58</v>
          </cell>
          <cell r="AZ2319">
            <v>25</v>
          </cell>
        </row>
        <row r="2320">
          <cell r="B2320">
            <v>36878</v>
          </cell>
          <cell r="C2320">
            <v>44</v>
          </cell>
          <cell r="D2320">
            <v>33</v>
          </cell>
          <cell r="E2320">
            <v>35</v>
          </cell>
          <cell r="F2320">
            <v>18</v>
          </cell>
          <cell r="G2320">
            <v>25</v>
          </cell>
          <cell r="H2320">
            <v>15</v>
          </cell>
          <cell r="I2320">
            <v>48</v>
          </cell>
          <cell r="J2320">
            <v>31</v>
          </cell>
          <cell r="K2320">
            <v>45</v>
          </cell>
          <cell r="L2320">
            <v>27</v>
          </cell>
          <cell r="M2320">
            <v>37</v>
          </cell>
          <cell r="N2320">
            <v>30</v>
          </cell>
          <cell r="O2320">
            <v>47</v>
          </cell>
          <cell r="P2320">
            <v>23</v>
          </cell>
          <cell r="Q2320">
            <v>37</v>
          </cell>
          <cell r="R2320">
            <v>20</v>
          </cell>
          <cell r="S2320">
            <v>31</v>
          </cell>
          <cell r="T2320">
            <v>20</v>
          </cell>
          <cell r="U2320">
            <v>34</v>
          </cell>
          <cell r="V2320">
            <v>25</v>
          </cell>
          <cell r="W2320">
            <v>35</v>
          </cell>
          <cell r="X2320">
            <v>8</v>
          </cell>
          <cell r="Y2320">
            <v>34</v>
          </cell>
          <cell r="Z2320">
            <v>16</v>
          </cell>
          <cell r="AA2320">
            <v>26</v>
          </cell>
          <cell r="AB2320">
            <v>14</v>
          </cell>
          <cell r="AC2320">
            <v>25</v>
          </cell>
          <cell r="AD2320">
            <v>18</v>
          </cell>
          <cell r="AE2320">
            <v>58</v>
          </cell>
          <cell r="AF2320">
            <v>31</v>
          </cell>
          <cell r="AG2320">
            <v>58</v>
          </cell>
          <cell r="AH2320">
            <v>45</v>
          </cell>
          <cell r="AI2320">
            <v>62</v>
          </cell>
          <cell r="AJ2320">
            <v>45</v>
          </cell>
          <cell r="AK2320">
            <v>68</v>
          </cell>
          <cell r="AL2320">
            <v>45</v>
          </cell>
          <cell r="AM2320">
            <v>79</v>
          </cell>
          <cell r="AN2320">
            <v>52</v>
          </cell>
          <cell r="AO2320">
            <v>77</v>
          </cell>
          <cell r="AP2320">
            <v>49</v>
          </cell>
          <cell r="AQ2320">
            <v>44</v>
          </cell>
          <cell r="AR2320">
            <v>18</v>
          </cell>
          <cell r="AS2320">
            <v>55</v>
          </cell>
          <cell r="AT2320">
            <v>35</v>
          </cell>
          <cell r="AU2320">
            <v>35</v>
          </cell>
          <cell r="AV2320">
            <v>23</v>
          </cell>
          <cell r="AW2320">
            <v>35</v>
          </cell>
          <cell r="AX2320">
            <v>12</v>
          </cell>
          <cell r="AY2320">
            <v>36</v>
          </cell>
          <cell r="AZ2320">
            <v>12</v>
          </cell>
        </row>
        <row r="2321">
          <cell r="B2321">
            <v>36879</v>
          </cell>
          <cell r="C2321">
            <v>41</v>
          </cell>
          <cell r="D2321">
            <v>32</v>
          </cell>
          <cell r="E2321">
            <v>34</v>
          </cell>
          <cell r="F2321">
            <v>19</v>
          </cell>
          <cell r="G2321">
            <v>29</v>
          </cell>
          <cell r="H2321">
            <v>18</v>
          </cell>
          <cell r="I2321">
            <v>45</v>
          </cell>
          <cell r="J2321">
            <v>37</v>
          </cell>
          <cell r="K2321">
            <v>44</v>
          </cell>
          <cell r="L2321">
            <v>36</v>
          </cell>
          <cell r="M2321">
            <v>48</v>
          </cell>
          <cell r="N2321">
            <v>34</v>
          </cell>
          <cell r="O2321">
            <v>51</v>
          </cell>
          <cell r="P2321">
            <v>35</v>
          </cell>
          <cell r="Q2321">
            <v>33</v>
          </cell>
          <cell r="R2321">
            <v>23</v>
          </cell>
          <cell r="S2321">
            <v>36</v>
          </cell>
          <cell r="T2321">
            <v>6</v>
          </cell>
          <cell r="U2321">
            <v>39</v>
          </cell>
          <cell r="V2321">
            <v>14</v>
          </cell>
          <cell r="W2321">
            <v>36</v>
          </cell>
          <cell r="X2321">
            <v>27</v>
          </cell>
          <cell r="Y2321">
            <v>44</v>
          </cell>
          <cell r="Z2321">
            <v>22</v>
          </cell>
          <cell r="AA2321">
            <v>33</v>
          </cell>
          <cell r="AB2321">
            <v>18</v>
          </cell>
          <cell r="AC2321">
            <v>44</v>
          </cell>
          <cell r="AD2321">
            <v>23</v>
          </cell>
          <cell r="AE2321">
            <v>59</v>
          </cell>
          <cell r="AF2321">
            <v>35</v>
          </cell>
          <cell r="AG2321">
            <v>63</v>
          </cell>
          <cell r="AH2321">
            <v>42</v>
          </cell>
          <cell r="AI2321">
            <v>62</v>
          </cell>
          <cell r="AJ2321">
            <v>38</v>
          </cell>
          <cell r="AK2321">
            <v>68</v>
          </cell>
          <cell r="AL2321">
            <v>45</v>
          </cell>
          <cell r="AM2321">
            <v>75</v>
          </cell>
          <cell r="AN2321">
            <v>53</v>
          </cell>
          <cell r="AO2321">
            <v>74</v>
          </cell>
          <cell r="AP2321">
            <v>48</v>
          </cell>
          <cell r="AQ2321">
            <v>58</v>
          </cell>
          <cell r="AR2321">
            <v>23</v>
          </cell>
          <cell r="AS2321">
            <v>51</v>
          </cell>
          <cell r="AT2321">
            <v>32</v>
          </cell>
          <cell r="AU2321">
            <v>32</v>
          </cell>
          <cell r="AV2321">
            <v>20</v>
          </cell>
          <cell r="AW2321">
            <v>32</v>
          </cell>
          <cell r="AX2321">
            <v>14</v>
          </cell>
          <cell r="AY2321">
            <v>56</v>
          </cell>
          <cell r="AZ2321">
            <v>22</v>
          </cell>
        </row>
        <row r="2322">
          <cell r="B2322">
            <v>36880</v>
          </cell>
          <cell r="C2322">
            <v>43</v>
          </cell>
          <cell r="D2322">
            <v>31</v>
          </cell>
          <cell r="E2322">
            <v>32</v>
          </cell>
          <cell r="F2322">
            <v>25</v>
          </cell>
          <cell r="G2322">
            <v>18</v>
          </cell>
          <cell r="H2322">
            <v>8</v>
          </cell>
          <cell r="I2322">
            <v>42</v>
          </cell>
          <cell r="J2322">
            <v>38</v>
          </cell>
          <cell r="K2322">
            <v>45</v>
          </cell>
          <cell r="L2322">
            <v>41</v>
          </cell>
          <cell r="M2322">
            <v>47</v>
          </cell>
          <cell r="N2322">
            <v>37</v>
          </cell>
          <cell r="O2322">
            <v>45</v>
          </cell>
          <cell r="P2322">
            <v>34</v>
          </cell>
          <cell r="Q2322">
            <v>36</v>
          </cell>
          <cell r="R2322">
            <v>21</v>
          </cell>
          <cell r="S2322">
            <v>29</v>
          </cell>
          <cell r="T2322">
            <v>18</v>
          </cell>
          <cell r="U2322">
            <v>20</v>
          </cell>
          <cell r="V2322">
            <v>19</v>
          </cell>
          <cell r="W2322">
            <v>16</v>
          </cell>
          <cell r="X2322">
            <v>12</v>
          </cell>
          <cell r="Y2322">
            <v>23</v>
          </cell>
          <cell r="Z2322">
            <v>17</v>
          </cell>
          <cell r="AA2322">
            <v>19</v>
          </cell>
          <cell r="AB2322">
            <v>18</v>
          </cell>
          <cell r="AC2322">
            <v>20</v>
          </cell>
          <cell r="AD2322">
            <v>18</v>
          </cell>
          <cell r="AE2322">
            <v>58</v>
          </cell>
          <cell r="AF2322">
            <v>36</v>
          </cell>
          <cell r="AG2322">
            <v>58</v>
          </cell>
          <cell r="AH2322">
            <v>44</v>
          </cell>
          <cell r="AI2322">
            <v>62</v>
          </cell>
          <cell r="AJ2322">
            <v>40</v>
          </cell>
          <cell r="AK2322">
            <v>68</v>
          </cell>
          <cell r="AL2322">
            <v>45</v>
          </cell>
          <cell r="AM2322">
            <v>72</v>
          </cell>
          <cell r="AN2322">
            <v>47</v>
          </cell>
          <cell r="AO2322">
            <v>67</v>
          </cell>
          <cell r="AP2322">
            <v>47</v>
          </cell>
          <cell r="AQ2322">
            <v>56</v>
          </cell>
          <cell r="AR2322">
            <v>27</v>
          </cell>
          <cell r="AS2322">
            <v>57</v>
          </cell>
          <cell r="AT2322">
            <v>32</v>
          </cell>
          <cell r="AU2322">
            <v>38</v>
          </cell>
          <cell r="AV2322">
            <v>25</v>
          </cell>
          <cell r="AW2322">
            <v>38</v>
          </cell>
          <cell r="AX2322">
            <v>14</v>
          </cell>
          <cell r="AY2322">
            <v>39</v>
          </cell>
          <cell r="AZ2322">
            <v>0</v>
          </cell>
        </row>
        <row r="2323">
          <cell r="B2323">
            <v>36881</v>
          </cell>
          <cell r="C2323">
            <v>47</v>
          </cell>
          <cell r="D2323">
            <v>41</v>
          </cell>
          <cell r="E2323">
            <v>31</v>
          </cell>
          <cell r="F2323">
            <v>29</v>
          </cell>
          <cell r="G2323">
            <v>26</v>
          </cell>
          <cell r="H2323">
            <v>16</v>
          </cell>
          <cell r="I2323">
            <v>42</v>
          </cell>
          <cell r="J2323">
            <v>37</v>
          </cell>
          <cell r="K2323">
            <v>49</v>
          </cell>
          <cell r="L2323">
            <v>36</v>
          </cell>
          <cell r="M2323">
            <v>50</v>
          </cell>
          <cell r="N2323">
            <v>40</v>
          </cell>
          <cell r="O2323">
            <v>53</v>
          </cell>
          <cell r="P2323">
            <v>35</v>
          </cell>
          <cell r="Q2323">
            <v>44</v>
          </cell>
          <cell r="R2323">
            <v>29</v>
          </cell>
          <cell r="S2323">
            <v>26</v>
          </cell>
          <cell r="T2323">
            <v>15</v>
          </cell>
          <cell r="U2323">
            <v>7</v>
          </cell>
          <cell r="V2323">
            <v>-3</v>
          </cell>
          <cell r="W2323">
            <v>22</v>
          </cell>
          <cell r="X2323">
            <v>-4</v>
          </cell>
          <cell r="Y2323">
            <v>16</v>
          </cell>
          <cell r="Z2323">
            <v>-8</v>
          </cell>
          <cell r="AA2323">
            <v>23</v>
          </cell>
          <cell r="AB2323">
            <v>-10</v>
          </cell>
          <cell r="AC2323">
            <v>23</v>
          </cell>
          <cell r="AD2323">
            <v>0</v>
          </cell>
          <cell r="AE2323">
            <v>57</v>
          </cell>
          <cell r="AF2323">
            <v>33</v>
          </cell>
          <cell r="AG2323">
            <v>58</v>
          </cell>
          <cell r="AH2323">
            <v>41</v>
          </cell>
          <cell r="AI2323">
            <v>62</v>
          </cell>
          <cell r="AJ2323">
            <v>38</v>
          </cell>
          <cell r="AK2323">
            <v>68</v>
          </cell>
          <cell r="AL2323">
            <v>45</v>
          </cell>
          <cell r="AM2323">
            <v>62</v>
          </cell>
          <cell r="AN2323">
            <v>47</v>
          </cell>
          <cell r="AO2323">
            <v>62</v>
          </cell>
          <cell r="AP2323">
            <v>48</v>
          </cell>
          <cell r="AQ2323">
            <v>63</v>
          </cell>
          <cell r="AR2323">
            <v>24</v>
          </cell>
          <cell r="AS2323">
            <v>59</v>
          </cell>
          <cell r="AT2323">
            <v>36</v>
          </cell>
          <cell r="AU2323">
            <v>47</v>
          </cell>
          <cell r="AV2323">
            <v>31</v>
          </cell>
          <cell r="AW2323">
            <v>37</v>
          </cell>
          <cell r="AX2323">
            <v>17</v>
          </cell>
          <cell r="AY2323">
            <v>33</v>
          </cell>
          <cell r="AZ2323">
            <v>-2</v>
          </cell>
        </row>
        <row r="2324">
          <cell r="B2324">
            <v>36882</v>
          </cell>
          <cell r="C2324">
            <v>47</v>
          </cell>
          <cell r="D2324">
            <v>41</v>
          </cell>
          <cell r="E2324">
            <v>31</v>
          </cell>
          <cell r="F2324">
            <v>29</v>
          </cell>
          <cell r="G2324">
            <v>26</v>
          </cell>
          <cell r="H2324">
            <v>16</v>
          </cell>
          <cell r="I2324">
            <v>42</v>
          </cell>
          <cell r="J2324">
            <v>37</v>
          </cell>
          <cell r="K2324">
            <v>49</v>
          </cell>
          <cell r="L2324">
            <v>36</v>
          </cell>
          <cell r="M2324">
            <v>50</v>
          </cell>
          <cell r="N2324">
            <v>40</v>
          </cell>
          <cell r="O2324">
            <v>53</v>
          </cell>
          <cell r="P2324">
            <v>35</v>
          </cell>
          <cell r="Q2324">
            <v>44</v>
          </cell>
          <cell r="R2324">
            <v>29</v>
          </cell>
          <cell r="S2324">
            <v>26</v>
          </cell>
          <cell r="T2324">
            <v>15</v>
          </cell>
          <cell r="U2324">
            <v>7</v>
          </cell>
          <cell r="V2324">
            <v>-3</v>
          </cell>
          <cell r="W2324">
            <v>22</v>
          </cell>
          <cell r="X2324">
            <v>-4</v>
          </cell>
          <cell r="Y2324">
            <v>16</v>
          </cell>
          <cell r="Z2324">
            <v>-8</v>
          </cell>
          <cell r="AA2324">
            <v>23</v>
          </cell>
          <cell r="AB2324">
            <v>-10</v>
          </cell>
          <cell r="AC2324">
            <v>23</v>
          </cell>
          <cell r="AD2324">
            <v>0</v>
          </cell>
          <cell r="AE2324">
            <v>57</v>
          </cell>
          <cell r="AF2324">
            <v>33</v>
          </cell>
          <cell r="AG2324">
            <v>58</v>
          </cell>
          <cell r="AH2324">
            <v>41</v>
          </cell>
          <cell r="AI2324">
            <v>62</v>
          </cell>
          <cell r="AJ2324">
            <v>38</v>
          </cell>
          <cell r="AK2324">
            <v>68</v>
          </cell>
          <cell r="AL2324">
            <v>45</v>
          </cell>
          <cell r="AM2324">
            <v>62</v>
          </cell>
          <cell r="AN2324">
            <v>47</v>
          </cell>
          <cell r="AO2324">
            <v>62</v>
          </cell>
          <cell r="AP2324">
            <v>48</v>
          </cell>
          <cell r="AQ2324">
            <v>63</v>
          </cell>
          <cell r="AR2324">
            <v>24</v>
          </cell>
          <cell r="AS2324">
            <v>59</v>
          </cell>
          <cell r="AT2324">
            <v>36</v>
          </cell>
          <cell r="AU2324">
            <v>47</v>
          </cell>
          <cell r="AV2324">
            <v>31</v>
          </cell>
          <cell r="AW2324">
            <v>37</v>
          </cell>
          <cell r="AX2324">
            <v>17</v>
          </cell>
          <cell r="AY2324">
            <v>33</v>
          </cell>
          <cell r="AZ2324">
            <v>-2</v>
          </cell>
        </row>
        <row r="2325">
          <cell r="B2325">
            <v>36883</v>
          </cell>
          <cell r="C2325">
            <v>47</v>
          </cell>
          <cell r="D2325">
            <v>41</v>
          </cell>
          <cell r="E2325">
            <v>31</v>
          </cell>
          <cell r="F2325">
            <v>29</v>
          </cell>
          <cell r="G2325">
            <v>26</v>
          </cell>
          <cell r="H2325">
            <v>16</v>
          </cell>
          <cell r="I2325">
            <v>42</v>
          </cell>
          <cell r="J2325">
            <v>37</v>
          </cell>
          <cell r="K2325">
            <v>49</v>
          </cell>
          <cell r="L2325">
            <v>36</v>
          </cell>
          <cell r="M2325">
            <v>50</v>
          </cell>
          <cell r="N2325">
            <v>40</v>
          </cell>
          <cell r="O2325">
            <v>53</v>
          </cell>
          <cell r="P2325">
            <v>35</v>
          </cell>
          <cell r="Q2325">
            <v>44</v>
          </cell>
          <cell r="R2325">
            <v>29</v>
          </cell>
          <cell r="S2325">
            <v>26</v>
          </cell>
          <cell r="T2325">
            <v>15</v>
          </cell>
          <cell r="U2325">
            <v>7</v>
          </cell>
          <cell r="V2325">
            <v>-3</v>
          </cell>
          <cell r="W2325">
            <v>22</v>
          </cell>
          <cell r="X2325">
            <v>-4</v>
          </cell>
          <cell r="Y2325">
            <v>16</v>
          </cell>
          <cell r="Z2325">
            <v>-8</v>
          </cell>
          <cell r="AA2325">
            <v>23</v>
          </cell>
          <cell r="AB2325">
            <v>-10</v>
          </cell>
          <cell r="AC2325">
            <v>23</v>
          </cell>
          <cell r="AD2325">
            <v>0</v>
          </cell>
          <cell r="AE2325">
            <v>57</v>
          </cell>
          <cell r="AF2325">
            <v>33</v>
          </cell>
          <cell r="AG2325">
            <v>58</v>
          </cell>
          <cell r="AH2325">
            <v>41</v>
          </cell>
          <cell r="AI2325">
            <v>62</v>
          </cell>
          <cell r="AJ2325">
            <v>38</v>
          </cell>
          <cell r="AK2325">
            <v>68</v>
          </cell>
          <cell r="AL2325">
            <v>45</v>
          </cell>
          <cell r="AM2325">
            <v>62</v>
          </cell>
          <cell r="AN2325">
            <v>47</v>
          </cell>
          <cell r="AO2325">
            <v>62</v>
          </cell>
          <cell r="AP2325">
            <v>48</v>
          </cell>
          <cell r="AQ2325">
            <v>63</v>
          </cell>
          <cell r="AR2325">
            <v>24</v>
          </cell>
          <cell r="AS2325">
            <v>59</v>
          </cell>
          <cell r="AT2325">
            <v>36</v>
          </cell>
          <cell r="AU2325">
            <v>47</v>
          </cell>
          <cell r="AV2325">
            <v>31</v>
          </cell>
          <cell r="AW2325">
            <v>37</v>
          </cell>
          <cell r="AX2325">
            <v>17</v>
          </cell>
          <cell r="AY2325">
            <v>33</v>
          </cell>
          <cell r="AZ2325">
            <v>-2</v>
          </cell>
        </row>
        <row r="2326">
          <cell r="B2326">
            <v>36884</v>
          </cell>
          <cell r="C2326">
            <v>46</v>
          </cell>
          <cell r="D2326">
            <v>41</v>
          </cell>
          <cell r="E2326">
            <v>28</v>
          </cell>
          <cell r="F2326">
            <v>21</v>
          </cell>
          <cell r="G2326">
            <v>32</v>
          </cell>
          <cell r="H2326">
            <v>31</v>
          </cell>
          <cell r="I2326">
            <v>49</v>
          </cell>
          <cell r="J2326">
            <v>37</v>
          </cell>
          <cell r="K2326">
            <v>51</v>
          </cell>
          <cell r="L2326">
            <v>40</v>
          </cell>
          <cell r="M2326">
            <v>49</v>
          </cell>
          <cell r="N2326">
            <v>33</v>
          </cell>
          <cell r="O2326">
            <v>44</v>
          </cell>
          <cell r="P2326">
            <v>34</v>
          </cell>
          <cell r="Q2326">
            <v>39</v>
          </cell>
          <cell r="R2326">
            <v>35</v>
          </cell>
          <cell r="S2326">
            <v>35</v>
          </cell>
          <cell r="T2326">
            <v>29</v>
          </cell>
          <cell r="U2326">
            <v>31</v>
          </cell>
          <cell r="V2326">
            <v>13</v>
          </cell>
          <cell r="W2326">
            <v>20</v>
          </cell>
          <cell r="X2326">
            <v>-3</v>
          </cell>
          <cell r="Y2326">
            <v>16</v>
          </cell>
          <cell r="Z2326">
            <v>-8</v>
          </cell>
          <cell r="AA2326">
            <v>29</v>
          </cell>
          <cell r="AB2326">
            <v>10</v>
          </cell>
          <cell r="AC2326">
            <v>38</v>
          </cell>
          <cell r="AD2326">
            <v>15</v>
          </cell>
          <cell r="AE2326">
            <v>57</v>
          </cell>
          <cell r="AF2326">
            <v>33</v>
          </cell>
          <cell r="AG2326">
            <v>57</v>
          </cell>
          <cell r="AH2326">
            <v>49</v>
          </cell>
          <cell r="AI2326">
            <v>58</v>
          </cell>
          <cell r="AJ2326">
            <v>44</v>
          </cell>
          <cell r="AK2326">
            <v>68</v>
          </cell>
          <cell r="AL2326">
            <v>45</v>
          </cell>
          <cell r="AM2326">
            <v>62</v>
          </cell>
          <cell r="AN2326">
            <v>47</v>
          </cell>
          <cell r="AO2326">
            <v>60</v>
          </cell>
          <cell r="AP2326">
            <v>47</v>
          </cell>
          <cell r="AQ2326">
            <v>46</v>
          </cell>
          <cell r="AR2326">
            <v>24</v>
          </cell>
          <cell r="AS2326">
            <v>58</v>
          </cell>
          <cell r="AT2326">
            <v>36</v>
          </cell>
          <cell r="AU2326">
            <v>35</v>
          </cell>
          <cell r="AV2326">
            <v>31</v>
          </cell>
          <cell r="AW2326">
            <v>39</v>
          </cell>
          <cell r="AX2326">
            <v>19</v>
          </cell>
          <cell r="AY2326">
            <v>37</v>
          </cell>
          <cell r="AZ2326">
            <v>20</v>
          </cell>
        </row>
        <row r="2327">
          <cell r="B2327">
            <v>36885</v>
          </cell>
          <cell r="C2327">
            <v>46</v>
          </cell>
          <cell r="D2327">
            <v>41</v>
          </cell>
          <cell r="E2327">
            <v>28</v>
          </cell>
          <cell r="F2327">
            <v>21</v>
          </cell>
          <cell r="G2327">
            <v>32</v>
          </cell>
          <cell r="H2327">
            <v>31</v>
          </cell>
          <cell r="I2327">
            <v>49</v>
          </cell>
          <cell r="J2327">
            <v>36</v>
          </cell>
          <cell r="K2327">
            <v>51</v>
          </cell>
          <cell r="L2327">
            <v>40</v>
          </cell>
          <cell r="M2327">
            <v>49</v>
          </cell>
          <cell r="N2327">
            <v>33</v>
          </cell>
          <cell r="O2327">
            <v>44</v>
          </cell>
          <cell r="P2327">
            <v>34</v>
          </cell>
          <cell r="Q2327">
            <v>39</v>
          </cell>
          <cell r="R2327">
            <v>35</v>
          </cell>
          <cell r="S2327">
            <v>35</v>
          </cell>
          <cell r="T2327">
            <v>29</v>
          </cell>
          <cell r="U2327">
            <v>31</v>
          </cell>
          <cell r="V2327">
            <v>13</v>
          </cell>
          <cell r="W2327">
            <v>20</v>
          </cell>
          <cell r="X2327">
            <v>-3</v>
          </cell>
          <cell r="Y2327">
            <v>16</v>
          </cell>
          <cell r="Z2327">
            <v>2</v>
          </cell>
          <cell r="AA2327">
            <v>29</v>
          </cell>
          <cell r="AB2327">
            <v>10</v>
          </cell>
          <cell r="AC2327">
            <v>38</v>
          </cell>
          <cell r="AD2327">
            <v>15</v>
          </cell>
          <cell r="AE2327">
            <v>57</v>
          </cell>
          <cell r="AF2327">
            <v>41</v>
          </cell>
          <cell r="AG2327">
            <v>57</v>
          </cell>
          <cell r="AH2327">
            <v>49</v>
          </cell>
          <cell r="AI2327">
            <v>58</v>
          </cell>
          <cell r="AJ2327">
            <v>44</v>
          </cell>
          <cell r="AK2327">
            <v>68</v>
          </cell>
          <cell r="AL2327">
            <v>45</v>
          </cell>
          <cell r="AM2327">
            <v>64</v>
          </cell>
          <cell r="AN2327">
            <v>45</v>
          </cell>
          <cell r="AO2327">
            <v>60</v>
          </cell>
          <cell r="AP2327">
            <v>47</v>
          </cell>
          <cell r="AQ2327">
            <v>46</v>
          </cell>
          <cell r="AR2327">
            <v>28</v>
          </cell>
          <cell r="AS2327">
            <v>58</v>
          </cell>
          <cell r="AT2327">
            <v>37</v>
          </cell>
          <cell r="AU2327">
            <v>35</v>
          </cell>
          <cell r="AV2327">
            <v>28</v>
          </cell>
          <cell r="AW2327">
            <v>39</v>
          </cell>
          <cell r="AX2327">
            <v>19</v>
          </cell>
          <cell r="AY2327">
            <v>37</v>
          </cell>
          <cell r="AZ2327">
            <v>20</v>
          </cell>
        </row>
        <row r="2328">
          <cell r="B2328">
            <v>36886</v>
          </cell>
          <cell r="C2328">
            <v>52</v>
          </cell>
          <cell r="D2328">
            <v>43</v>
          </cell>
          <cell r="E2328">
            <v>31</v>
          </cell>
          <cell r="F2328">
            <v>28</v>
          </cell>
          <cell r="G2328">
            <v>37</v>
          </cell>
          <cell r="H2328">
            <v>26</v>
          </cell>
          <cell r="I2328">
            <v>44</v>
          </cell>
          <cell r="J2328">
            <v>38</v>
          </cell>
          <cell r="K2328">
            <v>47</v>
          </cell>
          <cell r="L2328">
            <v>35</v>
          </cell>
          <cell r="M2328">
            <v>43</v>
          </cell>
          <cell r="N2328">
            <v>32</v>
          </cell>
          <cell r="O2328">
            <v>51</v>
          </cell>
          <cell r="P2328">
            <v>28</v>
          </cell>
          <cell r="Q2328">
            <v>34</v>
          </cell>
          <cell r="R2328">
            <v>22</v>
          </cell>
          <cell r="S2328">
            <v>23</v>
          </cell>
          <cell r="T2328">
            <v>20</v>
          </cell>
          <cell r="U2328">
            <v>31</v>
          </cell>
          <cell r="V2328">
            <v>17</v>
          </cell>
          <cell r="W2328">
            <v>44</v>
          </cell>
          <cell r="X2328">
            <v>27</v>
          </cell>
          <cell r="Y2328">
            <v>35</v>
          </cell>
          <cell r="Z2328">
            <v>17</v>
          </cell>
          <cell r="AA2328">
            <v>25</v>
          </cell>
          <cell r="AB2328">
            <v>9</v>
          </cell>
          <cell r="AC2328">
            <v>35</v>
          </cell>
          <cell r="AD2328">
            <v>6</v>
          </cell>
          <cell r="AE2328">
            <v>57</v>
          </cell>
          <cell r="AF2328">
            <v>31</v>
          </cell>
          <cell r="AG2328">
            <v>56</v>
          </cell>
          <cell r="AH2328">
            <v>45</v>
          </cell>
          <cell r="AI2328">
            <v>63</v>
          </cell>
          <cell r="AJ2328">
            <v>36</v>
          </cell>
          <cell r="AK2328">
            <v>68</v>
          </cell>
          <cell r="AL2328">
            <v>45</v>
          </cell>
          <cell r="AM2328">
            <v>71</v>
          </cell>
          <cell r="AN2328">
            <v>44</v>
          </cell>
          <cell r="AO2328">
            <v>69</v>
          </cell>
          <cell r="AP2328">
            <v>45</v>
          </cell>
          <cell r="AQ2328">
            <v>46</v>
          </cell>
          <cell r="AR2328">
            <v>19</v>
          </cell>
          <cell r="AS2328">
            <v>59</v>
          </cell>
          <cell r="AT2328">
            <v>40</v>
          </cell>
          <cell r="AU2328">
            <v>31</v>
          </cell>
          <cell r="AV2328">
            <v>14</v>
          </cell>
          <cell r="AW2328">
            <v>37</v>
          </cell>
          <cell r="AX2328">
            <v>21</v>
          </cell>
          <cell r="AY2328">
            <v>39</v>
          </cell>
          <cell r="AZ2328">
            <v>15</v>
          </cell>
        </row>
        <row r="2329">
          <cell r="B2329">
            <v>36887</v>
          </cell>
          <cell r="C2329">
            <v>49</v>
          </cell>
          <cell r="D2329">
            <v>40</v>
          </cell>
          <cell r="E2329">
            <v>29</v>
          </cell>
          <cell r="F2329">
            <v>27</v>
          </cell>
          <cell r="G2329">
            <v>33</v>
          </cell>
          <cell r="H2329">
            <v>32</v>
          </cell>
          <cell r="I2329">
            <v>49</v>
          </cell>
          <cell r="J2329">
            <v>37</v>
          </cell>
          <cell r="K2329">
            <v>51</v>
          </cell>
          <cell r="L2329">
            <v>36</v>
          </cell>
          <cell r="M2329">
            <v>45</v>
          </cell>
          <cell r="N2329">
            <v>34</v>
          </cell>
          <cell r="O2329">
            <v>48</v>
          </cell>
          <cell r="P2329">
            <v>31</v>
          </cell>
          <cell r="Q2329">
            <v>30</v>
          </cell>
          <cell r="R2329">
            <v>20</v>
          </cell>
          <cell r="S2329">
            <v>26</v>
          </cell>
          <cell r="T2329">
            <v>16</v>
          </cell>
          <cell r="U2329">
            <v>48</v>
          </cell>
          <cell r="V2329">
            <v>23</v>
          </cell>
          <cell r="W2329">
            <v>50</v>
          </cell>
          <cell r="X2329">
            <v>25</v>
          </cell>
          <cell r="Y2329">
            <v>44</v>
          </cell>
          <cell r="Z2329">
            <v>31</v>
          </cell>
          <cell r="AA2329">
            <v>34</v>
          </cell>
          <cell r="AB2329">
            <v>20</v>
          </cell>
          <cell r="AC2329">
            <v>46</v>
          </cell>
          <cell r="AD2329">
            <v>25</v>
          </cell>
          <cell r="AE2329">
            <v>58</v>
          </cell>
          <cell r="AF2329">
            <v>33</v>
          </cell>
          <cell r="AG2329">
            <v>57</v>
          </cell>
          <cell r="AH2329">
            <v>43</v>
          </cell>
          <cell r="AI2329">
            <v>62</v>
          </cell>
          <cell r="AJ2329">
            <v>37</v>
          </cell>
          <cell r="AK2329">
            <v>68</v>
          </cell>
          <cell r="AL2329">
            <v>45</v>
          </cell>
          <cell r="AM2329">
            <v>74</v>
          </cell>
          <cell r="AN2329">
            <v>43</v>
          </cell>
          <cell r="AO2329">
            <v>73</v>
          </cell>
          <cell r="AP2329">
            <v>45</v>
          </cell>
          <cell r="AQ2329">
            <v>43</v>
          </cell>
          <cell r="AR2329">
            <v>21</v>
          </cell>
          <cell r="AS2329">
            <v>59</v>
          </cell>
          <cell r="AT2329">
            <v>34</v>
          </cell>
          <cell r="AU2329">
            <v>36</v>
          </cell>
          <cell r="AV2329">
            <v>14</v>
          </cell>
          <cell r="AW2329">
            <v>39</v>
          </cell>
          <cell r="AX2329">
            <v>19</v>
          </cell>
          <cell r="AY2329">
            <v>54</v>
          </cell>
          <cell r="AZ2329">
            <v>23</v>
          </cell>
        </row>
        <row r="2330">
          <cell r="B2330">
            <v>36888</v>
          </cell>
          <cell r="C2330">
            <v>46</v>
          </cell>
          <cell r="D2330">
            <v>36</v>
          </cell>
          <cell r="E2330">
            <v>29</v>
          </cell>
          <cell r="F2330">
            <v>25</v>
          </cell>
          <cell r="G2330">
            <v>31</v>
          </cell>
          <cell r="H2330">
            <v>26</v>
          </cell>
          <cell r="I2330">
            <v>48</v>
          </cell>
          <cell r="J2330">
            <v>38</v>
          </cell>
          <cell r="K2330">
            <v>48</v>
          </cell>
          <cell r="L2330">
            <v>42</v>
          </cell>
          <cell r="M2330">
            <v>42</v>
          </cell>
          <cell r="N2330">
            <v>37</v>
          </cell>
          <cell r="O2330">
            <v>45</v>
          </cell>
          <cell r="P2330">
            <v>25</v>
          </cell>
          <cell r="Q2330">
            <v>29</v>
          </cell>
          <cell r="R2330">
            <v>20</v>
          </cell>
          <cell r="S2330">
            <v>24</v>
          </cell>
          <cell r="T2330">
            <v>8</v>
          </cell>
          <cell r="U2330">
            <v>32</v>
          </cell>
          <cell r="V2330">
            <v>27</v>
          </cell>
          <cell r="W2330">
            <v>34</v>
          </cell>
          <cell r="X2330">
            <v>19</v>
          </cell>
          <cell r="Y2330">
            <v>38</v>
          </cell>
          <cell r="Z2330">
            <v>29</v>
          </cell>
          <cell r="AA2330">
            <v>30</v>
          </cell>
          <cell r="AB2330">
            <v>17</v>
          </cell>
          <cell r="AC2330">
            <v>39</v>
          </cell>
          <cell r="AD2330">
            <v>17</v>
          </cell>
          <cell r="AE2330">
            <v>55</v>
          </cell>
          <cell r="AF2330">
            <v>30</v>
          </cell>
          <cell r="AG2330">
            <v>59</v>
          </cell>
          <cell r="AH2330">
            <v>41</v>
          </cell>
          <cell r="AI2330">
            <v>64</v>
          </cell>
          <cell r="AJ2330">
            <v>37</v>
          </cell>
          <cell r="AK2330">
            <v>68</v>
          </cell>
          <cell r="AL2330">
            <v>45</v>
          </cell>
          <cell r="AM2330">
            <v>73</v>
          </cell>
          <cell r="AN2330">
            <v>47</v>
          </cell>
          <cell r="AO2330">
            <v>68</v>
          </cell>
          <cell r="AP2330">
            <v>46</v>
          </cell>
          <cell r="AQ2330">
            <v>48</v>
          </cell>
          <cell r="AR2330">
            <v>19</v>
          </cell>
          <cell r="AS2330">
            <v>62</v>
          </cell>
          <cell r="AT2330">
            <v>36</v>
          </cell>
          <cell r="AU2330">
            <v>31</v>
          </cell>
          <cell r="AV2330">
            <v>16</v>
          </cell>
          <cell r="AW2330">
            <v>43</v>
          </cell>
          <cell r="AX2330">
            <v>18</v>
          </cell>
          <cell r="AY2330">
            <v>43</v>
          </cell>
          <cell r="AZ2330">
            <v>20</v>
          </cell>
        </row>
        <row r="2331">
          <cell r="B2331">
            <v>36889</v>
          </cell>
          <cell r="C2331">
            <v>46</v>
          </cell>
          <cell r="D2331">
            <v>35</v>
          </cell>
          <cell r="E2331">
            <v>32</v>
          </cell>
          <cell r="F2331">
            <v>22</v>
          </cell>
          <cell r="G2331">
            <v>29</v>
          </cell>
          <cell r="H2331">
            <v>21</v>
          </cell>
          <cell r="I2331">
            <v>46</v>
          </cell>
          <cell r="J2331">
            <v>36</v>
          </cell>
          <cell r="K2331">
            <v>40</v>
          </cell>
          <cell r="L2331">
            <v>29</v>
          </cell>
          <cell r="M2331">
            <v>45</v>
          </cell>
          <cell r="N2331">
            <v>36</v>
          </cell>
          <cell r="O2331">
            <v>44</v>
          </cell>
          <cell r="P2331">
            <v>26</v>
          </cell>
          <cell r="Q2331">
            <v>30</v>
          </cell>
          <cell r="R2331">
            <v>21</v>
          </cell>
          <cell r="S2331">
            <v>25</v>
          </cell>
          <cell r="T2331">
            <v>8</v>
          </cell>
          <cell r="U2331">
            <v>21</v>
          </cell>
          <cell r="V2331">
            <v>10</v>
          </cell>
          <cell r="W2331">
            <v>37</v>
          </cell>
          <cell r="X2331">
            <v>16</v>
          </cell>
          <cell r="Y2331">
            <v>31</v>
          </cell>
          <cell r="Z2331">
            <v>15</v>
          </cell>
          <cell r="AA2331">
            <v>25</v>
          </cell>
          <cell r="AB2331">
            <v>5</v>
          </cell>
          <cell r="AC2331">
            <v>30</v>
          </cell>
          <cell r="AD2331">
            <v>17</v>
          </cell>
          <cell r="AE2331">
            <v>56</v>
          </cell>
          <cell r="AF2331">
            <v>31</v>
          </cell>
          <cell r="AG2331">
            <v>57</v>
          </cell>
          <cell r="AH2331">
            <v>41</v>
          </cell>
          <cell r="AI2331">
            <v>59</v>
          </cell>
          <cell r="AJ2331">
            <v>38</v>
          </cell>
          <cell r="AK2331">
            <v>60</v>
          </cell>
          <cell r="AL2331">
            <v>33</v>
          </cell>
          <cell r="AM2331">
            <v>72</v>
          </cell>
          <cell r="AN2331">
            <v>45</v>
          </cell>
          <cell r="AO2331">
            <v>72</v>
          </cell>
          <cell r="AP2331">
            <v>45</v>
          </cell>
          <cell r="AQ2331">
            <v>49</v>
          </cell>
          <cell r="AR2331">
            <v>20</v>
          </cell>
          <cell r="AS2331">
            <v>63</v>
          </cell>
          <cell r="AT2331">
            <v>38</v>
          </cell>
          <cell r="AU2331">
            <v>28</v>
          </cell>
          <cell r="AV2331">
            <v>11</v>
          </cell>
          <cell r="AW2331">
            <v>41</v>
          </cell>
          <cell r="AX2331">
            <v>16</v>
          </cell>
          <cell r="AY2331">
            <v>36</v>
          </cell>
          <cell r="AZ2331">
            <v>13</v>
          </cell>
        </row>
        <row r="2332">
          <cell r="B2332">
            <v>36890</v>
          </cell>
          <cell r="C2332">
            <v>52</v>
          </cell>
          <cell r="D2332">
            <v>41</v>
          </cell>
          <cell r="E2332">
            <v>32</v>
          </cell>
          <cell r="F2332">
            <v>34</v>
          </cell>
          <cell r="G2332">
            <v>28</v>
          </cell>
          <cell r="H2332">
            <v>29</v>
          </cell>
          <cell r="I2332">
            <v>48</v>
          </cell>
          <cell r="J2332">
            <v>38</v>
          </cell>
          <cell r="K2332">
            <v>42</v>
          </cell>
          <cell r="L2332">
            <v>47</v>
          </cell>
          <cell r="M2332">
            <v>40</v>
          </cell>
          <cell r="N2332">
            <v>53</v>
          </cell>
          <cell r="O2332">
            <v>28</v>
          </cell>
          <cell r="P2332">
            <v>37</v>
          </cell>
          <cell r="Q2332">
            <v>29</v>
          </cell>
          <cell r="R2332">
            <v>19</v>
          </cell>
          <cell r="S2332">
            <v>10</v>
          </cell>
          <cell r="T2332">
            <v>28</v>
          </cell>
          <cell r="U2332">
            <v>11</v>
          </cell>
          <cell r="V2332">
            <v>26</v>
          </cell>
          <cell r="W2332">
            <v>18</v>
          </cell>
          <cell r="X2332">
            <v>32</v>
          </cell>
          <cell r="Y2332">
            <v>24</v>
          </cell>
          <cell r="Z2332">
            <v>19</v>
          </cell>
          <cell r="AA2332">
            <v>13</v>
          </cell>
          <cell r="AB2332">
            <v>33</v>
          </cell>
          <cell r="AC2332">
            <v>30</v>
          </cell>
          <cell r="AD2332">
            <v>17</v>
          </cell>
          <cell r="AE2332">
            <v>62</v>
          </cell>
          <cell r="AF2332">
            <v>28</v>
          </cell>
          <cell r="AG2332">
            <v>58</v>
          </cell>
          <cell r="AH2332">
            <v>40</v>
          </cell>
          <cell r="AI2332">
            <v>58</v>
          </cell>
          <cell r="AJ2332">
            <v>34</v>
          </cell>
          <cell r="AK2332">
            <v>58</v>
          </cell>
          <cell r="AL2332">
            <v>32</v>
          </cell>
          <cell r="AM2332">
            <v>68</v>
          </cell>
          <cell r="AN2332">
            <v>45</v>
          </cell>
          <cell r="AO2332">
            <v>69</v>
          </cell>
          <cell r="AP2332">
            <v>47</v>
          </cell>
          <cell r="AQ2332">
            <v>20</v>
          </cell>
          <cell r="AR2332">
            <v>51</v>
          </cell>
          <cell r="AS2332">
            <v>59</v>
          </cell>
          <cell r="AT2332">
            <v>37</v>
          </cell>
          <cell r="AU2332">
            <v>28</v>
          </cell>
          <cell r="AV2332">
            <v>19</v>
          </cell>
          <cell r="AW2332">
            <v>22</v>
          </cell>
          <cell r="AX2332">
            <v>43</v>
          </cell>
          <cell r="AY2332">
            <v>39</v>
          </cell>
          <cell r="AZ2332">
            <v>14</v>
          </cell>
        </row>
        <row r="2333">
          <cell r="B2333">
            <v>36891</v>
          </cell>
          <cell r="C2333">
            <v>48</v>
          </cell>
          <cell r="D2333">
            <v>40</v>
          </cell>
          <cell r="E2333">
            <v>31</v>
          </cell>
          <cell r="F2333">
            <v>36</v>
          </cell>
          <cell r="G2333">
            <v>28</v>
          </cell>
          <cell r="H2333">
            <v>34</v>
          </cell>
          <cell r="I2333">
            <v>45</v>
          </cell>
          <cell r="J2333">
            <v>39</v>
          </cell>
          <cell r="K2333">
            <v>42</v>
          </cell>
          <cell r="L2333">
            <v>56</v>
          </cell>
          <cell r="M2333">
            <v>38</v>
          </cell>
          <cell r="N2333">
            <v>56</v>
          </cell>
          <cell r="O2333">
            <v>31</v>
          </cell>
          <cell r="P2333">
            <v>52</v>
          </cell>
          <cell r="Q2333">
            <v>31</v>
          </cell>
          <cell r="R2333">
            <v>25</v>
          </cell>
          <cell r="S2333">
            <v>6</v>
          </cell>
          <cell r="T2333">
            <v>22</v>
          </cell>
          <cell r="U2333">
            <v>14</v>
          </cell>
          <cell r="V2333">
            <v>24</v>
          </cell>
          <cell r="W2333">
            <v>32</v>
          </cell>
          <cell r="X2333">
            <v>43</v>
          </cell>
          <cell r="Y2333">
            <v>32</v>
          </cell>
          <cell r="Z2333">
            <v>21</v>
          </cell>
          <cell r="AA2333">
            <v>18</v>
          </cell>
          <cell r="AB2333">
            <v>33</v>
          </cell>
          <cell r="AC2333">
            <v>31</v>
          </cell>
          <cell r="AD2333">
            <v>4</v>
          </cell>
          <cell r="AE2333">
            <v>54</v>
          </cell>
          <cell r="AF2333">
            <v>31</v>
          </cell>
          <cell r="AG2333">
            <v>53</v>
          </cell>
          <cell r="AH2333">
            <v>45</v>
          </cell>
          <cell r="AI2333">
            <v>56</v>
          </cell>
          <cell r="AJ2333">
            <v>40</v>
          </cell>
          <cell r="AK2333">
            <v>56</v>
          </cell>
          <cell r="AL2333">
            <v>31</v>
          </cell>
          <cell r="AM2333">
            <v>64</v>
          </cell>
          <cell r="AN2333">
            <v>45</v>
          </cell>
          <cell r="AO2333">
            <v>67</v>
          </cell>
          <cell r="AP2333">
            <v>44</v>
          </cell>
          <cell r="AQ2333">
            <v>19</v>
          </cell>
          <cell r="AR2333">
            <v>49</v>
          </cell>
          <cell r="AS2333">
            <v>61</v>
          </cell>
          <cell r="AT2333">
            <v>35</v>
          </cell>
          <cell r="AU2333">
            <v>26</v>
          </cell>
          <cell r="AV2333">
            <v>20</v>
          </cell>
          <cell r="AW2333">
            <v>20</v>
          </cell>
          <cell r="AX2333">
            <v>45</v>
          </cell>
          <cell r="AY2333">
            <v>33</v>
          </cell>
          <cell r="AZ2333">
            <v>18</v>
          </cell>
        </row>
        <row r="2334">
          <cell r="B2334">
            <v>36892</v>
          </cell>
          <cell r="C2334">
            <v>50</v>
          </cell>
          <cell r="D2334">
            <v>34</v>
          </cell>
          <cell r="E2334">
            <v>33</v>
          </cell>
          <cell r="F2334">
            <v>31</v>
          </cell>
          <cell r="G2334">
            <v>31</v>
          </cell>
          <cell r="H2334">
            <v>28</v>
          </cell>
          <cell r="I2334">
            <v>44</v>
          </cell>
          <cell r="J2334">
            <v>36</v>
          </cell>
          <cell r="K2334">
            <v>45</v>
          </cell>
          <cell r="L2334">
            <v>42</v>
          </cell>
          <cell r="M2334">
            <v>43</v>
          </cell>
          <cell r="N2334">
            <v>38</v>
          </cell>
          <cell r="O2334">
            <v>53</v>
          </cell>
          <cell r="P2334">
            <v>31</v>
          </cell>
          <cell r="Q2334">
            <v>28</v>
          </cell>
          <cell r="R2334">
            <v>27</v>
          </cell>
          <cell r="S2334">
            <v>23</v>
          </cell>
          <cell r="T2334">
            <v>6</v>
          </cell>
          <cell r="U2334">
            <v>40</v>
          </cell>
          <cell r="V2334">
            <v>14</v>
          </cell>
          <cell r="W2334">
            <v>46</v>
          </cell>
          <cell r="X2334">
            <v>24</v>
          </cell>
          <cell r="Y2334">
            <v>40</v>
          </cell>
          <cell r="Z2334">
            <v>26</v>
          </cell>
          <cell r="AA2334">
            <v>33</v>
          </cell>
          <cell r="AB2334">
            <v>18</v>
          </cell>
          <cell r="AC2334">
            <v>34</v>
          </cell>
          <cell r="AD2334">
            <v>6</v>
          </cell>
          <cell r="AE2334">
            <v>59</v>
          </cell>
          <cell r="AF2334">
            <v>32</v>
          </cell>
          <cell r="AG2334">
            <v>58</v>
          </cell>
          <cell r="AH2334">
            <v>41</v>
          </cell>
          <cell r="AI2334">
            <v>63</v>
          </cell>
          <cell r="AJ2334">
            <v>38</v>
          </cell>
          <cell r="AK2334">
            <v>59</v>
          </cell>
          <cell r="AL2334">
            <v>33</v>
          </cell>
          <cell r="AM2334">
            <v>76</v>
          </cell>
          <cell r="AN2334">
            <v>51</v>
          </cell>
          <cell r="AO2334">
            <v>67</v>
          </cell>
          <cell r="AP2334">
            <v>52</v>
          </cell>
          <cell r="AQ2334">
            <v>49</v>
          </cell>
          <cell r="AR2334">
            <v>19</v>
          </cell>
          <cell r="AS2334">
            <v>62</v>
          </cell>
          <cell r="AT2334">
            <v>40</v>
          </cell>
          <cell r="AU2334">
            <v>25</v>
          </cell>
          <cell r="AV2334">
            <v>19</v>
          </cell>
          <cell r="AW2334">
            <v>44</v>
          </cell>
          <cell r="AX2334">
            <v>20</v>
          </cell>
          <cell r="AY2334">
            <v>35</v>
          </cell>
          <cell r="AZ2334">
            <v>13</v>
          </cell>
        </row>
        <row r="2335">
          <cell r="B2335">
            <v>36893</v>
          </cell>
          <cell r="C2335">
            <v>55</v>
          </cell>
          <cell r="D2335">
            <v>39</v>
          </cell>
          <cell r="E2335">
            <v>35</v>
          </cell>
          <cell r="F2335">
            <v>31</v>
          </cell>
          <cell r="G2335">
            <v>32</v>
          </cell>
          <cell r="H2335">
            <v>30</v>
          </cell>
          <cell r="I2335">
            <v>49</v>
          </cell>
          <cell r="J2335">
            <v>39</v>
          </cell>
          <cell r="K2335">
            <v>49</v>
          </cell>
          <cell r="L2335">
            <v>37</v>
          </cell>
          <cell r="M2335">
            <v>45</v>
          </cell>
          <cell r="N2335">
            <v>39</v>
          </cell>
          <cell r="O2335">
            <v>62</v>
          </cell>
          <cell r="P2335">
            <v>34</v>
          </cell>
          <cell r="Q2335">
            <v>33</v>
          </cell>
          <cell r="R2335">
            <v>23</v>
          </cell>
          <cell r="S2335">
            <v>22</v>
          </cell>
          <cell r="T2335">
            <v>19</v>
          </cell>
          <cell r="U2335">
            <v>25</v>
          </cell>
          <cell r="V2335">
            <v>7</v>
          </cell>
          <cell r="W2335">
            <v>48</v>
          </cell>
          <cell r="X2335">
            <v>27</v>
          </cell>
          <cell r="Y2335">
            <v>36</v>
          </cell>
          <cell r="Z2335">
            <v>22</v>
          </cell>
          <cell r="AA2335">
            <v>30</v>
          </cell>
          <cell r="AB2335">
            <v>17</v>
          </cell>
          <cell r="AC2335">
            <v>36</v>
          </cell>
          <cell r="AD2335">
            <v>17</v>
          </cell>
          <cell r="AE2335">
            <v>54</v>
          </cell>
          <cell r="AF2335">
            <v>32</v>
          </cell>
          <cell r="AG2335">
            <v>60</v>
          </cell>
          <cell r="AH2335">
            <v>41</v>
          </cell>
          <cell r="AI2335">
            <v>65</v>
          </cell>
          <cell r="AJ2335">
            <v>36</v>
          </cell>
          <cell r="AK2335">
            <v>61</v>
          </cell>
          <cell r="AL2335">
            <v>33</v>
          </cell>
          <cell r="AM2335">
            <v>80</v>
          </cell>
          <cell r="AN2335">
            <v>45</v>
          </cell>
          <cell r="AO2335">
            <v>74</v>
          </cell>
          <cell r="AP2335">
            <v>45</v>
          </cell>
          <cell r="AQ2335">
            <v>52</v>
          </cell>
          <cell r="AR2335">
            <v>19</v>
          </cell>
          <cell r="AS2335">
            <v>64</v>
          </cell>
          <cell r="AT2335">
            <v>38</v>
          </cell>
          <cell r="AU2335">
            <v>28</v>
          </cell>
          <cell r="AV2335">
            <v>24</v>
          </cell>
          <cell r="AW2335">
            <v>45</v>
          </cell>
          <cell r="AX2335">
            <v>20</v>
          </cell>
          <cell r="AY2335">
            <v>40</v>
          </cell>
          <cell r="AZ2335">
            <v>17</v>
          </cell>
        </row>
        <row r="2336">
          <cell r="B2336">
            <v>36894</v>
          </cell>
          <cell r="C2336">
            <v>49</v>
          </cell>
          <cell r="D2336">
            <v>41</v>
          </cell>
          <cell r="E2336">
            <v>34</v>
          </cell>
          <cell r="F2336">
            <v>32</v>
          </cell>
          <cell r="G2336">
            <v>30</v>
          </cell>
          <cell r="H2336">
            <v>18</v>
          </cell>
          <cell r="I2336">
            <v>43</v>
          </cell>
          <cell r="J2336">
            <v>35</v>
          </cell>
          <cell r="K2336">
            <v>43</v>
          </cell>
          <cell r="L2336">
            <v>29</v>
          </cell>
          <cell r="M2336">
            <v>47</v>
          </cell>
          <cell r="N2336">
            <v>32</v>
          </cell>
          <cell r="O2336">
            <v>47</v>
          </cell>
          <cell r="P2336">
            <v>31</v>
          </cell>
          <cell r="Q2336">
            <v>36</v>
          </cell>
          <cell r="R2336">
            <v>18</v>
          </cell>
          <cell r="S2336">
            <v>31</v>
          </cell>
          <cell r="T2336">
            <v>10</v>
          </cell>
          <cell r="U2336">
            <v>34</v>
          </cell>
          <cell r="V2336">
            <v>19</v>
          </cell>
          <cell r="W2336">
            <v>57</v>
          </cell>
          <cell r="X2336">
            <v>40</v>
          </cell>
          <cell r="Y2336">
            <v>45</v>
          </cell>
          <cell r="Z2336">
            <v>30</v>
          </cell>
          <cell r="AA2336">
            <v>38</v>
          </cell>
          <cell r="AB2336">
            <v>27</v>
          </cell>
          <cell r="AC2336">
            <v>44</v>
          </cell>
          <cell r="AD2336">
            <v>30</v>
          </cell>
          <cell r="AE2336">
            <v>61</v>
          </cell>
          <cell r="AF2336">
            <v>32</v>
          </cell>
          <cell r="AG2336">
            <v>57</v>
          </cell>
          <cell r="AH2336">
            <v>41</v>
          </cell>
          <cell r="AI2336">
            <v>64</v>
          </cell>
          <cell r="AJ2336">
            <v>37</v>
          </cell>
          <cell r="AK2336">
            <v>62</v>
          </cell>
          <cell r="AL2336">
            <v>33</v>
          </cell>
          <cell r="AM2336">
            <v>82</v>
          </cell>
          <cell r="AN2336">
            <v>48</v>
          </cell>
          <cell r="AO2336">
            <v>74</v>
          </cell>
          <cell r="AP2336">
            <v>49</v>
          </cell>
          <cell r="AQ2336">
            <v>52</v>
          </cell>
          <cell r="AR2336">
            <v>20</v>
          </cell>
          <cell r="AS2336">
            <v>64</v>
          </cell>
          <cell r="AT2336">
            <v>35</v>
          </cell>
          <cell r="AU2336">
            <v>26</v>
          </cell>
          <cell r="AV2336">
            <v>22</v>
          </cell>
          <cell r="AW2336">
            <v>44</v>
          </cell>
          <cell r="AX2336">
            <v>20</v>
          </cell>
          <cell r="AY2336">
            <v>54</v>
          </cell>
          <cell r="AZ2336">
            <v>22</v>
          </cell>
        </row>
        <row r="2337">
          <cell r="B2337">
            <v>36895</v>
          </cell>
          <cell r="C2337">
            <v>55</v>
          </cell>
          <cell r="D2337">
            <v>43</v>
          </cell>
          <cell r="E2337">
            <v>36</v>
          </cell>
          <cell r="F2337">
            <v>28</v>
          </cell>
          <cell r="G2337">
            <v>34</v>
          </cell>
          <cell r="H2337">
            <v>29</v>
          </cell>
          <cell r="I2337">
            <v>52</v>
          </cell>
          <cell r="J2337">
            <v>39</v>
          </cell>
          <cell r="K2337">
            <v>57</v>
          </cell>
          <cell r="L2337">
            <v>37</v>
          </cell>
          <cell r="M2337">
            <v>63</v>
          </cell>
          <cell r="N2337">
            <v>38</v>
          </cell>
          <cell r="O2337">
            <v>57</v>
          </cell>
          <cell r="P2337">
            <v>32</v>
          </cell>
          <cell r="Q2337">
            <v>37</v>
          </cell>
          <cell r="R2337">
            <v>21</v>
          </cell>
          <cell r="S2337">
            <v>31</v>
          </cell>
          <cell r="T2337">
            <v>6</v>
          </cell>
          <cell r="U2337">
            <v>47</v>
          </cell>
          <cell r="V2337">
            <v>16</v>
          </cell>
          <cell r="W2337">
            <v>49</v>
          </cell>
          <cell r="X2337">
            <v>40</v>
          </cell>
          <cell r="Y2337">
            <v>52</v>
          </cell>
          <cell r="Z2337">
            <v>36</v>
          </cell>
          <cell r="AA2337">
            <v>43</v>
          </cell>
          <cell r="AB2337">
            <v>32</v>
          </cell>
          <cell r="AC2337">
            <v>49</v>
          </cell>
          <cell r="AD2337">
            <v>34</v>
          </cell>
          <cell r="AE2337">
            <v>62</v>
          </cell>
          <cell r="AF2337">
            <v>30</v>
          </cell>
          <cell r="AG2337">
            <v>58</v>
          </cell>
          <cell r="AH2337">
            <v>42</v>
          </cell>
          <cell r="AI2337">
            <v>65</v>
          </cell>
          <cell r="AJ2337">
            <v>37</v>
          </cell>
          <cell r="AK2337">
            <v>61</v>
          </cell>
          <cell r="AL2337">
            <v>33</v>
          </cell>
          <cell r="AM2337">
            <v>81</v>
          </cell>
          <cell r="AN2337">
            <v>50</v>
          </cell>
          <cell r="AO2337">
            <v>76</v>
          </cell>
          <cell r="AP2337">
            <v>49</v>
          </cell>
          <cell r="AQ2337">
            <v>52</v>
          </cell>
          <cell r="AR2337">
            <v>19</v>
          </cell>
          <cell r="AS2337">
            <v>64</v>
          </cell>
          <cell r="AT2337">
            <v>38</v>
          </cell>
          <cell r="AU2337">
            <v>26</v>
          </cell>
          <cell r="AV2337">
            <v>21</v>
          </cell>
          <cell r="AW2337">
            <v>46</v>
          </cell>
          <cell r="AX2337">
            <v>20</v>
          </cell>
          <cell r="AY2337">
            <v>66</v>
          </cell>
          <cell r="AZ2337">
            <v>31</v>
          </cell>
        </row>
        <row r="2338">
          <cell r="B2338">
            <v>36896</v>
          </cell>
          <cell r="C2338">
            <v>50</v>
          </cell>
          <cell r="D2338">
            <v>47</v>
          </cell>
          <cell r="E2338">
            <v>45</v>
          </cell>
          <cell r="F2338">
            <v>32</v>
          </cell>
          <cell r="G2338">
            <v>41</v>
          </cell>
          <cell r="H2338">
            <v>32</v>
          </cell>
          <cell r="I2338">
            <v>57</v>
          </cell>
          <cell r="J2338">
            <v>43</v>
          </cell>
          <cell r="K2338">
            <v>57</v>
          </cell>
          <cell r="L2338">
            <v>47</v>
          </cell>
          <cell r="M2338">
            <v>58</v>
          </cell>
          <cell r="N2338">
            <v>46</v>
          </cell>
          <cell r="O2338">
            <v>53</v>
          </cell>
          <cell r="P2338">
            <v>35</v>
          </cell>
          <cell r="Q2338">
            <v>37</v>
          </cell>
          <cell r="R2338">
            <v>23</v>
          </cell>
          <cell r="S2338">
            <v>36</v>
          </cell>
          <cell r="T2338">
            <v>8</v>
          </cell>
          <cell r="U2338">
            <v>52</v>
          </cell>
          <cell r="V2338">
            <v>30</v>
          </cell>
          <cell r="W2338">
            <v>56</v>
          </cell>
          <cell r="X2338">
            <v>44</v>
          </cell>
          <cell r="Y2338">
            <v>54</v>
          </cell>
          <cell r="Z2338">
            <v>32</v>
          </cell>
          <cell r="AA2338">
            <v>45</v>
          </cell>
          <cell r="AB2338">
            <v>34</v>
          </cell>
          <cell r="AC2338">
            <v>56</v>
          </cell>
          <cell r="AD2338">
            <v>36</v>
          </cell>
          <cell r="AE2338">
            <v>62</v>
          </cell>
          <cell r="AF2338">
            <v>30</v>
          </cell>
          <cell r="AG2338">
            <v>60</v>
          </cell>
          <cell r="AH2338">
            <v>41</v>
          </cell>
          <cell r="AI2338">
            <v>62</v>
          </cell>
          <cell r="AJ2338">
            <v>38</v>
          </cell>
          <cell r="AK2338">
            <v>60</v>
          </cell>
          <cell r="AL2338">
            <v>34</v>
          </cell>
          <cell r="AM2338">
            <v>70</v>
          </cell>
          <cell r="AN2338">
            <v>51</v>
          </cell>
          <cell r="AO2338">
            <v>68</v>
          </cell>
          <cell r="AP2338">
            <v>54</v>
          </cell>
          <cell r="AQ2338">
            <v>57</v>
          </cell>
          <cell r="AR2338">
            <v>18</v>
          </cell>
          <cell r="AS2338">
            <v>62</v>
          </cell>
          <cell r="AT2338">
            <v>37</v>
          </cell>
          <cell r="AU2338">
            <v>25</v>
          </cell>
          <cell r="AV2338">
            <v>21</v>
          </cell>
          <cell r="AW2338">
            <v>47</v>
          </cell>
          <cell r="AX2338">
            <v>19</v>
          </cell>
          <cell r="AY2338">
            <v>67</v>
          </cell>
          <cell r="AZ2338">
            <v>30</v>
          </cell>
        </row>
        <row r="2339">
          <cell r="B2339">
            <v>36897</v>
          </cell>
          <cell r="C2339">
            <v>50</v>
          </cell>
          <cell r="D2339">
            <v>47</v>
          </cell>
          <cell r="E2339">
            <v>45</v>
          </cell>
          <cell r="F2339">
            <v>32</v>
          </cell>
          <cell r="G2339">
            <v>41</v>
          </cell>
          <cell r="H2339">
            <v>32</v>
          </cell>
          <cell r="I2339">
            <v>57</v>
          </cell>
          <cell r="J2339">
            <v>43</v>
          </cell>
          <cell r="K2339">
            <v>57</v>
          </cell>
          <cell r="L2339">
            <v>47</v>
          </cell>
          <cell r="M2339">
            <v>58</v>
          </cell>
          <cell r="N2339">
            <v>46</v>
          </cell>
          <cell r="O2339">
            <v>53</v>
          </cell>
          <cell r="P2339">
            <v>35</v>
          </cell>
          <cell r="Q2339">
            <v>37</v>
          </cell>
          <cell r="R2339">
            <v>23</v>
          </cell>
          <cell r="S2339">
            <v>36</v>
          </cell>
          <cell r="T2339">
            <v>8</v>
          </cell>
          <cell r="U2339">
            <v>52</v>
          </cell>
          <cell r="V2339">
            <v>30</v>
          </cell>
          <cell r="W2339">
            <v>56</v>
          </cell>
          <cell r="X2339">
            <v>44</v>
          </cell>
          <cell r="Y2339">
            <v>54</v>
          </cell>
          <cell r="Z2339">
            <v>32</v>
          </cell>
          <cell r="AA2339">
            <v>45</v>
          </cell>
          <cell r="AB2339">
            <v>34</v>
          </cell>
          <cell r="AC2339">
            <v>56</v>
          </cell>
          <cell r="AD2339">
            <v>36</v>
          </cell>
          <cell r="AE2339">
            <v>62</v>
          </cell>
          <cell r="AF2339">
            <v>30</v>
          </cell>
          <cell r="AG2339">
            <v>60</v>
          </cell>
          <cell r="AH2339">
            <v>41</v>
          </cell>
          <cell r="AI2339">
            <v>62</v>
          </cell>
          <cell r="AJ2339">
            <v>38</v>
          </cell>
          <cell r="AK2339">
            <v>60</v>
          </cell>
          <cell r="AL2339">
            <v>34</v>
          </cell>
          <cell r="AM2339">
            <v>70</v>
          </cell>
          <cell r="AN2339">
            <v>51</v>
          </cell>
          <cell r="AO2339">
            <v>68</v>
          </cell>
          <cell r="AP2339">
            <v>54</v>
          </cell>
          <cell r="AQ2339">
            <v>57</v>
          </cell>
          <cell r="AR2339">
            <v>18</v>
          </cell>
          <cell r="AS2339">
            <v>62</v>
          </cell>
          <cell r="AT2339">
            <v>37</v>
          </cell>
          <cell r="AU2339">
            <v>25</v>
          </cell>
          <cell r="AV2339">
            <v>21</v>
          </cell>
          <cell r="AW2339">
            <v>47</v>
          </cell>
          <cell r="AX2339">
            <v>19</v>
          </cell>
          <cell r="AY2339">
            <v>67</v>
          </cell>
          <cell r="AZ2339">
            <v>30</v>
          </cell>
        </row>
        <row r="2340">
          <cell r="B2340">
            <v>36898</v>
          </cell>
          <cell r="C2340">
            <v>56</v>
          </cell>
          <cell r="D2340">
            <v>34</v>
          </cell>
          <cell r="E2340">
            <v>40</v>
          </cell>
          <cell r="F2340">
            <v>21</v>
          </cell>
          <cell r="G2340">
            <v>31</v>
          </cell>
          <cell r="H2340">
            <v>27</v>
          </cell>
          <cell r="I2340">
            <v>50</v>
          </cell>
          <cell r="J2340">
            <v>46</v>
          </cell>
          <cell r="K2340">
            <v>50</v>
          </cell>
          <cell r="L2340">
            <v>31</v>
          </cell>
          <cell r="M2340">
            <v>42</v>
          </cell>
          <cell r="N2340">
            <v>35</v>
          </cell>
          <cell r="O2340">
            <v>61</v>
          </cell>
          <cell r="P2340">
            <v>30</v>
          </cell>
          <cell r="Q2340">
            <v>37</v>
          </cell>
          <cell r="R2340">
            <v>22</v>
          </cell>
          <cell r="S2340">
            <v>27</v>
          </cell>
          <cell r="T2340">
            <v>2</v>
          </cell>
          <cell r="U2340">
            <v>27</v>
          </cell>
          <cell r="V2340">
            <v>17</v>
          </cell>
          <cell r="W2340">
            <v>45</v>
          </cell>
          <cell r="X2340">
            <v>18</v>
          </cell>
          <cell r="Y2340">
            <v>39</v>
          </cell>
          <cell r="Z2340">
            <v>25</v>
          </cell>
          <cell r="AA2340">
            <v>33</v>
          </cell>
          <cell r="AB2340">
            <v>13</v>
          </cell>
          <cell r="AC2340">
            <v>34</v>
          </cell>
          <cell r="AD2340">
            <v>23</v>
          </cell>
          <cell r="AE2340">
            <v>53</v>
          </cell>
          <cell r="AF2340">
            <v>33</v>
          </cell>
          <cell r="AG2340">
            <v>51</v>
          </cell>
          <cell r="AH2340">
            <v>43</v>
          </cell>
          <cell r="AI2340">
            <v>61</v>
          </cell>
          <cell r="AJ2340">
            <v>41</v>
          </cell>
          <cell r="AK2340">
            <v>68</v>
          </cell>
          <cell r="AL2340">
            <v>37</v>
          </cell>
          <cell r="AM2340">
            <v>71</v>
          </cell>
          <cell r="AN2340">
            <v>47</v>
          </cell>
          <cell r="AO2340">
            <v>68</v>
          </cell>
          <cell r="AP2340">
            <v>51</v>
          </cell>
          <cell r="AQ2340">
            <v>49</v>
          </cell>
          <cell r="AR2340">
            <v>21</v>
          </cell>
          <cell r="AS2340">
            <v>62</v>
          </cell>
          <cell r="AT2340">
            <v>38</v>
          </cell>
          <cell r="AU2340">
            <v>25</v>
          </cell>
          <cell r="AV2340">
            <v>22</v>
          </cell>
          <cell r="AW2340">
            <v>45</v>
          </cell>
          <cell r="AX2340">
            <v>16</v>
          </cell>
          <cell r="AY2340">
            <v>39</v>
          </cell>
          <cell r="AZ2340">
            <v>27</v>
          </cell>
        </row>
        <row r="2341">
          <cell r="B2341">
            <v>36899</v>
          </cell>
          <cell r="C2341">
            <v>50</v>
          </cell>
          <cell r="D2341">
            <v>47</v>
          </cell>
          <cell r="E2341">
            <v>37</v>
          </cell>
          <cell r="F2341">
            <v>27</v>
          </cell>
          <cell r="G2341">
            <v>32</v>
          </cell>
          <cell r="H2341">
            <v>22</v>
          </cell>
          <cell r="I2341">
            <v>42</v>
          </cell>
          <cell r="J2341">
            <v>42</v>
          </cell>
          <cell r="K2341">
            <v>47</v>
          </cell>
          <cell r="L2341">
            <v>41</v>
          </cell>
          <cell r="M2341">
            <v>50</v>
          </cell>
          <cell r="N2341">
            <v>40</v>
          </cell>
          <cell r="O2341">
            <v>51</v>
          </cell>
          <cell r="P2341">
            <v>50</v>
          </cell>
          <cell r="Q2341">
            <v>39</v>
          </cell>
          <cell r="R2341">
            <v>20</v>
          </cell>
          <cell r="S2341">
            <v>31</v>
          </cell>
          <cell r="T2341">
            <v>0</v>
          </cell>
          <cell r="U2341">
            <v>23</v>
          </cell>
          <cell r="V2341">
            <v>8</v>
          </cell>
          <cell r="W2341">
            <v>52</v>
          </cell>
          <cell r="X2341">
            <v>25</v>
          </cell>
          <cell r="Y2341">
            <v>42</v>
          </cell>
          <cell r="Z2341">
            <v>29</v>
          </cell>
          <cell r="AA2341">
            <v>41</v>
          </cell>
          <cell r="AB2341">
            <v>24</v>
          </cell>
          <cell r="AC2341">
            <v>49</v>
          </cell>
          <cell r="AD2341">
            <v>15</v>
          </cell>
          <cell r="AE2341">
            <v>53</v>
          </cell>
          <cell r="AF2341">
            <v>46</v>
          </cell>
          <cell r="AG2341">
            <v>56</v>
          </cell>
          <cell r="AH2341">
            <v>50</v>
          </cell>
          <cell r="AI2341">
            <v>57</v>
          </cell>
          <cell r="AJ2341">
            <v>49</v>
          </cell>
          <cell r="AK2341">
            <v>55</v>
          </cell>
          <cell r="AL2341">
            <v>50</v>
          </cell>
          <cell r="AM2341">
            <v>57</v>
          </cell>
          <cell r="AN2341">
            <v>51</v>
          </cell>
          <cell r="AO2341">
            <v>59</v>
          </cell>
          <cell r="AP2341">
            <v>53</v>
          </cell>
          <cell r="AQ2341">
            <v>50</v>
          </cell>
          <cell r="AR2341">
            <v>32</v>
          </cell>
          <cell r="AS2341">
            <v>57</v>
          </cell>
          <cell r="AT2341">
            <v>42</v>
          </cell>
          <cell r="AU2341">
            <v>24</v>
          </cell>
          <cell r="AV2341">
            <v>12</v>
          </cell>
          <cell r="AW2341">
            <v>44</v>
          </cell>
          <cell r="AX2341">
            <v>15</v>
          </cell>
          <cell r="AY2341">
            <v>52</v>
          </cell>
          <cell r="AZ2341">
            <v>18</v>
          </cell>
        </row>
        <row r="2342">
          <cell r="B2342">
            <v>36900</v>
          </cell>
          <cell r="C2342">
            <v>49</v>
          </cell>
          <cell r="D2342">
            <v>33</v>
          </cell>
          <cell r="E2342">
            <v>34</v>
          </cell>
          <cell r="F2342">
            <v>18</v>
          </cell>
          <cell r="G2342">
            <v>37</v>
          </cell>
          <cell r="H2342">
            <v>30</v>
          </cell>
          <cell r="I2342">
            <v>44</v>
          </cell>
          <cell r="J2342">
            <v>34</v>
          </cell>
          <cell r="K2342">
            <v>42</v>
          </cell>
          <cell r="L2342">
            <v>29</v>
          </cell>
          <cell r="M2342">
            <v>42</v>
          </cell>
          <cell r="N2342">
            <v>35</v>
          </cell>
          <cell r="O2342">
            <v>46</v>
          </cell>
          <cell r="P2342">
            <v>33</v>
          </cell>
          <cell r="Q2342">
            <v>38</v>
          </cell>
          <cell r="R2342">
            <v>29</v>
          </cell>
          <cell r="S2342">
            <v>31</v>
          </cell>
          <cell r="T2342">
            <v>6</v>
          </cell>
          <cell r="U2342">
            <v>34</v>
          </cell>
          <cell r="V2342">
            <v>10</v>
          </cell>
          <cell r="W2342">
            <v>49</v>
          </cell>
          <cell r="X2342">
            <v>31</v>
          </cell>
          <cell r="Y2342">
            <v>44</v>
          </cell>
          <cell r="Z2342">
            <v>30</v>
          </cell>
          <cell r="AA2342">
            <v>46</v>
          </cell>
          <cell r="AB2342">
            <v>19</v>
          </cell>
          <cell r="AC2342">
            <v>49</v>
          </cell>
          <cell r="AD2342">
            <v>14</v>
          </cell>
          <cell r="AE2342">
            <v>51</v>
          </cell>
          <cell r="AF2342">
            <v>39</v>
          </cell>
          <cell r="AG2342">
            <v>51</v>
          </cell>
          <cell r="AH2342">
            <v>47</v>
          </cell>
          <cell r="AI2342">
            <v>53</v>
          </cell>
          <cell r="AJ2342">
            <v>41</v>
          </cell>
          <cell r="AK2342">
            <v>55</v>
          </cell>
          <cell r="AL2342">
            <v>40</v>
          </cell>
          <cell r="AM2342">
            <v>63</v>
          </cell>
          <cell r="AN2342">
            <v>48</v>
          </cell>
          <cell r="AO2342">
            <v>60</v>
          </cell>
          <cell r="AP2342">
            <v>52</v>
          </cell>
          <cell r="AQ2342">
            <v>47</v>
          </cell>
          <cell r="AR2342">
            <v>30</v>
          </cell>
          <cell r="AS2342">
            <v>56</v>
          </cell>
          <cell r="AT2342">
            <v>39</v>
          </cell>
          <cell r="AU2342">
            <v>31</v>
          </cell>
          <cell r="AV2342">
            <v>12</v>
          </cell>
          <cell r="AW2342">
            <v>43</v>
          </cell>
          <cell r="AX2342">
            <v>18</v>
          </cell>
          <cell r="AY2342">
            <v>54</v>
          </cell>
          <cell r="AZ2342">
            <v>17</v>
          </cell>
        </row>
        <row r="2343">
          <cell r="B2343">
            <v>36901</v>
          </cell>
          <cell r="C2343">
            <v>51</v>
          </cell>
          <cell r="D2343">
            <v>41</v>
          </cell>
          <cell r="E2343">
            <v>35</v>
          </cell>
          <cell r="F2343">
            <v>30</v>
          </cell>
          <cell r="G2343">
            <v>35</v>
          </cell>
          <cell r="H2343">
            <v>22</v>
          </cell>
          <cell r="I2343">
            <v>47</v>
          </cell>
          <cell r="J2343">
            <v>37</v>
          </cell>
          <cell r="K2343">
            <v>49</v>
          </cell>
          <cell r="L2343">
            <v>42</v>
          </cell>
          <cell r="M2343">
            <v>45</v>
          </cell>
          <cell r="N2343">
            <v>38</v>
          </cell>
          <cell r="O2343">
            <v>52</v>
          </cell>
          <cell r="P2343">
            <v>30</v>
          </cell>
          <cell r="Q2343">
            <v>45</v>
          </cell>
          <cell r="R2343">
            <v>28</v>
          </cell>
          <cell r="S2343">
            <v>36</v>
          </cell>
          <cell r="T2343">
            <v>22</v>
          </cell>
          <cell r="U2343">
            <v>29</v>
          </cell>
          <cell r="V2343">
            <v>23</v>
          </cell>
          <cell r="W2343">
            <v>46</v>
          </cell>
          <cell r="X2343">
            <v>32</v>
          </cell>
          <cell r="Y2343">
            <v>47</v>
          </cell>
          <cell r="Z2343">
            <v>26</v>
          </cell>
          <cell r="AA2343">
            <v>40</v>
          </cell>
          <cell r="AB2343">
            <v>29</v>
          </cell>
          <cell r="AC2343">
            <v>46</v>
          </cell>
          <cell r="AD2343">
            <v>21</v>
          </cell>
          <cell r="AE2343">
            <v>52</v>
          </cell>
          <cell r="AF2343">
            <v>47</v>
          </cell>
          <cell r="AG2343">
            <v>57</v>
          </cell>
          <cell r="AH2343">
            <v>48</v>
          </cell>
          <cell r="AI2343">
            <v>55</v>
          </cell>
          <cell r="AJ2343">
            <v>44</v>
          </cell>
          <cell r="AK2343">
            <v>53</v>
          </cell>
          <cell r="AL2343">
            <v>39</v>
          </cell>
          <cell r="AM2343">
            <v>58</v>
          </cell>
          <cell r="AN2343">
            <v>50</v>
          </cell>
          <cell r="AO2343">
            <v>60</v>
          </cell>
          <cell r="AP2343">
            <v>51</v>
          </cell>
          <cell r="AQ2343">
            <v>44</v>
          </cell>
          <cell r="AR2343">
            <v>27</v>
          </cell>
          <cell r="AS2343">
            <v>54</v>
          </cell>
          <cell r="AT2343">
            <v>40</v>
          </cell>
          <cell r="AU2343">
            <v>34</v>
          </cell>
          <cell r="AV2343">
            <v>29</v>
          </cell>
          <cell r="AW2343">
            <v>36</v>
          </cell>
          <cell r="AX2343">
            <v>22</v>
          </cell>
          <cell r="AY2343">
            <v>55</v>
          </cell>
          <cell r="AZ2343">
            <v>27</v>
          </cell>
        </row>
        <row r="2344">
          <cell r="B2344">
            <v>36902</v>
          </cell>
          <cell r="C2344">
            <v>47</v>
          </cell>
          <cell r="D2344">
            <v>44</v>
          </cell>
          <cell r="E2344">
            <v>39</v>
          </cell>
          <cell r="F2344">
            <v>34</v>
          </cell>
          <cell r="G2344">
            <v>35</v>
          </cell>
          <cell r="H2344">
            <v>27</v>
          </cell>
          <cell r="I2344">
            <v>49</v>
          </cell>
          <cell r="J2344">
            <v>42</v>
          </cell>
          <cell r="K2344">
            <v>52</v>
          </cell>
          <cell r="L2344">
            <v>36</v>
          </cell>
          <cell r="M2344">
            <v>52</v>
          </cell>
          <cell r="N2344">
            <v>32</v>
          </cell>
          <cell r="O2344">
            <v>47</v>
          </cell>
          <cell r="P2344">
            <v>38</v>
          </cell>
          <cell r="Q2344">
            <v>41</v>
          </cell>
          <cell r="R2344">
            <v>29</v>
          </cell>
          <cell r="S2344">
            <v>42</v>
          </cell>
          <cell r="T2344">
            <v>9</v>
          </cell>
          <cell r="U2344">
            <v>23</v>
          </cell>
          <cell r="V2344">
            <v>8</v>
          </cell>
          <cell r="W2344">
            <v>39</v>
          </cell>
          <cell r="X2344">
            <v>22</v>
          </cell>
          <cell r="Y2344">
            <v>39</v>
          </cell>
          <cell r="Z2344">
            <v>23</v>
          </cell>
          <cell r="AA2344">
            <v>41</v>
          </cell>
          <cell r="AB2344">
            <v>18</v>
          </cell>
          <cell r="AC2344">
            <v>46</v>
          </cell>
          <cell r="AD2344">
            <v>22</v>
          </cell>
          <cell r="AE2344">
            <v>52</v>
          </cell>
          <cell r="AF2344">
            <v>46</v>
          </cell>
          <cell r="AG2344">
            <v>50</v>
          </cell>
          <cell r="AH2344">
            <v>46</v>
          </cell>
          <cell r="AI2344">
            <v>49</v>
          </cell>
          <cell r="AJ2344">
            <v>46</v>
          </cell>
          <cell r="AK2344">
            <v>54</v>
          </cell>
          <cell r="AL2344">
            <v>45</v>
          </cell>
          <cell r="AM2344">
            <v>55</v>
          </cell>
          <cell r="AN2344">
            <v>48</v>
          </cell>
          <cell r="AO2344">
            <v>56</v>
          </cell>
          <cell r="AP2344">
            <v>55</v>
          </cell>
          <cell r="AQ2344">
            <v>41</v>
          </cell>
          <cell r="AR2344">
            <v>33</v>
          </cell>
          <cell r="AS2344">
            <v>52</v>
          </cell>
          <cell r="AT2344">
            <v>51</v>
          </cell>
          <cell r="AU2344">
            <v>46</v>
          </cell>
          <cell r="AV2344">
            <v>19</v>
          </cell>
          <cell r="AW2344">
            <v>47</v>
          </cell>
          <cell r="AX2344">
            <v>20</v>
          </cell>
          <cell r="AY2344">
            <v>53</v>
          </cell>
          <cell r="AZ2344">
            <v>17</v>
          </cell>
        </row>
        <row r="2345">
          <cell r="B2345">
            <v>36903</v>
          </cell>
          <cell r="C2345">
            <v>44</v>
          </cell>
          <cell r="D2345">
            <v>41</v>
          </cell>
          <cell r="E2345">
            <v>40</v>
          </cell>
          <cell r="F2345">
            <v>31</v>
          </cell>
          <cell r="G2345">
            <v>33</v>
          </cell>
          <cell r="H2345">
            <v>29</v>
          </cell>
          <cell r="I2345">
            <v>48</v>
          </cell>
          <cell r="J2345">
            <v>40</v>
          </cell>
          <cell r="K2345">
            <v>50</v>
          </cell>
          <cell r="L2345">
            <v>41</v>
          </cell>
          <cell r="M2345">
            <v>49</v>
          </cell>
          <cell r="N2345">
            <v>37</v>
          </cell>
          <cell r="O2345">
            <v>49</v>
          </cell>
          <cell r="P2345">
            <v>31</v>
          </cell>
          <cell r="Q2345">
            <v>36</v>
          </cell>
          <cell r="R2345">
            <v>32</v>
          </cell>
          <cell r="S2345">
            <v>32</v>
          </cell>
          <cell r="T2345">
            <v>32</v>
          </cell>
          <cell r="U2345">
            <v>31</v>
          </cell>
          <cell r="V2345">
            <v>13</v>
          </cell>
          <cell r="W2345">
            <v>27</v>
          </cell>
          <cell r="X2345">
            <v>20</v>
          </cell>
          <cell r="Y2345">
            <v>41</v>
          </cell>
          <cell r="Z2345">
            <v>22</v>
          </cell>
          <cell r="AA2345">
            <v>48</v>
          </cell>
          <cell r="AB2345">
            <v>19</v>
          </cell>
          <cell r="AC2345">
            <v>50</v>
          </cell>
          <cell r="AD2345">
            <v>19</v>
          </cell>
          <cell r="AE2345">
            <v>56</v>
          </cell>
          <cell r="AF2345">
            <v>45</v>
          </cell>
          <cell r="AG2345">
            <v>54</v>
          </cell>
          <cell r="AH2345">
            <v>47</v>
          </cell>
          <cell r="AI2345">
            <v>56</v>
          </cell>
          <cell r="AJ2345">
            <v>43</v>
          </cell>
          <cell r="AK2345">
            <v>57</v>
          </cell>
          <cell r="AL2345">
            <v>47</v>
          </cell>
          <cell r="AM2345">
            <v>55</v>
          </cell>
          <cell r="AN2345">
            <v>47</v>
          </cell>
          <cell r="AO2345">
            <v>55</v>
          </cell>
          <cell r="AP2345">
            <v>48</v>
          </cell>
          <cell r="AQ2345">
            <v>38</v>
          </cell>
          <cell r="AR2345">
            <v>30</v>
          </cell>
          <cell r="AS2345">
            <v>50</v>
          </cell>
          <cell r="AT2345">
            <v>37</v>
          </cell>
          <cell r="AU2345">
            <v>36</v>
          </cell>
          <cell r="AV2345">
            <v>34</v>
          </cell>
          <cell r="AW2345">
            <v>49</v>
          </cell>
          <cell r="AX2345">
            <v>31</v>
          </cell>
          <cell r="AY2345">
            <v>60</v>
          </cell>
          <cell r="AZ2345">
            <v>27</v>
          </cell>
        </row>
        <row r="2346">
          <cell r="B2346">
            <v>36904</v>
          </cell>
          <cell r="C2346">
            <v>40</v>
          </cell>
          <cell r="D2346">
            <v>37</v>
          </cell>
          <cell r="E2346">
            <v>37</v>
          </cell>
          <cell r="F2346">
            <v>32</v>
          </cell>
          <cell r="G2346">
            <v>33</v>
          </cell>
          <cell r="H2346">
            <v>30</v>
          </cell>
          <cell r="I2346">
            <v>45</v>
          </cell>
          <cell r="J2346">
            <v>40</v>
          </cell>
          <cell r="K2346">
            <v>45</v>
          </cell>
          <cell r="L2346">
            <v>39</v>
          </cell>
          <cell r="M2346">
            <v>48</v>
          </cell>
          <cell r="N2346">
            <v>39</v>
          </cell>
          <cell r="O2346">
            <v>42</v>
          </cell>
          <cell r="P2346">
            <v>38</v>
          </cell>
          <cell r="Q2346">
            <v>38</v>
          </cell>
          <cell r="R2346">
            <v>30</v>
          </cell>
          <cell r="S2346">
            <v>32</v>
          </cell>
          <cell r="T2346">
            <v>27</v>
          </cell>
          <cell r="U2346">
            <v>27</v>
          </cell>
          <cell r="V2346">
            <v>23</v>
          </cell>
          <cell r="W2346">
            <v>24</v>
          </cell>
          <cell r="X2346">
            <v>16</v>
          </cell>
          <cell r="Y2346">
            <v>30</v>
          </cell>
          <cell r="Z2346">
            <v>26</v>
          </cell>
          <cell r="AA2346">
            <v>29</v>
          </cell>
          <cell r="AB2346">
            <v>22</v>
          </cell>
          <cell r="AC2346">
            <v>32</v>
          </cell>
          <cell r="AD2346">
            <v>26</v>
          </cell>
          <cell r="AE2346">
            <v>56</v>
          </cell>
          <cell r="AF2346">
            <v>42</v>
          </cell>
          <cell r="AG2346">
            <v>55</v>
          </cell>
          <cell r="AH2346">
            <v>50</v>
          </cell>
          <cell r="AI2346">
            <v>56</v>
          </cell>
          <cell r="AJ2346">
            <v>43</v>
          </cell>
          <cell r="AK2346">
            <v>56</v>
          </cell>
          <cell r="AL2346">
            <v>37</v>
          </cell>
          <cell r="AM2346">
            <v>61</v>
          </cell>
          <cell r="AN2346">
            <v>43</v>
          </cell>
          <cell r="AO2346">
            <v>60</v>
          </cell>
          <cell r="AP2346">
            <v>46</v>
          </cell>
          <cell r="AQ2346">
            <v>46</v>
          </cell>
          <cell r="AR2346">
            <v>25</v>
          </cell>
          <cell r="AS2346">
            <v>51</v>
          </cell>
          <cell r="AT2346">
            <v>35</v>
          </cell>
          <cell r="AU2346">
            <v>38</v>
          </cell>
          <cell r="AV2346">
            <v>29</v>
          </cell>
          <cell r="AW2346">
            <v>34</v>
          </cell>
          <cell r="AX2346">
            <v>31</v>
          </cell>
          <cell r="AY2346">
            <v>39</v>
          </cell>
          <cell r="AZ2346">
            <v>30</v>
          </cell>
        </row>
        <row r="2347">
          <cell r="B2347">
            <v>36905</v>
          </cell>
          <cell r="C2347">
            <v>40</v>
          </cell>
          <cell r="D2347">
            <v>37</v>
          </cell>
          <cell r="E2347">
            <v>37</v>
          </cell>
          <cell r="F2347">
            <v>32</v>
          </cell>
          <cell r="G2347">
            <v>33</v>
          </cell>
          <cell r="H2347">
            <v>30</v>
          </cell>
          <cell r="I2347">
            <v>45</v>
          </cell>
          <cell r="J2347">
            <v>40</v>
          </cell>
          <cell r="K2347">
            <v>45</v>
          </cell>
          <cell r="L2347">
            <v>39</v>
          </cell>
          <cell r="M2347">
            <v>48</v>
          </cell>
          <cell r="N2347">
            <v>39</v>
          </cell>
          <cell r="O2347">
            <v>42</v>
          </cell>
          <cell r="P2347">
            <v>38</v>
          </cell>
          <cell r="Q2347">
            <v>38</v>
          </cell>
          <cell r="R2347">
            <v>30</v>
          </cell>
          <cell r="S2347">
            <v>32</v>
          </cell>
          <cell r="T2347">
            <v>27</v>
          </cell>
          <cell r="U2347">
            <v>27</v>
          </cell>
          <cell r="V2347">
            <v>23</v>
          </cell>
          <cell r="W2347">
            <v>24</v>
          </cell>
          <cell r="X2347">
            <v>16</v>
          </cell>
          <cell r="Y2347">
            <v>30</v>
          </cell>
          <cell r="Z2347">
            <v>26</v>
          </cell>
          <cell r="AA2347">
            <v>29</v>
          </cell>
          <cell r="AB2347">
            <v>22</v>
          </cell>
          <cell r="AC2347">
            <v>32</v>
          </cell>
          <cell r="AD2347">
            <v>26</v>
          </cell>
          <cell r="AE2347">
            <v>56</v>
          </cell>
          <cell r="AF2347">
            <v>42</v>
          </cell>
          <cell r="AG2347">
            <v>55</v>
          </cell>
          <cell r="AH2347">
            <v>50</v>
          </cell>
          <cell r="AI2347">
            <v>56</v>
          </cell>
          <cell r="AJ2347">
            <v>43</v>
          </cell>
          <cell r="AK2347">
            <v>56</v>
          </cell>
          <cell r="AL2347">
            <v>37</v>
          </cell>
          <cell r="AM2347">
            <v>61</v>
          </cell>
          <cell r="AN2347">
            <v>43</v>
          </cell>
          <cell r="AO2347">
            <v>60</v>
          </cell>
          <cell r="AP2347">
            <v>46</v>
          </cell>
          <cell r="AQ2347">
            <v>46</v>
          </cell>
          <cell r="AR2347">
            <v>25</v>
          </cell>
          <cell r="AS2347">
            <v>51</v>
          </cell>
          <cell r="AT2347">
            <v>35</v>
          </cell>
          <cell r="AU2347">
            <v>38</v>
          </cell>
          <cell r="AV2347">
            <v>29</v>
          </cell>
          <cell r="AW2347">
            <v>34</v>
          </cell>
          <cell r="AX2347">
            <v>31</v>
          </cell>
          <cell r="AY2347">
            <v>39</v>
          </cell>
          <cell r="AZ2347">
            <v>30</v>
          </cell>
        </row>
        <row r="2348">
          <cell r="B2348">
            <v>36906</v>
          </cell>
          <cell r="C2348">
            <v>42</v>
          </cell>
          <cell r="D2348">
            <v>30</v>
          </cell>
          <cell r="E2348">
            <v>41</v>
          </cell>
          <cell r="F2348">
            <v>28</v>
          </cell>
          <cell r="G2348">
            <v>27</v>
          </cell>
          <cell r="H2348">
            <v>13</v>
          </cell>
          <cell r="I2348">
            <v>45</v>
          </cell>
          <cell r="J2348">
            <v>37</v>
          </cell>
          <cell r="K2348">
            <v>42</v>
          </cell>
          <cell r="L2348">
            <v>38</v>
          </cell>
          <cell r="M2348">
            <v>45</v>
          </cell>
          <cell r="N2348">
            <v>34</v>
          </cell>
          <cell r="O2348">
            <v>41</v>
          </cell>
          <cell r="P2348">
            <v>30</v>
          </cell>
          <cell r="Q2348">
            <v>32</v>
          </cell>
          <cell r="R2348">
            <v>19</v>
          </cell>
          <cell r="S2348">
            <v>22</v>
          </cell>
          <cell r="T2348">
            <v>21</v>
          </cell>
          <cell r="U2348">
            <v>28</v>
          </cell>
          <cell r="V2348">
            <v>15</v>
          </cell>
          <cell r="W2348">
            <v>24</v>
          </cell>
          <cell r="X2348">
            <v>15</v>
          </cell>
          <cell r="Y2348">
            <v>28</v>
          </cell>
          <cell r="Z2348">
            <v>15</v>
          </cell>
          <cell r="AA2348">
            <v>29</v>
          </cell>
          <cell r="AB2348">
            <v>10</v>
          </cell>
          <cell r="AC2348">
            <v>30</v>
          </cell>
          <cell r="AD2348">
            <v>11</v>
          </cell>
          <cell r="AE2348">
            <v>56</v>
          </cell>
          <cell r="AF2348">
            <v>39</v>
          </cell>
          <cell r="AG2348">
            <v>56</v>
          </cell>
          <cell r="AH2348">
            <v>43</v>
          </cell>
          <cell r="AI2348">
            <v>56</v>
          </cell>
          <cell r="AJ2348">
            <v>36</v>
          </cell>
          <cell r="AK2348">
            <v>49</v>
          </cell>
          <cell r="AL2348">
            <v>34</v>
          </cell>
          <cell r="AM2348">
            <v>58</v>
          </cell>
          <cell r="AN2348">
            <v>44</v>
          </cell>
          <cell r="AO2348">
            <v>59</v>
          </cell>
          <cell r="AP2348">
            <v>47</v>
          </cell>
          <cell r="AQ2348">
            <v>32</v>
          </cell>
          <cell r="AR2348">
            <v>26</v>
          </cell>
          <cell r="AS2348">
            <v>47</v>
          </cell>
          <cell r="AT2348">
            <v>38</v>
          </cell>
          <cell r="AU2348">
            <v>32</v>
          </cell>
          <cell r="AV2348">
            <v>25</v>
          </cell>
          <cell r="AW2348">
            <v>30</v>
          </cell>
          <cell r="AX2348">
            <v>12</v>
          </cell>
          <cell r="AY2348">
            <v>34</v>
          </cell>
          <cell r="AZ2348">
            <v>11</v>
          </cell>
        </row>
        <row r="2349">
          <cell r="B2349">
            <v>36907</v>
          </cell>
          <cell r="C2349">
            <v>39</v>
          </cell>
          <cell r="D2349">
            <v>27</v>
          </cell>
          <cell r="E2349">
            <v>31</v>
          </cell>
          <cell r="F2349">
            <v>18</v>
          </cell>
          <cell r="G2349">
            <v>22</v>
          </cell>
          <cell r="H2349">
            <v>9</v>
          </cell>
          <cell r="I2349">
            <v>43</v>
          </cell>
          <cell r="J2349">
            <v>28</v>
          </cell>
          <cell r="K2349">
            <v>43</v>
          </cell>
          <cell r="L2349">
            <v>24</v>
          </cell>
          <cell r="M2349">
            <v>38</v>
          </cell>
          <cell r="N2349">
            <v>30</v>
          </cell>
          <cell r="O2349">
            <v>43</v>
          </cell>
          <cell r="P2349">
            <v>24</v>
          </cell>
          <cell r="Q2349">
            <v>29</v>
          </cell>
          <cell r="R2349">
            <v>15</v>
          </cell>
          <cell r="S2349">
            <v>16</v>
          </cell>
          <cell r="T2349">
            <v>-1</v>
          </cell>
          <cell r="U2349">
            <v>20</v>
          </cell>
          <cell r="V2349">
            <v>10</v>
          </cell>
          <cell r="W2349">
            <v>27</v>
          </cell>
          <cell r="X2349">
            <v>7</v>
          </cell>
          <cell r="Y2349">
            <v>29</v>
          </cell>
          <cell r="Z2349">
            <v>11</v>
          </cell>
          <cell r="AA2349">
            <v>25</v>
          </cell>
          <cell r="AB2349">
            <v>15</v>
          </cell>
          <cell r="AC2349">
            <v>17</v>
          </cell>
          <cell r="AD2349">
            <v>15</v>
          </cell>
          <cell r="AE2349">
            <v>54</v>
          </cell>
          <cell r="AF2349">
            <v>35</v>
          </cell>
          <cell r="AG2349">
            <v>54</v>
          </cell>
          <cell r="AH2349">
            <v>46</v>
          </cell>
          <cell r="AI2349">
            <v>53</v>
          </cell>
          <cell r="AJ2349">
            <v>37</v>
          </cell>
          <cell r="AK2349">
            <v>50</v>
          </cell>
          <cell r="AL2349">
            <v>32</v>
          </cell>
          <cell r="AM2349">
            <v>60</v>
          </cell>
          <cell r="AN2349">
            <v>42</v>
          </cell>
          <cell r="AO2349">
            <v>58</v>
          </cell>
          <cell r="AP2349">
            <v>47</v>
          </cell>
          <cell r="AQ2349">
            <v>32</v>
          </cell>
          <cell r="AR2349">
            <v>24</v>
          </cell>
          <cell r="AS2349">
            <v>48</v>
          </cell>
          <cell r="AT2349">
            <v>38</v>
          </cell>
          <cell r="AU2349">
            <v>33</v>
          </cell>
          <cell r="AV2349">
            <v>20</v>
          </cell>
          <cell r="AW2349">
            <v>34</v>
          </cell>
          <cell r="AX2349">
            <v>14</v>
          </cell>
          <cell r="AY2349">
            <v>23</v>
          </cell>
          <cell r="AZ2349">
            <v>4</v>
          </cell>
        </row>
        <row r="2350">
          <cell r="B2350">
            <v>36908</v>
          </cell>
          <cell r="C2350">
            <v>40</v>
          </cell>
          <cell r="D2350">
            <v>28</v>
          </cell>
          <cell r="E2350">
            <v>30</v>
          </cell>
          <cell r="F2350">
            <v>26</v>
          </cell>
          <cell r="G2350">
            <v>24</v>
          </cell>
          <cell r="H2350">
            <v>18</v>
          </cell>
          <cell r="I2350">
            <v>40</v>
          </cell>
          <cell r="J2350">
            <v>28</v>
          </cell>
          <cell r="K2350">
            <v>40</v>
          </cell>
          <cell r="L2350">
            <v>23</v>
          </cell>
          <cell r="M2350">
            <v>43</v>
          </cell>
          <cell r="N2350">
            <v>24</v>
          </cell>
          <cell r="O2350">
            <v>45</v>
          </cell>
          <cell r="P2350">
            <v>22</v>
          </cell>
          <cell r="Q2350">
            <v>30</v>
          </cell>
          <cell r="R2350">
            <v>14</v>
          </cell>
          <cell r="S2350">
            <v>14</v>
          </cell>
          <cell r="T2350">
            <v>5</v>
          </cell>
          <cell r="U2350">
            <v>13</v>
          </cell>
          <cell r="V2350">
            <v>3</v>
          </cell>
          <cell r="W2350">
            <v>32</v>
          </cell>
          <cell r="X2350">
            <v>21</v>
          </cell>
          <cell r="Y2350">
            <v>34</v>
          </cell>
          <cell r="Z2350">
            <v>20</v>
          </cell>
          <cell r="AA2350">
            <v>22</v>
          </cell>
          <cell r="AB2350">
            <v>4</v>
          </cell>
          <cell r="AC2350">
            <v>25</v>
          </cell>
          <cell r="AD2350">
            <v>-2</v>
          </cell>
          <cell r="AE2350">
            <v>52</v>
          </cell>
          <cell r="AF2350">
            <v>31</v>
          </cell>
          <cell r="AG2350">
            <v>55</v>
          </cell>
          <cell r="AH2350">
            <v>37</v>
          </cell>
          <cell r="AI2350">
            <v>56</v>
          </cell>
          <cell r="AJ2350">
            <v>33</v>
          </cell>
          <cell r="AK2350">
            <v>51</v>
          </cell>
          <cell r="AL2350">
            <v>31</v>
          </cell>
          <cell r="AM2350">
            <v>62</v>
          </cell>
          <cell r="AN2350">
            <v>40</v>
          </cell>
          <cell r="AO2350">
            <v>60</v>
          </cell>
          <cell r="AP2350">
            <v>43</v>
          </cell>
          <cell r="AQ2350">
            <v>36</v>
          </cell>
          <cell r="AR2350">
            <v>14</v>
          </cell>
          <cell r="AS2350">
            <v>50</v>
          </cell>
          <cell r="AT2350">
            <v>38</v>
          </cell>
          <cell r="AU2350">
            <v>27</v>
          </cell>
          <cell r="AV2350">
            <v>16</v>
          </cell>
          <cell r="AW2350">
            <v>28</v>
          </cell>
          <cell r="AX2350">
            <v>10</v>
          </cell>
          <cell r="AY2350">
            <v>26</v>
          </cell>
          <cell r="AZ2350">
            <v>4</v>
          </cell>
        </row>
        <row r="2351">
          <cell r="B2351">
            <v>36909</v>
          </cell>
          <cell r="C2351">
            <v>43</v>
          </cell>
          <cell r="D2351">
            <v>39</v>
          </cell>
          <cell r="E2351">
            <v>32</v>
          </cell>
          <cell r="F2351">
            <v>28</v>
          </cell>
          <cell r="G2351">
            <v>26</v>
          </cell>
          <cell r="H2351">
            <v>20</v>
          </cell>
          <cell r="I2351">
            <v>42</v>
          </cell>
          <cell r="J2351">
            <v>37</v>
          </cell>
          <cell r="K2351">
            <v>46</v>
          </cell>
          <cell r="L2351">
            <v>33</v>
          </cell>
          <cell r="M2351">
            <v>48</v>
          </cell>
          <cell r="N2351">
            <v>32</v>
          </cell>
          <cell r="O2351">
            <v>44</v>
          </cell>
          <cell r="P2351">
            <v>27</v>
          </cell>
          <cell r="Q2351">
            <v>30</v>
          </cell>
          <cell r="R2351">
            <v>21</v>
          </cell>
          <cell r="S2351">
            <v>21</v>
          </cell>
          <cell r="T2351">
            <v>13</v>
          </cell>
          <cell r="U2351">
            <v>22</v>
          </cell>
          <cell r="V2351">
            <v>5</v>
          </cell>
          <cell r="W2351">
            <v>34</v>
          </cell>
          <cell r="X2351">
            <v>20</v>
          </cell>
          <cell r="Y2351">
            <v>34</v>
          </cell>
          <cell r="Z2351">
            <v>26</v>
          </cell>
          <cell r="AA2351">
            <v>35</v>
          </cell>
          <cell r="AB2351">
            <v>17</v>
          </cell>
          <cell r="AC2351">
            <v>31</v>
          </cell>
          <cell r="AD2351">
            <v>19</v>
          </cell>
          <cell r="AE2351">
            <v>52</v>
          </cell>
          <cell r="AF2351">
            <v>30</v>
          </cell>
          <cell r="AG2351">
            <v>54</v>
          </cell>
          <cell r="AH2351">
            <v>39</v>
          </cell>
          <cell r="AI2351">
            <v>57</v>
          </cell>
          <cell r="AJ2351">
            <v>34</v>
          </cell>
          <cell r="AK2351">
            <v>52</v>
          </cell>
          <cell r="AL2351">
            <v>31</v>
          </cell>
          <cell r="AM2351">
            <v>62</v>
          </cell>
          <cell r="AN2351">
            <v>41</v>
          </cell>
          <cell r="AO2351">
            <v>61</v>
          </cell>
          <cell r="AP2351">
            <v>43</v>
          </cell>
          <cell r="AQ2351">
            <v>39</v>
          </cell>
          <cell r="AR2351">
            <v>18</v>
          </cell>
          <cell r="AS2351">
            <v>51</v>
          </cell>
          <cell r="AT2351">
            <v>33</v>
          </cell>
          <cell r="AU2351">
            <v>31</v>
          </cell>
          <cell r="AV2351">
            <v>17</v>
          </cell>
          <cell r="AW2351">
            <v>29</v>
          </cell>
          <cell r="AX2351">
            <v>9</v>
          </cell>
          <cell r="AY2351">
            <v>36</v>
          </cell>
          <cell r="AZ2351">
            <v>17</v>
          </cell>
        </row>
        <row r="2352">
          <cell r="B2352">
            <v>36910</v>
          </cell>
          <cell r="C2352">
            <v>37</v>
          </cell>
          <cell r="D2352">
            <v>48</v>
          </cell>
          <cell r="E2352">
            <v>30</v>
          </cell>
          <cell r="F2352">
            <v>34</v>
          </cell>
          <cell r="G2352">
            <v>24</v>
          </cell>
          <cell r="H2352">
            <v>29</v>
          </cell>
          <cell r="I2352">
            <v>37</v>
          </cell>
          <cell r="J2352">
            <v>46</v>
          </cell>
          <cell r="K2352">
            <v>32</v>
          </cell>
          <cell r="L2352">
            <v>52</v>
          </cell>
          <cell r="M2352">
            <v>32</v>
          </cell>
          <cell r="N2352">
            <v>54</v>
          </cell>
          <cell r="O2352">
            <v>26</v>
          </cell>
          <cell r="P2352">
            <v>52</v>
          </cell>
          <cell r="Q2352">
            <v>24</v>
          </cell>
          <cell r="R2352">
            <v>28</v>
          </cell>
          <cell r="S2352">
            <v>24</v>
          </cell>
          <cell r="T2352">
            <v>25</v>
          </cell>
          <cell r="U2352">
            <v>28</v>
          </cell>
          <cell r="V2352">
            <v>29</v>
          </cell>
          <cell r="W2352">
            <v>33</v>
          </cell>
          <cell r="X2352">
            <v>24</v>
          </cell>
          <cell r="Y2352">
            <v>31</v>
          </cell>
          <cell r="Z2352">
            <v>37</v>
          </cell>
          <cell r="AA2352">
            <v>25</v>
          </cell>
          <cell r="AB2352">
            <v>32</v>
          </cell>
          <cell r="AC2352">
            <v>34</v>
          </cell>
          <cell r="AD2352">
            <v>12</v>
          </cell>
          <cell r="AE2352">
            <v>57</v>
          </cell>
          <cell r="AF2352">
            <v>36</v>
          </cell>
          <cell r="AG2352">
            <v>55</v>
          </cell>
          <cell r="AH2352">
            <v>46</v>
          </cell>
          <cell r="AI2352">
            <v>38</v>
          </cell>
          <cell r="AJ2352">
            <v>59</v>
          </cell>
          <cell r="AK2352">
            <v>35</v>
          </cell>
          <cell r="AL2352">
            <v>53</v>
          </cell>
          <cell r="AM2352">
            <v>64</v>
          </cell>
          <cell r="AN2352">
            <v>43</v>
          </cell>
          <cell r="AO2352">
            <v>65</v>
          </cell>
          <cell r="AP2352">
            <v>43</v>
          </cell>
          <cell r="AQ2352">
            <v>22</v>
          </cell>
          <cell r="AR2352">
            <v>48</v>
          </cell>
          <cell r="AS2352">
            <v>52</v>
          </cell>
          <cell r="AT2352">
            <v>33</v>
          </cell>
          <cell r="AU2352">
            <v>22</v>
          </cell>
          <cell r="AV2352">
            <v>34</v>
          </cell>
          <cell r="AW2352">
            <v>18</v>
          </cell>
          <cell r="AX2352">
            <v>33</v>
          </cell>
          <cell r="AY2352">
            <v>35</v>
          </cell>
          <cell r="AZ2352">
            <v>10</v>
          </cell>
        </row>
        <row r="2353">
          <cell r="B2353">
            <v>36911</v>
          </cell>
          <cell r="C2353">
            <v>48</v>
          </cell>
          <cell r="D2353">
            <v>37</v>
          </cell>
          <cell r="E2353">
            <v>31</v>
          </cell>
          <cell r="F2353">
            <v>34</v>
          </cell>
          <cell r="G2353">
            <v>23</v>
          </cell>
          <cell r="H2353">
            <v>33</v>
          </cell>
          <cell r="I2353">
            <v>43</v>
          </cell>
          <cell r="J2353">
            <v>36</v>
          </cell>
          <cell r="K2353">
            <v>38</v>
          </cell>
          <cell r="L2353">
            <v>44</v>
          </cell>
          <cell r="M2353">
            <v>39</v>
          </cell>
          <cell r="N2353">
            <v>44</v>
          </cell>
          <cell r="O2353">
            <v>40</v>
          </cell>
          <cell r="P2353">
            <v>44</v>
          </cell>
          <cell r="Q2353">
            <v>28</v>
          </cell>
          <cell r="R2353">
            <v>23</v>
          </cell>
          <cell r="S2353">
            <v>6</v>
          </cell>
          <cell r="T2353">
            <v>28</v>
          </cell>
          <cell r="U2353">
            <v>11</v>
          </cell>
          <cell r="V2353">
            <v>36</v>
          </cell>
          <cell r="W2353">
            <v>39</v>
          </cell>
          <cell r="X2353">
            <v>28</v>
          </cell>
          <cell r="Y2353">
            <v>41</v>
          </cell>
          <cell r="Z2353">
            <v>24</v>
          </cell>
          <cell r="AA2353">
            <v>15</v>
          </cell>
          <cell r="AB2353">
            <v>31</v>
          </cell>
          <cell r="AC2353">
            <v>33</v>
          </cell>
          <cell r="AD2353">
            <v>20</v>
          </cell>
          <cell r="AE2353">
            <v>54</v>
          </cell>
          <cell r="AF2353">
            <v>33</v>
          </cell>
          <cell r="AG2353">
            <v>54</v>
          </cell>
          <cell r="AH2353">
            <v>40</v>
          </cell>
          <cell r="AI2353">
            <v>36</v>
          </cell>
          <cell r="AJ2353">
            <v>57</v>
          </cell>
          <cell r="AK2353">
            <v>35</v>
          </cell>
          <cell r="AL2353">
            <v>60</v>
          </cell>
          <cell r="AM2353">
            <v>71</v>
          </cell>
          <cell r="AN2353">
            <v>44</v>
          </cell>
          <cell r="AO2353">
            <v>68</v>
          </cell>
          <cell r="AP2353">
            <v>46</v>
          </cell>
          <cell r="AQ2353">
            <v>22</v>
          </cell>
          <cell r="AR2353">
            <v>42</v>
          </cell>
          <cell r="AS2353">
            <v>57</v>
          </cell>
          <cell r="AT2353">
            <v>33</v>
          </cell>
          <cell r="AU2353">
            <v>20</v>
          </cell>
          <cell r="AV2353">
            <v>36</v>
          </cell>
          <cell r="AW2353">
            <v>17</v>
          </cell>
          <cell r="AX2353">
            <v>37</v>
          </cell>
          <cell r="AY2353">
            <v>40</v>
          </cell>
          <cell r="AZ2353">
            <v>20</v>
          </cell>
        </row>
        <row r="2354">
          <cell r="B2354">
            <v>36912</v>
          </cell>
          <cell r="C2354">
            <v>45</v>
          </cell>
          <cell r="D2354">
            <v>40</v>
          </cell>
          <cell r="E2354">
            <v>35</v>
          </cell>
          <cell r="F2354">
            <v>31</v>
          </cell>
          <cell r="G2354">
            <v>34</v>
          </cell>
          <cell r="H2354">
            <v>23</v>
          </cell>
          <cell r="I2354">
            <v>43</v>
          </cell>
          <cell r="J2354">
            <v>37</v>
          </cell>
          <cell r="K2354">
            <v>52</v>
          </cell>
          <cell r="L2354">
            <v>38</v>
          </cell>
          <cell r="M2354">
            <v>51</v>
          </cell>
          <cell r="N2354">
            <v>39</v>
          </cell>
          <cell r="O2354">
            <v>53</v>
          </cell>
          <cell r="P2354">
            <v>40</v>
          </cell>
          <cell r="Q2354">
            <v>34</v>
          </cell>
          <cell r="R2354">
            <v>24</v>
          </cell>
          <cell r="S2354">
            <v>27</v>
          </cell>
          <cell r="T2354">
            <v>6</v>
          </cell>
          <cell r="U2354">
            <v>30</v>
          </cell>
          <cell r="V2354">
            <v>11</v>
          </cell>
          <cell r="W2354">
            <v>43</v>
          </cell>
          <cell r="X2354">
            <v>29</v>
          </cell>
          <cell r="Y2354">
            <v>41</v>
          </cell>
          <cell r="Z2354">
            <v>22</v>
          </cell>
          <cell r="AA2354">
            <v>31</v>
          </cell>
          <cell r="AB2354">
            <v>15</v>
          </cell>
          <cell r="AC2354">
            <v>44</v>
          </cell>
          <cell r="AD2354">
            <v>18</v>
          </cell>
          <cell r="AE2354">
            <v>56</v>
          </cell>
          <cell r="AF2354">
            <v>34</v>
          </cell>
          <cell r="AG2354">
            <v>55</v>
          </cell>
          <cell r="AH2354">
            <v>39</v>
          </cell>
          <cell r="AI2354">
            <v>56</v>
          </cell>
          <cell r="AJ2354">
            <v>36</v>
          </cell>
          <cell r="AK2354">
            <v>61</v>
          </cell>
          <cell r="AL2354">
            <v>35</v>
          </cell>
          <cell r="AM2354">
            <v>70</v>
          </cell>
          <cell r="AN2354">
            <v>47</v>
          </cell>
          <cell r="AO2354">
            <v>69</v>
          </cell>
          <cell r="AP2354">
            <v>48</v>
          </cell>
          <cell r="AQ2354">
            <v>42</v>
          </cell>
          <cell r="AR2354">
            <v>22</v>
          </cell>
          <cell r="AS2354">
            <v>58</v>
          </cell>
          <cell r="AT2354">
            <v>34</v>
          </cell>
          <cell r="AU2354">
            <v>38</v>
          </cell>
          <cell r="AV2354">
            <v>20</v>
          </cell>
          <cell r="AW2354">
            <v>37</v>
          </cell>
          <cell r="AX2354">
            <v>17</v>
          </cell>
          <cell r="AY2354">
            <v>45</v>
          </cell>
          <cell r="AZ2354">
            <v>15</v>
          </cell>
        </row>
        <row r="2355">
          <cell r="B2355">
            <v>36913</v>
          </cell>
          <cell r="C2355">
            <v>53</v>
          </cell>
          <cell r="D2355">
            <v>34</v>
          </cell>
          <cell r="E2355">
            <v>39</v>
          </cell>
          <cell r="F2355">
            <v>27</v>
          </cell>
          <cell r="G2355">
            <v>34</v>
          </cell>
          <cell r="H2355">
            <v>32</v>
          </cell>
          <cell r="I2355">
            <v>50</v>
          </cell>
          <cell r="J2355">
            <v>39</v>
          </cell>
          <cell r="K2355">
            <v>54</v>
          </cell>
          <cell r="L2355">
            <v>39</v>
          </cell>
          <cell r="M2355">
            <v>46</v>
          </cell>
          <cell r="N2355">
            <v>44</v>
          </cell>
          <cell r="O2355">
            <v>60</v>
          </cell>
          <cell r="P2355">
            <v>35</v>
          </cell>
          <cell r="Q2355">
            <v>35</v>
          </cell>
          <cell r="R2355">
            <v>19</v>
          </cell>
          <cell r="S2355">
            <v>28</v>
          </cell>
          <cell r="T2355">
            <v>1</v>
          </cell>
          <cell r="U2355">
            <v>39</v>
          </cell>
          <cell r="V2355">
            <v>21</v>
          </cell>
          <cell r="W2355">
            <v>44</v>
          </cell>
          <cell r="X2355">
            <v>24</v>
          </cell>
          <cell r="Y2355">
            <v>39</v>
          </cell>
          <cell r="Z2355">
            <v>26</v>
          </cell>
          <cell r="AA2355">
            <v>38</v>
          </cell>
          <cell r="AB2355">
            <v>26</v>
          </cell>
          <cell r="AC2355">
            <v>42</v>
          </cell>
          <cell r="AD2355">
            <v>24</v>
          </cell>
          <cell r="AE2355">
            <v>63</v>
          </cell>
          <cell r="AF2355">
            <v>36</v>
          </cell>
          <cell r="AG2355">
            <v>60</v>
          </cell>
          <cell r="AH2355">
            <v>41</v>
          </cell>
          <cell r="AI2355">
            <v>61</v>
          </cell>
          <cell r="AJ2355">
            <v>38</v>
          </cell>
          <cell r="AK2355">
            <v>63</v>
          </cell>
          <cell r="AL2355">
            <v>46</v>
          </cell>
          <cell r="AM2355">
            <v>61</v>
          </cell>
          <cell r="AN2355">
            <v>50</v>
          </cell>
          <cell r="AO2355">
            <v>62</v>
          </cell>
          <cell r="AP2355">
            <v>52</v>
          </cell>
          <cell r="AQ2355">
            <v>50</v>
          </cell>
          <cell r="AR2355">
            <v>31</v>
          </cell>
          <cell r="AS2355">
            <v>58</v>
          </cell>
          <cell r="AT2355">
            <v>43</v>
          </cell>
          <cell r="AU2355">
            <v>36</v>
          </cell>
          <cell r="AV2355">
            <v>22</v>
          </cell>
          <cell r="AW2355">
            <v>35</v>
          </cell>
          <cell r="AX2355">
            <v>15</v>
          </cell>
          <cell r="AY2355">
            <v>44</v>
          </cell>
          <cell r="AZ2355">
            <v>21</v>
          </cell>
        </row>
        <row r="2356">
          <cell r="B2356">
            <v>36914</v>
          </cell>
          <cell r="C2356">
            <v>55.9</v>
          </cell>
          <cell r="D2356">
            <v>46.9</v>
          </cell>
          <cell r="E2356">
            <v>42</v>
          </cell>
          <cell r="F2356">
            <v>36</v>
          </cell>
          <cell r="G2356">
            <v>37</v>
          </cell>
          <cell r="H2356">
            <v>21</v>
          </cell>
          <cell r="I2356">
            <v>48</v>
          </cell>
          <cell r="J2356">
            <v>42</v>
          </cell>
          <cell r="K2356">
            <v>47</v>
          </cell>
          <cell r="L2356">
            <v>38</v>
          </cell>
          <cell r="M2356">
            <v>43</v>
          </cell>
          <cell r="N2356">
            <v>32</v>
          </cell>
          <cell r="O2356">
            <v>57</v>
          </cell>
          <cell r="P2356">
            <v>33</v>
          </cell>
          <cell r="Q2356">
            <v>32</v>
          </cell>
          <cell r="R2356">
            <v>19</v>
          </cell>
          <cell r="S2356">
            <v>28</v>
          </cell>
          <cell r="T2356">
            <v>0</v>
          </cell>
          <cell r="U2356">
            <v>24</v>
          </cell>
          <cell r="V2356">
            <v>9</v>
          </cell>
          <cell r="W2356">
            <v>42.1</v>
          </cell>
          <cell r="X2356">
            <v>18</v>
          </cell>
          <cell r="Y2356">
            <v>39.9</v>
          </cell>
          <cell r="Z2356">
            <v>19.899999999999999</v>
          </cell>
          <cell r="AA2356">
            <v>31</v>
          </cell>
          <cell r="AB2356">
            <v>20</v>
          </cell>
          <cell r="AC2356">
            <v>37</v>
          </cell>
          <cell r="AD2356">
            <v>17.100000000000001</v>
          </cell>
          <cell r="AE2356">
            <v>53.1</v>
          </cell>
          <cell r="AF2356">
            <v>42.1</v>
          </cell>
          <cell r="AG2356">
            <v>56</v>
          </cell>
          <cell r="AH2356">
            <v>48</v>
          </cell>
          <cell r="AI2356">
            <v>58</v>
          </cell>
          <cell r="AJ2356">
            <v>46</v>
          </cell>
          <cell r="AK2356">
            <v>65</v>
          </cell>
          <cell r="AL2356">
            <v>42</v>
          </cell>
          <cell r="AM2356">
            <v>61</v>
          </cell>
          <cell r="AN2356">
            <v>46</v>
          </cell>
          <cell r="AO2356">
            <v>61</v>
          </cell>
          <cell r="AP2356">
            <v>46.9</v>
          </cell>
          <cell r="AQ2356">
            <v>48</v>
          </cell>
          <cell r="AR2356">
            <v>24</v>
          </cell>
          <cell r="AS2356">
            <v>59</v>
          </cell>
          <cell r="AT2356">
            <v>36</v>
          </cell>
          <cell r="AU2356">
            <v>39</v>
          </cell>
          <cell r="AV2356">
            <v>27</v>
          </cell>
          <cell r="AW2356">
            <v>39</v>
          </cell>
          <cell r="AX2356">
            <v>16</v>
          </cell>
          <cell r="AY2356">
            <v>35.1</v>
          </cell>
          <cell r="AZ2356">
            <v>23</v>
          </cell>
        </row>
        <row r="2357">
          <cell r="B2357">
            <v>36915</v>
          </cell>
          <cell r="C2357">
            <v>49</v>
          </cell>
          <cell r="D2357">
            <v>37.9</v>
          </cell>
          <cell r="E2357">
            <v>42.1</v>
          </cell>
          <cell r="F2357">
            <v>30.9</v>
          </cell>
          <cell r="G2357">
            <v>37</v>
          </cell>
          <cell r="H2357">
            <v>19.899999999999999</v>
          </cell>
          <cell r="I2357">
            <v>43</v>
          </cell>
          <cell r="J2357">
            <v>39</v>
          </cell>
          <cell r="K2357">
            <v>47</v>
          </cell>
          <cell r="L2357">
            <v>40</v>
          </cell>
          <cell r="M2357">
            <v>46</v>
          </cell>
          <cell r="N2357">
            <v>41</v>
          </cell>
          <cell r="O2357">
            <v>46</v>
          </cell>
          <cell r="P2357">
            <v>38</v>
          </cell>
          <cell r="Q2357">
            <v>37</v>
          </cell>
          <cell r="R2357">
            <v>20</v>
          </cell>
          <cell r="S2357">
            <v>33</v>
          </cell>
          <cell r="T2357">
            <v>4</v>
          </cell>
          <cell r="U2357">
            <v>18</v>
          </cell>
          <cell r="V2357">
            <v>6</v>
          </cell>
          <cell r="W2357">
            <v>41</v>
          </cell>
          <cell r="X2357">
            <v>16</v>
          </cell>
          <cell r="Y2357">
            <v>35.1</v>
          </cell>
          <cell r="Z2357">
            <v>17.100000000000001</v>
          </cell>
          <cell r="AA2357">
            <v>34</v>
          </cell>
          <cell r="AB2357">
            <v>4</v>
          </cell>
          <cell r="AC2357">
            <v>36</v>
          </cell>
          <cell r="AD2357">
            <v>12.9</v>
          </cell>
          <cell r="AE2357">
            <v>55</v>
          </cell>
          <cell r="AF2357">
            <v>40</v>
          </cell>
          <cell r="AG2357">
            <v>55</v>
          </cell>
          <cell r="AH2357">
            <v>46</v>
          </cell>
          <cell r="AI2357">
            <v>55</v>
          </cell>
          <cell r="AJ2357">
            <v>46</v>
          </cell>
          <cell r="AK2357">
            <v>50</v>
          </cell>
          <cell r="AL2357">
            <v>48</v>
          </cell>
          <cell r="AM2357">
            <v>57</v>
          </cell>
          <cell r="AN2357">
            <v>50</v>
          </cell>
          <cell r="AO2357">
            <v>57</v>
          </cell>
          <cell r="AP2357">
            <v>46.9</v>
          </cell>
          <cell r="AQ2357">
            <v>42</v>
          </cell>
          <cell r="AR2357">
            <v>33</v>
          </cell>
          <cell r="AS2357">
            <v>64</v>
          </cell>
          <cell r="AT2357">
            <v>39</v>
          </cell>
          <cell r="AU2357">
            <v>48.9</v>
          </cell>
          <cell r="AV2357">
            <v>19.899999999999999</v>
          </cell>
          <cell r="AW2357">
            <v>40</v>
          </cell>
          <cell r="AX2357">
            <v>19</v>
          </cell>
          <cell r="AY2357">
            <v>39.9</v>
          </cell>
          <cell r="AZ2357">
            <v>19.899999999999999</v>
          </cell>
        </row>
        <row r="2358">
          <cell r="B2358">
            <v>36916</v>
          </cell>
          <cell r="C2358">
            <v>48</v>
          </cell>
          <cell r="D2358">
            <v>30.9</v>
          </cell>
          <cell r="E2358">
            <v>42.1</v>
          </cell>
          <cell r="F2358">
            <v>30.9</v>
          </cell>
          <cell r="G2358">
            <v>37</v>
          </cell>
          <cell r="H2358">
            <v>19.899999999999999</v>
          </cell>
          <cell r="I2358">
            <v>46</v>
          </cell>
          <cell r="J2358">
            <v>36</v>
          </cell>
          <cell r="K2358">
            <v>42</v>
          </cell>
          <cell r="L2358">
            <v>36</v>
          </cell>
          <cell r="M2358">
            <v>49</v>
          </cell>
          <cell r="N2358">
            <v>34</v>
          </cell>
          <cell r="O2358">
            <v>48</v>
          </cell>
          <cell r="P2358">
            <v>29</v>
          </cell>
          <cell r="Q2358">
            <v>38</v>
          </cell>
          <cell r="R2358">
            <v>29</v>
          </cell>
          <cell r="S2358">
            <v>30</v>
          </cell>
          <cell r="T2358">
            <v>18</v>
          </cell>
          <cell r="U2358">
            <v>33</v>
          </cell>
          <cell r="V2358">
            <v>14</v>
          </cell>
          <cell r="W2358">
            <v>36</v>
          </cell>
          <cell r="X2358">
            <v>23</v>
          </cell>
          <cell r="Y2358">
            <v>44.1</v>
          </cell>
          <cell r="Z2358">
            <v>23</v>
          </cell>
          <cell r="AA2358">
            <v>40</v>
          </cell>
          <cell r="AB2358">
            <v>13</v>
          </cell>
          <cell r="AC2358">
            <v>43</v>
          </cell>
          <cell r="AD2358">
            <v>17.100000000000001</v>
          </cell>
          <cell r="AE2358">
            <v>48.9</v>
          </cell>
          <cell r="AF2358">
            <v>39</v>
          </cell>
          <cell r="AG2358">
            <v>54</v>
          </cell>
          <cell r="AH2358">
            <v>43</v>
          </cell>
          <cell r="AI2358">
            <v>56</v>
          </cell>
          <cell r="AJ2358">
            <v>39</v>
          </cell>
          <cell r="AK2358">
            <v>53</v>
          </cell>
          <cell r="AL2358">
            <v>37</v>
          </cell>
          <cell r="AM2358">
            <v>57</v>
          </cell>
          <cell r="AN2358">
            <v>43</v>
          </cell>
          <cell r="AO2358">
            <v>59</v>
          </cell>
          <cell r="AP2358">
            <v>46.9</v>
          </cell>
          <cell r="AQ2358">
            <v>44</v>
          </cell>
          <cell r="AR2358">
            <v>23</v>
          </cell>
          <cell r="AS2358">
            <v>55.9</v>
          </cell>
          <cell r="AT2358">
            <v>35.1</v>
          </cell>
          <cell r="AU2358">
            <v>37.9</v>
          </cell>
          <cell r="AV2358">
            <v>26.1</v>
          </cell>
          <cell r="AW2358">
            <v>42</v>
          </cell>
          <cell r="AX2358">
            <v>25</v>
          </cell>
          <cell r="AY2358">
            <v>42.1</v>
          </cell>
          <cell r="AZ2358">
            <v>19.899999999999999</v>
          </cell>
        </row>
        <row r="2359">
          <cell r="B2359">
            <v>36917</v>
          </cell>
          <cell r="C2359">
            <v>48</v>
          </cell>
          <cell r="D2359">
            <v>30.9</v>
          </cell>
          <cell r="E2359">
            <v>42.1</v>
          </cell>
          <cell r="F2359">
            <v>30.9</v>
          </cell>
          <cell r="G2359">
            <v>37</v>
          </cell>
          <cell r="H2359">
            <v>19.899999999999999</v>
          </cell>
          <cell r="I2359">
            <v>46</v>
          </cell>
          <cell r="J2359">
            <v>36</v>
          </cell>
          <cell r="K2359">
            <v>53</v>
          </cell>
          <cell r="L2359">
            <v>30</v>
          </cell>
          <cell r="M2359">
            <v>51</v>
          </cell>
          <cell r="N2359">
            <v>30</v>
          </cell>
          <cell r="O2359">
            <v>53</v>
          </cell>
          <cell r="P2359">
            <v>37</v>
          </cell>
          <cell r="Q2359">
            <v>32</v>
          </cell>
          <cell r="R2359">
            <v>20</v>
          </cell>
          <cell r="S2359">
            <v>27</v>
          </cell>
          <cell r="T2359">
            <v>2</v>
          </cell>
          <cell r="U2359">
            <v>20</v>
          </cell>
          <cell r="V2359">
            <v>8</v>
          </cell>
          <cell r="W2359">
            <v>36</v>
          </cell>
          <cell r="X2359">
            <v>23</v>
          </cell>
          <cell r="Y2359">
            <v>44.1</v>
          </cell>
          <cell r="Z2359">
            <v>23</v>
          </cell>
          <cell r="AA2359">
            <v>31</v>
          </cell>
          <cell r="AB2359">
            <v>20</v>
          </cell>
          <cell r="AC2359">
            <v>43</v>
          </cell>
          <cell r="AD2359">
            <v>17.100000000000001</v>
          </cell>
          <cell r="AE2359">
            <v>48.9</v>
          </cell>
          <cell r="AF2359">
            <v>39</v>
          </cell>
          <cell r="AG2359">
            <v>53</v>
          </cell>
          <cell r="AH2359">
            <v>41</v>
          </cell>
          <cell r="AI2359" t="e">
            <v>#VALUE!</v>
          </cell>
          <cell r="AJ2359" t="str">
            <v>MM</v>
          </cell>
          <cell r="AK2359">
            <v>53</v>
          </cell>
          <cell r="AL2359">
            <v>42</v>
          </cell>
          <cell r="AM2359">
            <v>57</v>
          </cell>
          <cell r="AN2359">
            <v>43</v>
          </cell>
          <cell r="AO2359">
            <v>59</v>
          </cell>
          <cell r="AP2359">
            <v>46.9</v>
          </cell>
          <cell r="AQ2359">
            <v>39</v>
          </cell>
          <cell r="AR2359">
            <v>26</v>
          </cell>
          <cell r="AS2359">
            <v>55.9</v>
          </cell>
          <cell r="AT2359">
            <v>35.1</v>
          </cell>
          <cell r="AU2359">
            <v>37.9</v>
          </cell>
          <cell r="AV2359">
            <v>26.1</v>
          </cell>
          <cell r="AW2359">
            <v>42</v>
          </cell>
          <cell r="AX2359">
            <v>23</v>
          </cell>
          <cell r="AY2359">
            <v>42.1</v>
          </cell>
          <cell r="AZ2359">
            <v>19.899999999999999</v>
          </cell>
        </row>
        <row r="2360">
          <cell r="B2360">
            <v>36918</v>
          </cell>
          <cell r="C2360">
            <v>44</v>
          </cell>
          <cell r="D2360">
            <v>30</v>
          </cell>
          <cell r="E2360">
            <v>30</v>
          </cell>
          <cell r="F2360">
            <v>21</v>
          </cell>
          <cell r="G2360">
            <v>27</v>
          </cell>
          <cell r="H2360">
            <v>11</v>
          </cell>
          <cell r="I2360">
            <v>49</v>
          </cell>
          <cell r="J2360">
            <v>27</v>
          </cell>
          <cell r="K2360">
            <v>50</v>
          </cell>
          <cell r="L2360">
            <v>27</v>
          </cell>
          <cell r="M2360">
            <v>47</v>
          </cell>
          <cell r="N2360">
            <v>28</v>
          </cell>
          <cell r="O2360">
            <v>53</v>
          </cell>
          <cell r="P2360">
            <v>27</v>
          </cell>
          <cell r="Q2360">
            <v>28</v>
          </cell>
          <cell r="R2360">
            <v>17</v>
          </cell>
          <cell r="S2360">
            <v>16</v>
          </cell>
          <cell r="T2360">
            <v>0</v>
          </cell>
          <cell r="U2360">
            <v>13</v>
          </cell>
          <cell r="V2360">
            <v>4</v>
          </cell>
          <cell r="W2360">
            <v>33</v>
          </cell>
          <cell r="X2360">
            <v>11</v>
          </cell>
          <cell r="Y2360">
            <v>33</v>
          </cell>
          <cell r="Z2360">
            <v>13</v>
          </cell>
          <cell r="AA2360">
            <v>31</v>
          </cell>
          <cell r="AB2360">
            <v>3</v>
          </cell>
          <cell r="AC2360">
            <v>32</v>
          </cell>
          <cell r="AD2360">
            <v>18</v>
          </cell>
          <cell r="AE2360">
            <v>58</v>
          </cell>
          <cell r="AF2360">
            <v>37</v>
          </cell>
          <cell r="AG2360">
            <v>57</v>
          </cell>
          <cell r="AH2360">
            <v>40</v>
          </cell>
          <cell r="AI2360">
            <v>57</v>
          </cell>
          <cell r="AJ2360">
            <v>37</v>
          </cell>
          <cell r="AK2360">
            <v>48</v>
          </cell>
          <cell r="AL2360">
            <v>42</v>
          </cell>
          <cell r="AM2360">
            <v>58</v>
          </cell>
          <cell r="AN2360">
            <v>42</v>
          </cell>
          <cell r="AO2360">
            <v>54</v>
          </cell>
          <cell r="AP2360">
            <v>45</v>
          </cell>
          <cell r="AQ2360">
            <v>38</v>
          </cell>
          <cell r="AR2360">
            <v>28</v>
          </cell>
          <cell r="AS2360">
            <v>47</v>
          </cell>
          <cell r="AT2360">
            <v>38</v>
          </cell>
          <cell r="AU2360">
            <v>39</v>
          </cell>
          <cell r="AV2360">
            <v>27</v>
          </cell>
          <cell r="AW2360">
            <v>38</v>
          </cell>
          <cell r="AX2360">
            <v>29</v>
          </cell>
          <cell r="AY2360">
            <v>29</v>
          </cell>
          <cell r="AZ2360">
            <v>19</v>
          </cell>
        </row>
        <row r="2361">
          <cell r="B2361">
            <v>36919</v>
          </cell>
          <cell r="C2361">
            <v>43</v>
          </cell>
          <cell r="D2361">
            <v>28</v>
          </cell>
          <cell r="E2361">
            <v>42.1</v>
          </cell>
          <cell r="F2361">
            <v>30.9</v>
          </cell>
          <cell r="G2361">
            <v>37</v>
          </cell>
          <cell r="H2361">
            <v>19.899999999999999</v>
          </cell>
          <cell r="I2361">
            <v>45</v>
          </cell>
          <cell r="J2361">
            <v>28</v>
          </cell>
          <cell r="K2361">
            <v>47</v>
          </cell>
          <cell r="L2361">
            <v>24</v>
          </cell>
          <cell r="M2361">
            <v>53</v>
          </cell>
          <cell r="N2361">
            <v>23</v>
          </cell>
          <cell r="O2361">
            <v>46</v>
          </cell>
          <cell r="P2361">
            <v>23</v>
          </cell>
          <cell r="Q2361">
            <v>20</v>
          </cell>
          <cell r="R2361">
            <v>12</v>
          </cell>
          <cell r="S2361">
            <v>22</v>
          </cell>
          <cell r="T2361">
            <v>7</v>
          </cell>
          <cell r="U2361">
            <v>11</v>
          </cell>
          <cell r="V2361">
            <v>-5</v>
          </cell>
          <cell r="W2361">
            <v>37.9</v>
          </cell>
          <cell r="X2361">
            <v>25</v>
          </cell>
          <cell r="Y2361">
            <v>34</v>
          </cell>
          <cell r="Z2361">
            <v>12</v>
          </cell>
          <cell r="AA2361">
            <v>27</v>
          </cell>
          <cell r="AB2361">
            <v>16</v>
          </cell>
          <cell r="AC2361">
            <v>24.1</v>
          </cell>
          <cell r="AD2361">
            <v>19.899999999999999</v>
          </cell>
          <cell r="AE2361">
            <v>53.1</v>
          </cell>
          <cell r="AF2361">
            <v>33.1</v>
          </cell>
          <cell r="AG2361">
            <v>54</v>
          </cell>
          <cell r="AH2361">
            <v>40</v>
          </cell>
          <cell r="AI2361">
            <v>57</v>
          </cell>
          <cell r="AJ2361">
            <v>35</v>
          </cell>
          <cell r="AK2361">
            <v>55</v>
          </cell>
          <cell r="AL2361">
            <v>38</v>
          </cell>
          <cell r="AM2361">
            <v>57.9</v>
          </cell>
          <cell r="AN2361">
            <v>43</v>
          </cell>
          <cell r="AO2361">
            <v>59</v>
          </cell>
          <cell r="AP2361">
            <v>45</v>
          </cell>
          <cell r="AQ2361">
            <v>45</v>
          </cell>
          <cell r="AR2361">
            <v>18</v>
          </cell>
          <cell r="AS2361">
            <v>50</v>
          </cell>
          <cell r="AT2361">
            <v>37.9</v>
          </cell>
          <cell r="AU2361">
            <v>36</v>
          </cell>
          <cell r="AV2361">
            <v>24.1</v>
          </cell>
          <cell r="AW2361">
            <v>34</v>
          </cell>
          <cell r="AX2361">
            <v>29</v>
          </cell>
          <cell r="AY2361">
            <v>25</v>
          </cell>
          <cell r="AZ2361">
            <v>19</v>
          </cell>
        </row>
        <row r="2362">
          <cell r="B2362">
            <v>36920</v>
          </cell>
          <cell r="C2362">
            <v>46.9</v>
          </cell>
          <cell r="D2362">
            <v>37</v>
          </cell>
          <cell r="E2362">
            <v>42.1</v>
          </cell>
          <cell r="F2362">
            <v>30.9</v>
          </cell>
          <cell r="G2362">
            <v>37</v>
          </cell>
          <cell r="H2362">
            <v>19.899999999999999</v>
          </cell>
          <cell r="I2362">
            <v>50</v>
          </cell>
          <cell r="J2362">
            <v>37.9</v>
          </cell>
          <cell r="K2362">
            <v>49</v>
          </cell>
          <cell r="L2362">
            <v>39</v>
          </cell>
          <cell r="M2362">
            <v>47</v>
          </cell>
          <cell r="N2362">
            <v>44</v>
          </cell>
          <cell r="O2362">
            <v>45</v>
          </cell>
          <cell r="P2362">
            <v>39</v>
          </cell>
          <cell r="Q2362">
            <v>25</v>
          </cell>
          <cell r="R2362">
            <v>17</v>
          </cell>
          <cell r="S2362">
            <v>16</v>
          </cell>
          <cell r="T2362">
            <v>12</v>
          </cell>
          <cell r="U2362">
            <v>13</v>
          </cell>
          <cell r="V2362">
            <v>-6</v>
          </cell>
          <cell r="W2362">
            <v>39.9</v>
          </cell>
          <cell r="X2362">
            <v>27</v>
          </cell>
          <cell r="Y2362">
            <v>44.1</v>
          </cell>
          <cell r="Z2362">
            <v>16</v>
          </cell>
          <cell r="AA2362">
            <v>31</v>
          </cell>
          <cell r="AB2362">
            <v>14</v>
          </cell>
          <cell r="AC2362">
            <v>30.9</v>
          </cell>
          <cell r="AD2362">
            <v>19</v>
          </cell>
          <cell r="AE2362">
            <v>54</v>
          </cell>
          <cell r="AF2362">
            <v>42.1</v>
          </cell>
          <cell r="AG2362">
            <v>55</v>
          </cell>
          <cell r="AH2362">
            <v>48</v>
          </cell>
          <cell r="AI2362">
            <v>55</v>
          </cell>
          <cell r="AJ2362">
            <v>43</v>
          </cell>
          <cell r="AK2362">
            <v>56</v>
          </cell>
          <cell r="AL2362">
            <v>37</v>
          </cell>
          <cell r="AM2362">
            <v>57</v>
          </cell>
          <cell r="AN2362">
            <v>44.1</v>
          </cell>
          <cell r="AO2362">
            <v>57</v>
          </cell>
          <cell r="AP2362">
            <v>48</v>
          </cell>
          <cell r="AQ2362">
            <v>44</v>
          </cell>
          <cell r="AR2362">
            <v>25</v>
          </cell>
          <cell r="AS2362">
            <v>51.1</v>
          </cell>
          <cell r="AT2362">
            <v>33.1</v>
          </cell>
          <cell r="AU2362">
            <v>36</v>
          </cell>
          <cell r="AV2362">
            <v>19.899999999999999</v>
          </cell>
          <cell r="AW2362">
            <v>33</v>
          </cell>
          <cell r="AX2362">
            <v>26</v>
          </cell>
          <cell r="AY2362">
            <v>36</v>
          </cell>
          <cell r="AZ2362">
            <v>19.899999999999999</v>
          </cell>
        </row>
        <row r="2363">
          <cell r="B2363">
            <v>36921</v>
          </cell>
          <cell r="C2363">
            <v>44.1</v>
          </cell>
          <cell r="D2363">
            <v>39.9</v>
          </cell>
          <cell r="E2363">
            <v>42.1</v>
          </cell>
          <cell r="F2363">
            <v>30.9</v>
          </cell>
          <cell r="G2363">
            <v>37</v>
          </cell>
          <cell r="H2363">
            <v>19.899999999999999</v>
          </cell>
          <cell r="I2363">
            <v>46</v>
          </cell>
          <cell r="J2363">
            <v>39.9</v>
          </cell>
          <cell r="K2363">
            <v>49</v>
          </cell>
          <cell r="L2363">
            <v>35</v>
          </cell>
          <cell r="M2363">
            <v>50</v>
          </cell>
          <cell r="N2363">
            <v>34</v>
          </cell>
          <cell r="O2363">
            <v>45</v>
          </cell>
          <cell r="P2363">
            <v>27</v>
          </cell>
          <cell r="Q2363">
            <v>32</v>
          </cell>
          <cell r="R2363">
            <v>9</v>
          </cell>
          <cell r="S2363">
            <v>21</v>
          </cell>
          <cell r="T2363">
            <v>7</v>
          </cell>
          <cell r="U2363">
            <v>34</v>
          </cell>
          <cell r="V2363">
            <v>10</v>
          </cell>
          <cell r="W2363">
            <v>37.9</v>
          </cell>
          <cell r="X2363">
            <v>17.100000000000001</v>
          </cell>
          <cell r="Y2363">
            <v>37.9</v>
          </cell>
          <cell r="Z2363">
            <v>26.1</v>
          </cell>
          <cell r="AA2363">
            <v>31</v>
          </cell>
          <cell r="AB2363">
            <v>16</v>
          </cell>
          <cell r="AC2363">
            <v>26.1</v>
          </cell>
          <cell r="AD2363">
            <v>14</v>
          </cell>
          <cell r="AE2363">
            <v>52</v>
          </cell>
          <cell r="AF2363">
            <v>34</v>
          </cell>
          <cell r="AG2363">
            <v>53.1</v>
          </cell>
          <cell r="AH2363">
            <v>37.9</v>
          </cell>
          <cell r="AI2363">
            <v>64</v>
          </cell>
          <cell r="AJ2363">
            <v>37.9</v>
          </cell>
          <cell r="AK2363">
            <v>46.9</v>
          </cell>
          <cell r="AL2363">
            <v>36</v>
          </cell>
          <cell r="AM2363">
            <v>62.1</v>
          </cell>
          <cell r="AN2363">
            <v>43</v>
          </cell>
          <cell r="AO2363">
            <v>61</v>
          </cell>
          <cell r="AP2363">
            <v>45</v>
          </cell>
          <cell r="AQ2363">
            <v>39</v>
          </cell>
          <cell r="AR2363">
            <v>18</v>
          </cell>
          <cell r="AS2363">
            <v>51.1</v>
          </cell>
          <cell r="AT2363">
            <v>41</v>
          </cell>
          <cell r="AU2363">
            <v>30</v>
          </cell>
          <cell r="AV2363">
            <v>19</v>
          </cell>
          <cell r="AW2363">
            <v>36</v>
          </cell>
          <cell r="AX2363">
            <v>24</v>
          </cell>
          <cell r="AY2363">
            <v>34</v>
          </cell>
          <cell r="AZ2363">
            <v>12.9</v>
          </cell>
        </row>
        <row r="2364">
          <cell r="B2364">
            <v>36922</v>
          </cell>
          <cell r="C2364">
            <v>46.9</v>
          </cell>
          <cell r="D2364">
            <v>37.9</v>
          </cell>
          <cell r="E2364">
            <v>42.1</v>
          </cell>
          <cell r="F2364">
            <v>30.9</v>
          </cell>
          <cell r="G2364">
            <v>37</v>
          </cell>
          <cell r="H2364">
            <v>19.899999999999999</v>
          </cell>
          <cell r="I2364">
            <v>50</v>
          </cell>
          <cell r="J2364">
            <v>34</v>
          </cell>
          <cell r="K2364">
            <v>46</v>
          </cell>
          <cell r="L2364">
            <v>30</v>
          </cell>
          <cell r="M2364">
            <v>47</v>
          </cell>
          <cell r="N2364">
            <v>28</v>
          </cell>
          <cell r="O2364">
            <v>51</v>
          </cell>
          <cell r="P2364">
            <v>24</v>
          </cell>
          <cell r="Q2364">
            <v>34</v>
          </cell>
          <cell r="R2364">
            <v>14</v>
          </cell>
          <cell r="S2364">
            <v>22</v>
          </cell>
          <cell r="T2364">
            <v>6</v>
          </cell>
          <cell r="U2364">
            <v>36</v>
          </cell>
          <cell r="V2364">
            <v>25</v>
          </cell>
          <cell r="W2364">
            <v>37.9</v>
          </cell>
          <cell r="X2364">
            <v>15.1</v>
          </cell>
          <cell r="Y2364">
            <v>39.9</v>
          </cell>
          <cell r="Z2364">
            <v>25</v>
          </cell>
          <cell r="AA2364">
            <v>26</v>
          </cell>
          <cell r="AB2364">
            <v>12</v>
          </cell>
          <cell r="AC2364">
            <v>30.9</v>
          </cell>
          <cell r="AD2364">
            <v>12</v>
          </cell>
          <cell r="AE2364">
            <v>57.9</v>
          </cell>
          <cell r="AF2364">
            <v>30</v>
          </cell>
          <cell r="AG2364">
            <v>57.9</v>
          </cell>
          <cell r="AH2364">
            <v>39</v>
          </cell>
          <cell r="AI2364">
            <v>63</v>
          </cell>
          <cell r="AJ2364">
            <v>42.1</v>
          </cell>
          <cell r="AK2364">
            <v>55.9</v>
          </cell>
          <cell r="AL2364">
            <v>35.1</v>
          </cell>
          <cell r="AM2364">
            <v>64</v>
          </cell>
          <cell r="AN2364">
            <v>46.9</v>
          </cell>
          <cell r="AO2364">
            <v>62.1</v>
          </cell>
          <cell r="AP2364">
            <v>44.1</v>
          </cell>
          <cell r="AQ2364">
            <v>43</v>
          </cell>
          <cell r="AR2364">
            <v>16</v>
          </cell>
          <cell r="AS2364">
            <v>53.1</v>
          </cell>
          <cell r="AT2364">
            <v>39</v>
          </cell>
          <cell r="AU2364">
            <v>32</v>
          </cell>
          <cell r="AV2364">
            <v>17.100000000000001</v>
          </cell>
          <cell r="AW2364">
            <v>33</v>
          </cell>
          <cell r="AX2364">
            <v>15</v>
          </cell>
          <cell r="AY2364">
            <v>30.9</v>
          </cell>
          <cell r="AZ2364">
            <v>15.1</v>
          </cell>
        </row>
        <row r="2365">
          <cell r="B2365">
            <v>36923</v>
          </cell>
          <cell r="C2365">
            <v>50</v>
          </cell>
          <cell r="D2365">
            <v>36</v>
          </cell>
          <cell r="E2365">
            <v>42.1</v>
          </cell>
          <cell r="F2365">
            <v>30.9</v>
          </cell>
          <cell r="G2365">
            <v>37</v>
          </cell>
          <cell r="H2365">
            <v>19.899999999999999</v>
          </cell>
          <cell r="I2365">
            <v>51.1</v>
          </cell>
          <cell r="J2365">
            <v>35.1</v>
          </cell>
          <cell r="K2365">
            <v>52</v>
          </cell>
          <cell r="L2365">
            <v>32</v>
          </cell>
          <cell r="M2365">
            <v>54</v>
          </cell>
          <cell r="N2365">
            <v>29</v>
          </cell>
          <cell r="O2365">
            <v>50</v>
          </cell>
          <cell r="P2365">
            <v>27</v>
          </cell>
          <cell r="Q2365">
            <v>35</v>
          </cell>
          <cell r="R2365">
            <v>18</v>
          </cell>
          <cell r="S2365">
            <v>23</v>
          </cell>
          <cell r="T2365">
            <v>17</v>
          </cell>
          <cell r="U2365">
            <v>43</v>
          </cell>
          <cell r="V2365">
            <v>32</v>
          </cell>
          <cell r="W2365">
            <v>46.9</v>
          </cell>
          <cell r="X2365">
            <v>23</v>
          </cell>
          <cell r="Y2365">
            <v>37.9</v>
          </cell>
          <cell r="Z2365">
            <v>21</v>
          </cell>
          <cell r="AA2365">
            <v>30</v>
          </cell>
          <cell r="AB2365">
            <v>12</v>
          </cell>
          <cell r="AC2365">
            <v>35.1</v>
          </cell>
          <cell r="AD2365">
            <v>12.9</v>
          </cell>
          <cell r="AE2365">
            <v>57</v>
          </cell>
          <cell r="AF2365">
            <v>32</v>
          </cell>
          <cell r="AG2365">
            <v>55</v>
          </cell>
          <cell r="AH2365">
            <v>39</v>
          </cell>
          <cell r="AI2365">
            <v>70</v>
          </cell>
          <cell r="AJ2365">
            <v>37</v>
          </cell>
          <cell r="AK2365">
            <v>61</v>
          </cell>
          <cell r="AL2365">
            <v>32</v>
          </cell>
          <cell r="AM2365">
            <v>64.900000000000006</v>
          </cell>
          <cell r="AN2365">
            <v>43</v>
          </cell>
          <cell r="AO2365">
            <v>66</v>
          </cell>
          <cell r="AP2365">
            <v>42.1</v>
          </cell>
          <cell r="AQ2365">
            <v>45</v>
          </cell>
          <cell r="AR2365">
            <v>20</v>
          </cell>
          <cell r="AS2365">
            <v>55</v>
          </cell>
          <cell r="AT2365">
            <v>37</v>
          </cell>
          <cell r="AU2365">
            <v>37.9</v>
          </cell>
          <cell r="AV2365">
            <v>25</v>
          </cell>
          <cell r="AW2365">
            <v>38</v>
          </cell>
          <cell r="AX2365">
            <v>18</v>
          </cell>
          <cell r="AY2365">
            <v>37</v>
          </cell>
          <cell r="AZ2365">
            <v>8.1</v>
          </cell>
        </row>
        <row r="2366">
          <cell r="B2366">
            <v>36924</v>
          </cell>
          <cell r="C2366">
            <v>48</v>
          </cell>
          <cell r="D2366">
            <v>43</v>
          </cell>
          <cell r="E2366">
            <v>51</v>
          </cell>
          <cell r="F2366">
            <v>35</v>
          </cell>
          <cell r="G2366">
            <v>38</v>
          </cell>
          <cell r="H2366">
            <v>28</v>
          </cell>
          <cell r="I2366">
            <v>51</v>
          </cell>
          <cell r="J2366">
            <v>45</v>
          </cell>
          <cell r="K2366">
            <v>53</v>
          </cell>
          <cell r="L2366">
            <v>47</v>
          </cell>
          <cell r="M2366">
            <v>53</v>
          </cell>
          <cell r="N2366">
            <v>46</v>
          </cell>
          <cell r="O2366">
            <v>52</v>
          </cell>
          <cell r="P2366">
            <v>42</v>
          </cell>
          <cell r="Q2366">
            <v>37</v>
          </cell>
          <cell r="R2366">
            <v>20</v>
          </cell>
          <cell r="S2366">
            <v>30</v>
          </cell>
          <cell r="T2366">
            <v>4</v>
          </cell>
          <cell r="U2366">
            <v>42</v>
          </cell>
          <cell r="V2366">
            <v>29</v>
          </cell>
          <cell r="W2366">
            <v>48</v>
          </cell>
          <cell r="X2366">
            <v>34</v>
          </cell>
          <cell r="Y2366">
            <v>45</v>
          </cell>
          <cell r="Z2366">
            <v>30</v>
          </cell>
          <cell r="AA2366">
            <v>36</v>
          </cell>
          <cell r="AB2366">
            <v>26</v>
          </cell>
          <cell r="AC2366">
            <v>45</v>
          </cell>
          <cell r="AD2366">
            <v>21</v>
          </cell>
          <cell r="AE2366">
            <v>59</v>
          </cell>
          <cell r="AF2366">
            <v>40</v>
          </cell>
          <cell r="AG2366">
            <v>56</v>
          </cell>
          <cell r="AH2366">
            <v>41</v>
          </cell>
          <cell r="AI2366">
            <v>61</v>
          </cell>
          <cell r="AJ2366">
            <v>39</v>
          </cell>
          <cell r="AK2366">
            <v>60</v>
          </cell>
          <cell r="AL2366">
            <v>37</v>
          </cell>
          <cell r="AM2366">
            <v>74</v>
          </cell>
          <cell r="AN2366">
            <v>50</v>
          </cell>
          <cell r="AO2366">
            <v>68</v>
          </cell>
          <cell r="AP2366">
            <v>46</v>
          </cell>
          <cell r="AQ2366">
            <v>56</v>
          </cell>
          <cell r="AR2366">
            <v>26</v>
          </cell>
          <cell r="AS2366">
            <v>58</v>
          </cell>
          <cell r="AT2366">
            <v>37</v>
          </cell>
          <cell r="AU2366">
            <v>44</v>
          </cell>
          <cell r="AV2366">
            <v>28</v>
          </cell>
          <cell r="AW2366">
            <v>39</v>
          </cell>
          <cell r="AX2366">
            <v>20</v>
          </cell>
          <cell r="AY2366">
            <v>43</v>
          </cell>
          <cell r="AZ2366">
            <v>16</v>
          </cell>
        </row>
        <row r="2367">
          <cell r="B2367">
            <v>36925</v>
          </cell>
          <cell r="C2367">
            <v>47</v>
          </cell>
          <cell r="D2367">
            <v>37</v>
          </cell>
          <cell r="E2367">
            <v>35</v>
          </cell>
          <cell r="F2367">
            <v>48</v>
          </cell>
          <cell r="G2367">
            <v>24</v>
          </cell>
          <cell r="H2367">
            <v>35</v>
          </cell>
          <cell r="I2367">
            <v>49</v>
          </cell>
          <cell r="J2367">
            <v>36</v>
          </cell>
          <cell r="K2367">
            <v>46</v>
          </cell>
          <cell r="L2367">
            <v>48</v>
          </cell>
          <cell r="M2367">
            <v>45</v>
          </cell>
          <cell r="N2367">
            <v>47</v>
          </cell>
          <cell r="O2367">
            <v>42</v>
          </cell>
          <cell r="P2367">
            <v>46</v>
          </cell>
          <cell r="Q2367">
            <v>33</v>
          </cell>
          <cell r="R2367">
            <v>38</v>
          </cell>
          <cell r="S2367">
            <v>23</v>
          </cell>
          <cell r="T2367">
            <v>34</v>
          </cell>
          <cell r="U2367">
            <v>21</v>
          </cell>
          <cell r="V2367">
            <v>37</v>
          </cell>
          <cell r="W2367">
            <v>26</v>
          </cell>
          <cell r="X2367">
            <v>42</v>
          </cell>
          <cell r="Y2367">
            <v>22</v>
          </cell>
          <cell r="Z2367">
            <v>44</v>
          </cell>
          <cell r="AA2367">
            <v>12</v>
          </cell>
          <cell r="AB2367">
            <v>39</v>
          </cell>
          <cell r="AC2367">
            <v>21</v>
          </cell>
          <cell r="AD2367">
            <v>37</v>
          </cell>
          <cell r="AE2367">
            <v>66</v>
          </cell>
          <cell r="AF2367">
            <v>38</v>
          </cell>
          <cell r="AG2367">
            <v>63</v>
          </cell>
          <cell r="AH2367">
            <v>45</v>
          </cell>
          <cell r="AI2367">
            <v>46</v>
          </cell>
          <cell r="AJ2367">
            <v>66</v>
          </cell>
          <cell r="AK2367">
            <v>42</v>
          </cell>
          <cell r="AL2367">
            <v>61</v>
          </cell>
          <cell r="AM2367">
            <v>81</v>
          </cell>
          <cell r="AN2367">
            <v>52</v>
          </cell>
          <cell r="AO2367">
            <v>78</v>
          </cell>
          <cell r="AP2367">
            <v>49</v>
          </cell>
          <cell r="AQ2367">
            <v>33</v>
          </cell>
          <cell r="AR2367">
            <v>64</v>
          </cell>
          <cell r="AS2367">
            <v>47</v>
          </cell>
          <cell r="AT2367">
            <v>66</v>
          </cell>
          <cell r="AU2367">
            <v>35</v>
          </cell>
          <cell r="AV2367">
            <v>44</v>
          </cell>
          <cell r="AW2367">
            <v>23</v>
          </cell>
          <cell r="AX2367">
            <v>38</v>
          </cell>
          <cell r="AY2367">
            <v>43</v>
          </cell>
          <cell r="AZ2367">
            <v>22</v>
          </cell>
        </row>
        <row r="2368">
          <cell r="B2368">
            <v>36926</v>
          </cell>
          <cell r="C2368">
            <v>52</v>
          </cell>
          <cell r="D2368">
            <v>40</v>
          </cell>
          <cell r="E2368">
            <v>43</v>
          </cell>
          <cell r="F2368">
            <v>35</v>
          </cell>
          <cell r="G2368">
            <v>36</v>
          </cell>
          <cell r="H2368">
            <v>24</v>
          </cell>
          <cell r="I2368">
            <v>54</v>
          </cell>
          <cell r="J2368">
            <v>44</v>
          </cell>
          <cell r="K2368">
            <v>61</v>
          </cell>
          <cell r="L2368">
            <v>46</v>
          </cell>
          <cell r="M2368">
            <v>60</v>
          </cell>
          <cell r="N2368">
            <v>45</v>
          </cell>
          <cell r="O2368">
            <v>46</v>
          </cell>
          <cell r="P2368">
            <v>42</v>
          </cell>
          <cell r="Q2368">
            <v>45</v>
          </cell>
          <cell r="R2368">
            <v>27</v>
          </cell>
          <cell r="S2368">
            <v>34</v>
          </cell>
          <cell r="T2368">
            <v>23</v>
          </cell>
          <cell r="U2368">
            <v>34</v>
          </cell>
          <cell r="V2368">
            <v>21</v>
          </cell>
          <cell r="W2368">
            <v>45</v>
          </cell>
          <cell r="X2368">
            <v>26</v>
          </cell>
          <cell r="Y2368">
            <v>47</v>
          </cell>
          <cell r="Z2368">
            <v>22</v>
          </cell>
          <cell r="AA2368">
            <v>42</v>
          </cell>
          <cell r="AB2368">
            <v>12</v>
          </cell>
          <cell r="AC2368">
            <v>46</v>
          </cell>
          <cell r="AD2368">
            <v>21</v>
          </cell>
          <cell r="AE2368">
            <v>69</v>
          </cell>
          <cell r="AF2368">
            <v>41</v>
          </cell>
          <cell r="AG2368">
            <v>71</v>
          </cell>
          <cell r="AH2368">
            <v>50</v>
          </cell>
          <cell r="AI2368">
            <v>73</v>
          </cell>
          <cell r="AJ2368">
            <v>46</v>
          </cell>
          <cell r="AK2368">
            <v>67</v>
          </cell>
          <cell r="AL2368">
            <v>42</v>
          </cell>
          <cell r="AM2368">
            <v>84</v>
          </cell>
          <cell r="AN2368">
            <v>53</v>
          </cell>
          <cell r="AO2368">
            <v>82</v>
          </cell>
          <cell r="AP2368">
            <v>54</v>
          </cell>
          <cell r="AQ2368">
            <v>68</v>
          </cell>
          <cell r="AR2368">
            <v>33</v>
          </cell>
          <cell r="AS2368">
            <v>70</v>
          </cell>
          <cell r="AT2368">
            <v>46</v>
          </cell>
          <cell r="AU2368">
            <v>53</v>
          </cell>
          <cell r="AV2368">
            <v>35</v>
          </cell>
          <cell r="AW2368">
            <v>48</v>
          </cell>
          <cell r="AX2368">
            <v>23</v>
          </cell>
          <cell r="AY2368">
            <v>46</v>
          </cell>
          <cell r="AZ2368">
            <v>15</v>
          </cell>
        </row>
        <row r="2369">
          <cell r="B2369">
            <v>36927</v>
          </cell>
          <cell r="C2369">
            <v>44.1</v>
          </cell>
          <cell r="D2369">
            <v>37.9</v>
          </cell>
          <cell r="E2369">
            <v>42.1</v>
          </cell>
          <cell r="F2369">
            <v>30.9</v>
          </cell>
          <cell r="G2369">
            <v>37</v>
          </cell>
          <cell r="H2369">
            <v>19.899999999999999</v>
          </cell>
          <cell r="I2369">
            <v>48</v>
          </cell>
          <cell r="J2369">
            <v>34</v>
          </cell>
          <cell r="K2369">
            <v>48</v>
          </cell>
          <cell r="L2369">
            <v>42</v>
          </cell>
          <cell r="M2369">
            <v>47</v>
          </cell>
          <cell r="N2369">
            <v>36</v>
          </cell>
          <cell r="O2369">
            <v>53</v>
          </cell>
          <cell r="P2369">
            <v>43</v>
          </cell>
          <cell r="Q2369">
            <v>41</v>
          </cell>
          <cell r="R2369">
            <v>26</v>
          </cell>
          <cell r="S2369">
            <v>41</v>
          </cell>
          <cell r="T2369">
            <v>33</v>
          </cell>
          <cell r="U2369">
            <v>40</v>
          </cell>
          <cell r="V2369">
            <v>30</v>
          </cell>
          <cell r="W2369">
            <v>46</v>
          </cell>
          <cell r="X2369">
            <v>18</v>
          </cell>
          <cell r="Y2369">
            <v>45</v>
          </cell>
          <cell r="Z2369">
            <v>28</v>
          </cell>
          <cell r="AA2369">
            <v>39</v>
          </cell>
          <cell r="AB2369">
            <v>33</v>
          </cell>
          <cell r="AC2369">
            <v>51.1</v>
          </cell>
          <cell r="AD2369">
            <v>23</v>
          </cell>
          <cell r="AE2369">
            <v>66</v>
          </cell>
          <cell r="AF2369">
            <v>39</v>
          </cell>
          <cell r="AG2369">
            <v>63</v>
          </cell>
          <cell r="AH2369">
            <v>46.9</v>
          </cell>
          <cell r="AI2369">
            <v>79</v>
          </cell>
          <cell r="AJ2369">
            <v>51.1</v>
          </cell>
          <cell r="AK2369">
            <v>66.900000000000006</v>
          </cell>
          <cell r="AL2369">
            <v>42.1</v>
          </cell>
          <cell r="AM2369">
            <v>78.099999999999994</v>
          </cell>
          <cell r="AN2369">
            <v>57</v>
          </cell>
          <cell r="AO2369">
            <v>73.900000000000006</v>
          </cell>
          <cell r="AP2369">
            <v>54</v>
          </cell>
          <cell r="AQ2369">
            <v>65</v>
          </cell>
          <cell r="AR2369">
            <v>28</v>
          </cell>
          <cell r="AS2369">
            <v>70</v>
          </cell>
          <cell r="AT2369">
            <v>45</v>
          </cell>
          <cell r="AU2369">
            <v>52</v>
          </cell>
          <cell r="AV2369">
            <v>30.9</v>
          </cell>
          <cell r="AW2369">
            <v>50</v>
          </cell>
          <cell r="AX2369">
            <v>26</v>
          </cell>
          <cell r="AY2369">
            <v>57</v>
          </cell>
          <cell r="AZ2369">
            <v>26.1</v>
          </cell>
        </row>
        <row r="2370">
          <cell r="B2370">
            <v>36928</v>
          </cell>
          <cell r="C2370">
            <v>42.1</v>
          </cell>
          <cell r="D2370">
            <v>32</v>
          </cell>
          <cell r="E2370">
            <v>42.1</v>
          </cell>
          <cell r="F2370">
            <v>30.9</v>
          </cell>
          <cell r="G2370">
            <v>37</v>
          </cell>
          <cell r="H2370">
            <v>19.899999999999999</v>
          </cell>
          <cell r="I2370">
            <v>44.1</v>
          </cell>
          <cell r="J2370">
            <v>34</v>
          </cell>
          <cell r="K2370">
            <v>46</v>
          </cell>
          <cell r="L2370">
            <v>33</v>
          </cell>
          <cell r="M2370">
            <v>46</v>
          </cell>
          <cell r="N2370">
            <v>36</v>
          </cell>
          <cell r="O2370">
            <v>44</v>
          </cell>
          <cell r="P2370">
            <v>39</v>
          </cell>
          <cell r="Q2370">
            <v>34</v>
          </cell>
          <cell r="R2370">
            <v>24</v>
          </cell>
          <cell r="S2370">
            <v>27</v>
          </cell>
          <cell r="T2370">
            <v>12</v>
          </cell>
          <cell r="U2370">
            <v>20</v>
          </cell>
          <cell r="V2370">
            <v>19</v>
          </cell>
          <cell r="W2370">
            <v>18</v>
          </cell>
          <cell r="X2370">
            <v>12</v>
          </cell>
          <cell r="Y2370">
            <v>30.9</v>
          </cell>
          <cell r="Z2370">
            <v>12</v>
          </cell>
          <cell r="AA2370">
            <v>28</v>
          </cell>
          <cell r="AB2370">
            <v>14</v>
          </cell>
          <cell r="AC2370">
            <v>36</v>
          </cell>
          <cell r="AD2370">
            <v>21.9</v>
          </cell>
          <cell r="AE2370">
            <v>55</v>
          </cell>
          <cell r="AF2370">
            <v>39.9</v>
          </cell>
          <cell r="AG2370">
            <v>53.1</v>
          </cell>
          <cell r="AH2370">
            <v>46</v>
          </cell>
          <cell r="AI2370">
            <v>60.1</v>
          </cell>
          <cell r="AJ2370">
            <v>48.9</v>
          </cell>
          <cell r="AK2370">
            <v>55.9</v>
          </cell>
          <cell r="AL2370">
            <v>41</v>
          </cell>
          <cell r="AM2370">
            <v>61</v>
          </cell>
          <cell r="AN2370">
            <v>52</v>
          </cell>
          <cell r="AO2370">
            <v>59</v>
          </cell>
          <cell r="AP2370">
            <v>53.1</v>
          </cell>
          <cell r="AQ2370">
            <v>51</v>
          </cell>
          <cell r="AR2370">
            <v>34</v>
          </cell>
          <cell r="AS2370">
            <v>72</v>
          </cell>
          <cell r="AT2370">
            <v>46.9</v>
          </cell>
          <cell r="AU2370">
            <v>39.9</v>
          </cell>
          <cell r="AV2370">
            <v>27</v>
          </cell>
          <cell r="AW2370">
            <v>55</v>
          </cell>
          <cell r="AX2370">
            <v>24</v>
          </cell>
          <cell r="AY2370">
            <v>39.9</v>
          </cell>
          <cell r="AZ2370">
            <v>24.1</v>
          </cell>
        </row>
        <row r="2371">
          <cell r="B2371">
            <v>36929</v>
          </cell>
          <cell r="C2371">
            <v>41</v>
          </cell>
          <cell r="D2371">
            <v>26.1</v>
          </cell>
          <cell r="E2371">
            <v>42.1</v>
          </cell>
          <cell r="F2371">
            <v>30.9</v>
          </cell>
          <cell r="G2371">
            <v>37</v>
          </cell>
          <cell r="H2371">
            <v>19.899999999999999</v>
          </cell>
          <cell r="I2371">
            <v>43</v>
          </cell>
          <cell r="J2371">
            <v>26.1</v>
          </cell>
          <cell r="K2371">
            <v>43</v>
          </cell>
          <cell r="L2371">
            <v>25</v>
          </cell>
          <cell r="M2371">
            <v>44</v>
          </cell>
          <cell r="N2371">
            <v>28</v>
          </cell>
          <cell r="O2371">
            <v>45</v>
          </cell>
          <cell r="P2371">
            <v>25</v>
          </cell>
          <cell r="Q2371">
            <v>31</v>
          </cell>
          <cell r="R2371">
            <v>22</v>
          </cell>
          <cell r="S2371">
            <v>21</v>
          </cell>
          <cell r="T2371">
            <v>18</v>
          </cell>
          <cell r="U2371">
            <v>17</v>
          </cell>
          <cell r="V2371">
            <v>12</v>
          </cell>
          <cell r="W2371">
            <v>14</v>
          </cell>
          <cell r="X2371">
            <v>-8</v>
          </cell>
          <cell r="Y2371">
            <v>10.9</v>
          </cell>
          <cell r="Z2371">
            <v>3.9</v>
          </cell>
          <cell r="AA2371">
            <v>8</v>
          </cell>
          <cell r="AB2371">
            <v>8</v>
          </cell>
          <cell r="AC2371">
            <v>28</v>
          </cell>
          <cell r="AD2371">
            <v>3.9</v>
          </cell>
          <cell r="AE2371">
            <v>55</v>
          </cell>
          <cell r="AF2371">
            <v>37.9</v>
          </cell>
          <cell r="AG2371">
            <v>55</v>
          </cell>
          <cell r="AH2371">
            <v>42.1</v>
          </cell>
          <cell r="AI2371">
            <v>55</v>
          </cell>
          <cell r="AJ2371">
            <v>44.1</v>
          </cell>
          <cell r="AK2371">
            <v>50</v>
          </cell>
          <cell r="AL2371">
            <v>35.1</v>
          </cell>
          <cell r="AM2371">
            <v>55.9</v>
          </cell>
          <cell r="AN2371">
            <v>46</v>
          </cell>
          <cell r="AO2371">
            <v>55.9</v>
          </cell>
          <cell r="AP2371">
            <v>43</v>
          </cell>
          <cell r="AQ2371">
            <v>33</v>
          </cell>
          <cell r="AR2371">
            <v>25</v>
          </cell>
          <cell r="AS2371">
            <v>55.9</v>
          </cell>
          <cell r="AT2371">
            <v>37.9</v>
          </cell>
          <cell r="AU2371">
            <v>32</v>
          </cell>
          <cell r="AV2371">
            <v>21.9</v>
          </cell>
          <cell r="AW2371">
            <v>57</v>
          </cell>
          <cell r="AX2371">
            <v>41</v>
          </cell>
          <cell r="AY2371">
            <v>30</v>
          </cell>
          <cell r="AZ2371">
            <v>19.899999999999999</v>
          </cell>
        </row>
        <row r="2372">
          <cell r="B2372">
            <v>36930</v>
          </cell>
          <cell r="C2372">
            <v>37</v>
          </cell>
          <cell r="D2372">
            <v>30.9</v>
          </cell>
          <cell r="E2372">
            <v>42.1</v>
          </cell>
          <cell r="F2372">
            <v>30.9</v>
          </cell>
          <cell r="G2372">
            <v>37</v>
          </cell>
          <cell r="H2372">
            <v>19.899999999999999</v>
          </cell>
          <cell r="I2372">
            <v>39.9</v>
          </cell>
          <cell r="J2372">
            <v>33.1</v>
          </cell>
          <cell r="K2372">
            <v>39</v>
          </cell>
          <cell r="L2372">
            <v>29</v>
          </cell>
          <cell r="M2372">
            <v>42</v>
          </cell>
          <cell r="N2372">
            <v>25</v>
          </cell>
          <cell r="O2372">
            <v>37</v>
          </cell>
          <cell r="P2372">
            <v>22</v>
          </cell>
          <cell r="Q2372">
            <v>31</v>
          </cell>
          <cell r="R2372">
            <v>13</v>
          </cell>
          <cell r="S2372">
            <v>14</v>
          </cell>
          <cell r="T2372">
            <v>-3</v>
          </cell>
          <cell r="U2372">
            <v>11</v>
          </cell>
          <cell r="V2372">
            <v>-1</v>
          </cell>
          <cell r="W2372">
            <v>12.9</v>
          </cell>
          <cell r="X2372">
            <v>-11</v>
          </cell>
          <cell r="Y2372">
            <v>23</v>
          </cell>
          <cell r="Z2372">
            <v>-7.1</v>
          </cell>
          <cell r="AA2372">
            <v>5</v>
          </cell>
          <cell r="AB2372">
            <v>-6</v>
          </cell>
          <cell r="AC2372">
            <v>7</v>
          </cell>
          <cell r="AD2372">
            <v>-0.9</v>
          </cell>
          <cell r="AE2372">
            <v>55</v>
          </cell>
          <cell r="AF2372">
            <v>32</v>
          </cell>
          <cell r="AG2372">
            <v>55.9</v>
          </cell>
          <cell r="AH2372">
            <v>41</v>
          </cell>
          <cell r="AI2372">
            <v>66</v>
          </cell>
          <cell r="AJ2372">
            <v>35.1</v>
          </cell>
          <cell r="AK2372">
            <v>52</v>
          </cell>
          <cell r="AL2372">
            <v>30</v>
          </cell>
          <cell r="AM2372">
            <v>60.1</v>
          </cell>
          <cell r="AN2372">
            <v>41</v>
          </cell>
          <cell r="AO2372">
            <v>55.9</v>
          </cell>
          <cell r="AP2372">
            <v>42.1</v>
          </cell>
          <cell r="AQ2372">
            <v>40</v>
          </cell>
          <cell r="AR2372">
            <v>15</v>
          </cell>
          <cell r="AS2372">
            <v>46.9</v>
          </cell>
          <cell r="AT2372">
            <v>36</v>
          </cell>
          <cell r="AU2372">
            <v>24.1</v>
          </cell>
          <cell r="AV2372">
            <v>7</v>
          </cell>
          <cell r="AW2372">
            <v>36</v>
          </cell>
          <cell r="AX2372">
            <v>34</v>
          </cell>
          <cell r="AY2372">
            <v>19.899999999999999</v>
          </cell>
          <cell r="AZ2372">
            <v>5</v>
          </cell>
        </row>
        <row r="2373">
          <cell r="B2373">
            <v>36931</v>
          </cell>
          <cell r="C2373">
            <v>37</v>
          </cell>
          <cell r="D2373">
            <v>30.9</v>
          </cell>
          <cell r="E2373">
            <v>42.1</v>
          </cell>
          <cell r="F2373">
            <v>30.9</v>
          </cell>
          <cell r="G2373">
            <v>37</v>
          </cell>
          <cell r="H2373">
            <v>19.899999999999999</v>
          </cell>
          <cell r="I2373">
            <v>39.9</v>
          </cell>
          <cell r="J2373">
            <v>33.1</v>
          </cell>
          <cell r="K2373">
            <v>39</v>
          </cell>
          <cell r="L2373">
            <v>29</v>
          </cell>
          <cell r="M2373">
            <v>42</v>
          </cell>
          <cell r="N2373">
            <v>25</v>
          </cell>
          <cell r="O2373">
            <v>37</v>
          </cell>
          <cell r="P2373">
            <v>22</v>
          </cell>
          <cell r="Q2373">
            <v>31</v>
          </cell>
          <cell r="R2373">
            <v>13</v>
          </cell>
          <cell r="S2373">
            <v>14</v>
          </cell>
          <cell r="T2373">
            <v>-3</v>
          </cell>
          <cell r="U2373">
            <v>11</v>
          </cell>
          <cell r="V2373">
            <v>-1</v>
          </cell>
          <cell r="W2373">
            <v>12.9</v>
          </cell>
          <cell r="X2373">
            <v>-11</v>
          </cell>
          <cell r="Y2373">
            <v>23</v>
          </cell>
          <cell r="Z2373">
            <v>-7.1</v>
          </cell>
          <cell r="AA2373">
            <v>5</v>
          </cell>
          <cell r="AB2373">
            <v>-6</v>
          </cell>
          <cell r="AC2373">
            <v>7</v>
          </cell>
          <cell r="AD2373">
            <v>-0.9</v>
          </cell>
          <cell r="AE2373">
            <v>55</v>
          </cell>
          <cell r="AF2373">
            <v>32</v>
          </cell>
          <cell r="AG2373">
            <v>55.9</v>
          </cell>
          <cell r="AH2373">
            <v>41</v>
          </cell>
          <cell r="AI2373">
            <v>66</v>
          </cell>
          <cell r="AJ2373">
            <v>35.1</v>
          </cell>
          <cell r="AK2373">
            <v>52</v>
          </cell>
          <cell r="AL2373">
            <v>30</v>
          </cell>
          <cell r="AM2373">
            <v>60.1</v>
          </cell>
          <cell r="AN2373">
            <v>41</v>
          </cell>
          <cell r="AO2373">
            <v>55.9</v>
          </cell>
          <cell r="AP2373">
            <v>42.1</v>
          </cell>
          <cell r="AQ2373">
            <v>40</v>
          </cell>
          <cell r="AR2373">
            <v>15</v>
          </cell>
          <cell r="AS2373">
            <v>46.9</v>
          </cell>
          <cell r="AT2373">
            <v>36</v>
          </cell>
          <cell r="AU2373">
            <v>24.1</v>
          </cell>
          <cell r="AV2373">
            <v>7</v>
          </cell>
          <cell r="AW2373">
            <v>36</v>
          </cell>
          <cell r="AX2373">
            <v>34</v>
          </cell>
          <cell r="AY2373">
            <v>19.899999999999999</v>
          </cell>
          <cell r="AZ2373">
            <v>5</v>
          </cell>
        </row>
        <row r="2374">
          <cell r="B2374">
            <v>36932</v>
          </cell>
          <cell r="C2374">
            <v>37</v>
          </cell>
          <cell r="D2374">
            <v>30.9</v>
          </cell>
          <cell r="E2374">
            <v>42.1</v>
          </cell>
          <cell r="F2374">
            <v>30.9</v>
          </cell>
          <cell r="G2374">
            <v>37</v>
          </cell>
          <cell r="H2374">
            <v>19.899999999999999</v>
          </cell>
          <cell r="I2374">
            <v>39.9</v>
          </cell>
          <cell r="J2374">
            <v>33.1</v>
          </cell>
          <cell r="K2374">
            <v>39</v>
          </cell>
          <cell r="L2374">
            <v>29</v>
          </cell>
          <cell r="M2374">
            <v>42</v>
          </cell>
          <cell r="N2374">
            <v>25</v>
          </cell>
          <cell r="O2374">
            <v>37</v>
          </cell>
          <cell r="P2374">
            <v>22</v>
          </cell>
          <cell r="Q2374">
            <v>31</v>
          </cell>
          <cell r="R2374">
            <v>13</v>
          </cell>
          <cell r="S2374">
            <v>14</v>
          </cell>
          <cell r="T2374">
            <v>-3</v>
          </cell>
          <cell r="U2374">
            <v>11</v>
          </cell>
          <cell r="V2374">
            <v>-1</v>
          </cell>
          <cell r="W2374">
            <v>12.9</v>
          </cell>
          <cell r="X2374">
            <v>-11</v>
          </cell>
          <cell r="Y2374">
            <v>23</v>
          </cell>
          <cell r="Z2374">
            <v>-7.1</v>
          </cell>
          <cell r="AA2374">
            <v>5</v>
          </cell>
          <cell r="AB2374">
            <v>-6</v>
          </cell>
          <cell r="AC2374">
            <v>7</v>
          </cell>
          <cell r="AD2374">
            <v>-0.9</v>
          </cell>
          <cell r="AE2374">
            <v>55</v>
          </cell>
          <cell r="AF2374">
            <v>32</v>
          </cell>
          <cell r="AG2374">
            <v>55.9</v>
          </cell>
          <cell r="AH2374">
            <v>41</v>
          </cell>
          <cell r="AI2374">
            <v>66</v>
          </cell>
          <cell r="AJ2374">
            <v>35.1</v>
          </cell>
          <cell r="AK2374">
            <v>52</v>
          </cell>
          <cell r="AL2374">
            <v>30</v>
          </cell>
          <cell r="AM2374">
            <v>60.1</v>
          </cell>
          <cell r="AN2374">
            <v>41</v>
          </cell>
          <cell r="AO2374">
            <v>55.9</v>
          </cell>
          <cell r="AP2374">
            <v>42.1</v>
          </cell>
          <cell r="AQ2374">
            <v>40</v>
          </cell>
          <cell r="AR2374">
            <v>15</v>
          </cell>
          <cell r="AS2374">
            <v>46.9</v>
          </cell>
          <cell r="AT2374">
            <v>36</v>
          </cell>
          <cell r="AU2374">
            <v>24.1</v>
          </cell>
          <cell r="AV2374">
            <v>7</v>
          </cell>
          <cell r="AW2374">
            <v>36</v>
          </cell>
          <cell r="AX2374">
            <v>34</v>
          </cell>
          <cell r="AY2374">
            <v>19.899999999999999</v>
          </cell>
          <cell r="AZ2374">
            <v>5</v>
          </cell>
        </row>
        <row r="2375">
          <cell r="B2375">
            <v>36933</v>
          </cell>
          <cell r="C2375">
            <v>48.9</v>
          </cell>
          <cell r="D2375">
            <v>32</v>
          </cell>
          <cell r="E2375">
            <v>42.1</v>
          </cell>
          <cell r="F2375">
            <v>30.9</v>
          </cell>
          <cell r="G2375">
            <v>37</v>
          </cell>
          <cell r="H2375">
            <v>19.899999999999999</v>
          </cell>
          <cell r="I2375">
            <v>48</v>
          </cell>
          <cell r="J2375">
            <v>33.1</v>
          </cell>
          <cell r="K2375">
            <v>48</v>
          </cell>
          <cell r="L2375">
            <v>33</v>
          </cell>
          <cell r="M2375">
            <v>41</v>
          </cell>
          <cell r="N2375">
            <v>37</v>
          </cell>
          <cell r="O2375">
            <v>44</v>
          </cell>
          <cell r="P2375">
            <v>31</v>
          </cell>
          <cell r="Q2375">
            <v>43</v>
          </cell>
          <cell r="R2375">
            <v>27</v>
          </cell>
          <cell r="S2375">
            <v>33</v>
          </cell>
          <cell r="T2375">
            <v>24</v>
          </cell>
          <cell r="U2375">
            <v>20</v>
          </cell>
          <cell r="V2375">
            <v>16</v>
          </cell>
          <cell r="W2375">
            <v>12</v>
          </cell>
          <cell r="X2375">
            <v>-6</v>
          </cell>
          <cell r="Y2375">
            <v>21.9</v>
          </cell>
          <cell r="Z2375">
            <v>7</v>
          </cell>
          <cell r="AA2375">
            <v>35</v>
          </cell>
          <cell r="AB2375">
            <v>13</v>
          </cell>
          <cell r="AC2375">
            <v>42.1</v>
          </cell>
          <cell r="AD2375">
            <v>12.9</v>
          </cell>
          <cell r="AE2375">
            <v>51</v>
          </cell>
          <cell r="AF2375">
            <v>43</v>
          </cell>
          <cell r="AG2375">
            <v>51.1</v>
          </cell>
          <cell r="AH2375">
            <v>42.1</v>
          </cell>
          <cell r="AI2375">
            <v>57</v>
          </cell>
          <cell r="AJ2375">
            <v>39.9</v>
          </cell>
          <cell r="AK2375">
            <v>46</v>
          </cell>
          <cell r="AL2375">
            <v>37.9</v>
          </cell>
          <cell r="AM2375">
            <v>57</v>
          </cell>
          <cell r="AN2375">
            <v>44</v>
          </cell>
          <cell r="AO2375">
            <v>57.9</v>
          </cell>
          <cell r="AP2375">
            <v>46.9</v>
          </cell>
          <cell r="AQ2375">
            <v>38</v>
          </cell>
          <cell r="AR2375">
            <v>27</v>
          </cell>
          <cell r="AS2375">
            <v>55.9</v>
          </cell>
          <cell r="AT2375">
            <v>37.9</v>
          </cell>
          <cell r="AU2375">
            <v>39</v>
          </cell>
          <cell r="AV2375">
            <v>19.899999999999999</v>
          </cell>
          <cell r="AW2375">
            <v>45</v>
          </cell>
          <cell r="AX2375">
            <v>29</v>
          </cell>
          <cell r="AY2375">
            <v>44.1</v>
          </cell>
          <cell r="AZ2375">
            <v>7</v>
          </cell>
        </row>
        <row r="2376">
          <cell r="B2376">
            <v>36934</v>
          </cell>
          <cell r="C2376">
            <v>46.9</v>
          </cell>
          <cell r="D2376">
            <v>30</v>
          </cell>
          <cell r="E2376">
            <v>42.1</v>
          </cell>
          <cell r="F2376">
            <v>30.9</v>
          </cell>
          <cell r="G2376">
            <v>37</v>
          </cell>
          <cell r="H2376">
            <v>19.899999999999999</v>
          </cell>
          <cell r="I2376">
            <v>51.1</v>
          </cell>
          <cell r="J2376">
            <v>28.9</v>
          </cell>
          <cell r="K2376">
            <v>50</v>
          </cell>
          <cell r="L2376">
            <v>29</v>
          </cell>
          <cell r="M2376">
            <v>42</v>
          </cell>
          <cell r="N2376">
            <v>33</v>
          </cell>
          <cell r="O2376">
            <v>47</v>
          </cell>
          <cell r="P2376">
            <v>25</v>
          </cell>
          <cell r="Q2376">
            <v>36</v>
          </cell>
          <cell r="R2376">
            <v>30</v>
          </cell>
          <cell r="S2376">
            <v>34</v>
          </cell>
          <cell r="T2376">
            <v>15</v>
          </cell>
          <cell r="U2376">
            <v>20</v>
          </cell>
          <cell r="V2376">
            <v>0</v>
          </cell>
          <cell r="W2376">
            <v>32</v>
          </cell>
          <cell r="X2376">
            <v>-8</v>
          </cell>
          <cell r="Y2376">
            <v>33.1</v>
          </cell>
          <cell r="Z2376">
            <v>0</v>
          </cell>
          <cell r="AA2376">
            <v>36</v>
          </cell>
          <cell r="AB2376">
            <v>13</v>
          </cell>
          <cell r="AC2376">
            <v>39.9</v>
          </cell>
          <cell r="AD2376">
            <v>18</v>
          </cell>
          <cell r="AE2376">
            <v>45</v>
          </cell>
          <cell r="AF2376">
            <v>36</v>
          </cell>
          <cell r="AG2376">
            <v>54</v>
          </cell>
          <cell r="AH2376">
            <v>39</v>
          </cell>
          <cell r="AI2376">
            <v>55.9</v>
          </cell>
          <cell r="AJ2376">
            <v>48</v>
          </cell>
          <cell r="AK2376">
            <v>52</v>
          </cell>
          <cell r="AL2376">
            <v>36</v>
          </cell>
          <cell r="AM2376">
            <v>54</v>
          </cell>
          <cell r="AN2376">
            <v>48.9</v>
          </cell>
          <cell r="AO2376">
            <v>59</v>
          </cell>
          <cell r="AP2376">
            <v>51.1</v>
          </cell>
          <cell r="AQ2376">
            <v>38</v>
          </cell>
          <cell r="AR2376">
            <v>17</v>
          </cell>
          <cell r="AS2376">
            <v>55.9</v>
          </cell>
          <cell r="AT2376">
            <v>43</v>
          </cell>
          <cell r="AU2376">
            <v>41</v>
          </cell>
          <cell r="AV2376">
            <v>32</v>
          </cell>
          <cell r="AW2376">
            <v>48</v>
          </cell>
          <cell r="AX2376">
            <v>27</v>
          </cell>
          <cell r="AY2376">
            <v>43</v>
          </cell>
          <cell r="AZ2376">
            <v>19</v>
          </cell>
        </row>
        <row r="2377">
          <cell r="B2377">
            <v>36935</v>
          </cell>
          <cell r="C2377">
            <v>46.9</v>
          </cell>
          <cell r="D2377">
            <v>28.9</v>
          </cell>
          <cell r="E2377">
            <v>44</v>
          </cell>
          <cell r="F2377">
            <v>28</v>
          </cell>
          <cell r="G2377">
            <v>34</v>
          </cell>
          <cell r="H2377">
            <v>17</v>
          </cell>
          <cell r="I2377">
            <v>55</v>
          </cell>
          <cell r="J2377">
            <v>28</v>
          </cell>
          <cell r="K2377">
            <v>53</v>
          </cell>
          <cell r="L2377">
            <v>25</v>
          </cell>
          <cell r="M2377">
            <v>47</v>
          </cell>
          <cell r="N2377">
            <v>27</v>
          </cell>
          <cell r="O2377">
            <v>50</v>
          </cell>
          <cell r="P2377">
            <v>22</v>
          </cell>
          <cell r="Q2377">
            <v>30.9</v>
          </cell>
          <cell r="R2377">
            <v>25</v>
          </cell>
          <cell r="S2377">
            <v>29</v>
          </cell>
          <cell r="T2377">
            <v>20</v>
          </cell>
          <cell r="U2377">
            <v>21</v>
          </cell>
          <cell r="V2377">
            <v>12</v>
          </cell>
          <cell r="W2377">
            <v>16</v>
          </cell>
          <cell r="X2377">
            <v>-5.0999999999999996</v>
          </cell>
          <cell r="Y2377">
            <v>24.1</v>
          </cell>
          <cell r="Z2377">
            <v>1</v>
          </cell>
          <cell r="AA2377">
            <v>28</v>
          </cell>
          <cell r="AB2377">
            <v>22</v>
          </cell>
          <cell r="AC2377">
            <v>45</v>
          </cell>
          <cell r="AD2377">
            <v>10</v>
          </cell>
          <cell r="AE2377">
            <v>61</v>
          </cell>
          <cell r="AF2377">
            <v>36</v>
          </cell>
          <cell r="AG2377">
            <v>57</v>
          </cell>
          <cell r="AH2377">
            <v>38</v>
          </cell>
          <cell r="AI2377">
            <v>55</v>
          </cell>
          <cell r="AJ2377">
            <v>39</v>
          </cell>
          <cell r="AK2377">
            <v>48</v>
          </cell>
          <cell r="AL2377">
            <v>40</v>
          </cell>
          <cell r="AM2377">
            <v>53.1</v>
          </cell>
          <cell r="AN2377">
            <v>43</v>
          </cell>
          <cell r="AO2377">
            <v>57.9</v>
          </cell>
          <cell r="AP2377">
            <v>46.9</v>
          </cell>
          <cell r="AQ2377">
            <v>38</v>
          </cell>
          <cell r="AR2377">
            <v>23</v>
          </cell>
          <cell r="AS2377">
            <v>51.1</v>
          </cell>
          <cell r="AT2377">
            <v>39.9</v>
          </cell>
          <cell r="AU2377">
            <v>34</v>
          </cell>
          <cell r="AV2377">
            <v>30</v>
          </cell>
          <cell r="AW2377">
            <v>57</v>
          </cell>
          <cell r="AX2377">
            <v>27</v>
          </cell>
          <cell r="AY2377">
            <v>46.9</v>
          </cell>
          <cell r="AZ2377">
            <v>16</v>
          </cell>
        </row>
        <row r="2378">
          <cell r="B2378">
            <v>36936</v>
          </cell>
          <cell r="C2378">
            <v>44.1</v>
          </cell>
          <cell r="D2378">
            <v>30</v>
          </cell>
          <cell r="E2378" t="e">
            <v>#VALUE!</v>
          </cell>
          <cell r="F2378">
            <v>26</v>
          </cell>
          <cell r="G2378">
            <v>33</v>
          </cell>
          <cell r="H2378">
            <v>10</v>
          </cell>
          <cell r="I2378">
            <v>54</v>
          </cell>
          <cell r="J2378">
            <v>28.9</v>
          </cell>
          <cell r="K2378">
            <v>56</v>
          </cell>
          <cell r="L2378">
            <v>34</v>
          </cell>
          <cell r="M2378">
            <v>53</v>
          </cell>
          <cell r="N2378">
            <v>25</v>
          </cell>
          <cell r="O2378">
            <v>55</v>
          </cell>
          <cell r="P2378">
            <v>25</v>
          </cell>
          <cell r="Q2378">
            <v>34</v>
          </cell>
          <cell r="R2378">
            <v>24.1</v>
          </cell>
          <cell r="S2378">
            <v>24</v>
          </cell>
          <cell r="T2378">
            <v>9</v>
          </cell>
          <cell r="U2378">
            <v>28</v>
          </cell>
          <cell r="V2378">
            <v>-4</v>
          </cell>
          <cell r="W2378">
            <v>30</v>
          </cell>
          <cell r="X2378">
            <v>-6</v>
          </cell>
          <cell r="Y2378">
            <v>23</v>
          </cell>
          <cell r="Z2378">
            <v>-8</v>
          </cell>
          <cell r="AA2378">
            <v>20</v>
          </cell>
          <cell r="AB2378">
            <v>6</v>
          </cell>
          <cell r="AC2378">
            <v>24.1</v>
          </cell>
          <cell r="AD2378">
            <v>3.9</v>
          </cell>
          <cell r="AE2378">
            <v>57.9</v>
          </cell>
          <cell r="AF2378">
            <v>36</v>
          </cell>
          <cell r="AG2378">
            <v>55</v>
          </cell>
          <cell r="AH2378">
            <v>42.1</v>
          </cell>
          <cell r="AI2378">
            <v>55.9</v>
          </cell>
          <cell r="AJ2378">
            <v>39</v>
          </cell>
          <cell r="AK2378">
            <v>55.9</v>
          </cell>
          <cell r="AL2378">
            <v>35.1</v>
          </cell>
          <cell r="AM2378">
            <v>55</v>
          </cell>
          <cell r="AN2378">
            <v>43</v>
          </cell>
          <cell r="AO2378">
            <v>55.9</v>
          </cell>
          <cell r="AP2378">
            <v>45</v>
          </cell>
          <cell r="AQ2378">
            <v>43</v>
          </cell>
          <cell r="AR2378">
            <v>18</v>
          </cell>
          <cell r="AS2378">
            <v>52</v>
          </cell>
          <cell r="AT2378">
            <v>37</v>
          </cell>
          <cell r="AU2378">
            <v>30</v>
          </cell>
          <cell r="AV2378">
            <v>21.9</v>
          </cell>
          <cell r="AW2378">
            <v>43</v>
          </cell>
          <cell r="AX2378">
            <v>33</v>
          </cell>
          <cell r="AY2378">
            <v>17.100000000000001</v>
          </cell>
          <cell r="AZ2378">
            <v>5</v>
          </cell>
        </row>
        <row r="2379">
          <cell r="B2379">
            <v>36937</v>
          </cell>
          <cell r="C2379">
            <v>43</v>
          </cell>
          <cell r="D2379">
            <v>30.9</v>
          </cell>
          <cell r="E2379">
            <v>46</v>
          </cell>
          <cell r="F2379">
            <v>26</v>
          </cell>
          <cell r="G2379">
            <v>34</v>
          </cell>
          <cell r="H2379">
            <v>26</v>
          </cell>
          <cell r="I2379">
            <v>48</v>
          </cell>
          <cell r="J2379">
            <v>37</v>
          </cell>
          <cell r="K2379">
            <v>49</v>
          </cell>
          <cell r="L2379">
            <v>40</v>
          </cell>
          <cell r="M2379">
            <v>52</v>
          </cell>
          <cell r="N2379">
            <v>34</v>
          </cell>
          <cell r="O2379">
            <v>55</v>
          </cell>
          <cell r="P2379">
            <v>26</v>
          </cell>
          <cell r="Q2379">
            <v>46</v>
          </cell>
          <cell r="R2379">
            <v>26.1</v>
          </cell>
          <cell r="S2379">
            <v>34</v>
          </cell>
          <cell r="T2379">
            <v>18</v>
          </cell>
          <cell r="U2379">
            <v>10</v>
          </cell>
          <cell r="V2379">
            <v>10</v>
          </cell>
          <cell r="W2379">
            <v>14</v>
          </cell>
          <cell r="X2379">
            <v>-2</v>
          </cell>
          <cell r="Y2379">
            <v>21.9</v>
          </cell>
          <cell r="Z2379">
            <v>3.9</v>
          </cell>
          <cell r="AA2379">
            <v>30</v>
          </cell>
          <cell r="AB2379">
            <v>13</v>
          </cell>
          <cell r="AC2379">
            <v>41</v>
          </cell>
          <cell r="AD2379">
            <v>19</v>
          </cell>
          <cell r="AE2379">
            <v>55.9</v>
          </cell>
          <cell r="AF2379">
            <v>35.1</v>
          </cell>
          <cell r="AG2379">
            <v>55</v>
          </cell>
          <cell r="AH2379">
            <v>41</v>
          </cell>
          <cell r="AI2379">
            <v>57.9</v>
          </cell>
          <cell r="AJ2379">
            <v>37.9</v>
          </cell>
          <cell r="AK2379">
            <v>57.9</v>
          </cell>
          <cell r="AL2379">
            <v>37.9</v>
          </cell>
          <cell r="AM2379">
            <v>57</v>
          </cell>
          <cell r="AN2379">
            <v>41</v>
          </cell>
          <cell r="AO2379">
            <v>59</v>
          </cell>
          <cell r="AP2379">
            <v>44.1</v>
          </cell>
          <cell r="AQ2379">
            <v>49</v>
          </cell>
          <cell r="AR2379">
            <v>19</v>
          </cell>
          <cell r="AS2379">
            <v>55</v>
          </cell>
          <cell r="AT2379">
            <v>35.1</v>
          </cell>
          <cell r="AU2379">
            <v>37</v>
          </cell>
          <cell r="AV2379">
            <v>17.100000000000001</v>
          </cell>
          <cell r="AW2379">
            <v>41</v>
          </cell>
          <cell r="AX2379">
            <v>27</v>
          </cell>
          <cell r="AY2379">
            <v>39.9</v>
          </cell>
          <cell r="AZ2379">
            <v>1.9</v>
          </cell>
        </row>
        <row r="2380">
          <cell r="B2380">
            <v>36938</v>
          </cell>
          <cell r="C2380">
            <v>42</v>
          </cell>
          <cell r="D2380">
            <v>40</v>
          </cell>
          <cell r="E2380">
            <v>46</v>
          </cell>
          <cell r="F2380">
            <v>26</v>
          </cell>
          <cell r="G2380">
            <v>34</v>
          </cell>
          <cell r="H2380">
            <v>26</v>
          </cell>
          <cell r="I2380">
            <v>46</v>
          </cell>
          <cell r="J2380">
            <v>37</v>
          </cell>
          <cell r="K2380">
            <v>49</v>
          </cell>
          <cell r="L2380">
            <v>40</v>
          </cell>
          <cell r="M2380">
            <v>52</v>
          </cell>
          <cell r="N2380">
            <v>34</v>
          </cell>
          <cell r="O2380">
            <v>55</v>
          </cell>
          <cell r="P2380">
            <v>26</v>
          </cell>
          <cell r="Q2380">
            <v>46</v>
          </cell>
          <cell r="R2380">
            <v>25</v>
          </cell>
          <cell r="S2380">
            <v>34</v>
          </cell>
          <cell r="T2380">
            <v>18</v>
          </cell>
          <cell r="U2380">
            <v>10</v>
          </cell>
          <cell r="V2380">
            <v>10</v>
          </cell>
          <cell r="W2380">
            <v>6</v>
          </cell>
          <cell r="X2380">
            <v>6</v>
          </cell>
          <cell r="Y2380">
            <v>21</v>
          </cell>
          <cell r="Z2380">
            <v>19</v>
          </cell>
          <cell r="AA2380">
            <v>30</v>
          </cell>
          <cell r="AB2380">
            <v>13</v>
          </cell>
          <cell r="AC2380">
            <v>41</v>
          </cell>
          <cell r="AD2380">
            <v>9</v>
          </cell>
          <cell r="AE2380">
            <v>56</v>
          </cell>
          <cell r="AF2380">
            <v>38</v>
          </cell>
          <cell r="AG2380">
            <v>55</v>
          </cell>
          <cell r="AH2380">
            <v>41</v>
          </cell>
          <cell r="AI2380">
            <v>61</v>
          </cell>
          <cell r="AJ2380">
            <v>40</v>
          </cell>
          <cell r="AK2380">
            <v>58</v>
          </cell>
          <cell r="AL2380">
            <v>42</v>
          </cell>
          <cell r="AM2380">
            <v>60</v>
          </cell>
          <cell r="AN2380">
            <v>42</v>
          </cell>
          <cell r="AO2380">
            <v>59</v>
          </cell>
          <cell r="AP2380">
            <v>45</v>
          </cell>
          <cell r="AQ2380">
            <v>49</v>
          </cell>
          <cell r="AR2380">
            <v>19</v>
          </cell>
          <cell r="AS2380">
            <v>55</v>
          </cell>
          <cell r="AT2380">
            <v>38</v>
          </cell>
          <cell r="AU2380">
            <v>37</v>
          </cell>
          <cell r="AV2380">
            <v>17</v>
          </cell>
          <cell r="AW2380">
            <v>41</v>
          </cell>
          <cell r="AX2380">
            <v>27</v>
          </cell>
          <cell r="AY2380">
            <v>40</v>
          </cell>
          <cell r="AZ2380">
            <v>2</v>
          </cell>
        </row>
        <row r="2381">
          <cell r="B2381">
            <v>36939</v>
          </cell>
          <cell r="C2381">
            <v>42</v>
          </cell>
          <cell r="D2381">
            <v>40</v>
          </cell>
          <cell r="E2381">
            <v>46</v>
          </cell>
          <cell r="F2381">
            <v>26</v>
          </cell>
          <cell r="G2381">
            <v>34</v>
          </cell>
          <cell r="H2381">
            <v>26</v>
          </cell>
          <cell r="I2381">
            <v>46</v>
          </cell>
          <cell r="J2381">
            <v>37</v>
          </cell>
          <cell r="K2381">
            <v>49</v>
          </cell>
          <cell r="L2381">
            <v>40</v>
          </cell>
          <cell r="M2381">
            <v>52</v>
          </cell>
          <cell r="N2381">
            <v>34</v>
          </cell>
          <cell r="O2381">
            <v>55</v>
          </cell>
          <cell r="P2381">
            <v>26</v>
          </cell>
          <cell r="Q2381">
            <v>46</v>
          </cell>
          <cell r="R2381">
            <v>25</v>
          </cell>
          <cell r="S2381">
            <v>34</v>
          </cell>
          <cell r="T2381">
            <v>18</v>
          </cell>
          <cell r="U2381">
            <v>10</v>
          </cell>
          <cell r="V2381">
            <v>10</v>
          </cell>
          <cell r="W2381">
            <v>6</v>
          </cell>
          <cell r="X2381">
            <v>6</v>
          </cell>
          <cell r="Y2381">
            <v>21</v>
          </cell>
          <cell r="Z2381">
            <v>19</v>
          </cell>
          <cell r="AA2381">
            <v>30</v>
          </cell>
          <cell r="AB2381">
            <v>13</v>
          </cell>
          <cell r="AC2381">
            <v>41</v>
          </cell>
          <cell r="AD2381">
            <v>9</v>
          </cell>
          <cell r="AE2381">
            <v>56</v>
          </cell>
          <cell r="AF2381">
            <v>38</v>
          </cell>
          <cell r="AG2381">
            <v>55</v>
          </cell>
          <cell r="AH2381">
            <v>41</v>
          </cell>
          <cell r="AI2381">
            <v>61</v>
          </cell>
          <cell r="AJ2381">
            <v>40</v>
          </cell>
          <cell r="AK2381">
            <v>58</v>
          </cell>
          <cell r="AL2381">
            <v>42</v>
          </cell>
          <cell r="AM2381">
            <v>60</v>
          </cell>
          <cell r="AN2381">
            <v>42</v>
          </cell>
          <cell r="AO2381">
            <v>59</v>
          </cell>
          <cell r="AP2381">
            <v>45</v>
          </cell>
          <cell r="AQ2381">
            <v>49</v>
          </cell>
          <cell r="AR2381">
            <v>19</v>
          </cell>
          <cell r="AS2381">
            <v>55</v>
          </cell>
          <cell r="AT2381">
            <v>38</v>
          </cell>
          <cell r="AU2381">
            <v>37</v>
          </cell>
          <cell r="AV2381">
            <v>17</v>
          </cell>
          <cell r="AW2381">
            <v>41</v>
          </cell>
          <cell r="AX2381">
            <v>27</v>
          </cell>
          <cell r="AY2381">
            <v>40</v>
          </cell>
          <cell r="AZ2381">
            <v>2</v>
          </cell>
        </row>
        <row r="2382">
          <cell r="B2382">
            <v>36940</v>
          </cell>
          <cell r="C2382">
            <v>50</v>
          </cell>
          <cell r="D2382">
            <v>37</v>
          </cell>
          <cell r="E2382">
            <v>41</v>
          </cell>
          <cell r="F2382">
            <v>30</v>
          </cell>
          <cell r="G2382">
            <v>34</v>
          </cell>
          <cell r="H2382">
            <v>29</v>
          </cell>
          <cell r="I2382">
            <v>48</v>
          </cell>
          <cell r="J2382">
            <v>36</v>
          </cell>
          <cell r="K2382">
            <v>55</v>
          </cell>
          <cell r="L2382">
            <v>36</v>
          </cell>
          <cell r="M2382">
            <v>53</v>
          </cell>
          <cell r="N2382">
            <v>36</v>
          </cell>
          <cell r="O2382">
            <v>51</v>
          </cell>
          <cell r="P2382">
            <v>40</v>
          </cell>
          <cell r="Q2382">
            <v>53.1</v>
          </cell>
          <cell r="R2382">
            <v>33.1</v>
          </cell>
          <cell r="S2382">
            <v>39</v>
          </cell>
          <cell r="T2382">
            <v>18</v>
          </cell>
          <cell r="U2382">
            <v>27</v>
          </cell>
          <cell r="V2382">
            <v>4</v>
          </cell>
          <cell r="W2382">
            <v>41</v>
          </cell>
          <cell r="X2382">
            <v>27</v>
          </cell>
          <cell r="Y2382">
            <v>44.1</v>
          </cell>
          <cell r="Z2382">
            <v>17.100000000000001</v>
          </cell>
          <cell r="AA2382">
            <v>42</v>
          </cell>
          <cell r="AB2382">
            <v>28</v>
          </cell>
          <cell r="AC2382">
            <v>48.9</v>
          </cell>
          <cell r="AD2382">
            <v>24.1</v>
          </cell>
          <cell r="AE2382">
            <v>57</v>
          </cell>
          <cell r="AF2382">
            <v>46</v>
          </cell>
          <cell r="AG2382">
            <v>57</v>
          </cell>
          <cell r="AH2382">
            <v>50</v>
          </cell>
          <cell r="AI2382">
            <v>60.1</v>
          </cell>
          <cell r="AJ2382">
            <v>51.1</v>
          </cell>
          <cell r="AK2382">
            <v>63</v>
          </cell>
          <cell r="AL2382">
            <v>48.9</v>
          </cell>
          <cell r="AM2382">
            <v>61</v>
          </cell>
          <cell r="AN2382">
            <v>52</v>
          </cell>
          <cell r="AO2382">
            <v>63</v>
          </cell>
          <cell r="AP2382">
            <v>48.9</v>
          </cell>
          <cell r="AQ2382">
            <v>47</v>
          </cell>
          <cell r="AR2382">
            <v>35</v>
          </cell>
          <cell r="AS2382">
            <v>64.900000000000006</v>
          </cell>
          <cell r="AT2382">
            <v>46.9</v>
          </cell>
          <cell r="AU2382">
            <v>55</v>
          </cell>
          <cell r="AV2382">
            <v>28.9</v>
          </cell>
          <cell r="AW2382">
            <v>40</v>
          </cell>
          <cell r="AX2382">
            <v>29</v>
          </cell>
          <cell r="AY2382">
            <v>52</v>
          </cell>
          <cell r="AZ2382">
            <v>25</v>
          </cell>
        </row>
        <row r="2383">
          <cell r="B2383">
            <v>36941</v>
          </cell>
          <cell r="C2383">
            <v>51.1</v>
          </cell>
          <cell r="D2383">
            <v>34</v>
          </cell>
          <cell r="E2383">
            <v>41</v>
          </cell>
          <cell r="F2383">
            <v>27</v>
          </cell>
          <cell r="G2383">
            <v>37</v>
          </cell>
          <cell r="H2383">
            <v>25</v>
          </cell>
          <cell r="I2383">
            <v>52</v>
          </cell>
          <cell r="J2383">
            <v>30.9</v>
          </cell>
          <cell r="K2383">
            <v>58</v>
          </cell>
          <cell r="L2383">
            <v>37</v>
          </cell>
          <cell r="M2383">
            <v>50</v>
          </cell>
          <cell r="N2383">
            <v>36</v>
          </cell>
          <cell r="O2383">
            <v>60</v>
          </cell>
          <cell r="P2383">
            <v>39</v>
          </cell>
          <cell r="Q2383">
            <v>50</v>
          </cell>
          <cell r="R2383">
            <v>33.1</v>
          </cell>
          <cell r="S2383">
            <v>38</v>
          </cell>
          <cell r="T2383">
            <v>33</v>
          </cell>
          <cell r="U2383">
            <v>35</v>
          </cell>
          <cell r="V2383">
            <v>21</v>
          </cell>
          <cell r="W2383">
            <v>28.9</v>
          </cell>
          <cell r="X2383">
            <v>10</v>
          </cell>
          <cell r="Y2383">
            <v>34</v>
          </cell>
          <cell r="Z2383">
            <v>19.899999999999999</v>
          </cell>
          <cell r="AA2383">
            <v>40</v>
          </cell>
          <cell r="AB2383">
            <v>31</v>
          </cell>
          <cell r="AC2383">
            <v>45</v>
          </cell>
          <cell r="AD2383">
            <v>26.1</v>
          </cell>
          <cell r="AE2383">
            <v>57.9</v>
          </cell>
          <cell r="AF2383">
            <v>46.9</v>
          </cell>
          <cell r="AG2383">
            <v>59</v>
          </cell>
          <cell r="AH2383">
            <v>48.9</v>
          </cell>
          <cell r="AI2383">
            <v>59</v>
          </cell>
          <cell r="AJ2383">
            <v>48</v>
          </cell>
          <cell r="AK2383">
            <v>55.9</v>
          </cell>
          <cell r="AL2383">
            <v>50</v>
          </cell>
          <cell r="AM2383">
            <v>57.9</v>
          </cell>
          <cell r="AN2383">
            <v>51.1</v>
          </cell>
          <cell r="AO2383">
            <v>61</v>
          </cell>
          <cell r="AP2383">
            <v>51.1</v>
          </cell>
          <cell r="AQ2383">
            <v>47</v>
          </cell>
          <cell r="AR2383">
            <v>32</v>
          </cell>
          <cell r="AS2383">
            <v>66.900000000000006</v>
          </cell>
          <cell r="AT2383">
            <v>45</v>
          </cell>
          <cell r="AU2383">
            <v>55</v>
          </cell>
          <cell r="AV2383">
            <v>37.9</v>
          </cell>
          <cell r="AW2383">
            <v>52</v>
          </cell>
          <cell r="AX2383">
            <v>32</v>
          </cell>
          <cell r="AY2383">
            <v>48.9</v>
          </cell>
          <cell r="AZ2383">
            <v>32</v>
          </cell>
        </row>
        <row r="2384">
          <cell r="B2384">
            <v>36942</v>
          </cell>
          <cell r="C2384">
            <v>54</v>
          </cell>
          <cell r="D2384">
            <v>35.1</v>
          </cell>
          <cell r="E2384">
            <v>47</v>
          </cell>
          <cell r="F2384">
            <v>35</v>
          </cell>
          <cell r="G2384">
            <v>40</v>
          </cell>
          <cell r="H2384">
            <v>21</v>
          </cell>
          <cell r="I2384">
            <v>57</v>
          </cell>
          <cell r="J2384">
            <v>35.1</v>
          </cell>
          <cell r="K2384">
            <v>55</v>
          </cell>
          <cell r="L2384">
            <v>37</v>
          </cell>
          <cell r="M2384">
            <v>50</v>
          </cell>
          <cell r="N2384">
            <v>32</v>
          </cell>
          <cell r="O2384">
            <v>57</v>
          </cell>
          <cell r="P2384">
            <v>49</v>
          </cell>
          <cell r="Q2384">
            <v>48</v>
          </cell>
          <cell r="R2384">
            <v>36</v>
          </cell>
          <cell r="S2384">
            <v>38</v>
          </cell>
          <cell r="T2384">
            <v>26</v>
          </cell>
          <cell r="U2384">
            <v>26</v>
          </cell>
          <cell r="V2384">
            <v>15</v>
          </cell>
          <cell r="W2384">
            <v>26.1</v>
          </cell>
          <cell r="X2384">
            <v>16</v>
          </cell>
          <cell r="Y2384">
            <v>21.9</v>
          </cell>
          <cell r="Z2384">
            <v>19</v>
          </cell>
          <cell r="AA2384">
            <v>30</v>
          </cell>
          <cell r="AB2384">
            <v>18</v>
          </cell>
          <cell r="AC2384">
            <v>46.9</v>
          </cell>
          <cell r="AD2384">
            <v>23</v>
          </cell>
          <cell r="AE2384">
            <v>55.9</v>
          </cell>
          <cell r="AF2384">
            <v>48.9</v>
          </cell>
          <cell r="AG2384">
            <v>57</v>
          </cell>
          <cell r="AH2384">
            <v>50</v>
          </cell>
          <cell r="AI2384">
            <v>62.1</v>
          </cell>
          <cell r="AJ2384">
            <v>39</v>
          </cell>
          <cell r="AK2384">
            <v>59</v>
          </cell>
          <cell r="AL2384">
            <v>46</v>
          </cell>
          <cell r="AM2384">
            <v>63</v>
          </cell>
          <cell r="AN2384">
            <v>47</v>
          </cell>
          <cell r="AO2384">
            <v>63</v>
          </cell>
          <cell r="AP2384">
            <v>53.1</v>
          </cell>
          <cell r="AQ2384">
            <v>50</v>
          </cell>
          <cell r="AR2384">
            <v>33</v>
          </cell>
          <cell r="AS2384">
            <v>64</v>
          </cell>
          <cell r="AT2384">
            <v>50</v>
          </cell>
          <cell r="AU2384">
            <v>48.9</v>
          </cell>
          <cell r="AV2384">
            <v>34</v>
          </cell>
          <cell r="AW2384">
            <v>57</v>
          </cell>
          <cell r="AX2384">
            <v>28</v>
          </cell>
          <cell r="AY2384">
            <v>46.9</v>
          </cell>
          <cell r="AZ2384">
            <v>27</v>
          </cell>
        </row>
        <row r="2385">
          <cell r="B2385">
            <v>36943</v>
          </cell>
          <cell r="C2385">
            <v>55.9</v>
          </cell>
          <cell r="D2385">
            <v>39</v>
          </cell>
          <cell r="E2385">
            <v>40</v>
          </cell>
          <cell r="F2385">
            <v>25</v>
          </cell>
          <cell r="G2385">
            <v>40</v>
          </cell>
          <cell r="H2385">
            <v>29</v>
          </cell>
          <cell r="I2385">
            <v>51.1</v>
          </cell>
          <cell r="J2385">
            <v>39</v>
          </cell>
          <cell r="K2385">
            <v>57</v>
          </cell>
          <cell r="L2385">
            <v>43</v>
          </cell>
          <cell r="M2385">
            <v>56</v>
          </cell>
          <cell r="N2385">
            <v>44</v>
          </cell>
          <cell r="O2385">
            <v>57</v>
          </cell>
          <cell r="P2385">
            <v>41</v>
          </cell>
          <cell r="Q2385">
            <v>48.9</v>
          </cell>
          <cell r="R2385">
            <v>37</v>
          </cell>
          <cell r="S2385">
            <v>40</v>
          </cell>
          <cell r="T2385">
            <v>21</v>
          </cell>
          <cell r="U2385">
            <v>27</v>
          </cell>
          <cell r="V2385">
            <v>10</v>
          </cell>
          <cell r="W2385">
            <v>37.9</v>
          </cell>
          <cell r="X2385">
            <v>12</v>
          </cell>
          <cell r="Y2385">
            <v>39</v>
          </cell>
          <cell r="Z2385">
            <v>17.100000000000001</v>
          </cell>
          <cell r="AA2385">
            <v>41</v>
          </cell>
          <cell r="AB2385">
            <v>19</v>
          </cell>
          <cell r="AC2385">
            <v>46</v>
          </cell>
          <cell r="AD2385">
            <v>24.1</v>
          </cell>
          <cell r="AE2385">
            <v>57</v>
          </cell>
          <cell r="AF2385">
            <v>48</v>
          </cell>
          <cell r="AG2385">
            <v>59</v>
          </cell>
          <cell r="AH2385">
            <v>50</v>
          </cell>
          <cell r="AI2385">
            <v>60.1</v>
          </cell>
          <cell r="AJ2385">
            <v>39</v>
          </cell>
          <cell r="AK2385">
            <v>59</v>
          </cell>
          <cell r="AL2385">
            <v>43</v>
          </cell>
          <cell r="AM2385">
            <v>60.1</v>
          </cell>
          <cell r="AN2385">
            <v>48</v>
          </cell>
          <cell r="AO2385">
            <v>64</v>
          </cell>
          <cell r="AP2385">
            <v>48</v>
          </cell>
          <cell r="AQ2385">
            <v>55</v>
          </cell>
          <cell r="AR2385">
            <v>32</v>
          </cell>
          <cell r="AS2385">
            <v>63</v>
          </cell>
          <cell r="AT2385">
            <v>43</v>
          </cell>
          <cell r="AU2385">
            <v>51.1</v>
          </cell>
          <cell r="AV2385">
            <v>32</v>
          </cell>
          <cell r="AW2385">
            <v>55</v>
          </cell>
          <cell r="AX2385">
            <v>38</v>
          </cell>
          <cell r="AY2385">
            <v>48</v>
          </cell>
          <cell r="AZ2385">
            <v>27</v>
          </cell>
        </row>
        <row r="2386">
          <cell r="B2386">
            <v>36944</v>
          </cell>
          <cell r="C2386">
            <v>50</v>
          </cell>
          <cell r="D2386">
            <v>37</v>
          </cell>
          <cell r="E2386">
            <v>45</v>
          </cell>
          <cell r="F2386">
            <v>33</v>
          </cell>
          <cell r="G2386">
            <v>37</v>
          </cell>
          <cell r="H2386">
            <v>34</v>
          </cell>
          <cell r="I2386">
            <v>54</v>
          </cell>
          <cell r="J2386">
            <v>36</v>
          </cell>
          <cell r="K2386">
            <v>50</v>
          </cell>
          <cell r="L2386">
            <v>35</v>
          </cell>
          <cell r="M2386">
            <v>47</v>
          </cell>
          <cell r="N2386">
            <v>34</v>
          </cell>
          <cell r="O2386">
            <v>48</v>
          </cell>
          <cell r="P2386">
            <v>37</v>
          </cell>
          <cell r="Q2386">
            <v>52</v>
          </cell>
          <cell r="R2386">
            <v>33.1</v>
          </cell>
          <cell r="S2386">
            <v>38</v>
          </cell>
          <cell r="T2386">
            <v>24</v>
          </cell>
          <cell r="U2386">
            <v>33</v>
          </cell>
          <cell r="V2386">
            <v>22</v>
          </cell>
          <cell r="W2386">
            <v>30.9</v>
          </cell>
          <cell r="X2386">
            <v>17.100000000000001</v>
          </cell>
          <cell r="Y2386">
            <v>32</v>
          </cell>
          <cell r="Z2386">
            <v>19.899999999999999</v>
          </cell>
          <cell r="AA2386">
            <v>45</v>
          </cell>
          <cell r="AB2386">
            <v>25</v>
          </cell>
          <cell r="AC2386">
            <v>50</v>
          </cell>
          <cell r="AD2386">
            <v>28</v>
          </cell>
          <cell r="AE2386">
            <v>55</v>
          </cell>
          <cell r="AF2386">
            <v>44.1</v>
          </cell>
          <cell r="AG2386">
            <v>54</v>
          </cell>
          <cell r="AH2386">
            <v>46</v>
          </cell>
          <cell r="AI2386">
            <v>57</v>
          </cell>
          <cell r="AJ2386">
            <v>44.1</v>
          </cell>
          <cell r="AK2386">
            <v>57</v>
          </cell>
          <cell r="AL2386">
            <v>39.9</v>
          </cell>
          <cell r="AM2386">
            <v>59</v>
          </cell>
          <cell r="AN2386">
            <v>50</v>
          </cell>
          <cell r="AO2386">
            <v>59</v>
          </cell>
          <cell r="AP2386">
            <v>52</v>
          </cell>
          <cell r="AQ2386">
            <v>44</v>
          </cell>
          <cell r="AR2386">
            <v>36</v>
          </cell>
          <cell r="AS2386">
            <v>69.099999999999994</v>
          </cell>
          <cell r="AT2386">
            <v>46.9</v>
          </cell>
          <cell r="AU2386">
            <v>57</v>
          </cell>
          <cell r="AV2386">
            <v>35.1</v>
          </cell>
          <cell r="AW2386">
            <v>56</v>
          </cell>
          <cell r="AX2386">
            <v>32</v>
          </cell>
          <cell r="AY2386">
            <v>54</v>
          </cell>
          <cell r="AZ2386">
            <v>28.9</v>
          </cell>
        </row>
        <row r="2387">
          <cell r="B2387">
            <v>36945</v>
          </cell>
          <cell r="C2387">
            <v>47</v>
          </cell>
          <cell r="D2387">
            <v>36</v>
          </cell>
          <cell r="E2387">
            <v>53</v>
          </cell>
          <cell r="F2387">
            <v>32</v>
          </cell>
          <cell r="G2387">
            <v>34</v>
          </cell>
          <cell r="H2387">
            <v>33</v>
          </cell>
          <cell r="I2387">
            <v>50</v>
          </cell>
          <cell r="J2387">
            <v>37.9</v>
          </cell>
          <cell r="K2387">
            <v>52</v>
          </cell>
          <cell r="L2387">
            <v>32</v>
          </cell>
          <cell r="M2387">
            <v>50</v>
          </cell>
          <cell r="N2387">
            <v>41</v>
          </cell>
          <cell r="O2387">
            <v>48</v>
          </cell>
          <cell r="P2387">
            <v>35</v>
          </cell>
          <cell r="Q2387">
            <v>46.9</v>
          </cell>
          <cell r="R2387">
            <v>30.9</v>
          </cell>
          <cell r="S2387">
            <v>34</v>
          </cell>
          <cell r="T2387">
            <v>28</v>
          </cell>
          <cell r="U2387">
            <v>36</v>
          </cell>
          <cell r="V2387">
            <v>11</v>
          </cell>
          <cell r="W2387">
            <v>37.9</v>
          </cell>
          <cell r="X2387">
            <v>14</v>
          </cell>
          <cell r="Y2387">
            <v>28.9</v>
          </cell>
          <cell r="Z2387">
            <v>19</v>
          </cell>
          <cell r="AA2387">
            <v>32</v>
          </cell>
          <cell r="AB2387">
            <v>29</v>
          </cell>
          <cell r="AC2387">
            <v>36</v>
          </cell>
          <cell r="AD2387">
            <v>27</v>
          </cell>
          <cell r="AE2387">
            <v>55</v>
          </cell>
          <cell r="AF2387">
            <v>41</v>
          </cell>
          <cell r="AG2387">
            <v>53.1</v>
          </cell>
          <cell r="AH2387">
            <v>44.1</v>
          </cell>
          <cell r="AI2387">
            <v>55</v>
          </cell>
          <cell r="AJ2387">
            <v>39</v>
          </cell>
          <cell r="AK2387">
            <v>55</v>
          </cell>
          <cell r="AL2387">
            <v>41</v>
          </cell>
          <cell r="AM2387">
            <v>55.9</v>
          </cell>
          <cell r="AN2387">
            <v>45</v>
          </cell>
          <cell r="AO2387">
            <v>55.9</v>
          </cell>
          <cell r="AP2387">
            <v>46</v>
          </cell>
          <cell r="AQ2387">
            <v>44</v>
          </cell>
          <cell r="AR2387">
            <v>25</v>
          </cell>
          <cell r="AS2387">
            <v>57.9</v>
          </cell>
          <cell r="AT2387">
            <v>43</v>
          </cell>
          <cell r="AU2387">
            <v>43</v>
          </cell>
          <cell r="AV2387">
            <v>32</v>
          </cell>
          <cell r="AW2387">
            <v>49</v>
          </cell>
          <cell r="AX2387">
            <v>42</v>
          </cell>
          <cell r="AY2387">
            <v>52</v>
          </cell>
          <cell r="AZ2387">
            <v>28</v>
          </cell>
        </row>
        <row r="2388">
          <cell r="B2388">
            <v>36946</v>
          </cell>
          <cell r="C2388">
            <v>48.9</v>
          </cell>
          <cell r="D2388">
            <v>37</v>
          </cell>
          <cell r="E2388">
            <v>25</v>
          </cell>
          <cell r="F2388">
            <v>52</v>
          </cell>
          <cell r="G2388">
            <v>20</v>
          </cell>
          <cell r="H2388">
            <v>38</v>
          </cell>
          <cell r="I2388">
            <v>55</v>
          </cell>
          <cell r="J2388">
            <v>34</v>
          </cell>
          <cell r="K2388">
            <v>30</v>
          </cell>
          <cell r="L2388">
            <v>55</v>
          </cell>
          <cell r="M2388">
            <v>35</v>
          </cell>
          <cell r="N2388">
            <v>53</v>
          </cell>
          <cell r="O2388">
            <v>34</v>
          </cell>
          <cell r="P2388">
            <v>50</v>
          </cell>
          <cell r="Q2388">
            <v>46</v>
          </cell>
          <cell r="R2388">
            <v>27</v>
          </cell>
          <cell r="S2388">
            <v>18</v>
          </cell>
          <cell r="T2388">
            <v>35</v>
          </cell>
          <cell r="U2388">
            <v>10</v>
          </cell>
          <cell r="V2388">
            <v>31</v>
          </cell>
          <cell r="W2388">
            <v>21</v>
          </cell>
          <cell r="X2388">
            <v>9</v>
          </cell>
          <cell r="Y2388">
            <v>27</v>
          </cell>
          <cell r="Z2388">
            <v>19.899999999999999</v>
          </cell>
          <cell r="AA2388">
            <v>14</v>
          </cell>
          <cell r="AB2388">
            <v>30</v>
          </cell>
          <cell r="AC2388">
            <v>32</v>
          </cell>
          <cell r="AD2388">
            <v>23</v>
          </cell>
          <cell r="AE2388">
            <v>48.9</v>
          </cell>
          <cell r="AF2388">
            <v>43</v>
          </cell>
          <cell r="AG2388">
            <v>55</v>
          </cell>
          <cell r="AH2388">
            <v>44.1</v>
          </cell>
          <cell r="AI2388">
            <v>54</v>
          </cell>
          <cell r="AJ2388">
            <v>42.1</v>
          </cell>
          <cell r="AK2388">
            <v>64.900000000000006</v>
          </cell>
          <cell r="AL2388">
            <v>41</v>
          </cell>
          <cell r="AM2388">
            <v>51.1</v>
          </cell>
          <cell r="AN2388">
            <v>46</v>
          </cell>
          <cell r="AO2388">
            <v>55.9</v>
          </cell>
          <cell r="AP2388">
            <v>44.1</v>
          </cell>
          <cell r="AQ2388">
            <v>31</v>
          </cell>
          <cell r="AR2388">
            <v>35</v>
          </cell>
          <cell r="AS2388">
            <v>55.9</v>
          </cell>
          <cell r="AT2388">
            <v>41</v>
          </cell>
          <cell r="AU2388">
            <v>39</v>
          </cell>
          <cell r="AV2388">
            <v>30.9</v>
          </cell>
          <cell r="AW2388">
            <v>31</v>
          </cell>
          <cell r="AX2388">
            <v>45</v>
          </cell>
          <cell r="AY2388">
            <v>37</v>
          </cell>
          <cell r="AZ2388">
            <v>26.1</v>
          </cell>
        </row>
        <row r="2389">
          <cell r="B2389">
            <v>36947</v>
          </cell>
          <cell r="C2389">
            <v>48.9</v>
          </cell>
          <cell r="D2389">
            <v>35.1</v>
          </cell>
          <cell r="E2389">
            <v>52</v>
          </cell>
          <cell r="F2389">
            <v>25</v>
          </cell>
          <cell r="G2389">
            <v>39</v>
          </cell>
          <cell r="H2389">
            <v>20</v>
          </cell>
          <cell r="I2389">
            <v>54</v>
          </cell>
          <cell r="J2389">
            <v>30</v>
          </cell>
          <cell r="K2389">
            <v>55</v>
          </cell>
          <cell r="L2389">
            <v>30</v>
          </cell>
          <cell r="M2389">
            <v>55</v>
          </cell>
          <cell r="N2389">
            <v>35</v>
          </cell>
          <cell r="O2389">
            <v>60</v>
          </cell>
          <cell r="P2389">
            <v>34</v>
          </cell>
          <cell r="Q2389">
            <v>46.9</v>
          </cell>
          <cell r="R2389">
            <v>30</v>
          </cell>
          <cell r="S2389">
            <v>37.9</v>
          </cell>
          <cell r="T2389">
            <v>21</v>
          </cell>
          <cell r="U2389">
            <v>24</v>
          </cell>
          <cell r="V2389">
            <v>10</v>
          </cell>
          <cell r="W2389">
            <v>10</v>
          </cell>
          <cell r="X2389">
            <v>3</v>
          </cell>
          <cell r="Y2389">
            <v>41</v>
          </cell>
          <cell r="Z2389">
            <v>8.1</v>
          </cell>
          <cell r="AA2389">
            <v>37</v>
          </cell>
          <cell r="AB2389">
            <v>14</v>
          </cell>
          <cell r="AC2389">
            <v>44.1</v>
          </cell>
          <cell r="AD2389">
            <v>21.9</v>
          </cell>
          <cell r="AE2389">
            <v>61</v>
          </cell>
          <cell r="AF2389">
            <v>45</v>
          </cell>
          <cell r="AG2389">
            <v>55</v>
          </cell>
          <cell r="AH2389">
            <v>48</v>
          </cell>
          <cell r="AI2389">
            <v>53.1</v>
          </cell>
          <cell r="AJ2389">
            <v>46.9</v>
          </cell>
          <cell r="AK2389">
            <v>60.1</v>
          </cell>
          <cell r="AL2389">
            <v>42.1</v>
          </cell>
          <cell r="AM2389">
            <v>54</v>
          </cell>
          <cell r="AN2389">
            <v>48</v>
          </cell>
          <cell r="AO2389">
            <v>55.9</v>
          </cell>
          <cell r="AP2389">
            <v>51.1</v>
          </cell>
          <cell r="AQ2389">
            <v>46.9</v>
          </cell>
          <cell r="AR2389">
            <v>27</v>
          </cell>
          <cell r="AS2389">
            <v>52</v>
          </cell>
          <cell r="AT2389">
            <v>44.1</v>
          </cell>
          <cell r="AU2389">
            <v>46</v>
          </cell>
          <cell r="AV2389">
            <v>32</v>
          </cell>
          <cell r="AW2389">
            <v>46</v>
          </cell>
          <cell r="AX2389">
            <v>31</v>
          </cell>
          <cell r="AY2389">
            <v>52</v>
          </cell>
          <cell r="AZ2389">
            <v>24.1</v>
          </cell>
        </row>
        <row r="2390">
          <cell r="B2390">
            <v>36948</v>
          </cell>
          <cell r="C2390">
            <v>48.9</v>
          </cell>
          <cell r="D2390">
            <v>30</v>
          </cell>
          <cell r="E2390">
            <v>50</v>
          </cell>
          <cell r="F2390">
            <v>22</v>
          </cell>
          <cell r="G2390">
            <v>36</v>
          </cell>
          <cell r="H2390">
            <v>13</v>
          </cell>
          <cell r="I2390">
            <v>59</v>
          </cell>
          <cell r="J2390">
            <v>28.9</v>
          </cell>
          <cell r="K2390">
            <v>58</v>
          </cell>
          <cell r="L2390">
            <v>28</v>
          </cell>
          <cell r="M2390">
            <v>53</v>
          </cell>
          <cell r="N2390">
            <v>27</v>
          </cell>
          <cell r="O2390">
            <v>63</v>
          </cell>
          <cell r="P2390">
            <v>29</v>
          </cell>
          <cell r="Q2390">
            <v>42.1</v>
          </cell>
          <cell r="R2390">
            <v>23</v>
          </cell>
          <cell r="S2390">
            <v>30</v>
          </cell>
          <cell r="T2390">
            <v>16</v>
          </cell>
          <cell r="U2390">
            <v>23</v>
          </cell>
          <cell r="V2390">
            <v>-1</v>
          </cell>
          <cell r="W2390">
            <v>12</v>
          </cell>
          <cell r="X2390">
            <v>-7.1</v>
          </cell>
          <cell r="Y2390">
            <v>19.899999999999999</v>
          </cell>
          <cell r="Z2390">
            <v>3</v>
          </cell>
          <cell r="AA2390">
            <v>34</v>
          </cell>
          <cell r="AB2390">
            <v>18</v>
          </cell>
          <cell r="AC2390">
            <v>33.1</v>
          </cell>
          <cell r="AD2390">
            <v>19</v>
          </cell>
          <cell r="AE2390">
            <v>57.9</v>
          </cell>
          <cell r="AF2390">
            <v>42.1</v>
          </cell>
          <cell r="AG2390">
            <v>60.1</v>
          </cell>
          <cell r="AH2390">
            <v>45</v>
          </cell>
          <cell r="AI2390">
            <v>57.9</v>
          </cell>
          <cell r="AJ2390">
            <v>46</v>
          </cell>
          <cell r="AK2390">
            <v>57.9</v>
          </cell>
          <cell r="AL2390">
            <v>46</v>
          </cell>
          <cell r="AM2390">
            <v>60.1</v>
          </cell>
          <cell r="AN2390">
            <v>50</v>
          </cell>
          <cell r="AO2390">
            <v>59</v>
          </cell>
          <cell r="AP2390">
            <v>51.1</v>
          </cell>
          <cell r="AQ2390">
            <v>46.9</v>
          </cell>
          <cell r="AR2390">
            <v>27</v>
          </cell>
          <cell r="AS2390">
            <v>48</v>
          </cell>
          <cell r="AT2390">
            <v>44.1</v>
          </cell>
          <cell r="AU2390">
            <v>45</v>
          </cell>
          <cell r="AV2390">
            <v>27</v>
          </cell>
          <cell r="AW2390">
            <v>43</v>
          </cell>
          <cell r="AX2390">
            <v>27</v>
          </cell>
          <cell r="AY2390">
            <v>39.9</v>
          </cell>
          <cell r="AZ2390">
            <v>24.1</v>
          </cell>
        </row>
        <row r="2391">
          <cell r="B2391">
            <v>36949</v>
          </cell>
          <cell r="C2391">
            <v>55</v>
          </cell>
          <cell r="D2391">
            <v>33.1</v>
          </cell>
          <cell r="E2391">
            <v>50</v>
          </cell>
          <cell r="F2391">
            <v>22</v>
          </cell>
          <cell r="G2391">
            <v>37</v>
          </cell>
          <cell r="H2391">
            <v>11</v>
          </cell>
          <cell r="I2391">
            <v>59</v>
          </cell>
          <cell r="J2391">
            <v>30.9</v>
          </cell>
          <cell r="K2391">
            <v>61</v>
          </cell>
          <cell r="L2391">
            <v>34</v>
          </cell>
          <cell r="M2391">
            <v>57</v>
          </cell>
          <cell r="N2391">
            <v>27</v>
          </cell>
          <cell r="O2391">
            <v>63</v>
          </cell>
          <cell r="P2391">
            <v>29</v>
          </cell>
          <cell r="Q2391">
            <v>44.1</v>
          </cell>
          <cell r="R2391">
            <v>21.9</v>
          </cell>
          <cell r="S2391">
            <v>28.9</v>
          </cell>
          <cell r="T2391">
            <v>10</v>
          </cell>
          <cell r="U2391">
            <v>22</v>
          </cell>
          <cell r="V2391">
            <v>-1</v>
          </cell>
          <cell r="W2391">
            <v>30.9</v>
          </cell>
          <cell r="X2391">
            <v>-5.0999999999999996</v>
          </cell>
          <cell r="Y2391">
            <v>28.9</v>
          </cell>
          <cell r="Z2391">
            <v>1.9</v>
          </cell>
          <cell r="AA2391">
            <v>21.9</v>
          </cell>
          <cell r="AB2391">
            <v>10.9</v>
          </cell>
          <cell r="AC2391">
            <v>19.899999999999999</v>
          </cell>
          <cell r="AD2391">
            <v>10.9</v>
          </cell>
          <cell r="AE2391">
            <v>66.900000000000006</v>
          </cell>
          <cell r="AF2391">
            <v>37.9</v>
          </cell>
          <cell r="AG2391">
            <v>66.900000000000006</v>
          </cell>
          <cell r="AH2391">
            <v>43</v>
          </cell>
          <cell r="AI2391">
            <v>55</v>
          </cell>
          <cell r="AJ2391">
            <v>46.9</v>
          </cell>
          <cell r="AK2391">
            <v>62.1</v>
          </cell>
          <cell r="AL2391">
            <v>41</v>
          </cell>
          <cell r="AM2391">
            <v>57</v>
          </cell>
          <cell r="AN2391">
            <v>48.9</v>
          </cell>
          <cell r="AO2391">
            <v>59</v>
          </cell>
          <cell r="AP2391">
            <v>50</v>
          </cell>
          <cell r="AQ2391">
            <v>48.9</v>
          </cell>
          <cell r="AR2391">
            <v>19.899999999999999</v>
          </cell>
          <cell r="AS2391">
            <v>57.9</v>
          </cell>
          <cell r="AT2391">
            <v>44.1</v>
          </cell>
          <cell r="AU2391">
            <v>41</v>
          </cell>
          <cell r="AV2391">
            <v>26.1</v>
          </cell>
          <cell r="AW2391">
            <v>42</v>
          </cell>
          <cell r="AX2391">
            <v>32</v>
          </cell>
          <cell r="AY2391">
            <v>23</v>
          </cell>
          <cell r="AZ2391">
            <v>12.9</v>
          </cell>
        </row>
        <row r="2392">
          <cell r="B2392">
            <v>36950</v>
          </cell>
          <cell r="C2392">
            <v>51.1</v>
          </cell>
          <cell r="D2392">
            <v>33.1</v>
          </cell>
          <cell r="E2392">
            <v>50</v>
          </cell>
          <cell r="F2392">
            <v>19</v>
          </cell>
          <cell r="G2392">
            <v>38</v>
          </cell>
          <cell r="H2392">
            <v>16</v>
          </cell>
          <cell r="I2392">
            <v>54</v>
          </cell>
          <cell r="J2392">
            <v>30</v>
          </cell>
          <cell r="K2392">
            <v>53</v>
          </cell>
          <cell r="L2392">
            <v>28</v>
          </cell>
          <cell r="M2392">
            <v>52</v>
          </cell>
          <cell r="N2392">
            <v>25</v>
          </cell>
          <cell r="O2392">
            <v>59</v>
          </cell>
          <cell r="P2392">
            <v>26</v>
          </cell>
          <cell r="Q2392">
            <v>44.1</v>
          </cell>
          <cell r="R2392">
            <v>21.9</v>
          </cell>
          <cell r="S2392">
            <v>30</v>
          </cell>
          <cell r="T2392">
            <v>3</v>
          </cell>
          <cell r="U2392">
            <v>26</v>
          </cell>
          <cell r="V2392">
            <v>2</v>
          </cell>
          <cell r="W2392">
            <v>42.1</v>
          </cell>
          <cell r="X2392">
            <v>21.9</v>
          </cell>
          <cell r="Y2392">
            <v>41</v>
          </cell>
          <cell r="Z2392">
            <v>19.899999999999999</v>
          </cell>
          <cell r="AA2392">
            <v>34</v>
          </cell>
          <cell r="AB2392">
            <v>10.9</v>
          </cell>
          <cell r="AC2392">
            <v>44.1</v>
          </cell>
          <cell r="AD2392">
            <v>9</v>
          </cell>
          <cell r="AE2392">
            <v>62.1</v>
          </cell>
          <cell r="AF2392">
            <v>39.9</v>
          </cell>
          <cell r="AG2392">
            <v>62.1</v>
          </cell>
          <cell r="AH2392">
            <v>48</v>
          </cell>
          <cell r="AI2392">
            <v>55</v>
          </cell>
          <cell r="AJ2392">
            <v>48</v>
          </cell>
          <cell r="AK2392">
            <v>59</v>
          </cell>
          <cell r="AL2392">
            <v>44.1</v>
          </cell>
          <cell r="AM2392">
            <v>54</v>
          </cell>
          <cell r="AN2392">
            <v>48</v>
          </cell>
          <cell r="AO2392">
            <v>55.9</v>
          </cell>
          <cell r="AP2392">
            <v>48.9</v>
          </cell>
          <cell r="AQ2392">
            <v>42.1</v>
          </cell>
          <cell r="AR2392">
            <v>19</v>
          </cell>
          <cell r="AS2392">
            <v>48</v>
          </cell>
          <cell r="AT2392">
            <v>39.9</v>
          </cell>
          <cell r="AU2392">
            <v>39</v>
          </cell>
          <cell r="AV2392">
            <v>24.1</v>
          </cell>
          <cell r="AW2392">
            <v>46</v>
          </cell>
          <cell r="AX2392">
            <v>32</v>
          </cell>
          <cell r="AY2392">
            <v>33.1</v>
          </cell>
          <cell r="AZ2392">
            <v>17.100000000000001</v>
          </cell>
        </row>
        <row r="2393">
          <cell r="B2393">
            <v>36951</v>
          </cell>
          <cell r="C2393">
            <v>46</v>
          </cell>
          <cell r="D2393">
            <v>35.1</v>
          </cell>
          <cell r="E2393">
            <v>43</v>
          </cell>
          <cell r="F2393">
            <v>23</v>
          </cell>
          <cell r="G2393">
            <v>39.9</v>
          </cell>
          <cell r="H2393">
            <v>19.899999999999999</v>
          </cell>
          <cell r="I2393">
            <v>51.1</v>
          </cell>
          <cell r="J2393">
            <v>35.1</v>
          </cell>
          <cell r="K2393">
            <v>48</v>
          </cell>
          <cell r="L2393">
            <v>30.9</v>
          </cell>
          <cell r="M2393">
            <v>48</v>
          </cell>
          <cell r="N2393">
            <v>33</v>
          </cell>
          <cell r="O2393">
            <v>48</v>
          </cell>
          <cell r="P2393">
            <v>29</v>
          </cell>
          <cell r="Q2393">
            <v>48.9</v>
          </cell>
          <cell r="R2393">
            <v>24.1</v>
          </cell>
          <cell r="S2393">
            <v>30</v>
          </cell>
          <cell r="T2393">
            <v>9</v>
          </cell>
          <cell r="U2393">
            <v>32</v>
          </cell>
          <cell r="V2393">
            <v>7</v>
          </cell>
          <cell r="W2393">
            <v>47</v>
          </cell>
          <cell r="X2393">
            <v>25</v>
          </cell>
          <cell r="Y2393">
            <v>46.9</v>
          </cell>
          <cell r="Z2393">
            <v>24.1</v>
          </cell>
          <cell r="AA2393">
            <v>37.9</v>
          </cell>
          <cell r="AB2393">
            <v>24.1</v>
          </cell>
          <cell r="AC2393">
            <v>44.1</v>
          </cell>
          <cell r="AD2393">
            <v>19.899999999999999</v>
          </cell>
          <cell r="AE2393">
            <v>59</v>
          </cell>
          <cell r="AF2393">
            <v>36</v>
          </cell>
          <cell r="AG2393">
            <v>57</v>
          </cell>
          <cell r="AH2393">
            <v>42.1</v>
          </cell>
          <cell r="AI2393">
            <v>64.900000000000006</v>
          </cell>
          <cell r="AJ2393">
            <v>43</v>
          </cell>
          <cell r="AK2393">
            <v>61</v>
          </cell>
          <cell r="AL2393">
            <v>37.9</v>
          </cell>
          <cell r="AM2393">
            <v>60.1</v>
          </cell>
          <cell r="AN2393">
            <v>45</v>
          </cell>
          <cell r="AO2393">
            <v>63</v>
          </cell>
          <cell r="AP2393">
            <v>46.9</v>
          </cell>
          <cell r="AQ2393">
            <v>52</v>
          </cell>
          <cell r="AR2393">
            <v>18</v>
          </cell>
          <cell r="AS2393">
            <v>55</v>
          </cell>
          <cell r="AT2393">
            <v>37.9</v>
          </cell>
          <cell r="AU2393">
            <v>44.1</v>
          </cell>
          <cell r="AV2393">
            <v>28</v>
          </cell>
          <cell r="AW2393">
            <v>44</v>
          </cell>
          <cell r="AX2393">
            <v>32</v>
          </cell>
          <cell r="AY2393">
            <v>52</v>
          </cell>
          <cell r="AZ2393">
            <v>30</v>
          </cell>
        </row>
        <row r="2394">
          <cell r="B2394">
            <v>36952</v>
          </cell>
          <cell r="C2394">
            <v>46</v>
          </cell>
          <cell r="D2394">
            <v>35.1</v>
          </cell>
          <cell r="E2394">
            <v>53.1</v>
          </cell>
          <cell r="F2394">
            <v>21</v>
          </cell>
          <cell r="G2394">
            <v>37.9</v>
          </cell>
          <cell r="H2394">
            <v>24.1</v>
          </cell>
          <cell r="I2394">
            <v>48.9</v>
          </cell>
          <cell r="J2394">
            <v>36</v>
          </cell>
          <cell r="K2394">
            <v>51.1</v>
          </cell>
          <cell r="L2394">
            <v>30.9</v>
          </cell>
          <cell r="M2394">
            <v>48</v>
          </cell>
          <cell r="N2394">
            <v>33</v>
          </cell>
          <cell r="O2394">
            <v>48</v>
          </cell>
          <cell r="P2394">
            <v>29</v>
          </cell>
          <cell r="Q2394">
            <v>37</v>
          </cell>
          <cell r="R2394">
            <v>28.9</v>
          </cell>
          <cell r="S2394">
            <v>30</v>
          </cell>
          <cell r="T2394">
            <v>9</v>
          </cell>
          <cell r="U2394">
            <v>32</v>
          </cell>
          <cell r="V2394">
            <v>7</v>
          </cell>
          <cell r="W2394">
            <v>47</v>
          </cell>
          <cell r="X2394">
            <v>25</v>
          </cell>
          <cell r="Y2394">
            <v>46.9</v>
          </cell>
          <cell r="Z2394">
            <v>27</v>
          </cell>
          <cell r="AA2394">
            <v>41</v>
          </cell>
          <cell r="AB2394">
            <v>23</v>
          </cell>
          <cell r="AC2394">
            <v>46</v>
          </cell>
          <cell r="AD2394">
            <v>19</v>
          </cell>
          <cell r="AE2394">
            <v>55</v>
          </cell>
          <cell r="AF2394">
            <v>43</v>
          </cell>
          <cell r="AG2394">
            <v>55.9</v>
          </cell>
          <cell r="AH2394">
            <v>46</v>
          </cell>
          <cell r="AI2394">
            <v>60.1</v>
          </cell>
          <cell r="AJ2394">
            <v>43</v>
          </cell>
          <cell r="AK2394">
            <v>54</v>
          </cell>
          <cell r="AL2394">
            <v>42.1</v>
          </cell>
          <cell r="AM2394">
            <v>61</v>
          </cell>
          <cell r="AN2394">
            <v>46</v>
          </cell>
          <cell r="AO2394">
            <v>60.1</v>
          </cell>
          <cell r="AP2394">
            <v>46.9</v>
          </cell>
          <cell r="AQ2394">
            <v>48.9</v>
          </cell>
          <cell r="AR2394">
            <v>30</v>
          </cell>
          <cell r="AS2394">
            <v>59</v>
          </cell>
          <cell r="AT2394">
            <v>39</v>
          </cell>
          <cell r="AU2394">
            <v>50</v>
          </cell>
          <cell r="AV2394">
            <v>28</v>
          </cell>
          <cell r="AW2394">
            <v>44</v>
          </cell>
          <cell r="AX2394">
            <v>32</v>
          </cell>
          <cell r="AY2394">
            <v>50</v>
          </cell>
          <cell r="AZ2394">
            <v>24.1</v>
          </cell>
        </row>
        <row r="2395">
          <cell r="B2395">
            <v>36953</v>
          </cell>
          <cell r="C2395">
            <v>46.9</v>
          </cell>
          <cell r="D2395">
            <v>30.9</v>
          </cell>
          <cell r="E2395">
            <v>45</v>
          </cell>
          <cell r="F2395">
            <v>17.100000000000001</v>
          </cell>
          <cell r="G2395">
            <v>37</v>
          </cell>
          <cell r="H2395">
            <v>21</v>
          </cell>
          <cell r="I2395">
            <v>50</v>
          </cell>
          <cell r="J2395">
            <v>34</v>
          </cell>
          <cell r="K2395">
            <v>48.9</v>
          </cell>
          <cell r="L2395">
            <v>30</v>
          </cell>
          <cell r="M2395">
            <v>34</v>
          </cell>
          <cell r="N2395">
            <v>46</v>
          </cell>
          <cell r="O2395">
            <v>38</v>
          </cell>
          <cell r="P2395">
            <v>43</v>
          </cell>
          <cell r="Q2395">
            <v>45</v>
          </cell>
          <cell r="R2395">
            <v>25</v>
          </cell>
          <cell r="S2395">
            <v>8</v>
          </cell>
          <cell r="T2395">
            <v>33</v>
          </cell>
          <cell r="U2395">
            <v>21</v>
          </cell>
          <cell r="V2395">
            <v>36</v>
          </cell>
          <cell r="W2395">
            <v>25</v>
          </cell>
          <cell r="X2395">
            <v>38</v>
          </cell>
          <cell r="Y2395">
            <v>35.1</v>
          </cell>
          <cell r="Z2395">
            <v>28</v>
          </cell>
          <cell r="AA2395">
            <v>39</v>
          </cell>
          <cell r="AB2395">
            <v>12.9</v>
          </cell>
          <cell r="AC2395">
            <v>42.1</v>
          </cell>
          <cell r="AD2395">
            <v>18</v>
          </cell>
          <cell r="AE2395">
            <v>55</v>
          </cell>
          <cell r="AF2395">
            <v>39</v>
          </cell>
          <cell r="AG2395">
            <v>55</v>
          </cell>
          <cell r="AH2395">
            <v>42.1</v>
          </cell>
          <cell r="AI2395">
            <v>60.1</v>
          </cell>
          <cell r="AJ2395">
            <v>50</v>
          </cell>
          <cell r="AK2395">
            <v>59</v>
          </cell>
          <cell r="AL2395">
            <v>37</v>
          </cell>
          <cell r="AM2395">
            <v>63</v>
          </cell>
          <cell r="AN2395">
            <v>51.1</v>
          </cell>
          <cell r="AO2395">
            <v>61</v>
          </cell>
          <cell r="AP2395">
            <v>53.1</v>
          </cell>
          <cell r="AQ2395">
            <v>50</v>
          </cell>
          <cell r="AR2395">
            <v>27</v>
          </cell>
          <cell r="AS2395">
            <v>60.1</v>
          </cell>
          <cell r="AT2395">
            <v>41</v>
          </cell>
          <cell r="AU2395">
            <v>42.1</v>
          </cell>
          <cell r="AV2395">
            <v>30.9</v>
          </cell>
          <cell r="AW2395">
            <v>26</v>
          </cell>
          <cell r="AX2395">
            <v>51</v>
          </cell>
          <cell r="AY2395">
            <v>48</v>
          </cell>
          <cell r="AZ2395">
            <v>27</v>
          </cell>
        </row>
        <row r="2396">
          <cell r="B2396">
            <v>36954</v>
          </cell>
          <cell r="C2396">
            <v>54</v>
          </cell>
          <cell r="D2396">
            <v>33.1</v>
          </cell>
          <cell r="E2396">
            <v>46</v>
          </cell>
          <cell r="F2396">
            <v>33.1</v>
          </cell>
          <cell r="G2396">
            <v>45</v>
          </cell>
          <cell r="H2396">
            <v>23</v>
          </cell>
          <cell r="I2396">
            <v>50</v>
          </cell>
          <cell r="J2396">
            <v>33.1</v>
          </cell>
          <cell r="K2396">
            <v>50</v>
          </cell>
          <cell r="L2396">
            <v>30.9</v>
          </cell>
          <cell r="M2396">
            <v>46</v>
          </cell>
          <cell r="N2396">
            <v>34</v>
          </cell>
          <cell r="O2396">
            <v>57</v>
          </cell>
          <cell r="P2396">
            <v>38</v>
          </cell>
          <cell r="Q2396">
            <v>55.9</v>
          </cell>
          <cell r="R2396">
            <v>32</v>
          </cell>
          <cell r="S2396">
            <v>45</v>
          </cell>
          <cell r="T2396">
            <v>8</v>
          </cell>
          <cell r="U2396">
            <v>39</v>
          </cell>
          <cell r="V2396">
            <v>21</v>
          </cell>
          <cell r="W2396">
            <v>46</v>
          </cell>
          <cell r="X2396">
            <v>25</v>
          </cell>
          <cell r="Y2396">
            <v>39.9</v>
          </cell>
          <cell r="Z2396">
            <v>23</v>
          </cell>
          <cell r="AA2396">
            <v>46</v>
          </cell>
          <cell r="AB2396">
            <v>14</v>
          </cell>
          <cell r="AC2396">
            <v>46</v>
          </cell>
          <cell r="AD2396">
            <v>18</v>
          </cell>
          <cell r="AE2396">
            <v>60.1</v>
          </cell>
          <cell r="AF2396">
            <v>50</v>
          </cell>
          <cell r="AG2396">
            <v>60.1</v>
          </cell>
          <cell r="AH2396">
            <v>48.9</v>
          </cell>
          <cell r="AI2396">
            <v>60.1</v>
          </cell>
          <cell r="AJ2396">
            <v>51.1</v>
          </cell>
          <cell r="AK2396">
            <v>62.1</v>
          </cell>
          <cell r="AL2396">
            <v>50</v>
          </cell>
          <cell r="AM2396">
            <v>60.1</v>
          </cell>
          <cell r="AN2396">
            <v>53.1</v>
          </cell>
          <cell r="AO2396">
            <v>60.1</v>
          </cell>
          <cell r="AP2396">
            <v>54</v>
          </cell>
          <cell r="AQ2396">
            <v>50</v>
          </cell>
          <cell r="AR2396">
            <v>35.1</v>
          </cell>
          <cell r="AS2396">
            <v>57.9</v>
          </cell>
          <cell r="AT2396">
            <v>45</v>
          </cell>
          <cell r="AU2396">
            <v>55.9</v>
          </cell>
          <cell r="AV2396">
            <v>28</v>
          </cell>
          <cell r="AW2396">
            <v>54</v>
          </cell>
          <cell r="AX2396">
            <v>26</v>
          </cell>
          <cell r="AY2396">
            <v>51.1</v>
          </cell>
          <cell r="AZ2396">
            <v>25</v>
          </cell>
        </row>
        <row r="2397">
          <cell r="B2397">
            <v>36955</v>
          </cell>
          <cell r="C2397">
            <v>59</v>
          </cell>
          <cell r="D2397">
            <v>43</v>
          </cell>
          <cell r="E2397">
            <v>57</v>
          </cell>
          <cell r="F2397">
            <v>30</v>
          </cell>
          <cell r="G2397">
            <v>54</v>
          </cell>
          <cell r="H2397">
            <v>33.1</v>
          </cell>
          <cell r="I2397">
            <v>61</v>
          </cell>
          <cell r="J2397">
            <v>37.9</v>
          </cell>
          <cell r="K2397">
            <v>64.900000000000006</v>
          </cell>
          <cell r="L2397">
            <v>35.1</v>
          </cell>
          <cell r="M2397">
            <v>62</v>
          </cell>
          <cell r="N2397">
            <v>37</v>
          </cell>
          <cell r="O2397">
            <v>56</v>
          </cell>
          <cell r="P2397">
            <v>49</v>
          </cell>
          <cell r="Q2397">
            <v>60.1</v>
          </cell>
          <cell r="R2397">
            <v>41</v>
          </cell>
          <cell r="S2397">
            <v>50</v>
          </cell>
          <cell r="T2397">
            <v>33</v>
          </cell>
          <cell r="U2397">
            <v>41</v>
          </cell>
          <cell r="V2397">
            <v>24</v>
          </cell>
          <cell r="W2397">
            <v>53</v>
          </cell>
          <cell r="X2397">
            <v>26</v>
          </cell>
          <cell r="Y2397">
            <v>51.1</v>
          </cell>
          <cell r="Z2397">
            <v>25</v>
          </cell>
          <cell r="AA2397">
            <v>52</v>
          </cell>
          <cell r="AB2397">
            <v>32</v>
          </cell>
          <cell r="AC2397">
            <v>57.9</v>
          </cell>
          <cell r="AD2397">
            <v>23</v>
          </cell>
          <cell r="AE2397">
            <v>62.1</v>
          </cell>
          <cell r="AF2397">
            <v>50</v>
          </cell>
          <cell r="AG2397">
            <v>60.1</v>
          </cell>
          <cell r="AH2397">
            <v>48.9</v>
          </cell>
          <cell r="AI2397">
            <v>61</v>
          </cell>
          <cell r="AJ2397">
            <v>54</v>
          </cell>
          <cell r="AK2397">
            <v>60.1</v>
          </cell>
          <cell r="AL2397">
            <v>50</v>
          </cell>
          <cell r="AM2397">
            <v>60.1</v>
          </cell>
          <cell r="AN2397">
            <v>55</v>
          </cell>
          <cell r="AO2397">
            <v>64.900000000000006</v>
          </cell>
          <cell r="AP2397">
            <v>53.1</v>
          </cell>
          <cell r="AQ2397">
            <v>48.9</v>
          </cell>
          <cell r="AR2397">
            <v>37.9</v>
          </cell>
          <cell r="AS2397">
            <v>68</v>
          </cell>
          <cell r="AT2397">
            <v>46.9</v>
          </cell>
          <cell r="AU2397">
            <v>59</v>
          </cell>
          <cell r="AV2397">
            <v>42.1</v>
          </cell>
          <cell r="AW2397">
            <v>57</v>
          </cell>
          <cell r="AX2397">
            <v>34</v>
          </cell>
          <cell r="AY2397">
            <v>61</v>
          </cell>
          <cell r="AZ2397">
            <v>28</v>
          </cell>
        </row>
        <row r="2398">
          <cell r="B2398">
            <v>36956</v>
          </cell>
          <cell r="C2398">
            <v>62.1</v>
          </cell>
          <cell r="D2398">
            <v>39.9</v>
          </cell>
          <cell r="E2398">
            <v>63</v>
          </cell>
          <cell r="F2398">
            <v>28.9</v>
          </cell>
          <cell r="G2398">
            <v>54</v>
          </cell>
          <cell r="H2398">
            <v>32</v>
          </cell>
          <cell r="I2398">
            <v>68</v>
          </cell>
          <cell r="J2398">
            <v>37</v>
          </cell>
          <cell r="K2398">
            <v>72</v>
          </cell>
          <cell r="L2398">
            <v>36</v>
          </cell>
          <cell r="M2398">
            <v>68</v>
          </cell>
          <cell r="N2398">
            <v>33</v>
          </cell>
          <cell r="O2398">
            <v>68</v>
          </cell>
          <cell r="P2398">
            <v>31</v>
          </cell>
          <cell r="Q2398">
            <v>61</v>
          </cell>
          <cell r="R2398">
            <v>33.1</v>
          </cell>
          <cell r="S2398">
            <v>43</v>
          </cell>
          <cell r="T2398">
            <v>23</v>
          </cell>
          <cell r="U2398">
            <v>45</v>
          </cell>
          <cell r="V2398">
            <v>24</v>
          </cell>
          <cell r="W2398">
            <v>53</v>
          </cell>
          <cell r="X2398">
            <v>29</v>
          </cell>
          <cell r="Y2398">
            <v>55</v>
          </cell>
          <cell r="Z2398">
            <v>34</v>
          </cell>
          <cell r="AA2398">
            <v>53.1</v>
          </cell>
          <cell r="AB2398">
            <v>24.1</v>
          </cell>
          <cell r="AC2398">
            <v>51.1</v>
          </cell>
          <cell r="AD2398">
            <v>33.1</v>
          </cell>
          <cell r="AE2398">
            <v>64.900000000000006</v>
          </cell>
          <cell r="AF2398">
            <v>48.9</v>
          </cell>
          <cell r="AG2398">
            <v>64</v>
          </cell>
          <cell r="AH2398">
            <v>52</v>
          </cell>
          <cell r="AI2398">
            <v>62.1</v>
          </cell>
          <cell r="AJ2398">
            <v>53.1</v>
          </cell>
          <cell r="AK2398">
            <v>62.1</v>
          </cell>
          <cell r="AL2398">
            <v>48.9</v>
          </cell>
          <cell r="AM2398">
            <v>63</v>
          </cell>
          <cell r="AN2398">
            <v>53.1</v>
          </cell>
          <cell r="AO2398">
            <v>63</v>
          </cell>
          <cell r="AP2398">
            <v>54</v>
          </cell>
          <cell r="AQ2398">
            <v>59</v>
          </cell>
          <cell r="AR2398">
            <v>32</v>
          </cell>
          <cell r="AS2398">
            <v>60.1</v>
          </cell>
          <cell r="AT2398">
            <v>54</v>
          </cell>
          <cell r="AU2398">
            <v>60.1</v>
          </cell>
          <cell r="AV2398">
            <v>33.1</v>
          </cell>
          <cell r="AW2398">
            <v>62</v>
          </cell>
          <cell r="AX2398">
            <v>36</v>
          </cell>
          <cell r="AY2398">
            <v>55.9</v>
          </cell>
          <cell r="AZ2398">
            <v>36</v>
          </cell>
        </row>
        <row r="2399">
          <cell r="B2399">
            <v>36957</v>
          </cell>
          <cell r="C2399">
            <v>66</v>
          </cell>
          <cell r="D2399">
            <v>37.9</v>
          </cell>
          <cell r="E2399">
            <v>64</v>
          </cell>
          <cell r="F2399">
            <v>30</v>
          </cell>
          <cell r="G2399">
            <v>55</v>
          </cell>
          <cell r="H2399">
            <v>32</v>
          </cell>
          <cell r="I2399">
            <v>69.099999999999994</v>
          </cell>
          <cell r="J2399">
            <v>39.9</v>
          </cell>
          <cell r="K2399">
            <v>71.099999999999994</v>
          </cell>
          <cell r="L2399">
            <v>36</v>
          </cell>
          <cell r="M2399">
            <v>71</v>
          </cell>
          <cell r="N2399">
            <v>39</v>
          </cell>
          <cell r="O2399">
            <v>71</v>
          </cell>
          <cell r="P2399">
            <v>38</v>
          </cell>
          <cell r="Q2399">
            <v>62.1</v>
          </cell>
          <cell r="R2399">
            <v>34</v>
          </cell>
          <cell r="S2399">
            <v>46</v>
          </cell>
          <cell r="T2399">
            <v>20</v>
          </cell>
          <cell r="U2399">
            <v>43</v>
          </cell>
          <cell r="V2399">
            <v>26</v>
          </cell>
          <cell r="W2399">
            <v>55</v>
          </cell>
          <cell r="X2399">
            <v>25</v>
          </cell>
          <cell r="Y2399">
            <v>53.1</v>
          </cell>
          <cell r="Z2399">
            <v>28</v>
          </cell>
          <cell r="AA2399">
            <v>52</v>
          </cell>
          <cell r="AB2399">
            <v>19.899999999999999</v>
          </cell>
          <cell r="AC2399">
            <v>52</v>
          </cell>
          <cell r="AD2399">
            <v>24.1</v>
          </cell>
          <cell r="AE2399">
            <v>66</v>
          </cell>
          <cell r="AF2399">
            <v>45</v>
          </cell>
          <cell r="AG2399">
            <v>59</v>
          </cell>
          <cell r="AH2399">
            <v>50</v>
          </cell>
          <cell r="AI2399">
            <v>62.1</v>
          </cell>
          <cell r="AJ2399">
            <v>51.1</v>
          </cell>
          <cell r="AK2399">
            <v>64</v>
          </cell>
          <cell r="AL2399">
            <v>43</v>
          </cell>
          <cell r="AM2399">
            <v>61</v>
          </cell>
          <cell r="AN2399">
            <v>54</v>
          </cell>
          <cell r="AO2399">
            <v>62.1</v>
          </cell>
          <cell r="AP2399">
            <v>53.1</v>
          </cell>
          <cell r="AQ2399">
            <v>64.900000000000006</v>
          </cell>
          <cell r="AR2399">
            <v>34</v>
          </cell>
          <cell r="AS2399">
            <v>64</v>
          </cell>
          <cell r="AT2399">
            <v>51.1</v>
          </cell>
          <cell r="AU2399">
            <v>57.9</v>
          </cell>
          <cell r="AV2399">
            <v>30.9</v>
          </cell>
          <cell r="AW2399">
            <v>56</v>
          </cell>
          <cell r="AX2399">
            <v>39</v>
          </cell>
          <cell r="AY2399">
            <v>57.9</v>
          </cell>
          <cell r="AZ2399">
            <v>35.1</v>
          </cell>
        </row>
        <row r="2400">
          <cell r="B2400">
            <v>36958</v>
          </cell>
          <cell r="C2400">
            <v>51.1</v>
          </cell>
          <cell r="D2400">
            <v>43</v>
          </cell>
          <cell r="E2400">
            <v>60.1</v>
          </cell>
          <cell r="F2400">
            <v>30</v>
          </cell>
          <cell r="G2400">
            <v>43</v>
          </cell>
          <cell r="H2400">
            <v>30.9</v>
          </cell>
          <cell r="I2400">
            <v>52</v>
          </cell>
          <cell r="J2400">
            <v>41</v>
          </cell>
          <cell r="K2400">
            <v>52</v>
          </cell>
          <cell r="L2400">
            <v>43</v>
          </cell>
          <cell r="M2400">
            <v>52</v>
          </cell>
          <cell r="N2400">
            <v>44</v>
          </cell>
          <cell r="O2400">
            <v>56</v>
          </cell>
          <cell r="P2400">
            <v>43</v>
          </cell>
          <cell r="Q2400">
            <v>57.9</v>
          </cell>
          <cell r="R2400">
            <v>36</v>
          </cell>
          <cell r="S2400">
            <v>45</v>
          </cell>
          <cell r="T2400">
            <v>21</v>
          </cell>
          <cell r="U2400">
            <v>45</v>
          </cell>
          <cell r="V2400">
            <v>25</v>
          </cell>
          <cell r="W2400">
            <v>61</v>
          </cell>
          <cell r="X2400">
            <v>30</v>
          </cell>
          <cell r="Y2400">
            <v>62.1</v>
          </cell>
          <cell r="Z2400">
            <v>28</v>
          </cell>
          <cell r="AA2400">
            <v>53.1</v>
          </cell>
          <cell r="AB2400">
            <v>24.1</v>
          </cell>
          <cell r="AC2400">
            <v>54</v>
          </cell>
          <cell r="AD2400">
            <v>25</v>
          </cell>
          <cell r="AE2400">
            <v>61</v>
          </cell>
          <cell r="AF2400">
            <v>46.9</v>
          </cell>
          <cell r="AG2400">
            <v>57.9</v>
          </cell>
          <cell r="AH2400">
            <v>50</v>
          </cell>
          <cell r="AI2400">
            <v>64</v>
          </cell>
          <cell r="AJ2400">
            <v>48</v>
          </cell>
          <cell r="AK2400">
            <v>68</v>
          </cell>
          <cell r="AL2400">
            <v>45</v>
          </cell>
          <cell r="AM2400">
            <v>61</v>
          </cell>
          <cell r="AN2400">
            <v>51.1</v>
          </cell>
          <cell r="AO2400">
            <v>63</v>
          </cell>
          <cell r="AP2400">
            <v>50</v>
          </cell>
          <cell r="AQ2400">
            <v>63</v>
          </cell>
          <cell r="AR2400">
            <v>32</v>
          </cell>
          <cell r="AS2400">
            <v>69.099999999999994</v>
          </cell>
          <cell r="AT2400">
            <v>46</v>
          </cell>
          <cell r="AU2400">
            <v>57</v>
          </cell>
          <cell r="AV2400">
            <v>32</v>
          </cell>
          <cell r="AW2400">
            <v>62</v>
          </cell>
          <cell r="AX2400">
            <v>31</v>
          </cell>
          <cell r="AY2400">
            <v>57.9</v>
          </cell>
          <cell r="AZ2400">
            <v>30.9</v>
          </cell>
        </row>
        <row r="2401">
          <cell r="B2401">
            <v>36959</v>
          </cell>
          <cell r="C2401">
            <v>50</v>
          </cell>
          <cell r="D2401">
            <v>39.9</v>
          </cell>
          <cell r="E2401">
            <v>55.9</v>
          </cell>
          <cell r="F2401">
            <v>28.9</v>
          </cell>
          <cell r="G2401">
            <v>43</v>
          </cell>
          <cell r="H2401">
            <v>30</v>
          </cell>
          <cell r="I2401">
            <v>53.1</v>
          </cell>
          <cell r="J2401">
            <v>37.9</v>
          </cell>
          <cell r="K2401">
            <v>51.1</v>
          </cell>
          <cell r="L2401">
            <v>32</v>
          </cell>
          <cell r="M2401">
            <v>52</v>
          </cell>
          <cell r="N2401">
            <v>44</v>
          </cell>
          <cell r="O2401">
            <v>56</v>
          </cell>
          <cell r="P2401">
            <v>43</v>
          </cell>
          <cell r="Q2401">
            <v>48.9</v>
          </cell>
          <cell r="R2401">
            <v>36</v>
          </cell>
          <cell r="S2401">
            <v>45</v>
          </cell>
          <cell r="T2401">
            <v>21</v>
          </cell>
          <cell r="U2401">
            <v>45</v>
          </cell>
          <cell r="V2401">
            <v>25</v>
          </cell>
          <cell r="W2401">
            <v>61</v>
          </cell>
          <cell r="X2401">
            <v>30</v>
          </cell>
          <cell r="Y2401">
            <v>54</v>
          </cell>
          <cell r="Z2401">
            <v>28</v>
          </cell>
          <cell r="AA2401">
            <v>55.9</v>
          </cell>
          <cell r="AB2401">
            <v>32</v>
          </cell>
          <cell r="AC2401">
            <v>59</v>
          </cell>
          <cell r="AD2401">
            <v>26.1</v>
          </cell>
          <cell r="AE2401">
            <v>62.1</v>
          </cell>
          <cell r="AF2401">
            <v>43</v>
          </cell>
          <cell r="AG2401">
            <v>57</v>
          </cell>
          <cell r="AH2401">
            <v>45</v>
          </cell>
          <cell r="AI2401">
            <v>59</v>
          </cell>
          <cell r="AJ2401">
            <v>52</v>
          </cell>
          <cell r="AK2401">
            <v>55.9</v>
          </cell>
          <cell r="AL2401">
            <v>46.9</v>
          </cell>
          <cell r="AM2401">
            <v>59</v>
          </cell>
          <cell r="AN2401">
            <v>52</v>
          </cell>
          <cell r="AO2401">
            <v>59</v>
          </cell>
          <cell r="AP2401">
            <v>52</v>
          </cell>
          <cell r="AQ2401">
            <v>44.1</v>
          </cell>
          <cell r="AR2401">
            <v>32</v>
          </cell>
          <cell r="AS2401">
            <v>64</v>
          </cell>
          <cell r="AT2401">
            <v>50</v>
          </cell>
          <cell r="AU2401">
            <v>57</v>
          </cell>
          <cell r="AV2401">
            <v>39</v>
          </cell>
          <cell r="AW2401">
            <v>62</v>
          </cell>
          <cell r="AX2401">
            <v>31</v>
          </cell>
          <cell r="AY2401">
            <v>63</v>
          </cell>
          <cell r="AZ2401">
            <v>36</v>
          </cell>
        </row>
        <row r="2402">
          <cell r="B2402">
            <v>36960</v>
          </cell>
          <cell r="C2402">
            <v>48.9</v>
          </cell>
          <cell r="D2402">
            <v>39.9</v>
          </cell>
          <cell r="E2402">
            <v>59</v>
          </cell>
          <cell r="F2402">
            <v>26.1</v>
          </cell>
          <cell r="G2402">
            <v>42.1</v>
          </cell>
          <cell r="H2402">
            <v>28</v>
          </cell>
          <cell r="I2402">
            <v>50</v>
          </cell>
          <cell r="J2402">
            <v>37.9</v>
          </cell>
          <cell r="K2402">
            <v>51.1</v>
          </cell>
          <cell r="L2402">
            <v>30.9</v>
          </cell>
          <cell r="M2402">
            <v>52</v>
          </cell>
          <cell r="N2402">
            <v>44</v>
          </cell>
          <cell r="O2402">
            <v>56</v>
          </cell>
          <cell r="P2402">
            <v>43</v>
          </cell>
          <cell r="Q2402">
            <v>54</v>
          </cell>
          <cell r="R2402">
            <v>28.9</v>
          </cell>
          <cell r="S2402">
            <v>45</v>
          </cell>
          <cell r="T2402">
            <v>21</v>
          </cell>
          <cell r="U2402">
            <v>45</v>
          </cell>
          <cell r="V2402">
            <v>25</v>
          </cell>
          <cell r="W2402">
            <v>61</v>
          </cell>
          <cell r="X2402">
            <v>30</v>
          </cell>
          <cell r="Y2402">
            <v>37</v>
          </cell>
          <cell r="Z2402">
            <v>26.1</v>
          </cell>
          <cell r="AA2402">
            <v>37</v>
          </cell>
          <cell r="AB2402">
            <v>24.1</v>
          </cell>
          <cell r="AC2402">
            <v>37.9</v>
          </cell>
          <cell r="AD2402">
            <v>25</v>
          </cell>
          <cell r="AE2402">
            <v>64.900000000000006</v>
          </cell>
          <cell r="AF2402">
            <v>44.1</v>
          </cell>
          <cell r="AG2402">
            <v>60.1</v>
          </cell>
          <cell r="AH2402">
            <v>46</v>
          </cell>
          <cell r="AI2402">
            <v>63</v>
          </cell>
          <cell r="AJ2402">
            <v>46</v>
          </cell>
          <cell r="AK2402">
            <v>59</v>
          </cell>
          <cell r="AL2402">
            <v>41</v>
          </cell>
          <cell r="AM2402">
            <v>60.1</v>
          </cell>
          <cell r="AN2402">
            <v>46.9</v>
          </cell>
          <cell r="AO2402">
            <v>60.1</v>
          </cell>
          <cell r="AP2402">
            <v>52</v>
          </cell>
          <cell r="AQ2402">
            <v>51.1</v>
          </cell>
          <cell r="AR2402">
            <v>32</v>
          </cell>
          <cell r="AS2402">
            <v>54</v>
          </cell>
          <cell r="AT2402">
            <v>44.1</v>
          </cell>
          <cell r="AU2402">
            <v>48.9</v>
          </cell>
          <cell r="AV2402">
            <v>41</v>
          </cell>
          <cell r="AW2402">
            <v>62</v>
          </cell>
          <cell r="AX2402">
            <v>31</v>
          </cell>
          <cell r="AY2402">
            <v>45</v>
          </cell>
          <cell r="AZ2402">
            <v>26.1</v>
          </cell>
        </row>
        <row r="2403">
          <cell r="B2403">
            <v>36961</v>
          </cell>
          <cell r="C2403">
            <v>50</v>
          </cell>
          <cell r="D2403">
            <v>39.9</v>
          </cell>
          <cell r="E2403">
            <v>60.1</v>
          </cell>
          <cell r="F2403">
            <v>28</v>
          </cell>
          <cell r="G2403">
            <v>46.9</v>
          </cell>
          <cell r="H2403">
            <v>26.1</v>
          </cell>
          <cell r="I2403">
            <v>52</v>
          </cell>
          <cell r="J2403">
            <v>37.9</v>
          </cell>
          <cell r="K2403">
            <v>51.1</v>
          </cell>
          <cell r="L2403">
            <v>39</v>
          </cell>
          <cell r="M2403">
            <v>53</v>
          </cell>
          <cell r="N2403">
            <v>40</v>
          </cell>
          <cell r="O2403">
            <v>56</v>
          </cell>
          <cell r="P2403">
            <v>29</v>
          </cell>
          <cell r="Q2403">
            <v>51.1</v>
          </cell>
          <cell r="R2403">
            <v>32</v>
          </cell>
          <cell r="S2403">
            <v>42</v>
          </cell>
          <cell r="T2403">
            <v>31</v>
          </cell>
          <cell r="U2403">
            <v>40</v>
          </cell>
          <cell r="V2403">
            <v>29</v>
          </cell>
          <cell r="W2403">
            <v>46</v>
          </cell>
          <cell r="X2403">
            <v>28</v>
          </cell>
          <cell r="Y2403">
            <v>46</v>
          </cell>
          <cell r="Z2403">
            <v>28</v>
          </cell>
          <cell r="AA2403">
            <v>35.1</v>
          </cell>
          <cell r="AB2403">
            <v>21.9</v>
          </cell>
          <cell r="AC2403">
            <v>27</v>
          </cell>
          <cell r="AD2403">
            <v>21</v>
          </cell>
          <cell r="AE2403">
            <v>66</v>
          </cell>
          <cell r="AF2403">
            <v>39.9</v>
          </cell>
          <cell r="AG2403">
            <v>62.1</v>
          </cell>
          <cell r="AH2403">
            <v>43</v>
          </cell>
          <cell r="AI2403">
            <v>61</v>
          </cell>
          <cell r="AJ2403">
            <v>46.9</v>
          </cell>
          <cell r="AK2403">
            <v>62.1</v>
          </cell>
          <cell r="AL2403">
            <v>46</v>
          </cell>
          <cell r="AM2403">
            <v>59</v>
          </cell>
          <cell r="AN2403">
            <v>48.9</v>
          </cell>
          <cell r="AO2403">
            <v>59</v>
          </cell>
          <cell r="AP2403">
            <v>52</v>
          </cell>
          <cell r="AQ2403">
            <v>51.1</v>
          </cell>
          <cell r="AR2403">
            <v>26.1</v>
          </cell>
          <cell r="AS2403">
            <v>63</v>
          </cell>
          <cell r="AT2403">
            <v>46.9</v>
          </cell>
          <cell r="AU2403">
            <v>43</v>
          </cell>
          <cell r="AV2403">
            <v>30</v>
          </cell>
          <cell r="AW2403">
            <v>41</v>
          </cell>
          <cell r="AX2403">
            <v>32</v>
          </cell>
          <cell r="AY2403">
            <v>28.9</v>
          </cell>
          <cell r="AZ2403">
            <v>21</v>
          </cell>
        </row>
        <row r="2404">
          <cell r="B2404">
            <v>36962</v>
          </cell>
          <cell r="C2404">
            <v>50</v>
          </cell>
          <cell r="D2404">
            <v>44.1</v>
          </cell>
          <cell r="E2404">
            <v>64.900000000000006</v>
          </cell>
          <cell r="F2404">
            <v>30</v>
          </cell>
          <cell r="G2404">
            <v>52</v>
          </cell>
          <cell r="H2404">
            <v>32</v>
          </cell>
          <cell r="I2404">
            <v>57</v>
          </cell>
          <cell r="J2404">
            <v>44.1</v>
          </cell>
          <cell r="K2404">
            <v>61</v>
          </cell>
          <cell r="L2404">
            <v>36</v>
          </cell>
          <cell r="M2404">
            <v>60</v>
          </cell>
          <cell r="N2404">
            <v>34</v>
          </cell>
          <cell r="O2404">
            <v>65</v>
          </cell>
          <cell r="P2404">
            <v>32</v>
          </cell>
          <cell r="Q2404">
            <v>55</v>
          </cell>
          <cell r="R2404">
            <v>28.9</v>
          </cell>
          <cell r="S2404">
            <v>47</v>
          </cell>
          <cell r="T2404">
            <v>28</v>
          </cell>
          <cell r="U2404">
            <v>47</v>
          </cell>
          <cell r="V2404">
            <v>36</v>
          </cell>
          <cell r="W2404">
            <v>54</v>
          </cell>
          <cell r="X2404">
            <v>34</v>
          </cell>
          <cell r="Y2404">
            <v>55</v>
          </cell>
          <cell r="Z2404">
            <v>37</v>
          </cell>
          <cell r="AA2404">
            <v>45</v>
          </cell>
          <cell r="AB2404">
            <v>23</v>
          </cell>
          <cell r="AC2404">
            <v>41</v>
          </cell>
          <cell r="AD2404">
            <v>25</v>
          </cell>
          <cell r="AE2404">
            <v>68</v>
          </cell>
          <cell r="AF2404">
            <v>37.9</v>
          </cell>
          <cell r="AG2404">
            <v>64.900000000000006</v>
          </cell>
          <cell r="AH2404">
            <v>44.1</v>
          </cell>
          <cell r="AI2404">
            <v>69.099999999999994</v>
          </cell>
          <cell r="AJ2404">
            <v>50</v>
          </cell>
          <cell r="AK2404">
            <v>68</v>
          </cell>
          <cell r="AL2404">
            <v>41</v>
          </cell>
          <cell r="AM2404">
            <v>63</v>
          </cell>
          <cell r="AN2404">
            <v>52</v>
          </cell>
          <cell r="AO2404">
            <v>64</v>
          </cell>
          <cell r="AP2404">
            <v>50</v>
          </cell>
          <cell r="AQ2404">
            <v>59</v>
          </cell>
          <cell r="AR2404">
            <v>24.1</v>
          </cell>
          <cell r="AS2404">
            <v>61</v>
          </cell>
          <cell r="AT2404">
            <v>42.1</v>
          </cell>
          <cell r="AU2404">
            <v>46.9</v>
          </cell>
          <cell r="AV2404">
            <v>28</v>
          </cell>
          <cell r="AW2404">
            <v>48</v>
          </cell>
          <cell r="AX2404">
            <v>33</v>
          </cell>
          <cell r="AY2404">
            <v>48.9</v>
          </cell>
          <cell r="AZ2404">
            <v>16</v>
          </cell>
        </row>
        <row r="2405">
          <cell r="B2405">
            <v>36963</v>
          </cell>
          <cell r="C2405">
            <v>50</v>
          </cell>
          <cell r="D2405">
            <v>39</v>
          </cell>
          <cell r="E2405">
            <v>61</v>
          </cell>
          <cell r="F2405">
            <v>28.9</v>
          </cell>
          <cell r="G2405">
            <v>55</v>
          </cell>
          <cell r="H2405">
            <v>33.1</v>
          </cell>
          <cell r="I2405">
            <v>57</v>
          </cell>
          <cell r="J2405">
            <v>44.1</v>
          </cell>
          <cell r="K2405">
            <v>57</v>
          </cell>
          <cell r="L2405">
            <v>42.1</v>
          </cell>
          <cell r="M2405">
            <v>59</v>
          </cell>
          <cell r="N2405">
            <v>37</v>
          </cell>
          <cell r="O2405">
            <v>68</v>
          </cell>
          <cell r="P2405">
            <v>33</v>
          </cell>
          <cell r="Q2405">
            <v>60.1</v>
          </cell>
          <cell r="R2405">
            <v>32</v>
          </cell>
          <cell r="S2405">
            <v>53</v>
          </cell>
          <cell r="T2405">
            <v>35</v>
          </cell>
          <cell r="U2405">
            <v>52</v>
          </cell>
          <cell r="V2405">
            <v>40</v>
          </cell>
          <cell r="W2405">
            <v>54</v>
          </cell>
          <cell r="X2405">
            <v>35</v>
          </cell>
          <cell r="Y2405">
            <v>55.9</v>
          </cell>
          <cell r="Z2405">
            <v>39.9</v>
          </cell>
          <cell r="AA2405">
            <v>53.1</v>
          </cell>
          <cell r="AB2405">
            <v>28.9</v>
          </cell>
          <cell r="AC2405">
            <v>48.9</v>
          </cell>
          <cell r="AD2405">
            <v>28.9</v>
          </cell>
          <cell r="AE2405">
            <v>70</v>
          </cell>
          <cell r="AF2405">
            <v>39.9</v>
          </cell>
          <cell r="AG2405">
            <v>59</v>
          </cell>
          <cell r="AH2405">
            <v>46.9</v>
          </cell>
          <cell r="AI2405">
            <v>72</v>
          </cell>
          <cell r="AJ2405">
            <v>46.9</v>
          </cell>
          <cell r="AK2405">
            <v>69.099999999999994</v>
          </cell>
          <cell r="AL2405">
            <v>43</v>
          </cell>
          <cell r="AM2405">
            <v>64.900000000000006</v>
          </cell>
          <cell r="AN2405">
            <v>48.9</v>
          </cell>
          <cell r="AO2405">
            <v>64</v>
          </cell>
          <cell r="AP2405">
            <v>48.9</v>
          </cell>
          <cell r="AQ2405">
            <v>68</v>
          </cell>
          <cell r="AR2405">
            <v>26.1</v>
          </cell>
          <cell r="AS2405">
            <v>68</v>
          </cell>
          <cell r="AT2405">
            <v>43</v>
          </cell>
          <cell r="AU2405">
            <v>54</v>
          </cell>
          <cell r="AV2405">
            <v>39</v>
          </cell>
          <cell r="AW2405">
            <v>55</v>
          </cell>
          <cell r="AX2405">
            <v>39</v>
          </cell>
          <cell r="AY2405">
            <v>53.1</v>
          </cell>
          <cell r="AZ2405">
            <v>28</v>
          </cell>
        </row>
        <row r="2406">
          <cell r="B2406">
            <v>36964</v>
          </cell>
          <cell r="C2406">
            <v>50</v>
          </cell>
          <cell r="D2406">
            <v>36</v>
          </cell>
          <cell r="E2406">
            <v>59</v>
          </cell>
          <cell r="F2406">
            <v>28</v>
          </cell>
          <cell r="G2406">
            <v>50</v>
          </cell>
          <cell r="H2406">
            <v>28</v>
          </cell>
          <cell r="I2406">
            <v>55</v>
          </cell>
          <cell r="J2406">
            <v>43</v>
          </cell>
          <cell r="K2406">
            <v>55</v>
          </cell>
          <cell r="L2406">
            <v>37.9</v>
          </cell>
          <cell r="M2406">
            <v>56</v>
          </cell>
          <cell r="N2406">
            <v>37</v>
          </cell>
          <cell r="O2406">
            <v>58</v>
          </cell>
          <cell r="P2406">
            <v>32</v>
          </cell>
          <cell r="Q2406">
            <v>50</v>
          </cell>
          <cell r="R2406">
            <v>33.1</v>
          </cell>
          <cell r="S2406">
            <v>46</v>
          </cell>
          <cell r="T2406">
            <v>32</v>
          </cell>
          <cell r="U2406">
            <v>36</v>
          </cell>
          <cell r="V2406">
            <v>33</v>
          </cell>
          <cell r="W2406">
            <v>36</v>
          </cell>
          <cell r="X2406">
            <v>31</v>
          </cell>
          <cell r="Y2406">
            <v>45</v>
          </cell>
          <cell r="Z2406">
            <v>25</v>
          </cell>
          <cell r="AA2406">
            <v>39</v>
          </cell>
          <cell r="AB2406">
            <v>23</v>
          </cell>
          <cell r="AC2406">
            <v>39.9</v>
          </cell>
          <cell r="AD2406">
            <v>24.1</v>
          </cell>
          <cell r="AE2406">
            <v>69.099999999999994</v>
          </cell>
          <cell r="AF2406">
            <v>44.1</v>
          </cell>
          <cell r="AG2406">
            <v>64</v>
          </cell>
          <cell r="AH2406">
            <v>45</v>
          </cell>
          <cell r="AI2406">
            <v>66.900000000000006</v>
          </cell>
          <cell r="AJ2406">
            <v>53.1</v>
          </cell>
          <cell r="AK2406">
            <v>70</v>
          </cell>
          <cell r="AL2406">
            <v>45</v>
          </cell>
          <cell r="AM2406">
            <v>64.900000000000006</v>
          </cell>
          <cell r="AN2406">
            <v>53.1</v>
          </cell>
          <cell r="AO2406">
            <v>61</v>
          </cell>
          <cell r="AP2406">
            <v>54</v>
          </cell>
          <cell r="AQ2406">
            <v>62.1</v>
          </cell>
          <cell r="AR2406">
            <v>28.9</v>
          </cell>
          <cell r="AS2406">
            <v>77</v>
          </cell>
          <cell r="AT2406">
            <v>46</v>
          </cell>
          <cell r="AU2406">
            <v>50</v>
          </cell>
          <cell r="AV2406">
            <v>30.9</v>
          </cell>
          <cell r="AW2406">
            <v>48</v>
          </cell>
          <cell r="AX2406">
            <v>32</v>
          </cell>
          <cell r="AY2406">
            <v>53.1</v>
          </cell>
          <cell r="AZ2406">
            <v>30.9</v>
          </cell>
        </row>
        <row r="2407">
          <cell r="B2407">
            <v>36965</v>
          </cell>
          <cell r="C2407">
            <v>44.1</v>
          </cell>
          <cell r="D2407">
            <v>39</v>
          </cell>
          <cell r="E2407">
            <v>46.9</v>
          </cell>
          <cell r="F2407">
            <v>28.9</v>
          </cell>
          <cell r="G2407">
            <v>45</v>
          </cell>
          <cell r="H2407">
            <v>27</v>
          </cell>
          <cell r="I2407">
            <v>50</v>
          </cell>
          <cell r="J2407">
            <v>39</v>
          </cell>
          <cell r="K2407">
            <v>50</v>
          </cell>
          <cell r="L2407">
            <v>36</v>
          </cell>
          <cell r="M2407">
            <v>50</v>
          </cell>
          <cell r="N2407">
            <v>38</v>
          </cell>
          <cell r="O2407">
            <v>51</v>
          </cell>
          <cell r="P2407">
            <v>35</v>
          </cell>
          <cell r="Q2407">
            <v>54</v>
          </cell>
          <cell r="R2407">
            <v>30.9</v>
          </cell>
          <cell r="S2407">
            <v>44</v>
          </cell>
          <cell r="T2407">
            <v>25</v>
          </cell>
          <cell r="U2407">
            <v>41</v>
          </cell>
          <cell r="V2407">
            <v>21</v>
          </cell>
          <cell r="W2407">
            <v>42</v>
          </cell>
          <cell r="X2407">
            <v>15</v>
          </cell>
          <cell r="Y2407">
            <v>43</v>
          </cell>
          <cell r="Z2407">
            <v>21.9</v>
          </cell>
          <cell r="AA2407">
            <v>39</v>
          </cell>
          <cell r="AB2407">
            <v>17.100000000000001</v>
          </cell>
          <cell r="AC2407">
            <v>34</v>
          </cell>
          <cell r="AD2407">
            <v>18</v>
          </cell>
          <cell r="AE2407">
            <v>63</v>
          </cell>
          <cell r="AF2407">
            <v>43</v>
          </cell>
          <cell r="AG2407">
            <v>57</v>
          </cell>
          <cell r="AH2407">
            <v>46.9</v>
          </cell>
          <cell r="AI2407">
            <v>64.900000000000006</v>
          </cell>
          <cell r="AJ2407">
            <v>54</v>
          </cell>
          <cell r="AK2407">
            <v>66.900000000000006</v>
          </cell>
          <cell r="AL2407">
            <v>45</v>
          </cell>
          <cell r="AM2407">
            <v>60.1</v>
          </cell>
          <cell r="AN2407">
            <v>54</v>
          </cell>
          <cell r="AO2407">
            <v>61</v>
          </cell>
          <cell r="AP2407">
            <v>55</v>
          </cell>
          <cell r="AQ2407">
            <v>60.1</v>
          </cell>
          <cell r="AR2407">
            <v>28.9</v>
          </cell>
          <cell r="AS2407">
            <v>64.900000000000006</v>
          </cell>
          <cell r="AT2407">
            <v>46.9</v>
          </cell>
          <cell r="AU2407">
            <v>48.9</v>
          </cell>
          <cell r="AV2407">
            <v>28</v>
          </cell>
          <cell r="AW2407">
            <v>47</v>
          </cell>
          <cell r="AX2407">
            <v>24</v>
          </cell>
          <cell r="AY2407">
            <v>39.9</v>
          </cell>
          <cell r="AZ2407">
            <v>19.899999999999999</v>
          </cell>
        </row>
        <row r="2408">
          <cell r="B2408">
            <v>36966</v>
          </cell>
          <cell r="C2408">
            <v>45</v>
          </cell>
          <cell r="D2408">
            <v>36</v>
          </cell>
          <cell r="E2408">
            <v>50</v>
          </cell>
          <cell r="F2408">
            <v>21.9</v>
          </cell>
          <cell r="G2408">
            <v>39</v>
          </cell>
          <cell r="H2408">
            <v>32</v>
          </cell>
          <cell r="I2408">
            <v>46.9</v>
          </cell>
          <cell r="J2408">
            <v>36</v>
          </cell>
          <cell r="K2408">
            <v>45</v>
          </cell>
          <cell r="L2408">
            <v>35.1</v>
          </cell>
          <cell r="M2408">
            <v>50</v>
          </cell>
          <cell r="N2408">
            <v>38</v>
          </cell>
          <cell r="O2408">
            <v>51</v>
          </cell>
          <cell r="P2408">
            <v>35</v>
          </cell>
          <cell r="Q2408">
            <v>48.9</v>
          </cell>
          <cell r="R2408">
            <v>34</v>
          </cell>
          <cell r="S2408">
            <v>44</v>
          </cell>
          <cell r="T2408">
            <v>25</v>
          </cell>
          <cell r="U2408">
            <v>41</v>
          </cell>
          <cell r="V2408">
            <v>21</v>
          </cell>
          <cell r="W2408">
            <v>42</v>
          </cell>
          <cell r="X2408">
            <v>15</v>
          </cell>
          <cell r="Y2408">
            <v>48</v>
          </cell>
          <cell r="Z2408">
            <v>24.1</v>
          </cell>
          <cell r="AA2408">
            <v>44.1</v>
          </cell>
          <cell r="AB2408">
            <v>10.9</v>
          </cell>
          <cell r="AC2408">
            <v>39</v>
          </cell>
          <cell r="AD2408">
            <v>15.1</v>
          </cell>
          <cell r="AE2408">
            <v>64.900000000000006</v>
          </cell>
          <cell r="AF2408">
            <v>39.9</v>
          </cell>
          <cell r="AG2408">
            <v>60.1</v>
          </cell>
          <cell r="AH2408">
            <v>48.9</v>
          </cell>
          <cell r="AI2408">
            <v>64</v>
          </cell>
          <cell r="AJ2408">
            <v>52</v>
          </cell>
          <cell r="AK2408">
            <v>64.900000000000006</v>
          </cell>
          <cell r="AL2408">
            <v>46.9</v>
          </cell>
          <cell r="AM2408">
            <v>61</v>
          </cell>
          <cell r="AN2408">
            <v>53.1</v>
          </cell>
          <cell r="AO2408">
            <v>62.1</v>
          </cell>
          <cell r="AP2408">
            <v>55</v>
          </cell>
          <cell r="AQ2408">
            <v>54</v>
          </cell>
          <cell r="AR2408">
            <v>30</v>
          </cell>
          <cell r="AS2408">
            <v>73</v>
          </cell>
          <cell r="AT2408">
            <v>44.1</v>
          </cell>
          <cell r="AU2408">
            <v>46</v>
          </cell>
          <cell r="AV2408">
            <v>32</v>
          </cell>
          <cell r="AW2408">
            <v>47</v>
          </cell>
          <cell r="AX2408">
            <v>24</v>
          </cell>
          <cell r="AY2408">
            <v>46</v>
          </cell>
          <cell r="AZ2408">
            <v>19</v>
          </cell>
        </row>
        <row r="2409">
          <cell r="B2409">
            <v>36967</v>
          </cell>
          <cell r="C2409">
            <v>51.1</v>
          </cell>
          <cell r="D2409">
            <v>39.9</v>
          </cell>
          <cell r="E2409">
            <v>57</v>
          </cell>
          <cell r="F2409">
            <v>32</v>
          </cell>
          <cell r="G2409">
            <v>44.1</v>
          </cell>
          <cell r="H2409">
            <v>30</v>
          </cell>
          <cell r="I2409">
            <v>52</v>
          </cell>
          <cell r="J2409">
            <v>41</v>
          </cell>
          <cell r="K2409">
            <v>53.1</v>
          </cell>
          <cell r="L2409">
            <v>39.9</v>
          </cell>
          <cell r="M2409">
            <v>54</v>
          </cell>
          <cell r="N2409">
            <v>41</v>
          </cell>
          <cell r="O2409">
            <v>49</v>
          </cell>
          <cell r="P2409">
            <v>40</v>
          </cell>
          <cell r="Q2409">
            <v>48.9</v>
          </cell>
          <cell r="R2409">
            <v>35.1</v>
          </cell>
          <cell r="S2409">
            <v>46</v>
          </cell>
          <cell r="T2409">
            <v>33</v>
          </cell>
          <cell r="U2409">
            <v>46</v>
          </cell>
          <cell r="V2409">
            <v>26</v>
          </cell>
          <cell r="W2409">
            <v>48</v>
          </cell>
          <cell r="X2409">
            <v>26</v>
          </cell>
          <cell r="Y2409">
            <v>52</v>
          </cell>
          <cell r="Z2409">
            <v>24.1</v>
          </cell>
          <cell r="AA2409">
            <v>48</v>
          </cell>
          <cell r="AB2409">
            <v>15.1</v>
          </cell>
          <cell r="AC2409">
            <v>28.9</v>
          </cell>
          <cell r="AD2409">
            <v>21</v>
          </cell>
          <cell r="AE2409">
            <v>73</v>
          </cell>
          <cell r="AF2409">
            <v>41</v>
          </cell>
          <cell r="AG2409">
            <v>63</v>
          </cell>
          <cell r="AH2409">
            <v>48</v>
          </cell>
          <cell r="AI2409">
            <v>69.099999999999994</v>
          </cell>
          <cell r="AJ2409">
            <v>50</v>
          </cell>
          <cell r="AK2409">
            <v>71.099999999999994</v>
          </cell>
          <cell r="AL2409">
            <v>39</v>
          </cell>
          <cell r="AM2409">
            <v>63</v>
          </cell>
          <cell r="AN2409">
            <v>50</v>
          </cell>
          <cell r="AO2409">
            <v>64.900000000000006</v>
          </cell>
          <cell r="AP2409">
            <v>53.1</v>
          </cell>
          <cell r="AQ2409">
            <v>66.900000000000006</v>
          </cell>
          <cell r="AR2409">
            <v>36</v>
          </cell>
          <cell r="AS2409">
            <v>66</v>
          </cell>
          <cell r="AT2409">
            <v>48.9</v>
          </cell>
          <cell r="AU2409">
            <v>46.9</v>
          </cell>
          <cell r="AV2409">
            <v>32</v>
          </cell>
          <cell r="AW2409">
            <v>48</v>
          </cell>
          <cell r="AX2409">
            <v>32</v>
          </cell>
          <cell r="AY2409">
            <v>37</v>
          </cell>
          <cell r="AZ2409">
            <v>27</v>
          </cell>
        </row>
        <row r="2410">
          <cell r="B2410">
            <v>36968</v>
          </cell>
          <cell r="C2410">
            <v>53.1</v>
          </cell>
          <cell r="D2410">
            <v>44.1</v>
          </cell>
          <cell r="E2410">
            <v>61</v>
          </cell>
          <cell r="F2410">
            <v>42.1</v>
          </cell>
          <cell r="G2410">
            <v>46.9</v>
          </cell>
          <cell r="H2410">
            <v>36</v>
          </cell>
          <cell r="I2410">
            <v>60.1</v>
          </cell>
          <cell r="J2410">
            <v>48</v>
          </cell>
          <cell r="K2410">
            <v>62.1</v>
          </cell>
          <cell r="L2410">
            <v>50</v>
          </cell>
          <cell r="M2410">
            <v>63</v>
          </cell>
          <cell r="N2410">
            <v>50</v>
          </cell>
          <cell r="O2410">
            <v>60</v>
          </cell>
          <cell r="P2410">
            <v>44</v>
          </cell>
          <cell r="Q2410">
            <v>55</v>
          </cell>
          <cell r="R2410">
            <v>39</v>
          </cell>
          <cell r="S2410">
            <v>52</v>
          </cell>
          <cell r="T2410">
            <v>36</v>
          </cell>
          <cell r="U2410">
            <v>52</v>
          </cell>
          <cell r="V2410">
            <v>29</v>
          </cell>
          <cell r="W2410">
            <v>54</v>
          </cell>
          <cell r="X2410">
            <v>26</v>
          </cell>
          <cell r="Y2410">
            <v>54</v>
          </cell>
          <cell r="Z2410">
            <v>33.1</v>
          </cell>
          <cell r="AA2410">
            <v>48.9</v>
          </cell>
          <cell r="AB2410">
            <v>21.9</v>
          </cell>
          <cell r="AC2410">
            <v>43</v>
          </cell>
          <cell r="AD2410">
            <v>21</v>
          </cell>
          <cell r="AE2410">
            <v>75.900000000000006</v>
          </cell>
          <cell r="AF2410">
            <v>46</v>
          </cell>
          <cell r="AG2410">
            <v>72</v>
          </cell>
          <cell r="AH2410">
            <v>48</v>
          </cell>
          <cell r="AI2410">
            <v>77</v>
          </cell>
          <cell r="AJ2410">
            <v>48.9</v>
          </cell>
          <cell r="AK2410">
            <v>75</v>
          </cell>
          <cell r="AL2410">
            <v>39.9</v>
          </cell>
          <cell r="AM2410">
            <v>70</v>
          </cell>
          <cell r="AN2410">
            <v>53.1</v>
          </cell>
          <cell r="AO2410">
            <v>73</v>
          </cell>
          <cell r="AP2410">
            <v>54</v>
          </cell>
          <cell r="AQ2410">
            <v>69.099999999999994</v>
          </cell>
          <cell r="AR2410">
            <v>36</v>
          </cell>
          <cell r="AS2410">
            <v>73.900000000000006</v>
          </cell>
          <cell r="AT2410">
            <v>46.9</v>
          </cell>
          <cell r="AU2410">
            <v>54</v>
          </cell>
          <cell r="AV2410">
            <v>39</v>
          </cell>
          <cell r="AW2410">
            <v>55</v>
          </cell>
          <cell r="AX2410">
            <v>32</v>
          </cell>
          <cell r="AY2410">
            <v>48.9</v>
          </cell>
          <cell r="AZ2410">
            <v>21.9</v>
          </cell>
        </row>
        <row r="2411">
          <cell r="B2411">
            <v>36969</v>
          </cell>
          <cell r="C2411">
            <v>48.9</v>
          </cell>
          <cell r="D2411">
            <v>37.9</v>
          </cell>
          <cell r="E2411">
            <v>57.9</v>
          </cell>
          <cell r="F2411">
            <v>28</v>
          </cell>
          <cell r="G2411">
            <v>50</v>
          </cell>
          <cell r="H2411">
            <v>30</v>
          </cell>
          <cell r="I2411">
            <v>55</v>
          </cell>
          <cell r="J2411">
            <v>39</v>
          </cell>
          <cell r="K2411">
            <v>55</v>
          </cell>
          <cell r="L2411">
            <v>37</v>
          </cell>
          <cell r="M2411">
            <v>55</v>
          </cell>
          <cell r="N2411">
            <v>48</v>
          </cell>
          <cell r="O2411">
            <v>68</v>
          </cell>
          <cell r="P2411">
            <v>47</v>
          </cell>
          <cell r="Q2411">
            <v>64.900000000000006</v>
          </cell>
          <cell r="R2411">
            <v>48.9</v>
          </cell>
          <cell r="S2411">
            <v>62</v>
          </cell>
          <cell r="T2411">
            <v>38</v>
          </cell>
          <cell r="U2411">
            <v>58</v>
          </cell>
          <cell r="V2411">
            <v>37</v>
          </cell>
          <cell r="W2411">
            <v>61</v>
          </cell>
          <cell r="X2411">
            <v>44</v>
          </cell>
          <cell r="Y2411">
            <v>64</v>
          </cell>
          <cell r="Z2411">
            <v>-6</v>
          </cell>
          <cell r="AA2411">
            <v>55</v>
          </cell>
          <cell r="AB2411">
            <v>25</v>
          </cell>
          <cell r="AC2411">
            <v>57</v>
          </cell>
          <cell r="AD2411">
            <v>21.9</v>
          </cell>
          <cell r="AE2411">
            <v>78.099999999999994</v>
          </cell>
          <cell r="AF2411">
            <v>50</v>
          </cell>
          <cell r="AG2411">
            <v>75.900000000000006</v>
          </cell>
          <cell r="AH2411">
            <v>50</v>
          </cell>
          <cell r="AI2411">
            <v>84.9</v>
          </cell>
          <cell r="AJ2411">
            <v>53.1</v>
          </cell>
          <cell r="AK2411">
            <v>82</v>
          </cell>
          <cell r="AL2411">
            <v>52</v>
          </cell>
          <cell r="AM2411">
            <v>75</v>
          </cell>
          <cell r="AN2411">
            <v>53.1</v>
          </cell>
          <cell r="AO2411">
            <v>77</v>
          </cell>
          <cell r="AP2411">
            <v>55.9</v>
          </cell>
          <cell r="AQ2411">
            <v>75.900000000000006</v>
          </cell>
          <cell r="AR2411">
            <v>36</v>
          </cell>
          <cell r="AS2411">
            <v>78.099999999999994</v>
          </cell>
          <cell r="AT2411">
            <v>51.1</v>
          </cell>
          <cell r="AU2411">
            <v>64.900000000000006</v>
          </cell>
          <cell r="AV2411">
            <v>36</v>
          </cell>
          <cell r="AW2411">
            <v>59</v>
          </cell>
          <cell r="AX2411">
            <v>30</v>
          </cell>
          <cell r="AY2411">
            <v>60.1</v>
          </cell>
          <cell r="AZ2411">
            <v>28.9</v>
          </cell>
        </row>
        <row r="2412">
          <cell r="B2412">
            <v>36970</v>
          </cell>
          <cell r="C2412">
            <v>53</v>
          </cell>
          <cell r="D2412">
            <v>37</v>
          </cell>
          <cell r="E2412">
            <v>58</v>
          </cell>
          <cell r="F2412">
            <v>24</v>
          </cell>
          <cell r="G2412">
            <v>52</v>
          </cell>
          <cell r="H2412">
            <v>28</v>
          </cell>
          <cell r="I2412">
            <v>61</v>
          </cell>
          <cell r="J2412">
            <v>35</v>
          </cell>
          <cell r="K2412">
            <v>61</v>
          </cell>
          <cell r="L2412">
            <v>33</v>
          </cell>
          <cell r="M2412">
            <v>57</v>
          </cell>
          <cell r="N2412">
            <v>33</v>
          </cell>
          <cell r="O2412">
            <v>62</v>
          </cell>
          <cell r="P2412">
            <v>45</v>
          </cell>
          <cell r="Q2412">
            <v>60</v>
          </cell>
          <cell r="R2412">
            <v>43</v>
          </cell>
          <cell r="S2412">
            <v>60</v>
          </cell>
          <cell r="T2412">
            <v>47</v>
          </cell>
          <cell r="U2412">
            <v>53</v>
          </cell>
          <cell r="V2412">
            <v>31</v>
          </cell>
          <cell r="W2412">
            <v>53</v>
          </cell>
          <cell r="X2412">
            <v>23</v>
          </cell>
          <cell r="Y2412">
            <v>51</v>
          </cell>
          <cell r="Z2412">
            <v>32</v>
          </cell>
          <cell r="AA2412">
            <v>61</v>
          </cell>
          <cell r="AB2412">
            <v>32</v>
          </cell>
          <cell r="AC2412">
            <v>64</v>
          </cell>
          <cell r="AD2412">
            <v>40</v>
          </cell>
          <cell r="AE2412">
            <v>79</v>
          </cell>
          <cell r="AF2412">
            <v>55</v>
          </cell>
          <cell r="AG2412">
            <v>74</v>
          </cell>
          <cell r="AH2412">
            <v>57</v>
          </cell>
          <cell r="AI2412">
            <v>80</v>
          </cell>
          <cell r="AJ2412">
            <v>58</v>
          </cell>
          <cell r="AK2412">
            <v>83</v>
          </cell>
          <cell r="AL2412">
            <v>58</v>
          </cell>
          <cell r="AM2412">
            <v>77</v>
          </cell>
          <cell r="AN2412">
            <v>58</v>
          </cell>
          <cell r="AO2412">
            <v>74</v>
          </cell>
          <cell r="AP2412">
            <v>58</v>
          </cell>
          <cell r="AQ2412">
            <v>69</v>
          </cell>
          <cell r="AR2412">
            <v>48</v>
          </cell>
          <cell r="AS2412">
            <v>79</v>
          </cell>
          <cell r="AT2412">
            <v>54</v>
          </cell>
          <cell r="AU2412">
            <v>63</v>
          </cell>
          <cell r="AV2412">
            <v>45</v>
          </cell>
          <cell r="AW2412">
            <v>66</v>
          </cell>
          <cell r="AX2412">
            <v>35</v>
          </cell>
          <cell r="AY2412">
            <v>67</v>
          </cell>
          <cell r="AZ2412">
            <v>34</v>
          </cell>
        </row>
        <row r="2413">
          <cell r="B2413">
            <v>36971</v>
          </cell>
          <cell r="C2413">
            <v>53.1</v>
          </cell>
          <cell r="D2413">
            <v>37.9</v>
          </cell>
          <cell r="E2413">
            <v>63</v>
          </cell>
          <cell r="F2413">
            <v>30.9</v>
          </cell>
          <cell r="G2413">
            <v>53.1</v>
          </cell>
          <cell r="H2413">
            <v>28.9</v>
          </cell>
          <cell r="I2413">
            <v>62.1</v>
          </cell>
          <cell r="J2413">
            <v>37</v>
          </cell>
          <cell r="K2413">
            <v>62.1</v>
          </cell>
          <cell r="L2413">
            <v>32</v>
          </cell>
          <cell r="M2413">
            <v>59</v>
          </cell>
          <cell r="N2413">
            <v>36</v>
          </cell>
          <cell r="O2413">
            <v>75</v>
          </cell>
          <cell r="P2413">
            <v>47</v>
          </cell>
          <cell r="Q2413">
            <v>64.900000000000006</v>
          </cell>
          <cell r="R2413">
            <v>41</v>
          </cell>
          <cell r="S2413">
            <v>60</v>
          </cell>
          <cell r="T2413">
            <v>44</v>
          </cell>
          <cell r="U2413">
            <v>57</v>
          </cell>
          <cell r="V2413">
            <v>28</v>
          </cell>
          <cell r="W2413">
            <v>57</v>
          </cell>
          <cell r="X2413">
            <v>24</v>
          </cell>
          <cell r="Y2413">
            <v>57.9</v>
          </cell>
          <cell r="Z2413">
            <v>32</v>
          </cell>
          <cell r="AA2413">
            <v>59</v>
          </cell>
          <cell r="AB2413">
            <v>30.9</v>
          </cell>
          <cell r="AC2413">
            <v>54</v>
          </cell>
          <cell r="AD2413">
            <v>37.9</v>
          </cell>
          <cell r="AE2413">
            <v>77</v>
          </cell>
          <cell r="AF2413">
            <v>51.1</v>
          </cell>
          <cell r="AG2413">
            <v>63</v>
          </cell>
          <cell r="AH2413">
            <v>52</v>
          </cell>
          <cell r="AI2413">
            <v>66</v>
          </cell>
          <cell r="AJ2413">
            <v>55</v>
          </cell>
          <cell r="AK2413">
            <v>80.099999999999994</v>
          </cell>
          <cell r="AL2413">
            <v>57.9</v>
          </cell>
          <cell r="AM2413">
            <v>60.1</v>
          </cell>
          <cell r="AN2413">
            <v>54</v>
          </cell>
          <cell r="AO2413">
            <v>62.1</v>
          </cell>
          <cell r="AP2413">
            <v>55</v>
          </cell>
          <cell r="AQ2413">
            <v>70</v>
          </cell>
          <cell r="AR2413">
            <v>43</v>
          </cell>
          <cell r="AS2413">
            <v>82.9</v>
          </cell>
          <cell r="AT2413">
            <v>55</v>
          </cell>
          <cell r="AU2413">
            <v>63</v>
          </cell>
          <cell r="AV2413">
            <v>44.1</v>
          </cell>
          <cell r="AW2413">
            <v>71</v>
          </cell>
          <cell r="AX2413">
            <v>42</v>
          </cell>
          <cell r="AY2413">
            <v>66.900000000000006</v>
          </cell>
          <cell r="AZ2413">
            <v>36</v>
          </cell>
        </row>
        <row r="2414">
          <cell r="B2414">
            <v>36972</v>
          </cell>
          <cell r="C2414">
            <v>57</v>
          </cell>
          <cell r="D2414">
            <v>34</v>
          </cell>
          <cell r="E2414">
            <v>66.900000000000006</v>
          </cell>
          <cell r="F2414">
            <v>23</v>
          </cell>
          <cell r="G2414">
            <v>59</v>
          </cell>
          <cell r="H2414">
            <v>28.9</v>
          </cell>
          <cell r="I2414">
            <v>66</v>
          </cell>
          <cell r="J2414">
            <v>34</v>
          </cell>
          <cell r="K2414">
            <v>64.900000000000006</v>
          </cell>
          <cell r="L2414">
            <v>28.9</v>
          </cell>
          <cell r="M2414">
            <v>64</v>
          </cell>
          <cell r="N2414">
            <v>31</v>
          </cell>
          <cell r="O2414">
            <v>77</v>
          </cell>
          <cell r="P2414">
            <v>45</v>
          </cell>
          <cell r="Q2414">
            <v>70</v>
          </cell>
          <cell r="R2414">
            <v>39</v>
          </cell>
          <cell r="S2414">
            <v>63</v>
          </cell>
          <cell r="T2414">
            <v>31</v>
          </cell>
          <cell r="U2414">
            <v>60</v>
          </cell>
          <cell r="V2414">
            <v>24</v>
          </cell>
          <cell r="W2414">
            <v>42</v>
          </cell>
          <cell r="X2414">
            <v>21</v>
          </cell>
          <cell r="Y2414">
            <v>55</v>
          </cell>
          <cell r="Z2414">
            <v>24.1</v>
          </cell>
          <cell r="AA2414">
            <v>61</v>
          </cell>
          <cell r="AB2414">
            <v>28</v>
          </cell>
          <cell r="AC2414">
            <v>60.1</v>
          </cell>
          <cell r="AD2414">
            <v>33.1</v>
          </cell>
          <cell r="AE2414">
            <v>69.099999999999994</v>
          </cell>
          <cell r="AF2414">
            <v>50</v>
          </cell>
          <cell r="AG2414">
            <v>64</v>
          </cell>
          <cell r="AH2414">
            <v>53.1</v>
          </cell>
          <cell r="AI2414">
            <v>64</v>
          </cell>
          <cell r="AJ2414">
            <v>53.1</v>
          </cell>
          <cell r="AK2414">
            <v>73</v>
          </cell>
          <cell r="AL2414">
            <v>53.1</v>
          </cell>
          <cell r="AM2414">
            <v>62.1</v>
          </cell>
          <cell r="AN2414">
            <v>55</v>
          </cell>
          <cell r="AO2414">
            <v>64</v>
          </cell>
          <cell r="AP2414">
            <v>55.9</v>
          </cell>
          <cell r="AQ2414">
            <v>66.900000000000006</v>
          </cell>
          <cell r="AR2414">
            <v>46.9</v>
          </cell>
          <cell r="AS2414">
            <v>82</v>
          </cell>
          <cell r="AT2414">
            <v>57</v>
          </cell>
          <cell r="AU2414">
            <v>64</v>
          </cell>
          <cell r="AV2414">
            <v>39.9</v>
          </cell>
          <cell r="AW2414">
            <v>65</v>
          </cell>
          <cell r="AX2414">
            <v>45</v>
          </cell>
          <cell r="AY2414">
            <v>62.1</v>
          </cell>
          <cell r="AZ2414">
            <v>34</v>
          </cell>
        </row>
        <row r="2415">
          <cell r="B2415">
            <v>36973</v>
          </cell>
          <cell r="C2415">
            <v>59</v>
          </cell>
          <cell r="D2415">
            <v>37.9</v>
          </cell>
          <cell r="E2415">
            <v>68</v>
          </cell>
          <cell r="F2415">
            <v>28</v>
          </cell>
          <cell r="G2415">
            <v>62.1</v>
          </cell>
          <cell r="H2415">
            <v>30.9</v>
          </cell>
          <cell r="I2415">
            <v>69.099999999999994</v>
          </cell>
          <cell r="J2415">
            <v>34</v>
          </cell>
          <cell r="K2415">
            <v>68</v>
          </cell>
          <cell r="L2415">
            <v>30.9</v>
          </cell>
          <cell r="M2415">
            <v>64</v>
          </cell>
          <cell r="N2415">
            <v>31</v>
          </cell>
          <cell r="O2415">
            <v>77</v>
          </cell>
          <cell r="P2415">
            <v>45</v>
          </cell>
          <cell r="Q2415">
            <v>68</v>
          </cell>
          <cell r="R2415">
            <v>41</v>
          </cell>
          <cell r="S2415">
            <v>63</v>
          </cell>
          <cell r="T2415">
            <v>31</v>
          </cell>
          <cell r="U2415">
            <v>60</v>
          </cell>
          <cell r="V2415">
            <v>24</v>
          </cell>
          <cell r="W2415">
            <v>42</v>
          </cell>
          <cell r="X2415">
            <v>21</v>
          </cell>
          <cell r="Y2415">
            <v>33.1</v>
          </cell>
          <cell r="Z2415">
            <v>24.1</v>
          </cell>
          <cell r="AA2415">
            <v>44.1</v>
          </cell>
          <cell r="AB2415">
            <v>19.899999999999999</v>
          </cell>
          <cell r="AC2415">
            <v>48.9</v>
          </cell>
          <cell r="AD2415">
            <v>28</v>
          </cell>
          <cell r="AE2415">
            <v>68</v>
          </cell>
          <cell r="AF2415">
            <v>48.9</v>
          </cell>
          <cell r="AG2415">
            <v>61</v>
          </cell>
          <cell r="AH2415">
            <v>53.1</v>
          </cell>
          <cell r="AI2415">
            <v>66</v>
          </cell>
          <cell r="AJ2415">
            <v>51.1</v>
          </cell>
          <cell r="AK2415">
            <v>75</v>
          </cell>
          <cell r="AL2415">
            <v>50</v>
          </cell>
          <cell r="AM2415">
            <v>62.1</v>
          </cell>
          <cell r="AN2415">
            <v>52</v>
          </cell>
          <cell r="AO2415">
            <v>64</v>
          </cell>
          <cell r="AP2415">
            <v>57.9</v>
          </cell>
          <cell r="AQ2415">
            <v>71.099999999999994</v>
          </cell>
          <cell r="AR2415">
            <v>37.9</v>
          </cell>
          <cell r="AS2415">
            <v>80.099999999999994</v>
          </cell>
          <cell r="AT2415">
            <v>55</v>
          </cell>
          <cell r="AU2415">
            <v>62.1</v>
          </cell>
          <cell r="AV2415">
            <v>46</v>
          </cell>
          <cell r="AW2415">
            <v>65</v>
          </cell>
          <cell r="AX2415">
            <v>45</v>
          </cell>
          <cell r="AY2415">
            <v>61</v>
          </cell>
          <cell r="AZ2415">
            <v>30.9</v>
          </cell>
        </row>
        <row r="2416">
          <cell r="B2416">
            <v>36974</v>
          </cell>
          <cell r="C2416">
            <v>63</v>
          </cell>
          <cell r="D2416">
            <v>41</v>
          </cell>
          <cell r="E2416">
            <v>69.099999999999994</v>
          </cell>
          <cell r="F2416">
            <v>32</v>
          </cell>
          <cell r="G2416">
            <v>63</v>
          </cell>
          <cell r="H2416">
            <v>34</v>
          </cell>
          <cell r="I2416">
            <v>66</v>
          </cell>
          <cell r="J2416">
            <v>43</v>
          </cell>
          <cell r="K2416">
            <v>61</v>
          </cell>
          <cell r="L2416">
            <v>39.9</v>
          </cell>
          <cell r="M2416">
            <v>64</v>
          </cell>
          <cell r="N2416">
            <v>31</v>
          </cell>
          <cell r="O2416">
            <v>77</v>
          </cell>
          <cell r="P2416">
            <v>45</v>
          </cell>
          <cell r="Q2416">
            <v>71.099999999999994</v>
          </cell>
          <cell r="R2416">
            <v>45</v>
          </cell>
          <cell r="S2416">
            <v>63</v>
          </cell>
          <cell r="T2416">
            <v>31</v>
          </cell>
          <cell r="U2416">
            <v>60</v>
          </cell>
          <cell r="V2416">
            <v>24</v>
          </cell>
          <cell r="W2416">
            <v>42</v>
          </cell>
          <cell r="X2416">
            <v>21</v>
          </cell>
          <cell r="Y2416">
            <v>34</v>
          </cell>
          <cell r="Z2416">
            <v>21</v>
          </cell>
          <cell r="AA2416">
            <v>36</v>
          </cell>
          <cell r="AB2416">
            <v>24.1</v>
          </cell>
          <cell r="AC2416">
            <v>30</v>
          </cell>
          <cell r="AD2416">
            <v>26.1</v>
          </cell>
          <cell r="AE2416">
            <v>71.099999999999994</v>
          </cell>
          <cell r="AF2416">
            <v>51.1</v>
          </cell>
          <cell r="AG2416">
            <v>69.099999999999994</v>
          </cell>
          <cell r="AH2416">
            <v>52</v>
          </cell>
          <cell r="AI2416">
            <v>64.900000000000006</v>
          </cell>
          <cell r="AJ2416">
            <v>54</v>
          </cell>
          <cell r="AK2416">
            <v>75</v>
          </cell>
          <cell r="AL2416">
            <v>53.1</v>
          </cell>
          <cell r="AM2416">
            <v>60.1</v>
          </cell>
          <cell r="AN2416">
            <v>54</v>
          </cell>
          <cell r="AO2416">
            <v>60.1</v>
          </cell>
          <cell r="AP2416">
            <v>57</v>
          </cell>
          <cell r="AQ2416">
            <v>71.099999999999994</v>
          </cell>
          <cell r="AR2416">
            <v>42.1</v>
          </cell>
          <cell r="AS2416">
            <v>81</v>
          </cell>
          <cell r="AT2416">
            <v>55.9</v>
          </cell>
          <cell r="AU2416">
            <v>64.900000000000006</v>
          </cell>
          <cell r="AV2416">
            <v>42.1</v>
          </cell>
          <cell r="AW2416">
            <v>65</v>
          </cell>
          <cell r="AX2416">
            <v>45</v>
          </cell>
          <cell r="AY2416">
            <v>39.9</v>
          </cell>
          <cell r="AZ2416">
            <v>30</v>
          </cell>
        </row>
        <row r="2417">
          <cell r="B2417">
            <v>36975</v>
          </cell>
          <cell r="C2417">
            <v>55</v>
          </cell>
          <cell r="D2417">
            <v>39.9</v>
          </cell>
          <cell r="E2417">
            <v>62.1</v>
          </cell>
          <cell r="F2417">
            <v>44.1</v>
          </cell>
          <cell r="G2417">
            <v>53.1</v>
          </cell>
          <cell r="H2417">
            <v>42.1</v>
          </cell>
          <cell r="I2417">
            <v>57</v>
          </cell>
          <cell r="J2417">
            <v>46.9</v>
          </cell>
          <cell r="K2417">
            <v>55.9</v>
          </cell>
          <cell r="L2417">
            <v>43</v>
          </cell>
          <cell r="M2417">
            <v>55</v>
          </cell>
          <cell r="N2417">
            <v>44</v>
          </cell>
          <cell r="O2417">
            <v>58</v>
          </cell>
          <cell r="P2417">
            <v>44</v>
          </cell>
          <cell r="Q2417">
            <v>57.9</v>
          </cell>
          <cell r="R2417">
            <v>45</v>
          </cell>
          <cell r="S2417">
            <v>62</v>
          </cell>
          <cell r="T2417">
            <v>38</v>
          </cell>
          <cell r="U2417">
            <v>43</v>
          </cell>
          <cell r="V2417">
            <v>26</v>
          </cell>
          <cell r="W2417">
            <v>44</v>
          </cell>
          <cell r="X2417">
            <v>17</v>
          </cell>
          <cell r="Y2417">
            <v>45</v>
          </cell>
          <cell r="Z2417">
            <v>23</v>
          </cell>
          <cell r="AA2417">
            <v>37.9</v>
          </cell>
          <cell r="AB2417">
            <v>28.9</v>
          </cell>
          <cell r="AC2417">
            <v>28.9</v>
          </cell>
          <cell r="AD2417">
            <v>25</v>
          </cell>
          <cell r="AE2417">
            <v>66.900000000000006</v>
          </cell>
          <cell r="AF2417">
            <v>48.9</v>
          </cell>
          <cell r="AG2417">
            <v>63</v>
          </cell>
          <cell r="AH2417">
            <v>52</v>
          </cell>
          <cell r="AI2417">
            <v>66</v>
          </cell>
          <cell r="AJ2417">
            <v>55.9</v>
          </cell>
          <cell r="AK2417">
            <v>71.099999999999994</v>
          </cell>
          <cell r="AL2417">
            <v>55.9</v>
          </cell>
          <cell r="AM2417">
            <v>64.900000000000006</v>
          </cell>
          <cell r="AN2417">
            <v>57</v>
          </cell>
          <cell r="AO2417">
            <v>66</v>
          </cell>
          <cell r="AP2417">
            <v>57</v>
          </cell>
          <cell r="AQ2417">
            <v>64</v>
          </cell>
          <cell r="AR2417">
            <v>45</v>
          </cell>
          <cell r="AS2417">
            <v>82</v>
          </cell>
          <cell r="AT2417">
            <v>63</v>
          </cell>
          <cell r="AU2417">
            <v>68</v>
          </cell>
          <cell r="AV2417">
            <v>45</v>
          </cell>
          <cell r="AW2417">
            <v>71</v>
          </cell>
          <cell r="AX2417">
            <v>42</v>
          </cell>
          <cell r="AY2417">
            <v>35.1</v>
          </cell>
          <cell r="AZ2417">
            <v>28.9</v>
          </cell>
        </row>
        <row r="2418">
          <cell r="B2418">
            <v>36976</v>
          </cell>
          <cell r="C2418">
            <v>50</v>
          </cell>
          <cell r="D2418">
            <v>37.9</v>
          </cell>
          <cell r="E2418">
            <v>57</v>
          </cell>
          <cell r="F2418">
            <v>32</v>
          </cell>
          <cell r="G2418">
            <v>51.1</v>
          </cell>
          <cell r="H2418">
            <v>28.9</v>
          </cell>
          <cell r="I2418">
            <v>55</v>
          </cell>
          <cell r="J2418">
            <v>44.1</v>
          </cell>
          <cell r="K2418">
            <v>54</v>
          </cell>
          <cell r="L2418">
            <v>41</v>
          </cell>
          <cell r="M2418">
            <v>53</v>
          </cell>
          <cell r="N2418">
            <v>38</v>
          </cell>
          <cell r="O2418">
            <v>57</v>
          </cell>
          <cell r="P2418">
            <v>43</v>
          </cell>
          <cell r="Q2418">
            <v>57</v>
          </cell>
          <cell r="R2418">
            <v>36</v>
          </cell>
          <cell r="S2418">
            <v>56</v>
          </cell>
          <cell r="T2418">
            <v>36</v>
          </cell>
          <cell r="U2418">
            <v>48</v>
          </cell>
          <cell r="V2418">
            <v>33</v>
          </cell>
          <cell r="W2418">
            <v>52</v>
          </cell>
          <cell r="X2418">
            <v>36</v>
          </cell>
          <cell r="Y2418">
            <v>55</v>
          </cell>
          <cell r="Z2418">
            <v>28.9</v>
          </cell>
          <cell r="AA2418">
            <v>48.9</v>
          </cell>
          <cell r="AB2418">
            <v>26.1</v>
          </cell>
          <cell r="AC2418">
            <v>43</v>
          </cell>
          <cell r="AD2418">
            <v>25</v>
          </cell>
          <cell r="AE2418">
            <v>71.099999999999994</v>
          </cell>
          <cell r="AF2418">
            <v>41</v>
          </cell>
          <cell r="AG2418">
            <v>62.1</v>
          </cell>
          <cell r="AH2418">
            <v>48</v>
          </cell>
          <cell r="AI2418">
            <v>66.900000000000006</v>
          </cell>
          <cell r="AJ2418">
            <v>54</v>
          </cell>
          <cell r="AK2418">
            <v>70</v>
          </cell>
          <cell r="AL2418">
            <v>48</v>
          </cell>
          <cell r="AM2418">
            <v>64</v>
          </cell>
          <cell r="AN2418">
            <v>54</v>
          </cell>
          <cell r="AO2418">
            <v>63</v>
          </cell>
          <cell r="AP2418">
            <v>57.9</v>
          </cell>
          <cell r="AQ2418">
            <v>68</v>
          </cell>
          <cell r="AR2418">
            <v>33.1</v>
          </cell>
          <cell r="AS2418">
            <v>81</v>
          </cell>
          <cell r="AT2418">
            <v>59</v>
          </cell>
          <cell r="AU2418">
            <v>57.9</v>
          </cell>
          <cell r="AV2418">
            <v>39.9</v>
          </cell>
          <cell r="AW2418">
            <v>61</v>
          </cell>
          <cell r="AX2418">
            <v>44</v>
          </cell>
          <cell r="AY2418">
            <v>37.9</v>
          </cell>
          <cell r="AZ2418">
            <v>28.9</v>
          </cell>
        </row>
        <row r="2419">
          <cell r="B2419">
            <v>36977</v>
          </cell>
          <cell r="C2419">
            <v>48</v>
          </cell>
          <cell r="D2419">
            <v>37</v>
          </cell>
          <cell r="E2419">
            <v>46</v>
          </cell>
          <cell r="F2419">
            <v>27</v>
          </cell>
          <cell r="G2419">
            <v>46</v>
          </cell>
          <cell r="H2419">
            <v>25</v>
          </cell>
          <cell r="I2419">
            <v>52</v>
          </cell>
          <cell r="J2419">
            <v>39.9</v>
          </cell>
          <cell r="K2419">
            <v>51.1</v>
          </cell>
          <cell r="L2419">
            <v>37.9</v>
          </cell>
          <cell r="M2419">
            <v>49</v>
          </cell>
          <cell r="N2419">
            <v>37</v>
          </cell>
          <cell r="O2419">
            <v>50</v>
          </cell>
          <cell r="P2419">
            <v>36</v>
          </cell>
          <cell r="Q2419">
            <v>50</v>
          </cell>
          <cell r="R2419">
            <v>28.9</v>
          </cell>
          <cell r="S2419">
            <v>48</v>
          </cell>
          <cell r="T2419">
            <v>27</v>
          </cell>
          <cell r="U2419">
            <v>47</v>
          </cell>
          <cell r="V2419">
            <v>32</v>
          </cell>
          <cell r="W2419">
            <v>50</v>
          </cell>
          <cell r="X2419">
            <v>30</v>
          </cell>
          <cell r="Y2419">
            <v>45</v>
          </cell>
          <cell r="Z2419">
            <v>30.9</v>
          </cell>
          <cell r="AA2419">
            <v>44.1</v>
          </cell>
          <cell r="AB2419">
            <v>19.899999999999999</v>
          </cell>
          <cell r="AC2419">
            <v>48</v>
          </cell>
          <cell r="AD2419">
            <v>25</v>
          </cell>
          <cell r="AE2419">
            <v>75.900000000000006</v>
          </cell>
          <cell r="AF2419">
            <v>43</v>
          </cell>
          <cell r="AG2419">
            <v>64.900000000000006</v>
          </cell>
          <cell r="AH2419">
            <v>46.9</v>
          </cell>
          <cell r="AI2419">
            <v>66.900000000000006</v>
          </cell>
          <cell r="AJ2419">
            <v>51.1</v>
          </cell>
          <cell r="AK2419">
            <v>73.900000000000006</v>
          </cell>
          <cell r="AL2419">
            <v>46.9</v>
          </cell>
          <cell r="AM2419">
            <v>66</v>
          </cell>
          <cell r="AN2419">
            <v>52</v>
          </cell>
          <cell r="AO2419">
            <v>64</v>
          </cell>
          <cell r="AP2419">
            <v>55</v>
          </cell>
          <cell r="AQ2419">
            <v>71.099999999999994</v>
          </cell>
          <cell r="AR2419">
            <v>34</v>
          </cell>
          <cell r="AS2419">
            <v>78.099999999999994</v>
          </cell>
          <cell r="AT2419">
            <v>55</v>
          </cell>
          <cell r="AU2419">
            <v>48.9</v>
          </cell>
          <cell r="AV2419">
            <v>33.1</v>
          </cell>
          <cell r="AW2419">
            <v>61</v>
          </cell>
          <cell r="AX2419">
            <v>37</v>
          </cell>
          <cell r="AY2419">
            <v>55.9</v>
          </cell>
          <cell r="AZ2419">
            <v>30.9</v>
          </cell>
        </row>
        <row r="2420">
          <cell r="B2420">
            <v>36978</v>
          </cell>
          <cell r="C2420">
            <v>48.9</v>
          </cell>
          <cell r="D2420">
            <v>42.1</v>
          </cell>
          <cell r="E2420">
            <v>63</v>
          </cell>
          <cell r="F2420">
            <v>30</v>
          </cell>
          <cell r="G2420">
            <v>46</v>
          </cell>
          <cell r="H2420">
            <v>32</v>
          </cell>
          <cell r="I2420">
            <v>55</v>
          </cell>
          <cell r="J2420">
            <v>42.1</v>
          </cell>
          <cell r="K2420">
            <v>54</v>
          </cell>
          <cell r="L2420">
            <v>43</v>
          </cell>
          <cell r="M2420">
            <v>56</v>
          </cell>
          <cell r="N2420">
            <v>47</v>
          </cell>
          <cell r="O2420">
            <v>61</v>
          </cell>
          <cell r="P2420">
            <v>45</v>
          </cell>
          <cell r="Q2420">
            <v>55.9</v>
          </cell>
          <cell r="R2420">
            <v>39</v>
          </cell>
          <cell r="S2420">
            <v>54</v>
          </cell>
          <cell r="T2420">
            <v>33</v>
          </cell>
          <cell r="U2420">
            <v>51</v>
          </cell>
          <cell r="V2420">
            <v>33</v>
          </cell>
          <cell r="W2420">
            <v>56</v>
          </cell>
          <cell r="X2420">
            <v>35</v>
          </cell>
          <cell r="Y2420">
            <v>52</v>
          </cell>
          <cell r="Z2420">
            <v>30</v>
          </cell>
          <cell r="AA2420">
            <v>51.1</v>
          </cell>
          <cell r="AB2420">
            <v>19.899999999999999</v>
          </cell>
          <cell r="AC2420">
            <v>45</v>
          </cell>
          <cell r="AD2420">
            <v>21</v>
          </cell>
          <cell r="AE2420">
            <v>78.099999999999994</v>
          </cell>
          <cell r="AF2420">
            <v>52</v>
          </cell>
          <cell r="AG2420">
            <v>60.1</v>
          </cell>
          <cell r="AH2420">
            <v>51.1</v>
          </cell>
          <cell r="AI2420">
            <v>66</v>
          </cell>
          <cell r="AJ2420">
            <v>57</v>
          </cell>
          <cell r="AK2420">
            <v>77</v>
          </cell>
          <cell r="AL2420">
            <v>51.1</v>
          </cell>
          <cell r="AM2420">
            <v>64</v>
          </cell>
          <cell r="AN2420">
            <v>55.9</v>
          </cell>
          <cell r="AO2420">
            <v>61</v>
          </cell>
          <cell r="AP2420">
            <v>55.9</v>
          </cell>
          <cell r="AQ2420">
            <v>73</v>
          </cell>
          <cell r="AR2420">
            <v>51.1</v>
          </cell>
          <cell r="AS2420">
            <v>84</v>
          </cell>
          <cell r="AT2420">
            <v>55.9</v>
          </cell>
          <cell r="AU2420">
            <v>57</v>
          </cell>
          <cell r="AV2420">
            <v>37.9</v>
          </cell>
          <cell r="AW2420">
            <v>55</v>
          </cell>
          <cell r="AX2420">
            <v>32</v>
          </cell>
          <cell r="AY2420">
            <v>51.1</v>
          </cell>
          <cell r="AZ2420">
            <v>28.9</v>
          </cell>
        </row>
        <row r="2421">
          <cell r="B2421">
            <v>36979</v>
          </cell>
          <cell r="C2421">
            <v>48.9</v>
          </cell>
          <cell r="D2421">
            <v>39</v>
          </cell>
          <cell r="E2421">
            <v>60.1</v>
          </cell>
          <cell r="F2421">
            <v>30</v>
          </cell>
          <cell r="G2421">
            <v>46.9</v>
          </cell>
          <cell r="H2421">
            <v>30.9</v>
          </cell>
          <cell r="I2421">
            <v>57</v>
          </cell>
          <cell r="J2421">
            <v>36</v>
          </cell>
          <cell r="K2421">
            <v>59</v>
          </cell>
          <cell r="L2421">
            <v>37.9</v>
          </cell>
          <cell r="M2421">
            <v>57</v>
          </cell>
          <cell r="N2421">
            <v>45</v>
          </cell>
          <cell r="O2421">
            <v>67</v>
          </cell>
          <cell r="P2421">
            <v>47</v>
          </cell>
          <cell r="Q2421">
            <v>55.9</v>
          </cell>
          <cell r="R2421">
            <v>39</v>
          </cell>
          <cell r="S2421">
            <v>53</v>
          </cell>
          <cell r="T2421">
            <v>36</v>
          </cell>
          <cell r="U2421">
            <v>52</v>
          </cell>
          <cell r="V2421">
            <v>38</v>
          </cell>
          <cell r="W2421">
            <v>54</v>
          </cell>
          <cell r="X2421">
            <v>31</v>
          </cell>
          <cell r="Y2421">
            <v>54</v>
          </cell>
          <cell r="Z2421">
            <v>37.9</v>
          </cell>
          <cell r="AA2421">
            <v>48.9</v>
          </cell>
          <cell r="AB2421">
            <v>28.9</v>
          </cell>
          <cell r="AC2421">
            <v>43</v>
          </cell>
          <cell r="AD2421">
            <v>26.1</v>
          </cell>
          <cell r="AE2421">
            <v>79</v>
          </cell>
          <cell r="AF2421">
            <v>49</v>
          </cell>
          <cell r="AG2421">
            <v>60.1</v>
          </cell>
          <cell r="AH2421">
            <v>50</v>
          </cell>
          <cell r="AI2421">
            <v>66</v>
          </cell>
          <cell r="AJ2421">
            <v>57.9</v>
          </cell>
          <cell r="AK2421">
            <v>78.099999999999994</v>
          </cell>
          <cell r="AL2421">
            <v>53.1</v>
          </cell>
          <cell r="AM2421">
            <v>64</v>
          </cell>
          <cell r="AN2421">
            <v>57.9</v>
          </cell>
          <cell r="AO2421">
            <v>61</v>
          </cell>
          <cell r="AP2421">
            <v>57</v>
          </cell>
          <cell r="AQ2421">
            <v>66</v>
          </cell>
          <cell r="AR2421">
            <v>46.9</v>
          </cell>
          <cell r="AS2421">
            <v>80.099999999999994</v>
          </cell>
          <cell r="AT2421">
            <v>59</v>
          </cell>
          <cell r="AU2421">
            <v>53.1</v>
          </cell>
          <cell r="AV2421">
            <v>39.9</v>
          </cell>
          <cell r="AW2421">
            <v>58</v>
          </cell>
          <cell r="AX2421">
            <v>39</v>
          </cell>
          <cell r="AY2421">
            <v>46</v>
          </cell>
          <cell r="AZ2421">
            <v>28</v>
          </cell>
        </row>
        <row r="2422">
          <cell r="B2422">
            <v>36980</v>
          </cell>
          <cell r="C2422">
            <v>53</v>
          </cell>
          <cell r="D2422">
            <v>43</v>
          </cell>
          <cell r="E2422">
            <v>59</v>
          </cell>
          <cell r="F2422">
            <v>34</v>
          </cell>
          <cell r="G2422">
            <v>51.1</v>
          </cell>
          <cell r="H2422">
            <v>30</v>
          </cell>
          <cell r="I2422">
            <v>59</v>
          </cell>
          <cell r="J2422">
            <v>45</v>
          </cell>
          <cell r="K2422">
            <v>60.1</v>
          </cell>
          <cell r="L2422">
            <v>41</v>
          </cell>
          <cell r="M2422">
            <v>61</v>
          </cell>
          <cell r="N2422">
            <v>44</v>
          </cell>
          <cell r="O2422">
            <v>68</v>
          </cell>
          <cell r="P2422">
            <v>37</v>
          </cell>
          <cell r="Q2422">
            <v>57.9</v>
          </cell>
          <cell r="R2422">
            <v>35.1</v>
          </cell>
          <cell r="S2422">
            <v>56</v>
          </cell>
          <cell r="T2422">
            <v>36</v>
          </cell>
          <cell r="U2422">
            <v>40</v>
          </cell>
          <cell r="V2422">
            <v>32</v>
          </cell>
          <cell r="W2422">
            <v>35</v>
          </cell>
          <cell r="X2422">
            <v>30</v>
          </cell>
          <cell r="Y2422">
            <v>48</v>
          </cell>
          <cell r="Z2422">
            <v>28</v>
          </cell>
          <cell r="AA2422">
            <v>48</v>
          </cell>
          <cell r="AB2422">
            <v>24.1</v>
          </cell>
          <cell r="AC2422">
            <v>50</v>
          </cell>
          <cell r="AD2422">
            <v>23</v>
          </cell>
          <cell r="AE2422">
            <v>82.9</v>
          </cell>
          <cell r="AF2422">
            <v>46</v>
          </cell>
          <cell r="AG2422">
            <v>73</v>
          </cell>
          <cell r="AH2422">
            <v>48.9</v>
          </cell>
          <cell r="AI2422">
            <v>73</v>
          </cell>
          <cell r="AJ2422">
            <v>57.9</v>
          </cell>
          <cell r="AK2422">
            <v>80.099999999999994</v>
          </cell>
          <cell r="AL2422">
            <v>54</v>
          </cell>
          <cell r="AM2422">
            <v>66</v>
          </cell>
          <cell r="AN2422">
            <v>55.9</v>
          </cell>
          <cell r="AO2422">
            <v>66.900000000000006</v>
          </cell>
          <cell r="AP2422">
            <v>60.1</v>
          </cell>
          <cell r="AQ2422">
            <v>71.099999999999994</v>
          </cell>
          <cell r="AR2422">
            <v>35.1</v>
          </cell>
          <cell r="AS2422">
            <v>78.099999999999994</v>
          </cell>
          <cell r="AT2422">
            <v>53.1</v>
          </cell>
          <cell r="AU2422">
            <v>57.9</v>
          </cell>
          <cell r="AV2422">
            <v>36</v>
          </cell>
          <cell r="AW2422">
            <v>62</v>
          </cell>
          <cell r="AX2422">
            <v>36</v>
          </cell>
          <cell r="AY2422">
            <v>57</v>
          </cell>
          <cell r="AZ2422">
            <v>30</v>
          </cell>
        </row>
        <row r="2423">
          <cell r="B2423">
            <v>36981</v>
          </cell>
          <cell r="C2423">
            <v>53.1</v>
          </cell>
          <cell r="D2423">
            <v>41</v>
          </cell>
          <cell r="E2423">
            <v>64</v>
          </cell>
          <cell r="F2423">
            <v>41</v>
          </cell>
          <cell r="G2423">
            <v>46</v>
          </cell>
          <cell r="H2423">
            <v>30.9</v>
          </cell>
          <cell r="I2423">
            <v>59</v>
          </cell>
          <cell r="J2423">
            <v>45</v>
          </cell>
          <cell r="K2423">
            <v>55</v>
          </cell>
          <cell r="L2423">
            <v>43</v>
          </cell>
          <cell r="M2423">
            <v>61</v>
          </cell>
          <cell r="N2423">
            <v>44</v>
          </cell>
          <cell r="O2423">
            <v>68</v>
          </cell>
          <cell r="P2423">
            <v>37</v>
          </cell>
          <cell r="Q2423">
            <v>57.9</v>
          </cell>
          <cell r="R2423">
            <v>34</v>
          </cell>
          <cell r="S2423">
            <v>56</v>
          </cell>
          <cell r="T2423">
            <v>36</v>
          </cell>
          <cell r="U2423">
            <v>40</v>
          </cell>
          <cell r="V2423">
            <v>32</v>
          </cell>
          <cell r="W2423">
            <v>35</v>
          </cell>
          <cell r="X2423">
            <v>30</v>
          </cell>
          <cell r="Y2423">
            <v>48</v>
          </cell>
          <cell r="Z2423">
            <v>19.899999999999999</v>
          </cell>
          <cell r="AA2423">
            <v>52</v>
          </cell>
          <cell r="AB2423">
            <v>18</v>
          </cell>
          <cell r="AC2423">
            <v>51.1</v>
          </cell>
          <cell r="AD2423">
            <v>21.9</v>
          </cell>
          <cell r="AE2423">
            <v>84</v>
          </cell>
          <cell r="AF2423">
            <v>48.9</v>
          </cell>
          <cell r="AG2423">
            <v>68</v>
          </cell>
          <cell r="AH2423">
            <v>50</v>
          </cell>
          <cell r="AI2423">
            <v>66</v>
          </cell>
          <cell r="AJ2423">
            <v>57</v>
          </cell>
          <cell r="AK2423">
            <v>80</v>
          </cell>
          <cell r="AL2423">
            <v>54</v>
          </cell>
          <cell r="AM2423">
            <v>64</v>
          </cell>
          <cell r="AN2423">
            <v>57</v>
          </cell>
          <cell r="AO2423">
            <v>66</v>
          </cell>
          <cell r="AP2423">
            <v>57.9</v>
          </cell>
          <cell r="AQ2423">
            <v>77</v>
          </cell>
          <cell r="AR2423">
            <v>37</v>
          </cell>
          <cell r="AS2423">
            <v>82</v>
          </cell>
          <cell r="AT2423">
            <v>55</v>
          </cell>
          <cell r="AU2423">
            <v>57.9</v>
          </cell>
          <cell r="AV2423">
            <v>33.1</v>
          </cell>
          <cell r="AW2423">
            <v>62</v>
          </cell>
          <cell r="AX2423">
            <v>36</v>
          </cell>
          <cell r="AY2423">
            <v>48.9</v>
          </cell>
          <cell r="AZ2423">
            <v>26.1</v>
          </cell>
        </row>
        <row r="2424">
          <cell r="B2424">
            <v>36982</v>
          </cell>
          <cell r="C2424">
            <v>50</v>
          </cell>
          <cell r="D2424">
            <v>37</v>
          </cell>
          <cell r="E2424">
            <v>55</v>
          </cell>
          <cell r="F2424">
            <v>28</v>
          </cell>
          <cell r="G2424">
            <v>46.9</v>
          </cell>
          <cell r="H2424">
            <v>32</v>
          </cell>
          <cell r="I2424">
            <v>48.9</v>
          </cell>
          <cell r="J2424">
            <v>41</v>
          </cell>
          <cell r="K2424">
            <v>50</v>
          </cell>
          <cell r="L2424">
            <v>39.9</v>
          </cell>
          <cell r="M2424">
            <v>51</v>
          </cell>
          <cell r="N2424">
            <v>43</v>
          </cell>
          <cell r="O2424">
            <v>61</v>
          </cell>
          <cell r="P2424">
            <v>43</v>
          </cell>
          <cell r="Q2424">
            <v>57.9</v>
          </cell>
          <cell r="R2424">
            <v>35.1</v>
          </cell>
          <cell r="S2424">
            <v>59</v>
          </cell>
          <cell r="T2424">
            <v>42</v>
          </cell>
          <cell r="U2424">
            <v>53</v>
          </cell>
          <cell r="V2424">
            <v>36</v>
          </cell>
          <cell r="W2424">
            <v>51</v>
          </cell>
          <cell r="X2424">
            <v>35</v>
          </cell>
          <cell r="Y2424">
            <v>55</v>
          </cell>
          <cell r="Z2424">
            <v>37.9</v>
          </cell>
          <cell r="AA2424">
            <v>60.1</v>
          </cell>
          <cell r="AB2424">
            <v>34</v>
          </cell>
          <cell r="AC2424">
            <v>57</v>
          </cell>
          <cell r="AD2424">
            <v>36</v>
          </cell>
          <cell r="AE2424">
            <v>71.099999999999994</v>
          </cell>
          <cell r="AF2424">
            <v>46.9</v>
          </cell>
          <cell r="AG2424">
            <v>57.9</v>
          </cell>
          <cell r="AH2424">
            <v>48</v>
          </cell>
          <cell r="AI2424">
            <v>62.1</v>
          </cell>
          <cell r="AJ2424">
            <v>57</v>
          </cell>
          <cell r="AK2424">
            <v>79</v>
          </cell>
          <cell r="AL2424">
            <v>53.1</v>
          </cell>
          <cell r="AM2424">
            <v>60.1</v>
          </cell>
          <cell r="AN2424">
            <v>55.9</v>
          </cell>
          <cell r="AO2424">
            <v>61</v>
          </cell>
          <cell r="AP2424">
            <v>57</v>
          </cell>
          <cell r="AQ2424">
            <v>71.099999999999994</v>
          </cell>
          <cell r="AR2424">
            <v>41</v>
          </cell>
          <cell r="AS2424">
            <v>84</v>
          </cell>
          <cell r="AT2424">
            <v>63</v>
          </cell>
          <cell r="AU2424">
            <v>59</v>
          </cell>
          <cell r="AV2424">
            <v>44.1</v>
          </cell>
          <cell r="AW2424">
            <v>73</v>
          </cell>
          <cell r="AX2424">
            <v>38</v>
          </cell>
          <cell r="AY2424">
            <v>70</v>
          </cell>
          <cell r="AZ2424">
            <v>30.9</v>
          </cell>
        </row>
        <row r="2425">
          <cell r="B2425">
            <v>36983</v>
          </cell>
          <cell r="C2425">
            <v>45</v>
          </cell>
          <cell r="D2425">
            <v>35.1</v>
          </cell>
          <cell r="E2425">
            <v>54</v>
          </cell>
          <cell r="F2425">
            <v>33.1</v>
          </cell>
          <cell r="G2425">
            <v>43</v>
          </cell>
          <cell r="H2425">
            <v>28</v>
          </cell>
          <cell r="I2425">
            <v>48</v>
          </cell>
          <cell r="J2425">
            <v>37.9</v>
          </cell>
          <cell r="K2425">
            <v>48</v>
          </cell>
          <cell r="L2425">
            <v>34</v>
          </cell>
          <cell r="M2425">
            <v>52</v>
          </cell>
          <cell r="N2425">
            <v>66</v>
          </cell>
          <cell r="O2425">
            <v>40</v>
          </cell>
          <cell r="P2425">
            <v>64</v>
          </cell>
          <cell r="Q2425">
            <v>51.1</v>
          </cell>
          <cell r="R2425">
            <v>28</v>
          </cell>
          <cell r="S2425">
            <v>43</v>
          </cell>
          <cell r="T2425">
            <v>67</v>
          </cell>
          <cell r="U2425">
            <v>40</v>
          </cell>
          <cell r="V2425">
            <v>64</v>
          </cell>
          <cell r="W2425">
            <v>42.1</v>
          </cell>
          <cell r="X2425">
            <v>28.9</v>
          </cell>
          <cell r="Y2425">
            <v>54</v>
          </cell>
          <cell r="Z2425">
            <v>33.1</v>
          </cell>
          <cell r="AA2425">
            <v>50</v>
          </cell>
          <cell r="AB2425">
            <v>25</v>
          </cell>
          <cell r="AC2425">
            <v>63</v>
          </cell>
          <cell r="AD2425">
            <v>36</v>
          </cell>
          <cell r="AE2425">
            <v>44</v>
          </cell>
          <cell r="AF2425">
            <v>56</v>
          </cell>
          <cell r="AG2425">
            <v>57</v>
          </cell>
          <cell r="AH2425">
            <v>45</v>
          </cell>
          <cell r="AI2425">
            <v>46</v>
          </cell>
          <cell r="AJ2425">
            <v>64</v>
          </cell>
          <cell r="AK2425">
            <v>63</v>
          </cell>
          <cell r="AL2425">
            <v>46</v>
          </cell>
          <cell r="AM2425">
            <v>63</v>
          </cell>
          <cell r="AN2425">
            <v>54</v>
          </cell>
          <cell r="AO2425">
            <v>62.1</v>
          </cell>
          <cell r="AP2425">
            <v>55.9</v>
          </cell>
          <cell r="AQ2425">
            <v>52</v>
          </cell>
          <cell r="AR2425">
            <v>32</v>
          </cell>
          <cell r="AS2425">
            <v>75</v>
          </cell>
          <cell r="AT2425">
            <v>60.1</v>
          </cell>
          <cell r="AU2425">
            <v>57</v>
          </cell>
          <cell r="AV2425">
            <v>41</v>
          </cell>
          <cell r="AW2425">
            <v>54</v>
          </cell>
          <cell r="AX2425">
            <v>77</v>
          </cell>
          <cell r="AY2425">
            <v>71.099999999999994</v>
          </cell>
          <cell r="AZ2425">
            <v>36</v>
          </cell>
        </row>
        <row r="2426">
          <cell r="B2426">
            <v>36984</v>
          </cell>
          <cell r="C2426">
            <v>46</v>
          </cell>
          <cell r="D2426">
            <v>36</v>
          </cell>
          <cell r="E2426">
            <v>53.1</v>
          </cell>
          <cell r="F2426">
            <v>23</v>
          </cell>
          <cell r="G2426">
            <v>39</v>
          </cell>
          <cell r="H2426">
            <v>28</v>
          </cell>
          <cell r="I2426">
            <v>52</v>
          </cell>
          <cell r="J2426">
            <v>36</v>
          </cell>
          <cell r="K2426">
            <v>53.1</v>
          </cell>
          <cell r="L2426">
            <v>34</v>
          </cell>
          <cell r="M2426">
            <v>50</v>
          </cell>
          <cell r="N2426">
            <v>30</v>
          </cell>
          <cell r="O2426">
            <v>49</v>
          </cell>
          <cell r="P2426">
            <v>33</v>
          </cell>
          <cell r="Q2426">
            <v>48.9</v>
          </cell>
          <cell r="R2426">
            <v>25</v>
          </cell>
          <cell r="S2426">
            <v>41</v>
          </cell>
          <cell r="T2426">
            <v>30</v>
          </cell>
          <cell r="U2426">
            <v>39</v>
          </cell>
          <cell r="V2426">
            <v>21.9</v>
          </cell>
          <cell r="W2426">
            <v>36</v>
          </cell>
          <cell r="X2426">
            <v>26.1</v>
          </cell>
          <cell r="Y2426">
            <v>48.9</v>
          </cell>
          <cell r="Z2426">
            <v>30.9</v>
          </cell>
          <cell r="AA2426">
            <v>55</v>
          </cell>
          <cell r="AB2426">
            <v>30.9</v>
          </cell>
          <cell r="AC2426">
            <v>63</v>
          </cell>
          <cell r="AD2426">
            <v>1.9</v>
          </cell>
          <cell r="AE2426">
            <v>59</v>
          </cell>
          <cell r="AF2426">
            <v>33.1</v>
          </cell>
          <cell r="AG2426">
            <v>55</v>
          </cell>
          <cell r="AH2426">
            <v>42.1</v>
          </cell>
          <cell r="AI2426">
            <v>61</v>
          </cell>
          <cell r="AJ2426">
            <v>53.1</v>
          </cell>
          <cell r="AK2426">
            <v>60.1</v>
          </cell>
          <cell r="AL2426">
            <v>42.1</v>
          </cell>
          <cell r="AM2426">
            <v>63</v>
          </cell>
          <cell r="AN2426">
            <v>52</v>
          </cell>
          <cell r="AO2426">
            <v>60.1</v>
          </cell>
          <cell r="AP2426">
            <v>55</v>
          </cell>
          <cell r="AQ2426">
            <v>46</v>
          </cell>
          <cell r="AR2426">
            <v>28.9</v>
          </cell>
          <cell r="AS2426">
            <v>63</v>
          </cell>
          <cell r="AT2426">
            <v>52</v>
          </cell>
          <cell r="AU2426">
            <v>44.1</v>
          </cell>
          <cell r="AV2426">
            <v>37</v>
          </cell>
          <cell r="AW2426">
            <v>69.099999999999994</v>
          </cell>
          <cell r="AX2426">
            <v>50</v>
          </cell>
          <cell r="AY2426">
            <v>73</v>
          </cell>
          <cell r="AZ2426">
            <v>37.9</v>
          </cell>
        </row>
        <row r="2427">
          <cell r="B2427">
            <v>36985</v>
          </cell>
          <cell r="C2427">
            <v>62</v>
          </cell>
          <cell r="D2427">
            <v>34</v>
          </cell>
          <cell r="E2427">
            <v>54</v>
          </cell>
          <cell r="F2427">
            <v>32</v>
          </cell>
          <cell r="G2427">
            <v>46.9</v>
          </cell>
          <cell r="H2427">
            <v>25</v>
          </cell>
          <cell r="I2427">
            <v>59</v>
          </cell>
          <cell r="J2427">
            <v>34</v>
          </cell>
          <cell r="K2427">
            <v>57.9</v>
          </cell>
          <cell r="L2427">
            <v>28</v>
          </cell>
          <cell r="M2427">
            <v>57</v>
          </cell>
          <cell r="N2427">
            <v>30</v>
          </cell>
          <cell r="O2427">
            <v>58</v>
          </cell>
          <cell r="P2427">
            <v>28</v>
          </cell>
          <cell r="Q2427">
            <v>52</v>
          </cell>
          <cell r="R2427">
            <v>25</v>
          </cell>
          <cell r="S2427">
            <v>47</v>
          </cell>
          <cell r="T2427">
            <v>33</v>
          </cell>
          <cell r="U2427">
            <v>45</v>
          </cell>
          <cell r="V2427">
            <v>23</v>
          </cell>
          <cell r="W2427">
            <v>45</v>
          </cell>
          <cell r="X2427">
            <v>25</v>
          </cell>
          <cell r="Y2427">
            <v>36</v>
          </cell>
          <cell r="Z2427">
            <v>30</v>
          </cell>
          <cell r="AA2427">
            <v>52</v>
          </cell>
          <cell r="AB2427">
            <v>37.9</v>
          </cell>
          <cell r="AC2427">
            <v>55.9</v>
          </cell>
          <cell r="AD2427">
            <v>41</v>
          </cell>
          <cell r="AE2427">
            <v>63</v>
          </cell>
          <cell r="AF2427">
            <v>37.9</v>
          </cell>
          <cell r="AG2427">
            <v>60.1</v>
          </cell>
          <cell r="AH2427">
            <v>43</v>
          </cell>
          <cell r="AI2427">
            <v>60.1</v>
          </cell>
          <cell r="AJ2427">
            <v>51.1</v>
          </cell>
          <cell r="AK2427">
            <v>64</v>
          </cell>
          <cell r="AL2427">
            <v>37</v>
          </cell>
          <cell r="AM2427">
            <v>61</v>
          </cell>
          <cell r="AN2427">
            <v>51.1</v>
          </cell>
          <cell r="AO2427">
            <v>60.1</v>
          </cell>
          <cell r="AP2427">
            <v>54</v>
          </cell>
          <cell r="AQ2427">
            <v>48.9</v>
          </cell>
          <cell r="AR2427">
            <v>28.9</v>
          </cell>
          <cell r="AS2427">
            <v>66.900000000000006</v>
          </cell>
          <cell r="AT2427">
            <v>52</v>
          </cell>
          <cell r="AU2427">
            <v>50</v>
          </cell>
          <cell r="AV2427">
            <v>37.9</v>
          </cell>
          <cell r="AW2427">
            <v>68</v>
          </cell>
          <cell r="AX2427">
            <v>50</v>
          </cell>
          <cell r="AY2427">
            <v>57</v>
          </cell>
          <cell r="AZ2427">
            <v>43</v>
          </cell>
        </row>
        <row r="2428">
          <cell r="B2428">
            <v>36986</v>
          </cell>
          <cell r="C2428">
            <v>48.9</v>
          </cell>
          <cell r="D2428">
            <v>41</v>
          </cell>
          <cell r="E2428">
            <v>55.9</v>
          </cell>
          <cell r="F2428">
            <v>28.9</v>
          </cell>
          <cell r="G2428">
            <v>48</v>
          </cell>
          <cell r="H2428">
            <v>28.9</v>
          </cell>
          <cell r="I2428">
            <v>55.9</v>
          </cell>
          <cell r="J2428">
            <v>36</v>
          </cell>
          <cell r="K2428">
            <v>57</v>
          </cell>
          <cell r="L2428">
            <v>30</v>
          </cell>
          <cell r="M2428">
            <v>57.9</v>
          </cell>
          <cell r="N2428">
            <v>30</v>
          </cell>
          <cell r="O2428">
            <v>63</v>
          </cell>
          <cell r="P2428">
            <v>32</v>
          </cell>
          <cell r="Q2428">
            <v>54</v>
          </cell>
          <cell r="R2428">
            <v>26.1</v>
          </cell>
          <cell r="S2428">
            <v>54</v>
          </cell>
          <cell r="T2428">
            <v>30</v>
          </cell>
          <cell r="U2428">
            <v>51.1</v>
          </cell>
          <cell r="V2428">
            <v>30</v>
          </cell>
          <cell r="W2428">
            <v>53.1</v>
          </cell>
          <cell r="X2428">
            <v>25</v>
          </cell>
          <cell r="Y2428">
            <v>55.9</v>
          </cell>
          <cell r="Z2428">
            <v>28</v>
          </cell>
          <cell r="AA2428">
            <v>60.1</v>
          </cell>
          <cell r="AB2428">
            <v>37.9</v>
          </cell>
          <cell r="AC2428">
            <v>63</v>
          </cell>
          <cell r="AD2428">
            <v>39</v>
          </cell>
          <cell r="AE2428">
            <v>69.099999999999994</v>
          </cell>
          <cell r="AF2428">
            <v>37.9</v>
          </cell>
          <cell r="AG2428">
            <v>61</v>
          </cell>
          <cell r="AH2428">
            <v>46</v>
          </cell>
          <cell r="AI2428">
            <v>62.1</v>
          </cell>
          <cell r="AJ2428">
            <v>48.9</v>
          </cell>
          <cell r="AK2428">
            <v>68</v>
          </cell>
          <cell r="AL2428">
            <v>48</v>
          </cell>
          <cell r="AM2428">
            <v>60.1</v>
          </cell>
          <cell r="AN2428">
            <v>48</v>
          </cell>
          <cell r="AO2428">
            <v>60.1</v>
          </cell>
          <cell r="AP2428">
            <v>53.1</v>
          </cell>
          <cell r="AQ2428">
            <v>57.9</v>
          </cell>
          <cell r="AR2428">
            <v>26.1</v>
          </cell>
          <cell r="AS2428">
            <v>64.900000000000006</v>
          </cell>
          <cell r="AT2428">
            <v>52</v>
          </cell>
          <cell r="AU2428">
            <v>51.1</v>
          </cell>
          <cell r="AV2428">
            <v>37.9</v>
          </cell>
          <cell r="AW2428">
            <v>66.900000000000006</v>
          </cell>
          <cell r="AX2428">
            <v>39.9</v>
          </cell>
          <cell r="AY2428">
            <v>71.099999999999994</v>
          </cell>
          <cell r="AZ2428">
            <v>39</v>
          </cell>
        </row>
        <row r="2429">
          <cell r="B2429">
            <v>36987</v>
          </cell>
          <cell r="C2429">
            <v>47</v>
          </cell>
          <cell r="D2429">
            <v>39</v>
          </cell>
          <cell r="E2429">
            <v>55</v>
          </cell>
          <cell r="F2429">
            <v>34</v>
          </cell>
          <cell r="G2429">
            <v>46</v>
          </cell>
          <cell r="H2429">
            <v>36</v>
          </cell>
          <cell r="I2429">
            <v>49</v>
          </cell>
          <cell r="J2429">
            <v>44</v>
          </cell>
          <cell r="K2429">
            <v>49</v>
          </cell>
          <cell r="L2429">
            <v>38</v>
          </cell>
          <cell r="M2429">
            <v>47</v>
          </cell>
          <cell r="N2429">
            <v>38</v>
          </cell>
          <cell r="O2429">
            <v>52</v>
          </cell>
          <cell r="P2429">
            <v>39</v>
          </cell>
          <cell r="Q2429">
            <v>53</v>
          </cell>
          <cell r="R2429">
            <v>39</v>
          </cell>
          <cell r="S2429">
            <v>52</v>
          </cell>
          <cell r="T2429">
            <v>33</v>
          </cell>
          <cell r="U2429">
            <v>53</v>
          </cell>
          <cell r="V2429">
            <v>27</v>
          </cell>
          <cell r="W2429">
            <v>55</v>
          </cell>
          <cell r="X2429">
            <v>25</v>
          </cell>
          <cell r="Y2429">
            <v>60</v>
          </cell>
          <cell r="Z2429">
            <v>34</v>
          </cell>
          <cell r="AA2429">
            <v>55</v>
          </cell>
          <cell r="AB2429">
            <v>36</v>
          </cell>
          <cell r="AC2429">
            <v>46.9</v>
          </cell>
          <cell r="AD2429">
            <v>37</v>
          </cell>
          <cell r="AE2429">
            <v>60</v>
          </cell>
          <cell r="AF2429">
            <v>48.9</v>
          </cell>
          <cell r="AG2429">
            <v>56</v>
          </cell>
          <cell r="AH2429">
            <v>50</v>
          </cell>
          <cell r="AI2429">
            <v>55.9</v>
          </cell>
          <cell r="AJ2429">
            <v>48.9</v>
          </cell>
          <cell r="AK2429">
            <v>64</v>
          </cell>
          <cell r="AL2429">
            <v>46.9</v>
          </cell>
          <cell r="AM2429">
            <v>63</v>
          </cell>
          <cell r="AN2429">
            <v>46</v>
          </cell>
          <cell r="AO2429">
            <v>61</v>
          </cell>
          <cell r="AP2429">
            <v>54</v>
          </cell>
          <cell r="AQ2429">
            <v>52</v>
          </cell>
          <cell r="AR2429">
            <v>36</v>
          </cell>
          <cell r="AS2429">
            <v>67</v>
          </cell>
          <cell r="AT2429">
            <v>53.1</v>
          </cell>
          <cell r="AU2429">
            <v>53</v>
          </cell>
          <cell r="AV2429">
            <v>41</v>
          </cell>
          <cell r="AW2429">
            <v>58</v>
          </cell>
          <cell r="AX2429">
            <v>43</v>
          </cell>
          <cell r="AY2429">
            <v>55.9</v>
          </cell>
          <cell r="AZ2429">
            <v>42</v>
          </cell>
        </row>
        <row r="2430">
          <cell r="B2430">
            <v>36988</v>
          </cell>
          <cell r="C2430">
            <v>50</v>
          </cell>
          <cell r="D2430">
            <v>38</v>
          </cell>
          <cell r="E2430">
            <v>56</v>
          </cell>
          <cell r="F2430">
            <v>30</v>
          </cell>
          <cell r="G2430">
            <v>49</v>
          </cell>
          <cell r="H2430">
            <v>31</v>
          </cell>
          <cell r="I2430">
            <v>51</v>
          </cell>
          <cell r="J2430">
            <v>40</v>
          </cell>
          <cell r="K2430">
            <v>51</v>
          </cell>
          <cell r="L2430">
            <v>38</v>
          </cell>
          <cell r="M2430">
            <v>51</v>
          </cell>
          <cell r="N2430">
            <v>38</v>
          </cell>
          <cell r="O2430">
            <v>48</v>
          </cell>
          <cell r="P2430">
            <v>39</v>
          </cell>
          <cell r="Q2430">
            <v>53</v>
          </cell>
          <cell r="R2430">
            <v>37</v>
          </cell>
          <cell r="S2430">
            <v>53</v>
          </cell>
          <cell r="T2430">
            <v>36</v>
          </cell>
          <cell r="U2430">
            <v>48</v>
          </cell>
          <cell r="V2430">
            <v>32</v>
          </cell>
          <cell r="W2430">
            <v>51</v>
          </cell>
          <cell r="X2430">
            <v>28</v>
          </cell>
          <cell r="Y2430">
            <v>55</v>
          </cell>
          <cell r="Z2430">
            <v>36</v>
          </cell>
          <cell r="AA2430">
            <v>59</v>
          </cell>
          <cell r="AB2430">
            <v>32</v>
          </cell>
          <cell r="AC2430">
            <v>57</v>
          </cell>
          <cell r="AD2430">
            <v>30</v>
          </cell>
          <cell r="AE2430">
            <v>57</v>
          </cell>
          <cell r="AF2430">
            <v>47</v>
          </cell>
          <cell r="AG2430">
            <v>53</v>
          </cell>
          <cell r="AH2430">
            <v>48</v>
          </cell>
          <cell r="AI2430">
            <v>54</v>
          </cell>
          <cell r="AJ2430" t="e">
            <v>#N/A</v>
          </cell>
          <cell r="AK2430">
            <v>57</v>
          </cell>
          <cell r="AL2430">
            <v>46</v>
          </cell>
          <cell r="AM2430">
            <v>60</v>
          </cell>
          <cell r="AN2430">
            <v>52</v>
          </cell>
          <cell r="AO2430">
            <v>61</v>
          </cell>
          <cell r="AP2430">
            <v>53</v>
          </cell>
          <cell r="AQ2430">
            <v>44</v>
          </cell>
          <cell r="AR2430">
            <v>34</v>
          </cell>
          <cell r="AS2430">
            <v>57</v>
          </cell>
          <cell r="AT2430">
            <v>49</v>
          </cell>
          <cell r="AU2430">
            <v>54</v>
          </cell>
          <cell r="AV2430">
            <v>42</v>
          </cell>
          <cell r="AW2430">
            <v>61</v>
          </cell>
          <cell r="AX2430">
            <v>38</v>
          </cell>
          <cell r="AY2430">
            <v>65</v>
          </cell>
          <cell r="AZ2430">
            <v>33</v>
          </cell>
        </row>
        <row r="2431">
          <cell r="B2431">
            <v>36989</v>
          </cell>
          <cell r="C2431">
            <v>51</v>
          </cell>
          <cell r="D2431">
            <v>38</v>
          </cell>
          <cell r="E2431">
            <v>55</v>
          </cell>
          <cell r="F2431">
            <v>28</v>
          </cell>
          <cell r="G2431">
            <v>50</v>
          </cell>
          <cell r="H2431">
            <v>31</v>
          </cell>
          <cell r="I2431">
            <v>53</v>
          </cell>
          <cell r="J2431">
            <v>39</v>
          </cell>
          <cell r="K2431">
            <v>51</v>
          </cell>
          <cell r="L2431">
            <v>37</v>
          </cell>
          <cell r="M2431">
            <v>50</v>
          </cell>
          <cell r="N2431">
            <v>35</v>
          </cell>
          <cell r="O2431">
            <v>49</v>
          </cell>
          <cell r="P2431">
            <v>32</v>
          </cell>
          <cell r="Q2431">
            <v>45</v>
          </cell>
          <cell r="R2431">
            <v>31</v>
          </cell>
          <cell r="S2431">
            <v>42</v>
          </cell>
          <cell r="T2431">
            <v>33</v>
          </cell>
          <cell r="U2431">
            <v>45</v>
          </cell>
          <cell r="V2431">
            <v>32</v>
          </cell>
          <cell r="W2431">
            <v>44</v>
          </cell>
          <cell r="X2431">
            <v>33</v>
          </cell>
          <cell r="Y2431">
            <v>49</v>
          </cell>
          <cell r="Z2431">
            <v>36</v>
          </cell>
          <cell r="AA2431">
            <v>54</v>
          </cell>
          <cell r="AB2431">
            <v>36</v>
          </cell>
          <cell r="AC2431">
            <v>52</v>
          </cell>
          <cell r="AD2431">
            <v>34</v>
          </cell>
          <cell r="AE2431">
            <v>59</v>
          </cell>
          <cell r="AF2431">
            <v>39</v>
          </cell>
          <cell r="AG2431">
            <v>54</v>
          </cell>
          <cell r="AH2431">
            <v>45</v>
          </cell>
          <cell r="AI2431">
            <v>63</v>
          </cell>
          <cell r="AJ2431">
            <v>47</v>
          </cell>
          <cell r="AK2431">
            <v>57</v>
          </cell>
          <cell r="AL2431">
            <v>39</v>
          </cell>
          <cell r="AM2431">
            <v>61</v>
          </cell>
          <cell r="AN2431">
            <v>48</v>
          </cell>
          <cell r="AO2431">
            <v>62</v>
          </cell>
          <cell r="AP2431">
            <v>51</v>
          </cell>
          <cell r="AQ2431">
            <v>45</v>
          </cell>
          <cell r="AR2431">
            <v>24</v>
          </cell>
          <cell r="AS2431">
            <v>61</v>
          </cell>
          <cell r="AT2431">
            <v>44</v>
          </cell>
          <cell r="AU2431">
            <v>46</v>
          </cell>
          <cell r="AV2431">
            <v>35</v>
          </cell>
          <cell r="AW2431">
            <v>57</v>
          </cell>
          <cell r="AX2431">
            <v>39</v>
          </cell>
          <cell r="AY2431">
            <v>65</v>
          </cell>
          <cell r="AZ2431">
            <v>39</v>
          </cell>
        </row>
        <row r="2432">
          <cell r="B2432">
            <v>36990</v>
          </cell>
          <cell r="C2432">
            <v>53</v>
          </cell>
          <cell r="D2432">
            <v>37</v>
          </cell>
          <cell r="E2432">
            <v>59</v>
          </cell>
          <cell r="F2432">
            <v>28</v>
          </cell>
          <cell r="G2432">
            <v>52</v>
          </cell>
          <cell r="H2432">
            <v>29</v>
          </cell>
          <cell r="I2432">
            <v>56</v>
          </cell>
          <cell r="J2432">
            <v>38</v>
          </cell>
          <cell r="K2432">
            <v>55</v>
          </cell>
          <cell r="L2432">
            <v>33</v>
          </cell>
          <cell r="M2432">
            <v>54</v>
          </cell>
          <cell r="N2432">
            <v>33</v>
          </cell>
          <cell r="O2432">
            <v>54</v>
          </cell>
          <cell r="P2432">
            <v>33</v>
          </cell>
          <cell r="Q2432">
            <v>50</v>
          </cell>
          <cell r="R2432">
            <v>29</v>
          </cell>
          <cell r="S2432">
            <v>44</v>
          </cell>
          <cell r="T2432">
            <v>27</v>
          </cell>
          <cell r="U2432">
            <v>47</v>
          </cell>
          <cell r="V2432">
            <v>27</v>
          </cell>
          <cell r="W2432">
            <v>45</v>
          </cell>
          <cell r="X2432">
            <v>30</v>
          </cell>
          <cell r="Y2432">
            <v>46</v>
          </cell>
          <cell r="Z2432">
            <v>31</v>
          </cell>
          <cell r="AA2432">
            <v>48</v>
          </cell>
          <cell r="AB2432">
            <v>29</v>
          </cell>
          <cell r="AC2432">
            <v>51</v>
          </cell>
          <cell r="AD2432">
            <v>29</v>
          </cell>
          <cell r="AE2432">
            <v>64</v>
          </cell>
          <cell r="AF2432">
            <v>38</v>
          </cell>
          <cell r="AG2432">
            <v>58</v>
          </cell>
          <cell r="AH2432">
            <v>44</v>
          </cell>
          <cell r="AI2432">
            <v>66</v>
          </cell>
          <cell r="AJ2432">
            <v>46</v>
          </cell>
          <cell r="AK2432">
            <v>61</v>
          </cell>
          <cell r="AL2432">
            <v>40</v>
          </cell>
          <cell r="AM2432">
            <v>62</v>
          </cell>
          <cell r="AN2432">
            <v>47</v>
          </cell>
          <cell r="AO2432">
            <v>63</v>
          </cell>
          <cell r="AP2432">
            <v>51</v>
          </cell>
          <cell r="AQ2432">
            <v>47</v>
          </cell>
          <cell r="AR2432">
            <v>24</v>
          </cell>
          <cell r="AS2432">
            <v>61</v>
          </cell>
          <cell r="AT2432">
            <v>42</v>
          </cell>
          <cell r="AU2432">
            <v>49</v>
          </cell>
          <cell r="AV2432">
            <v>32</v>
          </cell>
          <cell r="AW2432">
            <v>56</v>
          </cell>
          <cell r="AX2432">
            <v>34</v>
          </cell>
          <cell r="AY2432">
            <v>59</v>
          </cell>
          <cell r="AZ2432">
            <v>34</v>
          </cell>
        </row>
        <row r="2433">
          <cell r="B2433">
            <v>36991</v>
          </cell>
          <cell r="C2433">
            <v>56</v>
          </cell>
          <cell r="D2433">
            <v>39</v>
          </cell>
          <cell r="E2433">
            <v>62</v>
          </cell>
          <cell r="F2433">
            <v>32</v>
          </cell>
          <cell r="G2433">
            <v>52</v>
          </cell>
          <cell r="H2433">
            <v>32</v>
          </cell>
          <cell r="I2433">
            <v>60</v>
          </cell>
          <cell r="J2433">
            <v>39</v>
          </cell>
          <cell r="K2433">
            <v>59</v>
          </cell>
          <cell r="L2433">
            <v>35</v>
          </cell>
          <cell r="M2433">
            <v>58</v>
          </cell>
          <cell r="N2433">
            <v>35</v>
          </cell>
          <cell r="O2433">
            <v>60</v>
          </cell>
          <cell r="P2433">
            <v>34</v>
          </cell>
          <cell r="Q2433">
            <v>56</v>
          </cell>
          <cell r="R2433">
            <v>30</v>
          </cell>
          <cell r="S2433">
            <v>50</v>
          </cell>
          <cell r="T2433">
            <v>26</v>
          </cell>
          <cell r="U2433">
            <v>52</v>
          </cell>
          <cell r="V2433">
            <v>30</v>
          </cell>
          <cell r="W2433">
            <v>50</v>
          </cell>
          <cell r="X2433">
            <v>31</v>
          </cell>
          <cell r="Y2433">
            <v>52</v>
          </cell>
          <cell r="Z2433">
            <v>32</v>
          </cell>
          <cell r="AA2433">
            <v>52</v>
          </cell>
          <cell r="AB2433">
            <v>29</v>
          </cell>
          <cell r="AC2433">
            <v>51</v>
          </cell>
          <cell r="AD2433">
            <v>29</v>
          </cell>
          <cell r="AE2433">
            <v>69</v>
          </cell>
          <cell r="AF2433">
            <v>39</v>
          </cell>
          <cell r="AG2433">
            <v>61</v>
          </cell>
          <cell r="AH2433">
            <v>43</v>
          </cell>
          <cell r="AI2433">
            <v>68</v>
          </cell>
          <cell r="AJ2433">
            <v>46</v>
          </cell>
          <cell r="AK2433">
            <v>67</v>
          </cell>
          <cell r="AL2433">
            <v>40</v>
          </cell>
          <cell r="AM2433">
            <v>65</v>
          </cell>
          <cell r="AN2433">
            <v>48</v>
          </cell>
          <cell r="AO2433">
            <v>64</v>
          </cell>
          <cell r="AP2433">
            <v>51</v>
          </cell>
          <cell r="AQ2433">
            <v>56</v>
          </cell>
          <cell r="AR2433">
            <v>25</v>
          </cell>
          <cell r="AS2433">
            <v>62</v>
          </cell>
          <cell r="AT2433">
            <v>43</v>
          </cell>
          <cell r="AU2433">
            <v>52</v>
          </cell>
          <cell r="AV2433">
            <v>33</v>
          </cell>
          <cell r="AW2433">
            <v>58</v>
          </cell>
          <cell r="AX2433">
            <v>36</v>
          </cell>
          <cell r="AY2433">
            <v>59</v>
          </cell>
          <cell r="AZ2433">
            <v>35</v>
          </cell>
        </row>
        <row r="2434">
          <cell r="B2434">
            <v>36992</v>
          </cell>
          <cell r="C2434">
            <v>58</v>
          </cell>
          <cell r="D2434">
            <v>42</v>
          </cell>
          <cell r="E2434">
            <v>67</v>
          </cell>
          <cell r="F2434">
            <v>34</v>
          </cell>
          <cell r="G2434">
            <v>59</v>
          </cell>
          <cell r="H2434">
            <v>34</v>
          </cell>
          <cell r="I2434">
            <v>62</v>
          </cell>
          <cell r="J2434">
            <v>41</v>
          </cell>
          <cell r="K2434">
            <v>62</v>
          </cell>
          <cell r="L2434">
            <v>39</v>
          </cell>
          <cell r="M2434">
            <v>61</v>
          </cell>
          <cell r="N2434">
            <v>39</v>
          </cell>
          <cell r="O2434">
            <v>65</v>
          </cell>
          <cell r="P2434">
            <v>37</v>
          </cell>
          <cell r="Q2434">
            <v>60</v>
          </cell>
          <cell r="R2434">
            <v>33</v>
          </cell>
          <cell r="S2434">
            <v>55</v>
          </cell>
          <cell r="T2434">
            <v>30</v>
          </cell>
          <cell r="U2434">
            <v>57</v>
          </cell>
          <cell r="V2434">
            <v>31</v>
          </cell>
          <cell r="W2434">
            <v>55</v>
          </cell>
          <cell r="X2434">
            <v>32</v>
          </cell>
          <cell r="Y2434">
            <v>53</v>
          </cell>
          <cell r="Z2434">
            <v>33</v>
          </cell>
          <cell r="AA2434">
            <v>51</v>
          </cell>
          <cell r="AB2434">
            <v>29</v>
          </cell>
          <cell r="AC2434">
            <v>50</v>
          </cell>
          <cell r="AD2434">
            <v>29</v>
          </cell>
          <cell r="AE2434">
            <v>70</v>
          </cell>
          <cell r="AF2434">
            <v>43</v>
          </cell>
          <cell r="AG2434">
            <v>66</v>
          </cell>
          <cell r="AH2434">
            <v>46</v>
          </cell>
          <cell r="AI2434">
            <v>73</v>
          </cell>
          <cell r="AJ2434">
            <v>49</v>
          </cell>
          <cell r="AK2434">
            <v>72</v>
          </cell>
          <cell r="AL2434">
            <v>45</v>
          </cell>
          <cell r="AM2434">
            <v>70</v>
          </cell>
          <cell r="AN2434">
            <v>51</v>
          </cell>
          <cell r="AO2434">
            <v>68</v>
          </cell>
          <cell r="AP2434">
            <v>52</v>
          </cell>
          <cell r="AQ2434">
            <v>60</v>
          </cell>
          <cell r="AR2434">
            <v>29</v>
          </cell>
          <cell r="AS2434">
            <v>68</v>
          </cell>
          <cell r="AT2434">
            <v>45</v>
          </cell>
          <cell r="AU2434">
            <v>58</v>
          </cell>
          <cell r="AV2434">
            <v>33</v>
          </cell>
          <cell r="AW2434">
            <v>58</v>
          </cell>
          <cell r="AX2434">
            <v>35</v>
          </cell>
          <cell r="AY2434">
            <v>58</v>
          </cell>
          <cell r="AZ2434">
            <v>34</v>
          </cell>
        </row>
        <row r="2435">
          <cell r="B2435">
            <v>36993</v>
          </cell>
          <cell r="C2435">
            <v>58</v>
          </cell>
          <cell r="D2435">
            <v>43</v>
          </cell>
          <cell r="E2435">
            <v>63</v>
          </cell>
          <cell r="F2435">
            <v>35</v>
          </cell>
          <cell r="G2435">
            <v>56</v>
          </cell>
          <cell r="H2435">
            <v>36</v>
          </cell>
          <cell r="I2435">
            <v>59</v>
          </cell>
          <cell r="J2435">
            <v>43</v>
          </cell>
          <cell r="K2435">
            <v>61</v>
          </cell>
          <cell r="L2435">
            <v>42</v>
          </cell>
          <cell r="M2435">
            <v>62</v>
          </cell>
          <cell r="N2435">
            <v>42</v>
          </cell>
          <cell r="O2435">
            <v>66</v>
          </cell>
          <cell r="P2435">
            <v>40</v>
          </cell>
          <cell r="Q2435">
            <v>65</v>
          </cell>
          <cell r="R2435">
            <v>37</v>
          </cell>
          <cell r="S2435">
            <v>60</v>
          </cell>
          <cell r="T2435">
            <v>33</v>
          </cell>
          <cell r="U2435">
            <v>56</v>
          </cell>
          <cell r="V2435">
            <v>31</v>
          </cell>
          <cell r="W2435">
            <v>60</v>
          </cell>
          <cell r="X2435">
            <v>33</v>
          </cell>
          <cell r="Y2435">
            <v>58</v>
          </cell>
          <cell r="Z2435">
            <v>35</v>
          </cell>
          <cell r="AA2435">
            <v>56</v>
          </cell>
          <cell r="AB2435">
            <v>29</v>
          </cell>
          <cell r="AC2435">
            <v>52</v>
          </cell>
          <cell r="AD2435">
            <v>29</v>
          </cell>
          <cell r="AE2435">
            <v>75</v>
          </cell>
          <cell r="AF2435">
            <v>46</v>
          </cell>
          <cell r="AG2435">
            <v>69</v>
          </cell>
          <cell r="AH2435">
            <v>48</v>
          </cell>
          <cell r="AI2435">
            <v>75</v>
          </cell>
          <cell r="AJ2435">
            <v>51</v>
          </cell>
          <cell r="AK2435">
            <v>77</v>
          </cell>
          <cell r="AL2435">
            <v>47</v>
          </cell>
          <cell r="AM2435">
            <v>72</v>
          </cell>
          <cell r="AN2435">
            <v>53</v>
          </cell>
          <cell r="AO2435">
            <v>71</v>
          </cell>
          <cell r="AP2435">
            <v>54</v>
          </cell>
          <cell r="AQ2435">
            <v>66</v>
          </cell>
          <cell r="AR2435">
            <v>33</v>
          </cell>
          <cell r="AS2435">
            <v>75</v>
          </cell>
          <cell r="AT2435">
            <v>49</v>
          </cell>
          <cell r="AU2435">
            <v>62</v>
          </cell>
          <cell r="AV2435">
            <v>36</v>
          </cell>
          <cell r="AW2435">
            <v>63</v>
          </cell>
          <cell r="AX2435">
            <v>35</v>
          </cell>
          <cell r="AY2435">
            <v>60</v>
          </cell>
          <cell r="AZ2435">
            <v>34</v>
          </cell>
        </row>
        <row r="2436">
          <cell r="B2436">
            <v>36994</v>
          </cell>
          <cell r="C2436">
            <v>60</v>
          </cell>
          <cell r="D2436">
            <v>42</v>
          </cell>
          <cell r="E2436">
            <v>65</v>
          </cell>
          <cell r="F2436">
            <v>34</v>
          </cell>
          <cell r="G2436">
            <v>58</v>
          </cell>
          <cell r="H2436">
            <v>35</v>
          </cell>
          <cell r="I2436">
            <v>64</v>
          </cell>
          <cell r="J2436">
            <v>44</v>
          </cell>
          <cell r="K2436">
            <v>64</v>
          </cell>
          <cell r="L2436">
            <v>40</v>
          </cell>
          <cell r="M2436">
            <v>63</v>
          </cell>
          <cell r="N2436">
            <v>41</v>
          </cell>
          <cell r="O2436">
            <v>70</v>
          </cell>
          <cell r="P2436">
            <v>39</v>
          </cell>
          <cell r="Q2436">
            <v>68</v>
          </cell>
          <cell r="R2436">
            <v>37</v>
          </cell>
          <cell r="S2436">
            <v>63</v>
          </cell>
          <cell r="T2436">
            <v>34</v>
          </cell>
          <cell r="U2436">
            <v>61</v>
          </cell>
          <cell r="V2436">
            <v>34</v>
          </cell>
          <cell r="W2436">
            <v>60</v>
          </cell>
          <cell r="X2436">
            <v>37</v>
          </cell>
          <cell r="Y2436">
            <v>60</v>
          </cell>
          <cell r="Z2436">
            <v>35</v>
          </cell>
          <cell r="AA2436">
            <v>61</v>
          </cell>
          <cell r="AB2436">
            <v>32</v>
          </cell>
          <cell r="AC2436">
            <v>58</v>
          </cell>
          <cell r="AD2436">
            <v>33</v>
          </cell>
          <cell r="AE2436">
            <v>76</v>
          </cell>
          <cell r="AF2436">
            <v>48</v>
          </cell>
          <cell r="AG2436">
            <v>68</v>
          </cell>
          <cell r="AH2436">
            <v>50</v>
          </cell>
          <cell r="AI2436">
            <v>77</v>
          </cell>
          <cell r="AJ2436">
            <v>53</v>
          </cell>
          <cell r="AK2436">
            <v>79</v>
          </cell>
          <cell r="AL2436">
            <v>50</v>
          </cell>
          <cell r="AM2436">
            <v>70</v>
          </cell>
          <cell r="AN2436">
            <v>54</v>
          </cell>
          <cell r="AO2436">
            <v>74</v>
          </cell>
          <cell r="AP2436">
            <v>56</v>
          </cell>
          <cell r="AQ2436">
            <v>69</v>
          </cell>
          <cell r="AR2436">
            <v>33</v>
          </cell>
          <cell r="AS2436">
            <v>79</v>
          </cell>
          <cell r="AT2436">
            <v>53</v>
          </cell>
          <cell r="AU2436">
            <v>65</v>
          </cell>
          <cell r="AV2436">
            <v>40</v>
          </cell>
          <cell r="AW2436">
            <v>66</v>
          </cell>
          <cell r="AX2436">
            <v>39</v>
          </cell>
          <cell r="AY2436">
            <v>66</v>
          </cell>
          <cell r="AZ2436">
            <v>36</v>
          </cell>
        </row>
        <row r="2437">
          <cell r="B2437">
            <v>36995</v>
          </cell>
        </row>
        <row r="2438">
          <cell r="B2438">
            <v>36996</v>
          </cell>
        </row>
        <row r="2439">
          <cell r="B2439">
            <v>36997</v>
          </cell>
        </row>
        <row r="2440">
          <cell r="B2440">
            <v>36998</v>
          </cell>
        </row>
        <row r="2441">
          <cell r="B2441">
            <v>36999</v>
          </cell>
        </row>
        <row r="2442">
          <cell r="B2442">
            <v>37000</v>
          </cell>
        </row>
        <row r="2443">
          <cell r="B2443">
            <v>37001</v>
          </cell>
        </row>
        <row r="2444">
          <cell r="B2444">
            <v>37002</v>
          </cell>
        </row>
        <row r="2445">
          <cell r="B2445">
            <v>37003</v>
          </cell>
        </row>
        <row r="2446">
          <cell r="B2446">
            <v>37004</v>
          </cell>
        </row>
        <row r="2447">
          <cell r="B2447">
            <v>37005</v>
          </cell>
        </row>
        <row r="2448">
          <cell r="B2448">
            <v>37006</v>
          </cell>
        </row>
        <row r="2449">
          <cell r="B2449">
            <v>37007</v>
          </cell>
        </row>
        <row r="2450">
          <cell r="B2450">
            <v>37008</v>
          </cell>
        </row>
        <row r="2451">
          <cell r="B2451">
            <v>37009</v>
          </cell>
        </row>
        <row r="2452">
          <cell r="B2452">
            <v>37010</v>
          </cell>
        </row>
        <row r="2453">
          <cell r="B2453">
            <v>37011</v>
          </cell>
        </row>
        <row r="2454">
          <cell r="B2454">
            <v>37012</v>
          </cell>
        </row>
        <row r="2455">
          <cell r="B2455">
            <v>37013</v>
          </cell>
        </row>
        <row r="2456">
          <cell r="B2456">
            <v>37014</v>
          </cell>
        </row>
        <row r="2457">
          <cell r="B2457">
            <v>37015</v>
          </cell>
        </row>
        <row r="2458">
          <cell r="B2458">
            <v>37016</v>
          </cell>
        </row>
        <row r="2459">
          <cell r="B2459">
            <v>37017</v>
          </cell>
        </row>
        <row r="2460">
          <cell r="B2460">
            <v>37018</v>
          </cell>
        </row>
        <row r="2461">
          <cell r="B2461">
            <v>37019</v>
          </cell>
        </row>
        <row r="2462">
          <cell r="B2462">
            <v>37020</v>
          </cell>
        </row>
        <row r="2463">
          <cell r="B2463">
            <v>37021</v>
          </cell>
        </row>
        <row r="2464">
          <cell r="B2464">
            <v>37022</v>
          </cell>
        </row>
        <row r="2465">
          <cell r="B2465">
            <v>37023</v>
          </cell>
        </row>
        <row r="2466">
          <cell r="B2466">
            <v>37024</v>
          </cell>
        </row>
        <row r="2467">
          <cell r="B2467">
            <v>37025</v>
          </cell>
        </row>
        <row r="2468">
          <cell r="B2468">
            <v>37026</v>
          </cell>
        </row>
        <row r="2469">
          <cell r="B2469">
            <v>37027</v>
          </cell>
        </row>
        <row r="2470">
          <cell r="B2470">
            <v>37028</v>
          </cell>
        </row>
        <row r="2471">
          <cell r="B2471">
            <v>37029</v>
          </cell>
        </row>
        <row r="2472">
          <cell r="B2472">
            <v>37030</v>
          </cell>
        </row>
        <row r="2473">
          <cell r="B2473">
            <v>37031</v>
          </cell>
        </row>
        <row r="2474">
          <cell r="B2474">
            <v>37032</v>
          </cell>
        </row>
        <row r="2475">
          <cell r="B2475">
            <v>37033</v>
          </cell>
        </row>
        <row r="2476">
          <cell r="B2476">
            <v>37034</v>
          </cell>
        </row>
        <row r="2477">
          <cell r="B2477">
            <v>37035</v>
          </cell>
        </row>
        <row r="2478">
          <cell r="B2478">
            <v>37036</v>
          </cell>
        </row>
        <row r="2479">
          <cell r="B2479">
            <v>37037</v>
          </cell>
        </row>
        <row r="2480">
          <cell r="B2480">
            <v>37038</v>
          </cell>
        </row>
        <row r="2481">
          <cell r="B2481">
            <v>37039</v>
          </cell>
        </row>
        <row r="2482">
          <cell r="B2482">
            <v>37040</v>
          </cell>
        </row>
        <row r="2483">
          <cell r="B2483">
            <v>37041</v>
          </cell>
        </row>
        <row r="2484">
          <cell r="B2484">
            <v>37042</v>
          </cell>
        </row>
        <row r="2485">
          <cell r="B2485">
            <v>37043</v>
          </cell>
        </row>
        <row r="2486">
          <cell r="B2486">
            <v>37044</v>
          </cell>
        </row>
        <row r="2487">
          <cell r="B2487">
            <v>37045</v>
          </cell>
        </row>
        <row r="2488">
          <cell r="B2488">
            <v>37046</v>
          </cell>
        </row>
        <row r="2489">
          <cell r="B2489">
            <v>37047</v>
          </cell>
        </row>
        <row r="2490">
          <cell r="B2490">
            <v>37048</v>
          </cell>
        </row>
        <row r="2491">
          <cell r="B2491">
            <v>37049</v>
          </cell>
        </row>
        <row r="2492">
          <cell r="B2492">
            <v>37050</v>
          </cell>
        </row>
        <row r="2493">
          <cell r="B2493">
            <v>37051</v>
          </cell>
        </row>
        <row r="2494">
          <cell r="B2494">
            <v>37052</v>
          </cell>
        </row>
        <row r="2495">
          <cell r="B2495">
            <v>37053</v>
          </cell>
        </row>
        <row r="2496">
          <cell r="B2496">
            <v>37054</v>
          </cell>
        </row>
        <row r="2497">
          <cell r="B2497">
            <v>37055</v>
          </cell>
        </row>
        <row r="2498">
          <cell r="B2498">
            <v>37056</v>
          </cell>
        </row>
        <row r="2499">
          <cell r="B2499">
            <v>37057</v>
          </cell>
        </row>
        <row r="2500">
          <cell r="B2500">
            <v>37058</v>
          </cell>
        </row>
        <row r="2501">
          <cell r="B2501">
            <v>37059</v>
          </cell>
        </row>
        <row r="2502">
          <cell r="B2502">
            <v>37060</v>
          </cell>
        </row>
        <row r="2503">
          <cell r="B2503">
            <v>37061</v>
          </cell>
        </row>
        <row r="2504">
          <cell r="B2504">
            <v>37062</v>
          </cell>
        </row>
        <row r="2505">
          <cell r="B2505">
            <v>37063</v>
          </cell>
        </row>
        <row r="2506">
          <cell r="B2506">
            <v>37064</v>
          </cell>
        </row>
        <row r="2507">
          <cell r="B2507">
            <v>37065</v>
          </cell>
        </row>
        <row r="2508">
          <cell r="B2508">
            <v>37066</v>
          </cell>
        </row>
        <row r="2509">
          <cell r="B2509">
            <v>37067</v>
          </cell>
        </row>
        <row r="2510">
          <cell r="B2510">
            <v>37068</v>
          </cell>
        </row>
        <row r="2511">
          <cell r="B2511">
            <v>37069</v>
          </cell>
        </row>
        <row r="2512">
          <cell r="B2512">
            <v>37070</v>
          </cell>
        </row>
        <row r="2513">
          <cell r="B2513">
            <v>37071</v>
          </cell>
        </row>
        <row r="2514">
          <cell r="B2514">
            <v>37072</v>
          </cell>
        </row>
        <row r="2515">
          <cell r="B2515">
            <v>37073</v>
          </cell>
        </row>
        <row r="2516">
          <cell r="B2516">
            <v>37074</v>
          </cell>
        </row>
        <row r="2517">
          <cell r="B2517">
            <v>37075</v>
          </cell>
        </row>
        <row r="2518">
          <cell r="B2518">
            <v>37076</v>
          </cell>
        </row>
        <row r="2519">
          <cell r="B2519">
            <v>37077</v>
          </cell>
        </row>
        <row r="2520">
          <cell r="B2520">
            <v>37078</v>
          </cell>
        </row>
        <row r="2521">
          <cell r="B2521">
            <v>37079</v>
          </cell>
        </row>
        <row r="2522">
          <cell r="B2522">
            <v>37080</v>
          </cell>
        </row>
        <row r="2523">
          <cell r="B2523">
            <v>37081</v>
          </cell>
        </row>
        <row r="2524">
          <cell r="B2524">
            <v>37082</v>
          </cell>
        </row>
        <row r="2525">
          <cell r="B2525">
            <v>37083</v>
          </cell>
        </row>
        <row r="2526">
          <cell r="B2526">
            <v>37084</v>
          </cell>
        </row>
        <row r="2527">
          <cell r="B2527">
            <v>37085</v>
          </cell>
        </row>
        <row r="2528">
          <cell r="B2528">
            <v>37086</v>
          </cell>
        </row>
        <row r="2529">
          <cell r="B2529">
            <v>37087</v>
          </cell>
        </row>
        <row r="2530">
          <cell r="B2530">
            <v>37088</v>
          </cell>
        </row>
        <row r="2531">
          <cell r="B2531">
            <v>37089</v>
          </cell>
        </row>
        <row r="2532">
          <cell r="B2532">
            <v>37090</v>
          </cell>
        </row>
        <row r="2533">
          <cell r="B2533">
            <v>37091</v>
          </cell>
        </row>
        <row r="2534">
          <cell r="B2534">
            <v>37092</v>
          </cell>
        </row>
        <row r="2535">
          <cell r="B2535">
            <v>37093</v>
          </cell>
        </row>
        <row r="2536">
          <cell r="B2536">
            <v>37094</v>
          </cell>
        </row>
        <row r="2537">
          <cell r="B2537">
            <v>37095</v>
          </cell>
        </row>
        <row r="2538">
          <cell r="B2538">
            <v>37096</v>
          </cell>
        </row>
        <row r="2539">
          <cell r="B2539">
            <v>37097</v>
          </cell>
        </row>
        <row r="2540">
          <cell r="B2540">
            <v>37098</v>
          </cell>
        </row>
        <row r="2541">
          <cell r="B2541">
            <v>37099</v>
          </cell>
        </row>
        <row r="2542">
          <cell r="B2542">
            <v>37100</v>
          </cell>
        </row>
        <row r="2543">
          <cell r="B2543">
            <v>37101</v>
          </cell>
        </row>
        <row r="2544">
          <cell r="B2544">
            <v>37102</v>
          </cell>
        </row>
        <row r="2545">
          <cell r="B2545">
            <v>37103</v>
          </cell>
        </row>
        <row r="2546">
          <cell r="B2546">
            <v>37104</v>
          </cell>
        </row>
        <row r="2547">
          <cell r="B2547">
            <v>37105</v>
          </cell>
        </row>
        <row r="2548">
          <cell r="B2548">
            <v>37106</v>
          </cell>
        </row>
        <row r="2549">
          <cell r="B2549">
            <v>37107</v>
          </cell>
        </row>
        <row r="2550">
          <cell r="B2550">
            <v>37108</v>
          </cell>
        </row>
        <row r="2551">
          <cell r="B2551">
            <v>37109</v>
          </cell>
        </row>
        <row r="2552">
          <cell r="B2552">
            <v>37110</v>
          </cell>
        </row>
        <row r="2553">
          <cell r="B2553">
            <v>37111</v>
          </cell>
        </row>
        <row r="2554">
          <cell r="B2554">
            <v>37112</v>
          </cell>
        </row>
        <row r="2555">
          <cell r="B2555">
            <v>37113</v>
          </cell>
        </row>
        <row r="2556">
          <cell r="B2556">
            <v>37114</v>
          </cell>
        </row>
        <row r="2557">
          <cell r="B2557">
            <v>37115</v>
          </cell>
        </row>
        <row r="2558">
          <cell r="B2558">
            <v>37116</v>
          </cell>
        </row>
        <row r="2559">
          <cell r="B2559">
            <v>37117</v>
          </cell>
        </row>
        <row r="2560">
          <cell r="B2560">
            <v>37118</v>
          </cell>
        </row>
        <row r="2561">
          <cell r="B2561">
            <v>37119</v>
          </cell>
        </row>
        <row r="2562">
          <cell r="B2562">
            <v>37120</v>
          </cell>
        </row>
        <row r="2563">
          <cell r="B2563">
            <v>37121</v>
          </cell>
        </row>
        <row r="2564">
          <cell r="B2564">
            <v>37122</v>
          </cell>
        </row>
        <row r="2565">
          <cell r="B2565">
            <v>37123</v>
          </cell>
        </row>
        <row r="2566">
          <cell r="B2566">
            <v>37124</v>
          </cell>
        </row>
        <row r="2567">
          <cell r="B2567">
            <v>37125</v>
          </cell>
        </row>
        <row r="2568">
          <cell r="B2568">
            <v>37126</v>
          </cell>
        </row>
        <row r="2569">
          <cell r="B2569">
            <v>37127</v>
          </cell>
        </row>
        <row r="2570">
          <cell r="B2570">
            <v>37128</v>
          </cell>
        </row>
        <row r="2571">
          <cell r="B2571">
            <v>37129</v>
          </cell>
        </row>
        <row r="2572">
          <cell r="B2572">
            <v>37130</v>
          </cell>
        </row>
        <row r="2573">
          <cell r="B2573">
            <v>37131</v>
          </cell>
        </row>
        <row r="2574">
          <cell r="B2574">
            <v>37132</v>
          </cell>
        </row>
        <row r="2575">
          <cell r="B2575">
            <v>37133</v>
          </cell>
        </row>
        <row r="2576">
          <cell r="B2576">
            <v>37134</v>
          </cell>
        </row>
        <row r="2577">
          <cell r="B2577">
            <v>37135</v>
          </cell>
        </row>
        <row r="2578">
          <cell r="B2578">
            <v>37136</v>
          </cell>
        </row>
        <row r="2579">
          <cell r="B2579">
            <v>37137</v>
          </cell>
        </row>
        <row r="2580">
          <cell r="B2580">
            <v>37138</v>
          </cell>
        </row>
        <row r="2581">
          <cell r="B2581">
            <v>37139</v>
          </cell>
        </row>
        <row r="2582">
          <cell r="B2582">
            <v>37140</v>
          </cell>
        </row>
        <row r="2583">
          <cell r="B2583">
            <v>37141</v>
          </cell>
        </row>
        <row r="2584">
          <cell r="B2584">
            <v>37142</v>
          </cell>
        </row>
        <row r="2585">
          <cell r="B2585">
            <v>37143</v>
          </cell>
        </row>
        <row r="2586">
          <cell r="B2586">
            <v>37144</v>
          </cell>
        </row>
        <row r="2587">
          <cell r="B2587">
            <v>37145</v>
          </cell>
        </row>
        <row r="2588">
          <cell r="B2588">
            <v>37146</v>
          </cell>
        </row>
        <row r="2589">
          <cell r="B2589">
            <v>37147</v>
          </cell>
        </row>
        <row r="2590">
          <cell r="B2590">
            <v>37148</v>
          </cell>
        </row>
        <row r="2591">
          <cell r="B2591">
            <v>37149</v>
          </cell>
        </row>
        <row r="2592">
          <cell r="B2592">
            <v>37150</v>
          </cell>
        </row>
        <row r="2593">
          <cell r="B2593">
            <v>37151</v>
          </cell>
        </row>
        <row r="2594">
          <cell r="B2594">
            <v>37152</v>
          </cell>
        </row>
        <row r="2595">
          <cell r="B2595">
            <v>37153</v>
          </cell>
        </row>
        <row r="2596">
          <cell r="B2596">
            <v>37154</v>
          </cell>
        </row>
        <row r="2597">
          <cell r="B2597">
            <v>37155</v>
          </cell>
        </row>
        <row r="2598">
          <cell r="B2598">
            <v>37156</v>
          </cell>
        </row>
        <row r="2599">
          <cell r="B2599">
            <v>37157</v>
          </cell>
        </row>
        <row r="2600">
          <cell r="B2600">
            <v>37158</v>
          </cell>
        </row>
        <row r="2601">
          <cell r="B2601">
            <v>37159</v>
          </cell>
        </row>
        <row r="2602">
          <cell r="B2602">
            <v>37160</v>
          </cell>
        </row>
        <row r="2603">
          <cell r="B2603">
            <v>37161</v>
          </cell>
        </row>
        <row r="2604">
          <cell r="B2604">
            <v>37162</v>
          </cell>
        </row>
        <row r="2605">
          <cell r="B2605">
            <v>37163</v>
          </cell>
        </row>
        <row r="2606">
          <cell r="B2606">
            <v>37164</v>
          </cell>
        </row>
        <row r="2607">
          <cell r="B2607">
            <v>37165</v>
          </cell>
        </row>
        <row r="2608">
          <cell r="B2608">
            <v>37166</v>
          </cell>
        </row>
        <row r="2609">
          <cell r="B2609">
            <v>37167</v>
          </cell>
        </row>
        <row r="2610">
          <cell r="B2610">
            <v>37168</v>
          </cell>
        </row>
        <row r="2611">
          <cell r="B2611">
            <v>37169</v>
          </cell>
        </row>
        <row r="2612">
          <cell r="B2612">
            <v>37170</v>
          </cell>
        </row>
        <row r="2613">
          <cell r="B2613">
            <v>37171</v>
          </cell>
        </row>
        <row r="2614">
          <cell r="B2614">
            <v>37172</v>
          </cell>
        </row>
        <row r="2615">
          <cell r="B2615">
            <v>37173</v>
          </cell>
        </row>
        <row r="2616">
          <cell r="B2616">
            <v>37174</v>
          </cell>
        </row>
        <row r="2617">
          <cell r="B2617">
            <v>37175</v>
          </cell>
        </row>
        <row r="2618">
          <cell r="B2618">
            <v>37176</v>
          </cell>
        </row>
        <row r="2619">
          <cell r="B2619">
            <v>37177</v>
          </cell>
        </row>
        <row r="2620">
          <cell r="B2620">
            <v>37178</v>
          </cell>
        </row>
        <row r="2621">
          <cell r="B2621">
            <v>37179</v>
          </cell>
        </row>
        <row r="2622">
          <cell r="B2622">
            <v>37180</v>
          </cell>
        </row>
        <row r="2623">
          <cell r="B2623">
            <v>37181</v>
          </cell>
        </row>
        <row r="2624">
          <cell r="B2624">
            <v>37182</v>
          </cell>
        </row>
        <row r="2625">
          <cell r="B2625">
            <v>37183</v>
          </cell>
        </row>
        <row r="2626">
          <cell r="B2626">
            <v>37184</v>
          </cell>
        </row>
        <row r="2627">
          <cell r="B2627">
            <v>37185</v>
          </cell>
        </row>
        <row r="2628">
          <cell r="B2628">
            <v>37186</v>
          </cell>
        </row>
        <row r="2629">
          <cell r="B2629">
            <v>37187</v>
          </cell>
        </row>
        <row r="2630">
          <cell r="B2630">
            <v>37188</v>
          </cell>
        </row>
        <row r="2631">
          <cell r="B2631">
            <v>37189</v>
          </cell>
        </row>
        <row r="2632">
          <cell r="B2632">
            <v>37190</v>
          </cell>
        </row>
        <row r="2633">
          <cell r="B2633">
            <v>37191</v>
          </cell>
        </row>
        <row r="2634">
          <cell r="B2634">
            <v>37192</v>
          </cell>
        </row>
        <row r="2635">
          <cell r="B2635">
            <v>37193</v>
          </cell>
        </row>
        <row r="2636">
          <cell r="B2636">
            <v>37194</v>
          </cell>
        </row>
        <row r="2637">
          <cell r="B2637">
            <v>37195</v>
          </cell>
        </row>
        <row r="2638">
          <cell r="B2638">
            <v>37196</v>
          </cell>
        </row>
        <row r="2639">
          <cell r="B2639">
            <v>37197</v>
          </cell>
        </row>
        <row r="2640">
          <cell r="B2640">
            <v>37198</v>
          </cell>
        </row>
        <row r="2641">
          <cell r="B2641">
            <v>37199</v>
          </cell>
        </row>
        <row r="2642">
          <cell r="B2642">
            <v>37200</v>
          </cell>
        </row>
        <row r="2643">
          <cell r="B2643">
            <v>37201</v>
          </cell>
        </row>
        <row r="2644">
          <cell r="B2644">
            <v>37202</v>
          </cell>
        </row>
        <row r="2645">
          <cell r="B2645">
            <v>37203</v>
          </cell>
        </row>
        <row r="2646">
          <cell r="B2646">
            <v>37204</v>
          </cell>
        </row>
        <row r="2647">
          <cell r="B2647">
            <v>37205</v>
          </cell>
        </row>
        <row r="2648">
          <cell r="B2648">
            <v>37206</v>
          </cell>
        </row>
        <row r="2649">
          <cell r="B2649">
            <v>37207</v>
          </cell>
        </row>
        <row r="2650">
          <cell r="B2650">
            <v>37208</v>
          </cell>
        </row>
        <row r="2651">
          <cell r="B2651">
            <v>37209</v>
          </cell>
        </row>
        <row r="2652">
          <cell r="B2652">
            <v>37210</v>
          </cell>
        </row>
        <row r="2653">
          <cell r="B2653">
            <v>37211</v>
          </cell>
        </row>
        <row r="2654">
          <cell r="B2654">
            <v>37212</v>
          </cell>
        </row>
        <row r="2655">
          <cell r="B2655">
            <v>37213</v>
          </cell>
        </row>
        <row r="2656">
          <cell r="B2656">
            <v>37214</v>
          </cell>
        </row>
        <row r="2657">
          <cell r="B2657">
            <v>37215</v>
          </cell>
        </row>
        <row r="2658">
          <cell r="B2658">
            <v>37216</v>
          </cell>
        </row>
        <row r="2659">
          <cell r="B2659">
            <v>37217</v>
          </cell>
        </row>
        <row r="2660">
          <cell r="B2660">
            <v>37218</v>
          </cell>
        </row>
        <row r="2661">
          <cell r="B2661">
            <v>37219</v>
          </cell>
        </row>
        <row r="2662">
          <cell r="B2662">
            <v>37220</v>
          </cell>
        </row>
        <row r="2663">
          <cell r="B2663">
            <v>37221</v>
          </cell>
        </row>
        <row r="2664">
          <cell r="B2664">
            <v>37222</v>
          </cell>
        </row>
        <row r="2665">
          <cell r="B2665">
            <v>37223</v>
          </cell>
        </row>
        <row r="2666">
          <cell r="B2666">
            <v>37224</v>
          </cell>
        </row>
        <row r="2667">
          <cell r="B2667">
            <v>37225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D0307"/>
      <sheetName val="coeffs"/>
      <sheetName val="HTML template"/>
      <sheetName val="HTML Module2"/>
      <sheetName val="HTML Config"/>
      <sheetName val="funcMacs"/>
      <sheetName val="saveMacs"/>
      <sheetName val="printMacs"/>
    </sheetNames>
    <sheetDataSet>
      <sheetData sheetId="0">
        <row r="664">
          <cell r="AM664">
            <v>1381.9260478798747</v>
          </cell>
          <cell r="AO664">
            <v>1358.9722801653022</v>
          </cell>
        </row>
      </sheetData>
      <sheetData sheetId="1"/>
      <sheetData sheetId="2"/>
      <sheetData sheetId="3" refreshError="1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ather Sheet"/>
      <sheetName val="Data"/>
      <sheetName val="Sheet3"/>
    </sheetNames>
    <sheetDataSet>
      <sheetData sheetId="0"/>
      <sheetData sheetId="1">
        <row r="10">
          <cell r="A10">
            <v>35437</v>
          </cell>
          <cell r="B10">
            <v>67</v>
          </cell>
          <cell r="C10">
            <v>45</v>
          </cell>
          <cell r="D10">
            <v>66</v>
          </cell>
          <cell r="E10">
            <v>44</v>
          </cell>
        </row>
        <row r="11">
          <cell r="A11">
            <v>35438</v>
          </cell>
          <cell r="B11">
            <v>66</v>
          </cell>
          <cell r="C11">
            <v>46</v>
          </cell>
          <cell r="D11">
            <v>73</v>
          </cell>
          <cell r="E11">
            <v>31</v>
          </cell>
        </row>
        <row r="12">
          <cell r="A12">
            <v>35439</v>
          </cell>
          <cell r="B12">
            <v>65</v>
          </cell>
          <cell r="C12">
            <v>47</v>
          </cell>
          <cell r="D12">
            <v>68</v>
          </cell>
          <cell r="E12">
            <v>34</v>
          </cell>
        </row>
        <row r="13">
          <cell r="A13">
            <v>35440</v>
          </cell>
          <cell r="B13">
            <v>59</v>
          </cell>
          <cell r="C13">
            <v>49</v>
          </cell>
          <cell r="D13">
            <v>67</v>
          </cell>
          <cell r="E13">
            <v>36</v>
          </cell>
        </row>
        <row r="14">
          <cell r="A14">
            <v>35441</v>
          </cell>
          <cell r="B14">
            <v>58</v>
          </cell>
          <cell r="C14">
            <v>47</v>
          </cell>
          <cell r="D14">
            <v>58</v>
          </cell>
          <cell r="E14">
            <v>38</v>
          </cell>
        </row>
        <row r="15">
          <cell r="A15">
            <v>35442</v>
          </cell>
          <cell r="B15">
            <v>54</v>
          </cell>
          <cell r="C15">
            <v>49</v>
          </cell>
          <cell r="D15">
            <v>55</v>
          </cell>
          <cell r="E15">
            <v>48</v>
          </cell>
        </row>
        <row r="16">
          <cell r="A16">
            <v>35443</v>
          </cell>
          <cell r="B16">
            <v>57</v>
          </cell>
          <cell r="C16">
            <v>48</v>
          </cell>
          <cell r="D16">
            <v>61</v>
          </cell>
          <cell r="E16">
            <v>39</v>
          </cell>
        </row>
        <row r="17">
          <cell r="A17">
            <v>35444</v>
          </cell>
          <cell r="B17">
            <v>57</v>
          </cell>
          <cell r="C17">
            <v>47</v>
          </cell>
          <cell r="D17">
            <v>66</v>
          </cell>
          <cell r="E17">
            <v>41</v>
          </cell>
        </row>
        <row r="18">
          <cell r="A18">
            <v>35445</v>
          </cell>
          <cell r="B18">
            <v>55</v>
          </cell>
          <cell r="C18">
            <v>47</v>
          </cell>
          <cell r="D18">
            <v>65</v>
          </cell>
          <cell r="E18">
            <v>44</v>
          </cell>
        </row>
        <row r="19">
          <cell r="A19">
            <v>35446</v>
          </cell>
          <cell r="B19">
            <v>65</v>
          </cell>
          <cell r="C19">
            <v>46</v>
          </cell>
          <cell r="D19">
            <v>60</v>
          </cell>
          <cell r="E19">
            <v>36</v>
          </cell>
        </row>
        <row r="20">
          <cell r="A20">
            <v>35447</v>
          </cell>
          <cell r="B20">
            <v>71</v>
          </cell>
          <cell r="C20">
            <v>46</v>
          </cell>
          <cell r="D20">
            <v>67</v>
          </cell>
          <cell r="E20">
            <v>41</v>
          </cell>
        </row>
        <row r="21">
          <cell r="A21">
            <v>35448</v>
          </cell>
          <cell r="B21">
            <v>76</v>
          </cell>
          <cell r="C21">
            <v>49</v>
          </cell>
          <cell r="D21">
            <v>77</v>
          </cell>
          <cell r="E21">
            <v>35</v>
          </cell>
        </row>
        <row r="22">
          <cell r="A22">
            <v>35449</v>
          </cell>
          <cell r="B22">
            <v>70</v>
          </cell>
          <cell r="C22">
            <v>48</v>
          </cell>
          <cell r="D22">
            <v>70</v>
          </cell>
          <cell r="E22">
            <v>35</v>
          </cell>
        </row>
        <row r="23">
          <cell r="A23">
            <v>35450</v>
          </cell>
          <cell r="B23">
            <v>60</v>
          </cell>
          <cell r="C23">
            <v>50</v>
          </cell>
          <cell r="D23">
            <v>75</v>
          </cell>
          <cell r="E23">
            <v>45</v>
          </cell>
        </row>
        <row r="24">
          <cell r="A24">
            <v>35451</v>
          </cell>
          <cell r="B24">
            <v>58</v>
          </cell>
          <cell r="C24">
            <v>46</v>
          </cell>
          <cell r="D24">
            <v>57</v>
          </cell>
          <cell r="E24">
            <v>35</v>
          </cell>
        </row>
        <row r="25">
          <cell r="A25">
            <v>35452</v>
          </cell>
          <cell r="B25">
            <v>58</v>
          </cell>
          <cell r="C25">
            <v>51</v>
          </cell>
          <cell r="D25">
            <v>56</v>
          </cell>
          <cell r="E25">
            <v>48</v>
          </cell>
        </row>
        <row r="26">
          <cell r="A26">
            <v>35453</v>
          </cell>
          <cell r="B26">
            <v>63</v>
          </cell>
          <cell r="C26">
            <v>55</v>
          </cell>
          <cell r="D26">
            <v>63</v>
          </cell>
          <cell r="E26">
            <v>51</v>
          </cell>
        </row>
        <row r="27">
          <cell r="A27">
            <v>35454</v>
          </cell>
          <cell r="B27">
            <v>61</v>
          </cell>
          <cell r="C27">
            <v>55</v>
          </cell>
          <cell r="D27">
            <v>65</v>
          </cell>
          <cell r="E27">
            <v>50</v>
          </cell>
        </row>
        <row r="28">
          <cell r="A28">
            <v>35455</v>
          </cell>
          <cell r="B28">
            <v>57</v>
          </cell>
          <cell r="C28">
            <v>54</v>
          </cell>
          <cell r="D28">
            <v>62</v>
          </cell>
          <cell r="E28">
            <v>51</v>
          </cell>
        </row>
        <row r="29">
          <cell r="A29">
            <v>35456</v>
          </cell>
          <cell r="B29">
            <v>61</v>
          </cell>
          <cell r="C29">
            <v>56</v>
          </cell>
          <cell r="D29">
            <v>64</v>
          </cell>
          <cell r="E29">
            <v>51</v>
          </cell>
        </row>
        <row r="30">
          <cell r="A30">
            <v>35457</v>
          </cell>
          <cell r="B30">
            <v>65</v>
          </cell>
          <cell r="C30">
            <v>54</v>
          </cell>
          <cell r="D30">
            <v>69</v>
          </cell>
          <cell r="E30">
            <v>45</v>
          </cell>
        </row>
        <row r="31">
          <cell r="A31">
            <v>35458</v>
          </cell>
          <cell r="B31">
            <v>73</v>
          </cell>
          <cell r="C31">
            <v>53</v>
          </cell>
          <cell r="D31">
            <v>75</v>
          </cell>
          <cell r="E31">
            <v>44</v>
          </cell>
        </row>
        <row r="32">
          <cell r="A32">
            <v>35459</v>
          </cell>
          <cell r="B32">
            <v>76</v>
          </cell>
          <cell r="C32">
            <v>52</v>
          </cell>
          <cell r="D32">
            <v>74</v>
          </cell>
          <cell r="E32">
            <v>55</v>
          </cell>
        </row>
        <row r="33">
          <cell r="A33">
            <v>35460</v>
          </cell>
          <cell r="B33">
            <v>77</v>
          </cell>
          <cell r="C33">
            <v>50</v>
          </cell>
          <cell r="D33">
            <v>76</v>
          </cell>
          <cell r="E33">
            <v>44</v>
          </cell>
        </row>
        <row r="34">
          <cell r="A34">
            <v>35461</v>
          </cell>
          <cell r="B34">
            <v>74</v>
          </cell>
          <cell r="C34">
            <v>52</v>
          </cell>
          <cell r="D34">
            <v>80</v>
          </cell>
          <cell r="E34">
            <v>37</v>
          </cell>
        </row>
        <row r="35">
          <cell r="A35">
            <v>35462</v>
          </cell>
          <cell r="B35">
            <v>62</v>
          </cell>
          <cell r="C35">
            <v>50</v>
          </cell>
          <cell r="D35">
            <v>74</v>
          </cell>
          <cell r="E35">
            <v>38</v>
          </cell>
        </row>
        <row r="36">
          <cell r="A36">
            <v>35463</v>
          </cell>
          <cell r="B36">
            <v>64</v>
          </cell>
          <cell r="C36">
            <v>52</v>
          </cell>
          <cell r="D36">
            <v>72</v>
          </cell>
          <cell r="E36">
            <v>45</v>
          </cell>
        </row>
        <row r="37">
          <cell r="A37">
            <v>35464</v>
          </cell>
          <cell r="B37">
            <v>68</v>
          </cell>
          <cell r="C37">
            <v>49</v>
          </cell>
          <cell r="D37">
            <v>73</v>
          </cell>
          <cell r="E37">
            <v>34</v>
          </cell>
        </row>
        <row r="38">
          <cell r="A38">
            <v>35465</v>
          </cell>
          <cell r="B38">
            <v>66</v>
          </cell>
          <cell r="C38">
            <v>48</v>
          </cell>
          <cell r="D38">
            <v>72</v>
          </cell>
          <cell r="E38">
            <v>34</v>
          </cell>
        </row>
        <row r="39">
          <cell r="A39">
            <v>35466</v>
          </cell>
          <cell r="B39">
            <v>64</v>
          </cell>
          <cell r="C39">
            <v>49</v>
          </cell>
          <cell r="D39">
            <v>70</v>
          </cell>
          <cell r="E39">
            <v>37</v>
          </cell>
        </row>
        <row r="40">
          <cell r="A40">
            <v>35467</v>
          </cell>
          <cell r="B40">
            <v>68</v>
          </cell>
          <cell r="C40">
            <v>50</v>
          </cell>
          <cell r="D40">
            <v>70</v>
          </cell>
          <cell r="E40">
            <v>32</v>
          </cell>
        </row>
        <row r="41">
          <cell r="A41">
            <v>35468</v>
          </cell>
          <cell r="B41">
            <v>67</v>
          </cell>
          <cell r="C41">
            <v>50</v>
          </cell>
          <cell r="D41">
            <v>69</v>
          </cell>
          <cell r="E41">
            <v>33</v>
          </cell>
        </row>
        <row r="42">
          <cell r="A42">
            <v>35469</v>
          </cell>
          <cell r="B42">
            <v>61</v>
          </cell>
          <cell r="C42">
            <v>46</v>
          </cell>
          <cell r="D42">
            <v>68</v>
          </cell>
          <cell r="E42">
            <v>35</v>
          </cell>
        </row>
        <row r="43">
          <cell r="A43">
            <v>35470</v>
          </cell>
          <cell r="B43">
            <v>63</v>
          </cell>
          <cell r="C43">
            <v>46</v>
          </cell>
          <cell r="D43">
            <v>68</v>
          </cell>
          <cell r="E43">
            <v>35</v>
          </cell>
        </row>
        <row r="44">
          <cell r="A44">
            <v>35471</v>
          </cell>
          <cell r="B44">
            <v>60</v>
          </cell>
          <cell r="C44">
            <v>51</v>
          </cell>
          <cell r="D44">
            <v>67</v>
          </cell>
          <cell r="E44">
            <v>33</v>
          </cell>
        </row>
        <row r="45">
          <cell r="A45">
            <v>35472</v>
          </cell>
          <cell r="B45">
            <v>65</v>
          </cell>
          <cell r="C45">
            <v>47</v>
          </cell>
          <cell r="D45">
            <v>70</v>
          </cell>
          <cell r="E45">
            <v>38</v>
          </cell>
        </row>
        <row r="46">
          <cell r="A46">
            <v>35473</v>
          </cell>
          <cell r="B46">
            <v>61</v>
          </cell>
          <cell r="C46">
            <v>49</v>
          </cell>
          <cell r="D46">
            <v>70</v>
          </cell>
          <cell r="E46">
            <v>41</v>
          </cell>
        </row>
        <row r="47">
          <cell r="A47">
            <v>35474</v>
          </cell>
          <cell r="B47">
            <v>67</v>
          </cell>
          <cell r="C47">
            <v>48</v>
          </cell>
          <cell r="D47">
            <v>70</v>
          </cell>
          <cell r="E47">
            <v>46</v>
          </cell>
        </row>
        <row r="48">
          <cell r="A48">
            <v>35475</v>
          </cell>
          <cell r="B48">
            <v>73</v>
          </cell>
          <cell r="C48">
            <v>46</v>
          </cell>
          <cell r="D48">
            <v>78</v>
          </cell>
          <cell r="E48">
            <v>38</v>
          </cell>
        </row>
        <row r="49">
          <cell r="A49">
            <v>35476</v>
          </cell>
          <cell r="B49">
            <v>80</v>
          </cell>
          <cell r="C49">
            <v>49</v>
          </cell>
          <cell r="D49">
            <v>77</v>
          </cell>
          <cell r="E49">
            <v>39</v>
          </cell>
        </row>
        <row r="50">
          <cell r="A50">
            <v>35477</v>
          </cell>
          <cell r="B50">
            <v>78</v>
          </cell>
          <cell r="C50">
            <v>54</v>
          </cell>
          <cell r="D50">
            <v>77</v>
          </cell>
          <cell r="E50">
            <v>47</v>
          </cell>
        </row>
        <row r="51">
          <cell r="A51">
            <v>35478</v>
          </cell>
          <cell r="B51">
            <v>61</v>
          </cell>
          <cell r="C51">
            <v>49</v>
          </cell>
          <cell r="D51">
            <v>80</v>
          </cell>
          <cell r="E51">
            <v>38</v>
          </cell>
        </row>
        <row r="52">
          <cell r="A52">
            <v>35479</v>
          </cell>
          <cell r="B52">
            <v>79</v>
          </cell>
          <cell r="C52">
            <v>52</v>
          </cell>
          <cell r="D52">
            <v>76</v>
          </cell>
          <cell r="E52">
            <v>42</v>
          </cell>
        </row>
        <row r="53">
          <cell r="A53">
            <v>35480</v>
          </cell>
          <cell r="B53">
            <v>70</v>
          </cell>
          <cell r="C53">
            <v>48</v>
          </cell>
          <cell r="D53">
            <v>84</v>
          </cell>
          <cell r="E53">
            <v>40</v>
          </cell>
        </row>
        <row r="54">
          <cell r="A54">
            <v>35481</v>
          </cell>
          <cell r="B54">
            <v>76</v>
          </cell>
          <cell r="C54">
            <v>60</v>
          </cell>
          <cell r="D54">
            <v>83</v>
          </cell>
          <cell r="E54">
            <v>57</v>
          </cell>
        </row>
        <row r="55">
          <cell r="A55">
            <v>35482</v>
          </cell>
          <cell r="B55">
            <v>74</v>
          </cell>
          <cell r="C55">
            <v>52</v>
          </cell>
          <cell r="D55">
            <v>76</v>
          </cell>
          <cell r="E55">
            <v>43</v>
          </cell>
        </row>
        <row r="56">
          <cell r="A56">
            <v>35483</v>
          </cell>
          <cell r="B56">
            <v>70</v>
          </cell>
          <cell r="C56">
            <v>49</v>
          </cell>
          <cell r="D56">
            <v>70</v>
          </cell>
          <cell r="E56">
            <v>41</v>
          </cell>
        </row>
        <row r="57">
          <cell r="A57">
            <v>35484</v>
          </cell>
          <cell r="B57">
            <v>66</v>
          </cell>
          <cell r="C57">
            <v>47</v>
          </cell>
          <cell r="D57">
            <v>71</v>
          </cell>
          <cell r="E57">
            <v>39</v>
          </cell>
        </row>
        <row r="58">
          <cell r="A58">
            <v>35485</v>
          </cell>
          <cell r="B58">
            <v>65</v>
          </cell>
          <cell r="C58">
            <v>54</v>
          </cell>
          <cell r="D58">
            <v>75</v>
          </cell>
          <cell r="E58">
            <v>33</v>
          </cell>
        </row>
        <row r="59">
          <cell r="A59">
            <v>35486</v>
          </cell>
          <cell r="B59">
            <v>66</v>
          </cell>
          <cell r="C59">
            <v>53</v>
          </cell>
          <cell r="D59">
            <v>73</v>
          </cell>
          <cell r="E59">
            <v>36</v>
          </cell>
        </row>
        <row r="60">
          <cell r="A60">
            <v>35487</v>
          </cell>
          <cell r="B60">
            <v>65</v>
          </cell>
          <cell r="C60">
            <v>52</v>
          </cell>
          <cell r="D60">
            <v>71</v>
          </cell>
          <cell r="E60">
            <v>44</v>
          </cell>
        </row>
        <row r="61">
          <cell r="A61">
            <v>35488</v>
          </cell>
          <cell r="B61">
            <v>61</v>
          </cell>
          <cell r="C61">
            <v>53</v>
          </cell>
          <cell r="D61">
            <v>63</v>
          </cell>
          <cell r="E61">
            <v>42</v>
          </cell>
        </row>
        <row r="62">
          <cell r="A62">
            <v>35489</v>
          </cell>
          <cell r="B62">
            <v>65</v>
          </cell>
          <cell r="C62">
            <v>48</v>
          </cell>
          <cell r="D62">
            <v>64</v>
          </cell>
          <cell r="E62">
            <v>37</v>
          </cell>
        </row>
        <row r="63">
          <cell r="A63">
            <v>35490</v>
          </cell>
          <cell r="B63">
            <v>64</v>
          </cell>
          <cell r="C63">
            <v>46</v>
          </cell>
          <cell r="D63">
            <v>69</v>
          </cell>
          <cell r="E63">
            <v>34</v>
          </cell>
        </row>
        <row r="64">
          <cell r="A64">
            <v>35491</v>
          </cell>
          <cell r="B64">
            <v>60</v>
          </cell>
          <cell r="C64">
            <v>45</v>
          </cell>
          <cell r="D64">
            <v>70</v>
          </cell>
          <cell r="E64">
            <v>36</v>
          </cell>
        </row>
        <row r="65">
          <cell r="A65">
            <v>35492</v>
          </cell>
          <cell r="B65">
            <v>59</v>
          </cell>
          <cell r="C65">
            <v>47</v>
          </cell>
          <cell r="D65">
            <v>70</v>
          </cell>
          <cell r="E65">
            <v>31</v>
          </cell>
        </row>
        <row r="66">
          <cell r="A66">
            <v>35493</v>
          </cell>
          <cell r="B66">
            <v>65</v>
          </cell>
          <cell r="C66">
            <v>47</v>
          </cell>
          <cell r="D66">
            <v>71</v>
          </cell>
          <cell r="E66">
            <v>34</v>
          </cell>
        </row>
        <row r="67">
          <cell r="A67">
            <v>35494</v>
          </cell>
          <cell r="B67">
            <v>80</v>
          </cell>
          <cell r="C67">
            <v>47</v>
          </cell>
          <cell r="D67">
            <v>82</v>
          </cell>
          <cell r="E67">
            <v>34</v>
          </cell>
        </row>
        <row r="68">
          <cell r="A68">
            <v>35495</v>
          </cell>
          <cell r="B68">
            <v>72</v>
          </cell>
          <cell r="C68">
            <v>49</v>
          </cell>
          <cell r="D68">
            <v>82</v>
          </cell>
          <cell r="E68">
            <v>33</v>
          </cell>
        </row>
        <row r="69">
          <cell r="A69">
            <v>35496</v>
          </cell>
          <cell r="B69">
            <v>66</v>
          </cell>
          <cell r="C69">
            <v>47</v>
          </cell>
          <cell r="D69">
            <v>85</v>
          </cell>
          <cell r="E69">
            <v>34</v>
          </cell>
        </row>
        <row r="70">
          <cell r="A70">
            <v>35497</v>
          </cell>
          <cell r="B70">
            <v>63</v>
          </cell>
          <cell r="C70">
            <v>48</v>
          </cell>
          <cell r="D70">
            <v>88</v>
          </cell>
          <cell r="E70">
            <v>40</v>
          </cell>
        </row>
        <row r="71">
          <cell r="A71">
            <v>35498</v>
          </cell>
          <cell r="B71">
            <v>70</v>
          </cell>
          <cell r="C71">
            <v>50</v>
          </cell>
          <cell r="D71">
            <v>92</v>
          </cell>
          <cell r="E71">
            <v>48</v>
          </cell>
        </row>
        <row r="72">
          <cell r="A72">
            <v>35499</v>
          </cell>
          <cell r="B72">
            <v>87</v>
          </cell>
          <cell r="C72">
            <v>57</v>
          </cell>
          <cell r="D72">
            <v>94</v>
          </cell>
          <cell r="E72">
            <v>46</v>
          </cell>
        </row>
        <row r="73">
          <cell r="A73">
            <v>35500</v>
          </cell>
          <cell r="B73">
            <v>76</v>
          </cell>
          <cell r="C73">
            <v>54</v>
          </cell>
          <cell r="D73">
            <v>94</v>
          </cell>
          <cell r="E73">
            <v>42</v>
          </cell>
        </row>
        <row r="74">
          <cell r="A74">
            <v>35501</v>
          </cell>
          <cell r="B74">
            <v>62</v>
          </cell>
          <cell r="C74">
            <v>50</v>
          </cell>
          <cell r="D74">
            <v>83</v>
          </cell>
          <cell r="E74">
            <v>38</v>
          </cell>
        </row>
        <row r="75">
          <cell r="A75">
            <v>35502</v>
          </cell>
          <cell r="B75">
            <v>64</v>
          </cell>
          <cell r="C75">
            <v>50</v>
          </cell>
          <cell r="D75">
            <v>88</v>
          </cell>
          <cell r="E75">
            <v>38</v>
          </cell>
        </row>
        <row r="76">
          <cell r="A76">
            <v>35503</v>
          </cell>
          <cell r="B76">
            <v>65</v>
          </cell>
          <cell r="C76">
            <v>52</v>
          </cell>
          <cell r="D76">
            <v>88</v>
          </cell>
          <cell r="E76">
            <v>40</v>
          </cell>
        </row>
        <row r="77">
          <cell r="A77">
            <v>35504</v>
          </cell>
          <cell r="B77">
            <v>65</v>
          </cell>
          <cell r="C77">
            <v>55</v>
          </cell>
          <cell r="D77">
            <v>80</v>
          </cell>
          <cell r="E77">
            <v>43</v>
          </cell>
        </row>
        <row r="78">
          <cell r="A78">
            <v>35505</v>
          </cell>
          <cell r="B78">
            <v>66</v>
          </cell>
          <cell r="C78">
            <v>56</v>
          </cell>
          <cell r="D78">
            <v>70</v>
          </cell>
          <cell r="E78">
            <v>49</v>
          </cell>
        </row>
        <row r="79">
          <cell r="A79">
            <v>35506</v>
          </cell>
          <cell r="B79">
            <v>63</v>
          </cell>
          <cell r="C79">
            <v>51</v>
          </cell>
          <cell r="D79">
            <v>72</v>
          </cell>
          <cell r="E79">
            <v>41</v>
          </cell>
        </row>
        <row r="80">
          <cell r="A80">
            <v>35507</v>
          </cell>
          <cell r="B80">
            <v>72</v>
          </cell>
          <cell r="C80">
            <v>50</v>
          </cell>
          <cell r="D80">
            <v>92</v>
          </cell>
          <cell r="E80">
            <v>39</v>
          </cell>
        </row>
        <row r="81">
          <cell r="A81">
            <v>35508</v>
          </cell>
          <cell r="B81">
            <v>87</v>
          </cell>
          <cell r="C81">
            <v>56</v>
          </cell>
          <cell r="D81">
            <v>96</v>
          </cell>
          <cell r="E81">
            <v>42</v>
          </cell>
        </row>
        <row r="82">
          <cell r="A82">
            <v>35509</v>
          </cell>
          <cell r="B82">
            <v>79</v>
          </cell>
          <cell r="C82">
            <v>55</v>
          </cell>
          <cell r="D82">
            <v>94</v>
          </cell>
          <cell r="E82">
            <v>42</v>
          </cell>
        </row>
        <row r="83">
          <cell r="A83">
            <v>35510</v>
          </cell>
          <cell r="B83">
            <v>69</v>
          </cell>
          <cell r="C83">
            <v>51</v>
          </cell>
          <cell r="D83">
            <v>90</v>
          </cell>
          <cell r="E83">
            <v>39</v>
          </cell>
        </row>
        <row r="84">
          <cell r="A84">
            <v>35511</v>
          </cell>
          <cell r="B84">
            <v>64</v>
          </cell>
          <cell r="C84">
            <v>55</v>
          </cell>
          <cell r="D84">
            <v>79</v>
          </cell>
          <cell r="E84">
            <v>44</v>
          </cell>
        </row>
        <row r="85">
          <cell r="A85">
            <v>35512</v>
          </cell>
          <cell r="B85">
            <v>63</v>
          </cell>
          <cell r="C85">
            <v>55</v>
          </cell>
          <cell r="D85">
            <v>71</v>
          </cell>
          <cell r="E85">
            <v>50</v>
          </cell>
        </row>
        <row r="86">
          <cell r="A86">
            <v>35513</v>
          </cell>
          <cell r="B86">
            <v>64</v>
          </cell>
          <cell r="C86">
            <v>56</v>
          </cell>
          <cell r="D86">
            <v>78</v>
          </cell>
          <cell r="E86">
            <v>52</v>
          </cell>
        </row>
        <row r="87">
          <cell r="A87">
            <v>35514</v>
          </cell>
          <cell r="B87">
            <v>67</v>
          </cell>
          <cell r="C87">
            <v>52</v>
          </cell>
          <cell r="D87">
            <v>89</v>
          </cell>
          <cell r="E87">
            <v>44</v>
          </cell>
        </row>
        <row r="88">
          <cell r="A88">
            <v>35515</v>
          </cell>
          <cell r="B88">
            <v>64</v>
          </cell>
          <cell r="C88">
            <v>56</v>
          </cell>
          <cell r="D88">
            <v>87</v>
          </cell>
          <cell r="E88">
            <v>42</v>
          </cell>
        </row>
        <row r="89">
          <cell r="A89">
            <v>35516</v>
          </cell>
          <cell r="B89">
            <v>65</v>
          </cell>
          <cell r="C89">
            <v>56</v>
          </cell>
          <cell r="D89">
            <v>80</v>
          </cell>
          <cell r="E89">
            <v>53</v>
          </cell>
        </row>
        <row r="90">
          <cell r="A90">
            <v>35517</v>
          </cell>
          <cell r="B90">
            <v>64</v>
          </cell>
          <cell r="C90">
            <v>55</v>
          </cell>
          <cell r="D90">
            <v>65</v>
          </cell>
          <cell r="E90">
            <v>51</v>
          </cell>
        </row>
        <row r="91">
          <cell r="A91">
            <v>35518</v>
          </cell>
          <cell r="B91">
            <v>67</v>
          </cell>
          <cell r="C91">
            <v>53</v>
          </cell>
          <cell r="D91">
            <v>84</v>
          </cell>
          <cell r="E91">
            <v>41</v>
          </cell>
        </row>
        <row r="92">
          <cell r="A92">
            <v>35519</v>
          </cell>
          <cell r="B92">
            <v>62</v>
          </cell>
          <cell r="C92">
            <v>57</v>
          </cell>
          <cell r="D92">
            <v>84</v>
          </cell>
          <cell r="E92">
            <v>50</v>
          </cell>
        </row>
        <row r="93">
          <cell r="A93">
            <v>35520</v>
          </cell>
          <cell r="B93">
            <v>65</v>
          </cell>
          <cell r="C93">
            <v>55</v>
          </cell>
          <cell r="D93">
            <v>69</v>
          </cell>
          <cell r="E93">
            <v>48</v>
          </cell>
        </row>
        <row r="94">
          <cell r="A94">
            <v>35521</v>
          </cell>
          <cell r="B94">
            <v>68</v>
          </cell>
          <cell r="C94">
            <v>53</v>
          </cell>
          <cell r="D94">
            <v>70</v>
          </cell>
          <cell r="E94">
            <v>37</v>
          </cell>
        </row>
        <row r="95">
          <cell r="A95">
            <v>35522</v>
          </cell>
          <cell r="B95">
            <v>65</v>
          </cell>
          <cell r="C95">
            <v>53</v>
          </cell>
          <cell r="D95">
            <v>66</v>
          </cell>
          <cell r="E95">
            <v>41</v>
          </cell>
        </row>
        <row r="96">
          <cell r="A96">
            <v>35523</v>
          </cell>
          <cell r="B96">
            <v>66</v>
          </cell>
          <cell r="C96">
            <v>50</v>
          </cell>
          <cell r="D96">
            <v>69</v>
          </cell>
          <cell r="E96">
            <v>42</v>
          </cell>
        </row>
        <row r="97">
          <cell r="A97">
            <v>35524</v>
          </cell>
          <cell r="B97">
            <v>67</v>
          </cell>
          <cell r="C97">
            <v>50</v>
          </cell>
          <cell r="D97">
            <v>63</v>
          </cell>
          <cell r="E97">
            <v>38</v>
          </cell>
        </row>
        <row r="98">
          <cell r="A98">
            <v>35525</v>
          </cell>
          <cell r="B98">
            <v>63</v>
          </cell>
          <cell r="C98">
            <v>53</v>
          </cell>
          <cell r="D98">
            <v>61</v>
          </cell>
          <cell r="E98">
            <v>47</v>
          </cell>
        </row>
        <row r="99">
          <cell r="A99">
            <v>35526</v>
          </cell>
          <cell r="B99">
            <v>64</v>
          </cell>
          <cell r="C99">
            <v>50</v>
          </cell>
          <cell r="D99">
            <v>72</v>
          </cell>
          <cell r="E99">
            <v>39</v>
          </cell>
        </row>
        <row r="100">
          <cell r="A100">
            <v>35527</v>
          </cell>
          <cell r="B100">
            <v>64</v>
          </cell>
          <cell r="C100">
            <v>50</v>
          </cell>
          <cell r="D100">
            <v>74</v>
          </cell>
          <cell r="E100">
            <v>38</v>
          </cell>
        </row>
        <row r="101">
          <cell r="A101">
            <v>35528</v>
          </cell>
          <cell r="B101">
            <v>66</v>
          </cell>
          <cell r="C101">
            <v>52</v>
          </cell>
          <cell r="D101">
            <v>75</v>
          </cell>
          <cell r="E101">
            <v>43</v>
          </cell>
        </row>
        <row r="102">
          <cell r="A102">
            <v>35529</v>
          </cell>
          <cell r="B102">
            <v>67</v>
          </cell>
          <cell r="C102">
            <v>51</v>
          </cell>
          <cell r="D102">
            <v>70</v>
          </cell>
          <cell r="E102">
            <v>43</v>
          </cell>
        </row>
        <row r="103">
          <cell r="A103">
            <v>35530</v>
          </cell>
          <cell r="B103">
            <v>67</v>
          </cell>
          <cell r="C103">
            <v>48</v>
          </cell>
          <cell r="D103">
            <v>74</v>
          </cell>
          <cell r="E103">
            <v>40</v>
          </cell>
        </row>
        <row r="104">
          <cell r="A104">
            <v>35531</v>
          </cell>
          <cell r="B104">
            <v>65</v>
          </cell>
          <cell r="C104">
            <v>51</v>
          </cell>
          <cell r="D104">
            <v>76</v>
          </cell>
          <cell r="E104">
            <v>39</v>
          </cell>
        </row>
        <row r="105">
          <cell r="A105">
            <v>35532</v>
          </cell>
          <cell r="B105">
            <v>67</v>
          </cell>
          <cell r="C105">
            <v>50</v>
          </cell>
          <cell r="D105">
            <v>80</v>
          </cell>
          <cell r="E105">
            <v>38</v>
          </cell>
        </row>
        <row r="106">
          <cell r="A106">
            <v>35533</v>
          </cell>
          <cell r="B106">
            <v>71</v>
          </cell>
          <cell r="C106">
            <v>54</v>
          </cell>
          <cell r="D106">
            <v>83</v>
          </cell>
          <cell r="E106">
            <v>41</v>
          </cell>
        </row>
        <row r="107">
          <cell r="A107">
            <v>35534</v>
          </cell>
          <cell r="B107">
            <v>71</v>
          </cell>
          <cell r="C107">
            <v>53</v>
          </cell>
          <cell r="D107">
            <v>80</v>
          </cell>
          <cell r="E107">
            <v>42</v>
          </cell>
        </row>
        <row r="108">
          <cell r="A108">
            <v>35535</v>
          </cell>
          <cell r="B108">
            <v>67</v>
          </cell>
          <cell r="C108">
            <v>53</v>
          </cell>
          <cell r="D108">
            <v>88</v>
          </cell>
          <cell r="E108">
            <v>44</v>
          </cell>
        </row>
        <row r="109">
          <cell r="A109">
            <v>35536</v>
          </cell>
          <cell r="B109">
            <v>64</v>
          </cell>
          <cell r="C109">
            <v>53</v>
          </cell>
          <cell r="D109">
            <v>90</v>
          </cell>
          <cell r="E109">
            <v>44</v>
          </cell>
        </row>
        <row r="110">
          <cell r="A110">
            <v>35537</v>
          </cell>
          <cell r="B110">
            <v>65</v>
          </cell>
          <cell r="C110">
            <v>54</v>
          </cell>
          <cell r="D110">
            <v>88</v>
          </cell>
          <cell r="E110">
            <v>46</v>
          </cell>
        </row>
        <row r="111">
          <cell r="A111">
            <v>35538</v>
          </cell>
          <cell r="B111">
            <v>66</v>
          </cell>
          <cell r="C111">
            <v>56</v>
          </cell>
          <cell r="D111">
            <v>83</v>
          </cell>
          <cell r="E111">
            <v>46</v>
          </cell>
        </row>
        <row r="112">
          <cell r="A112">
            <v>35539</v>
          </cell>
          <cell r="B112">
            <v>69</v>
          </cell>
          <cell r="C112">
            <v>58</v>
          </cell>
          <cell r="D112">
            <v>77</v>
          </cell>
          <cell r="E112">
            <v>52</v>
          </cell>
        </row>
        <row r="113">
          <cell r="A113">
            <v>35540</v>
          </cell>
          <cell r="B113">
            <v>68</v>
          </cell>
          <cell r="C113">
            <v>57</v>
          </cell>
          <cell r="D113">
            <v>93</v>
          </cell>
          <cell r="E113">
            <v>52</v>
          </cell>
        </row>
        <row r="114">
          <cell r="A114">
            <v>35541</v>
          </cell>
          <cell r="B114">
            <v>85</v>
          </cell>
          <cell r="C114">
            <v>60</v>
          </cell>
          <cell r="D114">
            <v>89</v>
          </cell>
          <cell r="E114">
            <v>52</v>
          </cell>
        </row>
        <row r="115">
          <cell r="A115">
            <v>35542</v>
          </cell>
          <cell r="B115">
            <v>78</v>
          </cell>
          <cell r="C115">
            <v>61</v>
          </cell>
          <cell r="D115">
            <v>93</v>
          </cell>
          <cell r="E115">
            <v>57</v>
          </cell>
        </row>
        <row r="116">
          <cell r="A116">
            <v>35543</v>
          </cell>
          <cell r="B116">
            <v>73</v>
          </cell>
          <cell r="C116">
            <v>60</v>
          </cell>
          <cell r="D116">
            <v>85</v>
          </cell>
          <cell r="E116">
            <v>56</v>
          </cell>
        </row>
        <row r="117">
          <cell r="A117">
            <v>35544</v>
          </cell>
          <cell r="B117">
            <v>78</v>
          </cell>
          <cell r="C117">
            <v>61</v>
          </cell>
          <cell r="D117">
            <v>79</v>
          </cell>
          <cell r="E117">
            <v>56</v>
          </cell>
        </row>
        <row r="118">
          <cell r="A118">
            <v>35545</v>
          </cell>
          <cell r="B118">
            <v>79</v>
          </cell>
          <cell r="C118">
            <v>54</v>
          </cell>
          <cell r="D118">
            <v>90</v>
          </cell>
          <cell r="E118">
            <v>56</v>
          </cell>
        </row>
        <row r="119">
          <cell r="A119">
            <v>35546</v>
          </cell>
          <cell r="B119">
            <v>76</v>
          </cell>
          <cell r="C119">
            <v>58</v>
          </cell>
          <cell r="D119">
            <v>93</v>
          </cell>
          <cell r="E119">
            <v>47</v>
          </cell>
        </row>
        <row r="120">
          <cell r="A120">
            <v>35547</v>
          </cell>
          <cell r="B120">
            <v>76</v>
          </cell>
          <cell r="C120">
            <v>56</v>
          </cell>
          <cell r="D120">
            <v>90</v>
          </cell>
          <cell r="E120">
            <v>48</v>
          </cell>
        </row>
        <row r="121">
          <cell r="A121">
            <v>35548</v>
          </cell>
          <cell r="B121">
            <v>69</v>
          </cell>
          <cell r="C121">
            <v>56</v>
          </cell>
          <cell r="D121">
            <v>80</v>
          </cell>
          <cell r="E121">
            <v>52</v>
          </cell>
        </row>
        <row r="122">
          <cell r="A122">
            <v>35549</v>
          </cell>
          <cell r="B122">
            <v>67</v>
          </cell>
          <cell r="C122">
            <v>57</v>
          </cell>
          <cell r="D122">
            <v>75</v>
          </cell>
          <cell r="E122">
            <v>50</v>
          </cell>
        </row>
        <row r="123">
          <cell r="A123">
            <v>35550</v>
          </cell>
          <cell r="B123">
            <v>68</v>
          </cell>
          <cell r="C123">
            <v>55</v>
          </cell>
          <cell r="D123">
            <v>83</v>
          </cell>
          <cell r="E123">
            <v>46</v>
          </cell>
        </row>
        <row r="124">
          <cell r="A124">
            <v>35551</v>
          </cell>
          <cell r="B124">
            <v>73</v>
          </cell>
          <cell r="C124">
            <v>57</v>
          </cell>
          <cell r="D124">
            <v>86</v>
          </cell>
          <cell r="E124">
            <v>55</v>
          </cell>
        </row>
        <row r="125">
          <cell r="A125">
            <v>35552</v>
          </cell>
          <cell r="B125">
            <v>72</v>
          </cell>
          <cell r="C125">
            <v>55</v>
          </cell>
          <cell r="D125">
            <v>86</v>
          </cell>
          <cell r="E125">
            <v>42</v>
          </cell>
        </row>
        <row r="126">
          <cell r="A126">
            <v>35553</v>
          </cell>
          <cell r="B126">
            <v>73</v>
          </cell>
          <cell r="C126">
            <v>57</v>
          </cell>
          <cell r="D126">
            <v>91</v>
          </cell>
          <cell r="E126">
            <v>43</v>
          </cell>
        </row>
        <row r="127">
          <cell r="A127">
            <v>35554</v>
          </cell>
          <cell r="B127">
            <v>74</v>
          </cell>
          <cell r="C127">
            <v>56</v>
          </cell>
          <cell r="D127">
            <v>94</v>
          </cell>
          <cell r="E127">
            <v>45</v>
          </cell>
        </row>
        <row r="128">
          <cell r="A128">
            <v>35555</v>
          </cell>
          <cell r="B128">
            <v>75</v>
          </cell>
          <cell r="C128">
            <v>59</v>
          </cell>
          <cell r="D128">
            <v>90</v>
          </cell>
          <cell r="E128">
            <v>48</v>
          </cell>
        </row>
        <row r="129">
          <cell r="A129">
            <v>35556</v>
          </cell>
          <cell r="B129">
            <v>76</v>
          </cell>
          <cell r="C129">
            <v>59</v>
          </cell>
          <cell r="D129">
            <v>94</v>
          </cell>
          <cell r="E129">
            <v>51</v>
          </cell>
        </row>
        <row r="130">
          <cell r="A130">
            <v>35557</v>
          </cell>
          <cell r="B130">
            <v>78</v>
          </cell>
          <cell r="C130">
            <v>61</v>
          </cell>
          <cell r="D130">
            <v>90</v>
          </cell>
          <cell r="E130">
            <v>51</v>
          </cell>
        </row>
        <row r="131">
          <cell r="A131">
            <v>35558</v>
          </cell>
          <cell r="B131">
            <v>73</v>
          </cell>
          <cell r="C131">
            <v>61</v>
          </cell>
          <cell r="D131">
            <v>90</v>
          </cell>
          <cell r="E131">
            <v>50</v>
          </cell>
        </row>
        <row r="132">
          <cell r="A132">
            <v>35559</v>
          </cell>
          <cell r="B132">
            <v>71</v>
          </cell>
          <cell r="C132">
            <v>60</v>
          </cell>
          <cell r="D132">
            <v>94</v>
          </cell>
          <cell r="E132">
            <v>51</v>
          </cell>
        </row>
        <row r="133">
          <cell r="A133">
            <v>35560</v>
          </cell>
          <cell r="B133">
            <v>71</v>
          </cell>
          <cell r="C133">
            <v>58</v>
          </cell>
          <cell r="D133">
            <v>93</v>
          </cell>
          <cell r="E133">
            <v>50</v>
          </cell>
        </row>
        <row r="134">
          <cell r="A134">
            <v>35561</v>
          </cell>
          <cell r="B134">
            <v>70</v>
          </cell>
          <cell r="C134">
            <v>59</v>
          </cell>
          <cell r="D134">
            <v>88</v>
          </cell>
          <cell r="E134">
            <v>50</v>
          </cell>
        </row>
        <row r="135">
          <cell r="A135">
            <v>35562</v>
          </cell>
          <cell r="B135">
            <v>71</v>
          </cell>
          <cell r="C135">
            <v>61</v>
          </cell>
          <cell r="D135">
            <v>89</v>
          </cell>
          <cell r="E135">
            <v>58</v>
          </cell>
        </row>
        <row r="136">
          <cell r="A136">
            <v>35563</v>
          </cell>
          <cell r="B136">
            <v>71</v>
          </cell>
          <cell r="C136">
            <v>61</v>
          </cell>
          <cell r="D136">
            <v>88</v>
          </cell>
          <cell r="E136">
            <v>58</v>
          </cell>
        </row>
        <row r="137">
          <cell r="A137">
            <v>35564</v>
          </cell>
          <cell r="B137">
            <v>72</v>
          </cell>
          <cell r="C137">
            <v>60</v>
          </cell>
          <cell r="D137">
            <v>90</v>
          </cell>
          <cell r="E137">
            <v>59</v>
          </cell>
        </row>
        <row r="138">
          <cell r="A138">
            <v>35565</v>
          </cell>
          <cell r="B138">
            <v>73</v>
          </cell>
          <cell r="C138">
            <v>61</v>
          </cell>
          <cell r="D138">
            <v>96</v>
          </cell>
          <cell r="E138">
            <v>54</v>
          </cell>
        </row>
        <row r="139">
          <cell r="A139">
            <v>35566</v>
          </cell>
          <cell r="B139">
            <v>74</v>
          </cell>
          <cell r="C139">
            <v>63</v>
          </cell>
          <cell r="D139">
            <v>98</v>
          </cell>
          <cell r="E139">
            <v>54</v>
          </cell>
        </row>
        <row r="140">
          <cell r="A140">
            <v>35567</v>
          </cell>
          <cell r="B140">
            <v>74</v>
          </cell>
          <cell r="C140">
            <v>63</v>
          </cell>
          <cell r="D140">
            <v>85</v>
          </cell>
          <cell r="E140">
            <v>60</v>
          </cell>
        </row>
        <row r="141">
          <cell r="A141">
            <v>35568</v>
          </cell>
          <cell r="B141">
            <v>69</v>
          </cell>
          <cell r="C141">
            <v>63</v>
          </cell>
          <cell r="D141">
            <v>81</v>
          </cell>
          <cell r="E141">
            <v>60</v>
          </cell>
        </row>
        <row r="142">
          <cell r="A142">
            <v>35569</v>
          </cell>
          <cell r="B142">
            <v>70</v>
          </cell>
          <cell r="C142">
            <v>63</v>
          </cell>
          <cell r="D142">
            <v>76</v>
          </cell>
          <cell r="E142">
            <v>60</v>
          </cell>
        </row>
        <row r="143">
          <cell r="A143">
            <v>35570</v>
          </cell>
          <cell r="B143">
            <v>72</v>
          </cell>
          <cell r="C143">
            <v>62</v>
          </cell>
          <cell r="D143">
            <v>81</v>
          </cell>
          <cell r="E143">
            <v>57</v>
          </cell>
        </row>
        <row r="144">
          <cell r="A144">
            <v>35571</v>
          </cell>
          <cell r="B144">
            <v>72</v>
          </cell>
          <cell r="C144">
            <v>63</v>
          </cell>
          <cell r="D144">
            <v>85</v>
          </cell>
          <cell r="E144">
            <v>53</v>
          </cell>
        </row>
        <row r="145">
          <cell r="A145">
            <v>35572</v>
          </cell>
          <cell r="B145">
            <v>72</v>
          </cell>
          <cell r="C145">
            <v>63</v>
          </cell>
          <cell r="D145">
            <v>84</v>
          </cell>
          <cell r="E145">
            <v>57</v>
          </cell>
        </row>
        <row r="146">
          <cell r="A146">
            <v>35573</v>
          </cell>
          <cell r="B146">
            <v>74</v>
          </cell>
          <cell r="C146">
            <v>61</v>
          </cell>
          <cell r="D146">
            <v>82</v>
          </cell>
          <cell r="E146">
            <v>54</v>
          </cell>
        </row>
        <row r="147">
          <cell r="A147">
            <v>35574</v>
          </cell>
          <cell r="B147">
            <v>75</v>
          </cell>
          <cell r="C147">
            <v>63</v>
          </cell>
          <cell r="D147">
            <v>81</v>
          </cell>
          <cell r="E147">
            <v>55</v>
          </cell>
        </row>
        <row r="148">
          <cell r="A148">
            <v>35575</v>
          </cell>
          <cell r="B148">
            <v>73</v>
          </cell>
          <cell r="C148">
            <v>61</v>
          </cell>
          <cell r="D148">
            <v>81</v>
          </cell>
          <cell r="E148">
            <v>51</v>
          </cell>
        </row>
        <row r="149">
          <cell r="A149">
            <v>35576</v>
          </cell>
          <cell r="B149">
            <v>75</v>
          </cell>
          <cell r="C149">
            <v>59</v>
          </cell>
          <cell r="D149">
            <v>93</v>
          </cell>
          <cell r="E149">
            <v>49</v>
          </cell>
        </row>
        <row r="150">
          <cell r="A150">
            <v>35577</v>
          </cell>
          <cell r="B150">
            <v>79</v>
          </cell>
          <cell r="C150">
            <v>63</v>
          </cell>
          <cell r="D150">
            <v>98</v>
          </cell>
          <cell r="E150">
            <v>58</v>
          </cell>
        </row>
        <row r="151">
          <cell r="A151">
            <v>35578</v>
          </cell>
          <cell r="B151">
            <v>83</v>
          </cell>
          <cell r="C151">
            <v>65</v>
          </cell>
          <cell r="D151">
            <v>102</v>
          </cell>
          <cell r="E151">
            <v>59</v>
          </cell>
        </row>
        <row r="152">
          <cell r="A152">
            <v>35579</v>
          </cell>
          <cell r="B152">
            <v>85</v>
          </cell>
          <cell r="C152">
            <v>67</v>
          </cell>
          <cell r="D152">
            <v>97</v>
          </cell>
          <cell r="E152">
            <v>59</v>
          </cell>
        </row>
        <row r="153">
          <cell r="A153">
            <v>35580</v>
          </cell>
          <cell r="B153">
            <v>76</v>
          </cell>
          <cell r="C153">
            <v>66</v>
          </cell>
          <cell r="D153">
            <v>93</v>
          </cell>
          <cell r="E153">
            <v>60</v>
          </cell>
        </row>
        <row r="154">
          <cell r="A154">
            <v>35581</v>
          </cell>
          <cell r="B154">
            <v>76</v>
          </cell>
          <cell r="C154">
            <v>66</v>
          </cell>
          <cell r="D154">
            <v>95</v>
          </cell>
          <cell r="E154">
            <v>59</v>
          </cell>
        </row>
        <row r="155">
          <cell r="A155">
            <v>35582</v>
          </cell>
          <cell r="B155">
            <v>76</v>
          </cell>
          <cell r="C155">
            <v>65</v>
          </cell>
          <cell r="D155">
            <v>89</v>
          </cell>
          <cell r="E155">
            <v>57</v>
          </cell>
        </row>
        <row r="156">
          <cell r="A156">
            <v>35583</v>
          </cell>
          <cell r="B156">
            <v>75</v>
          </cell>
          <cell r="C156">
            <v>64</v>
          </cell>
          <cell r="D156">
            <v>87</v>
          </cell>
          <cell r="E156">
            <v>56</v>
          </cell>
        </row>
        <row r="157">
          <cell r="A157">
            <v>35584</v>
          </cell>
          <cell r="B157">
            <v>75</v>
          </cell>
          <cell r="C157">
            <v>66</v>
          </cell>
          <cell r="D157">
            <v>85</v>
          </cell>
          <cell r="E157">
            <v>58</v>
          </cell>
        </row>
        <row r="158">
          <cell r="A158">
            <v>35585</v>
          </cell>
          <cell r="B158">
            <v>75</v>
          </cell>
          <cell r="C158">
            <v>65</v>
          </cell>
          <cell r="D158">
            <v>82</v>
          </cell>
          <cell r="E158">
            <v>57</v>
          </cell>
        </row>
        <row r="159">
          <cell r="A159">
            <v>35586</v>
          </cell>
          <cell r="B159">
            <v>74</v>
          </cell>
          <cell r="C159">
            <v>62</v>
          </cell>
          <cell r="D159">
            <v>77</v>
          </cell>
          <cell r="E159">
            <v>54</v>
          </cell>
        </row>
        <row r="160">
          <cell r="A160">
            <v>35587</v>
          </cell>
          <cell r="B160">
            <v>76</v>
          </cell>
          <cell r="C160">
            <v>61</v>
          </cell>
          <cell r="D160">
            <v>86</v>
          </cell>
          <cell r="E160">
            <v>51</v>
          </cell>
        </row>
        <row r="161">
          <cell r="A161">
            <v>35588</v>
          </cell>
          <cell r="B161">
            <v>72</v>
          </cell>
          <cell r="C161">
            <v>65</v>
          </cell>
          <cell r="D161">
            <v>79</v>
          </cell>
          <cell r="E161">
            <v>53</v>
          </cell>
        </row>
        <row r="162">
          <cell r="A162">
            <v>35589</v>
          </cell>
          <cell r="B162">
            <v>76</v>
          </cell>
          <cell r="C162">
            <v>65</v>
          </cell>
          <cell r="D162">
            <v>86</v>
          </cell>
          <cell r="E162">
            <v>59</v>
          </cell>
        </row>
        <row r="163">
          <cell r="A163">
            <v>35590</v>
          </cell>
          <cell r="B163">
            <v>76</v>
          </cell>
          <cell r="C163">
            <v>64</v>
          </cell>
          <cell r="D163">
            <v>81</v>
          </cell>
          <cell r="E163">
            <v>56</v>
          </cell>
        </row>
        <row r="164">
          <cell r="A164">
            <v>35591</v>
          </cell>
          <cell r="B164">
            <v>75</v>
          </cell>
          <cell r="C164">
            <v>63</v>
          </cell>
          <cell r="D164">
            <v>91</v>
          </cell>
          <cell r="E164">
            <v>53</v>
          </cell>
        </row>
        <row r="165">
          <cell r="A165">
            <v>35592</v>
          </cell>
          <cell r="B165">
            <v>72</v>
          </cell>
          <cell r="C165">
            <v>63</v>
          </cell>
          <cell r="D165">
            <v>84</v>
          </cell>
          <cell r="E165">
            <v>52</v>
          </cell>
        </row>
        <row r="166">
          <cell r="A166">
            <v>35593</v>
          </cell>
          <cell r="B166">
            <v>71</v>
          </cell>
          <cell r="C166">
            <v>63</v>
          </cell>
          <cell r="D166">
            <v>79</v>
          </cell>
          <cell r="E166">
            <v>53</v>
          </cell>
        </row>
        <row r="167">
          <cell r="A167">
            <v>35594</v>
          </cell>
          <cell r="B167">
            <v>72</v>
          </cell>
          <cell r="C167">
            <v>61</v>
          </cell>
          <cell r="D167">
            <v>74</v>
          </cell>
          <cell r="E167">
            <v>52</v>
          </cell>
        </row>
        <row r="168">
          <cell r="A168">
            <v>35595</v>
          </cell>
          <cell r="B168">
            <v>71</v>
          </cell>
          <cell r="C168">
            <v>62</v>
          </cell>
          <cell r="D168">
            <v>73</v>
          </cell>
          <cell r="E168">
            <v>56</v>
          </cell>
        </row>
        <row r="169">
          <cell r="A169">
            <v>35596</v>
          </cell>
          <cell r="B169">
            <v>72</v>
          </cell>
          <cell r="C169">
            <v>60</v>
          </cell>
          <cell r="D169">
            <v>85</v>
          </cell>
          <cell r="E169">
            <v>49</v>
          </cell>
        </row>
        <row r="170">
          <cell r="A170">
            <v>35597</v>
          </cell>
          <cell r="B170">
            <v>73</v>
          </cell>
          <cell r="C170">
            <v>61</v>
          </cell>
          <cell r="D170">
            <v>91</v>
          </cell>
          <cell r="E170">
            <v>52</v>
          </cell>
        </row>
        <row r="171">
          <cell r="A171">
            <v>35598</v>
          </cell>
          <cell r="B171">
            <v>73</v>
          </cell>
          <cell r="C171">
            <v>63</v>
          </cell>
          <cell r="D171">
            <v>97</v>
          </cell>
          <cell r="E171">
            <v>57</v>
          </cell>
        </row>
        <row r="172">
          <cell r="A172">
            <v>35599</v>
          </cell>
          <cell r="B172">
            <v>76</v>
          </cell>
          <cell r="C172">
            <v>64</v>
          </cell>
          <cell r="D172">
            <v>95</v>
          </cell>
          <cell r="E172">
            <v>58</v>
          </cell>
        </row>
        <row r="173">
          <cell r="A173">
            <v>35600</v>
          </cell>
          <cell r="B173">
            <v>75</v>
          </cell>
          <cell r="C173">
            <v>66</v>
          </cell>
          <cell r="D173">
            <v>93</v>
          </cell>
          <cell r="E173">
            <v>63</v>
          </cell>
        </row>
        <row r="174">
          <cell r="A174">
            <v>35601</v>
          </cell>
          <cell r="B174">
            <v>74</v>
          </cell>
          <cell r="C174">
            <v>65</v>
          </cell>
          <cell r="D174">
            <v>89</v>
          </cell>
          <cell r="E174">
            <v>61</v>
          </cell>
        </row>
        <row r="175">
          <cell r="A175">
            <v>35602</v>
          </cell>
          <cell r="B175">
            <v>75</v>
          </cell>
          <cell r="C175">
            <v>63</v>
          </cell>
          <cell r="D175">
            <v>85</v>
          </cell>
          <cell r="E175">
            <v>62</v>
          </cell>
        </row>
        <row r="176">
          <cell r="A176">
            <v>35603</v>
          </cell>
          <cell r="B176">
            <v>74</v>
          </cell>
          <cell r="C176">
            <v>63</v>
          </cell>
          <cell r="D176">
            <v>84</v>
          </cell>
          <cell r="E176">
            <v>60</v>
          </cell>
        </row>
        <row r="177">
          <cell r="A177">
            <v>35604</v>
          </cell>
          <cell r="B177">
            <v>74</v>
          </cell>
          <cell r="C177">
            <v>62</v>
          </cell>
          <cell r="D177">
            <v>84</v>
          </cell>
          <cell r="E177">
            <v>54</v>
          </cell>
        </row>
        <row r="178">
          <cell r="A178">
            <v>35605</v>
          </cell>
          <cell r="B178">
            <v>74</v>
          </cell>
          <cell r="C178">
            <v>62</v>
          </cell>
          <cell r="D178">
            <v>91</v>
          </cell>
          <cell r="E178">
            <v>51</v>
          </cell>
        </row>
        <row r="179">
          <cell r="A179">
            <v>35606</v>
          </cell>
          <cell r="B179">
            <v>74</v>
          </cell>
          <cell r="C179">
            <v>64</v>
          </cell>
          <cell r="D179">
            <v>92</v>
          </cell>
          <cell r="E179">
            <v>54</v>
          </cell>
        </row>
        <row r="180">
          <cell r="A180">
            <v>35607</v>
          </cell>
          <cell r="B180">
            <v>76</v>
          </cell>
          <cell r="C180">
            <v>65</v>
          </cell>
          <cell r="D180">
            <v>89</v>
          </cell>
          <cell r="E180">
            <v>54</v>
          </cell>
        </row>
        <row r="181">
          <cell r="A181">
            <v>35608</v>
          </cell>
          <cell r="B181">
            <v>75</v>
          </cell>
          <cell r="C181">
            <v>63</v>
          </cell>
          <cell r="D181">
            <v>87</v>
          </cell>
          <cell r="E181">
            <v>57</v>
          </cell>
        </row>
        <row r="182">
          <cell r="A182">
            <v>35609</v>
          </cell>
          <cell r="B182">
            <v>75</v>
          </cell>
          <cell r="C182">
            <v>64</v>
          </cell>
          <cell r="D182">
            <v>89</v>
          </cell>
          <cell r="E182">
            <v>58</v>
          </cell>
        </row>
        <row r="183">
          <cell r="A183">
            <v>35610</v>
          </cell>
          <cell r="B183">
            <v>78</v>
          </cell>
          <cell r="C183">
            <v>61</v>
          </cell>
          <cell r="D183">
            <v>87</v>
          </cell>
          <cell r="E183">
            <v>54</v>
          </cell>
        </row>
        <row r="184">
          <cell r="A184">
            <v>35611</v>
          </cell>
          <cell r="B184">
            <v>76</v>
          </cell>
          <cell r="C184">
            <v>61</v>
          </cell>
          <cell r="D184">
            <v>84</v>
          </cell>
          <cell r="E184">
            <v>55</v>
          </cell>
        </row>
        <row r="185">
          <cell r="A185">
            <v>35612</v>
          </cell>
          <cell r="B185">
            <v>81</v>
          </cell>
          <cell r="C185">
            <v>61</v>
          </cell>
          <cell r="D185">
            <v>99</v>
          </cell>
          <cell r="E185">
            <v>48</v>
          </cell>
        </row>
        <row r="186">
          <cell r="A186">
            <v>35613</v>
          </cell>
          <cell r="B186">
            <v>80</v>
          </cell>
          <cell r="C186">
            <v>64</v>
          </cell>
          <cell r="D186">
            <v>101</v>
          </cell>
          <cell r="E186">
            <v>50</v>
          </cell>
        </row>
        <row r="187">
          <cell r="A187">
            <v>35614</v>
          </cell>
          <cell r="B187">
            <v>81</v>
          </cell>
          <cell r="C187">
            <v>64</v>
          </cell>
          <cell r="D187">
            <v>104</v>
          </cell>
          <cell r="E187">
            <v>51</v>
          </cell>
        </row>
        <row r="188">
          <cell r="A188">
            <v>35615</v>
          </cell>
          <cell r="B188">
            <v>76</v>
          </cell>
          <cell r="C188">
            <v>64</v>
          </cell>
          <cell r="D188">
            <v>102</v>
          </cell>
          <cell r="E188">
            <v>52</v>
          </cell>
        </row>
        <row r="189">
          <cell r="A189">
            <v>35616</v>
          </cell>
          <cell r="B189">
            <v>76</v>
          </cell>
          <cell r="C189">
            <v>64</v>
          </cell>
          <cell r="D189">
            <v>99</v>
          </cell>
          <cell r="E189">
            <v>53</v>
          </cell>
        </row>
        <row r="190">
          <cell r="A190">
            <v>35617</v>
          </cell>
          <cell r="B190">
            <v>78</v>
          </cell>
          <cell r="C190">
            <v>63</v>
          </cell>
          <cell r="D190">
            <v>97</v>
          </cell>
          <cell r="E190">
            <v>53</v>
          </cell>
        </row>
        <row r="191">
          <cell r="A191">
            <v>35618</v>
          </cell>
          <cell r="B191">
            <v>77</v>
          </cell>
          <cell r="C191">
            <v>66</v>
          </cell>
          <cell r="D191">
            <v>96</v>
          </cell>
          <cell r="E191">
            <v>55</v>
          </cell>
        </row>
        <row r="192">
          <cell r="A192">
            <v>35619</v>
          </cell>
          <cell r="B192">
            <v>74</v>
          </cell>
          <cell r="C192">
            <v>66</v>
          </cell>
          <cell r="D192">
            <v>91</v>
          </cell>
          <cell r="E192">
            <v>60</v>
          </cell>
        </row>
        <row r="193">
          <cell r="A193">
            <v>35620</v>
          </cell>
          <cell r="B193">
            <v>75</v>
          </cell>
          <cell r="C193">
            <v>65</v>
          </cell>
          <cell r="D193">
            <v>92</v>
          </cell>
          <cell r="E193">
            <v>59</v>
          </cell>
        </row>
        <row r="194">
          <cell r="A194">
            <v>35621</v>
          </cell>
          <cell r="B194">
            <v>75</v>
          </cell>
          <cell r="C194">
            <v>65</v>
          </cell>
          <cell r="D194">
            <v>90</v>
          </cell>
          <cell r="E194">
            <v>56</v>
          </cell>
        </row>
        <row r="195">
          <cell r="A195">
            <v>35622</v>
          </cell>
          <cell r="B195">
            <v>74</v>
          </cell>
          <cell r="C195">
            <v>65</v>
          </cell>
          <cell r="D195">
            <v>83</v>
          </cell>
          <cell r="E195">
            <v>60</v>
          </cell>
        </row>
        <row r="196">
          <cell r="A196">
            <v>35623</v>
          </cell>
          <cell r="B196">
            <v>73</v>
          </cell>
          <cell r="C196">
            <v>65</v>
          </cell>
          <cell r="D196">
            <v>80</v>
          </cell>
          <cell r="E196">
            <v>60</v>
          </cell>
        </row>
        <row r="197">
          <cell r="A197">
            <v>35624</v>
          </cell>
          <cell r="B197">
            <v>74</v>
          </cell>
          <cell r="C197">
            <v>64</v>
          </cell>
          <cell r="D197">
            <v>92</v>
          </cell>
          <cell r="E197">
            <v>52</v>
          </cell>
        </row>
        <row r="198">
          <cell r="A198">
            <v>35625</v>
          </cell>
          <cell r="B198">
            <v>74</v>
          </cell>
          <cell r="C198">
            <v>63</v>
          </cell>
          <cell r="D198">
            <v>96</v>
          </cell>
          <cell r="E198">
            <v>54</v>
          </cell>
        </row>
        <row r="199">
          <cell r="A199">
            <v>35626</v>
          </cell>
          <cell r="B199">
            <v>73</v>
          </cell>
          <cell r="C199">
            <v>63</v>
          </cell>
          <cell r="D199">
            <v>95</v>
          </cell>
          <cell r="E199">
            <v>51</v>
          </cell>
        </row>
        <row r="200">
          <cell r="A200">
            <v>35627</v>
          </cell>
          <cell r="B200">
            <v>77</v>
          </cell>
          <cell r="C200">
            <v>64</v>
          </cell>
          <cell r="D200">
            <v>100</v>
          </cell>
          <cell r="E200">
            <v>60</v>
          </cell>
        </row>
        <row r="201">
          <cell r="A201">
            <v>35628</v>
          </cell>
          <cell r="B201">
            <v>76</v>
          </cell>
          <cell r="C201">
            <v>66</v>
          </cell>
          <cell r="D201">
            <v>98</v>
          </cell>
          <cell r="E201">
            <v>57</v>
          </cell>
        </row>
        <row r="202">
          <cell r="A202">
            <v>35629</v>
          </cell>
          <cell r="B202">
            <v>76</v>
          </cell>
          <cell r="C202">
            <v>63</v>
          </cell>
          <cell r="D202">
            <v>92</v>
          </cell>
          <cell r="E202">
            <v>57</v>
          </cell>
        </row>
        <row r="203">
          <cell r="A203">
            <v>35630</v>
          </cell>
          <cell r="B203">
            <v>73</v>
          </cell>
          <cell r="C203">
            <v>63</v>
          </cell>
          <cell r="D203">
            <v>88</v>
          </cell>
          <cell r="E203">
            <v>59</v>
          </cell>
        </row>
        <row r="204">
          <cell r="A204">
            <v>35631</v>
          </cell>
          <cell r="B204">
            <v>73</v>
          </cell>
          <cell r="C204">
            <v>65</v>
          </cell>
          <cell r="D204">
            <v>90</v>
          </cell>
          <cell r="E204">
            <v>58</v>
          </cell>
        </row>
        <row r="205">
          <cell r="A205">
            <v>35632</v>
          </cell>
          <cell r="B205">
            <v>71</v>
          </cell>
          <cell r="C205">
            <v>65</v>
          </cell>
          <cell r="D205">
            <v>92</v>
          </cell>
          <cell r="E205">
            <v>56</v>
          </cell>
        </row>
        <row r="206">
          <cell r="A206">
            <v>35633</v>
          </cell>
          <cell r="B206">
            <v>73</v>
          </cell>
          <cell r="C206">
            <v>66</v>
          </cell>
          <cell r="D206">
            <v>84</v>
          </cell>
          <cell r="E206">
            <v>64</v>
          </cell>
        </row>
        <row r="207">
          <cell r="A207">
            <v>35634</v>
          </cell>
          <cell r="B207">
            <v>74</v>
          </cell>
          <cell r="C207">
            <v>64</v>
          </cell>
          <cell r="D207">
            <v>96</v>
          </cell>
          <cell r="E207">
            <v>57</v>
          </cell>
        </row>
        <row r="208">
          <cell r="A208">
            <v>35635</v>
          </cell>
          <cell r="B208">
            <v>69</v>
          </cell>
          <cell r="C208">
            <v>63</v>
          </cell>
          <cell r="D208">
            <v>93</v>
          </cell>
          <cell r="E208">
            <v>56</v>
          </cell>
        </row>
        <row r="209">
          <cell r="A209">
            <v>35636</v>
          </cell>
          <cell r="B209">
            <v>72</v>
          </cell>
          <cell r="C209">
            <v>63</v>
          </cell>
          <cell r="D209">
            <v>92</v>
          </cell>
          <cell r="E209">
            <v>60</v>
          </cell>
        </row>
        <row r="210">
          <cell r="A210">
            <v>35637</v>
          </cell>
          <cell r="B210">
            <v>73</v>
          </cell>
          <cell r="C210">
            <v>63</v>
          </cell>
          <cell r="D210">
            <v>85</v>
          </cell>
          <cell r="E210">
            <v>57</v>
          </cell>
        </row>
        <row r="211">
          <cell r="A211">
            <v>35638</v>
          </cell>
          <cell r="B211">
            <v>74</v>
          </cell>
          <cell r="C211">
            <v>63</v>
          </cell>
          <cell r="D211">
            <v>89</v>
          </cell>
          <cell r="E211">
            <v>50</v>
          </cell>
        </row>
        <row r="212">
          <cell r="A212">
            <v>35639</v>
          </cell>
          <cell r="B212">
            <v>74</v>
          </cell>
          <cell r="C212">
            <v>64</v>
          </cell>
          <cell r="D212">
            <v>86</v>
          </cell>
          <cell r="E212">
            <v>52</v>
          </cell>
        </row>
        <row r="213">
          <cell r="A213">
            <v>35640</v>
          </cell>
          <cell r="B213">
            <v>74</v>
          </cell>
          <cell r="C213">
            <v>64</v>
          </cell>
          <cell r="D213">
            <v>81</v>
          </cell>
          <cell r="E213">
            <v>53</v>
          </cell>
        </row>
        <row r="214">
          <cell r="A214">
            <v>35641</v>
          </cell>
          <cell r="B214">
            <v>75</v>
          </cell>
          <cell r="C214">
            <v>64</v>
          </cell>
          <cell r="D214">
            <v>89</v>
          </cell>
          <cell r="E214">
            <v>52</v>
          </cell>
        </row>
        <row r="215">
          <cell r="A215">
            <v>35642</v>
          </cell>
          <cell r="B215">
            <v>74</v>
          </cell>
          <cell r="C215">
            <v>63</v>
          </cell>
          <cell r="D215">
            <v>94</v>
          </cell>
          <cell r="E215">
            <v>51</v>
          </cell>
        </row>
        <row r="216">
          <cell r="A216">
            <v>35643</v>
          </cell>
          <cell r="B216">
            <v>79</v>
          </cell>
          <cell r="C216">
            <v>62</v>
          </cell>
          <cell r="D216">
            <v>104</v>
          </cell>
          <cell r="E216">
            <v>51</v>
          </cell>
        </row>
        <row r="217">
          <cell r="A217">
            <v>35644</v>
          </cell>
          <cell r="B217">
            <v>84</v>
          </cell>
          <cell r="C217">
            <v>64</v>
          </cell>
          <cell r="D217">
            <v>107</v>
          </cell>
          <cell r="E217">
            <v>50</v>
          </cell>
        </row>
        <row r="218">
          <cell r="A218">
            <v>35645</v>
          </cell>
          <cell r="B218">
            <v>80</v>
          </cell>
          <cell r="C218">
            <v>67</v>
          </cell>
          <cell r="D218">
            <v>106</v>
          </cell>
          <cell r="E218">
            <v>58</v>
          </cell>
        </row>
        <row r="219">
          <cell r="A219">
            <v>35646</v>
          </cell>
          <cell r="B219">
            <v>78</v>
          </cell>
          <cell r="C219">
            <v>66</v>
          </cell>
          <cell r="D219">
            <v>106</v>
          </cell>
          <cell r="E219">
            <v>60</v>
          </cell>
        </row>
        <row r="220">
          <cell r="A220">
            <v>35647</v>
          </cell>
          <cell r="B220">
            <v>84</v>
          </cell>
          <cell r="C220">
            <v>67</v>
          </cell>
          <cell r="D220">
            <v>114</v>
          </cell>
          <cell r="E220">
            <v>61</v>
          </cell>
        </row>
        <row r="221">
          <cell r="A221">
            <v>35648</v>
          </cell>
          <cell r="B221">
            <v>92</v>
          </cell>
          <cell r="C221">
            <v>71</v>
          </cell>
          <cell r="D221">
            <v>108</v>
          </cell>
          <cell r="E221">
            <v>64</v>
          </cell>
        </row>
        <row r="222">
          <cell r="A222">
            <v>35649</v>
          </cell>
          <cell r="B222">
            <v>81</v>
          </cell>
          <cell r="C222">
            <v>70</v>
          </cell>
          <cell r="D222">
            <v>102</v>
          </cell>
          <cell r="E222">
            <v>62</v>
          </cell>
        </row>
        <row r="223">
          <cell r="A223">
            <v>35650</v>
          </cell>
          <cell r="B223">
            <v>78</v>
          </cell>
          <cell r="C223">
            <v>66</v>
          </cell>
          <cell r="D223">
            <v>100</v>
          </cell>
          <cell r="E223">
            <v>64</v>
          </cell>
        </row>
        <row r="224">
          <cell r="A224">
            <v>35651</v>
          </cell>
          <cell r="B224">
            <v>77</v>
          </cell>
          <cell r="C224">
            <v>67</v>
          </cell>
          <cell r="D224">
            <v>90</v>
          </cell>
          <cell r="E224">
            <v>62</v>
          </cell>
        </row>
        <row r="225">
          <cell r="A225">
            <v>35652</v>
          </cell>
          <cell r="B225">
            <v>77</v>
          </cell>
          <cell r="C225">
            <v>66</v>
          </cell>
          <cell r="D225">
            <v>81</v>
          </cell>
          <cell r="E225">
            <v>62</v>
          </cell>
        </row>
        <row r="226">
          <cell r="A226">
            <v>35653</v>
          </cell>
          <cell r="B226">
            <v>75</v>
          </cell>
          <cell r="C226">
            <v>65</v>
          </cell>
          <cell r="D226">
            <v>86</v>
          </cell>
          <cell r="E226">
            <v>54</v>
          </cell>
        </row>
        <row r="227">
          <cell r="A227">
            <v>35654</v>
          </cell>
          <cell r="B227">
            <v>75</v>
          </cell>
          <cell r="C227">
            <v>64</v>
          </cell>
          <cell r="D227">
            <v>87</v>
          </cell>
          <cell r="E227">
            <v>52</v>
          </cell>
        </row>
        <row r="228">
          <cell r="A228">
            <v>35655</v>
          </cell>
          <cell r="B228">
            <v>75</v>
          </cell>
          <cell r="C228">
            <v>63</v>
          </cell>
          <cell r="D228">
            <v>95</v>
          </cell>
          <cell r="E228">
            <v>53</v>
          </cell>
        </row>
        <row r="229">
          <cell r="A229">
            <v>35656</v>
          </cell>
          <cell r="B229">
            <v>76</v>
          </cell>
          <cell r="C229">
            <v>65</v>
          </cell>
          <cell r="D229">
            <v>95</v>
          </cell>
          <cell r="E229">
            <v>52</v>
          </cell>
        </row>
        <row r="230">
          <cell r="A230">
            <v>35657</v>
          </cell>
          <cell r="B230">
            <v>76</v>
          </cell>
          <cell r="C230">
            <v>67</v>
          </cell>
          <cell r="D230">
            <v>92</v>
          </cell>
          <cell r="E230">
            <v>59</v>
          </cell>
        </row>
        <row r="231">
          <cell r="A231">
            <v>35658</v>
          </cell>
          <cell r="B231">
            <v>73</v>
          </cell>
          <cell r="C231">
            <v>66</v>
          </cell>
          <cell r="D231">
            <v>82</v>
          </cell>
          <cell r="E231">
            <v>62</v>
          </cell>
        </row>
        <row r="232">
          <cell r="A232">
            <v>35659</v>
          </cell>
          <cell r="B232">
            <v>77</v>
          </cell>
          <cell r="C232">
            <v>66</v>
          </cell>
          <cell r="D232">
            <v>86</v>
          </cell>
          <cell r="E232">
            <v>60</v>
          </cell>
        </row>
        <row r="233">
          <cell r="A233">
            <v>35660</v>
          </cell>
          <cell r="B233">
            <v>77</v>
          </cell>
          <cell r="C233">
            <v>65</v>
          </cell>
          <cell r="D233">
            <v>95</v>
          </cell>
          <cell r="E233">
            <v>52</v>
          </cell>
        </row>
        <row r="234">
          <cell r="A234">
            <v>35661</v>
          </cell>
          <cell r="B234">
            <v>90</v>
          </cell>
          <cell r="C234">
            <v>68</v>
          </cell>
          <cell r="D234">
            <v>96</v>
          </cell>
          <cell r="E234">
            <v>59</v>
          </cell>
        </row>
        <row r="235">
          <cell r="A235">
            <v>35662</v>
          </cell>
          <cell r="B235">
            <v>78</v>
          </cell>
          <cell r="C235">
            <v>69</v>
          </cell>
          <cell r="D235">
            <v>97</v>
          </cell>
          <cell r="E235">
            <v>65</v>
          </cell>
        </row>
        <row r="236">
          <cell r="A236">
            <v>35663</v>
          </cell>
          <cell r="B236">
            <v>76</v>
          </cell>
          <cell r="C236">
            <v>68</v>
          </cell>
          <cell r="D236">
            <v>100</v>
          </cell>
          <cell r="E236">
            <v>57</v>
          </cell>
        </row>
        <row r="237">
          <cell r="A237">
            <v>35664</v>
          </cell>
          <cell r="B237">
            <v>81</v>
          </cell>
          <cell r="C237">
            <v>67</v>
          </cell>
          <cell r="D237">
            <v>104</v>
          </cell>
          <cell r="E237">
            <v>57</v>
          </cell>
        </row>
        <row r="238">
          <cell r="A238">
            <v>35665</v>
          </cell>
          <cell r="B238">
            <v>83</v>
          </cell>
          <cell r="C238">
            <v>68</v>
          </cell>
          <cell r="D238">
            <v>100</v>
          </cell>
          <cell r="E238">
            <v>59</v>
          </cell>
        </row>
        <row r="239">
          <cell r="A239">
            <v>35666</v>
          </cell>
          <cell r="B239">
            <v>81</v>
          </cell>
          <cell r="C239">
            <v>69</v>
          </cell>
          <cell r="D239">
            <v>97</v>
          </cell>
          <cell r="E239">
            <v>59</v>
          </cell>
        </row>
        <row r="240">
          <cell r="A240">
            <v>35667</v>
          </cell>
          <cell r="B240">
            <v>81</v>
          </cell>
          <cell r="C240">
            <v>66</v>
          </cell>
          <cell r="D240">
            <v>95</v>
          </cell>
          <cell r="E240">
            <v>56</v>
          </cell>
        </row>
        <row r="241">
          <cell r="A241">
            <v>35668</v>
          </cell>
          <cell r="B241">
            <v>79</v>
          </cell>
          <cell r="C241">
            <v>66</v>
          </cell>
          <cell r="D241">
            <v>95</v>
          </cell>
          <cell r="E241">
            <v>54</v>
          </cell>
        </row>
        <row r="242">
          <cell r="A242">
            <v>35669</v>
          </cell>
          <cell r="B242">
            <v>82</v>
          </cell>
          <cell r="C242">
            <v>66</v>
          </cell>
          <cell r="D242">
            <v>98</v>
          </cell>
          <cell r="E242">
            <v>54</v>
          </cell>
        </row>
        <row r="243">
          <cell r="A243">
            <v>35670</v>
          </cell>
          <cell r="B243">
            <v>79</v>
          </cell>
          <cell r="C243">
            <v>65</v>
          </cell>
          <cell r="D243">
            <v>94</v>
          </cell>
          <cell r="E243">
            <v>55</v>
          </cell>
        </row>
        <row r="244">
          <cell r="A244">
            <v>35671</v>
          </cell>
          <cell r="B244">
            <v>78</v>
          </cell>
          <cell r="C244">
            <v>66</v>
          </cell>
          <cell r="D244">
            <v>91</v>
          </cell>
          <cell r="E244">
            <v>50</v>
          </cell>
        </row>
        <row r="245">
          <cell r="A245">
            <v>35672</v>
          </cell>
          <cell r="B245">
            <v>77</v>
          </cell>
          <cell r="C245">
            <v>68</v>
          </cell>
          <cell r="D245">
            <v>92</v>
          </cell>
          <cell r="E245">
            <v>56</v>
          </cell>
        </row>
        <row r="246">
          <cell r="A246">
            <v>35673</v>
          </cell>
          <cell r="B246">
            <v>78</v>
          </cell>
          <cell r="C246">
            <v>68</v>
          </cell>
          <cell r="D246">
            <v>95</v>
          </cell>
          <cell r="E246">
            <v>54</v>
          </cell>
        </row>
        <row r="247">
          <cell r="A247">
            <v>35674</v>
          </cell>
          <cell r="B247">
            <v>82</v>
          </cell>
          <cell r="C247">
            <v>68</v>
          </cell>
          <cell r="D247">
            <v>98</v>
          </cell>
          <cell r="E247">
            <v>54</v>
          </cell>
        </row>
        <row r="248">
          <cell r="A248">
            <v>35675</v>
          </cell>
          <cell r="B248">
            <v>84</v>
          </cell>
          <cell r="C248">
            <v>71</v>
          </cell>
          <cell r="D248">
            <v>96</v>
          </cell>
          <cell r="E248">
            <v>63</v>
          </cell>
        </row>
        <row r="249">
          <cell r="A249">
            <v>35676</v>
          </cell>
          <cell r="B249">
            <v>85</v>
          </cell>
          <cell r="C249">
            <v>71</v>
          </cell>
          <cell r="D249">
            <v>105</v>
          </cell>
          <cell r="E249">
            <v>62</v>
          </cell>
        </row>
        <row r="250">
          <cell r="A250">
            <v>35677</v>
          </cell>
          <cell r="B250">
            <v>88</v>
          </cell>
          <cell r="C250">
            <v>72</v>
          </cell>
          <cell r="D250">
            <v>104</v>
          </cell>
          <cell r="E250">
            <v>66</v>
          </cell>
        </row>
        <row r="251">
          <cell r="A251">
            <v>35678</v>
          </cell>
          <cell r="B251">
            <v>80</v>
          </cell>
          <cell r="C251">
            <v>70</v>
          </cell>
          <cell r="D251">
            <v>97</v>
          </cell>
          <cell r="E251">
            <v>63</v>
          </cell>
        </row>
        <row r="252">
          <cell r="A252">
            <v>35679</v>
          </cell>
          <cell r="B252">
            <v>80</v>
          </cell>
          <cell r="C252">
            <v>70</v>
          </cell>
          <cell r="D252">
            <v>96</v>
          </cell>
          <cell r="E252">
            <v>59</v>
          </cell>
        </row>
        <row r="253">
          <cell r="A253">
            <v>35680</v>
          </cell>
          <cell r="B253">
            <v>79</v>
          </cell>
          <cell r="C253">
            <v>69</v>
          </cell>
          <cell r="D253">
            <v>99</v>
          </cell>
          <cell r="E253">
            <v>56</v>
          </cell>
        </row>
        <row r="254">
          <cell r="A254">
            <v>35681</v>
          </cell>
          <cell r="B254">
            <v>82</v>
          </cell>
          <cell r="C254">
            <v>67</v>
          </cell>
          <cell r="D254">
            <v>100</v>
          </cell>
          <cell r="E254">
            <v>54</v>
          </cell>
        </row>
        <row r="255">
          <cell r="A255">
            <v>35682</v>
          </cell>
          <cell r="B255">
            <v>85</v>
          </cell>
          <cell r="C255">
            <v>69</v>
          </cell>
          <cell r="D255">
            <v>104</v>
          </cell>
          <cell r="E255">
            <v>54</v>
          </cell>
        </row>
        <row r="256">
          <cell r="A256">
            <v>35683</v>
          </cell>
          <cell r="B256">
            <v>84</v>
          </cell>
          <cell r="C256">
            <v>69</v>
          </cell>
          <cell r="D256">
            <v>100</v>
          </cell>
          <cell r="E256">
            <v>59</v>
          </cell>
        </row>
        <row r="257">
          <cell r="A257">
            <v>35684</v>
          </cell>
          <cell r="B257">
            <v>78</v>
          </cell>
          <cell r="C257">
            <v>66</v>
          </cell>
          <cell r="D257">
            <v>92</v>
          </cell>
          <cell r="E257">
            <v>55</v>
          </cell>
        </row>
        <row r="258">
          <cell r="A258">
            <v>35685</v>
          </cell>
          <cell r="B258">
            <v>80</v>
          </cell>
          <cell r="C258">
            <v>67</v>
          </cell>
          <cell r="D258">
            <v>88</v>
          </cell>
          <cell r="E258">
            <v>56</v>
          </cell>
        </row>
        <row r="259">
          <cell r="A259">
            <v>35686</v>
          </cell>
          <cell r="B259">
            <v>77</v>
          </cell>
          <cell r="C259">
            <v>66</v>
          </cell>
          <cell r="D259">
            <v>88</v>
          </cell>
          <cell r="E259">
            <v>57</v>
          </cell>
        </row>
        <row r="260">
          <cell r="A260">
            <v>35687</v>
          </cell>
          <cell r="B260">
            <v>79</v>
          </cell>
          <cell r="C260">
            <v>65</v>
          </cell>
          <cell r="D260">
            <v>90</v>
          </cell>
          <cell r="E260">
            <v>50</v>
          </cell>
        </row>
        <row r="261">
          <cell r="A261">
            <v>35688</v>
          </cell>
          <cell r="B261">
            <v>85</v>
          </cell>
          <cell r="C261">
            <v>70</v>
          </cell>
          <cell r="D261">
            <v>87</v>
          </cell>
          <cell r="E261">
            <v>66</v>
          </cell>
        </row>
        <row r="262">
          <cell r="A262">
            <v>35689</v>
          </cell>
          <cell r="B262">
            <v>82</v>
          </cell>
          <cell r="C262">
            <v>69</v>
          </cell>
          <cell r="D262">
            <v>89</v>
          </cell>
          <cell r="E262">
            <v>56</v>
          </cell>
        </row>
        <row r="263">
          <cell r="A263">
            <v>35690</v>
          </cell>
          <cell r="B263">
            <v>85</v>
          </cell>
          <cell r="C263">
            <v>68</v>
          </cell>
          <cell r="D263">
            <v>90</v>
          </cell>
          <cell r="E263">
            <v>59</v>
          </cell>
        </row>
        <row r="264">
          <cell r="A264">
            <v>35691</v>
          </cell>
          <cell r="B264">
            <v>82</v>
          </cell>
          <cell r="C264">
            <v>67</v>
          </cell>
          <cell r="D264">
            <v>88</v>
          </cell>
          <cell r="E264">
            <v>56</v>
          </cell>
        </row>
        <row r="265">
          <cell r="A265">
            <v>35692</v>
          </cell>
          <cell r="B265">
            <v>80</v>
          </cell>
          <cell r="C265">
            <v>65</v>
          </cell>
          <cell r="D265">
            <v>83</v>
          </cell>
          <cell r="E265">
            <v>52</v>
          </cell>
        </row>
        <row r="266">
          <cell r="A266">
            <v>35693</v>
          </cell>
          <cell r="B266">
            <v>74</v>
          </cell>
          <cell r="C266">
            <v>61</v>
          </cell>
          <cell r="D266">
            <v>83</v>
          </cell>
          <cell r="E266">
            <v>46</v>
          </cell>
        </row>
        <row r="267">
          <cell r="A267">
            <v>35694</v>
          </cell>
          <cell r="B267">
            <v>79</v>
          </cell>
          <cell r="C267">
            <v>64</v>
          </cell>
          <cell r="D267">
            <v>98</v>
          </cell>
          <cell r="E267">
            <v>48</v>
          </cell>
        </row>
        <row r="268">
          <cell r="A268">
            <v>35695</v>
          </cell>
          <cell r="B268">
            <v>85</v>
          </cell>
          <cell r="C268">
            <v>65</v>
          </cell>
          <cell r="D268">
            <v>100</v>
          </cell>
          <cell r="E268">
            <v>48</v>
          </cell>
        </row>
        <row r="269">
          <cell r="A269">
            <v>35696</v>
          </cell>
          <cell r="B269">
            <v>88</v>
          </cell>
          <cell r="C269">
            <v>66</v>
          </cell>
          <cell r="D269">
            <v>98</v>
          </cell>
          <cell r="E269">
            <v>51</v>
          </cell>
        </row>
        <row r="270">
          <cell r="A270">
            <v>35697</v>
          </cell>
          <cell r="B270">
            <v>90</v>
          </cell>
          <cell r="C270">
            <v>67</v>
          </cell>
          <cell r="D270">
            <v>93</v>
          </cell>
          <cell r="E270">
            <v>52</v>
          </cell>
        </row>
        <row r="271">
          <cell r="A271">
            <v>35698</v>
          </cell>
          <cell r="B271">
            <v>78</v>
          </cell>
          <cell r="C271">
            <v>69</v>
          </cell>
          <cell r="D271">
            <v>81</v>
          </cell>
          <cell r="E271">
            <v>66</v>
          </cell>
        </row>
        <row r="272">
          <cell r="A272">
            <v>35699</v>
          </cell>
          <cell r="B272">
            <v>78</v>
          </cell>
          <cell r="C272">
            <v>67</v>
          </cell>
          <cell r="D272">
            <v>81</v>
          </cell>
          <cell r="E272">
            <v>61</v>
          </cell>
        </row>
        <row r="273">
          <cell r="A273">
            <v>35700</v>
          </cell>
          <cell r="B273">
            <v>80</v>
          </cell>
          <cell r="C273">
            <v>64</v>
          </cell>
          <cell r="D273">
            <v>94</v>
          </cell>
          <cell r="E273">
            <v>53</v>
          </cell>
        </row>
        <row r="274">
          <cell r="A274">
            <v>35701</v>
          </cell>
          <cell r="B274">
            <v>89</v>
          </cell>
          <cell r="C274">
            <v>67</v>
          </cell>
          <cell r="D274">
            <v>99</v>
          </cell>
          <cell r="E274">
            <v>55</v>
          </cell>
        </row>
        <row r="275">
          <cell r="A275">
            <v>35702</v>
          </cell>
          <cell r="B275">
            <v>82</v>
          </cell>
          <cell r="C275">
            <v>67</v>
          </cell>
          <cell r="D275">
            <v>96</v>
          </cell>
          <cell r="E275">
            <v>56</v>
          </cell>
        </row>
        <row r="276">
          <cell r="A276">
            <v>35703</v>
          </cell>
          <cell r="B276">
            <v>76</v>
          </cell>
          <cell r="C276">
            <v>68</v>
          </cell>
          <cell r="D276">
            <v>93</v>
          </cell>
          <cell r="E276">
            <v>62</v>
          </cell>
        </row>
        <row r="277">
          <cell r="A277">
            <v>35704</v>
          </cell>
          <cell r="B277">
            <v>79</v>
          </cell>
          <cell r="C277">
            <v>68</v>
          </cell>
          <cell r="D277">
            <v>90</v>
          </cell>
          <cell r="E277">
            <v>58</v>
          </cell>
        </row>
        <row r="278">
          <cell r="A278">
            <v>35705</v>
          </cell>
          <cell r="B278">
            <v>77</v>
          </cell>
          <cell r="C278">
            <v>68</v>
          </cell>
          <cell r="D278">
            <v>84</v>
          </cell>
          <cell r="E278">
            <v>64</v>
          </cell>
        </row>
        <row r="279">
          <cell r="A279">
            <v>35706</v>
          </cell>
          <cell r="B279">
            <v>78</v>
          </cell>
          <cell r="C279">
            <v>67</v>
          </cell>
          <cell r="D279">
            <v>88</v>
          </cell>
          <cell r="E279">
            <v>51</v>
          </cell>
        </row>
        <row r="280">
          <cell r="A280">
            <v>35707</v>
          </cell>
          <cell r="B280">
            <v>76</v>
          </cell>
          <cell r="C280">
            <v>67</v>
          </cell>
          <cell r="D280">
            <v>88</v>
          </cell>
          <cell r="E280">
            <v>52</v>
          </cell>
        </row>
        <row r="281">
          <cell r="A281">
            <v>35708</v>
          </cell>
          <cell r="B281">
            <v>75</v>
          </cell>
          <cell r="C281">
            <v>66</v>
          </cell>
          <cell r="D281">
            <v>87</v>
          </cell>
          <cell r="E281">
            <v>58</v>
          </cell>
        </row>
        <row r="282">
          <cell r="A282">
            <v>35709</v>
          </cell>
          <cell r="B282">
            <v>73</v>
          </cell>
          <cell r="C282">
            <v>66</v>
          </cell>
          <cell r="D282">
            <v>81</v>
          </cell>
          <cell r="E282">
            <v>57</v>
          </cell>
        </row>
        <row r="283">
          <cell r="A283">
            <v>35710</v>
          </cell>
          <cell r="B283">
            <v>74</v>
          </cell>
          <cell r="C283">
            <v>61</v>
          </cell>
          <cell r="D283">
            <v>73</v>
          </cell>
          <cell r="E283">
            <v>44</v>
          </cell>
        </row>
        <row r="284">
          <cell r="A284">
            <v>35711</v>
          </cell>
          <cell r="B284">
            <v>74</v>
          </cell>
          <cell r="C284">
            <v>57</v>
          </cell>
          <cell r="D284">
            <v>77</v>
          </cell>
          <cell r="E284">
            <v>40</v>
          </cell>
        </row>
        <row r="285">
          <cell r="A285">
            <v>35712</v>
          </cell>
          <cell r="B285">
            <v>75</v>
          </cell>
          <cell r="C285">
            <v>59</v>
          </cell>
          <cell r="D285">
            <v>82</v>
          </cell>
          <cell r="E285">
            <v>41</v>
          </cell>
        </row>
        <row r="286">
          <cell r="A286">
            <v>35713</v>
          </cell>
          <cell r="B286">
            <v>74</v>
          </cell>
          <cell r="C286">
            <v>59</v>
          </cell>
          <cell r="D286">
            <v>78</v>
          </cell>
          <cell r="E286">
            <v>45</v>
          </cell>
        </row>
        <row r="287">
          <cell r="A287">
            <v>35714</v>
          </cell>
          <cell r="B287">
            <v>70</v>
          </cell>
          <cell r="C287">
            <v>57</v>
          </cell>
          <cell r="D287">
            <v>67</v>
          </cell>
          <cell r="E287">
            <v>39</v>
          </cell>
        </row>
        <row r="288">
          <cell r="A288">
            <v>35715</v>
          </cell>
          <cell r="B288">
            <v>75</v>
          </cell>
          <cell r="C288">
            <v>54</v>
          </cell>
          <cell r="D288">
            <v>76</v>
          </cell>
          <cell r="E288">
            <v>47</v>
          </cell>
        </row>
        <row r="289">
          <cell r="A289">
            <v>35716</v>
          </cell>
          <cell r="B289">
            <v>87</v>
          </cell>
          <cell r="C289">
            <v>56</v>
          </cell>
          <cell r="D289">
            <v>81</v>
          </cell>
          <cell r="E289">
            <v>40</v>
          </cell>
        </row>
        <row r="290">
          <cell r="A290">
            <v>35717</v>
          </cell>
          <cell r="B290">
            <v>96</v>
          </cell>
          <cell r="C290">
            <v>64</v>
          </cell>
          <cell r="D290">
            <v>90</v>
          </cell>
          <cell r="E290">
            <v>48</v>
          </cell>
        </row>
        <row r="291">
          <cell r="A291">
            <v>35718</v>
          </cell>
          <cell r="B291">
            <v>97</v>
          </cell>
          <cell r="C291">
            <v>66</v>
          </cell>
          <cell r="D291">
            <v>97</v>
          </cell>
          <cell r="E291">
            <v>53</v>
          </cell>
        </row>
        <row r="292">
          <cell r="A292">
            <v>35719</v>
          </cell>
          <cell r="B292">
            <v>97</v>
          </cell>
          <cell r="C292">
            <v>68</v>
          </cell>
          <cell r="D292">
            <v>97</v>
          </cell>
          <cell r="E292">
            <v>47</v>
          </cell>
        </row>
        <row r="293">
          <cell r="A293">
            <v>35720</v>
          </cell>
          <cell r="B293">
            <v>88</v>
          </cell>
          <cell r="C293">
            <v>62</v>
          </cell>
          <cell r="D293">
            <v>94</v>
          </cell>
          <cell r="E293">
            <v>45</v>
          </cell>
        </row>
        <row r="294">
          <cell r="A294">
            <v>35721</v>
          </cell>
          <cell r="B294">
            <v>70</v>
          </cell>
          <cell r="C294">
            <v>58</v>
          </cell>
          <cell r="D294">
            <v>90</v>
          </cell>
          <cell r="E294">
            <v>42</v>
          </cell>
        </row>
        <row r="295">
          <cell r="A295">
            <v>35722</v>
          </cell>
          <cell r="B295">
            <v>71</v>
          </cell>
          <cell r="C295">
            <v>62</v>
          </cell>
          <cell r="D295">
            <v>83</v>
          </cell>
          <cell r="E295">
            <v>41</v>
          </cell>
        </row>
        <row r="296">
          <cell r="A296">
            <v>35723</v>
          </cell>
          <cell r="B296">
            <v>70</v>
          </cell>
          <cell r="C296">
            <v>62</v>
          </cell>
          <cell r="D296">
            <v>70</v>
          </cell>
          <cell r="E296">
            <v>49</v>
          </cell>
        </row>
        <row r="297">
          <cell r="A297">
            <v>35724</v>
          </cell>
          <cell r="B297">
            <v>70</v>
          </cell>
          <cell r="C297">
            <v>57</v>
          </cell>
          <cell r="D297">
            <v>75</v>
          </cell>
          <cell r="E297">
            <v>44</v>
          </cell>
        </row>
        <row r="298">
          <cell r="A298">
            <v>35725</v>
          </cell>
          <cell r="B298">
            <v>71</v>
          </cell>
          <cell r="C298">
            <v>59</v>
          </cell>
          <cell r="D298">
            <v>79</v>
          </cell>
          <cell r="E298">
            <v>44</v>
          </cell>
        </row>
        <row r="299">
          <cell r="A299">
            <v>35726</v>
          </cell>
          <cell r="B299">
            <v>71</v>
          </cell>
          <cell r="C299">
            <v>64</v>
          </cell>
          <cell r="D299">
            <v>71</v>
          </cell>
          <cell r="E299">
            <v>53</v>
          </cell>
        </row>
        <row r="300">
          <cell r="A300">
            <v>35727</v>
          </cell>
          <cell r="B300">
            <v>70</v>
          </cell>
          <cell r="C300">
            <v>61</v>
          </cell>
          <cell r="D300">
            <v>74</v>
          </cell>
          <cell r="E300">
            <v>46</v>
          </cell>
        </row>
        <row r="301">
          <cell r="A301">
            <v>35728</v>
          </cell>
          <cell r="B301">
            <v>77</v>
          </cell>
          <cell r="C301">
            <v>55</v>
          </cell>
          <cell r="D301">
            <v>71</v>
          </cell>
          <cell r="E301">
            <v>42</v>
          </cell>
        </row>
        <row r="302">
          <cell r="A302">
            <v>35729</v>
          </cell>
          <cell r="B302">
            <v>79</v>
          </cell>
          <cell r="C302">
            <v>52</v>
          </cell>
          <cell r="D302">
            <v>80</v>
          </cell>
          <cell r="E302">
            <v>38</v>
          </cell>
        </row>
        <row r="303">
          <cell r="A303">
            <v>35730</v>
          </cell>
          <cell r="B303">
            <v>73</v>
          </cell>
          <cell r="C303">
            <v>52</v>
          </cell>
          <cell r="D303">
            <v>75</v>
          </cell>
          <cell r="E303">
            <v>35</v>
          </cell>
        </row>
        <row r="304">
          <cell r="A304">
            <v>35731</v>
          </cell>
          <cell r="B304">
            <v>71</v>
          </cell>
          <cell r="C304">
            <v>52</v>
          </cell>
          <cell r="D304">
            <v>78</v>
          </cell>
          <cell r="E304">
            <v>35</v>
          </cell>
        </row>
        <row r="305">
          <cell r="A305">
            <v>35732</v>
          </cell>
          <cell r="B305">
            <v>72</v>
          </cell>
          <cell r="C305">
            <v>55</v>
          </cell>
          <cell r="D305">
            <v>78</v>
          </cell>
          <cell r="E305">
            <v>36</v>
          </cell>
        </row>
        <row r="306">
          <cell r="A306">
            <v>35733</v>
          </cell>
          <cell r="B306">
            <v>76</v>
          </cell>
          <cell r="C306">
            <v>55</v>
          </cell>
          <cell r="D306">
            <v>85</v>
          </cell>
          <cell r="E306">
            <v>41</v>
          </cell>
        </row>
        <row r="307">
          <cell r="A307">
            <v>35734</v>
          </cell>
          <cell r="B307">
            <v>77</v>
          </cell>
          <cell r="C307">
            <v>56</v>
          </cell>
          <cell r="D307">
            <v>89</v>
          </cell>
          <cell r="E307">
            <v>42</v>
          </cell>
        </row>
        <row r="308">
          <cell r="A308">
            <v>35735</v>
          </cell>
          <cell r="B308">
            <v>96</v>
          </cell>
          <cell r="C308">
            <v>57</v>
          </cell>
          <cell r="D308">
            <v>92</v>
          </cell>
          <cell r="E308">
            <v>44</v>
          </cell>
        </row>
        <row r="309">
          <cell r="A309">
            <v>35736</v>
          </cell>
          <cell r="B309">
            <v>96</v>
          </cell>
          <cell r="C309">
            <v>63</v>
          </cell>
          <cell r="D309">
            <v>94</v>
          </cell>
          <cell r="E309">
            <v>52</v>
          </cell>
        </row>
        <row r="310">
          <cell r="A310">
            <v>35737</v>
          </cell>
          <cell r="B310">
            <v>91</v>
          </cell>
          <cell r="C310">
            <v>66</v>
          </cell>
          <cell r="D310">
            <v>92</v>
          </cell>
          <cell r="E310">
            <v>45</v>
          </cell>
        </row>
        <row r="311">
          <cell r="A311">
            <v>35738</v>
          </cell>
          <cell r="B311">
            <v>82</v>
          </cell>
          <cell r="C311">
            <v>61</v>
          </cell>
          <cell r="D311">
            <v>85</v>
          </cell>
          <cell r="E311">
            <v>44</v>
          </cell>
        </row>
        <row r="312">
          <cell r="A312">
            <v>35739</v>
          </cell>
          <cell r="B312">
            <v>71</v>
          </cell>
          <cell r="C312">
            <v>63</v>
          </cell>
          <cell r="D312">
            <v>80</v>
          </cell>
          <cell r="E312">
            <v>41</v>
          </cell>
        </row>
        <row r="313">
          <cell r="A313">
            <v>35740</v>
          </cell>
          <cell r="B313">
            <v>72</v>
          </cell>
          <cell r="C313">
            <v>57</v>
          </cell>
          <cell r="D313">
            <v>81</v>
          </cell>
          <cell r="E313">
            <v>43</v>
          </cell>
        </row>
        <row r="314">
          <cell r="A314">
            <v>35741</v>
          </cell>
          <cell r="B314">
            <v>72</v>
          </cell>
          <cell r="C314">
            <v>63</v>
          </cell>
          <cell r="D314">
            <v>71</v>
          </cell>
          <cell r="E314">
            <v>49</v>
          </cell>
        </row>
        <row r="315">
          <cell r="A315">
            <v>35742</v>
          </cell>
          <cell r="B315">
            <v>72</v>
          </cell>
          <cell r="C315">
            <v>57</v>
          </cell>
          <cell r="D315">
            <v>70</v>
          </cell>
          <cell r="E315">
            <v>44</v>
          </cell>
        </row>
        <row r="316">
          <cell r="A316">
            <v>35743</v>
          </cell>
          <cell r="B316">
            <v>71</v>
          </cell>
          <cell r="C316">
            <v>55</v>
          </cell>
          <cell r="D316">
            <v>72</v>
          </cell>
          <cell r="E316">
            <v>39</v>
          </cell>
        </row>
        <row r="317">
          <cell r="A317">
            <v>35744</v>
          </cell>
          <cell r="B317">
            <v>65</v>
          </cell>
          <cell r="C317">
            <v>56</v>
          </cell>
          <cell r="D317">
            <v>70</v>
          </cell>
          <cell r="E317">
            <v>50</v>
          </cell>
        </row>
        <row r="318">
          <cell r="A318">
            <v>35745</v>
          </cell>
          <cell r="B318">
            <v>65</v>
          </cell>
          <cell r="C318">
            <v>54</v>
          </cell>
          <cell r="D318">
            <v>60</v>
          </cell>
          <cell r="E318">
            <v>49</v>
          </cell>
        </row>
        <row r="319">
          <cell r="A319">
            <v>35746</v>
          </cell>
          <cell r="B319">
            <v>69</v>
          </cell>
          <cell r="C319">
            <v>59</v>
          </cell>
          <cell r="D319">
            <v>68</v>
          </cell>
          <cell r="E319">
            <v>46</v>
          </cell>
        </row>
        <row r="320">
          <cell r="A320">
            <v>35747</v>
          </cell>
          <cell r="B320">
            <v>61</v>
          </cell>
          <cell r="C320">
            <v>55</v>
          </cell>
          <cell r="D320">
            <v>58</v>
          </cell>
          <cell r="E320">
            <v>47</v>
          </cell>
        </row>
        <row r="321">
          <cell r="A321">
            <v>35748</v>
          </cell>
          <cell r="B321">
            <v>67</v>
          </cell>
          <cell r="C321">
            <v>49</v>
          </cell>
          <cell r="D321">
            <v>63</v>
          </cell>
          <cell r="E321">
            <v>36</v>
          </cell>
        </row>
        <row r="322">
          <cell r="A322">
            <v>35749</v>
          </cell>
          <cell r="B322">
            <v>68</v>
          </cell>
          <cell r="C322">
            <v>51</v>
          </cell>
          <cell r="D322">
            <v>61</v>
          </cell>
          <cell r="E322">
            <v>36</v>
          </cell>
        </row>
        <row r="323">
          <cell r="A323">
            <v>35750</v>
          </cell>
          <cell r="B323">
            <v>68</v>
          </cell>
          <cell r="C323">
            <v>50</v>
          </cell>
          <cell r="D323">
            <v>64</v>
          </cell>
          <cell r="E323">
            <v>36</v>
          </cell>
        </row>
        <row r="324">
          <cell r="A324">
            <v>35751</v>
          </cell>
          <cell r="B324">
            <v>69</v>
          </cell>
          <cell r="C324">
            <v>49</v>
          </cell>
          <cell r="D324">
            <v>66</v>
          </cell>
          <cell r="E324">
            <v>34</v>
          </cell>
        </row>
        <row r="325">
          <cell r="A325">
            <v>35752</v>
          </cell>
          <cell r="B325">
            <v>74</v>
          </cell>
          <cell r="C325">
            <v>50</v>
          </cell>
          <cell r="D325">
            <v>71</v>
          </cell>
          <cell r="E325">
            <v>35</v>
          </cell>
        </row>
        <row r="326">
          <cell r="A326">
            <v>35753</v>
          </cell>
          <cell r="B326">
            <v>68</v>
          </cell>
          <cell r="C326">
            <v>53</v>
          </cell>
          <cell r="D326">
            <v>70</v>
          </cell>
          <cell r="E326">
            <v>38</v>
          </cell>
        </row>
        <row r="327">
          <cell r="A327">
            <v>35754</v>
          </cell>
          <cell r="B327">
            <v>69</v>
          </cell>
          <cell r="C327">
            <v>58</v>
          </cell>
          <cell r="D327">
            <v>72</v>
          </cell>
          <cell r="E327">
            <v>44</v>
          </cell>
        </row>
        <row r="328">
          <cell r="A328">
            <v>35755</v>
          </cell>
          <cell r="B328">
            <v>72</v>
          </cell>
          <cell r="C328">
            <v>52</v>
          </cell>
          <cell r="D328">
            <v>77</v>
          </cell>
          <cell r="E328">
            <v>38</v>
          </cell>
        </row>
        <row r="329">
          <cell r="A329">
            <v>35756</v>
          </cell>
          <cell r="B329">
            <v>81</v>
          </cell>
          <cell r="C329">
            <v>55</v>
          </cell>
          <cell r="D329">
            <v>76</v>
          </cell>
          <cell r="E329">
            <v>38</v>
          </cell>
        </row>
        <row r="330">
          <cell r="A330">
            <v>35757</v>
          </cell>
          <cell r="B330">
            <v>73</v>
          </cell>
          <cell r="C330">
            <v>53</v>
          </cell>
          <cell r="D330">
            <v>74</v>
          </cell>
          <cell r="E330">
            <v>37</v>
          </cell>
        </row>
        <row r="331">
          <cell r="A331">
            <v>35758</v>
          </cell>
          <cell r="B331">
            <v>67</v>
          </cell>
          <cell r="C331">
            <v>54</v>
          </cell>
          <cell r="D331">
            <v>63</v>
          </cell>
          <cell r="E331">
            <v>38</v>
          </cell>
        </row>
        <row r="332">
          <cell r="A332">
            <v>35759</v>
          </cell>
          <cell r="B332">
            <v>69</v>
          </cell>
          <cell r="C332">
            <v>56</v>
          </cell>
          <cell r="D332">
            <v>62</v>
          </cell>
          <cell r="E332">
            <v>43</v>
          </cell>
        </row>
        <row r="333">
          <cell r="A333">
            <v>35760</v>
          </cell>
          <cell r="B333">
            <v>64</v>
          </cell>
          <cell r="C333">
            <v>53</v>
          </cell>
          <cell r="D333">
            <v>63</v>
          </cell>
          <cell r="E333">
            <v>49</v>
          </cell>
        </row>
        <row r="334">
          <cell r="A334">
            <v>35761</v>
          </cell>
          <cell r="B334">
            <v>62</v>
          </cell>
          <cell r="C334">
            <v>48</v>
          </cell>
          <cell r="D334">
            <v>63</v>
          </cell>
          <cell r="E334">
            <v>34</v>
          </cell>
        </row>
        <row r="335">
          <cell r="A335">
            <v>35762</v>
          </cell>
          <cell r="B335">
            <v>65</v>
          </cell>
          <cell r="C335">
            <v>48</v>
          </cell>
          <cell r="D335">
            <v>72</v>
          </cell>
          <cell r="E335">
            <v>33</v>
          </cell>
        </row>
        <row r="336">
          <cell r="A336">
            <v>35763</v>
          </cell>
          <cell r="B336">
            <v>65</v>
          </cell>
          <cell r="C336">
            <v>49</v>
          </cell>
          <cell r="D336">
            <v>64</v>
          </cell>
          <cell r="E336">
            <v>34</v>
          </cell>
        </row>
        <row r="337">
          <cell r="A337">
            <v>35764</v>
          </cell>
          <cell r="B337">
            <v>59</v>
          </cell>
          <cell r="C337">
            <v>52</v>
          </cell>
          <cell r="D337">
            <v>61</v>
          </cell>
          <cell r="E337">
            <v>45</v>
          </cell>
        </row>
        <row r="338">
          <cell r="A338">
            <v>35765</v>
          </cell>
          <cell r="B338">
            <v>72</v>
          </cell>
          <cell r="C338">
            <v>47</v>
          </cell>
          <cell r="D338">
            <v>70</v>
          </cell>
          <cell r="E338">
            <v>41</v>
          </cell>
        </row>
        <row r="339">
          <cell r="A339">
            <v>35766</v>
          </cell>
          <cell r="B339">
            <v>68</v>
          </cell>
          <cell r="C339">
            <v>50</v>
          </cell>
          <cell r="D339">
            <v>68</v>
          </cell>
          <cell r="E339">
            <v>33</v>
          </cell>
        </row>
        <row r="340">
          <cell r="A340">
            <v>35767</v>
          </cell>
          <cell r="B340">
            <v>68</v>
          </cell>
          <cell r="C340">
            <v>52</v>
          </cell>
          <cell r="D340">
            <v>69</v>
          </cell>
          <cell r="E340">
            <v>38</v>
          </cell>
        </row>
        <row r="341">
          <cell r="A341">
            <v>35768</v>
          </cell>
          <cell r="B341">
            <v>69</v>
          </cell>
          <cell r="C341">
            <v>50</v>
          </cell>
          <cell r="D341">
            <v>69</v>
          </cell>
          <cell r="E341">
            <v>33</v>
          </cell>
        </row>
        <row r="342">
          <cell r="A342">
            <v>35769</v>
          </cell>
          <cell r="B342">
            <v>65</v>
          </cell>
          <cell r="C342">
            <v>55</v>
          </cell>
          <cell r="D342">
            <v>62</v>
          </cell>
          <cell r="E342">
            <v>42</v>
          </cell>
        </row>
        <row r="343">
          <cell r="A343">
            <v>35770</v>
          </cell>
          <cell r="B343">
            <v>62</v>
          </cell>
          <cell r="C343">
            <v>54</v>
          </cell>
          <cell r="D343">
            <v>54</v>
          </cell>
          <cell r="E343">
            <v>45</v>
          </cell>
        </row>
        <row r="344">
          <cell r="A344">
            <v>35771</v>
          </cell>
          <cell r="B344">
            <v>63</v>
          </cell>
          <cell r="C344">
            <v>53</v>
          </cell>
          <cell r="D344">
            <v>60</v>
          </cell>
          <cell r="E344">
            <v>39</v>
          </cell>
        </row>
        <row r="345">
          <cell r="A345">
            <v>35772</v>
          </cell>
          <cell r="B345">
            <v>61</v>
          </cell>
          <cell r="C345">
            <v>50</v>
          </cell>
          <cell r="D345">
            <v>60</v>
          </cell>
          <cell r="E345">
            <v>34</v>
          </cell>
        </row>
        <row r="346">
          <cell r="A346">
            <v>35773</v>
          </cell>
          <cell r="B346">
            <v>64</v>
          </cell>
          <cell r="C346">
            <v>49</v>
          </cell>
          <cell r="D346">
            <v>60</v>
          </cell>
          <cell r="E346">
            <v>30</v>
          </cell>
        </row>
        <row r="347">
          <cell r="A347">
            <v>35774</v>
          </cell>
          <cell r="B347">
            <v>67</v>
          </cell>
          <cell r="C347">
            <v>48</v>
          </cell>
          <cell r="D347">
            <v>64</v>
          </cell>
          <cell r="E347">
            <v>39</v>
          </cell>
        </row>
        <row r="348">
          <cell r="A348">
            <v>35775</v>
          </cell>
          <cell r="B348">
            <v>65</v>
          </cell>
          <cell r="C348">
            <v>43</v>
          </cell>
          <cell r="D348">
            <v>62</v>
          </cell>
          <cell r="E348">
            <v>36</v>
          </cell>
        </row>
        <row r="349">
          <cell r="A349">
            <v>35776</v>
          </cell>
          <cell r="B349">
            <v>66</v>
          </cell>
          <cell r="C349">
            <v>42</v>
          </cell>
          <cell r="D349">
            <v>67</v>
          </cell>
          <cell r="E349">
            <v>38</v>
          </cell>
        </row>
        <row r="350">
          <cell r="A350">
            <v>35777</v>
          </cell>
          <cell r="B350">
            <v>68</v>
          </cell>
          <cell r="C350">
            <v>44</v>
          </cell>
          <cell r="D350">
            <v>69</v>
          </cell>
          <cell r="E350">
            <v>27</v>
          </cell>
        </row>
        <row r="351">
          <cell r="A351">
            <v>35778</v>
          </cell>
          <cell r="B351">
            <v>67</v>
          </cell>
          <cell r="C351">
            <v>46</v>
          </cell>
          <cell r="D351">
            <v>67</v>
          </cell>
          <cell r="E351">
            <v>28</v>
          </cell>
        </row>
        <row r="352">
          <cell r="A352">
            <v>35779</v>
          </cell>
          <cell r="B352">
            <v>64</v>
          </cell>
          <cell r="C352">
            <v>50</v>
          </cell>
          <cell r="D352">
            <v>69</v>
          </cell>
          <cell r="E352">
            <v>36</v>
          </cell>
        </row>
        <row r="353">
          <cell r="A353">
            <v>35780</v>
          </cell>
          <cell r="B353">
            <v>72</v>
          </cell>
          <cell r="C353">
            <v>48</v>
          </cell>
          <cell r="D353">
            <v>75</v>
          </cell>
          <cell r="E353">
            <v>38</v>
          </cell>
        </row>
        <row r="354">
          <cell r="A354">
            <v>35781</v>
          </cell>
          <cell r="B354">
            <v>68</v>
          </cell>
          <cell r="C354">
            <v>49</v>
          </cell>
          <cell r="D354">
            <v>73</v>
          </cell>
          <cell r="E354">
            <v>32</v>
          </cell>
        </row>
        <row r="355">
          <cell r="A355">
            <v>35782</v>
          </cell>
          <cell r="B355">
            <v>58</v>
          </cell>
          <cell r="C355">
            <v>51</v>
          </cell>
          <cell r="D355">
            <v>65</v>
          </cell>
          <cell r="E355">
            <v>37</v>
          </cell>
        </row>
        <row r="356">
          <cell r="A356">
            <v>35783</v>
          </cell>
          <cell r="B356">
            <v>70</v>
          </cell>
          <cell r="C356">
            <v>45</v>
          </cell>
          <cell r="D356">
            <v>69</v>
          </cell>
          <cell r="E356">
            <v>41</v>
          </cell>
        </row>
        <row r="357">
          <cell r="A357">
            <v>35784</v>
          </cell>
          <cell r="B357">
            <v>65</v>
          </cell>
          <cell r="C357">
            <v>44</v>
          </cell>
          <cell r="D357">
            <v>68</v>
          </cell>
          <cell r="E357">
            <v>39</v>
          </cell>
        </row>
        <row r="358">
          <cell r="A358">
            <v>35785</v>
          </cell>
          <cell r="B358">
            <v>60</v>
          </cell>
          <cell r="C358">
            <v>48</v>
          </cell>
          <cell r="D358">
            <v>60</v>
          </cell>
          <cell r="E358">
            <v>34</v>
          </cell>
        </row>
        <row r="359">
          <cell r="A359">
            <v>35786</v>
          </cell>
          <cell r="B359">
            <v>65</v>
          </cell>
          <cell r="C359">
            <v>49</v>
          </cell>
          <cell r="D359">
            <v>61</v>
          </cell>
          <cell r="E359">
            <v>39</v>
          </cell>
        </row>
        <row r="360">
          <cell r="A360">
            <v>35787</v>
          </cell>
          <cell r="B360">
            <v>64</v>
          </cell>
          <cell r="C360">
            <v>42</v>
          </cell>
          <cell r="D360">
            <v>65</v>
          </cell>
          <cell r="E360">
            <v>38</v>
          </cell>
        </row>
        <row r="361">
          <cell r="A361">
            <v>35788</v>
          </cell>
          <cell r="B361">
            <v>63</v>
          </cell>
          <cell r="C361">
            <v>46</v>
          </cell>
          <cell r="D361">
            <v>61</v>
          </cell>
          <cell r="E361">
            <v>32</v>
          </cell>
        </row>
        <row r="362">
          <cell r="A362">
            <v>35789</v>
          </cell>
          <cell r="B362">
            <v>60</v>
          </cell>
          <cell r="C362">
            <v>39</v>
          </cell>
          <cell r="D362">
            <v>62</v>
          </cell>
          <cell r="E362">
            <v>32</v>
          </cell>
        </row>
        <row r="363">
          <cell r="A363">
            <v>35790</v>
          </cell>
          <cell r="B363">
            <v>61</v>
          </cell>
          <cell r="C363">
            <v>39</v>
          </cell>
          <cell r="D363">
            <v>56</v>
          </cell>
          <cell r="E363">
            <v>32</v>
          </cell>
        </row>
        <row r="364">
          <cell r="A364">
            <v>35791</v>
          </cell>
          <cell r="B364">
            <v>64</v>
          </cell>
          <cell r="C364">
            <v>39</v>
          </cell>
          <cell r="D364">
            <v>65</v>
          </cell>
          <cell r="E364">
            <v>24</v>
          </cell>
        </row>
        <row r="365">
          <cell r="A365">
            <v>35792</v>
          </cell>
          <cell r="B365">
            <v>71</v>
          </cell>
          <cell r="C365">
            <v>41</v>
          </cell>
          <cell r="D365">
            <v>73</v>
          </cell>
          <cell r="E365">
            <v>25</v>
          </cell>
        </row>
        <row r="366">
          <cell r="A366">
            <v>35793</v>
          </cell>
          <cell r="B366">
            <v>75</v>
          </cell>
          <cell r="C366">
            <v>49</v>
          </cell>
          <cell r="D366">
            <v>74</v>
          </cell>
          <cell r="E366">
            <v>39</v>
          </cell>
        </row>
        <row r="367">
          <cell r="A367">
            <v>35794</v>
          </cell>
          <cell r="B367">
            <v>78</v>
          </cell>
          <cell r="C367">
            <v>55</v>
          </cell>
          <cell r="D367">
            <v>79</v>
          </cell>
          <cell r="E367">
            <v>40</v>
          </cell>
        </row>
        <row r="368">
          <cell r="A368">
            <v>35795</v>
          </cell>
          <cell r="B368">
            <v>72</v>
          </cell>
          <cell r="C368">
            <v>55</v>
          </cell>
          <cell r="D368">
            <v>79</v>
          </cell>
          <cell r="E368">
            <v>41</v>
          </cell>
        </row>
        <row r="369">
          <cell r="B369" t="str">
            <v>Hi</v>
          </cell>
          <cell r="C369" t="str">
            <v>Lo</v>
          </cell>
          <cell r="D369" t="str">
            <v>Hi</v>
          </cell>
          <cell r="E369" t="str">
            <v>Lo</v>
          </cell>
        </row>
        <row r="370">
          <cell r="A370" t="str">
            <v>Date</v>
          </cell>
          <cell r="B370" t="str">
            <v>Los Angeles</v>
          </cell>
          <cell r="D370" t="str">
            <v>Burbank</v>
          </cell>
        </row>
        <row r="371">
          <cell r="A371">
            <v>35796</v>
          </cell>
          <cell r="B371">
            <v>77</v>
          </cell>
          <cell r="C371">
            <v>52</v>
          </cell>
          <cell r="D371">
            <v>77</v>
          </cell>
          <cell r="E371">
            <v>38</v>
          </cell>
        </row>
        <row r="372">
          <cell r="A372">
            <v>35797</v>
          </cell>
          <cell r="B372">
            <v>65</v>
          </cell>
          <cell r="C372">
            <v>54</v>
          </cell>
          <cell r="D372">
            <v>71</v>
          </cell>
          <cell r="E372">
            <v>39</v>
          </cell>
        </row>
        <row r="373">
          <cell r="A373">
            <v>35798</v>
          </cell>
          <cell r="B373">
            <v>62</v>
          </cell>
          <cell r="C373">
            <v>54</v>
          </cell>
          <cell r="D373">
            <v>64</v>
          </cell>
          <cell r="E373">
            <v>47</v>
          </cell>
        </row>
        <row r="374">
          <cell r="A374">
            <v>35799</v>
          </cell>
          <cell r="B374">
            <v>57</v>
          </cell>
          <cell r="C374">
            <v>47</v>
          </cell>
          <cell r="D374">
            <v>59</v>
          </cell>
          <cell r="E374">
            <v>33</v>
          </cell>
        </row>
        <row r="375">
          <cell r="A375">
            <v>35800</v>
          </cell>
          <cell r="B375">
            <v>61</v>
          </cell>
          <cell r="C375">
            <v>44</v>
          </cell>
          <cell r="D375">
            <v>60</v>
          </cell>
          <cell r="E375">
            <v>31</v>
          </cell>
        </row>
        <row r="376">
          <cell r="A376">
            <v>35801</v>
          </cell>
          <cell r="B376">
            <v>62</v>
          </cell>
          <cell r="C376">
            <v>40</v>
          </cell>
          <cell r="D376">
            <v>65</v>
          </cell>
          <cell r="E376">
            <v>24</v>
          </cell>
        </row>
        <row r="377">
          <cell r="A377">
            <v>35802</v>
          </cell>
          <cell r="B377">
            <v>61</v>
          </cell>
          <cell r="C377">
            <v>43</v>
          </cell>
          <cell r="D377">
            <v>66</v>
          </cell>
          <cell r="E377">
            <v>29</v>
          </cell>
        </row>
        <row r="378">
          <cell r="A378">
            <v>35803</v>
          </cell>
          <cell r="B378">
            <v>63</v>
          </cell>
          <cell r="C378">
            <v>51</v>
          </cell>
          <cell r="D378">
            <v>62</v>
          </cell>
          <cell r="E378">
            <v>37</v>
          </cell>
        </row>
        <row r="379">
          <cell r="A379">
            <v>35804</v>
          </cell>
          <cell r="B379">
            <v>62</v>
          </cell>
          <cell r="C379">
            <v>55</v>
          </cell>
          <cell r="D379">
            <v>59</v>
          </cell>
          <cell r="E379">
            <v>46</v>
          </cell>
        </row>
        <row r="380">
          <cell r="A380">
            <v>35805</v>
          </cell>
          <cell r="B380">
            <v>61</v>
          </cell>
          <cell r="C380">
            <v>54</v>
          </cell>
          <cell r="D380">
            <v>60</v>
          </cell>
          <cell r="E380">
            <v>40</v>
          </cell>
        </row>
        <row r="381">
          <cell r="A381">
            <v>35806</v>
          </cell>
          <cell r="B381">
            <v>62</v>
          </cell>
          <cell r="C381">
            <v>52</v>
          </cell>
          <cell r="D381">
            <v>58</v>
          </cell>
          <cell r="E381">
            <v>39</v>
          </cell>
        </row>
        <row r="382">
          <cell r="A382">
            <v>35807</v>
          </cell>
          <cell r="B382">
            <v>60</v>
          </cell>
          <cell r="C382">
            <v>51</v>
          </cell>
          <cell r="D382">
            <v>62</v>
          </cell>
          <cell r="E382">
            <v>37</v>
          </cell>
        </row>
        <row r="383">
          <cell r="A383">
            <v>35808</v>
          </cell>
          <cell r="B383">
            <v>64</v>
          </cell>
          <cell r="C383">
            <v>53</v>
          </cell>
          <cell r="D383">
            <v>66</v>
          </cell>
          <cell r="E383">
            <v>39</v>
          </cell>
        </row>
        <row r="384">
          <cell r="A384">
            <v>35809</v>
          </cell>
          <cell r="B384">
            <v>61</v>
          </cell>
          <cell r="C384">
            <v>47</v>
          </cell>
          <cell r="D384">
            <v>65</v>
          </cell>
          <cell r="E384">
            <v>33</v>
          </cell>
        </row>
        <row r="385">
          <cell r="A385">
            <v>35810</v>
          </cell>
          <cell r="B385">
            <v>58</v>
          </cell>
          <cell r="C385">
            <v>54</v>
          </cell>
          <cell r="D385">
            <v>63</v>
          </cell>
          <cell r="E385">
            <v>43</v>
          </cell>
        </row>
        <row r="386">
          <cell r="A386">
            <v>35811</v>
          </cell>
          <cell r="B386">
            <v>66</v>
          </cell>
          <cell r="C386">
            <v>54</v>
          </cell>
          <cell r="D386">
            <v>72</v>
          </cell>
          <cell r="E386">
            <v>46</v>
          </cell>
        </row>
        <row r="387">
          <cell r="A387">
            <v>35812</v>
          </cell>
          <cell r="B387">
            <v>64</v>
          </cell>
          <cell r="C387">
            <v>52</v>
          </cell>
          <cell r="D387">
            <v>70</v>
          </cell>
          <cell r="E387">
            <v>39</v>
          </cell>
        </row>
        <row r="388">
          <cell r="A388">
            <v>35813</v>
          </cell>
          <cell r="B388">
            <v>63</v>
          </cell>
          <cell r="C388">
            <v>56</v>
          </cell>
          <cell r="D388">
            <v>64</v>
          </cell>
          <cell r="E388">
            <v>48</v>
          </cell>
        </row>
        <row r="389">
          <cell r="A389">
            <v>35814</v>
          </cell>
          <cell r="B389">
            <v>60</v>
          </cell>
          <cell r="C389">
            <v>53</v>
          </cell>
          <cell r="D389">
            <v>58</v>
          </cell>
          <cell r="E389">
            <v>40</v>
          </cell>
        </row>
        <row r="390">
          <cell r="A390">
            <v>35815</v>
          </cell>
          <cell r="B390">
            <v>61</v>
          </cell>
          <cell r="C390">
            <v>48</v>
          </cell>
          <cell r="D390">
            <v>60</v>
          </cell>
          <cell r="E390">
            <v>34</v>
          </cell>
        </row>
        <row r="391">
          <cell r="A391">
            <v>35816</v>
          </cell>
          <cell r="B391">
            <v>63</v>
          </cell>
          <cell r="C391">
            <v>45</v>
          </cell>
          <cell r="D391">
            <v>66</v>
          </cell>
          <cell r="E391">
            <v>33</v>
          </cell>
        </row>
        <row r="392">
          <cell r="A392">
            <v>35817</v>
          </cell>
          <cell r="B392">
            <v>65</v>
          </cell>
          <cell r="C392">
            <v>46</v>
          </cell>
          <cell r="D392">
            <v>69</v>
          </cell>
          <cell r="E392">
            <v>30</v>
          </cell>
        </row>
        <row r="393">
          <cell r="A393">
            <v>35818</v>
          </cell>
          <cell r="B393">
            <v>64</v>
          </cell>
          <cell r="C393">
            <v>45</v>
          </cell>
          <cell r="D393">
            <v>71</v>
          </cell>
          <cell r="E393">
            <v>30</v>
          </cell>
        </row>
        <row r="394">
          <cell r="A394">
            <v>35819</v>
          </cell>
          <cell r="B394">
            <v>65</v>
          </cell>
          <cell r="C394">
            <v>46</v>
          </cell>
          <cell r="D394">
            <v>67</v>
          </cell>
          <cell r="E394">
            <v>32</v>
          </cell>
        </row>
        <row r="395">
          <cell r="A395">
            <v>35820</v>
          </cell>
          <cell r="B395">
            <v>67</v>
          </cell>
          <cell r="C395">
            <v>45</v>
          </cell>
          <cell r="D395">
            <v>74</v>
          </cell>
          <cell r="E395">
            <v>30</v>
          </cell>
        </row>
        <row r="396">
          <cell r="A396">
            <v>35821</v>
          </cell>
          <cell r="B396">
            <v>65</v>
          </cell>
          <cell r="C396">
            <v>46</v>
          </cell>
          <cell r="D396">
            <v>78</v>
          </cell>
          <cell r="E396">
            <v>30</v>
          </cell>
        </row>
        <row r="397">
          <cell r="A397">
            <v>35822</v>
          </cell>
          <cell r="B397">
            <v>63</v>
          </cell>
          <cell r="C397">
            <v>49</v>
          </cell>
          <cell r="D397">
            <v>73</v>
          </cell>
          <cell r="E397">
            <v>35</v>
          </cell>
        </row>
        <row r="398">
          <cell r="A398">
            <v>35823</v>
          </cell>
          <cell r="B398">
            <v>63</v>
          </cell>
          <cell r="C398">
            <v>48</v>
          </cell>
          <cell r="D398">
            <v>69</v>
          </cell>
          <cell r="E398">
            <v>32</v>
          </cell>
        </row>
        <row r="399">
          <cell r="A399">
            <v>35824</v>
          </cell>
          <cell r="B399">
            <v>62</v>
          </cell>
          <cell r="C399">
            <v>54</v>
          </cell>
          <cell r="D399">
            <v>64</v>
          </cell>
          <cell r="E399">
            <v>33</v>
          </cell>
        </row>
        <row r="400">
          <cell r="A400">
            <v>35825</v>
          </cell>
          <cell r="B400">
            <v>64</v>
          </cell>
          <cell r="C400">
            <v>46</v>
          </cell>
          <cell r="D400">
            <v>68</v>
          </cell>
          <cell r="E400">
            <v>31</v>
          </cell>
        </row>
        <row r="401">
          <cell r="A401">
            <v>35826</v>
          </cell>
          <cell r="B401">
            <v>59</v>
          </cell>
          <cell r="C401">
            <v>51</v>
          </cell>
          <cell r="D401">
            <v>56</v>
          </cell>
          <cell r="E401">
            <v>36</v>
          </cell>
        </row>
        <row r="402">
          <cell r="A402">
            <v>35827</v>
          </cell>
          <cell r="B402">
            <v>63</v>
          </cell>
          <cell r="C402">
            <v>46</v>
          </cell>
          <cell r="D402">
            <v>57</v>
          </cell>
          <cell r="E402">
            <v>33</v>
          </cell>
        </row>
        <row r="403">
          <cell r="A403">
            <v>35828</v>
          </cell>
          <cell r="B403">
            <v>61</v>
          </cell>
          <cell r="C403">
            <v>53</v>
          </cell>
          <cell r="D403">
            <v>60</v>
          </cell>
          <cell r="E403">
            <v>47</v>
          </cell>
        </row>
        <row r="404">
          <cell r="A404">
            <v>35829</v>
          </cell>
          <cell r="B404">
            <v>60</v>
          </cell>
          <cell r="C404">
            <v>51</v>
          </cell>
          <cell r="D404">
            <v>57</v>
          </cell>
          <cell r="E404">
            <v>42</v>
          </cell>
        </row>
        <row r="405">
          <cell r="A405">
            <v>35830</v>
          </cell>
          <cell r="B405">
            <v>60</v>
          </cell>
          <cell r="C405">
            <v>49</v>
          </cell>
          <cell r="D405">
            <v>62</v>
          </cell>
          <cell r="E405">
            <v>33</v>
          </cell>
        </row>
        <row r="406">
          <cell r="A406">
            <v>35831</v>
          </cell>
          <cell r="B406">
            <v>61</v>
          </cell>
          <cell r="C406">
            <v>48</v>
          </cell>
          <cell r="D406">
            <v>60</v>
          </cell>
          <cell r="E406">
            <v>37</v>
          </cell>
        </row>
        <row r="407">
          <cell r="A407">
            <v>35832</v>
          </cell>
          <cell r="B407">
            <v>62</v>
          </cell>
          <cell r="C407">
            <v>52</v>
          </cell>
          <cell r="D407">
            <v>56</v>
          </cell>
          <cell r="E407">
            <v>44</v>
          </cell>
        </row>
        <row r="408">
          <cell r="A408">
            <v>35833</v>
          </cell>
          <cell r="B408">
            <v>61</v>
          </cell>
          <cell r="C408">
            <v>47</v>
          </cell>
          <cell r="D408">
            <v>57</v>
          </cell>
          <cell r="E408">
            <v>36</v>
          </cell>
        </row>
        <row r="409">
          <cell r="A409">
            <v>35834</v>
          </cell>
          <cell r="B409">
            <v>61</v>
          </cell>
          <cell r="C409">
            <v>50</v>
          </cell>
          <cell r="D409">
            <v>60</v>
          </cell>
          <cell r="E409">
            <v>40</v>
          </cell>
        </row>
        <row r="410">
          <cell r="A410">
            <v>35835</v>
          </cell>
          <cell r="B410">
            <v>60</v>
          </cell>
          <cell r="C410">
            <v>44</v>
          </cell>
          <cell r="D410">
            <v>64</v>
          </cell>
          <cell r="E410">
            <v>33</v>
          </cell>
        </row>
        <row r="411">
          <cell r="A411">
            <v>35836</v>
          </cell>
          <cell r="B411">
            <v>63</v>
          </cell>
          <cell r="C411">
            <v>47</v>
          </cell>
          <cell r="D411">
            <v>66</v>
          </cell>
          <cell r="E411">
            <v>32</v>
          </cell>
        </row>
        <row r="412">
          <cell r="A412">
            <v>35837</v>
          </cell>
          <cell r="B412">
            <v>61</v>
          </cell>
          <cell r="C412">
            <v>52</v>
          </cell>
          <cell r="D412">
            <v>64</v>
          </cell>
          <cell r="E412">
            <v>36</v>
          </cell>
        </row>
        <row r="413">
          <cell r="A413">
            <v>35838</v>
          </cell>
          <cell r="B413">
            <v>63</v>
          </cell>
          <cell r="C413">
            <v>49</v>
          </cell>
          <cell r="D413">
            <v>66</v>
          </cell>
          <cell r="E413">
            <v>35</v>
          </cell>
        </row>
        <row r="414">
          <cell r="A414">
            <v>35839</v>
          </cell>
          <cell r="B414">
            <v>63</v>
          </cell>
          <cell r="C414">
            <v>50</v>
          </cell>
          <cell r="D414">
            <v>63</v>
          </cell>
          <cell r="E414">
            <v>39</v>
          </cell>
        </row>
        <row r="415">
          <cell r="A415">
            <v>35840</v>
          </cell>
          <cell r="B415">
            <v>60</v>
          </cell>
          <cell r="C415">
            <v>54</v>
          </cell>
          <cell r="D415">
            <v>64</v>
          </cell>
          <cell r="E415">
            <v>39</v>
          </cell>
        </row>
        <row r="416">
          <cell r="A416">
            <v>35841</v>
          </cell>
          <cell r="B416">
            <v>61</v>
          </cell>
          <cell r="C416">
            <v>48</v>
          </cell>
          <cell r="D416">
            <v>63</v>
          </cell>
          <cell r="E416">
            <v>36</v>
          </cell>
        </row>
        <row r="417">
          <cell r="A417">
            <v>35842</v>
          </cell>
          <cell r="B417">
            <v>62</v>
          </cell>
          <cell r="C417">
            <v>43</v>
          </cell>
          <cell r="D417">
            <v>60</v>
          </cell>
          <cell r="E417">
            <v>29</v>
          </cell>
        </row>
        <row r="418">
          <cell r="A418">
            <v>35843</v>
          </cell>
          <cell r="B418">
            <v>61</v>
          </cell>
          <cell r="C418">
            <v>47</v>
          </cell>
          <cell r="D418">
            <v>62</v>
          </cell>
          <cell r="E418">
            <v>41</v>
          </cell>
        </row>
        <row r="419">
          <cell r="A419">
            <v>35844</v>
          </cell>
          <cell r="B419">
            <v>64</v>
          </cell>
          <cell r="C419">
            <v>45</v>
          </cell>
          <cell r="D419">
            <v>62</v>
          </cell>
          <cell r="E419">
            <v>33</v>
          </cell>
        </row>
        <row r="420">
          <cell r="A420">
            <v>35845</v>
          </cell>
          <cell r="B420">
            <v>58</v>
          </cell>
          <cell r="C420">
            <v>49</v>
          </cell>
          <cell r="D420">
            <v>63</v>
          </cell>
          <cell r="E420">
            <v>36</v>
          </cell>
        </row>
        <row r="421">
          <cell r="A421">
            <v>35846</v>
          </cell>
          <cell r="B421">
            <v>60</v>
          </cell>
          <cell r="C421">
            <v>47</v>
          </cell>
          <cell r="D421">
            <v>60</v>
          </cell>
          <cell r="E421">
            <v>32</v>
          </cell>
        </row>
        <row r="422">
          <cell r="A422">
            <v>35847</v>
          </cell>
          <cell r="B422">
            <v>61</v>
          </cell>
          <cell r="C422">
            <v>44</v>
          </cell>
          <cell r="D422">
            <v>56</v>
          </cell>
          <cell r="E422">
            <v>30</v>
          </cell>
        </row>
        <row r="423">
          <cell r="A423">
            <v>35848</v>
          </cell>
          <cell r="B423">
            <v>62</v>
          </cell>
          <cell r="C423">
            <v>52</v>
          </cell>
          <cell r="D423">
            <v>62</v>
          </cell>
          <cell r="E423">
            <v>31</v>
          </cell>
        </row>
        <row r="424">
          <cell r="A424">
            <v>35849</v>
          </cell>
          <cell r="B424">
            <v>61</v>
          </cell>
          <cell r="C424">
            <v>51</v>
          </cell>
          <cell r="D424">
            <v>59</v>
          </cell>
          <cell r="E424">
            <v>45</v>
          </cell>
        </row>
        <row r="425">
          <cell r="A425">
            <v>35850</v>
          </cell>
          <cell r="B425">
            <v>60</v>
          </cell>
          <cell r="C425">
            <v>46</v>
          </cell>
          <cell r="D425">
            <v>61</v>
          </cell>
          <cell r="E425">
            <v>40</v>
          </cell>
        </row>
        <row r="426">
          <cell r="A426">
            <v>35851</v>
          </cell>
          <cell r="B426">
            <v>61</v>
          </cell>
          <cell r="C426">
            <v>52</v>
          </cell>
          <cell r="D426">
            <v>64</v>
          </cell>
          <cell r="E426">
            <v>40</v>
          </cell>
        </row>
        <row r="427">
          <cell r="A427">
            <v>35852</v>
          </cell>
          <cell r="B427">
            <v>61</v>
          </cell>
          <cell r="C427">
            <v>46</v>
          </cell>
          <cell r="D427">
            <v>67</v>
          </cell>
          <cell r="E427">
            <v>32</v>
          </cell>
        </row>
        <row r="428">
          <cell r="A428">
            <v>35853</v>
          </cell>
          <cell r="B428">
            <v>64</v>
          </cell>
          <cell r="C428">
            <v>52</v>
          </cell>
          <cell r="D428">
            <v>69</v>
          </cell>
          <cell r="E428">
            <v>44</v>
          </cell>
        </row>
        <row r="429">
          <cell r="A429">
            <v>35854</v>
          </cell>
          <cell r="B429">
            <v>69</v>
          </cell>
          <cell r="C429">
            <v>48</v>
          </cell>
          <cell r="D429">
            <v>68</v>
          </cell>
          <cell r="E429">
            <v>34</v>
          </cell>
        </row>
        <row r="430">
          <cell r="A430">
            <v>35855</v>
          </cell>
          <cell r="B430">
            <v>67</v>
          </cell>
          <cell r="C430">
            <v>49</v>
          </cell>
          <cell r="D430">
            <v>75</v>
          </cell>
          <cell r="E430">
            <v>34</v>
          </cell>
        </row>
        <row r="431">
          <cell r="A431">
            <v>35856</v>
          </cell>
          <cell r="B431">
            <v>63</v>
          </cell>
          <cell r="C431">
            <v>50</v>
          </cell>
          <cell r="D431">
            <v>71</v>
          </cell>
          <cell r="E431">
            <v>35</v>
          </cell>
        </row>
        <row r="432">
          <cell r="A432">
            <v>35857</v>
          </cell>
          <cell r="B432">
            <v>62</v>
          </cell>
          <cell r="C432">
            <v>52</v>
          </cell>
          <cell r="D432">
            <v>67</v>
          </cell>
          <cell r="E432">
            <v>41</v>
          </cell>
        </row>
        <row r="433">
          <cell r="A433">
            <v>35858</v>
          </cell>
          <cell r="B433">
            <v>63</v>
          </cell>
          <cell r="C433">
            <v>51</v>
          </cell>
          <cell r="D433">
            <v>66</v>
          </cell>
          <cell r="E433">
            <v>41</v>
          </cell>
        </row>
        <row r="434">
          <cell r="A434">
            <v>35859</v>
          </cell>
          <cell r="B434">
            <v>62</v>
          </cell>
          <cell r="C434">
            <v>50</v>
          </cell>
          <cell r="D434">
            <v>63</v>
          </cell>
          <cell r="E434">
            <v>44</v>
          </cell>
        </row>
        <row r="435">
          <cell r="A435">
            <v>35860</v>
          </cell>
          <cell r="B435">
            <v>60</v>
          </cell>
          <cell r="C435">
            <v>48</v>
          </cell>
          <cell r="D435">
            <v>61</v>
          </cell>
          <cell r="E435">
            <v>44</v>
          </cell>
        </row>
        <row r="436">
          <cell r="A436">
            <v>35861</v>
          </cell>
          <cell r="B436">
            <v>62</v>
          </cell>
          <cell r="C436">
            <v>48</v>
          </cell>
          <cell r="D436">
            <v>64</v>
          </cell>
          <cell r="E436">
            <v>36</v>
          </cell>
        </row>
        <row r="437">
          <cell r="A437">
            <v>35862</v>
          </cell>
          <cell r="B437">
            <v>63</v>
          </cell>
          <cell r="C437">
            <v>49</v>
          </cell>
          <cell r="D437">
            <v>66</v>
          </cell>
          <cell r="E437">
            <v>36</v>
          </cell>
        </row>
        <row r="438">
          <cell r="A438">
            <v>35863</v>
          </cell>
          <cell r="B438">
            <v>70</v>
          </cell>
          <cell r="C438">
            <v>49</v>
          </cell>
          <cell r="D438">
            <v>75</v>
          </cell>
          <cell r="E438">
            <v>34</v>
          </cell>
        </row>
        <row r="439">
          <cell r="A439">
            <v>35864</v>
          </cell>
          <cell r="B439">
            <v>75</v>
          </cell>
          <cell r="C439">
            <v>50</v>
          </cell>
          <cell r="D439">
            <v>79</v>
          </cell>
          <cell r="E439">
            <v>42</v>
          </cell>
        </row>
        <row r="440">
          <cell r="A440">
            <v>35865</v>
          </cell>
          <cell r="B440">
            <v>78</v>
          </cell>
          <cell r="C440">
            <v>53</v>
          </cell>
          <cell r="D440">
            <v>85</v>
          </cell>
          <cell r="E440">
            <v>42</v>
          </cell>
        </row>
        <row r="441">
          <cell r="A441">
            <v>35866</v>
          </cell>
          <cell r="B441">
            <v>71</v>
          </cell>
          <cell r="C441">
            <v>53</v>
          </cell>
          <cell r="D441">
            <v>79</v>
          </cell>
          <cell r="E441">
            <v>38</v>
          </cell>
        </row>
        <row r="442">
          <cell r="A442">
            <v>35867</v>
          </cell>
          <cell r="B442">
            <v>66</v>
          </cell>
          <cell r="C442">
            <v>52</v>
          </cell>
          <cell r="D442">
            <v>67</v>
          </cell>
          <cell r="E442">
            <v>44</v>
          </cell>
        </row>
        <row r="443">
          <cell r="A443">
            <v>35868</v>
          </cell>
          <cell r="B443">
            <v>73</v>
          </cell>
          <cell r="C443">
            <v>50</v>
          </cell>
          <cell r="D443">
            <v>66</v>
          </cell>
          <cell r="E443">
            <v>42</v>
          </cell>
        </row>
        <row r="444">
          <cell r="A444">
            <v>35869</v>
          </cell>
          <cell r="B444">
            <v>68</v>
          </cell>
          <cell r="C444">
            <v>53</v>
          </cell>
          <cell r="D444">
            <v>69</v>
          </cell>
          <cell r="E444">
            <v>38</v>
          </cell>
        </row>
        <row r="445">
          <cell r="A445">
            <v>35870</v>
          </cell>
          <cell r="B445">
            <v>64</v>
          </cell>
          <cell r="C445">
            <v>56</v>
          </cell>
          <cell r="D445">
            <v>67</v>
          </cell>
          <cell r="E445">
            <v>49</v>
          </cell>
        </row>
        <row r="446">
          <cell r="A446">
            <v>35871</v>
          </cell>
          <cell r="B446">
            <v>65</v>
          </cell>
          <cell r="C446">
            <v>52</v>
          </cell>
          <cell r="D446">
            <v>67</v>
          </cell>
          <cell r="E446">
            <v>42</v>
          </cell>
        </row>
        <row r="447">
          <cell r="A447">
            <v>35872</v>
          </cell>
          <cell r="B447">
            <v>66</v>
          </cell>
          <cell r="C447">
            <v>56</v>
          </cell>
          <cell r="D447">
            <v>74</v>
          </cell>
          <cell r="E447">
            <v>46</v>
          </cell>
        </row>
        <row r="448">
          <cell r="A448">
            <v>35873</v>
          </cell>
          <cell r="B448">
            <v>65</v>
          </cell>
          <cell r="C448">
            <v>56</v>
          </cell>
          <cell r="D448">
            <v>75</v>
          </cell>
          <cell r="E448">
            <v>46</v>
          </cell>
        </row>
        <row r="449">
          <cell r="A449">
            <v>35874</v>
          </cell>
          <cell r="B449">
            <v>64</v>
          </cell>
          <cell r="C449">
            <v>55</v>
          </cell>
          <cell r="D449">
            <v>74</v>
          </cell>
          <cell r="E449">
            <v>41</v>
          </cell>
        </row>
        <row r="450">
          <cell r="A450">
            <v>35875</v>
          </cell>
          <cell r="B450">
            <v>63</v>
          </cell>
          <cell r="C450">
            <v>53</v>
          </cell>
          <cell r="D450">
            <v>67</v>
          </cell>
          <cell r="E450">
            <v>44</v>
          </cell>
        </row>
        <row r="451">
          <cell r="A451">
            <v>35876</v>
          </cell>
          <cell r="B451">
            <v>68</v>
          </cell>
          <cell r="C451">
            <v>54</v>
          </cell>
          <cell r="D451">
            <v>82</v>
          </cell>
          <cell r="E451">
            <v>44</v>
          </cell>
        </row>
        <row r="452">
          <cell r="A452">
            <v>35877</v>
          </cell>
          <cell r="B452">
            <v>68</v>
          </cell>
          <cell r="C452">
            <v>54</v>
          </cell>
          <cell r="D452">
            <v>84</v>
          </cell>
          <cell r="E452">
            <v>44</v>
          </cell>
        </row>
        <row r="453">
          <cell r="A453">
            <v>35878</v>
          </cell>
          <cell r="B453">
            <v>66</v>
          </cell>
          <cell r="C453">
            <v>56</v>
          </cell>
          <cell r="D453">
            <v>81</v>
          </cell>
          <cell r="E453">
            <v>41</v>
          </cell>
        </row>
        <row r="454">
          <cell r="A454">
            <v>35879</v>
          </cell>
          <cell r="B454">
            <v>60</v>
          </cell>
          <cell r="C454">
            <v>54</v>
          </cell>
          <cell r="D454">
            <v>67</v>
          </cell>
          <cell r="E454">
            <v>48</v>
          </cell>
        </row>
        <row r="455">
          <cell r="A455">
            <v>35880</v>
          </cell>
          <cell r="B455">
            <v>64</v>
          </cell>
          <cell r="C455">
            <v>49</v>
          </cell>
          <cell r="D455">
            <v>66</v>
          </cell>
          <cell r="E455">
            <v>39</v>
          </cell>
        </row>
        <row r="456">
          <cell r="A456">
            <v>35881</v>
          </cell>
          <cell r="B456">
            <v>63</v>
          </cell>
          <cell r="C456">
            <v>54</v>
          </cell>
          <cell r="D456">
            <v>64</v>
          </cell>
          <cell r="E456">
            <v>46</v>
          </cell>
        </row>
        <row r="457">
          <cell r="A457">
            <v>35882</v>
          </cell>
          <cell r="B457">
            <v>57</v>
          </cell>
          <cell r="C457">
            <v>48</v>
          </cell>
          <cell r="D457">
            <v>58</v>
          </cell>
          <cell r="E457">
            <v>40</v>
          </cell>
        </row>
        <row r="458">
          <cell r="A458">
            <v>35883</v>
          </cell>
          <cell r="B458">
            <v>57</v>
          </cell>
          <cell r="C458">
            <v>42</v>
          </cell>
          <cell r="D458">
            <v>57</v>
          </cell>
          <cell r="E458">
            <v>30</v>
          </cell>
        </row>
        <row r="459">
          <cell r="A459">
            <v>35884</v>
          </cell>
          <cell r="B459">
            <v>61</v>
          </cell>
          <cell r="C459">
            <v>43</v>
          </cell>
          <cell r="D459">
            <v>63</v>
          </cell>
          <cell r="E459">
            <v>33</v>
          </cell>
        </row>
        <row r="460">
          <cell r="A460">
            <v>35885</v>
          </cell>
          <cell r="B460">
            <v>58</v>
          </cell>
          <cell r="C460">
            <v>47</v>
          </cell>
          <cell r="D460">
            <v>61</v>
          </cell>
          <cell r="E460">
            <v>33</v>
          </cell>
        </row>
        <row r="461">
          <cell r="A461">
            <v>35886</v>
          </cell>
          <cell r="B461">
            <v>56</v>
          </cell>
          <cell r="C461">
            <v>42</v>
          </cell>
          <cell r="D461">
            <v>53</v>
          </cell>
          <cell r="E461">
            <v>36</v>
          </cell>
        </row>
        <row r="462">
          <cell r="A462">
            <v>35887</v>
          </cell>
          <cell r="B462">
            <v>61</v>
          </cell>
          <cell r="C462">
            <v>45</v>
          </cell>
          <cell r="D462">
            <v>60</v>
          </cell>
          <cell r="E462">
            <v>31</v>
          </cell>
        </row>
        <row r="463">
          <cell r="A463">
            <v>35888</v>
          </cell>
          <cell r="B463">
            <v>61</v>
          </cell>
          <cell r="C463">
            <v>49</v>
          </cell>
          <cell r="D463">
            <v>59</v>
          </cell>
          <cell r="E463">
            <v>37</v>
          </cell>
        </row>
        <row r="464">
          <cell r="A464">
            <v>35889</v>
          </cell>
          <cell r="B464">
            <v>56</v>
          </cell>
          <cell r="C464">
            <v>43</v>
          </cell>
          <cell r="D464">
            <v>54</v>
          </cell>
          <cell r="E464">
            <v>32</v>
          </cell>
        </row>
        <row r="465">
          <cell r="A465">
            <v>35890</v>
          </cell>
          <cell r="B465">
            <v>62</v>
          </cell>
          <cell r="C465">
            <v>49</v>
          </cell>
          <cell r="D465">
            <v>56</v>
          </cell>
          <cell r="E465">
            <v>37</v>
          </cell>
        </row>
        <row r="466">
          <cell r="A466">
            <v>35891</v>
          </cell>
          <cell r="B466">
            <v>62</v>
          </cell>
          <cell r="C466">
            <v>48</v>
          </cell>
          <cell r="D466">
            <v>64</v>
          </cell>
          <cell r="E466">
            <v>36</v>
          </cell>
        </row>
        <row r="467">
          <cell r="A467">
            <v>35892</v>
          </cell>
          <cell r="B467">
            <v>61</v>
          </cell>
          <cell r="C467">
            <v>47</v>
          </cell>
          <cell r="D467">
            <v>64</v>
          </cell>
          <cell r="E467">
            <v>34</v>
          </cell>
        </row>
        <row r="468">
          <cell r="A468">
            <v>35893</v>
          </cell>
          <cell r="B468">
            <v>65</v>
          </cell>
          <cell r="C468">
            <v>50</v>
          </cell>
          <cell r="D468">
            <v>68</v>
          </cell>
          <cell r="E468">
            <v>32</v>
          </cell>
        </row>
        <row r="469">
          <cell r="A469">
            <v>35894</v>
          </cell>
          <cell r="B469">
            <v>65</v>
          </cell>
          <cell r="C469">
            <v>50</v>
          </cell>
          <cell r="D469">
            <v>73</v>
          </cell>
          <cell r="E469">
            <v>35</v>
          </cell>
        </row>
        <row r="470">
          <cell r="A470">
            <v>35895</v>
          </cell>
          <cell r="B470">
            <v>63</v>
          </cell>
          <cell r="C470">
            <v>51</v>
          </cell>
          <cell r="D470">
            <v>73</v>
          </cell>
          <cell r="E470">
            <v>38</v>
          </cell>
        </row>
        <row r="471">
          <cell r="A471">
            <v>35896</v>
          </cell>
          <cell r="B471">
            <v>57</v>
          </cell>
          <cell r="C471">
            <v>51</v>
          </cell>
          <cell r="D471">
            <v>71</v>
          </cell>
          <cell r="E471">
            <v>38</v>
          </cell>
        </row>
        <row r="472">
          <cell r="A472">
            <v>35897</v>
          </cell>
          <cell r="B472">
            <v>61</v>
          </cell>
          <cell r="C472">
            <v>50</v>
          </cell>
          <cell r="D472">
            <v>62</v>
          </cell>
          <cell r="E472">
            <v>35</v>
          </cell>
        </row>
        <row r="473">
          <cell r="A473">
            <v>35898</v>
          </cell>
          <cell r="B473">
            <v>59</v>
          </cell>
          <cell r="C473">
            <v>49</v>
          </cell>
          <cell r="D473">
            <v>59</v>
          </cell>
          <cell r="E473">
            <v>35</v>
          </cell>
        </row>
        <row r="474">
          <cell r="A474">
            <v>35899</v>
          </cell>
          <cell r="B474">
            <v>60</v>
          </cell>
          <cell r="C474">
            <v>48</v>
          </cell>
          <cell r="D474">
            <v>62</v>
          </cell>
          <cell r="E474">
            <v>31</v>
          </cell>
        </row>
        <row r="475">
          <cell r="A475">
            <v>35900</v>
          </cell>
          <cell r="B475">
            <v>60</v>
          </cell>
          <cell r="C475">
            <v>48</v>
          </cell>
          <cell r="D475">
            <v>64</v>
          </cell>
          <cell r="E475">
            <v>32</v>
          </cell>
        </row>
        <row r="476">
          <cell r="A476">
            <v>35901</v>
          </cell>
          <cell r="B476">
            <v>63</v>
          </cell>
          <cell r="C476">
            <v>47</v>
          </cell>
          <cell r="D476">
            <v>72</v>
          </cell>
          <cell r="E476">
            <v>32</v>
          </cell>
        </row>
        <row r="477">
          <cell r="A477">
            <v>35902</v>
          </cell>
          <cell r="B477">
            <v>68</v>
          </cell>
          <cell r="C477">
            <v>50</v>
          </cell>
          <cell r="D477">
            <v>79</v>
          </cell>
          <cell r="E477">
            <v>33</v>
          </cell>
        </row>
        <row r="478">
          <cell r="A478">
            <v>35903</v>
          </cell>
          <cell r="B478">
            <v>70</v>
          </cell>
          <cell r="C478">
            <v>52</v>
          </cell>
          <cell r="D478">
            <v>81</v>
          </cell>
          <cell r="E478">
            <v>38</v>
          </cell>
        </row>
        <row r="479">
          <cell r="A479">
            <v>35904</v>
          </cell>
          <cell r="B479">
            <v>71</v>
          </cell>
          <cell r="C479">
            <v>54</v>
          </cell>
          <cell r="D479">
            <v>84</v>
          </cell>
          <cell r="E479">
            <v>43</v>
          </cell>
        </row>
        <row r="480">
          <cell r="A480">
            <v>35905</v>
          </cell>
          <cell r="B480">
            <v>71</v>
          </cell>
          <cell r="C480">
            <v>55</v>
          </cell>
          <cell r="D480">
            <v>90</v>
          </cell>
          <cell r="E480">
            <v>36</v>
          </cell>
        </row>
        <row r="481">
          <cell r="A481">
            <v>35906</v>
          </cell>
          <cell r="B481">
            <v>72</v>
          </cell>
          <cell r="C481">
            <v>57</v>
          </cell>
          <cell r="D481">
            <v>92</v>
          </cell>
          <cell r="E481">
            <v>47</v>
          </cell>
        </row>
        <row r="482">
          <cell r="A482">
            <v>35907</v>
          </cell>
          <cell r="B482">
            <v>64</v>
          </cell>
          <cell r="C482">
            <v>56</v>
          </cell>
          <cell r="D482">
            <v>89</v>
          </cell>
          <cell r="E482">
            <v>46</v>
          </cell>
        </row>
        <row r="483">
          <cell r="A483">
            <v>35908</v>
          </cell>
          <cell r="B483">
            <v>65</v>
          </cell>
          <cell r="C483">
            <v>56</v>
          </cell>
          <cell r="D483">
            <v>71</v>
          </cell>
          <cell r="E483">
            <v>52</v>
          </cell>
        </row>
        <row r="484">
          <cell r="A484">
            <v>35909</v>
          </cell>
          <cell r="B484">
            <v>64</v>
          </cell>
          <cell r="C484">
            <v>56</v>
          </cell>
          <cell r="D484">
            <v>70</v>
          </cell>
          <cell r="E484">
            <v>43</v>
          </cell>
        </row>
        <row r="485">
          <cell r="A485">
            <v>35910</v>
          </cell>
          <cell r="B485">
            <v>66</v>
          </cell>
          <cell r="C485">
            <v>52</v>
          </cell>
          <cell r="D485">
            <v>72</v>
          </cell>
          <cell r="E485">
            <v>44</v>
          </cell>
        </row>
        <row r="486">
          <cell r="A486">
            <v>35911</v>
          </cell>
          <cell r="B486">
            <v>66</v>
          </cell>
          <cell r="C486">
            <v>53</v>
          </cell>
          <cell r="D486">
            <v>83</v>
          </cell>
          <cell r="E486">
            <v>43</v>
          </cell>
        </row>
        <row r="487">
          <cell r="A487">
            <v>35912</v>
          </cell>
          <cell r="B487">
            <v>70</v>
          </cell>
          <cell r="C487">
            <v>55</v>
          </cell>
          <cell r="D487">
            <v>88</v>
          </cell>
          <cell r="E487">
            <v>41</v>
          </cell>
        </row>
        <row r="488">
          <cell r="A488">
            <v>35913</v>
          </cell>
          <cell r="B488">
            <v>67</v>
          </cell>
          <cell r="C488">
            <v>57</v>
          </cell>
          <cell r="D488">
            <v>90</v>
          </cell>
          <cell r="E488">
            <v>44</v>
          </cell>
        </row>
        <row r="489">
          <cell r="A489">
            <v>35914</v>
          </cell>
          <cell r="B489">
            <v>63</v>
          </cell>
          <cell r="C489">
            <v>53</v>
          </cell>
          <cell r="D489">
            <v>89</v>
          </cell>
          <cell r="E489">
            <v>46</v>
          </cell>
        </row>
        <row r="490">
          <cell r="A490">
            <v>35915</v>
          </cell>
          <cell r="B490">
            <v>63</v>
          </cell>
          <cell r="C490">
            <v>54</v>
          </cell>
          <cell r="D490">
            <v>86</v>
          </cell>
          <cell r="E490">
            <v>44</v>
          </cell>
        </row>
        <row r="491">
          <cell r="A491">
            <v>35916</v>
          </cell>
          <cell r="B491">
            <v>67</v>
          </cell>
          <cell r="C491">
            <v>55</v>
          </cell>
          <cell r="D491">
            <v>74</v>
          </cell>
          <cell r="E491">
            <v>47</v>
          </cell>
        </row>
        <row r="492">
          <cell r="A492">
            <v>35917</v>
          </cell>
          <cell r="B492">
            <v>70</v>
          </cell>
          <cell r="C492">
            <v>57</v>
          </cell>
          <cell r="D492">
            <v>73</v>
          </cell>
          <cell r="E492">
            <v>53</v>
          </cell>
        </row>
        <row r="493">
          <cell r="A493">
            <v>35918</v>
          </cell>
          <cell r="B493">
            <v>68</v>
          </cell>
          <cell r="C493">
            <v>59</v>
          </cell>
          <cell r="D493">
            <v>70</v>
          </cell>
          <cell r="E493">
            <v>44</v>
          </cell>
        </row>
        <row r="494">
          <cell r="A494">
            <v>35919</v>
          </cell>
          <cell r="B494">
            <v>68</v>
          </cell>
          <cell r="C494">
            <v>59</v>
          </cell>
          <cell r="D494">
            <v>73</v>
          </cell>
          <cell r="E494">
            <v>51</v>
          </cell>
        </row>
        <row r="495">
          <cell r="A495">
            <v>35920</v>
          </cell>
          <cell r="B495">
            <v>67</v>
          </cell>
          <cell r="C495">
            <v>59</v>
          </cell>
          <cell r="D495">
            <v>67</v>
          </cell>
          <cell r="E495">
            <v>53</v>
          </cell>
        </row>
        <row r="496">
          <cell r="A496">
            <v>35921</v>
          </cell>
          <cell r="B496">
            <v>66</v>
          </cell>
          <cell r="C496">
            <v>57</v>
          </cell>
          <cell r="D496">
            <v>70</v>
          </cell>
          <cell r="E496">
            <v>49</v>
          </cell>
        </row>
        <row r="497">
          <cell r="A497">
            <v>35922</v>
          </cell>
          <cell r="B497">
            <v>66</v>
          </cell>
          <cell r="C497">
            <v>55</v>
          </cell>
          <cell r="D497">
            <v>70</v>
          </cell>
          <cell r="E497">
            <v>42</v>
          </cell>
        </row>
        <row r="498">
          <cell r="A498">
            <v>35923</v>
          </cell>
          <cell r="B498">
            <v>65</v>
          </cell>
          <cell r="C498">
            <v>58</v>
          </cell>
          <cell r="D498">
            <v>67</v>
          </cell>
          <cell r="E498">
            <v>48</v>
          </cell>
        </row>
        <row r="499">
          <cell r="A499">
            <v>35924</v>
          </cell>
          <cell r="B499">
            <v>65</v>
          </cell>
          <cell r="C499">
            <v>58</v>
          </cell>
          <cell r="D499">
            <v>66</v>
          </cell>
          <cell r="E499">
            <v>53</v>
          </cell>
        </row>
        <row r="500">
          <cell r="A500">
            <v>35925</v>
          </cell>
          <cell r="B500">
            <v>65</v>
          </cell>
          <cell r="C500">
            <v>56</v>
          </cell>
          <cell r="D500">
            <v>66</v>
          </cell>
          <cell r="E500">
            <v>45</v>
          </cell>
        </row>
        <row r="501">
          <cell r="A501">
            <v>35926</v>
          </cell>
          <cell r="B501">
            <v>65</v>
          </cell>
          <cell r="C501">
            <v>55</v>
          </cell>
          <cell r="D501">
            <v>68</v>
          </cell>
          <cell r="E501">
            <v>39</v>
          </cell>
        </row>
        <row r="502">
          <cell r="A502">
            <v>35927</v>
          </cell>
          <cell r="B502">
            <v>60</v>
          </cell>
          <cell r="C502">
            <v>51</v>
          </cell>
          <cell r="D502">
            <v>61</v>
          </cell>
          <cell r="E502">
            <v>46</v>
          </cell>
        </row>
        <row r="503">
          <cell r="A503">
            <v>35928</v>
          </cell>
          <cell r="B503">
            <v>62</v>
          </cell>
          <cell r="C503">
            <v>51</v>
          </cell>
          <cell r="D503">
            <v>60</v>
          </cell>
          <cell r="E503">
            <v>42</v>
          </cell>
        </row>
        <row r="504">
          <cell r="A504">
            <v>35929</v>
          </cell>
          <cell r="B504">
            <v>64</v>
          </cell>
          <cell r="C504">
            <v>52</v>
          </cell>
          <cell r="D504">
            <v>68</v>
          </cell>
          <cell r="E504">
            <v>40</v>
          </cell>
        </row>
        <row r="505">
          <cell r="A505">
            <v>35930</v>
          </cell>
          <cell r="B505">
            <v>65</v>
          </cell>
          <cell r="C505">
            <v>52</v>
          </cell>
          <cell r="D505">
            <v>73</v>
          </cell>
          <cell r="E505">
            <v>39</v>
          </cell>
        </row>
        <row r="506">
          <cell r="A506">
            <v>35931</v>
          </cell>
          <cell r="B506">
            <v>65</v>
          </cell>
          <cell r="C506">
            <v>53</v>
          </cell>
          <cell r="D506">
            <v>68</v>
          </cell>
          <cell r="E506">
            <v>41</v>
          </cell>
        </row>
        <row r="507">
          <cell r="A507">
            <v>35932</v>
          </cell>
          <cell r="B507">
            <v>66</v>
          </cell>
          <cell r="C507">
            <v>52</v>
          </cell>
          <cell r="D507">
            <v>76</v>
          </cell>
          <cell r="E507">
            <v>39</v>
          </cell>
        </row>
        <row r="508">
          <cell r="A508">
            <v>35933</v>
          </cell>
          <cell r="B508">
            <v>70</v>
          </cell>
          <cell r="C508">
            <v>52</v>
          </cell>
          <cell r="D508">
            <v>82</v>
          </cell>
          <cell r="E508">
            <v>39</v>
          </cell>
        </row>
        <row r="509">
          <cell r="A509">
            <v>35934</v>
          </cell>
          <cell r="B509">
            <v>69</v>
          </cell>
          <cell r="C509">
            <v>55</v>
          </cell>
          <cell r="D509">
            <v>79</v>
          </cell>
          <cell r="E509">
            <v>39</v>
          </cell>
        </row>
        <row r="510">
          <cell r="A510">
            <v>35935</v>
          </cell>
          <cell r="B510">
            <v>68</v>
          </cell>
          <cell r="C510">
            <v>55</v>
          </cell>
          <cell r="D510">
            <v>71</v>
          </cell>
          <cell r="E510">
            <v>43</v>
          </cell>
        </row>
        <row r="511">
          <cell r="A511">
            <v>35936</v>
          </cell>
          <cell r="B511">
            <v>68</v>
          </cell>
          <cell r="C511">
            <v>57</v>
          </cell>
          <cell r="D511">
            <v>73</v>
          </cell>
          <cell r="E511">
            <v>42</v>
          </cell>
        </row>
        <row r="512">
          <cell r="A512">
            <v>35937</v>
          </cell>
          <cell r="B512">
            <v>70</v>
          </cell>
          <cell r="C512">
            <v>54</v>
          </cell>
          <cell r="D512">
            <v>74</v>
          </cell>
          <cell r="E512">
            <v>43</v>
          </cell>
        </row>
        <row r="513">
          <cell r="A513">
            <v>35938</v>
          </cell>
          <cell r="B513">
            <v>69</v>
          </cell>
          <cell r="C513">
            <v>58</v>
          </cell>
          <cell r="D513">
            <v>71</v>
          </cell>
          <cell r="E513">
            <v>46</v>
          </cell>
        </row>
        <row r="514">
          <cell r="A514">
            <v>35939</v>
          </cell>
          <cell r="B514">
            <v>70</v>
          </cell>
          <cell r="C514">
            <v>58</v>
          </cell>
          <cell r="D514">
            <v>72</v>
          </cell>
          <cell r="E514">
            <v>46</v>
          </cell>
        </row>
        <row r="515">
          <cell r="A515">
            <v>35940</v>
          </cell>
          <cell r="B515">
            <v>70</v>
          </cell>
          <cell r="C515">
            <v>59</v>
          </cell>
          <cell r="D515">
            <v>72</v>
          </cell>
          <cell r="E515">
            <v>50</v>
          </cell>
        </row>
        <row r="516">
          <cell r="A516">
            <v>35941</v>
          </cell>
          <cell r="B516">
            <v>65</v>
          </cell>
          <cell r="C516">
            <v>54</v>
          </cell>
          <cell r="D516">
            <v>65</v>
          </cell>
          <cell r="E516">
            <v>43</v>
          </cell>
        </row>
        <row r="517">
          <cell r="A517">
            <v>35942</v>
          </cell>
          <cell r="B517">
            <v>66</v>
          </cell>
          <cell r="C517">
            <v>51</v>
          </cell>
          <cell r="D517">
            <v>73</v>
          </cell>
          <cell r="E517">
            <v>38</v>
          </cell>
        </row>
        <row r="518">
          <cell r="A518">
            <v>35943</v>
          </cell>
          <cell r="B518">
            <v>68</v>
          </cell>
          <cell r="C518">
            <v>55</v>
          </cell>
          <cell r="D518">
            <v>74</v>
          </cell>
          <cell r="E518">
            <v>42</v>
          </cell>
        </row>
        <row r="519">
          <cell r="A519">
            <v>35944</v>
          </cell>
          <cell r="B519">
            <v>65</v>
          </cell>
          <cell r="C519">
            <v>57</v>
          </cell>
          <cell r="D519">
            <v>72</v>
          </cell>
          <cell r="E519">
            <v>48</v>
          </cell>
        </row>
        <row r="520">
          <cell r="A520">
            <v>35945</v>
          </cell>
          <cell r="B520">
            <v>71</v>
          </cell>
          <cell r="C520">
            <v>54</v>
          </cell>
          <cell r="D520">
            <v>71</v>
          </cell>
          <cell r="E520">
            <v>42</v>
          </cell>
        </row>
        <row r="521">
          <cell r="A521">
            <v>35946</v>
          </cell>
          <cell r="B521">
            <v>69</v>
          </cell>
          <cell r="C521">
            <v>56</v>
          </cell>
          <cell r="D521">
            <v>76</v>
          </cell>
          <cell r="E521">
            <v>42</v>
          </cell>
        </row>
        <row r="522">
          <cell r="A522">
            <v>35947</v>
          </cell>
          <cell r="B522">
            <v>70</v>
          </cell>
          <cell r="C522">
            <v>55</v>
          </cell>
          <cell r="D522">
            <v>81</v>
          </cell>
          <cell r="E522">
            <v>45</v>
          </cell>
        </row>
        <row r="523">
          <cell r="A523">
            <v>35948</v>
          </cell>
          <cell r="B523">
            <v>69</v>
          </cell>
          <cell r="C523">
            <v>57</v>
          </cell>
          <cell r="D523">
            <v>78</v>
          </cell>
          <cell r="E523">
            <v>45</v>
          </cell>
        </row>
        <row r="524">
          <cell r="A524">
            <v>35949</v>
          </cell>
          <cell r="B524">
            <v>68</v>
          </cell>
          <cell r="C524">
            <v>57</v>
          </cell>
          <cell r="D524">
            <v>75</v>
          </cell>
          <cell r="E524">
            <v>47</v>
          </cell>
        </row>
        <row r="525">
          <cell r="A525">
            <v>35950</v>
          </cell>
          <cell r="B525">
            <v>70</v>
          </cell>
          <cell r="C525">
            <v>57</v>
          </cell>
          <cell r="D525">
            <v>73</v>
          </cell>
          <cell r="E525">
            <v>52</v>
          </cell>
        </row>
        <row r="526">
          <cell r="A526">
            <v>35951</v>
          </cell>
          <cell r="B526">
            <v>70</v>
          </cell>
          <cell r="C526">
            <v>57</v>
          </cell>
          <cell r="D526">
            <v>76</v>
          </cell>
          <cell r="E526">
            <v>43</v>
          </cell>
        </row>
        <row r="527">
          <cell r="A527">
            <v>35952</v>
          </cell>
          <cell r="B527">
            <v>68</v>
          </cell>
          <cell r="C527">
            <v>57</v>
          </cell>
          <cell r="D527">
            <v>75</v>
          </cell>
          <cell r="E527">
            <v>47</v>
          </cell>
        </row>
        <row r="528">
          <cell r="A528">
            <v>35953</v>
          </cell>
          <cell r="B528">
            <v>68</v>
          </cell>
          <cell r="C528">
            <v>56</v>
          </cell>
          <cell r="D528">
            <v>63</v>
          </cell>
          <cell r="E528">
            <v>43</v>
          </cell>
        </row>
        <row r="529">
          <cell r="A529">
            <v>35954</v>
          </cell>
          <cell r="B529">
            <v>68</v>
          </cell>
          <cell r="C529">
            <v>61</v>
          </cell>
          <cell r="D529">
            <v>65</v>
          </cell>
          <cell r="E529">
            <v>53</v>
          </cell>
        </row>
        <row r="530">
          <cell r="A530">
            <v>35955</v>
          </cell>
          <cell r="B530">
            <v>71</v>
          </cell>
          <cell r="C530">
            <v>60</v>
          </cell>
          <cell r="D530">
            <v>69</v>
          </cell>
          <cell r="E530">
            <v>50</v>
          </cell>
        </row>
        <row r="531">
          <cell r="A531">
            <v>35956</v>
          </cell>
          <cell r="B531">
            <v>68</v>
          </cell>
          <cell r="C531">
            <v>59</v>
          </cell>
          <cell r="D531">
            <v>69</v>
          </cell>
          <cell r="E531">
            <v>46</v>
          </cell>
        </row>
        <row r="532">
          <cell r="A532">
            <v>35957</v>
          </cell>
          <cell r="B532">
            <v>65</v>
          </cell>
          <cell r="C532">
            <v>60</v>
          </cell>
          <cell r="D532">
            <v>68</v>
          </cell>
          <cell r="E532">
            <v>55</v>
          </cell>
        </row>
        <row r="533">
          <cell r="A533">
            <v>35958</v>
          </cell>
          <cell r="B533">
            <v>69</v>
          </cell>
          <cell r="C533">
            <v>58</v>
          </cell>
          <cell r="D533">
            <v>68</v>
          </cell>
          <cell r="E533">
            <v>53</v>
          </cell>
        </row>
        <row r="534">
          <cell r="A534">
            <v>35959</v>
          </cell>
          <cell r="B534">
            <v>70</v>
          </cell>
          <cell r="C534">
            <v>57</v>
          </cell>
          <cell r="D534">
            <v>76</v>
          </cell>
          <cell r="E534">
            <v>42</v>
          </cell>
        </row>
        <row r="535">
          <cell r="A535">
            <v>35960</v>
          </cell>
          <cell r="B535">
            <v>71</v>
          </cell>
          <cell r="C535">
            <v>60</v>
          </cell>
          <cell r="D535">
            <v>83</v>
          </cell>
          <cell r="E535">
            <v>46</v>
          </cell>
        </row>
        <row r="536">
          <cell r="A536">
            <v>35961</v>
          </cell>
          <cell r="B536">
            <v>69</v>
          </cell>
          <cell r="C536">
            <v>60</v>
          </cell>
          <cell r="D536">
            <v>81</v>
          </cell>
          <cell r="E536">
            <v>49</v>
          </cell>
        </row>
        <row r="537">
          <cell r="A537">
            <v>35962</v>
          </cell>
          <cell r="B537">
            <v>65</v>
          </cell>
          <cell r="C537">
            <v>61</v>
          </cell>
          <cell r="D537">
            <v>78</v>
          </cell>
          <cell r="E537">
            <v>57</v>
          </cell>
        </row>
        <row r="538">
          <cell r="A538">
            <v>35963</v>
          </cell>
          <cell r="B538">
            <v>73</v>
          </cell>
          <cell r="C538">
            <v>61</v>
          </cell>
          <cell r="D538">
            <v>80</v>
          </cell>
          <cell r="E538">
            <v>55</v>
          </cell>
        </row>
        <row r="539">
          <cell r="A539">
            <v>35964</v>
          </cell>
          <cell r="B539">
            <v>71</v>
          </cell>
          <cell r="C539">
            <v>60</v>
          </cell>
          <cell r="D539">
            <v>86</v>
          </cell>
          <cell r="E539">
            <v>48</v>
          </cell>
        </row>
        <row r="540">
          <cell r="A540">
            <v>35965</v>
          </cell>
          <cell r="B540">
            <v>71</v>
          </cell>
          <cell r="C540">
            <v>61</v>
          </cell>
          <cell r="D540">
            <v>81</v>
          </cell>
          <cell r="E540">
            <v>52</v>
          </cell>
        </row>
        <row r="541">
          <cell r="A541">
            <v>35966</v>
          </cell>
          <cell r="B541">
            <v>71</v>
          </cell>
          <cell r="C541">
            <v>61</v>
          </cell>
          <cell r="D541">
            <v>77</v>
          </cell>
          <cell r="E541">
            <v>50</v>
          </cell>
        </row>
        <row r="542">
          <cell r="A542">
            <v>35967</v>
          </cell>
          <cell r="B542">
            <v>71</v>
          </cell>
          <cell r="C542">
            <v>59</v>
          </cell>
          <cell r="D542">
            <v>79</v>
          </cell>
          <cell r="E542">
            <v>47</v>
          </cell>
        </row>
        <row r="543">
          <cell r="A543">
            <v>35968</v>
          </cell>
          <cell r="B543">
            <v>71</v>
          </cell>
          <cell r="C543">
            <v>58</v>
          </cell>
          <cell r="D543">
            <v>88</v>
          </cell>
          <cell r="E543">
            <v>45</v>
          </cell>
        </row>
        <row r="544">
          <cell r="A544">
            <v>35969</v>
          </cell>
          <cell r="B544">
            <v>71</v>
          </cell>
          <cell r="C544">
            <v>59</v>
          </cell>
          <cell r="D544">
            <v>85</v>
          </cell>
          <cell r="E544">
            <v>48</v>
          </cell>
        </row>
        <row r="545">
          <cell r="A545">
            <v>35970</v>
          </cell>
          <cell r="B545">
            <v>72</v>
          </cell>
          <cell r="C545">
            <v>60</v>
          </cell>
          <cell r="D545">
            <v>79</v>
          </cell>
          <cell r="E545">
            <v>48</v>
          </cell>
        </row>
        <row r="546">
          <cell r="A546">
            <v>35971</v>
          </cell>
          <cell r="B546">
            <v>71</v>
          </cell>
          <cell r="C546">
            <v>59</v>
          </cell>
          <cell r="D546">
            <v>78</v>
          </cell>
          <cell r="E546">
            <v>48</v>
          </cell>
        </row>
        <row r="547">
          <cell r="A547">
            <v>35972</v>
          </cell>
          <cell r="B547">
            <v>71</v>
          </cell>
          <cell r="C547">
            <v>62</v>
          </cell>
          <cell r="D547">
            <v>80</v>
          </cell>
          <cell r="E547">
            <v>49</v>
          </cell>
        </row>
        <row r="548">
          <cell r="A548">
            <v>35973</v>
          </cell>
          <cell r="B548">
            <v>73</v>
          </cell>
          <cell r="C548">
            <v>61</v>
          </cell>
          <cell r="D548">
            <v>87</v>
          </cell>
          <cell r="E548">
            <v>51</v>
          </cell>
        </row>
        <row r="549">
          <cell r="A549">
            <v>35974</v>
          </cell>
          <cell r="B549">
            <v>71</v>
          </cell>
          <cell r="C549">
            <v>61</v>
          </cell>
          <cell r="D549">
            <v>92</v>
          </cell>
          <cell r="E549">
            <v>52</v>
          </cell>
        </row>
        <row r="550">
          <cell r="A550">
            <v>35975</v>
          </cell>
          <cell r="B550">
            <v>74</v>
          </cell>
          <cell r="C550">
            <v>62</v>
          </cell>
          <cell r="D550">
            <v>94</v>
          </cell>
          <cell r="E550">
            <v>52</v>
          </cell>
        </row>
        <row r="551">
          <cell r="A551">
            <v>35976</v>
          </cell>
          <cell r="B551">
            <v>74</v>
          </cell>
          <cell r="C551">
            <v>60</v>
          </cell>
          <cell r="D551">
            <v>90</v>
          </cell>
          <cell r="E551">
            <v>51</v>
          </cell>
        </row>
        <row r="552">
          <cell r="A552">
            <v>35977</v>
          </cell>
          <cell r="B552">
            <v>74</v>
          </cell>
          <cell r="C552">
            <v>62</v>
          </cell>
          <cell r="D552">
            <v>87</v>
          </cell>
          <cell r="E552">
            <v>50</v>
          </cell>
        </row>
        <row r="553">
          <cell r="A553">
            <v>35978</v>
          </cell>
          <cell r="B553">
            <v>73</v>
          </cell>
          <cell r="C553">
            <v>60</v>
          </cell>
          <cell r="D553">
            <v>85</v>
          </cell>
          <cell r="E553">
            <v>49</v>
          </cell>
        </row>
        <row r="554">
          <cell r="A554">
            <v>35979</v>
          </cell>
          <cell r="B554">
            <v>71</v>
          </cell>
          <cell r="C554">
            <v>60</v>
          </cell>
          <cell r="D554">
            <v>76</v>
          </cell>
          <cell r="E554">
            <v>49</v>
          </cell>
        </row>
        <row r="555">
          <cell r="A555">
            <v>35980</v>
          </cell>
          <cell r="B555">
            <v>72</v>
          </cell>
          <cell r="C555">
            <v>62</v>
          </cell>
          <cell r="D555">
            <v>82</v>
          </cell>
          <cell r="E555">
            <v>51</v>
          </cell>
        </row>
        <row r="556">
          <cell r="A556">
            <v>35981</v>
          </cell>
          <cell r="B556">
            <v>72</v>
          </cell>
          <cell r="C556">
            <v>61</v>
          </cell>
          <cell r="D556">
            <v>83</v>
          </cell>
          <cell r="E556">
            <v>52</v>
          </cell>
        </row>
        <row r="557">
          <cell r="A557">
            <v>35982</v>
          </cell>
          <cell r="B557">
            <v>74</v>
          </cell>
          <cell r="C557">
            <v>60</v>
          </cell>
          <cell r="D557">
            <v>92</v>
          </cell>
          <cell r="E557">
            <v>46</v>
          </cell>
        </row>
        <row r="558">
          <cell r="A558">
            <v>35983</v>
          </cell>
          <cell r="B558">
            <v>74</v>
          </cell>
          <cell r="C558">
            <v>63</v>
          </cell>
          <cell r="D558">
            <v>91</v>
          </cell>
          <cell r="E558">
            <v>57</v>
          </cell>
        </row>
        <row r="559">
          <cell r="A559">
            <v>35984</v>
          </cell>
          <cell r="B559">
            <v>74</v>
          </cell>
          <cell r="C559">
            <v>63</v>
          </cell>
          <cell r="D559">
            <v>94</v>
          </cell>
          <cell r="E559">
            <v>57</v>
          </cell>
        </row>
        <row r="560">
          <cell r="A560">
            <v>35985</v>
          </cell>
          <cell r="B560">
            <v>73</v>
          </cell>
          <cell r="C560">
            <v>62</v>
          </cell>
          <cell r="D560">
            <v>94</v>
          </cell>
          <cell r="E560">
            <v>57</v>
          </cell>
        </row>
        <row r="561">
          <cell r="A561">
            <v>35986</v>
          </cell>
          <cell r="B561">
            <v>74</v>
          </cell>
          <cell r="C561">
            <v>63</v>
          </cell>
          <cell r="D561">
            <v>96</v>
          </cell>
          <cell r="E561">
            <v>51</v>
          </cell>
        </row>
        <row r="562">
          <cell r="A562">
            <v>35987</v>
          </cell>
          <cell r="B562">
            <v>74</v>
          </cell>
          <cell r="C562">
            <v>63</v>
          </cell>
          <cell r="D562">
            <v>93</v>
          </cell>
          <cell r="E562">
            <v>47</v>
          </cell>
        </row>
        <row r="563">
          <cell r="A563">
            <v>35988</v>
          </cell>
          <cell r="B563">
            <v>74</v>
          </cell>
          <cell r="C563">
            <v>62</v>
          </cell>
          <cell r="D563">
            <v>94</v>
          </cell>
          <cell r="E563">
            <v>49</v>
          </cell>
        </row>
        <row r="564">
          <cell r="A564">
            <v>35989</v>
          </cell>
          <cell r="B564">
            <v>73</v>
          </cell>
          <cell r="C564">
            <v>64</v>
          </cell>
          <cell r="D564">
            <v>99</v>
          </cell>
          <cell r="E564">
            <v>49</v>
          </cell>
        </row>
        <row r="565">
          <cell r="A565">
            <v>35990</v>
          </cell>
          <cell r="B565">
            <v>74</v>
          </cell>
          <cell r="C565">
            <v>63</v>
          </cell>
          <cell r="D565">
            <v>96</v>
          </cell>
          <cell r="E565">
            <v>55</v>
          </cell>
        </row>
        <row r="566">
          <cell r="A566">
            <v>35991</v>
          </cell>
          <cell r="B566">
            <v>74</v>
          </cell>
          <cell r="C566">
            <v>63</v>
          </cell>
          <cell r="D566">
            <v>102</v>
          </cell>
          <cell r="E566">
            <v>54</v>
          </cell>
        </row>
        <row r="567">
          <cell r="A567">
            <v>35992</v>
          </cell>
          <cell r="B567">
            <v>77</v>
          </cell>
          <cell r="C567">
            <v>63</v>
          </cell>
          <cell r="D567">
            <v>107</v>
          </cell>
          <cell r="E567">
            <v>57</v>
          </cell>
        </row>
        <row r="568">
          <cell r="A568">
            <v>35993</v>
          </cell>
          <cell r="B568">
            <v>80</v>
          </cell>
          <cell r="C568">
            <v>64</v>
          </cell>
          <cell r="D568">
            <v>112</v>
          </cell>
          <cell r="E568">
            <v>59</v>
          </cell>
        </row>
        <row r="569">
          <cell r="A569">
            <v>35994</v>
          </cell>
          <cell r="B569">
            <v>80</v>
          </cell>
          <cell r="C569">
            <v>65</v>
          </cell>
          <cell r="D569">
            <v>104</v>
          </cell>
          <cell r="E569">
            <v>59</v>
          </cell>
        </row>
        <row r="570">
          <cell r="A570">
            <v>35995</v>
          </cell>
          <cell r="B570">
            <v>76</v>
          </cell>
          <cell r="C570">
            <v>65</v>
          </cell>
          <cell r="D570">
            <v>102</v>
          </cell>
          <cell r="E570">
            <v>56</v>
          </cell>
        </row>
        <row r="571">
          <cell r="A571">
            <v>35996</v>
          </cell>
          <cell r="B571">
            <v>78</v>
          </cell>
          <cell r="C571">
            <v>65</v>
          </cell>
          <cell r="D571">
            <v>100</v>
          </cell>
          <cell r="E571">
            <v>51</v>
          </cell>
        </row>
        <row r="572">
          <cell r="A572">
            <v>35997</v>
          </cell>
          <cell r="B572">
            <v>76</v>
          </cell>
          <cell r="C572">
            <v>66</v>
          </cell>
          <cell r="D572">
            <v>89</v>
          </cell>
          <cell r="E572">
            <v>58</v>
          </cell>
        </row>
        <row r="573">
          <cell r="A573">
            <v>35998</v>
          </cell>
          <cell r="B573">
            <v>76</v>
          </cell>
          <cell r="C573">
            <v>66</v>
          </cell>
          <cell r="D573">
            <v>89</v>
          </cell>
          <cell r="E573">
            <v>62</v>
          </cell>
        </row>
        <row r="574">
          <cell r="A574">
            <v>35999</v>
          </cell>
          <cell r="B574">
            <v>75</v>
          </cell>
          <cell r="C574">
            <v>66</v>
          </cell>
          <cell r="D574">
            <v>87</v>
          </cell>
          <cell r="E574">
            <v>58</v>
          </cell>
        </row>
        <row r="575">
          <cell r="A575">
            <v>36000</v>
          </cell>
          <cell r="B575">
            <v>75</v>
          </cell>
          <cell r="C575">
            <v>65</v>
          </cell>
          <cell r="D575">
            <v>90</v>
          </cell>
          <cell r="E575">
            <v>59</v>
          </cell>
        </row>
        <row r="576">
          <cell r="A576">
            <v>36001</v>
          </cell>
          <cell r="B576">
            <v>75</v>
          </cell>
          <cell r="C576">
            <v>66</v>
          </cell>
          <cell r="D576">
            <v>98</v>
          </cell>
          <cell r="E576">
            <v>58</v>
          </cell>
        </row>
        <row r="577">
          <cell r="A577">
            <v>36002</v>
          </cell>
          <cell r="B577">
            <v>79</v>
          </cell>
          <cell r="C577">
            <v>65</v>
          </cell>
          <cell r="D577">
            <v>107</v>
          </cell>
          <cell r="E577">
            <v>62</v>
          </cell>
        </row>
        <row r="578">
          <cell r="A578">
            <v>36003</v>
          </cell>
          <cell r="B578">
            <v>81</v>
          </cell>
          <cell r="C578">
            <v>67</v>
          </cell>
          <cell r="D578">
            <v>107</v>
          </cell>
          <cell r="E578">
            <v>57</v>
          </cell>
        </row>
        <row r="579">
          <cell r="A579">
            <v>36004</v>
          </cell>
          <cell r="B579">
            <v>84</v>
          </cell>
          <cell r="C579">
            <v>67</v>
          </cell>
          <cell r="D579">
            <v>105</v>
          </cell>
          <cell r="E579">
            <v>63</v>
          </cell>
        </row>
        <row r="580">
          <cell r="A580">
            <v>36005</v>
          </cell>
          <cell r="B580">
            <v>76</v>
          </cell>
          <cell r="C580">
            <v>65</v>
          </cell>
          <cell r="D580">
            <v>102</v>
          </cell>
          <cell r="E580">
            <v>58</v>
          </cell>
        </row>
        <row r="581">
          <cell r="A581">
            <v>36006</v>
          </cell>
          <cell r="B581">
            <v>74</v>
          </cell>
          <cell r="C581">
            <v>65</v>
          </cell>
          <cell r="D581">
            <v>90</v>
          </cell>
          <cell r="E581">
            <v>54</v>
          </cell>
        </row>
        <row r="582">
          <cell r="A582">
            <v>36007</v>
          </cell>
          <cell r="B582">
            <v>75</v>
          </cell>
          <cell r="C582">
            <v>63</v>
          </cell>
          <cell r="D582">
            <v>91</v>
          </cell>
          <cell r="E582">
            <v>52</v>
          </cell>
        </row>
        <row r="583">
          <cell r="A583">
            <v>36008</v>
          </cell>
          <cell r="B583">
            <v>75</v>
          </cell>
          <cell r="C583">
            <v>64</v>
          </cell>
          <cell r="D583">
            <v>100</v>
          </cell>
          <cell r="E583">
            <v>56</v>
          </cell>
        </row>
        <row r="584">
          <cell r="A584">
            <v>36009</v>
          </cell>
          <cell r="B584">
            <v>75</v>
          </cell>
          <cell r="C584">
            <v>64</v>
          </cell>
          <cell r="D584">
            <v>105</v>
          </cell>
          <cell r="E584">
            <v>57</v>
          </cell>
        </row>
        <row r="585">
          <cell r="A585">
            <v>36010</v>
          </cell>
          <cell r="B585">
            <v>75</v>
          </cell>
          <cell r="C585">
            <v>64</v>
          </cell>
          <cell r="D585">
            <v>109</v>
          </cell>
          <cell r="E585">
            <v>53</v>
          </cell>
        </row>
        <row r="586">
          <cell r="A586">
            <v>36011</v>
          </cell>
          <cell r="B586">
            <v>75</v>
          </cell>
          <cell r="C586">
            <v>64</v>
          </cell>
          <cell r="D586">
            <v>110</v>
          </cell>
          <cell r="E586">
            <v>59</v>
          </cell>
        </row>
        <row r="587">
          <cell r="A587">
            <v>36012</v>
          </cell>
          <cell r="B587">
            <v>75</v>
          </cell>
          <cell r="C587">
            <v>66</v>
          </cell>
          <cell r="D587">
            <v>104</v>
          </cell>
          <cell r="E587">
            <v>60</v>
          </cell>
        </row>
        <row r="588">
          <cell r="A588">
            <v>36013</v>
          </cell>
          <cell r="B588">
            <v>74</v>
          </cell>
          <cell r="C588">
            <v>64</v>
          </cell>
          <cell r="D588">
            <v>100</v>
          </cell>
          <cell r="E588">
            <v>59</v>
          </cell>
        </row>
        <row r="589">
          <cell r="A589">
            <v>36014</v>
          </cell>
          <cell r="B589">
            <v>75</v>
          </cell>
          <cell r="C589">
            <v>63</v>
          </cell>
          <cell r="D589">
            <v>101</v>
          </cell>
          <cell r="E589">
            <v>58</v>
          </cell>
        </row>
        <row r="590">
          <cell r="A590">
            <v>36015</v>
          </cell>
          <cell r="B590">
            <v>76</v>
          </cell>
          <cell r="C590">
            <v>65</v>
          </cell>
          <cell r="D590">
            <v>105</v>
          </cell>
          <cell r="E590">
            <v>59</v>
          </cell>
        </row>
        <row r="591">
          <cell r="A591">
            <v>36016</v>
          </cell>
          <cell r="B591">
            <v>85</v>
          </cell>
          <cell r="C591">
            <v>63</v>
          </cell>
          <cell r="D591">
            <v>102</v>
          </cell>
          <cell r="E591">
            <v>56</v>
          </cell>
        </row>
        <row r="592">
          <cell r="A592">
            <v>36017</v>
          </cell>
          <cell r="B592">
            <v>79</v>
          </cell>
          <cell r="C592">
            <v>69</v>
          </cell>
          <cell r="D592">
            <v>104</v>
          </cell>
          <cell r="E592">
            <v>53</v>
          </cell>
        </row>
        <row r="593">
          <cell r="A593">
            <v>36018</v>
          </cell>
          <cell r="B593">
            <v>84</v>
          </cell>
          <cell r="C593">
            <v>69</v>
          </cell>
          <cell r="D593">
            <v>102</v>
          </cell>
          <cell r="E593">
            <v>62</v>
          </cell>
        </row>
        <row r="594">
          <cell r="A594">
            <v>36019</v>
          </cell>
          <cell r="B594">
            <v>81</v>
          </cell>
          <cell r="C594">
            <v>68</v>
          </cell>
          <cell r="D594">
            <v>104</v>
          </cell>
          <cell r="E594">
            <v>62</v>
          </cell>
        </row>
        <row r="595">
          <cell r="A595">
            <v>36020</v>
          </cell>
          <cell r="B595">
            <v>78</v>
          </cell>
          <cell r="C595">
            <v>67</v>
          </cell>
          <cell r="D595">
            <v>103</v>
          </cell>
          <cell r="E595">
            <v>63</v>
          </cell>
        </row>
        <row r="596">
          <cell r="A596">
            <v>36021</v>
          </cell>
          <cell r="B596">
            <v>78</v>
          </cell>
          <cell r="C596">
            <v>67</v>
          </cell>
          <cell r="D596">
            <v>101</v>
          </cell>
          <cell r="E596">
            <v>62</v>
          </cell>
        </row>
        <row r="597">
          <cell r="A597">
            <v>36022</v>
          </cell>
          <cell r="B597">
            <v>78</v>
          </cell>
          <cell r="C597">
            <v>68</v>
          </cell>
          <cell r="D597">
            <v>100</v>
          </cell>
          <cell r="E597">
            <v>60</v>
          </cell>
        </row>
        <row r="598">
          <cell r="A598">
            <v>36023</v>
          </cell>
          <cell r="B598">
            <v>78</v>
          </cell>
          <cell r="C598">
            <v>67</v>
          </cell>
          <cell r="D598">
            <v>94</v>
          </cell>
          <cell r="E598">
            <v>61</v>
          </cell>
        </row>
        <row r="599">
          <cell r="A599">
            <v>36024</v>
          </cell>
          <cell r="B599">
            <v>77</v>
          </cell>
          <cell r="C599">
            <v>65</v>
          </cell>
          <cell r="D599">
            <v>92</v>
          </cell>
          <cell r="E599">
            <v>62</v>
          </cell>
        </row>
        <row r="600">
          <cell r="A600">
            <v>36025</v>
          </cell>
          <cell r="B600">
            <v>77</v>
          </cell>
          <cell r="C600">
            <v>65</v>
          </cell>
          <cell r="D600">
            <v>90</v>
          </cell>
          <cell r="E600">
            <v>60</v>
          </cell>
        </row>
        <row r="601">
          <cell r="A601">
            <v>36026</v>
          </cell>
          <cell r="B601">
            <v>75</v>
          </cell>
          <cell r="C601">
            <v>63</v>
          </cell>
          <cell r="D601">
            <v>89</v>
          </cell>
          <cell r="E601">
            <v>53</v>
          </cell>
        </row>
        <row r="602">
          <cell r="A602">
            <v>36027</v>
          </cell>
          <cell r="B602">
            <v>77</v>
          </cell>
          <cell r="C602">
            <v>63</v>
          </cell>
          <cell r="D602">
            <v>95</v>
          </cell>
          <cell r="E602">
            <v>50</v>
          </cell>
        </row>
        <row r="603">
          <cell r="A603">
            <v>36028</v>
          </cell>
          <cell r="B603">
            <v>80</v>
          </cell>
          <cell r="C603">
            <v>64</v>
          </cell>
          <cell r="D603">
            <v>100</v>
          </cell>
          <cell r="E603">
            <v>47</v>
          </cell>
        </row>
        <row r="604">
          <cell r="A604">
            <v>36029</v>
          </cell>
          <cell r="B604">
            <v>79</v>
          </cell>
          <cell r="C604">
            <v>63</v>
          </cell>
          <cell r="D604">
            <v>108</v>
          </cell>
          <cell r="E604">
            <v>52</v>
          </cell>
        </row>
        <row r="605">
          <cell r="A605">
            <v>36030</v>
          </cell>
          <cell r="B605">
            <v>83</v>
          </cell>
          <cell r="C605">
            <v>68</v>
          </cell>
          <cell r="D605">
            <v>110</v>
          </cell>
          <cell r="E605">
            <v>60</v>
          </cell>
        </row>
        <row r="606">
          <cell r="A606">
            <v>36031</v>
          </cell>
          <cell r="B606">
            <v>83</v>
          </cell>
          <cell r="C606">
            <v>68</v>
          </cell>
          <cell r="D606">
            <v>107</v>
          </cell>
          <cell r="E606">
            <v>49</v>
          </cell>
        </row>
        <row r="607">
          <cell r="A607">
            <v>36032</v>
          </cell>
          <cell r="B607">
            <v>79</v>
          </cell>
          <cell r="C607">
            <v>66</v>
          </cell>
          <cell r="D607">
            <v>94</v>
          </cell>
          <cell r="E607">
            <v>59</v>
          </cell>
        </row>
        <row r="608">
          <cell r="A608">
            <v>36033</v>
          </cell>
          <cell r="B608">
            <v>75</v>
          </cell>
          <cell r="C608">
            <v>65</v>
          </cell>
          <cell r="D608">
            <v>94</v>
          </cell>
          <cell r="E608">
            <v>58</v>
          </cell>
        </row>
        <row r="609">
          <cell r="A609">
            <v>36034</v>
          </cell>
          <cell r="B609">
            <v>75</v>
          </cell>
          <cell r="C609">
            <v>64</v>
          </cell>
          <cell r="D609">
            <v>99</v>
          </cell>
          <cell r="E609">
            <v>52</v>
          </cell>
        </row>
        <row r="610">
          <cell r="A610">
            <v>36035</v>
          </cell>
          <cell r="B610">
            <v>76</v>
          </cell>
          <cell r="C610">
            <v>64</v>
          </cell>
          <cell r="D610">
            <v>106</v>
          </cell>
          <cell r="E610">
            <v>53</v>
          </cell>
        </row>
        <row r="611">
          <cell r="A611">
            <v>36036</v>
          </cell>
          <cell r="B611">
            <v>85</v>
          </cell>
          <cell r="C611">
            <v>67</v>
          </cell>
          <cell r="D611">
            <v>111</v>
          </cell>
          <cell r="E611">
            <v>64</v>
          </cell>
        </row>
        <row r="612">
          <cell r="A612">
            <v>36037</v>
          </cell>
          <cell r="B612">
            <v>88</v>
          </cell>
          <cell r="C612">
            <v>70</v>
          </cell>
          <cell r="D612">
            <v>112</v>
          </cell>
          <cell r="E612">
            <v>68</v>
          </cell>
        </row>
        <row r="613">
          <cell r="A613">
            <v>36038</v>
          </cell>
          <cell r="B613">
            <v>82</v>
          </cell>
          <cell r="C613">
            <v>69</v>
          </cell>
          <cell r="D613">
            <v>111</v>
          </cell>
          <cell r="E613">
            <v>69</v>
          </cell>
        </row>
        <row r="614">
          <cell r="A614">
            <v>36039</v>
          </cell>
          <cell r="B614">
            <v>95</v>
          </cell>
          <cell r="C614">
            <v>70</v>
          </cell>
          <cell r="D614">
            <v>111</v>
          </cell>
          <cell r="E614">
            <v>61</v>
          </cell>
        </row>
        <row r="615">
          <cell r="A615">
            <v>36040</v>
          </cell>
          <cell r="B615">
            <v>94</v>
          </cell>
          <cell r="C615">
            <v>70</v>
          </cell>
          <cell r="D615">
            <v>105</v>
          </cell>
          <cell r="E615">
            <v>65</v>
          </cell>
        </row>
        <row r="616">
          <cell r="A616">
            <v>36041</v>
          </cell>
          <cell r="B616">
            <v>86</v>
          </cell>
          <cell r="C616">
            <v>70</v>
          </cell>
          <cell r="D616">
            <v>101</v>
          </cell>
          <cell r="E616">
            <v>64</v>
          </cell>
        </row>
        <row r="617">
          <cell r="A617">
            <v>36042</v>
          </cell>
          <cell r="B617">
            <v>78</v>
          </cell>
          <cell r="C617">
            <v>70</v>
          </cell>
          <cell r="D617">
            <v>89</v>
          </cell>
          <cell r="E617">
            <v>68</v>
          </cell>
        </row>
        <row r="618">
          <cell r="A618">
            <v>36043</v>
          </cell>
          <cell r="B618">
            <v>73</v>
          </cell>
          <cell r="C618">
            <v>69</v>
          </cell>
          <cell r="D618">
            <v>83</v>
          </cell>
          <cell r="E618">
            <v>66</v>
          </cell>
        </row>
        <row r="619">
          <cell r="A619">
            <v>36044</v>
          </cell>
          <cell r="B619">
            <v>76</v>
          </cell>
          <cell r="C619">
            <v>68</v>
          </cell>
          <cell r="D619">
            <v>91</v>
          </cell>
          <cell r="E619">
            <v>61</v>
          </cell>
        </row>
        <row r="620">
          <cell r="A620">
            <v>36045</v>
          </cell>
          <cell r="B620">
            <v>75</v>
          </cell>
          <cell r="C620">
            <v>67</v>
          </cell>
          <cell r="D620">
            <v>95</v>
          </cell>
          <cell r="E620">
            <v>58</v>
          </cell>
        </row>
        <row r="621">
          <cell r="A621">
            <v>36046</v>
          </cell>
          <cell r="B621">
            <v>77</v>
          </cell>
          <cell r="C621">
            <v>67</v>
          </cell>
          <cell r="D621">
            <v>93</v>
          </cell>
          <cell r="E621">
            <v>57</v>
          </cell>
        </row>
        <row r="622">
          <cell r="A622">
            <v>36047</v>
          </cell>
          <cell r="B622">
            <v>77</v>
          </cell>
          <cell r="C622">
            <v>66.5</v>
          </cell>
          <cell r="D622">
            <v>90</v>
          </cell>
          <cell r="E622">
            <v>56</v>
          </cell>
        </row>
        <row r="623">
          <cell r="A623">
            <v>36048</v>
          </cell>
          <cell r="B623">
            <v>77</v>
          </cell>
          <cell r="C623">
            <v>66</v>
          </cell>
          <cell r="D623">
            <v>89</v>
          </cell>
          <cell r="E623">
            <v>56</v>
          </cell>
        </row>
        <row r="624">
          <cell r="A624">
            <v>36049</v>
          </cell>
          <cell r="B624">
            <v>76</v>
          </cell>
          <cell r="C624">
            <v>65</v>
          </cell>
          <cell r="D624">
            <v>89</v>
          </cell>
          <cell r="E624">
            <v>50</v>
          </cell>
        </row>
        <row r="625">
          <cell r="A625">
            <v>36050</v>
          </cell>
          <cell r="B625">
            <v>75</v>
          </cell>
          <cell r="C625">
            <v>64</v>
          </cell>
          <cell r="D625">
            <v>95</v>
          </cell>
          <cell r="E625">
            <v>52</v>
          </cell>
        </row>
        <row r="626">
          <cell r="A626">
            <v>36051</v>
          </cell>
          <cell r="B626">
            <v>73</v>
          </cell>
          <cell r="C626">
            <v>64</v>
          </cell>
          <cell r="D626">
            <v>90</v>
          </cell>
          <cell r="E626">
            <v>54</v>
          </cell>
        </row>
        <row r="627">
          <cell r="A627">
            <v>36052</v>
          </cell>
          <cell r="B627">
            <v>74</v>
          </cell>
          <cell r="C627">
            <v>64</v>
          </cell>
          <cell r="D627">
            <v>91</v>
          </cell>
          <cell r="E627">
            <v>55</v>
          </cell>
        </row>
        <row r="628">
          <cell r="A628">
            <v>36053</v>
          </cell>
          <cell r="B628">
            <v>73</v>
          </cell>
          <cell r="C628">
            <v>64</v>
          </cell>
          <cell r="D628">
            <v>91</v>
          </cell>
          <cell r="E628">
            <v>49</v>
          </cell>
        </row>
        <row r="629">
          <cell r="A629">
            <v>36054</v>
          </cell>
          <cell r="B629">
            <v>74</v>
          </cell>
          <cell r="C629">
            <v>64</v>
          </cell>
          <cell r="D629">
            <v>93</v>
          </cell>
          <cell r="E629">
            <v>48</v>
          </cell>
        </row>
        <row r="630">
          <cell r="A630">
            <v>36055</v>
          </cell>
          <cell r="B630">
            <v>73</v>
          </cell>
          <cell r="C630">
            <v>63</v>
          </cell>
          <cell r="D630">
            <v>94</v>
          </cell>
          <cell r="E630">
            <v>52</v>
          </cell>
        </row>
        <row r="631">
          <cell r="A631">
            <v>36056</v>
          </cell>
          <cell r="B631">
            <v>75</v>
          </cell>
          <cell r="C631">
            <v>62</v>
          </cell>
          <cell r="D631">
            <v>91</v>
          </cell>
          <cell r="E631">
            <v>54</v>
          </cell>
        </row>
        <row r="632">
          <cell r="A632">
            <v>36057</v>
          </cell>
          <cell r="B632">
            <v>77</v>
          </cell>
          <cell r="C632">
            <v>62</v>
          </cell>
          <cell r="D632">
            <v>89</v>
          </cell>
          <cell r="E632">
            <v>51</v>
          </cell>
        </row>
        <row r="633">
          <cell r="A633">
            <v>36058</v>
          </cell>
          <cell r="B633">
            <v>77</v>
          </cell>
          <cell r="C633">
            <v>68</v>
          </cell>
          <cell r="D633">
            <v>85</v>
          </cell>
          <cell r="E633">
            <v>60</v>
          </cell>
        </row>
        <row r="634">
          <cell r="A634">
            <v>36059</v>
          </cell>
          <cell r="B634">
            <v>73</v>
          </cell>
          <cell r="C634">
            <v>66</v>
          </cell>
          <cell r="D634">
            <v>74</v>
          </cell>
          <cell r="E634">
            <v>64</v>
          </cell>
        </row>
        <row r="635">
          <cell r="A635">
            <v>36060</v>
          </cell>
          <cell r="B635">
            <v>73</v>
          </cell>
          <cell r="C635">
            <v>64</v>
          </cell>
          <cell r="D635">
            <v>76</v>
          </cell>
          <cell r="E635">
            <v>60</v>
          </cell>
        </row>
        <row r="636">
          <cell r="A636">
            <v>36061</v>
          </cell>
          <cell r="B636">
            <v>73</v>
          </cell>
          <cell r="C636">
            <v>64</v>
          </cell>
          <cell r="D636">
            <v>77</v>
          </cell>
          <cell r="E636">
            <v>54</v>
          </cell>
        </row>
        <row r="637">
          <cell r="A637">
            <v>36062</v>
          </cell>
          <cell r="B637">
            <v>72</v>
          </cell>
          <cell r="C637">
            <v>59</v>
          </cell>
          <cell r="D637">
            <v>71</v>
          </cell>
          <cell r="E637">
            <v>49</v>
          </cell>
        </row>
        <row r="638">
          <cell r="A638">
            <v>36063</v>
          </cell>
          <cell r="B638">
            <v>73</v>
          </cell>
          <cell r="C638">
            <v>60</v>
          </cell>
          <cell r="D638">
            <v>76</v>
          </cell>
          <cell r="E638">
            <v>50</v>
          </cell>
        </row>
        <row r="639">
          <cell r="A639">
            <v>36064</v>
          </cell>
          <cell r="B639">
            <v>73</v>
          </cell>
          <cell r="C639">
            <v>61</v>
          </cell>
          <cell r="D639">
            <v>73</v>
          </cell>
          <cell r="E639">
            <v>51</v>
          </cell>
        </row>
        <row r="640">
          <cell r="A640">
            <v>36065</v>
          </cell>
          <cell r="B640">
            <v>73</v>
          </cell>
          <cell r="C640">
            <v>64</v>
          </cell>
          <cell r="D640">
            <v>72</v>
          </cell>
          <cell r="E640">
            <v>54</v>
          </cell>
        </row>
        <row r="641">
          <cell r="A641">
            <v>36066</v>
          </cell>
          <cell r="B641">
            <v>71</v>
          </cell>
          <cell r="C641">
            <v>58</v>
          </cell>
          <cell r="D641">
            <v>74</v>
          </cell>
          <cell r="E641">
            <v>48</v>
          </cell>
        </row>
        <row r="642">
          <cell r="A642">
            <v>36067</v>
          </cell>
          <cell r="B642">
            <v>72</v>
          </cell>
          <cell r="C642">
            <v>57</v>
          </cell>
          <cell r="D642">
            <v>74</v>
          </cell>
          <cell r="E642">
            <v>47</v>
          </cell>
        </row>
        <row r="643">
          <cell r="A643">
            <v>36068</v>
          </cell>
          <cell r="B643">
            <v>71</v>
          </cell>
          <cell r="C643">
            <v>61</v>
          </cell>
          <cell r="D643">
            <v>79</v>
          </cell>
          <cell r="E643">
            <v>52</v>
          </cell>
        </row>
        <row r="644">
          <cell r="A644">
            <v>36069</v>
          </cell>
          <cell r="B644">
            <v>72</v>
          </cell>
          <cell r="C644">
            <v>62</v>
          </cell>
          <cell r="D644">
            <v>83</v>
          </cell>
          <cell r="E644">
            <v>50</v>
          </cell>
        </row>
        <row r="645">
          <cell r="A645">
            <v>36070</v>
          </cell>
          <cell r="B645">
            <v>68</v>
          </cell>
          <cell r="C645">
            <v>62</v>
          </cell>
          <cell r="D645">
            <v>79</v>
          </cell>
          <cell r="E645">
            <v>53</v>
          </cell>
        </row>
        <row r="646">
          <cell r="A646">
            <v>36071</v>
          </cell>
          <cell r="B646">
            <v>71</v>
          </cell>
          <cell r="C646">
            <v>60</v>
          </cell>
          <cell r="D646">
            <v>69</v>
          </cell>
          <cell r="E646">
            <v>54</v>
          </cell>
        </row>
        <row r="647">
          <cell r="A647">
            <v>36072</v>
          </cell>
          <cell r="B647">
            <v>72</v>
          </cell>
          <cell r="C647">
            <v>57</v>
          </cell>
          <cell r="D647">
            <v>82</v>
          </cell>
          <cell r="E647">
            <v>45</v>
          </cell>
        </row>
        <row r="648">
          <cell r="A648">
            <v>36073</v>
          </cell>
          <cell r="B648">
            <v>87</v>
          </cell>
          <cell r="C648">
            <v>57</v>
          </cell>
          <cell r="D648">
            <v>86</v>
          </cell>
          <cell r="E648">
            <v>46</v>
          </cell>
        </row>
        <row r="649">
          <cell r="A649">
            <v>36074</v>
          </cell>
          <cell r="B649">
            <v>91</v>
          </cell>
          <cell r="C649">
            <v>59</v>
          </cell>
          <cell r="D649">
            <v>93</v>
          </cell>
          <cell r="E649">
            <v>44</v>
          </cell>
        </row>
        <row r="650">
          <cell r="A650">
            <v>36075</v>
          </cell>
          <cell r="B650">
            <v>78</v>
          </cell>
          <cell r="C650">
            <v>60</v>
          </cell>
          <cell r="D650">
            <v>90</v>
          </cell>
          <cell r="E650">
            <v>43</v>
          </cell>
        </row>
        <row r="651">
          <cell r="A651">
            <v>36076</v>
          </cell>
          <cell r="B651">
            <v>80</v>
          </cell>
          <cell r="C651">
            <v>58</v>
          </cell>
          <cell r="D651">
            <v>88</v>
          </cell>
          <cell r="E651">
            <v>43</v>
          </cell>
        </row>
        <row r="652">
          <cell r="A652">
            <v>36077</v>
          </cell>
          <cell r="B652">
            <v>74</v>
          </cell>
          <cell r="C652">
            <v>57</v>
          </cell>
          <cell r="D652">
            <v>84</v>
          </cell>
          <cell r="E652">
            <v>42</v>
          </cell>
        </row>
        <row r="653">
          <cell r="A653">
            <v>36078</v>
          </cell>
          <cell r="B653">
            <v>72</v>
          </cell>
          <cell r="C653">
            <v>58</v>
          </cell>
          <cell r="D653">
            <v>82</v>
          </cell>
          <cell r="E653">
            <v>46</v>
          </cell>
        </row>
        <row r="654">
          <cell r="A654">
            <v>36079</v>
          </cell>
          <cell r="B654">
            <v>72</v>
          </cell>
          <cell r="C654">
            <v>56</v>
          </cell>
          <cell r="D654">
            <v>84</v>
          </cell>
          <cell r="E654">
            <v>46</v>
          </cell>
        </row>
        <row r="655">
          <cell r="A655">
            <v>36080</v>
          </cell>
          <cell r="B655">
            <v>75</v>
          </cell>
          <cell r="C655">
            <v>57</v>
          </cell>
          <cell r="D655">
            <v>85</v>
          </cell>
          <cell r="E655">
            <v>47</v>
          </cell>
        </row>
        <row r="656">
          <cell r="A656">
            <v>36081</v>
          </cell>
          <cell r="B656">
            <v>70</v>
          </cell>
          <cell r="C656">
            <v>57</v>
          </cell>
          <cell r="D656">
            <v>80</v>
          </cell>
          <cell r="E656">
            <v>46</v>
          </cell>
        </row>
        <row r="657">
          <cell r="A657">
            <v>36082</v>
          </cell>
          <cell r="B657">
            <v>73</v>
          </cell>
          <cell r="C657">
            <v>59</v>
          </cell>
          <cell r="D657">
            <v>75</v>
          </cell>
          <cell r="E657">
            <v>47</v>
          </cell>
        </row>
        <row r="658">
          <cell r="A658">
            <v>36083</v>
          </cell>
          <cell r="B658">
            <v>69</v>
          </cell>
          <cell r="C658">
            <v>59</v>
          </cell>
          <cell r="D658">
            <v>73</v>
          </cell>
          <cell r="E658">
            <v>47</v>
          </cell>
        </row>
        <row r="659">
          <cell r="A659">
            <v>36084</v>
          </cell>
          <cell r="B659">
            <v>72</v>
          </cell>
          <cell r="C659">
            <v>57</v>
          </cell>
          <cell r="D659">
            <v>80</v>
          </cell>
          <cell r="E659">
            <v>44</v>
          </cell>
        </row>
        <row r="660">
          <cell r="A660">
            <v>36085</v>
          </cell>
          <cell r="B660">
            <v>79</v>
          </cell>
          <cell r="C660">
            <v>55</v>
          </cell>
          <cell r="D660">
            <v>79</v>
          </cell>
          <cell r="E660">
            <v>48</v>
          </cell>
        </row>
        <row r="661">
          <cell r="A661">
            <v>36086</v>
          </cell>
          <cell r="B661">
            <v>82</v>
          </cell>
          <cell r="C661">
            <v>56</v>
          </cell>
          <cell r="D661">
            <v>87</v>
          </cell>
          <cell r="E661">
            <v>44</v>
          </cell>
        </row>
        <row r="662">
          <cell r="A662">
            <v>36087</v>
          </cell>
          <cell r="B662">
            <v>77</v>
          </cell>
          <cell r="C662">
            <v>56</v>
          </cell>
          <cell r="D662">
            <v>88</v>
          </cell>
          <cell r="E662">
            <v>43</v>
          </cell>
        </row>
        <row r="663">
          <cell r="A663">
            <v>36088</v>
          </cell>
          <cell r="B663">
            <v>73</v>
          </cell>
          <cell r="C663">
            <v>57</v>
          </cell>
          <cell r="D663">
            <v>89</v>
          </cell>
          <cell r="E663">
            <v>42</v>
          </cell>
        </row>
        <row r="664">
          <cell r="A664">
            <v>36089</v>
          </cell>
          <cell r="B664">
            <v>75</v>
          </cell>
          <cell r="C664">
            <v>59</v>
          </cell>
          <cell r="D664">
            <v>83</v>
          </cell>
          <cell r="E664">
            <v>46</v>
          </cell>
        </row>
        <row r="665">
          <cell r="A665">
            <v>36090</v>
          </cell>
          <cell r="B665">
            <v>71</v>
          </cell>
          <cell r="C665">
            <v>58</v>
          </cell>
          <cell r="D665">
            <v>86</v>
          </cell>
          <cell r="E665">
            <v>50</v>
          </cell>
        </row>
        <row r="666">
          <cell r="A666">
            <v>36091</v>
          </cell>
          <cell r="B666">
            <v>71</v>
          </cell>
          <cell r="C666">
            <v>58.333329999999997</v>
          </cell>
          <cell r="D666">
            <v>89</v>
          </cell>
          <cell r="E666">
            <v>50</v>
          </cell>
        </row>
        <row r="667">
          <cell r="A667">
            <v>36092</v>
          </cell>
          <cell r="B667">
            <v>71</v>
          </cell>
          <cell r="C667">
            <v>58.66666</v>
          </cell>
          <cell r="D667">
            <v>82</v>
          </cell>
          <cell r="E667">
            <v>51</v>
          </cell>
        </row>
        <row r="668">
          <cell r="A668">
            <v>36093</v>
          </cell>
          <cell r="B668">
            <v>71</v>
          </cell>
          <cell r="C668">
            <v>59</v>
          </cell>
          <cell r="D668">
            <v>75</v>
          </cell>
          <cell r="E668">
            <v>47</v>
          </cell>
        </row>
        <row r="669">
          <cell r="A669">
            <v>36094</v>
          </cell>
          <cell r="B669">
            <v>72</v>
          </cell>
          <cell r="C669">
            <v>54</v>
          </cell>
          <cell r="D669">
            <v>76</v>
          </cell>
          <cell r="E669">
            <v>41</v>
          </cell>
        </row>
        <row r="670">
          <cell r="A670">
            <v>36095</v>
          </cell>
          <cell r="B670">
            <v>70</v>
          </cell>
          <cell r="C670">
            <v>56</v>
          </cell>
          <cell r="D670">
            <v>73</v>
          </cell>
          <cell r="E670">
            <v>46</v>
          </cell>
        </row>
        <row r="671">
          <cell r="A671">
            <v>36096</v>
          </cell>
          <cell r="B671">
            <v>69</v>
          </cell>
          <cell r="C671">
            <v>54</v>
          </cell>
          <cell r="D671">
            <v>79</v>
          </cell>
          <cell r="E671">
            <v>42</v>
          </cell>
        </row>
        <row r="672">
          <cell r="A672">
            <v>36097</v>
          </cell>
          <cell r="B672">
            <v>69</v>
          </cell>
          <cell r="C672">
            <v>57</v>
          </cell>
          <cell r="D672">
            <v>74</v>
          </cell>
          <cell r="E672">
            <v>48</v>
          </cell>
        </row>
        <row r="673">
          <cell r="A673">
            <v>36098</v>
          </cell>
          <cell r="B673">
            <v>69</v>
          </cell>
          <cell r="C673">
            <v>55</v>
          </cell>
          <cell r="D673">
            <v>76</v>
          </cell>
          <cell r="E673">
            <v>44</v>
          </cell>
        </row>
        <row r="674">
          <cell r="A674">
            <v>36099</v>
          </cell>
          <cell r="B674">
            <v>72</v>
          </cell>
          <cell r="C674">
            <v>54</v>
          </cell>
          <cell r="D674">
            <v>81</v>
          </cell>
          <cell r="E674">
            <v>41</v>
          </cell>
        </row>
        <row r="675">
          <cell r="A675">
            <v>36100</v>
          </cell>
          <cell r="B675">
            <v>69</v>
          </cell>
          <cell r="C675">
            <v>53</v>
          </cell>
          <cell r="D675">
            <v>76</v>
          </cell>
          <cell r="E675">
            <v>43</v>
          </cell>
        </row>
        <row r="676">
          <cell r="A676">
            <v>36101</v>
          </cell>
          <cell r="B676">
            <v>67</v>
          </cell>
          <cell r="C676">
            <v>55</v>
          </cell>
          <cell r="D676">
            <v>45</v>
          </cell>
          <cell r="E676">
            <v>46</v>
          </cell>
        </row>
        <row r="677">
          <cell r="A677">
            <v>36102</v>
          </cell>
          <cell r="B677">
            <v>70</v>
          </cell>
          <cell r="C677">
            <v>52</v>
          </cell>
          <cell r="D677">
            <v>84</v>
          </cell>
          <cell r="E677">
            <v>39</v>
          </cell>
        </row>
        <row r="678">
          <cell r="A678">
            <v>36103</v>
          </cell>
          <cell r="B678">
            <v>71</v>
          </cell>
          <cell r="C678">
            <v>52</v>
          </cell>
          <cell r="D678">
            <v>84</v>
          </cell>
          <cell r="E678">
            <v>44</v>
          </cell>
        </row>
        <row r="679">
          <cell r="A679">
            <v>36104</v>
          </cell>
          <cell r="B679">
            <v>67</v>
          </cell>
          <cell r="C679">
            <v>53</v>
          </cell>
          <cell r="D679">
            <v>77</v>
          </cell>
          <cell r="E679">
            <v>41</v>
          </cell>
        </row>
        <row r="680">
          <cell r="A680">
            <v>36105</v>
          </cell>
          <cell r="B680">
            <v>68</v>
          </cell>
          <cell r="C680">
            <v>52</v>
          </cell>
          <cell r="D680">
            <v>72</v>
          </cell>
          <cell r="E680">
            <v>40</v>
          </cell>
        </row>
        <row r="681">
          <cell r="A681">
            <v>36106</v>
          </cell>
          <cell r="B681">
            <v>65</v>
          </cell>
          <cell r="C681">
            <v>51</v>
          </cell>
          <cell r="D681">
            <v>68</v>
          </cell>
          <cell r="E681">
            <v>40</v>
          </cell>
        </row>
        <row r="682">
          <cell r="A682">
            <v>36107</v>
          </cell>
          <cell r="B682">
            <v>65</v>
          </cell>
          <cell r="C682">
            <v>56</v>
          </cell>
          <cell r="D682">
            <v>64</v>
          </cell>
          <cell r="E682">
            <v>54</v>
          </cell>
        </row>
        <row r="683">
          <cell r="A683">
            <v>36108</v>
          </cell>
          <cell r="B683">
            <v>69</v>
          </cell>
          <cell r="C683">
            <v>54</v>
          </cell>
          <cell r="D683">
            <v>66</v>
          </cell>
          <cell r="E683">
            <v>40</v>
          </cell>
        </row>
        <row r="684">
          <cell r="A684">
            <v>36109</v>
          </cell>
          <cell r="B684">
            <v>69</v>
          </cell>
          <cell r="C684">
            <v>48</v>
          </cell>
          <cell r="D684">
            <v>69</v>
          </cell>
          <cell r="E684">
            <v>33</v>
          </cell>
        </row>
        <row r="685">
          <cell r="A685">
            <v>36110</v>
          </cell>
          <cell r="B685">
            <v>63</v>
          </cell>
          <cell r="C685">
            <v>53</v>
          </cell>
          <cell r="D685">
            <v>54</v>
          </cell>
          <cell r="E685">
            <v>47</v>
          </cell>
        </row>
        <row r="686">
          <cell r="A686">
            <v>36111</v>
          </cell>
          <cell r="B686">
            <v>71</v>
          </cell>
          <cell r="C686">
            <v>47</v>
          </cell>
          <cell r="D686">
            <v>70</v>
          </cell>
          <cell r="E686">
            <v>35</v>
          </cell>
        </row>
        <row r="687">
          <cell r="A687">
            <v>36112</v>
          </cell>
          <cell r="B687">
            <v>74</v>
          </cell>
          <cell r="C687">
            <v>50</v>
          </cell>
          <cell r="D687">
            <v>79</v>
          </cell>
          <cell r="E687">
            <v>38</v>
          </cell>
        </row>
        <row r="688">
          <cell r="A688">
            <v>36113</v>
          </cell>
          <cell r="B688">
            <v>75</v>
          </cell>
          <cell r="C688">
            <v>51</v>
          </cell>
          <cell r="D688">
            <v>81</v>
          </cell>
          <cell r="E688">
            <v>37</v>
          </cell>
        </row>
        <row r="689">
          <cell r="A689">
            <v>36114</v>
          </cell>
          <cell r="B689">
            <v>69</v>
          </cell>
          <cell r="C689">
            <v>49</v>
          </cell>
          <cell r="D689">
            <v>78</v>
          </cell>
          <cell r="E689">
            <v>37</v>
          </cell>
        </row>
        <row r="690">
          <cell r="A690">
            <v>36115</v>
          </cell>
          <cell r="B690">
            <v>66</v>
          </cell>
          <cell r="C690">
            <v>49</v>
          </cell>
          <cell r="D690">
            <v>75</v>
          </cell>
          <cell r="E690">
            <v>38</v>
          </cell>
        </row>
        <row r="691">
          <cell r="A691">
            <v>36116</v>
          </cell>
          <cell r="B691">
            <v>65</v>
          </cell>
          <cell r="C691">
            <v>56</v>
          </cell>
          <cell r="D691">
            <v>66</v>
          </cell>
          <cell r="E691">
            <v>49</v>
          </cell>
        </row>
        <row r="692">
          <cell r="A692">
            <v>36117</v>
          </cell>
          <cell r="B692">
            <v>66</v>
          </cell>
          <cell r="C692">
            <v>49</v>
          </cell>
          <cell r="D692">
            <v>74</v>
          </cell>
          <cell r="E692">
            <v>39</v>
          </cell>
        </row>
        <row r="693">
          <cell r="A693">
            <v>36118</v>
          </cell>
          <cell r="B693">
            <v>78</v>
          </cell>
          <cell r="C693">
            <v>50</v>
          </cell>
          <cell r="D693">
            <v>74</v>
          </cell>
          <cell r="E693">
            <v>44</v>
          </cell>
        </row>
        <row r="694">
          <cell r="A694">
            <v>36119</v>
          </cell>
          <cell r="B694">
            <v>77</v>
          </cell>
          <cell r="C694">
            <v>50</v>
          </cell>
          <cell r="D694">
            <v>77</v>
          </cell>
          <cell r="E694">
            <v>43</v>
          </cell>
        </row>
        <row r="695">
          <cell r="A695">
            <v>36120</v>
          </cell>
          <cell r="B695">
            <v>71</v>
          </cell>
          <cell r="C695">
            <v>49</v>
          </cell>
          <cell r="D695">
            <v>79</v>
          </cell>
          <cell r="E695">
            <v>36</v>
          </cell>
        </row>
        <row r="696">
          <cell r="A696">
            <v>36121</v>
          </cell>
          <cell r="B696">
            <v>68</v>
          </cell>
          <cell r="C696">
            <v>49</v>
          </cell>
          <cell r="D696">
            <v>77</v>
          </cell>
          <cell r="E696">
            <v>37</v>
          </cell>
        </row>
        <row r="697">
          <cell r="A697">
            <v>36122</v>
          </cell>
          <cell r="B697">
            <v>67</v>
          </cell>
          <cell r="C697">
            <v>54</v>
          </cell>
          <cell r="D697">
            <v>76</v>
          </cell>
          <cell r="E697">
            <v>41</v>
          </cell>
        </row>
        <row r="698">
          <cell r="A698">
            <v>36123</v>
          </cell>
          <cell r="B698">
            <v>65</v>
          </cell>
          <cell r="C698">
            <v>52</v>
          </cell>
          <cell r="D698">
            <v>72</v>
          </cell>
          <cell r="E698">
            <v>41</v>
          </cell>
        </row>
        <row r="699">
          <cell r="A699">
            <v>36124</v>
          </cell>
          <cell r="B699">
            <v>68</v>
          </cell>
          <cell r="C699">
            <v>51</v>
          </cell>
          <cell r="D699">
            <v>78</v>
          </cell>
          <cell r="E699">
            <v>39</v>
          </cell>
        </row>
        <row r="700">
          <cell r="A700">
            <v>36125</v>
          </cell>
          <cell r="B700">
            <v>73</v>
          </cell>
          <cell r="C700">
            <v>53</v>
          </cell>
          <cell r="D700">
            <v>81</v>
          </cell>
          <cell r="E700">
            <v>42</v>
          </cell>
        </row>
        <row r="701">
          <cell r="A701">
            <v>36126</v>
          </cell>
          <cell r="B701">
            <v>64</v>
          </cell>
          <cell r="C701">
            <v>48</v>
          </cell>
          <cell r="D701">
            <v>78</v>
          </cell>
          <cell r="E701">
            <v>40</v>
          </cell>
        </row>
        <row r="702">
          <cell r="A702">
            <v>36127</v>
          </cell>
          <cell r="B702">
            <v>60</v>
          </cell>
          <cell r="C702">
            <v>51</v>
          </cell>
          <cell r="D702">
            <v>60</v>
          </cell>
          <cell r="E702">
            <v>53</v>
          </cell>
        </row>
        <row r="703">
          <cell r="A703">
            <v>36128</v>
          </cell>
          <cell r="B703">
            <v>63</v>
          </cell>
          <cell r="C703">
            <v>49</v>
          </cell>
          <cell r="D703">
            <v>61</v>
          </cell>
          <cell r="E703">
            <v>42</v>
          </cell>
        </row>
        <row r="704">
          <cell r="A704">
            <v>36129</v>
          </cell>
          <cell r="B704">
            <v>64</v>
          </cell>
          <cell r="C704">
            <v>51</v>
          </cell>
          <cell r="D704">
            <v>69</v>
          </cell>
          <cell r="E704">
            <v>43</v>
          </cell>
        </row>
        <row r="705">
          <cell r="A705">
            <v>36130</v>
          </cell>
          <cell r="B705">
            <v>59</v>
          </cell>
          <cell r="C705">
            <v>50</v>
          </cell>
          <cell r="D705">
            <v>65</v>
          </cell>
          <cell r="E705">
            <v>46</v>
          </cell>
        </row>
        <row r="706">
          <cell r="A706">
            <v>36131</v>
          </cell>
          <cell r="B706">
            <v>64</v>
          </cell>
          <cell r="C706">
            <v>50</v>
          </cell>
          <cell r="D706">
            <v>65</v>
          </cell>
          <cell r="E706">
            <v>41</v>
          </cell>
        </row>
        <row r="707">
          <cell r="A707">
            <v>36132</v>
          </cell>
          <cell r="B707">
            <v>60</v>
          </cell>
          <cell r="C707">
            <v>50</v>
          </cell>
          <cell r="D707">
            <v>62</v>
          </cell>
          <cell r="E707">
            <v>44</v>
          </cell>
        </row>
        <row r="708">
          <cell r="A708">
            <v>36133</v>
          </cell>
          <cell r="B708">
            <v>59</v>
          </cell>
          <cell r="C708">
            <v>47</v>
          </cell>
          <cell r="D708">
            <v>58</v>
          </cell>
          <cell r="E708">
            <v>34</v>
          </cell>
        </row>
        <row r="709">
          <cell r="A709">
            <v>36134</v>
          </cell>
          <cell r="B709">
            <v>62</v>
          </cell>
          <cell r="C709">
            <v>48</v>
          </cell>
          <cell r="D709">
            <v>60</v>
          </cell>
          <cell r="E709">
            <v>42</v>
          </cell>
        </row>
        <row r="710">
          <cell r="A710">
            <v>36135</v>
          </cell>
          <cell r="B710">
            <v>56</v>
          </cell>
          <cell r="C710">
            <v>45</v>
          </cell>
          <cell r="D710">
            <v>56</v>
          </cell>
          <cell r="E710">
            <v>36</v>
          </cell>
        </row>
        <row r="711">
          <cell r="A711">
            <v>36136</v>
          </cell>
          <cell r="B711">
            <v>60</v>
          </cell>
          <cell r="C711">
            <v>37</v>
          </cell>
          <cell r="D711">
            <v>58</v>
          </cell>
          <cell r="E711">
            <v>39</v>
          </cell>
        </row>
        <row r="712">
          <cell r="A712">
            <v>36137</v>
          </cell>
          <cell r="B712">
            <v>64</v>
          </cell>
          <cell r="C712">
            <v>42</v>
          </cell>
          <cell r="D712">
            <v>66</v>
          </cell>
          <cell r="E712">
            <v>32</v>
          </cell>
        </row>
        <row r="713">
          <cell r="A713">
            <v>36138</v>
          </cell>
          <cell r="B713">
            <v>65</v>
          </cell>
          <cell r="C713">
            <v>44</v>
          </cell>
          <cell r="D713">
            <v>65</v>
          </cell>
          <cell r="E713">
            <v>49</v>
          </cell>
        </row>
        <row r="714">
          <cell r="A714">
            <v>36139</v>
          </cell>
          <cell r="B714">
            <v>65</v>
          </cell>
          <cell r="C714">
            <v>42</v>
          </cell>
          <cell r="D714">
            <v>65</v>
          </cell>
          <cell r="E714">
            <v>33</v>
          </cell>
        </row>
        <row r="715">
          <cell r="A715">
            <v>36140</v>
          </cell>
          <cell r="B715">
            <v>67</v>
          </cell>
          <cell r="C715">
            <v>44</v>
          </cell>
          <cell r="D715">
            <v>72</v>
          </cell>
          <cell r="E715">
            <v>31</v>
          </cell>
        </row>
        <row r="716">
          <cell r="A716">
            <v>36141</v>
          </cell>
          <cell r="B716">
            <v>77</v>
          </cell>
          <cell r="C716">
            <v>47</v>
          </cell>
          <cell r="D716">
            <v>78</v>
          </cell>
          <cell r="E716">
            <v>40</v>
          </cell>
        </row>
        <row r="717">
          <cell r="A717">
            <v>36142</v>
          </cell>
          <cell r="B717">
            <v>74</v>
          </cell>
          <cell r="C717">
            <v>52</v>
          </cell>
          <cell r="D717">
            <v>80</v>
          </cell>
          <cell r="E717">
            <v>36</v>
          </cell>
        </row>
        <row r="718">
          <cell r="A718">
            <v>36143</v>
          </cell>
          <cell r="B718">
            <v>64</v>
          </cell>
          <cell r="C718">
            <v>48</v>
          </cell>
          <cell r="D718">
            <v>76</v>
          </cell>
          <cell r="E718">
            <v>36</v>
          </cell>
        </row>
        <row r="719">
          <cell r="A719">
            <v>36144</v>
          </cell>
          <cell r="B719">
            <v>80</v>
          </cell>
          <cell r="C719">
            <v>53</v>
          </cell>
          <cell r="D719">
            <v>79</v>
          </cell>
          <cell r="E719">
            <v>37</v>
          </cell>
        </row>
        <row r="720">
          <cell r="A720">
            <v>36145</v>
          </cell>
          <cell r="B720">
            <v>83</v>
          </cell>
          <cell r="C720">
            <v>48</v>
          </cell>
          <cell r="D720">
            <v>82</v>
          </cell>
          <cell r="E720">
            <v>43</v>
          </cell>
        </row>
        <row r="721">
          <cell r="A721">
            <v>36146</v>
          </cell>
          <cell r="B721">
            <v>79</v>
          </cell>
          <cell r="C721">
            <v>49</v>
          </cell>
          <cell r="D721">
            <v>86</v>
          </cell>
          <cell r="E721">
            <v>45</v>
          </cell>
        </row>
        <row r="722">
          <cell r="A722">
            <v>36147</v>
          </cell>
          <cell r="B722">
            <v>61</v>
          </cell>
          <cell r="C722">
            <v>55</v>
          </cell>
          <cell r="D722">
            <v>84</v>
          </cell>
          <cell r="E722">
            <v>43</v>
          </cell>
        </row>
        <row r="723">
          <cell r="A723">
            <v>36148</v>
          </cell>
          <cell r="B723">
            <v>59</v>
          </cell>
          <cell r="C723">
            <v>52</v>
          </cell>
          <cell r="D723">
            <v>60</v>
          </cell>
          <cell r="E723">
            <v>51</v>
          </cell>
        </row>
        <row r="724">
          <cell r="A724">
            <v>36149</v>
          </cell>
          <cell r="B724">
            <v>57</v>
          </cell>
          <cell r="C724">
            <v>46</v>
          </cell>
          <cell r="D724">
            <v>56</v>
          </cell>
          <cell r="E724">
            <v>42</v>
          </cell>
        </row>
        <row r="725">
          <cell r="A725">
            <v>36150</v>
          </cell>
          <cell r="B725">
            <v>54</v>
          </cell>
          <cell r="C725">
            <v>41</v>
          </cell>
          <cell r="D725">
            <v>55</v>
          </cell>
          <cell r="E725">
            <v>35</v>
          </cell>
        </row>
        <row r="726">
          <cell r="A726">
            <v>36151</v>
          </cell>
          <cell r="B726">
            <v>55</v>
          </cell>
          <cell r="C726">
            <v>37</v>
          </cell>
          <cell r="D726">
            <v>60</v>
          </cell>
          <cell r="E726">
            <v>24</v>
          </cell>
        </row>
        <row r="727">
          <cell r="A727">
            <v>36152</v>
          </cell>
          <cell r="B727">
            <v>57</v>
          </cell>
          <cell r="C727">
            <v>38</v>
          </cell>
          <cell r="D727">
            <v>60</v>
          </cell>
          <cell r="E727">
            <v>35</v>
          </cell>
        </row>
        <row r="728">
          <cell r="A728">
            <v>36153</v>
          </cell>
          <cell r="B728">
            <v>63</v>
          </cell>
          <cell r="C728">
            <v>39</v>
          </cell>
          <cell r="D728">
            <v>69</v>
          </cell>
          <cell r="E728">
            <v>29</v>
          </cell>
        </row>
        <row r="729">
          <cell r="A729">
            <v>36154</v>
          </cell>
          <cell r="B729">
            <v>72</v>
          </cell>
          <cell r="C729">
            <v>40</v>
          </cell>
          <cell r="D729">
            <v>76</v>
          </cell>
          <cell r="E729">
            <v>28</v>
          </cell>
        </row>
        <row r="730">
          <cell r="A730">
            <v>36155</v>
          </cell>
          <cell r="B730">
            <v>66</v>
          </cell>
          <cell r="C730">
            <v>42</v>
          </cell>
          <cell r="D730">
            <v>74</v>
          </cell>
          <cell r="E730">
            <v>36</v>
          </cell>
        </row>
        <row r="731">
          <cell r="A731">
            <v>36156</v>
          </cell>
          <cell r="B731">
            <v>69</v>
          </cell>
          <cell r="C731">
            <v>44</v>
          </cell>
          <cell r="D731">
            <v>78</v>
          </cell>
          <cell r="E731">
            <v>38</v>
          </cell>
        </row>
        <row r="732">
          <cell r="A732">
            <v>36157</v>
          </cell>
          <cell r="B732">
            <v>71</v>
          </cell>
          <cell r="C732">
            <v>46</v>
          </cell>
          <cell r="D732">
            <v>80</v>
          </cell>
          <cell r="E732">
            <v>36</v>
          </cell>
        </row>
        <row r="733">
          <cell r="A733">
            <v>36158</v>
          </cell>
          <cell r="B733">
            <v>70</v>
          </cell>
          <cell r="C733">
            <v>46</v>
          </cell>
          <cell r="D733">
            <v>83</v>
          </cell>
          <cell r="E733">
            <v>38</v>
          </cell>
        </row>
        <row r="734">
          <cell r="A734">
            <v>36159</v>
          </cell>
          <cell r="B734">
            <v>73</v>
          </cell>
          <cell r="C734">
            <v>47</v>
          </cell>
          <cell r="D734">
            <v>84</v>
          </cell>
          <cell r="E734">
            <v>42</v>
          </cell>
        </row>
        <row r="735">
          <cell r="A735">
            <v>36160</v>
          </cell>
          <cell r="B735">
            <v>58</v>
          </cell>
          <cell r="C735">
            <v>50</v>
          </cell>
          <cell r="D735">
            <v>82</v>
          </cell>
          <cell r="E735">
            <v>40</v>
          </cell>
        </row>
        <row r="736">
          <cell r="B736" t="str">
            <v>Hi</v>
          </cell>
          <cell r="C736" t="str">
            <v>Lo</v>
          </cell>
          <cell r="D736" t="str">
            <v>Hi</v>
          </cell>
          <cell r="E736" t="str">
            <v>Lo</v>
          </cell>
        </row>
        <row r="737">
          <cell r="A737" t="str">
            <v>Date</v>
          </cell>
          <cell r="B737" t="str">
            <v>Los Angeles</v>
          </cell>
          <cell r="D737" t="str">
            <v>Burbank</v>
          </cell>
        </row>
        <row r="738">
          <cell r="A738">
            <v>36161</v>
          </cell>
          <cell r="B738">
            <v>66</v>
          </cell>
          <cell r="C738">
            <v>44</v>
          </cell>
          <cell r="D738">
            <v>75</v>
          </cell>
          <cell r="E738">
            <v>37</v>
          </cell>
        </row>
        <row r="739">
          <cell r="A739">
            <v>36162</v>
          </cell>
          <cell r="B739">
            <v>74</v>
          </cell>
          <cell r="C739">
            <v>43</v>
          </cell>
          <cell r="D739">
            <v>79</v>
          </cell>
          <cell r="E739">
            <v>35</v>
          </cell>
        </row>
        <row r="740">
          <cell r="A740">
            <v>36163</v>
          </cell>
          <cell r="B740">
            <v>77</v>
          </cell>
          <cell r="C740">
            <v>42</v>
          </cell>
          <cell r="D740">
            <v>77</v>
          </cell>
          <cell r="E740">
            <v>40</v>
          </cell>
        </row>
        <row r="741">
          <cell r="A741">
            <v>36164</v>
          </cell>
          <cell r="B741">
            <v>80</v>
          </cell>
          <cell r="C741">
            <v>49</v>
          </cell>
          <cell r="D741">
            <v>80</v>
          </cell>
          <cell r="E741">
            <v>36</v>
          </cell>
        </row>
        <row r="742">
          <cell r="A742">
            <v>36165</v>
          </cell>
          <cell r="B742">
            <v>76</v>
          </cell>
          <cell r="C742">
            <v>49</v>
          </cell>
          <cell r="D742">
            <v>82</v>
          </cell>
          <cell r="E742">
            <v>34</v>
          </cell>
        </row>
        <row r="743">
          <cell r="A743">
            <v>36166</v>
          </cell>
          <cell r="B743">
            <v>70</v>
          </cell>
          <cell r="C743">
            <v>48</v>
          </cell>
          <cell r="D743">
            <v>80</v>
          </cell>
          <cell r="E743">
            <v>36</v>
          </cell>
        </row>
        <row r="744">
          <cell r="A744">
            <v>36167</v>
          </cell>
          <cell r="B744">
            <v>59</v>
          </cell>
          <cell r="C744">
            <v>47</v>
          </cell>
          <cell r="D744">
            <v>78</v>
          </cell>
          <cell r="E744">
            <v>33</v>
          </cell>
        </row>
        <row r="745">
          <cell r="A745">
            <v>36168</v>
          </cell>
          <cell r="B745">
            <v>63</v>
          </cell>
          <cell r="C745">
            <v>51</v>
          </cell>
          <cell r="D745">
            <v>72</v>
          </cell>
          <cell r="E745">
            <v>40</v>
          </cell>
        </row>
        <row r="746">
          <cell r="A746">
            <v>36169</v>
          </cell>
          <cell r="B746">
            <v>75</v>
          </cell>
          <cell r="C746">
            <v>45</v>
          </cell>
          <cell r="D746">
            <v>76</v>
          </cell>
          <cell r="E746">
            <v>51</v>
          </cell>
        </row>
        <row r="747">
          <cell r="A747">
            <v>36170</v>
          </cell>
          <cell r="B747">
            <v>80</v>
          </cell>
          <cell r="C747">
            <v>50</v>
          </cell>
          <cell r="D747">
            <v>78</v>
          </cell>
          <cell r="E747">
            <v>38</v>
          </cell>
        </row>
        <row r="748">
          <cell r="A748">
            <v>36171</v>
          </cell>
          <cell r="B748">
            <v>67</v>
          </cell>
          <cell r="C748">
            <v>50</v>
          </cell>
          <cell r="D748">
            <v>76</v>
          </cell>
          <cell r="E748">
            <v>45</v>
          </cell>
        </row>
        <row r="749">
          <cell r="A749">
            <v>36172</v>
          </cell>
          <cell r="B749">
            <v>62</v>
          </cell>
          <cell r="C749">
            <v>52</v>
          </cell>
          <cell r="D749">
            <v>72</v>
          </cell>
          <cell r="E749">
            <v>40</v>
          </cell>
        </row>
        <row r="750">
          <cell r="A750">
            <v>36173</v>
          </cell>
          <cell r="B750">
            <v>60</v>
          </cell>
          <cell r="C750">
            <v>46</v>
          </cell>
          <cell r="D750">
            <v>70</v>
          </cell>
          <cell r="E750">
            <v>37</v>
          </cell>
        </row>
        <row r="751">
          <cell r="A751">
            <v>36174</v>
          </cell>
          <cell r="B751">
            <v>79</v>
          </cell>
          <cell r="C751">
            <v>48</v>
          </cell>
          <cell r="D751">
            <v>79</v>
          </cell>
          <cell r="E751">
            <v>41</v>
          </cell>
        </row>
        <row r="752">
          <cell r="A752">
            <v>36175</v>
          </cell>
          <cell r="B752">
            <v>70</v>
          </cell>
          <cell r="C752">
            <v>51</v>
          </cell>
          <cell r="D752">
            <v>81</v>
          </cell>
          <cell r="E752">
            <v>39</v>
          </cell>
        </row>
        <row r="753">
          <cell r="A753">
            <v>36176</v>
          </cell>
          <cell r="B753">
            <v>62</v>
          </cell>
          <cell r="C753">
            <v>53</v>
          </cell>
          <cell r="D753">
            <v>76</v>
          </cell>
          <cell r="E753">
            <v>42</v>
          </cell>
        </row>
        <row r="754">
          <cell r="A754">
            <v>36177</v>
          </cell>
          <cell r="B754">
            <v>65</v>
          </cell>
          <cell r="C754">
            <v>53</v>
          </cell>
          <cell r="D754">
            <v>69</v>
          </cell>
          <cell r="E754">
            <v>46</v>
          </cell>
        </row>
        <row r="755">
          <cell r="A755">
            <v>36178</v>
          </cell>
          <cell r="B755">
            <v>59</v>
          </cell>
          <cell r="C755">
            <v>53</v>
          </cell>
          <cell r="D755">
            <v>66</v>
          </cell>
          <cell r="E755">
            <v>42</v>
          </cell>
        </row>
        <row r="756">
          <cell r="A756">
            <v>36179</v>
          </cell>
          <cell r="B756">
            <v>60</v>
          </cell>
          <cell r="C756">
            <v>56</v>
          </cell>
          <cell r="D756">
            <v>58</v>
          </cell>
          <cell r="E756">
            <v>52</v>
          </cell>
        </row>
        <row r="757">
          <cell r="A757">
            <v>36180</v>
          </cell>
          <cell r="B757">
            <v>60</v>
          </cell>
          <cell r="C757">
            <v>57</v>
          </cell>
          <cell r="D757">
            <v>64</v>
          </cell>
          <cell r="E757">
            <v>52</v>
          </cell>
        </row>
        <row r="758">
          <cell r="A758">
            <v>36181</v>
          </cell>
          <cell r="B758">
            <v>65</v>
          </cell>
          <cell r="C758">
            <v>54</v>
          </cell>
          <cell r="D758">
            <v>66</v>
          </cell>
          <cell r="E758">
            <v>49</v>
          </cell>
        </row>
        <row r="759">
          <cell r="A759">
            <v>36182</v>
          </cell>
          <cell r="B759">
            <v>65</v>
          </cell>
          <cell r="C759">
            <v>48</v>
          </cell>
          <cell r="D759">
            <v>74</v>
          </cell>
          <cell r="E759">
            <v>50</v>
          </cell>
        </row>
        <row r="760">
          <cell r="A760">
            <v>36183</v>
          </cell>
          <cell r="B760">
            <v>63</v>
          </cell>
          <cell r="C760">
            <v>48</v>
          </cell>
          <cell r="D760">
            <v>72</v>
          </cell>
          <cell r="E760">
            <v>37</v>
          </cell>
        </row>
        <row r="761">
          <cell r="A761">
            <v>36184</v>
          </cell>
          <cell r="B761">
            <v>60</v>
          </cell>
          <cell r="C761">
            <v>51</v>
          </cell>
          <cell r="D761">
            <v>63</v>
          </cell>
          <cell r="E761">
            <v>46</v>
          </cell>
        </row>
        <row r="762">
          <cell r="A762">
            <v>36185</v>
          </cell>
          <cell r="B762">
            <v>56</v>
          </cell>
          <cell r="C762">
            <v>46</v>
          </cell>
          <cell r="D762">
            <v>57</v>
          </cell>
          <cell r="E762">
            <v>42</v>
          </cell>
        </row>
        <row r="763">
          <cell r="A763">
            <v>36186</v>
          </cell>
          <cell r="B763">
            <v>56</v>
          </cell>
          <cell r="C763">
            <v>45</v>
          </cell>
          <cell r="D763">
            <v>54</v>
          </cell>
          <cell r="E763">
            <v>38</v>
          </cell>
        </row>
        <row r="764">
          <cell r="A764">
            <v>36187</v>
          </cell>
          <cell r="B764">
            <v>63</v>
          </cell>
          <cell r="C764">
            <v>42</v>
          </cell>
          <cell r="D764">
            <v>60</v>
          </cell>
          <cell r="E764">
            <v>36</v>
          </cell>
        </row>
        <row r="765">
          <cell r="A765">
            <v>36188</v>
          </cell>
          <cell r="B765">
            <v>64</v>
          </cell>
          <cell r="C765">
            <v>41</v>
          </cell>
          <cell r="D765">
            <v>66</v>
          </cell>
          <cell r="E765">
            <v>44</v>
          </cell>
        </row>
        <row r="766">
          <cell r="A766">
            <v>36189</v>
          </cell>
          <cell r="B766">
            <v>67</v>
          </cell>
          <cell r="C766">
            <v>42</v>
          </cell>
          <cell r="D766">
            <v>71</v>
          </cell>
          <cell r="E766">
            <v>33</v>
          </cell>
        </row>
        <row r="767">
          <cell r="A767">
            <v>36190</v>
          </cell>
          <cell r="B767">
            <v>63</v>
          </cell>
          <cell r="C767">
            <v>44</v>
          </cell>
          <cell r="D767">
            <v>68</v>
          </cell>
          <cell r="E767">
            <v>34</v>
          </cell>
        </row>
        <row r="768">
          <cell r="A768">
            <v>36191</v>
          </cell>
          <cell r="B768">
            <v>59</v>
          </cell>
          <cell r="C768">
            <v>49</v>
          </cell>
          <cell r="D768">
            <v>70</v>
          </cell>
          <cell r="E768">
            <v>46</v>
          </cell>
        </row>
        <row r="769">
          <cell r="A769">
            <v>36192</v>
          </cell>
          <cell r="B769">
            <v>62</v>
          </cell>
          <cell r="C769">
            <v>45</v>
          </cell>
          <cell r="D769">
            <v>67</v>
          </cell>
          <cell r="E769">
            <v>35</v>
          </cell>
        </row>
        <row r="770">
          <cell r="A770">
            <v>36193</v>
          </cell>
          <cell r="B770">
            <v>72</v>
          </cell>
          <cell r="C770">
            <v>46</v>
          </cell>
          <cell r="D770">
            <v>72</v>
          </cell>
          <cell r="E770">
            <v>40</v>
          </cell>
        </row>
        <row r="771">
          <cell r="A771">
            <v>36194</v>
          </cell>
          <cell r="B771">
            <v>67</v>
          </cell>
          <cell r="C771">
            <v>46</v>
          </cell>
          <cell r="D771">
            <v>46</v>
          </cell>
          <cell r="E771">
            <v>32</v>
          </cell>
        </row>
        <row r="772">
          <cell r="A772">
            <v>36195</v>
          </cell>
          <cell r="B772">
            <v>57</v>
          </cell>
          <cell r="C772">
            <v>50</v>
          </cell>
          <cell r="D772">
            <v>74</v>
          </cell>
          <cell r="E772">
            <v>40</v>
          </cell>
        </row>
        <row r="773">
          <cell r="A773">
            <v>36196</v>
          </cell>
          <cell r="B773">
            <v>57</v>
          </cell>
          <cell r="C773">
            <v>50</v>
          </cell>
          <cell r="D773">
            <v>58</v>
          </cell>
          <cell r="E773">
            <v>46</v>
          </cell>
        </row>
        <row r="774">
          <cell r="A774">
            <v>36197</v>
          </cell>
          <cell r="B774">
            <v>59</v>
          </cell>
          <cell r="C774">
            <v>52</v>
          </cell>
          <cell r="D774">
            <v>62</v>
          </cell>
          <cell r="E774">
            <v>44</v>
          </cell>
        </row>
        <row r="775">
          <cell r="A775">
            <v>36198</v>
          </cell>
          <cell r="B775">
            <v>60</v>
          </cell>
          <cell r="C775">
            <v>48</v>
          </cell>
          <cell r="D775">
            <v>61</v>
          </cell>
          <cell r="E775">
            <v>42</v>
          </cell>
        </row>
        <row r="776">
          <cell r="A776">
            <v>36199</v>
          </cell>
          <cell r="B776">
            <v>60</v>
          </cell>
          <cell r="C776">
            <v>55</v>
          </cell>
          <cell r="D776">
            <v>59</v>
          </cell>
          <cell r="E776">
            <v>52</v>
          </cell>
        </row>
        <row r="777">
          <cell r="A777">
            <v>36200</v>
          </cell>
          <cell r="B777">
            <v>58</v>
          </cell>
          <cell r="C777">
            <v>48</v>
          </cell>
          <cell r="D777">
            <v>59</v>
          </cell>
          <cell r="E777">
            <v>51</v>
          </cell>
        </row>
        <row r="778">
          <cell r="A778">
            <v>36201</v>
          </cell>
          <cell r="B778">
            <v>58</v>
          </cell>
          <cell r="C778">
            <v>45</v>
          </cell>
          <cell r="D778">
            <v>54</v>
          </cell>
          <cell r="E778">
            <v>37</v>
          </cell>
        </row>
        <row r="779">
          <cell r="A779">
            <v>36202</v>
          </cell>
          <cell r="B779">
            <v>63</v>
          </cell>
          <cell r="C779">
            <v>37</v>
          </cell>
          <cell r="D779">
            <v>58</v>
          </cell>
          <cell r="E779">
            <v>40</v>
          </cell>
        </row>
        <row r="780">
          <cell r="A780">
            <v>36203</v>
          </cell>
          <cell r="B780">
            <v>75</v>
          </cell>
          <cell r="C780">
            <v>44</v>
          </cell>
          <cell r="D780">
            <v>68</v>
          </cell>
          <cell r="E780">
            <v>42</v>
          </cell>
        </row>
        <row r="781">
          <cell r="A781">
            <v>36204</v>
          </cell>
          <cell r="B781">
            <v>70</v>
          </cell>
          <cell r="C781">
            <v>45</v>
          </cell>
          <cell r="D781">
            <v>76</v>
          </cell>
          <cell r="E781">
            <v>32</v>
          </cell>
        </row>
        <row r="782">
          <cell r="A782">
            <v>36205</v>
          </cell>
          <cell r="B782">
            <v>61</v>
          </cell>
          <cell r="C782">
            <v>45</v>
          </cell>
          <cell r="D782">
            <v>75</v>
          </cell>
          <cell r="E782">
            <v>35</v>
          </cell>
        </row>
        <row r="783">
          <cell r="A783">
            <v>36206</v>
          </cell>
          <cell r="B783">
            <v>63</v>
          </cell>
          <cell r="C783">
            <v>46</v>
          </cell>
          <cell r="D783">
            <v>68</v>
          </cell>
          <cell r="E783">
            <v>39</v>
          </cell>
        </row>
        <row r="784">
          <cell r="A784">
            <v>36207</v>
          </cell>
          <cell r="B784">
            <v>60</v>
          </cell>
          <cell r="C784">
            <v>47</v>
          </cell>
          <cell r="D784">
            <v>67</v>
          </cell>
          <cell r="E784">
            <v>38</v>
          </cell>
        </row>
        <row r="785">
          <cell r="A785">
            <v>36208</v>
          </cell>
          <cell r="B785">
            <v>64</v>
          </cell>
          <cell r="C785">
            <v>49</v>
          </cell>
          <cell r="D785">
            <v>74</v>
          </cell>
          <cell r="E785">
            <v>42</v>
          </cell>
        </row>
        <row r="786">
          <cell r="A786">
            <v>36209</v>
          </cell>
          <cell r="B786">
            <v>58</v>
          </cell>
          <cell r="C786">
            <v>54</v>
          </cell>
          <cell r="D786">
            <v>69</v>
          </cell>
          <cell r="E786">
            <v>45</v>
          </cell>
        </row>
        <row r="787">
          <cell r="A787">
            <v>36210</v>
          </cell>
          <cell r="B787">
            <v>62</v>
          </cell>
          <cell r="C787">
            <v>51</v>
          </cell>
          <cell r="D787">
            <v>69</v>
          </cell>
          <cell r="E787">
            <v>44</v>
          </cell>
        </row>
        <row r="788">
          <cell r="A788">
            <v>36211</v>
          </cell>
          <cell r="B788">
            <v>67</v>
          </cell>
          <cell r="C788">
            <v>49</v>
          </cell>
          <cell r="D788">
            <v>78</v>
          </cell>
          <cell r="E788">
            <v>40</v>
          </cell>
        </row>
        <row r="789">
          <cell r="A789">
            <v>36212</v>
          </cell>
          <cell r="B789">
            <v>68</v>
          </cell>
          <cell r="C789">
            <v>52</v>
          </cell>
          <cell r="D789">
            <v>76</v>
          </cell>
          <cell r="E789">
            <v>48</v>
          </cell>
        </row>
        <row r="790">
          <cell r="A790">
            <v>36213</v>
          </cell>
          <cell r="B790">
            <v>76</v>
          </cell>
          <cell r="C790">
            <v>56</v>
          </cell>
          <cell r="D790">
            <v>74</v>
          </cell>
          <cell r="E790">
            <v>48</v>
          </cell>
        </row>
        <row r="791">
          <cell r="A791">
            <v>36214</v>
          </cell>
          <cell r="B791">
            <v>77</v>
          </cell>
          <cell r="C791">
            <v>51</v>
          </cell>
          <cell r="D791">
            <v>82</v>
          </cell>
          <cell r="E791">
            <v>40</v>
          </cell>
        </row>
        <row r="792">
          <cell r="A792">
            <v>36215</v>
          </cell>
          <cell r="B792">
            <v>74</v>
          </cell>
          <cell r="C792">
            <v>51</v>
          </cell>
          <cell r="D792">
            <v>84</v>
          </cell>
          <cell r="E792">
            <v>37</v>
          </cell>
        </row>
        <row r="793">
          <cell r="A793">
            <v>36216</v>
          </cell>
          <cell r="B793">
            <v>61</v>
          </cell>
          <cell r="C793">
            <v>50</v>
          </cell>
          <cell r="D793">
            <v>78</v>
          </cell>
          <cell r="E793">
            <v>37</v>
          </cell>
        </row>
        <row r="794">
          <cell r="A794">
            <v>36217</v>
          </cell>
          <cell r="B794">
            <v>62</v>
          </cell>
          <cell r="C794">
            <v>49</v>
          </cell>
          <cell r="D794">
            <v>69</v>
          </cell>
          <cell r="E794">
            <v>35</v>
          </cell>
        </row>
        <row r="795">
          <cell r="A795">
            <v>36218</v>
          </cell>
          <cell r="B795">
            <v>66</v>
          </cell>
          <cell r="C795">
            <v>48</v>
          </cell>
          <cell r="D795">
            <v>76</v>
          </cell>
          <cell r="E795">
            <v>37</v>
          </cell>
        </row>
        <row r="796">
          <cell r="A796">
            <v>36219</v>
          </cell>
          <cell r="B796">
            <v>67</v>
          </cell>
          <cell r="C796">
            <v>50</v>
          </cell>
          <cell r="D796">
            <v>82</v>
          </cell>
          <cell r="E796">
            <v>38</v>
          </cell>
        </row>
        <row r="797">
          <cell r="A797">
            <v>36220</v>
          </cell>
          <cell r="B797">
            <v>67</v>
          </cell>
          <cell r="C797">
            <v>51</v>
          </cell>
          <cell r="D797">
            <v>75</v>
          </cell>
          <cell r="E797">
            <v>49</v>
          </cell>
        </row>
        <row r="798">
          <cell r="A798">
            <v>36221</v>
          </cell>
          <cell r="B798">
            <v>70</v>
          </cell>
          <cell r="C798">
            <v>50</v>
          </cell>
          <cell r="D798">
            <v>76</v>
          </cell>
          <cell r="E798">
            <v>47</v>
          </cell>
        </row>
        <row r="799">
          <cell r="A799">
            <v>36222</v>
          </cell>
          <cell r="B799">
            <v>65</v>
          </cell>
          <cell r="C799">
            <v>50</v>
          </cell>
          <cell r="D799">
            <v>67</v>
          </cell>
          <cell r="E799">
            <v>48</v>
          </cell>
        </row>
        <row r="800">
          <cell r="A800">
            <v>36223</v>
          </cell>
          <cell r="B800">
            <v>63</v>
          </cell>
          <cell r="C800">
            <v>52</v>
          </cell>
          <cell r="D800">
            <v>63</v>
          </cell>
          <cell r="E800">
            <v>51</v>
          </cell>
        </row>
        <row r="801">
          <cell r="A801">
            <v>36224</v>
          </cell>
          <cell r="B801">
            <v>63</v>
          </cell>
          <cell r="C801">
            <v>51</v>
          </cell>
          <cell r="D801">
            <v>64</v>
          </cell>
          <cell r="E801">
            <v>44</v>
          </cell>
        </row>
        <row r="802">
          <cell r="A802">
            <v>36225</v>
          </cell>
          <cell r="B802">
            <v>57</v>
          </cell>
          <cell r="C802">
            <v>51</v>
          </cell>
          <cell r="D802">
            <v>55</v>
          </cell>
          <cell r="E802">
            <v>48</v>
          </cell>
        </row>
        <row r="803">
          <cell r="A803">
            <v>36226</v>
          </cell>
          <cell r="B803">
            <v>61</v>
          </cell>
          <cell r="C803">
            <v>50</v>
          </cell>
          <cell r="D803">
            <v>60</v>
          </cell>
          <cell r="E803">
            <v>46</v>
          </cell>
        </row>
        <row r="804">
          <cell r="A804">
            <v>36227</v>
          </cell>
          <cell r="B804">
            <v>62</v>
          </cell>
          <cell r="C804">
            <v>47</v>
          </cell>
          <cell r="D804">
            <v>60</v>
          </cell>
          <cell r="E804">
            <v>44</v>
          </cell>
        </row>
        <row r="805">
          <cell r="A805">
            <v>36228</v>
          </cell>
          <cell r="B805">
            <v>60</v>
          </cell>
          <cell r="C805">
            <v>48</v>
          </cell>
          <cell r="D805">
            <v>59</v>
          </cell>
          <cell r="E805">
            <v>43</v>
          </cell>
        </row>
        <row r="806">
          <cell r="A806">
            <v>36229</v>
          </cell>
          <cell r="B806">
            <v>58</v>
          </cell>
          <cell r="C806">
            <v>43</v>
          </cell>
          <cell r="D806">
            <v>56</v>
          </cell>
          <cell r="E806">
            <v>39</v>
          </cell>
        </row>
        <row r="807">
          <cell r="A807">
            <v>36230</v>
          </cell>
          <cell r="B807">
            <v>57</v>
          </cell>
          <cell r="C807">
            <v>47</v>
          </cell>
          <cell r="D807">
            <v>56</v>
          </cell>
          <cell r="E807">
            <v>45</v>
          </cell>
        </row>
        <row r="808">
          <cell r="A808">
            <v>36231</v>
          </cell>
          <cell r="B808">
            <v>62</v>
          </cell>
          <cell r="C808">
            <v>43</v>
          </cell>
          <cell r="D808">
            <v>66</v>
          </cell>
          <cell r="E808">
            <v>39</v>
          </cell>
        </row>
        <row r="809">
          <cell r="A809">
            <v>36232</v>
          </cell>
          <cell r="B809">
            <v>69</v>
          </cell>
          <cell r="C809">
            <v>48</v>
          </cell>
          <cell r="D809">
            <v>73</v>
          </cell>
          <cell r="E809">
            <v>41</v>
          </cell>
        </row>
        <row r="810">
          <cell r="A810">
            <v>36233</v>
          </cell>
          <cell r="B810">
            <v>61</v>
          </cell>
          <cell r="C810">
            <v>51</v>
          </cell>
          <cell r="D810">
            <v>64</v>
          </cell>
          <cell r="E810">
            <v>46</v>
          </cell>
        </row>
        <row r="811">
          <cell r="A811">
            <v>36234</v>
          </cell>
          <cell r="B811">
            <v>55</v>
          </cell>
          <cell r="C811">
            <v>48</v>
          </cell>
          <cell r="D811">
            <v>51</v>
          </cell>
          <cell r="E811">
            <v>42</v>
          </cell>
        </row>
        <row r="812">
          <cell r="A812">
            <v>36235</v>
          </cell>
          <cell r="B812">
            <v>58</v>
          </cell>
          <cell r="C812">
            <v>47</v>
          </cell>
          <cell r="D812">
            <v>59</v>
          </cell>
          <cell r="E812">
            <v>42</v>
          </cell>
        </row>
        <row r="813">
          <cell r="A813">
            <v>36236</v>
          </cell>
          <cell r="B813">
            <v>60</v>
          </cell>
          <cell r="C813">
            <v>49</v>
          </cell>
          <cell r="D813">
            <v>58</v>
          </cell>
          <cell r="E813">
            <v>45</v>
          </cell>
        </row>
        <row r="814">
          <cell r="A814">
            <v>36237</v>
          </cell>
          <cell r="B814">
            <v>64</v>
          </cell>
          <cell r="C814">
            <v>51</v>
          </cell>
          <cell r="D814">
            <v>64</v>
          </cell>
          <cell r="E814">
            <v>48</v>
          </cell>
        </row>
        <row r="815">
          <cell r="A815">
            <v>36238</v>
          </cell>
          <cell r="B815">
            <v>63</v>
          </cell>
          <cell r="C815">
            <v>49</v>
          </cell>
          <cell r="D815">
            <v>66</v>
          </cell>
          <cell r="E815">
            <v>45</v>
          </cell>
        </row>
        <row r="816">
          <cell r="A816">
            <v>36239</v>
          </cell>
          <cell r="B816">
            <v>60</v>
          </cell>
          <cell r="C816">
            <v>51</v>
          </cell>
          <cell r="D816">
            <v>60</v>
          </cell>
          <cell r="E816">
            <v>48</v>
          </cell>
        </row>
        <row r="817">
          <cell r="A817">
            <v>36240</v>
          </cell>
          <cell r="B817">
            <v>62</v>
          </cell>
          <cell r="C817">
            <v>49</v>
          </cell>
          <cell r="D817">
            <v>65</v>
          </cell>
          <cell r="E817">
            <v>44</v>
          </cell>
        </row>
        <row r="818">
          <cell r="A818">
            <v>36241</v>
          </cell>
          <cell r="B818">
            <v>63</v>
          </cell>
          <cell r="C818">
            <v>49</v>
          </cell>
          <cell r="D818">
            <v>65</v>
          </cell>
          <cell r="E818">
            <v>43</v>
          </cell>
        </row>
        <row r="819">
          <cell r="A819">
            <v>36242</v>
          </cell>
          <cell r="B819">
            <v>63</v>
          </cell>
          <cell r="C819">
            <v>50</v>
          </cell>
          <cell r="D819">
            <v>60</v>
          </cell>
          <cell r="E819">
            <v>49</v>
          </cell>
        </row>
        <row r="820">
          <cell r="A820">
            <v>36243</v>
          </cell>
          <cell r="B820">
            <v>63</v>
          </cell>
          <cell r="C820">
            <v>48</v>
          </cell>
          <cell r="D820">
            <v>64</v>
          </cell>
          <cell r="E820">
            <v>44</v>
          </cell>
        </row>
        <row r="821">
          <cell r="A821">
            <v>36244</v>
          </cell>
          <cell r="B821">
            <v>56</v>
          </cell>
          <cell r="C821">
            <v>49</v>
          </cell>
          <cell r="D821">
            <v>53</v>
          </cell>
          <cell r="E821">
            <v>45</v>
          </cell>
        </row>
        <row r="822">
          <cell r="A822">
            <v>36245</v>
          </cell>
          <cell r="B822">
            <v>64</v>
          </cell>
          <cell r="C822">
            <v>46</v>
          </cell>
          <cell r="D822">
            <v>68</v>
          </cell>
          <cell r="E822">
            <v>42</v>
          </cell>
        </row>
        <row r="823">
          <cell r="A823">
            <v>36246</v>
          </cell>
          <cell r="B823">
            <v>65</v>
          </cell>
          <cell r="C823">
            <v>54</v>
          </cell>
          <cell r="D823">
            <v>66</v>
          </cell>
          <cell r="E823">
            <v>49</v>
          </cell>
        </row>
        <row r="824">
          <cell r="A824">
            <v>36247</v>
          </cell>
          <cell r="B824">
            <v>63</v>
          </cell>
          <cell r="C824">
            <v>51</v>
          </cell>
          <cell r="D824">
            <v>69</v>
          </cell>
          <cell r="E824">
            <v>44</v>
          </cell>
        </row>
        <row r="825">
          <cell r="A825">
            <v>36248</v>
          </cell>
          <cell r="B825">
            <v>67</v>
          </cell>
          <cell r="C825">
            <v>51</v>
          </cell>
          <cell r="D825">
            <v>77</v>
          </cell>
          <cell r="E825">
            <v>46</v>
          </cell>
        </row>
        <row r="826">
          <cell r="A826">
            <v>36249</v>
          </cell>
          <cell r="B826">
            <v>64</v>
          </cell>
          <cell r="C826">
            <v>52</v>
          </cell>
          <cell r="D826">
            <v>63</v>
          </cell>
          <cell r="E826">
            <v>49</v>
          </cell>
        </row>
        <row r="827">
          <cell r="A827">
            <v>36250</v>
          </cell>
          <cell r="B827">
            <v>61</v>
          </cell>
          <cell r="C827">
            <v>50</v>
          </cell>
          <cell r="D827">
            <v>61</v>
          </cell>
          <cell r="E827">
            <v>47</v>
          </cell>
        </row>
        <row r="828">
          <cell r="A828">
            <v>36251</v>
          </cell>
          <cell r="B828">
            <v>60</v>
          </cell>
          <cell r="C828">
            <v>49</v>
          </cell>
          <cell r="D828">
            <v>57</v>
          </cell>
          <cell r="E828">
            <v>41</v>
          </cell>
        </row>
        <row r="829">
          <cell r="A829">
            <v>36252</v>
          </cell>
          <cell r="B829">
            <v>63</v>
          </cell>
          <cell r="C829">
            <v>43</v>
          </cell>
          <cell r="D829">
            <v>60</v>
          </cell>
          <cell r="E829">
            <v>41</v>
          </cell>
        </row>
        <row r="830">
          <cell r="A830">
            <v>36253</v>
          </cell>
          <cell r="B830">
            <v>61</v>
          </cell>
          <cell r="C830">
            <v>48</v>
          </cell>
          <cell r="D830">
            <v>58</v>
          </cell>
          <cell r="E830">
            <v>44</v>
          </cell>
        </row>
        <row r="831">
          <cell r="A831">
            <v>36254</v>
          </cell>
          <cell r="B831">
            <v>61</v>
          </cell>
          <cell r="C831">
            <v>46</v>
          </cell>
          <cell r="D831">
            <v>62</v>
          </cell>
          <cell r="E831">
            <v>40</v>
          </cell>
        </row>
        <row r="832">
          <cell r="A832">
            <v>36255</v>
          </cell>
          <cell r="B832">
            <v>63</v>
          </cell>
          <cell r="C832">
            <v>45</v>
          </cell>
          <cell r="D832">
            <v>60</v>
          </cell>
          <cell r="E832">
            <v>40</v>
          </cell>
        </row>
        <row r="833">
          <cell r="A833">
            <v>36256</v>
          </cell>
          <cell r="B833">
            <v>58</v>
          </cell>
          <cell r="C833">
            <v>50</v>
          </cell>
          <cell r="D833">
            <v>52</v>
          </cell>
          <cell r="E833">
            <v>42</v>
          </cell>
        </row>
        <row r="834">
          <cell r="A834">
            <v>36257</v>
          </cell>
          <cell r="B834">
            <v>58</v>
          </cell>
          <cell r="C834">
            <v>46</v>
          </cell>
          <cell r="D834">
            <v>54</v>
          </cell>
          <cell r="E834">
            <v>42</v>
          </cell>
        </row>
        <row r="835">
          <cell r="A835">
            <v>36258</v>
          </cell>
          <cell r="B835">
            <v>60</v>
          </cell>
          <cell r="C835">
            <v>50</v>
          </cell>
          <cell r="D835">
            <v>57</v>
          </cell>
          <cell r="E835">
            <v>43</v>
          </cell>
        </row>
        <row r="836">
          <cell r="A836">
            <v>36259</v>
          </cell>
          <cell r="B836">
            <v>58</v>
          </cell>
          <cell r="C836">
            <v>45</v>
          </cell>
          <cell r="D836">
            <v>59</v>
          </cell>
          <cell r="E836">
            <v>39</v>
          </cell>
        </row>
        <row r="837">
          <cell r="A837">
            <v>36260</v>
          </cell>
          <cell r="B837">
            <v>64</v>
          </cell>
          <cell r="C837">
            <v>45</v>
          </cell>
          <cell r="D837">
            <v>67</v>
          </cell>
          <cell r="E837">
            <v>38</v>
          </cell>
        </row>
        <row r="838">
          <cell r="A838">
            <v>36261</v>
          </cell>
          <cell r="B838">
            <v>56</v>
          </cell>
          <cell r="C838">
            <v>49</v>
          </cell>
          <cell r="D838">
            <v>53</v>
          </cell>
          <cell r="E838">
            <v>47</v>
          </cell>
        </row>
        <row r="839">
          <cell r="A839">
            <v>36262</v>
          </cell>
          <cell r="B839">
            <v>58.5</v>
          </cell>
          <cell r="C839">
            <v>51.5</v>
          </cell>
          <cell r="D839">
            <v>58</v>
          </cell>
          <cell r="E839">
            <v>46</v>
          </cell>
        </row>
        <row r="840">
          <cell r="A840">
            <v>36263</v>
          </cell>
          <cell r="B840">
            <v>58.5</v>
          </cell>
          <cell r="C840">
            <v>51.5</v>
          </cell>
          <cell r="D840">
            <v>67</v>
          </cell>
          <cell r="E840">
            <v>44</v>
          </cell>
        </row>
        <row r="841">
          <cell r="A841">
            <v>36264</v>
          </cell>
          <cell r="B841">
            <v>61</v>
          </cell>
          <cell r="C841">
            <v>54</v>
          </cell>
          <cell r="D841">
            <v>82</v>
          </cell>
          <cell r="E841">
            <v>47</v>
          </cell>
        </row>
        <row r="842">
          <cell r="A842">
            <v>36265</v>
          </cell>
          <cell r="B842">
            <v>66</v>
          </cell>
          <cell r="C842">
            <v>54</v>
          </cell>
          <cell r="D842">
            <v>89</v>
          </cell>
          <cell r="E842">
            <v>49</v>
          </cell>
        </row>
        <row r="843">
          <cell r="A843">
            <v>36266</v>
          </cell>
          <cell r="B843">
            <v>81</v>
          </cell>
          <cell r="C843">
            <v>55</v>
          </cell>
          <cell r="D843">
            <v>89</v>
          </cell>
          <cell r="E843">
            <v>54</v>
          </cell>
        </row>
        <row r="844">
          <cell r="A844">
            <v>36267</v>
          </cell>
          <cell r="B844">
            <v>87</v>
          </cell>
          <cell r="C844">
            <v>60</v>
          </cell>
          <cell r="D844">
            <v>91</v>
          </cell>
          <cell r="E844">
            <v>57</v>
          </cell>
        </row>
        <row r="845">
          <cell r="A845">
            <v>36268</v>
          </cell>
          <cell r="B845">
            <v>78</v>
          </cell>
          <cell r="C845">
            <v>56</v>
          </cell>
          <cell r="D845">
            <v>91</v>
          </cell>
          <cell r="E845">
            <v>56</v>
          </cell>
        </row>
        <row r="846">
          <cell r="A846">
            <v>36269</v>
          </cell>
          <cell r="B846">
            <v>80</v>
          </cell>
          <cell r="C846">
            <v>56</v>
          </cell>
          <cell r="D846">
            <v>89</v>
          </cell>
          <cell r="E846">
            <v>58</v>
          </cell>
        </row>
        <row r="847">
          <cell r="A847">
            <v>36270</v>
          </cell>
          <cell r="B847">
            <v>71</v>
          </cell>
          <cell r="C847">
            <v>57</v>
          </cell>
          <cell r="D847">
            <v>80</v>
          </cell>
          <cell r="E847">
            <v>58</v>
          </cell>
        </row>
        <row r="848">
          <cell r="A848">
            <v>36271</v>
          </cell>
          <cell r="B848">
            <v>66</v>
          </cell>
          <cell r="C848">
            <v>56</v>
          </cell>
          <cell r="D848">
            <v>68</v>
          </cell>
          <cell r="E848">
            <v>55</v>
          </cell>
        </row>
        <row r="849">
          <cell r="A849">
            <v>36272</v>
          </cell>
          <cell r="B849">
            <v>64</v>
          </cell>
          <cell r="C849">
            <v>56</v>
          </cell>
          <cell r="D849">
            <v>62</v>
          </cell>
          <cell r="E849">
            <v>53</v>
          </cell>
        </row>
        <row r="850">
          <cell r="A850">
            <v>36273</v>
          </cell>
          <cell r="B850">
            <v>69</v>
          </cell>
          <cell r="C850">
            <v>55</v>
          </cell>
          <cell r="D850">
            <v>64</v>
          </cell>
          <cell r="E850">
            <v>51</v>
          </cell>
        </row>
        <row r="851">
          <cell r="A851">
            <v>36274</v>
          </cell>
          <cell r="B851">
            <v>65</v>
          </cell>
          <cell r="C851">
            <v>56</v>
          </cell>
          <cell r="D851">
            <v>62</v>
          </cell>
          <cell r="E851">
            <v>53</v>
          </cell>
        </row>
        <row r="852">
          <cell r="A852">
            <v>36275</v>
          </cell>
          <cell r="B852">
            <v>63</v>
          </cell>
          <cell r="C852">
            <v>55</v>
          </cell>
          <cell r="D852">
            <v>67</v>
          </cell>
          <cell r="E852">
            <v>47</v>
          </cell>
        </row>
        <row r="853">
          <cell r="A853">
            <v>36276</v>
          </cell>
          <cell r="B853">
            <v>65</v>
          </cell>
          <cell r="C853">
            <v>55</v>
          </cell>
          <cell r="D853">
            <v>70</v>
          </cell>
          <cell r="E853">
            <v>50</v>
          </cell>
        </row>
        <row r="854">
          <cell r="A854">
            <v>36277</v>
          </cell>
          <cell r="B854">
            <v>63</v>
          </cell>
          <cell r="C854">
            <v>55</v>
          </cell>
          <cell r="D854">
            <v>69</v>
          </cell>
          <cell r="E854">
            <v>53</v>
          </cell>
        </row>
        <row r="855">
          <cell r="A855">
            <v>36278</v>
          </cell>
          <cell r="B855">
            <v>66</v>
          </cell>
          <cell r="C855">
            <v>51</v>
          </cell>
          <cell r="D855">
            <v>65</v>
          </cell>
          <cell r="E855">
            <v>48</v>
          </cell>
        </row>
        <row r="856">
          <cell r="A856">
            <v>36279</v>
          </cell>
          <cell r="B856">
            <v>64</v>
          </cell>
          <cell r="C856">
            <v>48</v>
          </cell>
          <cell r="D856">
            <v>65</v>
          </cell>
          <cell r="E856">
            <v>43</v>
          </cell>
        </row>
        <row r="857">
          <cell r="A857">
            <v>36280</v>
          </cell>
          <cell r="B857">
            <v>64</v>
          </cell>
          <cell r="C857">
            <v>55</v>
          </cell>
          <cell r="D857">
            <v>59</v>
          </cell>
          <cell r="E857">
            <v>50</v>
          </cell>
        </row>
        <row r="858">
          <cell r="A858">
            <v>36281</v>
          </cell>
          <cell r="B858">
            <v>65</v>
          </cell>
          <cell r="C858">
            <v>51</v>
          </cell>
          <cell r="D858">
            <v>67</v>
          </cell>
          <cell r="E858">
            <v>46</v>
          </cell>
        </row>
        <row r="859">
          <cell r="A859">
            <v>36282</v>
          </cell>
          <cell r="B859">
            <v>63</v>
          </cell>
          <cell r="C859">
            <v>53</v>
          </cell>
          <cell r="D859">
            <v>62</v>
          </cell>
          <cell r="E859">
            <v>49</v>
          </cell>
        </row>
        <row r="860">
          <cell r="A860">
            <v>36283</v>
          </cell>
          <cell r="B860">
            <v>65</v>
          </cell>
          <cell r="C860">
            <v>55</v>
          </cell>
          <cell r="D860">
            <v>62</v>
          </cell>
          <cell r="E860">
            <v>52</v>
          </cell>
        </row>
        <row r="861">
          <cell r="A861">
            <v>36284</v>
          </cell>
          <cell r="B861">
            <v>66</v>
          </cell>
          <cell r="C861">
            <v>54</v>
          </cell>
          <cell r="D861">
            <v>66</v>
          </cell>
          <cell r="E861">
            <v>49</v>
          </cell>
        </row>
        <row r="862">
          <cell r="A862">
            <v>36285</v>
          </cell>
          <cell r="B862">
            <v>69</v>
          </cell>
          <cell r="C862">
            <v>52</v>
          </cell>
          <cell r="D862">
            <v>82</v>
          </cell>
          <cell r="E862">
            <v>48</v>
          </cell>
        </row>
        <row r="863">
          <cell r="A863">
            <v>36286</v>
          </cell>
          <cell r="B863">
            <v>72</v>
          </cell>
          <cell r="C863">
            <v>57</v>
          </cell>
          <cell r="D863">
            <v>84</v>
          </cell>
          <cell r="E863">
            <v>53</v>
          </cell>
        </row>
        <row r="864">
          <cell r="A864">
            <v>36287</v>
          </cell>
          <cell r="B864">
            <v>70</v>
          </cell>
          <cell r="C864">
            <v>57</v>
          </cell>
          <cell r="D864">
            <v>78</v>
          </cell>
          <cell r="E864">
            <v>57</v>
          </cell>
        </row>
        <row r="865">
          <cell r="A865">
            <v>36288</v>
          </cell>
          <cell r="B865">
            <v>70</v>
          </cell>
          <cell r="C865">
            <v>60</v>
          </cell>
          <cell r="D865">
            <v>68</v>
          </cell>
          <cell r="E865">
            <v>56</v>
          </cell>
        </row>
        <row r="866">
          <cell r="A866">
            <v>36289</v>
          </cell>
          <cell r="B866">
            <v>67</v>
          </cell>
          <cell r="C866">
            <v>58</v>
          </cell>
          <cell r="D866">
            <v>67</v>
          </cell>
          <cell r="E866">
            <v>53</v>
          </cell>
        </row>
        <row r="867">
          <cell r="A867">
            <v>36290</v>
          </cell>
          <cell r="B867">
            <v>68</v>
          </cell>
          <cell r="C867">
            <v>57</v>
          </cell>
          <cell r="D867">
            <v>70</v>
          </cell>
          <cell r="E867">
            <v>52</v>
          </cell>
        </row>
        <row r="868">
          <cell r="A868">
            <v>36291</v>
          </cell>
          <cell r="B868">
            <v>69</v>
          </cell>
          <cell r="C868">
            <v>56</v>
          </cell>
          <cell r="D868">
            <v>77</v>
          </cell>
          <cell r="E868">
            <v>52</v>
          </cell>
        </row>
        <row r="869">
          <cell r="A869">
            <v>36292</v>
          </cell>
          <cell r="B869">
            <v>69</v>
          </cell>
          <cell r="C869">
            <v>58</v>
          </cell>
          <cell r="D869">
            <v>77</v>
          </cell>
          <cell r="E869">
            <v>56</v>
          </cell>
        </row>
        <row r="870">
          <cell r="A870">
            <v>36293</v>
          </cell>
          <cell r="B870">
            <v>70</v>
          </cell>
          <cell r="C870">
            <v>60</v>
          </cell>
          <cell r="D870">
            <v>71</v>
          </cell>
          <cell r="E870">
            <v>57</v>
          </cell>
        </row>
        <row r="871">
          <cell r="A871">
            <v>36294</v>
          </cell>
          <cell r="B871">
            <v>69</v>
          </cell>
          <cell r="C871">
            <v>59</v>
          </cell>
          <cell r="D871">
            <v>70</v>
          </cell>
          <cell r="E871">
            <v>56</v>
          </cell>
        </row>
        <row r="872">
          <cell r="A872">
            <v>36295</v>
          </cell>
          <cell r="B872">
            <v>68</v>
          </cell>
          <cell r="C872">
            <v>58</v>
          </cell>
          <cell r="D872">
            <v>68</v>
          </cell>
          <cell r="E872">
            <v>55</v>
          </cell>
        </row>
        <row r="873">
          <cell r="A873">
            <v>36296</v>
          </cell>
          <cell r="B873">
            <v>69</v>
          </cell>
          <cell r="C873">
            <v>56</v>
          </cell>
          <cell r="D873">
            <v>72</v>
          </cell>
          <cell r="E873">
            <v>50</v>
          </cell>
        </row>
        <row r="874">
          <cell r="A874">
            <v>36297</v>
          </cell>
          <cell r="B874">
            <v>74</v>
          </cell>
          <cell r="C874">
            <v>58</v>
          </cell>
          <cell r="D874">
            <v>86</v>
          </cell>
          <cell r="E874">
            <v>54</v>
          </cell>
        </row>
        <row r="875">
          <cell r="A875">
            <v>36298</v>
          </cell>
          <cell r="B875">
            <v>72</v>
          </cell>
          <cell r="C875">
            <v>58</v>
          </cell>
          <cell r="D875">
            <v>80</v>
          </cell>
          <cell r="E875">
            <v>55</v>
          </cell>
        </row>
        <row r="876">
          <cell r="A876">
            <v>36299</v>
          </cell>
          <cell r="B876">
            <v>71</v>
          </cell>
          <cell r="C876">
            <v>60</v>
          </cell>
          <cell r="D876">
            <v>72</v>
          </cell>
          <cell r="E876">
            <v>57</v>
          </cell>
        </row>
        <row r="877">
          <cell r="A877">
            <v>36300</v>
          </cell>
          <cell r="B877">
            <v>69</v>
          </cell>
          <cell r="C877">
            <v>59</v>
          </cell>
          <cell r="D877">
            <v>68</v>
          </cell>
          <cell r="E877">
            <v>56</v>
          </cell>
        </row>
        <row r="878">
          <cell r="A878">
            <v>36301</v>
          </cell>
          <cell r="B878">
            <v>67</v>
          </cell>
          <cell r="C878">
            <v>60</v>
          </cell>
          <cell r="D878">
            <v>64</v>
          </cell>
          <cell r="E878">
            <v>55</v>
          </cell>
        </row>
        <row r="879">
          <cell r="A879">
            <v>36302</v>
          </cell>
          <cell r="B879">
            <v>69</v>
          </cell>
          <cell r="C879">
            <v>59</v>
          </cell>
          <cell r="D879">
            <v>63</v>
          </cell>
          <cell r="E879">
            <v>52</v>
          </cell>
        </row>
        <row r="880">
          <cell r="A880">
            <v>36303</v>
          </cell>
          <cell r="B880">
            <v>69</v>
          </cell>
          <cell r="C880">
            <v>60</v>
          </cell>
          <cell r="D880">
            <v>70</v>
          </cell>
          <cell r="E880">
            <v>54</v>
          </cell>
        </row>
        <row r="881">
          <cell r="A881">
            <v>36304</v>
          </cell>
          <cell r="B881">
            <v>70</v>
          </cell>
          <cell r="C881">
            <v>57</v>
          </cell>
          <cell r="D881">
            <v>75</v>
          </cell>
          <cell r="E881">
            <v>54</v>
          </cell>
        </row>
        <row r="882">
          <cell r="A882">
            <v>36305</v>
          </cell>
          <cell r="B882">
            <v>71</v>
          </cell>
          <cell r="C882">
            <v>61</v>
          </cell>
          <cell r="D882">
            <v>77</v>
          </cell>
          <cell r="E882">
            <v>56</v>
          </cell>
        </row>
        <row r="883">
          <cell r="A883">
            <v>36306</v>
          </cell>
          <cell r="B883">
            <v>72</v>
          </cell>
          <cell r="C883">
            <v>62</v>
          </cell>
          <cell r="D883">
            <v>78</v>
          </cell>
          <cell r="E883">
            <v>59</v>
          </cell>
        </row>
        <row r="884">
          <cell r="A884">
            <v>36307</v>
          </cell>
          <cell r="B884">
            <v>70</v>
          </cell>
          <cell r="C884">
            <v>60</v>
          </cell>
          <cell r="D884">
            <v>79</v>
          </cell>
          <cell r="E884">
            <v>58</v>
          </cell>
        </row>
        <row r="885">
          <cell r="A885">
            <v>36308</v>
          </cell>
          <cell r="B885">
            <v>70</v>
          </cell>
          <cell r="C885">
            <v>60</v>
          </cell>
          <cell r="D885">
            <v>75</v>
          </cell>
          <cell r="E885">
            <v>58</v>
          </cell>
        </row>
        <row r="886">
          <cell r="A886">
            <v>36309</v>
          </cell>
          <cell r="B886">
            <v>69</v>
          </cell>
          <cell r="C886">
            <v>59</v>
          </cell>
          <cell r="D886">
            <v>71</v>
          </cell>
          <cell r="E886">
            <v>57</v>
          </cell>
        </row>
        <row r="887">
          <cell r="A887">
            <v>36310</v>
          </cell>
          <cell r="B887">
            <v>68</v>
          </cell>
          <cell r="C887">
            <v>59</v>
          </cell>
          <cell r="D887">
            <v>69</v>
          </cell>
          <cell r="E887">
            <v>56</v>
          </cell>
        </row>
        <row r="888">
          <cell r="A888">
            <v>36311</v>
          </cell>
          <cell r="B888">
            <v>69</v>
          </cell>
          <cell r="C888">
            <v>57.5</v>
          </cell>
          <cell r="D888">
            <v>74</v>
          </cell>
          <cell r="E888">
            <v>54</v>
          </cell>
        </row>
        <row r="889">
          <cell r="A889">
            <v>36312</v>
          </cell>
          <cell r="B889">
            <v>70</v>
          </cell>
          <cell r="C889">
            <v>56</v>
          </cell>
          <cell r="D889">
            <v>70</v>
          </cell>
          <cell r="E889">
            <v>53</v>
          </cell>
        </row>
        <row r="890">
          <cell r="A890">
            <v>36313</v>
          </cell>
          <cell r="B890">
            <v>67</v>
          </cell>
          <cell r="C890">
            <v>56</v>
          </cell>
          <cell r="D890">
            <v>61</v>
          </cell>
          <cell r="E890">
            <v>52</v>
          </cell>
        </row>
        <row r="891">
          <cell r="A891">
            <v>36314</v>
          </cell>
          <cell r="B891">
            <v>66</v>
          </cell>
          <cell r="C891">
            <v>55</v>
          </cell>
          <cell r="D891">
            <v>61</v>
          </cell>
          <cell r="E891">
            <v>49</v>
          </cell>
        </row>
        <row r="892">
          <cell r="A892">
            <v>36315</v>
          </cell>
          <cell r="B892">
            <v>67</v>
          </cell>
          <cell r="C892">
            <v>52</v>
          </cell>
          <cell r="D892">
            <v>65</v>
          </cell>
          <cell r="E892">
            <v>47</v>
          </cell>
        </row>
        <row r="893">
          <cell r="A893">
            <v>36316</v>
          </cell>
          <cell r="B893">
            <v>68</v>
          </cell>
          <cell r="C893">
            <v>56</v>
          </cell>
          <cell r="D893">
            <v>73</v>
          </cell>
          <cell r="E893">
            <v>49</v>
          </cell>
        </row>
        <row r="894">
          <cell r="A894">
            <v>36317</v>
          </cell>
          <cell r="B894">
            <v>67</v>
          </cell>
          <cell r="C894">
            <v>57</v>
          </cell>
          <cell r="D894">
            <v>75</v>
          </cell>
          <cell r="E894">
            <v>54</v>
          </cell>
        </row>
        <row r="895">
          <cell r="A895">
            <v>36318</v>
          </cell>
          <cell r="B895">
            <v>69</v>
          </cell>
          <cell r="C895">
            <v>58</v>
          </cell>
          <cell r="D895">
            <v>75</v>
          </cell>
          <cell r="E895">
            <v>54</v>
          </cell>
        </row>
        <row r="896">
          <cell r="A896">
            <v>36319</v>
          </cell>
          <cell r="B896">
            <v>69</v>
          </cell>
          <cell r="C896">
            <v>57</v>
          </cell>
          <cell r="D896">
            <v>71</v>
          </cell>
          <cell r="E896">
            <v>53</v>
          </cell>
        </row>
        <row r="897">
          <cell r="A897">
            <v>36320</v>
          </cell>
          <cell r="B897">
            <v>70</v>
          </cell>
          <cell r="C897">
            <v>60</v>
          </cell>
          <cell r="D897">
            <v>71</v>
          </cell>
          <cell r="E897">
            <v>57</v>
          </cell>
        </row>
        <row r="898">
          <cell r="A898">
            <v>36321</v>
          </cell>
          <cell r="B898">
            <v>69</v>
          </cell>
          <cell r="C898">
            <v>59</v>
          </cell>
          <cell r="D898">
            <v>72</v>
          </cell>
          <cell r="E898">
            <v>56</v>
          </cell>
        </row>
        <row r="899">
          <cell r="A899">
            <v>36322</v>
          </cell>
          <cell r="B899">
            <v>70</v>
          </cell>
          <cell r="C899">
            <v>60</v>
          </cell>
          <cell r="D899">
            <v>74</v>
          </cell>
          <cell r="E899">
            <v>56</v>
          </cell>
        </row>
        <row r="900">
          <cell r="A900">
            <v>36323</v>
          </cell>
          <cell r="B900">
            <v>67</v>
          </cell>
          <cell r="C900">
            <v>59</v>
          </cell>
          <cell r="D900">
            <v>79</v>
          </cell>
          <cell r="E900">
            <v>56</v>
          </cell>
        </row>
        <row r="901">
          <cell r="A901">
            <v>36324</v>
          </cell>
          <cell r="B901">
            <v>71</v>
          </cell>
          <cell r="C901">
            <v>60</v>
          </cell>
          <cell r="D901">
            <v>85</v>
          </cell>
          <cell r="E901">
            <v>58</v>
          </cell>
        </row>
        <row r="902">
          <cell r="A902">
            <v>36325</v>
          </cell>
          <cell r="B902">
            <v>75</v>
          </cell>
          <cell r="C902">
            <v>61</v>
          </cell>
          <cell r="D902">
            <v>93</v>
          </cell>
          <cell r="E902">
            <v>61</v>
          </cell>
        </row>
        <row r="903">
          <cell r="A903">
            <v>36326</v>
          </cell>
          <cell r="B903">
            <v>72</v>
          </cell>
          <cell r="C903">
            <v>63</v>
          </cell>
          <cell r="D903">
            <v>82</v>
          </cell>
          <cell r="E903">
            <v>61</v>
          </cell>
        </row>
        <row r="904">
          <cell r="A904">
            <v>36327</v>
          </cell>
          <cell r="B904">
            <v>69</v>
          </cell>
          <cell r="C904">
            <v>60</v>
          </cell>
          <cell r="D904">
            <v>84</v>
          </cell>
          <cell r="E904">
            <v>58</v>
          </cell>
        </row>
        <row r="905">
          <cell r="A905">
            <v>36328</v>
          </cell>
          <cell r="B905">
            <v>70</v>
          </cell>
          <cell r="C905">
            <v>62</v>
          </cell>
          <cell r="D905">
            <v>82</v>
          </cell>
          <cell r="E905">
            <v>57</v>
          </cell>
        </row>
        <row r="906">
          <cell r="A906">
            <v>36329</v>
          </cell>
          <cell r="B906">
            <v>69</v>
          </cell>
          <cell r="C906">
            <v>56</v>
          </cell>
          <cell r="D906">
            <v>86</v>
          </cell>
          <cell r="E906">
            <v>58</v>
          </cell>
        </row>
        <row r="907">
          <cell r="A907">
            <v>36330</v>
          </cell>
          <cell r="B907">
            <v>69</v>
          </cell>
          <cell r="C907">
            <v>56</v>
          </cell>
          <cell r="D907">
            <v>86</v>
          </cell>
          <cell r="E907">
            <v>57</v>
          </cell>
        </row>
        <row r="908">
          <cell r="A908">
            <v>36331</v>
          </cell>
          <cell r="B908">
            <v>73</v>
          </cell>
          <cell r="C908">
            <v>61</v>
          </cell>
          <cell r="D908">
            <v>83</v>
          </cell>
          <cell r="E908">
            <v>58</v>
          </cell>
        </row>
        <row r="909">
          <cell r="A909">
            <v>36332</v>
          </cell>
          <cell r="B909">
            <v>72</v>
          </cell>
          <cell r="C909">
            <v>63</v>
          </cell>
          <cell r="D909">
            <v>74</v>
          </cell>
          <cell r="E909">
            <v>59</v>
          </cell>
        </row>
        <row r="910">
          <cell r="A910">
            <v>36333</v>
          </cell>
          <cell r="B910">
            <v>71</v>
          </cell>
          <cell r="C910">
            <v>62</v>
          </cell>
          <cell r="D910">
            <v>80</v>
          </cell>
          <cell r="E910">
            <v>59</v>
          </cell>
        </row>
        <row r="911">
          <cell r="A911">
            <v>36334</v>
          </cell>
          <cell r="B911">
            <v>71</v>
          </cell>
          <cell r="C911">
            <v>61</v>
          </cell>
          <cell r="D911">
            <v>86</v>
          </cell>
          <cell r="E911">
            <v>58</v>
          </cell>
        </row>
        <row r="912">
          <cell r="A912">
            <v>36335</v>
          </cell>
          <cell r="B912">
            <v>71</v>
          </cell>
          <cell r="C912">
            <v>61</v>
          </cell>
          <cell r="D912">
            <v>87</v>
          </cell>
          <cell r="E912">
            <v>59</v>
          </cell>
        </row>
        <row r="913">
          <cell r="A913">
            <v>36336</v>
          </cell>
          <cell r="B913">
            <v>70</v>
          </cell>
          <cell r="C913">
            <v>62</v>
          </cell>
          <cell r="D913">
            <v>84</v>
          </cell>
          <cell r="E913">
            <v>59</v>
          </cell>
        </row>
        <row r="914">
          <cell r="A914">
            <v>36337</v>
          </cell>
          <cell r="B914">
            <v>74</v>
          </cell>
          <cell r="C914">
            <v>63</v>
          </cell>
          <cell r="D914">
            <v>79</v>
          </cell>
          <cell r="E914">
            <v>60</v>
          </cell>
        </row>
        <row r="915">
          <cell r="A915">
            <v>36338</v>
          </cell>
          <cell r="B915">
            <v>72</v>
          </cell>
          <cell r="C915">
            <v>63</v>
          </cell>
          <cell r="D915">
            <v>80</v>
          </cell>
          <cell r="E915">
            <v>59</v>
          </cell>
        </row>
        <row r="916">
          <cell r="A916">
            <v>36339</v>
          </cell>
          <cell r="B916">
            <v>73</v>
          </cell>
          <cell r="C916">
            <v>63</v>
          </cell>
          <cell r="D916">
            <v>84</v>
          </cell>
          <cell r="E916">
            <v>58</v>
          </cell>
        </row>
        <row r="917">
          <cell r="A917">
            <v>36340</v>
          </cell>
          <cell r="B917">
            <v>73</v>
          </cell>
          <cell r="C917">
            <v>63</v>
          </cell>
          <cell r="D917">
            <v>87</v>
          </cell>
          <cell r="E917">
            <v>60</v>
          </cell>
        </row>
        <row r="918">
          <cell r="A918">
            <v>36341</v>
          </cell>
          <cell r="B918">
            <v>74</v>
          </cell>
          <cell r="C918">
            <v>64</v>
          </cell>
          <cell r="D918">
            <v>85</v>
          </cell>
          <cell r="E918">
            <v>60</v>
          </cell>
        </row>
        <row r="919">
          <cell r="A919">
            <v>36342</v>
          </cell>
          <cell r="B919">
            <v>72</v>
          </cell>
          <cell r="C919">
            <v>65</v>
          </cell>
          <cell r="D919">
            <v>81</v>
          </cell>
          <cell r="E919">
            <v>61</v>
          </cell>
        </row>
        <row r="920">
          <cell r="A920">
            <v>36343</v>
          </cell>
          <cell r="B920">
            <v>74</v>
          </cell>
          <cell r="C920">
            <v>65</v>
          </cell>
          <cell r="D920">
            <v>74</v>
          </cell>
          <cell r="E920">
            <v>62</v>
          </cell>
        </row>
        <row r="921">
          <cell r="A921">
            <v>36344</v>
          </cell>
          <cell r="B921">
            <v>73</v>
          </cell>
          <cell r="C921">
            <v>64</v>
          </cell>
          <cell r="D921">
            <v>74</v>
          </cell>
          <cell r="E921">
            <v>60</v>
          </cell>
        </row>
        <row r="922">
          <cell r="A922">
            <v>36345</v>
          </cell>
          <cell r="B922">
            <v>73</v>
          </cell>
          <cell r="C922">
            <v>66</v>
          </cell>
          <cell r="D922">
            <v>80</v>
          </cell>
          <cell r="E922">
            <v>62</v>
          </cell>
        </row>
        <row r="923">
          <cell r="A923">
            <v>36346</v>
          </cell>
          <cell r="B923">
            <v>77</v>
          </cell>
          <cell r="C923">
            <v>63</v>
          </cell>
          <cell r="D923">
            <v>90</v>
          </cell>
          <cell r="E923">
            <v>60</v>
          </cell>
        </row>
        <row r="924">
          <cell r="A924">
            <v>36347</v>
          </cell>
          <cell r="B924">
            <v>73</v>
          </cell>
          <cell r="C924">
            <v>63</v>
          </cell>
          <cell r="D924">
            <v>89</v>
          </cell>
          <cell r="E924">
            <v>63</v>
          </cell>
        </row>
        <row r="925">
          <cell r="A925">
            <v>36348</v>
          </cell>
          <cell r="B925">
            <v>74</v>
          </cell>
          <cell r="C925">
            <v>66</v>
          </cell>
          <cell r="D925">
            <v>85</v>
          </cell>
          <cell r="E925">
            <v>63</v>
          </cell>
        </row>
        <row r="926">
          <cell r="A926">
            <v>36349</v>
          </cell>
          <cell r="B926">
            <v>83</v>
          </cell>
          <cell r="C926">
            <v>68</v>
          </cell>
          <cell r="D926">
            <v>85</v>
          </cell>
          <cell r="E926">
            <v>68</v>
          </cell>
        </row>
        <row r="927">
          <cell r="A927">
            <v>36350</v>
          </cell>
          <cell r="B927">
            <v>78</v>
          </cell>
          <cell r="C927">
            <v>69</v>
          </cell>
          <cell r="D927">
            <v>90</v>
          </cell>
          <cell r="E927">
            <v>70</v>
          </cell>
        </row>
        <row r="928">
          <cell r="A928">
            <v>36351</v>
          </cell>
          <cell r="B928">
            <v>79</v>
          </cell>
          <cell r="C928">
            <v>67</v>
          </cell>
          <cell r="D928">
            <v>91</v>
          </cell>
          <cell r="E928">
            <v>68</v>
          </cell>
        </row>
        <row r="929">
          <cell r="A929">
            <v>36352</v>
          </cell>
          <cell r="B929">
            <v>79</v>
          </cell>
          <cell r="C929">
            <v>67</v>
          </cell>
          <cell r="D929">
            <v>96</v>
          </cell>
          <cell r="E929">
            <v>71</v>
          </cell>
        </row>
        <row r="930">
          <cell r="A930">
            <v>36353</v>
          </cell>
          <cell r="B930">
            <v>82</v>
          </cell>
          <cell r="C930">
            <v>69</v>
          </cell>
          <cell r="D930">
            <v>101</v>
          </cell>
          <cell r="E930">
            <v>71</v>
          </cell>
        </row>
        <row r="931">
          <cell r="A931">
            <v>36354</v>
          </cell>
          <cell r="B931">
            <v>80</v>
          </cell>
          <cell r="C931">
            <v>69</v>
          </cell>
          <cell r="D931">
            <v>93</v>
          </cell>
          <cell r="E931">
            <v>71</v>
          </cell>
        </row>
        <row r="932">
          <cell r="A932">
            <v>36355</v>
          </cell>
          <cell r="B932">
            <v>75</v>
          </cell>
          <cell r="C932">
            <v>67</v>
          </cell>
          <cell r="D932">
            <v>88</v>
          </cell>
          <cell r="E932">
            <v>65</v>
          </cell>
        </row>
        <row r="933">
          <cell r="A933">
            <v>36356</v>
          </cell>
          <cell r="B933">
            <v>74</v>
          </cell>
          <cell r="C933">
            <v>67</v>
          </cell>
          <cell r="D933">
            <v>84</v>
          </cell>
          <cell r="E933">
            <v>64</v>
          </cell>
        </row>
        <row r="934">
          <cell r="A934">
            <v>36357</v>
          </cell>
          <cell r="B934">
            <v>75</v>
          </cell>
          <cell r="C934">
            <v>66</v>
          </cell>
          <cell r="D934">
            <v>84</v>
          </cell>
          <cell r="E934">
            <v>63</v>
          </cell>
        </row>
        <row r="935">
          <cell r="A935">
            <v>36358</v>
          </cell>
          <cell r="B935">
            <v>75</v>
          </cell>
          <cell r="C935">
            <v>64</v>
          </cell>
          <cell r="D935">
            <v>88</v>
          </cell>
          <cell r="E935">
            <v>63</v>
          </cell>
        </row>
        <row r="936">
          <cell r="A936">
            <v>36359</v>
          </cell>
          <cell r="B936">
            <v>76</v>
          </cell>
          <cell r="C936">
            <v>65</v>
          </cell>
          <cell r="D936">
            <v>85</v>
          </cell>
          <cell r="E936">
            <v>63</v>
          </cell>
        </row>
        <row r="937">
          <cell r="A937">
            <v>36360</v>
          </cell>
          <cell r="B937">
            <v>75</v>
          </cell>
          <cell r="C937">
            <v>64</v>
          </cell>
          <cell r="D937">
            <v>86</v>
          </cell>
          <cell r="E937">
            <v>61</v>
          </cell>
        </row>
        <row r="938">
          <cell r="A938">
            <v>36361</v>
          </cell>
          <cell r="B938">
            <v>76</v>
          </cell>
          <cell r="C938">
            <v>65</v>
          </cell>
          <cell r="D938">
            <v>86</v>
          </cell>
          <cell r="E938">
            <v>61</v>
          </cell>
        </row>
        <row r="939">
          <cell r="A939">
            <v>36362</v>
          </cell>
          <cell r="B939">
            <v>75</v>
          </cell>
          <cell r="C939">
            <v>64</v>
          </cell>
          <cell r="D939">
            <v>85</v>
          </cell>
          <cell r="E939">
            <v>59</v>
          </cell>
        </row>
        <row r="940">
          <cell r="A940">
            <v>36363</v>
          </cell>
          <cell r="B940">
            <v>76</v>
          </cell>
          <cell r="C940">
            <v>64</v>
          </cell>
          <cell r="D940">
            <v>89</v>
          </cell>
          <cell r="E940">
            <v>57</v>
          </cell>
        </row>
        <row r="941">
          <cell r="A941">
            <v>36364</v>
          </cell>
          <cell r="B941">
            <v>75</v>
          </cell>
          <cell r="C941">
            <v>64</v>
          </cell>
          <cell r="D941">
            <v>89</v>
          </cell>
          <cell r="E941">
            <v>61</v>
          </cell>
        </row>
        <row r="942">
          <cell r="A942">
            <v>36365</v>
          </cell>
          <cell r="B942">
            <v>75</v>
          </cell>
          <cell r="C942">
            <v>62</v>
          </cell>
          <cell r="D942">
            <v>86</v>
          </cell>
          <cell r="E942">
            <v>60</v>
          </cell>
        </row>
        <row r="943">
          <cell r="A943">
            <v>36366</v>
          </cell>
          <cell r="B943">
            <v>74</v>
          </cell>
          <cell r="C943">
            <v>63</v>
          </cell>
          <cell r="D943">
            <v>84</v>
          </cell>
          <cell r="E943">
            <v>59</v>
          </cell>
        </row>
        <row r="944">
          <cell r="A944">
            <v>36367</v>
          </cell>
          <cell r="B944">
            <v>73</v>
          </cell>
          <cell r="C944">
            <v>64</v>
          </cell>
          <cell r="D944">
            <v>85</v>
          </cell>
          <cell r="E944">
            <v>59</v>
          </cell>
        </row>
        <row r="945">
          <cell r="A945">
            <v>36368</v>
          </cell>
          <cell r="B945">
            <v>71</v>
          </cell>
          <cell r="C945">
            <v>63</v>
          </cell>
          <cell r="D945">
            <v>81</v>
          </cell>
          <cell r="E945">
            <v>57</v>
          </cell>
        </row>
        <row r="946">
          <cell r="A946">
            <v>36369</v>
          </cell>
          <cell r="B946">
            <v>72</v>
          </cell>
          <cell r="C946">
            <v>64</v>
          </cell>
          <cell r="D946">
            <v>81</v>
          </cell>
          <cell r="E946">
            <v>59</v>
          </cell>
        </row>
        <row r="947">
          <cell r="A947">
            <v>36370</v>
          </cell>
          <cell r="B947">
            <v>75</v>
          </cell>
          <cell r="C947">
            <v>64</v>
          </cell>
          <cell r="D947">
            <v>86</v>
          </cell>
          <cell r="E947">
            <v>61</v>
          </cell>
        </row>
        <row r="948">
          <cell r="A948">
            <v>36371</v>
          </cell>
          <cell r="B948">
            <v>76</v>
          </cell>
          <cell r="C948">
            <v>65</v>
          </cell>
          <cell r="D948">
            <v>85</v>
          </cell>
          <cell r="E948">
            <v>63</v>
          </cell>
        </row>
        <row r="949">
          <cell r="A949">
            <v>36372</v>
          </cell>
          <cell r="B949">
            <v>74</v>
          </cell>
          <cell r="C949">
            <v>66</v>
          </cell>
          <cell r="D949">
            <v>84</v>
          </cell>
          <cell r="E949">
            <v>64</v>
          </cell>
        </row>
        <row r="950">
          <cell r="A950">
            <v>36373</v>
          </cell>
          <cell r="B950">
            <v>74</v>
          </cell>
          <cell r="C950">
            <v>64</v>
          </cell>
          <cell r="D950">
            <v>83</v>
          </cell>
          <cell r="E950">
            <v>61</v>
          </cell>
        </row>
        <row r="951">
          <cell r="A951">
            <v>36374</v>
          </cell>
          <cell r="B951">
            <v>74</v>
          </cell>
          <cell r="C951">
            <v>56</v>
          </cell>
          <cell r="D951">
            <v>93</v>
          </cell>
          <cell r="E951">
            <v>63</v>
          </cell>
        </row>
        <row r="952">
          <cell r="A952">
            <v>36375</v>
          </cell>
          <cell r="B952">
            <v>78</v>
          </cell>
          <cell r="C952">
            <v>66</v>
          </cell>
          <cell r="D952">
            <v>94</v>
          </cell>
          <cell r="E952">
            <v>65</v>
          </cell>
        </row>
        <row r="953">
          <cell r="A953">
            <v>36376</v>
          </cell>
          <cell r="B953">
            <v>79</v>
          </cell>
          <cell r="C953">
            <v>66</v>
          </cell>
          <cell r="D953">
            <v>87</v>
          </cell>
          <cell r="E953">
            <v>63</v>
          </cell>
        </row>
        <row r="954">
          <cell r="A954">
            <v>36377</v>
          </cell>
          <cell r="B954">
            <v>73</v>
          </cell>
          <cell r="C954">
            <v>66</v>
          </cell>
          <cell r="D954">
            <v>77</v>
          </cell>
          <cell r="E954">
            <v>62</v>
          </cell>
        </row>
        <row r="955">
          <cell r="A955">
            <v>36378</v>
          </cell>
          <cell r="B955">
            <v>74</v>
          </cell>
          <cell r="C955">
            <v>66</v>
          </cell>
          <cell r="D955">
            <v>76</v>
          </cell>
          <cell r="E955">
            <v>61</v>
          </cell>
        </row>
        <row r="956">
          <cell r="A956">
            <v>36379</v>
          </cell>
          <cell r="B956">
            <v>73</v>
          </cell>
          <cell r="C956">
            <v>62</v>
          </cell>
          <cell r="D956">
            <v>77</v>
          </cell>
          <cell r="E956">
            <v>60</v>
          </cell>
        </row>
        <row r="957">
          <cell r="A957">
            <v>36380</v>
          </cell>
          <cell r="B957">
            <v>74</v>
          </cell>
          <cell r="C957">
            <v>62</v>
          </cell>
          <cell r="D957">
            <v>79</v>
          </cell>
          <cell r="E957">
            <v>59</v>
          </cell>
        </row>
        <row r="958">
          <cell r="A958">
            <v>36381</v>
          </cell>
          <cell r="B958">
            <v>73</v>
          </cell>
          <cell r="C958">
            <v>62</v>
          </cell>
          <cell r="D958">
            <v>80</v>
          </cell>
          <cell r="E958">
            <v>58</v>
          </cell>
        </row>
        <row r="959">
          <cell r="A959">
            <v>36382</v>
          </cell>
          <cell r="B959">
            <v>73</v>
          </cell>
          <cell r="C959">
            <v>64</v>
          </cell>
          <cell r="D959">
            <v>76</v>
          </cell>
          <cell r="E959">
            <v>59</v>
          </cell>
        </row>
        <row r="960">
          <cell r="A960">
            <v>36383</v>
          </cell>
          <cell r="B960">
            <v>73</v>
          </cell>
          <cell r="C960">
            <v>64</v>
          </cell>
          <cell r="D960">
            <v>79</v>
          </cell>
          <cell r="E960">
            <v>59</v>
          </cell>
        </row>
        <row r="961">
          <cell r="A961">
            <v>36384</v>
          </cell>
          <cell r="B961">
            <v>75</v>
          </cell>
          <cell r="C961">
            <v>65</v>
          </cell>
          <cell r="D961">
            <v>86</v>
          </cell>
          <cell r="E961">
            <v>60</v>
          </cell>
        </row>
        <row r="962">
          <cell r="A962">
            <v>36385</v>
          </cell>
          <cell r="B962">
            <v>78</v>
          </cell>
          <cell r="C962">
            <v>66</v>
          </cell>
          <cell r="D962">
            <v>89</v>
          </cell>
          <cell r="E962">
            <v>63</v>
          </cell>
        </row>
        <row r="963">
          <cell r="A963">
            <v>36386</v>
          </cell>
          <cell r="B963">
            <v>74</v>
          </cell>
          <cell r="C963">
            <v>64</v>
          </cell>
          <cell r="D963">
            <v>84</v>
          </cell>
          <cell r="E963">
            <v>59</v>
          </cell>
        </row>
        <row r="964">
          <cell r="A964">
            <v>36387</v>
          </cell>
          <cell r="B964">
            <v>74</v>
          </cell>
          <cell r="C964">
            <v>65</v>
          </cell>
          <cell r="D964">
            <v>85</v>
          </cell>
          <cell r="E964">
            <v>58</v>
          </cell>
        </row>
        <row r="965">
          <cell r="A965">
            <v>36388</v>
          </cell>
          <cell r="B965">
            <v>73</v>
          </cell>
          <cell r="C965">
            <v>63</v>
          </cell>
          <cell r="D965">
            <v>91</v>
          </cell>
          <cell r="E965">
            <v>58</v>
          </cell>
        </row>
        <row r="966">
          <cell r="A966">
            <v>36389</v>
          </cell>
          <cell r="B966">
            <v>73</v>
          </cell>
          <cell r="C966">
            <v>64</v>
          </cell>
          <cell r="D966">
            <v>92</v>
          </cell>
          <cell r="E966">
            <v>63</v>
          </cell>
        </row>
        <row r="967">
          <cell r="A967">
            <v>36390</v>
          </cell>
          <cell r="B967">
            <v>73</v>
          </cell>
          <cell r="C967">
            <v>64</v>
          </cell>
          <cell r="D967">
            <v>90</v>
          </cell>
          <cell r="E967">
            <v>64</v>
          </cell>
        </row>
        <row r="968">
          <cell r="A968">
            <v>36391</v>
          </cell>
          <cell r="B968">
            <v>72</v>
          </cell>
          <cell r="C968">
            <v>62</v>
          </cell>
          <cell r="D968">
            <v>91</v>
          </cell>
          <cell r="E968">
            <v>60</v>
          </cell>
        </row>
        <row r="969">
          <cell r="A969">
            <v>36392</v>
          </cell>
          <cell r="B969">
            <v>69</v>
          </cell>
          <cell r="C969">
            <v>62</v>
          </cell>
          <cell r="D969">
            <v>90</v>
          </cell>
          <cell r="E969">
            <v>61</v>
          </cell>
        </row>
        <row r="970">
          <cell r="A970">
            <v>36393</v>
          </cell>
          <cell r="B970">
            <v>71</v>
          </cell>
          <cell r="C970">
            <v>63</v>
          </cell>
          <cell r="D970">
            <v>94</v>
          </cell>
          <cell r="E970">
            <v>61</v>
          </cell>
        </row>
        <row r="971">
          <cell r="A971">
            <v>36394</v>
          </cell>
          <cell r="B971">
            <v>73</v>
          </cell>
          <cell r="C971">
            <v>63</v>
          </cell>
          <cell r="D971">
            <v>87</v>
          </cell>
          <cell r="E971">
            <v>61</v>
          </cell>
        </row>
        <row r="972">
          <cell r="A972">
            <v>36395</v>
          </cell>
          <cell r="B972">
            <v>71</v>
          </cell>
          <cell r="C972">
            <v>63</v>
          </cell>
          <cell r="D972">
            <v>96</v>
          </cell>
          <cell r="E972">
            <v>63</v>
          </cell>
        </row>
        <row r="973">
          <cell r="A973">
            <v>36396</v>
          </cell>
          <cell r="B973">
            <v>72</v>
          </cell>
          <cell r="C973">
            <v>64</v>
          </cell>
          <cell r="D973">
            <v>96</v>
          </cell>
          <cell r="E973">
            <v>65</v>
          </cell>
        </row>
        <row r="974">
          <cell r="A974">
            <v>36397</v>
          </cell>
          <cell r="B974">
            <v>75</v>
          </cell>
          <cell r="C974">
            <v>66</v>
          </cell>
          <cell r="D974">
            <v>97</v>
          </cell>
          <cell r="E974">
            <v>70</v>
          </cell>
        </row>
        <row r="975">
          <cell r="A975">
            <v>36398</v>
          </cell>
          <cell r="B975">
            <v>83</v>
          </cell>
          <cell r="C975">
            <v>66</v>
          </cell>
          <cell r="D975">
            <v>99</v>
          </cell>
          <cell r="E975">
            <v>70</v>
          </cell>
        </row>
        <row r="976">
          <cell r="A976">
            <v>36399</v>
          </cell>
          <cell r="B976">
            <v>74</v>
          </cell>
          <cell r="C976">
            <v>65</v>
          </cell>
          <cell r="D976">
            <v>95</v>
          </cell>
          <cell r="E976">
            <v>67</v>
          </cell>
        </row>
        <row r="977">
          <cell r="A977">
            <v>36400</v>
          </cell>
          <cell r="B977">
            <v>70</v>
          </cell>
          <cell r="C977">
            <v>63</v>
          </cell>
          <cell r="D977">
            <v>94</v>
          </cell>
          <cell r="E977">
            <v>64</v>
          </cell>
        </row>
        <row r="978">
          <cell r="A978">
            <v>36401</v>
          </cell>
          <cell r="B978">
            <v>72</v>
          </cell>
          <cell r="C978">
            <v>62</v>
          </cell>
          <cell r="D978">
            <v>91</v>
          </cell>
          <cell r="E978">
            <v>60</v>
          </cell>
        </row>
        <row r="979">
          <cell r="A979">
            <v>36402</v>
          </cell>
          <cell r="B979">
            <v>72</v>
          </cell>
          <cell r="C979">
            <v>64</v>
          </cell>
          <cell r="D979">
            <v>83</v>
          </cell>
          <cell r="E979">
            <v>59</v>
          </cell>
        </row>
        <row r="980">
          <cell r="A980">
            <v>36403</v>
          </cell>
          <cell r="B980">
            <v>76</v>
          </cell>
          <cell r="C980">
            <v>63</v>
          </cell>
          <cell r="D980">
            <v>83</v>
          </cell>
          <cell r="E980">
            <v>59</v>
          </cell>
        </row>
        <row r="981">
          <cell r="A981">
            <v>36404</v>
          </cell>
          <cell r="B981">
            <v>79</v>
          </cell>
          <cell r="C981">
            <v>64</v>
          </cell>
          <cell r="D981">
            <v>76</v>
          </cell>
          <cell r="E981">
            <v>61</v>
          </cell>
        </row>
        <row r="982">
          <cell r="A982">
            <v>36405</v>
          </cell>
          <cell r="B982">
            <v>74</v>
          </cell>
          <cell r="C982">
            <v>65</v>
          </cell>
          <cell r="D982">
            <v>75</v>
          </cell>
          <cell r="E982">
            <v>60</v>
          </cell>
        </row>
        <row r="983">
          <cell r="A983">
            <v>36406</v>
          </cell>
          <cell r="B983">
            <v>72</v>
          </cell>
          <cell r="C983">
            <v>64</v>
          </cell>
          <cell r="D983">
            <v>75</v>
          </cell>
          <cell r="E983">
            <v>60</v>
          </cell>
        </row>
        <row r="984">
          <cell r="A984">
            <v>36407</v>
          </cell>
          <cell r="B984">
            <v>72</v>
          </cell>
          <cell r="C984">
            <v>64</v>
          </cell>
          <cell r="D984">
            <v>79</v>
          </cell>
          <cell r="E984">
            <v>59</v>
          </cell>
        </row>
        <row r="985">
          <cell r="A985">
            <v>36408</v>
          </cell>
          <cell r="B985">
            <v>70</v>
          </cell>
          <cell r="C985">
            <v>64</v>
          </cell>
          <cell r="D985">
            <v>78</v>
          </cell>
          <cell r="E985">
            <v>59</v>
          </cell>
        </row>
        <row r="986">
          <cell r="A986">
            <v>36409</v>
          </cell>
          <cell r="B986">
            <v>71</v>
          </cell>
          <cell r="C986">
            <v>64</v>
          </cell>
          <cell r="D986">
            <v>80</v>
          </cell>
          <cell r="E986">
            <v>60</v>
          </cell>
        </row>
        <row r="987">
          <cell r="A987">
            <v>36410</v>
          </cell>
          <cell r="B987">
            <v>70</v>
          </cell>
          <cell r="C987">
            <v>64</v>
          </cell>
          <cell r="D987">
            <v>87</v>
          </cell>
          <cell r="E987">
            <v>58</v>
          </cell>
        </row>
        <row r="988">
          <cell r="A988">
            <v>36411</v>
          </cell>
          <cell r="B988">
            <v>73</v>
          </cell>
          <cell r="C988">
            <v>64</v>
          </cell>
          <cell r="D988">
            <v>87</v>
          </cell>
          <cell r="E988">
            <v>60</v>
          </cell>
        </row>
        <row r="989">
          <cell r="A989">
            <v>36412</v>
          </cell>
          <cell r="B989">
            <v>75</v>
          </cell>
          <cell r="C989">
            <v>65</v>
          </cell>
          <cell r="D989">
            <v>90</v>
          </cell>
          <cell r="E989">
            <v>62</v>
          </cell>
        </row>
        <row r="990">
          <cell r="A990">
            <v>36413</v>
          </cell>
          <cell r="B990">
            <v>74</v>
          </cell>
          <cell r="C990">
            <v>63</v>
          </cell>
          <cell r="D990">
            <v>85</v>
          </cell>
          <cell r="E990">
            <v>62</v>
          </cell>
        </row>
        <row r="991">
          <cell r="A991">
            <v>36414</v>
          </cell>
          <cell r="B991">
            <v>71</v>
          </cell>
          <cell r="C991">
            <v>59</v>
          </cell>
          <cell r="D991">
            <v>78</v>
          </cell>
          <cell r="E991">
            <v>55</v>
          </cell>
        </row>
        <row r="992">
          <cell r="A992">
            <v>36415</v>
          </cell>
          <cell r="B992">
            <v>71</v>
          </cell>
          <cell r="C992">
            <v>62</v>
          </cell>
          <cell r="D992">
            <v>83</v>
          </cell>
          <cell r="E992">
            <v>56</v>
          </cell>
        </row>
        <row r="993">
          <cell r="A993">
            <v>36416</v>
          </cell>
          <cell r="B993">
            <v>71</v>
          </cell>
          <cell r="C993">
            <v>61</v>
          </cell>
          <cell r="D993">
            <v>90</v>
          </cell>
          <cell r="E993">
            <v>62</v>
          </cell>
        </row>
        <row r="994">
          <cell r="A994">
            <v>36417</v>
          </cell>
          <cell r="B994">
            <v>71</v>
          </cell>
          <cell r="C994">
            <v>60</v>
          </cell>
          <cell r="D994">
            <v>82</v>
          </cell>
          <cell r="E994">
            <v>55</v>
          </cell>
        </row>
        <row r="995">
          <cell r="A995">
            <v>36418</v>
          </cell>
          <cell r="B995">
            <v>72</v>
          </cell>
          <cell r="C995">
            <v>63</v>
          </cell>
          <cell r="D995">
            <v>78</v>
          </cell>
          <cell r="E995">
            <v>59</v>
          </cell>
        </row>
        <row r="996">
          <cell r="A996">
            <v>36419</v>
          </cell>
          <cell r="B996">
            <v>69</v>
          </cell>
          <cell r="C996">
            <v>64</v>
          </cell>
          <cell r="D996">
            <v>76</v>
          </cell>
          <cell r="E996">
            <v>58</v>
          </cell>
        </row>
        <row r="997">
          <cell r="A997">
            <v>36420</v>
          </cell>
          <cell r="B997">
            <v>69</v>
          </cell>
          <cell r="C997">
            <v>64</v>
          </cell>
          <cell r="D997">
            <v>75</v>
          </cell>
          <cell r="E997">
            <v>60</v>
          </cell>
        </row>
        <row r="998">
          <cell r="A998">
            <v>36421</v>
          </cell>
          <cell r="B998">
            <v>67</v>
          </cell>
          <cell r="C998">
            <v>64</v>
          </cell>
          <cell r="D998">
            <v>64</v>
          </cell>
          <cell r="E998">
            <v>58</v>
          </cell>
        </row>
        <row r="999">
          <cell r="A999">
            <v>36422</v>
          </cell>
          <cell r="B999">
            <v>71</v>
          </cell>
          <cell r="C999">
            <v>63</v>
          </cell>
          <cell r="D999">
            <v>74</v>
          </cell>
          <cell r="E999">
            <v>60</v>
          </cell>
        </row>
        <row r="1000">
          <cell r="A1000">
            <v>36423</v>
          </cell>
          <cell r="B1000">
            <v>71</v>
          </cell>
          <cell r="C1000">
            <v>60</v>
          </cell>
          <cell r="D1000">
            <v>85</v>
          </cell>
          <cell r="E1000">
            <v>53</v>
          </cell>
        </row>
        <row r="1001">
          <cell r="A1001">
            <v>36424</v>
          </cell>
          <cell r="B1001">
            <v>85</v>
          </cell>
          <cell r="C1001">
            <v>64</v>
          </cell>
          <cell r="D1001">
            <v>92</v>
          </cell>
          <cell r="E1001">
            <v>63</v>
          </cell>
        </row>
        <row r="1002">
          <cell r="A1002">
            <v>36425</v>
          </cell>
          <cell r="B1002">
            <v>79</v>
          </cell>
          <cell r="C1002">
            <v>66</v>
          </cell>
          <cell r="D1002">
            <v>88</v>
          </cell>
          <cell r="E1002">
            <v>67</v>
          </cell>
        </row>
        <row r="1003">
          <cell r="A1003">
            <v>36426</v>
          </cell>
          <cell r="B1003">
            <v>71</v>
          </cell>
          <cell r="C1003">
            <v>65</v>
          </cell>
          <cell r="D1003">
            <v>79</v>
          </cell>
          <cell r="E1003">
            <v>61</v>
          </cell>
        </row>
        <row r="1004">
          <cell r="A1004">
            <v>36427</v>
          </cell>
          <cell r="B1004">
            <v>77</v>
          </cell>
          <cell r="C1004">
            <v>63</v>
          </cell>
          <cell r="D1004">
            <v>83</v>
          </cell>
          <cell r="E1004">
            <v>61</v>
          </cell>
        </row>
        <row r="1005">
          <cell r="A1005">
            <v>36428</v>
          </cell>
          <cell r="B1005">
            <v>67</v>
          </cell>
          <cell r="C1005">
            <v>60</v>
          </cell>
          <cell r="D1005">
            <v>83</v>
          </cell>
          <cell r="E1005">
            <v>60</v>
          </cell>
        </row>
        <row r="1006">
          <cell r="A1006">
            <v>36429</v>
          </cell>
          <cell r="B1006">
            <v>68</v>
          </cell>
          <cell r="C1006">
            <v>61</v>
          </cell>
          <cell r="D1006">
            <v>78</v>
          </cell>
          <cell r="E1006">
            <v>58</v>
          </cell>
        </row>
        <row r="1007">
          <cell r="A1007">
            <v>36430</v>
          </cell>
          <cell r="B1007">
            <v>68</v>
          </cell>
          <cell r="C1007">
            <v>62</v>
          </cell>
          <cell r="D1007">
            <v>74</v>
          </cell>
          <cell r="E1007">
            <v>61</v>
          </cell>
        </row>
        <row r="1008">
          <cell r="A1008">
            <v>36431</v>
          </cell>
          <cell r="B1008">
            <v>68</v>
          </cell>
          <cell r="C1008">
            <v>60</v>
          </cell>
          <cell r="D1008">
            <v>99</v>
          </cell>
          <cell r="E1008">
            <v>58</v>
          </cell>
        </row>
        <row r="1009">
          <cell r="A1009">
            <v>36432</v>
          </cell>
          <cell r="B1009">
            <v>89</v>
          </cell>
          <cell r="C1009">
            <v>57</v>
          </cell>
          <cell r="D1009">
            <v>103</v>
          </cell>
          <cell r="E1009">
            <v>62</v>
          </cell>
        </row>
        <row r="1010">
          <cell r="A1010">
            <v>36433</v>
          </cell>
          <cell r="B1010">
            <v>83</v>
          </cell>
          <cell r="C1010">
            <v>57.5</v>
          </cell>
          <cell r="D1010">
            <v>100</v>
          </cell>
          <cell r="E1010">
            <v>64</v>
          </cell>
        </row>
        <row r="1011">
          <cell r="A1011">
            <v>36434</v>
          </cell>
          <cell r="B1011">
            <v>77</v>
          </cell>
          <cell r="C1011">
            <v>58</v>
          </cell>
          <cell r="D1011">
            <v>89</v>
          </cell>
          <cell r="E1011">
            <v>61</v>
          </cell>
        </row>
        <row r="1012">
          <cell r="A1012">
            <v>36435</v>
          </cell>
          <cell r="B1012">
            <v>70</v>
          </cell>
          <cell r="C1012">
            <v>59</v>
          </cell>
          <cell r="D1012">
            <v>80</v>
          </cell>
          <cell r="E1012">
            <v>57</v>
          </cell>
        </row>
        <row r="1013">
          <cell r="A1013">
            <v>36436</v>
          </cell>
          <cell r="B1013">
            <v>66</v>
          </cell>
          <cell r="C1013">
            <v>60</v>
          </cell>
          <cell r="D1013">
            <v>81</v>
          </cell>
          <cell r="E1013">
            <v>54</v>
          </cell>
        </row>
        <row r="1014">
          <cell r="A1014">
            <v>36437</v>
          </cell>
          <cell r="B1014">
            <v>69</v>
          </cell>
          <cell r="C1014">
            <v>57</v>
          </cell>
          <cell r="D1014">
            <v>83</v>
          </cell>
          <cell r="E1014">
            <v>54</v>
          </cell>
        </row>
        <row r="1015">
          <cell r="A1015">
            <v>36438</v>
          </cell>
          <cell r="B1015">
            <v>73</v>
          </cell>
          <cell r="C1015">
            <v>58</v>
          </cell>
          <cell r="D1015">
            <v>83</v>
          </cell>
          <cell r="E1015">
            <v>57</v>
          </cell>
        </row>
        <row r="1016">
          <cell r="A1016">
            <v>36439</v>
          </cell>
          <cell r="B1016">
            <v>74</v>
          </cell>
          <cell r="C1016">
            <v>60</v>
          </cell>
          <cell r="D1016">
            <v>73</v>
          </cell>
          <cell r="E1016">
            <v>57</v>
          </cell>
        </row>
        <row r="1017">
          <cell r="A1017">
            <v>36440</v>
          </cell>
          <cell r="B1017">
            <v>81</v>
          </cell>
          <cell r="C1017">
            <v>59</v>
          </cell>
          <cell r="D1017">
            <v>90</v>
          </cell>
          <cell r="E1017">
            <v>56</v>
          </cell>
        </row>
        <row r="1018">
          <cell r="A1018">
            <v>36441</v>
          </cell>
          <cell r="B1018">
            <v>88</v>
          </cell>
          <cell r="C1018">
            <v>61</v>
          </cell>
          <cell r="D1018">
            <v>94</v>
          </cell>
          <cell r="E1018">
            <v>60</v>
          </cell>
        </row>
        <row r="1019">
          <cell r="A1019">
            <v>36442</v>
          </cell>
          <cell r="B1019">
            <v>88</v>
          </cell>
          <cell r="C1019">
            <v>63</v>
          </cell>
          <cell r="D1019">
            <v>97</v>
          </cell>
          <cell r="E1019">
            <v>61</v>
          </cell>
        </row>
        <row r="1020">
          <cell r="A1020">
            <v>36443</v>
          </cell>
          <cell r="B1020">
            <v>82</v>
          </cell>
          <cell r="C1020">
            <v>61</v>
          </cell>
          <cell r="D1020">
            <v>95</v>
          </cell>
          <cell r="E1020">
            <v>61</v>
          </cell>
        </row>
        <row r="1021">
          <cell r="A1021">
            <v>36444</v>
          </cell>
          <cell r="B1021">
            <v>72</v>
          </cell>
          <cell r="C1021">
            <v>59</v>
          </cell>
          <cell r="D1021">
            <v>92</v>
          </cell>
          <cell r="E1021">
            <v>60</v>
          </cell>
        </row>
        <row r="1022">
          <cell r="A1022">
            <v>36445</v>
          </cell>
          <cell r="B1022">
            <v>78</v>
          </cell>
          <cell r="C1022">
            <v>58</v>
          </cell>
          <cell r="D1022">
            <v>96</v>
          </cell>
          <cell r="E1022">
            <v>58</v>
          </cell>
        </row>
        <row r="1023">
          <cell r="A1023">
            <v>36446</v>
          </cell>
          <cell r="B1023">
            <v>78</v>
          </cell>
          <cell r="C1023">
            <v>60</v>
          </cell>
          <cell r="D1023">
            <v>97</v>
          </cell>
          <cell r="E1023">
            <v>61</v>
          </cell>
        </row>
        <row r="1024">
          <cell r="A1024">
            <v>36447</v>
          </cell>
          <cell r="B1024">
            <v>73</v>
          </cell>
          <cell r="C1024">
            <v>59</v>
          </cell>
          <cell r="D1024">
            <v>85</v>
          </cell>
          <cell r="E1024">
            <v>59</v>
          </cell>
        </row>
        <row r="1025">
          <cell r="A1025">
            <v>36448</v>
          </cell>
          <cell r="B1025">
            <v>69</v>
          </cell>
          <cell r="C1025">
            <v>61</v>
          </cell>
          <cell r="D1025">
            <v>73</v>
          </cell>
          <cell r="E1025">
            <v>59</v>
          </cell>
        </row>
        <row r="1026">
          <cell r="A1026">
            <v>36449</v>
          </cell>
          <cell r="B1026">
            <v>66</v>
          </cell>
          <cell r="C1026">
            <v>60</v>
          </cell>
          <cell r="D1026">
            <v>80</v>
          </cell>
          <cell r="E1026">
            <v>57</v>
          </cell>
        </row>
        <row r="1027">
          <cell r="A1027">
            <v>36450</v>
          </cell>
          <cell r="B1027">
            <v>72</v>
          </cell>
          <cell r="C1027">
            <v>57</v>
          </cell>
          <cell r="D1027">
            <v>84</v>
          </cell>
          <cell r="E1027">
            <v>53</v>
          </cell>
        </row>
        <row r="1028">
          <cell r="A1028">
            <v>36451</v>
          </cell>
          <cell r="B1028">
            <v>84</v>
          </cell>
          <cell r="C1028">
            <v>58</v>
          </cell>
          <cell r="D1028">
            <v>86</v>
          </cell>
          <cell r="E1028">
            <v>57</v>
          </cell>
        </row>
        <row r="1029">
          <cell r="A1029">
            <v>36452</v>
          </cell>
          <cell r="B1029">
            <v>85</v>
          </cell>
          <cell r="C1029">
            <v>57</v>
          </cell>
          <cell r="D1029">
            <v>92</v>
          </cell>
          <cell r="E1029">
            <v>53</v>
          </cell>
        </row>
        <row r="1030">
          <cell r="A1030">
            <v>36453</v>
          </cell>
          <cell r="B1030">
            <v>95</v>
          </cell>
          <cell r="C1030">
            <v>61</v>
          </cell>
          <cell r="D1030">
            <v>93</v>
          </cell>
          <cell r="E1030">
            <v>57</v>
          </cell>
        </row>
        <row r="1031">
          <cell r="A1031">
            <v>36454</v>
          </cell>
          <cell r="B1031">
            <v>91</v>
          </cell>
          <cell r="C1031">
            <v>63</v>
          </cell>
          <cell r="D1031">
            <v>94</v>
          </cell>
          <cell r="E1031">
            <v>58</v>
          </cell>
        </row>
        <row r="1032">
          <cell r="A1032">
            <v>36455</v>
          </cell>
          <cell r="B1032">
            <v>83</v>
          </cell>
          <cell r="C1032">
            <v>58</v>
          </cell>
          <cell r="D1032">
            <v>91</v>
          </cell>
          <cell r="E1032">
            <v>55</v>
          </cell>
        </row>
        <row r="1033">
          <cell r="A1033">
            <v>36456</v>
          </cell>
          <cell r="B1033">
            <v>71</v>
          </cell>
          <cell r="C1033">
            <v>58</v>
          </cell>
          <cell r="D1033">
            <v>87</v>
          </cell>
          <cell r="E1033">
            <v>56</v>
          </cell>
        </row>
        <row r="1034">
          <cell r="A1034">
            <v>36457</v>
          </cell>
          <cell r="B1034">
            <v>80</v>
          </cell>
          <cell r="C1034">
            <v>59</v>
          </cell>
          <cell r="D1034">
            <v>88</v>
          </cell>
          <cell r="E1034">
            <v>56</v>
          </cell>
        </row>
        <row r="1035">
          <cell r="A1035">
            <v>36458</v>
          </cell>
          <cell r="B1035">
            <v>77</v>
          </cell>
          <cell r="C1035">
            <v>62</v>
          </cell>
          <cell r="D1035">
            <v>88</v>
          </cell>
          <cell r="E1035">
            <v>59</v>
          </cell>
        </row>
        <row r="1036">
          <cell r="A1036">
            <v>36459</v>
          </cell>
          <cell r="B1036">
            <v>67</v>
          </cell>
          <cell r="C1036">
            <v>59</v>
          </cell>
          <cell r="D1036">
            <v>81</v>
          </cell>
          <cell r="E1036">
            <v>58</v>
          </cell>
        </row>
        <row r="1037">
          <cell r="A1037">
            <v>36460</v>
          </cell>
          <cell r="B1037">
            <v>67</v>
          </cell>
          <cell r="C1037">
            <v>59</v>
          </cell>
          <cell r="D1037">
            <v>75</v>
          </cell>
          <cell r="E1037">
            <v>54</v>
          </cell>
        </row>
        <row r="1038">
          <cell r="A1038">
            <v>36461</v>
          </cell>
          <cell r="B1038">
            <v>64</v>
          </cell>
          <cell r="C1038">
            <v>60</v>
          </cell>
          <cell r="D1038">
            <v>68.5</v>
          </cell>
          <cell r="E1038">
            <v>57</v>
          </cell>
        </row>
        <row r="1039">
          <cell r="A1039">
            <v>36462</v>
          </cell>
          <cell r="B1039">
            <v>72</v>
          </cell>
          <cell r="C1039">
            <v>58</v>
          </cell>
          <cell r="D1039">
            <v>71</v>
          </cell>
          <cell r="E1039">
            <v>52</v>
          </cell>
        </row>
        <row r="1040">
          <cell r="A1040">
            <v>36463</v>
          </cell>
          <cell r="B1040">
            <v>90</v>
          </cell>
          <cell r="C1040">
            <v>59</v>
          </cell>
          <cell r="D1040">
            <v>86</v>
          </cell>
          <cell r="E1040">
            <v>52.5</v>
          </cell>
        </row>
        <row r="1041">
          <cell r="A1041">
            <v>36464</v>
          </cell>
          <cell r="B1041">
            <v>88</v>
          </cell>
          <cell r="C1041">
            <v>62</v>
          </cell>
          <cell r="D1041">
            <v>83.5</v>
          </cell>
          <cell r="E1041">
            <v>54</v>
          </cell>
        </row>
        <row r="1042">
          <cell r="A1042">
            <v>36465</v>
          </cell>
          <cell r="B1042">
            <v>81</v>
          </cell>
          <cell r="C1042">
            <v>57</v>
          </cell>
          <cell r="D1042">
            <v>80.5</v>
          </cell>
          <cell r="E1042">
            <v>53.5</v>
          </cell>
        </row>
        <row r="1043">
          <cell r="A1043">
            <v>36466</v>
          </cell>
          <cell r="B1043">
            <v>66</v>
          </cell>
          <cell r="C1043">
            <v>58</v>
          </cell>
          <cell r="D1043">
            <v>74</v>
          </cell>
          <cell r="E1043">
            <v>53</v>
          </cell>
        </row>
        <row r="1044">
          <cell r="A1044">
            <v>36467</v>
          </cell>
          <cell r="B1044">
            <v>65</v>
          </cell>
          <cell r="C1044">
            <v>58</v>
          </cell>
          <cell r="D1044">
            <v>71</v>
          </cell>
          <cell r="E1044">
            <v>52.5</v>
          </cell>
        </row>
        <row r="1045">
          <cell r="A1045">
            <v>36468</v>
          </cell>
          <cell r="B1045">
            <v>65</v>
          </cell>
          <cell r="C1045">
            <v>56</v>
          </cell>
          <cell r="D1045">
            <v>71</v>
          </cell>
          <cell r="E1045">
            <v>51.5</v>
          </cell>
        </row>
        <row r="1046">
          <cell r="A1046">
            <v>36469</v>
          </cell>
          <cell r="B1046">
            <v>66</v>
          </cell>
          <cell r="C1046">
            <v>59</v>
          </cell>
          <cell r="D1046">
            <v>72.5</v>
          </cell>
          <cell r="E1046">
            <v>53</v>
          </cell>
        </row>
        <row r="1047">
          <cell r="A1047">
            <v>36470</v>
          </cell>
          <cell r="B1047">
            <v>64</v>
          </cell>
          <cell r="C1047">
            <v>54</v>
          </cell>
          <cell r="D1047">
            <v>56.5</v>
          </cell>
          <cell r="E1047">
            <v>65.5</v>
          </cell>
        </row>
        <row r="1048">
          <cell r="A1048">
            <v>36471</v>
          </cell>
          <cell r="B1048">
            <v>69</v>
          </cell>
          <cell r="C1048">
            <v>56</v>
          </cell>
          <cell r="D1048">
            <v>71.5</v>
          </cell>
          <cell r="E1048">
            <v>52.5</v>
          </cell>
        </row>
        <row r="1049">
          <cell r="A1049">
            <v>36472</v>
          </cell>
          <cell r="B1049">
            <v>64</v>
          </cell>
          <cell r="C1049">
            <v>57</v>
          </cell>
          <cell r="D1049">
            <v>65.5</v>
          </cell>
          <cell r="E1049">
            <v>53.5</v>
          </cell>
        </row>
        <row r="1050">
          <cell r="A1050">
            <v>36473</v>
          </cell>
          <cell r="B1050">
            <v>64</v>
          </cell>
          <cell r="C1050">
            <v>57</v>
          </cell>
          <cell r="D1050">
            <v>65.5</v>
          </cell>
          <cell r="E1050">
            <v>51</v>
          </cell>
        </row>
        <row r="1051">
          <cell r="A1051">
            <v>36474</v>
          </cell>
          <cell r="B1051">
            <v>66</v>
          </cell>
          <cell r="C1051">
            <v>53</v>
          </cell>
          <cell r="D1051">
            <v>67.5</v>
          </cell>
          <cell r="E1051">
            <v>49</v>
          </cell>
        </row>
        <row r="1052">
          <cell r="A1052">
            <v>36475</v>
          </cell>
          <cell r="B1052">
            <v>70</v>
          </cell>
          <cell r="C1052">
            <v>51</v>
          </cell>
          <cell r="D1052">
            <v>71.5</v>
          </cell>
          <cell r="E1052">
            <v>48</v>
          </cell>
        </row>
        <row r="1053">
          <cell r="A1053">
            <v>36476</v>
          </cell>
          <cell r="B1053">
            <v>63</v>
          </cell>
          <cell r="C1053">
            <v>53</v>
          </cell>
          <cell r="D1053">
            <v>69.5</v>
          </cell>
          <cell r="E1053">
            <v>49</v>
          </cell>
        </row>
        <row r="1054">
          <cell r="A1054">
            <v>36477</v>
          </cell>
          <cell r="B1054">
            <v>63</v>
          </cell>
          <cell r="C1054">
            <v>55</v>
          </cell>
          <cell r="D1054">
            <v>69.5</v>
          </cell>
          <cell r="E1054">
            <v>50</v>
          </cell>
        </row>
        <row r="1055">
          <cell r="A1055">
            <v>36478</v>
          </cell>
          <cell r="B1055">
            <v>65</v>
          </cell>
          <cell r="C1055">
            <v>55</v>
          </cell>
          <cell r="D1055">
            <v>71.5</v>
          </cell>
          <cell r="E1055">
            <v>51.5</v>
          </cell>
        </row>
        <row r="1056">
          <cell r="A1056">
            <v>36479</v>
          </cell>
          <cell r="B1056">
            <v>67</v>
          </cell>
          <cell r="C1056">
            <v>55</v>
          </cell>
          <cell r="D1056">
            <v>71</v>
          </cell>
          <cell r="E1056">
            <v>54.5</v>
          </cell>
        </row>
        <row r="1057">
          <cell r="A1057">
            <v>36480</v>
          </cell>
          <cell r="B1057">
            <v>66</v>
          </cell>
          <cell r="C1057">
            <v>58</v>
          </cell>
          <cell r="D1057">
            <v>69.5</v>
          </cell>
          <cell r="E1057">
            <v>54</v>
          </cell>
        </row>
        <row r="1058">
          <cell r="A1058">
            <v>36481</v>
          </cell>
          <cell r="B1058">
            <v>63</v>
          </cell>
          <cell r="C1058">
            <v>56</v>
          </cell>
          <cell r="D1058">
            <v>62.5</v>
          </cell>
          <cell r="E1058">
            <v>51.5</v>
          </cell>
        </row>
        <row r="1059">
          <cell r="A1059">
            <v>36482</v>
          </cell>
          <cell r="B1059">
            <v>68</v>
          </cell>
          <cell r="C1059">
            <v>54</v>
          </cell>
          <cell r="D1059">
            <v>65.5</v>
          </cell>
          <cell r="E1059">
            <v>47.5</v>
          </cell>
        </row>
        <row r="1060">
          <cell r="A1060">
            <v>36483</v>
          </cell>
          <cell r="B1060">
            <v>63</v>
          </cell>
          <cell r="C1060">
            <v>56</v>
          </cell>
          <cell r="D1060">
            <v>61.5</v>
          </cell>
          <cell r="E1060">
            <v>52.5</v>
          </cell>
        </row>
        <row r="1061">
          <cell r="A1061">
            <v>36484</v>
          </cell>
          <cell r="B1061">
            <v>63</v>
          </cell>
          <cell r="C1061">
            <v>56</v>
          </cell>
          <cell r="D1061">
            <v>61.5</v>
          </cell>
          <cell r="E1061">
            <v>52.5</v>
          </cell>
        </row>
        <row r="1062">
          <cell r="A1062">
            <v>36485</v>
          </cell>
          <cell r="B1062">
            <v>67</v>
          </cell>
          <cell r="C1062">
            <v>50</v>
          </cell>
          <cell r="D1062">
            <v>63.5</v>
          </cell>
          <cell r="E1062">
            <v>46</v>
          </cell>
        </row>
        <row r="1063">
          <cell r="A1063">
            <v>36486</v>
          </cell>
          <cell r="B1063">
            <v>67</v>
          </cell>
          <cell r="C1063">
            <v>51</v>
          </cell>
          <cell r="D1063">
            <v>63</v>
          </cell>
          <cell r="E1063">
            <v>43</v>
          </cell>
        </row>
        <row r="1064">
          <cell r="A1064">
            <v>36487</v>
          </cell>
          <cell r="B1064">
            <v>67</v>
          </cell>
          <cell r="C1064">
            <v>48</v>
          </cell>
          <cell r="D1064">
            <v>66.5</v>
          </cell>
          <cell r="E1064">
            <v>43</v>
          </cell>
        </row>
        <row r="1065">
          <cell r="A1065">
            <v>36488</v>
          </cell>
          <cell r="B1065">
            <v>69</v>
          </cell>
          <cell r="C1065">
            <v>47</v>
          </cell>
          <cell r="D1065">
            <v>66.5</v>
          </cell>
          <cell r="E1065">
            <v>43</v>
          </cell>
        </row>
        <row r="1066">
          <cell r="A1066">
            <v>36489</v>
          </cell>
          <cell r="B1066">
            <v>69</v>
          </cell>
          <cell r="C1066">
            <v>47</v>
          </cell>
          <cell r="D1066">
            <v>50</v>
          </cell>
          <cell r="E1066">
            <v>51</v>
          </cell>
        </row>
        <row r="1067">
          <cell r="A1067">
            <v>36490</v>
          </cell>
          <cell r="B1067">
            <v>69</v>
          </cell>
          <cell r="C1067">
            <v>47</v>
          </cell>
          <cell r="D1067">
            <v>66.5</v>
          </cell>
          <cell r="E1067">
            <v>43</v>
          </cell>
        </row>
        <row r="1068">
          <cell r="A1068">
            <v>36491</v>
          </cell>
          <cell r="B1068">
            <v>69</v>
          </cell>
          <cell r="C1068">
            <v>47</v>
          </cell>
          <cell r="D1068">
            <v>66.5</v>
          </cell>
          <cell r="E1068">
            <v>43</v>
          </cell>
        </row>
        <row r="1069">
          <cell r="A1069">
            <v>36492</v>
          </cell>
          <cell r="B1069">
            <v>68</v>
          </cell>
          <cell r="C1069">
            <v>53</v>
          </cell>
          <cell r="D1069">
            <v>66</v>
          </cell>
          <cell r="E1069">
            <v>46</v>
          </cell>
        </row>
        <row r="1070">
          <cell r="A1070">
            <v>36493</v>
          </cell>
          <cell r="B1070">
            <v>68</v>
          </cell>
          <cell r="C1070">
            <v>53</v>
          </cell>
          <cell r="D1070">
            <v>69.5</v>
          </cell>
          <cell r="E1070">
            <v>48.5</v>
          </cell>
        </row>
        <row r="1071">
          <cell r="A1071">
            <v>36494</v>
          </cell>
          <cell r="B1071">
            <v>64</v>
          </cell>
          <cell r="C1071">
            <v>53</v>
          </cell>
          <cell r="D1071">
            <v>65</v>
          </cell>
          <cell r="E1071">
            <v>50</v>
          </cell>
        </row>
        <row r="1072">
          <cell r="A1072">
            <v>36495</v>
          </cell>
          <cell r="B1072">
            <v>63</v>
          </cell>
          <cell r="C1072">
            <v>53</v>
          </cell>
          <cell r="D1072">
            <v>61</v>
          </cell>
          <cell r="E1072">
            <v>48</v>
          </cell>
        </row>
        <row r="1073">
          <cell r="A1073">
            <v>36496</v>
          </cell>
          <cell r="B1073">
            <v>64</v>
          </cell>
          <cell r="C1073">
            <v>49</v>
          </cell>
          <cell r="D1073">
            <v>61</v>
          </cell>
          <cell r="E1073">
            <v>42.5</v>
          </cell>
        </row>
        <row r="1074">
          <cell r="A1074">
            <v>36497</v>
          </cell>
          <cell r="B1074">
            <v>68</v>
          </cell>
          <cell r="C1074">
            <v>51</v>
          </cell>
          <cell r="D1074">
            <v>60.5</v>
          </cell>
          <cell r="E1074">
            <v>44.5</v>
          </cell>
        </row>
        <row r="1075">
          <cell r="A1075">
            <v>36498</v>
          </cell>
          <cell r="B1075">
            <v>70</v>
          </cell>
          <cell r="C1075">
            <v>46</v>
          </cell>
          <cell r="D1075">
            <v>66</v>
          </cell>
          <cell r="E1075">
            <v>39.5</v>
          </cell>
        </row>
        <row r="1076">
          <cell r="A1076">
            <v>36499</v>
          </cell>
          <cell r="B1076">
            <v>69</v>
          </cell>
          <cell r="C1076">
            <v>49</v>
          </cell>
          <cell r="D1076">
            <v>66</v>
          </cell>
          <cell r="E1076">
            <v>43.5</v>
          </cell>
        </row>
        <row r="1077">
          <cell r="A1077">
            <v>36500</v>
          </cell>
          <cell r="B1077">
            <v>68</v>
          </cell>
          <cell r="C1077">
            <v>45</v>
          </cell>
          <cell r="D1077">
            <v>63</v>
          </cell>
          <cell r="E1077">
            <v>39</v>
          </cell>
        </row>
        <row r="1078">
          <cell r="A1078">
            <v>36501</v>
          </cell>
          <cell r="B1078">
            <v>64</v>
          </cell>
          <cell r="C1078">
            <v>46</v>
          </cell>
          <cell r="D1078">
            <v>62</v>
          </cell>
          <cell r="E1078">
            <v>42</v>
          </cell>
        </row>
        <row r="1079">
          <cell r="A1079">
            <v>36502</v>
          </cell>
          <cell r="B1079">
            <v>67</v>
          </cell>
          <cell r="C1079">
            <v>54</v>
          </cell>
          <cell r="D1079">
            <v>60.5</v>
          </cell>
          <cell r="E1079">
            <v>42.5</v>
          </cell>
        </row>
        <row r="1080">
          <cell r="A1080">
            <v>36503</v>
          </cell>
          <cell r="B1080">
            <v>65</v>
          </cell>
          <cell r="C1080">
            <v>50</v>
          </cell>
          <cell r="D1080">
            <v>60</v>
          </cell>
          <cell r="E1080">
            <v>46</v>
          </cell>
        </row>
        <row r="1081">
          <cell r="A1081">
            <v>36504</v>
          </cell>
          <cell r="B1081">
            <v>64</v>
          </cell>
          <cell r="C1081">
            <v>50</v>
          </cell>
          <cell r="D1081">
            <v>54.5</v>
          </cell>
          <cell r="E1081">
            <v>43.5</v>
          </cell>
        </row>
        <row r="1082">
          <cell r="A1082">
            <v>36505</v>
          </cell>
          <cell r="B1082">
            <v>67</v>
          </cell>
          <cell r="C1082">
            <v>45</v>
          </cell>
          <cell r="D1082">
            <v>60.5</v>
          </cell>
          <cell r="E1082">
            <v>40.5</v>
          </cell>
        </row>
        <row r="1083">
          <cell r="A1083">
            <v>36506</v>
          </cell>
          <cell r="B1083">
            <v>68</v>
          </cell>
          <cell r="C1083">
            <v>44</v>
          </cell>
          <cell r="D1083">
            <v>63.5</v>
          </cell>
          <cell r="E1083">
            <v>37</v>
          </cell>
        </row>
        <row r="1084">
          <cell r="A1084">
            <v>36507</v>
          </cell>
          <cell r="B1084">
            <v>59</v>
          </cell>
          <cell r="C1084">
            <v>46</v>
          </cell>
          <cell r="D1084">
            <v>58</v>
          </cell>
          <cell r="E1084">
            <v>42.5</v>
          </cell>
        </row>
        <row r="1085">
          <cell r="A1085">
            <v>36508</v>
          </cell>
          <cell r="B1085">
            <v>69</v>
          </cell>
          <cell r="C1085">
            <v>46</v>
          </cell>
          <cell r="D1085">
            <v>61.5</v>
          </cell>
          <cell r="E1085">
            <v>41</v>
          </cell>
        </row>
        <row r="1086">
          <cell r="A1086">
            <v>36509</v>
          </cell>
          <cell r="B1086">
            <v>71</v>
          </cell>
          <cell r="C1086">
            <v>46</v>
          </cell>
          <cell r="D1086">
            <v>64</v>
          </cell>
          <cell r="E1086">
            <v>39</v>
          </cell>
        </row>
        <row r="1087">
          <cell r="A1087">
            <v>36510</v>
          </cell>
          <cell r="B1087">
            <v>75</v>
          </cell>
          <cell r="C1087">
            <v>48</v>
          </cell>
          <cell r="D1087">
            <v>66.5</v>
          </cell>
          <cell r="E1087">
            <v>40</v>
          </cell>
        </row>
        <row r="1088">
          <cell r="A1088">
            <v>36511</v>
          </cell>
          <cell r="B1088">
            <v>76</v>
          </cell>
          <cell r="C1088">
            <v>50</v>
          </cell>
          <cell r="D1088">
            <v>67.5</v>
          </cell>
          <cell r="E1088">
            <v>41.5</v>
          </cell>
        </row>
        <row r="1089">
          <cell r="A1089">
            <v>36512</v>
          </cell>
          <cell r="B1089">
            <v>71</v>
          </cell>
          <cell r="C1089">
            <v>15</v>
          </cell>
          <cell r="D1089">
            <v>65</v>
          </cell>
          <cell r="E1089">
            <v>24.5</v>
          </cell>
        </row>
        <row r="1090">
          <cell r="A1090">
            <v>36513</v>
          </cell>
          <cell r="B1090">
            <v>70</v>
          </cell>
          <cell r="C1090">
            <v>47</v>
          </cell>
          <cell r="D1090">
            <v>63</v>
          </cell>
          <cell r="E1090">
            <v>41.5</v>
          </cell>
        </row>
        <row r="1091">
          <cell r="A1091">
            <v>36514</v>
          </cell>
          <cell r="B1091">
            <v>75</v>
          </cell>
          <cell r="C1091">
            <v>50</v>
          </cell>
          <cell r="D1091">
            <v>68</v>
          </cell>
          <cell r="E1091">
            <v>41.5</v>
          </cell>
        </row>
        <row r="1092">
          <cell r="A1092">
            <v>36515</v>
          </cell>
          <cell r="B1092">
            <v>72</v>
          </cell>
          <cell r="C1092">
            <v>47</v>
          </cell>
          <cell r="D1092">
            <v>66</v>
          </cell>
          <cell r="E1092">
            <v>40</v>
          </cell>
        </row>
        <row r="1093">
          <cell r="A1093">
            <v>36516</v>
          </cell>
          <cell r="B1093">
            <v>73</v>
          </cell>
          <cell r="C1093">
            <v>55</v>
          </cell>
          <cell r="D1093">
            <v>69</v>
          </cell>
          <cell r="E1093">
            <v>45</v>
          </cell>
        </row>
        <row r="1094">
          <cell r="A1094">
            <v>36517</v>
          </cell>
          <cell r="B1094">
            <v>83</v>
          </cell>
          <cell r="C1094">
            <v>47</v>
          </cell>
          <cell r="D1094">
            <v>73</v>
          </cell>
          <cell r="E1094">
            <v>40.5</v>
          </cell>
        </row>
        <row r="1095">
          <cell r="A1095">
            <v>36518</v>
          </cell>
          <cell r="B1095">
            <v>78</v>
          </cell>
          <cell r="C1095">
            <v>47</v>
          </cell>
          <cell r="D1095">
            <v>70.5</v>
          </cell>
          <cell r="E1095">
            <v>40</v>
          </cell>
        </row>
        <row r="1096">
          <cell r="A1096">
            <v>36519</v>
          </cell>
          <cell r="B1096">
            <v>76</v>
          </cell>
          <cell r="C1096">
            <v>47</v>
          </cell>
          <cell r="D1096">
            <v>69</v>
          </cell>
          <cell r="E1096">
            <v>40</v>
          </cell>
        </row>
        <row r="1097">
          <cell r="A1097">
            <v>36520</v>
          </cell>
          <cell r="B1097">
            <v>74</v>
          </cell>
          <cell r="C1097">
            <v>50</v>
          </cell>
          <cell r="D1097">
            <v>69</v>
          </cell>
          <cell r="E1097">
            <v>41</v>
          </cell>
        </row>
        <row r="1098">
          <cell r="A1098">
            <v>36521</v>
          </cell>
          <cell r="B1098">
            <v>74</v>
          </cell>
          <cell r="C1098">
            <v>52</v>
          </cell>
          <cell r="D1098">
            <v>71</v>
          </cell>
          <cell r="E1098">
            <v>44.5</v>
          </cell>
        </row>
        <row r="1099">
          <cell r="A1099">
            <v>36522</v>
          </cell>
          <cell r="B1099">
            <v>74</v>
          </cell>
          <cell r="C1099">
            <v>52</v>
          </cell>
          <cell r="D1099">
            <v>71</v>
          </cell>
          <cell r="E1099">
            <v>44.5</v>
          </cell>
        </row>
        <row r="1100">
          <cell r="A1100">
            <v>36523</v>
          </cell>
          <cell r="B1100">
            <v>72</v>
          </cell>
          <cell r="C1100">
            <v>50</v>
          </cell>
          <cell r="D1100">
            <v>68</v>
          </cell>
          <cell r="E1100">
            <v>41.5</v>
          </cell>
        </row>
        <row r="1101">
          <cell r="A1101">
            <v>36524</v>
          </cell>
          <cell r="B1101">
            <v>64</v>
          </cell>
          <cell r="C1101">
            <v>47</v>
          </cell>
          <cell r="D1101">
            <v>62</v>
          </cell>
          <cell r="E1101">
            <v>41</v>
          </cell>
        </row>
        <row r="1102">
          <cell r="A1102">
            <v>36525</v>
          </cell>
          <cell r="B1102">
            <v>45</v>
          </cell>
          <cell r="C1102">
            <v>54</v>
          </cell>
          <cell r="D1102">
            <v>40.5</v>
          </cell>
          <cell r="E1102">
            <v>55.5</v>
          </cell>
        </row>
        <row r="1103">
          <cell r="B1103" t="str">
            <v>Hi</v>
          </cell>
          <cell r="C1103" t="str">
            <v>Lo</v>
          </cell>
          <cell r="D1103" t="str">
            <v>Hi</v>
          </cell>
          <cell r="E1103" t="str">
            <v>Lo</v>
          </cell>
        </row>
        <row r="1104">
          <cell r="A1104" t="str">
            <v>Date</v>
          </cell>
          <cell r="B1104" t="str">
            <v>Los Angeles</v>
          </cell>
          <cell r="D1104" t="str">
            <v>Burbank</v>
          </cell>
        </row>
        <row r="1105">
          <cell r="A1105">
            <v>36526</v>
          </cell>
          <cell r="B1105">
            <v>44</v>
          </cell>
          <cell r="C1105">
            <v>58</v>
          </cell>
          <cell r="D1105">
            <v>57</v>
          </cell>
          <cell r="E1105">
            <v>41</v>
          </cell>
        </row>
        <row r="1106">
          <cell r="A1106">
            <v>36527</v>
          </cell>
          <cell r="B1106">
            <v>60</v>
          </cell>
          <cell r="C1106">
            <v>48</v>
          </cell>
          <cell r="D1106">
            <v>55</v>
          </cell>
          <cell r="E1106">
            <v>40</v>
          </cell>
        </row>
        <row r="1107">
          <cell r="A1107">
            <v>36528</v>
          </cell>
          <cell r="B1107">
            <v>66</v>
          </cell>
          <cell r="C1107">
            <v>44</v>
          </cell>
          <cell r="D1107">
            <v>59.5</v>
          </cell>
          <cell r="E1107">
            <v>36.5</v>
          </cell>
        </row>
        <row r="1108">
          <cell r="A1108">
            <v>36529</v>
          </cell>
          <cell r="B1108">
            <v>69</v>
          </cell>
          <cell r="C1108">
            <v>47</v>
          </cell>
          <cell r="D1108">
            <v>62</v>
          </cell>
          <cell r="E1108">
            <v>39.5</v>
          </cell>
        </row>
        <row r="1109">
          <cell r="A1109">
            <v>36530</v>
          </cell>
          <cell r="B1109">
            <v>70</v>
          </cell>
          <cell r="C1109">
            <v>43</v>
          </cell>
          <cell r="D1109">
            <v>60.5</v>
          </cell>
          <cell r="E1109">
            <v>37</v>
          </cell>
        </row>
        <row r="1110">
          <cell r="A1110">
            <v>36531</v>
          </cell>
          <cell r="B1110">
            <v>67</v>
          </cell>
          <cell r="C1110">
            <v>46</v>
          </cell>
          <cell r="D1110">
            <v>61.5</v>
          </cell>
          <cell r="E1110">
            <v>37.5</v>
          </cell>
        </row>
        <row r="1111">
          <cell r="A1111">
            <v>36532</v>
          </cell>
          <cell r="B1111">
            <v>63</v>
          </cell>
          <cell r="C1111">
            <v>46</v>
          </cell>
          <cell r="D1111">
            <v>58.5</v>
          </cell>
          <cell r="E1111">
            <v>39</v>
          </cell>
        </row>
        <row r="1112">
          <cell r="A1112">
            <v>36533</v>
          </cell>
          <cell r="B1112">
            <v>62</v>
          </cell>
          <cell r="C1112">
            <v>41</v>
          </cell>
          <cell r="D1112">
            <v>59</v>
          </cell>
          <cell r="E1112">
            <v>35.5</v>
          </cell>
        </row>
        <row r="1113">
          <cell r="A1113">
            <v>36534</v>
          </cell>
          <cell r="B1113">
            <v>62</v>
          </cell>
          <cell r="C1113">
            <v>45</v>
          </cell>
          <cell r="D1113">
            <v>60</v>
          </cell>
          <cell r="E1113">
            <v>38</v>
          </cell>
        </row>
        <row r="1114">
          <cell r="A1114">
            <v>36535</v>
          </cell>
          <cell r="B1114">
            <v>62</v>
          </cell>
          <cell r="C1114">
            <v>48</v>
          </cell>
          <cell r="D1114">
            <v>60</v>
          </cell>
          <cell r="E1114">
            <v>41</v>
          </cell>
        </row>
        <row r="1115">
          <cell r="A1115">
            <v>36536</v>
          </cell>
          <cell r="B1115">
            <v>60</v>
          </cell>
          <cell r="C1115">
            <v>50</v>
          </cell>
          <cell r="D1115">
            <v>60.5</v>
          </cell>
          <cell r="E1115">
            <v>43</v>
          </cell>
        </row>
        <row r="1116">
          <cell r="A1116">
            <v>36537</v>
          </cell>
          <cell r="B1116">
            <v>62</v>
          </cell>
          <cell r="C1116">
            <v>53</v>
          </cell>
          <cell r="D1116">
            <v>62.5</v>
          </cell>
          <cell r="E1116">
            <v>49</v>
          </cell>
        </row>
        <row r="1117">
          <cell r="A1117">
            <v>36538</v>
          </cell>
          <cell r="B1117">
            <v>75</v>
          </cell>
          <cell r="C1117">
            <v>49</v>
          </cell>
          <cell r="D1117">
            <v>72.5</v>
          </cell>
          <cell r="E1117">
            <v>43.5</v>
          </cell>
        </row>
        <row r="1118">
          <cell r="A1118">
            <v>36539</v>
          </cell>
          <cell r="B1118">
            <v>77</v>
          </cell>
          <cell r="C1118">
            <v>53</v>
          </cell>
          <cell r="D1118">
            <v>72</v>
          </cell>
          <cell r="E1118">
            <v>47</v>
          </cell>
        </row>
        <row r="1119">
          <cell r="A1119">
            <v>36540</v>
          </cell>
          <cell r="B1119">
            <v>74</v>
          </cell>
          <cell r="C1119">
            <v>58</v>
          </cell>
          <cell r="D1119">
            <v>69.5</v>
          </cell>
          <cell r="E1119">
            <v>54.5</v>
          </cell>
        </row>
        <row r="1120">
          <cell r="A1120">
            <v>36541</v>
          </cell>
          <cell r="B1120">
            <v>64</v>
          </cell>
          <cell r="C1120">
            <v>58</v>
          </cell>
          <cell r="D1120">
            <v>63.5</v>
          </cell>
          <cell r="E1120">
            <v>54</v>
          </cell>
        </row>
        <row r="1121">
          <cell r="A1121">
            <v>36542</v>
          </cell>
          <cell r="B1121">
            <v>68</v>
          </cell>
          <cell r="C1121">
            <v>58</v>
          </cell>
          <cell r="D1121">
            <v>63.5</v>
          </cell>
          <cell r="E1121">
            <v>54</v>
          </cell>
        </row>
        <row r="1122">
          <cell r="A1122">
            <v>36543</v>
          </cell>
          <cell r="B1122">
            <v>76</v>
          </cell>
          <cell r="C1122">
            <v>60</v>
          </cell>
          <cell r="D1122">
            <v>71</v>
          </cell>
          <cell r="E1122">
            <v>57</v>
          </cell>
        </row>
        <row r="1123">
          <cell r="A1123">
            <v>36544</v>
          </cell>
          <cell r="B1123">
            <v>76</v>
          </cell>
          <cell r="C1123">
            <v>60</v>
          </cell>
          <cell r="D1123">
            <v>71</v>
          </cell>
          <cell r="E1123">
            <v>57</v>
          </cell>
        </row>
        <row r="1124">
          <cell r="A1124">
            <v>36545</v>
          </cell>
          <cell r="B1124">
            <v>68</v>
          </cell>
          <cell r="C1124">
            <v>57</v>
          </cell>
          <cell r="D1124">
            <v>64.5</v>
          </cell>
          <cell r="E1124">
            <v>54.5</v>
          </cell>
        </row>
        <row r="1125">
          <cell r="A1125">
            <v>36546</v>
          </cell>
          <cell r="B1125">
            <v>61</v>
          </cell>
          <cell r="C1125">
            <v>56</v>
          </cell>
          <cell r="D1125">
            <v>61</v>
          </cell>
          <cell r="E1125">
            <v>50</v>
          </cell>
        </row>
        <row r="1126">
          <cell r="A1126">
            <v>36547</v>
          </cell>
          <cell r="B1126">
            <v>61</v>
          </cell>
          <cell r="C1126">
            <v>56</v>
          </cell>
          <cell r="D1126">
            <v>61</v>
          </cell>
          <cell r="E1126">
            <v>50</v>
          </cell>
        </row>
        <row r="1127">
          <cell r="A1127">
            <v>36548</v>
          </cell>
          <cell r="B1127">
            <v>61</v>
          </cell>
          <cell r="C1127">
            <v>52</v>
          </cell>
          <cell r="D1127">
            <v>57</v>
          </cell>
          <cell r="E1127">
            <v>51</v>
          </cell>
        </row>
        <row r="1128">
          <cell r="A1128">
            <v>36549</v>
          </cell>
          <cell r="B1128">
            <v>73</v>
          </cell>
          <cell r="C1128">
            <v>56</v>
          </cell>
          <cell r="D1128">
            <v>64.5</v>
          </cell>
          <cell r="E1128">
            <v>52</v>
          </cell>
        </row>
        <row r="1129">
          <cell r="A1129">
            <v>36550</v>
          </cell>
          <cell r="B1129">
            <v>63</v>
          </cell>
          <cell r="C1129">
            <v>57</v>
          </cell>
          <cell r="D1129">
            <v>60.5</v>
          </cell>
          <cell r="E1129">
            <v>53.5</v>
          </cell>
        </row>
        <row r="1130">
          <cell r="A1130">
            <v>36551</v>
          </cell>
          <cell r="B1130">
            <v>66</v>
          </cell>
          <cell r="C1130">
            <v>53</v>
          </cell>
          <cell r="D1130">
            <v>55.5</v>
          </cell>
          <cell r="E1130">
            <v>45</v>
          </cell>
        </row>
        <row r="1131">
          <cell r="A1131">
            <v>36552</v>
          </cell>
          <cell r="B1131">
            <v>65</v>
          </cell>
          <cell r="C1131">
            <v>48</v>
          </cell>
          <cell r="D1131">
            <v>58</v>
          </cell>
          <cell r="E1131">
            <v>43</v>
          </cell>
        </row>
        <row r="1132">
          <cell r="A1132">
            <v>36553</v>
          </cell>
          <cell r="B1132">
            <v>70</v>
          </cell>
          <cell r="C1132">
            <v>48</v>
          </cell>
          <cell r="D1132">
            <v>58</v>
          </cell>
          <cell r="E1132">
            <v>41.5</v>
          </cell>
        </row>
        <row r="1133">
          <cell r="A1133">
            <v>36554</v>
          </cell>
          <cell r="B1133">
            <v>63</v>
          </cell>
          <cell r="C1133">
            <v>47</v>
          </cell>
          <cell r="D1133">
            <v>61</v>
          </cell>
          <cell r="E1133">
            <v>41.5</v>
          </cell>
        </row>
        <row r="1134">
          <cell r="A1134">
            <v>36555</v>
          </cell>
          <cell r="B1134">
            <v>59</v>
          </cell>
          <cell r="C1134">
            <v>11</v>
          </cell>
          <cell r="D1134">
            <v>56</v>
          </cell>
          <cell r="E1134">
            <v>29</v>
          </cell>
        </row>
        <row r="1135">
          <cell r="A1135">
            <v>36556</v>
          </cell>
          <cell r="B1135">
            <v>64</v>
          </cell>
          <cell r="C1135">
            <v>55</v>
          </cell>
          <cell r="D1135">
            <v>61.5</v>
          </cell>
          <cell r="E1135">
            <v>51.5</v>
          </cell>
        </row>
        <row r="1136">
          <cell r="A1136">
            <v>36557</v>
          </cell>
          <cell r="B1136">
            <v>77</v>
          </cell>
          <cell r="C1136">
            <v>49</v>
          </cell>
          <cell r="D1136">
            <v>70.5</v>
          </cell>
          <cell r="E1136">
            <v>46</v>
          </cell>
        </row>
        <row r="1137">
          <cell r="A1137">
            <v>36558</v>
          </cell>
          <cell r="B1137">
            <v>79</v>
          </cell>
          <cell r="C1137">
            <v>55</v>
          </cell>
          <cell r="D1137">
            <v>75</v>
          </cell>
          <cell r="E1137">
            <v>48.5</v>
          </cell>
        </row>
        <row r="1138">
          <cell r="A1138">
            <v>36559</v>
          </cell>
          <cell r="B1138">
            <v>75</v>
          </cell>
          <cell r="C1138">
            <v>50</v>
          </cell>
          <cell r="D1138">
            <v>76</v>
          </cell>
          <cell r="E1138">
            <v>47</v>
          </cell>
        </row>
        <row r="1139">
          <cell r="A1139">
            <v>36560</v>
          </cell>
          <cell r="B1139">
            <v>64</v>
          </cell>
          <cell r="C1139">
            <v>54</v>
          </cell>
          <cell r="D1139">
            <v>63.5</v>
          </cell>
          <cell r="E1139">
            <v>53</v>
          </cell>
        </row>
        <row r="1140">
          <cell r="A1140">
            <v>36561</v>
          </cell>
          <cell r="B1140">
            <v>70</v>
          </cell>
          <cell r="C1140">
            <v>48</v>
          </cell>
          <cell r="D1140">
            <v>69</v>
          </cell>
          <cell r="E1140">
            <v>45.5</v>
          </cell>
        </row>
        <row r="1141">
          <cell r="A1141">
            <v>36562</v>
          </cell>
          <cell r="B1141">
            <v>70</v>
          </cell>
          <cell r="C1141">
            <v>48</v>
          </cell>
          <cell r="D1141">
            <v>69</v>
          </cell>
          <cell r="E1141">
            <v>45.5</v>
          </cell>
        </row>
        <row r="1142">
          <cell r="A1142">
            <v>36563</v>
          </cell>
          <cell r="B1142">
            <v>69</v>
          </cell>
          <cell r="C1142">
            <v>51</v>
          </cell>
          <cell r="D1142">
            <v>71.5</v>
          </cell>
          <cell r="E1142">
            <v>47.5</v>
          </cell>
        </row>
        <row r="1143">
          <cell r="A1143">
            <v>36564</v>
          </cell>
          <cell r="B1143">
            <v>73</v>
          </cell>
          <cell r="C1143">
            <v>55</v>
          </cell>
          <cell r="D1143">
            <v>71.5</v>
          </cell>
          <cell r="E1143">
            <v>50.5</v>
          </cell>
        </row>
        <row r="1144">
          <cell r="A1144">
            <v>36565</v>
          </cell>
          <cell r="B1144">
            <v>65</v>
          </cell>
          <cell r="C1144">
            <v>52</v>
          </cell>
          <cell r="D1144">
            <v>67</v>
          </cell>
          <cell r="E1144">
            <v>51</v>
          </cell>
        </row>
        <row r="1145">
          <cell r="A1145">
            <v>36566</v>
          </cell>
          <cell r="B1145">
            <v>60</v>
          </cell>
          <cell r="C1145">
            <v>55</v>
          </cell>
          <cell r="D1145">
            <v>61.5</v>
          </cell>
          <cell r="E1145">
            <v>53.5</v>
          </cell>
        </row>
        <row r="1146">
          <cell r="A1146">
            <v>36567</v>
          </cell>
          <cell r="B1146">
            <v>60</v>
          </cell>
          <cell r="C1146">
            <v>51</v>
          </cell>
          <cell r="D1146">
            <v>59</v>
          </cell>
          <cell r="E1146">
            <v>48.5</v>
          </cell>
        </row>
        <row r="1147">
          <cell r="A1147">
            <v>36568</v>
          </cell>
          <cell r="B1147">
            <v>63</v>
          </cell>
          <cell r="C1147">
            <v>54</v>
          </cell>
          <cell r="D1147">
            <v>60.5</v>
          </cell>
          <cell r="E1147">
            <v>49</v>
          </cell>
        </row>
        <row r="1148">
          <cell r="A1148">
            <v>36569</v>
          </cell>
          <cell r="B1148">
            <v>60</v>
          </cell>
          <cell r="C1148">
            <v>54</v>
          </cell>
          <cell r="D1148">
            <v>59</v>
          </cell>
          <cell r="E1148">
            <v>49</v>
          </cell>
        </row>
        <row r="1149">
          <cell r="A1149">
            <v>36570</v>
          </cell>
          <cell r="B1149">
            <v>60</v>
          </cell>
          <cell r="C1149">
            <v>54</v>
          </cell>
          <cell r="D1149">
            <v>59</v>
          </cell>
          <cell r="E1149">
            <v>49</v>
          </cell>
        </row>
        <row r="1150">
          <cell r="A1150">
            <v>36571</v>
          </cell>
          <cell r="B1150">
            <v>63</v>
          </cell>
          <cell r="C1150">
            <v>56</v>
          </cell>
          <cell r="D1150">
            <v>62</v>
          </cell>
          <cell r="E1150">
            <v>48.5</v>
          </cell>
        </row>
        <row r="1151">
          <cell r="A1151">
            <v>36572</v>
          </cell>
          <cell r="B1151">
            <v>57</v>
          </cell>
          <cell r="C1151">
            <v>52</v>
          </cell>
          <cell r="D1151">
            <v>55.5</v>
          </cell>
          <cell r="E1151">
            <v>49</v>
          </cell>
        </row>
        <row r="1152">
          <cell r="A1152">
            <v>36573</v>
          </cell>
          <cell r="B1152">
            <v>58</v>
          </cell>
          <cell r="C1152">
            <v>49</v>
          </cell>
          <cell r="D1152">
            <v>58</v>
          </cell>
          <cell r="E1152">
            <v>47.5</v>
          </cell>
        </row>
        <row r="1153">
          <cell r="A1153">
            <v>36574</v>
          </cell>
          <cell r="B1153">
            <v>71</v>
          </cell>
          <cell r="C1153">
            <v>49</v>
          </cell>
          <cell r="D1153">
            <v>66.5</v>
          </cell>
          <cell r="E1153">
            <v>46</v>
          </cell>
        </row>
        <row r="1154">
          <cell r="A1154">
            <v>36575</v>
          </cell>
          <cell r="B1154">
            <v>63</v>
          </cell>
          <cell r="C1154">
            <v>50</v>
          </cell>
          <cell r="D1154">
            <v>67</v>
          </cell>
          <cell r="E1154">
            <v>48.5</v>
          </cell>
        </row>
        <row r="1155">
          <cell r="A1155">
            <v>36576</v>
          </cell>
          <cell r="B1155">
            <v>63</v>
          </cell>
          <cell r="C1155">
            <v>50</v>
          </cell>
          <cell r="D1155">
            <v>67</v>
          </cell>
          <cell r="E1155">
            <v>48.5</v>
          </cell>
        </row>
        <row r="1156">
          <cell r="A1156">
            <v>36577</v>
          </cell>
          <cell r="B1156">
            <v>58</v>
          </cell>
          <cell r="C1156">
            <v>48</v>
          </cell>
          <cell r="D1156">
            <v>61</v>
          </cell>
          <cell r="E1156">
            <v>47.5</v>
          </cell>
        </row>
        <row r="1157">
          <cell r="A1157">
            <v>36578</v>
          </cell>
          <cell r="B1157">
            <v>60</v>
          </cell>
          <cell r="C1157">
            <v>49</v>
          </cell>
          <cell r="D1157">
            <v>60</v>
          </cell>
          <cell r="E1157">
            <v>47</v>
          </cell>
        </row>
        <row r="1158">
          <cell r="A1158">
            <v>36579</v>
          </cell>
          <cell r="B1158">
            <v>57</v>
          </cell>
          <cell r="C1158">
            <v>50</v>
          </cell>
          <cell r="D1158">
            <v>57</v>
          </cell>
          <cell r="E1158">
            <v>45.5</v>
          </cell>
        </row>
        <row r="1159">
          <cell r="A1159">
            <v>36580</v>
          </cell>
          <cell r="B1159">
            <v>58</v>
          </cell>
          <cell r="C1159">
            <v>46</v>
          </cell>
          <cell r="D1159">
            <v>55</v>
          </cell>
          <cell r="E1159">
            <v>40.5</v>
          </cell>
        </row>
        <row r="1160">
          <cell r="A1160">
            <v>36581</v>
          </cell>
          <cell r="B1160">
            <v>60</v>
          </cell>
          <cell r="C1160">
            <v>50</v>
          </cell>
          <cell r="D1160">
            <v>60</v>
          </cell>
          <cell r="E1160">
            <v>45.5</v>
          </cell>
        </row>
        <row r="1161">
          <cell r="A1161">
            <v>36582</v>
          </cell>
          <cell r="B1161">
            <v>62</v>
          </cell>
          <cell r="C1161">
            <v>48</v>
          </cell>
          <cell r="D1161">
            <v>64</v>
          </cell>
          <cell r="E1161">
            <v>48.5</v>
          </cell>
        </row>
        <row r="1162">
          <cell r="A1162">
            <v>36583</v>
          </cell>
          <cell r="B1162">
            <v>57</v>
          </cell>
          <cell r="C1162">
            <v>53</v>
          </cell>
          <cell r="D1162">
            <v>57.5</v>
          </cell>
          <cell r="E1162">
            <v>46.5</v>
          </cell>
        </row>
        <row r="1163">
          <cell r="A1163">
            <v>36584</v>
          </cell>
          <cell r="B1163">
            <v>61</v>
          </cell>
          <cell r="C1163">
            <v>45</v>
          </cell>
          <cell r="D1163">
            <v>59.5</v>
          </cell>
          <cell r="E1163">
            <v>45</v>
          </cell>
        </row>
        <row r="1164">
          <cell r="A1164">
            <v>36585</v>
          </cell>
          <cell r="B1164">
            <v>64</v>
          </cell>
          <cell r="C1164">
            <v>45</v>
          </cell>
          <cell r="D1164">
            <v>61</v>
          </cell>
          <cell r="E1164">
            <v>43</v>
          </cell>
        </row>
        <row r="1165">
          <cell r="A1165">
            <v>36586</v>
          </cell>
          <cell r="B1165">
            <v>62</v>
          </cell>
          <cell r="C1165">
            <v>49</v>
          </cell>
          <cell r="D1165">
            <v>60</v>
          </cell>
          <cell r="E1165">
            <v>43.5</v>
          </cell>
        </row>
        <row r="1166">
          <cell r="A1166">
            <v>36587</v>
          </cell>
          <cell r="B1166">
            <v>66</v>
          </cell>
          <cell r="C1166">
            <v>48</v>
          </cell>
          <cell r="D1166">
            <v>61.5</v>
          </cell>
          <cell r="E1166">
            <v>44.5</v>
          </cell>
        </row>
        <row r="1167">
          <cell r="A1167">
            <v>36588</v>
          </cell>
          <cell r="B1167">
            <v>66</v>
          </cell>
          <cell r="C1167">
            <v>48</v>
          </cell>
          <cell r="D1167">
            <v>63</v>
          </cell>
          <cell r="E1167">
            <v>47</v>
          </cell>
        </row>
        <row r="1168">
          <cell r="A1168">
            <v>36589</v>
          </cell>
          <cell r="B1168">
            <v>59</v>
          </cell>
          <cell r="C1168">
            <v>49</v>
          </cell>
          <cell r="D1168">
            <v>60.5</v>
          </cell>
          <cell r="E1168">
            <v>48</v>
          </cell>
        </row>
        <row r="1169">
          <cell r="A1169">
            <v>36590</v>
          </cell>
          <cell r="B1169">
            <v>56</v>
          </cell>
          <cell r="C1169">
            <v>48</v>
          </cell>
          <cell r="D1169">
            <v>54.5</v>
          </cell>
          <cell r="E1169">
            <v>46</v>
          </cell>
        </row>
        <row r="1170">
          <cell r="A1170">
            <v>36591</v>
          </cell>
          <cell r="B1170">
            <v>61</v>
          </cell>
          <cell r="C1170">
            <v>48</v>
          </cell>
          <cell r="D1170">
            <v>59</v>
          </cell>
          <cell r="E1170">
            <v>24.5</v>
          </cell>
        </row>
        <row r="1171">
          <cell r="A1171">
            <v>36592</v>
          </cell>
          <cell r="B1171">
            <v>58</v>
          </cell>
          <cell r="C1171">
            <v>45</v>
          </cell>
          <cell r="D1171">
            <v>57.5</v>
          </cell>
          <cell r="E1171">
            <v>42</v>
          </cell>
        </row>
        <row r="1172">
          <cell r="A1172">
            <v>36593</v>
          </cell>
          <cell r="B1172">
            <v>58</v>
          </cell>
          <cell r="C1172">
            <v>51</v>
          </cell>
          <cell r="D1172">
            <v>57.5</v>
          </cell>
          <cell r="E1172">
            <v>48.5</v>
          </cell>
        </row>
        <row r="1173">
          <cell r="A1173">
            <v>36594</v>
          </cell>
          <cell r="B1173">
            <v>59</v>
          </cell>
          <cell r="C1173">
            <v>48</v>
          </cell>
          <cell r="D1173">
            <v>58</v>
          </cell>
          <cell r="E1173">
            <v>47</v>
          </cell>
        </row>
        <row r="1174">
          <cell r="A1174">
            <v>36595</v>
          </cell>
          <cell r="B1174">
            <v>74</v>
          </cell>
          <cell r="C1174">
            <v>52</v>
          </cell>
          <cell r="D1174">
            <v>71</v>
          </cell>
          <cell r="E1174">
            <v>47.5</v>
          </cell>
        </row>
        <row r="1175">
          <cell r="A1175">
            <v>36596</v>
          </cell>
          <cell r="B1175">
            <v>74</v>
          </cell>
          <cell r="C1175">
            <v>52</v>
          </cell>
          <cell r="D1175">
            <v>71</v>
          </cell>
          <cell r="E1175">
            <v>47.5</v>
          </cell>
        </row>
        <row r="1176">
          <cell r="A1176">
            <v>36597</v>
          </cell>
          <cell r="B1176">
            <v>70</v>
          </cell>
          <cell r="C1176">
            <v>51</v>
          </cell>
          <cell r="D1176">
            <v>68.5</v>
          </cell>
          <cell r="E1176">
            <v>48.5</v>
          </cell>
        </row>
        <row r="1177">
          <cell r="A1177">
            <v>36598</v>
          </cell>
          <cell r="B1177">
            <v>62</v>
          </cell>
          <cell r="C1177">
            <v>55</v>
          </cell>
          <cell r="D1177">
            <v>66</v>
          </cell>
          <cell r="E1177">
            <v>51</v>
          </cell>
        </row>
        <row r="1178">
          <cell r="A1178">
            <v>36599</v>
          </cell>
          <cell r="B1178">
            <v>61</v>
          </cell>
          <cell r="C1178">
            <v>52</v>
          </cell>
          <cell r="D1178">
            <v>66</v>
          </cell>
          <cell r="E1178">
            <v>50</v>
          </cell>
        </row>
        <row r="1179">
          <cell r="A1179">
            <v>36600</v>
          </cell>
          <cell r="B1179">
            <v>64</v>
          </cell>
          <cell r="C1179">
            <v>53</v>
          </cell>
          <cell r="D1179">
            <v>69</v>
          </cell>
          <cell r="E1179">
            <v>52.5</v>
          </cell>
        </row>
        <row r="1180">
          <cell r="A1180">
            <v>36601</v>
          </cell>
          <cell r="B1180">
            <v>62</v>
          </cell>
          <cell r="C1180">
            <v>56</v>
          </cell>
          <cell r="D1180">
            <v>67</v>
          </cell>
          <cell r="E1180">
            <v>54</v>
          </cell>
        </row>
        <row r="1181">
          <cell r="A1181">
            <v>36602</v>
          </cell>
          <cell r="B1181">
            <v>62</v>
          </cell>
          <cell r="C1181">
            <v>56</v>
          </cell>
          <cell r="D1181">
            <v>67</v>
          </cell>
          <cell r="E1181">
            <v>54</v>
          </cell>
        </row>
        <row r="1182">
          <cell r="A1182">
            <v>36603</v>
          </cell>
          <cell r="B1182">
            <v>62</v>
          </cell>
          <cell r="C1182">
            <v>56</v>
          </cell>
          <cell r="D1182">
            <v>67</v>
          </cell>
          <cell r="E1182">
            <v>54</v>
          </cell>
        </row>
        <row r="1183">
          <cell r="A1183">
            <v>36604</v>
          </cell>
          <cell r="B1183">
            <v>70</v>
          </cell>
          <cell r="C1183">
            <v>53</v>
          </cell>
          <cell r="D1183">
            <v>72</v>
          </cell>
          <cell r="E1183">
            <v>50.5</v>
          </cell>
        </row>
        <row r="1184">
          <cell r="A1184">
            <v>36605</v>
          </cell>
          <cell r="B1184">
            <v>72</v>
          </cell>
          <cell r="C1184">
            <v>53</v>
          </cell>
          <cell r="D1184">
            <v>68.5</v>
          </cell>
          <cell r="E1184">
            <v>48</v>
          </cell>
        </row>
        <row r="1185">
          <cell r="A1185">
            <v>36606</v>
          </cell>
          <cell r="B1185">
            <v>70</v>
          </cell>
          <cell r="C1185">
            <v>56</v>
          </cell>
          <cell r="D1185">
            <v>69.5</v>
          </cell>
          <cell r="E1185">
            <v>49</v>
          </cell>
        </row>
        <row r="1186">
          <cell r="A1186">
            <v>36607</v>
          </cell>
          <cell r="B1186">
            <v>69</v>
          </cell>
          <cell r="C1186">
            <v>50</v>
          </cell>
          <cell r="D1186">
            <v>73</v>
          </cell>
          <cell r="E1186">
            <v>47</v>
          </cell>
        </row>
        <row r="1187">
          <cell r="A1187">
            <v>36608</v>
          </cell>
          <cell r="B1187">
            <v>69</v>
          </cell>
          <cell r="C1187">
            <v>51</v>
          </cell>
          <cell r="D1187">
            <v>72.5</v>
          </cell>
          <cell r="E1187">
            <v>51.5</v>
          </cell>
        </row>
        <row r="1188">
          <cell r="A1188">
            <v>36609</v>
          </cell>
          <cell r="B1188">
            <v>61</v>
          </cell>
          <cell r="C1188">
            <v>53</v>
          </cell>
          <cell r="D1188">
            <v>65.5</v>
          </cell>
          <cell r="E1188">
            <v>50.5</v>
          </cell>
        </row>
        <row r="1189">
          <cell r="A1189">
            <v>36610</v>
          </cell>
          <cell r="B1189">
            <v>61</v>
          </cell>
          <cell r="C1189">
            <v>53</v>
          </cell>
          <cell r="D1189">
            <v>65.5</v>
          </cell>
          <cell r="E1189">
            <v>50.5</v>
          </cell>
        </row>
        <row r="1190">
          <cell r="A1190">
            <v>36611</v>
          </cell>
          <cell r="B1190">
            <v>61</v>
          </cell>
          <cell r="C1190">
            <v>53</v>
          </cell>
          <cell r="D1190">
            <v>66.5</v>
          </cell>
          <cell r="E1190">
            <v>50</v>
          </cell>
        </row>
        <row r="1191">
          <cell r="A1191">
            <v>36612</v>
          </cell>
          <cell r="B1191">
            <v>63</v>
          </cell>
          <cell r="C1191">
            <v>55</v>
          </cell>
          <cell r="D1191">
            <v>65.5</v>
          </cell>
          <cell r="E1191">
            <v>52</v>
          </cell>
        </row>
        <row r="1192">
          <cell r="A1192">
            <v>36613</v>
          </cell>
          <cell r="B1192">
            <v>61</v>
          </cell>
          <cell r="C1192">
            <v>55</v>
          </cell>
          <cell r="D1192">
            <v>62</v>
          </cell>
          <cell r="E1192">
            <v>50.5</v>
          </cell>
        </row>
        <row r="1193">
          <cell r="A1193">
            <v>36614</v>
          </cell>
          <cell r="B1193">
            <v>62</v>
          </cell>
          <cell r="C1193">
            <v>54</v>
          </cell>
          <cell r="D1193">
            <v>65.5</v>
          </cell>
          <cell r="E1193">
            <v>49.5</v>
          </cell>
        </row>
        <row r="1194">
          <cell r="A1194">
            <v>36615</v>
          </cell>
          <cell r="B1194">
            <v>67</v>
          </cell>
          <cell r="C1194">
            <v>53</v>
          </cell>
          <cell r="D1194">
            <v>69.5</v>
          </cell>
          <cell r="E1194">
            <v>54</v>
          </cell>
        </row>
        <row r="1195">
          <cell r="A1195">
            <v>36616</v>
          </cell>
          <cell r="B1195">
            <v>67</v>
          </cell>
          <cell r="C1195">
            <v>53</v>
          </cell>
          <cell r="D1195">
            <v>69.5</v>
          </cell>
          <cell r="E1195">
            <v>54</v>
          </cell>
        </row>
        <row r="1196">
          <cell r="A1196">
            <v>36617</v>
          </cell>
          <cell r="B1196">
            <v>67</v>
          </cell>
          <cell r="C1196">
            <v>53</v>
          </cell>
          <cell r="D1196">
            <v>69.5</v>
          </cell>
          <cell r="E1196">
            <v>54</v>
          </cell>
        </row>
        <row r="1197">
          <cell r="A1197">
            <v>36618</v>
          </cell>
          <cell r="B1197">
            <v>72</v>
          </cell>
          <cell r="C1197">
            <v>53</v>
          </cell>
          <cell r="D1197">
            <v>78.5</v>
          </cell>
          <cell r="E1197">
            <v>53</v>
          </cell>
        </row>
        <row r="1198">
          <cell r="A1198">
            <v>36619</v>
          </cell>
          <cell r="B1198">
            <v>67</v>
          </cell>
          <cell r="C1198">
            <v>55</v>
          </cell>
          <cell r="D1198">
            <v>79</v>
          </cell>
          <cell r="E1198">
            <v>54.5</v>
          </cell>
        </row>
        <row r="1199">
          <cell r="A1199">
            <v>36620</v>
          </cell>
          <cell r="B1199">
            <v>64</v>
          </cell>
          <cell r="C1199">
            <v>55</v>
          </cell>
          <cell r="D1199">
            <v>75</v>
          </cell>
          <cell r="E1199">
            <v>55.5</v>
          </cell>
        </row>
        <row r="1200">
          <cell r="A1200">
            <v>36621</v>
          </cell>
          <cell r="B1200">
            <v>66</v>
          </cell>
          <cell r="C1200">
            <v>55</v>
          </cell>
          <cell r="D1200">
            <v>73.5</v>
          </cell>
          <cell r="E1200">
            <v>52.5</v>
          </cell>
        </row>
        <row r="1201">
          <cell r="A1201">
            <v>36622</v>
          </cell>
          <cell r="B1201">
            <v>63</v>
          </cell>
          <cell r="C1201">
            <v>57</v>
          </cell>
          <cell r="D1201">
            <v>72.5</v>
          </cell>
          <cell r="E1201">
            <v>54</v>
          </cell>
        </row>
        <row r="1202">
          <cell r="A1202">
            <v>36623</v>
          </cell>
          <cell r="B1202">
            <v>63</v>
          </cell>
          <cell r="C1202">
            <v>56</v>
          </cell>
          <cell r="D1202">
            <v>72.5</v>
          </cell>
          <cell r="E1202">
            <v>52</v>
          </cell>
        </row>
        <row r="1203">
          <cell r="A1203">
            <v>36624</v>
          </cell>
          <cell r="B1203">
            <v>66</v>
          </cell>
          <cell r="C1203">
            <v>54</v>
          </cell>
          <cell r="D1203">
            <v>74.5</v>
          </cell>
          <cell r="E1203">
            <v>53</v>
          </cell>
        </row>
        <row r="1204">
          <cell r="A1204">
            <v>36625</v>
          </cell>
          <cell r="B1204">
            <v>64</v>
          </cell>
          <cell r="C1204">
            <v>53</v>
          </cell>
          <cell r="D1204">
            <v>69</v>
          </cell>
          <cell r="E1204">
            <v>50.5</v>
          </cell>
        </row>
        <row r="1205">
          <cell r="A1205">
            <v>36626</v>
          </cell>
          <cell r="B1205">
            <v>64</v>
          </cell>
          <cell r="C1205">
            <v>53</v>
          </cell>
          <cell r="D1205">
            <v>69</v>
          </cell>
          <cell r="E1205">
            <v>50.5</v>
          </cell>
        </row>
        <row r="1206">
          <cell r="A1206">
            <v>36627</v>
          </cell>
          <cell r="B1206">
            <v>67</v>
          </cell>
          <cell r="C1206">
            <v>54</v>
          </cell>
          <cell r="D1206">
            <v>77.5</v>
          </cell>
          <cell r="E1206">
            <v>54</v>
          </cell>
        </row>
        <row r="1207">
          <cell r="A1207">
            <v>36628</v>
          </cell>
          <cell r="B1207">
            <v>70</v>
          </cell>
          <cell r="C1207">
            <v>54</v>
          </cell>
          <cell r="D1207">
            <v>79.5</v>
          </cell>
          <cell r="E1207">
            <v>56</v>
          </cell>
        </row>
        <row r="1208">
          <cell r="A1208">
            <v>36629</v>
          </cell>
          <cell r="B1208">
            <v>66</v>
          </cell>
          <cell r="C1208">
            <v>54</v>
          </cell>
          <cell r="D1208">
            <v>71</v>
          </cell>
          <cell r="E1208">
            <v>54</v>
          </cell>
        </row>
        <row r="1209">
          <cell r="A1209">
            <v>36630</v>
          </cell>
          <cell r="B1209">
            <v>65</v>
          </cell>
          <cell r="C1209">
            <v>55</v>
          </cell>
          <cell r="D1209">
            <v>67</v>
          </cell>
          <cell r="E1209">
            <v>53.5</v>
          </cell>
        </row>
        <row r="1210">
          <cell r="A1210">
            <v>36631</v>
          </cell>
          <cell r="B1210">
            <v>66</v>
          </cell>
          <cell r="C1210">
            <v>56</v>
          </cell>
          <cell r="D1210">
            <v>68</v>
          </cell>
          <cell r="E1210">
            <v>53</v>
          </cell>
        </row>
        <row r="1211">
          <cell r="A1211">
            <v>36632</v>
          </cell>
          <cell r="B1211">
            <v>65</v>
          </cell>
          <cell r="C1211">
            <v>56</v>
          </cell>
          <cell r="D1211">
            <v>67</v>
          </cell>
          <cell r="E1211">
            <v>56</v>
          </cell>
        </row>
        <row r="1212">
          <cell r="A1212">
            <v>36633</v>
          </cell>
          <cell r="B1212">
            <v>60</v>
          </cell>
          <cell r="C1212">
            <v>54</v>
          </cell>
          <cell r="D1212">
            <v>60</v>
          </cell>
          <cell r="E1212">
            <v>51.5</v>
          </cell>
        </row>
        <row r="1213">
          <cell r="A1213">
            <v>36634</v>
          </cell>
          <cell r="B1213">
            <v>62</v>
          </cell>
          <cell r="C1213">
            <v>51</v>
          </cell>
          <cell r="D1213">
            <v>64</v>
          </cell>
          <cell r="E1213">
            <v>47.5</v>
          </cell>
        </row>
        <row r="1214">
          <cell r="A1214">
            <v>36635</v>
          </cell>
          <cell r="B1214">
            <v>63</v>
          </cell>
          <cell r="C1214">
            <v>50</v>
          </cell>
          <cell r="D1214">
            <v>66.5</v>
          </cell>
          <cell r="E1214">
            <v>47.5</v>
          </cell>
        </row>
        <row r="1215">
          <cell r="A1215">
            <v>36636</v>
          </cell>
          <cell r="B1215">
            <v>63</v>
          </cell>
          <cell r="C1215">
            <v>50</v>
          </cell>
          <cell r="D1215">
            <v>68.5</v>
          </cell>
          <cell r="E1215">
            <v>51</v>
          </cell>
        </row>
        <row r="1216">
          <cell r="A1216">
            <v>36637</v>
          </cell>
          <cell r="B1216">
            <v>64</v>
          </cell>
          <cell r="C1216">
            <v>56</v>
          </cell>
          <cell r="D1216">
            <v>67.5</v>
          </cell>
          <cell r="E1216">
            <v>52.5</v>
          </cell>
        </row>
        <row r="1217">
          <cell r="A1217">
            <v>36638</v>
          </cell>
          <cell r="B1217">
            <v>64</v>
          </cell>
          <cell r="C1217">
            <v>56</v>
          </cell>
          <cell r="D1217">
            <v>67.5</v>
          </cell>
          <cell r="E1217">
            <v>52.5</v>
          </cell>
        </row>
        <row r="1218">
          <cell r="A1218">
            <v>36639</v>
          </cell>
          <cell r="B1218">
            <v>64</v>
          </cell>
          <cell r="C1218">
            <v>54</v>
          </cell>
          <cell r="D1218">
            <v>67.5</v>
          </cell>
          <cell r="E1218">
            <v>51</v>
          </cell>
        </row>
        <row r="1219">
          <cell r="A1219">
            <v>36640</v>
          </cell>
          <cell r="B1219">
            <v>68</v>
          </cell>
          <cell r="C1219">
            <v>54</v>
          </cell>
          <cell r="D1219">
            <v>71.5</v>
          </cell>
          <cell r="E1219">
            <v>50.5</v>
          </cell>
        </row>
        <row r="1220">
          <cell r="A1220">
            <v>36641</v>
          </cell>
          <cell r="B1220">
            <v>70</v>
          </cell>
          <cell r="C1220">
            <v>57</v>
          </cell>
          <cell r="D1220">
            <v>74.5</v>
          </cell>
          <cell r="E1220">
            <v>53.5</v>
          </cell>
        </row>
        <row r="1221">
          <cell r="A1221">
            <v>36642</v>
          </cell>
          <cell r="B1221">
            <v>80</v>
          </cell>
          <cell r="C1221">
            <v>57</v>
          </cell>
          <cell r="D1221">
            <v>82</v>
          </cell>
          <cell r="E1221">
            <v>55.5</v>
          </cell>
        </row>
        <row r="1222">
          <cell r="A1222">
            <v>36643</v>
          </cell>
          <cell r="B1222">
            <v>69</v>
          </cell>
          <cell r="C1222">
            <v>58</v>
          </cell>
          <cell r="D1222">
            <v>77</v>
          </cell>
          <cell r="E1222">
            <v>57</v>
          </cell>
        </row>
        <row r="1223">
          <cell r="A1223">
            <v>36644</v>
          </cell>
          <cell r="B1223">
            <v>69</v>
          </cell>
          <cell r="C1223">
            <v>58</v>
          </cell>
          <cell r="D1223">
            <v>77</v>
          </cell>
          <cell r="E1223">
            <v>57</v>
          </cell>
        </row>
        <row r="1224">
          <cell r="A1224">
            <v>36645</v>
          </cell>
          <cell r="B1224">
            <v>69</v>
          </cell>
          <cell r="C1224">
            <v>58</v>
          </cell>
          <cell r="D1224">
            <v>77</v>
          </cell>
          <cell r="E1224">
            <v>57</v>
          </cell>
        </row>
        <row r="1225">
          <cell r="A1225">
            <v>36646</v>
          </cell>
          <cell r="B1225">
            <v>74</v>
          </cell>
          <cell r="C1225">
            <v>54</v>
          </cell>
          <cell r="D1225">
            <v>80</v>
          </cell>
          <cell r="E1225">
            <v>52.5</v>
          </cell>
        </row>
        <row r="1226">
          <cell r="A1226">
            <v>36647</v>
          </cell>
          <cell r="B1226">
            <v>77</v>
          </cell>
          <cell r="C1226">
            <v>56</v>
          </cell>
          <cell r="D1226">
            <v>82</v>
          </cell>
          <cell r="E1226">
            <v>55.5</v>
          </cell>
        </row>
        <row r="1227">
          <cell r="A1227">
            <v>36648</v>
          </cell>
          <cell r="B1227">
            <v>71</v>
          </cell>
          <cell r="C1227">
            <v>57</v>
          </cell>
          <cell r="D1227">
            <v>78</v>
          </cell>
          <cell r="E1227">
            <v>56</v>
          </cell>
        </row>
        <row r="1228">
          <cell r="A1228">
            <v>36649</v>
          </cell>
          <cell r="B1228">
            <v>69</v>
          </cell>
          <cell r="C1228">
            <v>58</v>
          </cell>
          <cell r="D1228">
            <v>78</v>
          </cell>
          <cell r="E1228">
            <v>57</v>
          </cell>
        </row>
        <row r="1229">
          <cell r="A1229">
            <v>36650</v>
          </cell>
          <cell r="B1229">
            <v>70</v>
          </cell>
          <cell r="C1229">
            <v>61</v>
          </cell>
          <cell r="D1229">
            <v>78.5</v>
          </cell>
          <cell r="E1229">
            <v>59</v>
          </cell>
        </row>
        <row r="1230">
          <cell r="A1230">
            <v>36651</v>
          </cell>
          <cell r="B1230">
            <v>68</v>
          </cell>
          <cell r="C1230">
            <v>60</v>
          </cell>
          <cell r="D1230">
            <v>73</v>
          </cell>
          <cell r="E1230">
            <v>58</v>
          </cell>
        </row>
        <row r="1231">
          <cell r="A1231">
            <v>36652</v>
          </cell>
          <cell r="B1231">
            <v>68</v>
          </cell>
          <cell r="C1231">
            <v>60</v>
          </cell>
          <cell r="D1231">
            <v>73</v>
          </cell>
          <cell r="E1231">
            <v>58</v>
          </cell>
        </row>
        <row r="1232">
          <cell r="A1232">
            <v>36653</v>
          </cell>
          <cell r="B1232">
            <v>68</v>
          </cell>
          <cell r="C1232">
            <v>57</v>
          </cell>
          <cell r="D1232">
            <v>70.5</v>
          </cell>
          <cell r="E1232">
            <v>55</v>
          </cell>
        </row>
        <row r="1233">
          <cell r="A1233">
            <v>36654</v>
          </cell>
          <cell r="B1233">
            <v>71</v>
          </cell>
          <cell r="C1233">
            <v>59</v>
          </cell>
          <cell r="D1233">
            <v>76</v>
          </cell>
          <cell r="E1233">
            <v>60</v>
          </cell>
        </row>
        <row r="1234">
          <cell r="A1234">
            <v>36655</v>
          </cell>
          <cell r="B1234">
            <v>67</v>
          </cell>
          <cell r="C1234">
            <v>60</v>
          </cell>
          <cell r="D1234">
            <v>74</v>
          </cell>
          <cell r="E1234">
            <v>57.5</v>
          </cell>
        </row>
        <row r="1235">
          <cell r="A1235">
            <v>36656</v>
          </cell>
          <cell r="B1235">
            <v>65</v>
          </cell>
          <cell r="C1235">
            <v>57</v>
          </cell>
          <cell r="D1235">
            <v>67.5</v>
          </cell>
          <cell r="E1235">
            <v>54</v>
          </cell>
        </row>
        <row r="1236">
          <cell r="A1236">
            <v>36657</v>
          </cell>
          <cell r="B1236">
            <v>71</v>
          </cell>
          <cell r="C1236">
            <v>57</v>
          </cell>
          <cell r="D1236">
            <v>71.5</v>
          </cell>
          <cell r="E1236">
            <v>51.5</v>
          </cell>
        </row>
        <row r="1237">
          <cell r="A1237">
            <v>36658</v>
          </cell>
          <cell r="B1237">
            <v>78</v>
          </cell>
          <cell r="C1237">
            <v>53</v>
          </cell>
          <cell r="D1237">
            <v>77.5</v>
          </cell>
          <cell r="E1237">
            <v>49</v>
          </cell>
        </row>
        <row r="1238">
          <cell r="A1238">
            <v>36659</v>
          </cell>
          <cell r="B1238">
            <v>72</v>
          </cell>
          <cell r="C1238">
            <v>53</v>
          </cell>
          <cell r="D1238">
            <v>78</v>
          </cell>
          <cell r="E1238">
            <v>52.5</v>
          </cell>
        </row>
        <row r="1239">
          <cell r="A1239">
            <v>36660</v>
          </cell>
          <cell r="B1239">
            <v>66</v>
          </cell>
          <cell r="C1239">
            <v>54</v>
          </cell>
          <cell r="D1239">
            <v>69.5</v>
          </cell>
          <cell r="E1239">
            <v>54</v>
          </cell>
        </row>
        <row r="1240">
          <cell r="A1240">
            <v>36661</v>
          </cell>
          <cell r="B1240">
            <v>68</v>
          </cell>
          <cell r="C1240">
            <v>54</v>
          </cell>
          <cell r="D1240">
            <v>72</v>
          </cell>
          <cell r="E1240">
            <v>54</v>
          </cell>
        </row>
        <row r="1241">
          <cell r="A1241">
            <v>36662</v>
          </cell>
          <cell r="B1241">
            <v>66</v>
          </cell>
          <cell r="C1241">
            <v>54</v>
          </cell>
          <cell r="D1241">
            <v>65.5</v>
          </cell>
          <cell r="E1241">
            <v>52.5</v>
          </cell>
        </row>
        <row r="1242">
          <cell r="A1242">
            <v>36663</v>
          </cell>
          <cell r="B1242">
            <v>66</v>
          </cell>
          <cell r="C1242">
            <v>54</v>
          </cell>
          <cell r="D1242">
            <v>68.5</v>
          </cell>
          <cell r="E1242">
            <v>53</v>
          </cell>
        </row>
        <row r="1243">
          <cell r="A1243">
            <v>36664</v>
          </cell>
          <cell r="B1243">
            <v>69</v>
          </cell>
          <cell r="C1243">
            <v>55</v>
          </cell>
          <cell r="D1243">
            <v>76.5</v>
          </cell>
          <cell r="E1243">
            <v>55.5</v>
          </cell>
        </row>
        <row r="1244">
          <cell r="A1244">
            <v>36665</v>
          </cell>
          <cell r="B1244">
            <v>71</v>
          </cell>
          <cell r="C1244">
            <v>58</v>
          </cell>
          <cell r="D1244">
            <v>81</v>
          </cell>
          <cell r="E1244">
            <v>59.5</v>
          </cell>
        </row>
        <row r="1245">
          <cell r="A1245">
            <v>36666</v>
          </cell>
          <cell r="B1245">
            <v>70</v>
          </cell>
          <cell r="C1245">
            <v>58</v>
          </cell>
          <cell r="D1245">
            <v>83</v>
          </cell>
          <cell r="E1245">
            <v>61</v>
          </cell>
        </row>
        <row r="1246">
          <cell r="A1246">
            <v>36667</v>
          </cell>
          <cell r="B1246">
            <v>68</v>
          </cell>
          <cell r="C1246">
            <v>59</v>
          </cell>
          <cell r="D1246">
            <v>85</v>
          </cell>
          <cell r="E1246">
            <v>62.5</v>
          </cell>
        </row>
        <row r="1247">
          <cell r="A1247">
            <v>36668</v>
          </cell>
          <cell r="B1247">
            <v>69</v>
          </cell>
          <cell r="C1247">
            <v>61</v>
          </cell>
          <cell r="D1247">
            <v>86</v>
          </cell>
          <cell r="E1247">
            <v>64.5</v>
          </cell>
        </row>
        <row r="1248">
          <cell r="A1248">
            <v>36669</v>
          </cell>
          <cell r="B1248">
            <v>69</v>
          </cell>
          <cell r="C1248">
            <v>61</v>
          </cell>
          <cell r="D1248">
            <v>84.5</v>
          </cell>
          <cell r="E1248">
            <v>66</v>
          </cell>
        </row>
        <row r="1249">
          <cell r="A1249">
            <v>36670</v>
          </cell>
          <cell r="B1249">
            <v>69</v>
          </cell>
          <cell r="C1249">
            <v>62</v>
          </cell>
          <cell r="D1249">
            <v>81</v>
          </cell>
          <cell r="E1249">
            <v>64.5</v>
          </cell>
        </row>
        <row r="1250">
          <cell r="A1250">
            <v>36671</v>
          </cell>
          <cell r="B1250">
            <v>69</v>
          </cell>
          <cell r="C1250">
            <v>60</v>
          </cell>
          <cell r="D1250">
            <v>76.5</v>
          </cell>
          <cell r="E1250">
            <v>60</v>
          </cell>
        </row>
        <row r="1251">
          <cell r="A1251">
            <v>36672</v>
          </cell>
          <cell r="B1251">
            <v>71</v>
          </cell>
          <cell r="C1251">
            <v>59</v>
          </cell>
          <cell r="D1251">
            <v>80</v>
          </cell>
          <cell r="E1251">
            <v>59.5</v>
          </cell>
        </row>
        <row r="1252">
          <cell r="A1252">
            <v>36673</v>
          </cell>
          <cell r="B1252">
            <v>80</v>
          </cell>
          <cell r="C1252">
            <v>61</v>
          </cell>
          <cell r="D1252">
            <v>86.5</v>
          </cell>
          <cell r="E1252">
            <v>61.5</v>
          </cell>
        </row>
        <row r="1253">
          <cell r="A1253">
            <v>36674</v>
          </cell>
          <cell r="B1253">
            <v>76</v>
          </cell>
          <cell r="C1253">
            <v>63</v>
          </cell>
          <cell r="D1253">
            <v>86</v>
          </cell>
          <cell r="E1253">
            <v>63.5</v>
          </cell>
        </row>
        <row r="1254">
          <cell r="A1254">
            <v>36675</v>
          </cell>
          <cell r="B1254">
            <v>73</v>
          </cell>
          <cell r="C1254">
            <v>63</v>
          </cell>
          <cell r="D1254">
            <v>82</v>
          </cell>
          <cell r="E1254">
            <v>63</v>
          </cell>
        </row>
        <row r="1255">
          <cell r="A1255">
            <v>36676</v>
          </cell>
          <cell r="B1255">
            <v>72</v>
          </cell>
          <cell r="C1255">
            <v>61</v>
          </cell>
          <cell r="D1255">
            <v>79.5</v>
          </cell>
          <cell r="E1255">
            <v>59</v>
          </cell>
        </row>
        <row r="1256">
          <cell r="A1256">
            <v>36677</v>
          </cell>
          <cell r="B1256">
            <v>72</v>
          </cell>
          <cell r="C1256">
            <v>62</v>
          </cell>
          <cell r="D1256">
            <v>79</v>
          </cell>
          <cell r="E1256">
            <v>59.5</v>
          </cell>
        </row>
        <row r="1257">
          <cell r="A1257">
            <v>36678</v>
          </cell>
          <cell r="B1257">
            <v>73</v>
          </cell>
          <cell r="C1257">
            <v>62</v>
          </cell>
          <cell r="D1257">
            <v>82.5</v>
          </cell>
          <cell r="E1257">
            <v>59.5</v>
          </cell>
        </row>
        <row r="1258">
          <cell r="A1258">
            <v>36679</v>
          </cell>
          <cell r="B1258">
            <v>72</v>
          </cell>
          <cell r="C1258">
            <v>59</v>
          </cell>
          <cell r="D1258">
            <v>83.5</v>
          </cell>
          <cell r="E1258">
            <v>60</v>
          </cell>
        </row>
        <row r="1259">
          <cell r="A1259">
            <v>36680</v>
          </cell>
          <cell r="B1259">
            <v>72</v>
          </cell>
          <cell r="C1259">
            <v>59</v>
          </cell>
          <cell r="D1259">
            <v>83.5</v>
          </cell>
          <cell r="E1259">
            <v>60</v>
          </cell>
        </row>
        <row r="1260">
          <cell r="A1260">
            <v>36681</v>
          </cell>
          <cell r="B1260">
            <v>73</v>
          </cell>
          <cell r="C1260">
            <v>61</v>
          </cell>
          <cell r="D1260">
            <v>86</v>
          </cell>
          <cell r="E1260">
            <v>61.5</v>
          </cell>
        </row>
        <row r="1261">
          <cell r="A1261">
            <v>36682</v>
          </cell>
          <cell r="B1261">
            <v>72</v>
          </cell>
          <cell r="C1261">
            <v>60</v>
          </cell>
          <cell r="D1261">
            <v>78.5</v>
          </cell>
          <cell r="E1261">
            <v>58</v>
          </cell>
        </row>
        <row r="1262">
          <cell r="A1262">
            <v>36683</v>
          </cell>
          <cell r="B1262">
            <v>75</v>
          </cell>
          <cell r="C1262">
            <v>59</v>
          </cell>
          <cell r="D1262">
            <v>82.5</v>
          </cell>
          <cell r="E1262">
            <v>59</v>
          </cell>
        </row>
        <row r="1263">
          <cell r="A1263">
            <v>36684</v>
          </cell>
          <cell r="B1263">
            <v>72</v>
          </cell>
          <cell r="C1263">
            <v>60</v>
          </cell>
          <cell r="D1263">
            <v>79.5</v>
          </cell>
          <cell r="E1263">
            <v>61.5</v>
          </cell>
        </row>
        <row r="1264">
          <cell r="A1264">
            <v>36685</v>
          </cell>
          <cell r="B1264">
            <v>70</v>
          </cell>
          <cell r="C1264">
            <v>59</v>
          </cell>
          <cell r="D1264">
            <v>69.5</v>
          </cell>
          <cell r="E1264">
            <v>57</v>
          </cell>
        </row>
        <row r="1265">
          <cell r="A1265">
            <v>36686</v>
          </cell>
          <cell r="B1265">
            <v>71</v>
          </cell>
          <cell r="C1265">
            <v>58</v>
          </cell>
          <cell r="D1265">
            <v>75.5</v>
          </cell>
          <cell r="E1265">
            <v>56</v>
          </cell>
        </row>
        <row r="1266">
          <cell r="A1266">
            <v>36687</v>
          </cell>
          <cell r="B1266">
            <v>71</v>
          </cell>
          <cell r="C1266">
            <v>59</v>
          </cell>
          <cell r="D1266">
            <v>75.5</v>
          </cell>
          <cell r="E1266">
            <v>56</v>
          </cell>
        </row>
        <row r="1267">
          <cell r="A1267">
            <v>36688</v>
          </cell>
          <cell r="B1267">
            <v>72</v>
          </cell>
          <cell r="C1267">
            <v>59</v>
          </cell>
          <cell r="D1267">
            <v>79</v>
          </cell>
          <cell r="E1267">
            <v>57</v>
          </cell>
        </row>
        <row r="1268">
          <cell r="A1268">
            <v>36689</v>
          </cell>
          <cell r="B1268">
            <v>72</v>
          </cell>
          <cell r="C1268">
            <v>59</v>
          </cell>
          <cell r="D1268">
            <v>82</v>
          </cell>
          <cell r="E1268">
            <v>61</v>
          </cell>
        </row>
        <row r="1269">
          <cell r="A1269">
            <v>36690</v>
          </cell>
          <cell r="B1269">
            <v>72</v>
          </cell>
          <cell r="C1269">
            <v>59</v>
          </cell>
          <cell r="D1269">
            <v>87.5</v>
          </cell>
          <cell r="E1269">
            <v>64.5</v>
          </cell>
        </row>
        <row r="1270">
          <cell r="A1270">
            <v>36691</v>
          </cell>
          <cell r="B1270">
            <v>72</v>
          </cell>
          <cell r="C1270">
            <v>59</v>
          </cell>
          <cell r="D1270">
            <v>89</v>
          </cell>
          <cell r="E1270">
            <v>67.5</v>
          </cell>
        </row>
        <row r="1271">
          <cell r="A1271">
            <v>36692</v>
          </cell>
          <cell r="B1271">
            <v>72</v>
          </cell>
          <cell r="C1271">
            <v>59</v>
          </cell>
          <cell r="D1271">
            <v>90</v>
          </cell>
          <cell r="E1271">
            <v>70.5</v>
          </cell>
        </row>
        <row r="1272">
          <cell r="A1272">
            <v>36693</v>
          </cell>
          <cell r="B1272">
            <v>72</v>
          </cell>
          <cell r="C1272">
            <v>60</v>
          </cell>
          <cell r="D1272">
            <v>87</v>
          </cell>
          <cell r="E1272">
            <v>68</v>
          </cell>
        </row>
        <row r="1273">
          <cell r="A1273">
            <v>36694</v>
          </cell>
          <cell r="B1273">
            <v>72</v>
          </cell>
          <cell r="C1273">
            <v>60</v>
          </cell>
          <cell r="D1273">
            <v>86</v>
          </cell>
          <cell r="E1273">
            <v>68</v>
          </cell>
        </row>
        <row r="1274">
          <cell r="A1274">
            <v>36695</v>
          </cell>
          <cell r="B1274">
            <v>72</v>
          </cell>
          <cell r="C1274">
            <v>60</v>
          </cell>
          <cell r="D1274">
            <v>81.5</v>
          </cell>
          <cell r="E1274">
            <v>64</v>
          </cell>
        </row>
        <row r="1275">
          <cell r="A1275">
            <v>36696</v>
          </cell>
          <cell r="B1275">
            <v>72</v>
          </cell>
          <cell r="C1275">
            <v>60</v>
          </cell>
          <cell r="D1275">
            <v>82.5</v>
          </cell>
          <cell r="E1275">
            <v>63</v>
          </cell>
        </row>
        <row r="1276">
          <cell r="A1276">
            <v>36697</v>
          </cell>
          <cell r="B1276">
            <v>72</v>
          </cell>
          <cell r="C1276">
            <v>60</v>
          </cell>
          <cell r="D1276">
            <v>86</v>
          </cell>
          <cell r="E1276">
            <v>66.5</v>
          </cell>
        </row>
        <row r="1277">
          <cell r="A1277">
            <v>36698</v>
          </cell>
          <cell r="B1277">
            <v>73</v>
          </cell>
          <cell r="C1277">
            <v>61</v>
          </cell>
          <cell r="D1277">
            <v>87.5</v>
          </cell>
          <cell r="E1277">
            <v>68</v>
          </cell>
        </row>
        <row r="1278">
          <cell r="A1278">
            <v>36699</v>
          </cell>
          <cell r="B1278">
            <v>73</v>
          </cell>
          <cell r="C1278">
            <v>61</v>
          </cell>
          <cell r="D1278">
            <v>88</v>
          </cell>
          <cell r="E1278">
            <v>67</v>
          </cell>
        </row>
        <row r="1279">
          <cell r="A1279">
            <v>36700</v>
          </cell>
          <cell r="B1279">
            <v>73</v>
          </cell>
          <cell r="C1279">
            <v>61</v>
          </cell>
          <cell r="D1279">
            <v>88</v>
          </cell>
          <cell r="E1279">
            <v>67</v>
          </cell>
        </row>
        <row r="1280">
          <cell r="A1280">
            <v>36701</v>
          </cell>
          <cell r="B1280">
            <v>73</v>
          </cell>
          <cell r="C1280">
            <v>61</v>
          </cell>
          <cell r="D1280">
            <v>88</v>
          </cell>
          <cell r="E1280">
            <v>67</v>
          </cell>
        </row>
        <row r="1281">
          <cell r="A1281">
            <v>36702</v>
          </cell>
          <cell r="B1281">
            <v>73</v>
          </cell>
          <cell r="C1281">
            <v>61</v>
          </cell>
          <cell r="D1281">
            <v>96</v>
          </cell>
          <cell r="E1281">
            <v>66</v>
          </cell>
        </row>
        <row r="1282">
          <cell r="A1282">
            <v>36703</v>
          </cell>
          <cell r="B1282">
            <v>74</v>
          </cell>
          <cell r="C1282">
            <v>61</v>
          </cell>
          <cell r="D1282">
            <v>89</v>
          </cell>
          <cell r="E1282">
            <v>67.5</v>
          </cell>
        </row>
        <row r="1283">
          <cell r="A1283">
            <v>36704</v>
          </cell>
          <cell r="B1283">
            <v>74</v>
          </cell>
          <cell r="C1283">
            <v>61</v>
          </cell>
          <cell r="D1283">
            <v>88</v>
          </cell>
          <cell r="E1283">
            <v>69</v>
          </cell>
        </row>
        <row r="1284">
          <cell r="A1284">
            <v>36705</v>
          </cell>
          <cell r="B1284">
            <v>74</v>
          </cell>
          <cell r="C1284">
            <v>61</v>
          </cell>
          <cell r="D1284">
            <v>89</v>
          </cell>
          <cell r="E1284">
            <v>69</v>
          </cell>
        </row>
        <row r="1285">
          <cell r="A1285">
            <v>36706</v>
          </cell>
          <cell r="B1285">
            <v>74</v>
          </cell>
          <cell r="C1285">
            <v>61</v>
          </cell>
          <cell r="D1285">
            <v>87.5</v>
          </cell>
          <cell r="E1285">
            <v>68.5</v>
          </cell>
        </row>
        <row r="1286">
          <cell r="A1286">
            <v>36707</v>
          </cell>
          <cell r="B1286">
            <v>74</v>
          </cell>
          <cell r="C1286">
            <v>61</v>
          </cell>
          <cell r="D1286">
            <v>87.5</v>
          </cell>
          <cell r="E1286">
            <v>68.5</v>
          </cell>
        </row>
        <row r="1287">
          <cell r="A1287">
            <v>36708</v>
          </cell>
          <cell r="B1287">
            <v>74</v>
          </cell>
          <cell r="C1287">
            <v>62</v>
          </cell>
          <cell r="D1287">
            <v>87.5</v>
          </cell>
          <cell r="E1287">
            <v>68.5</v>
          </cell>
        </row>
        <row r="1288">
          <cell r="A1288">
            <v>36709</v>
          </cell>
          <cell r="B1288">
            <v>74</v>
          </cell>
          <cell r="C1288">
            <v>62</v>
          </cell>
          <cell r="D1288">
            <v>87.5</v>
          </cell>
          <cell r="E1288">
            <v>68.5</v>
          </cell>
        </row>
        <row r="1289">
          <cell r="A1289">
            <v>36710</v>
          </cell>
          <cell r="B1289">
            <v>74</v>
          </cell>
          <cell r="C1289">
            <v>62</v>
          </cell>
          <cell r="D1289">
            <v>87.5</v>
          </cell>
          <cell r="E1289">
            <v>68.5</v>
          </cell>
        </row>
        <row r="1290">
          <cell r="A1290">
            <v>36711</v>
          </cell>
          <cell r="B1290">
            <v>74</v>
          </cell>
          <cell r="C1290">
            <v>62</v>
          </cell>
          <cell r="D1290">
            <v>79.5</v>
          </cell>
          <cell r="E1290">
            <v>58</v>
          </cell>
        </row>
        <row r="1291">
          <cell r="A1291">
            <v>36712</v>
          </cell>
          <cell r="B1291">
            <v>74</v>
          </cell>
          <cell r="C1291">
            <v>62</v>
          </cell>
          <cell r="D1291">
            <v>78.5</v>
          </cell>
          <cell r="E1291">
            <v>59.5</v>
          </cell>
        </row>
        <row r="1292">
          <cell r="A1292">
            <v>36713</v>
          </cell>
          <cell r="B1292">
            <v>75</v>
          </cell>
          <cell r="C1292">
            <v>62</v>
          </cell>
          <cell r="D1292">
            <v>79.5</v>
          </cell>
          <cell r="E1292">
            <v>60</v>
          </cell>
        </row>
        <row r="1293">
          <cell r="A1293">
            <v>36714</v>
          </cell>
          <cell r="B1293">
            <v>75</v>
          </cell>
          <cell r="C1293">
            <v>62</v>
          </cell>
          <cell r="D1293">
            <v>79.5</v>
          </cell>
          <cell r="E1293">
            <v>60</v>
          </cell>
        </row>
        <row r="1294">
          <cell r="A1294">
            <v>36715</v>
          </cell>
          <cell r="B1294">
            <v>75</v>
          </cell>
          <cell r="C1294">
            <v>62</v>
          </cell>
          <cell r="D1294">
            <v>79.5</v>
          </cell>
          <cell r="E1294">
            <v>60</v>
          </cell>
        </row>
        <row r="1295">
          <cell r="A1295">
            <v>36716</v>
          </cell>
          <cell r="B1295">
            <v>75</v>
          </cell>
          <cell r="C1295">
            <v>62</v>
          </cell>
          <cell r="D1295">
            <v>82</v>
          </cell>
          <cell r="E1295">
            <v>61.5</v>
          </cell>
        </row>
        <row r="1296">
          <cell r="A1296">
            <v>36717</v>
          </cell>
          <cell r="B1296">
            <v>75</v>
          </cell>
          <cell r="C1296">
            <v>62</v>
          </cell>
          <cell r="D1296">
            <v>83.5</v>
          </cell>
          <cell r="E1296">
            <v>63.5</v>
          </cell>
        </row>
        <row r="1297">
          <cell r="A1297">
            <v>36718</v>
          </cell>
          <cell r="B1297">
            <v>75</v>
          </cell>
          <cell r="C1297">
            <v>63</v>
          </cell>
          <cell r="D1297">
            <v>84.5</v>
          </cell>
          <cell r="E1297">
            <v>63.5</v>
          </cell>
        </row>
        <row r="1298">
          <cell r="A1298">
            <v>36719</v>
          </cell>
          <cell r="B1298">
            <v>75</v>
          </cell>
          <cell r="C1298">
            <v>63</v>
          </cell>
          <cell r="D1298">
            <v>83.5</v>
          </cell>
          <cell r="E1298">
            <v>65</v>
          </cell>
        </row>
        <row r="1299">
          <cell r="A1299">
            <v>36720</v>
          </cell>
          <cell r="B1299">
            <v>75</v>
          </cell>
          <cell r="C1299">
            <v>63</v>
          </cell>
          <cell r="D1299">
            <v>83</v>
          </cell>
          <cell r="E1299">
            <v>61</v>
          </cell>
        </row>
        <row r="1300">
          <cell r="A1300">
            <v>36721</v>
          </cell>
          <cell r="B1300">
            <v>75</v>
          </cell>
          <cell r="C1300">
            <v>63</v>
          </cell>
          <cell r="D1300">
            <v>83</v>
          </cell>
          <cell r="E1300">
            <v>61</v>
          </cell>
        </row>
        <row r="1301">
          <cell r="A1301">
            <v>36722</v>
          </cell>
          <cell r="B1301">
            <v>75</v>
          </cell>
          <cell r="C1301">
            <v>63</v>
          </cell>
          <cell r="D1301">
            <v>83</v>
          </cell>
          <cell r="E1301">
            <v>61</v>
          </cell>
        </row>
        <row r="1302">
          <cell r="A1302">
            <v>36723</v>
          </cell>
          <cell r="B1302">
            <v>76</v>
          </cell>
          <cell r="C1302">
            <v>63</v>
          </cell>
          <cell r="D1302">
            <v>82</v>
          </cell>
          <cell r="E1302">
            <v>63.5</v>
          </cell>
        </row>
        <row r="1303">
          <cell r="A1303">
            <v>36724</v>
          </cell>
          <cell r="B1303">
            <v>76</v>
          </cell>
          <cell r="C1303">
            <v>63</v>
          </cell>
          <cell r="D1303">
            <v>81.5</v>
          </cell>
          <cell r="E1303">
            <v>60</v>
          </cell>
        </row>
        <row r="1304">
          <cell r="A1304">
            <v>36725</v>
          </cell>
          <cell r="B1304">
            <v>76</v>
          </cell>
          <cell r="C1304">
            <v>63</v>
          </cell>
          <cell r="D1304">
            <v>85</v>
          </cell>
          <cell r="E1304">
            <v>60.5</v>
          </cell>
        </row>
        <row r="1305">
          <cell r="A1305">
            <v>36726</v>
          </cell>
          <cell r="B1305">
            <v>76</v>
          </cell>
          <cell r="C1305">
            <v>63</v>
          </cell>
          <cell r="D1305">
            <v>88</v>
          </cell>
          <cell r="E1305">
            <v>64</v>
          </cell>
        </row>
        <row r="1306">
          <cell r="A1306">
            <v>36727</v>
          </cell>
          <cell r="B1306">
            <v>76</v>
          </cell>
          <cell r="C1306">
            <v>63</v>
          </cell>
          <cell r="D1306">
            <v>87</v>
          </cell>
          <cell r="E1306">
            <v>63.5</v>
          </cell>
        </row>
        <row r="1307">
          <cell r="A1307">
            <v>36728</v>
          </cell>
          <cell r="B1307">
            <v>76</v>
          </cell>
          <cell r="C1307">
            <v>63</v>
          </cell>
          <cell r="D1307">
            <v>87</v>
          </cell>
          <cell r="E1307">
            <v>63.5</v>
          </cell>
        </row>
        <row r="1308">
          <cell r="A1308">
            <v>36729</v>
          </cell>
          <cell r="B1308">
            <v>76</v>
          </cell>
          <cell r="C1308">
            <v>63</v>
          </cell>
          <cell r="D1308">
            <v>87</v>
          </cell>
          <cell r="E1308">
            <v>63.5</v>
          </cell>
        </row>
        <row r="1309">
          <cell r="A1309">
            <v>36730</v>
          </cell>
          <cell r="B1309">
            <v>76</v>
          </cell>
          <cell r="C1309">
            <v>63</v>
          </cell>
          <cell r="D1309">
            <v>88.5</v>
          </cell>
          <cell r="E1309">
            <v>66</v>
          </cell>
        </row>
        <row r="1310">
          <cell r="A1310">
            <v>36731</v>
          </cell>
          <cell r="B1310">
            <v>76</v>
          </cell>
          <cell r="C1310">
            <v>63</v>
          </cell>
          <cell r="D1310">
            <v>88</v>
          </cell>
          <cell r="E1310">
            <v>67</v>
          </cell>
        </row>
        <row r="1311">
          <cell r="A1311">
            <v>36732</v>
          </cell>
          <cell r="B1311">
            <v>76</v>
          </cell>
          <cell r="C1311">
            <v>63</v>
          </cell>
          <cell r="D1311">
            <v>90.5</v>
          </cell>
          <cell r="E1311">
            <v>66.5</v>
          </cell>
        </row>
        <row r="1312">
          <cell r="A1312">
            <v>36733</v>
          </cell>
          <cell r="B1312">
            <v>76</v>
          </cell>
          <cell r="C1312">
            <v>64</v>
          </cell>
          <cell r="D1312">
            <v>86</v>
          </cell>
          <cell r="E1312">
            <v>65</v>
          </cell>
        </row>
        <row r="1313">
          <cell r="A1313">
            <v>36734</v>
          </cell>
          <cell r="B1313">
            <v>76</v>
          </cell>
          <cell r="C1313">
            <v>64</v>
          </cell>
          <cell r="D1313">
            <v>84</v>
          </cell>
          <cell r="E1313">
            <v>62.5</v>
          </cell>
        </row>
        <row r="1314">
          <cell r="A1314">
            <v>36735</v>
          </cell>
          <cell r="B1314">
            <v>76</v>
          </cell>
          <cell r="C1314">
            <v>64</v>
          </cell>
          <cell r="D1314">
            <v>86</v>
          </cell>
          <cell r="E1314">
            <v>65.5</v>
          </cell>
        </row>
        <row r="1315">
          <cell r="A1315">
            <v>36736</v>
          </cell>
          <cell r="B1315">
            <v>76</v>
          </cell>
          <cell r="C1315">
            <v>64</v>
          </cell>
          <cell r="D1315">
            <v>86.5</v>
          </cell>
          <cell r="E1315">
            <v>66</v>
          </cell>
        </row>
        <row r="1316">
          <cell r="A1316">
            <v>36737</v>
          </cell>
          <cell r="B1316">
            <v>76</v>
          </cell>
          <cell r="C1316">
            <v>64</v>
          </cell>
          <cell r="D1316">
            <v>89</v>
          </cell>
          <cell r="E1316">
            <v>68</v>
          </cell>
        </row>
        <row r="1317">
          <cell r="A1317">
            <v>36738</v>
          </cell>
          <cell r="B1317">
            <v>76</v>
          </cell>
          <cell r="C1317">
            <v>64</v>
          </cell>
          <cell r="D1317">
            <v>91.5</v>
          </cell>
          <cell r="E1317">
            <v>69</v>
          </cell>
        </row>
        <row r="1318">
          <cell r="A1318">
            <v>36739</v>
          </cell>
          <cell r="B1318">
            <v>76</v>
          </cell>
          <cell r="C1318">
            <v>64</v>
          </cell>
          <cell r="D1318">
            <v>93</v>
          </cell>
          <cell r="E1318">
            <v>71.5</v>
          </cell>
        </row>
        <row r="1319">
          <cell r="A1319">
            <v>36740</v>
          </cell>
          <cell r="B1319">
            <v>76</v>
          </cell>
          <cell r="C1319">
            <v>64</v>
          </cell>
          <cell r="D1319">
            <v>92.5</v>
          </cell>
          <cell r="E1319">
            <v>71</v>
          </cell>
        </row>
        <row r="1320">
          <cell r="A1320">
            <v>36741</v>
          </cell>
          <cell r="B1320">
            <v>76</v>
          </cell>
          <cell r="C1320">
            <v>64</v>
          </cell>
          <cell r="D1320">
            <v>88.5</v>
          </cell>
          <cell r="E1320">
            <v>71</v>
          </cell>
        </row>
        <row r="1321">
          <cell r="A1321">
            <v>36742</v>
          </cell>
          <cell r="B1321">
            <v>76</v>
          </cell>
          <cell r="C1321">
            <v>64</v>
          </cell>
          <cell r="D1321">
            <v>86.5</v>
          </cell>
          <cell r="E1321">
            <v>68.5</v>
          </cell>
        </row>
        <row r="1322">
          <cell r="A1322">
            <v>36743</v>
          </cell>
          <cell r="B1322">
            <v>76</v>
          </cell>
          <cell r="C1322">
            <v>64</v>
          </cell>
          <cell r="D1322">
            <v>86.5</v>
          </cell>
          <cell r="E1322">
            <v>68.5</v>
          </cell>
        </row>
        <row r="1323">
          <cell r="A1323">
            <v>36744</v>
          </cell>
          <cell r="B1323">
            <v>76</v>
          </cell>
          <cell r="C1323">
            <v>64</v>
          </cell>
          <cell r="D1323">
            <v>86.5</v>
          </cell>
          <cell r="E1323">
            <v>68.5</v>
          </cell>
        </row>
        <row r="1324">
          <cell r="A1324">
            <v>36745</v>
          </cell>
          <cell r="B1324">
            <v>76</v>
          </cell>
          <cell r="C1324">
            <v>64</v>
          </cell>
          <cell r="D1324">
            <v>85.5</v>
          </cell>
          <cell r="E1324">
            <v>65.5</v>
          </cell>
        </row>
        <row r="1325">
          <cell r="A1325">
            <v>36746</v>
          </cell>
          <cell r="B1325">
            <v>76</v>
          </cell>
          <cell r="C1325">
            <v>64</v>
          </cell>
          <cell r="D1325">
            <v>85.5</v>
          </cell>
          <cell r="E1325">
            <v>63.5</v>
          </cell>
        </row>
        <row r="1326">
          <cell r="A1326">
            <v>36747</v>
          </cell>
          <cell r="B1326">
            <v>76</v>
          </cell>
          <cell r="C1326">
            <v>64</v>
          </cell>
          <cell r="D1326">
            <v>85</v>
          </cell>
          <cell r="E1326">
            <v>64</v>
          </cell>
        </row>
        <row r="1327">
          <cell r="A1327">
            <v>36748</v>
          </cell>
          <cell r="B1327">
            <v>77</v>
          </cell>
          <cell r="C1327">
            <v>64</v>
          </cell>
          <cell r="D1327">
            <v>86</v>
          </cell>
          <cell r="E1327">
            <v>63</v>
          </cell>
        </row>
        <row r="1328">
          <cell r="A1328">
            <v>36749</v>
          </cell>
          <cell r="B1328">
            <v>77</v>
          </cell>
          <cell r="C1328">
            <v>64</v>
          </cell>
          <cell r="D1328">
            <v>86</v>
          </cell>
          <cell r="E1328">
            <v>63</v>
          </cell>
        </row>
        <row r="1329">
          <cell r="A1329">
            <v>36750</v>
          </cell>
          <cell r="B1329">
            <v>77</v>
          </cell>
          <cell r="C1329">
            <v>64</v>
          </cell>
          <cell r="D1329">
            <v>86</v>
          </cell>
          <cell r="E1329">
            <v>63</v>
          </cell>
        </row>
        <row r="1330">
          <cell r="A1330">
            <v>36751</v>
          </cell>
          <cell r="B1330">
            <v>77</v>
          </cell>
          <cell r="C1330">
            <v>64</v>
          </cell>
          <cell r="D1330">
            <v>88</v>
          </cell>
          <cell r="E1330">
            <v>65</v>
          </cell>
        </row>
        <row r="1331">
          <cell r="A1331">
            <v>36752</v>
          </cell>
          <cell r="B1331">
            <v>77</v>
          </cell>
          <cell r="C1331">
            <v>64</v>
          </cell>
          <cell r="D1331">
            <v>88</v>
          </cell>
          <cell r="E1331">
            <v>66</v>
          </cell>
        </row>
        <row r="1332">
          <cell r="A1332">
            <v>36753</v>
          </cell>
          <cell r="B1332">
            <v>77</v>
          </cell>
          <cell r="C1332">
            <v>64</v>
          </cell>
          <cell r="D1332">
            <v>89.5</v>
          </cell>
          <cell r="E1332">
            <v>67</v>
          </cell>
        </row>
        <row r="1333">
          <cell r="A1333">
            <v>36754</v>
          </cell>
          <cell r="B1333">
            <v>77</v>
          </cell>
          <cell r="C1333">
            <v>64</v>
          </cell>
          <cell r="D1333">
            <v>92</v>
          </cell>
          <cell r="E1333">
            <v>67.5</v>
          </cell>
        </row>
        <row r="1334">
          <cell r="A1334">
            <v>36755</v>
          </cell>
          <cell r="B1334">
            <v>77</v>
          </cell>
          <cell r="C1334">
            <v>64</v>
          </cell>
          <cell r="D1334">
            <v>92.5</v>
          </cell>
          <cell r="E1334">
            <v>68.5</v>
          </cell>
        </row>
        <row r="1335">
          <cell r="A1335">
            <v>36756</v>
          </cell>
          <cell r="B1335">
            <v>77</v>
          </cell>
          <cell r="C1335">
            <v>64</v>
          </cell>
          <cell r="D1335">
            <v>92.5</v>
          </cell>
          <cell r="E1335">
            <v>68.5</v>
          </cell>
        </row>
        <row r="1336">
          <cell r="A1336">
            <v>36757</v>
          </cell>
          <cell r="B1336">
            <v>77</v>
          </cell>
          <cell r="C1336">
            <v>64</v>
          </cell>
          <cell r="D1336">
            <v>92.5</v>
          </cell>
          <cell r="E1336">
            <v>68.5</v>
          </cell>
        </row>
        <row r="1337">
          <cell r="A1337">
            <v>36758</v>
          </cell>
          <cell r="B1337">
            <v>77</v>
          </cell>
          <cell r="C1337">
            <v>64</v>
          </cell>
          <cell r="D1337">
            <v>87</v>
          </cell>
          <cell r="E1337">
            <v>62.5</v>
          </cell>
        </row>
        <row r="1338">
          <cell r="A1338">
            <v>36759</v>
          </cell>
          <cell r="B1338">
            <v>77</v>
          </cell>
          <cell r="C1338">
            <v>64</v>
          </cell>
          <cell r="D1338">
            <v>87</v>
          </cell>
          <cell r="E1338">
            <v>64</v>
          </cell>
        </row>
        <row r="1339">
          <cell r="A1339">
            <v>36760</v>
          </cell>
          <cell r="B1339">
            <v>77</v>
          </cell>
          <cell r="C1339">
            <v>64</v>
          </cell>
          <cell r="D1339">
            <v>87.5</v>
          </cell>
          <cell r="E1339">
            <v>64</v>
          </cell>
        </row>
        <row r="1340">
          <cell r="A1340">
            <v>36761</v>
          </cell>
          <cell r="B1340">
            <v>77</v>
          </cell>
          <cell r="C1340">
            <v>64</v>
          </cell>
          <cell r="D1340">
            <v>88</v>
          </cell>
          <cell r="E1340">
            <v>64.5</v>
          </cell>
        </row>
        <row r="1341">
          <cell r="A1341">
            <v>36762</v>
          </cell>
          <cell r="B1341">
            <v>77</v>
          </cell>
          <cell r="C1341">
            <v>64</v>
          </cell>
          <cell r="D1341">
            <v>88.5</v>
          </cell>
          <cell r="E1341">
            <v>63.5</v>
          </cell>
        </row>
        <row r="1342">
          <cell r="A1342">
            <v>36763</v>
          </cell>
          <cell r="B1342">
            <v>77</v>
          </cell>
          <cell r="C1342">
            <v>64</v>
          </cell>
          <cell r="D1342">
            <v>88.5</v>
          </cell>
          <cell r="E1342">
            <v>66</v>
          </cell>
        </row>
        <row r="1343">
          <cell r="A1343">
            <v>36764</v>
          </cell>
          <cell r="B1343">
            <v>77</v>
          </cell>
          <cell r="C1343">
            <v>64</v>
          </cell>
          <cell r="D1343">
            <v>88.5</v>
          </cell>
          <cell r="E1343">
            <v>66</v>
          </cell>
        </row>
        <row r="1344">
          <cell r="A1344">
            <v>36765</v>
          </cell>
          <cell r="B1344">
            <v>77</v>
          </cell>
          <cell r="C1344">
            <v>64</v>
          </cell>
          <cell r="D1344">
            <v>88.5</v>
          </cell>
          <cell r="E1344">
            <v>66</v>
          </cell>
        </row>
        <row r="1345">
          <cell r="A1345">
            <v>36766</v>
          </cell>
          <cell r="B1345">
            <v>77</v>
          </cell>
          <cell r="C1345">
            <v>64</v>
          </cell>
          <cell r="D1345">
            <v>84</v>
          </cell>
          <cell r="E1345">
            <v>66</v>
          </cell>
        </row>
        <row r="1346">
          <cell r="A1346">
            <v>36767</v>
          </cell>
          <cell r="B1346">
            <v>77</v>
          </cell>
          <cell r="C1346">
            <v>64</v>
          </cell>
          <cell r="D1346">
            <v>75</v>
          </cell>
          <cell r="E1346">
            <v>64.5</v>
          </cell>
        </row>
        <row r="1347">
          <cell r="A1347">
            <v>36768</v>
          </cell>
          <cell r="B1347">
            <v>77</v>
          </cell>
          <cell r="C1347">
            <v>64</v>
          </cell>
          <cell r="D1347">
            <v>80</v>
          </cell>
          <cell r="E1347">
            <v>62.5</v>
          </cell>
        </row>
        <row r="1348">
          <cell r="A1348">
            <v>36769</v>
          </cell>
          <cell r="B1348">
            <v>77</v>
          </cell>
          <cell r="C1348">
            <v>64</v>
          </cell>
          <cell r="D1348">
            <v>78.5</v>
          </cell>
          <cell r="E1348">
            <v>63.5</v>
          </cell>
        </row>
        <row r="1349">
          <cell r="A1349">
            <v>36770</v>
          </cell>
          <cell r="B1349">
            <v>77</v>
          </cell>
          <cell r="C1349">
            <v>64</v>
          </cell>
          <cell r="D1349">
            <v>78.5</v>
          </cell>
          <cell r="E1349">
            <v>63.5</v>
          </cell>
        </row>
        <row r="1350">
          <cell r="A1350">
            <v>36771</v>
          </cell>
          <cell r="B1350">
            <v>77</v>
          </cell>
          <cell r="C1350">
            <v>64</v>
          </cell>
          <cell r="D1350">
            <v>62</v>
          </cell>
          <cell r="E1350">
            <v>76</v>
          </cell>
        </row>
        <row r="1351">
          <cell r="A1351">
            <v>36772</v>
          </cell>
          <cell r="B1351">
            <v>77</v>
          </cell>
          <cell r="C1351">
            <v>64</v>
          </cell>
          <cell r="D1351">
            <v>62</v>
          </cell>
          <cell r="E1351">
            <v>76</v>
          </cell>
        </row>
        <row r="1352">
          <cell r="A1352">
            <v>36773</v>
          </cell>
          <cell r="B1352">
            <v>77</v>
          </cell>
          <cell r="C1352">
            <v>64</v>
          </cell>
          <cell r="D1352">
            <v>78</v>
          </cell>
          <cell r="E1352">
            <v>59.5</v>
          </cell>
        </row>
        <row r="1353">
          <cell r="A1353">
            <v>36774</v>
          </cell>
          <cell r="B1353">
            <v>77</v>
          </cell>
          <cell r="C1353">
            <v>64</v>
          </cell>
          <cell r="D1353">
            <v>82.5</v>
          </cell>
          <cell r="E1353">
            <v>58</v>
          </cell>
        </row>
        <row r="1354">
          <cell r="A1354">
            <v>36775</v>
          </cell>
          <cell r="B1354">
            <v>77</v>
          </cell>
          <cell r="C1354">
            <v>64</v>
          </cell>
          <cell r="D1354">
            <v>89</v>
          </cell>
          <cell r="E1354">
            <v>57</v>
          </cell>
        </row>
        <row r="1355">
          <cell r="A1355">
            <v>36776</v>
          </cell>
          <cell r="B1355">
            <v>77</v>
          </cell>
          <cell r="C1355">
            <v>64</v>
          </cell>
          <cell r="D1355">
            <v>78.5</v>
          </cell>
          <cell r="E1355">
            <v>60.5</v>
          </cell>
        </row>
        <row r="1356">
          <cell r="A1356">
            <v>36777</v>
          </cell>
          <cell r="B1356">
            <v>77</v>
          </cell>
          <cell r="C1356">
            <v>64</v>
          </cell>
          <cell r="D1356">
            <v>78.5</v>
          </cell>
          <cell r="E1356">
            <v>60.5</v>
          </cell>
        </row>
        <row r="1357">
          <cell r="A1357">
            <v>36778</v>
          </cell>
          <cell r="B1357">
            <v>77</v>
          </cell>
          <cell r="C1357">
            <v>63</v>
          </cell>
          <cell r="D1357">
            <v>78.5</v>
          </cell>
          <cell r="E1357">
            <v>60.5</v>
          </cell>
        </row>
        <row r="1358">
          <cell r="A1358">
            <v>36779</v>
          </cell>
          <cell r="B1358">
            <v>77</v>
          </cell>
          <cell r="C1358">
            <v>63</v>
          </cell>
          <cell r="D1358">
            <v>82.5</v>
          </cell>
          <cell r="E1358">
            <v>60</v>
          </cell>
        </row>
        <row r="1359">
          <cell r="A1359">
            <v>36780</v>
          </cell>
          <cell r="B1359">
            <v>77</v>
          </cell>
          <cell r="C1359">
            <v>63</v>
          </cell>
          <cell r="D1359">
            <v>94.5</v>
          </cell>
          <cell r="E1359">
            <v>60.5</v>
          </cell>
        </row>
        <row r="1360">
          <cell r="A1360">
            <v>36781</v>
          </cell>
          <cell r="B1360">
            <v>77</v>
          </cell>
          <cell r="C1360">
            <v>63</v>
          </cell>
          <cell r="D1360">
            <v>90.5</v>
          </cell>
          <cell r="E1360">
            <v>63</v>
          </cell>
        </row>
        <row r="1361">
          <cell r="A1361">
            <v>36782</v>
          </cell>
          <cell r="B1361">
            <v>77</v>
          </cell>
          <cell r="C1361">
            <v>63</v>
          </cell>
          <cell r="D1361">
            <v>76</v>
          </cell>
          <cell r="E1361">
            <v>77.5</v>
          </cell>
        </row>
        <row r="1362">
          <cell r="A1362">
            <v>36783</v>
          </cell>
          <cell r="B1362">
            <v>77</v>
          </cell>
          <cell r="C1362">
            <v>63</v>
          </cell>
          <cell r="D1362">
            <v>88.5</v>
          </cell>
          <cell r="E1362">
            <v>69.5</v>
          </cell>
        </row>
        <row r="1363">
          <cell r="A1363">
            <v>36784</v>
          </cell>
          <cell r="B1363">
            <v>77</v>
          </cell>
          <cell r="C1363">
            <v>63</v>
          </cell>
          <cell r="D1363">
            <v>88.5</v>
          </cell>
          <cell r="E1363">
            <v>69.5</v>
          </cell>
        </row>
        <row r="1364">
          <cell r="A1364">
            <v>36785</v>
          </cell>
          <cell r="B1364">
            <v>77</v>
          </cell>
          <cell r="C1364">
            <v>63</v>
          </cell>
          <cell r="D1364">
            <v>88.5</v>
          </cell>
          <cell r="E1364">
            <v>69.5</v>
          </cell>
        </row>
        <row r="1365">
          <cell r="A1365">
            <v>36786</v>
          </cell>
          <cell r="B1365">
            <v>77</v>
          </cell>
          <cell r="C1365">
            <v>63</v>
          </cell>
          <cell r="D1365">
            <v>93</v>
          </cell>
          <cell r="E1365">
            <v>66.5</v>
          </cell>
        </row>
        <row r="1366">
          <cell r="A1366">
            <v>36787</v>
          </cell>
          <cell r="B1366">
            <v>77</v>
          </cell>
          <cell r="C1366">
            <v>63</v>
          </cell>
          <cell r="D1366">
            <v>91</v>
          </cell>
          <cell r="E1366">
            <v>65</v>
          </cell>
        </row>
        <row r="1367">
          <cell r="A1367">
            <v>36788</v>
          </cell>
          <cell r="B1367">
            <v>76</v>
          </cell>
          <cell r="C1367">
            <v>63</v>
          </cell>
          <cell r="D1367">
            <v>89.5</v>
          </cell>
          <cell r="E1367">
            <v>65.5</v>
          </cell>
        </row>
        <row r="1368">
          <cell r="A1368">
            <v>36789</v>
          </cell>
          <cell r="B1368">
            <v>76</v>
          </cell>
          <cell r="C1368">
            <v>63</v>
          </cell>
          <cell r="D1368">
            <v>90.5</v>
          </cell>
          <cell r="E1368">
            <v>66.5</v>
          </cell>
        </row>
        <row r="1369">
          <cell r="A1369">
            <v>36790</v>
          </cell>
          <cell r="B1369">
            <v>76</v>
          </cell>
          <cell r="C1369">
            <v>63</v>
          </cell>
          <cell r="D1369">
            <v>78.5</v>
          </cell>
          <cell r="E1369">
            <v>66.5</v>
          </cell>
        </row>
        <row r="1370">
          <cell r="A1370">
            <v>36791</v>
          </cell>
          <cell r="B1370">
            <v>76</v>
          </cell>
          <cell r="C1370">
            <v>63</v>
          </cell>
          <cell r="D1370">
            <v>78.5</v>
          </cell>
          <cell r="E1370">
            <v>66.5</v>
          </cell>
        </row>
        <row r="1371">
          <cell r="A1371">
            <v>36792</v>
          </cell>
          <cell r="B1371">
            <v>76</v>
          </cell>
          <cell r="C1371">
            <v>63</v>
          </cell>
          <cell r="D1371">
            <v>78.5</v>
          </cell>
          <cell r="E1371">
            <v>66.5</v>
          </cell>
        </row>
        <row r="1372">
          <cell r="A1372">
            <v>36793</v>
          </cell>
          <cell r="B1372">
            <v>76</v>
          </cell>
          <cell r="C1372">
            <v>62</v>
          </cell>
          <cell r="D1372">
            <v>83.5</v>
          </cell>
          <cell r="E1372">
            <v>60</v>
          </cell>
        </row>
        <row r="1373">
          <cell r="A1373">
            <v>36794</v>
          </cell>
          <cell r="B1373">
            <v>76</v>
          </cell>
          <cell r="C1373">
            <v>62</v>
          </cell>
          <cell r="D1373" t="e">
            <v>#N/A</v>
          </cell>
          <cell r="E1373" t="e">
            <v>#N/A</v>
          </cell>
        </row>
        <row r="1374">
          <cell r="A1374">
            <v>36795</v>
          </cell>
          <cell r="B1374">
            <v>76</v>
          </cell>
          <cell r="C1374">
            <v>62</v>
          </cell>
          <cell r="D1374">
            <v>87</v>
          </cell>
          <cell r="E1374">
            <v>62.5</v>
          </cell>
        </row>
        <row r="1375">
          <cell r="A1375">
            <v>36796</v>
          </cell>
          <cell r="B1375">
            <v>76</v>
          </cell>
          <cell r="C1375">
            <v>62</v>
          </cell>
          <cell r="D1375">
            <v>82.5</v>
          </cell>
          <cell r="E1375">
            <v>64.5</v>
          </cell>
        </row>
        <row r="1376">
          <cell r="A1376">
            <v>36797</v>
          </cell>
          <cell r="B1376">
            <v>76</v>
          </cell>
          <cell r="C1376">
            <v>62</v>
          </cell>
          <cell r="D1376">
            <v>77</v>
          </cell>
          <cell r="E1376">
            <v>63</v>
          </cell>
        </row>
        <row r="1377">
          <cell r="A1377">
            <v>36798</v>
          </cell>
          <cell r="B1377">
            <v>76</v>
          </cell>
          <cell r="C1377">
            <v>61</v>
          </cell>
          <cell r="D1377">
            <v>77</v>
          </cell>
          <cell r="E1377">
            <v>63</v>
          </cell>
        </row>
        <row r="1378">
          <cell r="A1378">
            <v>36799</v>
          </cell>
          <cell r="B1378">
            <v>76</v>
          </cell>
          <cell r="C1378">
            <v>61</v>
          </cell>
          <cell r="D1378">
            <v>77</v>
          </cell>
          <cell r="E1378">
            <v>63</v>
          </cell>
        </row>
        <row r="1379">
          <cell r="A1379">
            <v>36800</v>
          </cell>
          <cell r="B1379">
            <v>76</v>
          </cell>
          <cell r="C1379">
            <v>61</v>
          </cell>
          <cell r="D1379">
            <v>77</v>
          </cell>
          <cell r="E1379">
            <v>63</v>
          </cell>
        </row>
        <row r="1380">
          <cell r="A1380">
            <v>36801</v>
          </cell>
          <cell r="B1380">
            <v>76</v>
          </cell>
          <cell r="C1380">
            <v>61</v>
          </cell>
          <cell r="D1380">
            <v>85</v>
          </cell>
          <cell r="E1380">
            <v>64</v>
          </cell>
        </row>
        <row r="1381">
          <cell r="A1381">
            <v>36802</v>
          </cell>
          <cell r="B1381">
            <v>76</v>
          </cell>
          <cell r="C1381">
            <v>61</v>
          </cell>
          <cell r="D1381">
            <v>85</v>
          </cell>
          <cell r="E1381">
            <v>64</v>
          </cell>
        </row>
        <row r="1382">
          <cell r="A1382">
            <v>36803</v>
          </cell>
          <cell r="B1382">
            <v>75</v>
          </cell>
          <cell r="C1382">
            <v>61</v>
          </cell>
          <cell r="D1382">
            <v>78</v>
          </cell>
          <cell r="E1382">
            <v>60.5</v>
          </cell>
        </row>
        <row r="1383">
          <cell r="A1383">
            <v>36804</v>
          </cell>
          <cell r="B1383">
            <v>75</v>
          </cell>
          <cell r="C1383">
            <v>61</v>
          </cell>
          <cell r="D1383">
            <v>80.5</v>
          </cell>
          <cell r="E1383">
            <v>62</v>
          </cell>
        </row>
        <row r="1384">
          <cell r="A1384">
            <v>36805</v>
          </cell>
          <cell r="B1384">
            <v>75</v>
          </cell>
          <cell r="C1384">
            <v>61</v>
          </cell>
          <cell r="D1384">
            <v>80.5</v>
          </cell>
          <cell r="E1384">
            <v>62</v>
          </cell>
        </row>
        <row r="1385">
          <cell r="A1385">
            <v>36806</v>
          </cell>
          <cell r="B1385">
            <v>75</v>
          </cell>
          <cell r="C1385">
            <v>61</v>
          </cell>
          <cell r="D1385">
            <v>80.5</v>
          </cell>
          <cell r="E1385">
            <v>62</v>
          </cell>
        </row>
        <row r="1386">
          <cell r="A1386">
            <v>36807</v>
          </cell>
          <cell r="B1386">
            <v>75</v>
          </cell>
          <cell r="C1386">
            <v>61</v>
          </cell>
          <cell r="D1386">
            <v>77.5</v>
          </cell>
          <cell r="E1386">
            <v>59.5</v>
          </cell>
        </row>
        <row r="1387">
          <cell r="A1387">
            <v>36808</v>
          </cell>
          <cell r="B1387">
            <v>75</v>
          </cell>
          <cell r="C1387">
            <v>60</v>
          </cell>
          <cell r="D1387">
            <v>76</v>
          </cell>
          <cell r="E1387">
            <v>61</v>
          </cell>
        </row>
        <row r="1388">
          <cell r="A1388">
            <v>36809</v>
          </cell>
          <cell r="B1388">
            <v>75</v>
          </cell>
          <cell r="C1388">
            <v>60</v>
          </cell>
          <cell r="D1388">
            <v>64</v>
          </cell>
          <cell r="E1388">
            <v>58.5</v>
          </cell>
        </row>
        <row r="1389">
          <cell r="A1389">
            <v>36810</v>
          </cell>
          <cell r="B1389">
            <v>75</v>
          </cell>
          <cell r="C1389">
            <v>60</v>
          </cell>
          <cell r="D1389">
            <v>65.5</v>
          </cell>
          <cell r="E1389">
            <v>53</v>
          </cell>
        </row>
        <row r="1390">
          <cell r="A1390">
            <v>36811</v>
          </cell>
          <cell r="B1390">
            <v>75</v>
          </cell>
          <cell r="C1390">
            <v>60</v>
          </cell>
          <cell r="D1390">
            <v>67</v>
          </cell>
          <cell r="E1390">
            <v>54</v>
          </cell>
        </row>
        <row r="1391">
          <cell r="A1391">
            <v>36812</v>
          </cell>
          <cell r="B1391">
            <v>75</v>
          </cell>
          <cell r="C1391">
            <v>60</v>
          </cell>
          <cell r="D1391">
            <v>67</v>
          </cell>
          <cell r="E1391">
            <v>54</v>
          </cell>
        </row>
        <row r="1392">
          <cell r="A1392">
            <v>36813</v>
          </cell>
          <cell r="B1392">
            <v>74</v>
          </cell>
          <cell r="C1392">
            <v>59</v>
          </cell>
          <cell r="D1392">
            <v>67</v>
          </cell>
          <cell r="E1392">
            <v>54</v>
          </cell>
        </row>
        <row r="1393">
          <cell r="A1393">
            <v>36814</v>
          </cell>
          <cell r="B1393">
            <v>74</v>
          </cell>
          <cell r="C1393">
            <v>59</v>
          </cell>
          <cell r="D1393">
            <v>75</v>
          </cell>
          <cell r="E1393">
            <v>55</v>
          </cell>
        </row>
        <row r="1394">
          <cell r="A1394">
            <v>36815</v>
          </cell>
          <cell r="B1394">
            <v>74</v>
          </cell>
          <cell r="C1394">
            <v>59</v>
          </cell>
          <cell r="D1394">
            <v>78.5</v>
          </cell>
          <cell r="E1394">
            <v>55</v>
          </cell>
        </row>
        <row r="1395">
          <cell r="A1395">
            <v>36816</v>
          </cell>
          <cell r="B1395">
            <v>74</v>
          </cell>
          <cell r="C1395">
            <v>59</v>
          </cell>
          <cell r="D1395">
            <v>84</v>
          </cell>
          <cell r="E1395">
            <v>56</v>
          </cell>
        </row>
        <row r="1396">
          <cell r="A1396">
            <v>36817</v>
          </cell>
          <cell r="B1396">
            <v>74</v>
          </cell>
          <cell r="C1396">
            <v>59</v>
          </cell>
          <cell r="D1396">
            <v>76</v>
          </cell>
          <cell r="E1396">
            <v>57.5</v>
          </cell>
        </row>
        <row r="1397">
          <cell r="A1397">
            <v>36818</v>
          </cell>
          <cell r="B1397">
            <v>74</v>
          </cell>
          <cell r="C1397">
            <v>58</v>
          </cell>
          <cell r="D1397">
            <v>75.5</v>
          </cell>
          <cell r="E1397">
            <v>57.5</v>
          </cell>
        </row>
        <row r="1398">
          <cell r="A1398">
            <v>36819</v>
          </cell>
          <cell r="B1398">
            <v>74</v>
          </cell>
          <cell r="C1398">
            <v>58</v>
          </cell>
          <cell r="D1398">
            <v>75.5</v>
          </cell>
          <cell r="E1398">
            <v>57.5</v>
          </cell>
        </row>
        <row r="1399">
          <cell r="A1399">
            <v>36820</v>
          </cell>
          <cell r="B1399">
            <v>74</v>
          </cell>
          <cell r="C1399">
            <v>58</v>
          </cell>
          <cell r="D1399">
            <v>54</v>
          </cell>
          <cell r="E1399">
            <v>70</v>
          </cell>
        </row>
        <row r="1400">
          <cell r="A1400">
            <v>36821</v>
          </cell>
          <cell r="B1400">
            <v>74</v>
          </cell>
          <cell r="C1400">
            <v>58</v>
          </cell>
          <cell r="D1400">
            <v>72</v>
          </cell>
          <cell r="E1400">
            <v>54</v>
          </cell>
        </row>
        <row r="1401">
          <cell r="A1401">
            <v>36822</v>
          </cell>
          <cell r="B1401">
            <v>74</v>
          </cell>
          <cell r="C1401">
            <v>58</v>
          </cell>
          <cell r="D1401">
            <v>76</v>
          </cell>
          <cell r="E1401">
            <v>53</v>
          </cell>
        </row>
        <row r="1402">
          <cell r="A1402">
            <v>36823</v>
          </cell>
          <cell r="B1402">
            <v>73</v>
          </cell>
          <cell r="C1402">
            <v>57</v>
          </cell>
          <cell r="D1402">
            <v>76</v>
          </cell>
          <cell r="E1402">
            <v>55.5</v>
          </cell>
        </row>
        <row r="1403">
          <cell r="A1403">
            <v>36824</v>
          </cell>
          <cell r="B1403">
            <v>73</v>
          </cell>
          <cell r="C1403">
            <v>57</v>
          </cell>
          <cell r="D1403">
            <v>74</v>
          </cell>
          <cell r="E1403">
            <v>55.5</v>
          </cell>
        </row>
        <row r="1404">
          <cell r="A1404">
            <v>36825</v>
          </cell>
          <cell r="B1404">
            <v>73</v>
          </cell>
          <cell r="C1404">
            <v>57</v>
          </cell>
          <cell r="D1404">
            <v>64.5</v>
          </cell>
          <cell r="E1404">
            <v>55.5</v>
          </cell>
        </row>
        <row r="1405">
          <cell r="A1405">
            <v>36826</v>
          </cell>
          <cell r="B1405">
            <v>73</v>
          </cell>
          <cell r="C1405">
            <v>57</v>
          </cell>
          <cell r="D1405">
            <v>54.5</v>
          </cell>
          <cell r="E1405">
            <v>67</v>
          </cell>
        </row>
        <row r="1406">
          <cell r="A1406">
            <v>36827</v>
          </cell>
          <cell r="B1406">
            <v>73</v>
          </cell>
          <cell r="C1406">
            <v>57</v>
          </cell>
          <cell r="D1406">
            <v>54.5</v>
          </cell>
          <cell r="E1406">
            <v>67</v>
          </cell>
        </row>
        <row r="1407">
          <cell r="A1407">
            <v>36828</v>
          </cell>
          <cell r="B1407">
            <v>72</v>
          </cell>
          <cell r="C1407">
            <v>56</v>
          </cell>
          <cell r="D1407">
            <v>61.5</v>
          </cell>
          <cell r="E1407">
            <v>55.5</v>
          </cell>
        </row>
        <row r="1408">
          <cell r="A1408">
            <v>36829</v>
          </cell>
          <cell r="B1408">
            <v>72</v>
          </cell>
          <cell r="C1408">
            <v>56</v>
          </cell>
          <cell r="D1408">
            <v>64</v>
          </cell>
          <cell r="E1408">
            <v>48</v>
          </cell>
        </row>
        <row r="1409">
          <cell r="A1409">
            <v>36830</v>
          </cell>
          <cell r="B1409">
            <v>72</v>
          </cell>
          <cell r="C1409">
            <v>56</v>
          </cell>
          <cell r="D1409">
            <v>64.5</v>
          </cell>
          <cell r="E1409">
            <v>48</v>
          </cell>
        </row>
        <row r="1410">
          <cell r="A1410">
            <v>36831</v>
          </cell>
          <cell r="B1410">
            <v>72</v>
          </cell>
          <cell r="C1410">
            <v>56</v>
          </cell>
          <cell r="D1410">
            <v>67</v>
          </cell>
          <cell r="E1410">
            <v>48</v>
          </cell>
        </row>
        <row r="1411">
          <cell r="A1411">
            <v>36832</v>
          </cell>
          <cell r="B1411">
            <v>72</v>
          </cell>
          <cell r="C1411">
            <v>56</v>
          </cell>
          <cell r="D1411">
            <v>69.5</v>
          </cell>
          <cell r="E1411">
            <v>50</v>
          </cell>
        </row>
        <row r="1412">
          <cell r="A1412">
            <v>36833</v>
          </cell>
          <cell r="B1412">
            <v>72</v>
          </cell>
          <cell r="C1412">
            <v>55.5</v>
          </cell>
          <cell r="D1412">
            <v>69.5</v>
          </cell>
          <cell r="E1412">
            <v>50</v>
          </cell>
        </row>
        <row r="1413">
          <cell r="A1413">
            <v>36834</v>
          </cell>
          <cell r="B1413">
            <v>72</v>
          </cell>
          <cell r="C1413">
            <v>55</v>
          </cell>
          <cell r="D1413">
            <v>69.5</v>
          </cell>
          <cell r="E1413">
            <v>50</v>
          </cell>
        </row>
        <row r="1414">
          <cell r="A1414">
            <v>36835</v>
          </cell>
          <cell r="B1414">
            <v>72</v>
          </cell>
          <cell r="C1414">
            <v>55</v>
          </cell>
          <cell r="D1414">
            <v>67.5</v>
          </cell>
          <cell r="E1414">
            <v>50</v>
          </cell>
        </row>
        <row r="1415">
          <cell r="A1415">
            <v>36836</v>
          </cell>
          <cell r="B1415">
            <v>72</v>
          </cell>
          <cell r="C1415">
            <v>55</v>
          </cell>
          <cell r="D1415">
            <v>69.5</v>
          </cell>
          <cell r="E1415">
            <v>50</v>
          </cell>
        </row>
        <row r="1416">
          <cell r="A1416">
            <v>36837</v>
          </cell>
          <cell r="B1416">
            <v>72</v>
          </cell>
          <cell r="C1416">
            <v>55</v>
          </cell>
          <cell r="D1416">
            <v>70</v>
          </cell>
          <cell r="E1416">
            <v>48</v>
          </cell>
        </row>
        <row r="1417">
          <cell r="A1417">
            <v>36838</v>
          </cell>
          <cell r="B1417">
            <v>71</v>
          </cell>
          <cell r="C1417">
            <v>54</v>
          </cell>
          <cell r="D1417">
            <v>69.5</v>
          </cell>
          <cell r="E1417">
            <v>46.5</v>
          </cell>
        </row>
        <row r="1418">
          <cell r="A1418">
            <v>36839</v>
          </cell>
          <cell r="B1418">
            <v>71</v>
          </cell>
          <cell r="C1418">
            <v>54</v>
          </cell>
          <cell r="D1418">
            <v>66</v>
          </cell>
          <cell r="E1418">
            <v>50.5</v>
          </cell>
        </row>
        <row r="1419">
          <cell r="A1419">
            <v>36840</v>
          </cell>
          <cell r="B1419">
            <v>71</v>
          </cell>
          <cell r="C1419">
            <v>54</v>
          </cell>
          <cell r="D1419">
            <v>64.5</v>
          </cell>
          <cell r="E1419">
            <v>46.5</v>
          </cell>
        </row>
        <row r="1420">
          <cell r="A1420">
            <v>36841</v>
          </cell>
          <cell r="B1420">
            <v>71</v>
          </cell>
          <cell r="C1420">
            <v>54</v>
          </cell>
          <cell r="D1420">
            <v>64.5</v>
          </cell>
          <cell r="E1420">
            <v>46.5</v>
          </cell>
        </row>
        <row r="1421">
          <cell r="A1421">
            <v>36842</v>
          </cell>
          <cell r="B1421">
            <v>71</v>
          </cell>
          <cell r="C1421">
            <v>54</v>
          </cell>
          <cell r="D1421">
            <v>66.5</v>
          </cell>
          <cell r="E1421">
            <v>44.5</v>
          </cell>
        </row>
        <row r="1422">
          <cell r="A1422">
            <v>36843</v>
          </cell>
          <cell r="B1422">
            <v>70</v>
          </cell>
          <cell r="C1422">
            <v>53</v>
          </cell>
          <cell r="D1422">
            <v>68</v>
          </cell>
          <cell r="E1422">
            <v>45</v>
          </cell>
        </row>
        <row r="1423">
          <cell r="A1423">
            <v>36844</v>
          </cell>
          <cell r="B1423">
            <v>70</v>
          </cell>
          <cell r="C1423">
            <v>53</v>
          </cell>
          <cell r="D1423">
            <v>65</v>
          </cell>
          <cell r="E1423">
            <v>44.5</v>
          </cell>
        </row>
        <row r="1424">
          <cell r="A1424">
            <v>36845</v>
          </cell>
          <cell r="B1424">
            <v>70</v>
          </cell>
          <cell r="C1424">
            <v>53</v>
          </cell>
          <cell r="D1424">
            <v>65.5</v>
          </cell>
          <cell r="E1424">
            <v>44.5</v>
          </cell>
        </row>
        <row r="1425">
          <cell r="A1425">
            <v>36846</v>
          </cell>
          <cell r="B1425">
            <v>70</v>
          </cell>
          <cell r="C1425">
            <v>53</v>
          </cell>
          <cell r="D1425">
            <v>65.5</v>
          </cell>
          <cell r="E1425">
            <v>44</v>
          </cell>
        </row>
        <row r="1426">
          <cell r="A1426">
            <v>36847</v>
          </cell>
          <cell r="B1426">
            <v>70</v>
          </cell>
          <cell r="C1426">
            <v>53</v>
          </cell>
          <cell r="D1426">
            <v>65.5</v>
          </cell>
          <cell r="E1426">
            <v>44</v>
          </cell>
        </row>
        <row r="1427">
          <cell r="A1427">
            <v>36848</v>
          </cell>
          <cell r="B1427">
            <v>69</v>
          </cell>
          <cell r="C1427">
            <v>52</v>
          </cell>
          <cell r="D1427">
            <v>65.5</v>
          </cell>
          <cell r="E1427">
            <v>44</v>
          </cell>
        </row>
        <row r="1428">
          <cell r="A1428">
            <v>36849</v>
          </cell>
          <cell r="B1428">
            <v>69</v>
          </cell>
          <cell r="C1428">
            <v>52</v>
          </cell>
          <cell r="D1428">
            <v>73.5</v>
          </cell>
          <cell r="E1428">
            <v>47</v>
          </cell>
        </row>
        <row r="1429">
          <cell r="A1429">
            <v>36850</v>
          </cell>
          <cell r="B1429">
            <v>69</v>
          </cell>
          <cell r="C1429">
            <v>52</v>
          </cell>
          <cell r="D1429">
            <v>74</v>
          </cell>
          <cell r="E1429">
            <v>49</v>
          </cell>
        </row>
        <row r="1430">
          <cell r="A1430">
            <v>36851</v>
          </cell>
          <cell r="B1430">
            <v>69</v>
          </cell>
          <cell r="C1430">
            <v>52</v>
          </cell>
          <cell r="D1430">
            <v>71.5</v>
          </cell>
          <cell r="E1430">
            <v>50.5</v>
          </cell>
        </row>
        <row r="1431">
          <cell r="A1431">
            <v>36852</v>
          </cell>
          <cell r="B1431">
            <v>69</v>
          </cell>
          <cell r="C1431">
            <v>52</v>
          </cell>
          <cell r="D1431">
            <v>57.5</v>
          </cell>
          <cell r="E1431">
            <v>54.5</v>
          </cell>
        </row>
        <row r="1432">
          <cell r="A1432">
            <v>36853</v>
          </cell>
          <cell r="B1432">
            <v>68</v>
          </cell>
          <cell r="C1432">
            <v>51</v>
          </cell>
          <cell r="D1432">
            <v>67.5</v>
          </cell>
          <cell r="E1432">
            <v>46</v>
          </cell>
        </row>
        <row r="1433">
          <cell r="A1433">
            <v>36854</v>
          </cell>
          <cell r="B1433">
            <v>68</v>
          </cell>
          <cell r="C1433">
            <v>51</v>
          </cell>
          <cell r="D1433">
            <v>68.5</v>
          </cell>
          <cell r="E1433">
            <v>46</v>
          </cell>
        </row>
        <row r="1434">
          <cell r="A1434">
            <v>36855</v>
          </cell>
          <cell r="B1434">
            <v>68</v>
          </cell>
          <cell r="C1434">
            <v>51</v>
          </cell>
          <cell r="D1434">
            <v>59</v>
          </cell>
          <cell r="E1434">
            <v>60</v>
          </cell>
        </row>
        <row r="1435">
          <cell r="A1435">
            <v>36856</v>
          </cell>
          <cell r="B1435">
            <v>68</v>
          </cell>
          <cell r="C1435">
            <v>51</v>
          </cell>
          <cell r="D1435">
            <v>71.5</v>
          </cell>
          <cell r="E1435">
            <v>47.5</v>
          </cell>
        </row>
        <row r="1436">
          <cell r="A1436">
            <v>36857</v>
          </cell>
          <cell r="B1436">
            <v>68</v>
          </cell>
          <cell r="C1436">
            <v>50.5</v>
          </cell>
          <cell r="D1436">
            <v>70</v>
          </cell>
          <cell r="E1436">
            <v>47</v>
          </cell>
        </row>
        <row r="1437">
          <cell r="A1437">
            <v>36858</v>
          </cell>
          <cell r="B1437">
            <v>68</v>
          </cell>
          <cell r="C1437">
            <v>50</v>
          </cell>
          <cell r="D1437">
            <v>72</v>
          </cell>
          <cell r="E1437">
            <v>47.5</v>
          </cell>
        </row>
        <row r="1438">
          <cell r="A1438">
            <v>36859</v>
          </cell>
          <cell r="B1438">
            <v>68</v>
          </cell>
          <cell r="C1438">
            <v>50</v>
          </cell>
          <cell r="D1438">
            <v>66.5</v>
          </cell>
          <cell r="E1438">
            <v>48.5</v>
          </cell>
        </row>
        <row r="1439">
          <cell r="A1439">
            <v>36860</v>
          </cell>
          <cell r="B1439">
            <v>68</v>
          </cell>
          <cell r="C1439">
            <v>50</v>
          </cell>
          <cell r="D1439">
            <v>68</v>
          </cell>
          <cell r="E1439">
            <v>47.5</v>
          </cell>
        </row>
        <row r="1440">
          <cell r="A1440">
            <v>36861</v>
          </cell>
          <cell r="B1440">
            <v>68</v>
          </cell>
          <cell r="C1440">
            <v>50</v>
          </cell>
          <cell r="D1440">
            <v>68</v>
          </cell>
          <cell r="E1440">
            <v>47.5</v>
          </cell>
        </row>
        <row r="1441">
          <cell r="A1441">
            <v>36862</v>
          </cell>
          <cell r="B1441">
            <v>68</v>
          </cell>
          <cell r="C1441">
            <v>50</v>
          </cell>
          <cell r="D1441">
            <v>68</v>
          </cell>
          <cell r="E1441">
            <v>47.5</v>
          </cell>
        </row>
        <row r="1442">
          <cell r="A1442">
            <v>36863</v>
          </cell>
          <cell r="B1442">
            <v>67</v>
          </cell>
          <cell r="C1442">
            <v>49</v>
          </cell>
          <cell r="D1442">
            <v>69.5</v>
          </cell>
          <cell r="E1442">
            <v>47</v>
          </cell>
        </row>
        <row r="1443">
          <cell r="A1443">
            <v>36864</v>
          </cell>
          <cell r="B1443">
            <v>67</v>
          </cell>
          <cell r="C1443">
            <v>49</v>
          </cell>
          <cell r="D1443">
            <v>71.5</v>
          </cell>
          <cell r="E1443">
            <v>46.5</v>
          </cell>
        </row>
        <row r="1444">
          <cell r="A1444">
            <v>36865</v>
          </cell>
          <cell r="B1444">
            <v>67</v>
          </cell>
          <cell r="C1444">
            <v>49</v>
          </cell>
          <cell r="D1444">
            <v>71.5</v>
          </cell>
          <cell r="E1444">
            <v>50.5</v>
          </cell>
        </row>
        <row r="1445">
          <cell r="A1445">
            <v>36866</v>
          </cell>
          <cell r="B1445">
            <v>67</v>
          </cell>
          <cell r="C1445">
            <v>49</v>
          </cell>
          <cell r="D1445">
            <v>71</v>
          </cell>
          <cell r="E1445">
            <v>50.5</v>
          </cell>
        </row>
        <row r="1446">
          <cell r="A1446">
            <v>36867</v>
          </cell>
          <cell r="B1446">
            <v>67</v>
          </cell>
          <cell r="C1446">
            <v>49</v>
          </cell>
          <cell r="D1446">
            <v>71</v>
          </cell>
          <cell r="E1446">
            <v>50.5</v>
          </cell>
        </row>
        <row r="1447">
          <cell r="A1447">
            <v>36868</v>
          </cell>
          <cell r="B1447">
            <v>66.5</v>
          </cell>
          <cell r="C1447">
            <v>48.5</v>
          </cell>
          <cell r="D1447">
            <v>66</v>
          </cell>
          <cell r="E1447">
            <v>50.5</v>
          </cell>
        </row>
        <row r="1448">
          <cell r="A1448">
            <v>36869</v>
          </cell>
          <cell r="B1448">
            <v>66</v>
          </cell>
          <cell r="C1448">
            <v>48</v>
          </cell>
          <cell r="D1448">
            <v>66.5</v>
          </cell>
          <cell r="E1448">
            <v>51</v>
          </cell>
        </row>
        <row r="1449">
          <cell r="A1449">
            <v>36870</v>
          </cell>
          <cell r="B1449">
            <v>66</v>
          </cell>
          <cell r="C1449">
            <v>48</v>
          </cell>
          <cell r="D1449">
            <v>65</v>
          </cell>
          <cell r="E1449">
            <v>49.5</v>
          </cell>
        </row>
        <row r="1450">
          <cell r="A1450">
            <v>36871</v>
          </cell>
          <cell r="B1450">
            <v>66</v>
          </cell>
          <cell r="C1450">
            <v>48</v>
          </cell>
          <cell r="D1450">
            <v>64</v>
          </cell>
          <cell r="E1450">
            <v>46.5</v>
          </cell>
        </row>
        <row r="1451">
          <cell r="A1451">
            <v>36872</v>
          </cell>
          <cell r="B1451">
            <v>66</v>
          </cell>
          <cell r="C1451">
            <v>48</v>
          </cell>
          <cell r="D1451">
            <v>65</v>
          </cell>
          <cell r="E1451">
            <v>49</v>
          </cell>
        </row>
        <row r="1452">
          <cell r="A1452">
            <v>36873</v>
          </cell>
          <cell r="B1452">
            <v>66</v>
          </cell>
          <cell r="C1452">
            <v>48</v>
          </cell>
          <cell r="D1452">
            <v>65</v>
          </cell>
          <cell r="E1452">
            <v>45</v>
          </cell>
        </row>
        <row r="1453">
          <cell r="A1453">
            <v>36874</v>
          </cell>
          <cell r="B1453">
            <v>66</v>
          </cell>
          <cell r="C1453">
            <v>48</v>
          </cell>
          <cell r="D1453">
            <v>65</v>
          </cell>
          <cell r="E1453">
            <v>48</v>
          </cell>
        </row>
        <row r="1454">
          <cell r="A1454">
            <v>36875</v>
          </cell>
          <cell r="B1454">
            <v>66</v>
          </cell>
          <cell r="C1454">
            <v>48</v>
          </cell>
          <cell r="D1454">
            <v>66</v>
          </cell>
          <cell r="E1454">
            <v>46.5</v>
          </cell>
        </row>
        <row r="1455">
          <cell r="A1455">
            <v>36876</v>
          </cell>
          <cell r="B1455">
            <v>66</v>
          </cell>
          <cell r="C1455">
            <v>48</v>
          </cell>
          <cell r="D1455">
            <v>66</v>
          </cell>
          <cell r="E1455">
            <v>46.5</v>
          </cell>
        </row>
        <row r="1456">
          <cell r="A1456">
            <v>36877</v>
          </cell>
          <cell r="B1456">
            <v>66</v>
          </cell>
          <cell r="C1456">
            <v>48</v>
          </cell>
          <cell r="D1456">
            <v>71</v>
          </cell>
          <cell r="E1456">
            <v>48.5</v>
          </cell>
        </row>
        <row r="1457">
          <cell r="A1457">
            <v>36878</v>
          </cell>
          <cell r="B1457">
            <v>66</v>
          </cell>
          <cell r="C1457">
            <v>48</v>
          </cell>
          <cell r="D1457">
            <v>73.5</v>
          </cell>
          <cell r="E1457">
            <v>48.5</v>
          </cell>
        </row>
        <row r="1458">
          <cell r="A1458">
            <v>36879</v>
          </cell>
          <cell r="B1458">
            <v>66</v>
          </cell>
          <cell r="C1458">
            <v>48</v>
          </cell>
          <cell r="D1458">
            <v>71.5</v>
          </cell>
          <cell r="E1458">
            <v>49</v>
          </cell>
        </row>
        <row r="1459">
          <cell r="A1459">
            <v>36880</v>
          </cell>
          <cell r="B1459">
            <v>66</v>
          </cell>
          <cell r="C1459">
            <v>48</v>
          </cell>
          <cell r="D1459">
            <v>70</v>
          </cell>
          <cell r="E1459">
            <v>46</v>
          </cell>
        </row>
        <row r="1460">
          <cell r="A1460">
            <v>36881</v>
          </cell>
          <cell r="B1460">
            <v>66</v>
          </cell>
          <cell r="C1460">
            <v>48</v>
          </cell>
          <cell r="D1460">
            <v>65</v>
          </cell>
          <cell r="E1460">
            <v>46</v>
          </cell>
        </row>
        <row r="1461">
          <cell r="A1461">
            <v>36882</v>
          </cell>
          <cell r="B1461">
            <v>66</v>
          </cell>
          <cell r="C1461">
            <v>48</v>
          </cell>
          <cell r="D1461">
            <v>65</v>
          </cell>
          <cell r="E1461">
            <v>46</v>
          </cell>
        </row>
        <row r="1462">
          <cell r="A1462">
            <v>36883</v>
          </cell>
          <cell r="B1462">
            <v>65</v>
          </cell>
          <cell r="C1462">
            <v>47</v>
          </cell>
          <cell r="D1462">
            <v>65</v>
          </cell>
          <cell r="E1462">
            <v>46</v>
          </cell>
        </row>
        <row r="1463">
          <cell r="A1463">
            <v>36884</v>
          </cell>
          <cell r="B1463">
            <v>65</v>
          </cell>
          <cell r="C1463">
            <v>47</v>
          </cell>
          <cell r="D1463">
            <v>65</v>
          </cell>
          <cell r="E1463">
            <v>46</v>
          </cell>
        </row>
        <row r="1464">
          <cell r="A1464">
            <v>36885</v>
          </cell>
          <cell r="B1464">
            <v>65</v>
          </cell>
          <cell r="C1464">
            <v>47</v>
          </cell>
          <cell r="D1464">
            <v>66</v>
          </cell>
          <cell r="E1464">
            <v>45</v>
          </cell>
        </row>
        <row r="1465">
          <cell r="A1465">
            <v>36886</v>
          </cell>
          <cell r="B1465">
            <v>65</v>
          </cell>
          <cell r="C1465">
            <v>47</v>
          </cell>
          <cell r="D1465">
            <v>69.5</v>
          </cell>
          <cell r="E1465">
            <v>44.5</v>
          </cell>
        </row>
        <row r="1466">
          <cell r="A1466">
            <v>36887</v>
          </cell>
          <cell r="B1466">
            <v>65</v>
          </cell>
          <cell r="C1466">
            <v>47</v>
          </cell>
          <cell r="D1466">
            <v>71</v>
          </cell>
          <cell r="E1466">
            <v>44</v>
          </cell>
        </row>
        <row r="1467">
          <cell r="A1467">
            <v>36888</v>
          </cell>
          <cell r="B1467">
            <v>65</v>
          </cell>
          <cell r="C1467">
            <v>47</v>
          </cell>
          <cell r="D1467">
            <v>70.5</v>
          </cell>
          <cell r="E1467">
            <v>46</v>
          </cell>
        </row>
        <row r="1468">
          <cell r="A1468">
            <v>36889</v>
          </cell>
          <cell r="B1468">
            <v>65</v>
          </cell>
          <cell r="C1468">
            <v>47</v>
          </cell>
          <cell r="D1468">
            <v>66</v>
          </cell>
          <cell r="E1468">
            <v>39</v>
          </cell>
        </row>
        <row r="1469">
          <cell r="A1469">
            <v>36890</v>
          </cell>
          <cell r="B1469">
            <v>65</v>
          </cell>
          <cell r="C1469">
            <v>47</v>
          </cell>
          <cell r="D1469">
            <v>63</v>
          </cell>
          <cell r="E1469">
            <v>38.5</v>
          </cell>
        </row>
        <row r="1470">
          <cell r="A1470">
            <v>36891</v>
          </cell>
          <cell r="B1470">
            <v>65</v>
          </cell>
          <cell r="C1470">
            <v>47</v>
          </cell>
          <cell r="D1470">
            <v>60</v>
          </cell>
          <cell r="E1470">
            <v>38</v>
          </cell>
        </row>
        <row r="1471">
          <cell r="B1471" t="str">
            <v>Hi</v>
          </cell>
          <cell r="C1471" t="str">
            <v>Lo</v>
          </cell>
          <cell r="D1471" t="str">
            <v>Hi</v>
          </cell>
          <cell r="E1471" t="str">
            <v>Lo</v>
          </cell>
        </row>
        <row r="1472">
          <cell r="A1472" t="str">
            <v>Date</v>
          </cell>
          <cell r="B1472" t="str">
            <v>Los Angeles</v>
          </cell>
          <cell r="D1472" t="str">
            <v>Burbank</v>
          </cell>
        </row>
        <row r="1473">
          <cell r="A1473">
            <v>36892</v>
          </cell>
          <cell r="B1473">
            <v>76</v>
          </cell>
          <cell r="C1473">
            <v>51</v>
          </cell>
          <cell r="D1473">
            <v>67.5</v>
          </cell>
          <cell r="E1473">
            <v>42</v>
          </cell>
        </row>
        <row r="1474">
          <cell r="A1474">
            <v>36893</v>
          </cell>
          <cell r="B1474">
            <v>80</v>
          </cell>
          <cell r="C1474">
            <v>45</v>
          </cell>
          <cell r="D1474">
            <v>70.5</v>
          </cell>
          <cell r="E1474">
            <v>39</v>
          </cell>
        </row>
        <row r="1475">
          <cell r="A1475">
            <v>36894</v>
          </cell>
          <cell r="B1475">
            <v>82</v>
          </cell>
          <cell r="C1475">
            <v>48</v>
          </cell>
          <cell r="D1475">
            <v>72</v>
          </cell>
          <cell r="E1475">
            <v>40.5</v>
          </cell>
        </row>
        <row r="1476">
          <cell r="A1476">
            <v>36895</v>
          </cell>
          <cell r="B1476">
            <v>81</v>
          </cell>
          <cell r="C1476">
            <v>50</v>
          </cell>
          <cell r="D1476">
            <v>71</v>
          </cell>
          <cell r="E1476">
            <v>41.5</v>
          </cell>
        </row>
        <row r="1477">
          <cell r="A1477">
            <v>36896</v>
          </cell>
          <cell r="B1477">
            <v>70</v>
          </cell>
          <cell r="C1477">
            <v>51</v>
          </cell>
          <cell r="D1477">
            <v>65</v>
          </cell>
          <cell r="E1477">
            <v>42.5</v>
          </cell>
        </row>
        <row r="1478">
          <cell r="A1478">
            <v>36897</v>
          </cell>
          <cell r="B1478">
            <v>70</v>
          </cell>
          <cell r="C1478">
            <v>51</v>
          </cell>
          <cell r="D1478">
            <v>65</v>
          </cell>
          <cell r="E1478">
            <v>42.5</v>
          </cell>
        </row>
        <row r="1479">
          <cell r="A1479">
            <v>36898</v>
          </cell>
          <cell r="B1479">
            <v>71</v>
          </cell>
          <cell r="C1479">
            <v>47</v>
          </cell>
          <cell r="D1479">
            <v>69.5</v>
          </cell>
          <cell r="E1479">
            <v>42</v>
          </cell>
        </row>
        <row r="1480">
          <cell r="A1480">
            <v>36899</v>
          </cell>
          <cell r="B1480">
            <v>57</v>
          </cell>
          <cell r="C1480">
            <v>51</v>
          </cell>
          <cell r="D1480">
            <v>56</v>
          </cell>
          <cell r="E1480">
            <v>50.5</v>
          </cell>
        </row>
        <row r="1481">
          <cell r="A1481">
            <v>36900</v>
          </cell>
          <cell r="B1481">
            <v>63</v>
          </cell>
          <cell r="C1481">
            <v>48</v>
          </cell>
          <cell r="D1481">
            <v>59</v>
          </cell>
          <cell r="E1481">
            <v>44</v>
          </cell>
        </row>
        <row r="1482">
          <cell r="A1482">
            <v>36901</v>
          </cell>
          <cell r="B1482">
            <v>58</v>
          </cell>
          <cell r="C1482">
            <v>50</v>
          </cell>
          <cell r="D1482">
            <v>55.5</v>
          </cell>
          <cell r="E1482">
            <v>44.5</v>
          </cell>
        </row>
        <row r="1483">
          <cell r="A1483">
            <v>36902</v>
          </cell>
          <cell r="B1483">
            <v>55</v>
          </cell>
          <cell r="C1483">
            <v>48</v>
          </cell>
          <cell r="D1483">
            <v>54.5</v>
          </cell>
          <cell r="E1483">
            <v>46.5</v>
          </cell>
        </row>
        <row r="1484">
          <cell r="A1484">
            <v>36903</v>
          </cell>
          <cell r="B1484">
            <v>55</v>
          </cell>
          <cell r="C1484">
            <v>47</v>
          </cell>
          <cell r="D1484">
            <v>56</v>
          </cell>
          <cell r="E1484">
            <v>47</v>
          </cell>
        </row>
        <row r="1485">
          <cell r="A1485">
            <v>36904</v>
          </cell>
          <cell r="B1485">
            <v>61</v>
          </cell>
          <cell r="C1485">
            <v>43</v>
          </cell>
          <cell r="D1485">
            <v>58.5</v>
          </cell>
          <cell r="E1485">
            <v>40</v>
          </cell>
        </row>
        <row r="1486">
          <cell r="A1486">
            <v>36905</v>
          </cell>
          <cell r="B1486">
            <v>61</v>
          </cell>
          <cell r="C1486">
            <v>43</v>
          </cell>
          <cell r="D1486">
            <v>58.5</v>
          </cell>
          <cell r="E1486">
            <v>40</v>
          </cell>
        </row>
        <row r="1487">
          <cell r="A1487">
            <v>36906</v>
          </cell>
          <cell r="B1487">
            <v>58</v>
          </cell>
          <cell r="C1487">
            <v>44</v>
          </cell>
          <cell r="D1487">
            <v>53.5</v>
          </cell>
          <cell r="E1487">
            <v>39</v>
          </cell>
        </row>
        <row r="1488">
          <cell r="A1488">
            <v>36907</v>
          </cell>
          <cell r="B1488">
            <v>60</v>
          </cell>
          <cell r="C1488">
            <v>42</v>
          </cell>
          <cell r="D1488">
            <v>55</v>
          </cell>
          <cell r="E1488">
            <v>37</v>
          </cell>
        </row>
        <row r="1489">
          <cell r="A1489">
            <v>36908</v>
          </cell>
          <cell r="B1489">
            <v>62</v>
          </cell>
          <cell r="C1489">
            <v>40</v>
          </cell>
          <cell r="D1489">
            <v>56.5</v>
          </cell>
          <cell r="E1489">
            <v>35.5</v>
          </cell>
        </row>
        <row r="1490">
          <cell r="A1490">
            <v>36909</v>
          </cell>
          <cell r="B1490">
            <v>62</v>
          </cell>
          <cell r="C1490">
            <v>41</v>
          </cell>
          <cell r="D1490">
            <v>57</v>
          </cell>
          <cell r="E1490">
            <v>36</v>
          </cell>
        </row>
        <row r="1491">
          <cell r="A1491">
            <v>36910</v>
          </cell>
          <cell r="B1491">
            <v>64</v>
          </cell>
          <cell r="C1491">
            <v>43</v>
          </cell>
          <cell r="D1491">
            <v>49.5</v>
          </cell>
          <cell r="E1491">
            <v>48</v>
          </cell>
        </row>
        <row r="1492">
          <cell r="A1492">
            <v>36911</v>
          </cell>
          <cell r="B1492">
            <v>71</v>
          </cell>
          <cell r="C1492">
            <v>44</v>
          </cell>
          <cell r="D1492">
            <v>53</v>
          </cell>
          <cell r="E1492">
            <v>52</v>
          </cell>
        </row>
        <row r="1493">
          <cell r="A1493">
            <v>36912</v>
          </cell>
          <cell r="B1493">
            <v>70</v>
          </cell>
          <cell r="C1493">
            <v>47</v>
          </cell>
          <cell r="D1493">
            <v>65.5</v>
          </cell>
          <cell r="E1493">
            <v>41</v>
          </cell>
        </row>
        <row r="1494">
          <cell r="A1494">
            <v>36913</v>
          </cell>
          <cell r="B1494">
            <v>61</v>
          </cell>
          <cell r="C1494">
            <v>50</v>
          </cell>
          <cell r="D1494">
            <v>62</v>
          </cell>
          <cell r="E1494">
            <v>48</v>
          </cell>
        </row>
        <row r="1495">
          <cell r="A1495">
            <v>36914</v>
          </cell>
          <cell r="B1495">
            <v>61</v>
          </cell>
          <cell r="C1495">
            <v>46</v>
          </cell>
          <cell r="D1495">
            <v>63</v>
          </cell>
          <cell r="E1495">
            <v>44</v>
          </cell>
        </row>
        <row r="1496">
          <cell r="A1496">
            <v>36915</v>
          </cell>
          <cell r="B1496">
            <v>57</v>
          </cell>
          <cell r="C1496">
            <v>50</v>
          </cell>
          <cell r="D1496">
            <v>53.5</v>
          </cell>
          <cell r="E1496">
            <v>49</v>
          </cell>
        </row>
        <row r="1497">
          <cell r="A1497">
            <v>36916</v>
          </cell>
          <cell r="B1497">
            <v>57</v>
          </cell>
          <cell r="C1497">
            <v>43</v>
          </cell>
          <cell r="D1497">
            <v>55</v>
          </cell>
          <cell r="E1497">
            <v>40</v>
          </cell>
        </row>
        <row r="1498">
          <cell r="A1498">
            <v>36917</v>
          </cell>
          <cell r="B1498">
            <v>57</v>
          </cell>
          <cell r="C1498">
            <v>43</v>
          </cell>
          <cell r="D1498">
            <v>52</v>
          </cell>
          <cell r="E1498">
            <v>43</v>
          </cell>
        </row>
        <row r="1499">
          <cell r="A1499">
            <v>36918</v>
          </cell>
          <cell r="B1499">
            <v>58</v>
          </cell>
          <cell r="C1499">
            <v>42</v>
          </cell>
          <cell r="D1499">
            <v>53</v>
          </cell>
          <cell r="E1499">
            <v>42</v>
          </cell>
        </row>
        <row r="1500">
          <cell r="A1500">
            <v>36919</v>
          </cell>
          <cell r="B1500">
            <v>57.9</v>
          </cell>
          <cell r="C1500">
            <v>43</v>
          </cell>
          <cell r="D1500">
            <v>56.45</v>
          </cell>
          <cell r="E1500">
            <v>40.5</v>
          </cell>
        </row>
        <row r="1501">
          <cell r="A1501">
            <v>36920</v>
          </cell>
          <cell r="B1501">
            <v>57</v>
          </cell>
          <cell r="C1501">
            <v>44.1</v>
          </cell>
          <cell r="D1501">
            <v>56.5</v>
          </cell>
          <cell r="E1501">
            <v>40.549999999999997</v>
          </cell>
        </row>
        <row r="1502">
          <cell r="A1502">
            <v>36921</v>
          </cell>
          <cell r="B1502">
            <v>62.1</v>
          </cell>
          <cell r="C1502">
            <v>43</v>
          </cell>
          <cell r="D1502">
            <v>54.5</v>
          </cell>
          <cell r="E1502">
            <v>39.5</v>
          </cell>
        </row>
        <row r="1503">
          <cell r="A1503">
            <v>36922</v>
          </cell>
          <cell r="B1503">
            <v>64</v>
          </cell>
          <cell r="C1503">
            <v>46.9</v>
          </cell>
          <cell r="D1503">
            <v>59.95</v>
          </cell>
          <cell r="E1503">
            <v>41</v>
          </cell>
        </row>
        <row r="1504">
          <cell r="A1504">
            <v>36923</v>
          </cell>
          <cell r="B1504">
            <v>64.900000000000006</v>
          </cell>
          <cell r="C1504">
            <v>43</v>
          </cell>
          <cell r="D1504">
            <v>62.95</v>
          </cell>
          <cell r="E1504">
            <v>37.5</v>
          </cell>
        </row>
        <row r="1505">
          <cell r="A1505">
            <v>36924</v>
          </cell>
          <cell r="B1505">
            <v>74</v>
          </cell>
          <cell r="C1505">
            <v>50</v>
          </cell>
          <cell r="D1505">
            <v>67</v>
          </cell>
          <cell r="E1505">
            <v>43.5</v>
          </cell>
        </row>
        <row r="1506">
          <cell r="A1506">
            <v>36925</v>
          </cell>
          <cell r="B1506">
            <v>81</v>
          </cell>
          <cell r="C1506">
            <v>52</v>
          </cell>
          <cell r="D1506">
            <v>61.5</v>
          </cell>
          <cell r="E1506">
            <v>56.5</v>
          </cell>
        </row>
        <row r="1507">
          <cell r="A1507">
            <v>36926</v>
          </cell>
          <cell r="B1507">
            <v>84</v>
          </cell>
          <cell r="C1507">
            <v>53</v>
          </cell>
          <cell r="D1507">
            <v>75.5</v>
          </cell>
          <cell r="E1507">
            <v>47.5</v>
          </cell>
        </row>
        <row r="1508">
          <cell r="A1508">
            <v>36927</v>
          </cell>
          <cell r="B1508">
            <v>78.099999999999994</v>
          </cell>
          <cell r="C1508">
            <v>57</v>
          </cell>
          <cell r="D1508">
            <v>72.5</v>
          </cell>
          <cell r="E1508">
            <v>49.55</v>
          </cell>
        </row>
        <row r="1509">
          <cell r="A1509">
            <v>36928</v>
          </cell>
          <cell r="B1509">
            <v>61</v>
          </cell>
          <cell r="C1509">
            <v>52</v>
          </cell>
          <cell r="D1509">
            <v>58.45</v>
          </cell>
          <cell r="E1509">
            <v>46.5</v>
          </cell>
        </row>
        <row r="1510">
          <cell r="A1510">
            <v>36929</v>
          </cell>
          <cell r="B1510">
            <v>55.9</v>
          </cell>
          <cell r="C1510">
            <v>46</v>
          </cell>
          <cell r="D1510">
            <v>52.95</v>
          </cell>
          <cell r="E1510">
            <v>40.549999999999997</v>
          </cell>
        </row>
        <row r="1511">
          <cell r="A1511">
            <v>36930</v>
          </cell>
          <cell r="B1511">
            <v>60.1</v>
          </cell>
          <cell r="C1511">
            <v>41</v>
          </cell>
          <cell r="D1511">
            <v>56.05</v>
          </cell>
          <cell r="E1511">
            <v>35.5</v>
          </cell>
        </row>
        <row r="1512">
          <cell r="A1512">
            <v>36931</v>
          </cell>
          <cell r="B1512">
            <v>60.1</v>
          </cell>
          <cell r="C1512">
            <v>41</v>
          </cell>
          <cell r="D1512">
            <v>56.05</v>
          </cell>
          <cell r="E1512">
            <v>35.5</v>
          </cell>
        </row>
        <row r="1513">
          <cell r="A1513">
            <v>36932</v>
          </cell>
          <cell r="B1513">
            <v>60.1</v>
          </cell>
          <cell r="C1513">
            <v>41</v>
          </cell>
          <cell r="D1513">
            <v>56.05</v>
          </cell>
          <cell r="E1513">
            <v>35.5</v>
          </cell>
        </row>
        <row r="1514">
          <cell r="A1514">
            <v>36933</v>
          </cell>
          <cell r="B1514">
            <v>57</v>
          </cell>
          <cell r="C1514">
            <v>44</v>
          </cell>
          <cell r="D1514">
            <v>51.5</v>
          </cell>
          <cell r="E1514">
            <v>40.950000000000003</v>
          </cell>
        </row>
        <row r="1515">
          <cell r="A1515">
            <v>36934</v>
          </cell>
          <cell r="B1515">
            <v>54</v>
          </cell>
          <cell r="C1515">
            <v>48.9</v>
          </cell>
          <cell r="D1515">
            <v>53</v>
          </cell>
          <cell r="E1515">
            <v>42.45</v>
          </cell>
        </row>
        <row r="1516">
          <cell r="A1516">
            <v>36935</v>
          </cell>
          <cell r="B1516">
            <v>53.1</v>
          </cell>
          <cell r="C1516">
            <v>43</v>
          </cell>
          <cell r="D1516">
            <v>50.55</v>
          </cell>
          <cell r="E1516">
            <v>41.5</v>
          </cell>
        </row>
        <row r="1517">
          <cell r="A1517">
            <v>36936</v>
          </cell>
          <cell r="B1517">
            <v>55</v>
          </cell>
          <cell r="C1517">
            <v>43</v>
          </cell>
          <cell r="D1517">
            <v>55.45</v>
          </cell>
          <cell r="E1517">
            <v>39.049999999999997</v>
          </cell>
        </row>
        <row r="1518">
          <cell r="A1518">
            <v>36937</v>
          </cell>
          <cell r="B1518">
            <v>57</v>
          </cell>
          <cell r="C1518">
            <v>41</v>
          </cell>
          <cell r="D1518">
            <v>57.45</v>
          </cell>
          <cell r="E1518">
            <v>39.450000000000003</v>
          </cell>
        </row>
        <row r="1519">
          <cell r="A1519">
            <v>36938</v>
          </cell>
          <cell r="B1519">
            <v>60</v>
          </cell>
          <cell r="C1519">
            <v>42</v>
          </cell>
          <cell r="D1519">
            <v>59</v>
          </cell>
          <cell r="E1519">
            <v>42</v>
          </cell>
        </row>
        <row r="1520">
          <cell r="A1520">
            <v>36939</v>
          </cell>
          <cell r="B1520">
            <v>60</v>
          </cell>
          <cell r="C1520">
            <v>42</v>
          </cell>
          <cell r="D1520">
            <v>59</v>
          </cell>
          <cell r="E1520">
            <v>42</v>
          </cell>
        </row>
        <row r="1521">
          <cell r="A1521">
            <v>36940</v>
          </cell>
          <cell r="B1521">
            <v>61</v>
          </cell>
          <cell r="C1521">
            <v>52</v>
          </cell>
          <cell r="D1521">
            <v>62</v>
          </cell>
          <cell r="E1521">
            <v>50.45</v>
          </cell>
        </row>
        <row r="1522">
          <cell r="A1522">
            <v>36941</v>
          </cell>
          <cell r="B1522">
            <v>57.9</v>
          </cell>
          <cell r="C1522">
            <v>51.1</v>
          </cell>
          <cell r="D1522">
            <v>56.9</v>
          </cell>
          <cell r="E1522">
            <v>50.55</v>
          </cell>
        </row>
        <row r="1523">
          <cell r="A1523">
            <v>36942</v>
          </cell>
          <cell r="B1523">
            <v>63</v>
          </cell>
          <cell r="C1523">
            <v>47</v>
          </cell>
          <cell r="D1523">
            <v>61</v>
          </cell>
          <cell r="E1523">
            <v>46.5</v>
          </cell>
        </row>
        <row r="1524">
          <cell r="A1524">
            <v>36943</v>
          </cell>
          <cell r="B1524">
            <v>60.1</v>
          </cell>
          <cell r="C1524">
            <v>48</v>
          </cell>
          <cell r="D1524">
            <v>59.55</v>
          </cell>
          <cell r="E1524">
            <v>45.5</v>
          </cell>
        </row>
        <row r="1525">
          <cell r="A1525">
            <v>36944</v>
          </cell>
          <cell r="B1525">
            <v>59</v>
          </cell>
          <cell r="C1525">
            <v>50</v>
          </cell>
          <cell r="D1525">
            <v>58</v>
          </cell>
          <cell r="E1525">
            <v>44.95</v>
          </cell>
        </row>
        <row r="1526">
          <cell r="A1526">
            <v>36945</v>
          </cell>
          <cell r="B1526">
            <v>55.9</v>
          </cell>
          <cell r="C1526">
            <v>45</v>
          </cell>
          <cell r="D1526">
            <v>55.45</v>
          </cell>
          <cell r="E1526">
            <v>43</v>
          </cell>
        </row>
        <row r="1527">
          <cell r="A1527">
            <v>36946</v>
          </cell>
          <cell r="B1527">
            <v>51.1</v>
          </cell>
          <cell r="C1527">
            <v>46</v>
          </cell>
          <cell r="D1527">
            <v>58</v>
          </cell>
          <cell r="E1527">
            <v>43.5</v>
          </cell>
        </row>
        <row r="1528">
          <cell r="A1528">
            <v>36947</v>
          </cell>
          <cell r="B1528">
            <v>54</v>
          </cell>
          <cell r="C1528">
            <v>48</v>
          </cell>
          <cell r="D1528">
            <v>57.05</v>
          </cell>
          <cell r="E1528">
            <v>45.05</v>
          </cell>
        </row>
        <row r="1529">
          <cell r="A1529">
            <v>36948</v>
          </cell>
          <cell r="B1529">
            <v>60.1</v>
          </cell>
          <cell r="C1529">
            <v>50</v>
          </cell>
          <cell r="D1529">
            <v>59</v>
          </cell>
          <cell r="E1529">
            <v>48</v>
          </cell>
        </row>
        <row r="1530">
          <cell r="A1530">
            <v>36949</v>
          </cell>
          <cell r="B1530">
            <v>57</v>
          </cell>
          <cell r="C1530">
            <v>48.9</v>
          </cell>
          <cell r="D1530">
            <v>59.55</v>
          </cell>
          <cell r="E1530">
            <v>44.95</v>
          </cell>
        </row>
        <row r="1531">
          <cell r="A1531">
            <v>36950</v>
          </cell>
          <cell r="B1531">
            <v>54</v>
          </cell>
          <cell r="C1531">
            <v>48</v>
          </cell>
          <cell r="D1531">
            <v>56.5</v>
          </cell>
          <cell r="E1531">
            <v>46.05</v>
          </cell>
        </row>
        <row r="1532">
          <cell r="A1532">
            <v>36951</v>
          </cell>
          <cell r="B1532">
            <v>60.1</v>
          </cell>
          <cell r="C1532">
            <v>45</v>
          </cell>
          <cell r="D1532">
            <v>60.55</v>
          </cell>
          <cell r="E1532">
            <v>41.45</v>
          </cell>
        </row>
        <row r="1533">
          <cell r="A1533">
            <v>36952</v>
          </cell>
          <cell r="B1533">
            <v>61</v>
          </cell>
          <cell r="C1533">
            <v>46</v>
          </cell>
          <cell r="D1533">
            <v>57.5</v>
          </cell>
          <cell r="E1533">
            <v>44.05</v>
          </cell>
        </row>
        <row r="1534">
          <cell r="A1534">
            <v>36953</v>
          </cell>
          <cell r="B1534">
            <v>63</v>
          </cell>
          <cell r="C1534">
            <v>51.1</v>
          </cell>
          <cell r="D1534">
            <v>61</v>
          </cell>
          <cell r="E1534">
            <v>44.05</v>
          </cell>
        </row>
        <row r="1535">
          <cell r="A1535">
            <v>36954</v>
          </cell>
          <cell r="B1535">
            <v>60.1</v>
          </cell>
          <cell r="C1535">
            <v>53.1</v>
          </cell>
          <cell r="D1535">
            <v>61.1</v>
          </cell>
          <cell r="E1535">
            <v>51.55</v>
          </cell>
        </row>
        <row r="1536">
          <cell r="A1536">
            <v>36955</v>
          </cell>
          <cell r="B1536">
            <v>60.1</v>
          </cell>
          <cell r="C1536">
            <v>55</v>
          </cell>
          <cell r="D1536">
            <v>60.1</v>
          </cell>
          <cell r="E1536">
            <v>52.5</v>
          </cell>
        </row>
        <row r="1537">
          <cell r="A1537">
            <v>36956</v>
          </cell>
          <cell r="B1537">
            <v>63</v>
          </cell>
          <cell r="C1537">
            <v>53.1</v>
          </cell>
          <cell r="D1537">
            <v>62.55</v>
          </cell>
          <cell r="E1537">
            <v>51</v>
          </cell>
        </row>
        <row r="1538">
          <cell r="A1538">
            <v>36957</v>
          </cell>
          <cell r="B1538">
            <v>61</v>
          </cell>
          <cell r="C1538">
            <v>54</v>
          </cell>
          <cell r="D1538">
            <v>62.5</v>
          </cell>
          <cell r="E1538">
            <v>48.5</v>
          </cell>
        </row>
        <row r="1539">
          <cell r="A1539">
            <v>36958</v>
          </cell>
          <cell r="B1539">
            <v>61</v>
          </cell>
          <cell r="C1539">
            <v>51.1</v>
          </cell>
          <cell r="D1539">
            <v>64.5</v>
          </cell>
          <cell r="E1539">
            <v>48.05</v>
          </cell>
        </row>
        <row r="1540">
          <cell r="A1540">
            <v>36959</v>
          </cell>
          <cell r="B1540">
            <v>59</v>
          </cell>
          <cell r="C1540">
            <v>52</v>
          </cell>
          <cell r="D1540">
            <v>57.45</v>
          </cell>
          <cell r="E1540">
            <v>49.45</v>
          </cell>
        </row>
        <row r="1541">
          <cell r="A1541">
            <v>36960</v>
          </cell>
          <cell r="B1541">
            <v>60.1</v>
          </cell>
          <cell r="C1541">
            <v>46.9</v>
          </cell>
          <cell r="D1541">
            <v>59.55</v>
          </cell>
          <cell r="E1541">
            <v>43.95</v>
          </cell>
        </row>
        <row r="1542">
          <cell r="A1542">
            <v>36961</v>
          </cell>
          <cell r="B1542">
            <v>59</v>
          </cell>
          <cell r="C1542">
            <v>48.9</v>
          </cell>
          <cell r="D1542">
            <v>60.55</v>
          </cell>
          <cell r="E1542">
            <v>47.45</v>
          </cell>
        </row>
        <row r="1543">
          <cell r="A1543">
            <v>36962</v>
          </cell>
          <cell r="B1543">
            <v>63</v>
          </cell>
          <cell r="C1543">
            <v>52</v>
          </cell>
          <cell r="D1543">
            <v>65.5</v>
          </cell>
          <cell r="E1543">
            <v>46.5</v>
          </cell>
        </row>
        <row r="1544">
          <cell r="A1544">
            <v>36963</v>
          </cell>
          <cell r="B1544">
            <v>64.900000000000006</v>
          </cell>
          <cell r="C1544">
            <v>48.9</v>
          </cell>
          <cell r="D1544">
            <v>67</v>
          </cell>
          <cell r="E1544">
            <v>45.95</v>
          </cell>
        </row>
        <row r="1545">
          <cell r="A1545">
            <v>36964</v>
          </cell>
          <cell r="B1545">
            <v>64.900000000000006</v>
          </cell>
          <cell r="C1545">
            <v>53.1</v>
          </cell>
          <cell r="D1545">
            <v>67.45</v>
          </cell>
          <cell r="E1545">
            <v>49.05</v>
          </cell>
        </row>
        <row r="1546">
          <cell r="A1546">
            <v>36965</v>
          </cell>
          <cell r="B1546">
            <v>60.1</v>
          </cell>
          <cell r="C1546">
            <v>54</v>
          </cell>
          <cell r="D1546">
            <v>63.5</v>
          </cell>
          <cell r="E1546">
            <v>49.5</v>
          </cell>
        </row>
        <row r="1547">
          <cell r="A1547">
            <v>36966</v>
          </cell>
          <cell r="B1547">
            <v>61</v>
          </cell>
          <cell r="C1547">
            <v>53.1</v>
          </cell>
          <cell r="D1547">
            <v>62.95</v>
          </cell>
          <cell r="E1547">
            <v>50</v>
          </cell>
        </row>
        <row r="1548">
          <cell r="A1548">
            <v>36967</v>
          </cell>
          <cell r="B1548">
            <v>63</v>
          </cell>
          <cell r="C1548">
            <v>50</v>
          </cell>
          <cell r="D1548">
            <v>67.05</v>
          </cell>
          <cell r="E1548">
            <v>44.5</v>
          </cell>
        </row>
        <row r="1549">
          <cell r="A1549">
            <v>36968</v>
          </cell>
          <cell r="B1549">
            <v>70</v>
          </cell>
          <cell r="C1549">
            <v>53.1</v>
          </cell>
          <cell r="D1549">
            <v>72.5</v>
          </cell>
          <cell r="E1549">
            <v>46.5</v>
          </cell>
        </row>
        <row r="1550">
          <cell r="A1550">
            <v>36969</v>
          </cell>
          <cell r="B1550">
            <v>75</v>
          </cell>
          <cell r="C1550">
            <v>53.1</v>
          </cell>
          <cell r="D1550">
            <v>78.5</v>
          </cell>
          <cell r="E1550">
            <v>52.55</v>
          </cell>
        </row>
        <row r="1551">
          <cell r="A1551">
            <v>36970</v>
          </cell>
          <cell r="B1551">
            <v>77</v>
          </cell>
          <cell r="C1551">
            <v>58</v>
          </cell>
          <cell r="D1551">
            <v>80</v>
          </cell>
          <cell r="E1551">
            <v>58</v>
          </cell>
        </row>
        <row r="1552">
          <cell r="A1552">
            <v>36971</v>
          </cell>
          <cell r="B1552">
            <v>60.1</v>
          </cell>
          <cell r="C1552">
            <v>54</v>
          </cell>
          <cell r="D1552">
            <v>70.099999999999994</v>
          </cell>
          <cell r="E1552">
            <v>55.95</v>
          </cell>
        </row>
        <row r="1553">
          <cell r="A1553">
            <v>36972</v>
          </cell>
          <cell r="B1553">
            <v>62.1</v>
          </cell>
          <cell r="C1553">
            <v>55</v>
          </cell>
          <cell r="D1553">
            <v>67.55</v>
          </cell>
          <cell r="E1553">
            <v>54.05</v>
          </cell>
        </row>
        <row r="1554">
          <cell r="A1554">
            <v>36973</v>
          </cell>
          <cell r="B1554">
            <v>62.1</v>
          </cell>
          <cell r="C1554">
            <v>52</v>
          </cell>
          <cell r="D1554">
            <v>68.55</v>
          </cell>
          <cell r="E1554">
            <v>51</v>
          </cell>
        </row>
        <row r="1555">
          <cell r="A1555">
            <v>36974</v>
          </cell>
          <cell r="B1555">
            <v>60.1</v>
          </cell>
          <cell r="C1555">
            <v>54</v>
          </cell>
          <cell r="D1555">
            <v>67.55</v>
          </cell>
          <cell r="E1555">
            <v>53.55</v>
          </cell>
        </row>
        <row r="1556">
          <cell r="A1556">
            <v>36975</v>
          </cell>
          <cell r="B1556">
            <v>64.900000000000006</v>
          </cell>
          <cell r="C1556">
            <v>57</v>
          </cell>
          <cell r="D1556">
            <v>68</v>
          </cell>
          <cell r="E1556">
            <v>56.45</v>
          </cell>
        </row>
        <row r="1557">
          <cell r="A1557">
            <v>36976</v>
          </cell>
          <cell r="B1557">
            <v>64</v>
          </cell>
          <cell r="C1557">
            <v>54</v>
          </cell>
          <cell r="D1557">
            <v>67</v>
          </cell>
          <cell r="E1557">
            <v>51</v>
          </cell>
        </row>
        <row r="1558">
          <cell r="A1558">
            <v>36977</v>
          </cell>
          <cell r="B1558">
            <v>66</v>
          </cell>
          <cell r="C1558">
            <v>52</v>
          </cell>
          <cell r="D1558">
            <v>69.95</v>
          </cell>
          <cell r="E1558">
            <v>49.45</v>
          </cell>
        </row>
        <row r="1559">
          <cell r="A1559">
            <v>36978</v>
          </cell>
          <cell r="B1559">
            <v>64</v>
          </cell>
          <cell r="C1559">
            <v>55.9</v>
          </cell>
          <cell r="D1559">
            <v>70.5</v>
          </cell>
          <cell r="E1559">
            <v>53.5</v>
          </cell>
        </row>
        <row r="1560">
          <cell r="A1560">
            <v>36979</v>
          </cell>
          <cell r="B1560">
            <v>64</v>
          </cell>
          <cell r="C1560">
            <v>57.9</v>
          </cell>
          <cell r="D1560">
            <v>71.05</v>
          </cell>
          <cell r="E1560">
            <v>55.5</v>
          </cell>
        </row>
        <row r="1561">
          <cell r="A1561">
            <v>36980</v>
          </cell>
          <cell r="B1561">
            <v>66</v>
          </cell>
          <cell r="C1561">
            <v>55.9</v>
          </cell>
          <cell r="D1561">
            <v>73.05</v>
          </cell>
          <cell r="E1561">
            <v>54.95</v>
          </cell>
        </row>
        <row r="1562">
          <cell r="A1562">
            <v>36981</v>
          </cell>
          <cell r="B1562">
            <v>64</v>
          </cell>
          <cell r="C1562">
            <v>57</v>
          </cell>
          <cell r="D1562">
            <v>72</v>
          </cell>
          <cell r="E1562">
            <v>55.5</v>
          </cell>
        </row>
        <row r="1563">
          <cell r="A1563">
            <v>36982</v>
          </cell>
          <cell r="B1563">
            <v>60.1</v>
          </cell>
          <cell r="C1563">
            <v>55.9</v>
          </cell>
          <cell r="D1563">
            <v>69.55</v>
          </cell>
          <cell r="E1563">
            <v>54.5</v>
          </cell>
        </row>
        <row r="1564">
          <cell r="A1564">
            <v>36983</v>
          </cell>
          <cell r="B1564">
            <v>63</v>
          </cell>
          <cell r="C1564">
            <v>54</v>
          </cell>
          <cell r="D1564">
            <v>63</v>
          </cell>
          <cell r="E1564">
            <v>50</v>
          </cell>
        </row>
        <row r="1565">
          <cell r="A1565">
            <v>36984</v>
          </cell>
          <cell r="B1565">
            <v>63</v>
          </cell>
          <cell r="C1565">
            <v>52</v>
          </cell>
          <cell r="D1565">
            <v>61.55</v>
          </cell>
          <cell r="E1565">
            <v>47.05</v>
          </cell>
        </row>
        <row r="1566">
          <cell r="A1566">
            <v>36985</v>
          </cell>
          <cell r="B1566">
            <v>61</v>
          </cell>
          <cell r="C1566">
            <v>51.1</v>
          </cell>
          <cell r="D1566">
            <v>62.5</v>
          </cell>
          <cell r="E1566">
            <v>44.05</v>
          </cell>
        </row>
        <row r="1567">
          <cell r="A1567">
            <v>36986</v>
          </cell>
          <cell r="B1567">
            <v>59</v>
          </cell>
          <cell r="C1567">
            <v>51</v>
          </cell>
          <cell r="D1567">
            <v>63</v>
          </cell>
          <cell r="E1567">
            <v>49.5</v>
          </cell>
        </row>
        <row r="1568">
          <cell r="A1568">
            <v>36987</v>
          </cell>
          <cell r="B1568">
            <v>60</v>
          </cell>
          <cell r="C1568">
            <v>49</v>
          </cell>
          <cell r="D1568">
            <v>61.5</v>
          </cell>
          <cell r="E1568">
            <v>46.5</v>
          </cell>
        </row>
        <row r="1569">
          <cell r="A1569">
            <v>36988</v>
          </cell>
          <cell r="B1569">
            <v>61</v>
          </cell>
          <cell r="C1569">
            <v>49</v>
          </cell>
          <cell r="D1569">
            <v>58</v>
          </cell>
          <cell r="E1569">
            <v>46.5</v>
          </cell>
        </row>
        <row r="1570">
          <cell r="A1570">
            <v>36989</v>
          </cell>
          <cell r="B1570">
            <v>62</v>
          </cell>
          <cell r="C1570">
            <v>48</v>
          </cell>
          <cell r="D1570">
            <v>60.5</v>
          </cell>
          <cell r="E1570">
            <v>43</v>
          </cell>
        </row>
        <row r="1571">
          <cell r="A1571">
            <v>36990</v>
          </cell>
          <cell r="B1571">
            <v>64</v>
          </cell>
          <cell r="C1571">
            <v>47</v>
          </cell>
          <cell r="D1571">
            <v>63.5</v>
          </cell>
          <cell r="E1571">
            <v>43.5</v>
          </cell>
        </row>
        <row r="1572">
          <cell r="A1572">
            <v>36991</v>
          </cell>
          <cell r="B1572">
            <v>63</v>
          </cell>
          <cell r="C1572">
            <v>49</v>
          </cell>
          <cell r="D1572">
            <v>63.5</v>
          </cell>
          <cell r="E1572">
            <v>45.5</v>
          </cell>
        </row>
        <row r="1573">
          <cell r="A1573">
            <v>36992</v>
          </cell>
          <cell r="B1573">
            <v>62</v>
          </cell>
          <cell r="C1573">
            <v>50</v>
          </cell>
          <cell r="D1573">
            <v>64.5</v>
          </cell>
          <cell r="E1573">
            <v>46.5</v>
          </cell>
        </row>
        <row r="1574">
          <cell r="A1574">
            <v>36993</v>
          </cell>
          <cell r="B1574">
            <v>64</v>
          </cell>
          <cell r="C1574">
            <v>50</v>
          </cell>
          <cell r="D1574">
            <v>67</v>
          </cell>
          <cell r="E1574">
            <v>48</v>
          </cell>
        </row>
        <row r="1575">
          <cell r="A1575">
            <v>36994</v>
          </cell>
          <cell r="B1575" t="str">
            <v>N/A</v>
          </cell>
          <cell r="C1575" t="str">
            <v>N/A</v>
          </cell>
          <cell r="D1575" t="str">
            <v>N/A</v>
          </cell>
          <cell r="E1575" t="str">
            <v>N/A</v>
          </cell>
        </row>
        <row r="1576">
          <cell r="A1576">
            <v>36995</v>
          </cell>
          <cell r="B1576" t="str">
            <v>N/A</v>
          </cell>
          <cell r="C1576" t="str">
            <v>N/A</v>
          </cell>
          <cell r="D1576" t="str">
            <v>N/A</v>
          </cell>
          <cell r="E1576" t="str">
            <v>N/A</v>
          </cell>
        </row>
        <row r="1577">
          <cell r="A1577">
            <v>36996</v>
          </cell>
          <cell r="B1577" t="str">
            <v>N/A</v>
          </cell>
          <cell r="C1577" t="str">
            <v>N/A</v>
          </cell>
          <cell r="D1577" t="str">
            <v>N/A</v>
          </cell>
          <cell r="E1577" t="str">
            <v>N/A</v>
          </cell>
        </row>
        <row r="1578">
          <cell r="A1578">
            <v>36997</v>
          </cell>
          <cell r="B1578" t="str">
            <v>N/A</v>
          </cell>
          <cell r="C1578" t="str">
            <v>N/A</v>
          </cell>
          <cell r="D1578" t="str">
            <v>N/A</v>
          </cell>
          <cell r="E1578" t="str">
            <v>N/A</v>
          </cell>
        </row>
        <row r="1579">
          <cell r="A1579">
            <v>36998</v>
          </cell>
          <cell r="B1579" t="str">
            <v>N/A</v>
          </cell>
          <cell r="C1579" t="str">
            <v>N/A</v>
          </cell>
          <cell r="D1579" t="str">
            <v>N/A</v>
          </cell>
          <cell r="E1579" t="str">
            <v>N/A</v>
          </cell>
        </row>
        <row r="1580">
          <cell r="A1580">
            <v>36999</v>
          </cell>
          <cell r="B1580" t="str">
            <v>N/A</v>
          </cell>
          <cell r="C1580" t="str">
            <v>N/A</v>
          </cell>
          <cell r="D1580" t="str">
            <v>N/A</v>
          </cell>
          <cell r="E1580" t="str">
            <v>N/A</v>
          </cell>
        </row>
        <row r="1581">
          <cell r="A1581">
            <v>37000</v>
          </cell>
          <cell r="B1581" t="str">
            <v>N/A</v>
          </cell>
          <cell r="C1581" t="str">
            <v>N/A</v>
          </cell>
          <cell r="D1581" t="str">
            <v>N/A</v>
          </cell>
          <cell r="E1581" t="str">
            <v>N/A</v>
          </cell>
        </row>
        <row r="1582">
          <cell r="A1582">
            <v>37001</v>
          </cell>
          <cell r="B1582" t="str">
            <v>N/A</v>
          </cell>
          <cell r="C1582" t="str">
            <v>N/A</v>
          </cell>
          <cell r="D1582" t="str">
            <v>N/A</v>
          </cell>
          <cell r="E1582" t="str">
            <v>N/A</v>
          </cell>
        </row>
        <row r="1583">
          <cell r="A1583">
            <v>37002</v>
          </cell>
          <cell r="B1583" t="str">
            <v>N/A</v>
          </cell>
          <cell r="C1583" t="str">
            <v>N/A</v>
          </cell>
          <cell r="D1583" t="str">
            <v>N/A</v>
          </cell>
          <cell r="E1583" t="str">
            <v>N/A</v>
          </cell>
        </row>
        <row r="1584">
          <cell r="A1584">
            <v>37003</v>
          </cell>
          <cell r="B1584" t="str">
            <v>N/A</v>
          </cell>
          <cell r="C1584" t="str">
            <v>N/A</v>
          </cell>
          <cell r="D1584" t="str">
            <v>N/A</v>
          </cell>
          <cell r="E1584" t="str">
            <v>N/A</v>
          </cell>
        </row>
        <row r="1585">
          <cell r="A1585">
            <v>37004</v>
          </cell>
          <cell r="B1585" t="str">
            <v>N/A</v>
          </cell>
          <cell r="C1585" t="str">
            <v>N/A</v>
          </cell>
          <cell r="D1585" t="str">
            <v>N/A</v>
          </cell>
          <cell r="E1585" t="str">
            <v>N/A</v>
          </cell>
        </row>
        <row r="1586">
          <cell r="A1586">
            <v>37005</v>
          </cell>
          <cell r="B1586" t="str">
            <v>N/A</v>
          </cell>
          <cell r="C1586" t="str">
            <v>N/A</v>
          </cell>
          <cell r="D1586" t="str">
            <v>N/A</v>
          </cell>
          <cell r="E1586" t="str">
            <v>N/A</v>
          </cell>
        </row>
        <row r="1587">
          <cell r="A1587">
            <v>37006</v>
          </cell>
          <cell r="B1587" t="str">
            <v>N/A</v>
          </cell>
          <cell r="C1587" t="str">
            <v>N/A</v>
          </cell>
          <cell r="D1587" t="str">
            <v>N/A</v>
          </cell>
          <cell r="E1587" t="str">
            <v>N/A</v>
          </cell>
        </row>
        <row r="1588">
          <cell r="A1588">
            <v>37007</v>
          </cell>
          <cell r="B1588" t="str">
            <v>N/A</v>
          </cell>
          <cell r="C1588" t="str">
            <v>N/A</v>
          </cell>
          <cell r="D1588" t="str">
            <v>N/A</v>
          </cell>
          <cell r="E1588" t="str">
            <v>N/A</v>
          </cell>
        </row>
        <row r="1589">
          <cell r="A1589">
            <v>37008</v>
          </cell>
          <cell r="B1589" t="str">
            <v>N/A</v>
          </cell>
          <cell r="C1589" t="str">
            <v>N/A</v>
          </cell>
          <cell r="D1589" t="str">
            <v>N/A</v>
          </cell>
          <cell r="E1589" t="str">
            <v>N/A</v>
          </cell>
        </row>
        <row r="1590">
          <cell r="A1590">
            <v>37009</v>
          </cell>
          <cell r="B1590" t="str">
            <v>N/A</v>
          </cell>
          <cell r="C1590" t="str">
            <v>N/A</v>
          </cell>
          <cell r="D1590" t="str">
            <v>N/A</v>
          </cell>
          <cell r="E1590" t="str">
            <v>N/A</v>
          </cell>
        </row>
        <row r="1591">
          <cell r="A1591">
            <v>37010</v>
          </cell>
          <cell r="B1591" t="str">
            <v>N/A</v>
          </cell>
          <cell r="C1591" t="str">
            <v>N/A</v>
          </cell>
          <cell r="D1591" t="str">
            <v>N/A</v>
          </cell>
          <cell r="E1591" t="str">
            <v>N/A</v>
          </cell>
        </row>
        <row r="1592">
          <cell r="A1592">
            <v>37011</v>
          </cell>
          <cell r="B1592" t="str">
            <v>N/A</v>
          </cell>
          <cell r="C1592" t="str">
            <v>N/A</v>
          </cell>
          <cell r="D1592" t="str">
            <v>N/A</v>
          </cell>
          <cell r="E1592" t="str">
            <v>N/A</v>
          </cell>
        </row>
        <row r="1593">
          <cell r="A1593">
            <v>37012</v>
          </cell>
          <cell r="B1593" t="str">
            <v>N/A</v>
          </cell>
          <cell r="C1593" t="str">
            <v>N/A</v>
          </cell>
          <cell r="D1593" t="str">
            <v>N/A</v>
          </cell>
          <cell r="E1593" t="str">
            <v>N/A</v>
          </cell>
        </row>
        <row r="1594">
          <cell r="A1594">
            <v>37013</v>
          </cell>
          <cell r="B1594" t="str">
            <v>N/A</v>
          </cell>
          <cell r="C1594" t="str">
            <v>N/A</v>
          </cell>
          <cell r="D1594" t="str">
            <v>N/A</v>
          </cell>
          <cell r="E1594" t="str">
            <v>N/A</v>
          </cell>
        </row>
        <row r="1595">
          <cell r="A1595">
            <v>37014</v>
          </cell>
          <cell r="B1595" t="str">
            <v>N/A</v>
          </cell>
          <cell r="C1595" t="str">
            <v>N/A</v>
          </cell>
          <cell r="D1595" t="str">
            <v>N/A</v>
          </cell>
          <cell r="E1595" t="str">
            <v>N/A</v>
          </cell>
        </row>
        <row r="1596">
          <cell r="A1596">
            <v>37015</v>
          </cell>
          <cell r="B1596" t="str">
            <v>N/A</v>
          </cell>
          <cell r="C1596" t="str">
            <v>N/A</v>
          </cell>
          <cell r="D1596" t="str">
            <v>N/A</v>
          </cell>
          <cell r="E1596" t="str">
            <v>N/A</v>
          </cell>
        </row>
        <row r="1597">
          <cell r="A1597">
            <v>37016</v>
          </cell>
          <cell r="B1597" t="str">
            <v>N/A</v>
          </cell>
          <cell r="C1597" t="str">
            <v>N/A</v>
          </cell>
          <cell r="D1597" t="str">
            <v>N/A</v>
          </cell>
          <cell r="E1597" t="str">
            <v>N/A</v>
          </cell>
        </row>
        <row r="1598">
          <cell r="A1598">
            <v>37017</v>
          </cell>
          <cell r="B1598" t="str">
            <v>N/A</v>
          </cell>
          <cell r="C1598" t="str">
            <v>N/A</v>
          </cell>
          <cell r="D1598" t="str">
            <v>N/A</v>
          </cell>
          <cell r="E1598" t="str">
            <v>N/A</v>
          </cell>
        </row>
        <row r="1599">
          <cell r="A1599">
            <v>37018</v>
          </cell>
          <cell r="B1599" t="str">
            <v>N/A</v>
          </cell>
          <cell r="C1599" t="str">
            <v>N/A</v>
          </cell>
          <cell r="D1599" t="str">
            <v>N/A</v>
          </cell>
          <cell r="E1599" t="str">
            <v>N/A</v>
          </cell>
        </row>
        <row r="1600">
          <cell r="A1600">
            <v>37019</v>
          </cell>
          <cell r="B1600" t="str">
            <v>N/A</v>
          </cell>
          <cell r="C1600" t="str">
            <v>N/A</v>
          </cell>
          <cell r="D1600" t="str">
            <v>N/A</v>
          </cell>
          <cell r="E1600" t="str">
            <v>N/A</v>
          </cell>
        </row>
        <row r="1601">
          <cell r="A1601">
            <v>37020</v>
          </cell>
          <cell r="B1601" t="str">
            <v>N/A</v>
          </cell>
          <cell r="C1601" t="str">
            <v>N/A</v>
          </cell>
          <cell r="D1601" t="str">
            <v>N/A</v>
          </cell>
          <cell r="E1601" t="str">
            <v>N/A</v>
          </cell>
        </row>
        <row r="1602">
          <cell r="A1602">
            <v>37021</v>
          </cell>
          <cell r="B1602" t="str">
            <v>N/A</v>
          </cell>
          <cell r="C1602" t="str">
            <v>N/A</v>
          </cell>
          <cell r="D1602" t="str">
            <v>N/A</v>
          </cell>
          <cell r="E1602" t="str">
            <v>N/A</v>
          </cell>
        </row>
        <row r="1603">
          <cell r="A1603">
            <v>37022</v>
          </cell>
          <cell r="B1603" t="str">
            <v>N/A</v>
          </cell>
          <cell r="C1603" t="str">
            <v>N/A</v>
          </cell>
          <cell r="D1603" t="str">
            <v>N/A</v>
          </cell>
          <cell r="E1603" t="str">
            <v>N/A</v>
          </cell>
        </row>
        <row r="1604">
          <cell r="A1604">
            <v>37023</v>
          </cell>
          <cell r="B1604" t="str">
            <v>N/A</v>
          </cell>
          <cell r="C1604" t="str">
            <v>N/A</v>
          </cell>
          <cell r="D1604" t="str">
            <v>N/A</v>
          </cell>
          <cell r="E1604" t="str">
            <v>N/A</v>
          </cell>
        </row>
        <row r="1605">
          <cell r="A1605">
            <v>37024</v>
          </cell>
          <cell r="B1605" t="str">
            <v>N/A</v>
          </cell>
          <cell r="C1605" t="str">
            <v>N/A</v>
          </cell>
          <cell r="D1605" t="str">
            <v>N/A</v>
          </cell>
          <cell r="E1605" t="str">
            <v>N/A</v>
          </cell>
        </row>
        <row r="1606">
          <cell r="A1606">
            <v>37025</v>
          </cell>
          <cell r="B1606" t="str">
            <v>N/A</v>
          </cell>
          <cell r="C1606" t="str">
            <v>N/A</v>
          </cell>
          <cell r="D1606" t="str">
            <v>N/A</v>
          </cell>
          <cell r="E1606" t="str">
            <v>N/A</v>
          </cell>
        </row>
        <row r="1607">
          <cell r="A1607">
            <v>37026</v>
          </cell>
          <cell r="B1607" t="str">
            <v>N/A</v>
          </cell>
          <cell r="C1607" t="str">
            <v>N/A</v>
          </cell>
          <cell r="D1607" t="str">
            <v>N/A</v>
          </cell>
          <cell r="E1607" t="str">
            <v>N/A</v>
          </cell>
        </row>
        <row r="1608">
          <cell r="A1608">
            <v>37027</v>
          </cell>
          <cell r="B1608" t="str">
            <v>N/A</v>
          </cell>
          <cell r="C1608" t="str">
            <v>N/A</v>
          </cell>
          <cell r="D1608" t="str">
            <v>N/A</v>
          </cell>
          <cell r="E1608" t="str">
            <v>N/A</v>
          </cell>
        </row>
        <row r="1609">
          <cell r="A1609">
            <v>37028</v>
          </cell>
          <cell r="B1609" t="str">
            <v>N/A</v>
          </cell>
          <cell r="C1609" t="str">
            <v>N/A</v>
          </cell>
          <cell r="D1609" t="str">
            <v>N/A</v>
          </cell>
          <cell r="E1609" t="str">
            <v>N/A</v>
          </cell>
        </row>
        <row r="1610">
          <cell r="A1610">
            <v>37029</v>
          </cell>
          <cell r="B1610" t="str">
            <v>N/A</v>
          </cell>
          <cell r="C1610" t="str">
            <v>N/A</v>
          </cell>
          <cell r="D1610" t="str">
            <v>N/A</v>
          </cell>
          <cell r="E1610" t="str">
            <v>N/A</v>
          </cell>
        </row>
        <row r="1611">
          <cell r="A1611">
            <v>37030</v>
          </cell>
          <cell r="B1611" t="str">
            <v>N/A</v>
          </cell>
          <cell r="C1611" t="str">
            <v>N/A</v>
          </cell>
          <cell r="D1611" t="str">
            <v>N/A</v>
          </cell>
          <cell r="E1611" t="str">
            <v>N/A</v>
          </cell>
        </row>
        <row r="1612">
          <cell r="A1612">
            <v>37031</v>
          </cell>
          <cell r="B1612" t="str">
            <v>N/A</v>
          </cell>
          <cell r="C1612" t="str">
            <v>N/A</v>
          </cell>
          <cell r="D1612" t="str">
            <v>N/A</v>
          </cell>
          <cell r="E1612" t="str">
            <v>N/A</v>
          </cell>
        </row>
        <row r="1613">
          <cell r="A1613">
            <v>37032</v>
          </cell>
          <cell r="B1613" t="str">
            <v>N/A</v>
          </cell>
          <cell r="C1613" t="str">
            <v>N/A</v>
          </cell>
          <cell r="D1613" t="str">
            <v>N/A</v>
          </cell>
          <cell r="E1613" t="str">
            <v>N/A</v>
          </cell>
        </row>
        <row r="1614">
          <cell r="A1614">
            <v>37033</v>
          </cell>
          <cell r="B1614" t="str">
            <v>N/A</v>
          </cell>
          <cell r="C1614" t="str">
            <v>N/A</v>
          </cell>
          <cell r="D1614" t="str">
            <v>N/A</v>
          </cell>
          <cell r="E1614" t="str">
            <v>N/A</v>
          </cell>
        </row>
        <row r="1615">
          <cell r="A1615">
            <v>37034</v>
          </cell>
          <cell r="B1615" t="str">
            <v>N/A</v>
          </cell>
          <cell r="C1615" t="str">
            <v>N/A</v>
          </cell>
          <cell r="D1615" t="str">
            <v>N/A</v>
          </cell>
          <cell r="E1615" t="str">
            <v>N/A</v>
          </cell>
        </row>
        <row r="1616">
          <cell r="A1616">
            <v>37035</v>
          </cell>
          <cell r="B1616" t="str">
            <v>N/A</v>
          </cell>
          <cell r="C1616" t="str">
            <v>N/A</v>
          </cell>
          <cell r="D1616" t="str">
            <v>N/A</v>
          </cell>
          <cell r="E1616" t="str">
            <v>N/A</v>
          </cell>
        </row>
        <row r="1617">
          <cell r="A1617">
            <v>37036</v>
          </cell>
          <cell r="B1617" t="str">
            <v>N/A</v>
          </cell>
          <cell r="C1617" t="str">
            <v>N/A</v>
          </cell>
          <cell r="D1617" t="str">
            <v>N/A</v>
          </cell>
          <cell r="E1617" t="str">
            <v>N/A</v>
          </cell>
        </row>
        <row r="1618">
          <cell r="A1618">
            <v>37037</v>
          </cell>
          <cell r="B1618" t="str">
            <v>N/A</v>
          </cell>
          <cell r="C1618" t="str">
            <v>N/A</v>
          </cell>
          <cell r="D1618" t="str">
            <v>N/A</v>
          </cell>
          <cell r="E1618" t="str">
            <v>N/A</v>
          </cell>
        </row>
        <row r="1619">
          <cell r="A1619">
            <v>37038</v>
          </cell>
          <cell r="B1619" t="str">
            <v>N/A</v>
          </cell>
          <cell r="C1619" t="str">
            <v>N/A</v>
          </cell>
          <cell r="D1619" t="str">
            <v>N/A</v>
          </cell>
          <cell r="E1619" t="str">
            <v>N/A</v>
          </cell>
        </row>
        <row r="1620">
          <cell r="A1620">
            <v>37039</v>
          </cell>
          <cell r="B1620" t="str">
            <v>N/A</v>
          </cell>
          <cell r="C1620" t="str">
            <v>N/A</v>
          </cell>
          <cell r="D1620" t="str">
            <v>N/A</v>
          </cell>
          <cell r="E1620" t="str">
            <v>N/A</v>
          </cell>
        </row>
        <row r="1621">
          <cell r="A1621">
            <v>37040</v>
          </cell>
          <cell r="B1621" t="str">
            <v>N/A</v>
          </cell>
          <cell r="C1621" t="str">
            <v>N/A</v>
          </cell>
          <cell r="D1621" t="str">
            <v>N/A</v>
          </cell>
          <cell r="E1621" t="str">
            <v>N/A</v>
          </cell>
        </row>
        <row r="1622">
          <cell r="A1622">
            <v>37041</v>
          </cell>
          <cell r="B1622" t="str">
            <v>N/A</v>
          </cell>
          <cell r="C1622" t="str">
            <v>N/A</v>
          </cell>
          <cell r="D1622" t="str">
            <v>N/A</v>
          </cell>
          <cell r="E1622" t="str">
            <v>N/A</v>
          </cell>
        </row>
        <row r="1623">
          <cell r="A1623">
            <v>37042</v>
          </cell>
          <cell r="B1623" t="str">
            <v>N/A</v>
          </cell>
          <cell r="C1623" t="str">
            <v>N/A</v>
          </cell>
          <cell r="D1623" t="str">
            <v>N/A</v>
          </cell>
          <cell r="E1623" t="str">
            <v>N/A</v>
          </cell>
        </row>
        <row r="1624">
          <cell r="A1624">
            <v>37043</v>
          </cell>
          <cell r="B1624" t="str">
            <v>N/A</v>
          </cell>
          <cell r="C1624" t="str">
            <v>N/A</v>
          </cell>
          <cell r="D1624" t="str">
            <v>N/A</v>
          </cell>
          <cell r="E1624" t="str">
            <v>N/A</v>
          </cell>
        </row>
        <row r="1625">
          <cell r="A1625">
            <v>37044</v>
          </cell>
          <cell r="B1625" t="str">
            <v>N/A</v>
          </cell>
          <cell r="C1625" t="str">
            <v>N/A</v>
          </cell>
          <cell r="D1625" t="str">
            <v>N/A</v>
          </cell>
          <cell r="E1625" t="str">
            <v>N/A</v>
          </cell>
        </row>
        <row r="1626">
          <cell r="A1626">
            <v>37045</v>
          </cell>
          <cell r="B1626" t="str">
            <v>N/A</v>
          </cell>
          <cell r="C1626" t="str">
            <v>N/A</v>
          </cell>
          <cell r="D1626" t="str">
            <v>N/A</v>
          </cell>
          <cell r="E1626" t="str">
            <v>N/A</v>
          </cell>
        </row>
        <row r="1627">
          <cell r="A1627">
            <v>37046</v>
          </cell>
          <cell r="B1627" t="str">
            <v>N/A</v>
          </cell>
          <cell r="C1627" t="str">
            <v>N/A</v>
          </cell>
          <cell r="D1627" t="str">
            <v>N/A</v>
          </cell>
          <cell r="E1627" t="str">
            <v>N/A</v>
          </cell>
        </row>
        <row r="1628">
          <cell r="A1628">
            <v>37047</v>
          </cell>
          <cell r="B1628" t="str">
            <v>N/A</v>
          </cell>
          <cell r="C1628" t="str">
            <v>N/A</v>
          </cell>
          <cell r="D1628" t="str">
            <v>N/A</v>
          </cell>
          <cell r="E1628" t="str">
            <v>N/A</v>
          </cell>
        </row>
        <row r="1629">
          <cell r="A1629">
            <v>37048</v>
          </cell>
          <cell r="B1629" t="str">
            <v>N/A</v>
          </cell>
          <cell r="C1629" t="str">
            <v>N/A</v>
          </cell>
          <cell r="D1629" t="str">
            <v>N/A</v>
          </cell>
          <cell r="E1629" t="str">
            <v>N/A</v>
          </cell>
        </row>
        <row r="1630">
          <cell r="A1630">
            <v>37049</v>
          </cell>
          <cell r="B1630" t="str">
            <v>N/A</v>
          </cell>
          <cell r="C1630" t="str">
            <v>N/A</v>
          </cell>
          <cell r="D1630" t="str">
            <v>N/A</v>
          </cell>
          <cell r="E1630" t="str">
            <v>N/A</v>
          </cell>
        </row>
        <row r="1631">
          <cell r="A1631">
            <v>37050</v>
          </cell>
          <cell r="B1631" t="str">
            <v>N/A</v>
          </cell>
          <cell r="C1631" t="str">
            <v>N/A</v>
          </cell>
          <cell r="D1631" t="str">
            <v>N/A</v>
          </cell>
          <cell r="E1631" t="str">
            <v>N/A</v>
          </cell>
        </row>
        <row r="1632">
          <cell r="A1632">
            <v>37051</v>
          </cell>
          <cell r="B1632" t="str">
            <v>N/A</v>
          </cell>
          <cell r="C1632" t="str">
            <v>N/A</v>
          </cell>
          <cell r="D1632" t="str">
            <v>N/A</v>
          </cell>
          <cell r="E1632" t="str">
            <v>N/A</v>
          </cell>
        </row>
        <row r="1633">
          <cell r="A1633">
            <v>37052</v>
          </cell>
          <cell r="B1633" t="str">
            <v>N/A</v>
          </cell>
          <cell r="C1633" t="str">
            <v>N/A</v>
          </cell>
          <cell r="D1633" t="str">
            <v>N/A</v>
          </cell>
          <cell r="E1633" t="str">
            <v>N/A</v>
          </cell>
        </row>
        <row r="1634">
          <cell r="A1634">
            <v>37053</v>
          </cell>
          <cell r="B1634" t="str">
            <v>N/A</v>
          </cell>
          <cell r="C1634" t="str">
            <v>N/A</v>
          </cell>
          <cell r="D1634" t="str">
            <v>N/A</v>
          </cell>
          <cell r="E1634" t="str">
            <v>N/A</v>
          </cell>
        </row>
        <row r="1635">
          <cell r="A1635">
            <v>37054</v>
          </cell>
          <cell r="B1635" t="str">
            <v>N/A</v>
          </cell>
          <cell r="C1635" t="str">
            <v>N/A</v>
          </cell>
          <cell r="D1635" t="str">
            <v>N/A</v>
          </cell>
          <cell r="E1635" t="str">
            <v>N/A</v>
          </cell>
        </row>
        <row r="1636">
          <cell r="A1636">
            <v>37055</v>
          </cell>
          <cell r="B1636" t="str">
            <v>N/A</v>
          </cell>
          <cell r="C1636" t="str">
            <v>N/A</v>
          </cell>
          <cell r="D1636" t="str">
            <v>N/A</v>
          </cell>
          <cell r="E1636" t="str">
            <v>N/A</v>
          </cell>
        </row>
        <row r="1637">
          <cell r="A1637">
            <v>37056</v>
          </cell>
          <cell r="B1637" t="str">
            <v>N/A</v>
          </cell>
          <cell r="C1637" t="str">
            <v>N/A</v>
          </cell>
          <cell r="D1637" t="str">
            <v>N/A</v>
          </cell>
          <cell r="E1637" t="str">
            <v>N/A</v>
          </cell>
        </row>
        <row r="1638">
          <cell r="A1638">
            <v>37057</v>
          </cell>
          <cell r="B1638" t="str">
            <v>N/A</v>
          </cell>
          <cell r="C1638" t="str">
            <v>N/A</v>
          </cell>
          <cell r="D1638" t="str">
            <v>N/A</v>
          </cell>
          <cell r="E1638" t="str">
            <v>N/A</v>
          </cell>
        </row>
        <row r="1639">
          <cell r="A1639">
            <v>37058</v>
          </cell>
          <cell r="B1639" t="str">
            <v>N/A</v>
          </cell>
          <cell r="C1639" t="str">
            <v>N/A</v>
          </cell>
          <cell r="D1639" t="str">
            <v>N/A</v>
          </cell>
          <cell r="E1639" t="str">
            <v>N/A</v>
          </cell>
        </row>
        <row r="1640">
          <cell r="A1640">
            <v>37059</v>
          </cell>
          <cell r="B1640" t="str">
            <v>N/A</v>
          </cell>
          <cell r="C1640" t="str">
            <v>N/A</v>
          </cell>
          <cell r="D1640" t="str">
            <v>N/A</v>
          </cell>
          <cell r="E1640" t="str">
            <v>N/A</v>
          </cell>
        </row>
        <row r="1641">
          <cell r="A1641">
            <v>37060</v>
          </cell>
          <cell r="B1641" t="str">
            <v>N/A</v>
          </cell>
          <cell r="C1641" t="str">
            <v>N/A</v>
          </cell>
          <cell r="D1641" t="str">
            <v>N/A</v>
          </cell>
          <cell r="E1641" t="str">
            <v>N/A</v>
          </cell>
        </row>
        <row r="1642">
          <cell r="A1642">
            <v>37061</v>
          </cell>
          <cell r="B1642" t="str">
            <v>N/A</v>
          </cell>
          <cell r="C1642" t="str">
            <v>N/A</v>
          </cell>
          <cell r="D1642" t="str">
            <v>N/A</v>
          </cell>
          <cell r="E1642" t="str">
            <v>N/A</v>
          </cell>
        </row>
        <row r="1643">
          <cell r="A1643">
            <v>37062</v>
          </cell>
          <cell r="B1643" t="str">
            <v>N/A</v>
          </cell>
          <cell r="C1643" t="str">
            <v>N/A</v>
          </cell>
          <cell r="D1643" t="str">
            <v>N/A</v>
          </cell>
          <cell r="E1643" t="str">
            <v>N/A</v>
          </cell>
        </row>
        <row r="1644">
          <cell r="A1644">
            <v>37063</v>
          </cell>
          <cell r="B1644" t="str">
            <v>N/A</v>
          </cell>
          <cell r="C1644" t="str">
            <v>N/A</v>
          </cell>
          <cell r="D1644" t="str">
            <v>N/A</v>
          </cell>
          <cell r="E1644" t="str">
            <v>N/A</v>
          </cell>
        </row>
        <row r="1645">
          <cell r="A1645">
            <v>37064</v>
          </cell>
          <cell r="B1645" t="str">
            <v>N/A</v>
          </cell>
          <cell r="C1645" t="str">
            <v>N/A</v>
          </cell>
          <cell r="D1645" t="str">
            <v>N/A</v>
          </cell>
          <cell r="E1645" t="str">
            <v>N/A</v>
          </cell>
        </row>
        <row r="1646">
          <cell r="A1646">
            <v>37065</v>
          </cell>
          <cell r="B1646" t="str">
            <v>N/A</v>
          </cell>
          <cell r="C1646" t="str">
            <v>N/A</v>
          </cell>
          <cell r="D1646" t="str">
            <v>N/A</v>
          </cell>
          <cell r="E1646" t="str">
            <v>N/A</v>
          </cell>
        </row>
        <row r="1647">
          <cell r="A1647">
            <v>37066</v>
          </cell>
          <cell r="B1647" t="str">
            <v>N/A</v>
          </cell>
          <cell r="C1647" t="str">
            <v>N/A</v>
          </cell>
          <cell r="D1647" t="str">
            <v>N/A</v>
          </cell>
          <cell r="E1647" t="str">
            <v>N/A</v>
          </cell>
        </row>
        <row r="1648">
          <cell r="A1648">
            <v>37067</v>
          </cell>
          <cell r="B1648" t="str">
            <v>N/A</v>
          </cell>
          <cell r="C1648" t="str">
            <v>N/A</v>
          </cell>
          <cell r="D1648" t="str">
            <v>N/A</v>
          </cell>
          <cell r="E1648" t="str">
            <v>N/A</v>
          </cell>
        </row>
        <row r="1649">
          <cell r="A1649">
            <v>37068</v>
          </cell>
          <cell r="B1649" t="str">
            <v>N/A</v>
          </cell>
          <cell r="C1649" t="str">
            <v>N/A</v>
          </cell>
          <cell r="D1649" t="str">
            <v>N/A</v>
          </cell>
          <cell r="E1649" t="str">
            <v>N/A</v>
          </cell>
        </row>
        <row r="1650">
          <cell r="A1650">
            <v>37069</v>
          </cell>
          <cell r="B1650" t="str">
            <v>N/A</v>
          </cell>
          <cell r="C1650" t="str">
            <v>N/A</v>
          </cell>
          <cell r="D1650" t="str">
            <v>N/A</v>
          </cell>
          <cell r="E1650" t="str">
            <v>N/A</v>
          </cell>
        </row>
        <row r="1651">
          <cell r="A1651">
            <v>37070</v>
          </cell>
          <cell r="B1651" t="str">
            <v>N/A</v>
          </cell>
          <cell r="C1651" t="str">
            <v>N/A</v>
          </cell>
          <cell r="D1651" t="str">
            <v>N/A</v>
          </cell>
          <cell r="E1651" t="str">
            <v>N/A</v>
          </cell>
        </row>
        <row r="1652">
          <cell r="A1652">
            <v>37071</v>
          </cell>
          <cell r="B1652" t="str">
            <v>N/A</v>
          </cell>
          <cell r="C1652" t="str">
            <v>N/A</v>
          </cell>
          <cell r="D1652" t="str">
            <v>N/A</v>
          </cell>
          <cell r="E1652" t="str">
            <v>N/A</v>
          </cell>
        </row>
        <row r="1653">
          <cell r="A1653">
            <v>37072</v>
          </cell>
          <cell r="B1653" t="str">
            <v>N/A</v>
          </cell>
          <cell r="C1653" t="str">
            <v>N/A</v>
          </cell>
          <cell r="D1653" t="str">
            <v>N/A</v>
          </cell>
          <cell r="E1653" t="str">
            <v>N/A</v>
          </cell>
        </row>
        <row r="1654">
          <cell r="A1654">
            <v>37073</v>
          </cell>
          <cell r="B1654" t="str">
            <v>N/A</v>
          </cell>
          <cell r="C1654" t="str">
            <v>N/A</v>
          </cell>
          <cell r="D1654" t="str">
            <v>N/A</v>
          </cell>
          <cell r="E1654" t="str">
            <v>N/A</v>
          </cell>
        </row>
        <row r="1655">
          <cell r="A1655">
            <v>37074</v>
          </cell>
          <cell r="B1655" t="str">
            <v>N/A</v>
          </cell>
          <cell r="C1655" t="str">
            <v>N/A</v>
          </cell>
          <cell r="D1655" t="str">
            <v>N/A</v>
          </cell>
          <cell r="E1655" t="str">
            <v>N/A</v>
          </cell>
        </row>
        <row r="1656">
          <cell r="A1656">
            <v>37075</v>
          </cell>
          <cell r="B1656" t="str">
            <v>N/A</v>
          </cell>
          <cell r="C1656" t="str">
            <v>N/A</v>
          </cell>
          <cell r="D1656" t="str">
            <v>N/A</v>
          </cell>
          <cell r="E1656" t="str">
            <v>N/A</v>
          </cell>
        </row>
        <row r="1657">
          <cell r="A1657">
            <v>37076</v>
          </cell>
          <cell r="B1657" t="str">
            <v>N/A</v>
          </cell>
          <cell r="C1657" t="str">
            <v>N/A</v>
          </cell>
          <cell r="D1657" t="str">
            <v>N/A</v>
          </cell>
          <cell r="E1657" t="str">
            <v>N/A</v>
          </cell>
        </row>
        <row r="1658">
          <cell r="A1658">
            <v>37077</v>
          </cell>
          <cell r="B1658" t="str">
            <v>N/A</v>
          </cell>
          <cell r="C1658" t="str">
            <v>N/A</v>
          </cell>
          <cell r="D1658" t="str">
            <v>N/A</v>
          </cell>
          <cell r="E1658" t="str">
            <v>N/A</v>
          </cell>
        </row>
        <row r="1659">
          <cell r="A1659">
            <v>37078</v>
          </cell>
          <cell r="B1659" t="str">
            <v>N/A</v>
          </cell>
          <cell r="C1659" t="str">
            <v>N/A</v>
          </cell>
          <cell r="D1659" t="str">
            <v>N/A</v>
          </cell>
          <cell r="E1659" t="str">
            <v>N/A</v>
          </cell>
        </row>
        <row r="1660">
          <cell r="A1660">
            <v>37079</v>
          </cell>
          <cell r="B1660" t="str">
            <v>N/A</v>
          </cell>
          <cell r="C1660" t="str">
            <v>N/A</v>
          </cell>
          <cell r="D1660" t="str">
            <v>N/A</v>
          </cell>
          <cell r="E1660" t="str">
            <v>N/A</v>
          </cell>
        </row>
        <row r="1661">
          <cell r="A1661">
            <v>37080</v>
          </cell>
          <cell r="B1661" t="str">
            <v>N/A</v>
          </cell>
          <cell r="C1661" t="str">
            <v>N/A</v>
          </cell>
          <cell r="D1661" t="str">
            <v>N/A</v>
          </cell>
          <cell r="E1661" t="str">
            <v>N/A</v>
          </cell>
        </row>
        <row r="1662">
          <cell r="A1662">
            <v>37081</v>
          </cell>
          <cell r="B1662" t="str">
            <v>N/A</v>
          </cell>
          <cell r="C1662" t="str">
            <v>N/A</v>
          </cell>
          <cell r="D1662" t="str">
            <v>N/A</v>
          </cell>
          <cell r="E1662" t="str">
            <v>N/A</v>
          </cell>
        </row>
        <row r="1663">
          <cell r="A1663">
            <v>37082</v>
          </cell>
          <cell r="B1663" t="str">
            <v>N/A</v>
          </cell>
          <cell r="C1663" t="str">
            <v>N/A</v>
          </cell>
          <cell r="D1663" t="str">
            <v>N/A</v>
          </cell>
          <cell r="E1663" t="str">
            <v>N/A</v>
          </cell>
        </row>
        <row r="1664">
          <cell r="A1664">
            <v>37083</v>
          </cell>
          <cell r="B1664" t="str">
            <v>N/A</v>
          </cell>
          <cell r="C1664" t="str">
            <v>N/A</v>
          </cell>
          <cell r="D1664" t="str">
            <v>N/A</v>
          </cell>
          <cell r="E1664" t="str">
            <v>N/A</v>
          </cell>
        </row>
        <row r="1665">
          <cell r="A1665">
            <v>37084</v>
          </cell>
          <cell r="B1665" t="str">
            <v>N/A</v>
          </cell>
          <cell r="C1665" t="str">
            <v>N/A</v>
          </cell>
          <cell r="D1665" t="str">
            <v>N/A</v>
          </cell>
          <cell r="E1665" t="str">
            <v>N/A</v>
          </cell>
        </row>
        <row r="1666">
          <cell r="A1666">
            <v>37085</v>
          </cell>
          <cell r="B1666" t="str">
            <v>N/A</v>
          </cell>
          <cell r="C1666" t="str">
            <v>N/A</v>
          </cell>
          <cell r="D1666" t="str">
            <v>N/A</v>
          </cell>
          <cell r="E1666" t="str">
            <v>N/A</v>
          </cell>
        </row>
        <row r="1667">
          <cell r="A1667">
            <v>37086</v>
          </cell>
          <cell r="B1667" t="str">
            <v>N/A</v>
          </cell>
          <cell r="C1667" t="str">
            <v>N/A</v>
          </cell>
          <cell r="D1667" t="str">
            <v>N/A</v>
          </cell>
          <cell r="E1667" t="str">
            <v>N/A</v>
          </cell>
        </row>
        <row r="1668">
          <cell r="A1668">
            <v>37087</v>
          </cell>
          <cell r="B1668" t="str">
            <v>N/A</v>
          </cell>
          <cell r="C1668" t="str">
            <v>N/A</v>
          </cell>
          <cell r="D1668" t="str">
            <v>N/A</v>
          </cell>
          <cell r="E1668" t="str">
            <v>N/A</v>
          </cell>
        </row>
        <row r="1669">
          <cell r="A1669">
            <v>37088</v>
          </cell>
          <cell r="B1669" t="str">
            <v>N/A</v>
          </cell>
          <cell r="C1669" t="str">
            <v>N/A</v>
          </cell>
          <cell r="D1669" t="str">
            <v>N/A</v>
          </cell>
          <cell r="E1669" t="str">
            <v>N/A</v>
          </cell>
        </row>
        <row r="1670">
          <cell r="A1670">
            <v>37089</v>
          </cell>
          <cell r="B1670" t="str">
            <v>N/A</v>
          </cell>
          <cell r="C1670" t="str">
            <v>N/A</v>
          </cell>
          <cell r="D1670" t="str">
            <v>N/A</v>
          </cell>
          <cell r="E1670" t="str">
            <v>N/A</v>
          </cell>
        </row>
        <row r="1671">
          <cell r="A1671">
            <v>37090</v>
          </cell>
          <cell r="B1671" t="str">
            <v>N/A</v>
          </cell>
          <cell r="C1671" t="str">
            <v>N/A</v>
          </cell>
          <cell r="D1671" t="str">
            <v>N/A</v>
          </cell>
          <cell r="E1671" t="str">
            <v>N/A</v>
          </cell>
        </row>
        <row r="1672">
          <cell r="A1672">
            <v>37091</v>
          </cell>
          <cell r="B1672" t="str">
            <v>N/A</v>
          </cell>
          <cell r="C1672" t="str">
            <v>N/A</v>
          </cell>
          <cell r="D1672" t="str">
            <v>N/A</v>
          </cell>
          <cell r="E1672" t="str">
            <v>N/A</v>
          </cell>
        </row>
        <row r="1673">
          <cell r="A1673">
            <v>37092</v>
          </cell>
          <cell r="B1673" t="str">
            <v>N/A</v>
          </cell>
          <cell r="C1673" t="str">
            <v>N/A</v>
          </cell>
          <cell r="D1673" t="str">
            <v>N/A</v>
          </cell>
          <cell r="E1673" t="str">
            <v>N/A</v>
          </cell>
        </row>
        <row r="1674">
          <cell r="A1674">
            <v>37093</v>
          </cell>
          <cell r="B1674" t="str">
            <v>N/A</v>
          </cell>
          <cell r="C1674" t="str">
            <v>N/A</v>
          </cell>
          <cell r="D1674" t="str">
            <v>N/A</v>
          </cell>
          <cell r="E1674" t="str">
            <v>N/A</v>
          </cell>
        </row>
        <row r="1675">
          <cell r="A1675">
            <v>37094</v>
          </cell>
          <cell r="B1675" t="str">
            <v>N/A</v>
          </cell>
          <cell r="C1675" t="str">
            <v>N/A</v>
          </cell>
          <cell r="D1675" t="str">
            <v>N/A</v>
          </cell>
          <cell r="E1675" t="str">
            <v>N/A</v>
          </cell>
        </row>
        <row r="1676">
          <cell r="A1676">
            <v>37095</v>
          </cell>
          <cell r="B1676" t="str">
            <v>N/A</v>
          </cell>
          <cell r="C1676" t="str">
            <v>N/A</v>
          </cell>
          <cell r="D1676" t="str">
            <v>N/A</v>
          </cell>
          <cell r="E1676" t="str">
            <v>N/A</v>
          </cell>
        </row>
        <row r="1677">
          <cell r="A1677">
            <v>37096</v>
          </cell>
          <cell r="B1677" t="str">
            <v>N/A</v>
          </cell>
          <cell r="C1677" t="str">
            <v>N/A</v>
          </cell>
          <cell r="D1677" t="str">
            <v>N/A</v>
          </cell>
          <cell r="E1677" t="str">
            <v>N/A</v>
          </cell>
        </row>
        <row r="1678">
          <cell r="A1678">
            <v>37097</v>
          </cell>
          <cell r="B1678" t="str">
            <v>N/A</v>
          </cell>
          <cell r="C1678" t="str">
            <v>N/A</v>
          </cell>
          <cell r="D1678" t="str">
            <v>N/A</v>
          </cell>
          <cell r="E1678" t="str">
            <v>N/A</v>
          </cell>
        </row>
        <row r="1679">
          <cell r="A1679">
            <v>37098</v>
          </cell>
          <cell r="B1679" t="str">
            <v>N/A</v>
          </cell>
          <cell r="C1679" t="str">
            <v>N/A</v>
          </cell>
          <cell r="D1679" t="str">
            <v>N/A</v>
          </cell>
          <cell r="E1679" t="str">
            <v>N/A</v>
          </cell>
        </row>
        <row r="1680">
          <cell r="A1680">
            <v>37099</v>
          </cell>
          <cell r="B1680" t="str">
            <v>N/A</v>
          </cell>
          <cell r="C1680" t="str">
            <v>N/A</v>
          </cell>
          <cell r="D1680" t="str">
            <v>N/A</v>
          </cell>
          <cell r="E1680" t="str">
            <v>N/A</v>
          </cell>
        </row>
        <row r="1681">
          <cell r="A1681">
            <v>37100</v>
          </cell>
          <cell r="B1681" t="str">
            <v>N/A</v>
          </cell>
          <cell r="C1681" t="str">
            <v>N/A</v>
          </cell>
          <cell r="D1681" t="str">
            <v>N/A</v>
          </cell>
          <cell r="E1681" t="str">
            <v>N/A</v>
          </cell>
        </row>
        <row r="1682">
          <cell r="A1682">
            <v>37101</v>
          </cell>
          <cell r="B1682" t="str">
            <v>N/A</v>
          </cell>
          <cell r="C1682" t="str">
            <v>N/A</v>
          </cell>
          <cell r="D1682" t="str">
            <v>N/A</v>
          </cell>
          <cell r="E1682" t="str">
            <v>N/A</v>
          </cell>
        </row>
        <row r="1683">
          <cell r="A1683">
            <v>37102</v>
          </cell>
          <cell r="B1683" t="str">
            <v>N/A</v>
          </cell>
          <cell r="C1683" t="str">
            <v>N/A</v>
          </cell>
          <cell r="D1683" t="str">
            <v>N/A</v>
          </cell>
          <cell r="E1683" t="str">
            <v>N/A</v>
          </cell>
        </row>
        <row r="1684">
          <cell r="A1684">
            <v>37103</v>
          </cell>
          <cell r="B1684" t="str">
            <v>N/A</v>
          </cell>
          <cell r="C1684" t="str">
            <v>N/A</v>
          </cell>
          <cell r="D1684" t="str">
            <v>N/A</v>
          </cell>
          <cell r="E1684" t="str">
            <v>N/A</v>
          </cell>
        </row>
        <row r="1685">
          <cell r="A1685">
            <v>37104</v>
          </cell>
          <cell r="B1685" t="str">
            <v>N/A</v>
          </cell>
          <cell r="C1685" t="str">
            <v>N/A</v>
          </cell>
          <cell r="D1685" t="str">
            <v>N/A</v>
          </cell>
          <cell r="E1685" t="str">
            <v>N/A</v>
          </cell>
        </row>
        <row r="1686">
          <cell r="A1686">
            <v>37105</v>
          </cell>
          <cell r="B1686" t="str">
            <v>N/A</v>
          </cell>
          <cell r="C1686" t="str">
            <v>N/A</v>
          </cell>
          <cell r="D1686" t="str">
            <v>N/A</v>
          </cell>
          <cell r="E1686" t="str">
            <v>N/A</v>
          </cell>
        </row>
        <row r="1687">
          <cell r="A1687">
            <v>37106</v>
          </cell>
          <cell r="B1687" t="str">
            <v>N/A</v>
          </cell>
          <cell r="C1687" t="str">
            <v>N/A</v>
          </cell>
          <cell r="D1687" t="str">
            <v>N/A</v>
          </cell>
          <cell r="E1687" t="str">
            <v>N/A</v>
          </cell>
        </row>
        <row r="1688">
          <cell r="A1688">
            <v>37107</v>
          </cell>
          <cell r="B1688" t="str">
            <v>N/A</v>
          </cell>
          <cell r="C1688" t="str">
            <v>N/A</v>
          </cell>
          <cell r="D1688" t="str">
            <v>N/A</v>
          </cell>
          <cell r="E1688" t="str">
            <v>N/A</v>
          </cell>
        </row>
        <row r="1689">
          <cell r="A1689">
            <v>37108</v>
          </cell>
          <cell r="B1689" t="str">
            <v>N/A</v>
          </cell>
          <cell r="C1689" t="str">
            <v>N/A</v>
          </cell>
          <cell r="D1689" t="str">
            <v>N/A</v>
          </cell>
          <cell r="E1689" t="str">
            <v>N/A</v>
          </cell>
        </row>
        <row r="1690">
          <cell r="A1690">
            <v>37109</v>
          </cell>
          <cell r="B1690" t="str">
            <v>N/A</v>
          </cell>
          <cell r="C1690" t="str">
            <v>N/A</v>
          </cell>
          <cell r="D1690" t="str">
            <v>N/A</v>
          </cell>
          <cell r="E1690" t="str">
            <v>N/A</v>
          </cell>
        </row>
        <row r="1691">
          <cell r="A1691">
            <v>37110</v>
          </cell>
          <cell r="B1691" t="str">
            <v>N/A</v>
          </cell>
          <cell r="C1691" t="str">
            <v>N/A</v>
          </cell>
          <cell r="D1691" t="str">
            <v>N/A</v>
          </cell>
          <cell r="E1691" t="str">
            <v>N/A</v>
          </cell>
        </row>
        <row r="1692">
          <cell r="A1692">
            <v>37111</v>
          </cell>
          <cell r="B1692" t="str">
            <v>N/A</v>
          </cell>
          <cell r="C1692" t="str">
            <v>N/A</v>
          </cell>
          <cell r="D1692" t="str">
            <v>N/A</v>
          </cell>
          <cell r="E1692" t="str">
            <v>N/A</v>
          </cell>
        </row>
        <row r="1693">
          <cell r="A1693">
            <v>37112</v>
          </cell>
          <cell r="B1693" t="str">
            <v>N/A</v>
          </cell>
          <cell r="C1693" t="str">
            <v>N/A</v>
          </cell>
          <cell r="D1693" t="str">
            <v>N/A</v>
          </cell>
          <cell r="E1693" t="str">
            <v>N/A</v>
          </cell>
        </row>
        <row r="1694">
          <cell r="A1694">
            <v>37113</v>
          </cell>
          <cell r="B1694" t="str">
            <v>N/A</v>
          </cell>
          <cell r="C1694" t="str">
            <v>N/A</v>
          </cell>
          <cell r="D1694" t="str">
            <v>N/A</v>
          </cell>
          <cell r="E1694" t="str">
            <v>N/A</v>
          </cell>
        </row>
        <row r="1695">
          <cell r="A1695">
            <v>37114</v>
          </cell>
          <cell r="B1695" t="str">
            <v>N/A</v>
          </cell>
          <cell r="C1695" t="str">
            <v>N/A</v>
          </cell>
          <cell r="D1695" t="str">
            <v>N/A</v>
          </cell>
          <cell r="E1695" t="str">
            <v>N/A</v>
          </cell>
        </row>
        <row r="1696">
          <cell r="A1696">
            <v>37115</v>
          </cell>
          <cell r="B1696" t="str">
            <v>N/A</v>
          </cell>
          <cell r="C1696" t="str">
            <v>N/A</v>
          </cell>
          <cell r="D1696" t="str">
            <v>N/A</v>
          </cell>
          <cell r="E1696" t="str">
            <v>N/A</v>
          </cell>
        </row>
        <row r="1697">
          <cell r="A1697">
            <v>37116</v>
          </cell>
          <cell r="B1697" t="str">
            <v>N/A</v>
          </cell>
          <cell r="C1697" t="str">
            <v>N/A</v>
          </cell>
          <cell r="D1697" t="str">
            <v>N/A</v>
          </cell>
          <cell r="E1697" t="str">
            <v>N/A</v>
          </cell>
        </row>
        <row r="1698">
          <cell r="A1698">
            <v>37117</v>
          </cell>
          <cell r="B1698" t="str">
            <v>N/A</v>
          </cell>
          <cell r="C1698" t="str">
            <v>N/A</v>
          </cell>
          <cell r="D1698" t="str">
            <v>N/A</v>
          </cell>
          <cell r="E1698" t="str">
            <v>N/A</v>
          </cell>
        </row>
        <row r="1699">
          <cell r="A1699">
            <v>37118</v>
          </cell>
          <cell r="B1699" t="str">
            <v>N/A</v>
          </cell>
          <cell r="C1699" t="str">
            <v>N/A</v>
          </cell>
          <cell r="D1699" t="str">
            <v>N/A</v>
          </cell>
          <cell r="E1699" t="str">
            <v>N/A</v>
          </cell>
        </row>
        <row r="1700">
          <cell r="A1700">
            <v>37119</v>
          </cell>
          <cell r="B1700" t="str">
            <v>N/A</v>
          </cell>
          <cell r="C1700" t="str">
            <v>N/A</v>
          </cell>
          <cell r="D1700" t="str">
            <v>N/A</v>
          </cell>
          <cell r="E1700" t="str">
            <v>N/A</v>
          </cell>
        </row>
        <row r="1701">
          <cell r="A1701">
            <v>37120</v>
          </cell>
          <cell r="B1701" t="str">
            <v>N/A</v>
          </cell>
          <cell r="C1701" t="str">
            <v>N/A</v>
          </cell>
          <cell r="D1701" t="str">
            <v>N/A</v>
          </cell>
          <cell r="E1701" t="str">
            <v>N/A</v>
          </cell>
        </row>
        <row r="1702">
          <cell r="A1702">
            <v>37121</v>
          </cell>
          <cell r="B1702" t="str">
            <v>N/A</v>
          </cell>
          <cell r="C1702" t="str">
            <v>N/A</v>
          </cell>
          <cell r="D1702" t="str">
            <v>N/A</v>
          </cell>
          <cell r="E1702" t="str">
            <v>N/A</v>
          </cell>
        </row>
        <row r="1703">
          <cell r="A1703">
            <v>37122</v>
          </cell>
          <cell r="B1703" t="str">
            <v>N/A</v>
          </cell>
          <cell r="C1703" t="str">
            <v>N/A</v>
          </cell>
          <cell r="D1703" t="str">
            <v>N/A</v>
          </cell>
          <cell r="E1703" t="str">
            <v>N/A</v>
          </cell>
        </row>
        <row r="1704">
          <cell r="A1704">
            <v>37123</v>
          </cell>
          <cell r="B1704" t="str">
            <v>N/A</v>
          </cell>
          <cell r="C1704" t="str">
            <v>N/A</v>
          </cell>
          <cell r="D1704" t="str">
            <v>N/A</v>
          </cell>
          <cell r="E1704" t="str">
            <v>N/A</v>
          </cell>
        </row>
        <row r="1705">
          <cell r="A1705">
            <v>37124</v>
          </cell>
          <cell r="B1705" t="str">
            <v>N/A</v>
          </cell>
          <cell r="C1705" t="str">
            <v>N/A</v>
          </cell>
          <cell r="D1705" t="str">
            <v>N/A</v>
          </cell>
          <cell r="E1705" t="str">
            <v>N/A</v>
          </cell>
        </row>
        <row r="1706">
          <cell r="A1706">
            <v>37125</v>
          </cell>
          <cell r="B1706" t="str">
            <v>N/A</v>
          </cell>
          <cell r="C1706" t="str">
            <v>N/A</v>
          </cell>
          <cell r="D1706" t="str">
            <v>N/A</v>
          </cell>
          <cell r="E1706" t="str">
            <v>N/A</v>
          </cell>
        </row>
        <row r="1707">
          <cell r="A1707">
            <v>37126</v>
          </cell>
          <cell r="B1707" t="str">
            <v>N/A</v>
          </cell>
          <cell r="C1707" t="str">
            <v>N/A</v>
          </cell>
          <cell r="D1707" t="str">
            <v>N/A</v>
          </cell>
          <cell r="E1707" t="str">
            <v>N/A</v>
          </cell>
        </row>
        <row r="1708">
          <cell r="A1708">
            <v>37127</v>
          </cell>
          <cell r="B1708" t="str">
            <v>N/A</v>
          </cell>
          <cell r="C1708" t="str">
            <v>N/A</v>
          </cell>
          <cell r="D1708" t="str">
            <v>N/A</v>
          </cell>
          <cell r="E1708" t="str">
            <v>N/A</v>
          </cell>
        </row>
        <row r="1709">
          <cell r="A1709">
            <v>37128</v>
          </cell>
          <cell r="B1709" t="str">
            <v>N/A</v>
          </cell>
          <cell r="C1709" t="str">
            <v>N/A</v>
          </cell>
          <cell r="D1709" t="str">
            <v>N/A</v>
          </cell>
          <cell r="E1709" t="str">
            <v>N/A</v>
          </cell>
        </row>
        <row r="1710">
          <cell r="A1710">
            <v>37129</v>
          </cell>
          <cell r="B1710" t="str">
            <v>N/A</v>
          </cell>
          <cell r="C1710" t="str">
            <v>N/A</v>
          </cell>
          <cell r="D1710" t="str">
            <v>N/A</v>
          </cell>
          <cell r="E1710" t="str">
            <v>N/A</v>
          </cell>
        </row>
        <row r="1711">
          <cell r="A1711">
            <v>37130</v>
          </cell>
          <cell r="B1711" t="str">
            <v>N/A</v>
          </cell>
          <cell r="C1711" t="str">
            <v>N/A</v>
          </cell>
          <cell r="D1711" t="str">
            <v>N/A</v>
          </cell>
          <cell r="E1711" t="str">
            <v>N/A</v>
          </cell>
        </row>
        <row r="1712">
          <cell r="A1712">
            <v>37131</v>
          </cell>
          <cell r="B1712" t="str">
            <v>N/A</v>
          </cell>
          <cell r="C1712" t="str">
            <v>N/A</v>
          </cell>
          <cell r="D1712" t="str">
            <v>N/A</v>
          </cell>
          <cell r="E1712" t="str">
            <v>N/A</v>
          </cell>
        </row>
        <row r="1713">
          <cell r="A1713">
            <v>37132</v>
          </cell>
          <cell r="B1713" t="str">
            <v>N/A</v>
          </cell>
          <cell r="C1713" t="str">
            <v>N/A</v>
          </cell>
          <cell r="D1713" t="str">
            <v>N/A</v>
          </cell>
          <cell r="E1713" t="str">
            <v>N/A</v>
          </cell>
        </row>
        <row r="1714">
          <cell r="A1714">
            <v>37133</v>
          </cell>
          <cell r="B1714" t="str">
            <v>N/A</v>
          </cell>
          <cell r="C1714" t="str">
            <v>N/A</v>
          </cell>
          <cell r="D1714" t="str">
            <v>N/A</v>
          </cell>
          <cell r="E1714" t="str">
            <v>N/A</v>
          </cell>
        </row>
        <row r="1715">
          <cell r="A1715">
            <v>37134</v>
          </cell>
          <cell r="B1715" t="str">
            <v>N/A</v>
          </cell>
          <cell r="C1715" t="str">
            <v>N/A</v>
          </cell>
          <cell r="D1715" t="str">
            <v>N/A</v>
          </cell>
          <cell r="E1715" t="str">
            <v>N/A</v>
          </cell>
        </row>
        <row r="1716">
          <cell r="A1716">
            <v>37135</v>
          </cell>
          <cell r="B1716" t="str">
            <v>N/A</v>
          </cell>
          <cell r="C1716" t="str">
            <v>N/A</v>
          </cell>
          <cell r="D1716" t="str">
            <v>N/A</v>
          </cell>
          <cell r="E1716" t="str">
            <v>N/A</v>
          </cell>
        </row>
        <row r="1717">
          <cell r="A1717">
            <v>37136</v>
          </cell>
          <cell r="B1717" t="str">
            <v>N/A</v>
          </cell>
          <cell r="C1717" t="str">
            <v>N/A</v>
          </cell>
          <cell r="D1717" t="str">
            <v>N/A</v>
          </cell>
          <cell r="E1717" t="str">
            <v>N/A</v>
          </cell>
        </row>
        <row r="1718">
          <cell r="A1718">
            <v>37137</v>
          </cell>
          <cell r="B1718" t="str">
            <v>N/A</v>
          </cell>
          <cell r="C1718" t="str">
            <v>N/A</v>
          </cell>
          <cell r="D1718" t="str">
            <v>N/A</v>
          </cell>
          <cell r="E1718" t="str">
            <v>N/A</v>
          </cell>
        </row>
        <row r="1719">
          <cell r="A1719">
            <v>37138</v>
          </cell>
          <cell r="B1719" t="str">
            <v>N/A</v>
          </cell>
          <cell r="C1719" t="str">
            <v>N/A</v>
          </cell>
          <cell r="D1719" t="str">
            <v>N/A</v>
          </cell>
          <cell r="E1719" t="str">
            <v>N/A</v>
          </cell>
        </row>
        <row r="1720">
          <cell r="A1720">
            <v>37139</v>
          </cell>
          <cell r="B1720" t="str">
            <v>N/A</v>
          </cell>
          <cell r="C1720" t="str">
            <v>N/A</v>
          </cell>
          <cell r="D1720" t="str">
            <v>N/A</v>
          </cell>
          <cell r="E1720" t="str">
            <v>N/A</v>
          </cell>
        </row>
        <row r="1721">
          <cell r="A1721">
            <v>37140</v>
          </cell>
          <cell r="B1721" t="str">
            <v>N/A</v>
          </cell>
          <cell r="C1721" t="str">
            <v>N/A</v>
          </cell>
          <cell r="D1721" t="str">
            <v>N/A</v>
          </cell>
          <cell r="E1721" t="str">
            <v>N/A</v>
          </cell>
        </row>
        <row r="1722">
          <cell r="A1722">
            <v>37141</v>
          </cell>
          <cell r="B1722" t="str">
            <v>N/A</v>
          </cell>
          <cell r="C1722" t="str">
            <v>N/A</v>
          </cell>
          <cell r="D1722" t="str">
            <v>N/A</v>
          </cell>
          <cell r="E1722" t="str">
            <v>N/A</v>
          </cell>
        </row>
        <row r="1723">
          <cell r="A1723">
            <v>37142</v>
          </cell>
          <cell r="B1723" t="str">
            <v>N/A</v>
          </cell>
          <cell r="C1723" t="str">
            <v>N/A</v>
          </cell>
          <cell r="D1723" t="str">
            <v>N/A</v>
          </cell>
          <cell r="E1723" t="str">
            <v>N/A</v>
          </cell>
        </row>
        <row r="1724">
          <cell r="A1724">
            <v>37143</v>
          </cell>
          <cell r="B1724" t="str">
            <v>N/A</v>
          </cell>
          <cell r="C1724" t="str">
            <v>N/A</v>
          </cell>
          <cell r="D1724" t="str">
            <v>N/A</v>
          </cell>
          <cell r="E1724" t="str">
            <v>N/A</v>
          </cell>
        </row>
        <row r="1725">
          <cell r="A1725">
            <v>37144</v>
          </cell>
          <cell r="B1725" t="str">
            <v>N/A</v>
          </cell>
          <cell r="C1725" t="str">
            <v>N/A</v>
          </cell>
          <cell r="D1725" t="str">
            <v>N/A</v>
          </cell>
          <cell r="E1725" t="str">
            <v>N/A</v>
          </cell>
        </row>
        <row r="1726">
          <cell r="A1726">
            <v>37145</v>
          </cell>
          <cell r="B1726" t="str">
            <v>N/A</v>
          </cell>
          <cell r="C1726" t="str">
            <v>N/A</v>
          </cell>
          <cell r="D1726" t="str">
            <v>N/A</v>
          </cell>
          <cell r="E1726" t="str">
            <v>N/A</v>
          </cell>
        </row>
        <row r="1727">
          <cell r="A1727">
            <v>37146</v>
          </cell>
          <cell r="B1727" t="str">
            <v>N/A</v>
          </cell>
          <cell r="C1727" t="str">
            <v>N/A</v>
          </cell>
          <cell r="D1727" t="str">
            <v>N/A</v>
          </cell>
          <cell r="E1727" t="str">
            <v>N/A</v>
          </cell>
        </row>
        <row r="1728">
          <cell r="A1728">
            <v>37147</v>
          </cell>
          <cell r="B1728" t="str">
            <v>N/A</v>
          </cell>
          <cell r="C1728" t="str">
            <v>N/A</v>
          </cell>
          <cell r="D1728" t="str">
            <v>N/A</v>
          </cell>
          <cell r="E1728" t="str">
            <v>N/A</v>
          </cell>
        </row>
        <row r="1729">
          <cell r="A1729">
            <v>37148</v>
          </cell>
          <cell r="B1729" t="str">
            <v>N/A</v>
          </cell>
          <cell r="C1729" t="str">
            <v>N/A</v>
          </cell>
          <cell r="D1729" t="str">
            <v>N/A</v>
          </cell>
          <cell r="E1729" t="str">
            <v>N/A</v>
          </cell>
        </row>
        <row r="1730">
          <cell r="A1730">
            <v>37149</v>
          </cell>
          <cell r="B1730" t="str">
            <v>N/A</v>
          </cell>
          <cell r="C1730" t="str">
            <v>N/A</v>
          </cell>
          <cell r="D1730" t="str">
            <v>N/A</v>
          </cell>
          <cell r="E1730" t="str">
            <v>N/A</v>
          </cell>
        </row>
        <row r="1731">
          <cell r="A1731">
            <v>37150</v>
          </cell>
          <cell r="B1731" t="str">
            <v>N/A</v>
          </cell>
          <cell r="C1731" t="str">
            <v>N/A</v>
          </cell>
          <cell r="D1731" t="str">
            <v>N/A</v>
          </cell>
          <cell r="E1731" t="str">
            <v>N/A</v>
          </cell>
        </row>
        <row r="1732">
          <cell r="A1732">
            <v>37151</v>
          </cell>
          <cell r="B1732" t="str">
            <v>N/A</v>
          </cell>
          <cell r="C1732" t="str">
            <v>N/A</v>
          </cell>
          <cell r="D1732" t="str">
            <v>N/A</v>
          </cell>
          <cell r="E1732" t="str">
            <v>N/A</v>
          </cell>
        </row>
        <row r="1733">
          <cell r="A1733">
            <v>37152</v>
          </cell>
          <cell r="B1733" t="str">
            <v>N/A</v>
          </cell>
          <cell r="C1733" t="str">
            <v>N/A</v>
          </cell>
          <cell r="D1733" t="str">
            <v>N/A</v>
          </cell>
          <cell r="E1733" t="str">
            <v>N/A</v>
          </cell>
        </row>
        <row r="1734">
          <cell r="A1734">
            <v>37153</v>
          </cell>
          <cell r="B1734" t="str">
            <v>N/A</v>
          </cell>
          <cell r="C1734" t="str">
            <v>N/A</v>
          </cell>
          <cell r="D1734" t="str">
            <v>N/A</v>
          </cell>
          <cell r="E1734" t="str">
            <v>N/A</v>
          </cell>
        </row>
        <row r="1735">
          <cell r="A1735">
            <v>37154</v>
          </cell>
          <cell r="B1735" t="str">
            <v>N/A</v>
          </cell>
          <cell r="C1735" t="str">
            <v>N/A</v>
          </cell>
          <cell r="D1735" t="str">
            <v>N/A</v>
          </cell>
          <cell r="E1735" t="str">
            <v>N/A</v>
          </cell>
        </row>
        <row r="1736">
          <cell r="A1736">
            <v>37155</v>
          </cell>
          <cell r="B1736" t="str">
            <v>N/A</v>
          </cell>
          <cell r="C1736" t="str">
            <v>N/A</v>
          </cell>
          <cell r="D1736" t="str">
            <v>N/A</v>
          </cell>
          <cell r="E1736" t="str">
            <v>N/A</v>
          </cell>
        </row>
        <row r="1737">
          <cell r="A1737">
            <v>37156</v>
          </cell>
          <cell r="B1737" t="str">
            <v>N/A</v>
          </cell>
          <cell r="C1737" t="str">
            <v>N/A</v>
          </cell>
          <cell r="D1737" t="str">
            <v>N/A</v>
          </cell>
          <cell r="E1737" t="str">
            <v>N/A</v>
          </cell>
        </row>
        <row r="1738">
          <cell r="A1738">
            <v>37157</v>
          </cell>
          <cell r="B1738" t="str">
            <v>N/A</v>
          </cell>
          <cell r="C1738" t="str">
            <v>N/A</v>
          </cell>
          <cell r="D1738" t="str">
            <v>N/A</v>
          </cell>
          <cell r="E1738" t="str">
            <v>N/A</v>
          </cell>
        </row>
        <row r="1739">
          <cell r="A1739">
            <v>37158</v>
          </cell>
          <cell r="B1739" t="str">
            <v>N/A</v>
          </cell>
          <cell r="C1739" t="str">
            <v>N/A</v>
          </cell>
          <cell r="D1739" t="str">
            <v>N/A</v>
          </cell>
          <cell r="E1739" t="str">
            <v>N/A</v>
          </cell>
        </row>
        <row r="1740">
          <cell r="A1740">
            <v>37159</v>
          </cell>
          <cell r="B1740" t="str">
            <v>N/A</v>
          </cell>
          <cell r="C1740" t="str">
            <v>N/A</v>
          </cell>
          <cell r="D1740" t="str">
            <v>N/A</v>
          </cell>
          <cell r="E1740" t="str">
            <v>N/A</v>
          </cell>
        </row>
        <row r="1741">
          <cell r="A1741">
            <v>37160</v>
          </cell>
          <cell r="B1741" t="str">
            <v>N/A</v>
          </cell>
          <cell r="C1741" t="str">
            <v>N/A</v>
          </cell>
          <cell r="D1741" t="str">
            <v>N/A</v>
          </cell>
          <cell r="E1741" t="str">
            <v>N/A</v>
          </cell>
        </row>
        <row r="1742">
          <cell r="A1742">
            <v>37161</v>
          </cell>
          <cell r="B1742" t="str">
            <v>N/A</v>
          </cell>
          <cell r="C1742" t="str">
            <v>N/A</v>
          </cell>
          <cell r="D1742" t="str">
            <v>N/A</v>
          </cell>
          <cell r="E1742" t="str">
            <v>N/A</v>
          </cell>
        </row>
        <row r="1743">
          <cell r="A1743">
            <v>37162</v>
          </cell>
          <cell r="B1743" t="str">
            <v>N/A</v>
          </cell>
          <cell r="C1743" t="str">
            <v>N/A</v>
          </cell>
          <cell r="D1743" t="str">
            <v>N/A</v>
          </cell>
          <cell r="E1743" t="str">
            <v>N/A</v>
          </cell>
        </row>
        <row r="1744">
          <cell r="A1744">
            <v>37163</v>
          </cell>
          <cell r="B1744" t="str">
            <v>N/A</v>
          </cell>
          <cell r="C1744" t="str">
            <v>N/A</v>
          </cell>
          <cell r="D1744" t="str">
            <v>N/A</v>
          </cell>
          <cell r="E1744" t="str">
            <v>N/A</v>
          </cell>
        </row>
        <row r="1745">
          <cell r="A1745">
            <v>37164</v>
          </cell>
          <cell r="B1745" t="str">
            <v>N/A</v>
          </cell>
          <cell r="C1745" t="str">
            <v>N/A</v>
          </cell>
          <cell r="D1745" t="str">
            <v>N/A</v>
          </cell>
          <cell r="E1745" t="str">
            <v>N/A</v>
          </cell>
        </row>
        <row r="1746">
          <cell r="A1746">
            <v>37165</v>
          </cell>
          <cell r="B1746" t="str">
            <v>N/A</v>
          </cell>
          <cell r="C1746" t="str">
            <v>N/A</v>
          </cell>
          <cell r="D1746" t="str">
            <v>N/A</v>
          </cell>
          <cell r="E1746" t="str">
            <v>N/A</v>
          </cell>
        </row>
        <row r="1747">
          <cell r="A1747">
            <v>37166</v>
          </cell>
          <cell r="B1747" t="str">
            <v>N/A</v>
          </cell>
          <cell r="C1747" t="str">
            <v>N/A</v>
          </cell>
          <cell r="D1747" t="str">
            <v>N/A</v>
          </cell>
          <cell r="E1747" t="str">
            <v>N/A</v>
          </cell>
        </row>
        <row r="1748">
          <cell r="A1748">
            <v>37167</v>
          </cell>
          <cell r="B1748" t="str">
            <v>N/A</v>
          </cell>
          <cell r="C1748" t="str">
            <v>N/A</v>
          </cell>
          <cell r="D1748" t="str">
            <v>N/A</v>
          </cell>
          <cell r="E1748" t="str">
            <v>N/A</v>
          </cell>
        </row>
        <row r="1749">
          <cell r="A1749">
            <v>37168</v>
          </cell>
          <cell r="B1749" t="str">
            <v>N/A</v>
          </cell>
          <cell r="C1749" t="str">
            <v>N/A</v>
          </cell>
          <cell r="D1749" t="str">
            <v>N/A</v>
          </cell>
          <cell r="E1749" t="str">
            <v>N/A</v>
          </cell>
        </row>
        <row r="1750">
          <cell r="A1750">
            <v>37169</v>
          </cell>
          <cell r="B1750" t="str">
            <v>N/A</v>
          </cell>
          <cell r="C1750" t="str">
            <v>N/A</v>
          </cell>
          <cell r="D1750" t="str">
            <v>N/A</v>
          </cell>
          <cell r="E1750" t="str">
            <v>N/A</v>
          </cell>
        </row>
        <row r="1751">
          <cell r="A1751">
            <v>37170</v>
          </cell>
          <cell r="B1751" t="str">
            <v>N/A</v>
          </cell>
          <cell r="C1751" t="str">
            <v>N/A</v>
          </cell>
          <cell r="D1751" t="str">
            <v>N/A</v>
          </cell>
          <cell r="E1751" t="str">
            <v>N/A</v>
          </cell>
        </row>
        <row r="1752">
          <cell r="A1752">
            <v>37171</v>
          </cell>
          <cell r="B1752" t="str">
            <v>N/A</v>
          </cell>
          <cell r="C1752" t="str">
            <v>N/A</v>
          </cell>
          <cell r="D1752" t="str">
            <v>N/A</v>
          </cell>
          <cell r="E1752" t="str">
            <v>N/A</v>
          </cell>
        </row>
        <row r="1753">
          <cell r="A1753">
            <v>37172</v>
          </cell>
          <cell r="B1753" t="str">
            <v>N/A</v>
          </cell>
          <cell r="C1753" t="str">
            <v>N/A</v>
          </cell>
          <cell r="D1753" t="str">
            <v>N/A</v>
          </cell>
          <cell r="E1753" t="str">
            <v>N/A</v>
          </cell>
        </row>
        <row r="1754">
          <cell r="A1754">
            <v>37173</v>
          </cell>
          <cell r="B1754" t="str">
            <v>N/A</v>
          </cell>
          <cell r="C1754" t="str">
            <v>N/A</v>
          </cell>
          <cell r="D1754" t="str">
            <v>N/A</v>
          </cell>
          <cell r="E1754" t="str">
            <v>N/A</v>
          </cell>
        </row>
        <row r="1755">
          <cell r="A1755">
            <v>37174</v>
          </cell>
          <cell r="B1755" t="str">
            <v>N/A</v>
          </cell>
          <cell r="C1755" t="str">
            <v>N/A</v>
          </cell>
          <cell r="D1755" t="str">
            <v>N/A</v>
          </cell>
          <cell r="E1755" t="str">
            <v>N/A</v>
          </cell>
        </row>
        <row r="1756">
          <cell r="A1756">
            <v>37175</v>
          </cell>
          <cell r="B1756" t="str">
            <v>N/A</v>
          </cell>
          <cell r="C1756" t="str">
            <v>N/A</v>
          </cell>
          <cell r="D1756" t="str">
            <v>N/A</v>
          </cell>
          <cell r="E1756" t="str">
            <v>N/A</v>
          </cell>
        </row>
        <row r="1757">
          <cell r="A1757">
            <v>37176</v>
          </cell>
          <cell r="B1757" t="str">
            <v>N/A</v>
          </cell>
          <cell r="C1757" t="str">
            <v>N/A</v>
          </cell>
          <cell r="D1757" t="str">
            <v>N/A</v>
          </cell>
          <cell r="E1757" t="str">
            <v>N/A</v>
          </cell>
        </row>
        <row r="1758">
          <cell r="A1758">
            <v>37177</v>
          </cell>
          <cell r="B1758" t="str">
            <v>N/A</v>
          </cell>
          <cell r="C1758" t="str">
            <v>N/A</v>
          </cell>
          <cell r="D1758" t="str">
            <v>N/A</v>
          </cell>
          <cell r="E1758" t="str">
            <v>N/A</v>
          </cell>
        </row>
        <row r="1759">
          <cell r="A1759">
            <v>37178</v>
          </cell>
          <cell r="B1759" t="str">
            <v>N/A</v>
          </cell>
          <cell r="C1759" t="str">
            <v>N/A</v>
          </cell>
          <cell r="D1759" t="str">
            <v>N/A</v>
          </cell>
          <cell r="E1759" t="str">
            <v>N/A</v>
          </cell>
        </row>
        <row r="1760">
          <cell r="A1760">
            <v>37179</v>
          </cell>
          <cell r="B1760" t="str">
            <v>N/A</v>
          </cell>
          <cell r="C1760" t="str">
            <v>N/A</v>
          </cell>
          <cell r="D1760" t="str">
            <v>N/A</v>
          </cell>
          <cell r="E1760" t="str">
            <v>N/A</v>
          </cell>
        </row>
        <row r="1761">
          <cell r="A1761">
            <v>37180</v>
          </cell>
          <cell r="B1761" t="str">
            <v>N/A</v>
          </cell>
          <cell r="C1761" t="str">
            <v>N/A</v>
          </cell>
          <cell r="D1761" t="str">
            <v>N/A</v>
          </cell>
          <cell r="E1761" t="str">
            <v>N/A</v>
          </cell>
        </row>
        <row r="1762">
          <cell r="A1762">
            <v>37181</v>
          </cell>
          <cell r="B1762" t="str">
            <v>N/A</v>
          </cell>
          <cell r="C1762" t="str">
            <v>N/A</v>
          </cell>
          <cell r="D1762" t="str">
            <v>N/A</v>
          </cell>
          <cell r="E1762" t="str">
            <v>N/A</v>
          </cell>
        </row>
        <row r="1763">
          <cell r="A1763">
            <v>37182</v>
          </cell>
          <cell r="B1763" t="str">
            <v>N/A</v>
          </cell>
          <cell r="C1763" t="str">
            <v>N/A</v>
          </cell>
          <cell r="D1763" t="str">
            <v>N/A</v>
          </cell>
          <cell r="E1763" t="str">
            <v>N/A</v>
          </cell>
        </row>
        <row r="1764">
          <cell r="A1764">
            <v>37183</v>
          </cell>
          <cell r="B1764" t="str">
            <v>N/A</v>
          </cell>
          <cell r="C1764" t="str">
            <v>N/A</v>
          </cell>
          <cell r="D1764" t="str">
            <v>N/A</v>
          </cell>
          <cell r="E1764" t="str">
            <v>N/A</v>
          </cell>
        </row>
        <row r="1765">
          <cell r="A1765">
            <v>37184</v>
          </cell>
          <cell r="B1765" t="str">
            <v>N/A</v>
          </cell>
          <cell r="C1765" t="str">
            <v>N/A</v>
          </cell>
          <cell r="D1765" t="str">
            <v>N/A</v>
          </cell>
          <cell r="E1765" t="str">
            <v>N/A</v>
          </cell>
        </row>
        <row r="1766">
          <cell r="A1766">
            <v>37185</v>
          </cell>
          <cell r="B1766" t="str">
            <v>N/A</v>
          </cell>
          <cell r="C1766" t="str">
            <v>N/A</v>
          </cell>
          <cell r="D1766" t="str">
            <v>N/A</v>
          </cell>
          <cell r="E1766" t="str">
            <v>N/A</v>
          </cell>
        </row>
        <row r="1767">
          <cell r="A1767">
            <v>37186</v>
          </cell>
          <cell r="B1767" t="str">
            <v>N/A</v>
          </cell>
          <cell r="C1767" t="str">
            <v>N/A</v>
          </cell>
          <cell r="D1767" t="str">
            <v>N/A</v>
          </cell>
          <cell r="E1767" t="str">
            <v>N/A</v>
          </cell>
        </row>
        <row r="1768">
          <cell r="A1768">
            <v>37187</v>
          </cell>
          <cell r="B1768" t="str">
            <v>N/A</v>
          </cell>
          <cell r="C1768" t="str">
            <v>N/A</v>
          </cell>
          <cell r="D1768" t="str">
            <v>N/A</v>
          </cell>
          <cell r="E1768" t="str">
            <v>N/A</v>
          </cell>
        </row>
        <row r="1769">
          <cell r="A1769">
            <v>37188</v>
          </cell>
          <cell r="B1769" t="str">
            <v>N/A</v>
          </cell>
          <cell r="C1769" t="str">
            <v>N/A</v>
          </cell>
          <cell r="D1769" t="str">
            <v>N/A</v>
          </cell>
          <cell r="E1769" t="str">
            <v>N/A</v>
          </cell>
        </row>
        <row r="1770">
          <cell r="A1770">
            <v>37189</v>
          </cell>
          <cell r="B1770" t="str">
            <v>N/A</v>
          </cell>
          <cell r="C1770" t="str">
            <v>N/A</v>
          </cell>
          <cell r="D1770" t="str">
            <v>N/A</v>
          </cell>
          <cell r="E1770" t="str">
            <v>N/A</v>
          </cell>
        </row>
        <row r="1771">
          <cell r="A1771">
            <v>37190</v>
          </cell>
          <cell r="B1771" t="str">
            <v>N/A</v>
          </cell>
          <cell r="C1771" t="str">
            <v>N/A</v>
          </cell>
          <cell r="D1771" t="str">
            <v>N/A</v>
          </cell>
          <cell r="E1771" t="str">
            <v>N/A</v>
          </cell>
        </row>
        <row r="1772">
          <cell r="A1772">
            <v>37191</v>
          </cell>
          <cell r="B1772" t="str">
            <v>N/A</v>
          </cell>
          <cell r="C1772" t="str">
            <v>N/A</v>
          </cell>
          <cell r="D1772" t="str">
            <v>N/A</v>
          </cell>
          <cell r="E1772" t="str">
            <v>N/A</v>
          </cell>
        </row>
        <row r="1773">
          <cell r="A1773">
            <v>37192</v>
          </cell>
          <cell r="B1773" t="str">
            <v>N/A</v>
          </cell>
          <cell r="C1773" t="str">
            <v>N/A</v>
          </cell>
          <cell r="D1773" t="str">
            <v>N/A</v>
          </cell>
          <cell r="E1773" t="str">
            <v>N/A</v>
          </cell>
        </row>
        <row r="1774">
          <cell r="A1774">
            <v>37193</v>
          </cell>
          <cell r="B1774" t="str">
            <v>N/A</v>
          </cell>
          <cell r="C1774" t="str">
            <v>N/A</v>
          </cell>
          <cell r="D1774" t="str">
            <v>N/A</v>
          </cell>
          <cell r="E1774" t="str">
            <v>N/A</v>
          </cell>
        </row>
        <row r="1775">
          <cell r="A1775">
            <v>37194</v>
          </cell>
          <cell r="B1775" t="str">
            <v>N/A</v>
          </cell>
          <cell r="C1775" t="str">
            <v>N/A</v>
          </cell>
          <cell r="D1775" t="str">
            <v>N/A</v>
          </cell>
          <cell r="E1775" t="str">
            <v>N/A</v>
          </cell>
        </row>
        <row r="1776">
          <cell r="A1776">
            <v>37195</v>
          </cell>
          <cell r="B1776" t="str">
            <v>N/A</v>
          </cell>
          <cell r="C1776" t="str">
            <v>N/A</v>
          </cell>
          <cell r="D1776" t="str">
            <v>N/A</v>
          </cell>
          <cell r="E1776" t="str">
            <v>N/A</v>
          </cell>
        </row>
        <row r="1777">
          <cell r="A1777">
            <v>37196</v>
          </cell>
          <cell r="B1777" t="str">
            <v>N/A</v>
          </cell>
          <cell r="C1777" t="str">
            <v>N/A</v>
          </cell>
          <cell r="D1777" t="str">
            <v>N/A</v>
          </cell>
          <cell r="E1777" t="str">
            <v>N/A</v>
          </cell>
        </row>
        <row r="1778">
          <cell r="A1778">
            <v>37197</v>
          </cell>
          <cell r="B1778" t="str">
            <v>N/A</v>
          </cell>
          <cell r="C1778" t="str">
            <v>N/A</v>
          </cell>
          <cell r="D1778" t="str">
            <v>N/A</v>
          </cell>
          <cell r="E1778" t="str">
            <v>N/A</v>
          </cell>
        </row>
        <row r="1779">
          <cell r="A1779">
            <v>37198</v>
          </cell>
          <cell r="B1779" t="str">
            <v>N/A</v>
          </cell>
          <cell r="C1779" t="str">
            <v>N/A</v>
          </cell>
          <cell r="D1779" t="str">
            <v>N/A</v>
          </cell>
          <cell r="E1779" t="str">
            <v>N/A</v>
          </cell>
        </row>
        <row r="1780">
          <cell r="A1780">
            <v>37199</v>
          </cell>
          <cell r="B1780" t="str">
            <v>N/A</v>
          </cell>
          <cell r="C1780" t="str">
            <v>N/A</v>
          </cell>
          <cell r="D1780" t="str">
            <v>N/A</v>
          </cell>
          <cell r="E1780" t="str">
            <v>N/A</v>
          </cell>
        </row>
        <row r="1781">
          <cell r="A1781">
            <v>37200</v>
          </cell>
          <cell r="B1781" t="str">
            <v>N/A</v>
          </cell>
          <cell r="C1781" t="str">
            <v>N/A</v>
          </cell>
          <cell r="D1781" t="str">
            <v>N/A</v>
          </cell>
          <cell r="E1781" t="str">
            <v>N/A</v>
          </cell>
        </row>
        <row r="1782">
          <cell r="A1782">
            <v>37201</v>
          </cell>
          <cell r="B1782" t="str">
            <v>N/A</v>
          </cell>
          <cell r="C1782" t="str">
            <v>N/A</v>
          </cell>
          <cell r="D1782" t="str">
            <v>N/A</v>
          </cell>
          <cell r="E1782" t="str">
            <v>N/A</v>
          </cell>
        </row>
        <row r="1783">
          <cell r="A1783">
            <v>37202</v>
          </cell>
          <cell r="B1783" t="str">
            <v>N/A</v>
          </cell>
          <cell r="C1783" t="str">
            <v>N/A</v>
          </cell>
          <cell r="D1783" t="str">
            <v>N/A</v>
          </cell>
          <cell r="E1783" t="str">
            <v>N/A</v>
          </cell>
        </row>
        <row r="1784">
          <cell r="A1784">
            <v>37203</v>
          </cell>
          <cell r="B1784" t="str">
            <v>N/A</v>
          </cell>
          <cell r="C1784" t="str">
            <v>N/A</v>
          </cell>
          <cell r="D1784" t="str">
            <v>N/A</v>
          </cell>
          <cell r="E1784" t="str">
            <v>N/A</v>
          </cell>
        </row>
        <row r="1785">
          <cell r="A1785">
            <v>37204</v>
          </cell>
          <cell r="B1785" t="str">
            <v>N/A</v>
          </cell>
          <cell r="C1785" t="str">
            <v>N/A</v>
          </cell>
          <cell r="D1785" t="str">
            <v>N/A</v>
          </cell>
          <cell r="E1785" t="str">
            <v>N/A</v>
          </cell>
        </row>
        <row r="1786">
          <cell r="A1786">
            <v>37205</v>
          </cell>
          <cell r="B1786" t="str">
            <v>N/A</v>
          </cell>
          <cell r="C1786" t="str">
            <v>N/A</v>
          </cell>
          <cell r="D1786" t="str">
            <v>N/A</v>
          </cell>
          <cell r="E1786" t="str">
            <v>N/A</v>
          </cell>
        </row>
        <row r="1787">
          <cell r="A1787">
            <v>37206</v>
          </cell>
          <cell r="B1787" t="str">
            <v>N/A</v>
          </cell>
          <cell r="C1787" t="str">
            <v>N/A</v>
          </cell>
          <cell r="D1787" t="str">
            <v>N/A</v>
          </cell>
          <cell r="E1787" t="str">
            <v>N/A</v>
          </cell>
        </row>
        <row r="1788">
          <cell r="A1788">
            <v>37207</v>
          </cell>
          <cell r="B1788" t="str">
            <v>N/A</v>
          </cell>
          <cell r="C1788" t="str">
            <v>N/A</v>
          </cell>
          <cell r="D1788" t="str">
            <v>N/A</v>
          </cell>
          <cell r="E1788" t="str">
            <v>N/A</v>
          </cell>
        </row>
        <row r="1789">
          <cell r="A1789">
            <v>37208</v>
          </cell>
          <cell r="B1789" t="str">
            <v>N/A</v>
          </cell>
          <cell r="C1789" t="str">
            <v>N/A</v>
          </cell>
          <cell r="D1789" t="str">
            <v>N/A</v>
          </cell>
          <cell r="E1789" t="str">
            <v>N/A</v>
          </cell>
        </row>
        <row r="1790">
          <cell r="A1790">
            <v>37209</v>
          </cell>
          <cell r="B1790" t="str">
            <v>N/A</v>
          </cell>
          <cell r="C1790" t="str">
            <v>N/A</v>
          </cell>
          <cell r="D1790" t="str">
            <v>N/A</v>
          </cell>
          <cell r="E1790" t="str">
            <v>N/A</v>
          </cell>
        </row>
        <row r="1791">
          <cell r="A1791">
            <v>37210</v>
          </cell>
          <cell r="B1791" t="str">
            <v>N/A</v>
          </cell>
          <cell r="C1791" t="str">
            <v>N/A</v>
          </cell>
          <cell r="D1791" t="str">
            <v>N/A</v>
          </cell>
          <cell r="E1791" t="str">
            <v>N/A</v>
          </cell>
        </row>
        <row r="1792">
          <cell r="A1792">
            <v>37211</v>
          </cell>
          <cell r="B1792" t="str">
            <v>N/A</v>
          </cell>
          <cell r="C1792" t="str">
            <v>N/A</v>
          </cell>
          <cell r="D1792" t="str">
            <v>N/A</v>
          </cell>
          <cell r="E1792" t="str">
            <v>N/A</v>
          </cell>
        </row>
        <row r="1793">
          <cell r="A1793">
            <v>37212</v>
          </cell>
          <cell r="B1793" t="str">
            <v>N/A</v>
          </cell>
          <cell r="C1793" t="str">
            <v>N/A</v>
          </cell>
          <cell r="D1793" t="str">
            <v>N/A</v>
          </cell>
          <cell r="E1793" t="str">
            <v>N/A</v>
          </cell>
        </row>
        <row r="1794">
          <cell r="A1794">
            <v>37213</v>
          </cell>
          <cell r="B1794" t="str">
            <v>N/A</v>
          </cell>
          <cell r="C1794" t="str">
            <v>N/A</v>
          </cell>
          <cell r="D1794" t="str">
            <v>N/A</v>
          </cell>
          <cell r="E1794" t="str">
            <v>N/A</v>
          </cell>
        </row>
        <row r="1795">
          <cell r="A1795">
            <v>37214</v>
          </cell>
          <cell r="B1795" t="str">
            <v>N/A</v>
          </cell>
          <cell r="C1795" t="str">
            <v>N/A</v>
          </cell>
          <cell r="D1795" t="str">
            <v>N/A</v>
          </cell>
          <cell r="E1795" t="str">
            <v>N/A</v>
          </cell>
        </row>
        <row r="1796">
          <cell r="A1796">
            <v>37215</v>
          </cell>
          <cell r="B1796" t="str">
            <v>N/A</v>
          </cell>
          <cell r="C1796" t="str">
            <v>N/A</v>
          </cell>
          <cell r="D1796" t="str">
            <v>N/A</v>
          </cell>
          <cell r="E1796" t="str">
            <v>N/A</v>
          </cell>
        </row>
        <row r="1797">
          <cell r="A1797">
            <v>37216</v>
          </cell>
          <cell r="B1797" t="str">
            <v>N/A</v>
          </cell>
          <cell r="C1797" t="str">
            <v>N/A</v>
          </cell>
          <cell r="D1797" t="str">
            <v>N/A</v>
          </cell>
          <cell r="E1797" t="str">
            <v>N/A</v>
          </cell>
        </row>
        <row r="1798">
          <cell r="A1798">
            <v>37217</v>
          </cell>
          <cell r="B1798" t="str">
            <v>N/A</v>
          </cell>
          <cell r="C1798" t="str">
            <v>N/A</v>
          </cell>
          <cell r="D1798" t="str">
            <v>N/A</v>
          </cell>
          <cell r="E1798" t="str">
            <v>N/A</v>
          </cell>
        </row>
        <row r="1799">
          <cell r="A1799">
            <v>37218</v>
          </cell>
          <cell r="B1799" t="str">
            <v>N/A</v>
          </cell>
          <cell r="C1799" t="str">
            <v>N/A</v>
          </cell>
          <cell r="D1799" t="str">
            <v>N/A</v>
          </cell>
          <cell r="E1799" t="str">
            <v>N/A</v>
          </cell>
        </row>
        <row r="1800">
          <cell r="A1800">
            <v>37219</v>
          </cell>
          <cell r="B1800" t="str">
            <v>N/A</v>
          </cell>
          <cell r="C1800" t="str">
            <v>N/A</v>
          </cell>
          <cell r="D1800" t="str">
            <v>N/A</v>
          </cell>
          <cell r="E1800" t="str">
            <v>N/A</v>
          </cell>
        </row>
        <row r="1801">
          <cell r="A1801">
            <v>37220</v>
          </cell>
          <cell r="B1801" t="str">
            <v>N/A</v>
          </cell>
          <cell r="C1801" t="str">
            <v>N/A</v>
          </cell>
          <cell r="D1801" t="str">
            <v>N/A</v>
          </cell>
          <cell r="E1801" t="str">
            <v>N/A</v>
          </cell>
        </row>
        <row r="1802">
          <cell r="A1802">
            <v>37221</v>
          </cell>
          <cell r="B1802" t="str">
            <v>N/A</v>
          </cell>
          <cell r="C1802" t="str">
            <v>N/A</v>
          </cell>
          <cell r="D1802" t="str">
            <v>N/A</v>
          </cell>
          <cell r="E1802" t="str">
            <v>N/A</v>
          </cell>
        </row>
        <row r="1803">
          <cell r="A1803">
            <v>37222</v>
          </cell>
          <cell r="B1803" t="str">
            <v>N/A</v>
          </cell>
          <cell r="C1803" t="str">
            <v>N/A</v>
          </cell>
          <cell r="D1803" t="str">
            <v>N/A</v>
          </cell>
          <cell r="E1803" t="str">
            <v>N/A</v>
          </cell>
        </row>
        <row r="1804">
          <cell r="A1804">
            <v>37223</v>
          </cell>
          <cell r="B1804" t="str">
            <v>N/A</v>
          </cell>
          <cell r="C1804" t="str">
            <v>N/A</v>
          </cell>
          <cell r="D1804" t="str">
            <v>N/A</v>
          </cell>
          <cell r="E1804" t="str">
            <v>N/A</v>
          </cell>
        </row>
        <row r="1805">
          <cell r="A1805">
            <v>37224</v>
          </cell>
          <cell r="B1805" t="str">
            <v>N/A</v>
          </cell>
          <cell r="C1805" t="str">
            <v>N/A</v>
          </cell>
          <cell r="D1805" t="str">
            <v>N/A</v>
          </cell>
          <cell r="E1805" t="str">
            <v>N/A</v>
          </cell>
        </row>
        <row r="1806">
          <cell r="A1806">
            <v>37225</v>
          </cell>
          <cell r="B1806" t="str">
            <v>N/A</v>
          </cell>
          <cell r="C1806" t="str">
            <v>N/A</v>
          </cell>
          <cell r="D1806" t="str">
            <v>N/A</v>
          </cell>
          <cell r="E1806" t="str">
            <v>N/A</v>
          </cell>
        </row>
        <row r="1807">
          <cell r="A1807">
            <v>37226</v>
          </cell>
          <cell r="B1807" t="str">
            <v>N/A</v>
          </cell>
          <cell r="C1807" t="str">
            <v>N/A</v>
          </cell>
          <cell r="D1807" t="str">
            <v>N/A</v>
          </cell>
          <cell r="E1807" t="str">
            <v>N/A</v>
          </cell>
        </row>
        <row r="1808">
          <cell r="A1808">
            <v>37227</v>
          </cell>
          <cell r="B1808" t="str">
            <v>N/A</v>
          </cell>
          <cell r="C1808" t="str">
            <v>N/A</v>
          </cell>
          <cell r="D1808" t="str">
            <v>N/A</v>
          </cell>
          <cell r="E1808" t="str">
            <v>N/A</v>
          </cell>
        </row>
        <row r="1809">
          <cell r="A1809">
            <v>37228</v>
          </cell>
          <cell r="B1809" t="str">
            <v>N/A</v>
          </cell>
          <cell r="C1809" t="str">
            <v>N/A</v>
          </cell>
          <cell r="D1809" t="str">
            <v>N/A</v>
          </cell>
          <cell r="E1809" t="str">
            <v>N/A</v>
          </cell>
        </row>
        <row r="1810">
          <cell r="A1810">
            <v>37229</v>
          </cell>
          <cell r="B1810" t="str">
            <v>N/A</v>
          </cell>
          <cell r="C1810" t="str">
            <v>N/A</v>
          </cell>
          <cell r="D1810" t="str">
            <v>N/A</v>
          </cell>
          <cell r="E1810" t="str">
            <v>N/A</v>
          </cell>
        </row>
        <row r="1811">
          <cell r="A1811">
            <v>37230</v>
          </cell>
          <cell r="B1811" t="str">
            <v>N/A</v>
          </cell>
          <cell r="C1811" t="str">
            <v>N/A</v>
          </cell>
          <cell r="D1811" t="str">
            <v>N/A</v>
          </cell>
          <cell r="E1811" t="str">
            <v>N/A</v>
          </cell>
        </row>
        <row r="1812">
          <cell r="A1812">
            <v>37231</v>
          </cell>
          <cell r="B1812" t="str">
            <v>N/A</v>
          </cell>
          <cell r="C1812" t="str">
            <v>N/A</v>
          </cell>
          <cell r="D1812" t="str">
            <v>N/A</v>
          </cell>
          <cell r="E1812" t="str">
            <v>N/A</v>
          </cell>
        </row>
        <row r="1813">
          <cell r="A1813">
            <v>37232</v>
          </cell>
          <cell r="B1813" t="str">
            <v>N/A</v>
          </cell>
          <cell r="C1813" t="str">
            <v>N/A</v>
          </cell>
          <cell r="D1813" t="str">
            <v>N/A</v>
          </cell>
          <cell r="E1813" t="str">
            <v>N/A</v>
          </cell>
        </row>
        <row r="1814">
          <cell r="A1814">
            <v>37233</v>
          </cell>
          <cell r="B1814" t="str">
            <v>N/A</v>
          </cell>
          <cell r="C1814" t="str">
            <v>N/A</v>
          </cell>
          <cell r="D1814" t="str">
            <v>N/A</v>
          </cell>
          <cell r="E1814" t="str">
            <v>N/A</v>
          </cell>
        </row>
        <row r="1815">
          <cell r="A1815">
            <v>37234</v>
          </cell>
          <cell r="B1815" t="str">
            <v>N/A</v>
          </cell>
          <cell r="C1815" t="str">
            <v>N/A</v>
          </cell>
          <cell r="D1815" t="str">
            <v>N/A</v>
          </cell>
          <cell r="E1815" t="str">
            <v>N/A</v>
          </cell>
        </row>
        <row r="1816">
          <cell r="A1816">
            <v>37235</v>
          </cell>
          <cell r="B1816" t="str">
            <v>N/A</v>
          </cell>
          <cell r="C1816" t="str">
            <v>N/A</v>
          </cell>
          <cell r="D1816" t="str">
            <v>N/A</v>
          </cell>
          <cell r="E1816" t="str">
            <v>N/A</v>
          </cell>
        </row>
        <row r="1817">
          <cell r="A1817">
            <v>37236</v>
          </cell>
          <cell r="B1817" t="str">
            <v>N/A</v>
          </cell>
          <cell r="C1817" t="str">
            <v>N/A</v>
          </cell>
          <cell r="D1817" t="str">
            <v>N/A</v>
          </cell>
          <cell r="E1817" t="str">
            <v>N/A</v>
          </cell>
        </row>
        <row r="1818">
          <cell r="A1818">
            <v>37237</v>
          </cell>
          <cell r="B1818" t="str">
            <v>N/A</v>
          </cell>
          <cell r="C1818" t="str">
            <v>N/A</v>
          </cell>
          <cell r="D1818" t="str">
            <v>N/A</v>
          </cell>
          <cell r="E1818" t="str">
            <v>N/A</v>
          </cell>
        </row>
        <row r="1819">
          <cell r="A1819">
            <v>37238</v>
          </cell>
          <cell r="B1819" t="str">
            <v>N/A</v>
          </cell>
          <cell r="C1819" t="str">
            <v>N/A</v>
          </cell>
          <cell r="D1819" t="str">
            <v>N/A</v>
          </cell>
          <cell r="E1819" t="str">
            <v>N/A</v>
          </cell>
        </row>
        <row r="1820">
          <cell r="A1820">
            <v>37239</v>
          </cell>
          <cell r="B1820" t="str">
            <v>N/A</v>
          </cell>
          <cell r="C1820" t="str">
            <v>N/A</v>
          </cell>
          <cell r="D1820" t="str">
            <v>N/A</v>
          </cell>
          <cell r="E1820" t="str">
            <v>N/A</v>
          </cell>
        </row>
        <row r="1821">
          <cell r="A1821">
            <v>37240</v>
          </cell>
          <cell r="B1821" t="str">
            <v>N/A</v>
          </cell>
          <cell r="C1821" t="str">
            <v>N/A</v>
          </cell>
          <cell r="D1821" t="str">
            <v>N/A</v>
          </cell>
          <cell r="E1821" t="str">
            <v>N/A</v>
          </cell>
        </row>
        <row r="1822">
          <cell r="A1822">
            <v>37241</v>
          </cell>
          <cell r="B1822" t="str">
            <v>N/A</v>
          </cell>
          <cell r="C1822" t="str">
            <v>N/A</v>
          </cell>
          <cell r="D1822" t="str">
            <v>N/A</v>
          </cell>
          <cell r="E1822" t="str">
            <v>N/A</v>
          </cell>
        </row>
        <row r="1823">
          <cell r="A1823">
            <v>37242</v>
          </cell>
          <cell r="B1823" t="str">
            <v>N/A</v>
          </cell>
          <cell r="C1823" t="str">
            <v>N/A</v>
          </cell>
          <cell r="D1823" t="str">
            <v>N/A</v>
          </cell>
          <cell r="E1823" t="str">
            <v>N/A</v>
          </cell>
        </row>
        <row r="1824">
          <cell r="A1824">
            <v>37243</v>
          </cell>
          <cell r="B1824" t="str">
            <v>N/A</v>
          </cell>
          <cell r="C1824" t="str">
            <v>N/A</v>
          </cell>
          <cell r="D1824" t="str">
            <v>N/A</v>
          </cell>
          <cell r="E1824" t="str">
            <v>N/A</v>
          </cell>
        </row>
        <row r="1825">
          <cell r="A1825">
            <v>37244</v>
          </cell>
          <cell r="B1825" t="str">
            <v>N/A</v>
          </cell>
          <cell r="C1825" t="str">
            <v>N/A</v>
          </cell>
          <cell r="D1825" t="str">
            <v>N/A</v>
          </cell>
          <cell r="E1825" t="str">
            <v>N/A</v>
          </cell>
        </row>
        <row r="1826">
          <cell r="A1826">
            <v>37245</v>
          </cell>
          <cell r="B1826" t="str">
            <v>N/A</v>
          </cell>
          <cell r="C1826" t="str">
            <v>N/A</v>
          </cell>
          <cell r="D1826" t="str">
            <v>N/A</v>
          </cell>
          <cell r="E1826" t="str">
            <v>N/A</v>
          </cell>
        </row>
        <row r="1827">
          <cell r="A1827">
            <v>37246</v>
          </cell>
          <cell r="B1827" t="str">
            <v>N/A</v>
          </cell>
          <cell r="C1827" t="str">
            <v>N/A</v>
          </cell>
          <cell r="D1827" t="str">
            <v>N/A</v>
          </cell>
          <cell r="E1827" t="str">
            <v>N/A</v>
          </cell>
        </row>
        <row r="1828">
          <cell r="A1828">
            <v>37247</v>
          </cell>
          <cell r="B1828" t="str">
            <v>N/A</v>
          </cell>
          <cell r="C1828" t="str">
            <v>N/A</v>
          </cell>
          <cell r="D1828" t="str">
            <v>N/A</v>
          </cell>
          <cell r="E1828" t="str">
            <v>N/A</v>
          </cell>
        </row>
        <row r="1829">
          <cell r="A1829">
            <v>37248</v>
          </cell>
          <cell r="B1829" t="str">
            <v>N/A</v>
          </cell>
          <cell r="C1829" t="str">
            <v>N/A</v>
          </cell>
          <cell r="D1829" t="str">
            <v>N/A</v>
          </cell>
          <cell r="E1829" t="str">
            <v>N/A</v>
          </cell>
        </row>
        <row r="1830">
          <cell r="A1830">
            <v>37249</v>
          </cell>
          <cell r="B1830" t="str">
            <v>N/A</v>
          </cell>
          <cell r="C1830" t="str">
            <v>N/A</v>
          </cell>
          <cell r="D1830" t="str">
            <v>N/A</v>
          </cell>
          <cell r="E1830" t="str">
            <v>N/A</v>
          </cell>
        </row>
        <row r="1831">
          <cell r="A1831">
            <v>37250</v>
          </cell>
          <cell r="B1831" t="str">
            <v>N/A</v>
          </cell>
          <cell r="C1831" t="str">
            <v>N/A</v>
          </cell>
          <cell r="D1831" t="str">
            <v>N/A</v>
          </cell>
          <cell r="E1831" t="str">
            <v>N/A</v>
          </cell>
        </row>
        <row r="1832">
          <cell r="A1832">
            <v>37251</v>
          </cell>
          <cell r="B1832" t="str">
            <v>N/A</v>
          </cell>
          <cell r="C1832" t="str">
            <v>N/A</v>
          </cell>
          <cell r="D1832" t="str">
            <v>N/A</v>
          </cell>
          <cell r="E1832" t="str">
            <v>N/A</v>
          </cell>
        </row>
        <row r="1833">
          <cell r="A1833">
            <v>37252</v>
          </cell>
          <cell r="B1833" t="str">
            <v>N/A</v>
          </cell>
          <cell r="C1833" t="str">
            <v>N/A</v>
          </cell>
          <cell r="D1833" t="str">
            <v>N/A</v>
          </cell>
          <cell r="E1833" t="str">
            <v>N/A</v>
          </cell>
        </row>
        <row r="1834">
          <cell r="A1834">
            <v>37253</v>
          </cell>
          <cell r="B1834" t="str">
            <v>N/A</v>
          </cell>
          <cell r="C1834" t="str">
            <v>N/A</v>
          </cell>
          <cell r="D1834" t="str">
            <v>N/A</v>
          </cell>
          <cell r="E1834" t="str">
            <v>N/A</v>
          </cell>
        </row>
        <row r="1835">
          <cell r="A1835">
            <v>37254</v>
          </cell>
          <cell r="B1835" t="str">
            <v>N/A</v>
          </cell>
          <cell r="C1835" t="str">
            <v>N/A</v>
          </cell>
          <cell r="D1835" t="str">
            <v>N/A</v>
          </cell>
          <cell r="E1835" t="str">
            <v>N/A</v>
          </cell>
        </row>
        <row r="1836">
          <cell r="A1836">
            <v>37255</v>
          </cell>
          <cell r="B1836" t="str">
            <v>N/A</v>
          </cell>
          <cell r="C1836" t="str">
            <v>N/A</v>
          </cell>
          <cell r="D1836" t="str">
            <v>N/A</v>
          </cell>
          <cell r="E1836" t="str">
            <v>N/A</v>
          </cell>
        </row>
        <row r="1837">
          <cell r="A1837">
            <v>37256</v>
          </cell>
          <cell r="B1837" t="str">
            <v>N/A</v>
          </cell>
          <cell r="C1837" t="str">
            <v>N/A</v>
          </cell>
          <cell r="D1837" t="str">
            <v>N/A</v>
          </cell>
          <cell r="E1837" t="str">
            <v>N/A</v>
          </cell>
        </row>
      </sheetData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Sheet2"/>
      <sheetName val="Sheet3"/>
    </sheetNames>
    <sheetDataSet>
      <sheetData sheetId="0">
        <row r="1">
          <cell r="A1" t="str">
            <v>Day</v>
          </cell>
          <cell r="B1" t="str">
            <v>Date</v>
          </cell>
          <cell r="C1" t="str">
            <v>El Paso Topock</v>
          </cell>
          <cell r="D1" t="str">
            <v>El Paso Ehrenberg</v>
          </cell>
          <cell r="E1" t="str">
            <v>Kern Mojave - Wheeler Ridge</v>
          </cell>
          <cell r="F1" t="str">
            <v>PGE - Wheeler Ridge</v>
          </cell>
          <cell r="G1" t="str">
            <v>Transwestern - North Needles</v>
          </cell>
          <cell r="H1" t="str">
            <v>California Production</v>
          </cell>
          <cell r="I1" t="str">
            <v>Total Receipts</v>
          </cell>
          <cell r="J1" t="str">
            <v>Net Inj/WD</v>
          </cell>
          <cell r="K1" t="str">
            <v>Total System Sendout</v>
          </cell>
          <cell r="L1" t="str">
            <v>Total Inventory</v>
          </cell>
        </row>
        <row r="2">
          <cell r="A2">
            <v>36465</v>
          </cell>
          <cell r="B2">
            <v>36465</v>
          </cell>
          <cell r="C2">
            <v>506000</v>
          </cell>
          <cell r="D2">
            <v>1002000</v>
          </cell>
          <cell r="E2">
            <v>423000</v>
          </cell>
          <cell r="F2">
            <v>89000</v>
          </cell>
          <cell r="G2">
            <v>696000</v>
          </cell>
          <cell r="H2">
            <v>251000</v>
          </cell>
          <cell r="I2">
            <v>2966000</v>
          </cell>
          <cell r="J2">
            <v>178000</v>
          </cell>
          <cell r="K2">
            <v>2895000</v>
          </cell>
          <cell r="L2">
            <v>89406000</v>
          </cell>
        </row>
        <row r="3">
          <cell r="A3">
            <v>36466</v>
          </cell>
          <cell r="B3">
            <v>36466</v>
          </cell>
          <cell r="C3">
            <v>508000</v>
          </cell>
          <cell r="D3">
            <v>939000</v>
          </cell>
          <cell r="E3">
            <v>372000</v>
          </cell>
          <cell r="F3">
            <v>100000</v>
          </cell>
          <cell r="G3">
            <v>721000</v>
          </cell>
          <cell r="H3">
            <v>210000</v>
          </cell>
          <cell r="I3">
            <v>2850000</v>
          </cell>
          <cell r="J3">
            <v>-153000</v>
          </cell>
          <cell r="K3">
            <v>2990000</v>
          </cell>
          <cell r="L3">
            <v>89253000</v>
          </cell>
        </row>
        <row r="4">
          <cell r="A4">
            <v>36467</v>
          </cell>
          <cell r="B4">
            <v>36467</v>
          </cell>
          <cell r="C4">
            <v>517000</v>
          </cell>
          <cell r="D4">
            <v>975000</v>
          </cell>
          <cell r="E4">
            <v>362000</v>
          </cell>
          <cell r="F4">
            <v>101000</v>
          </cell>
          <cell r="G4">
            <v>730000</v>
          </cell>
          <cell r="H4">
            <v>248000</v>
          </cell>
          <cell r="I4">
            <v>2932000</v>
          </cell>
          <cell r="J4">
            <v>25000</v>
          </cell>
          <cell r="K4">
            <v>2866000</v>
          </cell>
          <cell r="L4">
            <v>89274000</v>
          </cell>
        </row>
        <row r="5">
          <cell r="A5">
            <v>36468</v>
          </cell>
          <cell r="B5">
            <v>36468</v>
          </cell>
          <cell r="C5">
            <v>472000</v>
          </cell>
          <cell r="D5">
            <v>1045000</v>
          </cell>
          <cell r="E5">
            <v>327000</v>
          </cell>
          <cell r="F5">
            <v>136000</v>
          </cell>
          <cell r="G5">
            <v>723000</v>
          </cell>
          <cell r="H5">
            <v>251000</v>
          </cell>
          <cell r="I5">
            <v>2954000</v>
          </cell>
          <cell r="J5">
            <v>108000</v>
          </cell>
          <cell r="K5">
            <v>2814000</v>
          </cell>
          <cell r="L5">
            <v>89387000</v>
          </cell>
        </row>
        <row r="6">
          <cell r="A6">
            <v>36469</v>
          </cell>
          <cell r="B6">
            <v>36469</v>
          </cell>
          <cell r="C6">
            <v>464000</v>
          </cell>
          <cell r="D6">
            <v>1004000</v>
          </cell>
          <cell r="E6">
            <v>334000</v>
          </cell>
          <cell r="F6">
            <v>115000</v>
          </cell>
          <cell r="G6">
            <v>728000</v>
          </cell>
          <cell r="H6">
            <v>252000</v>
          </cell>
          <cell r="I6">
            <v>2897000</v>
          </cell>
          <cell r="J6">
            <v>244000</v>
          </cell>
          <cell r="K6">
            <v>2794000</v>
          </cell>
          <cell r="L6">
            <v>89630000</v>
          </cell>
        </row>
        <row r="7">
          <cell r="A7">
            <v>36470</v>
          </cell>
          <cell r="B7">
            <v>36470</v>
          </cell>
          <cell r="C7">
            <v>538000</v>
          </cell>
          <cell r="D7">
            <v>975000</v>
          </cell>
          <cell r="E7">
            <v>298000</v>
          </cell>
          <cell r="F7">
            <v>127000</v>
          </cell>
          <cell r="G7">
            <v>714000</v>
          </cell>
          <cell r="H7">
            <v>253000</v>
          </cell>
          <cell r="I7">
            <v>2905000</v>
          </cell>
          <cell r="J7">
            <v>303000</v>
          </cell>
          <cell r="K7">
            <v>2508000</v>
          </cell>
          <cell r="L7">
            <v>89933000</v>
          </cell>
        </row>
        <row r="8">
          <cell r="A8">
            <v>36471</v>
          </cell>
          <cell r="B8">
            <v>36471</v>
          </cell>
          <cell r="C8">
            <v>545000</v>
          </cell>
          <cell r="D8">
            <v>999000</v>
          </cell>
          <cell r="E8">
            <v>331000</v>
          </cell>
          <cell r="F8">
            <v>136000</v>
          </cell>
          <cell r="G8">
            <v>735000</v>
          </cell>
          <cell r="H8">
            <v>251000</v>
          </cell>
          <cell r="I8">
            <v>2997000</v>
          </cell>
          <cell r="J8">
            <v>692000</v>
          </cell>
          <cell r="K8">
            <v>2305000</v>
          </cell>
          <cell r="L8">
            <v>90625000</v>
          </cell>
        </row>
        <row r="9">
          <cell r="A9">
            <v>36472</v>
          </cell>
          <cell r="B9">
            <v>36472</v>
          </cell>
          <cell r="C9">
            <v>545000</v>
          </cell>
          <cell r="D9">
            <v>1000000</v>
          </cell>
          <cell r="E9">
            <v>315000</v>
          </cell>
          <cell r="F9">
            <v>141000</v>
          </cell>
          <cell r="G9">
            <v>722000</v>
          </cell>
          <cell r="H9">
            <v>246000</v>
          </cell>
          <cell r="I9">
            <v>2968000</v>
          </cell>
          <cell r="J9">
            <v>161000</v>
          </cell>
          <cell r="K9">
            <v>2917000</v>
          </cell>
          <cell r="L9">
            <v>90785000</v>
          </cell>
        </row>
        <row r="10">
          <cell r="A10">
            <v>36473</v>
          </cell>
          <cell r="B10">
            <v>36473</v>
          </cell>
          <cell r="C10">
            <v>541000</v>
          </cell>
          <cell r="D10">
            <v>976000</v>
          </cell>
          <cell r="E10">
            <v>281000</v>
          </cell>
          <cell r="F10">
            <v>132000</v>
          </cell>
          <cell r="G10">
            <v>734000</v>
          </cell>
          <cell r="H10">
            <v>251000</v>
          </cell>
          <cell r="I10">
            <v>2915000</v>
          </cell>
          <cell r="J10">
            <v>-14000</v>
          </cell>
          <cell r="K10">
            <v>2890000</v>
          </cell>
          <cell r="L10">
            <v>90772000</v>
          </cell>
        </row>
        <row r="11">
          <cell r="A11">
            <v>36474</v>
          </cell>
          <cell r="B11">
            <v>36474</v>
          </cell>
          <cell r="C11">
            <v>539000</v>
          </cell>
          <cell r="D11">
            <v>910000</v>
          </cell>
          <cell r="E11">
            <v>349000</v>
          </cell>
          <cell r="F11">
            <v>73000</v>
          </cell>
          <cell r="G11">
            <v>759000</v>
          </cell>
          <cell r="H11">
            <v>256000</v>
          </cell>
          <cell r="I11">
            <v>2886000</v>
          </cell>
          <cell r="J11">
            <v>-38000</v>
          </cell>
          <cell r="K11">
            <v>2919000</v>
          </cell>
          <cell r="L11">
            <v>90733000</v>
          </cell>
        </row>
        <row r="12">
          <cell r="A12">
            <v>36475</v>
          </cell>
          <cell r="B12">
            <v>36475</v>
          </cell>
          <cell r="C12">
            <v>535000</v>
          </cell>
          <cell r="D12">
            <v>902000</v>
          </cell>
          <cell r="E12">
            <v>390000</v>
          </cell>
          <cell r="F12">
            <v>74000</v>
          </cell>
          <cell r="G12">
            <v>747000</v>
          </cell>
          <cell r="H12">
            <v>254000</v>
          </cell>
          <cell r="I12">
            <v>2904000</v>
          </cell>
          <cell r="J12">
            <v>60000</v>
          </cell>
          <cell r="K12">
            <v>2818000</v>
          </cell>
          <cell r="L12">
            <v>90793000</v>
          </cell>
        </row>
        <row r="13">
          <cell r="A13">
            <v>36476</v>
          </cell>
          <cell r="B13">
            <v>36476</v>
          </cell>
          <cell r="C13">
            <v>543000</v>
          </cell>
          <cell r="D13">
            <v>890000</v>
          </cell>
          <cell r="E13">
            <v>434000</v>
          </cell>
          <cell r="F13">
            <v>131000</v>
          </cell>
          <cell r="G13">
            <v>752000</v>
          </cell>
          <cell r="H13">
            <v>253000</v>
          </cell>
          <cell r="I13">
            <v>3002000</v>
          </cell>
          <cell r="J13">
            <v>308000</v>
          </cell>
          <cell r="K13">
            <v>2601000</v>
          </cell>
          <cell r="L13">
            <v>91101000</v>
          </cell>
        </row>
        <row r="14">
          <cell r="A14">
            <v>36477</v>
          </cell>
          <cell r="B14">
            <v>36477</v>
          </cell>
          <cell r="C14">
            <v>484000</v>
          </cell>
          <cell r="D14">
            <v>709000</v>
          </cell>
          <cell r="E14">
            <v>280000</v>
          </cell>
          <cell r="F14">
            <v>112000</v>
          </cell>
          <cell r="G14">
            <v>720000</v>
          </cell>
          <cell r="H14">
            <v>258000</v>
          </cell>
          <cell r="I14">
            <v>2563000</v>
          </cell>
          <cell r="J14">
            <v>346000</v>
          </cell>
          <cell r="K14">
            <v>2311000</v>
          </cell>
          <cell r="L14">
            <v>91446000</v>
          </cell>
        </row>
        <row r="15">
          <cell r="A15">
            <v>36478</v>
          </cell>
          <cell r="B15">
            <v>36478</v>
          </cell>
          <cell r="C15">
            <v>464000</v>
          </cell>
          <cell r="D15">
            <v>718000</v>
          </cell>
          <cell r="E15">
            <v>255000</v>
          </cell>
          <cell r="F15">
            <v>111000</v>
          </cell>
          <cell r="G15">
            <v>703000</v>
          </cell>
          <cell r="H15">
            <v>300000</v>
          </cell>
          <cell r="I15">
            <v>2512000</v>
          </cell>
          <cell r="J15">
            <v>203000</v>
          </cell>
          <cell r="K15">
            <v>2280000</v>
          </cell>
          <cell r="L15">
            <v>91649000</v>
          </cell>
        </row>
        <row r="16">
          <cell r="A16">
            <v>36479</v>
          </cell>
          <cell r="B16">
            <v>36479</v>
          </cell>
          <cell r="C16">
            <v>518000</v>
          </cell>
          <cell r="D16">
            <v>829000</v>
          </cell>
          <cell r="E16">
            <v>379000</v>
          </cell>
          <cell r="F16">
            <v>131000</v>
          </cell>
          <cell r="G16">
            <v>771000</v>
          </cell>
          <cell r="H16">
            <v>255000</v>
          </cell>
          <cell r="I16">
            <v>2883000</v>
          </cell>
          <cell r="J16">
            <v>124000</v>
          </cell>
          <cell r="K16">
            <v>2696000</v>
          </cell>
          <cell r="L16">
            <v>91768000</v>
          </cell>
        </row>
        <row r="17">
          <cell r="A17">
            <v>36480</v>
          </cell>
          <cell r="B17">
            <v>36480</v>
          </cell>
          <cell r="C17">
            <v>485000</v>
          </cell>
          <cell r="D17">
            <v>872000</v>
          </cell>
          <cell r="E17">
            <v>439000</v>
          </cell>
          <cell r="F17">
            <v>123000</v>
          </cell>
          <cell r="G17">
            <v>741000</v>
          </cell>
          <cell r="H17">
            <v>261000</v>
          </cell>
          <cell r="I17">
            <v>2921000</v>
          </cell>
          <cell r="J17">
            <v>273000</v>
          </cell>
          <cell r="K17">
            <v>2684000</v>
          </cell>
          <cell r="L17">
            <v>92040000</v>
          </cell>
        </row>
        <row r="18">
          <cell r="A18">
            <v>36481</v>
          </cell>
          <cell r="B18">
            <v>36481</v>
          </cell>
          <cell r="C18">
            <v>517000</v>
          </cell>
          <cell r="D18">
            <v>874000</v>
          </cell>
          <cell r="E18">
            <v>427000</v>
          </cell>
          <cell r="F18">
            <v>122000</v>
          </cell>
          <cell r="G18">
            <v>688000</v>
          </cell>
          <cell r="H18">
            <v>254000</v>
          </cell>
          <cell r="I18">
            <v>2881000</v>
          </cell>
          <cell r="J18">
            <v>237000</v>
          </cell>
          <cell r="K18">
            <v>2793000</v>
          </cell>
          <cell r="L18">
            <v>92277000</v>
          </cell>
        </row>
        <row r="19">
          <cell r="A19">
            <v>36482</v>
          </cell>
          <cell r="B19">
            <v>36482</v>
          </cell>
          <cell r="C19">
            <v>528000</v>
          </cell>
          <cell r="D19">
            <v>920000</v>
          </cell>
          <cell r="E19">
            <v>408000</v>
          </cell>
          <cell r="F19">
            <v>126000</v>
          </cell>
          <cell r="G19">
            <v>704000</v>
          </cell>
          <cell r="H19">
            <v>263000</v>
          </cell>
          <cell r="I19">
            <v>2950000</v>
          </cell>
          <cell r="J19">
            <v>17000</v>
          </cell>
          <cell r="K19">
            <v>2905000</v>
          </cell>
          <cell r="L19">
            <v>92291000</v>
          </cell>
        </row>
        <row r="20">
          <cell r="A20">
            <v>36483</v>
          </cell>
          <cell r="B20">
            <v>36483</v>
          </cell>
          <cell r="C20">
            <v>525000</v>
          </cell>
          <cell r="D20">
            <v>923000</v>
          </cell>
          <cell r="E20">
            <v>341000</v>
          </cell>
          <cell r="F20">
            <v>136000</v>
          </cell>
          <cell r="G20">
            <v>705000</v>
          </cell>
          <cell r="H20">
            <v>274000</v>
          </cell>
          <cell r="I20">
            <v>2904000</v>
          </cell>
          <cell r="J20">
            <v>35000</v>
          </cell>
          <cell r="K20">
            <v>2745000</v>
          </cell>
          <cell r="L20">
            <v>92326000</v>
          </cell>
        </row>
        <row r="21">
          <cell r="A21">
            <v>36484</v>
          </cell>
          <cell r="B21">
            <v>36484</v>
          </cell>
          <cell r="C21">
            <v>491000</v>
          </cell>
          <cell r="D21">
            <v>994000</v>
          </cell>
          <cell r="E21">
            <v>320000</v>
          </cell>
          <cell r="F21">
            <v>132000</v>
          </cell>
          <cell r="G21">
            <v>716000</v>
          </cell>
          <cell r="H21">
            <v>274000</v>
          </cell>
          <cell r="I21">
            <v>2926000</v>
          </cell>
          <cell r="J21">
            <v>452000</v>
          </cell>
          <cell r="K21">
            <v>2612000</v>
          </cell>
          <cell r="L21">
            <v>92812000</v>
          </cell>
        </row>
        <row r="22">
          <cell r="A22">
            <v>36485</v>
          </cell>
          <cell r="B22">
            <v>36485</v>
          </cell>
          <cell r="C22">
            <v>500000</v>
          </cell>
          <cell r="D22">
            <v>972000</v>
          </cell>
          <cell r="E22">
            <v>319000</v>
          </cell>
          <cell r="F22">
            <v>131000</v>
          </cell>
          <cell r="G22">
            <v>719000</v>
          </cell>
          <cell r="H22">
            <v>274000</v>
          </cell>
          <cell r="I22">
            <v>2914000</v>
          </cell>
          <cell r="J22">
            <v>14700</v>
          </cell>
          <cell r="K22">
            <v>2806000</v>
          </cell>
          <cell r="L22">
            <v>92959000</v>
          </cell>
        </row>
        <row r="23">
          <cell r="A23">
            <v>36486</v>
          </cell>
          <cell r="B23">
            <v>36486</v>
          </cell>
          <cell r="C23">
            <v>487000</v>
          </cell>
          <cell r="D23">
            <v>964000</v>
          </cell>
          <cell r="E23">
            <v>301000</v>
          </cell>
          <cell r="F23">
            <v>103000</v>
          </cell>
          <cell r="G23">
            <v>723000</v>
          </cell>
          <cell r="H23">
            <v>266000</v>
          </cell>
          <cell r="I23">
            <v>2844000</v>
          </cell>
          <cell r="J23">
            <v>-479000</v>
          </cell>
          <cell r="K23">
            <v>3360000</v>
          </cell>
          <cell r="L23">
            <v>92488000</v>
          </cell>
        </row>
        <row r="24">
          <cell r="A24">
            <v>36487</v>
          </cell>
          <cell r="B24">
            <v>36487</v>
          </cell>
          <cell r="C24">
            <v>521000</v>
          </cell>
          <cell r="D24">
            <v>989000</v>
          </cell>
          <cell r="E24">
            <v>311000</v>
          </cell>
          <cell r="F24">
            <v>149000</v>
          </cell>
          <cell r="G24">
            <v>730000</v>
          </cell>
          <cell r="H24">
            <v>361000</v>
          </cell>
          <cell r="I24">
            <v>3061000</v>
          </cell>
          <cell r="J24">
            <v>-4000</v>
          </cell>
          <cell r="K24">
            <v>3065000</v>
          </cell>
          <cell r="L24">
            <v>92484000</v>
          </cell>
        </row>
        <row r="25">
          <cell r="A25">
            <v>36488</v>
          </cell>
          <cell r="B25">
            <v>36488</v>
          </cell>
          <cell r="C25">
            <v>468000</v>
          </cell>
          <cell r="D25">
            <v>1063000</v>
          </cell>
          <cell r="E25">
            <v>232000</v>
          </cell>
          <cell r="F25">
            <v>78000</v>
          </cell>
          <cell r="G25">
            <v>719000</v>
          </cell>
          <cell r="H25">
            <v>262000</v>
          </cell>
          <cell r="I25">
            <v>2821000</v>
          </cell>
          <cell r="J25">
            <v>-152000</v>
          </cell>
          <cell r="K25">
            <v>2990000</v>
          </cell>
          <cell r="L25">
            <v>91557000</v>
          </cell>
        </row>
        <row r="26">
          <cell r="A26">
            <v>36489</v>
          </cell>
          <cell r="B26">
            <v>36489</v>
          </cell>
          <cell r="C26">
            <v>534000</v>
          </cell>
          <cell r="D26">
            <v>1015000</v>
          </cell>
          <cell r="E26">
            <v>263000</v>
          </cell>
          <cell r="F26">
            <v>84000</v>
          </cell>
          <cell r="G26">
            <v>713000</v>
          </cell>
          <cell r="H26">
            <v>259000</v>
          </cell>
          <cell r="I26">
            <v>2869000</v>
          </cell>
          <cell r="J26">
            <v>378000</v>
          </cell>
          <cell r="K26">
            <v>2420000</v>
          </cell>
          <cell r="L26">
            <v>91935000</v>
          </cell>
        </row>
        <row r="27">
          <cell r="A27">
            <v>36490</v>
          </cell>
          <cell r="B27">
            <v>36490</v>
          </cell>
          <cell r="C27">
            <v>537000</v>
          </cell>
          <cell r="D27">
            <v>1012000</v>
          </cell>
          <cell r="E27">
            <v>273000</v>
          </cell>
          <cell r="F27">
            <v>79000</v>
          </cell>
          <cell r="G27">
            <v>711000</v>
          </cell>
          <cell r="H27">
            <v>236000</v>
          </cell>
          <cell r="I27">
            <v>2874000</v>
          </cell>
          <cell r="J27">
            <v>572000</v>
          </cell>
          <cell r="K27">
            <v>2331000</v>
          </cell>
          <cell r="L27">
            <v>92507000</v>
          </cell>
        </row>
        <row r="28">
          <cell r="A28">
            <v>36491</v>
          </cell>
          <cell r="B28">
            <v>36491</v>
          </cell>
          <cell r="C28">
            <v>540000</v>
          </cell>
          <cell r="D28">
            <v>993000</v>
          </cell>
          <cell r="E28">
            <v>274000</v>
          </cell>
          <cell r="F28">
            <v>78000</v>
          </cell>
          <cell r="G28">
            <v>700000</v>
          </cell>
          <cell r="H28">
            <v>268000</v>
          </cell>
          <cell r="I28">
            <v>2853000</v>
          </cell>
          <cell r="J28">
            <v>531000</v>
          </cell>
          <cell r="K28">
            <v>2428000</v>
          </cell>
          <cell r="L28">
            <v>93038000</v>
          </cell>
        </row>
        <row r="29">
          <cell r="A29">
            <v>36492</v>
          </cell>
          <cell r="B29">
            <v>36492</v>
          </cell>
          <cell r="C29">
            <v>531000</v>
          </cell>
          <cell r="D29">
            <v>972000</v>
          </cell>
          <cell r="E29">
            <v>287000</v>
          </cell>
          <cell r="F29">
            <v>74000</v>
          </cell>
          <cell r="G29">
            <v>703000</v>
          </cell>
          <cell r="H29">
            <v>269000</v>
          </cell>
          <cell r="I29">
            <v>2853000</v>
          </cell>
          <cell r="J29">
            <v>121000</v>
          </cell>
          <cell r="K29">
            <v>2565000</v>
          </cell>
          <cell r="L29">
            <v>93159000</v>
          </cell>
        </row>
        <row r="30">
          <cell r="A30">
            <v>36493</v>
          </cell>
          <cell r="B30">
            <v>36493</v>
          </cell>
          <cell r="C30">
            <v>539000</v>
          </cell>
          <cell r="D30">
            <v>968000</v>
          </cell>
          <cell r="E30">
            <v>296000</v>
          </cell>
          <cell r="F30">
            <v>81000</v>
          </cell>
          <cell r="G30">
            <v>704000</v>
          </cell>
          <cell r="H30">
            <v>269000</v>
          </cell>
          <cell r="I30">
            <v>2858000</v>
          </cell>
          <cell r="J30">
            <v>29000</v>
          </cell>
          <cell r="K30">
            <v>2871000</v>
          </cell>
          <cell r="L30">
            <v>93188000</v>
          </cell>
        </row>
        <row r="31">
          <cell r="A31">
            <v>36494</v>
          </cell>
          <cell r="B31">
            <v>36494</v>
          </cell>
          <cell r="C31">
            <v>469000</v>
          </cell>
          <cell r="D31">
            <v>910000</v>
          </cell>
          <cell r="E31">
            <v>251000</v>
          </cell>
          <cell r="F31">
            <v>119000</v>
          </cell>
          <cell r="G31">
            <v>742000</v>
          </cell>
          <cell r="H31">
            <v>266000</v>
          </cell>
          <cell r="I31">
            <v>2758000</v>
          </cell>
          <cell r="J31">
            <v>-176000</v>
          </cell>
          <cell r="K31">
            <v>2979000</v>
          </cell>
          <cell r="L31">
            <v>92944000</v>
          </cell>
        </row>
        <row r="32">
          <cell r="A32">
            <v>36495</v>
          </cell>
          <cell r="B32">
            <v>36495</v>
          </cell>
          <cell r="C32">
            <v>447000</v>
          </cell>
          <cell r="D32">
            <v>973000</v>
          </cell>
          <cell r="E32">
            <v>171000</v>
          </cell>
          <cell r="F32">
            <v>115000</v>
          </cell>
          <cell r="G32">
            <v>666000</v>
          </cell>
          <cell r="H32">
            <v>265000</v>
          </cell>
          <cell r="I32">
            <v>2637000</v>
          </cell>
          <cell r="J32">
            <v>-529000</v>
          </cell>
          <cell r="K32">
            <v>3224000</v>
          </cell>
          <cell r="L32">
            <v>92417000</v>
          </cell>
        </row>
        <row r="33">
          <cell r="A33">
            <v>36496</v>
          </cell>
          <cell r="B33">
            <v>36496</v>
          </cell>
          <cell r="C33">
            <v>441000</v>
          </cell>
          <cell r="D33">
            <v>1029000</v>
          </cell>
          <cell r="E33">
            <v>119000</v>
          </cell>
          <cell r="F33">
            <v>96000</v>
          </cell>
          <cell r="G33">
            <v>683000</v>
          </cell>
          <cell r="H33">
            <v>262000</v>
          </cell>
          <cell r="I33">
            <v>2629000</v>
          </cell>
          <cell r="J33">
            <v>-587000</v>
          </cell>
          <cell r="K33">
            <v>3158000</v>
          </cell>
          <cell r="L33">
            <v>91860000</v>
          </cell>
        </row>
        <row r="34">
          <cell r="A34">
            <v>36497</v>
          </cell>
          <cell r="B34">
            <v>36497</v>
          </cell>
          <cell r="C34">
            <v>512000</v>
          </cell>
          <cell r="D34">
            <v>1037000</v>
          </cell>
          <cell r="E34">
            <v>177000</v>
          </cell>
          <cell r="F34">
            <v>132000</v>
          </cell>
          <cell r="G34">
            <v>700000</v>
          </cell>
          <cell r="H34">
            <v>260000</v>
          </cell>
          <cell r="I34">
            <v>2819000</v>
          </cell>
          <cell r="J34">
            <v>-327000</v>
          </cell>
          <cell r="K34">
            <v>3203000</v>
          </cell>
          <cell r="L34">
            <v>91505000</v>
          </cell>
        </row>
        <row r="35">
          <cell r="A35">
            <v>36498</v>
          </cell>
          <cell r="B35">
            <v>36498</v>
          </cell>
          <cell r="C35">
            <v>432000</v>
          </cell>
          <cell r="D35">
            <v>996000</v>
          </cell>
          <cell r="E35">
            <v>131000</v>
          </cell>
          <cell r="F35">
            <v>124000</v>
          </cell>
          <cell r="G35">
            <v>715000</v>
          </cell>
          <cell r="H35">
            <v>260000</v>
          </cell>
          <cell r="I35">
            <v>2657000</v>
          </cell>
          <cell r="J35">
            <v>-297000</v>
          </cell>
          <cell r="K35">
            <v>2990000</v>
          </cell>
          <cell r="L35">
            <v>91208000</v>
          </cell>
        </row>
        <row r="36">
          <cell r="A36">
            <v>36499</v>
          </cell>
          <cell r="B36">
            <v>36499</v>
          </cell>
          <cell r="C36">
            <v>413000</v>
          </cell>
          <cell r="D36">
            <v>1002000</v>
          </cell>
          <cell r="E36">
            <v>152000</v>
          </cell>
          <cell r="F36">
            <v>148000</v>
          </cell>
          <cell r="G36">
            <v>724000</v>
          </cell>
          <cell r="H36">
            <v>264000</v>
          </cell>
          <cell r="I36">
            <v>2703000</v>
          </cell>
          <cell r="J36">
            <v>-505000</v>
          </cell>
          <cell r="K36">
            <v>3143000</v>
          </cell>
          <cell r="L36">
            <v>90704000</v>
          </cell>
        </row>
        <row r="37">
          <cell r="A37">
            <v>36500</v>
          </cell>
          <cell r="B37">
            <v>36500</v>
          </cell>
          <cell r="C37">
            <v>418000</v>
          </cell>
          <cell r="D37">
            <v>1000000</v>
          </cell>
          <cell r="E37">
            <v>156000</v>
          </cell>
          <cell r="F37">
            <v>126000</v>
          </cell>
          <cell r="G37">
            <v>705000</v>
          </cell>
          <cell r="H37">
            <v>258000</v>
          </cell>
          <cell r="I37">
            <v>2663000</v>
          </cell>
          <cell r="J37">
            <v>-794000</v>
          </cell>
          <cell r="K37">
            <v>3467000</v>
          </cell>
          <cell r="L37">
            <v>89925000</v>
          </cell>
        </row>
        <row r="38">
          <cell r="A38">
            <v>36501</v>
          </cell>
          <cell r="B38">
            <v>36501</v>
          </cell>
          <cell r="C38">
            <v>357000</v>
          </cell>
          <cell r="D38">
            <v>937000</v>
          </cell>
          <cell r="E38">
            <v>161000</v>
          </cell>
          <cell r="F38">
            <v>151000</v>
          </cell>
          <cell r="G38">
            <v>722000</v>
          </cell>
          <cell r="H38">
            <v>266000</v>
          </cell>
          <cell r="I38">
            <v>2595000</v>
          </cell>
          <cell r="J38">
            <v>-1004000</v>
          </cell>
          <cell r="K38">
            <v>3562000</v>
          </cell>
          <cell r="L38">
            <v>88922000</v>
          </cell>
        </row>
        <row r="39">
          <cell r="A39">
            <v>36502</v>
          </cell>
          <cell r="B39">
            <v>36502</v>
          </cell>
          <cell r="C39">
            <v>478000</v>
          </cell>
          <cell r="D39">
            <v>1061000</v>
          </cell>
          <cell r="E39">
            <v>174000</v>
          </cell>
          <cell r="F39">
            <v>137000</v>
          </cell>
          <cell r="G39">
            <v>737000</v>
          </cell>
          <cell r="H39">
            <v>260000</v>
          </cell>
          <cell r="I39">
            <v>2846000</v>
          </cell>
          <cell r="J39">
            <v>-834000</v>
          </cell>
          <cell r="K39">
            <v>3659000</v>
          </cell>
          <cell r="L39">
            <v>88073000</v>
          </cell>
        </row>
        <row r="40">
          <cell r="A40">
            <v>36503</v>
          </cell>
          <cell r="B40">
            <v>36503</v>
          </cell>
          <cell r="C40">
            <v>454000</v>
          </cell>
          <cell r="D40">
            <v>967000</v>
          </cell>
          <cell r="E40">
            <v>142000</v>
          </cell>
          <cell r="F40">
            <v>118000</v>
          </cell>
          <cell r="G40">
            <v>747000</v>
          </cell>
          <cell r="H40">
            <v>262000</v>
          </cell>
          <cell r="I40">
            <v>2690000</v>
          </cell>
          <cell r="J40">
            <v>-1035000</v>
          </cell>
          <cell r="K40">
            <v>3636000</v>
          </cell>
          <cell r="L40">
            <v>87038000</v>
          </cell>
        </row>
        <row r="41">
          <cell r="A41">
            <v>36504</v>
          </cell>
          <cell r="B41">
            <v>36504</v>
          </cell>
          <cell r="C41">
            <v>498000</v>
          </cell>
          <cell r="D41">
            <v>961000</v>
          </cell>
          <cell r="E41">
            <v>179000</v>
          </cell>
          <cell r="F41">
            <v>94000</v>
          </cell>
          <cell r="G41">
            <v>738000</v>
          </cell>
          <cell r="H41">
            <v>263000</v>
          </cell>
          <cell r="I41">
            <v>2733000</v>
          </cell>
          <cell r="J41">
            <v>-773000</v>
          </cell>
          <cell r="K41">
            <v>3676000</v>
          </cell>
          <cell r="L41">
            <v>86267000</v>
          </cell>
        </row>
        <row r="42">
          <cell r="A42">
            <v>36505</v>
          </cell>
          <cell r="B42">
            <v>36505</v>
          </cell>
          <cell r="C42">
            <v>521324</v>
          </cell>
          <cell r="D42">
            <v>1000466</v>
          </cell>
          <cell r="E42">
            <v>222001</v>
          </cell>
          <cell r="F42">
            <v>114029</v>
          </cell>
          <cell r="G42">
            <v>761250</v>
          </cell>
          <cell r="H42">
            <v>336212</v>
          </cell>
          <cell r="I42">
            <v>2761000</v>
          </cell>
          <cell r="J42">
            <v>-572000</v>
          </cell>
          <cell r="K42">
            <v>3292000</v>
          </cell>
          <cell r="L42">
            <v>85695000</v>
          </cell>
        </row>
        <row r="43">
          <cell r="A43">
            <v>36506</v>
          </cell>
          <cell r="B43">
            <v>36506</v>
          </cell>
          <cell r="C43">
            <v>542697</v>
          </cell>
          <cell r="D43">
            <v>1027476</v>
          </cell>
          <cell r="E43">
            <v>212460</v>
          </cell>
          <cell r="F43">
            <v>113846</v>
          </cell>
          <cell r="G43">
            <v>763500</v>
          </cell>
          <cell r="H43">
            <v>339523</v>
          </cell>
          <cell r="I43">
            <v>2731000</v>
          </cell>
          <cell r="J43">
            <v>-498000</v>
          </cell>
          <cell r="K43">
            <v>3256000</v>
          </cell>
          <cell r="L43">
            <v>85197000</v>
          </cell>
        </row>
        <row r="44">
          <cell r="A44">
            <v>36507</v>
          </cell>
          <cell r="B44">
            <v>36507</v>
          </cell>
          <cell r="C44">
            <v>425000</v>
          </cell>
          <cell r="D44">
            <v>993000</v>
          </cell>
          <cell r="E44">
            <v>201000</v>
          </cell>
          <cell r="F44">
            <v>92000</v>
          </cell>
          <cell r="G44">
            <v>756000</v>
          </cell>
          <cell r="H44">
            <v>258000</v>
          </cell>
          <cell r="I44">
            <v>2725000</v>
          </cell>
          <cell r="J44">
            <v>-1119000</v>
          </cell>
          <cell r="K44">
            <v>3774000</v>
          </cell>
          <cell r="L44">
            <v>84086000</v>
          </cell>
        </row>
        <row r="45">
          <cell r="A45">
            <v>36508</v>
          </cell>
          <cell r="B45">
            <v>36508</v>
          </cell>
          <cell r="C45">
            <v>410000</v>
          </cell>
          <cell r="D45">
            <v>924000</v>
          </cell>
          <cell r="E45">
            <v>144000</v>
          </cell>
          <cell r="F45">
            <v>58000</v>
          </cell>
          <cell r="G45">
            <v>746000</v>
          </cell>
          <cell r="H45">
            <v>266000</v>
          </cell>
          <cell r="I45">
            <v>2549000</v>
          </cell>
          <cell r="J45">
            <v>-1242000</v>
          </cell>
          <cell r="K45">
            <v>3813000</v>
          </cell>
          <cell r="L45">
            <v>82847000</v>
          </cell>
        </row>
        <row r="46">
          <cell r="A46">
            <v>36509</v>
          </cell>
          <cell r="B46">
            <v>36509</v>
          </cell>
          <cell r="C46">
            <v>330000</v>
          </cell>
          <cell r="D46">
            <v>940000</v>
          </cell>
          <cell r="E46">
            <v>100000</v>
          </cell>
          <cell r="F46">
            <v>18000</v>
          </cell>
          <cell r="G46">
            <v>672000</v>
          </cell>
          <cell r="H46">
            <v>266000</v>
          </cell>
          <cell r="I46">
            <v>2326000</v>
          </cell>
          <cell r="J46">
            <v>-1155000</v>
          </cell>
          <cell r="K46">
            <v>3494000</v>
          </cell>
          <cell r="L46">
            <v>81760000</v>
          </cell>
        </row>
        <row r="47">
          <cell r="A47">
            <v>36510</v>
          </cell>
          <cell r="B47">
            <v>36510</v>
          </cell>
          <cell r="C47">
            <v>408000</v>
          </cell>
          <cell r="D47">
            <v>916000</v>
          </cell>
          <cell r="E47">
            <v>120000</v>
          </cell>
          <cell r="F47">
            <v>4000</v>
          </cell>
          <cell r="G47">
            <v>664000</v>
          </cell>
          <cell r="H47">
            <v>264000</v>
          </cell>
          <cell r="I47">
            <v>2377000</v>
          </cell>
          <cell r="J47">
            <v>-766000</v>
          </cell>
          <cell r="K47">
            <v>3143000</v>
          </cell>
          <cell r="L47">
            <v>80994000</v>
          </cell>
        </row>
        <row r="48">
          <cell r="A48">
            <v>36511</v>
          </cell>
          <cell r="B48">
            <v>36511</v>
          </cell>
          <cell r="C48">
            <v>399000</v>
          </cell>
          <cell r="D48">
            <v>942000</v>
          </cell>
          <cell r="E48">
            <v>180000</v>
          </cell>
          <cell r="F48">
            <v>149000</v>
          </cell>
          <cell r="G48">
            <v>718000</v>
          </cell>
          <cell r="H48">
            <v>262000</v>
          </cell>
          <cell r="I48">
            <v>2650000</v>
          </cell>
          <cell r="J48">
            <v>-326000</v>
          </cell>
          <cell r="K48">
            <v>2874000</v>
          </cell>
          <cell r="L48">
            <v>80667000</v>
          </cell>
        </row>
        <row r="49">
          <cell r="A49">
            <v>36512</v>
          </cell>
          <cell r="B49">
            <v>36512</v>
          </cell>
          <cell r="C49">
            <v>487000</v>
          </cell>
          <cell r="D49">
            <v>883000</v>
          </cell>
          <cell r="E49">
            <v>206000</v>
          </cell>
          <cell r="F49">
            <v>184000</v>
          </cell>
          <cell r="G49">
            <v>710000</v>
          </cell>
          <cell r="H49">
            <v>261000</v>
          </cell>
          <cell r="I49">
            <v>2730000</v>
          </cell>
          <cell r="J49">
            <v>30000</v>
          </cell>
          <cell r="K49">
            <v>2717000</v>
          </cell>
          <cell r="L49">
            <v>80698000</v>
          </cell>
        </row>
        <row r="50">
          <cell r="A50">
            <v>36513</v>
          </cell>
          <cell r="B50">
            <v>36513</v>
          </cell>
          <cell r="C50">
            <v>482000</v>
          </cell>
          <cell r="D50">
            <v>894000</v>
          </cell>
          <cell r="E50">
            <v>195000</v>
          </cell>
          <cell r="F50">
            <v>172000</v>
          </cell>
          <cell r="G50">
            <v>714000</v>
          </cell>
          <cell r="H50">
            <v>255000</v>
          </cell>
          <cell r="I50">
            <v>2712000</v>
          </cell>
          <cell r="J50">
            <v>59000</v>
          </cell>
          <cell r="K50">
            <v>2619000</v>
          </cell>
          <cell r="L50">
            <v>80757000</v>
          </cell>
        </row>
        <row r="51">
          <cell r="A51">
            <v>36514</v>
          </cell>
          <cell r="B51">
            <v>36514</v>
          </cell>
          <cell r="C51">
            <v>489000</v>
          </cell>
          <cell r="D51">
            <v>890000</v>
          </cell>
          <cell r="E51">
            <v>186000</v>
          </cell>
          <cell r="F51">
            <v>171000</v>
          </cell>
          <cell r="G51">
            <v>702000</v>
          </cell>
          <cell r="H51">
            <v>258000</v>
          </cell>
          <cell r="I51">
            <v>2696000</v>
          </cell>
          <cell r="J51">
            <v>-61000</v>
          </cell>
          <cell r="K51">
            <v>2880000</v>
          </cell>
          <cell r="L51">
            <v>80696000</v>
          </cell>
        </row>
        <row r="52">
          <cell r="A52">
            <v>36515</v>
          </cell>
          <cell r="B52">
            <v>36515</v>
          </cell>
          <cell r="C52">
            <v>407000</v>
          </cell>
          <cell r="D52">
            <v>778000</v>
          </cell>
          <cell r="E52">
            <v>134000</v>
          </cell>
          <cell r="F52">
            <v>173000</v>
          </cell>
          <cell r="G52">
            <v>631000</v>
          </cell>
          <cell r="H52">
            <v>256000</v>
          </cell>
          <cell r="I52">
            <v>2379000</v>
          </cell>
          <cell r="J52">
            <v>-510000</v>
          </cell>
          <cell r="K52">
            <v>2859000</v>
          </cell>
          <cell r="L52">
            <v>80187000</v>
          </cell>
        </row>
        <row r="53">
          <cell r="A53">
            <v>36516</v>
          </cell>
          <cell r="B53">
            <v>36516</v>
          </cell>
          <cell r="C53">
            <v>454000</v>
          </cell>
          <cell r="D53">
            <v>689000</v>
          </cell>
          <cell r="E53">
            <v>131000</v>
          </cell>
          <cell r="F53">
            <v>221000</v>
          </cell>
          <cell r="G53">
            <v>521000</v>
          </cell>
          <cell r="H53">
            <v>255000</v>
          </cell>
          <cell r="I53">
            <v>2272000</v>
          </cell>
          <cell r="J53">
            <v>-549000</v>
          </cell>
          <cell r="K53">
            <v>2875000</v>
          </cell>
          <cell r="L53">
            <v>79571000</v>
          </cell>
        </row>
        <row r="54">
          <cell r="A54">
            <v>36517</v>
          </cell>
          <cell r="B54">
            <v>36517</v>
          </cell>
          <cell r="C54">
            <v>468000</v>
          </cell>
          <cell r="D54">
            <v>829000</v>
          </cell>
          <cell r="E54">
            <v>167000</v>
          </cell>
          <cell r="F54">
            <v>200000</v>
          </cell>
          <cell r="G54">
            <v>606000</v>
          </cell>
          <cell r="H54">
            <v>255000</v>
          </cell>
          <cell r="I54">
            <v>2525000</v>
          </cell>
          <cell r="J54">
            <v>-259000</v>
          </cell>
          <cell r="K54">
            <v>2699000</v>
          </cell>
          <cell r="L54">
            <v>79312000</v>
          </cell>
        </row>
        <row r="55">
          <cell r="A55">
            <v>36518</v>
          </cell>
          <cell r="B55">
            <v>36518</v>
          </cell>
          <cell r="C55">
            <v>540000</v>
          </cell>
          <cell r="D55">
            <v>900000</v>
          </cell>
          <cell r="E55">
            <v>168000</v>
          </cell>
          <cell r="F55">
            <v>185000</v>
          </cell>
          <cell r="G55">
            <v>628000</v>
          </cell>
          <cell r="H55">
            <v>257000</v>
          </cell>
          <cell r="I55">
            <v>2678000</v>
          </cell>
          <cell r="J55">
            <v>268000</v>
          </cell>
          <cell r="K55">
            <v>2440000</v>
          </cell>
          <cell r="L55">
            <v>79578000</v>
          </cell>
        </row>
        <row r="56">
          <cell r="A56">
            <v>36519</v>
          </cell>
          <cell r="B56">
            <v>36519</v>
          </cell>
          <cell r="C56">
            <v>535000</v>
          </cell>
          <cell r="D56">
            <v>896000</v>
          </cell>
          <cell r="E56">
            <v>179000</v>
          </cell>
          <cell r="F56">
            <v>184000</v>
          </cell>
          <cell r="G56">
            <v>611000</v>
          </cell>
          <cell r="H56">
            <v>254000</v>
          </cell>
          <cell r="I56">
            <v>2660000</v>
          </cell>
          <cell r="J56">
            <v>393000</v>
          </cell>
          <cell r="K56">
            <v>2311000</v>
          </cell>
          <cell r="L56">
            <v>79972000</v>
          </cell>
        </row>
        <row r="57">
          <cell r="A57">
            <v>36520</v>
          </cell>
          <cell r="B57">
            <v>36520</v>
          </cell>
          <cell r="C57">
            <v>533000</v>
          </cell>
          <cell r="D57">
            <v>905000</v>
          </cell>
          <cell r="E57">
            <v>178000</v>
          </cell>
          <cell r="F57">
            <v>184000</v>
          </cell>
          <cell r="G57">
            <v>622000</v>
          </cell>
          <cell r="H57">
            <v>253000</v>
          </cell>
          <cell r="I57">
            <v>2676000</v>
          </cell>
          <cell r="J57">
            <v>93000</v>
          </cell>
          <cell r="K57">
            <v>2477000</v>
          </cell>
          <cell r="L57">
            <v>80065000</v>
          </cell>
        </row>
        <row r="58">
          <cell r="A58">
            <v>36521</v>
          </cell>
          <cell r="B58">
            <v>36521</v>
          </cell>
          <cell r="C58">
            <v>539000</v>
          </cell>
          <cell r="D58">
            <v>904000</v>
          </cell>
          <cell r="E58">
            <v>152000</v>
          </cell>
          <cell r="F58">
            <v>184000</v>
          </cell>
          <cell r="G58">
            <v>626000</v>
          </cell>
          <cell r="H58">
            <v>250000</v>
          </cell>
          <cell r="I58">
            <v>2657000</v>
          </cell>
          <cell r="J58">
            <v>-68000</v>
          </cell>
          <cell r="K58">
            <v>2800000</v>
          </cell>
          <cell r="L58">
            <v>80023000</v>
          </cell>
        </row>
        <row r="59">
          <cell r="A59">
            <v>36522</v>
          </cell>
          <cell r="B59">
            <v>36522</v>
          </cell>
          <cell r="C59">
            <v>545000</v>
          </cell>
          <cell r="D59">
            <v>926000</v>
          </cell>
          <cell r="E59">
            <v>149000</v>
          </cell>
          <cell r="F59">
            <v>145000</v>
          </cell>
          <cell r="G59">
            <v>742000</v>
          </cell>
          <cell r="H59">
            <v>250000</v>
          </cell>
          <cell r="I59">
            <v>2757000</v>
          </cell>
          <cell r="J59">
            <v>-133000</v>
          </cell>
          <cell r="K59">
            <v>2929000</v>
          </cell>
          <cell r="L59">
            <v>79853000</v>
          </cell>
        </row>
        <row r="60">
          <cell r="A60">
            <v>36523</v>
          </cell>
          <cell r="B60">
            <v>36523</v>
          </cell>
          <cell r="C60">
            <v>541000</v>
          </cell>
          <cell r="D60">
            <v>953000</v>
          </cell>
          <cell r="E60">
            <v>166000</v>
          </cell>
          <cell r="F60">
            <v>186000</v>
          </cell>
          <cell r="G60">
            <v>745000</v>
          </cell>
          <cell r="H60">
            <v>265000</v>
          </cell>
          <cell r="I60">
            <v>2856000</v>
          </cell>
          <cell r="J60">
            <v>-383000</v>
          </cell>
          <cell r="K60">
            <v>3143000</v>
          </cell>
          <cell r="L60">
            <v>79470000</v>
          </cell>
        </row>
        <row r="61">
          <cell r="A61">
            <v>36524</v>
          </cell>
          <cell r="B61">
            <v>36524</v>
          </cell>
          <cell r="C61">
            <v>540000</v>
          </cell>
          <cell r="D61">
            <v>923000</v>
          </cell>
          <cell r="E61">
            <v>155000</v>
          </cell>
          <cell r="F61">
            <v>159000</v>
          </cell>
          <cell r="G61">
            <v>750000</v>
          </cell>
          <cell r="H61">
            <v>268000</v>
          </cell>
          <cell r="I61">
            <v>2795000</v>
          </cell>
          <cell r="J61">
            <v>-375000</v>
          </cell>
          <cell r="K61">
            <v>3091000</v>
          </cell>
          <cell r="L61">
            <v>79095000</v>
          </cell>
        </row>
        <row r="62">
          <cell r="A62">
            <v>36525</v>
          </cell>
          <cell r="B62">
            <v>36525</v>
          </cell>
          <cell r="C62">
            <v>521000</v>
          </cell>
          <cell r="D62">
            <v>942000</v>
          </cell>
          <cell r="E62">
            <v>114000</v>
          </cell>
          <cell r="F62">
            <v>114000</v>
          </cell>
          <cell r="G62">
            <v>745000</v>
          </cell>
          <cell r="H62">
            <v>268000</v>
          </cell>
          <cell r="I62">
            <v>2703000</v>
          </cell>
          <cell r="J62">
            <v>-515000</v>
          </cell>
          <cell r="K62">
            <v>3358000</v>
          </cell>
          <cell r="L62">
            <v>78580000</v>
          </cell>
        </row>
        <row r="63">
          <cell r="A63">
            <v>36526</v>
          </cell>
          <cell r="B63">
            <v>36526</v>
          </cell>
          <cell r="C63">
            <v>542000</v>
          </cell>
          <cell r="D63">
            <v>885000</v>
          </cell>
          <cell r="E63">
            <v>205000</v>
          </cell>
          <cell r="F63">
            <v>63000</v>
          </cell>
          <cell r="G63">
            <v>644000</v>
          </cell>
          <cell r="H63">
            <v>264000</v>
          </cell>
          <cell r="I63">
            <v>2603000</v>
          </cell>
          <cell r="J63">
            <v>-379000</v>
          </cell>
          <cell r="K63">
            <v>3030000</v>
          </cell>
          <cell r="L63">
            <v>78202000</v>
          </cell>
        </row>
        <row r="64">
          <cell r="A64">
            <v>36527</v>
          </cell>
          <cell r="B64">
            <v>36527</v>
          </cell>
          <cell r="C64">
            <v>540000</v>
          </cell>
          <cell r="D64">
            <v>930000</v>
          </cell>
          <cell r="E64">
            <v>187000</v>
          </cell>
          <cell r="F64">
            <v>64000</v>
          </cell>
          <cell r="G64">
            <v>723000</v>
          </cell>
          <cell r="H64">
            <v>264000</v>
          </cell>
          <cell r="I64">
            <v>2707000</v>
          </cell>
          <cell r="J64">
            <v>-683000</v>
          </cell>
          <cell r="K64">
            <v>3392000</v>
          </cell>
          <cell r="L64">
            <v>77519000</v>
          </cell>
        </row>
        <row r="65">
          <cell r="A65">
            <v>36528</v>
          </cell>
          <cell r="B65">
            <v>36528</v>
          </cell>
          <cell r="C65">
            <v>498000</v>
          </cell>
          <cell r="D65">
            <v>892000</v>
          </cell>
          <cell r="E65">
            <v>181000</v>
          </cell>
          <cell r="F65">
            <v>62000</v>
          </cell>
          <cell r="G65">
            <v>718000</v>
          </cell>
          <cell r="H65">
            <v>264000</v>
          </cell>
          <cell r="I65">
            <v>2614000</v>
          </cell>
          <cell r="J65">
            <v>-1251000</v>
          </cell>
          <cell r="K65">
            <v>3767000</v>
          </cell>
          <cell r="L65">
            <v>76268000</v>
          </cell>
        </row>
        <row r="66">
          <cell r="A66">
            <v>36529</v>
          </cell>
          <cell r="B66">
            <v>36529</v>
          </cell>
          <cell r="C66">
            <v>462000</v>
          </cell>
          <cell r="D66">
            <v>893000</v>
          </cell>
          <cell r="E66">
            <v>130000</v>
          </cell>
          <cell r="F66">
            <v>95000</v>
          </cell>
          <cell r="G66">
            <v>716000</v>
          </cell>
          <cell r="H66">
            <v>252000</v>
          </cell>
          <cell r="I66">
            <v>2549000</v>
          </cell>
          <cell r="J66">
            <v>-941000</v>
          </cell>
          <cell r="K66">
            <v>3503000</v>
          </cell>
          <cell r="L66">
            <v>75327000</v>
          </cell>
        </row>
        <row r="67">
          <cell r="A67">
            <v>36530</v>
          </cell>
          <cell r="B67">
            <v>36530</v>
          </cell>
          <cell r="C67">
            <v>525000</v>
          </cell>
          <cell r="D67">
            <v>872000</v>
          </cell>
          <cell r="E67">
            <v>117000</v>
          </cell>
          <cell r="F67">
            <v>62000</v>
          </cell>
          <cell r="G67">
            <v>704000</v>
          </cell>
          <cell r="H67">
            <v>252000</v>
          </cell>
          <cell r="I67">
            <v>2532000</v>
          </cell>
          <cell r="J67">
            <v>-987000</v>
          </cell>
          <cell r="K67">
            <v>3509000</v>
          </cell>
          <cell r="L67">
            <v>74341000</v>
          </cell>
        </row>
        <row r="68">
          <cell r="A68">
            <v>36531</v>
          </cell>
          <cell r="B68">
            <v>36531</v>
          </cell>
          <cell r="C68">
            <v>538000</v>
          </cell>
          <cell r="D68">
            <v>929000</v>
          </cell>
          <cell r="E68">
            <v>135000</v>
          </cell>
          <cell r="F68">
            <v>135000</v>
          </cell>
          <cell r="G68">
            <v>662000</v>
          </cell>
          <cell r="H68">
            <v>249000</v>
          </cell>
          <cell r="I68">
            <v>2642000</v>
          </cell>
          <cell r="J68">
            <v>-877000</v>
          </cell>
          <cell r="K68">
            <v>3603000</v>
          </cell>
          <cell r="L68">
            <v>73464000</v>
          </cell>
        </row>
        <row r="69">
          <cell r="A69">
            <v>36532</v>
          </cell>
          <cell r="B69">
            <v>36532</v>
          </cell>
          <cell r="C69">
            <v>540000</v>
          </cell>
          <cell r="D69">
            <v>942000</v>
          </cell>
          <cell r="E69">
            <v>133000</v>
          </cell>
          <cell r="F69">
            <v>98000</v>
          </cell>
          <cell r="G69">
            <v>699000</v>
          </cell>
          <cell r="H69">
            <v>245000</v>
          </cell>
          <cell r="I69">
            <v>2658000</v>
          </cell>
          <cell r="J69">
            <v>-1163000</v>
          </cell>
          <cell r="K69">
            <v>3783000</v>
          </cell>
          <cell r="L69">
            <v>72302000</v>
          </cell>
        </row>
        <row r="70">
          <cell r="A70">
            <v>36533</v>
          </cell>
          <cell r="B70">
            <v>36533</v>
          </cell>
          <cell r="C70">
            <v>536000</v>
          </cell>
          <cell r="D70">
            <v>1110000</v>
          </cell>
          <cell r="E70">
            <v>200000</v>
          </cell>
          <cell r="F70">
            <v>82000</v>
          </cell>
          <cell r="G70">
            <v>710000</v>
          </cell>
          <cell r="H70">
            <v>252000</v>
          </cell>
          <cell r="I70">
            <v>2888000</v>
          </cell>
          <cell r="J70">
            <v>-510000</v>
          </cell>
          <cell r="K70">
            <v>3374000</v>
          </cell>
          <cell r="L70">
            <v>71791000</v>
          </cell>
        </row>
        <row r="71">
          <cell r="A71">
            <v>36534</v>
          </cell>
          <cell r="B71">
            <v>36534</v>
          </cell>
          <cell r="C71">
            <v>542000</v>
          </cell>
          <cell r="D71">
            <v>1087000</v>
          </cell>
          <cell r="E71">
            <v>182000</v>
          </cell>
          <cell r="F71">
            <v>85000</v>
          </cell>
          <cell r="G71">
            <v>713000</v>
          </cell>
          <cell r="H71">
            <v>253000</v>
          </cell>
          <cell r="I71">
            <v>2862000</v>
          </cell>
          <cell r="J71">
            <v>-550000</v>
          </cell>
          <cell r="K71">
            <v>3433000</v>
          </cell>
          <cell r="L71">
            <v>71241000</v>
          </cell>
        </row>
        <row r="72">
          <cell r="A72">
            <v>36535</v>
          </cell>
          <cell r="B72">
            <v>36535</v>
          </cell>
          <cell r="C72">
            <v>541000</v>
          </cell>
          <cell r="D72">
            <v>1108000</v>
          </cell>
          <cell r="E72">
            <v>157000</v>
          </cell>
          <cell r="F72">
            <v>88000</v>
          </cell>
          <cell r="G72">
            <v>699000</v>
          </cell>
          <cell r="H72">
            <v>250000</v>
          </cell>
          <cell r="I72">
            <v>2843000</v>
          </cell>
          <cell r="J72">
            <v>-868000</v>
          </cell>
          <cell r="K72">
            <v>3662000</v>
          </cell>
          <cell r="L72">
            <v>70372000</v>
          </cell>
        </row>
        <row r="73">
          <cell r="A73">
            <v>36536</v>
          </cell>
          <cell r="B73">
            <v>36536</v>
          </cell>
          <cell r="C73">
            <v>542000</v>
          </cell>
          <cell r="D73">
            <v>1121000</v>
          </cell>
          <cell r="E73">
            <v>139000</v>
          </cell>
          <cell r="F73">
            <v>90000</v>
          </cell>
          <cell r="G73">
            <v>724000</v>
          </cell>
          <cell r="H73">
            <v>247000</v>
          </cell>
          <cell r="I73">
            <v>2863000</v>
          </cell>
          <cell r="J73">
            <v>-595000</v>
          </cell>
          <cell r="K73">
            <v>3434000</v>
          </cell>
          <cell r="L73">
            <v>69783000</v>
          </cell>
        </row>
        <row r="74">
          <cell r="A74">
            <v>36537</v>
          </cell>
          <cell r="B74">
            <v>36537</v>
          </cell>
          <cell r="C74">
            <v>539000</v>
          </cell>
          <cell r="D74">
            <v>1008000</v>
          </cell>
          <cell r="E74">
            <v>171000</v>
          </cell>
          <cell r="F74">
            <v>62000</v>
          </cell>
          <cell r="G74">
            <v>723000</v>
          </cell>
          <cell r="H74">
            <v>241000</v>
          </cell>
          <cell r="I74">
            <v>2744000</v>
          </cell>
          <cell r="J74">
            <v>-666000</v>
          </cell>
          <cell r="K74">
            <v>3498000</v>
          </cell>
          <cell r="L74">
            <v>69118000</v>
          </cell>
        </row>
        <row r="75">
          <cell r="A75">
            <v>36538</v>
          </cell>
          <cell r="B75">
            <v>36538</v>
          </cell>
          <cell r="C75">
            <v>541000</v>
          </cell>
          <cell r="D75">
            <v>993000</v>
          </cell>
          <cell r="E75">
            <v>152000</v>
          </cell>
          <cell r="F75">
            <v>74000</v>
          </cell>
          <cell r="G75">
            <v>718000</v>
          </cell>
          <cell r="H75">
            <v>259000</v>
          </cell>
          <cell r="I75">
            <v>2737000</v>
          </cell>
          <cell r="J75">
            <v>-591000</v>
          </cell>
          <cell r="K75">
            <v>3234000</v>
          </cell>
          <cell r="L75">
            <v>68526000</v>
          </cell>
        </row>
        <row r="76">
          <cell r="A76">
            <v>36539</v>
          </cell>
          <cell r="B76">
            <v>36539</v>
          </cell>
          <cell r="C76">
            <v>541000</v>
          </cell>
          <cell r="D76">
            <v>978000</v>
          </cell>
          <cell r="E76">
            <v>239000</v>
          </cell>
          <cell r="F76">
            <v>64000</v>
          </cell>
          <cell r="G76">
            <v>767000</v>
          </cell>
          <cell r="H76">
            <v>266000</v>
          </cell>
          <cell r="I76">
            <v>2854000</v>
          </cell>
          <cell r="J76">
            <v>-188000</v>
          </cell>
          <cell r="K76">
            <v>2908000</v>
          </cell>
          <cell r="L76">
            <v>68338000</v>
          </cell>
        </row>
        <row r="77">
          <cell r="A77">
            <v>36540</v>
          </cell>
          <cell r="B77">
            <v>36540</v>
          </cell>
          <cell r="C77">
            <v>537000</v>
          </cell>
          <cell r="D77">
            <v>951000</v>
          </cell>
          <cell r="E77">
            <v>214000</v>
          </cell>
          <cell r="F77">
            <v>58000</v>
          </cell>
          <cell r="G77">
            <v>724000</v>
          </cell>
          <cell r="H77">
            <v>268000</v>
          </cell>
          <cell r="I77">
            <v>2752000</v>
          </cell>
          <cell r="J77">
            <v>314000</v>
          </cell>
          <cell r="K77">
            <v>2527000</v>
          </cell>
          <cell r="L77">
            <v>68651000</v>
          </cell>
        </row>
        <row r="78">
          <cell r="A78">
            <v>36541</v>
          </cell>
          <cell r="B78">
            <v>36541</v>
          </cell>
          <cell r="C78">
            <v>543000</v>
          </cell>
          <cell r="D78">
            <v>934000</v>
          </cell>
          <cell r="E78">
            <v>229000</v>
          </cell>
          <cell r="F78">
            <v>57000</v>
          </cell>
          <cell r="G78">
            <v>733000</v>
          </cell>
          <cell r="H78">
            <v>265000</v>
          </cell>
          <cell r="I78">
            <v>2761000</v>
          </cell>
          <cell r="J78">
            <v>142000</v>
          </cell>
          <cell r="K78">
            <v>2648000</v>
          </cell>
          <cell r="L78">
            <v>68793000</v>
          </cell>
        </row>
        <row r="79">
          <cell r="A79">
            <v>36542</v>
          </cell>
          <cell r="B79">
            <v>36542</v>
          </cell>
          <cell r="C79">
            <v>527000</v>
          </cell>
          <cell r="D79">
            <v>924000</v>
          </cell>
          <cell r="E79">
            <v>209000</v>
          </cell>
          <cell r="F79">
            <v>121000</v>
          </cell>
          <cell r="G79">
            <v>729000</v>
          </cell>
          <cell r="H79">
            <v>243000</v>
          </cell>
          <cell r="I79">
            <v>2754000</v>
          </cell>
          <cell r="J79">
            <v>-257000</v>
          </cell>
          <cell r="K79">
            <v>2896000</v>
          </cell>
          <cell r="L79">
            <v>68655000</v>
          </cell>
        </row>
        <row r="80">
          <cell r="A80">
            <v>36543</v>
          </cell>
          <cell r="B80">
            <v>36543</v>
          </cell>
          <cell r="C80">
            <v>512000</v>
          </cell>
          <cell r="D80">
            <v>899000</v>
          </cell>
          <cell r="E80">
            <v>204000</v>
          </cell>
          <cell r="F80">
            <v>56000</v>
          </cell>
          <cell r="G80">
            <v>717000</v>
          </cell>
          <cell r="H80">
            <v>214000</v>
          </cell>
          <cell r="I80">
            <v>2602000</v>
          </cell>
          <cell r="J80">
            <v>101000</v>
          </cell>
          <cell r="K80">
            <v>2701000</v>
          </cell>
          <cell r="L80">
            <v>68635000</v>
          </cell>
        </row>
        <row r="81">
          <cell r="A81">
            <v>36544</v>
          </cell>
          <cell r="B81">
            <v>36544</v>
          </cell>
          <cell r="C81">
            <v>540000</v>
          </cell>
          <cell r="D81">
            <v>927000</v>
          </cell>
          <cell r="E81">
            <v>213000</v>
          </cell>
          <cell r="F81">
            <v>82000</v>
          </cell>
          <cell r="G81">
            <v>703000</v>
          </cell>
          <cell r="H81">
            <v>211000</v>
          </cell>
          <cell r="I81">
            <v>2675000</v>
          </cell>
          <cell r="J81">
            <v>-150000</v>
          </cell>
          <cell r="K81">
            <v>2709000</v>
          </cell>
          <cell r="L81">
            <v>68480000</v>
          </cell>
        </row>
        <row r="82">
          <cell r="A82">
            <v>36545</v>
          </cell>
          <cell r="B82">
            <v>36545</v>
          </cell>
          <cell r="C82">
            <v>535000</v>
          </cell>
          <cell r="D82">
            <v>897000</v>
          </cell>
          <cell r="E82">
            <v>271000</v>
          </cell>
          <cell r="F82">
            <v>85000</v>
          </cell>
          <cell r="G82">
            <v>746000</v>
          </cell>
          <cell r="H82">
            <v>217000</v>
          </cell>
          <cell r="I82">
            <v>2751000</v>
          </cell>
          <cell r="J82">
            <v>21000</v>
          </cell>
          <cell r="K82">
            <v>2735000</v>
          </cell>
          <cell r="L82">
            <v>68501000</v>
          </cell>
        </row>
        <row r="83">
          <cell r="A83">
            <v>36546</v>
          </cell>
          <cell r="B83">
            <v>36546</v>
          </cell>
          <cell r="C83">
            <v>533000</v>
          </cell>
          <cell r="D83">
            <v>796000</v>
          </cell>
          <cell r="E83">
            <v>253000</v>
          </cell>
          <cell r="F83">
            <v>101000</v>
          </cell>
          <cell r="G83">
            <v>735000</v>
          </cell>
          <cell r="H83">
            <v>271000</v>
          </cell>
          <cell r="I83">
            <v>2689000</v>
          </cell>
          <cell r="J83">
            <v>7000</v>
          </cell>
          <cell r="K83">
            <v>2809000</v>
          </cell>
          <cell r="L83">
            <v>68508000</v>
          </cell>
        </row>
        <row r="84">
          <cell r="A84">
            <v>36547</v>
          </cell>
          <cell r="B84">
            <v>36547</v>
          </cell>
          <cell r="C84">
            <v>542000</v>
          </cell>
          <cell r="D84">
            <v>826000</v>
          </cell>
          <cell r="E84">
            <v>320000</v>
          </cell>
          <cell r="F84">
            <v>64000</v>
          </cell>
          <cell r="G84">
            <v>620000</v>
          </cell>
          <cell r="H84">
            <v>283000</v>
          </cell>
          <cell r="I84">
            <v>2656000</v>
          </cell>
          <cell r="J84">
            <v>-245000</v>
          </cell>
          <cell r="K84">
            <v>2828000</v>
          </cell>
          <cell r="L84">
            <v>68263000</v>
          </cell>
        </row>
        <row r="85">
          <cell r="A85">
            <v>36548</v>
          </cell>
          <cell r="B85">
            <v>36548</v>
          </cell>
          <cell r="C85">
            <v>527000</v>
          </cell>
          <cell r="D85">
            <v>809000</v>
          </cell>
          <cell r="E85">
            <v>288000</v>
          </cell>
          <cell r="F85">
            <v>60000</v>
          </cell>
          <cell r="G85">
            <v>704000</v>
          </cell>
          <cell r="H85">
            <v>279000</v>
          </cell>
          <cell r="I85">
            <v>2667000</v>
          </cell>
          <cell r="J85">
            <v>-137000</v>
          </cell>
          <cell r="K85">
            <v>2800000</v>
          </cell>
          <cell r="L85">
            <v>68125000</v>
          </cell>
        </row>
        <row r="86">
          <cell r="A86">
            <v>36549</v>
          </cell>
          <cell r="B86">
            <v>36549</v>
          </cell>
          <cell r="C86">
            <v>535000</v>
          </cell>
          <cell r="D86">
            <v>796000</v>
          </cell>
          <cell r="E86">
            <v>229000</v>
          </cell>
          <cell r="F86">
            <v>61000</v>
          </cell>
          <cell r="G86">
            <v>698000</v>
          </cell>
          <cell r="H86">
            <v>278000</v>
          </cell>
          <cell r="I86">
            <v>2597000</v>
          </cell>
          <cell r="J86">
            <v>-134000</v>
          </cell>
          <cell r="K86">
            <v>2652000</v>
          </cell>
          <cell r="L86">
            <v>67991000</v>
          </cell>
        </row>
        <row r="87">
          <cell r="A87">
            <v>36550</v>
          </cell>
          <cell r="B87">
            <v>36550</v>
          </cell>
          <cell r="C87">
            <v>533000</v>
          </cell>
          <cell r="D87">
            <v>793000</v>
          </cell>
          <cell r="E87">
            <v>233000</v>
          </cell>
          <cell r="F87">
            <v>79000</v>
          </cell>
          <cell r="G87">
            <v>704000</v>
          </cell>
          <cell r="H87">
            <v>253000</v>
          </cell>
          <cell r="I87">
            <v>2595000</v>
          </cell>
          <cell r="J87">
            <v>-258000</v>
          </cell>
          <cell r="K87">
            <v>2967000</v>
          </cell>
          <cell r="L87">
            <v>67733000</v>
          </cell>
        </row>
        <row r="88">
          <cell r="A88">
            <v>36551</v>
          </cell>
          <cell r="B88">
            <v>36551</v>
          </cell>
          <cell r="C88">
            <v>516000</v>
          </cell>
          <cell r="D88">
            <v>770000</v>
          </cell>
          <cell r="E88">
            <v>221000</v>
          </cell>
          <cell r="F88">
            <v>89000</v>
          </cell>
          <cell r="G88">
            <v>548000</v>
          </cell>
          <cell r="H88">
            <v>247000</v>
          </cell>
          <cell r="I88">
            <v>2391000</v>
          </cell>
          <cell r="J88">
            <v>-589000</v>
          </cell>
          <cell r="K88">
            <v>3101000</v>
          </cell>
          <cell r="L88">
            <v>67145000</v>
          </cell>
        </row>
        <row r="89">
          <cell r="A89">
            <v>36552</v>
          </cell>
          <cell r="B89">
            <v>36552</v>
          </cell>
          <cell r="C89">
            <v>529000</v>
          </cell>
          <cell r="D89">
            <v>637000</v>
          </cell>
          <cell r="E89">
            <v>217000</v>
          </cell>
          <cell r="F89">
            <v>79000</v>
          </cell>
          <cell r="G89">
            <v>553000</v>
          </cell>
          <cell r="H89">
            <v>279000</v>
          </cell>
          <cell r="I89">
            <v>2294000</v>
          </cell>
          <cell r="J89">
            <v>-987000</v>
          </cell>
          <cell r="K89">
            <v>3245000</v>
          </cell>
          <cell r="L89">
            <v>66343000</v>
          </cell>
        </row>
        <row r="90">
          <cell r="A90">
            <v>36553</v>
          </cell>
          <cell r="B90">
            <v>36553</v>
          </cell>
          <cell r="C90">
            <v>524000</v>
          </cell>
          <cell r="D90">
            <v>623000</v>
          </cell>
          <cell r="E90">
            <v>177000</v>
          </cell>
          <cell r="F90">
            <v>100000</v>
          </cell>
          <cell r="G90">
            <v>549000</v>
          </cell>
          <cell r="H90">
            <v>278000</v>
          </cell>
          <cell r="I90">
            <v>2251000</v>
          </cell>
          <cell r="J90">
            <v>-891000</v>
          </cell>
          <cell r="K90">
            <v>3092000</v>
          </cell>
          <cell r="L90">
            <v>65452000</v>
          </cell>
        </row>
        <row r="91">
          <cell r="A91">
            <v>36554</v>
          </cell>
          <cell r="B91">
            <v>36554</v>
          </cell>
          <cell r="C91">
            <v>525000</v>
          </cell>
          <cell r="D91">
            <v>578000</v>
          </cell>
          <cell r="E91">
            <v>163000</v>
          </cell>
          <cell r="F91">
            <v>73000</v>
          </cell>
          <cell r="G91">
            <v>533000</v>
          </cell>
          <cell r="H91">
            <v>279000</v>
          </cell>
          <cell r="I91">
            <v>2151000</v>
          </cell>
          <cell r="J91">
            <v>-766000</v>
          </cell>
          <cell r="K91">
            <v>2841000</v>
          </cell>
          <cell r="L91">
            <v>64686000</v>
          </cell>
        </row>
        <row r="92">
          <cell r="A92">
            <v>36555</v>
          </cell>
          <cell r="B92">
            <v>36555</v>
          </cell>
          <cell r="C92">
            <v>507000</v>
          </cell>
          <cell r="D92">
            <v>564000</v>
          </cell>
          <cell r="E92">
            <v>203000</v>
          </cell>
          <cell r="F92">
            <v>70000</v>
          </cell>
          <cell r="G92">
            <v>536000</v>
          </cell>
          <cell r="H92">
            <v>283000</v>
          </cell>
          <cell r="I92">
            <v>2162000</v>
          </cell>
          <cell r="J92">
            <v>-742000</v>
          </cell>
          <cell r="K92">
            <v>2875000</v>
          </cell>
          <cell r="L92">
            <v>63944000</v>
          </cell>
        </row>
        <row r="93">
          <cell r="A93">
            <v>36556</v>
          </cell>
          <cell r="B93">
            <v>36556</v>
          </cell>
          <cell r="C93">
            <v>541000</v>
          </cell>
          <cell r="D93">
            <v>546000</v>
          </cell>
          <cell r="E93">
            <v>137000</v>
          </cell>
          <cell r="F93">
            <v>66000</v>
          </cell>
          <cell r="G93">
            <v>534000</v>
          </cell>
          <cell r="H93">
            <v>281000</v>
          </cell>
          <cell r="I93">
            <v>2106000</v>
          </cell>
          <cell r="J93">
            <v>-975000</v>
          </cell>
          <cell r="K93">
            <v>3272000</v>
          </cell>
          <cell r="L93">
            <v>62970000</v>
          </cell>
        </row>
        <row r="94">
          <cell r="A94">
            <v>36557</v>
          </cell>
          <cell r="B94">
            <v>36557</v>
          </cell>
          <cell r="C94">
            <v>540000</v>
          </cell>
          <cell r="D94">
            <v>585000</v>
          </cell>
          <cell r="E94">
            <v>194000</v>
          </cell>
          <cell r="F94">
            <v>115000</v>
          </cell>
          <cell r="G94">
            <v>564000</v>
          </cell>
          <cell r="H94">
            <v>274000</v>
          </cell>
          <cell r="I94">
            <v>2271000</v>
          </cell>
          <cell r="J94">
            <v>-763000</v>
          </cell>
          <cell r="K94">
            <v>2871000</v>
          </cell>
          <cell r="L94">
            <v>62020000</v>
          </cell>
        </row>
        <row r="95">
          <cell r="A95">
            <v>36558</v>
          </cell>
          <cell r="B95">
            <v>36558</v>
          </cell>
          <cell r="C95">
            <v>519000</v>
          </cell>
          <cell r="D95">
            <v>541000</v>
          </cell>
          <cell r="E95">
            <v>201000</v>
          </cell>
          <cell r="F95">
            <v>124000</v>
          </cell>
          <cell r="G95">
            <v>623000</v>
          </cell>
          <cell r="H95">
            <v>272000</v>
          </cell>
          <cell r="I95">
            <v>2280000</v>
          </cell>
          <cell r="J95">
            <v>-396000</v>
          </cell>
          <cell r="K95">
            <v>2784000</v>
          </cell>
          <cell r="L95">
            <v>61626000</v>
          </cell>
        </row>
        <row r="96">
          <cell r="A96">
            <v>36559</v>
          </cell>
          <cell r="B96">
            <v>36559</v>
          </cell>
          <cell r="C96">
            <v>528000</v>
          </cell>
          <cell r="D96">
            <v>552000</v>
          </cell>
          <cell r="E96">
            <v>207000</v>
          </cell>
          <cell r="F96">
            <v>118000</v>
          </cell>
          <cell r="G96">
            <v>594000</v>
          </cell>
          <cell r="H96">
            <v>270000</v>
          </cell>
          <cell r="I96">
            <v>2269000</v>
          </cell>
          <cell r="J96">
            <v>-505000</v>
          </cell>
          <cell r="K96">
            <v>2785000</v>
          </cell>
          <cell r="L96">
            <v>60984000</v>
          </cell>
        </row>
        <row r="97">
          <cell r="A97">
            <v>36560</v>
          </cell>
          <cell r="B97">
            <v>36560</v>
          </cell>
          <cell r="C97">
            <v>526000</v>
          </cell>
          <cell r="D97">
            <v>594000</v>
          </cell>
          <cell r="E97">
            <v>229000</v>
          </cell>
          <cell r="F97">
            <v>160000</v>
          </cell>
          <cell r="G97">
            <v>600000</v>
          </cell>
          <cell r="H97">
            <v>273000</v>
          </cell>
          <cell r="I97">
            <v>2381000</v>
          </cell>
          <cell r="J97">
            <v>-558000</v>
          </cell>
          <cell r="K97">
            <v>2835000</v>
          </cell>
          <cell r="L97">
            <v>60728000</v>
          </cell>
        </row>
        <row r="98">
          <cell r="A98">
            <v>36561</v>
          </cell>
          <cell r="B98">
            <v>36561</v>
          </cell>
          <cell r="C98">
            <v>538000</v>
          </cell>
          <cell r="D98">
            <v>633000</v>
          </cell>
          <cell r="E98">
            <v>318000</v>
          </cell>
          <cell r="F98">
            <v>164000</v>
          </cell>
          <cell r="G98">
            <v>647000</v>
          </cell>
          <cell r="H98">
            <v>276000</v>
          </cell>
          <cell r="I98">
            <v>2576000</v>
          </cell>
          <cell r="J98">
            <v>181000</v>
          </cell>
          <cell r="K98">
            <v>2463000</v>
          </cell>
          <cell r="L98">
            <v>60767000</v>
          </cell>
        </row>
        <row r="99">
          <cell r="A99">
            <v>36562</v>
          </cell>
          <cell r="B99">
            <v>36562</v>
          </cell>
          <cell r="C99">
            <v>539000</v>
          </cell>
          <cell r="D99">
            <v>624000</v>
          </cell>
          <cell r="E99">
            <v>310000</v>
          </cell>
          <cell r="F99">
            <v>165000</v>
          </cell>
          <cell r="G99">
            <v>646000</v>
          </cell>
          <cell r="H99">
            <v>280000</v>
          </cell>
          <cell r="I99">
            <v>2564000</v>
          </cell>
          <cell r="J99">
            <v>32000</v>
          </cell>
          <cell r="K99">
            <v>2495000</v>
          </cell>
          <cell r="L99">
            <v>60777000</v>
          </cell>
        </row>
        <row r="100">
          <cell r="A100">
            <v>36563</v>
          </cell>
          <cell r="B100">
            <v>36563</v>
          </cell>
          <cell r="C100">
            <v>538000</v>
          </cell>
          <cell r="D100">
            <v>601000</v>
          </cell>
          <cell r="E100">
            <v>267000</v>
          </cell>
          <cell r="F100">
            <v>167000</v>
          </cell>
          <cell r="G100">
            <v>646000</v>
          </cell>
          <cell r="H100">
            <v>283000</v>
          </cell>
          <cell r="I100">
            <v>2502000</v>
          </cell>
          <cell r="J100">
            <v>-163000</v>
          </cell>
          <cell r="K100">
            <v>2711000</v>
          </cell>
          <cell r="L100">
            <v>60614000</v>
          </cell>
        </row>
        <row r="101">
          <cell r="A101">
            <v>36564</v>
          </cell>
          <cell r="B101">
            <v>36564</v>
          </cell>
          <cell r="C101">
            <v>540000</v>
          </cell>
          <cell r="D101">
            <v>650000</v>
          </cell>
          <cell r="E101">
            <v>228000</v>
          </cell>
          <cell r="F101">
            <v>166000</v>
          </cell>
          <cell r="G101">
            <v>632000</v>
          </cell>
          <cell r="H101">
            <v>286000</v>
          </cell>
          <cell r="I101">
            <v>2502000</v>
          </cell>
          <cell r="J101">
            <v>-262000</v>
          </cell>
          <cell r="K101">
            <v>2832000</v>
          </cell>
          <cell r="L101">
            <v>60352000</v>
          </cell>
        </row>
        <row r="102">
          <cell r="A102">
            <v>36565</v>
          </cell>
          <cell r="B102">
            <v>36565</v>
          </cell>
          <cell r="C102">
            <v>536000</v>
          </cell>
          <cell r="D102">
            <v>666000</v>
          </cell>
          <cell r="E102">
            <v>256000</v>
          </cell>
          <cell r="F102">
            <v>159000</v>
          </cell>
          <cell r="G102">
            <v>722000</v>
          </cell>
          <cell r="H102">
            <v>288000</v>
          </cell>
          <cell r="I102">
            <v>2629000</v>
          </cell>
          <cell r="J102">
            <v>-364000</v>
          </cell>
          <cell r="K102">
            <v>2865000</v>
          </cell>
          <cell r="L102">
            <v>59988000</v>
          </cell>
        </row>
        <row r="103">
          <cell r="A103">
            <v>36566</v>
          </cell>
          <cell r="B103">
            <v>36566</v>
          </cell>
          <cell r="C103">
            <v>537000</v>
          </cell>
          <cell r="D103">
            <v>639000</v>
          </cell>
          <cell r="E103">
            <v>277000</v>
          </cell>
          <cell r="F103">
            <v>159000</v>
          </cell>
          <cell r="G103">
            <v>743000</v>
          </cell>
          <cell r="H103">
            <v>292000</v>
          </cell>
          <cell r="I103">
            <v>2647000</v>
          </cell>
          <cell r="J103">
            <v>-525000</v>
          </cell>
          <cell r="K103">
            <v>3170000</v>
          </cell>
          <cell r="L103">
            <v>59643000</v>
          </cell>
        </row>
        <row r="104">
          <cell r="A104">
            <v>36567</v>
          </cell>
          <cell r="B104">
            <v>36567</v>
          </cell>
          <cell r="C104">
            <v>540000</v>
          </cell>
          <cell r="D104">
            <v>641000</v>
          </cell>
          <cell r="E104">
            <v>309000</v>
          </cell>
          <cell r="F104">
            <v>133000</v>
          </cell>
          <cell r="G104">
            <v>744000</v>
          </cell>
          <cell r="H104">
            <v>283000</v>
          </cell>
          <cell r="I104">
            <v>2650000</v>
          </cell>
          <cell r="J104">
            <v>-360000</v>
          </cell>
          <cell r="K104">
            <v>3041000</v>
          </cell>
          <cell r="L104">
            <v>59107000</v>
          </cell>
        </row>
        <row r="105">
          <cell r="A105">
            <v>36568</v>
          </cell>
          <cell r="B105">
            <v>36568</v>
          </cell>
          <cell r="C105">
            <v>540000</v>
          </cell>
          <cell r="D105">
            <v>642000</v>
          </cell>
          <cell r="E105">
            <v>308000</v>
          </cell>
          <cell r="F105">
            <v>163000</v>
          </cell>
          <cell r="G105">
            <v>685000</v>
          </cell>
          <cell r="H105">
            <v>285000</v>
          </cell>
          <cell r="I105">
            <v>2624000</v>
          </cell>
          <cell r="J105">
            <v>-185000</v>
          </cell>
          <cell r="K105">
            <v>2793000</v>
          </cell>
          <cell r="L105">
            <v>58923000</v>
          </cell>
        </row>
        <row r="106">
          <cell r="A106">
            <v>36569</v>
          </cell>
          <cell r="B106">
            <v>36569</v>
          </cell>
          <cell r="C106">
            <v>540000</v>
          </cell>
          <cell r="D106">
            <v>654000</v>
          </cell>
          <cell r="E106">
            <v>265000</v>
          </cell>
          <cell r="F106">
            <v>146000</v>
          </cell>
          <cell r="G106">
            <v>703000</v>
          </cell>
          <cell r="H106">
            <v>290000</v>
          </cell>
          <cell r="I106">
            <v>2598000</v>
          </cell>
          <cell r="J106">
            <v>-340000</v>
          </cell>
          <cell r="K106">
            <v>2962000</v>
          </cell>
          <cell r="L106">
            <v>58451000</v>
          </cell>
        </row>
        <row r="107">
          <cell r="A107">
            <v>36570</v>
          </cell>
          <cell r="B107">
            <v>36570</v>
          </cell>
          <cell r="C107">
            <v>460000</v>
          </cell>
          <cell r="D107">
            <v>643000</v>
          </cell>
          <cell r="E107">
            <v>317000</v>
          </cell>
          <cell r="F107">
            <v>138000</v>
          </cell>
          <cell r="G107">
            <v>709000</v>
          </cell>
          <cell r="H107">
            <v>279000</v>
          </cell>
          <cell r="I107">
            <v>2546000</v>
          </cell>
          <cell r="J107">
            <v>-446000</v>
          </cell>
          <cell r="K107">
            <v>2951000</v>
          </cell>
          <cell r="L107">
            <v>58137000</v>
          </cell>
        </row>
        <row r="108">
          <cell r="A108">
            <v>36571</v>
          </cell>
          <cell r="B108">
            <v>36571</v>
          </cell>
          <cell r="C108">
            <v>541000</v>
          </cell>
          <cell r="D108">
            <v>612000</v>
          </cell>
          <cell r="E108">
            <v>249000</v>
          </cell>
          <cell r="F108">
            <v>160000</v>
          </cell>
          <cell r="G108">
            <v>670000</v>
          </cell>
          <cell r="H108">
            <v>276000</v>
          </cell>
          <cell r="I108">
            <v>2507000</v>
          </cell>
          <cell r="J108">
            <v>-385000</v>
          </cell>
          <cell r="K108">
            <v>2922000</v>
          </cell>
          <cell r="L108">
            <v>57755000</v>
          </cell>
        </row>
        <row r="109">
          <cell r="A109">
            <v>36572</v>
          </cell>
          <cell r="B109">
            <v>36572</v>
          </cell>
          <cell r="C109">
            <v>538000</v>
          </cell>
          <cell r="D109">
            <v>633000</v>
          </cell>
          <cell r="E109">
            <v>251000</v>
          </cell>
          <cell r="F109">
            <v>151000</v>
          </cell>
          <cell r="G109">
            <v>658000</v>
          </cell>
          <cell r="H109">
            <v>285000</v>
          </cell>
          <cell r="I109">
            <v>2516000</v>
          </cell>
          <cell r="J109">
            <v>-1091000</v>
          </cell>
          <cell r="K109">
            <v>3622000</v>
          </cell>
          <cell r="L109">
            <v>56663000</v>
          </cell>
        </row>
        <row r="110">
          <cell r="A110">
            <v>36573</v>
          </cell>
          <cell r="B110">
            <v>36573</v>
          </cell>
          <cell r="C110">
            <v>539000</v>
          </cell>
          <cell r="D110">
            <v>641000</v>
          </cell>
          <cell r="E110">
            <v>255000</v>
          </cell>
          <cell r="F110">
            <v>132000</v>
          </cell>
          <cell r="G110">
            <v>642000</v>
          </cell>
          <cell r="H110">
            <v>287000</v>
          </cell>
          <cell r="I110">
            <v>2497000</v>
          </cell>
          <cell r="J110">
            <v>-988000</v>
          </cell>
          <cell r="K110">
            <v>3549000</v>
          </cell>
          <cell r="L110">
            <v>55678000</v>
          </cell>
        </row>
        <row r="111">
          <cell r="A111">
            <v>36574</v>
          </cell>
          <cell r="B111">
            <v>36574</v>
          </cell>
          <cell r="C111">
            <v>536000</v>
          </cell>
          <cell r="D111">
            <v>648000</v>
          </cell>
          <cell r="E111">
            <v>242000</v>
          </cell>
          <cell r="F111">
            <v>138000</v>
          </cell>
          <cell r="G111">
            <v>624000</v>
          </cell>
          <cell r="H111">
            <v>278000</v>
          </cell>
          <cell r="I111">
            <v>2465000</v>
          </cell>
          <cell r="J111">
            <v>-792000</v>
          </cell>
          <cell r="K111">
            <v>3243000</v>
          </cell>
          <cell r="L111">
            <v>54886000</v>
          </cell>
        </row>
        <row r="112">
          <cell r="A112">
            <v>36575</v>
          </cell>
          <cell r="B112">
            <v>36575</v>
          </cell>
          <cell r="C112">
            <v>536000</v>
          </cell>
          <cell r="D112">
            <v>706000</v>
          </cell>
          <cell r="E112">
            <v>247000</v>
          </cell>
          <cell r="F112">
            <v>152000</v>
          </cell>
          <cell r="G112">
            <v>682000</v>
          </cell>
          <cell r="H112">
            <v>279000</v>
          </cell>
          <cell r="I112">
            <v>2602000</v>
          </cell>
          <cell r="J112">
            <v>-213000</v>
          </cell>
          <cell r="K112">
            <v>2592000</v>
          </cell>
          <cell r="L112">
            <v>54673000</v>
          </cell>
        </row>
        <row r="113">
          <cell r="A113">
            <v>36576</v>
          </cell>
          <cell r="B113">
            <v>36576</v>
          </cell>
          <cell r="C113">
            <v>540000</v>
          </cell>
          <cell r="D113">
            <v>712000</v>
          </cell>
          <cell r="E113">
            <v>235000</v>
          </cell>
          <cell r="F113">
            <v>158000</v>
          </cell>
          <cell r="G113">
            <v>682000</v>
          </cell>
          <cell r="H113">
            <v>266000</v>
          </cell>
          <cell r="I113">
            <v>2594000</v>
          </cell>
          <cell r="J113">
            <v>-90000</v>
          </cell>
          <cell r="K113">
            <v>2956000</v>
          </cell>
          <cell r="L113">
            <v>54583000</v>
          </cell>
        </row>
        <row r="114">
          <cell r="A114">
            <v>36577</v>
          </cell>
          <cell r="B114">
            <v>36577</v>
          </cell>
          <cell r="C114">
            <v>542000</v>
          </cell>
          <cell r="D114">
            <v>709000</v>
          </cell>
          <cell r="E114">
            <v>320000</v>
          </cell>
          <cell r="F114">
            <v>167000</v>
          </cell>
          <cell r="G114">
            <v>705000</v>
          </cell>
          <cell r="H114">
            <v>250000</v>
          </cell>
          <cell r="I114">
            <v>2693000</v>
          </cell>
          <cell r="J114">
            <v>-1286000</v>
          </cell>
          <cell r="K114">
            <v>3783000</v>
          </cell>
          <cell r="L114">
            <v>53298000</v>
          </cell>
        </row>
        <row r="115">
          <cell r="A115">
            <v>36578</v>
          </cell>
          <cell r="B115">
            <v>36578</v>
          </cell>
          <cell r="C115">
            <v>542000</v>
          </cell>
          <cell r="D115">
            <v>701000</v>
          </cell>
          <cell r="E115">
            <v>224000</v>
          </cell>
          <cell r="F115">
            <v>156000</v>
          </cell>
          <cell r="G115">
            <v>687000</v>
          </cell>
          <cell r="H115">
            <v>267000</v>
          </cell>
          <cell r="I115">
            <v>2577000</v>
          </cell>
          <cell r="J115">
            <v>-767000</v>
          </cell>
          <cell r="K115">
            <v>3387000</v>
          </cell>
          <cell r="L115">
            <v>52533000</v>
          </cell>
        </row>
        <row r="116">
          <cell r="A116">
            <v>36579</v>
          </cell>
          <cell r="B116">
            <v>36579</v>
          </cell>
          <cell r="C116">
            <v>544000</v>
          </cell>
          <cell r="D116">
            <v>715000</v>
          </cell>
          <cell r="E116">
            <v>281000</v>
          </cell>
          <cell r="F116">
            <v>211000</v>
          </cell>
          <cell r="G116">
            <v>734000</v>
          </cell>
          <cell r="H116">
            <v>242000</v>
          </cell>
          <cell r="I116">
            <v>2727000</v>
          </cell>
          <cell r="J116">
            <v>-1092000</v>
          </cell>
          <cell r="K116">
            <v>3904000</v>
          </cell>
          <cell r="L116">
            <v>51442000</v>
          </cell>
        </row>
        <row r="117">
          <cell r="A117">
            <v>36580</v>
          </cell>
          <cell r="B117">
            <v>36580</v>
          </cell>
          <cell r="C117">
            <v>542000</v>
          </cell>
          <cell r="D117">
            <v>714000</v>
          </cell>
          <cell r="E117">
            <v>323000</v>
          </cell>
          <cell r="F117">
            <v>187000</v>
          </cell>
          <cell r="G117">
            <v>687000</v>
          </cell>
          <cell r="H117">
            <v>246000</v>
          </cell>
          <cell r="I117">
            <v>2699000</v>
          </cell>
          <cell r="J117">
            <v>-948000</v>
          </cell>
          <cell r="K117">
            <v>3580000</v>
          </cell>
          <cell r="L117">
            <v>50495000</v>
          </cell>
        </row>
        <row r="118">
          <cell r="A118">
            <v>36581</v>
          </cell>
          <cell r="B118">
            <v>36581</v>
          </cell>
          <cell r="C118">
            <v>542000</v>
          </cell>
          <cell r="D118">
            <v>719000</v>
          </cell>
          <cell r="E118">
            <v>281000</v>
          </cell>
          <cell r="F118">
            <v>215000</v>
          </cell>
          <cell r="G118">
            <v>737000</v>
          </cell>
          <cell r="H118">
            <v>234000</v>
          </cell>
          <cell r="I118">
            <v>2728000</v>
          </cell>
          <cell r="J118">
            <v>-459000</v>
          </cell>
          <cell r="K118">
            <v>3366000</v>
          </cell>
          <cell r="L118">
            <v>50036000</v>
          </cell>
        </row>
        <row r="119">
          <cell r="A119">
            <v>36582</v>
          </cell>
          <cell r="B119">
            <v>36582</v>
          </cell>
          <cell r="C119">
            <v>537000</v>
          </cell>
          <cell r="D119">
            <v>717000</v>
          </cell>
          <cell r="E119">
            <v>343000</v>
          </cell>
          <cell r="F119">
            <v>211000</v>
          </cell>
          <cell r="G119">
            <v>699000</v>
          </cell>
          <cell r="H119">
            <v>246000</v>
          </cell>
          <cell r="I119">
            <v>2753000</v>
          </cell>
          <cell r="J119">
            <v>-213000</v>
          </cell>
          <cell r="K119">
            <v>2764000</v>
          </cell>
          <cell r="L119">
            <v>49824000</v>
          </cell>
        </row>
        <row r="120">
          <cell r="A120">
            <v>36583</v>
          </cell>
          <cell r="B120">
            <v>36583</v>
          </cell>
          <cell r="C120">
            <v>537000</v>
          </cell>
          <cell r="D120">
            <v>737000</v>
          </cell>
          <cell r="E120">
            <v>380000</v>
          </cell>
          <cell r="F120">
            <v>209000</v>
          </cell>
          <cell r="G120">
            <v>712000</v>
          </cell>
          <cell r="H120">
            <v>233000</v>
          </cell>
          <cell r="I120">
            <v>2808000</v>
          </cell>
          <cell r="J120">
            <v>-428000</v>
          </cell>
          <cell r="K120">
            <v>3279000</v>
          </cell>
          <cell r="L120">
            <v>49397000</v>
          </cell>
        </row>
        <row r="121">
          <cell r="A121">
            <v>36584</v>
          </cell>
          <cell r="B121">
            <v>36584</v>
          </cell>
          <cell r="C121">
            <v>539000</v>
          </cell>
          <cell r="D121">
            <v>738000</v>
          </cell>
          <cell r="E121">
            <v>373000</v>
          </cell>
          <cell r="F121">
            <v>209000</v>
          </cell>
          <cell r="G121">
            <v>724000</v>
          </cell>
          <cell r="H121">
            <v>241000</v>
          </cell>
          <cell r="I121">
            <v>2824000</v>
          </cell>
          <cell r="J121">
            <v>-328000</v>
          </cell>
          <cell r="K121">
            <v>3283000</v>
          </cell>
          <cell r="L121">
            <v>49068000</v>
          </cell>
        </row>
        <row r="122">
          <cell r="A122">
            <v>36585</v>
          </cell>
          <cell r="B122">
            <v>36585</v>
          </cell>
          <cell r="C122">
            <v>542000</v>
          </cell>
          <cell r="D122">
            <v>687000</v>
          </cell>
          <cell r="E122">
            <v>313000</v>
          </cell>
          <cell r="F122">
            <v>221000</v>
          </cell>
          <cell r="G122">
            <v>662000</v>
          </cell>
          <cell r="H122">
            <v>242000</v>
          </cell>
          <cell r="I122">
            <v>2667000</v>
          </cell>
          <cell r="J122">
            <v>-664000</v>
          </cell>
          <cell r="K122">
            <v>3226000</v>
          </cell>
          <cell r="L122">
            <v>48405000</v>
          </cell>
        </row>
        <row r="123">
          <cell r="A123">
            <v>36586</v>
          </cell>
          <cell r="B123">
            <v>36586</v>
          </cell>
          <cell r="C123">
            <v>540000</v>
          </cell>
          <cell r="D123">
            <v>845000</v>
          </cell>
          <cell r="E123">
            <v>298000</v>
          </cell>
          <cell r="F123">
            <v>183000</v>
          </cell>
          <cell r="G123">
            <v>646000</v>
          </cell>
          <cell r="H123">
            <v>281000</v>
          </cell>
          <cell r="I123">
            <v>2793000</v>
          </cell>
          <cell r="J123">
            <v>-275000</v>
          </cell>
          <cell r="K123">
            <v>3170000</v>
          </cell>
          <cell r="L123">
            <v>48125000</v>
          </cell>
        </row>
        <row r="124">
          <cell r="A124">
            <v>36587</v>
          </cell>
          <cell r="B124">
            <v>36587</v>
          </cell>
          <cell r="C124">
            <v>522000</v>
          </cell>
          <cell r="D124">
            <v>818000</v>
          </cell>
          <cell r="E124">
            <v>309000</v>
          </cell>
          <cell r="F124">
            <v>134000</v>
          </cell>
          <cell r="G124">
            <v>660000</v>
          </cell>
          <cell r="H124">
            <v>294000</v>
          </cell>
          <cell r="I124">
            <v>2738000</v>
          </cell>
          <cell r="J124">
            <v>-360000</v>
          </cell>
          <cell r="K124">
            <v>2972000</v>
          </cell>
          <cell r="L124">
            <v>47770000</v>
          </cell>
        </row>
        <row r="125">
          <cell r="A125">
            <v>36588</v>
          </cell>
          <cell r="B125">
            <v>36588</v>
          </cell>
          <cell r="C125">
            <v>526000</v>
          </cell>
          <cell r="D125">
            <v>891000</v>
          </cell>
          <cell r="E125">
            <v>380000</v>
          </cell>
          <cell r="F125">
            <v>146000</v>
          </cell>
          <cell r="G125">
            <v>637000</v>
          </cell>
          <cell r="H125">
            <v>274000</v>
          </cell>
          <cell r="I125">
            <v>2854000</v>
          </cell>
          <cell r="J125">
            <v>-121000</v>
          </cell>
          <cell r="K125">
            <v>3131000</v>
          </cell>
          <cell r="L125">
            <v>47649000</v>
          </cell>
        </row>
        <row r="126">
          <cell r="A126">
            <v>36589</v>
          </cell>
          <cell r="B126">
            <v>36589</v>
          </cell>
          <cell r="C126">
            <v>545000</v>
          </cell>
          <cell r="D126">
            <v>892000</v>
          </cell>
          <cell r="E126">
            <v>365000</v>
          </cell>
          <cell r="F126">
            <v>165000</v>
          </cell>
          <cell r="G126">
            <v>702000</v>
          </cell>
          <cell r="H126">
            <v>273000</v>
          </cell>
          <cell r="I126">
            <v>2942000</v>
          </cell>
          <cell r="J126">
            <v>-388000</v>
          </cell>
          <cell r="K126">
            <v>3161000</v>
          </cell>
          <cell r="L126">
            <v>47261000</v>
          </cell>
        </row>
        <row r="127">
          <cell r="A127">
            <v>36590</v>
          </cell>
          <cell r="B127">
            <v>36590</v>
          </cell>
          <cell r="C127">
            <v>541000</v>
          </cell>
          <cell r="D127">
            <v>902000</v>
          </cell>
          <cell r="E127">
            <v>349000</v>
          </cell>
          <cell r="F127">
            <v>168000</v>
          </cell>
          <cell r="G127">
            <v>717000</v>
          </cell>
          <cell r="H127">
            <v>263000</v>
          </cell>
          <cell r="I127">
            <v>2942000</v>
          </cell>
          <cell r="J127">
            <v>-860000</v>
          </cell>
          <cell r="K127">
            <v>3871000</v>
          </cell>
          <cell r="L127">
            <v>46401000</v>
          </cell>
        </row>
        <row r="128">
          <cell r="A128">
            <v>36591</v>
          </cell>
          <cell r="B128">
            <v>36591</v>
          </cell>
          <cell r="C128">
            <v>541000</v>
          </cell>
          <cell r="D128">
            <v>842000</v>
          </cell>
          <cell r="E128">
            <v>347000</v>
          </cell>
          <cell r="F128">
            <v>138000</v>
          </cell>
          <cell r="G128">
            <v>700000</v>
          </cell>
          <cell r="H128">
            <v>252000</v>
          </cell>
          <cell r="I128">
            <v>2821000</v>
          </cell>
          <cell r="J128">
            <v>-963000</v>
          </cell>
          <cell r="K128">
            <v>3813000</v>
          </cell>
          <cell r="L128">
            <v>45438000</v>
          </cell>
        </row>
        <row r="129">
          <cell r="A129">
            <v>36592</v>
          </cell>
          <cell r="B129">
            <v>36592</v>
          </cell>
          <cell r="C129">
            <v>518000</v>
          </cell>
          <cell r="D129">
            <v>899000</v>
          </cell>
          <cell r="E129">
            <v>295000</v>
          </cell>
          <cell r="F129">
            <v>157000</v>
          </cell>
          <cell r="G129">
            <v>684000</v>
          </cell>
          <cell r="H129">
            <v>238000</v>
          </cell>
          <cell r="I129">
            <v>2792000</v>
          </cell>
          <cell r="J129">
            <v>-1035000</v>
          </cell>
          <cell r="K129">
            <v>3679000</v>
          </cell>
          <cell r="L129">
            <v>44407000</v>
          </cell>
        </row>
        <row r="130">
          <cell r="A130">
            <v>36593</v>
          </cell>
          <cell r="B130">
            <v>36593</v>
          </cell>
          <cell r="C130">
            <v>520000</v>
          </cell>
          <cell r="D130">
            <v>930000</v>
          </cell>
          <cell r="E130">
            <v>317000</v>
          </cell>
          <cell r="F130">
            <v>1650000</v>
          </cell>
          <cell r="G130">
            <v>707000</v>
          </cell>
          <cell r="H130">
            <v>230000</v>
          </cell>
          <cell r="I130">
            <v>2868000</v>
          </cell>
          <cell r="J130">
            <v>-760000</v>
          </cell>
          <cell r="K130">
            <v>3762000</v>
          </cell>
          <cell r="L130">
            <v>43647000</v>
          </cell>
        </row>
        <row r="131">
          <cell r="A131">
            <v>36594</v>
          </cell>
          <cell r="B131">
            <v>36594</v>
          </cell>
          <cell r="C131">
            <v>520000</v>
          </cell>
          <cell r="D131">
            <v>951000</v>
          </cell>
          <cell r="E131">
            <v>407000</v>
          </cell>
          <cell r="F131">
            <v>189000</v>
          </cell>
          <cell r="G131">
            <v>675000</v>
          </cell>
          <cell r="H131">
            <v>253000</v>
          </cell>
          <cell r="I131">
            <v>2994000</v>
          </cell>
          <cell r="J131">
            <v>-372000</v>
          </cell>
          <cell r="K131">
            <v>3425000</v>
          </cell>
          <cell r="L131">
            <v>43180000</v>
          </cell>
        </row>
        <row r="132">
          <cell r="A132">
            <v>36595</v>
          </cell>
          <cell r="B132">
            <v>36595</v>
          </cell>
          <cell r="C132">
            <v>539000</v>
          </cell>
          <cell r="D132">
            <v>937000</v>
          </cell>
          <cell r="E132">
            <v>413000</v>
          </cell>
          <cell r="F132">
            <v>156000</v>
          </cell>
          <cell r="G132">
            <v>713000</v>
          </cell>
          <cell r="H132">
            <v>226000</v>
          </cell>
          <cell r="I132">
            <v>2984000</v>
          </cell>
          <cell r="J132">
            <v>32000</v>
          </cell>
          <cell r="K132">
            <v>2824000</v>
          </cell>
          <cell r="L132">
            <v>43305000</v>
          </cell>
        </row>
        <row r="133">
          <cell r="A133">
            <v>36596</v>
          </cell>
          <cell r="B133">
            <v>36596</v>
          </cell>
          <cell r="C133">
            <v>541000</v>
          </cell>
          <cell r="D133">
            <v>905000</v>
          </cell>
          <cell r="E133">
            <v>422000</v>
          </cell>
          <cell r="F133">
            <v>193000</v>
          </cell>
          <cell r="G133">
            <v>702000</v>
          </cell>
          <cell r="H133">
            <v>252000</v>
          </cell>
          <cell r="I133">
            <v>3014000</v>
          </cell>
          <cell r="J133">
            <v>535000</v>
          </cell>
          <cell r="K133">
            <v>2355000</v>
          </cell>
          <cell r="L133">
            <v>43841000</v>
          </cell>
        </row>
        <row r="134">
          <cell r="A134">
            <v>36597</v>
          </cell>
          <cell r="B134">
            <v>36597</v>
          </cell>
          <cell r="C134">
            <v>525000</v>
          </cell>
          <cell r="D134">
            <v>831000</v>
          </cell>
          <cell r="E134">
            <v>400000</v>
          </cell>
          <cell r="F134">
            <v>193000</v>
          </cell>
          <cell r="G134">
            <v>660000</v>
          </cell>
          <cell r="H134">
            <v>251000</v>
          </cell>
          <cell r="I134">
            <v>2860000</v>
          </cell>
          <cell r="J134">
            <v>541000</v>
          </cell>
          <cell r="K134">
            <v>2307000</v>
          </cell>
          <cell r="L134">
            <v>44382000</v>
          </cell>
        </row>
        <row r="135">
          <cell r="A135">
            <v>36598</v>
          </cell>
          <cell r="B135">
            <v>36598</v>
          </cell>
          <cell r="C135">
            <v>542000</v>
          </cell>
          <cell r="D135">
            <v>963000</v>
          </cell>
          <cell r="E135">
            <v>411000</v>
          </cell>
          <cell r="F135">
            <v>194000</v>
          </cell>
          <cell r="G135">
            <v>710000</v>
          </cell>
          <cell r="H135">
            <v>252000</v>
          </cell>
          <cell r="I135">
            <v>3072000</v>
          </cell>
          <cell r="J135">
            <v>359000</v>
          </cell>
          <cell r="K135">
            <v>2887000</v>
          </cell>
          <cell r="L135">
            <v>44742000</v>
          </cell>
        </row>
        <row r="136">
          <cell r="A136">
            <v>36599</v>
          </cell>
          <cell r="B136">
            <v>36599</v>
          </cell>
          <cell r="C136">
            <v>541000</v>
          </cell>
          <cell r="D136">
            <v>961000</v>
          </cell>
          <cell r="E136">
            <v>401000</v>
          </cell>
          <cell r="F136">
            <v>216000</v>
          </cell>
          <cell r="G136">
            <v>697000</v>
          </cell>
          <cell r="H136">
            <v>251000</v>
          </cell>
          <cell r="I136">
            <v>3068000</v>
          </cell>
          <cell r="J136">
            <v>270000</v>
          </cell>
          <cell r="K136">
            <v>2687000</v>
          </cell>
          <cell r="L136">
            <v>45009000</v>
          </cell>
        </row>
        <row r="137">
          <cell r="A137">
            <v>36600</v>
          </cell>
          <cell r="B137">
            <v>36600</v>
          </cell>
          <cell r="C137">
            <v>540000</v>
          </cell>
          <cell r="D137">
            <v>877000</v>
          </cell>
          <cell r="E137">
            <v>451000</v>
          </cell>
          <cell r="F137">
            <v>213000</v>
          </cell>
          <cell r="G137">
            <v>748000</v>
          </cell>
          <cell r="H137">
            <v>253000</v>
          </cell>
          <cell r="I137">
            <v>3083000</v>
          </cell>
          <cell r="J137">
            <v>501000</v>
          </cell>
          <cell r="K137">
            <v>2589000</v>
          </cell>
          <cell r="L137">
            <v>45503000</v>
          </cell>
        </row>
        <row r="138">
          <cell r="A138">
            <v>36601</v>
          </cell>
          <cell r="B138">
            <v>36601</v>
          </cell>
          <cell r="C138">
            <v>542000</v>
          </cell>
          <cell r="D138">
            <v>885000</v>
          </cell>
          <cell r="E138">
            <v>443000</v>
          </cell>
          <cell r="F138">
            <v>200000</v>
          </cell>
          <cell r="G138">
            <v>688000</v>
          </cell>
          <cell r="H138">
            <v>251000</v>
          </cell>
          <cell r="I138">
            <v>3009000</v>
          </cell>
          <cell r="J138">
            <v>455000</v>
          </cell>
          <cell r="K138">
            <v>2614000</v>
          </cell>
          <cell r="L138">
            <v>45958000</v>
          </cell>
        </row>
        <row r="139">
          <cell r="A139">
            <v>36602</v>
          </cell>
          <cell r="B139">
            <v>36602</v>
          </cell>
          <cell r="C139">
            <v>531000</v>
          </cell>
          <cell r="D139">
            <v>835000</v>
          </cell>
          <cell r="E139">
            <v>383000</v>
          </cell>
          <cell r="F139">
            <v>169000</v>
          </cell>
          <cell r="G139">
            <v>711000</v>
          </cell>
          <cell r="H139">
            <v>256000</v>
          </cell>
          <cell r="I139">
            <v>2884000</v>
          </cell>
          <cell r="J139">
            <v>399000</v>
          </cell>
          <cell r="K139">
            <v>2502000</v>
          </cell>
          <cell r="L139">
            <v>46349000</v>
          </cell>
        </row>
        <row r="140">
          <cell r="A140">
            <v>36603</v>
          </cell>
          <cell r="B140">
            <v>36603</v>
          </cell>
          <cell r="C140">
            <v>495000</v>
          </cell>
          <cell r="D140">
            <v>822000</v>
          </cell>
          <cell r="E140">
            <v>244000</v>
          </cell>
          <cell r="F140">
            <v>82000</v>
          </cell>
          <cell r="G140">
            <v>588000</v>
          </cell>
          <cell r="H140">
            <v>254000</v>
          </cell>
          <cell r="I140">
            <v>2623000</v>
          </cell>
          <cell r="J140">
            <v>331000</v>
          </cell>
          <cell r="K140">
            <v>2100000</v>
          </cell>
          <cell r="L140">
            <v>46620000</v>
          </cell>
        </row>
        <row r="141">
          <cell r="A141">
            <v>36604</v>
          </cell>
          <cell r="B141">
            <v>36604</v>
          </cell>
          <cell r="C141">
            <v>468000</v>
          </cell>
          <cell r="D141">
            <v>789000</v>
          </cell>
          <cell r="E141">
            <v>244000</v>
          </cell>
          <cell r="F141">
            <v>64000</v>
          </cell>
          <cell r="G141">
            <v>601000</v>
          </cell>
          <cell r="H141">
            <v>238000</v>
          </cell>
          <cell r="I141">
            <v>2404000</v>
          </cell>
          <cell r="J141">
            <v>126000</v>
          </cell>
          <cell r="K141">
            <v>2217000</v>
          </cell>
          <cell r="L141">
            <v>46746000</v>
          </cell>
        </row>
        <row r="142">
          <cell r="A142">
            <v>36605</v>
          </cell>
          <cell r="B142">
            <v>36605</v>
          </cell>
          <cell r="C142">
            <v>525000</v>
          </cell>
          <cell r="D142">
            <v>827000</v>
          </cell>
          <cell r="E142">
            <v>368000</v>
          </cell>
          <cell r="F142">
            <v>12000</v>
          </cell>
          <cell r="G142">
            <v>615000</v>
          </cell>
          <cell r="H142">
            <v>254000</v>
          </cell>
          <cell r="I142">
            <v>2601000</v>
          </cell>
          <cell r="J142">
            <v>-45000</v>
          </cell>
          <cell r="K142">
            <v>2746000</v>
          </cell>
          <cell r="L142">
            <v>46703000</v>
          </cell>
        </row>
        <row r="143">
          <cell r="A143">
            <v>36606</v>
          </cell>
          <cell r="B143">
            <v>36606</v>
          </cell>
          <cell r="C143">
            <v>527000</v>
          </cell>
          <cell r="D143">
            <v>859000</v>
          </cell>
          <cell r="E143">
            <v>293000</v>
          </cell>
          <cell r="F143">
            <v>195000</v>
          </cell>
          <cell r="G143">
            <v>703000</v>
          </cell>
          <cell r="H143">
            <v>251000</v>
          </cell>
          <cell r="I143">
            <v>2827000</v>
          </cell>
          <cell r="J143">
            <v>-41000</v>
          </cell>
          <cell r="K143">
            <v>2795000</v>
          </cell>
          <cell r="L143">
            <v>46661000</v>
          </cell>
        </row>
        <row r="144">
          <cell r="A144">
            <v>36607</v>
          </cell>
          <cell r="B144">
            <v>36607</v>
          </cell>
          <cell r="C144">
            <v>520000</v>
          </cell>
          <cell r="D144">
            <v>754000</v>
          </cell>
          <cell r="E144">
            <v>278000</v>
          </cell>
          <cell r="F144">
            <v>188000</v>
          </cell>
          <cell r="G144">
            <v>725000</v>
          </cell>
          <cell r="H144">
            <v>255000</v>
          </cell>
          <cell r="I144">
            <v>2720000</v>
          </cell>
          <cell r="J144">
            <v>-24000</v>
          </cell>
          <cell r="K144">
            <v>2737000</v>
          </cell>
          <cell r="L144">
            <v>46638000</v>
          </cell>
        </row>
        <row r="145">
          <cell r="A145">
            <v>36608</v>
          </cell>
          <cell r="B145">
            <v>36608</v>
          </cell>
          <cell r="C145">
            <v>507000</v>
          </cell>
          <cell r="D145">
            <v>744000</v>
          </cell>
          <cell r="E145">
            <v>275000</v>
          </cell>
          <cell r="F145">
            <v>208000</v>
          </cell>
          <cell r="G145">
            <v>715000</v>
          </cell>
          <cell r="H145">
            <v>215000</v>
          </cell>
          <cell r="I145">
            <v>2664000</v>
          </cell>
          <cell r="J145">
            <v>27000</v>
          </cell>
          <cell r="K145">
            <v>2754000</v>
          </cell>
          <cell r="L145">
            <v>46665000</v>
          </cell>
        </row>
        <row r="146">
          <cell r="A146">
            <v>36609</v>
          </cell>
          <cell r="B146">
            <v>36609</v>
          </cell>
          <cell r="C146">
            <v>542000</v>
          </cell>
          <cell r="D146">
            <v>743000</v>
          </cell>
          <cell r="E146">
            <v>273000</v>
          </cell>
          <cell r="F146">
            <v>283000</v>
          </cell>
          <cell r="G146">
            <v>702000</v>
          </cell>
          <cell r="H146">
            <v>200000</v>
          </cell>
          <cell r="I146">
            <v>2742000</v>
          </cell>
          <cell r="J146">
            <v>40000</v>
          </cell>
          <cell r="K146">
            <v>2654000</v>
          </cell>
          <cell r="L146">
            <v>46706000</v>
          </cell>
        </row>
        <row r="147">
          <cell r="A147">
            <v>36610</v>
          </cell>
          <cell r="B147">
            <v>36610</v>
          </cell>
          <cell r="C147">
            <v>542000</v>
          </cell>
          <cell r="D147">
            <v>888000</v>
          </cell>
          <cell r="E147">
            <v>351000</v>
          </cell>
          <cell r="F147">
            <v>189000</v>
          </cell>
          <cell r="G147">
            <v>688000</v>
          </cell>
          <cell r="H147">
            <v>208000</v>
          </cell>
          <cell r="I147">
            <v>2866000</v>
          </cell>
          <cell r="J147">
            <v>354000</v>
          </cell>
          <cell r="K147">
            <v>2450000</v>
          </cell>
          <cell r="L147">
            <v>47059000</v>
          </cell>
        </row>
        <row r="148">
          <cell r="A148">
            <v>36611</v>
          </cell>
          <cell r="B148">
            <v>36611</v>
          </cell>
          <cell r="C148">
            <v>495000</v>
          </cell>
          <cell r="D148">
            <v>822000</v>
          </cell>
          <cell r="E148">
            <v>244000</v>
          </cell>
          <cell r="F148">
            <v>82000</v>
          </cell>
          <cell r="G148">
            <v>588000</v>
          </cell>
          <cell r="H148">
            <v>254000</v>
          </cell>
          <cell r="I148">
            <v>2623000</v>
          </cell>
          <cell r="J148">
            <v>331000</v>
          </cell>
          <cell r="K148">
            <v>2100000</v>
          </cell>
          <cell r="L148">
            <v>46620000</v>
          </cell>
        </row>
        <row r="149">
          <cell r="A149">
            <v>36612</v>
          </cell>
          <cell r="B149">
            <v>36612</v>
          </cell>
          <cell r="C149">
            <v>539000</v>
          </cell>
          <cell r="D149">
            <v>916000</v>
          </cell>
          <cell r="E149">
            <v>376000</v>
          </cell>
          <cell r="F149">
            <v>208000</v>
          </cell>
          <cell r="G149">
            <v>698000</v>
          </cell>
          <cell r="H149">
            <v>253000</v>
          </cell>
          <cell r="I149">
            <v>2990000</v>
          </cell>
          <cell r="J149">
            <v>462000</v>
          </cell>
          <cell r="K149">
            <v>2709000</v>
          </cell>
          <cell r="L149">
            <v>47981000</v>
          </cell>
        </row>
        <row r="150">
          <cell r="A150">
            <v>36613</v>
          </cell>
          <cell r="B150">
            <v>36613</v>
          </cell>
          <cell r="C150">
            <v>514000</v>
          </cell>
          <cell r="D150">
            <v>849000</v>
          </cell>
          <cell r="E150">
            <v>401000</v>
          </cell>
          <cell r="F150">
            <v>265000</v>
          </cell>
          <cell r="G150">
            <v>690000</v>
          </cell>
          <cell r="H150">
            <v>252000</v>
          </cell>
          <cell r="I150">
            <v>2971000</v>
          </cell>
          <cell r="J150">
            <v>127000</v>
          </cell>
          <cell r="K150">
            <v>2763000</v>
          </cell>
          <cell r="L150">
            <v>48108000</v>
          </cell>
        </row>
        <row r="151">
          <cell r="A151">
            <v>36614</v>
          </cell>
          <cell r="B151">
            <v>36614</v>
          </cell>
          <cell r="C151">
            <v>533000</v>
          </cell>
          <cell r="D151">
            <v>831000</v>
          </cell>
          <cell r="E151">
            <v>383000</v>
          </cell>
          <cell r="F151">
            <v>198000</v>
          </cell>
          <cell r="G151">
            <v>702000</v>
          </cell>
          <cell r="H151">
            <v>254000</v>
          </cell>
          <cell r="I151">
            <v>2901000</v>
          </cell>
          <cell r="J151">
            <v>265000</v>
          </cell>
          <cell r="K151">
            <v>2767000</v>
          </cell>
          <cell r="L151">
            <v>48373000</v>
          </cell>
        </row>
        <row r="152">
          <cell r="A152">
            <v>36615</v>
          </cell>
          <cell r="B152">
            <v>36615</v>
          </cell>
          <cell r="C152">
            <v>542000</v>
          </cell>
          <cell r="D152">
            <v>864000</v>
          </cell>
          <cell r="E152">
            <v>362000</v>
          </cell>
          <cell r="F152">
            <v>250000</v>
          </cell>
          <cell r="G152">
            <v>704000</v>
          </cell>
          <cell r="H152">
            <v>254000</v>
          </cell>
          <cell r="I152">
            <v>2976000</v>
          </cell>
          <cell r="J152">
            <v>336000</v>
          </cell>
          <cell r="K152">
            <v>2640000</v>
          </cell>
          <cell r="L152">
            <v>48709000</v>
          </cell>
        </row>
        <row r="153">
          <cell r="A153">
            <v>36616</v>
          </cell>
          <cell r="B153">
            <v>36616</v>
          </cell>
          <cell r="C153">
            <v>536000</v>
          </cell>
          <cell r="D153">
            <v>959000</v>
          </cell>
          <cell r="E153">
            <v>356000</v>
          </cell>
          <cell r="F153">
            <v>232000</v>
          </cell>
          <cell r="G153">
            <v>750000</v>
          </cell>
          <cell r="H153">
            <v>257000</v>
          </cell>
          <cell r="I153">
            <v>3090000</v>
          </cell>
          <cell r="J153">
            <v>691000</v>
          </cell>
          <cell r="K153">
            <v>2405000</v>
          </cell>
          <cell r="L153">
            <v>49222000</v>
          </cell>
        </row>
        <row r="154">
          <cell r="A154">
            <v>36617</v>
          </cell>
          <cell r="B154">
            <v>36617</v>
          </cell>
          <cell r="C154">
            <v>516000</v>
          </cell>
          <cell r="D154">
            <v>743000</v>
          </cell>
          <cell r="E154">
            <v>433000</v>
          </cell>
          <cell r="F154">
            <v>166000</v>
          </cell>
          <cell r="G154">
            <v>640000</v>
          </cell>
          <cell r="H154">
            <v>253000</v>
          </cell>
          <cell r="I154">
            <v>2738000</v>
          </cell>
          <cell r="J154">
            <v>641000</v>
          </cell>
          <cell r="K154">
            <v>2175000</v>
          </cell>
          <cell r="L154">
            <v>49849000</v>
          </cell>
        </row>
        <row r="155">
          <cell r="A155">
            <v>36618</v>
          </cell>
          <cell r="B155">
            <v>36618</v>
          </cell>
          <cell r="C155">
            <v>527000</v>
          </cell>
          <cell r="D155">
            <v>794000</v>
          </cell>
          <cell r="E155">
            <v>455000</v>
          </cell>
          <cell r="F155">
            <v>179000</v>
          </cell>
          <cell r="G155">
            <v>684000</v>
          </cell>
          <cell r="H155">
            <v>240000</v>
          </cell>
          <cell r="I155">
            <v>2880000</v>
          </cell>
          <cell r="J155">
            <v>679000</v>
          </cell>
          <cell r="K155">
            <v>2181000</v>
          </cell>
          <cell r="L155">
            <v>50528000</v>
          </cell>
        </row>
        <row r="156">
          <cell r="A156">
            <v>36619</v>
          </cell>
          <cell r="B156">
            <v>36619</v>
          </cell>
          <cell r="C156">
            <v>540000</v>
          </cell>
          <cell r="D156">
            <v>825000</v>
          </cell>
          <cell r="E156">
            <v>422000</v>
          </cell>
          <cell r="F156">
            <v>188000</v>
          </cell>
          <cell r="G156">
            <v>387000</v>
          </cell>
          <cell r="H156">
            <v>249000</v>
          </cell>
          <cell r="I156">
            <v>2610000</v>
          </cell>
          <cell r="J156">
            <v>127000</v>
          </cell>
          <cell r="K156">
            <v>2508000</v>
          </cell>
          <cell r="L156">
            <v>50654000</v>
          </cell>
        </row>
        <row r="157">
          <cell r="A157">
            <v>36620</v>
          </cell>
          <cell r="B157">
            <v>36620</v>
          </cell>
          <cell r="C157">
            <v>478000</v>
          </cell>
          <cell r="D157">
            <v>911000</v>
          </cell>
          <cell r="E157">
            <v>360000</v>
          </cell>
          <cell r="F157">
            <v>220000</v>
          </cell>
          <cell r="G157">
            <v>359000</v>
          </cell>
          <cell r="H157">
            <v>256000</v>
          </cell>
          <cell r="I157">
            <v>2583000</v>
          </cell>
          <cell r="J157">
            <v>77000</v>
          </cell>
          <cell r="K157">
            <v>2527000</v>
          </cell>
          <cell r="L157">
            <v>50711000</v>
          </cell>
        </row>
        <row r="158">
          <cell r="A158">
            <v>36621</v>
          </cell>
          <cell r="B158">
            <v>36621</v>
          </cell>
          <cell r="C158">
            <v>514000</v>
          </cell>
          <cell r="D158">
            <v>919000</v>
          </cell>
          <cell r="E158">
            <v>321000</v>
          </cell>
          <cell r="F158">
            <v>237000</v>
          </cell>
          <cell r="G158">
            <v>427000</v>
          </cell>
          <cell r="H158">
            <v>251000</v>
          </cell>
          <cell r="I158">
            <v>2670000</v>
          </cell>
          <cell r="J158">
            <v>-1000</v>
          </cell>
          <cell r="K158">
            <v>2688000</v>
          </cell>
          <cell r="L158">
            <v>50710000</v>
          </cell>
        </row>
        <row r="159">
          <cell r="A159">
            <v>36622</v>
          </cell>
          <cell r="B159">
            <v>36622</v>
          </cell>
          <cell r="C159">
            <v>539000</v>
          </cell>
          <cell r="D159">
            <v>979000</v>
          </cell>
          <cell r="E159">
            <v>354000</v>
          </cell>
          <cell r="F159">
            <v>216000</v>
          </cell>
          <cell r="G159">
            <v>439000</v>
          </cell>
          <cell r="H159">
            <v>251000</v>
          </cell>
          <cell r="I159">
            <v>2779000</v>
          </cell>
          <cell r="J159">
            <v>51000</v>
          </cell>
          <cell r="K159">
            <v>2639000</v>
          </cell>
          <cell r="L159">
            <v>50761000</v>
          </cell>
        </row>
        <row r="160">
          <cell r="A160">
            <v>36623</v>
          </cell>
          <cell r="B160">
            <v>36623</v>
          </cell>
          <cell r="C160">
            <v>539000</v>
          </cell>
          <cell r="D160">
            <v>989000</v>
          </cell>
          <cell r="E160">
            <v>410000</v>
          </cell>
          <cell r="F160">
            <v>173000</v>
          </cell>
          <cell r="G160">
            <v>638000</v>
          </cell>
          <cell r="H160">
            <v>247000</v>
          </cell>
          <cell r="I160">
            <v>2928000</v>
          </cell>
          <cell r="J160">
            <v>449000</v>
          </cell>
          <cell r="K160">
            <v>2471000</v>
          </cell>
          <cell r="L160">
            <v>51157000</v>
          </cell>
        </row>
        <row r="161">
          <cell r="A161">
            <v>36624</v>
          </cell>
          <cell r="B161">
            <v>36624</v>
          </cell>
          <cell r="C161">
            <v>518000</v>
          </cell>
          <cell r="D161">
            <v>713000</v>
          </cell>
          <cell r="E161">
            <v>464000</v>
          </cell>
          <cell r="F161">
            <v>170000</v>
          </cell>
          <cell r="G161">
            <v>663000</v>
          </cell>
          <cell r="H161">
            <v>200000</v>
          </cell>
          <cell r="I161">
            <v>2728000</v>
          </cell>
          <cell r="J161">
            <v>594000</v>
          </cell>
          <cell r="K161">
            <v>2177000</v>
          </cell>
          <cell r="L161">
            <v>51751000</v>
          </cell>
        </row>
        <row r="162">
          <cell r="A162">
            <v>36625</v>
          </cell>
          <cell r="B162">
            <v>36625</v>
          </cell>
          <cell r="C162">
            <v>536000</v>
          </cell>
          <cell r="D162">
            <v>684000</v>
          </cell>
          <cell r="E162">
            <v>486000</v>
          </cell>
          <cell r="F162">
            <v>167000</v>
          </cell>
          <cell r="G162">
            <v>668000</v>
          </cell>
          <cell r="H162">
            <v>229000</v>
          </cell>
          <cell r="I162">
            <v>2769000</v>
          </cell>
          <cell r="J162">
            <v>632000</v>
          </cell>
          <cell r="K162">
            <v>2170000</v>
          </cell>
          <cell r="L162">
            <v>52379000</v>
          </cell>
        </row>
        <row r="163">
          <cell r="A163">
            <v>36626</v>
          </cell>
          <cell r="B163">
            <v>36626</v>
          </cell>
          <cell r="C163">
            <v>542000</v>
          </cell>
          <cell r="D163">
            <v>716000</v>
          </cell>
          <cell r="E163">
            <v>489000</v>
          </cell>
          <cell r="F163">
            <v>169000</v>
          </cell>
          <cell r="G163">
            <v>671000</v>
          </cell>
          <cell r="H163">
            <v>253000</v>
          </cell>
          <cell r="I163">
            <v>2839000</v>
          </cell>
          <cell r="J163">
            <v>155000</v>
          </cell>
          <cell r="K163">
            <v>2619000</v>
          </cell>
          <cell r="L163">
            <v>52587000</v>
          </cell>
        </row>
        <row r="164">
          <cell r="A164">
            <v>36627</v>
          </cell>
          <cell r="B164">
            <v>36627</v>
          </cell>
          <cell r="C164">
            <v>528000</v>
          </cell>
          <cell r="D164">
            <v>743000</v>
          </cell>
          <cell r="E164">
            <v>478000</v>
          </cell>
          <cell r="F164">
            <v>173000</v>
          </cell>
          <cell r="G164">
            <v>695000</v>
          </cell>
          <cell r="H164">
            <v>250000</v>
          </cell>
          <cell r="I164">
            <v>2866000</v>
          </cell>
          <cell r="J164">
            <v>328000</v>
          </cell>
          <cell r="K164">
            <v>2532000</v>
          </cell>
          <cell r="L164">
            <v>52915000</v>
          </cell>
        </row>
        <row r="165">
          <cell r="A165">
            <v>36628</v>
          </cell>
          <cell r="B165">
            <v>36628</v>
          </cell>
          <cell r="C165">
            <v>539000</v>
          </cell>
          <cell r="D165">
            <v>835000</v>
          </cell>
          <cell r="E165">
            <v>502000</v>
          </cell>
          <cell r="F165">
            <v>155000</v>
          </cell>
          <cell r="G165">
            <v>755000</v>
          </cell>
          <cell r="H165">
            <v>250000</v>
          </cell>
          <cell r="I165">
            <v>3036000</v>
          </cell>
          <cell r="J165">
            <v>308000</v>
          </cell>
          <cell r="K165">
            <v>2707000</v>
          </cell>
          <cell r="L165">
            <v>53210000</v>
          </cell>
        </row>
        <row r="166">
          <cell r="A166">
            <v>36629</v>
          </cell>
          <cell r="B166">
            <v>36629</v>
          </cell>
          <cell r="C166">
            <v>533000</v>
          </cell>
          <cell r="D166">
            <v>900000</v>
          </cell>
          <cell r="E166">
            <v>493000</v>
          </cell>
          <cell r="F166">
            <v>160000</v>
          </cell>
          <cell r="G166">
            <v>752000</v>
          </cell>
          <cell r="H166">
            <v>248000</v>
          </cell>
          <cell r="I166">
            <v>3085000</v>
          </cell>
          <cell r="J166">
            <v>529000</v>
          </cell>
          <cell r="K166">
            <v>2469000</v>
          </cell>
          <cell r="L166">
            <v>53750000</v>
          </cell>
        </row>
        <row r="167">
          <cell r="A167">
            <v>36630</v>
          </cell>
          <cell r="B167">
            <v>36630</v>
          </cell>
          <cell r="C167">
            <v>539000</v>
          </cell>
          <cell r="D167">
            <v>855000</v>
          </cell>
          <cell r="E167">
            <v>504000</v>
          </cell>
          <cell r="F167">
            <v>122000</v>
          </cell>
          <cell r="G167">
            <v>683000</v>
          </cell>
          <cell r="H167">
            <v>243000</v>
          </cell>
          <cell r="I167">
            <v>2946000</v>
          </cell>
          <cell r="J167">
            <v>585000</v>
          </cell>
          <cell r="K167">
            <v>2540000</v>
          </cell>
          <cell r="L167">
            <v>54333000</v>
          </cell>
        </row>
        <row r="168">
          <cell r="A168">
            <v>36631</v>
          </cell>
          <cell r="B168">
            <v>36631</v>
          </cell>
          <cell r="C168">
            <v>539000</v>
          </cell>
          <cell r="D168">
            <v>851000</v>
          </cell>
          <cell r="E168">
            <v>505000</v>
          </cell>
          <cell r="F168">
            <v>189000</v>
          </cell>
          <cell r="G168">
            <v>618000</v>
          </cell>
          <cell r="H168">
            <v>242000</v>
          </cell>
          <cell r="I168">
            <v>2944000</v>
          </cell>
          <cell r="J168">
            <v>673000</v>
          </cell>
          <cell r="K168">
            <v>2216000</v>
          </cell>
          <cell r="L168">
            <v>55006000</v>
          </cell>
        </row>
        <row r="169">
          <cell r="A169">
            <v>36632</v>
          </cell>
          <cell r="B169">
            <v>36632</v>
          </cell>
          <cell r="C169">
            <v>539000</v>
          </cell>
          <cell r="D169">
            <v>845000</v>
          </cell>
          <cell r="E169">
            <v>501000</v>
          </cell>
          <cell r="F169">
            <v>204000</v>
          </cell>
          <cell r="G169">
            <v>610000</v>
          </cell>
          <cell r="H169">
            <v>244000</v>
          </cell>
          <cell r="I169">
            <v>2943000</v>
          </cell>
          <cell r="J169">
            <v>682000</v>
          </cell>
          <cell r="K169">
            <v>2170000</v>
          </cell>
          <cell r="L169">
            <v>55688000</v>
          </cell>
        </row>
        <row r="170">
          <cell r="A170">
            <v>36633</v>
          </cell>
          <cell r="B170">
            <v>36633</v>
          </cell>
          <cell r="C170">
            <v>541000</v>
          </cell>
          <cell r="D170">
            <v>826000</v>
          </cell>
          <cell r="E170">
            <v>500000</v>
          </cell>
          <cell r="F170">
            <v>193000</v>
          </cell>
          <cell r="G170">
            <v>608000</v>
          </cell>
          <cell r="H170">
            <v>248000</v>
          </cell>
          <cell r="I170">
            <v>2916000</v>
          </cell>
          <cell r="J170">
            <v>12000</v>
          </cell>
          <cell r="K170">
            <v>2976000</v>
          </cell>
          <cell r="L170">
            <v>55701000</v>
          </cell>
        </row>
        <row r="171">
          <cell r="A171">
            <v>36634</v>
          </cell>
          <cell r="B171">
            <v>36634</v>
          </cell>
          <cell r="C171">
            <v>534000</v>
          </cell>
          <cell r="D171">
            <v>765000</v>
          </cell>
          <cell r="E171">
            <v>493000</v>
          </cell>
          <cell r="F171">
            <v>149000</v>
          </cell>
          <cell r="G171">
            <v>630000</v>
          </cell>
          <cell r="H171">
            <v>244000</v>
          </cell>
          <cell r="I171">
            <v>2815000</v>
          </cell>
          <cell r="J171">
            <v>152000</v>
          </cell>
          <cell r="K171">
            <v>2728000</v>
          </cell>
          <cell r="L171">
            <v>55851000</v>
          </cell>
        </row>
        <row r="172">
          <cell r="A172">
            <v>36635</v>
          </cell>
          <cell r="B172">
            <v>36635</v>
          </cell>
          <cell r="C172">
            <v>510000</v>
          </cell>
          <cell r="D172">
            <v>767000</v>
          </cell>
          <cell r="E172">
            <v>492000</v>
          </cell>
          <cell r="F172">
            <v>187000</v>
          </cell>
          <cell r="G172">
            <v>509000</v>
          </cell>
          <cell r="H172">
            <v>249000</v>
          </cell>
          <cell r="I172">
            <v>2714000</v>
          </cell>
          <cell r="J172">
            <v>230000</v>
          </cell>
          <cell r="K172">
            <v>2439000</v>
          </cell>
          <cell r="L172">
            <v>56082000</v>
          </cell>
        </row>
        <row r="173">
          <cell r="A173">
            <v>36636</v>
          </cell>
          <cell r="B173">
            <v>36636</v>
          </cell>
          <cell r="C173">
            <v>536000</v>
          </cell>
          <cell r="D173">
            <v>763000</v>
          </cell>
          <cell r="E173">
            <v>499000</v>
          </cell>
          <cell r="F173">
            <v>166000</v>
          </cell>
          <cell r="G173">
            <v>550000</v>
          </cell>
          <cell r="H173">
            <v>248000</v>
          </cell>
          <cell r="I173">
            <v>2763000</v>
          </cell>
          <cell r="J173">
            <v>434000</v>
          </cell>
          <cell r="K173">
            <v>2294000</v>
          </cell>
          <cell r="L173">
            <v>56489000</v>
          </cell>
        </row>
        <row r="174">
          <cell r="A174">
            <v>36637</v>
          </cell>
          <cell r="B174">
            <v>36637</v>
          </cell>
          <cell r="C174">
            <v>521000</v>
          </cell>
          <cell r="D174">
            <v>759000</v>
          </cell>
          <cell r="E174">
            <v>486000</v>
          </cell>
          <cell r="F174">
            <v>193000</v>
          </cell>
          <cell r="G174">
            <v>607000</v>
          </cell>
          <cell r="H174">
            <v>247000</v>
          </cell>
          <cell r="I174">
            <v>2813000</v>
          </cell>
          <cell r="J174">
            <v>665000</v>
          </cell>
          <cell r="K174">
            <v>2237000</v>
          </cell>
          <cell r="L174">
            <v>57154000</v>
          </cell>
        </row>
        <row r="175">
          <cell r="A175">
            <v>36638</v>
          </cell>
          <cell r="B175">
            <v>36638</v>
          </cell>
          <cell r="C175">
            <v>540000</v>
          </cell>
          <cell r="D175">
            <v>673000</v>
          </cell>
          <cell r="E175">
            <v>501000</v>
          </cell>
          <cell r="F175">
            <v>190000</v>
          </cell>
          <cell r="G175">
            <v>564000</v>
          </cell>
          <cell r="H175">
            <v>250000</v>
          </cell>
          <cell r="I175">
            <v>2717000</v>
          </cell>
          <cell r="J175">
            <v>609000</v>
          </cell>
          <cell r="K175">
            <v>2177000</v>
          </cell>
          <cell r="L175">
            <v>57763000</v>
          </cell>
        </row>
        <row r="176">
          <cell r="A176">
            <v>36639</v>
          </cell>
          <cell r="B176">
            <v>36639</v>
          </cell>
          <cell r="C176">
            <v>542000</v>
          </cell>
          <cell r="D176">
            <v>719000</v>
          </cell>
          <cell r="E176">
            <v>503000</v>
          </cell>
          <cell r="F176">
            <v>214000</v>
          </cell>
          <cell r="G176">
            <v>555000</v>
          </cell>
          <cell r="H176">
            <v>251000</v>
          </cell>
          <cell r="I176">
            <v>2784000</v>
          </cell>
          <cell r="J176">
            <v>627000</v>
          </cell>
          <cell r="K176">
            <v>2074000</v>
          </cell>
          <cell r="L176">
            <v>58389000</v>
          </cell>
        </row>
        <row r="177">
          <cell r="A177">
            <v>36640</v>
          </cell>
          <cell r="B177">
            <v>36640</v>
          </cell>
          <cell r="C177">
            <v>540000</v>
          </cell>
          <cell r="D177">
            <v>722000</v>
          </cell>
          <cell r="E177">
            <v>501000</v>
          </cell>
          <cell r="F177">
            <v>194000</v>
          </cell>
          <cell r="G177">
            <v>555000</v>
          </cell>
          <cell r="H177">
            <v>248000</v>
          </cell>
          <cell r="I177">
            <v>2758000</v>
          </cell>
          <cell r="J177">
            <v>467000</v>
          </cell>
          <cell r="K177">
            <v>2298000</v>
          </cell>
          <cell r="L177">
            <v>58883000</v>
          </cell>
        </row>
        <row r="178">
          <cell r="A178">
            <v>36641</v>
          </cell>
          <cell r="B178">
            <v>36641</v>
          </cell>
          <cell r="C178">
            <v>537000</v>
          </cell>
          <cell r="D178">
            <v>715000</v>
          </cell>
          <cell r="E178">
            <v>503000</v>
          </cell>
          <cell r="F178">
            <v>214000</v>
          </cell>
          <cell r="G178">
            <v>604000</v>
          </cell>
          <cell r="H178">
            <v>237000</v>
          </cell>
          <cell r="I178">
            <v>2810000</v>
          </cell>
          <cell r="J178">
            <v>431000</v>
          </cell>
          <cell r="K178">
            <v>2388000</v>
          </cell>
          <cell r="L178">
            <v>59314000</v>
          </cell>
        </row>
        <row r="179">
          <cell r="A179">
            <v>36642</v>
          </cell>
          <cell r="B179">
            <v>36642</v>
          </cell>
          <cell r="C179">
            <v>539000</v>
          </cell>
          <cell r="D179">
            <v>639000</v>
          </cell>
          <cell r="E179">
            <v>496000</v>
          </cell>
          <cell r="F179">
            <v>232000</v>
          </cell>
          <cell r="G179">
            <v>689000</v>
          </cell>
          <cell r="H179">
            <v>242000</v>
          </cell>
          <cell r="I179">
            <v>2837000</v>
          </cell>
          <cell r="J179">
            <v>159000</v>
          </cell>
          <cell r="K179">
            <v>2580000</v>
          </cell>
          <cell r="L179">
            <v>59473000</v>
          </cell>
        </row>
        <row r="180">
          <cell r="A180">
            <v>36643</v>
          </cell>
          <cell r="B180">
            <v>36643</v>
          </cell>
          <cell r="C180">
            <v>535000</v>
          </cell>
          <cell r="D180">
            <v>602000</v>
          </cell>
          <cell r="E180">
            <v>499000</v>
          </cell>
          <cell r="F180">
            <v>312000</v>
          </cell>
          <cell r="G180">
            <v>699000</v>
          </cell>
          <cell r="H180">
            <v>247000</v>
          </cell>
          <cell r="I180">
            <v>2895000</v>
          </cell>
          <cell r="J180">
            <v>354000</v>
          </cell>
          <cell r="K180">
            <v>2609000</v>
          </cell>
          <cell r="L180">
            <v>59826000</v>
          </cell>
        </row>
        <row r="181">
          <cell r="A181">
            <v>36644</v>
          </cell>
          <cell r="B181">
            <v>36644</v>
          </cell>
          <cell r="C181">
            <v>537000</v>
          </cell>
          <cell r="D181">
            <v>750000</v>
          </cell>
          <cell r="E181">
            <v>495000</v>
          </cell>
          <cell r="F181">
            <v>218000</v>
          </cell>
          <cell r="G181">
            <v>734000</v>
          </cell>
          <cell r="H181">
            <v>249000</v>
          </cell>
          <cell r="I181">
            <v>2984000</v>
          </cell>
          <cell r="J181">
            <v>473000</v>
          </cell>
          <cell r="K181">
            <v>2566000</v>
          </cell>
          <cell r="L181">
            <v>60303000</v>
          </cell>
        </row>
        <row r="182">
          <cell r="A182">
            <v>36645</v>
          </cell>
          <cell r="B182">
            <v>36645</v>
          </cell>
          <cell r="C182">
            <v>530000</v>
          </cell>
          <cell r="D182">
            <v>728000</v>
          </cell>
          <cell r="E182">
            <v>365000</v>
          </cell>
          <cell r="F182">
            <v>125000</v>
          </cell>
          <cell r="G182">
            <v>633000</v>
          </cell>
          <cell r="H182">
            <v>247000</v>
          </cell>
          <cell r="I182">
            <v>2627000</v>
          </cell>
          <cell r="J182">
            <v>280000</v>
          </cell>
          <cell r="K182">
            <v>2267000</v>
          </cell>
          <cell r="L182">
            <v>60583000</v>
          </cell>
        </row>
        <row r="183">
          <cell r="A183">
            <v>36646</v>
          </cell>
          <cell r="B183">
            <v>36646</v>
          </cell>
          <cell r="C183">
            <v>541000</v>
          </cell>
          <cell r="D183">
            <v>627000</v>
          </cell>
          <cell r="E183">
            <v>347000</v>
          </cell>
          <cell r="F183">
            <v>171000</v>
          </cell>
          <cell r="G183">
            <v>640000</v>
          </cell>
          <cell r="H183">
            <v>246000</v>
          </cell>
          <cell r="I183">
            <v>2572000</v>
          </cell>
          <cell r="J183">
            <v>327000</v>
          </cell>
          <cell r="K183">
            <v>2267000</v>
          </cell>
          <cell r="L183">
            <v>60911000</v>
          </cell>
        </row>
        <row r="184">
          <cell r="A184">
            <v>36647</v>
          </cell>
          <cell r="B184">
            <v>36647</v>
          </cell>
          <cell r="C184">
            <v>537000</v>
          </cell>
          <cell r="D184">
            <v>760000</v>
          </cell>
          <cell r="E184">
            <v>492000</v>
          </cell>
          <cell r="F184">
            <v>196000</v>
          </cell>
          <cell r="G184">
            <v>592000</v>
          </cell>
          <cell r="H184">
            <v>245000</v>
          </cell>
          <cell r="I184">
            <v>2822000</v>
          </cell>
          <cell r="J184">
            <v>-28000</v>
          </cell>
          <cell r="K184">
            <v>2741000</v>
          </cell>
          <cell r="L184">
            <v>60883000</v>
          </cell>
        </row>
        <row r="185">
          <cell r="A185">
            <v>36648</v>
          </cell>
          <cell r="B185">
            <v>36648</v>
          </cell>
          <cell r="C185">
            <v>535000</v>
          </cell>
          <cell r="D185">
            <v>702000</v>
          </cell>
          <cell r="E185">
            <v>526000</v>
          </cell>
          <cell r="F185">
            <v>291000</v>
          </cell>
          <cell r="G185">
            <v>663000</v>
          </cell>
          <cell r="H185">
            <v>202000</v>
          </cell>
          <cell r="I185">
            <v>2918000</v>
          </cell>
          <cell r="J185">
            <v>191000</v>
          </cell>
          <cell r="K185">
            <v>2819000</v>
          </cell>
          <cell r="L185">
            <v>61075000</v>
          </cell>
        </row>
        <row r="186">
          <cell r="A186">
            <v>36649</v>
          </cell>
          <cell r="B186">
            <v>36649</v>
          </cell>
          <cell r="C186">
            <v>539000</v>
          </cell>
          <cell r="D186">
            <v>551000</v>
          </cell>
          <cell r="E186">
            <v>503000</v>
          </cell>
          <cell r="F186">
            <v>261000</v>
          </cell>
          <cell r="G186">
            <v>752000</v>
          </cell>
          <cell r="H186">
            <v>224000</v>
          </cell>
          <cell r="I186">
            <v>2830000</v>
          </cell>
          <cell r="J186">
            <v>-177000</v>
          </cell>
          <cell r="K186">
            <v>2925000</v>
          </cell>
          <cell r="L186">
            <v>60898000</v>
          </cell>
        </row>
        <row r="187">
          <cell r="A187">
            <v>36650</v>
          </cell>
          <cell r="B187">
            <v>36650</v>
          </cell>
          <cell r="C187">
            <v>537000</v>
          </cell>
          <cell r="D187">
            <v>538000</v>
          </cell>
          <cell r="E187">
            <v>489000</v>
          </cell>
          <cell r="F187">
            <v>298000</v>
          </cell>
          <cell r="G187">
            <v>631000</v>
          </cell>
          <cell r="H187">
            <v>246000</v>
          </cell>
          <cell r="I187">
            <v>2740000</v>
          </cell>
          <cell r="J187">
            <v>-37000</v>
          </cell>
          <cell r="K187">
            <v>2792000</v>
          </cell>
          <cell r="L187">
            <v>60861000</v>
          </cell>
        </row>
        <row r="188">
          <cell r="A188">
            <v>36651</v>
          </cell>
          <cell r="B188">
            <v>36651</v>
          </cell>
          <cell r="C188">
            <v>536000</v>
          </cell>
          <cell r="D188">
            <v>521000</v>
          </cell>
          <cell r="E188">
            <v>488000</v>
          </cell>
          <cell r="F188">
            <v>298000</v>
          </cell>
          <cell r="G188">
            <v>749000</v>
          </cell>
          <cell r="H188">
            <v>245000</v>
          </cell>
          <cell r="I188">
            <v>2838000</v>
          </cell>
          <cell r="J188">
            <v>375000</v>
          </cell>
          <cell r="K188">
            <v>2570000</v>
          </cell>
          <cell r="L188">
            <v>61236000</v>
          </cell>
        </row>
        <row r="189">
          <cell r="A189">
            <v>36652</v>
          </cell>
          <cell r="B189">
            <v>36652</v>
          </cell>
          <cell r="C189">
            <v>539000</v>
          </cell>
          <cell r="D189">
            <v>545000</v>
          </cell>
          <cell r="E189">
            <v>488000</v>
          </cell>
          <cell r="F189">
            <v>302000</v>
          </cell>
          <cell r="G189">
            <v>693000</v>
          </cell>
          <cell r="H189">
            <v>245000</v>
          </cell>
          <cell r="I189">
            <v>2813000</v>
          </cell>
          <cell r="J189">
            <v>487000</v>
          </cell>
          <cell r="K189">
            <v>2252000</v>
          </cell>
          <cell r="L189">
            <v>61722000</v>
          </cell>
        </row>
        <row r="190">
          <cell r="A190">
            <v>36653</v>
          </cell>
          <cell r="B190">
            <v>36653</v>
          </cell>
          <cell r="C190">
            <v>538000</v>
          </cell>
          <cell r="D190">
            <v>589000</v>
          </cell>
          <cell r="E190">
            <v>501000</v>
          </cell>
          <cell r="F190">
            <v>297000</v>
          </cell>
          <cell r="G190">
            <v>671000</v>
          </cell>
          <cell r="H190">
            <v>244000</v>
          </cell>
          <cell r="I190">
            <v>2841000</v>
          </cell>
          <cell r="J190">
            <v>693000</v>
          </cell>
          <cell r="K190">
            <v>2180000</v>
          </cell>
          <cell r="L190">
            <v>62260000</v>
          </cell>
        </row>
        <row r="191">
          <cell r="A191">
            <v>36654</v>
          </cell>
          <cell r="B191">
            <v>36654</v>
          </cell>
          <cell r="C191">
            <v>508000</v>
          </cell>
          <cell r="D191">
            <v>629000</v>
          </cell>
          <cell r="E191">
            <v>482000</v>
          </cell>
          <cell r="F191">
            <v>318000</v>
          </cell>
          <cell r="G191">
            <v>666000</v>
          </cell>
          <cell r="H191">
            <v>251000</v>
          </cell>
          <cell r="I191">
            <v>2854000</v>
          </cell>
          <cell r="J191">
            <v>119000</v>
          </cell>
          <cell r="K191">
            <v>2622000</v>
          </cell>
          <cell r="L191">
            <v>62526000</v>
          </cell>
        </row>
        <row r="192">
          <cell r="A192">
            <v>36655</v>
          </cell>
          <cell r="B192">
            <v>36655</v>
          </cell>
          <cell r="C192">
            <v>526000</v>
          </cell>
          <cell r="D192">
            <v>645000</v>
          </cell>
          <cell r="E192">
            <v>500000</v>
          </cell>
          <cell r="F192">
            <v>237000</v>
          </cell>
          <cell r="G192">
            <v>682000</v>
          </cell>
          <cell r="H192">
            <v>228000</v>
          </cell>
          <cell r="I192">
            <v>2818000</v>
          </cell>
          <cell r="J192">
            <v>215000</v>
          </cell>
          <cell r="K192">
            <v>2694000</v>
          </cell>
          <cell r="L192">
            <v>62742000</v>
          </cell>
        </row>
        <row r="193">
          <cell r="A193">
            <v>36656</v>
          </cell>
          <cell r="B193">
            <v>36656</v>
          </cell>
          <cell r="C193">
            <v>522000</v>
          </cell>
          <cell r="D193">
            <v>562000</v>
          </cell>
          <cell r="E193">
            <v>498000</v>
          </cell>
          <cell r="F193">
            <v>190000</v>
          </cell>
          <cell r="G193">
            <v>612000</v>
          </cell>
          <cell r="H193">
            <v>226000</v>
          </cell>
          <cell r="I193">
            <v>2611000</v>
          </cell>
          <cell r="J193">
            <v>-29000</v>
          </cell>
          <cell r="K193">
            <v>2691000</v>
          </cell>
          <cell r="L193">
            <v>62713000</v>
          </cell>
        </row>
        <row r="194">
          <cell r="A194">
            <v>36657</v>
          </cell>
          <cell r="B194">
            <v>36657</v>
          </cell>
          <cell r="C194">
            <v>521000</v>
          </cell>
          <cell r="D194">
            <v>626000</v>
          </cell>
          <cell r="E194">
            <v>503000</v>
          </cell>
          <cell r="F194">
            <v>205000</v>
          </cell>
          <cell r="G194">
            <v>701000</v>
          </cell>
          <cell r="H194">
            <v>233000</v>
          </cell>
          <cell r="I194">
            <v>2789000</v>
          </cell>
          <cell r="J194">
            <v>102000</v>
          </cell>
          <cell r="K194">
            <v>2679000</v>
          </cell>
          <cell r="L194">
            <v>62816000</v>
          </cell>
        </row>
        <row r="195">
          <cell r="A195">
            <v>36658</v>
          </cell>
          <cell r="B195">
            <v>36658</v>
          </cell>
          <cell r="C195">
            <v>524000</v>
          </cell>
          <cell r="D195">
            <v>516000</v>
          </cell>
          <cell r="E195">
            <v>501000</v>
          </cell>
          <cell r="F195">
            <v>257000</v>
          </cell>
          <cell r="G195">
            <v>647000</v>
          </cell>
          <cell r="H195">
            <v>227000</v>
          </cell>
          <cell r="I195">
            <v>2671000</v>
          </cell>
          <cell r="J195">
            <v>145000</v>
          </cell>
          <cell r="K195">
            <v>2473000</v>
          </cell>
          <cell r="L195">
            <v>62960000</v>
          </cell>
        </row>
        <row r="196">
          <cell r="A196">
            <v>36659</v>
          </cell>
          <cell r="B196">
            <v>36659</v>
          </cell>
          <cell r="C196">
            <v>537000</v>
          </cell>
          <cell r="D196">
            <v>494000</v>
          </cell>
          <cell r="E196">
            <v>511000</v>
          </cell>
          <cell r="F196">
            <v>255000</v>
          </cell>
          <cell r="G196">
            <v>631000</v>
          </cell>
          <cell r="H196">
            <v>237000</v>
          </cell>
          <cell r="I196">
            <v>2663000</v>
          </cell>
          <cell r="J196">
            <v>474000</v>
          </cell>
          <cell r="K196">
            <v>2234000</v>
          </cell>
          <cell r="L196">
            <v>63434000</v>
          </cell>
        </row>
        <row r="197">
          <cell r="A197">
            <v>36660</v>
          </cell>
          <cell r="B197">
            <v>36660</v>
          </cell>
          <cell r="C197">
            <v>529000</v>
          </cell>
          <cell r="D197">
            <v>567000</v>
          </cell>
          <cell r="E197">
            <v>503000</v>
          </cell>
          <cell r="F197">
            <v>273000</v>
          </cell>
          <cell r="G197">
            <v>617000</v>
          </cell>
          <cell r="H197">
            <v>235000</v>
          </cell>
          <cell r="I197">
            <v>2724000</v>
          </cell>
          <cell r="J197">
            <v>567000</v>
          </cell>
          <cell r="K197">
            <v>2147000</v>
          </cell>
          <cell r="L197">
            <v>64000000</v>
          </cell>
        </row>
        <row r="198">
          <cell r="A198">
            <v>36661</v>
          </cell>
          <cell r="B198">
            <v>36661</v>
          </cell>
          <cell r="C198">
            <v>532000</v>
          </cell>
          <cell r="D198">
            <v>564000</v>
          </cell>
          <cell r="E198">
            <v>504000</v>
          </cell>
          <cell r="F198">
            <v>317000</v>
          </cell>
          <cell r="G198">
            <v>609000</v>
          </cell>
          <cell r="H198">
            <v>220000</v>
          </cell>
          <cell r="I198">
            <v>2746000</v>
          </cell>
          <cell r="J198">
            <v>66000</v>
          </cell>
          <cell r="K198">
            <v>2684000</v>
          </cell>
          <cell r="L198">
            <v>64061000</v>
          </cell>
        </row>
        <row r="199">
          <cell r="A199">
            <v>36662</v>
          </cell>
          <cell r="B199">
            <v>36662</v>
          </cell>
          <cell r="C199">
            <v>533000</v>
          </cell>
          <cell r="D199">
            <v>610000</v>
          </cell>
          <cell r="E199">
            <v>502000</v>
          </cell>
          <cell r="F199">
            <v>254000</v>
          </cell>
          <cell r="G199">
            <v>562000</v>
          </cell>
          <cell r="H199">
            <v>179000</v>
          </cell>
          <cell r="I199">
            <v>2640000</v>
          </cell>
          <cell r="J199">
            <v>-47000</v>
          </cell>
          <cell r="K199">
            <v>2748000</v>
          </cell>
          <cell r="L199">
            <v>64014000</v>
          </cell>
        </row>
        <row r="200">
          <cell r="A200">
            <v>36663</v>
          </cell>
          <cell r="B200">
            <v>36663</v>
          </cell>
          <cell r="C200">
            <v>517000</v>
          </cell>
          <cell r="D200">
            <v>749000</v>
          </cell>
          <cell r="E200">
            <v>490000</v>
          </cell>
          <cell r="F200">
            <v>219000</v>
          </cell>
          <cell r="G200">
            <v>604000</v>
          </cell>
          <cell r="H200">
            <v>232000</v>
          </cell>
          <cell r="I200">
            <v>2811000</v>
          </cell>
          <cell r="J200">
            <v>91000</v>
          </cell>
          <cell r="K200">
            <v>2627000</v>
          </cell>
          <cell r="L200">
            <v>64104000</v>
          </cell>
        </row>
        <row r="201">
          <cell r="A201">
            <v>36664</v>
          </cell>
          <cell r="B201">
            <v>36664</v>
          </cell>
          <cell r="C201">
            <v>519000</v>
          </cell>
          <cell r="D201">
            <v>789000</v>
          </cell>
          <cell r="E201">
            <v>473000</v>
          </cell>
          <cell r="F201">
            <v>277000</v>
          </cell>
          <cell r="G201">
            <v>686000</v>
          </cell>
          <cell r="H201">
            <v>233000</v>
          </cell>
          <cell r="I201">
            <v>2978000</v>
          </cell>
          <cell r="J201">
            <v>414000</v>
          </cell>
          <cell r="K201">
            <v>2584000</v>
          </cell>
          <cell r="L201">
            <v>64519000</v>
          </cell>
        </row>
        <row r="202">
          <cell r="A202">
            <v>36665</v>
          </cell>
          <cell r="B202">
            <v>36665</v>
          </cell>
          <cell r="C202">
            <v>535000</v>
          </cell>
          <cell r="D202">
            <v>784000</v>
          </cell>
          <cell r="E202">
            <v>471000</v>
          </cell>
          <cell r="F202">
            <v>280000</v>
          </cell>
          <cell r="G202">
            <v>725000</v>
          </cell>
          <cell r="H202">
            <v>237000</v>
          </cell>
          <cell r="I202">
            <v>3032000</v>
          </cell>
          <cell r="J202">
            <v>421000</v>
          </cell>
          <cell r="K202">
            <v>2615000</v>
          </cell>
          <cell r="L202">
            <v>64939000</v>
          </cell>
        </row>
        <row r="203">
          <cell r="A203">
            <v>36666</v>
          </cell>
          <cell r="B203">
            <v>36666</v>
          </cell>
          <cell r="C203">
            <v>539000</v>
          </cell>
          <cell r="D203">
            <v>570000</v>
          </cell>
          <cell r="E203">
            <v>407000</v>
          </cell>
          <cell r="F203">
            <v>186000</v>
          </cell>
          <cell r="G203">
            <v>698000</v>
          </cell>
          <cell r="H203">
            <v>250000</v>
          </cell>
          <cell r="I203">
            <v>2649000</v>
          </cell>
          <cell r="J203">
            <v>159000</v>
          </cell>
          <cell r="K203">
            <v>2495000</v>
          </cell>
          <cell r="L203">
            <v>65093000</v>
          </cell>
        </row>
        <row r="204">
          <cell r="A204">
            <v>36667</v>
          </cell>
          <cell r="B204">
            <v>36667</v>
          </cell>
          <cell r="C204">
            <v>529000</v>
          </cell>
          <cell r="D204">
            <v>680000</v>
          </cell>
          <cell r="E204">
            <v>496000</v>
          </cell>
          <cell r="F204">
            <v>273000</v>
          </cell>
          <cell r="G204">
            <v>725000</v>
          </cell>
          <cell r="H204">
            <v>200000</v>
          </cell>
          <cell r="I204">
            <v>2902000</v>
          </cell>
          <cell r="J204">
            <v>277000</v>
          </cell>
          <cell r="K204">
            <v>2668000</v>
          </cell>
          <cell r="L204">
            <v>65370000</v>
          </cell>
        </row>
        <row r="205">
          <cell r="A205">
            <v>36668</v>
          </cell>
          <cell r="B205">
            <v>36668</v>
          </cell>
          <cell r="C205">
            <v>521000</v>
          </cell>
          <cell r="D205">
            <v>689000</v>
          </cell>
          <cell r="E205">
            <v>498000</v>
          </cell>
          <cell r="F205">
            <v>276000</v>
          </cell>
          <cell r="G205">
            <v>707000</v>
          </cell>
          <cell r="H205">
            <v>159000</v>
          </cell>
          <cell r="I205">
            <v>2850000</v>
          </cell>
          <cell r="J205">
            <v>-617000</v>
          </cell>
          <cell r="K205">
            <v>3250000</v>
          </cell>
          <cell r="L205">
            <v>64760000</v>
          </cell>
        </row>
        <row r="206">
          <cell r="A206">
            <v>36669</v>
          </cell>
          <cell r="B206">
            <v>36669</v>
          </cell>
          <cell r="C206">
            <v>507000</v>
          </cell>
          <cell r="D206">
            <v>747000</v>
          </cell>
          <cell r="E206">
            <v>449000</v>
          </cell>
          <cell r="F206">
            <v>297000</v>
          </cell>
          <cell r="G206">
            <v>675000</v>
          </cell>
          <cell r="H206">
            <v>207000</v>
          </cell>
          <cell r="I206">
            <v>2881000</v>
          </cell>
          <cell r="J206">
            <v>-76000</v>
          </cell>
          <cell r="K206">
            <v>3054000</v>
          </cell>
          <cell r="L206">
            <v>64685000</v>
          </cell>
        </row>
        <row r="207">
          <cell r="A207">
            <v>36670</v>
          </cell>
          <cell r="B207">
            <v>36670</v>
          </cell>
          <cell r="C207">
            <v>468000</v>
          </cell>
          <cell r="D207">
            <v>881000</v>
          </cell>
          <cell r="E207">
            <v>481000</v>
          </cell>
          <cell r="F207">
            <v>323000</v>
          </cell>
          <cell r="G207">
            <v>697000</v>
          </cell>
          <cell r="H207">
            <v>213000</v>
          </cell>
          <cell r="I207">
            <v>3065000</v>
          </cell>
          <cell r="J207">
            <v>103000</v>
          </cell>
          <cell r="K207">
            <v>2961000</v>
          </cell>
          <cell r="L207">
            <v>64788000</v>
          </cell>
        </row>
        <row r="208">
          <cell r="A208">
            <v>36671</v>
          </cell>
          <cell r="B208">
            <v>36671</v>
          </cell>
          <cell r="C208">
            <v>505000</v>
          </cell>
          <cell r="D208">
            <v>755000</v>
          </cell>
          <cell r="E208">
            <v>461000</v>
          </cell>
          <cell r="F208">
            <v>285000</v>
          </cell>
          <cell r="G208">
            <v>700000</v>
          </cell>
          <cell r="H208">
            <v>227000</v>
          </cell>
          <cell r="I208">
            <v>2934000</v>
          </cell>
          <cell r="J208">
            <v>-32000</v>
          </cell>
          <cell r="K208">
            <v>2936000</v>
          </cell>
          <cell r="L208">
            <v>64755000</v>
          </cell>
        </row>
        <row r="209">
          <cell r="A209">
            <v>36672</v>
          </cell>
          <cell r="B209">
            <v>36672</v>
          </cell>
          <cell r="C209">
            <v>500000</v>
          </cell>
          <cell r="D209">
            <v>827000</v>
          </cell>
          <cell r="E209">
            <v>491000</v>
          </cell>
          <cell r="F209">
            <v>291000</v>
          </cell>
          <cell r="G209">
            <v>694000</v>
          </cell>
          <cell r="H209">
            <v>238000</v>
          </cell>
          <cell r="I209">
            <v>3040000</v>
          </cell>
          <cell r="J209">
            <v>370000</v>
          </cell>
          <cell r="K209">
            <v>2749000</v>
          </cell>
          <cell r="L209">
            <v>65126000</v>
          </cell>
        </row>
        <row r="210">
          <cell r="A210">
            <v>36673</v>
          </cell>
          <cell r="B210">
            <v>36673</v>
          </cell>
          <cell r="C210">
            <v>517000</v>
          </cell>
          <cell r="D210">
            <v>627000</v>
          </cell>
          <cell r="E210">
            <v>497000</v>
          </cell>
          <cell r="F210">
            <v>268000</v>
          </cell>
          <cell r="G210">
            <v>592000</v>
          </cell>
          <cell r="H210">
            <v>252000</v>
          </cell>
          <cell r="I210">
            <v>2752000</v>
          </cell>
          <cell r="J210">
            <v>137000</v>
          </cell>
          <cell r="K210">
            <v>2626000</v>
          </cell>
          <cell r="L210">
            <v>65262000</v>
          </cell>
        </row>
        <row r="211">
          <cell r="A211">
            <v>36674</v>
          </cell>
          <cell r="B211">
            <v>36674</v>
          </cell>
          <cell r="C211">
            <v>513000</v>
          </cell>
          <cell r="D211">
            <v>616000</v>
          </cell>
          <cell r="E211">
            <v>503000</v>
          </cell>
          <cell r="F211">
            <v>229000</v>
          </cell>
          <cell r="G211">
            <v>574000</v>
          </cell>
          <cell r="H211">
            <v>239000</v>
          </cell>
          <cell r="I211">
            <v>2674000</v>
          </cell>
          <cell r="J211">
            <v>241000</v>
          </cell>
          <cell r="K211">
            <v>2485000</v>
          </cell>
          <cell r="L211">
            <v>65603000</v>
          </cell>
        </row>
        <row r="212">
          <cell r="A212">
            <v>36675</v>
          </cell>
          <cell r="B212">
            <v>36675</v>
          </cell>
          <cell r="C212">
            <v>512000</v>
          </cell>
          <cell r="D212">
            <v>670000</v>
          </cell>
          <cell r="E212">
            <v>493000</v>
          </cell>
          <cell r="F212">
            <v>250000</v>
          </cell>
          <cell r="G212">
            <v>593000</v>
          </cell>
          <cell r="H212">
            <v>251000</v>
          </cell>
          <cell r="I212">
            <v>2768000</v>
          </cell>
          <cell r="J212">
            <v>111000</v>
          </cell>
          <cell r="K212">
            <v>2540000</v>
          </cell>
          <cell r="L212">
            <v>65614000</v>
          </cell>
        </row>
        <row r="213">
          <cell r="A213">
            <v>36676</v>
          </cell>
          <cell r="B213">
            <v>36676</v>
          </cell>
          <cell r="C213">
            <v>508000</v>
          </cell>
          <cell r="D213">
            <v>584000</v>
          </cell>
          <cell r="E213">
            <v>503000</v>
          </cell>
          <cell r="F213">
            <v>268000</v>
          </cell>
          <cell r="G213">
            <v>705000</v>
          </cell>
          <cell r="H213">
            <v>245000</v>
          </cell>
          <cell r="I213">
            <v>2813000</v>
          </cell>
          <cell r="J213">
            <v>-157000</v>
          </cell>
          <cell r="K213">
            <v>2927000</v>
          </cell>
          <cell r="L213">
            <v>65459000</v>
          </cell>
        </row>
        <row r="214">
          <cell r="A214">
            <v>36677</v>
          </cell>
          <cell r="B214">
            <v>36677</v>
          </cell>
          <cell r="C214">
            <v>511000</v>
          </cell>
          <cell r="D214">
            <v>803000</v>
          </cell>
          <cell r="E214">
            <v>502000</v>
          </cell>
          <cell r="F214">
            <v>232000</v>
          </cell>
          <cell r="G214">
            <v>717000</v>
          </cell>
          <cell r="H214">
            <v>248000</v>
          </cell>
          <cell r="I214">
            <v>3013000</v>
          </cell>
          <cell r="J214">
            <v>174000</v>
          </cell>
          <cell r="K214">
            <v>2868000</v>
          </cell>
          <cell r="L214">
            <v>65633000</v>
          </cell>
        </row>
        <row r="215">
          <cell r="A215">
            <v>36678</v>
          </cell>
          <cell r="B215">
            <v>36678</v>
          </cell>
          <cell r="C215">
            <v>515000</v>
          </cell>
          <cell r="D215">
            <v>885000</v>
          </cell>
          <cell r="E215">
            <v>459000</v>
          </cell>
          <cell r="F215">
            <v>300000</v>
          </cell>
          <cell r="G215">
            <v>716000</v>
          </cell>
          <cell r="H215">
            <v>261000</v>
          </cell>
          <cell r="I215">
            <v>3137000</v>
          </cell>
          <cell r="J215">
            <v>183000</v>
          </cell>
          <cell r="K215">
            <v>2946000</v>
          </cell>
          <cell r="L215">
            <v>65815000</v>
          </cell>
        </row>
        <row r="216">
          <cell r="A216">
            <v>36679</v>
          </cell>
          <cell r="B216">
            <v>36679</v>
          </cell>
          <cell r="C216">
            <v>536000</v>
          </cell>
          <cell r="D216">
            <v>930000</v>
          </cell>
          <cell r="E216">
            <v>451000</v>
          </cell>
          <cell r="F216">
            <v>301000</v>
          </cell>
          <cell r="G216">
            <v>716000</v>
          </cell>
          <cell r="H216">
            <v>244000</v>
          </cell>
          <cell r="I216">
            <v>3178000</v>
          </cell>
          <cell r="J216">
            <v>315000</v>
          </cell>
          <cell r="K216">
            <v>2876000</v>
          </cell>
          <cell r="L216">
            <v>66130000</v>
          </cell>
        </row>
        <row r="217">
          <cell r="A217">
            <v>36680</v>
          </cell>
          <cell r="B217">
            <v>36680</v>
          </cell>
          <cell r="C217">
            <v>516000</v>
          </cell>
          <cell r="D217">
            <v>753000</v>
          </cell>
          <cell r="E217">
            <v>375000</v>
          </cell>
          <cell r="F217">
            <v>279000</v>
          </cell>
          <cell r="G217">
            <v>617000</v>
          </cell>
          <cell r="H217">
            <v>274000</v>
          </cell>
          <cell r="I217">
            <v>2815000</v>
          </cell>
          <cell r="J217">
            <v>249000</v>
          </cell>
          <cell r="K217">
            <v>2693000</v>
          </cell>
          <cell r="L217">
            <v>66379000</v>
          </cell>
        </row>
        <row r="218">
          <cell r="A218">
            <v>36681</v>
          </cell>
          <cell r="B218">
            <v>36681</v>
          </cell>
          <cell r="C218">
            <v>516000</v>
          </cell>
          <cell r="D218">
            <v>819000</v>
          </cell>
          <cell r="E218">
            <v>389000</v>
          </cell>
          <cell r="F218">
            <v>206000</v>
          </cell>
          <cell r="G218">
            <v>606000</v>
          </cell>
          <cell r="H218">
            <v>275000</v>
          </cell>
          <cell r="I218">
            <v>2812000</v>
          </cell>
          <cell r="J218">
            <v>232000</v>
          </cell>
          <cell r="K218">
            <v>2488000</v>
          </cell>
          <cell r="L218">
            <v>66611000</v>
          </cell>
        </row>
        <row r="219">
          <cell r="A219">
            <v>36682</v>
          </cell>
          <cell r="B219">
            <v>36682</v>
          </cell>
          <cell r="C219">
            <v>523000</v>
          </cell>
          <cell r="D219">
            <v>928000</v>
          </cell>
          <cell r="E219">
            <v>361000</v>
          </cell>
          <cell r="F219">
            <v>266000</v>
          </cell>
          <cell r="G219">
            <v>722000</v>
          </cell>
          <cell r="H219">
            <v>275000</v>
          </cell>
          <cell r="I219">
            <v>3074000</v>
          </cell>
          <cell r="J219">
            <v>-135000</v>
          </cell>
          <cell r="K219">
            <v>3117000</v>
          </cell>
          <cell r="L219">
            <v>66477000</v>
          </cell>
        </row>
        <row r="220">
          <cell r="A220">
            <v>36683</v>
          </cell>
          <cell r="B220">
            <v>36683</v>
          </cell>
          <cell r="C220">
            <v>472000</v>
          </cell>
          <cell r="D220">
            <v>1024000</v>
          </cell>
          <cell r="E220">
            <v>357000</v>
          </cell>
          <cell r="F220">
            <v>283000</v>
          </cell>
          <cell r="G220">
            <v>703000</v>
          </cell>
          <cell r="H220">
            <v>285000</v>
          </cell>
          <cell r="I220">
            <v>3125000</v>
          </cell>
          <cell r="J220">
            <v>-40000</v>
          </cell>
          <cell r="K220">
            <v>3192000</v>
          </cell>
          <cell r="L220">
            <v>66437000</v>
          </cell>
        </row>
        <row r="221">
          <cell r="A221">
            <v>36684</v>
          </cell>
          <cell r="B221">
            <v>36684</v>
          </cell>
          <cell r="C221">
            <v>530000</v>
          </cell>
          <cell r="D221">
            <v>968000</v>
          </cell>
          <cell r="E221">
            <v>361000</v>
          </cell>
          <cell r="F221">
            <v>274000</v>
          </cell>
          <cell r="G221">
            <v>676000</v>
          </cell>
          <cell r="H221">
            <v>283000</v>
          </cell>
          <cell r="I221">
            <v>3092000</v>
          </cell>
          <cell r="J221">
            <v>-75000</v>
          </cell>
          <cell r="K221">
            <v>3163000</v>
          </cell>
          <cell r="L221">
            <v>66362000</v>
          </cell>
        </row>
        <row r="222">
          <cell r="A222">
            <v>36685</v>
          </cell>
          <cell r="B222">
            <v>36685</v>
          </cell>
          <cell r="C222">
            <v>529000</v>
          </cell>
          <cell r="D222">
            <v>976000</v>
          </cell>
          <cell r="E222">
            <v>362000</v>
          </cell>
          <cell r="F222">
            <v>348000</v>
          </cell>
          <cell r="G222">
            <v>741000</v>
          </cell>
          <cell r="H222">
            <v>288000</v>
          </cell>
          <cell r="I222">
            <v>3245000</v>
          </cell>
          <cell r="J222">
            <v>260000</v>
          </cell>
          <cell r="K222">
            <v>3039000</v>
          </cell>
          <cell r="L222">
            <v>66622000</v>
          </cell>
        </row>
        <row r="223">
          <cell r="A223">
            <v>36686</v>
          </cell>
          <cell r="B223">
            <v>36686</v>
          </cell>
          <cell r="C223">
            <v>537000</v>
          </cell>
          <cell r="D223">
            <v>1002000</v>
          </cell>
          <cell r="E223">
            <v>384000</v>
          </cell>
          <cell r="F223">
            <v>356000</v>
          </cell>
          <cell r="G223">
            <v>710000</v>
          </cell>
          <cell r="H223">
            <v>294000</v>
          </cell>
          <cell r="I223">
            <v>3284000</v>
          </cell>
          <cell r="J223">
            <v>263000</v>
          </cell>
          <cell r="K223">
            <v>2956000</v>
          </cell>
          <cell r="L223">
            <v>66885000</v>
          </cell>
        </row>
        <row r="224">
          <cell r="A224">
            <v>36687</v>
          </cell>
          <cell r="B224">
            <v>36687</v>
          </cell>
          <cell r="C224">
            <v>535000</v>
          </cell>
          <cell r="D224">
            <v>880000</v>
          </cell>
          <cell r="E224">
            <v>387000</v>
          </cell>
          <cell r="F224">
            <v>322000</v>
          </cell>
          <cell r="G224">
            <v>726000</v>
          </cell>
          <cell r="H224">
            <v>294000</v>
          </cell>
          <cell r="I224">
            <v>3145000</v>
          </cell>
          <cell r="J224">
            <v>417000</v>
          </cell>
          <cell r="K224">
            <v>2723000</v>
          </cell>
          <cell r="L224">
            <v>67302000</v>
          </cell>
        </row>
        <row r="225">
          <cell r="A225">
            <v>36688</v>
          </cell>
          <cell r="B225">
            <v>36688</v>
          </cell>
          <cell r="C225">
            <v>532000</v>
          </cell>
          <cell r="D225">
            <v>936000</v>
          </cell>
          <cell r="E225">
            <v>414000</v>
          </cell>
          <cell r="F225">
            <v>293000</v>
          </cell>
          <cell r="G225">
            <v>712000</v>
          </cell>
          <cell r="H225">
            <v>297000</v>
          </cell>
          <cell r="I225">
            <v>3185000</v>
          </cell>
          <cell r="J225">
            <v>712000</v>
          </cell>
          <cell r="K225">
            <v>2434000</v>
          </cell>
          <cell r="L225">
            <v>68013000</v>
          </cell>
        </row>
        <row r="226">
          <cell r="A226">
            <v>36689</v>
          </cell>
          <cell r="B226">
            <v>36689</v>
          </cell>
          <cell r="C226">
            <v>503000</v>
          </cell>
          <cell r="D226">
            <v>948000</v>
          </cell>
          <cell r="E226">
            <v>430000</v>
          </cell>
          <cell r="F226">
            <v>318000</v>
          </cell>
          <cell r="G226">
            <v>726000</v>
          </cell>
          <cell r="H226">
            <v>274000</v>
          </cell>
          <cell r="I226">
            <v>3198000</v>
          </cell>
          <cell r="J226">
            <v>-38000</v>
          </cell>
          <cell r="K226">
            <v>3178000</v>
          </cell>
          <cell r="L226">
            <v>67974000</v>
          </cell>
        </row>
        <row r="227">
          <cell r="A227">
            <v>36690</v>
          </cell>
          <cell r="B227">
            <v>36690</v>
          </cell>
          <cell r="C227">
            <v>476000</v>
          </cell>
          <cell r="D227">
            <v>969000</v>
          </cell>
          <cell r="E227">
            <v>347000</v>
          </cell>
          <cell r="F227">
            <v>346000</v>
          </cell>
          <cell r="G227">
            <v>723000</v>
          </cell>
          <cell r="H227">
            <v>280000</v>
          </cell>
          <cell r="I227">
            <v>3141000</v>
          </cell>
          <cell r="J227">
            <v>-140000</v>
          </cell>
          <cell r="K227">
            <v>3454000</v>
          </cell>
          <cell r="L227">
            <v>67833000</v>
          </cell>
        </row>
        <row r="228">
          <cell r="A228">
            <v>36691</v>
          </cell>
          <cell r="B228">
            <v>36691</v>
          </cell>
          <cell r="C228">
            <v>510000</v>
          </cell>
          <cell r="D228">
            <v>935000</v>
          </cell>
          <cell r="E228">
            <v>333000</v>
          </cell>
          <cell r="F228">
            <v>381000</v>
          </cell>
          <cell r="G228">
            <v>701000</v>
          </cell>
          <cell r="H228">
            <v>266000</v>
          </cell>
          <cell r="I228">
            <v>3126000</v>
          </cell>
          <cell r="J228">
            <v>-464000</v>
          </cell>
          <cell r="K228">
            <v>3459000</v>
          </cell>
          <cell r="L228">
            <v>67370000</v>
          </cell>
        </row>
        <row r="229">
          <cell r="A229">
            <v>36692</v>
          </cell>
          <cell r="B229">
            <v>36692</v>
          </cell>
          <cell r="C229">
            <v>491000</v>
          </cell>
          <cell r="D229">
            <v>933000</v>
          </cell>
          <cell r="E229">
            <v>286000</v>
          </cell>
          <cell r="F229">
            <v>424000</v>
          </cell>
          <cell r="G229">
            <v>683000</v>
          </cell>
          <cell r="H229">
            <v>241000</v>
          </cell>
          <cell r="I229">
            <v>3058000</v>
          </cell>
          <cell r="J229">
            <v>-295000</v>
          </cell>
          <cell r="K229">
            <v>3390000</v>
          </cell>
          <cell r="L229">
            <v>67074000</v>
          </cell>
        </row>
        <row r="230">
          <cell r="A230">
            <v>36693</v>
          </cell>
          <cell r="B230">
            <v>36693</v>
          </cell>
          <cell r="C230">
            <v>525000</v>
          </cell>
          <cell r="D230">
            <v>896000</v>
          </cell>
          <cell r="E230">
            <v>330000</v>
          </cell>
          <cell r="F230">
            <v>404000</v>
          </cell>
          <cell r="G230">
            <v>656000</v>
          </cell>
          <cell r="H230">
            <v>230000</v>
          </cell>
          <cell r="I230">
            <v>3041000</v>
          </cell>
          <cell r="J230">
            <v>-11000</v>
          </cell>
          <cell r="K230">
            <v>3103000</v>
          </cell>
          <cell r="L230">
            <v>67063000</v>
          </cell>
        </row>
        <row r="231">
          <cell r="A231">
            <v>36694</v>
          </cell>
          <cell r="B231">
            <v>36694</v>
          </cell>
          <cell r="C231">
            <v>515000</v>
          </cell>
          <cell r="D231">
            <v>853000</v>
          </cell>
          <cell r="E231">
            <v>356000</v>
          </cell>
          <cell r="F231">
            <v>423000</v>
          </cell>
          <cell r="G231">
            <v>681000</v>
          </cell>
          <cell r="H231">
            <v>218000</v>
          </cell>
          <cell r="I231">
            <v>3047000</v>
          </cell>
          <cell r="J231">
            <v>268000</v>
          </cell>
          <cell r="K231">
            <v>2797000</v>
          </cell>
          <cell r="L231">
            <v>67330000</v>
          </cell>
        </row>
        <row r="232">
          <cell r="A232">
            <v>36695</v>
          </cell>
          <cell r="B232">
            <v>36695</v>
          </cell>
          <cell r="C232">
            <v>530000</v>
          </cell>
          <cell r="D232">
            <v>836000</v>
          </cell>
          <cell r="E232">
            <v>361000</v>
          </cell>
          <cell r="F232">
            <v>413000</v>
          </cell>
          <cell r="G232">
            <v>676000</v>
          </cell>
          <cell r="H232">
            <v>267000</v>
          </cell>
          <cell r="I232">
            <v>3083000</v>
          </cell>
          <cell r="J232">
            <v>479000</v>
          </cell>
          <cell r="K232">
            <v>2598000</v>
          </cell>
          <cell r="L232">
            <v>67810000</v>
          </cell>
        </row>
        <row r="233">
          <cell r="A233">
            <v>36696</v>
          </cell>
          <cell r="B233">
            <v>36696</v>
          </cell>
          <cell r="C233">
            <v>528000</v>
          </cell>
          <cell r="D233">
            <v>860000</v>
          </cell>
          <cell r="E233">
            <v>352000</v>
          </cell>
          <cell r="F233">
            <v>417000</v>
          </cell>
          <cell r="G233">
            <v>698000</v>
          </cell>
          <cell r="H233">
            <v>249000</v>
          </cell>
          <cell r="I233">
            <v>3105000</v>
          </cell>
          <cell r="J233">
            <v>-214000</v>
          </cell>
          <cell r="K233">
            <v>3218000</v>
          </cell>
          <cell r="L233">
            <v>67765000</v>
          </cell>
        </row>
        <row r="234">
          <cell r="A234">
            <v>36697</v>
          </cell>
          <cell r="B234">
            <v>36697</v>
          </cell>
          <cell r="C234">
            <v>526000</v>
          </cell>
          <cell r="D234">
            <v>946000</v>
          </cell>
          <cell r="E234">
            <v>390000</v>
          </cell>
          <cell r="F234">
            <v>386000</v>
          </cell>
          <cell r="G234">
            <v>705000</v>
          </cell>
          <cell r="H234">
            <v>254000</v>
          </cell>
          <cell r="I234">
            <v>3207000</v>
          </cell>
          <cell r="J234">
            <v>33000</v>
          </cell>
          <cell r="K234">
            <v>3171000</v>
          </cell>
          <cell r="L234">
            <v>67598000</v>
          </cell>
        </row>
        <row r="235">
          <cell r="A235">
            <v>36698</v>
          </cell>
          <cell r="B235">
            <v>36698</v>
          </cell>
          <cell r="C235">
            <v>522000</v>
          </cell>
          <cell r="D235">
            <v>1003000</v>
          </cell>
          <cell r="E235">
            <v>392000</v>
          </cell>
          <cell r="F235">
            <v>338000</v>
          </cell>
          <cell r="G235">
            <v>683000</v>
          </cell>
          <cell r="H235">
            <v>242000</v>
          </cell>
          <cell r="I235">
            <v>3180000</v>
          </cell>
          <cell r="J235">
            <v>136000</v>
          </cell>
          <cell r="K235">
            <v>3090000</v>
          </cell>
          <cell r="L235">
            <v>67733000</v>
          </cell>
        </row>
        <row r="236">
          <cell r="A236">
            <v>36699</v>
          </cell>
          <cell r="B236">
            <v>36699</v>
          </cell>
          <cell r="C236">
            <v>530000</v>
          </cell>
          <cell r="D236">
            <v>1118000</v>
          </cell>
          <cell r="E236">
            <v>354000</v>
          </cell>
          <cell r="F236">
            <v>313000</v>
          </cell>
          <cell r="G236">
            <v>700000</v>
          </cell>
          <cell r="H236">
            <v>235000</v>
          </cell>
          <cell r="I236">
            <v>3250000</v>
          </cell>
          <cell r="J236">
            <v>236000</v>
          </cell>
          <cell r="K236">
            <v>3070000</v>
          </cell>
          <cell r="L236">
            <v>67969000</v>
          </cell>
        </row>
        <row r="237">
          <cell r="A237">
            <v>36700</v>
          </cell>
          <cell r="B237">
            <v>36700</v>
          </cell>
          <cell r="C237">
            <v>523000</v>
          </cell>
          <cell r="D237">
            <v>1166000</v>
          </cell>
          <cell r="E237">
            <v>431000</v>
          </cell>
          <cell r="F237">
            <v>352000</v>
          </cell>
          <cell r="G237">
            <v>725000</v>
          </cell>
          <cell r="H237">
            <v>247000</v>
          </cell>
          <cell r="I237">
            <v>3444000</v>
          </cell>
          <cell r="J237">
            <v>260000</v>
          </cell>
          <cell r="K237">
            <v>3132000</v>
          </cell>
          <cell r="L237">
            <v>68209000</v>
          </cell>
        </row>
        <row r="238">
          <cell r="A238">
            <v>36701</v>
          </cell>
          <cell r="B238">
            <v>36701</v>
          </cell>
          <cell r="C238">
            <v>534000</v>
          </cell>
          <cell r="D238">
            <v>1021000</v>
          </cell>
          <cell r="E238">
            <v>479000</v>
          </cell>
          <cell r="F238">
            <v>342000</v>
          </cell>
          <cell r="G238">
            <v>712000</v>
          </cell>
          <cell r="H238">
            <v>264000</v>
          </cell>
          <cell r="I238">
            <v>3353000</v>
          </cell>
          <cell r="J238">
            <v>415000</v>
          </cell>
          <cell r="K238">
            <v>2907000</v>
          </cell>
          <cell r="L238">
            <v>68644000</v>
          </cell>
        </row>
        <row r="239">
          <cell r="A239">
            <v>36702</v>
          </cell>
          <cell r="B239">
            <v>36702</v>
          </cell>
          <cell r="C239">
            <v>533000</v>
          </cell>
          <cell r="D239">
            <v>970000</v>
          </cell>
          <cell r="E239">
            <v>486000</v>
          </cell>
          <cell r="F239">
            <v>306000</v>
          </cell>
          <cell r="G239">
            <v>708000</v>
          </cell>
          <cell r="H239">
            <v>276000</v>
          </cell>
          <cell r="I239">
            <v>3280000</v>
          </cell>
          <cell r="J239">
            <v>593000</v>
          </cell>
          <cell r="K239">
            <v>2772000</v>
          </cell>
          <cell r="L239">
            <v>69238000</v>
          </cell>
        </row>
        <row r="240">
          <cell r="A240">
            <v>36703</v>
          </cell>
          <cell r="B240">
            <v>36703</v>
          </cell>
          <cell r="C240">
            <v>516000</v>
          </cell>
          <cell r="D240">
            <v>914000</v>
          </cell>
          <cell r="E240">
            <v>456000</v>
          </cell>
          <cell r="F240">
            <v>355000</v>
          </cell>
          <cell r="G240">
            <v>685000</v>
          </cell>
          <cell r="H240">
            <v>246000</v>
          </cell>
          <cell r="I240">
            <v>3172000</v>
          </cell>
          <cell r="J240">
            <v>-549000</v>
          </cell>
          <cell r="K240">
            <v>3601000</v>
          </cell>
          <cell r="L240">
            <v>68689000</v>
          </cell>
        </row>
        <row r="241">
          <cell r="A241">
            <v>36704</v>
          </cell>
          <cell r="B241">
            <v>36704</v>
          </cell>
          <cell r="C241">
            <v>528000</v>
          </cell>
          <cell r="D241">
            <v>1102000</v>
          </cell>
          <cell r="E241">
            <v>457000</v>
          </cell>
          <cell r="F241">
            <v>361000</v>
          </cell>
          <cell r="G241">
            <v>695000</v>
          </cell>
          <cell r="H241">
            <v>219000</v>
          </cell>
          <cell r="I241">
            <v>3362000</v>
          </cell>
          <cell r="J241">
            <v>-321000</v>
          </cell>
          <cell r="K241">
            <v>3760000</v>
          </cell>
          <cell r="L241">
            <v>68367000</v>
          </cell>
        </row>
        <row r="242">
          <cell r="A242">
            <v>36705</v>
          </cell>
          <cell r="B242">
            <v>36705</v>
          </cell>
          <cell r="C242">
            <v>538000</v>
          </cell>
          <cell r="D242">
            <v>1072000</v>
          </cell>
          <cell r="E242">
            <v>436000</v>
          </cell>
          <cell r="F242">
            <v>387000</v>
          </cell>
          <cell r="G242">
            <v>679000</v>
          </cell>
          <cell r="H242">
            <v>172000</v>
          </cell>
          <cell r="I242">
            <v>3284000</v>
          </cell>
          <cell r="J242">
            <v>-445000</v>
          </cell>
          <cell r="K242">
            <v>3675000</v>
          </cell>
          <cell r="L242">
            <v>67919000</v>
          </cell>
        </row>
        <row r="243">
          <cell r="A243">
            <v>36706</v>
          </cell>
          <cell r="B243">
            <v>36706</v>
          </cell>
          <cell r="C243">
            <v>525000</v>
          </cell>
          <cell r="D243">
            <v>1164000</v>
          </cell>
          <cell r="E243">
            <v>363000</v>
          </cell>
          <cell r="F243">
            <v>396000</v>
          </cell>
          <cell r="G243">
            <v>750000</v>
          </cell>
          <cell r="H243">
            <v>156000</v>
          </cell>
          <cell r="I243">
            <v>3353000</v>
          </cell>
          <cell r="J243">
            <v>-217000</v>
          </cell>
          <cell r="K243">
            <v>3588000</v>
          </cell>
          <cell r="L243">
            <v>67702000</v>
          </cell>
        </row>
        <row r="244">
          <cell r="A244">
            <v>36707</v>
          </cell>
          <cell r="B244">
            <v>36707</v>
          </cell>
          <cell r="C244">
            <v>535000</v>
          </cell>
          <cell r="D244">
            <v>1091000</v>
          </cell>
          <cell r="E244">
            <v>393000</v>
          </cell>
          <cell r="F244">
            <v>385000</v>
          </cell>
          <cell r="G244">
            <v>675000</v>
          </cell>
          <cell r="H244">
            <v>156000</v>
          </cell>
          <cell r="I244">
            <v>3235000</v>
          </cell>
          <cell r="J244">
            <v>-52000</v>
          </cell>
          <cell r="K244">
            <v>3347000</v>
          </cell>
          <cell r="L244">
            <v>67650000</v>
          </cell>
        </row>
        <row r="245">
          <cell r="A245">
            <v>36708</v>
          </cell>
          <cell r="B245">
            <v>36708</v>
          </cell>
          <cell r="C245">
            <v>537000</v>
          </cell>
          <cell r="D245">
            <v>915000</v>
          </cell>
          <cell r="E245">
            <v>495000</v>
          </cell>
          <cell r="F245">
            <v>325000</v>
          </cell>
          <cell r="G245">
            <v>635000</v>
          </cell>
          <cell r="H245">
            <v>227000</v>
          </cell>
          <cell r="I245">
            <v>3133000</v>
          </cell>
          <cell r="J245">
            <v>85000</v>
          </cell>
          <cell r="K245">
            <v>3019000</v>
          </cell>
          <cell r="L245">
            <v>67735000</v>
          </cell>
        </row>
        <row r="246">
          <cell r="A246">
            <v>36709</v>
          </cell>
          <cell r="B246">
            <v>36709</v>
          </cell>
          <cell r="C246">
            <v>530000</v>
          </cell>
          <cell r="D246">
            <v>958000</v>
          </cell>
          <cell r="E246">
            <v>491000</v>
          </cell>
          <cell r="F246">
            <v>333000</v>
          </cell>
          <cell r="G246">
            <v>611000</v>
          </cell>
          <cell r="H246">
            <v>270000</v>
          </cell>
          <cell r="I246">
            <v>3193000</v>
          </cell>
          <cell r="J246">
            <v>600000</v>
          </cell>
          <cell r="K246">
            <v>2701000</v>
          </cell>
          <cell r="L246">
            <v>68335000</v>
          </cell>
        </row>
        <row r="247">
          <cell r="A247">
            <v>36710</v>
          </cell>
          <cell r="B247">
            <v>36710</v>
          </cell>
          <cell r="C247">
            <v>536000</v>
          </cell>
          <cell r="D247">
            <v>941000</v>
          </cell>
          <cell r="E247">
            <v>499000</v>
          </cell>
          <cell r="F247">
            <v>333000</v>
          </cell>
          <cell r="G247">
            <v>645000</v>
          </cell>
          <cell r="H247">
            <v>263000</v>
          </cell>
          <cell r="I247">
            <v>3217000</v>
          </cell>
          <cell r="J247">
            <v>194000</v>
          </cell>
          <cell r="K247">
            <v>2953000</v>
          </cell>
          <cell r="L247">
            <v>68528000</v>
          </cell>
        </row>
        <row r="248">
          <cell r="A248">
            <v>36711</v>
          </cell>
          <cell r="B248">
            <v>36711</v>
          </cell>
          <cell r="C248">
            <v>529000</v>
          </cell>
          <cell r="D248">
            <v>977000</v>
          </cell>
          <cell r="E248">
            <v>474000</v>
          </cell>
          <cell r="F248">
            <v>353000</v>
          </cell>
          <cell r="G248">
            <v>615000</v>
          </cell>
          <cell r="H248">
            <v>263000</v>
          </cell>
          <cell r="I248">
            <v>3210000</v>
          </cell>
          <cell r="J248">
            <v>655000</v>
          </cell>
          <cell r="K248">
            <v>2483000</v>
          </cell>
          <cell r="L248">
            <v>69183000</v>
          </cell>
        </row>
        <row r="249">
          <cell r="A249">
            <v>36712</v>
          </cell>
          <cell r="B249">
            <v>36712</v>
          </cell>
          <cell r="C249">
            <v>532000</v>
          </cell>
          <cell r="D249">
            <v>955000</v>
          </cell>
          <cell r="E249">
            <v>475000</v>
          </cell>
          <cell r="F249">
            <v>381000</v>
          </cell>
          <cell r="G249">
            <v>639000</v>
          </cell>
          <cell r="H249">
            <v>249000</v>
          </cell>
          <cell r="I249">
            <v>3232000</v>
          </cell>
          <cell r="J249">
            <v>150000</v>
          </cell>
          <cell r="K249">
            <v>3139000</v>
          </cell>
          <cell r="L249">
            <v>69333000</v>
          </cell>
        </row>
        <row r="250">
          <cell r="A250">
            <v>36713</v>
          </cell>
          <cell r="B250">
            <v>36713</v>
          </cell>
          <cell r="C250">
            <v>528000</v>
          </cell>
          <cell r="D250">
            <v>1115000</v>
          </cell>
          <cell r="E250">
            <v>462000</v>
          </cell>
          <cell r="F250">
            <v>381000</v>
          </cell>
          <cell r="G250">
            <v>639000</v>
          </cell>
          <cell r="H250">
            <v>263000</v>
          </cell>
          <cell r="I250">
            <v>3389000</v>
          </cell>
          <cell r="J250">
            <v>223000</v>
          </cell>
          <cell r="K250">
            <v>3166000</v>
          </cell>
          <cell r="L250">
            <v>69555000</v>
          </cell>
        </row>
        <row r="251">
          <cell r="A251">
            <v>36714</v>
          </cell>
          <cell r="B251">
            <v>36714</v>
          </cell>
          <cell r="C251">
            <v>530000</v>
          </cell>
          <cell r="D251">
            <v>1206000</v>
          </cell>
          <cell r="E251">
            <v>457000</v>
          </cell>
          <cell r="F251">
            <v>397000</v>
          </cell>
          <cell r="G251">
            <v>635000</v>
          </cell>
          <cell r="H251">
            <v>257000</v>
          </cell>
          <cell r="I251">
            <v>3482000</v>
          </cell>
          <cell r="J251">
            <v>355000</v>
          </cell>
          <cell r="K251">
            <v>3008000</v>
          </cell>
          <cell r="L251">
            <v>69909000</v>
          </cell>
        </row>
        <row r="252">
          <cell r="A252">
            <v>36715</v>
          </cell>
          <cell r="B252">
            <v>36715</v>
          </cell>
          <cell r="C252">
            <v>536000</v>
          </cell>
          <cell r="D252">
            <v>928000</v>
          </cell>
          <cell r="E252">
            <v>428000</v>
          </cell>
          <cell r="F252">
            <v>377000</v>
          </cell>
          <cell r="G252">
            <v>684000</v>
          </cell>
          <cell r="H252">
            <v>276000</v>
          </cell>
          <cell r="I252">
            <v>3229000</v>
          </cell>
          <cell r="J252">
            <v>431000</v>
          </cell>
          <cell r="K252">
            <v>2840000</v>
          </cell>
          <cell r="L252">
            <v>70340000</v>
          </cell>
        </row>
        <row r="253">
          <cell r="A253">
            <v>36716</v>
          </cell>
          <cell r="B253">
            <v>36716</v>
          </cell>
          <cell r="C253">
            <v>532000</v>
          </cell>
          <cell r="D253">
            <v>896000</v>
          </cell>
          <cell r="E253">
            <v>431000</v>
          </cell>
          <cell r="F253">
            <v>372000</v>
          </cell>
          <cell r="G253">
            <v>733000</v>
          </cell>
          <cell r="H253">
            <v>259000</v>
          </cell>
          <cell r="I253">
            <v>3222000</v>
          </cell>
          <cell r="J253">
            <v>624000</v>
          </cell>
          <cell r="K253">
            <v>2658000</v>
          </cell>
          <cell r="L253">
            <v>70964000</v>
          </cell>
        </row>
        <row r="254">
          <cell r="A254">
            <v>36717</v>
          </cell>
          <cell r="B254">
            <v>36717</v>
          </cell>
          <cell r="C254">
            <v>515000</v>
          </cell>
          <cell r="D254">
            <v>882000</v>
          </cell>
          <cell r="E254">
            <v>403000</v>
          </cell>
          <cell r="F254">
            <v>366000</v>
          </cell>
          <cell r="G254">
            <v>743000</v>
          </cell>
          <cell r="H254">
            <v>230000</v>
          </cell>
          <cell r="I254">
            <v>3138000</v>
          </cell>
          <cell r="J254">
            <v>-178000</v>
          </cell>
          <cell r="K254">
            <v>3256000</v>
          </cell>
          <cell r="L254">
            <v>70707000</v>
          </cell>
        </row>
        <row r="255">
          <cell r="A255">
            <v>36718</v>
          </cell>
          <cell r="B255">
            <v>36718</v>
          </cell>
          <cell r="C255">
            <v>539000</v>
          </cell>
          <cell r="D255">
            <v>952000</v>
          </cell>
          <cell r="E255">
            <v>416000</v>
          </cell>
          <cell r="F255">
            <v>370000</v>
          </cell>
          <cell r="G255">
            <v>737000</v>
          </cell>
          <cell r="H255">
            <v>211000</v>
          </cell>
          <cell r="I255">
            <v>3224000</v>
          </cell>
          <cell r="J255">
            <v>-182000</v>
          </cell>
          <cell r="K255">
            <v>3342000</v>
          </cell>
          <cell r="L255">
            <v>70607000</v>
          </cell>
        </row>
        <row r="256">
          <cell r="A256">
            <v>36719</v>
          </cell>
          <cell r="B256">
            <v>36719</v>
          </cell>
          <cell r="C256">
            <v>411000</v>
          </cell>
          <cell r="D256">
            <v>1055000</v>
          </cell>
          <cell r="E256">
            <v>389000</v>
          </cell>
          <cell r="F256">
            <v>368000</v>
          </cell>
          <cell r="G256">
            <v>747000</v>
          </cell>
          <cell r="H256">
            <v>246000</v>
          </cell>
          <cell r="I256">
            <v>3218000</v>
          </cell>
          <cell r="J256">
            <v>-24000</v>
          </cell>
          <cell r="K256">
            <v>3349000</v>
          </cell>
          <cell r="L256">
            <v>70462000</v>
          </cell>
        </row>
        <row r="257">
          <cell r="A257">
            <v>36720</v>
          </cell>
          <cell r="B257">
            <v>36720</v>
          </cell>
          <cell r="C257">
            <v>530000</v>
          </cell>
          <cell r="D257">
            <v>1047000</v>
          </cell>
          <cell r="E257">
            <v>406000</v>
          </cell>
          <cell r="F257">
            <v>404000</v>
          </cell>
          <cell r="G257">
            <v>747000</v>
          </cell>
          <cell r="H257">
            <v>253000</v>
          </cell>
          <cell r="I257">
            <v>3387000</v>
          </cell>
          <cell r="J257">
            <v>-22000</v>
          </cell>
          <cell r="K257">
            <v>3306000</v>
          </cell>
          <cell r="L257">
            <v>70561000</v>
          </cell>
        </row>
        <row r="258">
          <cell r="A258">
            <v>36721</v>
          </cell>
          <cell r="B258">
            <v>36721</v>
          </cell>
          <cell r="C258">
            <v>520000</v>
          </cell>
          <cell r="D258">
            <v>1114000</v>
          </cell>
          <cell r="E258">
            <v>393000</v>
          </cell>
          <cell r="F258">
            <v>372000</v>
          </cell>
          <cell r="G258">
            <v>749000</v>
          </cell>
          <cell r="H258">
            <v>239000</v>
          </cell>
          <cell r="I258">
            <v>3387000</v>
          </cell>
          <cell r="J258">
            <v>121000</v>
          </cell>
          <cell r="K258">
            <v>3258000</v>
          </cell>
          <cell r="L258">
            <v>70682000</v>
          </cell>
        </row>
        <row r="259">
          <cell r="A259">
            <v>36722</v>
          </cell>
          <cell r="B259">
            <v>36722</v>
          </cell>
          <cell r="C259">
            <v>532000</v>
          </cell>
          <cell r="D259">
            <v>942000</v>
          </cell>
          <cell r="E259">
            <v>374000</v>
          </cell>
          <cell r="F259">
            <v>385000</v>
          </cell>
          <cell r="G259">
            <v>754000</v>
          </cell>
          <cell r="H259">
            <v>237000</v>
          </cell>
          <cell r="I259">
            <v>3224000</v>
          </cell>
          <cell r="J259">
            <v>384000</v>
          </cell>
          <cell r="K259">
            <v>3013000</v>
          </cell>
          <cell r="L259">
            <v>71065000</v>
          </cell>
        </row>
        <row r="260">
          <cell r="A260">
            <v>36723</v>
          </cell>
          <cell r="B260">
            <v>36723</v>
          </cell>
          <cell r="C260">
            <v>524000</v>
          </cell>
          <cell r="D260">
            <v>895000</v>
          </cell>
          <cell r="E260">
            <v>394000</v>
          </cell>
          <cell r="F260">
            <v>365000</v>
          </cell>
          <cell r="G260">
            <v>751000</v>
          </cell>
          <cell r="H260">
            <v>239000</v>
          </cell>
          <cell r="I260">
            <v>3167000</v>
          </cell>
          <cell r="J260">
            <v>201000</v>
          </cell>
          <cell r="K260">
            <v>2866000</v>
          </cell>
          <cell r="L260">
            <v>71266000</v>
          </cell>
        </row>
        <row r="261">
          <cell r="A261">
            <v>36724</v>
          </cell>
          <cell r="B261">
            <v>36724</v>
          </cell>
          <cell r="C261">
            <v>518000</v>
          </cell>
          <cell r="D261">
            <v>901000</v>
          </cell>
          <cell r="E261">
            <v>390000</v>
          </cell>
          <cell r="F261">
            <v>356000</v>
          </cell>
          <cell r="G261">
            <v>758000</v>
          </cell>
          <cell r="H261">
            <v>225000</v>
          </cell>
          <cell r="I261">
            <v>3147000</v>
          </cell>
          <cell r="J261">
            <v>-223000</v>
          </cell>
          <cell r="K261">
            <v>3409000</v>
          </cell>
          <cell r="L261">
            <v>71043000</v>
          </cell>
        </row>
        <row r="262">
          <cell r="A262">
            <v>36725</v>
          </cell>
          <cell r="B262">
            <v>36725</v>
          </cell>
          <cell r="C262">
            <v>531000</v>
          </cell>
          <cell r="D262">
            <v>922000</v>
          </cell>
          <cell r="E262">
            <v>337000</v>
          </cell>
          <cell r="F262">
            <v>347000</v>
          </cell>
          <cell r="G262">
            <v>748000</v>
          </cell>
          <cell r="H262">
            <v>260000</v>
          </cell>
          <cell r="I262">
            <v>3144000</v>
          </cell>
          <cell r="J262">
            <v>-464000</v>
          </cell>
          <cell r="K262">
            <v>3577000</v>
          </cell>
          <cell r="L262">
            <v>70580000</v>
          </cell>
        </row>
        <row r="263">
          <cell r="A263">
            <v>36726</v>
          </cell>
          <cell r="B263">
            <v>36726</v>
          </cell>
          <cell r="C263">
            <v>521000</v>
          </cell>
          <cell r="D263">
            <v>1068000</v>
          </cell>
          <cell r="E263">
            <v>324000</v>
          </cell>
          <cell r="F263">
            <v>368000</v>
          </cell>
          <cell r="G263">
            <v>716000</v>
          </cell>
          <cell r="H263">
            <v>249000</v>
          </cell>
          <cell r="I263">
            <v>3246000</v>
          </cell>
          <cell r="J263">
            <v>-553000</v>
          </cell>
          <cell r="K263">
            <v>3792000</v>
          </cell>
          <cell r="L263">
            <v>70027000</v>
          </cell>
        </row>
        <row r="264">
          <cell r="A264">
            <v>36727</v>
          </cell>
          <cell r="B264">
            <v>36727</v>
          </cell>
          <cell r="C264">
            <v>526000</v>
          </cell>
          <cell r="D264">
            <v>1105000</v>
          </cell>
          <cell r="E264">
            <v>283000</v>
          </cell>
          <cell r="F264">
            <v>413000</v>
          </cell>
          <cell r="G264">
            <v>744000</v>
          </cell>
          <cell r="H264">
            <v>192000</v>
          </cell>
          <cell r="I264">
            <v>3262000</v>
          </cell>
          <cell r="J264">
            <v>-566000</v>
          </cell>
          <cell r="K264">
            <v>3721000</v>
          </cell>
          <cell r="L264">
            <v>69461000</v>
          </cell>
        </row>
        <row r="265">
          <cell r="A265">
            <v>36728</v>
          </cell>
          <cell r="B265">
            <v>36728</v>
          </cell>
          <cell r="C265">
            <v>527000</v>
          </cell>
          <cell r="D265">
            <v>1200000</v>
          </cell>
          <cell r="E265">
            <v>327000</v>
          </cell>
          <cell r="F265">
            <v>387000</v>
          </cell>
          <cell r="G265">
            <v>710000</v>
          </cell>
          <cell r="H265">
            <v>171000</v>
          </cell>
          <cell r="I265">
            <v>3322000</v>
          </cell>
          <cell r="J265">
            <v>-161000</v>
          </cell>
          <cell r="K265">
            <v>3551000</v>
          </cell>
          <cell r="L265">
            <v>69300000</v>
          </cell>
        </row>
        <row r="266">
          <cell r="A266">
            <v>36729</v>
          </cell>
          <cell r="B266">
            <v>36729</v>
          </cell>
          <cell r="C266">
            <v>535000</v>
          </cell>
          <cell r="D266">
            <v>1230000</v>
          </cell>
          <cell r="E266">
            <v>349000</v>
          </cell>
          <cell r="F266">
            <v>400000</v>
          </cell>
          <cell r="G266">
            <v>709000</v>
          </cell>
          <cell r="H266">
            <v>258000</v>
          </cell>
          <cell r="I266">
            <v>3462000</v>
          </cell>
          <cell r="J266">
            <v>132000</v>
          </cell>
          <cell r="K266">
            <v>3010000</v>
          </cell>
          <cell r="L266">
            <v>69371000</v>
          </cell>
        </row>
        <row r="267">
          <cell r="A267">
            <v>36730</v>
          </cell>
          <cell r="B267">
            <v>36730</v>
          </cell>
          <cell r="C267">
            <v>522000</v>
          </cell>
          <cell r="D267">
            <v>1096000</v>
          </cell>
          <cell r="E267">
            <v>375000</v>
          </cell>
          <cell r="F267">
            <v>410000</v>
          </cell>
          <cell r="G267">
            <v>725000</v>
          </cell>
          <cell r="H267">
            <v>242000</v>
          </cell>
          <cell r="I267">
            <v>3371000</v>
          </cell>
          <cell r="J267">
            <v>264000</v>
          </cell>
          <cell r="K267">
            <v>3226000</v>
          </cell>
          <cell r="L267">
            <v>69635000</v>
          </cell>
        </row>
        <row r="268">
          <cell r="A268">
            <v>36731</v>
          </cell>
          <cell r="B268">
            <v>36731</v>
          </cell>
          <cell r="C268">
            <v>506000</v>
          </cell>
          <cell r="D268">
            <v>1197000</v>
          </cell>
          <cell r="E268">
            <v>340000</v>
          </cell>
          <cell r="F268">
            <v>407000</v>
          </cell>
          <cell r="G268">
            <v>713000</v>
          </cell>
          <cell r="H268">
            <v>229000</v>
          </cell>
          <cell r="I268">
            <v>3392000</v>
          </cell>
          <cell r="J268">
            <v>-412000</v>
          </cell>
          <cell r="K268">
            <v>3855000</v>
          </cell>
          <cell r="L268">
            <v>69223000</v>
          </cell>
        </row>
        <row r="269">
          <cell r="A269">
            <v>36732</v>
          </cell>
          <cell r="B269">
            <v>36732</v>
          </cell>
          <cell r="C269">
            <v>490000</v>
          </cell>
          <cell r="D269">
            <v>1163000</v>
          </cell>
          <cell r="E269">
            <v>395000</v>
          </cell>
          <cell r="F269">
            <v>389000</v>
          </cell>
          <cell r="G269">
            <v>722000</v>
          </cell>
          <cell r="H269">
            <v>212000</v>
          </cell>
          <cell r="I269">
            <v>3370000</v>
          </cell>
          <cell r="J269">
            <v>-550000</v>
          </cell>
          <cell r="K269">
            <v>3867000</v>
          </cell>
          <cell r="L269">
            <v>68687000</v>
          </cell>
        </row>
        <row r="270">
          <cell r="A270">
            <v>36733</v>
          </cell>
          <cell r="B270">
            <v>36733</v>
          </cell>
          <cell r="C270">
            <v>512000</v>
          </cell>
          <cell r="D270">
            <v>1165000</v>
          </cell>
          <cell r="E270">
            <v>328000</v>
          </cell>
          <cell r="F270">
            <v>376000</v>
          </cell>
          <cell r="G270">
            <v>718000</v>
          </cell>
          <cell r="H270">
            <v>253000</v>
          </cell>
          <cell r="I270">
            <v>3352000</v>
          </cell>
          <cell r="J270">
            <v>-482000</v>
          </cell>
          <cell r="K270">
            <v>3845000</v>
          </cell>
          <cell r="L270">
            <v>68205000</v>
          </cell>
        </row>
        <row r="271">
          <cell r="A271">
            <v>36734</v>
          </cell>
          <cell r="B271">
            <v>36734</v>
          </cell>
          <cell r="C271">
            <v>514000</v>
          </cell>
          <cell r="D271">
            <v>1192000</v>
          </cell>
          <cell r="E271">
            <v>376000</v>
          </cell>
          <cell r="F271">
            <v>404000</v>
          </cell>
          <cell r="G271">
            <v>720000</v>
          </cell>
          <cell r="H271">
            <v>267000</v>
          </cell>
          <cell r="I271">
            <v>3473000</v>
          </cell>
          <cell r="J271">
            <v>-479000</v>
          </cell>
          <cell r="K271">
            <v>3919000</v>
          </cell>
          <cell r="L271">
            <v>67726000</v>
          </cell>
        </row>
        <row r="272">
          <cell r="A272">
            <v>36735</v>
          </cell>
          <cell r="B272">
            <v>36735</v>
          </cell>
          <cell r="C272">
            <v>529000</v>
          </cell>
          <cell r="D272">
            <v>1167000</v>
          </cell>
          <cell r="E272">
            <v>340000</v>
          </cell>
          <cell r="F272">
            <v>430000</v>
          </cell>
          <cell r="G272">
            <v>716000</v>
          </cell>
          <cell r="H272">
            <v>275000</v>
          </cell>
          <cell r="I272">
            <v>3457000</v>
          </cell>
          <cell r="J272">
            <v>-491000</v>
          </cell>
          <cell r="K272">
            <v>3905000</v>
          </cell>
          <cell r="L272">
            <v>67235000</v>
          </cell>
        </row>
        <row r="273">
          <cell r="A273">
            <v>36736</v>
          </cell>
          <cell r="B273">
            <v>36736</v>
          </cell>
          <cell r="C273">
            <v>530000</v>
          </cell>
          <cell r="D273">
            <v>1096000</v>
          </cell>
          <cell r="E273">
            <v>346000</v>
          </cell>
          <cell r="F273">
            <v>423000</v>
          </cell>
          <cell r="G273">
            <v>740000</v>
          </cell>
          <cell r="H273">
            <v>289000</v>
          </cell>
          <cell r="I273">
            <v>3425000</v>
          </cell>
          <cell r="J273">
            <v>-91000</v>
          </cell>
          <cell r="K273">
            <v>3548000</v>
          </cell>
          <cell r="L273">
            <v>67144000</v>
          </cell>
        </row>
        <row r="274">
          <cell r="A274">
            <v>36737</v>
          </cell>
          <cell r="B274">
            <v>36737</v>
          </cell>
          <cell r="C274">
            <v>531000</v>
          </cell>
          <cell r="D274">
            <v>1078000</v>
          </cell>
          <cell r="E274">
            <v>341000</v>
          </cell>
          <cell r="F274">
            <v>415000</v>
          </cell>
          <cell r="G274">
            <v>736000</v>
          </cell>
          <cell r="H274">
            <v>277000</v>
          </cell>
          <cell r="I274">
            <v>3380000</v>
          </cell>
          <cell r="J274">
            <v>-34000</v>
          </cell>
          <cell r="K274">
            <v>3477000</v>
          </cell>
          <cell r="L274">
            <v>67110000</v>
          </cell>
        </row>
        <row r="275">
          <cell r="A275">
            <v>36738</v>
          </cell>
          <cell r="B275">
            <v>36738</v>
          </cell>
          <cell r="C275">
            <v>532000</v>
          </cell>
          <cell r="D275">
            <v>983000</v>
          </cell>
          <cell r="E275">
            <v>342000</v>
          </cell>
          <cell r="F275">
            <v>415000</v>
          </cell>
          <cell r="G275">
            <v>729000</v>
          </cell>
          <cell r="H275">
            <v>265000</v>
          </cell>
          <cell r="I275">
            <v>3265000</v>
          </cell>
          <cell r="J275">
            <v>-676000</v>
          </cell>
          <cell r="K275">
            <v>3886000</v>
          </cell>
          <cell r="L275">
            <v>66434000</v>
          </cell>
        </row>
        <row r="276">
          <cell r="A276">
            <v>36739</v>
          </cell>
          <cell r="B276">
            <v>36739</v>
          </cell>
          <cell r="C276">
            <v>498000</v>
          </cell>
          <cell r="D276">
            <v>1025000</v>
          </cell>
          <cell r="E276">
            <v>345000</v>
          </cell>
          <cell r="F276">
            <v>345000</v>
          </cell>
          <cell r="G276">
            <v>703000</v>
          </cell>
          <cell r="H276">
            <v>241000</v>
          </cell>
          <cell r="I276">
            <v>3156000</v>
          </cell>
          <cell r="J276">
            <v>-832000</v>
          </cell>
          <cell r="K276">
            <v>4016000</v>
          </cell>
          <cell r="L276">
            <v>65590000</v>
          </cell>
        </row>
        <row r="277">
          <cell r="A277">
            <v>36740</v>
          </cell>
          <cell r="B277">
            <v>36740</v>
          </cell>
          <cell r="C277">
            <v>498000</v>
          </cell>
          <cell r="D277">
            <v>1021000</v>
          </cell>
          <cell r="E277">
            <v>348000</v>
          </cell>
          <cell r="F277">
            <v>393000</v>
          </cell>
          <cell r="G277">
            <v>684000</v>
          </cell>
          <cell r="H277">
            <v>257000</v>
          </cell>
          <cell r="I277">
            <v>3202000</v>
          </cell>
          <cell r="J277">
            <v>-801000</v>
          </cell>
          <cell r="K277">
            <v>3907000</v>
          </cell>
          <cell r="L277">
            <v>64789000</v>
          </cell>
        </row>
        <row r="278">
          <cell r="A278">
            <v>36741</v>
          </cell>
          <cell r="B278">
            <v>36741</v>
          </cell>
          <cell r="C278">
            <v>502000</v>
          </cell>
          <cell r="D278">
            <v>1047000</v>
          </cell>
          <cell r="E278">
            <v>369000</v>
          </cell>
          <cell r="F278">
            <v>389000</v>
          </cell>
          <cell r="G278">
            <v>698000</v>
          </cell>
          <cell r="H278">
            <v>263000</v>
          </cell>
          <cell r="I278">
            <v>3269000</v>
          </cell>
          <cell r="J278">
            <v>-643000</v>
          </cell>
          <cell r="K278">
            <v>3995000</v>
          </cell>
          <cell r="L278">
            <v>64146000</v>
          </cell>
        </row>
        <row r="279">
          <cell r="A279">
            <v>36742</v>
          </cell>
          <cell r="B279">
            <v>36742</v>
          </cell>
          <cell r="C279">
            <v>530000</v>
          </cell>
          <cell r="D279">
            <v>1131000</v>
          </cell>
          <cell r="E279">
            <v>394000</v>
          </cell>
          <cell r="F279">
            <v>387000</v>
          </cell>
          <cell r="G279">
            <v>709000</v>
          </cell>
          <cell r="H279">
            <v>263000</v>
          </cell>
          <cell r="I279">
            <v>3413000</v>
          </cell>
          <cell r="J279">
            <v>-506000</v>
          </cell>
          <cell r="K279">
            <v>3851000</v>
          </cell>
          <cell r="L279">
            <v>63639000</v>
          </cell>
        </row>
        <row r="280">
          <cell r="A280">
            <v>36743</v>
          </cell>
          <cell r="B280">
            <v>36743</v>
          </cell>
          <cell r="C280">
            <v>482000</v>
          </cell>
          <cell r="D280">
            <v>1170000</v>
          </cell>
          <cell r="E280">
            <v>388000</v>
          </cell>
          <cell r="F280">
            <v>409000</v>
          </cell>
          <cell r="G280">
            <v>723000</v>
          </cell>
          <cell r="H280">
            <v>281000</v>
          </cell>
          <cell r="I280">
            <v>3452000</v>
          </cell>
          <cell r="J280">
            <v>-268000</v>
          </cell>
          <cell r="K280">
            <v>3696000</v>
          </cell>
          <cell r="L280">
            <v>63372000</v>
          </cell>
        </row>
        <row r="281">
          <cell r="A281">
            <v>36744</v>
          </cell>
          <cell r="B281">
            <v>36744</v>
          </cell>
          <cell r="C281">
            <v>522000</v>
          </cell>
          <cell r="D281">
            <v>1128000</v>
          </cell>
          <cell r="E281">
            <v>377000</v>
          </cell>
          <cell r="F281">
            <v>415000</v>
          </cell>
          <cell r="G281">
            <v>720000</v>
          </cell>
          <cell r="H281">
            <v>290000</v>
          </cell>
          <cell r="I281">
            <v>3451000</v>
          </cell>
          <cell r="J281">
            <v>175000</v>
          </cell>
          <cell r="K281">
            <v>3399000</v>
          </cell>
          <cell r="L281">
            <v>63547000</v>
          </cell>
        </row>
        <row r="282">
          <cell r="A282">
            <v>36745</v>
          </cell>
          <cell r="B282">
            <v>36745</v>
          </cell>
          <cell r="C282">
            <v>529000</v>
          </cell>
          <cell r="D282">
            <v>1159000</v>
          </cell>
          <cell r="E282">
            <v>359000</v>
          </cell>
          <cell r="F282">
            <v>358000</v>
          </cell>
          <cell r="G282">
            <v>712000</v>
          </cell>
          <cell r="H282">
            <v>283000</v>
          </cell>
          <cell r="I282">
            <v>3399000</v>
          </cell>
          <cell r="J282">
            <v>-370000</v>
          </cell>
          <cell r="K282">
            <v>3687000</v>
          </cell>
          <cell r="L282">
            <v>63182000</v>
          </cell>
        </row>
        <row r="283">
          <cell r="A283">
            <v>36746</v>
          </cell>
          <cell r="B283">
            <v>36746</v>
          </cell>
          <cell r="C283">
            <v>497000</v>
          </cell>
          <cell r="D283">
            <v>1179000</v>
          </cell>
          <cell r="E283">
            <v>354000</v>
          </cell>
          <cell r="F283">
            <v>418000</v>
          </cell>
          <cell r="G283">
            <v>727000</v>
          </cell>
          <cell r="H283">
            <v>274000</v>
          </cell>
          <cell r="I283">
            <v>3449000</v>
          </cell>
          <cell r="J283">
            <v>-109000</v>
          </cell>
          <cell r="K283">
            <v>3625000</v>
          </cell>
          <cell r="L283">
            <v>63072000</v>
          </cell>
        </row>
        <row r="284">
          <cell r="A284">
            <v>36747</v>
          </cell>
          <cell r="B284">
            <v>36747</v>
          </cell>
          <cell r="C284">
            <v>483000</v>
          </cell>
          <cell r="D284">
            <v>1203000</v>
          </cell>
          <cell r="E284">
            <v>365000</v>
          </cell>
          <cell r="F284">
            <v>438000</v>
          </cell>
          <cell r="G284">
            <v>723000</v>
          </cell>
          <cell r="H284">
            <v>271000</v>
          </cell>
          <cell r="I284">
            <v>3483000</v>
          </cell>
          <cell r="J284">
            <v>-315000</v>
          </cell>
          <cell r="K284">
            <v>3734000</v>
          </cell>
          <cell r="L284">
            <v>62928000</v>
          </cell>
        </row>
        <row r="285">
          <cell r="A285">
            <v>36748</v>
          </cell>
          <cell r="B285">
            <v>36748</v>
          </cell>
          <cell r="C285">
            <v>486000</v>
          </cell>
          <cell r="D285">
            <v>1042000</v>
          </cell>
          <cell r="E285">
            <v>328000</v>
          </cell>
          <cell r="F285">
            <v>442000</v>
          </cell>
          <cell r="G285">
            <v>733000</v>
          </cell>
          <cell r="H285">
            <v>271000</v>
          </cell>
          <cell r="I285">
            <v>3302000</v>
          </cell>
          <cell r="J285">
            <v>-329000</v>
          </cell>
          <cell r="K285">
            <v>3742000</v>
          </cell>
          <cell r="L285">
            <v>62428000</v>
          </cell>
        </row>
        <row r="286">
          <cell r="A286">
            <v>36749</v>
          </cell>
          <cell r="B286">
            <v>36749</v>
          </cell>
          <cell r="C286">
            <v>520000</v>
          </cell>
          <cell r="D286">
            <v>1084000</v>
          </cell>
          <cell r="E286">
            <v>337000</v>
          </cell>
          <cell r="F286">
            <v>412000</v>
          </cell>
          <cell r="G286">
            <v>720000</v>
          </cell>
          <cell r="H286">
            <v>280000</v>
          </cell>
          <cell r="I286">
            <v>3352000</v>
          </cell>
          <cell r="J286">
            <v>-461000</v>
          </cell>
          <cell r="K286">
            <v>3688000</v>
          </cell>
          <cell r="L286">
            <v>61968000</v>
          </cell>
        </row>
        <row r="287">
          <cell r="A287">
            <v>36750</v>
          </cell>
          <cell r="B287">
            <v>36750</v>
          </cell>
          <cell r="C287">
            <v>522000</v>
          </cell>
          <cell r="D287">
            <v>1091000</v>
          </cell>
          <cell r="E287">
            <v>371000</v>
          </cell>
          <cell r="F287">
            <v>425000</v>
          </cell>
          <cell r="G287">
            <v>703000</v>
          </cell>
          <cell r="H287">
            <v>276000</v>
          </cell>
          <cell r="I287">
            <v>3389000</v>
          </cell>
          <cell r="J287">
            <v>-4000</v>
          </cell>
          <cell r="K287">
            <v>3371000</v>
          </cell>
          <cell r="L287">
            <v>61964000</v>
          </cell>
        </row>
        <row r="288">
          <cell r="A288">
            <v>36751</v>
          </cell>
          <cell r="B288">
            <v>36751</v>
          </cell>
          <cell r="C288">
            <v>516000</v>
          </cell>
          <cell r="D288">
            <v>1059000</v>
          </cell>
          <cell r="E288">
            <v>364000</v>
          </cell>
          <cell r="F288">
            <v>425000</v>
          </cell>
          <cell r="G288">
            <v>697000</v>
          </cell>
          <cell r="H288">
            <v>269000</v>
          </cell>
          <cell r="I288">
            <v>3331000</v>
          </cell>
          <cell r="J288">
            <v>266000</v>
          </cell>
          <cell r="K288">
            <v>3158000</v>
          </cell>
          <cell r="L288">
            <v>61912000</v>
          </cell>
        </row>
        <row r="289">
          <cell r="A289">
            <v>36752</v>
          </cell>
          <cell r="B289">
            <v>36752</v>
          </cell>
          <cell r="C289">
            <v>517000</v>
          </cell>
          <cell r="D289">
            <v>1137000</v>
          </cell>
          <cell r="E289">
            <v>347000</v>
          </cell>
          <cell r="F289">
            <v>419000</v>
          </cell>
          <cell r="G289">
            <v>731000</v>
          </cell>
          <cell r="H289">
            <v>270000</v>
          </cell>
          <cell r="I289">
            <v>3421000</v>
          </cell>
          <cell r="J289">
            <v>-432000</v>
          </cell>
          <cell r="K289">
            <v>3803000</v>
          </cell>
          <cell r="L289">
            <v>61818000</v>
          </cell>
        </row>
        <row r="290">
          <cell r="A290">
            <v>36753</v>
          </cell>
          <cell r="B290">
            <v>36753</v>
          </cell>
          <cell r="C290">
            <v>507000</v>
          </cell>
          <cell r="D290">
            <v>1182000</v>
          </cell>
          <cell r="E290">
            <v>355000</v>
          </cell>
          <cell r="F290">
            <v>419000</v>
          </cell>
          <cell r="G290">
            <v>732000</v>
          </cell>
          <cell r="H290">
            <v>258000</v>
          </cell>
          <cell r="I290">
            <v>3453000</v>
          </cell>
          <cell r="J290">
            <v>-425000</v>
          </cell>
          <cell r="K290">
            <v>3845000</v>
          </cell>
          <cell r="L290">
            <v>61371000</v>
          </cell>
        </row>
        <row r="291">
          <cell r="A291">
            <v>36754</v>
          </cell>
          <cell r="B291">
            <v>36754</v>
          </cell>
          <cell r="C291">
            <v>521000</v>
          </cell>
          <cell r="D291">
            <v>1139000</v>
          </cell>
          <cell r="E291">
            <v>335000</v>
          </cell>
          <cell r="F291">
            <v>420000</v>
          </cell>
          <cell r="G291">
            <v>725000</v>
          </cell>
          <cell r="H291">
            <v>285000</v>
          </cell>
          <cell r="I291">
            <v>3425000</v>
          </cell>
          <cell r="J291">
            <v>-441000</v>
          </cell>
          <cell r="K291">
            <v>3939000</v>
          </cell>
          <cell r="L291">
            <v>60913000</v>
          </cell>
        </row>
        <row r="292">
          <cell r="A292">
            <v>36755</v>
          </cell>
          <cell r="B292">
            <v>36755</v>
          </cell>
          <cell r="C292">
            <v>527000</v>
          </cell>
          <cell r="D292">
            <v>1178000</v>
          </cell>
          <cell r="E292">
            <v>338000</v>
          </cell>
          <cell r="F292">
            <v>434000</v>
          </cell>
          <cell r="G292">
            <v>720000</v>
          </cell>
          <cell r="H292">
            <v>283000</v>
          </cell>
          <cell r="I292">
            <v>3480000</v>
          </cell>
          <cell r="J292">
            <v>-467000</v>
          </cell>
          <cell r="K292">
            <v>3891000</v>
          </cell>
          <cell r="L292">
            <v>60425000</v>
          </cell>
        </row>
        <row r="293">
          <cell r="A293">
            <v>36756</v>
          </cell>
          <cell r="B293">
            <v>36756</v>
          </cell>
          <cell r="C293">
            <v>523000</v>
          </cell>
          <cell r="D293">
            <v>1158000</v>
          </cell>
          <cell r="E293">
            <v>321000</v>
          </cell>
          <cell r="F293">
            <v>445000</v>
          </cell>
          <cell r="G293">
            <v>723000</v>
          </cell>
          <cell r="H293">
            <v>278000</v>
          </cell>
          <cell r="I293">
            <v>3448000</v>
          </cell>
          <cell r="J293">
            <v>-212000</v>
          </cell>
          <cell r="K293">
            <v>3692000</v>
          </cell>
          <cell r="L293">
            <v>60213000</v>
          </cell>
        </row>
        <row r="294">
          <cell r="A294">
            <v>36757</v>
          </cell>
          <cell r="B294">
            <v>36757</v>
          </cell>
          <cell r="C294">
            <v>493000</v>
          </cell>
          <cell r="D294">
            <v>936000</v>
          </cell>
          <cell r="E294">
            <v>351000</v>
          </cell>
          <cell r="F294">
            <v>413000</v>
          </cell>
          <cell r="G294">
            <v>732000</v>
          </cell>
          <cell r="H294">
            <v>282000</v>
          </cell>
          <cell r="I294">
            <v>3207000</v>
          </cell>
          <cell r="J294">
            <v>-211000</v>
          </cell>
          <cell r="K294">
            <v>3382000</v>
          </cell>
          <cell r="L294">
            <v>60002000</v>
          </cell>
        </row>
        <row r="295">
          <cell r="A295">
            <v>36758</v>
          </cell>
          <cell r="B295">
            <v>36758</v>
          </cell>
          <cell r="C295">
            <v>481000</v>
          </cell>
          <cell r="D295">
            <v>609000</v>
          </cell>
          <cell r="E295">
            <v>340000</v>
          </cell>
          <cell r="F295">
            <v>434000</v>
          </cell>
          <cell r="G295">
            <v>736000</v>
          </cell>
          <cell r="H295">
            <v>258000</v>
          </cell>
          <cell r="I295">
            <v>2858000</v>
          </cell>
          <cell r="J295">
            <v>-289000</v>
          </cell>
          <cell r="K295">
            <v>3252000</v>
          </cell>
          <cell r="L295">
            <v>59714000</v>
          </cell>
        </row>
        <row r="296">
          <cell r="A296">
            <v>36759</v>
          </cell>
          <cell r="B296">
            <v>36759</v>
          </cell>
          <cell r="C296">
            <v>464000</v>
          </cell>
          <cell r="D296">
            <v>742000</v>
          </cell>
          <cell r="E296">
            <v>331000</v>
          </cell>
          <cell r="F296">
            <v>441000</v>
          </cell>
          <cell r="G296">
            <v>711000</v>
          </cell>
          <cell r="H296">
            <v>276000</v>
          </cell>
          <cell r="I296">
            <v>2964000</v>
          </cell>
          <cell r="J296">
            <v>-691000</v>
          </cell>
          <cell r="K296">
            <v>3667000</v>
          </cell>
          <cell r="L296">
            <v>59023000</v>
          </cell>
        </row>
        <row r="297">
          <cell r="A297">
            <v>36760</v>
          </cell>
          <cell r="B297">
            <v>36760</v>
          </cell>
          <cell r="C297">
            <v>455000</v>
          </cell>
          <cell r="D297">
            <v>704000</v>
          </cell>
          <cell r="E297">
            <v>321000</v>
          </cell>
          <cell r="F297">
            <v>442000</v>
          </cell>
          <cell r="G297">
            <v>724000</v>
          </cell>
          <cell r="H297">
            <v>282000</v>
          </cell>
          <cell r="I297">
            <v>2927000</v>
          </cell>
          <cell r="J297">
            <v>-844000</v>
          </cell>
          <cell r="K297">
            <v>3711000</v>
          </cell>
          <cell r="L297">
            <v>58180000</v>
          </cell>
        </row>
        <row r="298">
          <cell r="A298">
            <v>36761</v>
          </cell>
          <cell r="B298">
            <v>36761</v>
          </cell>
          <cell r="C298">
            <v>504000</v>
          </cell>
          <cell r="D298">
            <v>729000</v>
          </cell>
          <cell r="E298">
            <v>315000</v>
          </cell>
          <cell r="F298">
            <v>447000</v>
          </cell>
          <cell r="G298">
            <v>656000</v>
          </cell>
          <cell r="H298">
            <v>281000</v>
          </cell>
          <cell r="I298">
            <v>2932000</v>
          </cell>
          <cell r="J298">
            <v>-772000</v>
          </cell>
          <cell r="K298">
            <v>3714000</v>
          </cell>
          <cell r="L298">
            <v>57408000</v>
          </cell>
        </row>
        <row r="299">
          <cell r="A299">
            <v>36762</v>
          </cell>
          <cell r="B299">
            <v>36762</v>
          </cell>
          <cell r="C299">
            <v>521000</v>
          </cell>
          <cell r="D299">
            <v>705000</v>
          </cell>
          <cell r="E299">
            <v>330000</v>
          </cell>
          <cell r="F299">
            <v>452000</v>
          </cell>
          <cell r="G299">
            <v>758000</v>
          </cell>
          <cell r="H299">
            <v>258000</v>
          </cell>
          <cell r="I299">
            <v>3023000</v>
          </cell>
          <cell r="J299">
            <v>-801000</v>
          </cell>
          <cell r="K299">
            <v>3826000</v>
          </cell>
          <cell r="L299">
            <v>56608000</v>
          </cell>
        </row>
        <row r="300">
          <cell r="A300">
            <v>36763</v>
          </cell>
          <cell r="B300">
            <v>36763</v>
          </cell>
          <cell r="C300">
            <v>516000</v>
          </cell>
          <cell r="D300">
            <v>628000</v>
          </cell>
          <cell r="E300">
            <v>302000</v>
          </cell>
          <cell r="F300">
            <v>447000</v>
          </cell>
          <cell r="G300">
            <v>704000</v>
          </cell>
          <cell r="H300">
            <v>260000</v>
          </cell>
          <cell r="I300">
            <v>2858000</v>
          </cell>
          <cell r="J300">
            <v>-790000</v>
          </cell>
          <cell r="K300">
            <v>3705000</v>
          </cell>
          <cell r="L300">
            <v>55818000</v>
          </cell>
        </row>
        <row r="301">
          <cell r="A301">
            <v>36764</v>
          </cell>
          <cell r="B301">
            <v>36764</v>
          </cell>
          <cell r="C301">
            <v>524000</v>
          </cell>
          <cell r="D301">
            <v>655000</v>
          </cell>
          <cell r="E301">
            <v>331000</v>
          </cell>
          <cell r="F301">
            <v>429000</v>
          </cell>
          <cell r="G301">
            <v>693000</v>
          </cell>
          <cell r="H301">
            <v>263000</v>
          </cell>
          <cell r="I301">
            <v>2895000</v>
          </cell>
          <cell r="J301">
            <v>-522000</v>
          </cell>
          <cell r="K301">
            <v>3350000</v>
          </cell>
          <cell r="L301">
            <v>55013000</v>
          </cell>
        </row>
        <row r="302">
          <cell r="A302">
            <v>36765</v>
          </cell>
          <cell r="B302">
            <v>36765</v>
          </cell>
          <cell r="C302">
            <v>524000</v>
          </cell>
          <cell r="D302">
            <v>602000</v>
          </cell>
          <cell r="E302">
            <v>354000</v>
          </cell>
          <cell r="F302">
            <v>448000</v>
          </cell>
          <cell r="G302">
            <v>665000</v>
          </cell>
          <cell r="H302">
            <v>262000</v>
          </cell>
          <cell r="I302">
            <v>2857000</v>
          </cell>
          <cell r="J302">
            <v>-294000</v>
          </cell>
          <cell r="K302">
            <v>3123000</v>
          </cell>
          <cell r="L302">
            <v>54720000</v>
          </cell>
        </row>
        <row r="303">
          <cell r="A303">
            <v>36766</v>
          </cell>
          <cell r="B303">
            <v>36766</v>
          </cell>
          <cell r="C303">
            <v>415000</v>
          </cell>
          <cell r="D303">
            <v>655000</v>
          </cell>
          <cell r="E303">
            <v>299000</v>
          </cell>
          <cell r="F303">
            <v>425000</v>
          </cell>
          <cell r="G303">
            <v>689000</v>
          </cell>
          <cell r="H303">
            <v>271000</v>
          </cell>
          <cell r="I303">
            <v>2753000</v>
          </cell>
          <cell r="J303">
            <v>-837000</v>
          </cell>
          <cell r="K303">
            <v>3616000</v>
          </cell>
          <cell r="L303">
            <v>54166000</v>
          </cell>
        </row>
        <row r="304">
          <cell r="A304">
            <v>36767</v>
          </cell>
          <cell r="B304">
            <v>36767</v>
          </cell>
          <cell r="C304">
            <v>537000</v>
          </cell>
          <cell r="D304">
            <v>832000</v>
          </cell>
          <cell r="E304">
            <v>315000</v>
          </cell>
          <cell r="F304">
            <v>454000</v>
          </cell>
          <cell r="G304">
            <v>689000</v>
          </cell>
          <cell r="H304">
            <v>270000</v>
          </cell>
          <cell r="I304">
            <v>3098000</v>
          </cell>
          <cell r="J304">
            <v>-320000</v>
          </cell>
          <cell r="K304">
            <v>3391000</v>
          </cell>
          <cell r="L304">
            <v>53845000</v>
          </cell>
        </row>
        <row r="305">
          <cell r="A305">
            <v>36768</v>
          </cell>
          <cell r="B305">
            <v>36768</v>
          </cell>
          <cell r="C305">
            <v>526000</v>
          </cell>
          <cell r="D305">
            <v>805000</v>
          </cell>
          <cell r="E305">
            <v>325000</v>
          </cell>
          <cell r="F305">
            <v>467000</v>
          </cell>
          <cell r="G305">
            <v>703000</v>
          </cell>
          <cell r="H305">
            <v>273000</v>
          </cell>
          <cell r="I305">
            <v>3098000</v>
          </cell>
          <cell r="J305">
            <v>-127000</v>
          </cell>
          <cell r="K305">
            <v>3236000</v>
          </cell>
          <cell r="L305">
            <v>53718000</v>
          </cell>
        </row>
        <row r="306">
          <cell r="A306">
            <v>36769</v>
          </cell>
          <cell r="B306">
            <v>36769</v>
          </cell>
          <cell r="C306">
            <v>444000</v>
          </cell>
          <cell r="D306">
            <v>946000</v>
          </cell>
          <cell r="E306">
            <v>355000</v>
          </cell>
          <cell r="F306">
            <v>466000</v>
          </cell>
          <cell r="G306">
            <v>700000</v>
          </cell>
          <cell r="H306">
            <v>281000</v>
          </cell>
          <cell r="I306">
            <v>3193000</v>
          </cell>
          <cell r="J306">
            <v>112000</v>
          </cell>
          <cell r="K306">
            <v>3089000</v>
          </cell>
          <cell r="L306">
            <v>53831000</v>
          </cell>
        </row>
        <row r="307">
          <cell r="A307">
            <v>36770</v>
          </cell>
          <cell r="B307">
            <v>36770</v>
          </cell>
          <cell r="C307">
            <v>534000</v>
          </cell>
          <cell r="D307">
            <v>1107000</v>
          </cell>
          <cell r="E307">
            <v>417000</v>
          </cell>
          <cell r="F307">
            <v>373000</v>
          </cell>
          <cell r="G307">
            <v>704000</v>
          </cell>
          <cell r="H307">
            <v>287000</v>
          </cell>
          <cell r="I307">
            <v>3423000</v>
          </cell>
          <cell r="J307">
            <v>612000</v>
          </cell>
          <cell r="K307">
            <v>2891000</v>
          </cell>
          <cell r="L307">
            <v>54442000</v>
          </cell>
        </row>
        <row r="308">
          <cell r="A308">
            <v>36771</v>
          </cell>
          <cell r="B308">
            <v>36771</v>
          </cell>
          <cell r="C308">
            <v>517000</v>
          </cell>
          <cell r="D308">
            <v>1086000</v>
          </cell>
          <cell r="E308">
            <v>363000</v>
          </cell>
          <cell r="F308">
            <v>375000</v>
          </cell>
          <cell r="G308">
            <v>697000</v>
          </cell>
          <cell r="H308">
            <v>281000</v>
          </cell>
          <cell r="I308">
            <v>3318000</v>
          </cell>
          <cell r="J308">
            <v>795000</v>
          </cell>
          <cell r="K308">
            <v>2549000</v>
          </cell>
          <cell r="L308">
            <v>55237000</v>
          </cell>
        </row>
        <row r="309">
          <cell r="A309">
            <v>36772</v>
          </cell>
          <cell r="B309">
            <v>36772</v>
          </cell>
          <cell r="C309">
            <v>514000</v>
          </cell>
          <cell r="D309">
            <v>956000</v>
          </cell>
          <cell r="E309">
            <v>434000</v>
          </cell>
          <cell r="F309">
            <v>376000</v>
          </cell>
          <cell r="G309">
            <v>719000</v>
          </cell>
          <cell r="H309">
            <v>290000</v>
          </cell>
          <cell r="I309">
            <v>3288000</v>
          </cell>
          <cell r="J309">
            <v>836000</v>
          </cell>
          <cell r="K309">
            <v>2320000</v>
          </cell>
          <cell r="L309">
            <v>56072000</v>
          </cell>
        </row>
        <row r="310">
          <cell r="A310">
            <v>36773</v>
          </cell>
          <cell r="B310">
            <v>36773</v>
          </cell>
          <cell r="C310">
            <v>511000</v>
          </cell>
          <cell r="D310">
            <v>989000</v>
          </cell>
          <cell r="E310">
            <v>416000</v>
          </cell>
          <cell r="F310">
            <v>371000</v>
          </cell>
          <cell r="G310">
            <v>716000</v>
          </cell>
          <cell r="H310">
            <v>286000</v>
          </cell>
          <cell r="I310">
            <v>3290000</v>
          </cell>
          <cell r="J310">
            <v>817000</v>
          </cell>
          <cell r="K310">
            <v>2573000</v>
          </cell>
          <cell r="L310">
            <v>56889000</v>
          </cell>
        </row>
        <row r="311">
          <cell r="A311">
            <v>36774</v>
          </cell>
          <cell r="B311">
            <v>36774</v>
          </cell>
          <cell r="C311">
            <v>510000</v>
          </cell>
          <cell r="D311">
            <v>1073000</v>
          </cell>
          <cell r="E311">
            <v>390000</v>
          </cell>
          <cell r="F311">
            <v>388000</v>
          </cell>
          <cell r="G311">
            <v>702000</v>
          </cell>
          <cell r="H311">
            <v>275000</v>
          </cell>
          <cell r="I311">
            <v>3338000</v>
          </cell>
          <cell r="J311">
            <v>180000</v>
          </cell>
          <cell r="K311">
            <v>3080000</v>
          </cell>
          <cell r="L311">
            <v>57070000</v>
          </cell>
        </row>
        <row r="312">
          <cell r="A312">
            <v>36775</v>
          </cell>
          <cell r="B312">
            <v>36775</v>
          </cell>
          <cell r="C312">
            <v>523000</v>
          </cell>
          <cell r="D312">
            <v>1135000</v>
          </cell>
          <cell r="E312">
            <v>367000</v>
          </cell>
          <cell r="F312">
            <v>406000</v>
          </cell>
          <cell r="G312">
            <v>679000</v>
          </cell>
          <cell r="H312">
            <v>254000</v>
          </cell>
          <cell r="I312">
            <v>3364000</v>
          </cell>
          <cell r="J312">
            <v>105000</v>
          </cell>
          <cell r="K312">
            <v>3314000</v>
          </cell>
          <cell r="L312">
            <v>57177000</v>
          </cell>
        </row>
        <row r="313">
          <cell r="A313">
            <v>36776</v>
          </cell>
          <cell r="B313">
            <v>36776</v>
          </cell>
          <cell r="C313">
            <v>465000</v>
          </cell>
          <cell r="D313">
            <v>1155000</v>
          </cell>
          <cell r="E313">
            <v>373000</v>
          </cell>
          <cell r="F313">
            <v>393000</v>
          </cell>
          <cell r="G313">
            <v>702000</v>
          </cell>
          <cell r="H313">
            <v>237000</v>
          </cell>
          <cell r="I313">
            <v>3326000</v>
          </cell>
          <cell r="J313">
            <v>-95000</v>
          </cell>
          <cell r="K313">
            <v>3410000</v>
          </cell>
          <cell r="L313">
            <v>57082000</v>
          </cell>
        </row>
        <row r="314">
          <cell r="A314">
            <v>36777</v>
          </cell>
          <cell r="B314">
            <v>36777</v>
          </cell>
          <cell r="C314">
            <v>513000</v>
          </cell>
          <cell r="D314">
            <v>1122000</v>
          </cell>
          <cell r="E314">
            <v>378000</v>
          </cell>
          <cell r="F314">
            <v>415000</v>
          </cell>
          <cell r="G314">
            <v>718000</v>
          </cell>
          <cell r="H314">
            <v>245000</v>
          </cell>
          <cell r="I314">
            <v>3390000</v>
          </cell>
          <cell r="J314">
            <v>-29000</v>
          </cell>
          <cell r="K314">
            <v>3343000</v>
          </cell>
          <cell r="L314">
            <v>57053000</v>
          </cell>
        </row>
        <row r="315">
          <cell r="A315">
            <v>36778</v>
          </cell>
          <cell r="B315">
            <v>36778</v>
          </cell>
          <cell r="C315">
            <v>510000</v>
          </cell>
          <cell r="D315">
            <v>1106000</v>
          </cell>
          <cell r="E315">
            <v>369000</v>
          </cell>
          <cell r="F315">
            <v>410000</v>
          </cell>
          <cell r="G315">
            <v>665000</v>
          </cell>
          <cell r="H315">
            <v>263000</v>
          </cell>
          <cell r="I315">
            <v>3323000</v>
          </cell>
          <cell r="J315">
            <v>381000</v>
          </cell>
          <cell r="K315">
            <v>2989000</v>
          </cell>
          <cell r="L315">
            <v>57434000</v>
          </cell>
        </row>
        <row r="316">
          <cell r="A316">
            <v>36779</v>
          </cell>
          <cell r="B316">
            <v>36779</v>
          </cell>
          <cell r="C316">
            <v>492000</v>
          </cell>
          <cell r="D316">
            <v>1115000</v>
          </cell>
          <cell r="E316">
            <v>382000</v>
          </cell>
          <cell r="F316">
            <v>422000</v>
          </cell>
          <cell r="G316">
            <v>670000</v>
          </cell>
          <cell r="H316">
            <v>263000</v>
          </cell>
          <cell r="I316">
            <v>3343000</v>
          </cell>
          <cell r="J316">
            <v>597000</v>
          </cell>
          <cell r="K316">
            <v>2822000</v>
          </cell>
          <cell r="L316">
            <v>58030000</v>
          </cell>
        </row>
        <row r="317">
          <cell r="A317">
            <v>36780</v>
          </cell>
          <cell r="B317">
            <v>36780</v>
          </cell>
          <cell r="C317">
            <v>519000</v>
          </cell>
          <cell r="D317">
            <v>1149000</v>
          </cell>
          <cell r="E317">
            <v>340000</v>
          </cell>
          <cell r="F317">
            <v>414000</v>
          </cell>
          <cell r="G317">
            <v>697000</v>
          </cell>
          <cell r="H317">
            <v>258000</v>
          </cell>
          <cell r="I317">
            <v>3376000</v>
          </cell>
          <cell r="J317">
            <v>-213000</v>
          </cell>
          <cell r="K317">
            <v>3443000</v>
          </cell>
          <cell r="L317">
            <v>57817000</v>
          </cell>
        </row>
        <row r="318">
          <cell r="A318">
            <v>36781</v>
          </cell>
          <cell r="B318">
            <v>36781</v>
          </cell>
          <cell r="C318">
            <v>507000</v>
          </cell>
          <cell r="D318">
            <v>1135000</v>
          </cell>
          <cell r="E318">
            <v>357000</v>
          </cell>
          <cell r="F318">
            <v>421000</v>
          </cell>
          <cell r="G318">
            <v>711000</v>
          </cell>
          <cell r="H318">
            <v>249000</v>
          </cell>
          <cell r="I318">
            <v>3381000</v>
          </cell>
          <cell r="J318">
            <v>-99000</v>
          </cell>
          <cell r="K318">
            <v>3596000</v>
          </cell>
          <cell r="L318">
            <v>57718000</v>
          </cell>
        </row>
        <row r="319">
          <cell r="A319">
            <v>36782</v>
          </cell>
          <cell r="B319">
            <v>36782</v>
          </cell>
          <cell r="C319">
            <v>514000</v>
          </cell>
          <cell r="D319">
            <v>1103000</v>
          </cell>
          <cell r="E319">
            <v>337000</v>
          </cell>
          <cell r="F319">
            <v>423000</v>
          </cell>
          <cell r="G319">
            <v>741000</v>
          </cell>
          <cell r="H319">
            <v>256000</v>
          </cell>
          <cell r="I319">
            <v>3374000</v>
          </cell>
          <cell r="J319">
            <v>-438000</v>
          </cell>
          <cell r="K319">
            <v>3847000</v>
          </cell>
          <cell r="L319">
            <v>57286000</v>
          </cell>
        </row>
        <row r="320">
          <cell r="A320">
            <v>36783</v>
          </cell>
          <cell r="B320">
            <v>36783</v>
          </cell>
          <cell r="C320">
            <v>466000</v>
          </cell>
          <cell r="D320">
            <v>1146000</v>
          </cell>
          <cell r="E320">
            <v>341000</v>
          </cell>
          <cell r="F320">
            <v>442000</v>
          </cell>
          <cell r="G320">
            <v>709000</v>
          </cell>
          <cell r="H320">
            <v>247000</v>
          </cell>
          <cell r="I320">
            <v>3351000</v>
          </cell>
          <cell r="J320">
            <v>-577000</v>
          </cell>
          <cell r="K320">
            <v>3823000</v>
          </cell>
          <cell r="L320">
            <v>56691000</v>
          </cell>
        </row>
        <row r="321">
          <cell r="A321">
            <v>36784</v>
          </cell>
          <cell r="B321">
            <v>36784</v>
          </cell>
          <cell r="C321">
            <v>520000</v>
          </cell>
          <cell r="D321">
            <v>1119000</v>
          </cell>
          <cell r="E321">
            <v>295000</v>
          </cell>
          <cell r="F321">
            <v>429000</v>
          </cell>
          <cell r="G321">
            <v>697000</v>
          </cell>
          <cell r="H321">
            <v>231000</v>
          </cell>
          <cell r="I321">
            <v>3292000</v>
          </cell>
          <cell r="J321">
            <v>-377000</v>
          </cell>
          <cell r="K321">
            <v>3664000</v>
          </cell>
          <cell r="L321">
            <v>56332000</v>
          </cell>
        </row>
        <row r="322">
          <cell r="A322">
            <v>36785</v>
          </cell>
          <cell r="B322">
            <v>36785</v>
          </cell>
          <cell r="C322">
            <v>435000</v>
          </cell>
          <cell r="D322">
            <v>1187000</v>
          </cell>
          <cell r="E322">
            <v>329000</v>
          </cell>
          <cell r="F322">
            <v>435000</v>
          </cell>
          <cell r="G322">
            <v>720000</v>
          </cell>
          <cell r="H322">
            <v>272000</v>
          </cell>
          <cell r="I322">
            <v>3378000</v>
          </cell>
          <cell r="J322">
            <v>-11000</v>
          </cell>
          <cell r="K322">
            <v>3438000</v>
          </cell>
          <cell r="L322">
            <v>56322000</v>
          </cell>
        </row>
        <row r="323">
          <cell r="A323">
            <v>36786</v>
          </cell>
          <cell r="B323">
            <v>36786</v>
          </cell>
          <cell r="C323">
            <v>518000</v>
          </cell>
          <cell r="D323">
            <v>1175000</v>
          </cell>
          <cell r="E323">
            <v>301000</v>
          </cell>
          <cell r="F323">
            <v>425000</v>
          </cell>
          <cell r="G323">
            <v>719000</v>
          </cell>
          <cell r="H323">
            <v>255000</v>
          </cell>
          <cell r="I323">
            <v>3392000</v>
          </cell>
          <cell r="J323">
            <v>-14000</v>
          </cell>
          <cell r="K323">
            <v>3323000</v>
          </cell>
          <cell r="L323">
            <v>56308000</v>
          </cell>
        </row>
        <row r="324">
          <cell r="A324">
            <v>36787</v>
          </cell>
          <cell r="B324">
            <v>36787</v>
          </cell>
          <cell r="C324">
            <v>476000</v>
          </cell>
          <cell r="D324">
            <v>1095000</v>
          </cell>
          <cell r="E324">
            <v>261000</v>
          </cell>
          <cell r="F324">
            <v>428000</v>
          </cell>
          <cell r="G324">
            <v>711000</v>
          </cell>
          <cell r="H324">
            <v>242000</v>
          </cell>
          <cell r="I324">
            <v>3214000</v>
          </cell>
          <cell r="J324">
            <v>-403000</v>
          </cell>
          <cell r="K324">
            <v>3688000</v>
          </cell>
          <cell r="L324">
            <v>55905000</v>
          </cell>
        </row>
        <row r="325">
          <cell r="A325">
            <v>36788</v>
          </cell>
          <cell r="B325">
            <v>36788</v>
          </cell>
          <cell r="C325">
            <v>498000</v>
          </cell>
          <cell r="D325">
            <v>1081000</v>
          </cell>
          <cell r="E325">
            <v>294000</v>
          </cell>
          <cell r="F325">
            <v>437000</v>
          </cell>
          <cell r="G325">
            <v>669000</v>
          </cell>
          <cell r="H325">
            <v>243000</v>
          </cell>
          <cell r="I325">
            <v>3221000</v>
          </cell>
          <cell r="J325">
            <v>-224000</v>
          </cell>
          <cell r="K325">
            <v>3522000</v>
          </cell>
          <cell r="L325">
            <v>55681000</v>
          </cell>
        </row>
        <row r="326">
          <cell r="A326">
            <v>36789</v>
          </cell>
          <cell r="B326">
            <v>36789</v>
          </cell>
          <cell r="C326">
            <v>508000</v>
          </cell>
          <cell r="D326">
            <v>1065000</v>
          </cell>
          <cell r="E326">
            <v>313000</v>
          </cell>
          <cell r="F326">
            <v>469000</v>
          </cell>
          <cell r="G326">
            <v>682000</v>
          </cell>
          <cell r="H326">
            <v>253000</v>
          </cell>
          <cell r="I326">
            <v>3290000</v>
          </cell>
          <cell r="J326">
            <v>-162000</v>
          </cell>
          <cell r="K326">
            <v>3423000</v>
          </cell>
          <cell r="L326">
            <v>55520000</v>
          </cell>
        </row>
        <row r="327">
          <cell r="A327">
            <v>36790</v>
          </cell>
          <cell r="B327">
            <v>36790</v>
          </cell>
          <cell r="C327">
            <v>503000</v>
          </cell>
          <cell r="D327">
            <v>1168000</v>
          </cell>
          <cell r="E327">
            <v>314000</v>
          </cell>
          <cell r="F327">
            <v>431000</v>
          </cell>
          <cell r="G327">
            <v>708000</v>
          </cell>
          <cell r="H327">
            <v>265000</v>
          </cell>
          <cell r="I327">
            <v>3389000</v>
          </cell>
          <cell r="J327">
            <v>167000</v>
          </cell>
          <cell r="K327">
            <v>3244000</v>
          </cell>
          <cell r="L327">
            <v>55671000</v>
          </cell>
        </row>
        <row r="328">
          <cell r="A328">
            <v>36791</v>
          </cell>
          <cell r="B328">
            <v>36791</v>
          </cell>
          <cell r="C328">
            <v>523000</v>
          </cell>
          <cell r="D328">
            <v>1170000</v>
          </cell>
          <cell r="E328">
            <v>339000</v>
          </cell>
          <cell r="F328">
            <v>453000</v>
          </cell>
          <cell r="G328">
            <v>729000</v>
          </cell>
          <cell r="H328">
            <v>284000</v>
          </cell>
          <cell r="I328">
            <v>3499000</v>
          </cell>
          <cell r="J328">
            <v>451000</v>
          </cell>
          <cell r="K328">
            <v>2994000</v>
          </cell>
          <cell r="L328">
            <v>56122000</v>
          </cell>
        </row>
        <row r="329">
          <cell r="A329">
            <v>36792</v>
          </cell>
          <cell r="B329">
            <v>36792</v>
          </cell>
          <cell r="C329">
            <v>465000</v>
          </cell>
          <cell r="D329">
            <v>940000</v>
          </cell>
          <cell r="E329">
            <v>395000</v>
          </cell>
          <cell r="F329">
            <v>361000</v>
          </cell>
          <cell r="G329">
            <v>731000</v>
          </cell>
          <cell r="H329">
            <v>274000</v>
          </cell>
          <cell r="I329">
            <v>3167000</v>
          </cell>
          <cell r="J329">
            <v>536000</v>
          </cell>
          <cell r="K329">
            <v>2714000</v>
          </cell>
          <cell r="L329">
            <v>56658000</v>
          </cell>
        </row>
        <row r="330">
          <cell r="A330">
            <v>36793</v>
          </cell>
          <cell r="B330">
            <v>36793</v>
          </cell>
          <cell r="C330">
            <v>496000</v>
          </cell>
          <cell r="D330">
            <v>929000</v>
          </cell>
          <cell r="E330">
            <v>366000</v>
          </cell>
          <cell r="F330">
            <v>348000</v>
          </cell>
          <cell r="G330">
            <v>718000</v>
          </cell>
          <cell r="H330">
            <v>251000</v>
          </cell>
          <cell r="I330">
            <v>3108000</v>
          </cell>
          <cell r="J330">
            <v>483000</v>
          </cell>
          <cell r="K330">
            <v>2539000</v>
          </cell>
          <cell r="L330">
            <v>57141000</v>
          </cell>
        </row>
        <row r="331">
          <cell r="A331">
            <v>36794</v>
          </cell>
          <cell r="B331">
            <v>36794</v>
          </cell>
          <cell r="C331">
            <v>473000</v>
          </cell>
          <cell r="D331">
            <v>984000</v>
          </cell>
          <cell r="E331">
            <v>324000</v>
          </cell>
          <cell r="F331">
            <v>349000</v>
          </cell>
          <cell r="G331">
            <v>711000</v>
          </cell>
          <cell r="H331">
            <v>300000</v>
          </cell>
          <cell r="I331">
            <v>3142000</v>
          </cell>
          <cell r="J331">
            <v>-159000</v>
          </cell>
          <cell r="K331">
            <v>3262000</v>
          </cell>
          <cell r="L331">
            <v>56983000</v>
          </cell>
        </row>
        <row r="332">
          <cell r="A332">
            <v>36795</v>
          </cell>
          <cell r="B332">
            <v>36795</v>
          </cell>
          <cell r="C332">
            <v>478000</v>
          </cell>
          <cell r="D332">
            <v>1050000</v>
          </cell>
          <cell r="E332">
            <v>326000</v>
          </cell>
          <cell r="F332">
            <v>370000</v>
          </cell>
          <cell r="G332">
            <v>711000</v>
          </cell>
          <cell r="H332">
            <v>284000</v>
          </cell>
          <cell r="I332">
            <v>3220000</v>
          </cell>
          <cell r="J332">
            <v>107000</v>
          </cell>
          <cell r="K332">
            <v>3206000</v>
          </cell>
          <cell r="L332">
            <v>57090000</v>
          </cell>
        </row>
        <row r="333">
          <cell r="A333">
            <v>36796</v>
          </cell>
          <cell r="B333">
            <v>36796</v>
          </cell>
          <cell r="C333">
            <v>502000</v>
          </cell>
          <cell r="D333">
            <v>1135000</v>
          </cell>
          <cell r="E333">
            <v>377000</v>
          </cell>
          <cell r="F333">
            <v>329000</v>
          </cell>
          <cell r="G333">
            <v>728000</v>
          </cell>
          <cell r="H333">
            <v>273000</v>
          </cell>
          <cell r="I333">
            <v>3344000</v>
          </cell>
          <cell r="J333">
            <v>27000</v>
          </cell>
          <cell r="K333">
            <v>3284000</v>
          </cell>
          <cell r="L333">
            <v>57116000</v>
          </cell>
        </row>
        <row r="334">
          <cell r="A334">
            <v>36797</v>
          </cell>
          <cell r="B334">
            <v>36797</v>
          </cell>
          <cell r="C334">
            <v>485000</v>
          </cell>
          <cell r="D334">
            <v>1103000</v>
          </cell>
          <cell r="E334">
            <v>298000</v>
          </cell>
          <cell r="F334">
            <v>324000</v>
          </cell>
          <cell r="G334">
            <v>665000</v>
          </cell>
          <cell r="H334">
            <v>268000</v>
          </cell>
          <cell r="I334">
            <v>3144000</v>
          </cell>
          <cell r="J334">
            <v>-61000</v>
          </cell>
          <cell r="K334">
            <v>3238000</v>
          </cell>
          <cell r="L334">
            <v>57067000</v>
          </cell>
        </row>
        <row r="335">
          <cell r="A335">
            <v>36798</v>
          </cell>
          <cell r="B335">
            <v>36798</v>
          </cell>
          <cell r="C335">
            <v>516000</v>
          </cell>
          <cell r="D335">
            <v>1155000</v>
          </cell>
          <cell r="E335">
            <v>335000</v>
          </cell>
          <cell r="F335">
            <v>353000</v>
          </cell>
          <cell r="G335">
            <v>721000</v>
          </cell>
          <cell r="H335">
            <v>270000</v>
          </cell>
          <cell r="I335">
            <v>3351000</v>
          </cell>
          <cell r="J335">
            <v>-21000</v>
          </cell>
          <cell r="K335">
            <v>3245000</v>
          </cell>
          <cell r="L335">
            <v>57035000</v>
          </cell>
        </row>
        <row r="336">
          <cell r="A336">
            <v>36799</v>
          </cell>
          <cell r="B336">
            <v>36799</v>
          </cell>
          <cell r="C336">
            <v>489000</v>
          </cell>
          <cell r="D336">
            <v>1079000</v>
          </cell>
          <cell r="E336">
            <v>372000</v>
          </cell>
          <cell r="F336">
            <v>341000</v>
          </cell>
          <cell r="G336">
            <v>728000</v>
          </cell>
          <cell r="H336">
            <v>295000</v>
          </cell>
          <cell r="I336">
            <v>3304000</v>
          </cell>
          <cell r="J336">
            <v>348000</v>
          </cell>
          <cell r="K336">
            <v>2966000</v>
          </cell>
          <cell r="L336">
            <v>57385000</v>
          </cell>
        </row>
        <row r="337">
          <cell r="A337">
            <v>36800</v>
          </cell>
          <cell r="B337">
            <v>36800</v>
          </cell>
          <cell r="C337">
            <v>494000</v>
          </cell>
          <cell r="D337">
            <v>963000</v>
          </cell>
          <cell r="E337">
            <v>381000</v>
          </cell>
          <cell r="F337">
            <v>282000</v>
          </cell>
          <cell r="G337">
            <v>720000</v>
          </cell>
          <cell r="H337">
            <v>288000</v>
          </cell>
          <cell r="I337">
            <v>3130000</v>
          </cell>
          <cell r="J337">
            <v>388000</v>
          </cell>
          <cell r="K337">
            <v>2826000</v>
          </cell>
          <cell r="L337">
            <v>57443000</v>
          </cell>
        </row>
        <row r="338">
          <cell r="A338">
            <v>36801</v>
          </cell>
          <cell r="B338">
            <v>36801</v>
          </cell>
          <cell r="C338">
            <v>491000</v>
          </cell>
          <cell r="D338">
            <v>975000</v>
          </cell>
          <cell r="E338">
            <v>360000</v>
          </cell>
          <cell r="F338">
            <v>290000</v>
          </cell>
          <cell r="G338">
            <v>727000</v>
          </cell>
          <cell r="H338">
            <v>291000</v>
          </cell>
          <cell r="I338">
            <v>3134000</v>
          </cell>
          <cell r="J338">
            <v>-124000</v>
          </cell>
          <cell r="K338">
            <v>3310000</v>
          </cell>
          <cell r="L338">
            <v>57649000</v>
          </cell>
        </row>
        <row r="339">
          <cell r="A339">
            <v>36802</v>
          </cell>
          <cell r="B339">
            <v>36802</v>
          </cell>
          <cell r="C339">
            <v>504000</v>
          </cell>
          <cell r="D339">
            <v>1030000</v>
          </cell>
          <cell r="E339">
            <v>249000</v>
          </cell>
          <cell r="F339">
            <v>393000</v>
          </cell>
          <cell r="G339">
            <v>719000</v>
          </cell>
          <cell r="H339">
            <v>298000</v>
          </cell>
          <cell r="I339">
            <v>3193000</v>
          </cell>
          <cell r="J339">
            <v>-249000</v>
          </cell>
          <cell r="K339">
            <v>3423000</v>
          </cell>
          <cell r="L339">
            <v>57399000</v>
          </cell>
        </row>
        <row r="340">
          <cell r="A340">
            <v>36803</v>
          </cell>
          <cell r="B340">
            <v>36803</v>
          </cell>
          <cell r="C340">
            <v>502000</v>
          </cell>
          <cell r="D340">
            <v>1038000</v>
          </cell>
          <cell r="E340">
            <v>311000</v>
          </cell>
          <cell r="F340">
            <v>384000</v>
          </cell>
          <cell r="G340">
            <v>726000</v>
          </cell>
          <cell r="H340">
            <v>301000</v>
          </cell>
          <cell r="I340">
            <v>3261000</v>
          </cell>
          <cell r="J340">
            <v>-185000</v>
          </cell>
          <cell r="K340">
            <v>3344000</v>
          </cell>
          <cell r="L340">
            <v>57215000</v>
          </cell>
        </row>
        <row r="341">
          <cell r="A341">
            <v>36804</v>
          </cell>
          <cell r="B341">
            <v>36804</v>
          </cell>
          <cell r="C341">
            <v>531000</v>
          </cell>
          <cell r="D341">
            <v>1186000</v>
          </cell>
          <cell r="E341">
            <v>352000</v>
          </cell>
          <cell r="F341">
            <v>428000</v>
          </cell>
          <cell r="G341">
            <v>704000</v>
          </cell>
          <cell r="H341">
            <v>301000</v>
          </cell>
          <cell r="I341">
            <v>3501000</v>
          </cell>
          <cell r="J341">
            <v>44000</v>
          </cell>
          <cell r="K341">
            <v>3459000</v>
          </cell>
          <cell r="L341">
            <v>57259000</v>
          </cell>
        </row>
        <row r="342">
          <cell r="A342">
            <v>36805</v>
          </cell>
          <cell r="B342">
            <v>36805</v>
          </cell>
          <cell r="C342">
            <v>510000</v>
          </cell>
          <cell r="D342">
            <v>1242000</v>
          </cell>
          <cell r="E342">
            <v>344000</v>
          </cell>
          <cell r="F342">
            <v>302000</v>
          </cell>
          <cell r="G342">
            <v>725000</v>
          </cell>
          <cell r="H342">
            <v>222000</v>
          </cell>
          <cell r="I342">
            <v>3346000</v>
          </cell>
          <cell r="J342">
            <v>219000</v>
          </cell>
          <cell r="K342">
            <v>3200000</v>
          </cell>
          <cell r="L342">
            <v>57478000</v>
          </cell>
        </row>
        <row r="343">
          <cell r="A343">
            <v>36806</v>
          </cell>
          <cell r="B343">
            <v>36806</v>
          </cell>
          <cell r="C343">
            <v>517000</v>
          </cell>
          <cell r="D343">
            <v>1225000</v>
          </cell>
          <cell r="E343">
            <v>443000</v>
          </cell>
          <cell r="F343">
            <v>334000</v>
          </cell>
          <cell r="G343">
            <v>724000</v>
          </cell>
          <cell r="H343">
            <v>270000</v>
          </cell>
          <cell r="I343">
            <v>3512000</v>
          </cell>
          <cell r="J343">
            <v>594000</v>
          </cell>
          <cell r="K343">
            <v>2873000</v>
          </cell>
          <cell r="L343">
            <v>58072000</v>
          </cell>
        </row>
        <row r="344">
          <cell r="A344">
            <v>36807</v>
          </cell>
          <cell r="B344">
            <v>36807</v>
          </cell>
          <cell r="C344">
            <v>488000</v>
          </cell>
          <cell r="D344">
            <v>1165000</v>
          </cell>
          <cell r="E344">
            <v>411000</v>
          </cell>
          <cell r="F344">
            <v>326000</v>
          </cell>
          <cell r="G344">
            <v>703000</v>
          </cell>
          <cell r="H344">
            <v>272000</v>
          </cell>
          <cell r="I344">
            <v>3366000</v>
          </cell>
          <cell r="J344">
            <v>436000</v>
          </cell>
          <cell r="K344">
            <v>2927000</v>
          </cell>
          <cell r="L344">
            <v>58508000</v>
          </cell>
        </row>
        <row r="345">
          <cell r="A345">
            <v>36808</v>
          </cell>
          <cell r="B345">
            <v>36808</v>
          </cell>
          <cell r="C345">
            <v>521000</v>
          </cell>
          <cell r="D345">
            <v>1208000</v>
          </cell>
          <cell r="E345">
            <v>400000</v>
          </cell>
          <cell r="F345">
            <v>314000</v>
          </cell>
          <cell r="G345">
            <v>715000</v>
          </cell>
          <cell r="H345">
            <v>272000</v>
          </cell>
          <cell r="I345">
            <v>3430000</v>
          </cell>
          <cell r="J345">
            <v>112000</v>
          </cell>
          <cell r="K345">
            <v>3258000</v>
          </cell>
          <cell r="L345">
            <v>58770000</v>
          </cell>
        </row>
        <row r="346">
          <cell r="A346">
            <v>36809</v>
          </cell>
          <cell r="B346">
            <v>36809</v>
          </cell>
          <cell r="C346">
            <v>519000</v>
          </cell>
          <cell r="D346">
            <v>1216000</v>
          </cell>
          <cell r="E346">
            <v>401000</v>
          </cell>
          <cell r="F346">
            <v>350000</v>
          </cell>
          <cell r="G346">
            <v>724000</v>
          </cell>
          <cell r="H346">
            <v>273000</v>
          </cell>
          <cell r="I346">
            <v>3483000</v>
          </cell>
          <cell r="J346">
            <v>297000</v>
          </cell>
          <cell r="K346">
            <v>3307000</v>
          </cell>
          <cell r="L346">
            <v>58916000</v>
          </cell>
        </row>
        <row r="347">
          <cell r="A347">
            <v>36810</v>
          </cell>
          <cell r="B347">
            <v>36810</v>
          </cell>
          <cell r="C347">
            <v>525000</v>
          </cell>
          <cell r="D347">
            <v>1191000</v>
          </cell>
          <cell r="E347">
            <v>389000</v>
          </cell>
          <cell r="F347">
            <v>358000</v>
          </cell>
          <cell r="G347">
            <v>670000</v>
          </cell>
          <cell r="H347">
            <v>247000</v>
          </cell>
          <cell r="I347">
            <v>3379000</v>
          </cell>
          <cell r="J347">
            <v>68000</v>
          </cell>
          <cell r="K347">
            <v>3350000</v>
          </cell>
          <cell r="L347">
            <v>58984000</v>
          </cell>
        </row>
        <row r="348">
          <cell r="A348">
            <v>36811</v>
          </cell>
          <cell r="B348">
            <v>36811</v>
          </cell>
          <cell r="C348">
            <v>528000</v>
          </cell>
          <cell r="D348">
            <v>1208000</v>
          </cell>
          <cell r="E348">
            <v>419000</v>
          </cell>
          <cell r="F348">
            <v>304000</v>
          </cell>
          <cell r="G348">
            <v>724000</v>
          </cell>
          <cell r="H348">
            <v>253000</v>
          </cell>
          <cell r="I348">
            <v>3436000</v>
          </cell>
          <cell r="J348">
            <v>56000</v>
          </cell>
          <cell r="K348">
            <v>3262000</v>
          </cell>
          <cell r="L348">
            <v>59040000</v>
          </cell>
        </row>
        <row r="349">
          <cell r="A349">
            <v>36812</v>
          </cell>
          <cell r="B349">
            <v>36812</v>
          </cell>
          <cell r="C349">
            <v>519000</v>
          </cell>
          <cell r="D349">
            <v>1194000</v>
          </cell>
          <cell r="E349">
            <v>377000</v>
          </cell>
          <cell r="F349">
            <v>304000</v>
          </cell>
          <cell r="G349">
            <v>699000</v>
          </cell>
          <cell r="H349">
            <v>256000</v>
          </cell>
          <cell r="I349">
            <v>3348000</v>
          </cell>
          <cell r="J349">
            <v>283000</v>
          </cell>
          <cell r="K349">
            <v>3197000</v>
          </cell>
          <cell r="L349">
            <v>59322000</v>
          </cell>
        </row>
        <row r="350">
          <cell r="A350">
            <v>36813</v>
          </cell>
          <cell r="B350">
            <v>36813</v>
          </cell>
          <cell r="C350">
            <v>508000</v>
          </cell>
          <cell r="D350">
            <v>1026000</v>
          </cell>
          <cell r="E350">
            <v>406000</v>
          </cell>
          <cell r="F350">
            <v>288000</v>
          </cell>
          <cell r="G350">
            <v>745000</v>
          </cell>
          <cell r="H350">
            <v>262000</v>
          </cell>
          <cell r="I350">
            <v>3234000</v>
          </cell>
          <cell r="J350">
            <v>313000</v>
          </cell>
          <cell r="K350">
            <v>2814000</v>
          </cell>
          <cell r="L350">
            <v>59635000</v>
          </cell>
        </row>
        <row r="351">
          <cell r="A351">
            <v>36814</v>
          </cell>
          <cell r="B351">
            <v>36814</v>
          </cell>
          <cell r="C351">
            <v>526000</v>
          </cell>
          <cell r="D351">
            <v>1069000</v>
          </cell>
          <cell r="E351">
            <v>416000</v>
          </cell>
          <cell r="F351">
            <v>291000</v>
          </cell>
          <cell r="G351">
            <v>702000</v>
          </cell>
          <cell r="H351">
            <v>270000</v>
          </cell>
          <cell r="I351">
            <v>3275000</v>
          </cell>
          <cell r="J351">
            <v>572000</v>
          </cell>
          <cell r="K351">
            <v>2737000</v>
          </cell>
          <cell r="L351">
            <v>60209000</v>
          </cell>
        </row>
        <row r="352">
          <cell r="A352">
            <v>36815</v>
          </cell>
          <cell r="B352">
            <v>36815</v>
          </cell>
          <cell r="C352">
            <v>453000</v>
          </cell>
          <cell r="D352">
            <v>1051000</v>
          </cell>
          <cell r="E352">
            <v>387000</v>
          </cell>
          <cell r="F352">
            <v>281000</v>
          </cell>
          <cell r="G352">
            <v>743000</v>
          </cell>
          <cell r="H352">
            <v>278000</v>
          </cell>
          <cell r="I352">
            <v>3192000</v>
          </cell>
          <cell r="J352">
            <v>57000</v>
          </cell>
          <cell r="K352">
            <v>3163000</v>
          </cell>
          <cell r="L352">
            <v>60266000</v>
          </cell>
        </row>
        <row r="353">
          <cell r="A353">
            <v>36816</v>
          </cell>
          <cell r="B353">
            <v>36816</v>
          </cell>
          <cell r="C353">
            <v>505000</v>
          </cell>
          <cell r="D353">
            <v>1204000</v>
          </cell>
          <cell r="E353">
            <v>414000</v>
          </cell>
          <cell r="F353">
            <v>289000</v>
          </cell>
          <cell r="G353">
            <v>711000</v>
          </cell>
          <cell r="H353">
            <v>272000</v>
          </cell>
          <cell r="I353">
            <v>3396000</v>
          </cell>
          <cell r="J353">
            <v>188000</v>
          </cell>
          <cell r="K353">
            <v>3182000</v>
          </cell>
          <cell r="L353">
            <v>60453000</v>
          </cell>
        </row>
        <row r="354">
          <cell r="A354">
            <v>36817</v>
          </cell>
          <cell r="B354">
            <v>36817</v>
          </cell>
          <cell r="C354">
            <v>506000</v>
          </cell>
          <cell r="D354">
            <v>1212000</v>
          </cell>
          <cell r="E354">
            <v>305000</v>
          </cell>
          <cell r="F354">
            <v>279000</v>
          </cell>
          <cell r="G354">
            <v>646000</v>
          </cell>
          <cell r="H354">
            <v>281000</v>
          </cell>
          <cell r="I354">
            <v>3229000</v>
          </cell>
          <cell r="J354">
            <v>-30000</v>
          </cell>
          <cell r="K354">
            <v>3190000</v>
          </cell>
          <cell r="L354">
            <v>60424000</v>
          </cell>
        </row>
        <row r="355">
          <cell r="A355">
            <v>36818</v>
          </cell>
          <cell r="B355">
            <v>36818</v>
          </cell>
          <cell r="C355">
            <v>514000</v>
          </cell>
          <cell r="D355">
            <v>1151000</v>
          </cell>
          <cell r="E355">
            <v>308000</v>
          </cell>
          <cell r="F355">
            <v>282000</v>
          </cell>
          <cell r="G355">
            <v>648000</v>
          </cell>
          <cell r="H355">
            <v>276000</v>
          </cell>
          <cell r="I355">
            <v>3179000</v>
          </cell>
          <cell r="J355">
            <v>37000</v>
          </cell>
          <cell r="K355">
            <v>3226000</v>
          </cell>
          <cell r="L355">
            <v>60461000</v>
          </cell>
        </row>
        <row r="356">
          <cell r="A356">
            <v>36819</v>
          </cell>
          <cell r="B356">
            <v>36819</v>
          </cell>
          <cell r="C356">
            <v>525000</v>
          </cell>
          <cell r="D356">
            <v>1228000</v>
          </cell>
          <cell r="E356">
            <v>365000</v>
          </cell>
          <cell r="F356">
            <v>356000</v>
          </cell>
          <cell r="G356">
            <v>722000</v>
          </cell>
          <cell r="H356">
            <v>274000</v>
          </cell>
          <cell r="I356">
            <v>3468000</v>
          </cell>
          <cell r="J356">
            <v>361000</v>
          </cell>
          <cell r="K356">
            <v>3053000</v>
          </cell>
          <cell r="L356">
            <v>60825000</v>
          </cell>
        </row>
        <row r="357">
          <cell r="A357">
            <v>36820</v>
          </cell>
          <cell r="B357">
            <v>36820</v>
          </cell>
          <cell r="C357">
            <v>510000</v>
          </cell>
          <cell r="D357">
            <v>1179000</v>
          </cell>
          <cell r="E357">
            <v>383000</v>
          </cell>
          <cell r="F357">
            <v>377000</v>
          </cell>
          <cell r="G357">
            <v>715000</v>
          </cell>
          <cell r="H357">
            <v>291000</v>
          </cell>
          <cell r="I357">
            <v>3455000</v>
          </cell>
          <cell r="J357">
            <v>744000</v>
          </cell>
          <cell r="K357">
            <v>2750000</v>
          </cell>
          <cell r="L357">
            <v>61570000</v>
          </cell>
        </row>
        <row r="358">
          <cell r="A358">
            <v>36821</v>
          </cell>
          <cell r="B358">
            <v>36821</v>
          </cell>
          <cell r="C358">
            <v>511000</v>
          </cell>
          <cell r="D358">
            <v>1202000</v>
          </cell>
          <cell r="E358">
            <v>413000</v>
          </cell>
          <cell r="F358">
            <v>344000</v>
          </cell>
          <cell r="G358">
            <v>722000</v>
          </cell>
          <cell r="H358">
            <v>289000</v>
          </cell>
          <cell r="I358">
            <v>3481000</v>
          </cell>
          <cell r="J358">
            <v>758000</v>
          </cell>
          <cell r="K358">
            <v>2707000</v>
          </cell>
          <cell r="L358">
            <v>62327000</v>
          </cell>
        </row>
        <row r="359">
          <cell r="A359">
            <v>36822</v>
          </cell>
          <cell r="B359">
            <v>36822</v>
          </cell>
          <cell r="C359">
            <v>522000</v>
          </cell>
          <cell r="D359">
            <v>1193000</v>
          </cell>
          <cell r="E359">
            <v>418000</v>
          </cell>
          <cell r="F359">
            <v>373000</v>
          </cell>
          <cell r="G359">
            <v>723000</v>
          </cell>
          <cell r="H359">
            <v>277000</v>
          </cell>
          <cell r="I359">
            <v>3506000</v>
          </cell>
          <cell r="J359">
            <v>439000</v>
          </cell>
          <cell r="K359">
            <v>2960000</v>
          </cell>
          <cell r="L359">
            <v>62767000</v>
          </cell>
        </row>
        <row r="360">
          <cell r="A360">
            <v>36823</v>
          </cell>
          <cell r="B360">
            <v>36823</v>
          </cell>
          <cell r="C360">
            <v>498000</v>
          </cell>
          <cell r="D360">
            <v>1187000</v>
          </cell>
          <cell r="E360">
            <v>400000</v>
          </cell>
          <cell r="F360">
            <v>293000</v>
          </cell>
          <cell r="G360">
            <v>720000</v>
          </cell>
          <cell r="H360">
            <v>294000</v>
          </cell>
          <cell r="I360">
            <v>3392000</v>
          </cell>
          <cell r="J360">
            <v>470000</v>
          </cell>
          <cell r="K360">
            <v>3048000</v>
          </cell>
          <cell r="L360">
            <v>63236000</v>
          </cell>
        </row>
        <row r="361">
          <cell r="A361">
            <v>36824</v>
          </cell>
          <cell r="B361">
            <v>36824</v>
          </cell>
          <cell r="C361">
            <v>505000</v>
          </cell>
          <cell r="D361">
            <v>1208000</v>
          </cell>
          <cell r="E361">
            <v>363000</v>
          </cell>
          <cell r="F361">
            <v>296000</v>
          </cell>
          <cell r="G361">
            <v>720000</v>
          </cell>
          <cell r="H361">
            <v>281000</v>
          </cell>
          <cell r="I361">
            <v>3372000</v>
          </cell>
          <cell r="J361">
            <v>316000</v>
          </cell>
          <cell r="K361">
            <v>3014000</v>
          </cell>
          <cell r="L361">
            <v>63423000</v>
          </cell>
        </row>
        <row r="362">
          <cell r="A362">
            <v>36825</v>
          </cell>
          <cell r="B362">
            <v>36825</v>
          </cell>
          <cell r="C362">
            <v>531000</v>
          </cell>
          <cell r="D362">
            <v>1226000</v>
          </cell>
          <cell r="E362">
            <v>397000</v>
          </cell>
          <cell r="F362">
            <v>283000</v>
          </cell>
          <cell r="G362">
            <v>720000</v>
          </cell>
          <cell r="H362">
            <v>273000</v>
          </cell>
          <cell r="I362">
            <v>3430000</v>
          </cell>
          <cell r="J362">
            <v>314000</v>
          </cell>
          <cell r="K362">
            <v>3134000</v>
          </cell>
          <cell r="L362">
            <v>63867000</v>
          </cell>
        </row>
        <row r="363">
          <cell r="A363">
            <v>36826</v>
          </cell>
          <cell r="B363">
            <v>36826</v>
          </cell>
          <cell r="C363">
            <v>539000</v>
          </cell>
          <cell r="D363">
            <v>1239000</v>
          </cell>
          <cell r="E363">
            <v>395000</v>
          </cell>
          <cell r="F363">
            <v>260000</v>
          </cell>
          <cell r="G363">
            <v>727000</v>
          </cell>
          <cell r="H363">
            <v>293000</v>
          </cell>
          <cell r="I363">
            <v>3455000</v>
          </cell>
          <cell r="J363">
            <v>384000</v>
          </cell>
          <cell r="K363">
            <v>3053000</v>
          </cell>
          <cell r="L363">
            <v>64251000</v>
          </cell>
        </row>
        <row r="364">
          <cell r="A364">
            <v>36827</v>
          </cell>
          <cell r="B364">
            <v>36827</v>
          </cell>
          <cell r="C364">
            <v>502000</v>
          </cell>
          <cell r="D364">
            <v>1250000</v>
          </cell>
          <cell r="E364">
            <v>452000</v>
          </cell>
          <cell r="F364">
            <v>262000</v>
          </cell>
          <cell r="G364">
            <v>749000</v>
          </cell>
          <cell r="H364">
            <v>299000</v>
          </cell>
          <cell r="I364">
            <v>3514000</v>
          </cell>
          <cell r="J364">
            <v>613000</v>
          </cell>
          <cell r="K364">
            <v>2830000</v>
          </cell>
          <cell r="L364">
            <v>64864000</v>
          </cell>
        </row>
        <row r="365">
          <cell r="A365">
            <v>36828</v>
          </cell>
          <cell r="B365">
            <v>36828</v>
          </cell>
          <cell r="C365">
            <v>526000</v>
          </cell>
          <cell r="D365">
            <v>1245000</v>
          </cell>
          <cell r="E365">
            <v>456000</v>
          </cell>
          <cell r="F365">
            <v>243000</v>
          </cell>
          <cell r="G365">
            <v>741000</v>
          </cell>
          <cell r="H365">
            <v>282000</v>
          </cell>
          <cell r="I365">
            <v>3492000</v>
          </cell>
          <cell r="J365">
            <v>738000</v>
          </cell>
          <cell r="K365">
            <v>2887000</v>
          </cell>
          <cell r="L365">
            <v>65601000</v>
          </cell>
        </row>
        <row r="366">
          <cell r="A366">
            <v>36829</v>
          </cell>
          <cell r="B366">
            <v>36829</v>
          </cell>
          <cell r="C366">
            <v>501000</v>
          </cell>
          <cell r="D366">
            <v>1236000</v>
          </cell>
          <cell r="E366">
            <v>369000</v>
          </cell>
          <cell r="F366">
            <v>249000</v>
          </cell>
          <cell r="G366">
            <v>588000</v>
          </cell>
          <cell r="H366">
            <v>281000</v>
          </cell>
          <cell r="I366">
            <v>3223000</v>
          </cell>
          <cell r="J366">
            <v>1000</v>
          </cell>
          <cell r="K366">
            <v>3322000</v>
          </cell>
          <cell r="L366">
            <v>65602000</v>
          </cell>
        </row>
        <row r="367">
          <cell r="A367">
            <v>36830</v>
          </cell>
          <cell r="B367">
            <v>36830</v>
          </cell>
          <cell r="C367">
            <v>529000</v>
          </cell>
          <cell r="D367">
            <v>1171000</v>
          </cell>
          <cell r="E367">
            <v>415000</v>
          </cell>
          <cell r="F367">
            <v>266000</v>
          </cell>
          <cell r="G367">
            <v>490000</v>
          </cell>
          <cell r="H367">
            <v>285000</v>
          </cell>
          <cell r="I367">
            <v>3155000</v>
          </cell>
          <cell r="J367">
            <v>-310000</v>
          </cell>
          <cell r="K367">
            <v>3443000</v>
          </cell>
          <cell r="L367">
            <v>65292000</v>
          </cell>
        </row>
        <row r="368">
          <cell r="A368">
            <v>36831</v>
          </cell>
          <cell r="B368">
            <v>36831</v>
          </cell>
          <cell r="C368">
            <v>537000</v>
          </cell>
          <cell r="D368">
            <v>1239000</v>
          </cell>
          <cell r="E368">
            <v>325000</v>
          </cell>
          <cell r="F368">
            <v>179000</v>
          </cell>
          <cell r="G368">
            <v>445000</v>
          </cell>
          <cell r="H368">
            <v>311000</v>
          </cell>
          <cell r="I368">
            <v>3036000</v>
          </cell>
          <cell r="J368">
            <v>-456000</v>
          </cell>
          <cell r="K368">
            <v>3388000</v>
          </cell>
          <cell r="L368">
            <v>64644000</v>
          </cell>
        </row>
        <row r="369">
          <cell r="A369">
            <v>36832</v>
          </cell>
          <cell r="B369">
            <v>36832</v>
          </cell>
          <cell r="C369">
            <v>464000</v>
          </cell>
          <cell r="D369">
            <v>1160000</v>
          </cell>
          <cell r="E369">
            <v>258000</v>
          </cell>
          <cell r="F369">
            <v>189000</v>
          </cell>
          <cell r="G369">
            <v>591000</v>
          </cell>
          <cell r="H369">
            <v>319000</v>
          </cell>
          <cell r="I369">
            <v>2982000</v>
          </cell>
          <cell r="J369">
            <v>-225000</v>
          </cell>
          <cell r="K369">
            <v>3291000</v>
          </cell>
          <cell r="L369">
            <v>64420000</v>
          </cell>
        </row>
        <row r="370">
          <cell r="A370">
            <v>36833</v>
          </cell>
          <cell r="B370">
            <v>36833</v>
          </cell>
          <cell r="C370">
            <v>502000</v>
          </cell>
          <cell r="D370">
            <v>1154000</v>
          </cell>
          <cell r="E370">
            <v>286000</v>
          </cell>
          <cell r="F370">
            <v>188000</v>
          </cell>
          <cell r="G370">
            <v>605000</v>
          </cell>
          <cell r="H370">
            <v>299000</v>
          </cell>
          <cell r="I370">
            <v>3034000</v>
          </cell>
          <cell r="J370">
            <v>-87000</v>
          </cell>
          <cell r="K370">
            <v>3056000</v>
          </cell>
          <cell r="L370">
            <v>64332000</v>
          </cell>
        </row>
        <row r="371">
          <cell r="A371">
            <v>36834</v>
          </cell>
          <cell r="B371">
            <v>36834</v>
          </cell>
          <cell r="C371">
            <v>521000</v>
          </cell>
          <cell r="D371">
            <v>1226000</v>
          </cell>
          <cell r="E371">
            <v>342000</v>
          </cell>
          <cell r="F371">
            <v>144000</v>
          </cell>
          <cell r="G371">
            <v>587000</v>
          </cell>
          <cell r="H371">
            <v>314000</v>
          </cell>
          <cell r="I371">
            <v>3134000</v>
          </cell>
          <cell r="J371">
            <v>361000</v>
          </cell>
          <cell r="K371">
            <v>2849000</v>
          </cell>
          <cell r="L371">
            <v>64694000</v>
          </cell>
        </row>
        <row r="372">
          <cell r="A372">
            <v>36835</v>
          </cell>
          <cell r="B372">
            <v>36835</v>
          </cell>
          <cell r="C372">
            <v>527000</v>
          </cell>
          <cell r="D372">
            <v>1202000</v>
          </cell>
          <cell r="E372">
            <v>343000</v>
          </cell>
          <cell r="F372">
            <v>144000</v>
          </cell>
          <cell r="G372">
            <v>561000</v>
          </cell>
          <cell r="H372">
            <v>315000</v>
          </cell>
          <cell r="I372">
            <v>3092000</v>
          </cell>
          <cell r="J372">
            <v>46000</v>
          </cell>
          <cell r="K372">
            <v>2974000</v>
          </cell>
          <cell r="L372">
            <v>64740000</v>
          </cell>
        </row>
        <row r="373">
          <cell r="A373">
            <v>36836</v>
          </cell>
          <cell r="B373">
            <v>36836</v>
          </cell>
          <cell r="C373">
            <v>517000</v>
          </cell>
          <cell r="D373">
            <v>1159000</v>
          </cell>
          <cell r="E373">
            <v>265000</v>
          </cell>
          <cell r="F373">
            <v>172000</v>
          </cell>
          <cell r="G373">
            <v>607000</v>
          </cell>
          <cell r="H373">
            <v>272000</v>
          </cell>
          <cell r="I373">
            <v>2992000</v>
          </cell>
          <cell r="J373">
            <v>-372000</v>
          </cell>
          <cell r="K373">
            <v>3453000</v>
          </cell>
          <cell r="L373">
            <v>64369000</v>
          </cell>
        </row>
        <row r="374">
          <cell r="A374">
            <v>36837</v>
          </cell>
          <cell r="B374">
            <v>36837</v>
          </cell>
          <cell r="C374">
            <v>537000</v>
          </cell>
          <cell r="D374">
            <v>966000</v>
          </cell>
          <cell r="E374">
            <v>185000</v>
          </cell>
          <cell r="F374">
            <v>187000</v>
          </cell>
          <cell r="G374">
            <v>639000</v>
          </cell>
          <cell r="H374">
            <v>298000</v>
          </cell>
          <cell r="I374">
            <v>2810000</v>
          </cell>
          <cell r="J374">
            <v>-789000</v>
          </cell>
          <cell r="K374">
            <v>3637000</v>
          </cell>
          <cell r="L374">
            <v>63580000</v>
          </cell>
        </row>
        <row r="375">
          <cell r="A375">
            <v>36838</v>
          </cell>
          <cell r="B375">
            <v>36838</v>
          </cell>
          <cell r="C375">
            <v>507000</v>
          </cell>
          <cell r="D375">
            <v>859000</v>
          </cell>
          <cell r="E375">
            <v>149000</v>
          </cell>
          <cell r="F375">
            <v>218000</v>
          </cell>
          <cell r="G375">
            <v>684000</v>
          </cell>
          <cell r="H375">
            <v>294000</v>
          </cell>
          <cell r="I375">
            <v>2711000</v>
          </cell>
          <cell r="J375">
            <v>-1008000</v>
          </cell>
          <cell r="K375">
            <v>3609000</v>
          </cell>
          <cell r="L375">
            <v>62572000</v>
          </cell>
        </row>
        <row r="376">
          <cell r="A376">
            <v>36839</v>
          </cell>
          <cell r="B376">
            <v>36839</v>
          </cell>
          <cell r="C376">
            <v>491000</v>
          </cell>
          <cell r="D376">
            <v>886000</v>
          </cell>
          <cell r="E376">
            <v>191000</v>
          </cell>
          <cell r="F376">
            <v>190000</v>
          </cell>
          <cell r="G376">
            <v>656000</v>
          </cell>
          <cell r="H376">
            <v>297000</v>
          </cell>
          <cell r="I376">
            <v>2712000</v>
          </cell>
          <cell r="J376">
            <v>-951000</v>
          </cell>
          <cell r="K376">
            <v>3738000</v>
          </cell>
          <cell r="L376">
            <v>61621000</v>
          </cell>
        </row>
        <row r="377">
          <cell r="A377">
            <v>36840</v>
          </cell>
          <cell r="B377">
            <v>36840</v>
          </cell>
          <cell r="C377">
            <v>476000</v>
          </cell>
          <cell r="D377">
            <v>962000</v>
          </cell>
          <cell r="E377">
            <v>146000</v>
          </cell>
          <cell r="F377">
            <v>268000</v>
          </cell>
          <cell r="G377">
            <v>642000</v>
          </cell>
          <cell r="H377">
            <v>287000</v>
          </cell>
          <cell r="I377">
            <v>2780000</v>
          </cell>
          <cell r="J377">
            <v>-1220000</v>
          </cell>
          <cell r="K377">
            <v>3889000</v>
          </cell>
          <cell r="L377">
            <v>60401000</v>
          </cell>
        </row>
        <row r="378">
          <cell r="A378">
            <v>36841</v>
          </cell>
          <cell r="B378">
            <v>36841</v>
          </cell>
          <cell r="C378">
            <v>517000</v>
          </cell>
          <cell r="D378">
            <v>1066000</v>
          </cell>
          <cell r="E378">
            <v>268000</v>
          </cell>
          <cell r="F378">
            <v>281000</v>
          </cell>
          <cell r="G378">
            <v>668000</v>
          </cell>
          <cell r="H378">
            <v>279000</v>
          </cell>
          <cell r="I378">
            <v>3078000</v>
          </cell>
          <cell r="J378">
            <v>-617000</v>
          </cell>
          <cell r="K378">
            <v>3783000</v>
          </cell>
          <cell r="L378">
            <v>59784000</v>
          </cell>
        </row>
        <row r="379">
          <cell r="A379">
            <v>36842</v>
          </cell>
          <cell r="B379">
            <v>36842</v>
          </cell>
          <cell r="C379">
            <v>511000</v>
          </cell>
          <cell r="D379">
            <v>1029000</v>
          </cell>
          <cell r="E379">
            <v>241000</v>
          </cell>
          <cell r="F379">
            <v>268000</v>
          </cell>
          <cell r="G379">
            <v>660000</v>
          </cell>
          <cell r="H379">
            <v>309000</v>
          </cell>
          <cell r="I379">
            <v>3018000</v>
          </cell>
          <cell r="J379">
            <v>-804000</v>
          </cell>
          <cell r="K379">
            <v>3874000</v>
          </cell>
          <cell r="L379">
            <v>58981000</v>
          </cell>
        </row>
        <row r="380">
          <cell r="A380">
            <v>36843</v>
          </cell>
          <cell r="B380">
            <v>36843</v>
          </cell>
          <cell r="C380">
            <v>505000</v>
          </cell>
          <cell r="D380">
            <v>1015000</v>
          </cell>
          <cell r="E380">
            <v>263000</v>
          </cell>
          <cell r="F380">
            <v>254000</v>
          </cell>
          <cell r="G380">
            <v>659000</v>
          </cell>
          <cell r="H380">
            <v>291000</v>
          </cell>
          <cell r="I380">
            <v>2988000</v>
          </cell>
          <cell r="J380">
            <v>-1436000</v>
          </cell>
          <cell r="K380">
            <v>4390000</v>
          </cell>
          <cell r="L380">
            <v>57683000</v>
          </cell>
        </row>
        <row r="381">
          <cell r="A381">
            <v>36844</v>
          </cell>
          <cell r="B381">
            <v>36844</v>
          </cell>
          <cell r="C381">
            <v>513000</v>
          </cell>
          <cell r="D381">
            <v>994000</v>
          </cell>
          <cell r="E381">
            <v>209000</v>
          </cell>
          <cell r="F381">
            <v>247000</v>
          </cell>
          <cell r="G381">
            <v>667000</v>
          </cell>
          <cell r="H381">
            <v>292000</v>
          </cell>
          <cell r="I381">
            <v>2923000</v>
          </cell>
          <cell r="J381">
            <v>-1729000</v>
          </cell>
          <cell r="K381">
            <v>4527000</v>
          </cell>
          <cell r="L381">
            <v>55819000</v>
          </cell>
        </row>
        <row r="382">
          <cell r="A382">
            <v>36845</v>
          </cell>
          <cell r="B382">
            <v>36845</v>
          </cell>
          <cell r="C382">
            <v>503000</v>
          </cell>
          <cell r="D382">
            <v>1114000</v>
          </cell>
          <cell r="E382">
            <v>218000</v>
          </cell>
          <cell r="F382">
            <v>44000</v>
          </cell>
          <cell r="G382">
            <v>639000</v>
          </cell>
          <cell r="H382">
            <v>310000</v>
          </cell>
          <cell r="I382">
            <v>2827000</v>
          </cell>
          <cell r="J382">
            <v>-1686000</v>
          </cell>
          <cell r="K382">
            <v>4552000</v>
          </cell>
          <cell r="L382">
            <v>54449000</v>
          </cell>
        </row>
        <row r="383">
          <cell r="A383">
            <v>36846</v>
          </cell>
          <cell r="B383">
            <v>36846</v>
          </cell>
          <cell r="C383">
            <v>454000</v>
          </cell>
          <cell r="D383">
            <v>1062000</v>
          </cell>
          <cell r="E383">
            <v>206000</v>
          </cell>
          <cell r="F383">
            <v>123000</v>
          </cell>
          <cell r="G383">
            <v>653000</v>
          </cell>
          <cell r="H383">
            <v>299000</v>
          </cell>
          <cell r="I383">
            <v>2797000</v>
          </cell>
          <cell r="J383">
            <v>-1453000</v>
          </cell>
          <cell r="K383">
            <v>4250000</v>
          </cell>
          <cell r="L383">
            <v>52681000</v>
          </cell>
        </row>
        <row r="384">
          <cell r="A384">
            <v>36847</v>
          </cell>
          <cell r="B384">
            <v>36847</v>
          </cell>
          <cell r="C384">
            <v>454000</v>
          </cell>
          <cell r="D384">
            <v>1062000</v>
          </cell>
          <cell r="E384">
            <v>206000</v>
          </cell>
          <cell r="F384">
            <v>123000</v>
          </cell>
          <cell r="G384">
            <v>653000</v>
          </cell>
          <cell r="H384">
            <v>296000</v>
          </cell>
          <cell r="I384">
            <v>2794000</v>
          </cell>
          <cell r="J384">
            <v>-1051000</v>
          </cell>
          <cell r="K384">
            <v>3845000</v>
          </cell>
          <cell r="L384">
            <v>51630000</v>
          </cell>
        </row>
        <row r="385">
          <cell r="A385">
            <v>36848</v>
          </cell>
          <cell r="B385">
            <v>36848</v>
          </cell>
          <cell r="C385">
            <v>502000</v>
          </cell>
          <cell r="D385">
            <v>1079000</v>
          </cell>
          <cell r="E385">
            <v>234000</v>
          </cell>
          <cell r="F385">
            <v>194000</v>
          </cell>
          <cell r="G385">
            <v>649000</v>
          </cell>
          <cell r="H385">
            <v>311000</v>
          </cell>
          <cell r="I385">
            <v>2969000</v>
          </cell>
          <cell r="J385">
            <v>-909000</v>
          </cell>
          <cell r="K385">
            <v>3870000</v>
          </cell>
          <cell r="L385">
            <v>50500000</v>
          </cell>
        </row>
        <row r="386">
          <cell r="A386">
            <v>36849</v>
          </cell>
          <cell r="B386">
            <v>36849</v>
          </cell>
          <cell r="C386">
            <v>533000</v>
          </cell>
          <cell r="D386">
            <v>1051000</v>
          </cell>
          <cell r="E386">
            <v>261000</v>
          </cell>
          <cell r="F386">
            <v>196000</v>
          </cell>
          <cell r="G386">
            <v>704000</v>
          </cell>
          <cell r="H386">
            <v>304000</v>
          </cell>
          <cell r="I386">
            <v>3049000</v>
          </cell>
          <cell r="J386">
            <v>-534000</v>
          </cell>
          <cell r="K386">
            <v>3458000</v>
          </cell>
          <cell r="L386">
            <v>49965000</v>
          </cell>
        </row>
        <row r="387">
          <cell r="A387">
            <v>36850</v>
          </cell>
          <cell r="B387">
            <v>36850</v>
          </cell>
          <cell r="C387">
            <v>528000</v>
          </cell>
          <cell r="D387">
            <v>1099000</v>
          </cell>
          <cell r="E387">
            <v>202000</v>
          </cell>
          <cell r="F387">
            <v>196000</v>
          </cell>
          <cell r="G387">
            <v>697000</v>
          </cell>
          <cell r="H387">
            <v>320000</v>
          </cell>
          <cell r="I387">
            <v>3041000</v>
          </cell>
          <cell r="J387">
            <v>-606000</v>
          </cell>
          <cell r="K387">
            <v>3595000</v>
          </cell>
          <cell r="L387">
            <v>49387000</v>
          </cell>
        </row>
        <row r="388">
          <cell r="A388">
            <v>36851</v>
          </cell>
          <cell r="B388">
            <v>36851</v>
          </cell>
          <cell r="C388">
            <v>511000</v>
          </cell>
          <cell r="D388">
            <v>1090000</v>
          </cell>
          <cell r="E388">
            <v>212000</v>
          </cell>
          <cell r="F388">
            <v>182000</v>
          </cell>
          <cell r="G388">
            <v>651000</v>
          </cell>
          <cell r="H388">
            <v>329000</v>
          </cell>
          <cell r="I388">
            <v>2975000</v>
          </cell>
          <cell r="J388">
            <v>-350000</v>
          </cell>
          <cell r="K388">
            <v>3404000</v>
          </cell>
          <cell r="L388">
            <v>49039000</v>
          </cell>
        </row>
        <row r="389">
          <cell r="A389">
            <v>36852</v>
          </cell>
          <cell r="B389">
            <v>36852</v>
          </cell>
          <cell r="C389">
            <v>517000</v>
          </cell>
          <cell r="D389">
            <v>1044000</v>
          </cell>
          <cell r="E389">
            <v>279000</v>
          </cell>
          <cell r="F389">
            <v>285000</v>
          </cell>
          <cell r="G389">
            <v>655000</v>
          </cell>
          <cell r="H389">
            <v>325000</v>
          </cell>
          <cell r="I389">
            <v>3104000</v>
          </cell>
          <cell r="J389">
            <v>-95000</v>
          </cell>
          <cell r="K389">
            <v>3340000</v>
          </cell>
          <cell r="L389">
            <v>48749000</v>
          </cell>
        </row>
        <row r="390">
          <cell r="A390">
            <v>36853</v>
          </cell>
          <cell r="B390">
            <v>36853</v>
          </cell>
          <cell r="C390">
            <v>539000</v>
          </cell>
          <cell r="D390">
            <v>1106000</v>
          </cell>
          <cell r="E390">
            <v>332000</v>
          </cell>
          <cell r="F390">
            <v>241000</v>
          </cell>
          <cell r="G390">
            <v>657000</v>
          </cell>
          <cell r="H390">
            <v>324000</v>
          </cell>
          <cell r="I390">
            <v>3199000</v>
          </cell>
          <cell r="J390">
            <v>219000</v>
          </cell>
          <cell r="K390">
            <v>2811000</v>
          </cell>
          <cell r="L390">
            <v>49162000</v>
          </cell>
        </row>
        <row r="391">
          <cell r="A391">
            <v>36854</v>
          </cell>
          <cell r="B391">
            <v>36854</v>
          </cell>
          <cell r="C391">
            <v>538000</v>
          </cell>
          <cell r="D391">
            <v>1203000</v>
          </cell>
          <cell r="E391">
            <v>360000</v>
          </cell>
          <cell r="F391">
            <v>249000</v>
          </cell>
          <cell r="G391">
            <v>653000</v>
          </cell>
          <cell r="H391">
            <v>327000</v>
          </cell>
          <cell r="I391">
            <v>3330000</v>
          </cell>
          <cell r="J391">
            <v>494000</v>
          </cell>
          <cell r="K391">
            <v>2867000</v>
          </cell>
          <cell r="L391">
            <v>49656000</v>
          </cell>
        </row>
        <row r="392">
          <cell r="A392">
            <v>36855</v>
          </cell>
          <cell r="B392">
            <v>36855</v>
          </cell>
          <cell r="C392">
            <v>540000</v>
          </cell>
          <cell r="D392">
            <v>1162000</v>
          </cell>
          <cell r="E392">
            <v>366000</v>
          </cell>
          <cell r="F392">
            <v>191000</v>
          </cell>
          <cell r="G392">
            <v>658000</v>
          </cell>
          <cell r="H392">
            <v>330000</v>
          </cell>
          <cell r="I392">
            <v>3247000</v>
          </cell>
          <cell r="J392">
            <v>545000</v>
          </cell>
          <cell r="K392">
            <v>2671000</v>
          </cell>
          <cell r="L392">
            <v>50201000</v>
          </cell>
        </row>
        <row r="393">
          <cell r="A393">
            <v>36856</v>
          </cell>
          <cell r="B393">
            <v>36856</v>
          </cell>
          <cell r="C393">
            <v>521000</v>
          </cell>
          <cell r="D393">
            <v>1189000</v>
          </cell>
          <cell r="E393">
            <v>370000</v>
          </cell>
          <cell r="F393">
            <v>222000</v>
          </cell>
          <cell r="G393">
            <v>702000</v>
          </cell>
          <cell r="H393">
            <v>328000</v>
          </cell>
          <cell r="I393">
            <v>3333000</v>
          </cell>
          <cell r="J393">
            <v>554000</v>
          </cell>
          <cell r="K393">
            <v>2773000</v>
          </cell>
          <cell r="L393">
            <v>50754000</v>
          </cell>
        </row>
        <row r="394">
          <cell r="A394">
            <v>36857</v>
          </cell>
          <cell r="B394">
            <v>36857</v>
          </cell>
          <cell r="C394">
            <v>512000</v>
          </cell>
          <cell r="D394">
            <v>1165000</v>
          </cell>
          <cell r="E394">
            <v>329000</v>
          </cell>
          <cell r="F394">
            <v>252000</v>
          </cell>
          <cell r="G394">
            <v>692000</v>
          </cell>
          <cell r="H394">
            <v>314000</v>
          </cell>
          <cell r="I394">
            <v>3264000</v>
          </cell>
          <cell r="J394">
            <v>-75000</v>
          </cell>
          <cell r="K394">
            <v>3378000</v>
          </cell>
          <cell r="L394">
            <v>50679000</v>
          </cell>
        </row>
        <row r="395">
          <cell r="A395">
            <v>36858</v>
          </cell>
          <cell r="B395">
            <v>36858</v>
          </cell>
          <cell r="C395">
            <v>528000</v>
          </cell>
          <cell r="D395">
            <v>1173000</v>
          </cell>
          <cell r="E395">
            <v>347000</v>
          </cell>
          <cell r="F395">
            <v>203000</v>
          </cell>
          <cell r="G395">
            <v>711000</v>
          </cell>
          <cell r="H395">
            <v>289000</v>
          </cell>
          <cell r="I395">
            <v>3252000</v>
          </cell>
          <cell r="J395">
            <v>-15000</v>
          </cell>
          <cell r="K395">
            <v>3179000</v>
          </cell>
          <cell r="L395">
            <v>50664000</v>
          </cell>
        </row>
        <row r="396">
          <cell r="A396">
            <v>36859</v>
          </cell>
          <cell r="B396">
            <v>36859</v>
          </cell>
          <cell r="C396">
            <v>500000</v>
          </cell>
          <cell r="D396">
            <v>1165000</v>
          </cell>
          <cell r="E396">
            <v>337000</v>
          </cell>
          <cell r="F396">
            <v>3000</v>
          </cell>
          <cell r="G396">
            <v>708000</v>
          </cell>
          <cell r="H396">
            <v>308000</v>
          </cell>
          <cell r="I396">
            <v>3021000</v>
          </cell>
          <cell r="J396">
            <v>-253000</v>
          </cell>
          <cell r="K396">
            <v>3358000</v>
          </cell>
          <cell r="L396">
            <v>50293000</v>
          </cell>
        </row>
        <row r="397">
          <cell r="A397">
            <v>36860</v>
          </cell>
          <cell r="B397">
            <v>36860</v>
          </cell>
          <cell r="C397">
            <v>503000</v>
          </cell>
          <cell r="D397">
            <v>1160000</v>
          </cell>
          <cell r="E397">
            <v>345000</v>
          </cell>
          <cell r="F397">
            <v>197000</v>
          </cell>
          <cell r="G397">
            <v>695000</v>
          </cell>
          <cell r="H397">
            <v>305000</v>
          </cell>
          <cell r="I397">
            <v>3206000</v>
          </cell>
          <cell r="J397">
            <v>-251000</v>
          </cell>
          <cell r="K397">
            <v>3461000</v>
          </cell>
          <cell r="L397">
            <v>50042000</v>
          </cell>
        </row>
        <row r="398">
          <cell r="A398">
            <v>36861</v>
          </cell>
          <cell r="B398">
            <v>36861</v>
          </cell>
          <cell r="C398">
            <v>534000</v>
          </cell>
          <cell r="D398">
            <v>1219000</v>
          </cell>
          <cell r="E398">
            <v>371000</v>
          </cell>
          <cell r="F398">
            <v>329000</v>
          </cell>
          <cell r="G398">
            <v>703000</v>
          </cell>
          <cell r="H398">
            <v>313000</v>
          </cell>
          <cell r="I398">
            <v>3468000</v>
          </cell>
          <cell r="J398">
            <v>78000</v>
          </cell>
          <cell r="K398">
            <v>3389000</v>
          </cell>
          <cell r="L398">
            <v>50119000</v>
          </cell>
        </row>
        <row r="399">
          <cell r="A399">
            <v>36862</v>
          </cell>
          <cell r="B399">
            <v>36862</v>
          </cell>
          <cell r="C399">
            <v>540000</v>
          </cell>
          <cell r="D399">
            <v>1227000</v>
          </cell>
          <cell r="E399">
            <v>405000</v>
          </cell>
          <cell r="F399">
            <v>320000</v>
          </cell>
          <cell r="G399">
            <v>741000</v>
          </cell>
          <cell r="H399">
            <v>301000</v>
          </cell>
          <cell r="I399">
            <v>3534000</v>
          </cell>
          <cell r="J399">
            <v>526000</v>
          </cell>
          <cell r="K399">
            <v>3054000</v>
          </cell>
          <cell r="L399">
            <v>50365000</v>
          </cell>
        </row>
        <row r="400">
          <cell r="A400">
            <v>36863</v>
          </cell>
          <cell r="B400">
            <v>36863</v>
          </cell>
          <cell r="C400">
            <v>531000</v>
          </cell>
          <cell r="D400">
            <v>1226000</v>
          </cell>
          <cell r="E400">
            <v>389000</v>
          </cell>
          <cell r="F400">
            <v>331000</v>
          </cell>
          <cell r="G400">
            <v>735000</v>
          </cell>
          <cell r="H400">
            <v>306000</v>
          </cell>
          <cell r="I400">
            <v>3519000</v>
          </cell>
          <cell r="J400">
            <v>447000</v>
          </cell>
          <cell r="K400">
            <v>3022000</v>
          </cell>
          <cell r="L400">
            <v>51093000</v>
          </cell>
        </row>
        <row r="401">
          <cell r="A401">
            <v>36864</v>
          </cell>
          <cell r="B401">
            <v>36864</v>
          </cell>
          <cell r="C401">
            <v>525000</v>
          </cell>
          <cell r="D401">
            <v>1187000</v>
          </cell>
          <cell r="E401">
            <v>390000</v>
          </cell>
          <cell r="F401">
            <v>310000</v>
          </cell>
          <cell r="G401">
            <v>737000</v>
          </cell>
          <cell r="H401">
            <v>296000</v>
          </cell>
          <cell r="I401">
            <v>3446000</v>
          </cell>
          <cell r="J401">
            <v>-100000</v>
          </cell>
          <cell r="K401">
            <v>3454000</v>
          </cell>
          <cell r="L401">
            <v>50993000</v>
          </cell>
        </row>
        <row r="402">
          <cell r="A402">
            <v>36865</v>
          </cell>
          <cell r="B402">
            <v>36865</v>
          </cell>
          <cell r="C402">
            <v>532000</v>
          </cell>
          <cell r="D402">
            <v>1188000</v>
          </cell>
          <cell r="E402">
            <v>377000</v>
          </cell>
          <cell r="F402">
            <v>196000</v>
          </cell>
          <cell r="G402">
            <v>740000</v>
          </cell>
          <cell r="H402">
            <v>309000</v>
          </cell>
          <cell r="I402">
            <v>3342000</v>
          </cell>
          <cell r="J402">
            <v>152000</v>
          </cell>
          <cell r="K402">
            <v>3205000</v>
          </cell>
          <cell r="L402">
            <v>51145000</v>
          </cell>
        </row>
        <row r="403">
          <cell r="A403">
            <v>36866</v>
          </cell>
          <cell r="B403">
            <v>36866</v>
          </cell>
          <cell r="C403">
            <v>544000</v>
          </cell>
          <cell r="D403">
            <v>1193000</v>
          </cell>
          <cell r="E403">
            <v>334000</v>
          </cell>
          <cell r="F403">
            <v>199000</v>
          </cell>
          <cell r="G403">
            <v>740000</v>
          </cell>
          <cell r="H403">
            <v>273000</v>
          </cell>
          <cell r="I403">
            <v>3285000</v>
          </cell>
          <cell r="J403">
            <v>-191000</v>
          </cell>
          <cell r="K403">
            <v>3517000</v>
          </cell>
          <cell r="L403">
            <v>50954000</v>
          </cell>
        </row>
        <row r="404">
          <cell r="A404">
            <v>36867</v>
          </cell>
          <cell r="B404">
            <v>36867</v>
          </cell>
          <cell r="C404">
            <v>524000</v>
          </cell>
          <cell r="D404">
            <v>1132000</v>
          </cell>
          <cell r="E404">
            <v>372000</v>
          </cell>
          <cell r="F404">
            <v>243000</v>
          </cell>
          <cell r="G404">
            <v>734000</v>
          </cell>
          <cell r="H404">
            <v>300000</v>
          </cell>
          <cell r="I404">
            <v>3305000</v>
          </cell>
          <cell r="J404">
            <v>-146000</v>
          </cell>
          <cell r="K404">
            <v>3350000</v>
          </cell>
          <cell r="L404">
            <v>50807000</v>
          </cell>
        </row>
        <row r="405">
          <cell r="A405">
            <v>36868</v>
          </cell>
          <cell r="B405">
            <v>36868</v>
          </cell>
          <cell r="C405">
            <v>527000</v>
          </cell>
          <cell r="D405">
            <v>1121000</v>
          </cell>
          <cell r="E405">
            <v>450000</v>
          </cell>
          <cell r="F405">
            <v>291000</v>
          </cell>
          <cell r="G405">
            <v>737000</v>
          </cell>
          <cell r="H405">
            <v>302000</v>
          </cell>
          <cell r="I405">
            <v>3428000</v>
          </cell>
          <cell r="J405">
            <v>63000</v>
          </cell>
          <cell r="K405">
            <v>3398000</v>
          </cell>
          <cell r="L405">
            <v>50870000</v>
          </cell>
        </row>
        <row r="406">
          <cell r="A406">
            <v>36869</v>
          </cell>
          <cell r="B406">
            <v>36869</v>
          </cell>
          <cell r="C406">
            <v>533000</v>
          </cell>
          <cell r="D406">
            <v>1158000</v>
          </cell>
          <cell r="E406">
            <v>399000</v>
          </cell>
          <cell r="F406">
            <v>314000</v>
          </cell>
          <cell r="G406">
            <v>748000</v>
          </cell>
          <cell r="H406">
            <v>305000</v>
          </cell>
          <cell r="I406">
            <v>3458000</v>
          </cell>
          <cell r="J406">
            <v>527000</v>
          </cell>
          <cell r="K406">
            <v>2952000</v>
          </cell>
          <cell r="L406">
            <v>51397000</v>
          </cell>
        </row>
        <row r="407">
          <cell r="A407">
            <v>36870</v>
          </cell>
          <cell r="B407">
            <v>36870</v>
          </cell>
          <cell r="C407">
            <v>524000</v>
          </cell>
          <cell r="D407">
            <v>1191000</v>
          </cell>
          <cell r="E407">
            <v>429000</v>
          </cell>
          <cell r="F407">
            <v>316000</v>
          </cell>
          <cell r="G407">
            <v>739000</v>
          </cell>
          <cell r="H407">
            <v>315000</v>
          </cell>
          <cell r="I407">
            <v>3513000</v>
          </cell>
          <cell r="J407">
            <v>490000</v>
          </cell>
          <cell r="K407">
            <v>3063000</v>
          </cell>
          <cell r="L407">
            <v>51886000</v>
          </cell>
        </row>
        <row r="408">
          <cell r="A408">
            <v>36871</v>
          </cell>
          <cell r="B408">
            <v>36871</v>
          </cell>
          <cell r="C408">
            <v>507000</v>
          </cell>
          <cell r="D408">
            <v>1128000</v>
          </cell>
          <cell r="E408">
            <v>396000</v>
          </cell>
          <cell r="F408">
            <v>321000</v>
          </cell>
          <cell r="G408">
            <v>730000</v>
          </cell>
          <cell r="H408">
            <v>305000</v>
          </cell>
          <cell r="I408">
            <v>3386000</v>
          </cell>
          <cell r="J408">
            <v>-382000</v>
          </cell>
          <cell r="K408">
            <v>3707000</v>
          </cell>
          <cell r="L408">
            <v>51504000</v>
          </cell>
        </row>
        <row r="409">
          <cell r="A409">
            <v>36872</v>
          </cell>
          <cell r="B409">
            <v>36872</v>
          </cell>
          <cell r="C409">
            <v>532000</v>
          </cell>
          <cell r="D409">
            <v>1268000</v>
          </cell>
          <cell r="E409">
            <v>402000</v>
          </cell>
          <cell r="F409">
            <v>368000</v>
          </cell>
          <cell r="G409">
            <v>736000</v>
          </cell>
          <cell r="H409">
            <v>303000</v>
          </cell>
          <cell r="I409">
            <v>3608000</v>
          </cell>
          <cell r="J409">
            <v>-119000</v>
          </cell>
          <cell r="K409">
            <v>3865000</v>
          </cell>
          <cell r="L409">
            <v>51385000</v>
          </cell>
        </row>
        <row r="410">
          <cell r="A410">
            <v>36873</v>
          </cell>
          <cell r="B410">
            <v>36873</v>
          </cell>
          <cell r="C410">
            <v>539000</v>
          </cell>
          <cell r="D410">
            <v>1192000</v>
          </cell>
          <cell r="E410">
            <v>351000</v>
          </cell>
          <cell r="F410">
            <v>288000</v>
          </cell>
          <cell r="G410">
            <v>741000</v>
          </cell>
          <cell r="H410">
            <v>282000</v>
          </cell>
          <cell r="I410">
            <v>3392000</v>
          </cell>
          <cell r="J410">
            <v>-731000</v>
          </cell>
          <cell r="K410">
            <v>3999000</v>
          </cell>
          <cell r="L410">
            <v>50655000</v>
          </cell>
        </row>
        <row r="411">
          <cell r="A411">
            <v>36874</v>
          </cell>
          <cell r="B411">
            <v>36874</v>
          </cell>
          <cell r="C411">
            <v>532000</v>
          </cell>
          <cell r="D411">
            <v>1145000</v>
          </cell>
          <cell r="E411">
            <v>353000</v>
          </cell>
          <cell r="F411">
            <v>270000</v>
          </cell>
          <cell r="G411">
            <v>747000</v>
          </cell>
          <cell r="H411">
            <v>292000</v>
          </cell>
          <cell r="I411">
            <v>3339000</v>
          </cell>
          <cell r="J411">
            <v>-590000</v>
          </cell>
          <cell r="K411">
            <v>4014000</v>
          </cell>
          <cell r="L411">
            <v>50102000</v>
          </cell>
        </row>
        <row r="412">
          <cell r="A412">
            <v>36875</v>
          </cell>
          <cell r="B412">
            <v>36875</v>
          </cell>
          <cell r="C412">
            <v>535000</v>
          </cell>
          <cell r="D412">
            <v>1216000</v>
          </cell>
          <cell r="E412">
            <v>366000</v>
          </cell>
          <cell r="F412">
            <v>241000</v>
          </cell>
          <cell r="G412">
            <v>741000</v>
          </cell>
          <cell r="H412">
            <v>296000</v>
          </cell>
          <cell r="I412">
            <v>3395000</v>
          </cell>
          <cell r="J412">
            <v>-446000</v>
          </cell>
          <cell r="K412">
            <v>3858000</v>
          </cell>
          <cell r="L412">
            <v>49620000</v>
          </cell>
        </row>
        <row r="413">
          <cell r="A413">
            <v>36876</v>
          </cell>
          <cell r="B413">
            <v>36876</v>
          </cell>
          <cell r="C413">
            <v>490000</v>
          </cell>
          <cell r="D413">
            <v>1080000</v>
          </cell>
          <cell r="E413">
            <v>349000</v>
          </cell>
          <cell r="F413">
            <v>261000</v>
          </cell>
          <cell r="G413">
            <v>762000</v>
          </cell>
          <cell r="H413">
            <v>297000</v>
          </cell>
          <cell r="I413">
            <v>3238000</v>
          </cell>
          <cell r="J413">
            <v>-102000</v>
          </cell>
          <cell r="K413">
            <v>3280000</v>
          </cell>
          <cell r="L413">
            <v>49518000</v>
          </cell>
        </row>
        <row r="414">
          <cell r="A414">
            <v>36877</v>
          </cell>
          <cell r="B414">
            <v>36877</v>
          </cell>
          <cell r="C414">
            <v>515000</v>
          </cell>
          <cell r="D414">
            <v>1083000</v>
          </cell>
          <cell r="E414">
            <v>364000</v>
          </cell>
          <cell r="F414">
            <v>232000</v>
          </cell>
          <cell r="G414">
            <v>758000</v>
          </cell>
          <cell r="H414">
            <v>293000</v>
          </cell>
          <cell r="I414">
            <v>3246000</v>
          </cell>
          <cell r="J414">
            <v>155000</v>
          </cell>
          <cell r="K414">
            <v>3002000</v>
          </cell>
          <cell r="L414">
            <v>49673000</v>
          </cell>
        </row>
        <row r="415">
          <cell r="A415">
            <v>36878</v>
          </cell>
          <cell r="B415">
            <v>36878</v>
          </cell>
          <cell r="C415">
            <v>523000</v>
          </cell>
          <cell r="D415">
            <v>1162000</v>
          </cell>
          <cell r="E415">
            <v>328000</v>
          </cell>
          <cell r="F415">
            <v>234000</v>
          </cell>
          <cell r="G415">
            <v>743000</v>
          </cell>
          <cell r="H415">
            <v>286000</v>
          </cell>
          <cell r="I415">
            <v>3276000</v>
          </cell>
          <cell r="J415">
            <v>-396000</v>
          </cell>
          <cell r="K415">
            <v>3808000</v>
          </cell>
          <cell r="L415">
            <v>49278000</v>
          </cell>
        </row>
        <row r="416">
          <cell r="A416">
            <v>36879</v>
          </cell>
          <cell r="B416">
            <v>36879</v>
          </cell>
          <cell r="C416">
            <v>523000</v>
          </cell>
          <cell r="D416">
            <v>1157000</v>
          </cell>
          <cell r="E416">
            <v>373000</v>
          </cell>
          <cell r="F416">
            <v>314000</v>
          </cell>
          <cell r="G416">
            <v>744000</v>
          </cell>
          <cell r="H416">
            <v>296000</v>
          </cell>
          <cell r="I416">
            <v>3406000</v>
          </cell>
          <cell r="J416">
            <v>-587000</v>
          </cell>
          <cell r="K416">
            <v>3906000</v>
          </cell>
          <cell r="L416">
            <v>48691000</v>
          </cell>
        </row>
        <row r="417">
          <cell r="A417">
            <v>36880</v>
          </cell>
          <cell r="B417">
            <v>36880</v>
          </cell>
          <cell r="C417">
            <v>532000</v>
          </cell>
          <cell r="D417">
            <v>1118000</v>
          </cell>
          <cell r="E417">
            <v>369000</v>
          </cell>
          <cell r="F417">
            <v>354000</v>
          </cell>
          <cell r="G417">
            <v>714000</v>
          </cell>
          <cell r="H417">
            <v>286000</v>
          </cell>
          <cell r="I417">
            <v>3372000</v>
          </cell>
          <cell r="J417">
            <v>-520000</v>
          </cell>
          <cell r="K417">
            <v>3927000</v>
          </cell>
          <cell r="L417">
            <v>48352000</v>
          </cell>
        </row>
        <row r="418">
          <cell r="A418">
            <v>36881</v>
          </cell>
          <cell r="B418">
            <v>36881</v>
          </cell>
          <cell r="C418">
            <v>518000</v>
          </cell>
          <cell r="D418">
            <v>1094000</v>
          </cell>
          <cell r="E418">
            <v>332000</v>
          </cell>
          <cell r="F418">
            <v>384000</v>
          </cell>
          <cell r="G418">
            <v>749000</v>
          </cell>
          <cell r="H418">
            <v>292000</v>
          </cell>
          <cell r="I418">
            <v>3368000</v>
          </cell>
          <cell r="J418">
            <v>-613000</v>
          </cell>
          <cell r="K418">
            <v>3930000</v>
          </cell>
          <cell r="L418">
            <v>47669000</v>
          </cell>
        </row>
        <row r="419">
          <cell r="A419">
            <v>36882</v>
          </cell>
          <cell r="B419">
            <v>36882</v>
          </cell>
          <cell r="C419">
            <v>512000</v>
          </cell>
          <cell r="D419">
            <v>1148000</v>
          </cell>
          <cell r="E419">
            <v>352000</v>
          </cell>
          <cell r="F419">
            <v>414000</v>
          </cell>
          <cell r="G419">
            <v>746000</v>
          </cell>
          <cell r="H419">
            <v>297000</v>
          </cell>
          <cell r="I419">
            <v>3470000</v>
          </cell>
          <cell r="J419">
            <v>-249000</v>
          </cell>
          <cell r="K419">
            <v>3763000</v>
          </cell>
          <cell r="L419">
            <v>47309000</v>
          </cell>
        </row>
        <row r="420">
          <cell r="A420">
            <v>36883</v>
          </cell>
          <cell r="B420">
            <v>36883</v>
          </cell>
          <cell r="C420">
            <v>533000</v>
          </cell>
          <cell r="D420">
            <v>1270000</v>
          </cell>
          <cell r="E420">
            <v>406000</v>
          </cell>
          <cell r="F420">
            <v>373000</v>
          </cell>
          <cell r="G420">
            <v>734000</v>
          </cell>
          <cell r="H420">
            <v>302000</v>
          </cell>
          <cell r="I420">
            <v>3617000</v>
          </cell>
          <cell r="J420">
            <v>183000</v>
          </cell>
          <cell r="K420">
            <v>3457000</v>
          </cell>
          <cell r="L420">
            <v>47490000</v>
          </cell>
        </row>
        <row r="421">
          <cell r="A421">
            <v>36884</v>
          </cell>
          <cell r="B421">
            <v>36884</v>
          </cell>
          <cell r="C421">
            <v>525000</v>
          </cell>
          <cell r="D421">
            <v>1226000</v>
          </cell>
          <cell r="E421">
            <v>451000</v>
          </cell>
          <cell r="F421">
            <v>341000</v>
          </cell>
          <cell r="G421">
            <v>734000</v>
          </cell>
          <cell r="H421">
            <v>286000</v>
          </cell>
          <cell r="I421">
            <v>3564000</v>
          </cell>
          <cell r="J421">
            <v>369000</v>
          </cell>
          <cell r="K421">
            <v>3160000</v>
          </cell>
          <cell r="L421">
            <v>47859000</v>
          </cell>
        </row>
        <row r="422">
          <cell r="A422">
            <v>36885</v>
          </cell>
          <cell r="B422">
            <v>36885</v>
          </cell>
          <cell r="C422">
            <v>528000</v>
          </cell>
          <cell r="D422">
            <v>1211000</v>
          </cell>
          <cell r="E422">
            <v>430000</v>
          </cell>
          <cell r="F422">
            <v>313000</v>
          </cell>
          <cell r="G422">
            <v>733000</v>
          </cell>
          <cell r="H422">
            <v>290000</v>
          </cell>
          <cell r="I422">
            <v>3505000</v>
          </cell>
          <cell r="J422">
            <v>659000</v>
          </cell>
          <cell r="K422">
            <v>2822000</v>
          </cell>
          <cell r="L422">
            <v>48518000</v>
          </cell>
        </row>
        <row r="423">
          <cell r="A423">
            <v>36886</v>
          </cell>
          <cell r="B423">
            <v>36886</v>
          </cell>
          <cell r="C423">
            <v>522000</v>
          </cell>
          <cell r="D423">
            <v>1181000</v>
          </cell>
          <cell r="E423">
            <v>422000</v>
          </cell>
          <cell r="F423">
            <v>311000</v>
          </cell>
          <cell r="G423">
            <v>727000</v>
          </cell>
          <cell r="H423">
            <v>297000</v>
          </cell>
          <cell r="I423">
            <v>3461000</v>
          </cell>
          <cell r="J423">
            <v>50000</v>
          </cell>
          <cell r="K423">
            <v>3435000</v>
          </cell>
          <cell r="L423">
            <v>48568000</v>
          </cell>
        </row>
        <row r="424">
          <cell r="A424">
            <v>36887</v>
          </cell>
          <cell r="B424">
            <v>36887</v>
          </cell>
          <cell r="C424">
            <v>517000</v>
          </cell>
          <cell r="D424">
            <v>1195000</v>
          </cell>
          <cell r="E424">
            <v>416000</v>
          </cell>
          <cell r="F424">
            <v>325000</v>
          </cell>
          <cell r="G424">
            <v>729000</v>
          </cell>
          <cell r="H424">
            <v>294000</v>
          </cell>
          <cell r="I424">
            <v>3477000</v>
          </cell>
          <cell r="J424">
            <v>-106000</v>
          </cell>
          <cell r="K424">
            <v>3597000</v>
          </cell>
          <cell r="L424">
            <v>48463000</v>
          </cell>
        </row>
        <row r="425">
          <cell r="A425">
            <v>36888</v>
          </cell>
          <cell r="B425">
            <v>36888</v>
          </cell>
          <cell r="C425">
            <v>540000</v>
          </cell>
          <cell r="D425">
            <v>1211000</v>
          </cell>
          <cell r="E425">
            <v>414000</v>
          </cell>
          <cell r="F425">
            <v>316000</v>
          </cell>
          <cell r="G425">
            <v>745000</v>
          </cell>
          <cell r="H425">
            <v>294000</v>
          </cell>
          <cell r="I425">
            <v>3521000</v>
          </cell>
          <cell r="J425">
            <v>170000</v>
          </cell>
          <cell r="K425">
            <v>3458000</v>
          </cell>
          <cell r="L425">
            <v>48633000</v>
          </cell>
        </row>
        <row r="426">
          <cell r="A426">
            <v>36889</v>
          </cell>
          <cell r="B426">
            <v>36889</v>
          </cell>
          <cell r="C426">
            <v>537000</v>
          </cell>
          <cell r="D426">
            <v>1226000</v>
          </cell>
          <cell r="E426">
            <v>415000</v>
          </cell>
          <cell r="F426">
            <v>296000</v>
          </cell>
          <cell r="G426">
            <v>733000</v>
          </cell>
          <cell r="H426">
            <v>299000</v>
          </cell>
          <cell r="I426">
            <v>3506000</v>
          </cell>
          <cell r="J426">
            <v>197000</v>
          </cell>
          <cell r="K426">
            <v>3247000</v>
          </cell>
          <cell r="L426">
            <v>48830000</v>
          </cell>
        </row>
        <row r="427">
          <cell r="A427">
            <v>36890</v>
          </cell>
          <cell r="B427">
            <v>36890</v>
          </cell>
          <cell r="C427">
            <v>532000</v>
          </cell>
          <cell r="D427">
            <v>1244000</v>
          </cell>
          <cell r="E427">
            <v>466000</v>
          </cell>
          <cell r="F427">
            <v>307000</v>
          </cell>
          <cell r="G427">
            <v>753000</v>
          </cell>
          <cell r="H427">
            <v>309000</v>
          </cell>
          <cell r="I427">
            <v>3610000</v>
          </cell>
          <cell r="J427">
            <v>618000</v>
          </cell>
          <cell r="K427">
            <v>2988000</v>
          </cell>
          <cell r="L427">
            <v>49449000</v>
          </cell>
        </row>
        <row r="428">
          <cell r="A428">
            <v>36891</v>
          </cell>
          <cell r="B428">
            <v>36891</v>
          </cell>
          <cell r="C428">
            <v>532000</v>
          </cell>
          <cell r="D428">
            <v>1243000</v>
          </cell>
          <cell r="E428">
            <v>472000</v>
          </cell>
          <cell r="F428">
            <v>302000</v>
          </cell>
          <cell r="G428">
            <v>710000</v>
          </cell>
          <cell r="H428">
            <v>305000</v>
          </cell>
          <cell r="I428">
            <v>3564000</v>
          </cell>
          <cell r="J428">
            <v>719000</v>
          </cell>
          <cell r="K428">
            <v>2817000</v>
          </cell>
          <cell r="L428">
            <v>50168000</v>
          </cell>
        </row>
        <row r="429">
          <cell r="A429">
            <v>36892</v>
          </cell>
          <cell r="B429">
            <v>36892</v>
          </cell>
          <cell r="C429">
            <v>536000</v>
          </cell>
          <cell r="D429">
            <v>1124000</v>
          </cell>
          <cell r="E429">
            <v>483000</v>
          </cell>
          <cell r="F429">
            <v>269000</v>
          </cell>
          <cell r="G429">
            <v>735000</v>
          </cell>
          <cell r="H429">
            <v>305000</v>
          </cell>
          <cell r="I429">
            <v>3452000</v>
          </cell>
          <cell r="J429">
            <v>560000</v>
          </cell>
          <cell r="K429">
            <v>2898000</v>
          </cell>
          <cell r="L429">
            <v>50728000</v>
          </cell>
        </row>
        <row r="430">
          <cell r="A430">
            <v>36893</v>
          </cell>
          <cell r="B430">
            <v>36893</v>
          </cell>
          <cell r="C430">
            <v>532000</v>
          </cell>
          <cell r="D430">
            <v>1139000</v>
          </cell>
          <cell r="E430">
            <v>405000</v>
          </cell>
          <cell r="F430">
            <v>274000</v>
          </cell>
          <cell r="G430">
            <v>745000</v>
          </cell>
          <cell r="H430">
            <v>317000</v>
          </cell>
          <cell r="I430">
            <v>3412000</v>
          </cell>
          <cell r="J430">
            <v>8000</v>
          </cell>
          <cell r="K430">
            <v>3361000</v>
          </cell>
          <cell r="L430">
            <v>50741000</v>
          </cell>
        </row>
        <row r="431">
          <cell r="A431">
            <v>36894</v>
          </cell>
          <cell r="B431">
            <v>36894</v>
          </cell>
          <cell r="C431">
            <v>535000</v>
          </cell>
          <cell r="D431">
            <v>1240000</v>
          </cell>
          <cell r="E431">
            <v>462000</v>
          </cell>
          <cell r="F431">
            <v>272000</v>
          </cell>
          <cell r="G431">
            <v>764000</v>
          </cell>
          <cell r="H431">
            <v>315000</v>
          </cell>
          <cell r="I431">
            <v>3587000</v>
          </cell>
          <cell r="J431">
            <v>141000</v>
          </cell>
          <cell r="K431">
            <v>3500000</v>
          </cell>
          <cell r="L431">
            <v>50883000</v>
          </cell>
        </row>
        <row r="432">
          <cell r="A432">
            <v>36895</v>
          </cell>
          <cell r="B432">
            <v>36895</v>
          </cell>
          <cell r="C432">
            <v>540000</v>
          </cell>
          <cell r="D432">
            <v>1223000</v>
          </cell>
          <cell r="E432">
            <v>418000</v>
          </cell>
          <cell r="F432">
            <v>355000</v>
          </cell>
          <cell r="G432">
            <v>746000</v>
          </cell>
          <cell r="H432">
            <v>314000</v>
          </cell>
          <cell r="I432">
            <v>3597000</v>
          </cell>
          <cell r="J432">
            <v>193000</v>
          </cell>
          <cell r="K432">
            <v>3401000</v>
          </cell>
          <cell r="L432">
            <v>51076000</v>
          </cell>
        </row>
        <row r="433">
          <cell r="A433">
            <v>36896</v>
          </cell>
          <cell r="B433">
            <v>36896</v>
          </cell>
          <cell r="C433">
            <v>540000</v>
          </cell>
          <cell r="D433">
            <v>1281000</v>
          </cell>
          <cell r="E433">
            <v>421000</v>
          </cell>
          <cell r="F433">
            <v>357000</v>
          </cell>
          <cell r="G433">
            <v>745000</v>
          </cell>
          <cell r="H433">
            <v>313000</v>
          </cell>
          <cell r="I433">
            <v>3657000</v>
          </cell>
          <cell r="J433">
            <v>131000</v>
          </cell>
          <cell r="K433">
            <v>3459000</v>
          </cell>
          <cell r="L433">
            <v>51207000</v>
          </cell>
        </row>
        <row r="434">
          <cell r="A434">
            <v>36897</v>
          </cell>
          <cell r="B434">
            <v>36897</v>
          </cell>
          <cell r="C434">
            <v>533000</v>
          </cell>
          <cell r="D434">
            <v>1248000</v>
          </cell>
          <cell r="E434">
            <v>456000</v>
          </cell>
          <cell r="F434">
            <v>261000</v>
          </cell>
          <cell r="G434">
            <v>744000</v>
          </cell>
          <cell r="H434">
            <v>306000</v>
          </cell>
          <cell r="I434">
            <v>3549000</v>
          </cell>
          <cell r="J434">
            <v>554000</v>
          </cell>
          <cell r="K434">
            <v>3074000</v>
          </cell>
          <cell r="L434">
            <v>51761000</v>
          </cell>
        </row>
        <row r="435">
          <cell r="A435">
            <v>36898</v>
          </cell>
          <cell r="B435">
            <v>36898</v>
          </cell>
          <cell r="C435">
            <v>535000</v>
          </cell>
          <cell r="D435">
            <v>1243000</v>
          </cell>
          <cell r="E435">
            <v>463000</v>
          </cell>
          <cell r="F435">
            <v>302000</v>
          </cell>
          <cell r="G435">
            <v>753000</v>
          </cell>
          <cell r="H435">
            <v>303000</v>
          </cell>
          <cell r="I435">
            <v>3598000</v>
          </cell>
          <cell r="J435">
            <v>329000</v>
          </cell>
          <cell r="K435">
            <v>3196000</v>
          </cell>
          <cell r="L435">
            <v>52091000</v>
          </cell>
        </row>
        <row r="436">
          <cell r="A436">
            <v>36899</v>
          </cell>
          <cell r="B436">
            <v>36899</v>
          </cell>
          <cell r="C436">
            <v>537000</v>
          </cell>
          <cell r="D436">
            <v>1260000</v>
          </cell>
          <cell r="E436">
            <v>427000</v>
          </cell>
          <cell r="F436">
            <v>294000</v>
          </cell>
          <cell r="G436">
            <v>755000</v>
          </cell>
          <cell r="H436">
            <v>235000</v>
          </cell>
          <cell r="I436">
            <v>3508000</v>
          </cell>
          <cell r="J436">
            <v>-888000</v>
          </cell>
          <cell r="K436">
            <v>4396000</v>
          </cell>
          <cell r="L436">
            <v>51204000</v>
          </cell>
        </row>
        <row r="437">
          <cell r="A437">
            <v>36900</v>
          </cell>
          <cell r="B437">
            <v>36900</v>
          </cell>
          <cell r="C437">
            <v>540000</v>
          </cell>
          <cell r="D437">
            <v>1149000</v>
          </cell>
          <cell r="E437">
            <v>365000</v>
          </cell>
          <cell r="F437">
            <v>236000</v>
          </cell>
          <cell r="G437">
            <v>754000</v>
          </cell>
          <cell r="H437">
            <v>226000</v>
          </cell>
          <cell r="I437">
            <v>3269000</v>
          </cell>
          <cell r="J437">
            <v>-744000</v>
          </cell>
          <cell r="K437">
            <v>4103000</v>
          </cell>
          <cell r="L437">
            <v>50461000</v>
          </cell>
        </row>
        <row r="438">
          <cell r="A438">
            <v>36901</v>
          </cell>
          <cell r="B438">
            <v>36901</v>
          </cell>
          <cell r="C438">
            <v>540000</v>
          </cell>
          <cell r="D438">
            <v>1129000</v>
          </cell>
          <cell r="E438">
            <v>366000</v>
          </cell>
          <cell r="F438">
            <v>195000</v>
          </cell>
          <cell r="G438">
            <v>759000</v>
          </cell>
          <cell r="H438">
            <v>227000</v>
          </cell>
          <cell r="I438">
            <v>3216000</v>
          </cell>
          <cell r="J438">
            <v>-1549000</v>
          </cell>
          <cell r="K438">
            <v>4614000</v>
          </cell>
          <cell r="L438">
            <v>48913000</v>
          </cell>
        </row>
        <row r="439">
          <cell r="A439">
            <v>36902</v>
          </cell>
          <cell r="B439">
            <v>36902</v>
          </cell>
          <cell r="C439">
            <v>547000</v>
          </cell>
          <cell r="D439">
            <v>1226000</v>
          </cell>
          <cell r="E439">
            <v>338000</v>
          </cell>
          <cell r="F439">
            <v>318000</v>
          </cell>
          <cell r="G439">
            <v>761000</v>
          </cell>
          <cell r="H439">
            <v>245000</v>
          </cell>
          <cell r="I439">
            <v>3435000</v>
          </cell>
          <cell r="J439">
            <v>-1092000</v>
          </cell>
          <cell r="K439">
            <v>4564000</v>
          </cell>
          <cell r="L439">
            <v>47821000</v>
          </cell>
        </row>
        <row r="440">
          <cell r="A440">
            <v>36903</v>
          </cell>
          <cell r="B440">
            <v>36903</v>
          </cell>
          <cell r="C440">
            <v>535000</v>
          </cell>
          <cell r="D440">
            <v>1223000</v>
          </cell>
          <cell r="E440">
            <v>344000</v>
          </cell>
          <cell r="F440">
            <v>365000</v>
          </cell>
          <cell r="G440">
            <v>758000</v>
          </cell>
          <cell r="H440">
            <v>290000</v>
          </cell>
          <cell r="I440">
            <v>3514000</v>
          </cell>
          <cell r="J440">
            <v>-1086000</v>
          </cell>
          <cell r="K440">
            <v>4681000</v>
          </cell>
          <cell r="L440">
            <v>46734000</v>
          </cell>
        </row>
        <row r="441">
          <cell r="A441">
            <v>36904</v>
          </cell>
          <cell r="B441">
            <v>36904</v>
          </cell>
          <cell r="C441">
            <v>541000</v>
          </cell>
          <cell r="D441">
            <v>1264000</v>
          </cell>
          <cell r="E441">
            <v>453000</v>
          </cell>
          <cell r="F441">
            <v>319000</v>
          </cell>
          <cell r="G441">
            <v>748000</v>
          </cell>
          <cell r="H441">
            <v>298000</v>
          </cell>
          <cell r="I441">
            <v>3623000</v>
          </cell>
          <cell r="J441">
            <v>-610000</v>
          </cell>
          <cell r="K441">
            <v>4189000</v>
          </cell>
          <cell r="L441">
            <v>46124000</v>
          </cell>
        </row>
        <row r="442">
          <cell r="A442">
            <v>36905</v>
          </cell>
          <cell r="B442">
            <v>36905</v>
          </cell>
          <cell r="C442">
            <v>542000</v>
          </cell>
          <cell r="D442">
            <v>1231000</v>
          </cell>
          <cell r="E442">
            <v>477000</v>
          </cell>
          <cell r="F442">
            <v>327000</v>
          </cell>
          <cell r="G442">
            <v>756000</v>
          </cell>
          <cell r="H442">
            <v>306000</v>
          </cell>
          <cell r="I442">
            <v>3639000</v>
          </cell>
          <cell r="J442">
            <v>-435000</v>
          </cell>
          <cell r="K442">
            <v>4091000</v>
          </cell>
          <cell r="L442">
            <v>45689000</v>
          </cell>
        </row>
        <row r="443">
          <cell r="A443">
            <v>36906</v>
          </cell>
          <cell r="B443">
            <v>36906</v>
          </cell>
          <cell r="C443">
            <v>535000</v>
          </cell>
          <cell r="D443">
            <v>1260000</v>
          </cell>
          <cell r="E443">
            <v>454000</v>
          </cell>
          <cell r="F443">
            <v>333000</v>
          </cell>
          <cell r="G443">
            <v>761000</v>
          </cell>
          <cell r="H443">
            <v>302000</v>
          </cell>
          <cell r="I443">
            <v>3645000</v>
          </cell>
          <cell r="J443">
            <v>-1459000</v>
          </cell>
          <cell r="K443">
            <v>5076000</v>
          </cell>
          <cell r="L443">
            <v>44231000</v>
          </cell>
        </row>
        <row r="444">
          <cell r="A444">
            <v>36907</v>
          </cell>
          <cell r="B444">
            <v>36907</v>
          </cell>
          <cell r="C444">
            <v>539000</v>
          </cell>
          <cell r="D444">
            <v>1244000</v>
          </cell>
          <cell r="E444">
            <v>431000</v>
          </cell>
          <cell r="F444">
            <v>333000</v>
          </cell>
          <cell r="G444">
            <v>759000</v>
          </cell>
          <cell r="H444">
            <v>289000</v>
          </cell>
          <cell r="I444">
            <v>3596000</v>
          </cell>
          <cell r="J444">
            <v>-1597000</v>
          </cell>
          <cell r="K444">
            <v>5211000</v>
          </cell>
          <cell r="L444">
            <v>42633000</v>
          </cell>
        </row>
        <row r="445">
          <cell r="A445">
            <v>36908</v>
          </cell>
          <cell r="B445">
            <v>36908</v>
          </cell>
          <cell r="C445">
            <v>529000</v>
          </cell>
          <cell r="D445">
            <v>1114000</v>
          </cell>
          <cell r="E445">
            <v>370000</v>
          </cell>
          <cell r="F445">
            <v>370000</v>
          </cell>
          <cell r="G445">
            <v>756000</v>
          </cell>
          <cell r="H445">
            <v>273000</v>
          </cell>
          <cell r="I445">
            <v>3438000</v>
          </cell>
          <cell r="J445">
            <v>-1520000</v>
          </cell>
          <cell r="K445">
            <v>4989000</v>
          </cell>
          <cell r="L445">
            <v>41114000</v>
          </cell>
        </row>
        <row r="446">
          <cell r="A446">
            <v>36909</v>
          </cell>
          <cell r="B446">
            <v>36909</v>
          </cell>
          <cell r="C446">
            <v>532000</v>
          </cell>
          <cell r="D446">
            <v>1042000</v>
          </cell>
          <cell r="E446">
            <v>353000</v>
          </cell>
          <cell r="F446">
            <v>382000</v>
          </cell>
          <cell r="G446">
            <v>740000</v>
          </cell>
          <cell r="H446">
            <v>264000</v>
          </cell>
          <cell r="I446">
            <v>3313000</v>
          </cell>
          <cell r="J446">
            <v>-1429000</v>
          </cell>
          <cell r="K446">
            <v>4675000</v>
          </cell>
          <cell r="L446">
            <v>39686000</v>
          </cell>
        </row>
        <row r="447">
          <cell r="A447">
            <v>36910</v>
          </cell>
          <cell r="B447">
            <v>36910</v>
          </cell>
          <cell r="C447">
            <v>536000</v>
          </cell>
          <cell r="D447">
            <v>1070000</v>
          </cell>
          <cell r="E447">
            <v>355000</v>
          </cell>
          <cell r="F447">
            <v>411000</v>
          </cell>
          <cell r="G447">
            <v>757000</v>
          </cell>
          <cell r="H447">
            <v>261000</v>
          </cell>
          <cell r="I447">
            <v>3391000</v>
          </cell>
          <cell r="J447">
            <v>-1054000</v>
          </cell>
          <cell r="K447">
            <v>4374000</v>
          </cell>
          <cell r="L447">
            <v>38633000</v>
          </cell>
        </row>
        <row r="448">
          <cell r="A448">
            <v>36911</v>
          </cell>
          <cell r="B448">
            <v>36911</v>
          </cell>
          <cell r="C448">
            <v>522000</v>
          </cell>
          <cell r="D448">
            <v>1191000</v>
          </cell>
          <cell r="E448">
            <v>377000</v>
          </cell>
          <cell r="F448">
            <v>379000</v>
          </cell>
          <cell r="G448">
            <v>768000</v>
          </cell>
          <cell r="H448">
            <v>299000</v>
          </cell>
          <cell r="I448">
            <v>3536000</v>
          </cell>
          <cell r="J448">
            <v>-137000</v>
          </cell>
          <cell r="K448">
            <v>3812000</v>
          </cell>
          <cell r="L448">
            <v>38496000</v>
          </cell>
        </row>
        <row r="449">
          <cell r="A449">
            <v>36912</v>
          </cell>
          <cell r="B449">
            <v>36912</v>
          </cell>
          <cell r="C449">
            <v>539000</v>
          </cell>
          <cell r="D449">
            <v>1189000</v>
          </cell>
          <cell r="E449">
            <v>421000</v>
          </cell>
          <cell r="F449">
            <v>351000</v>
          </cell>
          <cell r="G449">
            <v>757000</v>
          </cell>
          <cell r="H449">
            <v>312000</v>
          </cell>
          <cell r="I449">
            <v>3569000</v>
          </cell>
          <cell r="J449">
            <v>-224000</v>
          </cell>
          <cell r="K449">
            <v>3668000</v>
          </cell>
          <cell r="L449">
            <v>38271000</v>
          </cell>
        </row>
        <row r="450">
          <cell r="A450">
            <v>36913</v>
          </cell>
          <cell r="B450">
            <v>36913</v>
          </cell>
          <cell r="C450">
            <v>534000</v>
          </cell>
          <cell r="D450">
            <v>1200000</v>
          </cell>
          <cell r="E450">
            <v>435000</v>
          </cell>
          <cell r="F450">
            <v>359000</v>
          </cell>
          <cell r="G450">
            <v>760000</v>
          </cell>
          <cell r="H450">
            <v>307000</v>
          </cell>
          <cell r="I450">
            <v>3595000</v>
          </cell>
          <cell r="J450">
            <v>-618000</v>
          </cell>
          <cell r="K450">
            <v>4284000</v>
          </cell>
          <cell r="L450">
            <v>37654000</v>
          </cell>
        </row>
        <row r="451">
          <cell r="A451">
            <v>36914</v>
          </cell>
          <cell r="B451">
            <v>36914</v>
          </cell>
          <cell r="C451">
            <v>541000</v>
          </cell>
          <cell r="D451">
            <v>1219000</v>
          </cell>
          <cell r="E451">
            <v>421000</v>
          </cell>
          <cell r="F451">
            <v>367000</v>
          </cell>
          <cell r="G451">
            <v>762000</v>
          </cell>
          <cell r="H451">
            <v>290000</v>
          </cell>
          <cell r="I451">
            <v>3601000</v>
          </cell>
          <cell r="J451">
            <v>-745000</v>
          </cell>
          <cell r="K451">
            <v>4313000</v>
          </cell>
          <cell r="L451">
            <v>36910000</v>
          </cell>
        </row>
        <row r="452">
          <cell r="A452">
            <v>36915</v>
          </cell>
          <cell r="B452">
            <v>36915</v>
          </cell>
          <cell r="C452">
            <v>536000</v>
          </cell>
          <cell r="D452">
            <v>1248000</v>
          </cell>
          <cell r="E452">
            <v>430000</v>
          </cell>
          <cell r="F452">
            <v>369000</v>
          </cell>
          <cell r="G452">
            <v>765000</v>
          </cell>
          <cell r="H452">
            <v>309000</v>
          </cell>
          <cell r="I452">
            <v>3657000</v>
          </cell>
          <cell r="J452">
            <v>-1062000</v>
          </cell>
          <cell r="K452">
            <v>4734000</v>
          </cell>
          <cell r="L452">
            <v>35846000</v>
          </cell>
        </row>
        <row r="453">
          <cell r="A453">
            <v>36916</v>
          </cell>
          <cell r="B453">
            <v>36916</v>
          </cell>
          <cell r="C453">
            <v>530000</v>
          </cell>
          <cell r="D453">
            <v>1215000</v>
          </cell>
          <cell r="E453">
            <v>463000</v>
          </cell>
          <cell r="F453">
            <v>356000</v>
          </cell>
          <cell r="G453">
            <v>773000</v>
          </cell>
          <cell r="H453">
            <v>313000</v>
          </cell>
          <cell r="I453">
            <v>3650000</v>
          </cell>
          <cell r="J453">
            <v>-1181000</v>
          </cell>
          <cell r="K453">
            <v>4822000</v>
          </cell>
          <cell r="L453">
            <v>34666000</v>
          </cell>
        </row>
        <row r="454">
          <cell r="A454">
            <v>36917</v>
          </cell>
          <cell r="B454">
            <v>36917</v>
          </cell>
          <cell r="C454">
            <v>524000</v>
          </cell>
          <cell r="D454">
            <v>1202000</v>
          </cell>
          <cell r="E454">
            <v>447000</v>
          </cell>
          <cell r="F454">
            <v>355000</v>
          </cell>
          <cell r="G454">
            <v>769000</v>
          </cell>
          <cell r="H454">
            <v>304000</v>
          </cell>
          <cell r="I454">
            <v>3600000</v>
          </cell>
          <cell r="J454">
            <v>-1447000</v>
          </cell>
          <cell r="K454">
            <v>4982000</v>
          </cell>
          <cell r="L454">
            <v>33221000</v>
          </cell>
        </row>
        <row r="455">
          <cell r="A455">
            <v>36918</v>
          </cell>
          <cell r="B455">
            <v>36918</v>
          </cell>
          <cell r="C455">
            <v>527000</v>
          </cell>
          <cell r="D455">
            <v>1214000</v>
          </cell>
          <cell r="E455">
            <v>439000</v>
          </cell>
          <cell r="F455">
            <v>353000</v>
          </cell>
          <cell r="G455">
            <v>778000</v>
          </cell>
          <cell r="H455">
            <v>297000</v>
          </cell>
          <cell r="I455">
            <v>3608000</v>
          </cell>
          <cell r="J455">
            <v>-903000</v>
          </cell>
          <cell r="K455">
            <v>4552000</v>
          </cell>
          <cell r="L455">
            <v>32319000</v>
          </cell>
        </row>
        <row r="456">
          <cell r="A456">
            <v>36919</v>
          </cell>
          <cell r="B456">
            <v>36919</v>
          </cell>
          <cell r="C456">
            <v>505000</v>
          </cell>
          <cell r="D456">
            <v>1146000</v>
          </cell>
          <cell r="E456">
            <v>452000</v>
          </cell>
          <cell r="F456">
            <v>350000</v>
          </cell>
          <cell r="G456">
            <v>749000</v>
          </cell>
          <cell r="H456">
            <v>271000</v>
          </cell>
          <cell r="I456">
            <v>3474000</v>
          </cell>
          <cell r="J456">
            <v>-528000</v>
          </cell>
          <cell r="K456">
            <v>4098000</v>
          </cell>
          <cell r="L456">
            <v>31791000</v>
          </cell>
        </row>
        <row r="457">
          <cell r="A457">
            <v>36920</v>
          </cell>
          <cell r="B457">
            <v>36920</v>
          </cell>
          <cell r="C457">
            <v>512000</v>
          </cell>
          <cell r="D457">
            <v>1110000</v>
          </cell>
          <cell r="E457">
            <v>459000</v>
          </cell>
          <cell r="F457">
            <v>353000</v>
          </cell>
          <cell r="G457">
            <v>757000</v>
          </cell>
          <cell r="H457">
            <v>277000</v>
          </cell>
          <cell r="I457">
            <v>3469000</v>
          </cell>
          <cell r="J457">
            <v>-1309000</v>
          </cell>
          <cell r="K457">
            <v>4721000</v>
          </cell>
          <cell r="L457">
            <v>30312000</v>
          </cell>
        </row>
        <row r="458">
          <cell r="A458">
            <v>36921</v>
          </cell>
          <cell r="B458">
            <v>36921</v>
          </cell>
          <cell r="C458">
            <v>537000</v>
          </cell>
          <cell r="D458">
            <v>1159000</v>
          </cell>
          <cell r="E458">
            <v>464000</v>
          </cell>
          <cell r="F458">
            <v>338000</v>
          </cell>
          <cell r="G458">
            <v>767000</v>
          </cell>
          <cell r="H458">
            <v>298000</v>
          </cell>
          <cell r="I458">
            <v>3564000</v>
          </cell>
          <cell r="J458">
            <v>-1072000</v>
          </cell>
          <cell r="K458">
            <v>4627000</v>
          </cell>
          <cell r="L458">
            <v>29241000</v>
          </cell>
        </row>
        <row r="459">
          <cell r="A459">
            <v>36922</v>
          </cell>
          <cell r="B459">
            <v>36922</v>
          </cell>
          <cell r="C459">
            <v>518000</v>
          </cell>
          <cell r="D459">
            <v>1088000</v>
          </cell>
          <cell r="E459">
            <v>450000</v>
          </cell>
          <cell r="F459">
            <v>342000</v>
          </cell>
          <cell r="G459">
            <v>754000</v>
          </cell>
          <cell r="H459">
            <v>290000</v>
          </cell>
          <cell r="I459">
            <v>3443000</v>
          </cell>
          <cell r="J459">
            <v>-1241000</v>
          </cell>
          <cell r="K459">
            <v>4701000</v>
          </cell>
          <cell r="L459">
            <v>28000000</v>
          </cell>
        </row>
        <row r="460">
          <cell r="A460">
            <v>36923</v>
          </cell>
          <cell r="B460">
            <v>36923</v>
          </cell>
          <cell r="C460">
            <v>530000</v>
          </cell>
          <cell r="D460">
            <v>1205000</v>
          </cell>
          <cell r="E460">
            <v>387000</v>
          </cell>
          <cell r="F460">
            <v>247000</v>
          </cell>
          <cell r="G460">
            <v>779000</v>
          </cell>
          <cell r="H460">
            <v>283000</v>
          </cell>
          <cell r="I460">
            <v>3432000</v>
          </cell>
          <cell r="J460">
            <v>-771000</v>
          </cell>
          <cell r="K460">
            <v>4240000</v>
          </cell>
          <cell r="L460">
            <v>27230000</v>
          </cell>
        </row>
        <row r="461">
          <cell r="A461">
            <v>36924</v>
          </cell>
          <cell r="B461">
            <v>36924</v>
          </cell>
          <cell r="C461">
            <v>517000</v>
          </cell>
          <cell r="D461">
            <v>1227000</v>
          </cell>
          <cell r="E461">
            <v>454000</v>
          </cell>
          <cell r="F461">
            <v>281000</v>
          </cell>
          <cell r="G461">
            <v>710000</v>
          </cell>
          <cell r="H461">
            <v>273000</v>
          </cell>
          <cell r="I461">
            <v>3462000</v>
          </cell>
          <cell r="J461">
            <v>-428000</v>
          </cell>
          <cell r="K461">
            <v>3798000</v>
          </cell>
          <cell r="L461">
            <v>26802000</v>
          </cell>
        </row>
        <row r="462">
          <cell r="A462">
            <v>36925</v>
          </cell>
          <cell r="B462">
            <v>36925</v>
          </cell>
          <cell r="C462">
            <v>528000</v>
          </cell>
          <cell r="D462">
            <v>1204000</v>
          </cell>
          <cell r="E462">
            <v>499000</v>
          </cell>
          <cell r="F462">
            <v>280000</v>
          </cell>
          <cell r="G462">
            <v>772000</v>
          </cell>
          <cell r="H462">
            <v>281000</v>
          </cell>
          <cell r="I462">
            <v>3563000</v>
          </cell>
          <cell r="J462">
            <v>435000</v>
          </cell>
          <cell r="K462">
            <v>2973000</v>
          </cell>
          <cell r="L462">
            <v>27237000</v>
          </cell>
        </row>
        <row r="463">
          <cell r="A463">
            <v>36926</v>
          </cell>
          <cell r="B463">
            <v>36926</v>
          </cell>
          <cell r="C463">
            <v>532000</v>
          </cell>
          <cell r="D463">
            <v>955000</v>
          </cell>
          <cell r="E463">
            <v>487000</v>
          </cell>
          <cell r="F463">
            <v>266000</v>
          </cell>
          <cell r="G463">
            <v>753000</v>
          </cell>
          <cell r="H463">
            <v>318000</v>
          </cell>
          <cell r="I463">
            <v>3311000</v>
          </cell>
          <cell r="J463">
            <v>831000</v>
          </cell>
          <cell r="K463">
            <v>2689000</v>
          </cell>
          <cell r="L463">
            <v>28066000</v>
          </cell>
        </row>
        <row r="464">
          <cell r="A464">
            <v>36927</v>
          </cell>
          <cell r="B464">
            <v>36927</v>
          </cell>
          <cell r="C464">
            <v>526000</v>
          </cell>
          <cell r="D464">
            <v>1254000</v>
          </cell>
          <cell r="E464">
            <v>450000</v>
          </cell>
          <cell r="F464">
            <v>296000</v>
          </cell>
          <cell r="G464">
            <v>782000</v>
          </cell>
          <cell r="H464">
            <v>314000</v>
          </cell>
          <cell r="I464">
            <v>3622000</v>
          </cell>
          <cell r="J464">
            <v>416000</v>
          </cell>
          <cell r="K464">
            <v>3173000</v>
          </cell>
          <cell r="L464">
            <v>28482000</v>
          </cell>
        </row>
        <row r="465">
          <cell r="A465">
            <v>36928</v>
          </cell>
          <cell r="B465">
            <v>36928</v>
          </cell>
          <cell r="C465">
            <v>519000</v>
          </cell>
          <cell r="D465">
            <v>1240000</v>
          </cell>
          <cell r="E465">
            <v>495000</v>
          </cell>
          <cell r="F465">
            <v>260000</v>
          </cell>
          <cell r="G465">
            <v>803000</v>
          </cell>
          <cell r="H465">
            <v>316000</v>
          </cell>
          <cell r="I465">
            <v>3634000</v>
          </cell>
          <cell r="J465">
            <v>78000</v>
          </cell>
          <cell r="K465">
            <v>3589000</v>
          </cell>
          <cell r="L465">
            <v>28688000</v>
          </cell>
        </row>
        <row r="466">
          <cell r="A466">
            <v>36929</v>
          </cell>
          <cell r="B466">
            <v>36929</v>
          </cell>
          <cell r="C466">
            <v>533000</v>
          </cell>
          <cell r="D466">
            <v>1246000</v>
          </cell>
          <cell r="E466">
            <v>499000</v>
          </cell>
          <cell r="F466">
            <v>276000</v>
          </cell>
          <cell r="G466">
            <v>781000</v>
          </cell>
          <cell r="H466">
            <v>321000</v>
          </cell>
          <cell r="I466">
            <v>3656000</v>
          </cell>
          <cell r="J466">
            <v>-935000</v>
          </cell>
          <cell r="K466">
            <v>4567000</v>
          </cell>
          <cell r="L466">
            <v>27625000</v>
          </cell>
        </row>
        <row r="467">
          <cell r="A467">
            <v>36930</v>
          </cell>
          <cell r="B467">
            <v>36930</v>
          </cell>
          <cell r="C467">
            <v>530000</v>
          </cell>
          <cell r="D467">
            <v>1221000</v>
          </cell>
          <cell r="E467">
            <v>464000</v>
          </cell>
          <cell r="F467">
            <v>289000</v>
          </cell>
          <cell r="G467">
            <v>788000</v>
          </cell>
          <cell r="H467">
            <v>320000</v>
          </cell>
          <cell r="I467">
            <v>3611000</v>
          </cell>
          <cell r="J467">
            <v>-1069000</v>
          </cell>
          <cell r="K467">
            <v>4699000</v>
          </cell>
          <cell r="L467">
            <v>26556000</v>
          </cell>
        </row>
        <row r="468">
          <cell r="A468">
            <v>36931</v>
          </cell>
          <cell r="B468">
            <v>36931</v>
          </cell>
          <cell r="C468">
            <v>534000</v>
          </cell>
          <cell r="D468">
            <v>1191000</v>
          </cell>
          <cell r="E468">
            <v>451000</v>
          </cell>
          <cell r="F468">
            <v>271000</v>
          </cell>
          <cell r="G468">
            <v>752000</v>
          </cell>
          <cell r="H468">
            <v>330000</v>
          </cell>
          <cell r="I468">
            <v>3530000</v>
          </cell>
          <cell r="J468">
            <v>-1110000</v>
          </cell>
          <cell r="K468">
            <v>4614000</v>
          </cell>
          <cell r="L468">
            <v>25448000</v>
          </cell>
        </row>
        <row r="469">
          <cell r="A469">
            <v>36932</v>
          </cell>
          <cell r="B469">
            <v>36932</v>
          </cell>
          <cell r="C469">
            <v>532000</v>
          </cell>
          <cell r="D469">
            <v>1122000</v>
          </cell>
          <cell r="E469">
            <v>492000</v>
          </cell>
          <cell r="F469">
            <v>276000</v>
          </cell>
          <cell r="G469">
            <v>774000</v>
          </cell>
          <cell r="H469">
            <v>328000</v>
          </cell>
          <cell r="I469">
            <v>3526000</v>
          </cell>
          <cell r="J469">
            <v>-864000</v>
          </cell>
          <cell r="K469">
            <v>4411000</v>
          </cell>
          <cell r="L469">
            <v>24585000</v>
          </cell>
        </row>
        <row r="470">
          <cell r="A470">
            <v>36933</v>
          </cell>
          <cell r="B470">
            <v>36933</v>
          </cell>
          <cell r="C470">
            <v>538000</v>
          </cell>
          <cell r="D470">
            <v>1120000</v>
          </cell>
          <cell r="E470">
            <v>488000</v>
          </cell>
          <cell r="F470">
            <v>275000</v>
          </cell>
          <cell r="G470">
            <v>771000</v>
          </cell>
          <cell r="H470">
            <v>329000</v>
          </cell>
          <cell r="I470">
            <v>3520000</v>
          </cell>
          <cell r="J470">
            <v>-809000</v>
          </cell>
          <cell r="K470">
            <v>4290000</v>
          </cell>
          <cell r="L470">
            <v>23776000</v>
          </cell>
        </row>
        <row r="471">
          <cell r="A471">
            <v>36934</v>
          </cell>
          <cell r="B471">
            <v>36934</v>
          </cell>
          <cell r="C471">
            <v>502000</v>
          </cell>
          <cell r="D471">
            <v>1134000</v>
          </cell>
          <cell r="E471">
            <v>498000</v>
          </cell>
          <cell r="F471">
            <v>276000</v>
          </cell>
          <cell r="G471">
            <v>767000</v>
          </cell>
          <cell r="H471">
            <v>295000</v>
          </cell>
          <cell r="I471">
            <v>3472000</v>
          </cell>
          <cell r="J471">
            <v>-1454000</v>
          </cell>
          <cell r="K471">
            <v>4944000</v>
          </cell>
          <cell r="L471">
            <v>22322000</v>
          </cell>
        </row>
        <row r="472">
          <cell r="A472">
            <v>36935</v>
          </cell>
          <cell r="B472">
            <v>36935</v>
          </cell>
          <cell r="C472">
            <v>540000</v>
          </cell>
          <cell r="D472">
            <v>1204000</v>
          </cell>
          <cell r="E472">
            <v>493000</v>
          </cell>
          <cell r="F472">
            <v>296000</v>
          </cell>
          <cell r="G472">
            <v>772000</v>
          </cell>
          <cell r="H472">
            <v>263000</v>
          </cell>
          <cell r="I472">
            <v>3568000</v>
          </cell>
          <cell r="J472">
            <v>-1582000</v>
          </cell>
          <cell r="K472">
            <v>5177000</v>
          </cell>
          <cell r="L472">
            <v>20741000</v>
          </cell>
        </row>
        <row r="473">
          <cell r="A473">
            <v>36936</v>
          </cell>
          <cell r="B473">
            <v>36936</v>
          </cell>
          <cell r="C473">
            <v>527000</v>
          </cell>
          <cell r="D473">
            <v>1210000</v>
          </cell>
          <cell r="E473">
            <v>482000</v>
          </cell>
          <cell r="F473">
            <v>299000</v>
          </cell>
          <cell r="G473">
            <v>768000</v>
          </cell>
          <cell r="H473">
            <v>314000</v>
          </cell>
          <cell r="I473">
            <v>3600000</v>
          </cell>
          <cell r="J473">
            <v>-1151000</v>
          </cell>
          <cell r="K473">
            <v>4828000</v>
          </cell>
          <cell r="L473">
            <v>19495000</v>
          </cell>
        </row>
        <row r="474">
          <cell r="A474">
            <v>36937</v>
          </cell>
          <cell r="B474">
            <v>36937</v>
          </cell>
          <cell r="C474">
            <v>527000</v>
          </cell>
          <cell r="D474">
            <v>1124000</v>
          </cell>
          <cell r="E474">
            <v>441000</v>
          </cell>
          <cell r="F474">
            <v>300000</v>
          </cell>
          <cell r="G474">
            <v>769000</v>
          </cell>
          <cell r="H474">
            <v>324000</v>
          </cell>
          <cell r="I474">
            <v>3485000</v>
          </cell>
          <cell r="J474">
            <v>-1162000</v>
          </cell>
          <cell r="K474">
            <v>4521000</v>
          </cell>
          <cell r="L474">
            <v>18428000</v>
          </cell>
        </row>
        <row r="475">
          <cell r="A475">
            <v>36938</v>
          </cell>
          <cell r="B475">
            <v>36938</v>
          </cell>
          <cell r="C475">
            <v>541000</v>
          </cell>
          <cell r="D475">
            <v>1164000</v>
          </cell>
          <cell r="E475">
            <v>482000</v>
          </cell>
          <cell r="F475">
            <v>284000</v>
          </cell>
          <cell r="G475">
            <v>773000</v>
          </cell>
          <cell r="H475">
            <v>311000</v>
          </cell>
          <cell r="I475">
            <v>3554000</v>
          </cell>
          <cell r="J475">
            <v>-528000</v>
          </cell>
          <cell r="K475">
            <v>4049000</v>
          </cell>
          <cell r="L475">
            <v>17900000</v>
          </cell>
        </row>
        <row r="476">
          <cell r="A476">
            <v>36939</v>
          </cell>
          <cell r="B476">
            <v>36939</v>
          </cell>
          <cell r="C476">
            <v>531000</v>
          </cell>
          <cell r="D476">
            <v>1229000</v>
          </cell>
          <cell r="E476">
            <v>502000</v>
          </cell>
          <cell r="F476">
            <v>280000</v>
          </cell>
          <cell r="G476">
            <v>781000</v>
          </cell>
          <cell r="H476">
            <v>323000</v>
          </cell>
          <cell r="I476">
            <v>3645000</v>
          </cell>
          <cell r="J476">
            <v>-58000</v>
          </cell>
          <cell r="K476">
            <v>3708000</v>
          </cell>
          <cell r="L476">
            <v>17843000</v>
          </cell>
        </row>
        <row r="477">
          <cell r="A477">
            <v>36940</v>
          </cell>
          <cell r="B477">
            <v>36940</v>
          </cell>
          <cell r="C477">
            <v>530000</v>
          </cell>
          <cell r="D477">
            <v>1199000</v>
          </cell>
          <cell r="E477">
            <v>492000</v>
          </cell>
          <cell r="F477">
            <v>282000</v>
          </cell>
          <cell r="G477">
            <v>786000</v>
          </cell>
          <cell r="H477">
            <v>309000</v>
          </cell>
          <cell r="I477">
            <v>3597000</v>
          </cell>
          <cell r="J477">
            <v>190000</v>
          </cell>
          <cell r="K477">
            <v>3412000</v>
          </cell>
          <cell r="L477">
            <v>18023000</v>
          </cell>
        </row>
        <row r="478">
          <cell r="A478">
            <v>36941</v>
          </cell>
          <cell r="B478">
            <v>36941</v>
          </cell>
          <cell r="C478">
            <v>539000</v>
          </cell>
          <cell r="D478">
            <v>1249000</v>
          </cell>
          <cell r="E478">
            <v>470000</v>
          </cell>
          <cell r="F478">
            <v>282000</v>
          </cell>
          <cell r="G478">
            <v>783000</v>
          </cell>
          <cell r="H478">
            <v>308000</v>
          </cell>
          <cell r="I478">
            <v>3630000</v>
          </cell>
          <cell r="J478">
            <v>-339000</v>
          </cell>
          <cell r="K478">
            <v>3985000</v>
          </cell>
          <cell r="L478">
            <v>17697000</v>
          </cell>
        </row>
        <row r="479">
          <cell r="A479">
            <v>36942</v>
          </cell>
          <cell r="B479">
            <v>36942</v>
          </cell>
          <cell r="C479">
            <v>541000</v>
          </cell>
          <cell r="D479">
            <v>1239000</v>
          </cell>
          <cell r="E479">
            <v>459000</v>
          </cell>
          <cell r="F479">
            <v>291000</v>
          </cell>
          <cell r="G479">
            <v>773000</v>
          </cell>
          <cell r="H479">
            <v>319000</v>
          </cell>
          <cell r="I479">
            <v>3622000</v>
          </cell>
          <cell r="J479">
            <v>-172000</v>
          </cell>
          <cell r="K479">
            <v>3871000</v>
          </cell>
          <cell r="L479">
            <v>17526000</v>
          </cell>
        </row>
        <row r="480">
          <cell r="A480">
            <v>36943</v>
          </cell>
          <cell r="B480">
            <v>36943</v>
          </cell>
          <cell r="C480">
            <v>538000</v>
          </cell>
          <cell r="D480">
            <v>1222000</v>
          </cell>
          <cell r="E480">
            <v>499000</v>
          </cell>
          <cell r="F480">
            <v>287000</v>
          </cell>
          <cell r="G480">
            <v>763000</v>
          </cell>
          <cell r="H480">
            <v>328000</v>
          </cell>
          <cell r="I480">
            <v>3639000</v>
          </cell>
          <cell r="J480">
            <v>-82000</v>
          </cell>
          <cell r="K480">
            <v>3656000</v>
          </cell>
          <cell r="L480">
            <v>17468000</v>
          </cell>
        </row>
        <row r="481">
          <cell r="A481">
            <v>36944</v>
          </cell>
          <cell r="B481">
            <v>36944</v>
          </cell>
          <cell r="C481">
            <v>541000</v>
          </cell>
          <cell r="D481">
            <v>1244000</v>
          </cell>
          <cell r="E481">
            <v>503000</v>
          </cell>
          <cell r="F481">
            <v>279000</v>
          </cell>
          <cell r="G481">
            <v>775000</v>
          </cell>
          <cell r="H481">
            <v>331000</v>
          </cell>
          <cell r="I481">
            <v>3673000</v>
          </cell>
          <cell r="J481">
            <v>-157000</v>
          </cell>
          <cell r="K481">
            <v>3856000</v>
          </cell>
          <cell r="L481">
            <v>17359000</v>
          </cell>
        </row>
        <row r="482">
          <cell r="A482">
            <v>36945</v>
          </cell>
          <cell r="B482">
            <v>36945</v>
          </cell>
          <cell r="C482">
            <v>541000</v>
          </cell>
          <cell r="D482">
            <v>1250000</v>
          </cell>
          <cell r="E482">
            <v>465000</v>
          </cell>
          <cell r="F482">
            <v>297000</v>
          </cell>
          <cell r="G482">
            <v>771000</v>
          </cell>
          <cell r="H482">
            <v>334000</v>
          </cell>
          <cell r="I482">
            <v>3658000</v>
          </cell>
          <cell r="J482">
            <v>-494000</v>
          </cell>
          <cell r="K482">
            <v>4164000</v>
          </cell>
          <cell r="L482">
            <v>16882000</v>
          </cell>
        </row>
        <row r="483">
          <cell r="A483">
            <v>36946</v>
          </cell>
          <cell r="B483">
            <v>36946</v>
          </cell>
          <cell r="C483">
            <v>538000</v>
          </cell>
          <cell r="D483">
            <v>1240000</v>
          </cell>
          <cell r="E483">
            <v>477000</v>
          </cell>
          <cell r="F483">
            <v>281000</v>
          </cell>
          <cell r="G483">
            <v>788000</v>
          </cell>
          <cell r="H483">
            <v>338000</v>
          </cell>
          <cell r="I483">
            <v>3662000</v>
          </cell>
          <cell r="J483">
            <v>-607000</v>
          </cell>
          <cell r="K483">
            <v>4141000</v>
          </cell>
          <cell r="L483">
            <v>16276000</v>
          </cell>
        </row>
        <row r="484">
          <cell r="A484">
            <v>36947</v>
          </cell>
          <cell r="B484">
            <v>36947</v>
          </cell>
          <cell r="C484">
            <v>539000</v>
          </cell>
          <cell r="D484">
            <v>1251000</v>
          </cell>
          <cell r="E484">
            <v>497000</v>
          </cell>
          <cell r="F484">
            <v>285000</v>
          </cell>
          <cell r="G484">
            <v>777000</v>
          </cell>
          <cell r="H484">
            <v>340000</v>
          </cell>
          <cell r="I484">
            <v>3690000</v>
          </cell>
          <cell r="J484">
            <v>-199000</v>
          </cell>
          <cell r="K484">
            <v>3989000</v>
          </cell>
          <cell r="L484">
            <v>16077000</v>
          </cell>
        </row>
        <row r="485">
          <cell r="A485">
            <v>36948</v>
          </cell>
          <cell r="B485">
            <v>36948</v>
          </cell>
          <cell r="C485">
            <v>539000</v>
          </cell>
          <cell r="D485">
            <v>1245000</v>
          </cell>
          <cell r="E485">
            <v>460000</v>
          </cell>
          <cell r="F485">
            <v>289000</v>
          </cell>
          <cell r="G485">
            <v>779000</v>
          </cell>
          <cell r="H485">
            <v>331000</v>
          </cell>
          <cell r="I485">
            <v>3641000</v>
          </cell>
          <cell r="J485">
            <v>-451000</v>
          </cell>
          <cell r="K485">
            <v>4087000</v>
          </cell>
          <cell r="L485">
            <v>15626000</v>
          </cell>
        </row>
        <row r="486">
          <cell r="A486">
            <v>36949</v>
          </cell>
          <cell r="B486">
            <v>36949</v>
          </cell>
          <cell r="C486">
            <v>533000</v>
          </cell>
          <cell r="D486">
            <v>1233000</v>
          </cell>
          <cell r="E486">
            <v>469000</v>
          </cell>
          <cell r="F486">
            <v>289000</v>
          </cell>
          <cell r="G486">
            <v>760000</v>
          </cell>
          <cell r="H486">
            <v>324000</v>
          </cell>
          <cell r="I486">
            <v>3608000</v>
          </cell>
          <cell r="J486">
            <v>-768000</v>
          </cell>
          <cell r="K486">
            <v>4490000</v>
          </cell>
          <cell r="L486">
            <v>14858000</v>
          </cell>
        </row>
        <row r="487">
          <cell r="A487">
            <v>36950</v>
          </cell>
          <cell r="B487">
            <v>36950</v>
          </cell>
          <cell r="C487">
            <v>536000</v>
          </cell>
          <cell r="D487">
            <v>1205000</v>
          </cell>
          <cell r="E487">
            <v>468000</v>
          </cell>
          <cell r="F487">
            <v>315000</v>
          </cell>
          <cell r="G487">
            <v>735000</v>
          </cell>
          <cell r="H487">
            <v>309000</v>
          </cell>
          <cell r="I487">
            <v>3568000</v>
          </cell>
          <cell r="J487">
            <v>-1111000</v>
          </cell>
          <cell r="K487">
            <v>4704000</v>
          </cell>
          <cell r="L487">
            <v>13953000</v>
          </cell>
        </row>
        <row r="488">
          <cell r="A488">
            <v>36951</v>
          </cell>
          <cell r="B488">
            <v>36951</v>
          </cell>
          <cell r="C488">
            <v>533000</v>
          </cell>
          <cell r="D488">
            <v>1188000</v>
          </cell>
          <cell r="E488">
            <v>398000</v>
          </cell>
          <cell r="F488">
            <v>374000</v>
          </cell>
          <cell r="G488">
            <v>773000</v>
          </cell>
          <cell r="H488">
            <v>307000</v>
          </cell>
          <cell r="I488">
            <v>3573000</v>
          </cell>
          <cell r="J488">
            <v>-584000</v>
          </cell>
          <cell r="K488">
            <v>4131000</v>
          </cell>
          <cell r="L488">
            <v>12992000</v>
          </cell>
        </row>
        <row r="489">
          <cell r="A489">
            <v>36952</v>
          </cell>
          <cell r="B489">
            <v>36952</v>
          </cell>
          <cell r="C489">
            <v>539000</v>
          </cell>
          <cell r="D489">
            <v>1202000</v>
          </cell>
          <cell r="E489">
            <v>371000</v>
          </cell>
          <cell r="F489">
            <v>356000</v>
          </cell>
          <cell r="G489">
            <v>776000</v>
          </cell>
          <cell r="H489">
            <v>327000</v>
          </cell>
          <cell r="I489">
            <v>3572000</v>
          </cell>
          <cell r="J489">
            <v>-441000</v>
          </cell>
          <cell r="K489">
            <v>3903000</v>
          </cell>
          <cell r="L489">
            <v>12551000</v>
          </cell>
        </row>
        <row r="490">
          <cell r="A490">
            <v>36953</v>
          </cell>
          <cell r="B490">
            <v>36953</v>
          </cell>
          <cell r="C490">
            <v>534000</v>
          </cell>
          <cell r="D490">
            <v>1186000</v>
          </cell>
          <cell r="E490">
            <v>362000</v>
          </cell>
          <cell r="F490">
            <v>379000</v>
          </cell>
          <cell r="G490">
            <v>774000</v>
          </cell>
          <cell r="H490">
            <v>331000</v>
          </cell>
          <cell r="I490">
            <v>3566000</v>
          </cell>
          <cell r="J490">
            <v>16000</v>
          </cell>
          <cell r="K490">
            <v>3521000</v>
          </cell>
          <cell r="L490">
            <v>12567000</v>
          </cell>
        </row>
        <row r="491">
          <cell r="A491">
            <v>36954</v>
          </cell>
          <cell r="B491">
            <v>36954</v>
          </cell>
          <cell r="C491">
            <v>544000</v>
          </cell>
          <cell r="D491">
            <v>1181000</v>
          </cell>
          <cell r="E491">
            <v>368000</v>
          </cell>
          <cell r="F491">
            <v>314000</v>
          </cell>
          <cell r="G491">
            <v>776000</v>
          </cell>
          <cell r="H491">
            <v>315000</v>
          </cell>
          <cell r="I491">
            <v>3497000</v>
          </cell>
          <cell r="J491">
            <v>-124000</v>
          </cell>
          <cell r="K491">
            <v>3598000</v>
          </cell>
          <cell r="L491">
            <v>12443000</v>
          </cell>
        </row>
        <row r="492">
          <cell r="A492">
            <v>36955</v>
          </cell>
          <cell r="B492">
            <v>36955</v>
          </cell>
          <cell r="C492">
            <v>540000</v>
          </cell>
          <cell r="D492">
            <v>1187000</v>
          </cell>
          <cell r="E492">
            <v>383000</v>
          </cell>
          <cell r="F492">
            <v>370000</v>
          </cell>
          <cell r="G492">
            <v>747000</v>
          </cell>
          <cell r="H492">
            <v>309000</v>
          </cell>
          <cell r="I492">
            <v>3536000</v>
          </cell>
          <cell r="J492">
            <v>-105000</v>
          </cell>
          <cell r="K492">
            <v>3647000</v>
          </cell>
          <cell r="L492">
            <v>12337000</v>
          </cell>
        </row>
        <row r="493">
          <cell r="A493">
            <v>36956</v>
          </cell>
          <cell r="B493">
            <v>36956</v>
          </cell>
          <cell r="C493">
            <v>536000</v>
          </cell>
          <cell r="D493">
            <v>1198000</v>
          </cell>
          <cell r="E493">
            <v>369000</v>
          </cell>
          <cell r="F493">
            <v>386000</v>
          </cell>
          <cell r="G493">
            <v>779000</v>
          </cell>
          <cell r="H493">
            <v>313000</v>
          </cell>
          <cell r="I493">
            <v>3581000</v>
          </cell>
          <cell r="J493">
            <v>153000</v>
          </cell>
          <cell r="K493">
            <v>3458000</v>
          </cell>
          <cell r="L493">
            <v>12491000</v>
          </cell>
        </row>
        <row r="494">
          <cell r="A494">
            <v>36957</v>
          </cell>
          <cell r="B494">
            <v>36957</v>
          </cell>
          <cell r="C494">
            <v>538000</v>
          </cell>
          <cell r="D494">
            <v>1259000</v>
          </cell>
          <cell r="E494">
            <v>371000</v>
          </cell>
          <cell r="F494">
            <v>404000</v>
          </cell>
          <cell r="G494">
            <v>747000</v>
          </cell>
          <cell r="H494">
            <v>314000</v>
          </cell>
          <cell r="I494">
            <v>3633000</v>
          </cell>
          <cell r="J494">
            <v>287000</v>
          </cell>
          <cell r="K494">
            <v>3385000</v>
          </cell>
          <cell r="L494">
            <v>12778000</v>
          </cell>
        </row>
        <row r="495">
          <cell r="A495">
            <v>36958</v>
          </cell>
          <cell r="B495">
            <v>36958</v>
          </cell>
          <cell r="C495">
            <v>533000</v>
          </cell>
          <cell r="D495">
            <v>1244000</v>
          </cell>
          <cell r="E495">
            <v>370000</v>
          </cell>
          <cell r="F495">
            <v>376000</v>
          </cell>
          <cell r="G495">
            <v>783000</v>
          </cell>
          <cell r="H495">
            <v>326000</v>
          </cell>
          <cell r="I495">
            <v>3632000</v>
          </cell>
          <cell r="J495">
            <v>257000</v>
          </cell>
          <cell r="K495">
            <v>3276000</v>
          </cell>
          <cell r="L495">
            <v>13035000</v>
          </cell>
        </row>
        <row r="496">
          <cell r="A496">
            <v>36959</v>
          </cell>
          <cell r="B496">
            <v>36959</v>
          </cell>
          <cell r="C496">
            <v>529000</v>
          </cell>
          <cell r="D496">
            <v>1252000</v>
          </cell>
          <cell r="E496">
            <v>374000</v>
          </cell>
          <cell r="F496">
            <v>380000</v>
          </cell>
          <cell r="G496">
            <v>789000</v>
          </cell>
          <cell r="H496">
            <v>335000</v>
          </cell>
          <cell r="I496">
            <v>3657000</v>
          </cell>
          <cell r="J496">
            <v>99000</v>
          </cell>
          <cell r="K496">
            <v>3629000</v>
          </cell>
          <cell r="L496">
            <v>13135000</v>
          </cell>
        </row>
        <row r="497">
          <cell r="A497">
            <v>36960</v>
          </cell>
          <cell r="B497">
            <v>36960</v>
          </cell>
          <cell r="C497">
            <v>539000</v>
          </cell>
          <cell r="D497">
            <v>1243000</v>
          </cell>
          <cell r="E497">
            <v>369000</v>
          </cell>
          <cell r="F497">
            <v>405000</v>
          </cell>
          <cell r="G497">
            <v>779000</v>
          </cell>
          <cell r="H497">
            <v>326000</v>
          </cell>
          <cell r="I497">
            <v>3662000</v>
          </cell>
          <cell r="J497">
            <v>458000</v>
          </cell>
          <cell r="K497">
            <v>3247000</v>
          </cell>
          <cell r="L497">
            <v>13592000</v>
          </cell>
        </row>
        <row r="498">
          <cell r="A498">
            <v>36961</v>
          </cell>
          <cell r="B498">
            <v>36961</v>
          </cell>
          <cell r="C498">
            <v>535000</v>
          </cell>
          <cell r="D498">
            <v>1245000</v>
          </cell>
          <cell r="E498">
            <v>363000</v>
          </cell>
          <cell r="F498">
            <v>394000</v>
          </cell>
          <cell r="G498">
            <v>791000</v>
          </cell>
          <cell r="H498">
            <v>324000</v>
          </cell>
          <cell r="I498">
            <v>3652000</v>
          </cell>
          <cell r="J498">
            <v>330000</v>
          </cell>
          <cell r="K498">
            <v>3266000</v>
          </cell>
          <cell r="L498">
            <v>13921000</v>
          </cell>
        </row>
        <row r="499">
          <cell r="A499">
            <v>36962</v>
          </cell>
          <cell r="B499">
            <v>36962</v>
          </cell>
          <cell r="C499">
            <v>535000</v>
          </cell>
          <cell r="D499">
            <v>1245000</v>
          </cell>
          <cell r="E499">
            <v>369000</v>
          </cell>
          <cell r="F499">
            <v>373000</v>
          </cell>
          <cell r="G499">
            <v>790000</v>
          </cell>
          <cell r="H499">
            <v>324000</v>
          </cell>
          <cell r="I499">
            <v>3636000</v>
          </cell>
          <cell r="J499">
            <v>296000</v>
          </cell>
          <cell r="K499">
            <v>3415000</v>
          </cell>
          <cell r="L499">
            <v>14218000</v>
          </cell>
        </row>
        <row r="500">
          <cell r="A500">
            <v>36963</v>
          </cell>
          <cell r="B500">
            <v>36963</v>
          </cell>
          <cell r="C500">
            <v>539000</v>
          </cell>
          <cell r="D500">
            <v>1227000</v>
          </cell>
          <cell r="E500">
            <v>373000</v>
          </cell>
          <cell r="F500">
            <v>373000</v>
          </cell>
          <cell r="G500">
            <v>783000</v>
          </cell>
          <cell r="H500">
            <v>332000</v>
          </cell>
          <cell r="I500">
            <v>3627000</v>
          </cell>
          <cell r="J500">
            <v>337000</v>
          </cell>
          <cell r="K500">
            <v>3242000</v>
          </cell>
          <cell r="L500">
            <v>14554000</v>
          </cell>
        </row>
        <row r="501">
          <cell r="A501">
            <v>36964</v>
          </cell>
          <cell r="B501">
            <v>36964</v>
          </cell>
          <cell r="C501">
            <v>539000</v>
          </cell>
          <cell r="D501">
            <v>1228000</v>
          </cell>
          <cell r="E501">
            <v>354000</v>
          </cell>
          <cell r="F501">
            <v>377000</v>
          </cell>
          <cell r="G501">
            <v>783000</v>
          </cell>
          <cell r="H501">
            <v>331000</v>
          </cell>
          <cell r="I501">
            <v>3612000</v>
          </cell>
          <cell r="J501">
            <v>342000</v>
          </cell>
          <cell r="K501">
            <v>3288000</v>
          </cell>
          <cell r="L501">
            <v>14897000</v>
          </cell>
        </row>
        <row r="502">
          <cell r="A502">
            <v>36965</v>
          </cell>
          <cell r="B502">
            <v>36965</v>
          </cell>
          <cell r="C502">
            <v>540000</v>
          </cell>
          <cell r="D502">
            <v>1235000</v>
          </cell>
          <cell r="E502">
            <v>374000</v>
          </cell>
          <cell r="F502">
            <v>407000</v>
          </cell>
          <cell r="G502">
            <v>788000</v>
          </cell>
          <cell r="H502">
            <v>332000</v>
          </cell>
          <cell r="I502">
            <v>3676000</v>
          </cell>
          <cell r="J502">
            <v>263000</v>
          </cell>
          <cell r="K502">
            <v>3454000</v>
          </cell>
          <cell r="L502">
            <v>15159000</v>
          </cell>
        </row>
        <row r="503">
          <cell r="A503">
            <v>36966</v>
          </cell>
          <cell r="B503">
            <v>36966</v>
          </cell>
          <cell r="C503">
            <v>539000</v>
          </cell>
          <cell r="D503">
            <v>1240000</v>
          </cell>
          <cell r="E503">
            <v>349000</v>
          </cell>
          <cell r="F503">
            <v>381000</v>
          </cell>
          <cell r="G503">
            <v>790000</v>
          </cell>
          <cell r="H503">
            <v>311000</v>
          </cell>
          <cell r="I503">
            <v>3610000</v>
          </cell>
          <cell r="J503">
            <v>192000</v>
          </cell>
          <cell r="K503">
            <v>3429000</v>
          </cell>
          <cell r="L503">
            <v>15352000</v>
          </cell>
        </row>
        <row r="504">
          <cell r="A504">
            <v>36967</v>
          </cell>
          <cell r="B504">
            <v>36967</v>
          </cell>
          <cell r="C504">
            <v>538000</v>
          </cell>
          <cell r="D504">
            <v>1235000</v>
          </cell>
          <cell r="E504">
            <v>353000</v>
          </cell>
          <cell r="F504">
            <v>395000</v>
          </cell>
          <cell r="G504">
            <v>789000</v>
          </cell>
          <cell r="H504">
            <v>277000</v>
          </cell>
          <cell r="I504">
            <v>3588000</v>
          </cell>
          <cell r="J504">
            <v>484000</v>
          </cell>
          <cell r="K504">
            <v>3057000</v>
          </cell>
          <cell r="L504">
            <v>15834000</v>
          </cell>
        </row>
        <row r="505">
          <cell r="A505">
            <v>36968</v>
          </cell>
          <cell r="B505">
            <v>36968</v>
          </cell>
          <cell r="C505">
            <v>536000</v>
          </cell>
          <cell r="D505">
            <v>1248000</v>
          </cell>
          <cell r="E505">
            <v>357000</v>
          </cell>
          <cell r="F505">
            <v>384000</v>
          </cell>
          <cell r="G505">
            <v>789000</v>
          </cell>
          <cell r="H505">
            <v>220000</v>
          </cell>
          <cell r="I505">
            <v>3534000</v>
          </cell>
          <cell r="J505">
            <v>622000</v>
          </cell>
          <cell r="K505">
            <v>2907000</v>
          </cell>
          <cell r="L505">
            <v>16465000</v>
          </cell>
        </row>
        <row r="506">
          <cell r="A506">
            <v>36969</v>
          </cell>
          <cell r="B506">
            <v>36969</v>
          </cell>
          <cell r="C506">
            <v>542000</v>
          </cell>
          <cell r="D506">
            <v>1222000</v>
          </cell>
          <cell r="E506">
            <v>369000</v>
          </cell>
          <cell r="F506">
            <v>415000</v>
          </cell>
          <cell r="G506">
            <v>790000</v>
          </cell>
          <cell r="H506">
            <v>265000</v>
          </cell>
          <cell r="I506">
            <v>3603000</v>
          </cell>
          <cell r="J506">
            <v>321000</v>
          </cell>
          <cell r="K506">
            <v>3165000</v>
          </cell>
          <cell r="L506">
            <v>16789000</v>
          </cell>
        </row>
        <row r="507">
          <cell r="A507">
            <v>36970</v>
          </cell>
          <cell r="B507">
            <v>36970</v>
          </cell>
          <cell r="C507">
            <v>544000</v>
          </cell>
          <cell r="D507">
            <v>1176000</v>
          </cell>
          <cell r="E507">
            <v>392000</v>
          </cell>
          <cell r="F507">
            <v>366000</v>
          </cell>
          <cell r="G507">
            <v>791000</v>
          </cell>
          <cell r="H507">
            <v>291000</v>
          </cell>
          <cell r="I507">
            <v>3560000</v>
          </cell>
          <cell r="J507">
            <v>506000</v>
          </cell>
          <cell r="K507">
            <v>3186000</v>
          </cell>
          <cell r="L507">
            <v>17293000</v>
          </cell>
        </row>
        <row r="508">
          <cell r="A508">
            <v>36971</v>
          </cell>
          <cell r="B508">
            <v>36971</v>
          </cell>
          <cell r="C508">
            <v>541000</v>
          </cell>
          <cell r="D508">
            <v>1134000</v>
          </cell>
          <cell r="E508">
            <v>386000</v>
          </cell>
          <cell r="F508">
            <v>384000</v>
          </cell>
          <cell r="G508">
            <v>787000</v>
          </cell>
          <cell r="H508">
            <v>291000</v>
          </cell>
          <cell r="I508">
            <v>3523000</v>
          </cell>
          <cell r="J508">
            <v>288000</v>
          </cell>
          <cell r="K508">
            <v>3214000</v>
          </cell>
          <cell r="L508">
            <v>17580000</v>
          </cell>
        </row>
        <row r="509">
          <cell r="A509">
            <v>36972</v>
          </cell>
          <cell r="B509">
            <v>36972</v>
          </cell>
          <cell r="C509">
            <v>543000</v>
          </cell>
          <cell r="D509">
            <v>1016000</v>
          </cell>
          <cell r="E509">
            <v>379000</v>
          </cell>
          <cell r="F509">
            <v>387000</v>
          </cell>
          <cell r="G509">
            <v>797000</v>
          </cell>
          <cell r="H509">
            <v>301000</v>
          </cell>
          <cell r="I509">
            <v>3423000</v>
          </cell>
          <cell r="J509">
            <v>117000</v>
          </cell>
          <cell r="K509">
            <v>3324000</v>
          </cell>
          <cell r="L509">
            <v>17697000</v>
          </cell>
        </row>
        <row r="510">
          <cell r="A510">
            <v>36973</v>
          </cell>
          <cell r="B510">
            <v>36973</v>
          </cell>
          <cell r="C510">
            <v>539000</v>
          </cell>
          <cell r="D510">
            <v>1097000</v>
          </cell>
          <cell r="E510">
            <v>384000</v>
          </cell>
          <cell r="F510">
            <v>372000</v>
          </cell>
          <cell r="G510">
            <v>788000</v>
          </cell>
          <cell r="H510">
            <v>307000</v>
          </cell>
          <cell r="I510">
            <v>3487000</v>
          </cell>
          <cell r="J510">
            <v>279000</v>
          </cell>
          <cell r="K510">
            <v>3127000</v>
          </cell>
          <cell r="L510">
            <v>17948000</v>
          </cell>
        </row>
        <row r="511">
          <cell r="A511">
            <v>36974</v>
          </cell>
          <cell r="B511">
            <v>36974</v>
          </cell>
          <cell r="C511">
            <v>543000</v>
          </cell>
          <cell r="D511">
            <v>1076000</v>
          </cell>
          <cell r="E511">
            <v>337000</v>
          </cell>
          <cell r="F511">
            <v>323000</v>
          </cell>
          <cell r="G511">
            <v>792000</v>
          </cell>
          <cell r="H511">
            <v>283000</v>
          </cell>
          <cell r="I511">
            <v>3354000</v>
          </cell>
          <cell r="J511">
            <v>603000</v>
          </cell>
          <cell r="K511">
            <v>2830000</v>
          </cell>
          <cell r="L511">
            <v>18551000</v>
          </cell>
        </row>
        <row r="512">
          <cell r="A512">
            <v>36975</v>
          </cell>
          <cell r="B512">
            <v>36975</v>
          </cell>
          <cell r="C512">
            <v>541000</v>
          </cell>
          <cell r="D512">
            <v>1121000</v>
          </cell>
          <cell r="E512">
            <v>339000</v>
          </cell>
          <cell r="F512">
            <v>320000</v>
          </cell>
          <cell r="G512">
            <v>794000</v>
          </cell>
          <cell r="H512">
            <v>305000</v>
          </cell>
          <cell r="I512">
            <v>3419000</v>
          </cell>
          <cell r="J512">
            <v>629000</v>
          </cell>
          <cell r="K512">
            <v>2724000</v>
          </cell>
          <cell r="L512">
            <v>19180000</v>
          </cell>
        </row>
        <row r="513">
          <cell r="A513">
            <v>36976</v>
          </cell>
          <cell r="B513">
            <v>36976</v>
          </cell>
          <cell r="C513">
            <v>537000</v>
          </cell>
          <cell r="D513">
            <v>1164000</v>
          </cell>
          <cell r="E513">
            <v>338000</v>
          </cell>
          <cell r="F513">
            <v>321000</v>
          </cell>
          <cell r="G513">
            <v>783000</v>
          </cell>
          <cell r="H513">
            <v>313000</v>
          </cell>
          <cell r="I513">
            <v>3456000</v>
          </cell>
          <cell r="J513">
            <v>418000</v>
          </cell>
          <cell r="K513">
            <v>3052000</v>
          </cell>
          <cell r="L513">
            <v>19598000</v>
          </cell>
        </row>
        <row r="514">
          <cell r="A514">
            <v>36977</v>
          </cell>
          <cell r="B514">
            <v>36977</v>
          </cell>
          <cell r="C514">
            <v>535000</v>
          </cell>
          <cell r="D514">
            <v>1200000</v>
          </cell>
          <cell r="E514">
            <v>340000</v>
          </cell>
          <cell r="F514">
            <v>320000</v>
          </cell>
          <cell r="G514">
            <v>799000</v>
          </cell>
          <cell r="H514">
            <v>310000</v>
          </cell>
          <cell r="I514">
            <v>3547000</v>
          </cell>
          <cell r="J514">
            <v>395000</v>
          </cell>
          <cell r="K514">
            <v>3097000</v>
          </cell>
          <cell r="L514">
            <v>19993000</v>
          </cell>
        </row>
        <row r="515">
          <cell r="A515">
            <v>36978</v>
          </cell>
          <cell r="B515">
            <v>36978</v>
          </cell>
          <cell r="C515">
            <v>516000</v>
          </cell>
          <cell r="D515">
            <v>1251000</v>
          </cell>
          <cell r="E515">
            <v>379000</v>
          </cell>
          <cell r="F515">
            <v>372000</v>
          </cell>
          <cell r="G515">
            <v>810000</v>
          </cell>
          <cell r="H515">
            <v>301000</v>
          </cell>
          <cell r="I515">
            <v>3671000</v>
          </cell>
          <cell r="J515">
            <v>547000</v>
          </cell>
          <cell r="K515">
            <v>3183000</v>
          </cell>
          <cell r="L515">
            <v>20552000</v>
          </cell>
        </row>
        <row r="516">
          <cell r="A516">
            <v>36979</v>
          </cell>
          <cell r="B516">
            <v>36979</v>
          </cell>
          <cell r="C516">
            <v>542000</v>
          </cell>
          <cell r="D516">
            <v>1241000</v>
          </cell>
          <cell r="E516">
            <v>324000</v>
          </cell>
          <cell r="F516">
            <v>324000</v>
          </cell>
          <cell r="G516">
            <v>814000</v>
          </cell>
          <cell r="H516">
            <v>319000</v>
          </cell>
          <cell r="I516">
            <v>3607000</v>
          </cell>
          <cell r="J516">
            <v>476000</v>
          </cell>
          <cell r="K516">
            <v>3140000</v>
          </cell>
          <cell r="L516">
            <v>21028000</v>
          </cell>
        </row>
        <row r="517">
          <cell r="A517">
            <v>36980</v>
          </cell>
          <cell r="B517">
            <v>36980</v>
          </cell>
          <cell r="C517">
            <v>530000</v>
          </cell>
          <cell r="D517">
            <v>1199000</v>
          </cell>
          <cell r="E517">
            <v>325000</v>
          </cell>
          <cell r="F517">
            <v>336000</v>
          </cell>
          <cell r="G517">
            <v>798000</v>
          </cell>
          <cell r="H517">
            <v>306000</v>
          </cell>
          <cell r="I517">
            <v>3538000</v>
          </cell>
          <cell r="J517">
            <v>573000</v>
          </cell>
          <cell r="K517">
            <v>3081000</v>
          </cell>
          <cell r="L517">
            <v>21602000</v>
          </cell>
        </row>
        <row r="518">
          <cell r="A518">
            <v>36981</v>
          </cell>
          <cell r="B518">
            <v>36981</v>
          </cell>
          <cell r="C518">
            <v>517000</v>
          </cell>
          <cell r="D518">
            <v>1078000</v>
          </cell>
          <cell r="E518">
            <v>332000</v>
          </cell>
          <cell r="F518">
            <v>416000</v>
          </cell>
          <cell r="G518">
            <v>758000</v>
          </cell>
          <cell r="H518">
            <v>316000</v>
          </cell>
          <cell r="I518">
            <v>3458000</v>
          </cell>
          <cell r="J518">
            <v>509000</v>
          </cell>
          <cell r="K518">
            <v>2730000</v>
          </cell>
          <cell r="L518">
            <v>22111000</v>
          </cell>
        </row>
        <row r="519">
          <cell r="A519">
            <v>36982</v>
          </cell>
          <cell r="B519">
            <v>36982</v>
          </cell>
          <cell r="C519">
            <v>534000</v>
          </cell>
          <cell r="D519">
            <v>1107000</v>
          </cell>
          <cell r="E519">
            <v>478000</v>
          </cell>
          <cell r="F519">
            <v>252000</v>
          </cell>
          <cell r="G519">
            <v>777000</v>
          </cell>
          <cell r="H519">
            <v>277000</v>
          </cell>
          <cell r="I519">
            <v>3472000</v>
          </cell>
          <cell r="J519">
            <v>676000</v>
          </cell>
          <cell r="K519">
            <v>2815000</v>
          </cell>
          <cell r="L519">
            <v>22787000</v>
          </cell>
        </row>
        <row r="520">
          <cell r="A520">
            <v>36983</v>
          </cell>
          <cell r="B520">
            <v>36983</v>
          </cell>
          <cell r="C520">
            <v>454000</v>
          </cell>
          <cell r="D520">
            <v>1074000</v>
          </cell>
          <cell r="E520">
            <v>466000</v>
          </cell>
          <cell r="F520">
            <v>311000</v>
          </cell>
          <cell r="G520">
            <v>666000</v>
          </cell>
          <cell r="H520">
            <v>275000</v>
          </cell>
          <cell r="I520">
            <v>3296000</v>
          </cell>
          <cell r="J520">
            <v>160000</v>
          </cell>
          <cell r="K520">
            <v>3200000</v>
          </cell>
          <cell r="L520">
            <v>22948000</v>
          </cell>
        </row>
        <row r="521">
          <cell r="A521">
            <v>36984</v>
          </cell>
          <cell r="B521">
            <v>36984</v>
          </cell>
          <cell r="C521">
            <v>505000</v>
          </cell>
          <cell r="D521">
            <v>1159000</v>
          </cell>
          <cell r="E521">
            <v>456000</v>
          </cell>
          <cell r="F521">
            <v>292000</v>
          </cell>
          <cell r="G521">
            <v>729000</v>
          </cell>
          <cell r="H521">
            <v>278000</v>
          </cell>
          <cell r="I521">
            <v>3469000</v>
          </cell>
          <cell r="J521">
            <v>96000</v>
          </cell>
          <cell r="K521">
            <v>3356000</v>
          </cell>
          <cell r="L521">
            <v>23044000</v>
          </cell>
        </row>
        <row r="522">
          <cell r="A522">
            <v>36985</v>
          </cell>
          <cell r="B522">
            <v>36985</v>
          </cell>
          <cell r="C522">
            <v>508000</v>
          </cell>
          <cell r="D522">
            <v>1156000</v>
          </cell>
          <cell r="E522">
            <v>437000</v>
          </cell>
          <cell r="F522">
            <v>295000</v>
          </cell>
          <cell r="G522">
            <v>730000</v>
          </cell>
          <cell r="H522">
            <v>278000</v>
          </cell>
          <cell r="I522">
            <v>3455000</v>
          </cell>
          <cell r="J522">
            <v>1000</v>
          </cell>
          <cell r="K522">
            <v>3420000</v>
          </cell>
          <cell r="L522">
            <v>23102000</v>
          </cell>
        </row>
        <row r="523">
          <cell r="A523">
            <v>36986</v>
          </cell>
          <cell r="B523">
            <v>36986</v>
          </cell>
          <cell r="C523">
            <v>491000</v>
          </cell>
          <cell r="D523">
            <v>1106000</v>
          </cell>
          <cell r="E523">
            <v>517000</v>
          </cell>
          <cell r="F523">
            <v>264000</v>
          </cell>
          <cell r="G523">
            <v>736000</v>
          </cell>
          <cell r="H523">
            <v>309000</v>
          </cell>
          <cell r="I523">
            <v>3478000</v>
          </cell>
          <cell r="J523">
            <v>28000</v>
          </cell>
          <cell r="K523">
            <v>3450000</v>
          </cell>
          <cell r="L523">
            <v>23130000</v>
          </cell>
        </row>
        <row r="524">
          <cell r="A524">
            <v>36987</v>
          </cell>
          <cell r="B524">
            <v>36987</v>
          </cell>
          <cell r="C524">
            <v>491000</v>
          </cell>
          <cell r="D524">
            <v>1106000</v>
          </cell>
          <cell r="E524">
            <v>517000</v>
          </cell>
          <cell r="F524">
            <v>264000</v>
          </cell>
          <cell r="G524">
            <v>736000</v>
          </cell>
          <cell r="H524">
            <v>295000</v>
          </cell>
          <cell r="I524">
            <v>3464000</v>
          </cell>
          <cell r="J524">
            <v>289000</v>
          </cell>
          <cell r="K524">
            <v>3175000</v>
          </cell>
          <cell r="L524">
            <v>23419000</v>
          </cell>
        </row>
        <row r="525">
          <cell r="A525">
            <v>36988</v>
          </cell>
          <cell r="B525">
            <v>36988</v>
          </cell>
        </row>
        <row r="526">
          <cell r="A526">
            <v>36989</v>
          </cell>
          <cell r="B526">
            <v>36989</v>
          </cell>
        </row>
        <row r="527">
          <cell r="A527">
            <v>36990</v>
          </cell>
          <cell r="B527">
            <v>36990</v>
          </cell>
        </row>
        <row r="528">
          <cell r="A528">
            <v>36991</v>
          </cell>
          <cell r="B528">
            <v>36991</v>
          </cell>
        </row>
        <row r="529">
          <cell r="A529">
            <v>36992</v>
          </cell>
          <cell r="B529">
            <v>36992</v>
          </cell>
        </row>
        <row r="530">
          <cell r="A530">
            <v>36993</v>
          </cell>
          <cell r="B530">
            <v>36993</v>
          </cell>
        </row>
        <row r="531">
          <cell r="A531">
            <v>36994</v>
          </cell>
          <cell r="B531">
            <v>36994</v>
          </cell>
        </row>
        <row r="532">
          <cell r="A532">
            <v>36995</v>
          </cell>
          <cell r="B532">
            <v>36995</v>
          </cell>
        </row>
        <row r="533">
          <cell r="A533">
            <v>36996</v>
          </cell>
          <cell r="B533">
            <v>36996</v>
          </cell>
        </row>
        <row r="534">
          <cell r="A534">
            <v>36997</v>
          </cell>
          <cell r="B534">
            <v>36997</v>
          </cell>
        </row>
        <row r="535">
          <cell r="A535">
            <v>36998</v>
          </cell>
          <cell r="B535">
            <v>36998</v>
          </cell>
        </row>
        <row r="536">
          <cell r="A536">
            <v>36999</v>
          </cell>
          <cell r="B536">
            <v>36999</v>
          </cell>
        </row>
        <row r="537">
          <cell r="A537">
            <v>37000</v>
          </cell>
          <cell r="B537">
            <v>37000</v>
          </cell>
        </row>
        <row r="538">
          <cell r="A538">
            <v>37001</v>
          </cell>
          <cell r="B538">
            <v>37001</v>
          </cell>
        </row>
        <row r="539">
          <cell r="A539">
            <v>37002</v>
          </cell>
          <cell r="B539">
            <v>37002</v>
          </cell>
        </row>
        <row r="540">
          <cell r="A540">
            <v>37003</v>
          </cell>
          <cell r="B540">
            <v>37003</v>
          </cell>
        </row>
        <row r="541">
          <cell r="A541">
            <v>37004</v>
          </cell>
          <cell r="B541">
            <v>37004</v>
          </cell>
        </row>
        <row r="542">
          <cell r="A542">
            <v>37005</v>
          </cell>
          <cell r="B542">
            <v>37005</v>
          </cell>
        </row>
        <row r="543">
          <cell r="A543">
            <v>37006</v>
          </cell>
          <cell r="B543">
            <v>37006</v>
          </cell>
        </row>
        <row r="544">
          <cell r="A544">
            <v>37007</v>
          </cell>
          <cell r="B544">
            <v>37007</v>
          </cell>
        </row>
        <row r="545">
          <cell r="A545">
            <v>37008</v>
          </cell>
          <cell r="B545">
            <v>37008</v>
          </cell>
        </row>
        <row r="546">
          <cell r="A546">
            <v>37009</v>
          </cell>
          <cell r="B546">
            <v>37009</v>
          </cell>
        </row>
        <row r="547">
          <cell r="A547">
            <v>37010</v>
          </cell>
          <cell r="B547">
            <v>37010</v>
          </cell>
        </row>
        <row r="548">
          <cell r="A548">
            <v>37011</v>
          </cell>
          <cell r="B548">
            <v>37011</v>
          </cell>
        </row>
        <row r="549">
          <cell r="A549">
            <v>37012</v>
          </cell>
          <cell r="B549">
            <v>37012</v>
          </cell>
        </row>
        <row r="550">
          <cell r="A550">
            <v>37013</v>
          </cell>
          <cell r="B550">
            <v>37013</v>
          </cell>
        </row>
        <row r="551">
          <cell r="A551">
            <v>37014</v>
          </cell>
          <cell r="B551">
            <v>37014</v>
          </cell>
        </row>
        <row r="552">
          <cell r="A552">
            <v>37015</v>
          </cell>
          <cell r="B552">
            <v>37015</v>
          </cell>
        </row>
        <row r="553">
          <cell r="A553">
            <v>37016</v>
          </cell>
          <cell r="B553">
            <v>37016</v>
          </cell>
        </row>
        <row r="554">
          <cell r="A554">
            <v>37017</v>
          </cell>
          <cell r="B554">
            <v>37017</v>
          </cell>
        </row>
        <row r="555">
          <cell r="A555">
            <v>37018</v>
          </cell>
          <cell r="B555">
            <v>37018</v>
          </cell>
        </row>
        <row r="556">
          <cell r="A556">
            <v>37019</v>
          </cell>
          <cell r="B556">
            <v>37019</v>
          </cell>
        </row>
        <row r="557">
          <cell r="A557">
            <v>37020</v>
          </cell>
          <cell r="B557">
            <v>37020</v>
          </cell>
        </row>
        <row r="558">
          <cell r="A558">
            <v>37021</v>
          </cell>
          <cell r="B558">
            <v>37021</v>
          </cell>
        </row>
        <row r="559">
          <cell r="A559">
            <v>37022</v>
          </cell>
          <cell r="B559">
            <v>37022</v>
          </cell>
        </row>
        <row r="560">
          <cell r="A560">
            <v>37023</v>
          </cell>
          <cell r="B560">
            <v>37023</v>
          </cell>
        </row>
        <row r="561">
          <cell r="A561">
            <v>37024</v>
          </cell>
          <cell r="B561">
            <v>37024</v>
          </cell>
        </row>
        <row r="562">
          <cell r="A562">
            <v>37025</v>
          </cell>
          <cell r="B562">
            <v>37025</v>
          </cell>
        </row>
        <row r="563">
          <cell r="A563">
            <v>37026</v>
          </cell>
          <cell r="B563">
            <v>37026</v>
          </cell>
        </row>
        <row r="564">
          <cell r="A564">
            <v>37027</v>
          </cell>
          <cell r="B564">
            <v>37027</v>
          </cell>
        </row>
        <row r="565">
          <cell r="A565">
            <v>37028</v>
          </cell>
          <cell r="B565">
            <v>37028</v>
          </cell>
        </row>
      </sheetData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eptwestgas"/>
    </sheetNames>
    <sheetDataSet>
      <sheetData sheetId="0">
        <row r="1">
          <cell r="AF1" t="str">
            <v>NGI Socal</v>
          </cell>
        </row>
        <row r="2">
          <cell r="B2" t="str">
            <v>Perm</v>
          </cell>
          <cell r="C2" t="str">
            <v>SJ</v>
          </cell>
          <cell r="D2" t="str">
            <v>Socal</v>
          </cell>
          <cell r="E2" t="str">
            <v>NW WY Pool</v>
          </cell>
          <cell r="F2" t="str">
            <v>Waha</v>
          </cell>
          <cell r="G2" t="str">
            <v>Perm/Socal</v>
          </cell>
          <cell r="H2" t="str">
            <v>SJ/Socal</v>
          </cell>
          <cell r="I2" t="str">
            <v>SJ/Perm</v>
          </cell>
          <cell r="J2" t="str">
            <v>Key/Waha</v>
          </cell>
          <cell r="K2" t="str">
            <v>Bln/Waha</v>
          </cell>
          <cell r="L2" t="str">
            <v>Bln/Rocks</v>
          </cell>
          <cell r="M2" t="str">
            <v>Malin</v>
          </cell>
          <cell r="N2" t="str">
            <v>Pge CG</v>
          </cell>
          <cell r="O2" t="str">
            <v>Aeco</v>
          </cell>
          <cell r="P2" t="str">
            <v>Sumas</v>
          </cell>
          <cell r="Q2" t="str">
            <v>Stanfield</v>
          </cell>
          <cell r="R2" t="str">
            <v>Socal/CG</v>
          </cell>
          <cell r="S2" t="str">
            <v>Malin/CG</v>
          </cell>
          <cell r="T2" t="str">
            <v>PGT Kingsgate</v>
          </cell>
          <cell r="U2" t="str">
            <v>Henry Hub</v>
          </cell>
          <cell r="V2" t="str">
            <v>CIG, Rox</v>
          </cell>
          <cell r="W2" t="str">
            <v>Questar, CIG</v>
          </cell>
          <cell r="X2" t="str">
            <v>Kern River, Rox</v>
          </cell>
          <cell r="Y2" t="str">
            <v>Chicago LDC</v>
          </cell>
          <cell r="Z2" t="str">
            <v>Katy</v>
          </cell>
          <cell r="AA2" t="str">
            <v>NGPL Midcon</v>
          </cell>
          <cell r="AB2" t="str">
            <v>Northern(demarc)</v>
          </cell>
          <cell r="AC2" t="str">
            <v>PEPL</v>
          </cell>
          <cell r="AD2" t="str">
            <v>Dawn</v>
          </cell>
          <cell r="AE2" t="str">
            <v>Cheyenne Hub</v>
          </cell>
          <cell r="AF2" t="str">
            <v>Low</v>
          </cell>
          <cell r="AG2" t="str">
            <v>High</v>
          </cell>
          <cell r="AH2" t="str">
            <v>Mid</v>
          </cell>
        </row>
        <row r="3">
          <cell r="A3">
            <v>36404</v>
          </cell>
          <cell r="B3">
            <v>2.77</v>
          </cell>
          <cell r="C3">
            <v>2.625</v>
          </cell>
          <cell r="D3">
            <v>2.92</v>
          </cell>
          <cell r="E3">
            <v>2.4900000000000002</v>
          </cell>
          <cell r="F3">
            <v>2.84</v>
          </cell>
          <cell r="G3">
            <v>0.14999999999999991</v>
          </cell>
          <cell r="H3">
            <v>0.29499999999999993</v>
          </cell>
          <cell r="I3">
            <v>0.14500000000000002</v>
          </cell>
          <cell r="J3">
            <v>6.999999999999984E-2</v>
          </cell>
          <cell r="K3">
            <v>0.21499999999999986</v>
          </cell>
          <cell r="L3">
            <v>0.13499999999999979</v>
          </cell>
          <cell r="M3">
            <v>2.6</v>
          </cell>
          <cell r="N3">
            <v>2.9849999999999999</v>
          </cell>
          <cell r="O3">
            <v>3.375</v>
          </cell>
          <cell r="P3">
            <v>2.37</v>
          </cell>
          <cell r="Q3">
            <v>2.4900000000000002</v>
          </cell>
          <cell r="R3">
            <v>6.4999999999999947E-2</v>
          </cell>
          <cell r="S3">
            <v>0.38499999999999979</v>
          </cell>
          <cell r="T3">
            <v>2.4449999999999998</v>
          </cell>
          <cell r="U3">
            <v>2.875</v>
          </cell>
          <cell r="V3">
            <v>2.4900000000000002</v>
          </cell>
          <cell r="W3">
            <v>2.48</v>
          </cell>
          <cell r="X3">
            <v>2.5049999999999999</v>
          </cell>
          <cell r="Y3">
            <v>2.915</v>
          </cell>
          <cell r="Z3">
            <v>2.89</v>
          </cell>
          <cell r="AA3">
            <v>2.72</v>
          </cell>
          <cell r="AB3">
            <v>2.7749999999999999</v>
          </cell>
          <cell r="AJ3">
            <v>36342</v>
          </cell>
          <cell r="AK3" t="str">
            <v>Perm</v>
          </cell>
          <cell r="AL3" t="str">
            <v>SJ</v>
          </cell>
          <cell r="AM3" t="str">
            <v>Socal</v>
          </cell>
          <cell r="AO3">
            <v>36373</v>
          </cell>
          <cell r="AP3" t="str">
            <v>Perm</v>
          </cell>
          <cell r="AQ3" t="str">
            <v>SJ</v>
          </cell>
          <cell r="AR3" t="str">
            <v>Socal</v>
          </cell>
        </row>
        <row r="4">
          <cell r="A4">
            <v>36405</v>
          </cell>
          <cell r="B4">
            <v>2.61</v>
          </cell>
          <cell r="C4">
            <v>2.5</v>
          </cell>
          <cell r="D4">
            <v>2.8149999999999999</v>
          </cell>
          <cell r="E4">
            <v>2.375</v>
          </cell>
          <cell r="F4">
            <v>2.65</v>
          </cell>
          <cell r="G4">
            <v>0.20500000000000007</v>
          </cell>
          <cell r="H4">
            <v>0.31499999999999995</v>
          </cell>
          <cell r="I4">
            <v>0.10999999999999988</v>
          </cell>
          <cell r="J4">
            <v>4.0000000000000036E-2</v>
          </cell>
          <cell r="K4">
            <v>0.14999999999999991</v>
          </cell>
          <cell r="L4">
            <v>0.125</v>
          </cell>
          <cell r="M4">
            <v>2.54</v>
          </cell>
          <cell r="N4">
            <v>2.9449999999999998</v>
          </cell>
          <cell r="O4">
            <v>3.33</v>
          </cell>
          <cell r="P4">
            <v>2.3199999999999998</v>
          </cell>
          <cell r="Q4">
            <v>2.42</v>
          </cell>
          <cell r="R4">
            <v>0.12999999999999989</v>
          </cell>
          <cell r="S4">
            <v>0.4049999999999998</v>
          </cell>
          <cell r="T4">
            <v>2.3650000000000002</v>
          </cell>
          <cell r="U4">
            <v>2.7149999999999999</v>
          </cell>
          <cell r="V4">
            <v>2.38</v>
          </cell>
          <cell r="W4">
            <v>2.395</v>
          </cell>
          <cell r="X4">
            <v>2.3849999999999998</v>
          </cell>
          <cell r="Y4">
            <v>2.78</v>
          </cell>
          <cell r="Z4">
            <v>2.6850000000000001</v>
          </cell>
          <cell r="AA4">
            <v>2.61</v>
          </cell>
          <cell r="AB4">
            <v>2.6749999999999998</v>
          </cell>
          <cell r="AJ4" t="str">
            <v>Weekday</v>
          </cell>
          <cell r="AK4">
            <v>2.2270588235294118</v>
          </cell>
          <cell r="AL4">
            <v>2.0973529411764704</v>
          </cell>
          <cell r="AM4">
            <v>2.4329411764705884</v>
          </cell>
          <cell r="AO4" t="str">
            <v>Weekday</v>
          </cell>
          <cell r="AP4">
            <v>2.666176470588236</v>
          </cell>
          <cell r="AQ4">
            <v>2.4291176470588236</v>
          </cell>
          <cell r="AR4">
            <v>2.7429411764705884</v>
          </cell>
        </row>
        <row r="5">
          <cell r="A5">
            <v>36406</v>
          </cell>
          <cell r="B5">
            <v>2.4700000000000002</v>
          </cell>
          <cell r="C5">
            <v>2.33</v>
          </cell>
          <cell r="D5">
            <v>2.7149999999999999</v>
          </cell>
          <cell r="E5">
            <v>2.2450000000000001</v>
          </cell>
          <cell r="F5">
            <v>2.5150000000000001</v>
          </cell>
          <cell r="G5">
            <v>0.24499999999999966</v>
          </cell>
          <cell r="H5">
            <v>0.38499999999999979</v>
          </cell>
          <cell r="I5">
            <v>0.14000000000000012</v>
          </cell>
          <cell r="J5">
            <v>4.4999999999999929E-2</v>
          </cell>
          <cell r="K5">
            <v>0.18500000000000005</v>
          </cell>
          <cell r="L5">
            <v>8.4999999999999964E-2</v>
          </cell>
          <cell r="M5">
            <v>2.4300000000000002</v>
          </cell>
          <cell r="N5">
            <v>2.8149999999999999</v>
          </cell>
          <cell r="O5">
            <v>3.14</v>
          </cell>
          <cell r="P5">
            <v>2.2200000000000002</v>
          </cell>
          <cell r="Q5">
            <v>2.335</v>
          </cell>
          <cell r="R5">
            <v>0.10000000000000009</v>
          </cell>
          <cell r="S5">
            <v>0.38499999999999979</v>
          </cell>
          <cell r="T5">
            <v>2.2599999999999998</v>
          </cell>
          <cell r="U5">
            <v>2.56</v>
          </cell>
          <cell r="V5">
            <v>2.2450000000000001</v>
          </cell>
          <cell r="W5">
            <v>2.2200000000000002</v>
          </cell>
          <cell r="X5">
            <v>2.2599999999999998</v>
          </cell>
          <cell r="Y5">
            <v>2.6150000000000002</v>
          </cell>
          <cell r="Z5">
            <v>2.54</v>
          </cell>
          <cell r="AA5">
            <v>2.4849999999999999</v>
          </cell>
          <cell r="AB5">
            <v>2.57</v>
          </cell>
          <cell r="AJ5" t="str">
            <v>Weekend</v>
          </cell>
          <cell r="AK5">
            <v>2.1528571428571426</v>
          </cell>
          <cell r="AL5">
            <v>1.9025000000000001</v>
          </cell>
          <cell r="AM5">
            <v>2.2282142857142859</v>
          </cell>
          <cell r="AO5" t="str">
            <v>Weekend</v>
          </cell>
          <cell r="AP5">
            <v>2.6264285714285713</v>
          </cell>
          <cell r="AQ5">
            <v>2.3642857142857143</v>
          </cell>
          <cell r="AR5">
            <v>2.6957142857142853</v>
          </cell>
        </row>
        <row r="6">
          <cell r="A6">
            <v>36407</v>
          </cell>
          <cell r="B6">
            <v>2.23</v>
          </cell>
          <cell r="C6">
            <v>2.0499999999999998</v>
          </cell>
          <cell r="D6">
            <v>2.4449999999999998</v>
          </cell>
          <cell r="E6">
            <v>2.0750000000000002</v>
          </cell>
          <cell r="F6">
            <v>2.3250000000000002</v>
          </cell>
          <cell r="G6">
            <v>0.21499999999999986</v>
          </cell>
          <cell r="H6">
            <v>0.39500000000000002</v>
          </cell>
          <cell r="I6">
            <v>0.18000000000000016</v>
          </cell>
          <cell r="J6">
            <v>9.5000000000000195E-2</v>
          </cell>
          <cell r="K6">
            <v>0.27500000000000036</v>
          </cell>
          <cell r="L6">
            <v>-2.5000000000000355E-2</v>
          </cell>
          <cell r="M6">
            <v>2.2999999999999998</v>
          </cell>
          <cell r="N6">
            <v>2.63</v>
          </cell>
          <cell r="O6">
            <v>3.0750000000000002</v>
          </cell>
          <cell r="P6">
            <v>2.11</v>
          </cell>
          <cell r="Q6">
            <v>2.1749999999999998</v>
          </cell>
          <cell r="R6">
            <v>0.18500000000000005</v>
          </cell>
          <cell r="S6">
            <v>0.33000000000000007</v>
          </cell>
          <cell r="T6">
            <v>2.16</v>
          </cell>
          <cell r="U6">
            <v>2.4649999999999999</v>
          </cell>
          <cell r="V6">
            <v>2.0750000000000002</v>
          </cell>
          <cell r="W6">
            <v>2.06</v>
          </cell>
          <cell r="X6">
            <v>2.0950000000000002</v>
          </cell>
          <cell r="Y6">
            <v>2.5449999999999999</v>
          </cell>
          <cell r="Z6">
            <v>2.4249999999999998</v>
          </cell>
          <cell r="AA6">
            <v>2.3149999999999999</v>
          </cell>
          <cell r="AB6">
            <v>2.3849999999999998</v>
          </cell>
          <cell r="AK6">
            <v>7.4201680672269177E-2</v>
          </cell>
          <cell r="AL6">
            <v>0.19485294117647056</v>
          </cell>
          <cell r="AM6">
            <v>0.20472689075630246</v>
          </cell>
          <cell r="AP6">
            <v>3.9747899159664701E-2</v>
          </cell>
          <cell r="AQ6">
            <v>6.483193277310928E-2</v>
          </cell>
          <cell r="AR6">
            <v>4.7226890756303153E-2</v>
          </cell>
        </row>
        <row r="7">
          <cell r="A7">
            <v>36408</v>
          </cell>
          <cell r="B7">
            <v>2.23</v>
          </cell>
          <cell r="C7">
            <v>2.0499999999999998</v>
          </cell>
          <cell r="D7">
            <v>2.4449999999999998</v>
          </cell>
          <cell r="E7">
            <v>2.0750000000000002</v>
          </cell>
          <cell r="F7">
            <v>2.3250000000000002</v>
          </cell>
          <cell r="G7">
            <v>0.21499999999999986</v>
          </cell>
          <cell r="H7">
            <v>0.39500000000000002</v>
          </cell>
          <cell r="I7">
            <v>0.18000000000000016</v>
          </cell>
          <cell r="J7">
            <v>9.5000000000000195E-2</v>
          </cell>
          <cell r="K7">
            <v>0.27500000000000036</v>
          </cell>
          <cell r="L7">
            <v>-2.5000000000000355E-2</v>
          </cell>
          <cell r="M7">
            <v>2.2999999999999998</v>
          </cell>
          <cell r="N7">
            <v>2.63</v>
          </cell>
          <cell r="O7">
            <v>3.0750000000000002</v>
          </cell>
          <cell r="P7">
            <v>2.11</v>
          </cell>
          <cell r="Q7">
            <v>2.1749999999999998</v>
          </cell>
          <cell r="R7">
            <v>0.18500000000000005</v>
          </cell>
          <cell r="S7">
            <v>0.33000000000000007</v>
          </cell>
          <cell r="T7">
            <v>2.16</v>
          </cell>
          <cell r="U7">
            <v>2.4649999999999999</v>
          </cell>
          <cell r="V7">
            <v>2.0750000000000002</v>
          </cell>
          <cell r="W7">
            <v>2.06</v>
          </cell>
          <cell r="X7">
            <v>2.0950000000000002</v>
          </cell>
          <cell r="Y7">
            <v>2.5449999999999999</v>
          </cell>
          <cell r="Z7">
            <v>2.4249999999999998</v>
          </cell>
          <cell r="AA7">
            <v>2.3149999999999999</v>
          </cell>
          <cell r="AB7">
            <v>2.3849999999999998</v>
          </cell>
        </row>
        <row r="8">
          <cell r="A8">
            <v>36409</v>
          </cell>
          <cell r="B8">
            <v>2.23</v>
          </cell>
          <cell r="C8">
            <v>2.0499999999999998</v>
          </cell>
          <cell r="D8">
            <v>2.4449999999999998</v>
          </cell>
          <cell r="E8">
            <v>2.0750000000000002</v>
          </cell>
          <cell r="F8">
            <v>2.3250000000000002</v>
          </cell>
          <cell r="G8">
            <v>0.21499999999999986</v>
          </cell>
          <cell r="H8">
            <v>0.39500000000000002</v>
          </cell>
          <cell r="I8">
            <v>0.18000000000000016</v>
          </cell>
          <cell r="J8">
            <v>9.5000000000000195E-2</v>
          </cell>
          <cell r="K8">
            <v>0.27500000000000036</v>
          </cell>
          <cell r="L8">
            <v>-2.5000000000000355E-2</v>
          </cell>
          <cell r="M8">
            <v>2.2999999999999998</v>
          </cell>
          <cell r="N8">
            <v>2.63</v>
          </cell>
          <cell r="O8">
            <v>3.0750000000000002</v>
          </cell>
          <cell r="P8">
            <v>2.11</v>
          </cell>
          <cell r="Q8">
            <v>2.1749999999999998</v>
          </cell>
          <cell r="R8">
            <v>0.18500000000000005</v>
          </cell>
          <cell r="S8">
            <v>0.33000000000000007</v>
          </cell>
          <cell r="T8">
            <v>2.16</v>
          </cell>
          <cell r="U8">
            <v>2.4649999999999999</v>
          </cell>
          <cell r="V8">
            <v>2.0750000000000002</v>
          </cell>
          <cell r="W8">
            <v>2.06</v>
          </cell>
          <cell r="X8">
            <v>2.0950000000000002</v>
          </cell>
          <cell r="Y8">
            <v>2.5449999999999999</v>
          </cell>
          <cell r="Z8">
            <v>2.4249999999999998</v>
          </cell>
          <cell r="AA8">
            <v>2.3149999999999999</v>
          </cell>
          <cell r="AB8">
            <v>2.3849999999999998</v>
          </cell>
          <cell r="AJ8">
            <v>36404</v>
          </cell>
          <cell r="AK8" t="str">
            <v>Perm</v>
          </cell>
          <cell r="AL8" t="str">
            <v>SJ</v>
          </cell>
          <cell r="AM8" t="str">
            <v>Socal</v>
          </cell>
          <cell r="AN8" t="str">
            <v>NW Dom</v>
          </cell>
          <cell r="AO8" t="str">
            <v>Waha</v>
          </cell>
          <cell r="AP8" t="str">
            <v>Perm/Socal</v>
          </cell>
          <cell r="AQ8" t="str">
            <v>SJ/Socal</v>
          </cell>
          <cell r="AR8" t="str">
            <v>SJ/Perm</v>
          </cell>
          <cell r="AS8" t="str">
            <v>Key/Waha</v>
          </cell>
          <cell r="AT8" t="str">
            <v>Bln/Waha</v>
          </cell>
          <cell r="AU8" t="str">
            <v>Bln/Rocks</v>
          </cell>
          <cell r="AV8" t="str">
            <v>Malin</v>
          </cell>
          <cell r="AW8" t="str">
            <v>Pge CG</v>
          </cell>
          <cell r="AX8" t="str">
            <v>Aeco</v>
          </cell>
        </row>
        <row r="9">
          <cell r="A9">
            <v>36410</v>
          </cell>
          <cell r="B9">
            <v>2.23</v>
          </cell>
          <cell r="C9">
            <v>2.0499999999999998</v>
          </cell>
          <cell r="D9">
            <v>2.4449999999999998</v>
          </cell>
          <cell r="E9">
            <v>2.0750000000000002</v>
          </cell>
          <cell r="F9">
            <v>2.3250000000000002</v>
          </cell>
          <cell r="G9">
            <v>0.21499999999999986</v>
          </cell>
          <cell r="H9">
            <v>0.39500000000000002</v>
          </cell>
          <cell r="I9">
            <v>0.18000000000000016</v>
          </cell>
          <cell r="J9">
            <v>9.5000000000000195E-2</v>
          </cell>
          <cell r="K9">
            <v>0.27500000000000036</v>
          </cell>
          <cell r="L9">
            <v>-2.5000000000000355E-2</v>
          </cell>
          <cell r="M9">
            <v>2.2999999999999998</v>
          </cell>
          <cell r="N9">
            <v>2.63</v>
          </cell>
          <cell r="O9">
            <v>3.0750000000000002</v>
          </cell>
          <cell r="P9">
            <v>2.11</v>
          </cell>
          <cell r="Q9">
            <v>2.1749999999999998</v>
          </cell>
          <cell r="R9">
            <v>0.18500000000000005</v>
          </cell>
          <cell r="S9">
            <v>0.33000000000000007</v>
          </cell>
          <cell r="T9">
            <v>2.16</v>
          </cell>
          <cell r="U9">
            <v>2.4649999999999999</v>
          </cell>
          <cell r="V9">
            <v>2.0750000000000002</v>
          </cell>
          <cell r="W9">
            <v>2.06</v>
          </cell>
          <cell r="X9">
            <v>2.0950000000000002</v>
          </cell>
          <cell r="Y9">
            <v>2.5449999999999999</v>
          </cell>
          <cell r="Z9">
            <v>2.4249999999999998</v>
          </cell>
          <cell r="AA9">
            <v>2.3149999999999999</v>
          </cell>
          <cell r="AB9">
            <v>2.3849999999999998</v>
          </cell>
          <cell r="AJ9" t="str">
            <v>index</v>
          </cell>
          <cell r="AK9">
            <v>2.78</v>
          </cell>
          <cell r="AL9">
            <v>2.63</v>
          </cell>
          <cell r="AM9">
            <v>2.93</v>
          </cell>
          <cell r="AN9">
            <v>2.56</v>
          </cell>
          <cell r="AO9">
            <v>2.8</v>
          </cell>
          <cell r="AP9">
            <v>0.15000000000000036</v>
          </cell>
          <cell r="AQ9">
            <v>0.30000000000000027</v>
          </cell>
          <cell r="AR9">
            <v>0.14999999999999991</v>
          </cell>
          <cell r="AS9">
            <v>2.0000000000000018E-2</v>
          </cell>
          <cell r="AT9">
            <v>0.16999999999999993</v>
          </cell>
          <cell r="AU9">
            <v>6.999999999999984E-2</v>
          </cell>
          <cell r="AV9">
            <v>2.65</v>
          </cell>
          <cell r="AW9">
            <v>2.98</v>
          </cell>
        </row>
        <row r="10">
          <cell r="A10">
            <v>36411</v>
          </cell>
          <cell r="B10">
            <v>2.4300000000000002</v>
          </cell>
          <cell r="C10">
            <v>2.2549999999999999</v>
          </cell>
          <cell r="D10">
            <v>2.625</v>
          </cell>
          <cell r="E10">
            <v>2.1749999999999998</v>
          </cell>
          <cell r="F10">
            <v>2.48</v>
          </cell>
          <cell r="G10">
            <v>0.19499999999999984</v>
          </cell>
          <cell r="H10">
            <v>0.37000000000000011</v>
          </cell>
          <cell r="I10">
            <v>0.17500000000000027</v>
          </cell>
          <cell r="J10">
            <v>4.9999999999999822E-2</v>
          </cell>
          <cell r="K10">
            <v>0.22500000000000009</v>
          </cell>
          <cell r="L10">
            <v>8.0000000000000071E-2</v>
          </cell>
          <cell r="M10">
            <v>2.41</v>
          </cell>
          <cell r="N10">
            <v>2.77</v>
          </cell>
          <cell r="O10">
            <v>3.08</v>
          </cell>
          <cell r="P10">
            <v>2.1349999999999998</v>
          </cell>
          <cell r="Q10">
            <v>2.23</v>
          </cell>
          <cell r="R10">
            <v>0.14500000000000002</v>
          </cell>
          <cell r="S10">
            <v>0.35999999999999988</v>
          </cell>
          <cell r="T10">
            <v>2.2050000000000001</v>
          </cell>
          <cell r="U10">
            <v>2.5649999999999999</v>
          </cell>
          <cell r="V10">
            <v>2.1800000000000002</v>
          </cell>
          <cell r="W10">
            <v>2.1749999999999998</v>
          </cell>
          <cell r="X10">
            <v>2.1800000000000002</v>
          </cell>
          <cell r="Y10">
            <v>2.625</v>
          </cell>
          <cell r="Z10">
            <v>2.5350000000000001</v>
          </cell>
          <cell r="AA10">
            <v>2.4249999999999998</v>
          </cell>
          <cell r="AB10">
            <v>2.5099999999999998</v>
          </cell>
          <cell r="AJ10" t="str">
            <v>Average</v>
          </cell>
          <cell r="AK10">
            <v>2.4149999999999991</v>
          </cell>
          <cell r="AL10">
            <v>2.2928333333333328</v>
          </cell>
          <cell r="AM10">
            <v>2.6663333333333341</v>
          </cell>
          <cell r="AN10">
            <v>2.2628333333333339</v>
          </cell>
          <cell r="AO10">
            <v>2.4723333333333333</v>
          </cell>
          <cell r="AP10">
            <v>0.25133333333333324</v>
          </cell>
          <cell r="AQ10">
            <v>0.37350000000000005</v>
          </cell>
          <cell r="AR10">
            <v>0.12216666666666674</v>
          </cell>
          <cell r="AS10">
            <v>5.733333333333325E-2</v>
          </cell>
          <cell r="AT10">
            <v>0.17949999999999994</v>
          </cell>
          <cell r="AU10">
            <v>2.9999999999999936E-2</v>
          </cell>
          <cell r="AV10">
            <v>2.4374999999999996</v>
          </cell>
          <cell r="AW10">
            <v>2.7884999999999995</v>
          </cell>
          <cell r="AX10">
            <v>3.1150000000000002</v>
          </cell>
        </row>
        <row r="11">
          <cell r="A11">
            <v>36412</v>
          </cell>
          <cell r="B11">
            <v>2.54</v>
          </cell>
          <cell r="C11">
            <v>2.3849999999999998</v>
          </cell>
          <cell r="D11">
            <v>2.73</v>
          </cell>
          <cell r="E11">
            <v>2.27</v>
          </cell>
          <cell r="F11">
            <v>2.58</v>
          </cell>
          <cell r="G11">
            <v>0.18999999999999995</v>
          </cell>
          <cell r="H11">
            <v>0.3450000000000002</v>
          </cell>
          <cell r="I11">
            <v>0.15500000000000025</v>
          </cell>
          <cell r="J11">
            <v>4.0000000000000036E-2</v>
          </cell>
          <cell r="K11">
            <v>0.19500000000000028</v>
          </cell>
          <cell r="L11">
            <v>0.11499999999999977</v>
          </cell>
          <cell r="M11">
            <v>2.4700000000000002</v>
          </cell>
          <cell r="N11">
            <v>2.8450000000000002</v>
          </cell>
          <cell r="O11">
            <v>3.085</v>
          </cell>
          <cell r="P11">
            <v>2.1949999999999998</v>
          </cell>
          <cell r="Q11">
            <v>2.2799999999999998</v>
          </cell>
          <cell r="R11">
            <v>0.11500000000000021</v>
          </cell>
          <cell r="S11">
            <v>0.375</v>
          </cell>
          <cell r="T11">
            <v>2.2450000000000001</v>
          </cell>
          <cell r="U11">
            <v>2.665</v>
          </cell>
          <cell r="V11">
            <v>2.2749999999999999</v>
          </cell>
          <cell r="W11">
            <v>2.2549999999999999</v>
          </cell>
          <cell r="X11">
            <v>2.2749999999999999</v>
          </cell>
          <cell r="Y11">
            <v>2.7149999999999999</v>
          </cell>
          <cell r="Z11">
            <v>2.6349999999999998</v>
          </cell>
          <cell r="AA11">
            <v>2.5099999999999998</v>
          </cell>
          <cell r="AB11">
            <v>2.6</v>
          </cell>
          <cell r="AJ11" t="str">
            <v>Weekday</v>
          </cell>
          <cell r="AK11">
            <v>2.4488235294117651</v>
          </cell>
          <cell r="AL11">
            <v>2.3497058823529415</v>
          </cell>
          <cell r="AM11">
            <v>2.7279411764705883</v>
          </cell>
          <cell r="AN11">
            <v>2.2979411764705886</v>
          </cell>
          <cell r="AO11">
            <v>2.4888235294117647</v>
          </cell>
          <cell r="AP11">
            <v>0.27911764705882347</v>
          </cell>
          <cell r="AQ11">
            <v>0.37823529411764706</v>
          </cell>
          <cell r="AR11">
            <v>9.911764705882356E-2</v>
          </cell>
          <cell r="AS11">
            <v>3.9999999999999931E-2</v>
          </cell>
          <cell r="AT11">
            <v>0.13911764705882348</v>
          </cell>
          <cell r="AU11">
            <v>5.1764705882352907E-2</v>
          </cell>
          <cell r="AV11">
            <v>2.4694117647058826</v>
          </cell>
          <cell r="AW11">
            <v>2.835588235294118</v>
          </cell>
          <cell r="AX11">
            <v>3.1182352941176479</v>
          </cell>
        </row>
        <row r="12">
          <cell r="A12">
            <v>36413</v>
          </cell>
          <cell r="B12">
            <v>2.61</v>
          </cell>
          <cell r="C12">
            <v>2.4700000000000002</v>
          </cell>
          <cell r="D12">
            <v>2.7949999999999999</v>
          </cell>
          <cell r="E12">
            <v>2.3450000000000002</v>
          </cell>
          <cell r="F12">
            <v>2.65</v>
          </cell>
          <cell r="G12">
            <v>0.18500000000000005</v>
          </cell>
          <cell r="H12">
            <v>0.32499999999999973</v>
          </cell>
          <cell r="I12">
            <v>0.13999999999999968</v>
          </cell>
          <cell r="J12">
            <v>4.0000000000000036E-2</v>
          </cell>
          <cell r="K12">
            <v>0.17999999999999972</v>
          </cell>
          <cell r="L12">
            <v>0.125</v>
          </cell>
          <cell r="M12">
            <v>2.5099999999999998</v>
          </cell>
          <cell r="N12">
            <v>2.88</v>
          </cell>
          <cell r="O12">
            <v>3.22</v>
          </cell>
          <cell r="P12">
            <v>2.2999999999999998</v>
          </cell>
          <cell r="Q12">
            <v>2.3450000000000002</v>
          </cell>
          <cell r="R12">
            <v>8.4999999999999964E-2</v>
          </cell>
          <cell r="S12">
            <v>0.37000000000000011</v>
          </cell>
          <cell r="T12">
            <v>2.3149999999999999</v>
          </cell>
          <cell r="U12">
            <v>2.75</v>
          </cell>
          <cell r="V12">
            <v>2.34</v>
          </cell>
          <cell r="W12">
            <v>2.3199999999999998</v>
          </cell>
          <cell r="X12">
            <v>2.34</v>
          </cell>
          <cell r="Y12">
            <v>2.8250000000000002</v>
          </cell>
          <cell r="Z12">
            <v>2.7050000000000001</v>
          </cell>
          <cell r="AA12">
            <v>2.58</v>
          </cell>
          <cell r="AB12">
            <v>2.625</v>
          </cell>
          <cell r="AJ12" t="str">
            <v>Weekend</v>
          </cell>
          <cell r="AK12">
            <v>2.370769230769231</v>
          </cell>
          <cell r="AL12">
            <v>2.218461538461538</v>
          </cell>
          <cell r="AM12">
            <v>2.5857692307692308</v>
          </cell>
          <cell r="AN12">
            <v>2.2169230769230768</v>
          </cell>
          <cell r="AO12">
            <v>2.450769230769231</v>
          </cell>
          <cell r="AP12">
            <v>0.21499999999999986</v>
          </cell>
          <cell r="AQ12">
            <v>0.36730769230769234</v>
          </cell>
          <cell r="AR12">
            <v>0.15230769230769245</v>
          </cell>
          <cell r="AS12">
            <v>7.9999999999999905E-2</v>
          </cell>
          <cell r="AT12">
            <v>0.23230769230769235</v>
          </cell>
          <cell r="AU12">
            <v>1.5384615384614374E-3</v>
          </cell>
          <cell r="AV12">
            <v>2.3957692307692309</v>
          </cell>
          <cell r="AW12">
            <v>2.7269230769230766</v>
          </cell>
          <cell r="AX12">
            <v>3.1107692307692316</v>
          </cell>
        </row>
        <row r="13">
          <cell r="A13">
            <v>36414</v>
          </cell>
          <cell r="B13">
            <v>2.68</v>
          </cell>
          <cell r="C13">
            <v>2.54</v>
          </cell>
          <cell r="D13">
            <v>2.7949999999999999</v>
          </cell>
          <cell r="E13">
            <v>2.4300000000000002</v>
          </cell>
          <cell r="F13">
            <v>2.76</v>
          </cell>
          <cell r="G13">
            <v>0.11499999999999977</v>
          </cell>
          <cell r="H13">
            <v>0.25499999999999989</v>
          </cell>
          <cell r="I13">
            <v>0.14000000000000012</v>
          </cell>
          <cell r="J13">
            <v>7.9999999999999627E-2</v>
          </cell>
          <cell r="K13">
            <v>0.21999999999999975</v>
          </cell>
          <cell r="L13">
            <v>0.10999999999999988</v>
          </cell>
          <cell r="M13">
            <v>2.57</v>
          </cell>
          <cell r="N13">
            <v>2.87</v>
          </cell>
          <cell r="O13">
            <v>3.2949999999999999</v>
          </cell>
          <cell r="P13">
            <v>2.4</v>
          </cell>
          <cell r="Q13">
            <v>2.4550000000000001</v>
          </cell>
          <cell r="R13">
            <v>7.5000000000000178E-2</v>
          </cell>
          <cell r="S13">
            <v>0.30000000000000027</v>
          </cell>
          <cell r="T13">
            <v>2.4300000000000002</v>
          </cell>
          <cell r="U13">
            <v>2.84</v>
          </cell>
          <cell r="V13">
            <v>2.4249999999999998</v>
          </cell>
          <cell r="W13">
            <v>2.4</v>
          </cell>
          <cell r="X13">
            <v>2.4350000000000001</v>
          </cell>
          <cell r="Y13">
            <v>2.9049999999999998</v>
          </cell>
          <cell r="Z13">
            <v>2.8149999999999999</v>
          </cell>
          <cell r="AA13">
            <v>2.7050000000000001</v>
          </cell>
          <cell r="AB13">
            <v>2.8</v>
          </cell>
          <cell r="AJ13" t="str">
            <v>Diff</v>
          </cell>
          <cell r="AK13">
            <v>7.8054298642534103E-2</v>
          </cell>
          <cell r="AL13">
            <v>0.13124434389140349</v>
          </cell>
          <cell r="AM13">
            <v>0.14217194570135749</v>
          </cell>
          <cell r="AN13">
            <v>8.1018099547511824E-2</v>
          </cell>
          <cell r="AO13">
            <v>3.8054298642533624E-2</v>
          </cell>
          <cell r="AP13">
            <v>6.4117647058823612E-2</v>
          </cell>
          <cell r="AQ13">
            <v>1.0927601809954723E-2</v>
          </cell>
          <cell r="AR13">
            <v>-5.3190045248868889E-2</v>
          </cell>
          <cell r="AS13">
            <v>-3.9999999999999973E-2</v>
          </cell>
          <cell r="AT13">
            <v>-9.3190045248868869E-2</v>
          </cell>
          <cell r="AU13">
            <v>5.0226244343891467E-2</v>
          </cell>
          <cell r="AV13">
            <v>7.3642533936651766E-2</v>
          </cell>
          <cell r="AW13">
            <v>0.1086651583710414</v>
          </cell>
          <cell r="AX13">
            <v>7.4660633484162631E-3</v>
          </cell>
        </row>
        <row r="14">
          <cell r="A14">
            <v>36415</v>
          </cell>
          <cell r="B14">
            <v>2.68</v>
          </cell>
          <cell r="C14">
            <v>2.54</v>
          </cell>
          <cell r="D14">
            <v>2.7949999999999999</v>
          </cell>
          <cell r="E14">
            <v>2.4300000000000002</v>
          </cell>
          <cell r="F14">
            <v>2.76</v>
          </cell>
          <cell r="G14">
            <v>0.11499999999999977</v>
          </cell>
          <cell r="H14">
            <v>0.25499999999999989</v>
          </cell>
          <cell r="I14">
            <v>0.14000000000000012</v>
          </cell>
          <cell r="J14">
            <v>7.9999999999999627E-2</v>
          </cell>
          <cell r="K14">
            <v>0.21999999999999975</v>
          </cell>
          <cell r="L14">
            <v>0.10999999999999988</v>
          </cell>
          <cell r="M14">
            <v>2.57</v>
          </cell>
          <cell r="N14">
            <v>2.87</v>
          </cell>
          <cell r="O14">
            <v>3.2949999999999999</v>
          </cell>
          <cell r="P14">
            <v>2.4</v>
          </cell>
          <cell r="Q14">
            <v>2.4550000000000001</v>
          </cell>
          <cell r="R14">
            <v>7.5000000000000178E-2</v>
          </cell>
          <cell r="S14">
            <v>0.30000000000000027</v>
          </cell>
          <cell r="T14">
            <v>2.4300000000000002</v>
          </cell>
          <cell r="U14">
            <v>2.84</v>
          </cell>
          <cell r="V14">
            <v>2.4249999999999998</v>
          </cell>
          <cell r="W14">
            <v>2.4</v>
          </cell>
          <cell r="X14">
            <v>2.4350000000000001</v>
          </cell>
          <cell r="Y14">
            <v>2.9049999999999998</v>
          </cell>
          <cell r="Z14">
            <v>2.8149999999999999</v>
          </cell>
          <cell r="AA14">
            <v>2.7050000000000001</v>
          </cell>
          <cell r="AB14">
            <v>2.8</v>
          </cell>
        </row>
        <row r="15">
          <cell r="A15">
            <v>36416</v>
          </cell>
          <cell r="B15">
            <v>2.68</v>
          </cell>
          <cell r="C15">
            <v>2.54</v>
          </cell>
          <cell r="D15">
            <v>2.7949999999999999</v>
          </cell>
          <cell r="E15">
            <v>2.4300000000000002</v>
          </cell>
          <cell r="F15">
            <v>2.76</v>
          </cell>
          <cell r="G15">
            <v>0.11499999999999977</v>
          </cell>
          <cell r="H15">
            <v>0.25499999999999989</v>
          </cell>
          <cell r="I15">
            <v>0.14000000000000012</v>
          </cell>
          <cell r="J15">
            <v>7.9999999999999627E-2</v>
          </cell>
          <cell r="K15">
            <v>0.21999999999999975</v>
          </cell>
          <cell r="L15">
            <v>0.10999999999999988</v>
          </cell>
          <cell r="M15">
            <v>2.57</v>
          </cell>
          <cell r="N15">
            <v>2.87</v>
          </cell>
          <cell r="O15">
            <v>3.2949999999999999</v>
          </cell>
          <cell r="P15">
            <v>2.4</v>
          </cell>
          <cell r="Q15">
            <v>2.4550000000000001</v>
          </cell>
          <cell r="R15">
            <v>7.5000000000000178E-2</v>
          </cell>
          <cell r="S15">
            <v>0.30000000000000027</v>
          </cell>
          <cell r="T15">
            <v>2.4300000000000002</v>
          </cell>
          <cell r="U15">
            <v>2.84</v>
          </cell>
          <cell r="V15">
            <v>2.4249999999999998</v>
          </cell>
          <cell r="W15">
            <v>2.4</v>
          </cell>
          <cell r="X15">
            <v>2.4350000000000001</v>
          </cell>
          <cell r="Y15">
            <v>2.9049999999999998</v>
          </cell>
          <cell r="Z15">
            <v>2.8149999999999999</v>
          </cell>
          <cell r="AA15">
            <v>2.7050000000000001</v>
          </cell>
          <cell r="AB15">
            <v>2.8</v>
          </cell>
        </row>
        <row r="16">
          <cell r="A16">
            <v>36417</v>
          </cell>
          <cell r="B16">
            <v>2.66</v>
          </cell>
          <cell r="C16">
            <v>2.5499999999999998</v>
          </cell>
          <cell r="D16">
            <v>2.88</v>
          </cell>
          <cell r="E16">
            <v>2.4750000000000001</v>
          </cell>
          <cell r="F16">
            <v>2.72</v>
          </cell>
          <cell r="G16">
            <v>0.21999999999999975</v>
          </cell>
          <cell r="H16">
            <v>0.33000000000000007</v>
          </cell>
          <cell r="I16">
            <v>0.11000000000000032</v>
          </cell>
          <cell r="J16">
            <v>6.0000000000000053E-2</v>
          </cell>
          <cell r="K16">
            <v>0.17000000000000037</v>
          </cell>
          <cell r="L16">
            <v>7.4999999999999734E-2</v>
          </cell>
          <cell r="M16">
            <v>2.57</v>
          </cell>
          <cell r="N16">
            <v>2.9049999999999998</v>
          </cell>
          <cell r="O16">
            <v>3.2650000000000001</v>
          </cell>
          <cell r="P16">
            <v>2.4350000000000001</v>
          </cell>
          <cell r="Q16">
            <v>2.4550000000000001</v>
          </cell>
          <cell r="R16">
            <v>2.4999999999999911E-2</v>
          </cell>
          <cell r="S16">
            <v>0.33499999999999996</v>
          </cell>
          <cell r="T16">
            <v>2.4300000000000002</v>
          </cell>
          <cell r="U16">
            <v>2.8050000000000002</v>
          </cell>
          <cell r="V16">
            <v>2.4649999999999999</v>
          </cell>
          <cell r="W16">
            <v>2.4849999999999999</v>
          </cell>
          <cell r="X16">
            <v>2.4700000000000002</v>
          </cell>
          <cell r="Y16">
            <v>2.84</v>
          </cell>
          <cell r="Z16">
            <v>2.74</v>
          </cell>
          <cell r="AA16">
            <v>2.65</v>
          </cell>
          <cell r="AB16">
            <v>2.76</v>
          </cell>
          <cell r="AJ16">
            <v>36434</v>
          </cell>
          <cell r="AK16" t="str">
            <v>Perm</v>
          </cell>
          <cell r="AL16" t="str">
            <v>SJ</v>
          </cell>
          <cell r="AM16" t="str">
            <v>Socal</v>
          </cell>
          <cell r="AN16" t="str">
            <v>NW Dom</v>
          </cell>
          <cell r="AO16" t="str">
            <v>Waha</v>
          </cell>
          <cell r="AP16" t="str">
            <v>Perm/Socal</v>
          </cell>
          <cell r="AQ16" t="str">
            <v>SJ/Socal</v>
          </cell>
          <cell r="AR16" t="str">
            <v>SJ/Perm</v>
          </cell>
          <cell r="AS16" t="str">
            <v>Key/Waha</v>
          </cell>
          <cell r="AT16" t="str">
            <v>Bln/Waha</v>
          </cell>
          <cell r="AU16" t="str">
            <v>Bln/Rocks</v>
          </cell>
          <cell r="AV16" t="str">
            <v>Malin</v>
          </cell>
          <cell r="AW16" t="str">
            <v>Pge CG</v>
          </cell>
          <cell r="AX16" t="str">
            <v>Aeco</v>
          </cell>
        </row>
        <row r="17">
          <cell r="A17">
            <v>36418</v>
          </cell>
          <cell r="B17">
            <v>2.48</v>
          </cell>
          <cell r="C17">
            <v>2.415</v>
          </cell>
          <cell r="D17">
            <v>2.74</v>
          </cell>
          <cell r="E17">
            <v>2.37</v>
          </cell>
          <cell r="F17">
            <v>2.54</v>
          </cell>
          <cell r="G17">
            <v>0.26000000000000023</v>
          </cell>
          <cell r="H17">
            <v>0.32500000000000018</v>
          </cell>
          <cell r="I17">
            <v>6.4999999999999947E-2</v>
          </cell>
          <cell r="J17">
            <v>6.0000000000000053E-2</v>
          </cell>
          <cell r="K17">
            <v>0.125</v>
          </cell>
          <cell r="L17">
            <v>4.4999999999999929E-2</v>
          </cell>
          <cell r="M17">
            <v>2.4849999999999999</v>
          </cell>
          <cell r="N17">
            <v>2.83</v>
          </cell>
          <cell r="O17">
            <v>3.19</v>
          </cell>
          <cell r="P17">
            <v>2.3250000000000002</v>
          </cell>
          <cell r="Q17">
            <v>2.3650000000000002</v>
          </cell>
          <cell r="R17">
            <v>8.9999999999999858E-2</v>
          </cell>
          <cell r="S17">
            <v>0.3450000000000002</v>
          </cell>
          <cell r="T17">
            <v>2.33</v>
          </cell>
          <cell r="U17">
            <v>2.645</v>
          </cell>
          <cell r="V17">
            <v>2.36</v>
          </cell>
          <cell r="W17">
            <v>2.3450000000000002</v>
          </cell>
          <cell r="X17">
            <v>2.37</v>
          </cell>
          <cell r="Y17">
            <v>2.7250000000000001</v>
          </cell>
          <cell r="Z17">
            <v>2.5499999999999998</v>
          </cell>
          <cell r="AA17">
            <v>2.4700000000000002</v>
          </cell>
          <cell r="AB17">
            <v>2.54</v>
          </cell>
          <cell r="AJ17" t="str">
            <v>index</v>
          </cell>
          <cell r="AK17">
            <v>2.42</v>
          </cell>
          <cell r="AL17">
            <v>2.37</v>
          </cell>
          <cell r="AM17">
            <v>2.71</v>
          </cell>
          <cell r="AN17">
            <v>2.39</v>
          </cell>
          <cell r="AO17">
            <v>2.44</v>
          </cell>
          <cell r="AP17">
            <v>0.29000000000000004</v>
          </cell>
          <cell r="AQ17">
            <v>0.33999999999999986</v>
          </cell>
          <cell r="AR17">
            <v>4.9999999999999822E-2</v>
          </cell>
          <cell r="AS17">
            <v>2.0000000000000018E-2</v>
          </cell>
          <cell r="AT17">
            <v>6.999999999999984E-2</v>
          </cell>
          <cell r="AU17">
            <v>2.0000000000000018E-2</v>
          </cell>
          <cell r="AV17">
            <v>2.54</v>
          </cell>
          <cell r="AW17">
            <v>2.84</v>
          </cell>
        </row>
        <row r="18">
          <cell r="A18">
            <v>36419</v>
          </cell>
          <cell r="B18">
            <v>2.37</v>
          </cell>
          <cell r="C18">
            <v>2.31</v>
          </cell>
          <cell r="D18">
            <v>2.64</v>
          </cell>
          <cell r="E18">
            <v>2.25</v>
          </cell>
          <cell r="F18">
            <v>2.41</v>
          </cell>
          <cell r="G18">
            <v>0.27</v>
          </cell>
          <cell r="H18">
            <v>0.33000000000000007</v>
          </cell>
          <cell r="I18">
            <v>6.0000000000000053E-2</v>
          </cell>
          <cell r="J18">
            <v>4.0000000000000036E-2</v>
          </cell>
          <cell r="K18">
            <v>0.10000000000000009</v>
          </cell>
          <cell r="L18">
            <v>6.0000000000000053E-2</v>
          </cell>
          <cell r="M18">
            <v>2.39</v>
          </cell>
          <cell r="N18">
            <v>2.7450000000000001</v>
          </cell>
          <cell r="O18">
            <v>3.08</v>
          </cell>
          <cell r="P18">
            <v>2.2149999999999999</v>
          </cell>
          <cell r="Q18">
            <v>2.2799999999999998</v>
          </cell>
          <cell r="R18">
            <v>0.10499999999999998</v>
          </cell>
          <cell r="S18">
            <v>0.35499999999999998</v>
          </cell>
          <cell r="T18">
            <v>2.2450000000000001</v>
          </cell>
          <cell r="U18">
            <v>2.5299999999999998</v>
          </cell>
          <cell r="V18">
            <v>2.2549999999999999</v>
          </cell>
          <cell r="W18">
            <v>2.2400000000000002</v>
          </cell>
          <cell r="X18">
            <v>2.25</v>
          </cell>
          <cell r="Y18">
            <v>2.63</v>
          </cell>
          <cell r="Z18">
            <v>2.4500000000000002</v>
          </cell>
          <cell r="AA18">
            <v>2.415</v>
          </cell>
          <cell r="AB18">
            <v>2.4849999999999999</v>
          </cell>
          <cell r="AJ18" t="str">
            <v>Average</v>
          </cell>
          <cell r="AK18">
            <v>2.6154838709677422</v>
          </cell>
          <cell r="AL18">
            <v>2.6091935483870974</v>
          </cell>
          <cell r="AM18">
            <v>2.9412903225806448</v>
          </cell>
          <cell r="AN18">
            <v>2.5822580645161288</v>
          </cell>
          <cell r="AO18">
            <v>2.653225806451613</v>
          </cell>
          <cell r="AP18">
            <v>0.32580645161290328</v>
          </cell>
          <cell r="AQ18">
            <v>0.33209677419354844</v>
          </cell>
          <cell r="AR18">
            <v>6.2903225806451414E-3</v>
          </cell>
          <cell r="AS18">
            <v>3.7741935483870982E-2</v>
          </cell>
          <cell r="AT18">
            <v>4.4032258064516119E-2</v>
          </cell>
          <cell r="AU18">
            <v>2.6935483870967728E-2</v>
          </cell>
          <cell r="AV18">
            <v>2.7998387096774202</v>
          </cell>
          <cell r="AW18">
            <v>3.156935483870968</v>
          </cell>
          <cell r="AX18">
            <v>3.5748387096774188</v>
          </cell>
        </row>
        <row r="19">
          <cell r="A19">
            <v>36420</v>
          </cell>
          <cell r="B19">
            <v>2.34</v>
          </cell>
          <cell r="C19">
            <v>2.2200000000000002</v>
          </cell>
          <cell r="D19">
            <v>2.625</v>
          </cell>
          <cell r="E19">
            <v>2.1850000000000001</v>
          </cell>
          <cell r="F19">
            <v>2.3849999999999998</v>
          </cell>
          <cell r="G19">
            <v>0.28500000000000014</v>
          </cell>
          <cell r="H19">
            <v>0.4049999999999998</v>
          </cell>
          <cell r="I19">
            <v>0.11999999999999966</v>
          </cell>
          <cell r="J19">
            <v>4.4999999999999929E-2</v>
          </cell>
          <cell r="K19">
            <v>0.16499999999999959</v>
          </cell>
          <cell r="L19">
            <v>3.5000000000000142E-2</v>
          </cell>
          <cell r="M19">
            <v>2.3450000000000002</v>
          </cell>
          <cell r="N19">
            <v>2.7250000000000001</v>
          </cell>
          <cell r="O19">
            <v>3.03</v>
          </cell>
          <cell r="P19">
            <v>2.165</v>
          </cell>
          <cell r="Q19">
            <v>2.2250000000000001</v>
          </cell>
          <cell r="R19">
            <v>0.10000000000000009</v>
          </cell>
          <cell r="S19">
            <v>0.37999999999999989</v>
          </cell>
          <cell r="T19">
            <v>2.21</v>
          </cell>
          <cell r="U19">
            <v>2.4849999999999999</v>
          </cell>
          <cell r="V19">
            <v>2.1949999999999998</v>
          </cell>
          <cell r="W19">
            <v>2.165</v>
          </cell>
          <cell r="X19">
            <v>2.1749999999999998</v>
          </cell>
          <cell r="Y19">
            <v>2.5750000000000002</v>
          </cell>
          <cell r="Z19">
            <v>2.4249999999999998</v>
          </cell>
          <cell r="AA19">
            <v>2.35</v>
          </cell>
          <cell r="AB19">
            <v>2.4500000000000002</v>
          </cell>
          <cell r="AJ19" t="str">
            <v>Weekday</v>
          </cell>
          <cell r="AK19">
            <v>2.6667647058823527</v>
          </cell>
          <cell r="AL19">
            <v>2.6641176470588235</v>
          </cell>
          <cell r="AM19">
            <v>2.9773529411764703</v>
          </cell>
          <cell r="AN19">
            <v>2.6105882352941174</v>
          </cell>
          <cell r="AO19">
            <v>2.7067647058823527</v>
          </cell>
          <cell r="AP19">
            <v>0.31058823529411772</v>
          </cell>
          <cell r="AQ19">
            <v>0.31323529411764711</v>
          </cell>
          <cell r="AR19">
            <v>2.6470588235294077E-3</v>
          </cell>
          <cell r="AS19">
            <v>4.0000000000000036E-2</v>
          </cell>
          <cell r="AT19">
            <v>4.2647058823529441E-2</v>
          </cell>
          <cell r="AU19">
            <v>5.3529411764705867E-2</v>
          </cell>
          <cell r="AV19">
            <v>2.8376470588235292</v>
          </cell>
          <cell r="AW19">
            <v>3.1985294117647052</v>
          </cell>
          <cell r="AX19">
            <v>3.598235294117647</v>
          </cell>
        </row>
        <row r="20">
          <cell r="A20">
            <v>36421</v>
          </cell>
          <cell r="B20">
            <v>2.2450000000000001</v>
          </cell>
          <cell r="C20">
            <v>2.105</v>
          </cell>
          <cell r="D20">
            <v>2.46</v>
          </cell>
          <cell r="E20">
            <v>2.13</v>
          </cell>
          <cell r="F20">
            <v>2.3199999999999998</v>
          </cell>
          <cell r="G20">
            <v>0.21499999999999986</v>
          </cell>
          <cell r="H20">
            <v>0.35499999999999998</v>
          </cell>
          <cell r="I20">
            <v>0.14000000000000012</v>
          </cell>
          <cell r="J20">
            <v>7.4999999999999734E-2</v>
          </cell>
          <cell r="K20">
            <v>0.21499999999999986</v>
          </cell>
          <cell r="L20">
            <v>-2.4999999999999911E-2</v>
          </cell>
          <cell r="M20">
            <v>2.3050000000000002</v>
          </cell>
          <cell r="N20">
            <v>2.6349999999999998</v>
          </cell>
          <cell r="O20">
            <v>2.9950000000000001</v>
          </cell>
          <cell r="P20">
            <v>2.145</v>
          </cell>
          <cell r="Q20">
            <v>2.2000000000000002</v>
          </cell>
          <cell r="R20">
            <v>0.17499999999999982</v>
          </cell>
          <cell r="S20">
            <v>0.32999999999999963</v>
          </cell>
          <cell r="T20">
            <v>2.1800000000000002</v>
          </cell>
          <cell r="U20">
            <v>2.46</v>
          </cell>
          <cell r="V20">
            <v>2.125</v>
          </cell>
          <cell r="W20">
            <v>2.105</v>
          </cell>
          <cell r="X20">
            <v>2.125</v>
          </cell>
          <cell r="Y20">
            <v>2.57</v>
          </cell>
          <cell r="Z20">
            <v>2.395</v>
          </cell>
          <cell r="AA20">
            <v>2.33</v>
          </cell>
          <cell r="AB20">
            <v>2.4049999999999998</v>
          </cell>
          <cell r="AJ20" t="str">
            <v>Weekend</v>
          </cell>
          <cell r="AK20">
            <v>2.5532142857142857</v>
          </cell>
          <cell r="AL20">
            <v>2.5425</v>
          </cell>
          <cell r="AM20">
            <v>2.8975</v>
          </cell>
          <cell r="AN20">
            <v>2.547857142857143</v>
          </cell>
          <cell r="AO20">
            <v>2.5882142857142858</v>
          </cell>
          <cell r="AP20">
            <v>0.34428571428571431</v>
          </cell>
          <cell r="AQ20">
            <v>0.35499999999999998</v>
          </cell>
          <cell r="AR20">
            <v>1.0714285714285676E-2</v>
          </cell>
          <cell r="AS20">
            <v>3.4999999999999983E-2</v>
          </cell>
          <cell r="AT20">
            <v>4.5714285714285659E-2</v>
          </cell>
          <cell r="AU20">
            <v>-5.3571428571428702E-3</v>
          </cell>
          <cell r="AV20">
            <v>2.7539285714285713</v>
          </cell>
          <cell r="AW20">
            <v>3.1064285714285709</v>
          </cell>
          <cell r="AX20">
            <v>3.5464285714285717</v>
          </cell>
        </row>
        <row r="21">
          <cell r="A21">
            <v>36422</v>
          </cell>
          <cell r="B21">
            <v>2.2450000000000001</v>
          </cell>
          <cell r="C21">
            <v>2.105</v>
          </cell>
          <cell r="D21">
            <v>2.46</v>
          </cell>
          <cell r="E21">
            <v>2.13</v>
          </cell>
          <cell r="F21">
            <v>2.3199999999999998</v>
          </cell>
          <cell r="G21">
            <v>0.21499999999999986</v>
          </cell>
          <cell r="H21">
            <v>0.35499999999999998</v>
          </cell>
          <cell r="I21">
            <v>0.14000000000000012</v>
          </cell>
          <cell r="J21">
            <v>7.4999999999999734E-2</v>
          </cell>
          <cell r="K21">
            <v>0.21499999999999986</v>
          </cell>
          <cell r="L21">
            <v>-2.4999999999999911E-2</v>
          </cell>
          <cell r="M21">
            <v>2.3050000000000002</v>
          </cell>
          <cell r="N21">
            <v>2.6349999999999998</v>
          </cell>
          <cell r="O21">
            <v>2.9950000000000001</v>
          </cell>
          <cell r="P21">
            <v>2.145</v>
          </cell>
          <cell r="Q21">
            <v>2.2000000000000002</v>
          </cell>
          <cell r="R21">
            <v>0.17499999999999982</v>
          </cell>
          <cell r="S21">
            <v>0.32999999999999963</v>
          </cell>
          <cell r="T21">
            <v>2.1800000000000002</v>
          </cell>
          <cell r="U21">
            <v>2.46</v>
          </cell>
          <cell r="V21">
            <v>2.125</v>
          </cell>
          <cell r="W21">
            <v>2.105</v>
          </cell>
          <cell r="X21">
            <v>2.125</v>
          </cell>
          <cell r="Y21">
            <v>2.57</v>
          </cell>
          <cell r="Z21">
            <v>2.395</v>
          </cell>
          <cell r="AA21">
            <v>2.33</v>
          </cell>
          <cell r="AB21">
            <v>2.4049999999999998</v>
          </cell>
          <cell r="AJ21" t="str">
            <v>Diff</v>
          </cell>
          <cell r="AK21">
            <v>0.11355042016806705</v>
          </cell>
          <cell r="AL21">
            <v>0.1216176470588235</v>
          </cell>
          <cell r="AM21">
            <v>7.9852941176470349E-2</v>
          </cell>
          <cell r="AN21">
            <v>6.2731092436974389E-2</v>
          </cell>
          <cell r="AO21">
            <v>0.11855042016806694</v>
          </cell>
          <cell r="AP21">
            <v>-3.3697478991596586E-2</v>
          </cell>
          <cell r="AQ21">
            <v>-4.1764705882352871E-2</v>
          </cell>
          <cell r="AR21">
            <v>-8.0672268907562676E-3</v>
          </cell>
          <cell r="AS21">
            <v>5.000000000000053E-3</v>
          </cell>
          <cell r="AT21">
            <v>-3.0672268907562181E-3</v>
          </cell>
          <cell r="AU21">
            <v>5.888655462184874E-2</v>
          </cell>
          <cell r="AV21">
            <v>8.3718487394957908E-2</v>
          </cell>
          <cell r="AW21">
            <v>9.2100840336134304E-2</v>
          </cell>
          <cell r="AX21">
            <v>5.1806722689075269E-2</v>
          </cell>
        </row>
        <row r="22">
          <cell r="A22">
            <v>36423</v>
          </cell>
          <cell r="B22">
            <v>2.2450000000000001</v>
          </cell>
          <cell r="C22">
            <v>2.105</v>
          </cell>
          <cell r="D22">
            <v>2.46</v>
          </cell>
          <cell r="E22">
            <v>2.13</v>
          </cell>
          <cell r="F22">
            <v>2.3199999999999998</v>
          </cell>
          <cell r="G22">
            <v>0.21499999999999986</v>
          </cell>
          <cell r="H22">
            <v>0.35499999999999998</v>
          </cell>
          <cell r="I22">
            <v>0.14000000000000012</v>
          </cell>
          <cell r="J22">
            <v>7.4999999999999734E-2</v>
          </cell>
          <cell r="K22">
            <v>0.21499999999999986</v>
          </cell>
          <cell r="L22">
            <v>-2.4999999999999911E-2</v>
          </cell>
          <cell r="M22">
            <v>2.3050000000000002</v>
          </cell>
          <cell r="N22">
            <v>2.6349999999999998</v>
          </cell>
          <cell r="O22">
            <v>2.9950000000000001</v>
          </cell>
          <cell r="P22">
            <v>2.145</v>
          </cell>
          <cell r="Q22">
            <v>2.2000000000000002</v>
          </cell>
          <cell r="R22">
            <v>0.17499999999999982</v>
          </cell>
          <cell r="S22">
            <v>0.32999999999999963</v>
          </cell>
          <cell r="T22">
            <v>2.1800000000000002</v>
          </cell>
          <cell r="U22">
            <v>2.46</v>
          </cell>
          <cell r="V22">
            <v>2.125</v>
          </cell>
          <cell r="W22">
            <v>2.105</v>
          </cell>
          <cell r="X22">
            <v>2.125</v>
          </cell>
          <cell r="Y22">
            <v>2.57</v>
          </cell>
          <cell r="Z22">
            <v>2.395</v>
          </cell>
          <cell r="AA22">
            <v>2.33</v>
          </cell>
          <cell r="AB22">
            <v>2.4049999999999998</v>
          </cell>
        </row>
        <row r="23">
          <cell r="A23">
            <v>36424</v>
          </cell>
          <cell r="B23">
            <v>2.355</v>
          </cell>
          <cell r="C23">
            <v>2.2850000000000001</v>
          </cell>
          <cell r="D23">
            <v>2.65</v>
          </cell>
          <cell r="E23">
            <v>2.2650000000000001</v>
          </cell>
          <cell r="F23">
            <v>2.4049999999999998</v>
          </cell>
          <cell r="G23">
            <v>0.29499999999999993</v>
          </cell>
          <cell r="H23">
            <v>0.36499999999999977</v>
          </cell>
          <cell r="I23">
            <v>6.999999999999984E-2</v>
          </cell>
          <cell r="J23">
            <v>4.9999999999999822E-2</v>
          </cell>
          <cell r="K23">
            <v>0.11999999999999966</v>
          </cell>
          <cell r="L23">
            <v>2.0000000000000018E-2</v>
          </cell>
          <cell r="M23">
            <v>2.38</v>
          </cell>
          <cell r="N23">
            <v>2.74</v>
          </cell>
          <cell r="O23">
            <v>2.99</v>
          </cell>
          <cell r="P23">
            <v>2.1800000000000002</v>
          </cell>
          <cell r="Q23">
            <v>2.2400000000000002</v>
          </cell>
          <cell r="R23">
            <v>9.0000000000000302E-2</v>
          </cell>
          <cell r="S23">
            <v>0.36000000000000032</v>
          </cell>
          <cell r="T23">
            <v>2.2000000000000002</v>
          </cell>
          <cell r="U23">
            <v>2.4950000000000001</v>
          </cell>
          <cell r="V23">
            <v>2.2749999999999999</v>
          </cell>
          <cell r="W23">
            <v>2.2850000000000001</v>
          </cell>
          <cell r="X23">
            <v>2.2599999999999998</v>
          </cell>
          <cell r="Y23">
            <v>2.59</v>
          </cell>
          <cell r="Z23">
            <v>2.4500000000000002</v>
          </cell>
          <cell r="AA23">
            <v>2.37</v>
          </cell>
          <cell r="AB23">
            <v>2.4649999999999999</v>
          </cell>
        </row>
        <row r="24">
          <cell r="A24">
            <v>36425</v>
          </cell>
          <cell r="B24">
            <v>2.1800000000000002</v>
          </cell>
          <cell r="C24">
            <v>2.105</v>
          </cell>
          <cell r="D24">
            <v>2.5550000000000002</v>
          </cell>
          <cell r="E24">
            <v>2.1349999999999998</v>
          </cell>
          <cell r="F24">
            <v>2.2149999999999999</v>
          </cell>
          <cell r="G24">
            <v>0.375</v>
          </cell>
          <cell r="H24">
            <v>0.45000000000000018</v>
          </cell>
          <cell r="I24">
            <v>7.5000000000000178E-2</v>
          </cell>
          <cell r="J24">
            <v>3.4999999999999698E-2</v>
          </cell>
          <cell r="K24">
            <v>0.10999999999999988</v>
          </cell>
          <cell r="L24">
            <v>-2.9999999999999805E-2</v>
          </cell>
          <cell r="M24">
            <v>2.3050000000000002</v>
          </cell>
          <cell r="N24">
            <v>2.63</v>
          </cell>
          <cell r="O24">
            <v>2.7850000000000001</v>
          </cell>
          <cell r="P24">
            <v>2.0249999999999999</v>
          </cell>
          <cell r="Q24">
            <v>2.17</v>
          </cell>
          <cell r="R24">
            <v>7.4999999999999734E-2</v>
          </cell>
          <cell r="S24">
            <v>0.32499999999999973</v>
          </cell>
          <cell r="T24">
            <v>2.0449999999999999</v>
          </cell>
          <cell r="U24">
            <v>2.3050000000000002</v>
          </cell>
          <cell r="V24">
            <v>2.1150000000000002</v>
          </cell>
          <cell r="W24">
            <v>2.12</v>
          </cell>
          <cell r="X24">
            <v>2.105</v>
          </cell>
          <cell r="Y24">
            <v>2.4449999999999998</v>
          </cell>
          <cell r="Z24">
            <v>2.27</v>
          </cell>
          <cell r="AA24">
            <v>2.2200000000000002</v>
          </cell>
          <cell r="AB24">
            <v>2.35</v>
          </cell>
          <cell r="AJ24" t="str">
            <v>NOV</v>
          </cell>
          <cell r="AK24" t="str">
            <v>Perm</v>
          </cell>
          <cell r="AL24" t="str">
            <v>SJ</v>
          </cell>
          <cell r="AM24" t="str">
            <v>Socal</v>
          </cell>
          <cell r="AN24" t="str">
            <v>NW Dom</v>
          </cell>
          <cell r="AO24" t="str">
            <v>Waha</v>
          </cell>
          <cell r="AP24" t="str">
            <v>Perm/Socal</v>
          </cell>
          <cell r="AQ24" t="str">
            <v>SJ/Socal</v>
          </cell>
          <cell r="AR24" t="str">
            <v>SJ/Perm</v>
          </cell>
          <cell r="AS24" t="str">
            <v>Key/Waha</v>
          </cell>
          <cell r="AT24" t="str">
            <v>Bln/Waha</v>
          </cell>
          <cell r="AU24" t="str">
            <v>Bln/Rocks</v>
          </cell>
          <cell r="AV24" t="str">
            <v>Malin</v>
          </cell>
          <cell r="AW24" t="str">
            <v>Pge CG</v>
          </cell>
          <cell r="AX24" t="str">
            <v>Aeco</v>
          </cell>
        </row>
        <row r="25">
          <cell r="A25">
            <v>36426</v>
          </cell>
          <cell r="B25">
            <v>2.1850000000000001</v>
          </cell>
          <cell r="C25">
            <v>2.11</v>
          </cell>
          <cell r="D25">
            <v>2.57</v>
          </cell>
          <cell r="E25">
            <v>2.125</v>
          </cell>
          <cell r="F25">
            <v>2.2149999999999999</v>
          </cell>
          <cell r="G25">
            <v>0.38499999999999979</v>
          </cell>
          <cell r="H25">
            <v>0.45999999999999996</v>
          </cell>
          <cell r="I25">
            <v>7.5000000000000178E-2</v>
          </cell>
          <cell r="J25">
            <v>2.9999999999999805E-2</v>
          </cell>
          <cell r="K25">
            <v>0.10499999999999998</v>
          </cell>
          <cell r="L25">
            <v>-1.5000000000000124E-2</v>
          </cell>
          <cell r="M25">
            <v>2.3450000000000002</v>
          </cell>
          <cell r="N25">
            <v>2.6349999999999998</v>
          </cell>
          <cell r="O25">
            <v>2.79</v>
          </cell>
          <cell r="P25">
            <v>2.0449999999999999</v>
          </cell>
          <cell r="Q25">
            <v>2.1749999999999998</v>
          </cell>
          <cell r="R25">
            <v>6.4999999999999947E-2</v>
          </cell>
          <cell r="S25">
            <v>0.28999999999999959</v>
          </cell>
          <cell r="T25">
            <v>2.0750000000000002</v>
          </cell>
          <cell r="U25">
            <v>2.2949999999999999</v>
          </cell>
          <cell r="V25">
            <v>2.0950000000000002</v>
          </cell>
          <cell r="W25">
            <v>2.085</v>
          </cell>
          <cell r="X25">
            <v>2.105</v>
          </cell>
          <cell r="Y25">
            <v>2.4550000000000001</v>
          </cell>
          <cell r="Z25">
            <v>2.27</v>
          </cell>
          <cell r="AA25">
            <v>2.2400000000000002</v>
          </cell>
          <cell r="AB25">
            <v>2.3199999999999998</v>
          </cell>
          <cell r="AJ25" t="str">
            <v>index</v>
          </cell>
          <cell r="AK25">
            <v>2.87</v>
          </cell>
          <cell r="AL25">
            <v>2.84</v>
          </cell>
          <cell r="AM25">
            <v>3.07</v>
          </cell>
          <cell r="AN25">
            <v>2.86</v>
          </cell>
          <cell r="AO25">
            <v>2.9</v>
          </cell>
          <cell r="AP25">
            <v>0.19999999999999973</v>
          </cell>
          <cell r="AQ25">
            <v>0.22999999999999998</v>
          </cell>
          <cell r="AR25">
            <v>3.0000000000000249E-2</v>
          </cell>
          <cell r="AS25">
            <v>2.9999999999999805E-2</v>
          </cell>
          <cell r="AT25">
            <v>6.0000000000000053E-2</v>
          </cell>
          <cell r="AU25">
            <v>2.0000000000000018E-2</v>
          </cell>
          <cell r="AV25">
            <v>2.99</v>
          </cell>
          <cell r="AW25">
            <v>3.25</v>
          </cell>
        </row>
        <row r="26">
          <cell r="A26">
            <v>36427</v>
          </cell>
          <cell r="B26">
            <v>2.33</v>
          </cell>
          <cell r="C26">
            <v>2.25</v>
          </cell>
          <cell r="D26">
            <v>2.7</v>
          </cell>
          <cell r="E26">
            <v>2.2250000000000001</v>
          </cell>
          <cell r="F26">
            <v>2.35</v>
          </cell>
          <cell r="G26">
            <v>0.37000000000000011</v>
          </cell>
          <cell r="H26">
            <v>0.45000000000000018</v>
          </cell>
          <cell r="I26">
            <v>8.0000000000000071E-2</v>
          </cell>
          <cell r="J26">
            <v>2.0000000000000018E-2</v>
          </cell>
          <cell r="K26">
            <v>0.10000000000000009</v>
          </cell>
          <cell r="L26">
            <v>2.4999999999999911E-2</v>
          </cell>
          <cell r="M26">
            <v>2.44</v>
          </cell>
          <cell r="N26">
            <v>2.82</v>
          </cell>
          <cell r="O26">
            <v>2.97</v>
          </cell>
          <cell r="P26">
            <v>2.165</v>
          </cell>
          <cell r="Q26">
            <v>2.2799999999999998</v>
          </cell>
          <cell r="R26">
            <v>0.11999999999999966</v>
          </cell>
          <cell r="S26">
            <v>0.37999999999999989</v>
          </cell>
          <cell r="T26">
            <v>2.13</v>
          </cell>
          <cell r="U26">
            <v>2.4700000000000002</v>
          </cell>
          <cell r="V26">
            <v>2.21</v>
          </cell>
          <cell r="W26">
            <v>2.19</v>
          </cell>
          <cell r="X26">
            <v>2.2200000000000002</v>
          </cell>
          <cell r="Y26">
            <v>2.59</v>
          </cell>
          <cell r="Z26">
            <v>2.4249999999999998</v>
          </cell>
          <cell r="AA26">
            <v>2.355</v>
          </cell>
          <cell r="AB26">
            <v>2.4300000000000002</v>
          </cell>
          <cell r="AJ26" t="str">
            <v>Average</v>
          </cell>
          <cell r="AK26">
            <v>2.1678333333333328</v>
          </cell>
          <cell r="AL26">
            <v>2.1531666666666665</v>
          </cell>
          <cell r="AM26">
            <v>2.5641666666666656</v>
          </cell>
          <cell r="AN26">
            <v>2.1171666666666669</v>
          </cell>
          <cell r="AO26">
            <v>2.2081666666666666</v>
          </cell>
          <cell r="AP26">
            <v>0.39633333333333332</v>
          </cell>
          <cell r="AQ26">
            <v>0.41099999999999992</v>
          </cell>
          <cell r="AR26">
            <v>1.4666666666666687E-2</v>
          </cell>
          <cell r="AS26">
            <v>4.033333333333336E-2</v>
          </cell>
          <cell r="AT26">
            <v>5.5000000000000049E-2</v>
          </cell>
          <cell r="AU26">
            <v>3.5999999999999983E-2</v>
          </cell>
          <cell r="AV26">
            <v>2.3978333333333337</v>
          </cell>
          <cell r="AW26">
            <v>2.6666666666666661</v>
          </cell>
          <cell r="AX26">
            <v>2.8945000000000007</v>
          </cell>
        </row>
        <row r="27">
          <cell r="A27">
            <v>36428</v>
          </cell>
          <cell r="B27">
            <v>2.375</v>
          </cell>
          <cell r="C27">
            <v>2.2349999999999999</v>
          </cell>
          <cell r="D27">
            <v>2.69</v>
          </cell>
          <cell r="E27">
            <v>2.2799999999999998</v>
          </cell>
          <cell r="F27">
            <v>2.44</v>
          </cell>
          <cell r="G27">
            <v>0.31499999999999995</v>
          </cell>
          <cell r="H27">
            <v>0.45500000000000007</v>
          </cell>
          <cell r="I27">
            <v>0.14000000000000012</v>
          </cell>
          <cell r="J27">
            <v>6.4999999999999947E-2</v>
          </cell>
          <cell r="K27">
            <v>0.20500000000000007</v>
          </cell>
          <cell r="L27">
            <v>-4.4999999999999929E-2</v>
          </cell>
          <cell r="M27">
            <v>2.44</v>
          </cell>
          <cell r="N27">
            <v>2.8050000000000002</v>
          </cell>
          <cell r="O27">
            <v>3.09</v>
          </cell>
          <cell r="P27">
            <v>2.2799999999999998</v>
          </cell>
          <cell r="Q27">
            <v>2.3149999999999999</v>
          </cell>
          <cell r="R27">
            <v>0.11500000000000021</v>
          </cell>
          <cell r="S27">
            <v>0.36500000000000021</v>
          </cell>
          <cell r="T27">
            <v>2.2200000000000002</v>
          </cell>
          <cell r="U27">
            <v>2.57</v>
          </cell>
          <cell r="V27">
            <v>2.2650000000000001</v>
          </cell>
          <cell r="W27">
            <v>2.2400000000000002</v>
          </cell>
          <cell r="X27">
            <v>2.29</v>
          </cell>
          <cell r="Y27">
            <v>2.605</v>
          </cell>
          <cell r="Z27">
            <v>2.5099999999999998</v>
          </cell>
          <cell r="AA27">
            <v>2.4350000000000001</v>
          </cell>
          <cell r="AB27">
            <v>2.4849999999999999</v>
          </cell>
          <cell r="AJ27" t="str">
            <v>Weekday</v>
          </cell>
          <cell r="AK27">
            <v>2.2563333333333331</v>
          </cell>
          <cell r="AL27">
            <v>2.2383333333333337</v>
          </cell>
          <cell r="AM27">
            <v>2.6456666666666666</v>
          </cell>
          <cell r="AN27">
            <v>2.1813333333333329</v>
          </cell>
          <cell r="AO27">
            <v>2.299666666666667</v>
          </cell>
          <cell r="AP27">
            <v>0.38933333333333331</v>
          </cell>
          <cell r="AQ27">
            <v>0.40733333333333338</v>
          </cell>
          <cell r="AR27">
            <v>1.8000000000000016E-2</v>
          </cell>
          <cell r="AS27">
            <v>4.3333333333333342E-2</v>
          </cell>
          <cell r="AT27">
            <v>6.1333333333333358E-2</v>
          </cell>
          <cell r="AU27">
            <v>5.7000000000000071E-2</v>
          </cell>
          <cell r="AV27">
            <v>2.4489999999999998</v>
          </cell>
          <cell r="AW27">
            <v>2.7733333333333334</v>
          </cell>
          <cell r="AX27">
            <v>2.9176666666666664</v>
          </cell>
        </row>
        <row r="28">
          <cell r="A28">
            <v>36429</v>
          </cell>
          <cell r="B28">
            <v>2.375</v>
          </cell>
          <cell r="C28">
            <v>2.2349999999999999</v>
          </cell>
          <cell r="D28">
            <v>2.69</v>
          </cell>
          <cell r="E28">
            <v>2.2799999999999998</v>
          </cell>
          <cell r="F28">
            <v>2.44</v>
          </cell>
          <cell r="G28">
            <v>0.31499999999999995</v>
          </cell>
          <cell r="H28">
            <v>0.45500000000000007</v>
          </cell>
          <cell r="I28">
            <v>0.14000000000000012</v>
          </cell>
          <cell r="J28">
            <v>6.4999999999999947E-2</v>
          </cell>
          <cell r="K28">
            <v>0.20500000000000007</v>
          </cell>
          <cell r="L28">
            <v>-4.4999999999999929E-2</v>
          </cell>
          <cell r="M28">
            <v>2.44</v>
          </cell>
          <cell r="N28">
            <v>2.8050000000000002</v>
          </cell>
          <cell r="O28">
            <v>3.09</v>
          </cell>
          <cell r="P28">
            <v>2.2799999999999998</v>
          </cell>
          <cell r="Q28">
            <v>2.3149999999999999</v>
          </cell>
          <cell r="R28">
            <v>0.11500000000000021</v>
          </cell>
          <cell r="S28">
            <v>0.36500000000000021</v>
          </cell>
          <cell r="T28">
            <v>2.2200000000000002</v>
          </cell>
          <cell r="U28">
            <v>2.57</v>
          </cell>
          <cell r="V28">
            <v>2.2650000000000001</v>
          </cell>
          <cell r="W28">
            <v>2.2400000000000002</v>
          </cell>
          <cell r="X28">
            <v>2.29</v>
          </cell>
          <cell r="Y28">
            <v>2.605</v>
          </cell>
          <cell r="Z28">
            <v>2.5099999999999998</v>
          </cell>
          <cell r="AA28">
            <v>2.4350000000000001</v>
          </cell>
          <cell r="AB28">
            <v>2.4849999999999999</v>
          </cell>
          <cell r="AJ28" t="str">
            <v>Weekend</v>
          </cell>
          <cell r="AK28">
            <v>2.079333333333333</v>
          </cell>
          <cell r="AL28">
            <v>2.0679999999999996</v>
          </cell>
          <cell r="AM28">
            <v>2.4826666666666672</v>
          </cell>
          <cell r="AN28">
            <v>2.0530000000000004</v>
          </cell>
          <cell r="AO28">
            <v>2.1166666666666667</v>
          </cell>
          <cell r="AP28">
            <v>0.40333333333333338</v>
          </cell>
          <cell r="AQ28">
            <v>0.41466666666666668</v>
          </cell>
          <cell r="AR28">
            <v>1.1333333333333358E-2</v>
          </cell>
          <cell r="AS28">
            <v>3.7333333333333378E-2</v>
          </cell>
          <cell r="AT28">
            <v>4.866666666666674E-2</v>
          </cell>
          <cell r="AU28">
            <v>1.4999999999999887E-2</v>
          </cell>
          <cell r="AV28">
            <v>2.3466666666666667</v>
          </cell>
          <cell r="AW28">
            <v>2.56</v>
          </cell>
          <cell r="AX28">
            <v>2.8713333333333333</v>
          </cell>
        </row>
        <row r="29">
          <cell r="A29">
            <v>36430</v>
          </cell>
          <cell r="B29">
            <v>2.375</v>
          </cell>
          <cell r="C29">
            <v>2.2349999999999999</v>
          </cell>
          <cell r="D29">
            <v>2.69</v>
          </cell>
          <cell r="E29">
            <v>2.2799999999999998</v>
          </cell>
          <cell r="F29">
            <v>2.44</v>
          </cell>
          <cell r="G29">
            <v>0.31499999999999995</v>
          </cell>
          <cell r="H29">
            <v>0.45500000000000007</v>
          </cell>
          <cell r="I29">
            <v>0.14000000000000012</v>
          </cell>
          <cell r="J29">
            <v>6.4999999999999947E-2</v>
          </cell>
          <cell r="K29">
            <v>0.20500000000000007</v>
          </cell>
          <cell r="L29">
            <v>-4.4999999999999929E-2</v>
          </cell>
          <cell r="M29">
            <v>2.44</v>
          </cell>
          <cell r="N29">
            <v>2.8050000000000002</v>
          </cell>
          <cell r="O29">
            <v>3.09</v>
          </cell>
          <cell r="P29">
            <v>2.2799999999999998</v>
          </cell>
          <cell r="Q29">
            <v>2.3149999999999999</v>
          </cell>
          <cell r="R29">
            <v>0.11500000000000021</v>
          </cell>
          <cell r="S29">
            <v>0.36500000000000021</v>
          </cell>
          <cell r="T29">
            <v>2.2200000000000002</v>
          </cell>
          <cell r="U29">
            <v>2.57</v>
          </cell>
          <cell r="V29">
            <v>2.2650000000000001</v>
          </cell>
          <cell r="W29">
            <v>2.2400000000000002</v>
          </cell>
          <cell r="X29">
            <v>2.29</v>
          </cell>
          <cell r="Y29">
            <v>2.605</v>
          </cell>
          <cell r="Z29">
            <v>2.5099999999999998</v>
          </cell>
          <cell r="AA29">
            <v>2.4350000000000001</v>
          </cell>
          <cell r="AB29">
            <v>2.4849999999999999</v>
          </cell>
          <cell r="AJ29" t="str">
            <v>Diff</v>
          </cell>
          <cell r="AK29">
            <v>0.17700000000000005</v>
          </cell>
          <cell r="AL29">
            <v>0.17033333333333411</v>
          </cell>
          <cell r="AM29">
            <v>0.16299999999999937</v>
          </cell>
          <cell r="AN29">
            <v>0.12833333333333252</v>
          </cell>
          <cell r="AO29">
            <v>0.18300000000000027</v>
          </cell>
          <cell r="AP29">
            <v>-1.4000000000000068E-2</v>
          </cell>
          <cell r="AQ29">
            <v>-7.3333333333333028E-3</v>
          </cell>
          <cell r="AR29">
            <v>6.6666666666666576E-3</v>
          </cell>
          <cell r="AS29">
            <v>5.9999999999999637E-3</v>
          </cell>
          <cell r="AT29">
            <v>1.2666666666666618E-2</v>
          </cell>
          <cell r="AU29">
            <v>4.2000000000000183E-2</v>
          </cell>
          <cell r="AV29">
            <v>0.10233333333333317</v>
          </cell>
          <cell r="AW29">
            <v>0.21333333333333337</v>
          </cell>
          <cell r="AX29">
            <v>4.6333333333333115E-2</v>
          </cell>
        </row>
        <row r="30">
          <cell r="A30">
            <v>36431</v>
          </cell>
          <cell r="B30">
            <v>2.395</v>
          </cell>
          <cell r="C30">
            <v>2.3250000000000002</v>
          </cell>
          <cell r="D30">
            <v>2.7749999999999999</v>
          </cell>
          <cell r="E30">
            <v>2.31</v>
          </cell>
          <cell r="F30">
            <v>2.415</v>
          </cell>
          <cell r="G30">
            <v>0.37999999999999989</v>
          </cell>
          <cell r="H30">
            <v>0.44999999999999973</v>
          </cell>
          <cell r="I30">
            <v>6.999999999999984E-2</v>
          </cell>
          <cell r="J30">
            <v>2.0000000000000018E-2</v>
          </cell>
          <cell r="K30">
            <v>8.9999999999999858E-2</v>
          </cell>
          <cell r="L30">
            <v>1.5000000000000124E-2</v>
          </cell>
          <cell r="M30">
            <v>2.52</v>
          </cell>
          <cell r="N30">
            <v>2.9449999999999998</v>
          </cell>
          <cell r="O30">
            <v>3.145</v>
          </cell>
          <cell r="P30">
            <v>2.2850000000000001</v>
          </cell>
          <cell r="Q30">
            <v>2.3450000000000002</v>
          </cell>
          <cell r="R30">
            <v>0.16999999999999993</v>
          </cell>
          <cell r="S30">
            <v>0.42499999999999982</v>
          </cell>
          <cell r="T30">
            <v>2.2799999999999998</v>
          </cell>
          <cell r="U30">
            <v>2.5</v>
          </cell>
          <cell r="V30">
            <v>2.31</v>
          </cell>
          <cell r="W30">
            <v>2.2749999999999999</v>
          </cell>
          <cell r="X30">
            <v>2.3250000000000002</v>
          </cell>
          <cell r="Y30">
            <v>2.6</v>
          </cell>
          <cell r="Z30">
            <v>2.4700000000000002</v>
          </cell>
          <cell r="AA30">
            <v>2.395</v>
          </cell>
          <cell r="AB30">
            <v>2.4849999999999999</v>
          </cell>
        </row>
        <row r="31">
          <cell r="A31">
            <v>36432</v>
          </cell>
          <cell r="B31">
            <v>2.4750000000000001</v>
          </cell>
          <cell r="C31">
            <v>2.42</v>
          </cell>
          <cell r="D31">
            <v>2.835</v>
          </cell>
          <cell r="E31">
            <v>2.41</v>
          </cell>
          <cell r="F31">
            <v>2.4750000000000001</v>
          </cell>
          <cell r="G31">
            <v>0.35999999999999988</v>
          </cell>
          <cell r="H31">
            <v>0.41500000000000004</v>
          </cell>
          <cell r="I31">
            <v>5.500000000000016E-2</v>
          </cell>
          <cell r="J31">
            <v>0</v>
          </cell>
          <cell r="K31">
            <v>5.500000000000016E-2</v>
          </cell>
          <cell r="L31">
            <v>9.9999999999997868E-3</v>
          </cell>
          <cell r="M31">
            <v>2.6150000000000002</v>
          </cell>
          <cell r="N31">
            <v>2.99</v>
          </cell>
          <cell r="O31">
            <v>3.2549999999999999</v>
          </cell>
          <cell r="P31">
            <v>2.395</v>
          </cell>
          <cell r="Q31">
            <v>2.44</v>
          </cell>
          <cell r="R31">
            <v>0.15500000000000025</v>
          </cell>
          <cell r="S31">
            <v>0.375</v>
          </cell>
          <cell r="T31">
            <v>2.4</v>
          </cell>
          <cell r="U31">
            <v>2.5249999999999999</v>
          </cell>
          <cell r="V31">
            <v>2.395</v>
          </cell>
          <cell r="W31">
            <v>2.35</v>
          </cell>
          <cell r="X31">
            <v>2.42</v>
          </cell>
          <cell r="Y31">
            <v>2.645</v>
          </cell>
          <cell r="Z31">
            <v>2.5</v>
          </cell>
          <cell r="AA31">
            <v>2.4500000000000002</v>
          </cell>
          <cell r="AB31">
            <v>2.5299999999999998</v>
          </cell>
        </row>
        <row r="32">
          <cell r="A32">
            <v>36433</v>
          </cell>
          <cell r="B32">
            <v>2.4300000000000002</v>
          </cell>
          <cell r="C32">
            <v>2.39</v>
          </cell>
          <cell r="D32">
            <v>2.8050000000000002</v>
          </cell>
          <cell r="E32">
            <v>2.415</v>
          </cell>
          <cell r="F32">
            <v>2.4649999999999999</v>
          </cell>
          <cell r="G32">
            <v>0.375</v>
          </cell>
          <cell r="H32">
            <v>0.41500000000000004</v>
          </cell>
          <cell r="I32">
            <v>4.0000000000000036E-2</v>
          </cell>
          <cell r="J32">
            <v>3.4999999999999698E-2</v>
          </cell>
          <cell r="K32">
            <v>7.4999999999999734E-2</v>
          </cell>
          <cell r="L32">
            <v>-2.4999999999999911E-2</v>
          </cell>
          <cell r="M32">
            <v>2.625</v>
          </cell>
          <cell r="N32">
            <v>3</v>
          </cell>
          <cell r="O32">
            <v>3.28</v>
          </cell>
          <cell r="P32">
            <v>2.41</v>
          </cell>
          <cell r="Q32">
            <v>2.4300000000000002</v>
          </cell>
          <cell r="R32">
            <v>0.19499999999999984</v>
          </cell>
          <cell r="S32">
            <v>0.375</v>
          </cell>
          <cell r="T32">
            <v>2.4249999999999998</v>
          </cell>
          <cell r="U32">
            <v>2.5550000000000002</v>
          </cell>
          <cell r="V32">
            <v>2.4</v>
          </cell>
          <cell r="W32">
            <v>2.395</v>
          </cell>
          <cell r="X32">
            <v>2.415</v>
          </cell>
          <cell r="Y32">
            <v>2.605</v>
          </cell>
          <cell r="Z32">
            <v>2.5049999999999999</v>
          </cell>
          <cell r="AA32">
            <v>2.4449999999999998</v>
          </cell>
          <cell r="AB32">
            <v>2.5550000000000002</v>
          </cell>
          <cell r="AJ32" t="str">
            <v>DEC</v>
          </cell>
          <cell r="AK32" t="str">
            <v>Perm</v>
          </cell>
          <cell r="AL32" t="str">
            <v>SJ</v>
          </cell>
          <cell r="AM32" t="str">
            <v>Socal</v>
          </cell>
          <cell r="AN32" t="str">
            <v>NW Dom</v>
          </cell>
          <cell r="AO32" t="str">
            <v>Waha</v>
          </cell>
          <cell r="AP32" t="str">
            <v>Perm/Socal</v>
          </cell>
          <cell r="AQ32" t="str">
            <v>SJ/Socal</v>
          </cell>
          <cell r="AR32" t="str">
            <v>SJ/Perm</v>
          </cell>
          <cell r="AS32" t="str">
            <v>Key/Waha</v>
          </cell>
          <cell r="AT32" t="str">
            <v>Bln/Waha</v>
          </cell>
          <cell r="AU32" t="str">
            <v>Bln/Rocks</v>
          </cell>
          <cell r="AV32" t="str">
            <v>Malin</v>
          </cell>
          <cell r="AW32" t="str">
            <v>Pge CG</v>
          </cell>
          <cell r="AX32" t="str">
            <v>Aeco</v>
          </cell>
        </row>
        <row r="33">
          <cell r="A33">
            <v>36434</v>
          </cell>
          <cell r="B33">
            <v>2.2999999999999998</v>
          </cell>
          <cell r="C33">
            <v>2.2850000000000001</v>
          </cell>
          <cell r="D33">
            <v>2.7149999999999999</v>
          </cell>
          <cell r="E33">
            <v>2.3149999999999999</v>
          </cell>
          <cell r="F33">
            <v>2.2949999999999999</v>
          </cell>
          <cell r="G33">
            <v>0.41500000000000004</v>
          </cell>
          <cell r="H33">
            <v>0.42999999999999972</v>
          </cell>
          <cell r="I33">
            <v>1.499999999999968E-2</v>
          </cell>
          <cell r="J33">
            <v>-4.9999999999998934E-3</v>
          </cell>
          <cell r="K33">
            <v>9.9999999999997868E-3</v>
          </cell>
          <cell r="L33">
            <v>-2.9999999999999805E-2</v>
          </cell>
          <cell r="M33">
            <v>2.52</v>
          </cell>
          <cell r="N33">
            <v>2.87</v>
          </cell>
          <cell r="O33">
            <v>3.13</v>
          </cell>
          <cell r="P33">
            <v>2.3149999999999999</v>
          </cell>
          <cell r="Q33">
            <v>2.38</v>
          </cell>
          <cell r="R33">
            <v>0.15500000000000025</v>
          </cell>
          <cell r="S33">
            <v>0.35000000000000009</v>
          </cell>
          <cell r="T33">
            <v>2.3250000000000002</v>
          </cell>
          <cell r="U33">
            <v>2.35</v>
          </cell>
          <cell r="V33">
            <v>2.2200000000000002</v>
          </cell>
          <cell r="W33">
            <v>2.23</v>
          </cell>
          <cell r="X33">
            <v>2.3149999999999999</v>
          </cell>
          <cell r="Y33">
            <v>2.355</v>
          </cell>
          <cell r="Z33">
            <v>2.31</v>
          </cell>
          <cell r="AA33">
            <v>2.2949999999999999</v>
          </cell>
          <cell r="AB33">
            <v>2.3450000000000002</v>
          </cell>
          <cell r="AJ33" t="str">
            <v>index</v>
          </cell>
          <cell r="AK33">
            <v>2.08</v>
          </cell>
          <cell r="AL33">
            <v>2.08</v>
          </cell>
          <cell r="AM33">
            <v>2.37</v>
          </cell>
          <cell r="AN33">
            <v>2.1</v>
          </cell>
          <cell r="AO33">
            <v>2.04</v>
          </cell>
          <cell r="AP33">
            <v>0.29000000000000004</v>
          </cell>
          <cell r="AQ33">
            <v>0.29000000000000004</v>
          </cell>
          <cell r="AR33">
            <v>0</v>
          </cell>
          <cell r="AS33">
            <v>-4.0000000000000036E-2</v>
          </cell>
          <cell r="AT33">
            <v>-4.0000000000000036E-2</v>
          </cell>
          <cell r="AU33">
            <v>2.0000000000000018E-2</v>
          </cell>
        </row>
        <row r="34">
          <cell r="A34">
            <v>36435</v>
          </cell>
          <cell r="B34">
            <v>2.29</v>
          </cell>
          <cell r="C34">
            <v>2.29</v>
          </cell>
          <cell r="D34">
            <v>2.74</v>
          </cell>
          <cell r="E34">
            <v>2.2749999999999999</v>
          </cell>
          <cell r="F34">
            <v>2.2949999999999999</v>
          </cell>
          <cell r="G34">
            <v>0.45000000000000018</v>
          </cell>
          <cell r="H34">
            <v>0.45000000000000018</v>
          </cell>
          <cell r="I34">
            <v>0</v>
          </cell>
          <cell r="J34">
            <v>4.9999999999998934E-3</v>
          </cell>
          <cell r="K34">
            <v>4.9999999999998934E-3</v>
          </cell>
          <cell r="L34">
            <v>1.5000000000000124E-2</v>
          </cell>
          <cell r="M34">
            <v>2.52</v>
          </cell>
          <cell r="N34">
            <v>2.87</v>
          </cell>
          <cell r="O34">
            <v>3.13</v>
          </cell>
          <cell r="P34">
            <v>2.3149999999999999</v>
          </cell>
          <cell r="Q34">
            <v>2.38</v>
          </cell>
          <cell r="R34">
            <v>0.12999999999999989</v>
          </cell>
          <cell r="S34">
            <v>0.35000000000000009</v>
          </cell>
          <cell r="T34">
            <v>2.355</v>
          </cell>
          <cell r="U34">
            <v>2.35</v>
          </cell>
          <cell r="V34">
            <v>2.2000000000000002</v>
          </cell>
          <cell r="W34">
            <v>2.2200000000000002</v>
          </cell>
          <cell r="X34">
            <v>2.2749999999999999</v>
          </cell>
          <cell r="Y34">
            <v>2.42</v>
          </cell>
          <cell r="Z34">
            <v>2.31</v>
          </cell>
          <cell r="AA34">
            <v>2.3050000000000002</v>
          </cell>
          <cell r="AB34">
            <v>2.3849999999999998</v>
          </cell>
          <cell r="AJ34" t="str">
            <v>Average</v>
          </cell>
          <cell r="AK34">
            <v>2.2372580645161291</v>
          </cell>
          <cell r="AL34">
            <v>2.2322580645161287</v>
          </cell>
          <cell r="AM34">
            <v>2.4649999999999999</v>
          </cell>
          <cell r="AN34">
            <v>2.1874193548387093</v>
          </cell>
          <cell r="AO34">
            <v>2.278225806451613</v>
          </cell>
          <cell r="AP34">
            <v>0.22774193548387106</v>
          </cell>
          <cell r="AQ34">
            <v>0.23274193548387093</v>
          </cell>
          <cell r="AR34">
            <v>4.9999999999999793E-3</v>
          </cell>
          <cell r="AS34">
            <v>4.0967741935483845E-2</v>
          </cell>
          <cell r="AT34">
            <v>4.5967741935483822E-2</v>
          </cell>
          <cell r="AU34">
            <v>4.4838709677419313E-2</v>
          </cell>
          <cell r="AV34">
            <v>2.3588709677419355</v>
          </cell>
          <cell r="AW34">
            <v>2.5098387096774193</v>
          </cell>
          <cell r="AX34">
            <v>2.790322580645161</v>
          </cell>
        </row>
        <row r="35">
          <cell r="A35">
            <v>36436</v>
          </cell>
          <cell r="B35">
            <v>2.29</v>
          </cell>
          <cell r="C35">
            <v>2.29</v>
          </cell>
          <cell r="D35">
            <v>2.74</v>
          </cell>
          <cell r="E35">
            <v>2.2749999999999999</v>
          </cell>
          <cell r="F35">
            <v>2.2949999999999999</v>
          </cell>
          <cell r="G35">
            <v>0.45000000000000018</v>
          </cell>
          <cell r="H35">
            <v>0.45000000000000018</v>
          </cell>
          <cell r="I35">
            <v>0</v>
          </cell>
          <cell r="J35">
            <v>4.9999999999998934E-3</v>
          </cell>
          <cell r="K35">
            <v>4.9999999999998934E-3</v>
          </cell>
          <cell r="L35">
            <v>1.5000000000000124E-2</v>
          </cell>
          <cell r="M35">
            <v>2.52</v>
          </cell>
          <cell r="N35">
            <v>2.87</v>
          </cell>
          <cell r="O35">
            <v>3.13</v>
          </cell>
          <cell r="P35">
            <v>2.3149999999999999</v>
          </cell>
          <cell r="Q35">
            <v>2.38</v>
          </cell>
          <cell r="R35">
            <v>0.12999999999999989</v>
          </cell>
          <cell r="S35">
            <v>0.35000000000000009</v>
          </cell>
          <cell r="T35">
            <v>2.355</v>
          </cell>
          <cell r="U35">
            <v>2.35</v>
          </cell>
          <cell r="V35">
            <v>2.2000000000000002</v>
          </cell>
          <cell r="W35">
            <v>2.2200000000000002</v>
          </cell>
          <cell r="X35">
            <v>2.2749999999999999</v>
          </cell>
          <cell r="Y35">
            <v>2.42</v>
          </cell>
          <cell r="Z35">
            <v>2.31</v>
          </cell>
          <cell r="AA35">
            <v>2.3050000000000002</v>
          </cell>
          <cell r="AB35">
            <v>2.3849999999999998</v>
          </cell>
          <cell r="AJ35" t="str">
            <v>Weekday</v>
          </cell>
          <cell r="AK35">
            <v>2.2520588235294117</v>
          </cell>
          <cell r="AL35">
            <v>2.250294117647059</v>
          </cell>
          <cell r="AM35">
            <v>2.4820588235294112</v>
          </cell>
          <cell r="AN35">
            <v>2.2020588235294118</v>
          </cell>
          <cell r="AO35">
            <v>2.2867647058823528</v>
          </cell>
          <cell r="AP35">
            <v>0.22999999999999998</v>
          </cell>
          <cell r="AQ35">
            <v>0.23176470588235293</v>
          </cell>
          <cell r="AR35">
            <v>1.7647058823529558E-3</v>
          </cell>
          <cell r="AS35">
            <v>3.470588235294117E-2</v>
          </cell>
          <cell r="AT35">
            <v>3.6470588235294123E-2</v>
          </cell>
          <cell r="AU35">
            <v>4.8235294117647078E-2</v>
          </cell>
          <cell r="AV35">
            <v>2.3741176470588234</v>
          </cell>
          <cell r="AW35">
            <v>2.5302941176470592</v>
          </cell>
          <cell r="AX35">
            <v>2.7885294117647059</v>
          </cell>
        </row>
        <row r="36">
          <cell r="A36">
            <v>36437</v>
          </cell>
          <cell r="B36">
            <v>2.29</v>
          </cell>
          <cell r="C36">
            <v>2.29</v>
          </cell>
          <cell r="D36">
            <v>2.74</v>
          </cell>
          <cell r="E36">
            <v>2.2749999999999999</v>
          </cell>
          <cell r="F36">
            <v>2.3149999999999999</v>
          </cell>
          <cell r="G36">
            <v>0.45000000000000018</v>
          </cell>
          <cell r="H36">
            <v>0.45000000000000018</v>
          </cell>
          <cell r="I36">
            <v>0</v>
          </cell>
          <cell r="J36">
            <v>2.4999999999999911E-2</v>
          </cell>
          <cell r="K36">
            <v>2.4999999999999911E-2</v>
          </cell>
          <cell r="L36">
            <v>1.5000000000000124E-2</v>
          </cell>
          <cell r="M36">
            <v>2.4950000000000001</v>
          </cell>
          <cell r="N36">
            <v>2.89</v>
          </cell>
          <cell r="O36">
            <v>3.22</v>
          </cell>
          <cell r="P36">
            <v>2.2850000000000001</v>
          </cell>
          <cell r="Q36">
            <v>2.35</v>
          </cell>
          <cell r="R36">
            <v>0.14999999999999991</v>
          </cell>
          <cell r="S36">
            <v>0.39500000000000002</v>
          </cell>
          <cell r="T36">
            <v>2.355</v>
          </cell>
          <cell r="U36">
            <v>2.35</v>
          </cell>
          <cell r="V36">
            <v>2.2000000000000002</v>
          </cell>
          <cell r="W36">
            <v>2.2200000000000002</v>
          </cell>
          <cell r="X36">
            <v>2.2749999999999999</v>
          </cell>
          <cell r="Y36">
            <v>2.42</v>
          </cell>
          <cell r="Z36">
            <v>2.31</v>
          </cell>
          <cell r="AA36">
            <v>2.3050000000000002</v>
          </cell>
          <cell r="AB36">
            <v>2.3849999999999998</v>
          </cell>
          <cell r="AJ36" t="str">
            <v>Weekend</v>
          </cell>
          <cell r="AK36">
            <v>2.2192857142857139</v>
          </cell>
          <cell r="AL36">
            <v>2.2103571428571427</v>
          </cell>
          <cell r="AM36">
            <v>2.4442857142857148</v>
          </cell>
          <cell r="AN36">
            <v>2.1696428571428572</v>
          </cell>
          <cell r="AO36">
            <v>2.2678571428571432</v>
          </cell>
          <cell r="AP36">
            <v>0.22500000000000006</v>
          </cell>
          <cell r="AQ36">
            <v>0.23392857142857143</v>
          </cell>
          <cell r="AR36">
            <v>8.9285714285713656E-3</v>
          </cell>
          <cell r="AS36">
            <v>4.8571428571428522E-2</v>
          </cell>
          <cell r="AT36">
            <v>5.7499999999999885E-2</v>
          </cell>
          <cell r="AU36">
            <v>4.0714285714285606E-2</v>
          </cell>
          <cell r="AV36">
            <v>2.3403571428571426</v>
          </cell>
          <cell r="AW36">
            <v>2.4849999999999999</v>
          </cell>
          <cell r="AX36">
            <v>2.7925000000000004</v>
          </cell>
        </row>
        <row r="37">
          <cell r="A37">
            <v>36438</v>
          </cell>
          <cell r="B37">
            <v>2.4350000000000001</v>
          </cell>
          <cell r="C37">
            <v>2.4249999999999998</v>
          </cell>
          <cell r="D37">
            <v>2.8450000000000002</v>
          </cell>
          <cell r="E37">
            <v>2.3849999999999998</v>
          </cell>
          <cell r="F37">
            <v>2.4649999999999999</v>
          </cell>
          <cell r="G37">
            <v>0.41000000000000014</v>
          </cell>
          <cell r="H37">
            <v>0.42000000000000037</v>
          </cell>
          <cell r="I37">
            <v>1.0000000000000231E-2</v>
          </cell>
          <cell r="J37">
            <v>2.9999999999999805E-2</v>
          </cell>
          <cell r="K37">
            <v>4.0000000000000036E-2</v>
          </cell>
          <cell r="L37">
            <v>4.0000000000000036E-2</v>
          </cell>
          <cell r="M37">
            <v>2.66</v>
          </cell>
          <cell r="N37">
            <v>3.0550000000000002</v>
          </cell>
          <cell r="O37">
            <v>3.2</v>
          </cell>
          <cell r="P37">
            <v>2.35</v>
          </cell>
          <cell r="Q37">
            <v>2.4550000000000001</v>
          </cell>
          <cell r="R37">
            <v>0.20999999999999996</v>
          </cell>
          <cell r="S37">
            <v>0.39500000000000002</v>
          </cell>
          <cell r="T37">
            <v>2.3650000000000002</v>
          </cell>
          <cell r="U37">
            <v>2.4849999999999999</v>
          </cell>
          <cell r="V37">
            <v>2.355</v>
          </cell>
          <cell r="W37">
            <v>2.355</v>
          </cell>
          <cell r="X37">
            <v>2.4</v>
          </cell>
          <cell r="Y37">
            <v>2.5449999999999999</v>
          </cell>
          <cell r="Z37">
            <v>2.4900000000000002</v>
          </cell>
          <cell r="AA37">
            <v>2.415</v>
          </cell>
          <cell r="AB37">
            <v>2.5</v>
          </cell>
          <cell r="AJ37" t="str">
            <v>Diff</v>
          </cell>
          <cell r="AK37">
            <v>3.2773109243697807E-2</v>
          </cell>
          <cell r="AL37">
            <v>3.9936974789916313E-2</v>
          </cell>
          <cell r="AM37">
            <v>3.7773109243696368E-2</v>
          </cell>
          <cell r="AN37">
            <v>3.241596638655464E-2</v>
          </cell>
          <cell r="AO37">
            <v>1.8907563025209573E-2</v>
          </cell>
          <cell r="AP37">
            <v>4.9999999999999212E-3</v>
          </cell>
          <cell r="AQ37">
            <v>-2.1638655462185019E-3</v>
          </cell>
          <cell r="AR37">
            <v>-7.1638655462184101E-3</v>
          </cell>
          <cell r="AS37">
            <v>-1.3865546218487353E-2</v>
          </cell>
          <cell r="AT37">
            <v>-2.1029411764705762E-2</v>
          </cell>
          <cell r="AU37">
            <v>7.5210084033614719E-3</v>
          </cell>
          <cell r="AV37">
            <v>3.3760504201680863E-2</v>
          </cell>
          <cell r="AW37">
            <v>4.5294117647059373E-2</v>
          </cell>
          <cell r="AX37">
            <v>-3.9705882352945032E-3</v>
          </cell>
        </row>
        <row r="38">
          <cell r="A38">
            <v>36439</v>
          </cell>
          <cell r="B38">
            <v>2.44</v>
          </cell>
          <cell r="C38">
            <v>2.44</v>
          </cell>
          <cell r="D38">
            <v>2.8250000000000002</v>
          </cell>
          <cell r="E38">
            <v>2.38</v>
          </cell>
          <cell r="F38">
            <v>2.4649999999999999</v>
          </cell>
          <cell r="G38">
            <v>0.38500000000000023</v>
          </cell>
          <cell r="H38">
            <v>0.38500000000000023</v>
          </cell>
          <cell r="I38">
            <v>0</v>
          </cell>
          <cell r="J38">
            <v>2.4999999999999911E-2</v>
          </cell>
          <cell r="K38">
            <v>2.4999999999999911E-2</v>
          </cell>
          <cell r="L38">
            <v>6.0000000000000053E-2</v>
          </cell>
          <cell r="M38">
            <v>2.65</v>
          </cell>
          <cell r="N38">
            <v>3.0350000000000001</v>
          </cell>
          <cell r="O38">
            <v>3.2050000000000001</v>
          </cell>
          <cell r="P38">
            <v>2.39</v>
          </cell>
          <cell r="Q38">
            <v>2.4750000000000001</v>
          </cell>
          <cell r="R38">
            <v>0.20999999999999996</v>
          </cell>
          <cell r="S38">
            <v>0.38500000000000023</v>
          </cell>
          <cell r="T38">
            <v>2.3849999999999998</v>
          </cell>
          <cell r="U38">
            <v>2.4500000000000002</v>
          </cell>
          <cell r="V38">
            <v>2.355</v>
          </cell>
          <cell r="W38">
            <v>2.355</v>
          </cell>
          <cell r="X38">
            <v>2.4</v>
          </cell>
          <cell r="Y38">
            <v>2.54</v>
          </cell>
          <cell r="Z38">
            <v>2.4750000000000001</v>
          </cell>
          <cell r="AA38">
            <v>2.415</v>
          </cell>
          <cell r="AB38">
            <v>2.4950000000000001</v>
          </cell>
        </row>
        <row r="39">
          <cell r="A39">
            <v>36440</v>
          </cell>
          <cell r="B39">
            <v>2.4249999999999998</v>
          </cell>
          <cell r="C39">
            <v>2.4350000000000001</v>
          </cell>
          <cell r="D39">
            <v>2.79</v>
          </cell>
          <cell r="E39">
            <v>2.375</v>
          </cell>
          <cell r="F39">
            <v>2.4649999999999999</v>
          </cell>
          <cell r="G39">
            <v>0.36500000000000021</v>
          </cell>
          <cell r="H39">
            <v>0.35499999999999998</v>
          </cell>
          <cell r="I39">
            <v>-1.0000000000000231E-2</v>
          </cell>
          <cell r="J39">
            <v>4.0000000000000036E-2</v>
          </cell>
          <cell r="K39">
            <v>2.9999999999999805E-2</v>
          </cell>
          <cell r="L39">
            <v>6.0000000000000053E-2</v>
          </cell>
          <cell r="M39">
            <v>2.6</v>
          </cell>
          <cell r="N39">
            <v>2.9550000000000001</v>
          </cell>
          <cell r="O39">
            <v>3.2450000000000001</v>
          </cell>
          <cell r="P39">
            <v>2.375</v>
          </cell>
          <cell r="Q39">
            <v>2.4350000000000001</v>
          </cell>
          <cell r="R39">
            <v>0.16500000000000004</v>
          </cell>
          <cell r="S39">
            <v>0.35499999999999998</v>
          </cell>
          <cell r="T39">
            <v>2.41</v>
          </cell>
          <cell r="U39">
            <v>2.4649999999999999</v>
          </cell>
          <cell r="V39">
            <v>2.3450000000000002</v>
          </cell>
          <cell r="W39">
            <v>2.3450000000000002</v>
          </cell>
          <cell r="X39">
            <v>2.39</v>
          </cell>
          <cell r="Y39">
            <v>2.5350000000000001</v>
          </cell>
          <cell r="Z39">
            <v>2.48</v>
          </cell>
          <cell r="AA39">
            <v>2.41</v>
          </cell>
          <cell r="AB39">
            <v>2.46</v>
          </cell>
        </row>
        <row r="40">
          <cell r="A40">
            <v>36441</v>
          </cell>
          <cell r="B40">
            <v>2.4249999999999998</v>
          </cell>
          <cell r="C40">
            <v>2.4249999999999998</v>
          </cell>
          <cell r="D40">
            <v>2.7650000000000001</v>
          </cell>
          <cell r="E40">
            <v>2.37</v>
          </cell>
          <cell r="F40">
            <v>2.4700000000000002</v>
          </cell>
          <cell r="G40">
            <v>0.3400000000000003</v>
          </cell>
          <cell r="H40">
            <v>0.3400000000000003</v>
          </cell>
          <cell r="I40">
            <v>0</v>
          </cell>
          <cell r="J40">
            <v>4.5000000000000373E-2</v>
          </cell>
          <cell r="K40">
            <v>4.5000000000000373E-2</v>
          </cell>
          <cell r="L40">
            <v>5.4999999999999716E-2</v>
          </cell>
          <cell r="M40">
            <v>2.62</v>
          </cell>
          <cell r="N40">
            <v>2.9750000000000001</v>
          </cell>
          <cell r="O40">
            <v>3.2749999999999999</v>
          </cell>
          <cell r="P40">
            <v>2.37</v>
          </cell>
          <cell r="Q40">
            <v>2.4449999999999998</v>
          </cell>
          <cell r="R40">
            <v>0.20999999999999996</v>
          </cell>
          <cell r="S40">
            <v>0.35499999999999998</v>
          </cell>
          <cell r="T40">
            <v>2.39</v>
          </cell>
          <cell r="U40">
            <v>2.4900000000000002</v>
          </cell>
          <cell r="V40">
            <v>2.34</v>
          </cell>
          <cell r="W40">
            <v>2.35</v>
          </cell>
          <cell r="X40">
            <v>2.3849999999999998</v>
          </cell>
          <cell r="Y40">
            <v>2.54</v>
          </cell>
          <cell r="Z40">
            <v>2.5</v>
          </cell>
          <cell r="AA40">
            <v>2.3849999999999998</v>
          </cell>
          <cell r="AB40">
            <v>2.4500000000000002</v>
          </cell>
          <cell r="AJ40" t="str">
            <v>JAN</v>
          </cell>
          <cell r="AK40" t="str">
            <v>Perm</v>
          </cell>
          <cell r="AL40" t="str">
            <v>SJ</v>
          </cell>
          <cell r="AM40" t="str">
            <v>Socal</v>
          </cell>
          <cell r="AN40" t="str">
            <v>NW Dom</v>
          </cell>
          <cell r="AO40" t="str">
            <v>Waha</v>
          </cell>
          <cell r="AP40" t="str">
            <v>Perm/Socal</v>
          </cell>
          <cell r="AQ40" t="str">
            <v>SJ/Socal</v>
          </cell>
          <cell r="AR40" t="str">
            <v>SJ/Perm</v>
          </cell>
          <cell r="AS40" t="str">
            <v>Key/Waha</v>
          </cell>
          <cell r="AT40" t="str">
            <v>Bln/Waha</v>
          </cell>
          <cell r="AU40" t="str">
            <v>Bln/Rocks</v>
          </cell>
          <cell r="AV40" t="str">
            <v>Malin</v>
          </cell>
          <cell r="AW40" t="str">
            <v>Pge CG</v>
          </cell>
          <cell r="AX40" t="str">
            <v>Aeco</v>
          </cell>
        </row>
        <row r="41">
          <cell r="A41">
            <v>36442</v>
          </cell>
          <cell r="B41">
            <v>2.4249999999999998</v>
          </cell>
          <cell r="C41">
            <v>2.4249999999999998</v>
          </cell>
          <cell r="D41">
            <v>2.7650000000000001</v>
          </cell>
          <cell r="E41">
            <v>2.37</v>
          </cell>
          <cell r="F41">
            <v>2.4700000000000002</v>
          </cell>
          <cell r="G41">
            <v>0.3400000000000003</v>
          </cell>
          <cell r="H41">
            <v>0.3400000000000003</v>
          </cell>
          <cell r="I41">
            <v>0</v>
          </cell>
          <cell r="J41">
            <v>4.5000000000000373E-2</v>
          </cell>
          <cell r="K41">
            <v>4.5000000000000373E-2</v>
          </cell>
          <cell r="L41">
            <v>5.4999999999999716E-2</v>
          </cell>
          <cell r="M41">
            <v>2.62</v>
          </cell>
          <cell r="N41">
            <v>2.9750000000000001</v>
          </cell>
          <cell r="O41">
            <v>3.2749999999999999</v>
          </cell>
          <cell r="P41">
            <v>2.37</v>
          </cell>
          <cell r="Q41">
            <v>2.4449999999999998</v>
          </cell>
          <cell r="R41">
            <v>0.20999999999999996</v>
          </cell>
          <cell r="S41">
            <v>0.35499999999999998</v>
          </cell>
          <cell r="T41">
            <v>2.39</v>
          </cell>
          <cell r="U41">
            <v>2.355</v>
          </cell>
          <cell r="V41">
            <v>2.2050000000000001</v>
          </cell>
          <cell r="W41">
            <v>2.27</v>
          </cell>
          <cell r="X41">
            <v>2.2799999999999998</v>
          </cell>
          <cell r="Y41">
            <v>2.415</v>
          </cell>
          <cell r="Z41">
            <v>2.3450000000000002</v>
          </cell>
          <cell r="AA41">
            <v>2.29</v>
          </cell>
          <cell r="AB41">
            <v>2.3250000000000002</v>
          </cell>
          <cell r="AJ41" t="str">
            <v>index</v>
          </cell>
          <cell r="AK41">
            <v>2.19</v>
          </cell>
          <cell r="AL41">
            <v>2.1800000000000002</v>
          </cell>
          <cell r="AM41">
            <v>2.38</v>
          </cell>
          <cell r="AN41">
            <v>2.19</v>
          </cell>
          <cell r="AO41">
            <v>2.23</v>
          </cell>
          <cell r="AP41">
            <v>0.18999999999999995</v>
          </cell>
          <cell r="AQ41">
            <v>0.19999999999999973</v>
          </cell>
          <cell r="AR41">
            <v>9.9999999999997868E-3</v>
          </cell>
          <cell r="AS41">
            <v>4.0000000000000036E-2</v>
          </cell>
          <cell r="AT41">
            <v>4.9999999999999822E-2</v>
          </cell>
          <cell r="AU41">
            <v>9.9999999999997868E-3</v>
          </cell>
          <cell r="AV41">
            <v>2.3199999999999998</v>
          </cell>
          <cell r="AW41">
            <v>2.4300000000000002</v>
          </cell>
        </row>
        <row r="42">
          <cell r="A42">
            <v>36443</v>
          </cell>
          <cell r="B42">
            <v>2.4249999999999998</v>
          </cell>
          <cell r="C42">
            <v>2.4249999999999998</v>
          </cell>
          <cell r="D42">
            <v>2.7650000000000001</v>
          </cell>
          <cell r="E42">
            <v>2.37</v>
          </cell>
          <cell r="F42">
            <v>2.4700000000000002</v>
          </cell>
          <cell r="G42">
            <v>0.3400000000000003</v>
          </cell>
          <cell r="H42">
            <v>0.3400000000000003</v>
          </cell>
          <cell r="I42">
            <v>0</v>
          </cell>
          <cell r="J42">
            <v>4.5000000000000373E-2</v>
          </cell>
          <cell r="K42">
            <v>4.5000000000000373E-2</v>
          </cell>
          <cell r="L42">
            <v>5.4999999999999716E-2</v>
          </cell>
          <cell r="M42">
            <v>2.62</v>
          </cell>
          <cell r="N42">
            <v>2.9750000000000001</v>
          </cell>
          <cell r="O42">
            <v>3.2749999999999999</v>
          </cell>
          <cell r="P42">
            <v>2.37</v>
          </cell>
          <cell r="Q42">
            <v>2.4449999999999998</v>
          </cell>
          <cell r="R42">
            <v>0.20999999999999996</v>
          </cell>
          <cell r="S42">
            <v>0.35499999999999998</v>
          </cell>
          <cell r="T42">
            <v>2.39</v>
          </cell>
          <cell r="U42">
            <v>2.355</v>
          </cell>
          <cell r="V42">
            <v>2.2050000000000001</v>
          </cell>
          <cell r="W42">
            <v>2.27</v>
          </cell>
          <cell r="X42">
            <v>2.2799999999999998</v>
          </cell>
          <cell r="Y42">
            <v>2.415</v>
          </cell>
          <cell r="Z42">
            <v>2.3450000000000002</v>
          </cell>
          <cell r="AA42">
            <v>2.29</v>
          </cell>
          <cell r="AB42">
            <v>2.3250000000000002</v>
          </cell>
          <cell r="AJ42" t="str">
            <v>Average</v>
          </cell>
          <cell r="AK42">
            <v>2.2654838709677421</v>
          </cell>
          <cell r="AL42">
            <v>2.2464516129032264</v>
          </cell>
          <cell r="AM42">
            <v>2.4237096774193558</v>
          </cell>
          <cell r="AN42">
            <v>2.2230645161290332</v>
          </cell>
          <cell r="AO42">
            <v>2.306129032258065</v>
          </cell>
          <cell r="AP42">
            <v>0.15822580645161294</v>
          </cell>
          <cell r="AQ42">
            <v>0.17725806451612899</v>
          </cell>
          <cell r="AR42">
            <v>1.9032258064516125E-2</v>
          </cell>
          <cell r="AS42">
            <v>4.0645161290322529E-2</v>
          </cell>
          <cell r="AT42">
            <v>5.9677419354838654E-2</v>
          </cell>
          <cell r="AU42">
            <v>2.3387096774193521E-2</v>
          </cell>
          <cell r="AV42">
            <v>2.3787096774193541</v>
          </cell>
          <cell r="AW42">
            <v>2.4787096774193551</v>
          </cell>
          <cell r="AX42">
            <v>2.827096774193548</v>
          </cell>
        </row>
        <row r="43">
          <cell r="A43">
            <v>36444</v>
          </cell>
          <cell r="B43">
            <v>2.2850000000000001</v>
          </cell>
          <cell r="C43">
            <v>2.2850000000000001</v>
          </cell>
          <cell r="D43">
            <v>2.7050000000000001</v>
          </cell>
          <cell r="E43">
            <v>2.2850000000000001</v>
          </cell>
          <cell r="F43">
            <v>2.3149999999999999</v>
          </cell>
          <cell r="G43">
            <v>0.41999999999999993</v>
          </cell>
          <cell r="H43">
            <v>0.41999999999999993</v>
          </cell>
          <cell r="I43">
            <v>0</v>
          </cell>
          <cell r="J43">
            <v>2.9999999999999805E-2</v>
          </cell>
          <cell r="K43">
            <v>2.9999999999999805E-2</v>
          </cell>
          <cell r="L43">
            <v>0</v>
          </cell>
          <cell r="M43">
            <v>2.5649999999999999</v>
          </cell>
          <cell r="N43">
            <v>2.9449999999999998</v>
          </cell>
          <cell r="O43">
            <v>3.2349999999999999</v>
          </cell>
          <cell r="P43">
            <v>2.27</v>
          </cell>
          <cell r="Q43">
            <v>2.3450000000000002</v>
          </cell>
          <cell r="R43">
            <v>0.23999999999999977</v>
          </cell>
          <cell r="S43">
            <v>0.37999999999999989</v>
          </cell>
          <cell r="T43">
            <v>2.39</v>
          </cell>
          <cell r="U43">
            <v>2.355</v>
          </cell>
          <cell r="V43">
            <v>2.2050000000000001</v>
          </cell>
          <cell r="W43">
            <v>2.27</v>
          </cell>
          <cell r="X43">
            <v>2.2799999999999998</v>
          </cell>
          <cell r="Y43">
            <v>2.415</v>
          </cell>
          <cell r="Z43">
            <v>2.3450000000000002</v>
          </cell>
          <cell r="AA43">
            <v>2.29</v>
          </cell>
          <cell r="AB43">
            <v>2.3250000000000002</v>
          </cell>
          <cell r="AJ43" t="str">
            <v>Weekday</v>
          </cell>
          <cell r="AK43">
            <v>2.266428571428571</v>
          </cell>
          <cell r="AL43">
            <v>2.2499999999999996</v>
          </cell>
          <cell r="AM43">
            <v>2.4249999999999998</v>
          </cell>
          <cell r="AN43">
            <v>2.2199999999999998</v>
          </cell>
          <cell r="AO43">
            <v>2.3021428571428575</v>
          </cell>
          <cell r="AP43">
            <v>0.15857142857142856</v>
          </cell>
          <cell r="AQ43">
            <v>0.17499999999999996</v>
          </cell>
          <cell r="AR43">
            <v>1.6428571428571397E-2</v>
          </cell>
          <cell r="AS43">
            <v>3.5714285714285712E-2</v>
          </cell>
          <cell r="AT43">
            <v>5.2142857142857109E-2</v>
          </cell>
          <cell r="AU43">
            <v>3.0000000000000027E-2</v>
          </cell>
          <cell r="AV43">
            <v>2.367142857142857</v>
          </cell>
          <cell r="AW43">
            <v>2.4710714285714284</v>
          </cell>
          <cell r="AX43">
            <v>2.8214285714285716</v>
          </cell>
        </row>
        <row r="44">
          <cell r="A44">
            <v>36445</v>
          </cell>
          <cell r="B44">
            <v>2.4500000000000002</v>
          </cell>
          <cell r="C44">
            <v>2.4550000000000001</v>
          </cell>
          <cell r="D44">
            <v>2.835</v>
          </cell>
          <cell r="E44">
            <v>2.4</v>
          </cell>
          <cell r="F44">
            <v>2.5</v>
          </cell>
          <cell r="G44">
            <v>0.38499999999999979</v>
          </cell>
          <cell r="H44">
            <v>0.37999999999999989</v>
          </cell>
          <cell r="I44">
            <v>-4.9999999999998934E-3</v>
          </cell>
          <cell r="J44">
            <v>4.9999999999999822E-2</v>
          </cell>
          <cell r="K44">
            <v>4.4999999999999929E-2</v>
          </cell>
          <cell r="L44">
            <v>5.500000000000016E-2</v>
          </cell>
          <cell r="M44">
            <v>2.6749999999999998</v>
          </cell>
          <cell r="N44">
            <v>3.0550000000000002</v>
          </cell>
          <cell r="O44">
            <v>3.2349999999999999</v>
          </cell>
          <cell r="P44">
            <v>2.39</v>
          </cell>
          <cell r="Q44">
            <v>2.4550000000000001</v>
          </cell>
          <cell r="R44">
            <v>0.2200000000000002</v>
          </cell>
          <cell r="S44">
            <v>0.38000000000000034</v>
          </cell>
          <cell r="T44">
            <v>2.39</v>
          </cell>
          <cell r="U44">
            <v>2.52</v>
          </cell>
          <cell r="V44">
            <v>2.36</v>
          </cell>
          <cell r="W44">
            <v>2.38</v>
          </cell>
          <cell r="X44">
            <v>2.395</v>
          </cell>
          <cell r="Y44">
            <v>2.59</v>
          </cell>
          <cell r="Z44">
            <v>2.5299999999999998</v>
          </cell>
          <cell r="AA44">
            <v>2.4550000000000001</v>
          </cell>
          <cell r="AB44">
            <v>2.5</v>
          </cell>
          <cell r="AJ44" t="str">
            <v>Weekend</v>
          </cell>
          <cell r="AK44">
            <v>2.2647058823529407</v>
          </cell>
          <cell r="AL44">
            <v>2.243529411764706</v>
          </cell>
          <cell r="AM44">
            <v>2.4226470588235296</v>
          </cell>
          <cell r="AN44">
            <v>2.2255882352941172</v>
          </cell>
          <cell r="AO44">
            <v>2.3094117647058821</v>
          </cell>
          <cell r="AP44">
            <v>0.15794117647058831</v>
          </cell>
          <cell r="AQ44">
            <v>0.17911764705882363</v>
          </cell>
          <cell r="AR44">
            <v>2.1176470588235314E-2</v>
          </cell>
          <cell r="AS44">
            <v>4.4705882352941088E-2</v>
          </cell>
          <cell r="AT44">
            <v>6.5882352941176392E-2</v>
          </cell>
          <cell r="AU44">
            <v>1.7941176470588165E-2</v>
          </cell>
          <cell r="AV44">
            <v>2.3882352941176461</v>
          </cell>
          <cell r="AW44">
            <v>2.4850000000000008</v>
          </cell>
          <cell r="AX44">
            <v>2.8317647058823532</v>
          </cell>
        </row>
        <row r="45">
          <cell r="A45">
            <v>36446</v>
          </cell>
          <cell r="B45">
            <v>2.585</v>
          </cell>
          <cell r="C45">
            <v>2.585</v>
          </cell>
          <cell r="D45">
            <v>2.9550000000000001</v>
          </cell>
          <cell r="E45">
            <v>2.5099999999999998</v>
          </cell>
          <cell r="F45">
            <v>2.65</v>
          </cell>
          <cell r="G45">
            <v>0.37000000000000011</v>
          </cell>
          <cell r="H45">
            <v>0.37000000000000011</v>
          </cell>
          <cell r="I45">
            <v>0</v>
          </cell>
          <cell r="J45">
            <v>6.4999999999999947E-2</v>
          </cell>
          <cell r="K45">
            <v>6.4999999999999947E-2</v>
          </cell>
          <cell r="L45">
            <v>7.5000000000000178E-2</v>
          </cell>
          <cell r="M45">
            <v>2.82</v>
          </cell>
          <cell r="N45">
            <v>3.18</v>
          </cell>
          <cell r="O45">
            <v>3.4849999999999999</v>
          </cell>
          <cell r="P45">
            <v>2.4900000000000002</v>
          </cell>
          <cell r="Q45">
            <v>2.5499999999999998</v>
          </cell>
          <cell r="R45">
            <v>0.22500000000000009</v>
          </cell>
          <cell r="S45">
            <v>0.36000000000000032</v>
          </cell>
          <cell r="T45">
            <v>2.39</v>
          </cell>
          <cell r="U45">
            <v>2.6549999999999998</v>
          </cell>
          <cell r="V45">
            <v>2.4700000000000002</v>
          </cell>
          <cell r="W45">
            <v>2.48</v>
          </cell>
          <cell r="X45">
            <v>2.5049999999999999</v>
          </cell>
          <cell r="Y45">
            <v>2.7</v>
          </cell>
          <cell r="Z45">
            <v>2.69</v>
          </cell>
          <cell r="AA45">
            <v>2.605</v>
          </cell>
          <cell r="AB45">
            <v>2.64</v>
          </cell>
          <cell r="AJ45" t="str">
            <v>Diff</v>
          </cell>
          <cell r="AK45">
            <v>-1.7226890756303348E-3</v>
          </cell>
          <cell r="AL45">
            <v>6.4705882352935618E-3</v>
          </cell>
          <cell r="AM45">
            <v>2.3529411764702246E-3</v>
          </cell>
          <cell r="AN45">
            <v>-5.5882352941174496E-3</v>
          </cell>
          <cell r="AO45">
            <v>-7.2689075630245625E-3</v>
          </cell>
          <cell r="AP45">
            <v>6.3025210084025063E-4</v>
          </cell>
          <cell r="AQ45">
            <v>-4.1176470588236702E-3</v>
          </cell>
          <cell r="AR45">
            <v>-4.7478991596639174E-3</v>
          </cell>
          <cell r="AS45">
            <v>-8.9915966386553761E-3</v>
          </cell>
          <cell r="AT45">
            <v>-1.3739495798319283E-2</v>
          </cell>
          <cell r="AU45">
            <v>1.2058823529411861E-2</v>
          </cell>
          <cell r="AV45">
            <v>-2.109243697478913E-2</v>
          </cell>
          <cell r="AW45">
            <v>-1.39285714285724E-2</v>
          </cell>
          <cell r="AX45">
            <v>-1.0336134453781565E-2</v>
          </cell>
        </row>
        <row r="46">
          <cell r="A46">
            <v>36447</v>
          </cell>
          <cell r="B46">
            <v>2.76</v>
          </cell>
          <cell r="C46">
            <v>2.75</v>
          </cell>
          <cell r="D46">
            <v>3.09</v>
          </cell>
          <cell r="E46">
            <v>2.6850000000000001</v>
          </cell>
          <cell r="F46">
            <v>2.835</v>
          </cell>
          <cell r="G46">
            <v>0.33000000000000007</v>
          </cell>
          <cell r="H46">
            <v>0.33999999999999986</v>
          </cell>
          <cell r="I46">
            <v>9.9999999999997868E-3</v>
          </cell>
          <cell r="J46">
            <v>7.5000000000000178E-2</v>
          </cell>
          <cell r="K46">
            <v>8.4999999999999964E-2</v>
          </cell>
          <cell r="L46">
            <v>6.4999999999999947E-2</v>
          </cell>
          <cell r="M46">
            <v>2.9550000000000001</v>
          </cell>
          <cell r="N46">
            <v>3.31</v>
          </cell>
          <cell r="O46">
            <v>3.76</v>
          </cell>
          <cell r="P46">
            <v>2.71</v>
          </cell>
          <cell r="Q46">
            <v>2.7450000000000001</v>
          </cell>
          <cell r="R46">
            <v>0.2200000000000002</v>
          </cell>
          <cell r="S46">
            <v>0.35499999999999998</v>
          </cell>
          <cell r="T46">
            <v>2.82</v>
          </cell>
          <cell r="U46">
            <v>2.81</v>
          </cell>
          <cell r="V46">
            <v>2.67</v>
          </cell>
          <cell r="W46">
            <v>2.6850000000000001</v>
          </cell>
          <cell r="X46">
            <v>2.68</v>
          </cell>
          <cell r="Y46">
            <v>2.87</v>
          </cell>
          <cell r="Z46">
            <v>2.86</v>
          </cell>
          <cell r="AA46">
            <v>2.7549999999999999</v>
          </cell>
          <cell r="AB46">
            <v>2.8</v>
          </cell>
        </row>
        <row r="47">
          <cell r="A47">
            <v>36448</v>
          </cell>
          <cell r="B47">
            <v>2.67</v>
          </cell>
          <cell r="C47">
            <v>2.67</v>
          </cell>
          <cell r="D47">
            <v>3.0049999999999999</v>
          </cell>
          <cell r="E47">
            <v>2.625</v>
          </cell>
          <cell r="F47">
            <v>2.7250000000000001</v>
          </cell>
          <cell r="G47">
            <v>0.33499999999999996</v>
          </cell>
          <cell r="H47">
            <v>0.33499999999999996</v>
          </cell>
          <cell r="I47">
            <v>0</v>
          </cell>
          <cell r="J47">
            <v>5.500000000000016E-2</v>
          </cell>
          <cell r="K47">
            <v>5.500000000000016E-2</v>
          </cell>
          <cell r="L47">
            <v>4.4999999999999929E-2</v>
          </cell>
          <cell r="M47">
            <v>2.89</v>
          </cell>
          <cell r="N47">
            <v>3.25</v>
          </cell>
          <cell r="O47">
            <v>3.665</v>
          </cell>
          <cell r="P47">
            <v>2.64</v>
          </cell>
          <cell r="Q47">
            <v>2.6850000000000001</v>
          </cell>
          <cell r="R47">
            <v>0.24500000000000011</v>
          </cell>
          <cell r="S47">
            <v>0.35999999999999988</v>
          </cell>
          <cell r="T47">
            <v>2.6549999999999998</v>
          </cell>
          <cell r="U47">
            <v>2.7050000000000001</v>
          </cell>
          <cell r="V47">
            <v>2.605</v>
          </cell>
          <cell r="W47">
            <v>2.625</v>
          </cell>
          <cell r="X47">
            <v>2.625</v>
          </cell>
          <cell r="Y47">
            <v>2.7450000000000001</v>
          </cell>
          <cell r="Z47">
            <v>2.74</v>
          </cell>
          <cell r="AA47">
            <v>2.62</v>
          </cell>
          <cell r="AB47">
            <v>2.6949999999999998</v>
          </cell>
        </row>
        <row r="48">
          <cell r="A48">
            <v>36449</v>
          </cell>
          <cell r="B48">
            <v>2.61</v>
          </cell>
          <cell r="C48">
            <v>2.58</v>
          </cell>
          <cell r="D48">
            <v>2.98</v>
          </cell>
          <cell r="E48">
            <v>2.69</v>
          </cell>
          <cell r="F48">
            <v>2.6549999999999998</v>
          </cell>
          <cell r="G48">
            <v>0.37000000000000011</v>
          </cell>
          <cell r="H48">
            <v>0.39999999999999991</v>
          </cell>
          <cell r="I48">
            <v>2.9999999999999805E-2</v>
          </cell>
          <cell r="J48">
            <v>4.4999999999999929E-2</v>
          </cell>
          <cell r="K48">
            <v>7.4999999999999734E-2</v>
          </cell>
          <cell r="L48">
            <v>-0.10999999999999988</v>
          </cell>
          <cell r="M48">
            <v>2.85</v>
          </cell>
          <cell r="N48">
            <v>3.2149999999999999</v>
          </cell>
          <cell r="O48">
            <v>3.7149999999999999</v>
          </cell>
          <cell r="P48">
            <v>2.65</v>
          </cell>
          <cell r="Q48">
            <v>2.69</v>
          </cell>
          <cell r="R48">
            <v>0.23499999999999988</v>
          </cell>
          <cell r="S48">
            <v>0.36499999999999977</v>
          </cell>
          <cell r="T48">
            <v>2.665</v>
          </cell>
          <cell r="U48">
            <v>2.67</v>
          </cell>
          <cell r="V48">
            <v>2.61</v>
          </cell>
          <cell r="W48">
            <v>2.62</v>
          </cell>
          <cell r="X48">
            <v>2.61</v>
          </cell>
          <cell r="Y48">
            <v>2.7949999999999999</v>
          </cell>
          <cell r="Z48">
            <v>2.6949999999999998</v>
          </cell>
          <cell r="AA48">
            <v>2.6150000000000002</v>
          </cell>
          <cell r="AB48">
            <v>2.73</v>
          </cell>
          <cell r="AJ48" t="str">
            <v>FEB</v>
          </cell>
          <cell r="AK48" t="str">
            <v>Perm</v>
          </cell>
          <cell r="AL48" t="str">
            <v>SJ</v>
          </cell>
          <cell r="AM48" t="str">
            <v>Socal</v>
          </cell>
          <cell r="AN48" t="str">
            <v>NW Dom</v>
          </cell>
          <cell r="AO48" t="str">
            <v>Waha</v>
          </cell>
          <cell r="AP48" t="str">
            <v>Perm/Socal</v>
          </cell>
          <cell r="AQ48" t="str">
            <v>SJ/Socal</v>
          </cell>
          <cell r="AR48" t="str">
            <v>SJ/Perm</v>
          </cell>
          <cell r="AS48" t="str">
            <v>Key/Waha</v>
          </cell>
          <cell r="AT48" t="str">
            <v>Bln/Waha</v>
          </cell>
          <cell r="AU48" t="str">
            <v>Bln/Rocks</v>
          </cell>
          <cell r="AV48" t="str">
            <v>Malin</v>
          </cell>
          <cell r="AW48" t="str">
            <v>Pge CG</v>
          </cell>
          <cell r="AX48" t="str">
            <v>Aeco</v>
          </cell>
        </row>
        <row r="49">
          <cell r="A49">
            <v>36450</v>
          </cell>
          <cell r="B49">
            <v>2.61</v>
          </cell>
          <cell r="C49">
            <v>2.58</v>
          </cell>
          <cell r="D49">
            <v>2.98</v>
          </cell>
          <cell r="E49">
            <v>2.69</v>
          </cell>
          <cell r="F49">
            <v>2.6549999999999998</v>
          </cell>
          <cell r="G49">
            <v>0.37000000000000011</v>
          </cell>
          <cell r="H49">
            <v>0.39999999999999991</v>
          </cell>
          <cell r="I49">
            <v>2.9999999999999805E-2</v>
          </cell>
          <cell r="J49">
            <v>4.4999999999999929E-2</v>
          </cell>
          <cell r="K49">
            <v>7.4999999999999734E-2</v>
          </cell>
          <cell r="L49">
            <v>-0.10999999999999988</v>
          </cell>
          <cell r="M49">
            <v>2.85</v>
          </cell>
          <cell r="N49">
            <v>3.2149999999999999</v>
          </cell>
          <cell r="O49">
            <v>3.7149999999999999</v>
          </cell>
          <cell r="P49">
            <v>2.65</v>
          </cell>
          <cell r="Q49">
            <v>2.69</v>
          </cell>
          <cell r="R49">
            <v>0.23499999999999988</v>
          </cell>
          <cell r="S49">
            <v>0.36499999999999977</v>
          </cell>
          <cell r="T49">
            <v>2.665</v>
          </cell>
          <cell r="U49">
            <v>2.67</v>
          </cell>
          <cell r="V49">
            <v>2.61</v>
          </cell>
          <cell r="W49">
            <v>2.62</v>
          </cell>
          <cell r="X49">
            <v>2.61</v>
          </cell>
          <cell r="Y49">
            <v>2.7949999999999999</v>
          </cell>
          <cell r="Z49">
            <v>2.6949999999999998</v>
          </cell>
          <cell r="AA49">
            <v>2.6150000000000002</v>
          </cell>
          <cell r="AB49">
            <v>2.73</v>
          </cell>
          <cell r="AJ49" t="str">
            <v>index</v>
          </cell>
          <cell r="AK49">
            <v>2.41</v>
          </cell>
          <cell r="AL49">
            <v>2.36</v>
          </cell>
          <cell r="AM49">
            <v>2.5499999999999998</v>
          </cell>
          <cell r="AN49">
            <v>2.37</v>
          </cell>
          <cell r="AO49">
            <v>2.4500000000000002</v>
          </cell>
          <cell r="AP49">
            <v>0.13999999999999968</v>
          </cell>
          <cell r="AQ49">
            <v>0.18999999999999995</v>
          </cell>
          <cell r="AR49">
            <v>5.0000000000000266E-2</v>
          </cell>
          <cell r="AS49">
            <v>4.0000000000000036E-2</v>
          </cell>
          <cell r="AT49">
            <v>9.0000000000000302E-2</v>
          </cell>
          <cell r="AU49">
            <v>1.0000000000000231E-2</v>
          </cell>
          <cell r="AV49">
            <v>2.4900000000000002</v>
          </cell>
          <cell r="AW49">
            <v>2.61</v>
          </cell>
        </row>
        <row r="50">
          <cell r="A50">
            <v>36451</v>
          </cell>
          <cell r="B50">
            <v>2.61</v>
          </cell>
          <cell r="C50">
            <v>2.58</v>
          </cell>
          <cell r="D50">
            <v>2.98</v>
          </cell>
          <cell r="E50">
            <v>2.69</v>
          </cell>
          <cell r="F50">
            <v>2.6549999999999998</v>
          </cell>
          <cell r="G50">
            <v>0.37000000000000011</v>
          </cell>
          <cell r="H50">
            <v>0.39999999999999991</v>
          </cell>
          <cell r="I50">
            <v>2.9999999999999805E-2</v>
          </cell>
          <cell r="J50">
            <v>4.4999999999999929E-2</v>
          </cell>
          <cell r="K50">
            <v>7.4999999999999734E-2</v>
          </cell>
          <cell r="L50">
            <v>-0.10999999999999988</v>
          </cell>
          <cell r="M50">
            <v>2.85</v>
          </cell>
          <cell r="N50">
            <v>3.2149999999999999</v>
          </cell>
          <cell r="O50">
            <v>3.7149999999999999</v>
          </cell>
          <cell r="P50">
            <v>2.65</v>
          </cell>
          <cell r="Q50">
            <v>2.69</v>
          </cell>
          <cell r="R50">
            <v>0.23499999999999988</v>
          </cell>
          <cell r="S50">
            <v>0.36499999999999977</v>
          </cell>
          <cell r="T50">
            <v>2.665</v>
          </cell>
          <cell r="U50">
            <v>2.67</v>
          </cell>
          <cell r="V50">
            <v>2.61</v>
          </cell>
          <cell r="W50">
            <v>2.62</v>
          </cell>
          <cell r="X50">
            <v>2.61</v>
          </cell>
          <cell r="Y50">
            <v>2.7949999999999999</v>
          </cell>
          <cell r="Z50">
            <v>2.6949999999999998</v>
          </cell>
          <cell r="AA50">
            <v>2.6150000000000002</v>
          </cell>
          <cell r="AB50">
            <v>2.73</v>
          </cell>
          <cell r="AJ50" t="str">
            <v>Average</v>
          </cell>
          <cell r="AK50">
            <v>2.4429310344827586</v>
          </cell>
          <cell r="AL50">
            <v>2.4037931034482756</v>
          </cell>
          <cell r="AM50">
            <v>2.616896551724138</v>
          </cell>
          <cell r="AN50">
            <v>2.365344827586207</v>
          </cell>
          <cell r="AO50">
            <v>2.4948275862068963</v>
          </cell>
          <cell r="AP50">
            <v>0.17396551724137926</v>
          </cell>
          <cell r="AQ50">
            <v>0.21310344827586208</v>
          </cell>
          <cell r="AR50">
            <v>3.9137931034482765E-2</v>
          </cell>
          <cell r="AS50">
            <v>5.1896551724137895E-2</v>
          </cell>
          <cell r="AT50">
            <v>9.1034482758620666E-2</v>
          </cell>
          <cell r="AU50">
            <v>3.8448275862068879E-2</v>
          </cell>
          <cell r="AV50">
            <v>2.4881034482758615</v>
          </cell>
          <cell r="AW50">
            <v>2.6960344827586225</v>
          </cell>
          <cell r="AX50">
            <v>3.1018965517241388</v>
          </cell>
        </row>
        <row r="51">
          <cell r="A51">
            <v>36452</v>
          </cell>
          <cell r="B51">
            <v>2.76</v>
          </cell>
          <cell r="C51">
            <v>2.77</v>
          </cell>
          <cell r="D51">
            <v>3.08</v>
          </cell>
          <cell r="E51">
            <v>2.74</v>
          </cell>
          <cell r="F51">
            <v>2.8250000000000002</v>
          </cell>
          <cell r="G51">
            <v>0.32000000000000028</v>
          </cell>
          <cell r="H51">
            <v>0.31000000000000005</v>
          </cell>
          <cell r="I51">
            <v>-1.0000000000000231E-2</v>
          </cell>
          <cell r="J51">
            <v>6.5000000000000391E-2</v>
          </cell>
          <cell r="K51">
            <v>5.500000000000016E-2</v>
          </cell>
          <cell r="L51">
            <v>2.9999999999999805E-2</v>
          </cell>
          <cell r="M51">
            <v>2.96</v>
          </cell>
          <cell r="N51">
            <v>3.335</v>
          </cell>
          <cell r="O51">
            <v>3.7850000000000001</v>
          </cell>
          <cell r="P51">
            <v>2.75</v>
          </cell>
          <cell r="Q51">
            <v>2.7850000000000001</v>
          </cell>
          <cell r="R51">
            <v>0.25499999999999989</v>
          </cell>
          <cell r="S51">
            <v>0.375</v>
          </cell>
          <cell r="T51">
            <v>2.7549999999999999</v>
          </cell>
          <cell r="U51">
            <v>2.8149999999999999</v>
          </cell>
          <cell r="V51">
            <v>2.7050000000000001</v>
          </cell>
          <cell r="W51">
            <v>2.75</v>
          </cell>
          <cell r="X51">
            <v>2.7549999999999999</v>
          </cell>
          <cell r="Y51">
            <v>2.91</v>
          </cell>
          <cell r="Z51">
            <v>2.82</v>
          </cell>
          <cell r="AA51">
            <v>2.78</v>
          </cell>
          <cell r="AB51">
            <v>2.8650000000000002</v>
          </cell>
          <cell r="AJ51" t="str">
            <v>Weekday</v>
          </cell>
          <cell r="AK51">
            <v>2.4568750000000001</v>
          </cell>
          <cell r="AL51">
            <v>2.4221875000000002</v>
          </cell>
          <cell r="AM51">
            <v>2.6259375</v>
          </cell>
          <cell r="AN51">
            <v>2.3778125000000001</v>
          </cell>
          <cell r="AO51">
            <v>2.5087500000000005</v>
          </cell>
          <cell r="AP51">
            <v>0.16906249999999998</v>
          </cell>
          <cell r="AQ51">
            <v>0.20374999999999999</v>
          </cell>
          <cell r="AR51">
            <v>3.468750000000001E-2</v>
          </cell>
          <cell r="AS51">
            <v>5.1874999999999949E-2</v>
          </cell>
          <cell r="AT51">
            <v>8.6562499999999959E-2</v>
          </cell>
          <cell r="AU51">
            <v>4.4374999999999942E-2</v>
          </cell>
          <cell r="AV51">
            <v>2.4943749999999998</v>
          </cell>
          <cell r="AW51">
            <v>2.6996875</v>
          </cell>
          <cell r="AX51">
            <v>3.0840624999999999</v>
          </cell>
        </row>
        <row r="52">
          <cell r="A52">
            <v>36453</v>
          </cell>
          <cell r="B52">
            <v>2.83</v>
          </cell>
          <cell r="C52">
            <v>2.835</v>
          </cell>
          <cell r="D52">
            <v>3.09</v>
          </cell>
          <cell r="E52">
            <v>2.7949999999999999</v>
          </cell>
          <cell r="F52">
            <v>2.87</v>
          </cell>
          <cell r="G52">
            <v>0.25999999999999979</v>
          </cell>
          <cell r="H52">
            <v>0.25499999999999989</v>
          </cell>
          <cell r="I52">
            <v>-4.9999999999998934E-3</v>
          </cell>
          <cell r="J52">
            <v>4.0000000000000036E-2</v>
          </cell>
          <cell r="K52">
            <v>3.5000000000000142E-2</v>
          </cell>
          <cell r="L52">
            <v>4.0000000000000036E-2</v>
          </cell>
          <cell r="M52">
            <v>2.9750000000000001</v>
          </cell>
          <cell r="N52">
            <v>3.3250000000000002</v>
          </cell>
          <cell r="O52">
            <v>3.88</v>
          </cell>
          <cell r="P52">
            <v>2.78</v>
          </cell>
          <cell r="Q52">
            <v>2.81</v>
          </cell>
          <cell r="R52">
            <v>0.23500000000000032</v>
          </cell>
          <cell r="S52">
            <v>0.35000000000000009</v>
          </cell>
          <cell r="T52">
            <v>2.8</v>
          </cell>
          <cell r="U52">
            <v>2.89</v>
          </cell>
          <cell r="V52">
            <v>2.7850000000000001</v>
          </cell>
          <cell r="W52">
            <v>2.79</v>
          </cell>
          <cell r="X52">
            <v>2.8149999999999999</v>
          </cell>
          <cell r="Y52">
            <v>3.0249999999999999</v>
          </cell>
          <cell r="Z52">
            <v>2.8849999999999998</v>
          </cell>
          <cell r="AA52">
            <v>2.87</v>
          </cell>
          <cell r="AB52">
            <v>2.94</v>
          </cell>
          <cell r="AJ52" t="str">
            <v>Weekend</v>
          </cell>
          <cell r="AK52">
            <v>2.4257692307692307</v>
          </cell>
          <cell r="AL52">
            <v>2.3811538461538464</v>
          </cell>
          <cell r="AM52">
            <v>2.6057692307692308</v>
          </cell>
          <cell r="AN52">
            <v>2.3499999999999996</v>
          </cell>
          <cell r="AO52">
            <v>2.4776923076923074</v>
          </cell>
          <cell r="AP52">
            <v>0.18000000000000005</v>
          </cell>
          <cell r="AQ52">
            <v>0.22461538461538469</v>
          </cell>
          <cell r="AR52">
            <v>4.4615384615384619E-2</v>
          </cell>
          <cell r="AS52">
            <v>5.1923076923076912E-2</v>
          </cell>
          <cell r="AT52">
            <v>9.6538461538461531E-2</v>
          </cell>
          <cell r="AU52">
            <v>3.1153846153846036E-2</v>
          </cell>
          <cell r="AV52">
            <v>2.4803846153846156</v>
          </cell>
          <cell r="AW52">
            <v>2.6915384615384617</v>
          </cell>
          <cell r="AX52">
            <v>3.1238461538461544</v>
          </cell>
        </row>
        <row r="53">
          <cell r="A53">
            <v>36454</v>
          </cell>
          <cell r="B53">
            <v>2.835</v>
          </cell>
          <cell r="C53">
            <v>2.84</v>
          </cell>
          <cell r="D53">
            <v>3.0649999999999999</v>
          </cell>
          <cell r="E53">
            <v>2.7850000000000001</v>
          </cell>
          <cell r="F53">
            <v>2.8650000000000002</v>
          </cell>
          <cell r="G53">
            <v>0.22999999999999998</v>
          </cell>
          <cell r="H53">
            <v>0.22500000000000009</v>
          </cell>
          <cell r="I53">
            <v>-4.9999999999998934E-3</v>
          </cell>
          <cell r="J53">
            <v>3.0000000000000249E-2</v>
          </cell>
          <cell r="K53">
            <v>2.5000000000000355E-2</v>
          </cell>
          <cell r="L53">
            <v>5.4999999999999716E-2</v>
          </cell>
          <cell r="M53">
            <v>2.96</v>
          </cell>
          <cell r="N53">
            <v>3.3</v>
          </cell>
          <cell r="O53">
            <v>3.89</v>
          </cell>
          <cell r="P53">
            <v>2.7749999999999999</v>
          </cell>
          <cell r="Q53">
            <v>2.82</v>
          </cell>
          <cell r="R53">
            <v>0.23499999999999988</v>
          </cell>
          <cell r="S53">
            <v>0.33999999999999986</v>
          </cell>
          <cell r="T53">
            <v>2.8149999999999999</v>
          </cell>
          <cell r="U53">
            <v>2.9</v>
          </cell>
          <cell r="V53">
            <v>2.7749999999999999</v>
          </cell>
          <cell r="W53">
            <v>2.7850000000000001</v>
          </cell>
          <cell r="X53">
            <v>2.8</v>
          </cell>
          <cell r="Y53">
            <v>3.05</v>
          </cell>
          <cell r="Z53">
            <v>2.8849999999999998</v>
          </cell>
          <cell r="AA53">
            <v>2.8650000000000002</v>
          </cell>
          <cell r="AB53">
            <v>2.94</v>
          </cell>
          <cell r="AJ53" t="str">
            <v>Diff</v>
          </cell>
          <cell r="AK53">
            <v>-3.1105769230769464E-2</v>
          </cell>
          <cell r="AL53">
            <v>4.1033653846153761E-2</v>
          </cell>
          <cell r="AM53">
            <v>2.0168269230769198E-2</v>
          </cell>
          <cell r="AN53">
            <v>2.7812500000000462E-2</v>
          </cell>
          <cell r="AO53">
            <v>3.1057692307693063E-2</v>
          </cell>
          <cell r="AP53">
            <v>-1.0937500000000072E-2</v>
          </cell>
          <cell r="AQ53">
            <v>-2.0865384615384702E-2</v>
          </cell>
          <cell r="AR53">
            <v>-9.9278846153846093E-3</v>
          </cell>
          <cell r="AS53">
            <v>-4.8076923076963152E-5</v>
          </cell>
          <cell r="AT53">
            <v>-9.9759615384615724E-3</v>
          </cell>
          <cell r="AU53">
            <v>1.3221153846153907E-2</v>
          </cell>
          <cell r="AV53">
            <v>1.3990384615384155E-2</v>
          </cell>
          <cell r="AW53">
            <v>8.1490384615383604E-3</v>
          </cell>
          <cell r="AX53">
            <v>-3.9783653846154454E-2</v>
          </cell>
        </row>
        <row r="54">
          <cell r="A54">
            <v>36455</v>
          </cell>
          <cell r="B54">
            <v>2.9350000000000001</v>
          </cell>
          <cell r="C54">
            <v>2.93</v>
          </cell>
          <cell r="D54">
            <v>3.12</v>
          </cell>
          <cell r="E54">
            <v>2.855</v>
          </cell>
          <cell r="F54">
            <v>2.9649999999999999</v>
          </cell>
          <cell r="G54">
            <v>0.18500000000000005</v>
          </cell>
          <cell r="H54">
            <v>0.18999999999999995</v>
          </cell>
          <cell r="I54">
            <v>4.9999999999998934E-3</v>
          </cell>
          <cell r="J54">
            <v>2.9999999999999805E-2</v>
          </cell>
          <cell r="K54">
            <v>3.4999999999999698E-2</v>
          </cell>
          <cell r="L54">
            <v>7.5000000000000178E-2</v>
          </cell>
          <cell r="M54">
            <v>3.01</v>
          </cell>
          <cell r="N54">
            <v>3.355</v>
          </cell>
          <cell r="O54">
            <v>3.9550000000000001</v>
          </cell>
          <cell r="P54">
            <v>2.835</v>
          </cell>
          <cell r="Q54">
            <v>2.89</v>
          </cell>
          <cell r="R54">
            <v>0.23499999999999988</v>
          </cell>
          <cell r="S54">
            <v>0.3450000000000002</v>
          </cell>
          <cell r="T54">
            <v>2.88</v>
          </cell>
          <cell r="U54">
            <v>2.9950000000000001</v>
          </cell>
          <cell r="V54">
            <v>2.87</v>
          </cell>
          <cell r="W54">
            <v>2.855</v>
          </cell>
          <cell r="X54">
            <v>2.87</v>
          </cell>
          <cell r="Y54">
            <v>3.165</v>
          </cell>
          <cell r="Z54">
            <v>2.96</v>
          </cell>
          <cell r="AA54">
            <v>2.9449999999999998</v>
          </cell>
          <cell r="AB54">
            <v>3.0550000000000002</v>
          </cell>
        </row>
        <row r="55">
          <cell r="A55">
            <v>36456</v>
          </cell>
          <cell r="B55">
            <v>2.87</v>
          </cell>
          <cell r="C55">
            <v>2.85</v>
          </cell>
          <cell r="D55">
            <v>3.07</v>
          </cell>
          <cell r="E55">
            <v>2.81</v>
          </cell>
          <cell r="F55">
            <v>2.9</v>
          </cell>
          <cell r="G55">
            <v>0.19999999999999973</v>
          </cell>
          <cell r="H55">
            <v>0.21999999999999975</v>
          </cell>
          <cell r="I55">
            <v>2.0000000000000018E-2</v>
          </cell>
          <cell r="J55">
            <v>2.9999999999999805E-2</v>
          </cell>
          <cell r="K55">
            <v>4.9999999999999822E-2</v>
          </cell>
          <cell r="L55">
            <v>4.0000000000000036E-2</v>
          </cell>
          <cell r="M55">
            <v>2.9649999999999999</v>
          </cell>
          <cell r="N55">
            <v>3.3</v>
          </cell>
          <cell r="O55">
            <v>3.92</v>
          </cell>
          <cell r="P55">
            <v>2.7949999999999999</v>
          </cell>
          <cell r="Q55">
            <v>2.875</v>
          </cell>
          <cell r="R55">
            <v>0.22999999999999998</v>
          </cell>
          <cell r="S55">
            <v>0.33499999999999996</v>
          </cell>
          <cell r="T55">
            <v>2.85</v>
          </cell>
          <cell r="U55">
            <v>3.0049999999999999</v>
          </cell>
          <cell r="V55">
            <v>2.8450000000000002</v>
          </cell>
          <cell r="W55">
            <v>2.835</v>
          </cell>
          <cell r="X55">
            <v>2.83</v>
          </cell>
          <cell r="Y55">
            <v>3.2</v>
          </cell>
          <cell r="Z55">
            <v>2.9449999999999998</v>
          </cell>
          <cell r="AA55">
            <v>2.93</v>
          </cell>
          <cell r="AB55">
            <v>3.0150000000000001</v>
          </cell>
        </row>
        <row r="56">
          <cell r="A56">
            <v>36457</v>
          </cell>
          <cell r="B56">
            <v>2.87</v>
          </cell>
          <cell r="C56">
            <v>2.85</v>
          </cell>
          <cell r="D56">
            <v>3.07</v>
          </cell>
          <cell r="E56">
            <v>2.81</v>
          </cell>
          <cell r="F56">
            <v>2.9</v>
          </cell>
          <cell r="G56">
            <v>0.19999999999999973</v>
          </cell>
          <cell r="H56">
            <v>0.21999999999999975</v>
          </cell>
          <cell r="I56">
            <v>2.0000000000000018E-2</v>
          </cell>
          <cell r="J56">
            <v>2.9999999999999805E-2</v>
          </cell>
          <cell r="K56">
            <v>4.9999999999999822E-2</v>
          </cell>
          <cell r="L56">
            <v>4.0000000000000036E-2</v>
          </cell>
          <cell r="M56">
            <v>2.9649999999999999</v>
          </cell>
          <cell r="N56">
            <v>3.3</v>
          </cell>
          <cell r="O56">
            <v>3.92</v>
          </cell>
          <cell r="P56">
            <v>2.7949999999999999</v>
          </cell>
          <cell r="Q56">
            <v>2.875</v>
          </cell>
          <cell r="R56">
            <v>0.22999999999999998</v>
          </cell>
          <cell r="S56">
            <v>0.33499999999999996</v>
          </cell>
          <cell r="T56">
            <v>2.85</v>
          </cell>
          <cell r="U56">
            <v>3.0049999999999999</v>
          </cell>
          <cell r="V56">
            <v>2.8450000000000002</v>
          </cell>
          <cell r="W56">
            <v>2.835</v>
          </cell>
          <cell r="X56">
            <v>2.83</v>
          </cell>
          <cell r="Y56">
            <v>3.2</v>
          </cell>
          <cell r="Z56">
            <v>2.9449999999999998</v>
          </cell>
          <cell r="AA56">
            <v>2.93</v>
          </cell>
          <cell r="AB56">
            <v>3.0150000000000001</v>
          </cell>
          <cell r="AJ56" t="str">
            <v>MARCH</v>
          </cell>
          <cell r="AK56" t="str">
            <v>Perm</v>
          </cell>
          <cell r="AL56" t="str">
            <v>SJ</v>
          </cell>
          <cell r="AM56" t="str">
            <v>Socal</v>
          </cell>
          <cell r="AN56" t="str">
            <v>NW Dom</v>
          </cell>
          <cell r="AO56" t="str">
            <v>Waha</v>
          </cell>
          <cell r="AP56" t="str">
            <v>Perm/Socal</v>
          </cell>
          <cell r="AQ56" t="str">
            <v>SJ/Socal</v>
          </cell>
          <cell r="AR56" t="str">
            <v>SJ/Perm</v>
          </cell>
          <cell r="AS56" t="str">
            <v>Key/Waha</v>
          </cell>
          <cell r="AT56" t="str">
            <v>Bln/Waha</v>
          </cell>
          <cell r="AU56" t="str">
            <v>Bln/Rocks</v>
          </cell>
          <cell r="AV56" t="str">
            <v>Malin</v>
          </cell>
          <cell r="AW56" t="str">
            <v>Pge CG</v>
          </cell>
          <cell r="AX56" t="str">
            <v>Aeco</v>
          </cell>
        </row>
        <row r="57">
          <cell r="A57">
            <v>36458</v>
          </cell>
          <cell r="B57">
            <v>2.87</v>
          </cell>
          <cell r="C57">
            <v>2.85</v>
          </cell>
          <cell r="D57">
            <v>3.07</v>
          </cell>
          <cell r="E57">
            <v>2.81</v>
          </cell>
          <cell r="F57">
            <v>2.9</v>
          </cell>
          <cell r="G57">
            <v>0.19999999999999973</v>
          </cell>
          <cell r="H57">
            <v>0.21999999999999975</v>
          </cell>
          <cell r="I57">
            <v>2.0000000000000018E-2</v>
          </cell>
          <cell r="J57">
            <v>2.9999999999999805E-2</v>
          </cell>
          <cell r="K57">
            <v>4.9999999999999822E-2</v>
          </cell>
          <cell r="L57">
            <v>4.0000000000000036E-2</v>
          </cell>
          <cell r="M57">
            <v>2.9649999999999999</v>
          </cell>
          <cell r="N57">
            <v>3.3</v>
          </cell>
          <cell r="O57">
            <v>3.92</v>
          </cell>
          <cell r="P57">
            <v>2.7949999999999999</v>
          </cell>
          <cell r="Q57">
            <v>2.875</v>
          </cell>
          <cell r="R57">
            <v>0.22999999999999998</v>
          </cell>
          <cell r="S57">
            <v>0.33499999999999996</v>
          </cell>
          <cell r="T57">
            <v>2.85</v>
          </cell>
          <cell r="U57">
            <v>3.0049999999999999</v>
          </cell>
          <cell r="V57">
            <v>2.8450000000000002</v>
          </cell>
          <cell r="W57">
            <v>2.835</v>
          </cell>
          <cell r="X57">
            <v>2.83</v>
          </cell>
          <cell r="Y57">
            <v>3.2</v>
          </cell>
          <cell r="Z57">
            <v>2.9449999999999998</v>
          </cell>
          <cell r="AA57">
            <v>2.93</v>
          </cell>
          <cell r="AB57">
            <v>3.0150000000000001</v>
          </cell>
          <cell r="AJ57" t="str">
            <v>index</v>
          </cell>
          <cell r="AK57">
            <v>2.41</v>
          </cell>
          <cell r="AL57">
            <v>2.37</v>
          </cell>
          <cell r="AM57">
            <v>2.59</v>
          </cell>
          <cell r="AN57">
            <v>2.36</v>
          </cell>
          <cell r="AO57">
            <v>2.48</v>
          </cell>
          <cell r="AP57">
            <v>0.17999999999999972</v>
          </cell>
          <cell r="AQ57">
            <v>0.21999999999999975</v>
          </cell>
          <cell r="AR57">
            <v>4.0000000000000036E-2</v>
          </cell>
          <cell r="AS57">
            <v>6.999999999999984E-2</v>
          </cell>
          <cell r="AT57">
            <v>0.10999999999999988</v>
          </cell>
          <cell r="AU57">
            <v>-1.0000000000000231E-2</v>
          </cell>
          <cell r="AV57">
            <v>2.46</v>
          </cell>
          <cell r="AW57">
            <v>2.7</v>
          </cell>
        </row>
        <row r="58">
          <cell r="A58">
            <v>36459</v>
          </cell>
          <cell r="B58">
            <v>2.8450000000000002</v>
          </cell>
          <cell r="C58">
            <v>2.86</v>
          </cell>
          <cell r="D58">
            <v>3.105</v>
          </cell>
          <cell r="E58">
            <v>2.79</v>
          </cell>
          <cell r="F58">
            <v>2.87</v>
          </cell>
          <cell r="G58">
            <v>0.25999999999999979</v>
          </cell>
          <cell r="H58">
            <v>0.24500000000000011</v>
          </cell>
          <cell r="I58">
            <v>-1.499999999999968E-2</v>
          </cell>
          <cell r="J58">
            <v>2.4999999999999911E-2</v>
          </cell>
          <cell r="K58">
            <v>1.0000000000000231E-2</v>
          </cell>
          <cell r="L58">
            <v>6.999999999999984E-2</v>
          </cell>
          <cell r="M58">
            <v>2.9950000000000001</v>
          </cell>
          <cell r="N58">
            <v>3.355</v>
          </cell>
          <cell r="O58">
            <v>3.86</v>
          </cell>
          <cell r="P58">
            <v>2.7850000000000001</v>
          </cell>
          <cell r="Q58">
            <v>2.855</v>
          </cell>
          <cell r="R58">
            <v>0.25</v>
          </cell>
          <cell r="S58">
            <v>0.35999999999999988</v>
          </cell>
          <cell r="T58">
            <v>2.8149999999999999</v>
          </cell>
          <cell r="U58">
            <v>2.9750000000000001</v>
          </cell>
          <cell r="V58">
            <v>2.79</v>
          </cell>
          <cell r="W58">
            <v>2.81</v>
          </cell>
          <cell r="X58">
            <v>2.8050000000000002</v>
          </cell>
          <cell r="Y58">
            <v>3.15</v>
          </cell>
          <cell r="Z58">
            <v>2.9049999999999998</v>
          </cell>
          <cell r="AA58">
            <v>2.89</v>
          </cell>
          <cell r="AB58">
            <v>2.98</v>
          </cell>
          <cell r="AJ58" t="str">
            <v>Average</v>
          </cell>
          <cell r="AK58">
            <v>2.6359374999999998</v>
          </cell>
          <cell r="AL58">
            <v>2.61</v>
          </cell>
          <cell r="AM58">
            <v>2.8028124999999999</v>
          </cell>
          <cell r="AN58">
            <v>2.5362499999999999</v>
          </cell>
          <cell r="AO58">
            <v>2.6859375000000005</v>
          </cell>
          <cell r="AP58">
            <v>0.16687500000000002</v>
          </cell>
          <cell r="AQ58">
            <v>0.1928125</v>
          </cell>
          <cell r="AR58">
            <v>2.5937499999999974E-2</v>
          </cell>
          <cell r="AS58">
            <v>4.9999999999999961E-2</v>
          </cell>
          <cell r="AT58">
            <v>7.5937499999999936E-2</v>
          </cell>
          <cell r="AU58">
            <v>7.3750000000000038E-2</v>
          </cell>
          <cell r="AV58">
            <v>2.7034374999999997</v>
          </cell>
          <cell r="AW58">
            <v>2.9453125000000009</v>
          </cell>
          <cell r="AX58">
            <v>3.4778124999999993</v>
          </cell>
        </row>
        <row r="59">
          <cell r="A59">
            <v>36460</v>
          </cell>
          <cell r="B59">
            <v>2.855</v>
          </cell>
          <cell r="C59">
            <v>2.835</v>
          </cell>
          <cell r="D59">
            <v>3.0649999999999999</v>
          </cell>
          <cell r="E59">
            <v>2.7650000000000001</v>
          </cell>
          <cell r="F59">
            <v>2.875</v>
          </cell>
          <cell r="G59">
            <v>0.20999999999999996</v>
          </cell>
          <cell r="H59">
            <v>0.22999999999999998</v>
          </cell>
          <cell r="I59">
            <v>2.0000000000000018E-2</v>
          </cell>
          <cell r="J59">
            <v>2.0000000000000018E-2</v>
          </cell>
          <cell r="K59">
            <v>4.0000000000000036E-2</v>
          </cell>
          <cell r="L59">
            <v>6.999999999999984E-2</v>
          </cell>
          <cell r="M59">
            <v>2.96</v>
          </cell>
          <cell r="N59">
            <v>3.32</v>
          </cell>
          <cell r="O59">
            <v>3.8149999999999999</v>
          </cell>
          <cell r="P59">
            <v>2.75</v>
          </cell>
          <cell r="Q59">
            <v>2.8149999999999999</v>
          </cell>
          <cell r="R59">
            <v>0.25499999999999989</v>
          </cell>
          <cell r="S59">
            <v>0.35999999999999988</v>
          </cell>
          <cell r="T59">
            <v>2.7949999999999999</v>
          </cell>
          <cell r="U59">
            <v>2.9649999999999999</v>
          </cell>
          <cell r="V59">
            <v>2.7749999999999999</v>
          </cell>
          <cell r="W59">
            <v>2.8</v>
          </cell>
          <cell r="X59">
            <v>2.78</v>
          </cell>
          <cell r="Y59">
            <v>3.13</v>
          </cell>
          <cell r="Z59">
            <v>2.895</v>
          </cell>
          <cell r="AA59">
            <v>2.895</v>
          </cell>
          <cell r="AB59">
            <v>2.95</v>
          </cell>
          <cell r="AJ59" t="str">
            <v>Weekday</v>
          </cell>
          <cell r="AK59">
            <v>2.6484999999999999</v>
          </cell>
          <cell r="AL59">
            <v>2.6295000000000002</v>
          </cell>
          <cell r="AM59">
            <v>2.8120000000000003</v>
          </cell>
          <cell r="AN59">
            <v>2.5460000000000003</v>
          </cell>
          <cell r="AO59">
            <v>2.694</v>
          </cell>
          <cell r="AP59">
            <v>0.16349999999999998</v>
          </cell>
          <cell r="AQ59">
            <v>0.18250000000000002</v>
          </cell>
          <cell r="AR59">
            <v>1.9000000000000038E-2</v>
          </cell>
          <cell r="AS59">
            <v>4.5500000000000006E-2</v>
          </cell>
          <cell r="AT59">
            <v>6.4500000000000043E-2</v>
          </cell>
          <cell r="AU59">
            <v>8.3499999999999991E-2</v>
          </cell>
          <cell r="AV59">
            <v>2.7084999999999999</v>
          </cell>
          <cell r="AW59">
            <v>2.95</v>
          </cell>
          <cell r="AX59">
            <v>3.4705000000000004</v>
          </cell>
        </row>
        <row r="60">
          <cell r="A60">
            <v>36461</v>
          </cell>
          <cell r="B60">
            <v>2.91</v>
          </cell>
          <cell r="C60">
            <v>2.895</v>
          </cell>
          <cell r="D60">
            <v>3.1349999999999998</v>
          </cell>
          <cell r="E60">
            <v>2.8050000000000002</v>
          </cell>
          <cell r="F60">
            <v>2.94</v>
          </cell>
          <cell r="G60">
            <v>0.22499999999999964</v>
          </cell>
          <cell r="H60">
            <v>0.23999999999999977</v>
          </cell>
          <cell r="I60">
            <v>1.5000000000000124E-2</v>
          </cell>
          <cell r="J60">
            <v>2.9999999999999805E-2</v>
          </cell>
          <cell r="K60">
            <v>4.4999999999999929E-2</v>
          </cell>
          <cell r="L60">
            <v>8.9999999999999858E-2</v>
          </cell>
          <cell r="M60">
            <v>2.9950000000000001</v>
          </cell>
          <cell r="N60">
            <v>3.355</v>
          </cell>
          <cell r="O60">
            <v>3.91</v>
          </cell>
          <cell r="P60">
            <v>2.8050000000000002</v>
          </cell>
          <cell r="Q60">
            <v>2.875</v>
          </cell>
          <cell r="R60">
            <v>0.2200000000000002</v>
          </cell>
          <cell r="S60">
            <v>0.35999999999999988</v>
          </cell>
          <cell r="T60">
            <v>2.8650000000000002</v>
          </cell>
          <cell r="U60">
            <v>3.02</v>
          </cell>
          <cell r="V60">
            <v>2.7850000000000001</v>
          </cell>
          <cell r="W60">
            <v>2.7850000000000001</v>
          </cell>
          <cell r="X60">
            <v>2.8149999999999999</v>
          </cell>
          <cell r="Y60">
            <v>3.15</v>
          </cell>
          <cell r="Z60">
            <v>2.9550000000000001</v>
          </cell>
          <cell r="AA60">
            <v>2.9550000000000001</v>
          </cell>
          <cell r="AB60">
            <v>3.0249999999999999</v>
          </cell>
          <cell r="AJ60" t="str">
            <v>Weekend</v>
          </cell>
          <cell r="AK60">
            <v>2.6150000000000002</v>
          </cell>
          <cell r="AL60">
            <v>2.5775000000000001</v>
          </cell>
          <cell r="AM60">
            <v>2.7874999999999996</v>
          </cell>
          <cell r="AN60">
            <v>2.52</v>
          </cell>
          <cell r="AO60">
            <v>2.6724999999999999</v>
          </cell>
          <cell r="AP60">
            <v>0.1725000000000001</v>
          </cell>
          <cell r="AQ60">
            <v>0.20999999999999996</v>
          </cell>
          <cell r="AR60">
            <v>3.7499999999999867E-2</v>
          </cell>
          <cell r="AS60">
            <v>5.7499999999999885E-2</v>
          </cell>
          <cell r="AT60">
            <v>9.4999999999999751E-2</v>
          </cell>
          <cell r="AU60">
            <v>5.7500000000000107E-2</v>
          </cell>
          <cell r="AV60">
            <v>2.6950000000000003</v>
          </cell>
          <cell r="AW60">
            <v>2.9375</v>
          </cell>
          <cell r="AX60">
            <v>3.49</v>
          </cell>
        </row>
        <row r="61">
          <cell r="A61">
            <v>36462</v>
          </cell>
          <cell r="B61">
            <v>2.875</v>
          </cell>
          <cell r="C61">
            <v>2.855</v>
          </cell>
          <cell r="D61">
            <v>3.13</v>
          </cell>
          <cell r="E61">
            <v>2.8</v>
          </cell>
          <cell r="F61">
            <v>2.9350000000000001</v>
          </cell>
          <cell r="G61">
            <v>0.25499999999999989</v>
          </cell>
          <cell r="H61">
            <v>0.27499999999999991</v>
          </cell>
          <cell r="I61">
            <v>2.0000000000000018E-2</v>
          </cell>
          <cell r="J61">
            <v>6.0000000000000053E-2</v>
          </cell>
          <cell r="K61">
            <v>8.0000000000000071E-2</v>
          </cell>
          <cell r="L61">
            <v>5.500000000000016E-2</v>
          </cell>
          <cell r="M61">
            <v>2.9950000000000001</v>
          </cell>
          <cell r="N61">
            <v>3.3450000000000002</v>
          </cell>
          <cell r="O61">
            <v>3.875</v>
          </cell>
          <cell r="P61">
            <v>2.835</v>
          </cell>
          <cell r="Q61">
            <v>2.86</v>
          </cell>
          <cell r="R61">
            <v>0.2150000000000003</v>
          </cell>
          <cell r="S61">
            <v>0.35000000000000009</v>
          </cell>
          <cell r="T61">
            <v>2.8650000000000002</v>
          </cell>
          <cell r="U61">
            <v>2.9950000000000001</v>
          </cell>
          <cell r="V61">
            <v>2.7850000000000001</v>
          </cell>
          <cell r="W61">
            <v>2.7850000000000001</v>
          </cell>
          <cell r="X61">
            <v>2.8149999999999999</v>
          </cell>
          <cell r="Y61">
            <v>3.0249999999999999</v>
          </cell>
          <cell r="Z61">
            <v>2.9550000000000001</v>
          </cell>
          <cell r="AA61">
            <v>2.9</v>
          </cell>
          <cell r="AB61">
            <v>2.9649999999999999</v>
          </cell>
          <cell r="AJ61" t="str">
            <v>Diff</v>
          </cell>
          <cell r="AK61">
            <v>-3.3499999999999641E-2</v>
          </cell>
          <cell r="AL61">
            <v>5.2000000000000046E-2</v>
          </cell>
          <cell r="AM61">
            <v>2.4500000000000632E-2</v>
          </cell>
          <cell r="AN61">
            <v>2.6000000000000245E-2</v>
          </cell>
          <cell r="AO61">
            <v>2.1500000000000075E-2</v>
          </cell>
          <cell r="AP61">
            <v>-9.000000000000119E-3</v>
          </cell>
          <cell r="AQ61">
            <v>-2.7499999999999941E-2</v>
          </cell>
          <cell r="AR61">
            <v>-1.8499999999999829E-2</v>
          </cell>
          <cell r="AS61">
            <v>-1.1999999999999879E-2</v>
          </cell>
          <cell r="AT61">
            <v>-3.0499999999999708E-2</v>
          </cell>
          <cell r="AU61">
            <v>2.5999999999999884E-2</v>
          </cell>
          <cell r="AV61">
            <v>1.3499999999999623E-2</v>
          </cell>
          <cell r="AW61">
            <v>1.2500000000000178E-2</v>
          </cell>
          <cell r="AX61">
            <v>-1.9499999999999851E-2</v>
          </cell>
        </row>
        <row r="62">
          <cell r="A62">
            <v>36463</v>
          </cell>
          <cell r="B62">
            <v>2.65</v>
          </cell>
          <cell r="C62">
            <v>2.65</v>
          </cell>
          <cell r="D62">
            <v>2.98</v>
          </cell>
          <cell r="E62">
            <v>2.66</v>
          </cell>
          <cell r="F62">
            <v>2.7050000000000001</v>
          </cell>
          <cell r="G62">
            <v>0.33000000000000007</v>
          </cell>
          <cell r="H62">
            <v>0.33000000000000007</v>
          </cell>
          <cell r="I62">
            <v>0</v>
          </cell>
          <cell r="J62">
            <v>5.500000000000016E-2</v>
          </cell>
          <cell r="K62">
            <v>5.500000000000016E-2</v>
          </cell>
          <cell r="L62">
            <v>-1.0000000000000231E-2</v>
          </cell>
          <cell r="M62">
            <v>2.8849999999999998</v>
          </cell>
          <cell r="N62">
            <v>3.21</v>
          </cell>
          <cell r="O62">
            <v>3.74</v>
          </cell>
          <cell r="P62">
            <v>2.71</v>
          </cell>
          <cell r="Q62">
            <v>2.7450000000000001</v>
          </cell>
          <cell r="R62">
            <v>0.22999999999999998</v>
          </cell>
          <cell r="S62">
            <v>0.32500000000000018</v>
          </cell>
          <cell r="T62">
            <v>2.73</v>
          </cell>
          <cell r="U62">
            <v>2.78</v>
          </cell>
          <cell r="V62">
            <v>2.65</v>
          </cell>
          <cell r="W62">
            <v>2.66</v>
          </cell>
          <cell r="X62">
            <v>2.64</v>
          </cell>
          <cell r="Y62">
            <v>2.79</v>
          </cell>
          <cell r="Z62">
            <v>2.75</v>
          </cell>
          <cell r="AA62">
            <v>2.6850000000000001</v>
          </cell>
          <cell r="AB62">
            <v>2.72</v>
          </cell>
        </row>
        <row r="63">
          <cell r="A63">
            <v>36464</v>
          </cell>
          <cell r="B63">
            <v>2.65</v>
          </cell>
          <cell r="C63">
            <v>2.65</v>
          </cell>
          <cell r="D63">
            <v>2.98</v>
          </cell>
          <cell r="E63">
            <v>2.66</v>
          </cell>
          <cell r="F63">
            <v>2.7050000000000001</v>
          </cell>
          <cell r="G63">
            <v>0.33000000000000007</v>
          </cell>
          <cell r="H63">
            <v>0.33000000000000007</v>
          </cell>
          <cell r="I63">
            <v>0</v>
          </cell>
          <cell r="J63">
            <v>5.500000000000016E-2</v>
          </cell>
          <cell r="K63">
            <v>5.500000000000016E-2</v>
          </cell>
          <cell r="L63">
            <v>-1.0000000000000231E-2</v>
          </cell>
          <cell r="M63">
            <v>2.8849999999999998</v>
          </cell>
          <cell r="N63">
            <v>3.21</v>
          </cell>
          <cell r="O63">
            <v>3.74</v>
          </cell>
          <cell r="P63">
            <v>2.71</v>
          </cell>
          <cell r="Q63">
            <v>2.7450000000000001</v>
          </cell>
          <cell r="R63">
            <v>0.22999999999999998</v>
          </cell>
          <cell r="S63">
            <v>0.32500000000000018</v>
          </cell>
          <cell r="T63">
            <v>2.73</v>
          </cell>
          <cell r="U63">
            <v>2.78</v>
          </cell>
          <cell r="V63">
            <v>2.65</v>
          </cell>
          <cell r="W63">
            <v>2.66</v>
          </cell>
          <cell r="X63">
            <v>2.64</v>
          </cell>
          <cell r="Y63">
            <v>2.79</v>
          </cell>
          <cell r="Z63">
            <v>2.75</v>
          </cell>
          <cell r="AA63">
            <v>2.6850000000000001</v>
          </cell>
          <cell r="AB63">
            <v>2.72</v>
          </cell>
        </row>
        <row r="64">
          <cell r="A64">
            <v>36465</v>
          </cell>
          <cell r="B64">
            <v>2.7</v>
          </cell>
          <cell r="C64">
            <v>2.71</v>
          </cell>
          <cell r="D64">
            <v>3.0350000000000001</v>
          </cell>
          <cell r="E64">
            <v>2.69</v>
          </cell>
          <cell r="F64">
            <v>2.7349999999999999</v>
          </cell>
          <cell r="G64">
            <v>0.33499999999999996</v>
          </cell>
          <cell r="H64">
            <v>0.32500000000000018</v>
          </cell>
          <cell r="I64">
            <v>-9.9999999999997868E-3</v>
          </cell>
          <cell r="J64">
            <v>3.4999999999999698E-2</v>
          </cell>
          <cell r="K64">
            <v>2.4999999999999911E-2</v>
          </cell>
          <cell r="L64">
            <v>2.0000000000000018E-2</v>
          </cell>
          <cell r="M64">
            <v>2.9350000000000001</v>
          </cell>
          <cell r="N64">
            <v>3.1949999999999998</v>
          </cell>
          <cell r="O64">
            <v>3.74</v>
          </cell>
          <cell r="P64">
            <v>2.6850000000000001</v>
          </cell>
          <cell r="Q64">
            <v>2.7549999999999999</v>
          </cell>
          <cell r="R64">
            <v>0.1599999999999997</v>
          </cell>
          <cell r="S64">
            <v>0.25999999999999979</v>
          </cell>
          <cell r="T64">
            <v>2.73</v>
          </cell>
          <cell r="U64">
            <v>2.7949999999999999</v>
          </cell>
          <cell r="V64">
            <v>2.6749999999999998</v>
          </cell>
          <cell r="W64">
            <v>2.7</v>
          </cell>
          <cell r="X64">
            <v>2.7149999999999999</v>
          </cell>
          <cell r="Y64">
            <v>2.8149999999999999</v>
          </cell>
          <cell r="Z64">
            <v>2.7749999999999999</v>
          </cell>
          <cell r="AA64">
            <v>2.645</v>
          </cell>
          <cell r="AB64">
            <v>2.76</v>
          </cell>
        </row>
        <row r="65">
          <cell r="A65">
            <v>36466</v>
          </cell>
          <cell r="B65">
            <v>2.625</v>
          </cell>
          <cell r="C65">
            <v>2.64</v>
          </cell>
          <cell r="D65">
            <v>2.98</v>
          </cell>
          <cell r="E65">
            <v>2.58</v>
          </cell>
          <cell r="F65">
            <v>2.665</v>
          </cell>
          <cell r="G65">
            <v>0.35499999999999998</v>
          </cell>
          <cell r="H65">
            <v>0.33999999999999986</v>
          </cell>
          <cell r="I65">
            <v>-1.5000000000000124E-2</v>
          </cell>
          <cell r="J65">
            <v>4.0000000000000036E-2</v>
          </cell>
          <cell r="K65">
            <v>2.4999999999999911E-2</v>
          </cell>
          <cell r="L65">
            <v>6.0000000000000053E-2</v>
          </cell>
          <cell r="M65">
            <v>2.855</v>
          </cell>
          <cell r="N65">
            <v>3.13</v>
          </cell>
          <cell r="O65">
            <v>3.45</v>
          </cell>
          <cell r="P65">
            <v>2.5499999999999998</v>
          </cell>
          <cell r="Q65">
            <v>2.5950000000000002</v>
          </cell>
          <cell r="R65">
            <v>0.14999999999999991</v>
          </cell>
          <cell r="S65">
            <v>0.27499999999999991</v>
          </cell>
          <cell r="T65">
            <v>2.56</v>
          </cell>
          <cell r="U65">
            <v>2.73</v>
          </cell>
          <cell r="V65">
            <v>2.5649999999999999</v>
          </cell>
          <cell r="W65">
            <v>2.5550000000000002</v>
          </cell>
          <cell r="X65">
            <v>2.6</v>
          </cell>
          <cell r="Y65">
            <v>2.79</v>
          </cell>
          <cell r="Z65">
            <v>2.67</v>
          </cell>
          <cell r="AA65">
            <v>2.63</v>
          </cell>
          <cell r="AB65">
            <v>2.7549999999999999</v>
          </cell>
        </row>
        <row r="66">
          <cell r="A66">
            <v>36467</v>
          </cell>
          <cell r="B66">
            <v>2.665</v>
          </cell>
          <cell r="C66">
            <v>2.6349999999999998</v>
          </cell>
          <cell r="D66">
            <v>2.9550000000000001</v>
          </cell>
          <cell r="E66">
            <v>2.61</v>
          </cell>
          <cell r="F66">
            <v>2.7250000000000001</v>
          </cell>
          <cell r="G66">
            <v>0.29000000000000004</v>
          </cell>
          <cell r="H66">
            <v>0.32000000000000028</v>
          </cell>
          <cell r="I66">
            <v>3.0000000000000249E-2</v>
          </cell>
          <cell r="J66">
            <v>6.0000000000000053E-2</v>
          </cell>
          <cell r="K66">
            <v>9.0000000000000302E-2</v>
          </cell>
          <cell r="L66">
            <v>2.4999999999999911E-2</v>
          </cell>
          <cell r="M66">
            <v>2.8650000000000002</v>
          </cell>
          <cell r="N66">
            <v>3.1549999999999998</v>
          </cell>
          <cell r="O66">
            <v>3.395</v>
          </cell>
          <cell r="P66">
            <v>2.5950000000000002</v>
          </cell>
          <cell r="Q66">
            <v>2.6150000000000002</v>
          </cell>
          <cell r="R66">
            <v>0.19999999999999973</v>
          </cell>
          <cell r="S66">
            <v>0.28999999999999959</v>
          </cell>
          <cell r="T66">
            <v>2.57</v>
          </cell>
          <cell r="U66">
            <v>2.8149999999999999</v>
          </cell>
          <cell r="V66">
            <v>2.59</v>
          </cell>
          <cell r="W66">
            <v>2.5649999999999999</v>
          </cell>
          <cell r="X66">
            <v>2.62</v>
          </cell>
          <cell r="Y66">
            <v>2.91</v>
          </cell>
          <cell r="Z66">
            <v>2.75</v>
          </cell>
          <cell r="AA66">
            <v>2.6749999999999998</v>
          </cell>
          <cell r="AB66">
            <v>2.7850000000000001</v>
          </cell>
        </row>
        <row r="67">
          <cell r="A67">
            <v>36468</v>
          </cell>
          <cell r="B67">
            <v>2.6850000000000001</v>
          </cell>
          <cell r="C67">
            <v>2.69</v>
          </cell>
          <cell r="D67">
            <v>2.9449999999999998</v>
          </cell>
          <cell r="E67">
            <v>2.6349999999999998</v>
          </cell>
          <cell r="F67">
            <v>2.7549999999999999</v>
          </cell>
          <cell r="G67">
            <v>0.25999999999999979</v>
          </cell>
          <cell r="H67">
            <v>0.25499999999999989</v>
          </cell>
          <cell r="I67">
            <v>-4.9999999999998934E-3</v>
          </cell>
          <cell r="J67">
            <v>6.999999999999984E-2</v>
          </cell>
          <cell r="K67">
            <v>6.4999999999999947E-2</v>
          </cell>
          <cell r="L67">
            <v>5.500000000000016E-2</v>
          </cell>
          <cell r="M67">
            <v>2.8450000000000002</v>
          </cell>
          <cell r="N67">
            <v>3.145</v>
          </cell>
          <cell r="O67">
            <v>3.3</v>
          </cell>
          <cell r="P67">
            <v>2.63</v>
          </cell>
          <cell r="Q67">
            <v>2.645</v>
          </cell>
          <cell r="R67">
            <v>0.20000000000000018</v>
          </cell>
          <cell r="S67">
            <v>0.29999999999999982</v>
          </cell>
          <cell r="T67">
            <v>2.585</v>
          </cell>
          <cell r="U67">
            <v>2.835</v>
          </cell>
          <cell r="V67">
            <v>2.61</v>
          </cell>
          <cell r="W67">
            <v>2.59</v>
          </cell>
          <cell r="X67">
            <v>2.6549999999999998</v>
          </cell>
          <cell r="Y67">
            <v>2.8650000000000002</v>
          </cell>
          <cell r="Z67">
            <v>2.7650000000000001</v>
          </cell>
          <cell r="AA67">
            <v>2.6549999999999998</v>
          </cell>
          <cell r="AB67">
            <v>2.7450000000000001</v>
          </cell>
        </row>
        <row r="68">
          <cell r="A68">
            <v>36469</v>
          </cell>
          <cell r="B68">
            <v>2.6</v>
          </cell>
          <cell r="C68">
            <v>2.6</v>
          </cell>
          <cell r="D68">
            <v>2.92</v>
          </cell>
          <cell r="E68">
            <v>2.57</v>
          </cell>
          <cell r="F68">
            <v>2.64</v>
          </cell>
          <cell r="G68">
            <v>0.31999999999999984</v>
          </cell>
          <cell r="H68">
            <v>0.31999999999999984</v>
          </cell>
          <cell r="I68">
            <v>0</v>
          </cell>
          <cell r="J68">
            <v>4.0000000000000036E-2</v>
          </cell>
          <cell r="K68">
            <v>4.0000000000000036E-2</v>
          </cell>
          <cell r="L68">
            <v>3.0000000000000249E-2</v>
          </cell>
          <cell r="M68">
            <v>2.7949999999999999</v>
          </cell>
          <cell r="N68">
            <v>3.0950000000000002</v>
          </cell>
          <cell r="O68">
            <v>3.28</v>
          </cell>
          <cell r="P68">
            <v>2.59</v>
          </cell>
          <cell r="Q68">
            <v>2.6</v>
          </cell>
          <cell r="R68">
            <v>0.17500000000000027</v>
          </cell>
          <cell r="S68">
            <v>0.30000000000000027</v>
          </cell>
          <cell r="T68">
            <v>2.57</v>
          </cell>
          <cell r="U68">
            <v>2.74</v>
          </cell>
          <cell r="V68">
            <v>2.5299999999999998</v>
          </cell>
          <cell r="W68">
            <v>2.5550000000000002</v>
          </cell>
          <cell r="X68">
            <v>2.59</v>
          </cell>
          <cell r="Y68">
            <v>2.74</v>
          </cell>
          <cell r="Z68">
            <v>2.65</v>
          </cell>
          <cell r="AA68">
            <v>2.57</v>
          </cell>
          <cell r="AB68">
            <v>2.645</v>
          </cell>
        </row>
        <row r="69">
          <cell r="A69">
            <v>36470</v>
          </cell>
          <cell r="B69">
            <v>2.4249999999999998</v>
          </cell>
          <cell r="C69">
            <v>2.42</v>
          </cell>
          <cell r="D69">
            <v>2.7149999999999999</v>
          </cell>
          <cell r="E69">
            <v>2.35</v>
          </cell>
          <cell r="F69">
            <v>2.4700000000000002</v>
          </cell>
          <cell r="G69">
            <v>0.29000000000000004</v>
          </cell>
          <cell r="H69">
            <v>0.29499999999999993</v>
          </cell>
          <cell r="I69">
            <v>4.9999999999998934E-3</v>
          </cell>
          <cell r="J69">
            <v>4.5000000000000373E-2</v>
          </cell>
          <cell r="K69">
            <v>5.0000000000000266E-2</v>
          </cell>
          <cell r="L69">
            <v>6.999999999999984E-2</v>
          </cell>
          <cell r="M69">
            <v>2.5449999999999999</v>
          </cell>
          <cell r="N69">
            <v>2.7650000000000001</v>
          </cell>
          <cell r="O69">
            <v>3.21</v>
          </cell>
          <cell r="P69">
            <v>2.3650000000000002</v>
          </cell>
          <cell r="Q69">
            <v>2.4</v>
          </cell>
          <cell r="R69">
            <v>5.0000000000000266E-2</v>
          </cell>
          <cell r="S69">
            <v>0.2200000000000002</v>
          </cell>
          <cell r="T69">
            <v>2.38</v>
          </cell>
          <cell r="U69">
            <v>2.625</v>
          </cell>
          <cell r="V69">
            <v>2.3149999999999999</v>
          </cell>
          <cell r="W69">
            <v>2.3050000000000002</v>
          </cell>
          <cell r="X69">
            <v>2.3650000000000002</v>
          </cell>
          <cell r="Y69">
            <v>2.6949999999999998</v>
          </cell>
          <cell r="Z69">
            <v>2.5299999999999998</v>
          </cell>
          <cell r="AA69">
            <v>2.5499999999999998</v>
          </cell>
          <cell r="AB69">
            <v>2.5550000000000002</v>
          </cell>
        </row>
        <row r="70">
          <cell r="A70">
            <v>36471</v>
          </cell>
          <cell r="B70">
            <v>2.4249999999999998</v>
          </cell>
          <cell r="C70">
            <v>2.42</v>
          </cell>
          <cell r="D70">
            <v>2.7149999999999999</v>
          </cell>
          <cell r="E70">
            <v>2.35</v>
          </cell>
          <cell r="F70">
            <v>2.4700000000000002</v>
          </cell>
          <cell r="G70">
            <v>0.29000000000000004</v>
          </cell>
          <cell r="H70">
            <v>0.29499999999999993</v>
          </cell>
          <cell r="I70">
            <v>4.9999999999998934E-3</v>
          </cell>
          <cell r="J70">
            <v>4.5000000000000373E-2</v>
          </cell>
          <cell r="K70">
            <v>5.0000000000000266E-2</v>
          </cell>
          <cell r="L70">
            <v>6.999999999999984E-2</v>
          </cell>
          <cell r="M70">
            <v>2.5449999999999999</v>
          </cell>
          <cell r="N70">
            <v>2.7650000000000001</v>
          </cell>
          <cell r="O70">
            <v>3.21</v>
          </cell>
          <cell r="P70">
            <v>2.3650000000000002</v>
          </cell>
          <cell r="Q70">
            <v>2.4</v>
          </cell>
          <cell r="R70">
            <v>5.0000000000000266E-2</v>
          </cell>
          <cell r="S70">
            <v>0.2200000000000002</v>
          </cell>
          <cell r="T70">
            <v>2.38</v>
          </cell>
          <cell r="U70">
            <v>2.625</v>
          </cell>
          <cell r="V70">
            <v>2.3149999999999999</v>
          </cell>
          <cell r="W70">
            <v>2.3050000000000002</v>
          </cell>
          <cell r="X70">
            <v>2.3650000000000002</v>
          </cell>
          <cell r="Y70">
            <v>2.6949999999999998</v>
          </cell>
          <cell r="Z70">
            <v>2.5299999999999998</v>
          </cell>
          <cell r="AA70">
            <v>2.5499999999999998</v>
          </cell>
          <cell r="AB70">
            <v>2.5550000000000002</v>
          </cell>
        </row>
        <row r="71">
          <cell r="A71">
            <v>36472</v>
          </cell>
          <cell r="B71">
            <v>2.4249999999999998</v>
          </cell>
          <cell r="C71">
            <v>2.42</v>
          </cell>
          <cell r="D71">
            <v>2.7149999999999999</v>
          </cell>
          <cell r="E71">
            <v>2.35</v>
          </cell>
          <cell r="F71">
            <v>2.4700000000000002</v>
          </cell>
          <cell r="G71">
            <v>0.29000000000000004</v>
          </cell>
          <cell r="H71">
            <v>0.29499999999999993</v>
          </cell>
          <cell r="I71">
            <v>4.9999999999998934E-3</v>
          </cell>
          <cell r="J71">
            <v>4.5000000000000373E-2</v>
          </cell>
          <cell r="K71">
            <v>5.0000000000000266E-2</v>
          </cell>
          <cell r="L71">
            <v>6.999999999999984E-2</v>
          </cell>
          <cell r="M71">
            <v>2.5449999999999999</v>
          </cell>
          <cell r="N71">
            <v>2.7650000000000001</v>
          </cell>
          <cell r="O71">
            <v>3.21</v>
          </cell>
          <cell r="P71">
            <v>2.3650000000000002</v>
          </cell>
          <cell r="Q71">
            <v>2.4</v>
          </cell>
          <cell r="R71">
            <v>5.0000000000000266E-2</v>
          </cell>
          <cell r="S71">
            <v>0.2200000000000002</v>
          </cell>
          <cell r="T71">
            <v>2.38</v>
          </cell>
          <cell r="U71">
            <v>2.625</v>
          </cell>
          <cell r="V71">
            <v>2.3149999999999999</v>
          </cell>
          <cell r="W71">
            <v>2.3050000000000002</v>
          </cell>
          <cell r="X71">
            <v>2.3650000000000002</v>
          </cell>
          <cell r="Y71">
            <v>2.6949999999999998</v>
          </cell>
          <cell r="Z71">
            <v>2.5299999999999998</v>
          </cell>
          <cell r="AA71">
            <v>2.5499999999999998</v>
          </cell>
          <cell r="AB71">
            <v>2.5550000000000002</v>
          </cell>
        </row>
        <row r="72">
          <cell r="A72">
            <v>36473</v>
          </cell>
          <cell r="B72">
            <v>2.39</v>
          </cell>
          <cell r="C72">
            <v>2.375</v>
          </cell>
          <cell r="D72">
            <v>2.7250000000000001</v>
          </cell>
          <cell r="E72">
            <v>2.34</v>
          </cell>
          <cell r="F72">
            <v>2.44</v>
          </cell>
          <cell r="G72">
            <v>0.33499999999999996</v>
          </cell>
          <cell r="H72">
            <v>0.35000000000000009</v>
          </cell>
          <cell r="I72">
            <v>1.5000000000000124E-2</v>
          </cell>
          <cell r="J72">
            <v>4.9999999999999822E-2</v>
          </cell>
          <cell r="K72">
            <v>6.4999999999999947E-2</v>
          </cell>
          <cell r="L72">
            <v>3.5000000000000142E-2</v>
          </cell>
          <cell r="M72">
            <v>2.5299999999999998</v>
          </cell>
          <cell r="N72">
            <v>2.84</v>
          </cell>
          <cell r="O72">
            <v>3.1349999999999998</v>
          </cell>
          <cell r="P72">
            <v>2.2749999999999999</v>
          </cell>
          <cell r="Q72">
            <v>2.355</v>
          </cell>
          <cell r="R72">
            <v>0.11499999999999977</v>
          </cell>
          <cell r="S72">
            <v>0.31000000000000005</v>
          </cell>
          <cell r="T72">
            <v>2.38</v>
          </cell>
          <cell r="U72">
            <v>2.59</v>
          </cell>
          <cell r="V72">
            <v>2.2999999999999998</v>
          </cell>
          <cell r="W72">
            <v>2.2599999999999998</v>
          </cell>
          <cell r="X72">
            <v>2.355</v>
          </cell>
          <cell r="Y72">
            <v>2.59</v>
          </cell>
          <cell r="Z72">
            <v>2.5049999999999999</v>
          </cell>
          <cell r="AA72">
            <v>2.4300000000000002</v>
          </cell>
          <cell r="AB72">
            <v>2.48</v>
          </cell>
        </row>
        <row r="73">
          <cell r="A73">
            <v>36474</v>
          </cell>
          <cell r="B73">
            <v>2.2400000000000002</v>
          </cell>
          <cell r="C73">
            <v>2.2200000000000002</v>
          </cell>
          <cell r="D73">
            <v>2.645</v>
          </cell>
          <cell r="E73">
            <v>2.1549999999999998</v>
          </cell>
          <cell r="F73">
            <v>2.2850000000000001</v>
          </cell>
          <cell r="G73">
            <v>0.4049999999999998</v>
          </cell>
          <cell r="H73">
            <v>0.42499999999999982</v>
          </cell>
          <cell r="I73">
            <v>2.0000000000000018E-2</v>
          </cell>
          <cell r="J73">
            <v>4.4999999999999929E-2</v>
          </cell>
          <cell r="K73">
            <v>6.4999999999999947E-2</v>
          </cell>
          <cell r="L73">
            <v>6.5000000000000391E-2</v>
          </cell>
          <cell r="M73">
            <v>2.42</v>
          </cell>
          <cell r="N73">
            <v>2.76</v>
          </cell>
          <cell r="O73">
            <v>2.9449999999999998</v>
          </cell>
          <cell r="P73">
            <v>2.1549999999999998</v>
          </cell>
          <cell r="Q73">
            <v>2.2050000000000001</v>
          </cell>
          <cell r="R73">
            <v>0.11499999999999977</v>
          </cell>
          <cell r="S73">
            <v>0.33999999999999986</v>
          </cell>
          <cell r="T73">
            <v>2.2000000000000002</v>
          </cell>
          <cell r="U73">
            <v>2.44</v>
          </cell>
          <cell r="V73">
            <v>2.11</v>
          </cell>
          <cell r="W73">
            <v>2.0950000000000002</v>
          </cell>
          <cell r="X73">
            <v>2.1800000000000002</v>
          </cell>
          <cell r="Y73">
            <v>2.4350000000000001</v>
          </cell>
          <cell r="Z73">
            <v>2.335</v>
          </cell>
          <cell r="AA73">
            <v>2.29</v>
          </cell>
          <cell r="AB73">
            <v>2.335</v>
          </cell>
        </row>
        <row r="74">
          <cell r="A74">
            <v>36475</v>
          </cell>
          <cell r="B74">
            <v>2.19</v>
          </cell>
          <cell r="C74">
            <v>2.1549999999999998</v>
          </cell>
          <cell r="D74">
            <v>2.61</v>
          </cell>
          <cell r="E74">
            <v>2.0299999999999998</v>
          </cell>
          <cell r="F74">
            <v>2.2549999999999999</v>
          </cell>
          <cell r="G74">
            <v>0.41999999999999993</v>
          </cell>
          <cell r="H74">
            <v>0.45500000000000007</v>
          </cell>
          <cell r="I74">
            <v>3.5000000000000142E-2</v>
          </cell>
          <cell r="J74">
            <v>6.4999999999999947E-2</v>
          </cell>
          <cell r="K74">
            <v>0.10000000000000009</v>
          </cell>
          <cell r="L74">
            <v>0.125</v>
          </cell>
          <cell r="M74">
            <v>2.3450000000000002</v>
          </cell>
          <cell r="N74">
            <v>2.7</v>
          </cell>
          <cell r="O74">
            <v>2.8650000000000002</v>
          </cell>
          <cell r="P74">
            <v>2.0649999999999999</v>
          </cell>
          <cell r="Q74">
            <v>2.1</v>
          </cell>
          <cell r="R74">
            <v>9.0000000000000302E-2</v>
          </cell>
          <cell r="S74">
            <v>0.35499999999999998</v>
          </cell>
          <cell r="T74">
            <v>2.13</v>
          </cell>
          <cell r="U74">
            <v>2.395</v>
          </cell>
          <cell r="V74">
            <v>1.9350000000000001</v>
          </cell>
          <cell r="W74">
            <v>1.9450000000000001</v>
          </cell>
          <cell r="X74">
            <v>2.04</v>
          </cell>
          <cell r="Y74">
            <v>2.4249999999999998</v>
          </cell>
          <cell r="Z74">
            <v>2.3149999999999999</v>
          </cell>
          <cell r="AA74">
            <v>2.23</v>
          </cell>
          <cell r="AB74">
            <v>2.2799999999999998</v>
          </cell>
        </row>
        <row r="75">
          <cell r="A75">
            <v>36476</v>
          </cell>
          <cell r="B75">
            <v>2.17</v>
          </cell>
          <cell r="C75">
            <v>2.12</v>
          </cell>
          <cell r="D75">
            <v>2.63</v>
          </cell>
          <cell r="E75">
            <v>2.09</v>
          </cell>
          <cell r="F75">
            <v>2.2450000000000001</v>
          </cell>
          <cell r="G75">
            <v>0.45999999999999996</v>
          </cell>
          <cell r="H75">
            <v>0.50999999999999979</v>
          </cell>
          <cell r="I75">
            <v>4.9999999999999822E-2</v>
          </cell>
          <cell r="J75">
            <v>7.5000000000000178E-2</v>
          </cell>
          <cell r="K75">
            <v>0.125</v>
          </cell>
          <cell r="L75">
            <v>3.0000000000000249E-2</v>
          </cell>
          <cell r="M75">
            <v>2.3199999999999998</v>
          </cell>
          <cell r="N75">
            <v>2.6850000000000001</v>
          </cell>
          <cell r="O75">
            <v>2.8849999999999998</v>
          </cell>
          <cell r="P75">
            <v>2.06</v>
          </cell>
          <cell r="Q75">
            <v>2.09</v>
          </cell>
          <cell r="R75">
            <v>5.500000000000016E-2</v>
          </cell>
          <cell r="S75">
            <v>0.36500000000000021</v>
          </cell>
          <cell r="T75">
            <v>2.11</v>
          </cell>
          <cell r="U75">
            <v>2.395</v>
          </cell>
          <cell r="V75">
            <v>1.94</v>
          </cell>
          <cell r="W75">
            <v>1.925</v>
          </cell>
          <cell r="X75">
            <v>2.08</v>
          </cell>
          <cell r="Y75">
            <v>2.42</v>
          </cell>
          <cell r="Z75">
            <v>2.31</v>
          </cell>
          <cell r="AA75">
            <v>2.17</v>
          </cell>
          <cell r="AB75">
            <v>2.2650000000000001</v>
          </cell>
        </row>
        <row r="76">
          <cell r="A76">
            <v>36477</v>
          </cell>
          <cell r="B76">
            <v>1.89</v>
          </cell>
          <cell r="C76">
            <v>1.845</v>
          </cell>
          <cell r="D76">
            <v>2.33</v>
          </cell>
          <cell r="E76">
            <v>1.81</v>
          </cell>
          <cell r="F76">
            <v>1.98</v>
          </cell>
          <cell r="G76">
            <v>0.44000000000000017</v>
          </cell>
          <cell r="H76">
            <v>0.4850000000000001</v>
          </cell>
          <cell r="I76">
            <v>4.4999999999999929E-2</v>
          </cell>
          <cell r="J76">
            <v>9.000000000000008E-2</v>
          </cell>
          <cell r="K76">
            <v>0.13500000000000001</v>
          </cell>
          <cell r="L76">
            <v>3.499999999999992E-2</v>
          </cell>
          <cell r="M76">
            <v>2.085</v>
          </cell>
          <cell r="N76">
            <v>2.335</v>
          </cell>
          <cell r="O76">
            <v>2.73</v>
          </cell>
          <cell r="P76">
            <v>1.905</v>
          </cell>
          <cell r="Q76">
            <v>1.95</v>
          </cell>
          <cell r="R76">
            <v>4.9999999999998934E-3</v>
          </cell>
          <cell r="S76">
            <v>0.25</v>
          </cell>
          <cell r="T76">
            <v>2.11</v>
          </cell>
          <cell r="U76">
            <v>2.1349999999999998</v>
          </cell>
          <cell r="V76">
            <v>1.74</v>
          </cell>
          <cell r="W76">
            <v>1.7</v>
          </cell>
          <cell r="X76">
            <v>1.81</v>
          </cell>
          <cell r="Y76">
            <v>2.2000000000000002</v>
          </cell>
          <cell r="Z76">
            <v>2.0550000000000002</v>
          </cell>
          <cell r="AA76">
            <v>1.9350000000000001</v>
          </cell>
          <cell r="AB76">
            <v>2.0449999999999999</v>
          </cell>
        </row>
        <row r="77">
          <cell r="A77">
            <v>36478</v>
          </cell>
          <cell r="B77">
            <v>1.89</v>
          </cell>
          <cell r="C77">
            <v>1.845</v>
          </cell>
          <cell r="D77">
            <v>2.33</v>
          </cell>
          <cell r="E77">
            <v>1.81</v>
          </cell>
          <cell r="F77">
            <v>1.98</v>
          </cell>
          <cell r="G77">
            <v>0.44000000000000017</v>
          </cell>
          <cell r="H77">
            <v>0.4850000000000001</v>
          </cell>
          <cell r="I77">
            <v>4.4999999999999929E-2</v>
          </cell>
          <cell r="J77">
            <v>9.000000000000008E-2</v>
          </cell>
          <cell r="K77">
            <v>0.13500000000000001</v>
          </cell>
          <cell r="L77">
            <v>3.499999999999992E-2</v>
          </cell>
          <cell r="M77">
            <v>2.085</v>
          </cell>
          <cell r="N77">
            <v>2.335</v>
          </cell>
          <cell r="O77">
            <v>2.73</v>
          </cell>
          <cell r="P77">
            <v>1.905</v>
          </cell>
          <cell r="Q77">
            <v>1.95</v>
          </cell>
          <cell r="R77">
            <v>4.9999999999998934E-3</v>
          </cell>
          <cell r="S77">
            <v>0.25</v>
          </cell>
          <cell r="T77">
            <v>2.11</v>
          </cell>
          <cell r="U77">
            <v>2.1349999999999998</v>
          </cell>
          <cell r="V77">
            <v>1.74</v>
          </cell>
          <cell r="W77">
            <v>1.7</v>
          </cell>
          <cell r="X77">
            <v>1.81</v>
          </cell>
          <cell r="Y77">
            <v>2.2000000000000002</v>
          </cell>
          <cell r="Z77">
            <v>2.0550000000000002</v>
          </cell>
          <cell r="AA77">
            <v>1.9350000000000001</v>
          </cell>
          <cell r="AB77">
            <v>2.0449999999999999</v>
          </cell>
        </row>
        <row r="78">
          <cell r="A78">
            <v>36479</v>
          </cell>
          <cell r="B78">
            <v>1.89</v>
          </cell>
          <cell r="C78">
            <v>1.845</v>
          </cell>
          <cell r="D78">
            <v>2.33</v>
          </cell>
          <cell r="E78">
            <v>1.81</v>
          </cell>
          <cell r="F78">
            <v>1.98</v>
          </cell>
          <cell r="G78">
            <v>0.44000000000000017</v>
          </cell>
          <cell r="H78">
            <v>0.4850000000000001</v>
          </cell>
          <cell r="I78">
            <v>4.4999999999999929E-2</v>
          </cell>
          <cell r="J78">
            <v>9.000000000000008E-2</v>
          </cell>
          <cell r="K78">
            <v>0.13500000000000001</v>
          </cell>
          <cell r="L78">
            <v>3.499999999999992E-2</v>
          </cell>
          <cell r="M78">
            <v>2.085</v>
          </cell>
          <cell r="N78">
            <v>2.335</v>
          </cell>
          <cell r="O78">
            <v>2.73</v>
          </cell>
          <cell r="P78">
            <v>1.905</v>
          </cell>
          <cell r="Q78">
            <v>1.95</v>
          </cell>
          <cell r="R78">
            <v>4.9999999999998934E-3</v>
          </cell>
          <cell r="S78">
            <v>0.25</v>
          </cell>
          <cell r="T78">
            <v>2.11</v>
          </cell>
          <cell r="U78">
            <v>2.1349999999999998</v>
          </cell>
          <cell r="V78">
            <v>1.74</v>
          </cell>
          <cell r="W78">
            <v>1.7</v>
          </cell>
          <cell r="X78">
            <v>1.81</v>
          </cell>
          <cell r="Y78">
            <v>2.2000000000000002</v>
          </cell>
          <cell r="Z78">
            <v>2.0550000000000002</v>
          </cell>
          <cell r="AA78">
            <v>1.9350000000000001</v>
          </cell>
          <cell r="AB78">
            <v>2.0449999999999999</v>
          </cell>
        </row>
        <row r="79">
          <cell r="A79">
            <v>36480</v>
          </cell>
          <cell r="B79">
            <v>2.0950000000000002</v>
          </cell>
          <cell r="C79">
            <v>2.02</v>
          </cell>
          <cell r="D79">
            <v>2.5099999999999998</v>
          </cell>
          <cell r="E79">
            <v>1.95</v>
          </cell>
          <cell r="F79">
            <v>2.16</v>
          </cell>
          <cell r="G79">
            <v>0.41499999999999959</v>
          </cell>
          <cell r="H79">
            <v>0.48999999999999977</v>
          </cell>
          <cell r="I79">
            <v>7.5000000000000178E-2</v>
          </cell>
          <cell r="J79">
            <v>6.4999999999999947E-2</v>
          </cell>
          <cell r="K79">
            <v>0.14000000000000012</v>
          </cell>
          <cell r="L79">
            <v>7.0000000000000062E-2</v>
          </cell>
          <cell r="M79">
            <v>2.19</v>
          </cell>
          <cell r="N79">
            <v>2.6150000000000002</v>
          </cell>
          <cell r="O79">
            <v>2.56</v>
          </cell>
          <cell r="P79">
            <v>1.855</v>
          </cell>
          <cell r="Q79">
            <v>1.9</v>
          </cell>
          <cell r="R79">
            <v>0.10500000000000043</v>
          </cell>
          <cell r="S79">
            <v>0.42500000000000027</v>
          </cell>
          <cell r="T79">
            <v>1.95</v>
          </cell>
          <cell r="U79">
            <v>2.31</v>
          </cell>
          <cell r="V79">
            <v>1.89</v>
          </cell>
          <cell r="W79">
            <v>1.7849999999999999</v>
          </cell>
          <cell r="X79">
            <v>1.98</v>
          </cell>
          <cell r="Y79">
            <v>2.35</v>
          </cell>
          <cell r="Z79">
            <v>2.2250000000000001</v>
          </cell>
          <cell r="AA79">
            <v>2.1150000000000002</v>
          </cell>
          <cell r="AB79">
            <v>2.23</v>
          </cell>
        </row>
        <row r="80">
          <cell r="A80">
            <v>36481</v>
          </cell>
          <cell r="B80">
            <v>2</v>
          </cell>
          <cell r="C80">
            <v>1.95</v>
          </cell>
          <cell r="D80">
            <v>2.4500000000000002</v>
          </cell>
          <cell r="E80">
            <v>1.895</v>
          </cell>
          <cell r="F80">
            <v>2.0699999999999998</v>
          </cell>
          <cell r="G80">
            <v>0.45000000000000018</v>
          </cell>
          <cell r="H80">
            <v>0.50000000000000022</v>
          </cell>
          <cell r="I80">
            <v>5.0000000000000044E-2</v>
          </cell>
          <cell r="J80">
            <v>6.999999999999984E-2</v>
          </cell>
          <cell r="K80">
            <v>0.11999999999999988</v>
          </cell>
          <cell r="L80">
            <v>5.4999999999999938E-2</v>
          </cell>
          <cell r="M80">
            <v>2.165</v>
          </cell>
          <cell r="N80">
            <v>2.5550000000000002</v>
          </cell>
          <cell r="O80">
            <v>2.5950000000000002</v>
          </cell>
          <cell r="P80">
            <v>1.855</v>
          </cell>
          <cell r="Q80">
            <v>1.89</v>
          </cell>
          <cell r="R80">
            <v>0.10499999999999998</v>
          </cell>
          <cell r="S80">
            <v>0.39000000000000012</v>
          </cell>
          <cell r="T80">
            <v>1.95</v>
          </cell>
          <cell r="U80">
            <v>2.23</v>
          </cell>
          <cell r="V80">
            <v>1.82</v>
          </cell>
          <cell r="W80">
            <v>1.75</v>
          </cell>
          <cell r="X80">
            <v>1.91</v>
          </cell>
          <cell r="Y80">
            <v>2.2650000000000001</v>
          </cell>
          <cell r="Z80">
            <v>2.14</v>
          </cell>
          <cell r="AA80">
            <v>2.04</v>
          </cell>
          <cell r="AB80">
            <v>2.12</v>
          </cell>
        </row>
        <row r="81">
          <cell r="A81">
            <v>36482</v>
          </cell>
          <cell r="B81">
            <v>2.0499999999999998</v>
          </cell>
          <cell r="C81">
            <v>2.0150000000000001</v>
          </cell>
          <cell r="D81">
            <v>2.4700000000000002</v>
          </cell>
          <cell r="E81">
            <v>1.96</v>
          </cell>
          <cell r="F81">
            <v>2.1</v>
          </cell>
          <cell r="G81">
            <v>0.42000000000000037</v>
          </cell>
          <cell r="H81">
            <v>0.45500000000000007</v>
          </cell>
          <cell r="I81">
            <v>3.4999999999999698E-2</v>
          </cell>
          <cell r="J81">
            <v>5.0000000000000266E-2</v>
          </cell>
          <cell r="K81">
            <v>8.4999999999999964E-2</v>
          </cell>
          <cell r="L81">
            <v>5.500000000000016E-2</v>
          </cell>
          <cell r="M81">
            <v>2.2200000000000002</v>
          </cell>
          <cell r="N81">
            <v>2.56</v>
          </cell>
          <cell r="O81">
            <v>2.7349999999999999</v>
          </cell>
          <cell r="P81">
            <v>1.9450000000000001</v>
          </cell>
          <cell r="Q81">
            <v>2.02</v>
          </cell>
          <cell r="R81">
            <v>8.9999999999999858E-2</v>
          </cell>
          <cell r="S81">
            <v>0.33999999999999986</v>
          </cell>
          <cell r="T81">
            <v>2</v>
          </cell>
          <cell r="U81">
            <v>2.2400000000000002</v>
          </cell>
          <cell r="V81">
            <v>1.88</v>
          </cell>
          <cell r="W81">
            <v>1.79</v>
          </cell>
          <cell r="X81">
            <v>1.97</v>
          </cell>
          <cell r="Y81">
            <v>2.2850000000000001</v>
          </cell>
          <cell r="Z81">
            <v>2.15</v>
          </cell>
          <cell r="AA81">
            <v>2.085</v>
          </cell>
          <cell r="AB81">
            <v>2.16</v>
          </cell>
        </row>
        <row r="82">
          <cell r="A82">
            <v>36483</v>
          </cell>
          <cell r="B82">
            <v>2.0649999999999999</v>
          </cell>
          <cell r="C82">
            <v>2.0449999999999999</v>
          </cell>
          <cell r="D82">
            <v>2.48</v>
          </cell>
          <cell r="E82">
            <v>2.02</v>
          </cell>
          <cell r="F82">
            <v>2.1</v>
          </cell>
          <cell r="G82">
            <v>0.41500000000000004</v>
          </cell>
          <cell r="H82">
            <v>0.43500000000000005</v>
          </cell>
          <cell r="I82">
            <v>2.0000000000000018E-2</v>
          </cell>
          <cell r="J82">
            <v>3.5000000000000142E-2</v>
          </cell>
          <cell r="K82">
            <v>5.500000000000016E-2</v>
          </cell>
          <cell r="L82">
            <v>2.4999999999999911E-2</v>
          </cell>
          <cell r="M82">
            <v>2.2650000000000001</v>
          </cell>
          <cell r="N82">
            <v>2.5649999999999999</v>
          </cell>
          <cell r="O82">
            <v>2.82</v>
          </cell>
          <cell r="P82">
            <v>1.9850000000000001</v>
          </cell>
          <cell r="Q82">
            <v>2.0499999999999998</v>
          </cell>
          <cell r="R82">
            <v>8.4999999999999964E-2</v>
          </cell>
          <cell r="S82">
            <v>0.29999999999999982</v>
          </cell>
          <cell r="T82">
            <v>2.04</v>
          </cell>
          <cell r="U82">
            <v>2.2200000000000002</v>
          </cell>
          <cell r="V82">
            <v>1.94</v>
          </cell>
          <cell r="W82">
            <v>1.845</v>
          </cell>
          <cell r="X82">
            <v>2.0299999999999998</v>
          </cell>
          <cell r="Y82">
            <v>2.27</v>
          </cell>
          <cell r="Z82">
            <v>2.1549999999999998</v>
          </cell>
          <cell r="AA82">
            <v>2.0950000000000002</v>
          </cell>
          <cell r="AB82">
            <v>2.1850000000000001</v>
          </cell>
        </row>
        <row r="83">
          <cell r="A83">
            <v>36484</v>
          </cell>
          <cell r="B83">
            <v>2.0150000000000001</v>
          </cell>
          <cell r="C83">
            <v>2.0049999999999999</v>
          </cell>
          <cell r="D83">
            <v>2.44</v>
          </cell>
          <cell r="E83">
            <v>2</v>
          </cell>
          <cell r="F83">
            <v>2.0299999999999998</v>
          </cell>
          <cell r="G83">
            <v>0.42499999999999982</v>
          </cell>
          <cell r="H83">
            <v>0.43500000000000005</v>
          </cell>
          <cell r="I83">
            <v>1.0000000000000231E-2</v>
          </cell>
          <cell r="J83">
            <v>1.499999999999968E-2</v>
          </cell>
          <cell r="K83">
            <v>2.4999999999999911E-2</v>
          </cell>
          <cell r="L83">
            <v>4.9999999999998934E-3</v>
          </cell>
          <cell r="M83">
            <v>2.3250000000000002</v>
          </cell>
          <cell r="N83">
            <v>2.56</v>
          </cell>
          <cell r="O83">
            <v>2.77</v>
          </cell>
          <cell r="P83">
            <v>2</v>
          </cell>
          <cell r="Q83">
            <v>2.0550000000000002</v>
          </cell>
          <cell r="R83">
            <v>0.12000000000000011</v>
          </cell>
          <cell r="S83">
            <v>0.23499999999999988</v>
          </cell>
          <cell r="T83">
            <v>2.0499999999999998</v>
          </cell>
          <cell r="U83">
            <v>2.15</v>
          </cell>
          <cell r="V83">
            <v>1.9450000000000001</v>
          </cell>
          <cell r="W83">
            <v>1.905</v>
          </cell>
          <cell r="X83">
            <v>2</v>
          </cell>
          <cell r="Y83">
            <v>2.1949999999999998</v>
          </cell>
          <cell r="Z83">
            <v>2.09</v>
          </cell>
          <cell r="AA83">
            <v>2.04</v>
          </cell>
          <cell r="AB83">
            <v>2.11</v>
          </cell>
        </row>
        <row r="84">
          <cell r="A84">
            <v>36485</v>
          </cell>
          <cell r="B84">
            <v>2.0150000000000001</v>
          </cell>
          <cell r="C84">
            <v>2.0049999999999999</v>
          </cell>
          <cell r="D84">
            <v>2.44</v>
          </cell>
          <cell r="E84">
            <v>2</v>
          </cell>
          <cell r="F84">
            <v>2.0299999999999998</v>
          </cell>
          <cell r="G84">
            <v>0.42499999999999982</v>
          </cell>
          <cell r="H84">
            <v>0.43500000000000005</v>
          </cell>
          <cell r="I84">
            <v>1.0000000000000231E-2</v>
          </cell>
          <cell r="J84">
            <v>1.499999999999968E-2</v>
          </cell>
          <cell r="K84">
            <v>2.4999999999999911E-2</v>
          </cell>
          <cell r="L84">
            <v>4.9999999999998934E-3</v>
          </cell>
          <cell r="M84">
            <v>2.3250000000000002</v>
          </cell>
          <cell r="N84">
            <v>2.56</v>
          </cell>
          <cell r="O84">
            <v>2.77</v>
          </cell>
          <cell r="P84">
            <v>2</v>
          </cell>
          <cell r="Q84">
            <v>2.0550000000000002</v>
          </cell>
          <cell r="R84">
            <v>0.12000000000000011</v>
          </cell>
          <cell r="S84">
            <v>0.23499999999999988</v>
          </cell>
          <cell r="T84">
            <v>2.0499999999999998</v>
          </cell>
          <cell r="U84">
            <v>2.15</v>
          </cell>
          <cell r="V84">
            <v>1.9450000000000001</v>
          </cell>
          <cell r="W84">
            <v>1.905</v>
          </cell>
          <cell r="X84">
            <v>2</v>
          </cell>
          <cell r="Y84">
            <v>2.1949999999999998</v>
          </cell>
          <cell r="Z84">
            <v>2.09</v>
          </cell>
          <cell r="AA84">
            <v>2.04</v>
          </cell>
          <cell r="AB84">
            <v>2.11</v>
          </cell>
        </row>
        <row r="85">
          <cell r="A85">
            <v>36486</v>
          </cell>
          <cell r="B85">
            <v>2.0150000000000001</v>
          </cell>
          <cell r="C85">
            <v>2.0049999999999999</v>
          </cell>
          <cell r="D85">
            <v>2.44</v>
          </cell>
          <cell r="E85">
            <v>2</v>
          </cell>
          <cell r="F85">
            <v>2.0299999999999998</v>
          </cell>
          <cell r="G85">
            <v>0.42499999999999982</v>
          </cell>
          <cell r="H85">
            <v>0.43500000000000005</v>
          </cell>
          <cell r="I85">
            <v>1.0000000000000231E-2</v>
          </cell>
          <cell r="J85">
            <v>1.499999999999968E-2</v>
          </cell>
          <cell r="K85">
            <v>2.4999999999999911E-2</v>
          </cell>
          <cell r="L85">
            <v>4.9999999999998934E-3</v>
          </cell>
          <cell r="M85">
            <v>2.3250000000000002</v>
          </cell>
          <cell r="N85">
            <v>2.56</v>
          </cell>
          <cell r="O85">
            <v>2.77</v>
          </cell>
          <cell r="P85">
            <v>2</v>
          </cell>
          <cell r="Q85">
            <v>2.0550000000000002</v>
          </cell>
          <cell r="R85">
            <v>0.12000000000000011</v>
          </cell>
          <cell r="S85">
            <v>0.23499999999999988</v>
          </cell>
          <cell r="T85">
            <v>2.0499999999999998</v>
          </cell>
          <cell r="U85">
            <v>2.15</v>
          </cell>
          <cell r="V85">
            <v>1.9450000000000001</v>
          </cell>
          <cell r="W85">
            <v>1.905</v>
          </cell>
          <cell r="X85">
            <v>2</v>
          </cell>
          <cell r="Y85">
            <v>2.1949999999999998</v>
          </cell>
          <cell r="Z85">
            <v>2.09</v>
          </cell>
          <cell r="AA85">
            <v>2.04</v>
          </cell>
          <cell r="AB85">
            <v>2.11</v>
          </cell>
        </row>
        <row r="86">
          <cell r="A86">
            <v>36487</v>
          </cell>
          <cell r="B86">
            <v>1.98</v>
          </cell>
          <cell r="C86">
            <v>2</v>
          </cell>
          <cell r="D86">
            <v>2.4300000000000002</v>
          </cell>
          <cell r="E86">
            <v>1.92</v>
          </cell>
          <cell r="F86">
            <v>1.9650000000000001</v>
          </cell>
          <cell r="G86">
            <v>0.45000000000000018</v>
          </cell>
          <cell r="H86">
            <v>0.43000000000000016</v>
          </cell>
          <cell r="I86">
            <v>-2.0000000000000018E-2</v>
          </cell>
          <cell r="J86">
            <v>-1.4999999999999902E-2</v>
          </cell>
          <cell r="K86">
            <v>-3.499999999999992E-2</v>
          </cell>
          <cell r="L86">
            <v>8.0000000000000071E-2</v>
          </cell>
          <cell r="M86">
            <v>2.2799999999999998</v>
          </cell>
          <cell r="N86">
            <v>2.5750000000000002</v>
          </cell>
          <cell r="O86">
            <v>2.5150000000000001</v>
          </cell>
          <cell r="P86">
            <v>1.915</v>
          </cell>
          <cell r="Q86">
            <v>1.9450000000000001</v>
          </cell>
          <cell r="R86">
            <v>0.14500000000000002</v>
          </cell>
          <cell r="S86">
            <v>0.29500000000000037</v>
          </cell>
          <cell r="T86">
            <v>1.92</v>
          </cell>
          <cell r="U86">
            <v>2.0350000000000001</v>
          </cell>
          <cell r="V86">
            <v>1.875</v>
          </cell>
          <cell r="W86">
            <v>1.825</v>
          </cell>
          <cell r="X86">
            <v>1.92</v>
          </cell>
          <cell r="Y86">
            <v>2.0699999999999998</v>
          </cell>
          <cell r="Z86">
            <v>1.9850000000000001</v>
          </cell>
          <cell r="AA86">
            <v>1.91</v>
          </cell>
          <cell r="AB86">
            <v>2.0449999999999999</v>
          </cell>
        </row>
        <row r="87">
          <cell r="A87">
            <v>36488</v>
          </cell>
          <cell r="B87">
            <v>2.0249999999999999</v>
          </cell>
          <cell r="C87">
            <v>2.0249999999999999</v>
          </cell>
          <cell r="D87">
            <v>2.4700000000000002</v>
          </cell>
          <cell r="E87">
            <v>1.99</v>
          </cell>
          <cell r="F87">
            <v>2.0099999999999998</v>
          </cell>
          <cell r="G87">
            <v>0.44500000000000028</v>
          </cell>
          <cell r="H87">
            <v>0.44500000000000028</v>
          </cell>
          <cell r="I87">
            <v>0</v>
          </cell>
          <cell r="J87">
            <v>-1.5000000000000124E-2</v>
          </cell>
          <cell r="K87">
            <v>-1.5000000000000124E-2</v>
          </cell>
          <cell r="L87">
            <v>3.499999999999992E-2</v>
          </cell>
          <cell r="M87">
            <v>2.33</v>
          </cell>
          <cell r="N87">
            <v>2.6150000000000002</v>
          </cell>
          <cell r="O87">
            <v>2.605</v>
          </cell>
          <cell r="P87">
            <v>1.9650000000000001</v>
          </cell>
          <cell r="Q87">
            <v>1.98</v>
          </cell>
          <cell r="R87">
            <v>0.14500000000000002</v>
          </cell>
          <cell r="S87">
            <v>0.28500000000000014</v>
          </cell>
          <cell r="T87">
            <v>1.9350000000000001</v>
          </cell>
          <cell r="U87">
            <v>1.99</v>
          </cell>
          <cell r="V87">
            <v>1.9550000000000001</v>
          </cell>
          <cell r="W87">
            <v>1.88</v>
          </cell>
          <cell r="X87">
            <v>1.99</v>
          </cell>
          <cell r="Y87">
            <v>2.0750000000000002</v>
          </cell>
          <cell r="Z87">
            <v>1.99</v>
          </cell>
          <cell r="AA87">
            <v>1.9350000000000001</v>
          </cell>
          <cell r="AB87">
            <v>2.0499999999999998</v>
          </cell>
        </row>
        <row r="88">
          <cell r="A88">
            <v>36489</v>
          </cell>
          <cell r="B88">
            <v>1.9</v>
          </cell>
          <cell r="C88">
            <v>1.9</v>
          </cell>
          <cell r="D88">
            <v>2.35</v>
          </cell>
          <cell r="E88">
            <v>1.925</v>
          </cell>
          <cell r="F88">
            <v>1.915</v>
          </cell>
          <cell r="G88">
            <v>0.45000000000000018</v>
          </cell>
          <cell r="H88">
            <v>0.45000000000000018</v>
          </cell>
          <cell r="I88">
            <v>0</v>
          </cell>
          <cell r="J88">
            <v>1.5000000000000124E-2</v>
          </cell>
          <cell r="K88">
            <v>1.5000000000000124E-2</v>
          </cell>
          <cell r="L88">
            <v>-2.5000000000000133E-2</v>
          </cell>
          <cell r="M88">
            <v>2.2799999999999998</v>
          </cell>
          <cell r="N88">
            <v>2.4449999999999998</v>
          </cell>
          <cell r="O88">
            <v>2.64</v>
          </cell>
          <cell r="P88">
            <v>1.99</v>
          </cell>
          <cell r="Q88">
            <v>2.0150000000000001</v>
          </cell>
          <cell r="R88">
            <v>9.4999999999999751E-2</v>
          </cell>
          <cell r="S88">
            <v>0.16500000000000004</v>
          </cell>
          <cell r="T88">
            <v>1.9950000000000001</v>
          </cell>
          <cell r="U88">
            <v>1.9350000000000001</v>
          </cell>
          <cell r="V88">
            <v>1.895</v>
          </cell>
          <cell r="W88">
            <v>1.7350000000000001</v>
          </cell>
          <cell r="X88">
            <v>1.9450000000000001</v>
          </cell>
          <cell r="Y88">
            <v>2.0499999999999998</v>
          </cell>
          <cell r="Z88">
            <v>1.925</v>
          </cell>
          <cell r="AA88">
            <v>1.915</v>
          </cell>
          <cell r="AB88">
            <v>2.0049999999999999</v>
          </cell>
        </row>
        <row r="89">
          <cell r="A89">
            <v>36490</v>
          </cell>
          <cell r="B89">
            <v>1.9</v>
          </cell>
          <cell r="C89">
            <v>1.9</v>
          </cell>
          <cell r="D89">
            <v>2.35</v>
          </cell>
          <cell r="E89">
            <v>1.925</v>
          </cell>
          <cell r="F89">
            <v>1.915</v>
          </cell>
          <cell r="G89">
            <v>0.45000000000000018</v>
          </cell>
          <cell r="H89">
            <v>0.45000000000000018</v>
          </cell>
          <cell r="I89">
            <v>0</v>
          </cell>
          <cell r="J89">
            <v>1.5000000000000124E-2</v>
          </cell>
          <cell r="K89">
            <v>1.5000000000000124E-2</v>
          </cell>
          <cell r="L89">
            <v>-2.5000000000000133E-2</v>
          </cell>
          <cell r="M89">
            <v>2.2799999999999998</v>
          </cell>
          <cell r="N89">
            <v>2.4449999999999998</v>
          </cell>
          <cell r="O89">
            <v>2.64</v>
          </cell>
          <cell r="P89">
            <v>1.99</v>
          </cell>
          <cell r="Q89">
            <v>2.0150000000000001</v>
          </cell>
          <cell r="R89">
            <v>9.4999999999999751E-2</v>
          </cell>
          <cell r="S89">
            <v>0.16500000000000004</v>
          </cell>
          <cell r="T89">
            <v>1.9950000000000001</v>
          </cell>
          <cell r="U89">
            <v>1.9350000000000001</v>
          </cell>
          <cell r="V89">
            <v>1.895</v>
          </cell>
          <cell r="W89">
            <v>1.7350000000000001</v>
          </cell>
          <cell r="X89">
            <v>1.9450000000000001</v>
          </cell>
          <cell r="Y89">
            <v>2.0499999999999998</v>
          </cell>
          <cell r="Z89">
            <v>1.925</v>
          </cell>
          <cell r="AA89">
            <v>1.915</v>
          </cell>
          <cell r="AB89">
            <v>2.0049999999999999</v>
          </cell>
        </row>
        <row r="90">
          <cell r="A90">
            <v>36491</v>
          </cell>
          <cell r="B90">
            <v>1.9</v>
          </cell>
          <cell r="C90">
            <v>1.9</v>
          </cell>
          <cell r="D90">
            <v>2.35</v>
          </cell>
          <cell r="E90">
            <v>1.925</v>
          </cell>
          <cell r="F90">
            <v>1.915</v>
          </cell>
          <cell r="G90">
            <v>0.45000000000000018</v>
          </cell>
          <cell r="H90">
            <v>0.45000000000000018</v>
          </cell>
          <cell r="I90">
            <v>0</v>
          </cell>
          <cell r="J90">
            <v>1.5000000000000124E-2</v>
          </cell>
          <cell r="K90">
            <v>1.5000000000000124E-2</v>
          </cell>
          <cell r="L90">
            <v>-2.5000000000000133E-2</v>
          </cell>
          <cell r="M90">
            <v>2.2799999999999998</v>
          </cell>
          <cell r="N90">
            <v>2.4449999999999998</v>
          </cell>
          <cell r="O90">
            <v>2.64</v>
          </cell>
          <cell r="P90">
            <v>1.99</v>
          </cell>
          <cell r="Q90">
            <v>2.0150000000000001</v>
          </cell>
          <cell r="R90">
            <v>9.4999999999999751E-2</v>
          </cell>
          <cell r="S90">
            <v>0.16500000000000004</v>
          </cell>
          <cell r="T90">
            <v>1.9950000000000001</v>
          </cell>
          <cell r="U90">
            <v>1.9350000000000001</v>
          </cell>
          <cell r="V90">
            <v>1.895</v>
          </cell>
          <cell r="W90">
            <v>1.7350000000000001</v>
          </cell>
          <cell r="X90">
            <v>1.9450000000000001</v>
          </cell>
          <cell r="Y90">
            <v>2.0499999999999998</v>
          </cell>
          <cell r="Z90">
            <v>1.925</v>
          </cell>
          <cell r="AA90">
            <v>1.915</v>
          </cell>
          <cell r="AB90">
            <v>2.0049999999999999</v>
          </cell>
        </row>
        <row r="91">
          <cell r="A91">
            <v>36492</v>
          </cell>
          <cell r="B91">
            <v>1.9</v>
          </cell>
          <cell r="C91">
            <v>1.9</v>
          </cell>
          <cell r="D91">
            <v>2.35</v>
          </cell>
          <cell r="E91">
            <v>1.925</v>
          </cell>
          <cell r="F91">
            <v>1.915</v>
          </cell>
          <cell r="G91">
            <v>0.45000000000000018</v>
          </cell>
          <cell r="H91">
            <v>0.45000000000000018</v>
          </cell>
          <cell r="I91">
            <v>0</v>
          </cell>
          <cell r="J91">
            <v>1.5000000000000124E-2</v>
          </cell>
          <cell r="K91">
            <v>1.5000000000000124E-2</v>
          </cell>
          <cell r="L91">
            <v>-2.5000000000000133E-2</v>
          </cell>
          <cell r="M91">
            <v>2.2799999999999998</v>
          </cell>
          <cell r="N91">
            <v>2.4449999999999998</v>
          </cell>
          <cell r="O91">
            <v>2.64</v>
          </cell>
          <cell r="P91">
            <v>1.99</v>
          </cell>
          <cell r="Q91">
            <v>2.0150000000000001</v>
          </cell>
          <cell r="R91">
            <v>9.4999999999999751E-2</v>
          </cell>
          <cell r="S91">
            <v>0.16500000000000004</v>
          </cell>
          <cell r="T91">
            <v>1.9950000000000001</v>
          </cell>
          <cell r="U91">
            <v>1.9350000000000001</v>
          </cell>
          <cell r="V91">
            <v>1.895</v>
          </cell>
          <cell r="W91">
            <v>1.7350000000000001</v>
          </cell>
          <cell r="X91">
            <v>1.9450000000000001</v>
          </cell>
          <cell r="Y91">
            <v>2.0499999999999998</v>
          </cell>
          <cell r="Z91">
            <v>1.925</v>
          </cell>
          <cell r="AA91">
            <v>1.915</v>
          </cell>
          <cell r="AB91">
            <v>2.0049999999999999</v>
          </cell>
        </row>
        <row r="92">
          <cell r="A92">
            <v>36493</v>
          </cell>
          <cell r="B92">
            <v>1.9</v>
          </cell>
          <cell r="C92">
            <v>1.9</v>
          </cell>
          <cell r="D92">
            <v>2.35</v>
          </cell>
          <cell r="E92">
            <v>1.925</v>
          </cell>
          <cell r="F92">
            <v>1.915</v>
          </cell>
          <cell r="G92">
            <v>0.45000000000000018</v>
          </cell>
          <cell r="H92">
            <v>0.45000000000000018</v>
          </cell>
          <cell r="I92">
            <v>0</v>
          </cell>
          <cell r="J92">
            <v>1.5000000000000124E-2</v>
          </cell>
          <cell r="K92">
            <v>1.5000000000000124E-2</v>
          </cell>
          <cell r="L92">
            <v>-2.5000000000000133E-2</v>
          </cell>
          <cell r="M92">
            <v>2.2799999999999998</v>
          </cell>
          <cell r="N92">
            <v>2.4449999999999998</v>
          </cell>
          <cell r="O92">
            <v>2.64</v>
          </cell>
          <cell r="P92">
            <v>1.99</v>
          </cell>
          <cell r="Q92">
            <v>2.0150000000000001</v>
          </cell>
          <cell r="R92">
            <v>9.4999999999999751E-2</v>
          </cell>
          <cell r="S92">
            <v>0.16500000000000004</v>
          </cell>
          <cell r="T92">
            <v>1.9950000000000001</v>
          </cell>
          <cell r="U92">
            <v>1.9350000000000001</v>
          </cell>
          <cell r="V92">
            <v>1.895</v>
          </cell>
          <cell r="W92">
            <v>1.7350000000000001</v>
          </cell>
          <cell r="X92">
            <v>1.9450000000000001</v>
          </cell>
          <cell r="Y92">
            <v>2.0499999999999998</v>
          </cell>
          <cell r="Z92">
            <v>1.925</v>
          </cell>
          <cell r="AA92">
            <v>1.915</v>
          </cell>
          <cell r="AB92">
            <v>2.0049999999999999</v>
          </cell>
        </row>
        <row r="93">
          <cell r="A93">
            <v>36494</v>
          </cell>
          <cell r="B93">
            <v>2.0649999999999999</v>
          </cell>
          <cell r="C93">
            <v>2.085</v>
          </cell>
          <cell r="D93">
            <v>2.4649999999999999</v>
          </cell>
          <cell r="E93">
            <v>1.9750000000000001</v>
          </cell>
          <cell r="F93">
            <v>2.08</v>
          </cell>
          <cell r="G93">
            <v>0.39999999999999991</v>
          </cell>
          <cell r="H93">
            <v>0.37999999999999989</v>
          </cell>
          <cell r="I93">
            <v>-2.0000000000000018E-2</v>
          </cell>
          <cell r="J93">
            <v>1.5000000000000124E-2</v>
          </cell>
          <cell r="K93">
            <v>-4.9999999999998934E-3</v>
          </cell>
          <cell r="L93">
            <v>0.10999999999999988</v>
          </cell>
          <cell r="M93">
            <v>2.31</v>
          </cell>
          <cell r="N93">
            <v>2.605</v>
          </cell>
          <cell r="O93">
            <v>2.68</v>
          </cell>
          <cell r="P93">
            <v>1.98</v>
          </cell>
          <cell r="Q93">
            <v>1.9950000000000001</v>
          </cell>
          <cell r="R93">
            <v>0.14000000000000012</v>
          </cell>
          <cell r="S93">
            <v>0.29499999999999993</v>
          </cell>
          <cell r="T93">
            <v>1.9950000000000001</v>
          </cell>
          <cell r="U93">
            <v>2.2050000000000001</v>
          </cell>
          <cell r="V93">
            <v>1.9350000000000001</v>
          </cell>
          <cell r="W93">
            <v>1.915</v>
          </cell>
          <cell r="X93">
            <v>1.99</v>
          </cell>
          <cell r="Y93">
            <v>2.2549999999999999</v>
          </cell>
          <cell r="Z93">
            <v>2.13</v>
          </cell>
          <cell r="AA93">
            <v>2.0950000000000002</v>
          </cell>
          <cell r="AB93">
            <v>2.165</v>
          </cell>
        </row>
        <row r="94">
          <cell r="A94">
            <v>36495</v>
          </cell>
          <cell r="B94">
            <v>2.11</v>
          </cell>
          <cell r="C94">
            <v>2.12</v>
          </cell>
          <cell r="D94">
            <v>2.44</v>
          </cell>
          <cell r="E94">
            <v>2.08</v>
          </cell>
          <cell r="F94">
            <v>2.15</v>
          </cell>
          <cell r="G94">
            <v>0.33000000000000007</v>
          </cell>
          <cell r="H94">
            <v>0.31999999999999984</v>
          </cell>
          <cell r="I94">
            <v>-1.0000000000000231E-2</v>
          </cell>
          <cell r="J94">
            <v>4.0000000000000036E-2</v>
          </cell>
          <cell r="K94">
            <v>2.9999999999999805E-2</v>
          </cell>
          <cell r="L94">
            <v>4.0000000000000036E-2</v>
          </cell>
          <cell r="M94">
            <v>2.34</v>
          </cell>
          <cell r="N94">
            <v>2.5649999999999999</v>
          </cell>
          <cell r="O94">
            <v>2.79</v>
          </cell>
          <cell r="P94">
            <v>2.0350000000000001</v>
          </cell>
          <cell r="Q94">
            <v>2.0950000000000002</v>
          </cell>
          <cell r="R94">
            <v>0.125</v>
          </cell>
          <cell r="S94">
            <v>0.22500000000000009</v>
          </cell>
          <cell r="T94">
            <v>2.0499999999999998</v>
          </cell>
          <cell r="U94">
            <v>2.2149999999999999</v>
          </cell>
          <cell r="V94">
            <v>2.0249999999999999</v>
          </cell>
          <cell r="W94">
            <v>1.98</v>
          </cell>
          <cell r="X94">
            <v>2.105</v>
          </cell>
          <cell r="Y94">
            <v>2.15</v>
          </cell>
          <cell r="Z94">
            <v>2.1800000000000002</v>
          </cell>
          <cell r="AA94">
            <v>2.0499999999999998</v>
          </cell>
          <cell r="AB94">
            <v>2.125</v>
          </cell>
        </row>
        <row r="95">
          <cell r="A95">
            <v>36496</v>
          </cell>
          <cell r="B95">
            <v>2.0649999999999999</v>
          </cell>
          <cell r="C95">
            <v>2.06</v>
          </cell>
          <cell r="D95">
            <v>2.415</v>
          </cell>
          <cell r="E95">
            <v>2.04</v>
          </cell>
          <cell r="F95">
            <v>2.09</v>
          </cell>
          <cell r="G95">
            <v>0.35000000000000009</v>
          </cell>
          <cell r="H95">
            <v>0.35499999999999998</v>
          </cell>
          <cell r="I95">
            <v>4.9999999999998934E-3</v>
          </cell>
          <cell r="J95">
            <v>2.4999999999999911E-2</v>
          </cell>
          <cell r="K95">
            <v>2.9999999999999805E-2</v>
          </cell>
          <cell r="L95">
            <v>2.0000000000000018E-2</v>
          </cell>
          <cell r="M95">
            <v>2.3149999999999999</v>
          </cell>
          <cell r="N95">
            <v>2.4950000000000001</v>
          </cell>
          <cell r="O95">
            <v>2.72</v>
          </cell>
          <cell r="P95">
            <v>2.0249999999999999</v>
          </cell>
          <cell r="Q95">
            <v>2.085</v>
          </cell>
          <cell r="R95">
            <v>8.0000000000000071E-2</v>
          </cell>
          <cell r="S95">
            <v>0.18000000000000016</v>
          </cell>
          <cell r="T95">
            <v>2.0350000000000001</v>
          </cell>
          <cell r="U95">
            <v>2.17</v>
          </cell>
          <cell r="V95">
            <v>1.96</v>
          </cell>
          <cell r="W95">
            <v>1.99</v>
          </cell>
          <cell r="X95">
            <v>2.0499999999999998</v>
          </cell>
          <cell r="Y95">
            <v>2.1549999999999998</v>
          </cell>
          <cell r="Z95">
            <v>2.1150000000000002</v>
          </cell>
          <cell r="AA95">
            <v>2.0299999999999998</v>
          </cell>
          <cell r="AB95">
            <v>2.085</v>
          </cell>
        </row>
        <row r="96">
          <cell r="A96">
            <v>36497</v>
          </cell>
          <cell r="B96">
            <v>2.0449999999999999</v>
          </cell>
          <cell r="C96">
            <v>2.0449999999999999</v>
          </cell>
          <cell r="D96">
            <v>2.3650000000000002</v>
          </cell>
          <cell r="E96">
            <v>2.0049999999999999</v>
          </cell>
          <cell r="F96">
            <v>2.0699999999999998</v>
          </cell>
          <cell r="G96">
            <v>0.32000000000000028</v>
          </cell>
          <cell r="H96">
            <v>0.32000000000000028</v>
          </cell>
          <cell r="I96">
            <v>0</v>
          </cell>
          <cell r="J96">
            <v>2.4999999999999911E-2</v>
          </cell>
          <cell r="K96">
            <v>2.4999999999999911E-2</v>
          </cell>
          <cell r="L96">
            <v>4.0000000000000036E-2</v>
          </cell>
          <cell r="M96">
            <v>2.2400000000000002</v>
          </cell>
          <cell r="N96">
            <v>2.39</v>
          </cell>
          <cell r="O96">
            <v>2.7349999999999999</v>
          </cell>
          <cell r="P96">
            <v>1.9950000000000001</v>
          </cell>
          <cell r="Q96">
            <v>2.0299999999999998</v>
          </cell>
          <cell r="R96">
            <v>2.4999999999999911E-2</v>
          </cell>
          <cell r="S96">
            <v>0.14999999999999991</v>
          </cell>
          <cell r="T96">
            <v>2.0249999999999999</v>
          </cell>
          <cell r="U96">
            <v>2.1749999999999998</v>
          </cell>
          <cell r="V96">
            <v>1.95</v>
          </cell>
          <cell r="W96">
            <v>1.9550000000000001</v>
          </cell>
          <cell r="X96">
            <v>2.02</v>
          </cell>
          <cell r="Y96">
            <v>2.19</v>
          </cell>
          <cell r="Z96">
            <v>2.12</v>
          </cell>
          <cell r="AA96">
            <v>2.0449999999999999</v>
          </cell>
          <cell r="AB96">
            <v>2.1</v>
          </cell>
        </row>
        <row r="97">
          <cell r="A97">
            <v>36498</v>
          </cell>
          <cell r="B97">
            <v>2.0299999999999998</v>
          </cell>
          <cell r="C97">
            <v>2.02</v>
          </cell>
          <cell r="D97">
            <v>2.335</v>
          </cell>
          <cell r="E97">
            <v>1.9950000000000001</v>
          </cell>
          <cell r="F97">
            <v>2.0699999999999998</v>
          </cell>
          <cell r="G97">
            <v>0.30500000000000016</v>
          </cell>
          <cell r="H97">
            <v>0.31499999999999995</v>
          </cell>
          <cell r="I97">
            <v>9.9999999999997868E-3</v>
          </cell>
          <cell r="J97">
            <v>4.0000000000000036E-2</v>
          </cell>
          <cell r="K97">
            <v>4.9999999999999822E-2</v>
          </cell>
          <cell r="L97">
            <v>2.4999999999999911E-2</v>
          </cell>
          <cell r="M97">
            <v>2.2349999999999999</v>
          </cell>
          <cell r="N97">
            <v>2.4</v>
          </cell>
          <cell r="O97">
            <v>2.7</v>
          </cell>
          <cell r="P97">
            <v>1.98</v>
          </cell>
          <cell r="Q97">
            <v>2.0249999999999999</v>
          </cell>
          <cell r="R97">
            <v>6.4999999999999947E-2</v>
          </cell>
          <cell r="S97">
            <v>0.16500000000000004</v>
          </cell>
          <cell r="T97">
            <v>2.0049999999999999</v>
          </cell>
          <cell r="U97">
            <v>2.17</v>
          </cell>
          <cell r="V97">
            <v>1.95</v>
          </cell>
          <cell r="W97">
            <v>1.9650000000000001</v>
          </cell>
          <cell r="X97">
            <v>2.02</v>
          </cell>
          <cell r="Y97">
            <v>2.17</v>
          </cell>
          <cell r="Z97">
            <v>2.125</v>
          </cell>
          <cell r="AA97">
            <v>2.0499999999999998</v>
          </cell>
          <cell r="AB97">
            <v>2.09</v>
          </cell>
        </row>
        <row r="98">
          <cell r="A98">
            <v>36499</v>
          </cell>
          <cell r="B98">
            <v>2.0299999999999998</v>
          </cell>
          <cell r="C98">
            <v>2.02</v>
          </cell>
          <cell r="D98">
            <v>2.335</v>
          </cell>
          <cell r="E98">
            <v>1.9950000000000001</v>
          </cell>
          <cell r="F98">
            <v>2.0699999999999998</v>
          </cell>
          <cell r="G98">
            <v>0.30500000000000016</v>
          </cell>
          <cell r="H98">
            <v>0.31499999999999995</v>
          </cell>
          <cell r="I98">
            <v>9.9999999999997868E-3</v>
          </cell>
          <cell r="J98">
            <v>4.0000000000000036E-2</v>
          </cell>
          <cell r="K98">
            <v>4.9999999999999822E-2</v>
          </cell>
          <cell r="L98">
            <v>2.4999999999999911E-2</v>
          </cell>
          <cell r="M98">
            <v>2.2349999999999999</v>
          </cell>
          <cell r="N98">
            <v>2.4</v>
          </cell>
          <cell r="O98">
            <v>2.7</v>
          </cell>
          <cell r="P98">
            <v>1.98</v>
          </cell>
          <cell r="Q98">
            <v>2.0249999999999999</v>
          </cell>
          <cell r="R98">
            <v>6.4999999999999947E-2</v>
          </cell>
          <cell r="S98">
            <v>0.16500000000000004</v>
          </cell>
          <cell r="T98">
            <v>2.0049999999999999</v>
          </cell>
          <cell r="U98">
            <v>2.17</v>
          </cell>
          <cell r="V98">
            <v>1.95</v>
          </cell>
          <cell r="W98">
            <v>1.9650000000000001</v>
          </cell>
          <cell r="X98">
            <v>2.02</v>
          </cell>
          <cell r="Y98">
            <v>2.17</v>
          </cell>
          <cell r="Z98">
            <v>2.125</v>
          </cell>
          <cell r="AA98">
            <v>2.0499999999999998</v>
          </cell>
          <cell r="AB98">
            <v>2.09</v>
          </cell>
        </row>
        <row r="99">
          <cell r="A99">
            <v>36500</v>
          </cell>
          <cell r="B99">
            <v>2.0299999999999998</v>
          </cell>
          <cell r="C99">
            <v>2.02</v>
          </cell>
          <cell r="D99">
            <v>2.335</v>
          </cell>
          <cell r="E99">
            <v>1.9950000000000001</v>
          </cell>
          <cell r="F99">
            <v>2.0699999999999998</v>
          </cell>
          <cell r="G99">
            <v>0.30500000000000016</v>
          </cell>
          <cell r="H99">
            <v>0.31499999999999995</v>
          </cell>
          <cell r="I99">
            <v>9.9999999999997868E-3</v>
          </cell>
          <cell r="J99">
            <v>4.0000000000000036E-2</v>
          </cell>
          <cell r="K99">
            <v>4.9999999999999822E-2</v>
          </cell>
          <cell r="L99">
            <v>2.4999999999999911E-2</v>
          </cell>
          <cell r="M99">
            <v>2.2349999999999999</v>
          </cell>
          <cell r="N99">
            <v>2.4</v>
          </cell>
          <cell r="O99">
            <v>2.7</v>
          </cell>
          <cell r="P99">
            <v>1.98</v>
          </cell>
          <cell r="Q99">
            <v>2.0249999999999999</v>
          </cell>
          <cell r="R99">
            <v>6.4999999999999947E-2</v>
          </cell>
          <cell r="S99">
            <v>0.16500000000000004</v>
          </cell>
          <cell r="T99">
            <v>2.0049999999999999</v>
          </cell>
          <cell r="U99">
            <v>2.17</v>
          </cell>
          <cell r="V99">
            <v>1.95</v>
          </cell>
          <cell r="W99">
            <v>1.9650000000000001</v>
          </cell>
          <cell r="X99">
            <v>2.02</v>
          </cell>
          <cell r="Y99">
            <v>2.17</v>
          </cell>
          <cell r="Z99">
            <v>2.125</v>
          </cell>
          <cell r="AA99">
            <v>2.0499999999999998</v>
          </cell>
          <cell r="AB99">
            <v>2.09</v>
          </cell>
        </row>
        <row r="100">
          <cell r="A100">
            <v>36501</v>
          </cell>
          <cell r="B100">
            <v>2.0950000000000002</v>
          </cell>
          <cell r="C100">
            <v>2.105</v>
          </cell>
          <cell r="D100">
            <v>2.3849999999999998</v>
          </cell>
          <cell r="E100">
            <v>2.0449999999999999</v>
          </cell>
          <cell r="F100">
            <v>2.0950000000000002</v>
          </cell>
          <cell r="G100">
            <v>0.28999999999999959</v>
          </cell>
          <cell r="H100">
            <v>0.2799999999999998</v>
          </cell>
          <cell r="I100">
            <v>-9.9999999999997868E-3</v>
          </cell>
          <cell r="J100">
            <v>0</v>
          </cell>
          <cell r="K100">
            <v>-9.9999999999997868E-3</v>
          </cell>
          <cell r="L100">
            <v>6.0000000000000053E-2</v>
          </cell>
          <cell r="M100">
            <v>2.2749999999999999</v>
          </cell>
          <cell r="N100">
            <v>2.4700000000000002</v>
          </cell>
          <cell r="O100">
            <v>2.58</v>
          </cell>
          <cell r="P100">
            <v>2.0350000000000001</v>
          </cell>
          <cell r="Q100">
            <v>2.0649999999999999</v>
          </cell>
          <cell r="R100">
            <v>8.5000000000000409E-2</v>
          </cell>
          <cell r="S100">
            <v>0.19500000000000028</v>
          </cell>
          <cell r="T100">
            <v>1.9650000000000001</v>
          </cell>
          <cell r="U100">
            <v>2.1800000000000002</v>
          </cell>
          <cell r="V100">
            <v>1.9750000000000001</v>
          </cell>
          <cell r="W100">
            <v>2.0099999999999998</v>
          </cell>
          <cell r="X100">
            <v>2.09</v>
          </cell>
          <cell r="Y100">
            <v>2.1850000000000001</v>
          </cell>
          <cell r="Z100">
            <v>2.1549999999999998</v>
          </cell>
          <cell r="AA100">
            <v>2.0550000000000002</v>
          </cell>
          <cell r="AB100">
            <v>2.1150000000000002</v>
          </cell>
        </row>
        <row r="101">
          <cell r="A101">
            <v>36502</v>
          </cell>
          <cell r="B101">
            <v>2.14</v>
          </cell>
          <cell r="C101">
            <v>2.14</v>
          </cell>
          <cell r="D101">
            <v>2.415</v>
          </cell>
          <cell r="E101">
            <v>2.1</v>
          </cell>
          <cell r="F101">
            <v>2.15</v>
          </cell>
          <cell r="G101">
            <v>0.27499999999999991</v>
          </cell>
          <cell r="H101">
            <v>0.27499999999999991</v>
          </cell>
          <cell r="I101">
            <v>0</v>
          </cell>
          <cell r="J101">
            <v>9.9999999999997868E-3</v>
          </cell>
          <cell r="K101">
            <v>9.9999999999997868E-3</v>
          </cell>
          <cell r="L101">
            <v>4.0000000000000036E-2</v>
          </cell>
          <cell r="M101">
            <v>2.2949999999999999</v>
          </cell>
          <cell r="N101">
            <v>2.4649999999999999</v>
          </cell>
          <cell r="O101">
            <v>2.625</v>
          </cell>
          <cell r="P101">
            <v>2.12</v>
          </cell>
          <cell r="Q101">
            <v>2.145</v>
          </cell>
          <cell r="R101">
            <v>4.9999999999999822E-2</v>
          </cell>
          <cell r="S101">
            <v>0.16999999999999993</v>
          </cell>
          <cell r="T101">
            <v>2.02</v>
          </cell>
          <cell r="U101">
            <v>2.165</v>
          </cell>
          <cell r="V101">
            <v>2.0499999999999998</v>
          </cell>
          <cell r="W101">
            <v>2.085</v>
          </cell>
          <cell r="X101">
            <v>2.13</v>
          </cell>
          <cell r="Y101">
            <v>2.1749999999999998</v>
          </cell>
          <cell r="Z101">
            <v>2.15</v>
          </cell>
          <cell r="AA101">
            <v>2.0649999999999999</v>
          </cell>
          <cell r="AB101">
            <v>2.125</v>
          </cell>
        </row>
        <row r="102">
          <cell r="A102">
            <v>36503</v>
          </cell>
          <cell r="B102">
            <v>2.1850000000000001</v>
          </cell>
          <cell r="C102">
            <v>2.1949999999999998</v>
          </cell>
          <cell r="D102">
            <v>2.4550000000000001</v>
          </cell>
          <cell r="E102">
            <v>2.17</v>
          </cell>
          <cell r="F102">
            <v>2.19</v>
          </cell>
          <cell r="G102">
            <v>0.27</v>
          </cell>
          <cell r="H102">
            <v>0.26000000000000023</v>
          </cell>
          <cell r="I102">
            <v>-9.9999999999997868E-3</v>
          </cell>
          <cell r="J102">
            <v>4.9999999999998934E-3</v>
          </cell>
          <cell r="K102">
            <v>-4.9999999999998934E-3</v>
          </cell>
          <cell r="L102">
            <v>2.4999999999999911E-2</v>
          </cell>
          <cell r="M102">
            <v>2.37</v>
          </cell>
          <cell r="N102">
            <v>2.5249999999999999</v>
          </cell>
          <cell r="O102">
            <v>2.665</v>
          </cell>
          <cell r="P102">
            <v>2.2149999999999999</v>
          </cell>
          <cell r="Q102">
            <v>2.2450000000000001</v>
          </cell>
          <cell r="R102">
            <v>6.999999999999984E-2</v>
          </cell>
          <cell r="S102">
            <v>0.1549999999999998</v>
          </cell>
          <cell r="T102">
            <v>2.12</v>
          </cell>
          <cell r="U102">
            <v>2.23</v>
          </cell>
          <cell r="V102">
            <v>2.12</v>
          </cell>
          <cell r="W102">
            <v>2.105</v>
          </cell>
          <cell r="X102">
            <v>2.1850000000000001</v>
          </cell>
          <cell r="Y102">
            <v>2.2349999999999999</v>
          </cell>
          <cell r="Z102">
            <v>2.2250000000000001</v>
          </cell>
          <cell r="AA102">
            <v>2.12</v>
          </cell>
          <cell r="AB102">
            <v>2.1749999999999998</v>
          </cell>
        </row>
        <row r="103">
          <cell r="A103">
            <v>36504</v>
          </cell>
          <cell r="B103">
            <v>2.1850000000000001</v>
          </cell>
          <cell r="C103">
            <v>2.1949999999999998</v>
          </cell>
          <cell r="D103">
            <v>2.4300000000000002</v>
          </cell>
          <cell r="E103">
            <v>2.145</v>
          </cell>
          <cell r="F103">
            <v>2.1850000000000001</v>
          </cell>
          <cell r="G103">
            <v>0.24500000000000011</v>
          </cell>
          <cell r="H103">
            <v>0.23500000000000032</v>
          </cell>
          <cell r="I103">
            <v>-9.9999999999997868E-3</v>
          </cell>
          <cell r="J103">
            <v>0</v>
          </cell>
          <cell r="K103">
            <v>-9.9999999999997868E-3</v>
          </cell>
          <cell r="L103">
            <v>4.9999999999999822E-2</v>
          </cell>
          <cell r="M103">
            <v>2.395</v>
          </cell>
          <cell r="N103">
            <v>2.5</v>
          </cell>
          <cell r="O103">
            <v>2.665</v>
          </cell>
          <cell r="P103">
            <v>2.2599999999999998</v>
          </cell>
          <cell r="Q103">
            <v>2.2799999999999998</v>
          </cell>
          <cell r="R103">
            <v>6.999999999999984E-2</v>
          </cell>
          <cell r="S103">
            <v>0.10499999999999998</v>
          </cell>
          <cell r="T103">
            <v>2.1949999999999998</v>
          </cell>
          <cell r="U103">
            <v>2.2050000000000001</v>
          </cell>
          <cell r="V103">
            <v>2.1150000000000002</v>
          </cell>
          <cell r="W103">
            <v>2.0950000000000002</v>
          </cell>
          <cell r="X103">
            <v>2.17</v>
          </cell>
          <cell r="Y103">
            <v>2.2250000000000001</v>
          </cell>
          <cell r="Z103">
            <v>2.1850000000000001</v>
          </cell>
          <cell r="AA103">
            <v>2.1150000000000002</v>
          </cell>
          <cell r="AB103">
            <v>2.16</v>
          </cell>
        </row>
        <row r="104">
          <cell r="A104">
            <v>36505</v>
          </cell>
          <cell r="B104">
            <v>2.17</v>
          </cell>
          <cell r="C104">
            <v>2.17</v>
          </cell>
          <cell r="D104">
            <v>2.4350000000000001</v>
          </cell>
          <cell r="E104">
            <v>2.16</v>
          </cell>
          <cell r="F104">
            <v>2.1949999999999998</v>
          </cell>
          <cell r="G104">
            <v>0.26500000000000012</v>
          </cell>
          <cell r="H104">
            <v>0.26500000000000012</v>
          </cell>
          <cell r="I104">
            <v>0</v>
          </cell>
          <cell r="J104">
            <v>2.4999999999999911E-2</v>
          </cell>
          <cell r="K104">
            <v>2.4999999999999911E-2</v>
          </cell>
          <cell r="L104">
            <v>9.9999999999997868E-3</v>
          </cell>
          <cell r="M104">
            <v>2.4</v>
          </cell>
          <cell r="N104">
            <v>2.52</v>
          </cell>
          <cell r="O104">
            <v>2.77</v>
          </cell>
          <cell r="P104">
            <v>2.3149999999999999</v>
          </cell>
          <cell r="Q104">
            <v>2.3199999999999998</v>
          </cell>
          <cell r="R104">
            <v>8.4999999999999964E-2</v>
          </cell>
          <cell r="S104">
            <v>0.12000000000000011</v>
          </cell>
          <cell r="T104">
            <v>2.2450000000000001</v>
          </cell>
          <cell r="U104">
            <v>2.2549999999999999</v>
          </cell>
          <cell r="V104">
            <v>2.11</v>
          </cell>
          <cell r="W104">
            <v>2.12</v>
          </cell>
          <cell r="X104">
            <v>2.16</v>
          </cell>
          <cell r="Y104">
            <v>2.27</v>
          </cell>
          <cell r="Z104">
            <v>2.2149999999999999</v>
          </cell>
          <cell r="AA104">
            <v>2.14</v>
          </cell>
          <cell r="AB104">
            <v>2.19</v>
          </cell>
        </row>
        <row r="105">
          <cell r="A105">
            <v>36506</v>
          </cell>
          <cell r="B105">
            <v>2.17</v>
          </cell>
          <cell r="C105">
            <v>2.17</v>
          </cell>
          <cell r="D105">
            <v>2.4350000000000001</v>
          </cell>
          <cell r="E105">
            <v>2.16</v>
          </cell>
          <cell r="F105">
            <v>2.1949999999999998</v>
          </cell>
          <cell r="G105">
            <v>0.26500000000000012</v>
          </cell>
          <cell r="H105">
            <v>0.26500000000000012</v>
          </cell>
          <cell r="I105">
            <v>0</v>
          </cell>
          <cell r="J105">
            <v>2.4999999999999911E-2</v>
          </cell>
          <cell r="K105">
            <v>2.4999999999999911E-2</v>
          </cell>
          <cell r="L105">
            <v>9.9999999999997868E-3</v>
          </cell>
          <cell r="M105">
            <v>2.4</v>
          </cell>
          <cell r="N105">
            <v>2.52</v>
          </cell>
          <cell r="O105">
            <v>2.77</v>
          </cell>
          <cell r="P105">
            <v>2.3149999999999999</v>
          </cell>
          <cell r="Q105">
            <v>2.3199999999999998</v>
          </cell>
          <cell r="R105">
            <v>8.4999999999999964E-2</v>
          </cell>
          <cell r="S105">
            <v>0.12000000000000011</v>
          </cell>
          <cell r="T105">
            <v>2.2450000000000001</v>
          </cell>
          <cell r="U105">
            <v>2.2549999999999999</v>
          </cell>
          <cell r="V105">
            <v>2.11</v>
          </cell>
          <cell r="W105">
            <v>2.12</v>
          </cell>
          <cell r="X105">
            <v>2.16</v>
          </cell>
          <cell r="Y105">
            <v>2.27</v>
          </cell>
          <cell r="Z105">
            <v>2.2149999999999999</v>
          </cell>
          <cell r="AA105">
            <v>2.14</v>
          </cell>
          <cell r="AB105">
            <v>2.19</v>
          </cell>
        </row>
        <row r="106">
          <cell r="A106">
            <v>36507</v>
          </cell>
          <cell r="B106">
            <v>2.17</v>
          </cell>
          <cell r="C106">
            <v>2.17</v>
          </cell>
          <cell r="D106">
            <v>2.4350000000000001</v>
          </cell>
          <cell r="E106">
            <v>2.16</v>
          </cell>
          <cell r="F106">
            <v>2.1949999999999998</v>
          </cell>
          <cell r="G106">
            <v>0.26500000000000012</v>
          </cell>
          <cell r="H106">
            <v>0.26500000000000012</v>
          </cell>
          <cell r="I106">
            <v>0</v>
          </cell>
          <cell r="J106">
            <v>2.4999999999999911E-2</v>
          </cell>
          <cell r="K106">
            <v>2.4999999999999911E-2</v>
          </cell>
          <cell r="L106">
            <v>9.9999999999997868E-3</v>
          </cell>
          <cell r="M106">
            <v>2.4</v>
          </cell>
          <cell r="N106">
            <v>2.52</v>
          </cell>
          <cell r="O106">
            <v>2.77</v>
          </cell>
          <cell r="P106">
            <v>2.3149999999999999</v>
          </cell>
          <cell r="Q106">
            <v>2.3199999999999998</v>
          </cell>
          <cell r="R106">
            <v>8.4999999999999964E-2</v>
          </cell>
          <cell r="S106">
            <v>0.12000000000000011</v>
          </cell>
          <cell r="T106">
            <v>2.2450000000000001</v>
          </cell>
          <cell r="U106">
            <v>2.2549999999999999</v>
          </cell>
          <cell r="V106">
            <v>2.11</v>
          </cell>
          <cell r="W106">
            <v>2.12</v>
          </cell>
          <cell r="X106">
            <v>2.16</v>
          </cell>
          <cell r="Y106">
            <v>2.27</v>
          </cell>
          <cell r="Z106">
            <v>2.2149999999999999</v>
          </cell>
          <cell r="AA106">
            <v>2.14</v>
          </cell>
          <cell r="AB106">
            <v>2.19</v>
          </cell>
        </row>
        <row r="107">
          <cell r="A107">
            <v>36508</v>
          </cell>
          <cell r="B107">
            <v>2.2799999999999998</v>
          </cell>
          <cell r="C107">
            <v>2.2799999999999998</v>
          </cell>
          <cell r="D107">
            <v>2.5150000000000001</v>
          </cell>
          <cell r="E107">
            <v>2.2200000000000002</v>
          </cell>
          <cell r="F107">
            <v>2.2949999999999999</v>
          </cell>
          <cell r="G107">
            <v>0.23500000000000032</v>
          </cell>
          <cell r="H107">
            <v>0.23500000000000032</v>
          </cell>
          <cell r="I107">
            <v>0</v>
          </cell>
          <cell r="J107">
            <v>1.5000000000000124E-2</v>
          </cell>
          <cell r="K107">
            <v>1.5000000000000124E-2</v>
          </cell>
          <cell r="L107">
            <v>5.9999999999999609E-2</v>
          </cell>
          <cell r="M107">
            <v>2.4249999999999998</v>
          </cell>
          <cell r="N107">
            <v>2.58</v>
          </cell>
          <cell r="O107">
            <v>2.82</v>
          </cell>
          <cell r="P107">
            <v>2.3149999999999999</v>
          </cell>
          <cell r="Q107">
            <v>2.31</v>
          </cell>
          <cell r="R107">
            <v>6.4999999999999947E-2</v>
          </cell>
          <cell r="S107">
            <v>0.15500000000000025</v>
          </cell>
          <cell r="T107">
            <v>2.25</v>
          </cell>
          <cell r="U107">
            <v>2.35</v>
          </cell>
          <cell r="V107">
            <v>2.21</v>
          </cell>
          <cell r="W107">
            <v>2.1850000000000001</v>
          </cell>
          <cell r="X107">
            <v>2.23</v>
          </cell>
          <cell r="Y107">
            <v>2.3849999999999998</v>
          </cell>
          <cell r="Z107">
            <v>2.33</v>
          </cell>
          <cell r="AA107">
            <v>2.2549999999999999</v>
          </cell>
          <cell r="AB107">
            <v>2.3050000000000002</v>
          </cell>
        </row>
        <row r="108">
          <cell r="A108">
            <v>36509</v>
          </cell>
          <cell r="B108">
            <v>2.4300000000000002</v>
          </cell>
          <cell r="C108">
            <v>2.415</v>
          </cell>
          <cell r="D108">
            <v>2.61</v>
          </cell>
          <cell r="E108">
            <v>2.34</v>
          </cell>
          <cell r="F108">
            <v>2.4550000000000001</v>
          </cell>
          <cell r="G108">
            <v>0.17999999999999972</v>
          </cell>
          <cell r="H108">
            <v>0.19499999999999984</v>
          </cell>
          <cell r="I108">
            <v>1.5000000000000124E-2</v>
          </cell>
          <cell r="J108">
            <v>2.4999999999999911E-2</v>
          </cell>
          <cell r="K108">
            <v>4.0000000000000036E-2</v>
          </cell>
          <cell r="L108">
            <v>7.5000000000000178E-2</v>
          </cell>
          <cell r="M108">
            <v>2.5550000000000002</v>
          </cell>
          <cell r="N108">
            <v>2.7250000000000001</v>
          </cell>
          <cell r="O108">
            <v>3.06</v>
          </cell>
          <cell r="P108">
            <v>2.395</v>
          </cell>
          <cell r="Q108">
            <v>2.415</v>
          </cell>
          <cell r="R108">
            <v>0.11500000000000021</v>
          </cell>
          <cell r="S108">
            <v>0.16999999999999993</v>
          </cell>
          <cell r="T108">
            <v>2.37</v>
          </cell>
          <cell r="U108">
            <v>2.4849999999999999</v>
          </cell>
          <cell r="V108">
            <v>2.3149999999999999</v>
          </cell>
          <cell r="W108">
            <v>2.31</v>
          </cell>
          <cell r="X108">
            <v>2.37</v>
          </cell>
          <cell r="Y108">
            <v>2.52</v>
          </cell>
          <cell r="Z108">
            <v>2.4700000000000002</v>
          </cell>
          <cell r="AA108">
            <v>2.4</v>
          </cell>
          <cell r="AB108">
            <v>2.4900000000000002</v>
          </cell>
        </row>
        <row r="109">
          <cell r="A109">
            <v>36510</v>
          </cell>
          <cell r="B109">
            <v>2.4700000000000002</v>
          </cell>
          <cell r="C109">
            <v>2.4750000000000001</v>
          </cell>
          <cell r="D109">
            <v>2.6549999999999998</v>
          </cell>
          <cell r="E109">
            <v>2.4</v>
          </cell>
          <cell r="F109">
            <v>2.5</v>
          </cell>
          <cell r="G109">
            <v>0.18499999999999961</v>
          </cell>
          <cell r="H109">
            <v>0.17999999999999972</v>
          </cell>
          <cell r="I109">
            <v>-4.9999999999998934E-3</v>
          </cell>
          <cell r="J109">
            <v>2.9999999999999805E-2</v>
          </cell>
          <cell r="K109">
            <v>2.4999999999999911E-2</v>
          </cell>
          <cell r="L109">
            <v>7.5000000000000178E-2</v>
          </cell>
          <cell r="M109">
            <v>2.5350000000000001</v>
          </cell>
          <cell r="N109">
            <v>2.7050000000000001</v>
          </cell>
          <cell r="O109">
            <v>3.09</v>
          </cell>
          <cell r="P109">
            <v>2.4300000000000002</v>
          </cell>
          <cell r="Q109">
            <v>2.44</v>
          </cell>
          <cell r="R109">
            <v>5.0000000000000266E-2</v>
          </cell>
          <cell r="S109">
            <v>0.16999999999999993</v>
          </cell>
          <cell r="T109">
            <v>2.415</v>
          </cell>
          <cell r="U109">
            <v>2.5649999999999999</v>
          </cell>
          <cell r="V109">
            <v>2.3650000000000002</v>
          </cell>
          <cell r="W109">
            <v>2.33</v>
          </cell>
          <cell r="X109">
            <v>2.415</v>
          </cell>
          <cell r="Y109">
            <v>2.5649999999999999</v>
          </cell>
          <cell r="Z109">
            <v>2.5150000000000001</v>
          </cell>
          <cell r="AA109">
            <v>2.4300000000000002</v>
          </cell>
          <cell r="AB109">
            <v>2.5150000000000001</v>
          </cell>
        </row>
        <row r="110">
          <cell r="A110">
            <v>36511</v>
          </cell>
          <cell r="B110">
            <v>2.44</v>
          </cell>
          <cell r="C110">
            <v>2.44</v>
          </cell>
          <cell r="D110">
            <v>2.6349999999999998</v>
          </cell>
          <cell r="E110">
            <v>2.37</v>
          </cell>
          <cell r="F110">
            <v>2.4750000000000001</v>
          </cell>
          <cell r="G110">
            <v>0.19499999999999984</v>
          </cell>
          <cell r="H110">
            <v>0.19499999999999984</v>
          </cell>
          <cell r="I110">
            <v>0</v>
          </cell>
          <cell r="J110">
            <v>3.5000000000000142E-2</v>
          </cell>
          <cell r="K110">
            <v>3.5000000000000142E-2</v>
          </cell>
          <cell r="L110">
            <v>6.999999999999984E-2</v>
          </cell>
          <cell r="M110">
            <v>2.5249999999999999</v>
          </cell>
          <cell r="N110">
            <v>2.68</v>
          </cell>
          <cell r="O110">
            <v>3.07</v>
          </cell>
          <cell r="P110">
            <v>2.4049999999999998</v>
          </cell>
          <cell r="Q110">
            <v>2.415</v>
          </cell>
          <cell r="R110">
            <v>4.5000000000000373E-2</v>
          </cell>
          <cell r="S110">
            <v>0.15500000000000025</v>
          </cell>
          <cell r="T110">
            <v>2.37</v>
          </cell>
          <cell r="U110">
            <v>2.5299999999999998</v>
          </cell>
          <cell r="V110">
            <v>2.35</v>
          </cell>
          <cell r="W110">
            <v>2.3199999999999998</v>
          </cell>
          <cell r="X110">
            <v>2.39</v>
          </cell>
          <cell r="Y110">
            <v>2.5750000000000002</v>
          </cell>
          <cell r="Z110">
            <v>2.4849999999999999</v>
          </cell>
          <cell r="AA110">
            <v>2.4500000000000002</v>
          </cell>
          <cell r="AB110">
            <v>2.5299999999999998</v>
          </cell>
        </row>
        <row r="111">
          <cell r="A111">
            <v>36512</v>
          </cell>
          <cell r="B111">
            <v>2.4350000000000001</v>
          </cell>
          <cell r="C111">
            <v>2.4300000000000002</v>
          </cell>
          <cell r="D111">
            <v>2.62</v>
          </cell>
          <cell r="E111">
            <v>2.3650000000000002</v>
          </cell>
          <cell r="F111">
            <v>2.4849999999999999</v>
          </cell>
          <cell r="G111">
            <v>0.18500000000000005</v>
          </cell>
          <cell r="H111">
            <v>0.18999999999999995</v>
          </cell>
          <cell r="I111">
            <v>4.9999999999998934E-3</v>
          </cell>
          <cell r="J111">
            <v>4.9999999999999822E-2</v>
          </cell>
          <cell r="K111">
            <v>5.4999999999999716E-2</v>
          </cell>
          <cell r="L111">
            <v>6.4999999999999947E-2</v>
          </cell>
          <cell r="M111">
            <v>2.5049999999999999</v>
          </cell>
          <cell r="N111">
            <v>2.68</v>
          </cell>
          <cell r="O111">
            <v>3.0350000000000001</v>
          </cell>
          <cell r="P111">
            <v>2.3650000000000002</v>
          </cell>
          <cell r="Q111">
            <v>2.38</v>
          </cell>
          <cell r="R111">
            <v>6.0000000000000053E-2</v>
          </cell>
          <cell r="S111">
            <v>0.17500000000000027</v>
          </cell>
          <cell r="T111">
            <v>2.355</v>
          </cell>
          <cell r="U111">
            <v>2.5649999999999999</v>
          </cell>
          <cell r="V111">
            <v>2.355</v>
          </cell>
          <cell r="W111">
            <v>2.3149999999999999</v>
          </cell>
          <cell r="X111">
            <v>2.39</v>
          </cell>
          <cell r="Y111">
            <v>2.585</v>
          </cell>
          <cell r="Z111">
            <v>2.5150000000000001</v>
          </cell>
          <cell r="AA111">
            <v>2.46</v>
          </cell>
          <cell r="AB111">
            <v>2.54</v>
          </cell>
        </row>
        <row r="112">
          <cell r="A112">
            <v>36513</v>
          </cell>
          <cell r="B112">
            <v>2.4350000000000001</v>
          </cell>
          <cell r="C112">
            <v>2.4300000000000002</v>
          </cell>
          <cell r="D112">
            <v>2.62</v>
          </cell>
          <cell r="E112">
            <v>2.3650000000000002</v>
          </cell>
          <cell r="F112">
            <v>2.4849999999999999</v>
          </cell>
          <cell r="G112">
            <v>0.18500000000000005</v>
          </cell>
          <cell r="H112">
            <v>0.18999999999999995</v>
          </cell>
          <cell r="I112">
            <v>4.9999999999998934E-3</v>
          </cell>
          <cell r="J112">
            <v>4.9999999999999822E-2</v>
          </cell>
          <cell r="K112">
            <v>5.4999999999999716E-2</v>
          </cell>
          <cell r="L112">
            <v>6.4999999999999947E-2</v>
          </cell>
          <cell r="M112">
            <v>2.5049999999999999</v>
          </cell>
          <cell r="N112">
            <v>2.68</v>
          </cell>
          <cell r="O112">
            <v>3.0350000000000001</v>
          </cell>
          <cell r="P112">
            <v>2.3650000000000002</v>
          </cell>
          <cell r="Q112">
            <v>2.38</v>
          </cell>
          <cell r="R112">
            <v>6.0000000000000053E-2</v>
          </cell>
          <cell r="S112">
            <v>0.17500000000000027</v>
          </cell>
          <cell r="T112">
            <v>2.355</v>
          </cell>
          <cell r="U112">
            <v>2.5649999999999999</v>
          </cell>
          <cell r="V112">
            <v>2.355</v>
          </cell>
          <cell r="W112">
            <v>2.3149999999999999</v>
          </cell>
          <cell r="X112">
            <v>2.39</v>
          </cell>
          <cell r="Y112">
            <v>2.585</v>
          </cell>
          <cell r="Z112">
            <v>2.5150000000000001</v>
          </cell>
          <cell r="AA112">
            <v>2.46</v>
          </cell>
          <cell r="AB112">
            <v>2.54</v>
          </cell>
        </row>
        <row r="113">
          <cell r="A113">
            <v>36514</v>
          </cell>
          <cell r="B113">
            <v>2.4350000000000001</v>
          </cell>
          <cell r="C113">
            <v>2.4300000000000002</v>
          </cell>
          <cell r="D113">
            <v>2.62</v>
          </cell>
          <cell r="E113">
            <v>2.3650000000000002</v>
          </cell>
          <cell r="F113">
            <v>2.4849999999999999</v>
          </cell>
          <cell r="G113">
            <v>0.18500000000000005</v>
          </cell>
          <cell r="H113">
            <v>0.18999999999999995</v>
          </cell>
          <cell r="I113">
            <v>4.9999999999998934E-3</v>
          </cell>
          <cell r="J113">
            <v>4.9999999999999822E-2</v>
          </cell>
          <cell r="K113">
            <v>5.4999999999999716E-2</v>
          </cell>
          <cell r="L113">
            <v>6.4999999999999947E-2</v>
          </cell>
          <cell r="M113">
            <v>2.5049999999999999</v>
          </cell>
          <cell r="N113">
            <v>2.68</v>
          </cell>
          <cell r="O113">
            <v>3.0350000000000001</v>
          </cell>
          <cell r="P113">
            <v>2.3650000000000002</v>
          </cell>
          <cell r="Q113">
            <v>2.38</v>
          </cell>
          <cell r="R113">
            <v>6.0000000000000053E-2</v>
          </cell>
          <cell r="S113">
            <v>0.17500000000000027</v>
          </cell>
          <cell r="T113">
            <v>2.355</v>
          </cell>
          <cell r="U113">
            <v>2.5649999999999999</v>
          </cell>
          <cell r="V113">
            <v>2.355</v>
          </cell>
          <cell r="W113">
            <v>2.3149999999999999</v>
          </cell>
          <cell r="X113">
            <v>2.39</v>
          </cell>
          <cell r="Y113">
            <v>2.585</v>
          </cell>
          <cell r="Z113">
            <v>2.5150000000000001</v>
          </cell>
          <cell r="AA113">
            <v>2.46</v>
          </cell>
          <cell r="AB113">
            <v>2.54</v>
          </cell>
        </row>
        <row r="114">
          <cell r="A114">
            <v>36515</v>
          </cell>
          <cell r="B114">
            <v>2.56</v>
          </cell>
          <cell r="C114">
            <v>2.5350000000000001</v>
          </cell>
          <cell r="D114">
            <v>2.6850000000000001</v>
          </cell>
          <cell r="E114">
            <v>2.4649999999999999</v>
          </cell>
          <cell r="F114">
            <v>2.645</v>
          </cell>
          <cell r="G114">
            <v>0.125</v>
          </cell>
          <cell r="H114">
            <v>0.14999999999999991</v>
          </cell>
          <cell r="I114">
            <v>2.4999999999999911E-2</v>
          </cell>
          <cell r="J114">
            <v>8.4999999999999964E-2</v>
          </cell>
          <cell r="K114">
            <v>0.10999999999999988</v>
          </cell>
          <cell r="L114">
            <v>7.0000000000000284E-2</v>
          </cell>
          <cell r="M114">
            <v>2.5350000000000001</v>
          </cell>
          <cell r="N114">
            <v>2.6850000000000001</v>
          </cell>
          <cell r="O114">
            <v>3.0550000000000002</v>
          </cell>
          <cell r="P114">
            <v>2.4049999999999998</v>
          </cell>
          <cell r="Q114">
            <v>2.42</v>
          </cell>
          <cell r="R114">
            <v>0</v>
          </cell>
          <cell r="S114">
            <v>0.14999999999999991</v>
          </cell>
          <cell r="T114">
            <v>2.37</v>
          </cell>
          <cell r="U114">
            <v>2.67</v>
          </cell>
          <cell r="V114">
            <v>2.5049999999999999</v>
          </cell>
          <cell r="W114">
            <v>2.4550000000000001</v>
          </cell>
          <cell r="X114">
            <v>2.5049999999999999</v>
          </cell>
          <cell r="Y114">
            <v>2.81</v>
          </cell>
          <cell r="Z114">
            <v>2.66</v>
          </cell>
          <cell r="AA114">
            <v>2.57</v>
          </cell>
          <cell r="AB114">
            <v>2.7749999999999999</v>
          </cell>
        </row>
        <row r="115">
          <cell r="A115">
            <v>36516</v>
          </cell>
          <cell r="B115">
            <v>2.4700000000000002</v>
          </cell>
          <cell r="C115">
            <v>2.4550000000000001</v>
          </cell>
          <cell r="D115">
            <v>2.6</v>
          </cell>
          <cell r="E115">
            <v>2.36</v>
          </cell>
          <cell r="F115">
            <v>2.5350000000000001</v>
          </cell>
          <cell r="G115">
            <v>0.12999999999999989</v>
          </cell>
          <cell r="H115">
            <v>0.14500000000000002</v>
          </cell>
          <cell r="I115">
            <v>1.5000000000000124E-2</v>
          </cell>
          <cell r="J115">
            <v>6.4999999999999947E-2</v>
          </cell>
          <cell r="K115">
            <v>8.0000000000000071E-2</v>
          </cell>
          <cell r="L115">
            <v>9.5000000000000195E-2</v>
          </cell>
          <cell r="M115">
            <v>2.4500000000000002</v>
          </cell>
          <cell r="N115">
            <v>2.58</v>
          </cell>
          <cell r="O115">
            <v>2.89</v>
          </cell>
          <cell r="P115">
            <v>2.29</v>
          </cell>
          <cell r="Q115">
            <v>2.34</v>
          </cell>
          <cell r="R115">
            <v>-2.0000000000000018E-2</v>
          </cell>
          <cell r="S115">
            <v>0.12999999999999989</v>
          </cell>
          <cell r="T115">
            <v>2.2749999999999999</v>
          </cell>
          <cell r="U115">
            <v>2.5950000000000002</v>
          </cell>
          <cell r="V115">
            <v>2.39</v>
          </cell>
          <cell r="W115">
            <v>2.36</v>
          </cell>
          <cell r="X115">
            <v>2.41</v>
          </cell>
          <cell r="Y115">
            <v>2.79</v>
          </cell>
          <cell r="Z115">
            <v>2.56</v>
          </cell>
          <cell r="AA115">
            <v>2.4700000000000002</v>
          </cell>
          <cell r="AB115">
            <v>2.66</v>
          </cell>
        </row>
        <row r="116">
          <cell r="A116">
            <v>36517</v>
          </cell>
          <cell r="B116">
            <v>2.2799999999999998</v>
          </cell>
          <cell r="C116">
            <v>2.2799999999999998</v>
          </cell>
          <cell r="D116">
            <v>2.4700000000000002</v>
          </cell>
          <cell r="E116">
            <v>2.1749999999999998</v>
          </cell>
          <cell r="F116">
            <v>2.375</v>
          </cell>
          <cell r="G116">
            <v>0.19000000000000039</v>
          </cell>
          <cell r="H116">
            <v>0.19000000000000039</v>
          </cell>
          <cell r="I116">
            <v>0</v>
          </cell>
          <cell r="J116">
            <v>9.5000000000000195E-2</v>
          </cell>
          <cell r="K116">
            <v>9.5000000000000195E-2</v>
          </cell>
          <cell r="L116">
            <v>0.10499999999999998</v>
          </cell>
          <cell r="M116">
            <v>2.3199999999999998</v>
          </cell>
          <cell r="N116">
            <v>2.4700000000000002</v>
          </cell>
          <cell r="O116">
            <v>2.75</v>
          </cell>
          <cell r="P116">
            <v>2.165</v>
          </cell>
          <cell r="Q116">
            <v>2.1800000000000002</v>
          </cell>
          <cell r="R116">
            <v>0</v>
          </cell>
          <cell r="S116">
            <v>0.15000000000000036</v>
          </cell>
          <cell r="T116">
            <v>2.1349999999999998</v>
          </cell>
          <cell r="U116">
            <v>2.4500000000000002</v>
          </cell>
          <cell r="V116">
            <v>2.1949999999999998</v>
          </cell>
          <cell r="W116">
            <v>2.1800000000000002</v>
          </cell>
          <cell r="X116">
            <v>2.2250000000000001</v>
          </cell>
          <cell r="Y116">
            <v>2.5150000000000001</v>
          </cell>
          <cell r="Z116">
            <v>2.3849999999999998</v>
          </cell>
          <cell r="AA116">
            <v>2.31</v>
          </cell>
          <cell r="AB116">
            <v>2.4700000000000002</v>
          </cell>
        </row>
        <row r="117">
          <cell r="A117">
            <v>36518</v>
          </cell>
          <cell r="B117">
            <v>2.25</v>
          </cell>
          <cell r="C117">
            <v>2.23</v>
          </cell>
          <cell r="D117">
            <v>2.42</v>
          </cell>
          <cell r="E117">
            <v>2.16</v>
          </cell>
          <cell r="F117">
            <v>2.335</v>
          </cell>
          <cell r="G117">
            <v>0.16999999999999993</v>
          </cell>
          <cell r="H117">
            <v>0.18999999999999995</v>
          </cell>
          <cell r="I117">
            <v>2.0000000000000018E-2</v>
          </cell>
          <cell r="J117">
            <v>8.4999999999999964E-2</v>
          </cell>
          <cell r="K117">
            <v>0.10499999999999998</v>
          </cell>
          <cell r="L117">
            <v>6.999999999999984E-2</v>
          </cell>
          <cell r="M117">
            <v>2.2549999999999999</v>
          </cell>
          <cell r="N117">
            <v>2.39</v>
          </cell>
          <cell r="O117">
            <v>2.7250000000000001</v>
          </cell>
          <cell r="P117">
            <v>2.1</v>
          </cell>
          <cell r="Q117">
            <v>2.1349999999999998</v>
          </cell>
          <cell r="R117">
            <v>-2.9999999999999805E-2</v>
          </cell>
          <cell r="S117">
            <v>0.13500000000000023</v>
          </cell>
          <cell r="T117">
            <v>2.085</v>
          </cell>
          <cell r="U117">
            <v>2.4249999999999998</v>
          </cell>
          <cell r="V117">
            <v>2.125</v>
          </cell>
          <cell r="W117">
            <v>2.09</v>
          </cell>
          <cell r="X117">
            <v>2.2000000000000002</v>
          </cell>
          <cell r="Y117">
            <v>2.4900000000000002</v>
          </cell>
          <cell r="Z117">
            <v>2.37</v>
          </cell>
          <cell r="AA117">
            <v>2.2949999999999999</v>
          </cell>
          <cell r="AB117">
            <v>2.375</v>
          </cell>
        </row>
        <row r="118">
          <cell r="A118">
            <v>36519</v>
          </cell>
          <cell r="B118">
            <v>2.25</v>
          </cell>
          <cell r="C118">
            <v>2.23</v>
          </cell>
          <cell r="D118">
            <v>2.42</v>
          </cell>
          <cell r="E118">
            <v>2.16</v>
          </cell>
          <cell r="F118">
            <v>2.335</v>
          </cell>
          <cell r="G118">
            <v>0.16999999999999993</v>
          </cell>
          <cell r="H118">
            <v>0.18999999999999995</v>
          </cell>
          <cell r="I118">
            <v>2.0000000000000018E-2</v>
          </cell>
          <cell r="J118">
            <v>8.4999999999999964E-2</v>
          </cell>
          <cell r="K118">
            <v>0.10499999999999998</v>
          </cell>
          <cell r="L118">
            <v>6.999999999999984E-2</v>
          </cell>
          <cell r="M118">
            <v>2.2549999999999999</v>
          </cell>
          <cell r="N118">
            <v>2.39</v>
          </cell>
          <cell r="O118">
            <v>2.7250000000000001</v>
          </cell>
          <cell r="P118">
            <v>2.1</v>
          </cell>
          <cell r="Q118">
            <v>2.1349999999999998</v>
          </cell>
          <cell r="R118">
            <v>-2.9999999999999805E-2</v>
          </cell>
          <cell r="S118">
            <v>0.13500000000000023</v>
          </cell>
          <cell r="T118">
            <v>2.085</v>
          </cell>
          <cell r="U118">
            <v>2.4249999999999998</v>
          </cell>
          <cell r="V118">
            <v>2.125</v>
          </cell>
          <cell r="W118">
            <v>2.09</v>
          </cell>
          <cell r="X118">
            <v>2.2000000000000002</v>
          </cell>
          <cell r="Y118">
            <v>2.4900000000000002</v>
          </cell>
          <cell r="Z118">
            <v>2.37</v>
          </cell>
          <cell r="AA118">
            <v>2.2949999999999999</v>
          </cell>
          <cell r="AB118">
            <v>2.375</v>
          </cell>
        </row>
        <row r="119">
          <cell r="A119">
            <v>36520</v>
          </cell>
          <cell r="B119">
            <v>2.25</v>
          </cell>
          <cell r="C119">
            <v>2.23</v>
          </cell>
          <cell r="D119">
            <v>2.42</v>
          </cell>
          <cell r="E119">
            <v>2.16</v>
          </cell>
          <cell r="F119">
            <v>2.335</v>
          </cell>
          <cell r="G119">
            <v>0.16999999999999993</v>
          </cell>
          <cell r="H119">
            <v>0.18999999999999995</v>
          </cell>
          <cell r="I119">
            <v>2.0000000000000018E-2</v>
          </cell>
          <cell r="J119">
            <v>8.4999999999999964E-2</v>
          </cell>
          <cell r="K119">
            <v>0.10499999999999998</v>
          </cell>
          <cell r="L119">
            <v>6.999999999999984E-2</v>
          </cell>
          <cell r="M119">
            <v>2.2549999999999999</v>
          </cell>
          <cell r="N119">
            <v>2.39</v>
          </cell>
          <cell r="O119">
            <v>2.7250000000000001</v>
          </cell>
          <cell r="P119">
            <v>2.1</v>
          </cell>
          <cell r="Q119">
            <v>2.1349999999999998</v>
          </cell>
          <cell r="R119">
            <v>-2.9999999999999805E-2</v>
          </cell>
          <cell r="S119">
            <v>0.13500000000000023</v>
          </cell>
          <cell r="T119">
            <v>2.085</v>
          </cell>
          <cell r="U119">
            <v>2.4249999999999998</v>
          </cell>
          <cell r="V119">
            <v>2.125</v>
          </cell>
          <cell r="W119">
            <v>2.09</v>
          </cell>
          <cell r="X119">
            <v>2.2000000000000002</v>
          </cell>
          <cell r="Y119">
            <v>2.4900000000000002</v>
          </cell>
          <cell r="Z119">
            <v>2.37</v>
          </cell>
          <cell r="AA119">
            <v>2.2949999999999999</v>
          </cell>
          <cell r="AB119">
            <v>2.375</v>
          </cell>
        </row>
        <row r="120">
          <cell r="A120">
            <v>36521</v>
          </cell>
          <cell r="B120">
            <v>2.25</v>
          </cell>
          <cell r="C120">
            <v>2.23</v>
          </cell>
          <cell r="D120">
            <v>2.42</v>
          </cell>
          <cell r="E120">
            <v>2.16</v>
          </cell>
          <cell r="F120">
            <v>2.335</v>
          </cell>
          <cell r="G120">
            <v>0.16999999999999993</v>
          </cell>
          <cell r="H120">
            <v>0.18999999999999995</v>
          </cell>
          <cell r="I120">
            <v>2.0000000000000018E-2</v>
          </cell>
          <cell r="J120">
            <v>8.4999999999999964E-2</v>
          </cell>
          <cell r="K120">
            <v>0.10499999999999998</v>
          </cell>
          <cell r="L120">
            <v>6.999999999999984E-2</v>
          </cell>
          <cell r="M120">
            <v>2.2549999999999999</v>
          </cell>
          <cell r="N120">
            <v>2.39</v>
          </cell>
          <cell r="O120">
            <v>2.7250000000000001</v>
          </cell>
          <cell r="P120">
            <v>2.1</v>
          </cell>
          <cell r="Q120">
            <v>2.1349999999999998</v>
          </cell>
          <cell r="R120">
            <v>-2.9999999999999805E-2</v>
          </cell>
          <cell r="S120">
            <v>0.13500000000000023</v>
          </cell>
          <cell r="T120">
            <v>2.085</v>
          </cell>
          <cell r="U120">
            <v>2.4249999999999998</v>
          </cell>
          <cell r="V120">
            <v>2.125</v>
          </cell>
          <cell r="W120">
            <v>2.09</v>
          </cell>
          <cell r="X120">
            <v>2.2000000000000002</v>
          </cell>
          <cell r="Y120">
            <v>2.4900000000000002</v>
          </cell>
          <cell r="Z120">
            <v>2.37</v>
          </cell>
          <cell r="AA120">
            <v>2.2949999999999999</v>
          </cell>
          <cell r="AB120">
            <v>2.375</v>
          </cell>
        </row>
        <row r="121">
          <cell r="A121">
            <v>36522</v>
          </cell>
          <cell r="B121">
            <v>2.19</v>
          </cell>
          <cell r="C121">
            <v>2.1800000000000002</v>
          </cell>
          <cell r="D121">
            <v>2.3849999999999998</v>
          </cell>
          <cell r="E121">
            <v>2.16</v>
          </cell>
          <cell r="F121">
            <v>2.25</v>
          </cell>
          <cell r="G121">
            <v>0.19499999999999984</v>
          </cell>
          <cell r="H121">
            <v>0.20499999999999963</v>
          </cell>
          <cell r="I121">
            <v>9.9999999999997868E-3</v>
          </cell>
          <cell r="J121">
            <v>6.0000000000000053E-2</v>
          </cell>
          <cell r="K121">
            <v>6.999999999999984E-2</v>
          </cell>
          <cell r="L121">
            <v>2.0000000000000018E-2</v>
          </cell>
          <cell r="M121">
            <v>2.25</v>
          </cell>
          <cell r="N121">
            <v>2.395</v>
          </cell>
          <cell r="O121">
            <v>2.61</v>
          </cell>
          <cell r="P121">
            <v>2.1150000000000002</v>
          </cell>
          <cell r="Q121">
            <v>2.19</v>
          </cell>
          <cell r="R121">
            <v>1.0000000000000231E-2</v>
          </cell>
          <cell r="S121">
            <v>0.14500000000000002</v>
          </cell>
          <cell r="T121">
            <v>2.085</v>
          </cell>
          <cell r="U121">
            <v>2.36</v>
          </cell>
          <cell r="V121">
            <v>2.0950000000000002</v>
          </cell>
          <cell r="W121">
            <v>2.09</v>
          </cell>
          <cell r="X121">
            <v>2.1749999999999998</v>
          </cell>
          <cell r="Y121">
            <v>2.4</v>
          </cell>
          <cell r="Z121">
            <v>2.2949999999999999</v>
          </cell>
          <cell r="AA121">
            <v>2.2050000000000001</v>
          </cell>
          <cell r="AB121">
            <v>2.29</v>
          </cell>
        </row>
        <row r="122">
          <cell r="A122">
            <v>36523</v>
          </cell>
          <cell r="B122">
            <v>2.165</v>
          </cell>
          <cell r="C122">
            <v>2.17</v>
          </cell>
          <cell r="D122">
            <v>2.36</v>
          </cell>
          <cell r="E122">
            <v>2.17</v>
          </cell>
          <cell r="F122">
            <v>2.1949999999999998</v>
          </cell>
          <cell r="G122">
            <v>0.19499999999999984</v>
          </cell>
          <cell r="H122">
            <v>0.18999999999999995</v>
          </cell>
          <cell r="I122">
            <v>-4.9999999999998934E-3</v>
          </cell>
          <cell r="J122">
            <v>2.9999999999999805E-2</v>
          </cell>
          <cell r="K122">
            <v>2.4999999999999911E-2</v>
          </cell>
          <cell r="L122">
            <v>0</v>
          </cell>
          <cell r="M122">
            <v>2.25</v>
          </cell>
          <cell r="N122">
            <v>2.38</v>
          </cell>
          <cell r="O122">
            <v>2.6150000000000002</v>
          </cell>
          <cell r="P122">
            <v>2.2149999999999999</v>
          </cell>
          <cell r="Q122">
            <v>2.2050000000000001</v>
          </cell>
          <cell r="R122">
            <v>2.0000000000000018E-2</v>
          </cell>
          <cell r="S122">
            <v>0.12999999999999989</v>
          </cell>
          <cell r="T122">
            <v>2.125</v>
          </cell>
          <cell r="U122">
            <v>2.3199999999999998</v>
          </cell>
          <cell r="V122">
            <v>2.105</v>
          </cell>
          <cell r="W122">
            <v>2.1150000000000002</v>
          </cell>
          <cell r="X122">
            <v>2.1850000000000001</v>
          </cell>
          <cell r="Y122">
            <v>2.395</v>
          </cell>
          <cell r="Z122">
            <v>2.2400000000000002</v>
          </cell>
          <cell r="AA122">
            <v>2.1850000000000001</v>
          </cell>
          <cell r="AB122">
            <v>2.2599999999999998</v>
          </cell>
        </row>
        <row r="123">
          <cell r="A123">
            <v>36524</v>
          </cell>
          <cell r="B123">
            <v>2.1749999999999998</v>
          </cell>
          <cell r="C123">
            <v>2.165</v>
          </cell>
          <cell r="D123">
            <v>2.375</v>
          </cell>
          <cell r="E123">
            <v>2.19</v>
          </cell>
          <cell r="F123">
            <v>2.2200000000000002</v>
          </cell>
          <cell r="G123">
            <v>0.20000000000000018</v>
          </cell>
          <cell r="H123">
            <v>0.20999999999999996</v>
          </cell>
          <cell r="I123">
            <v>9.9999999999997868E-3</v>
          </cell>
          <cell r="J123">
            <v>4.5000000000000373E-2</v>
          </cell>
          <cell r="K123">
            <v>5.500000000000016E-2</v>
          </cell>
          <cell r="L123">
            <v>-2.4999999999999911E-2</v>
          </cell>
          <cell r="M123">
            <v>2.2850000000000001</v>
          </cell>
          <cell r="N123">
            <v>2.4049999999999998</v>
          </cell>
          <cell r="O123">
            <v>2.665</v>
          </cell>
          <cell r="P123">
            <v>2.2799999999999998</v>
          </cell>
          <cell r="Q123">
            <v>2.25</v>
          </cell>
          <cell r="R123">
            <v>2.9999999999999805E-2</v>
          </cell>
          <cell r="S123">
            <v>0.11999999999999966</v>
          </cell>
          <cell r="T123">
            <v>2.145</v>
          </cell>
          <cell r="U123">
            <v>2.34</v>
          </cell>
          <cell r="V123">
            <v>2.1150000000000002</v>
          </cell>
          <cell r="W123">
            <v>2.105</v>
          </cell>
          <cell r="X123">
            <v>2.19</v>
          </cell>
          <cell r="Y123">
            <v>2.4</v>
          </cell>
          <cell r="Z123">
            <v>2.2599999999999998</v>
          </cell>
          <cell r="AA123">
            <v>2.2050000000000001</v>
          </cell>
          <cell r="AB123">
            <v>2.29</v>
          </cell>
        </row>
        <row r="124">
          <cell r="A124">
            <v>36525</v>
          </cell>
          <cell r="B124">
            <v>2.165</v>
          </cell>
          <cell r="C124">
            <v>2.165</v>
          </cell>
          <cell r="D124">
            <v>2.37</v>
          </cell>
          <cell r="E124">
            <v>2.1749999999999998</v>
          </cell>
          <cell r="F124">
            <v>2.16</v>
          </cell>
          <cell r="G124">
            <v>0.20500000000000007</v>
          </cell>
          <cell r="H124">
            <v>0.20500000000000007</v>
          </cell>
          <cell r="I124">
            <v>0</v>
          </cell>
          <cell r="J124">
            <v>-4.9999999999998934E-3</v>
          </cell>
          <cell r="K124">
            <v>-4.9999999999998934E-3</v>
          </cell>
          <cell r="L124">
            <v>-9.9999999999997868E-3</v>
          </cell>
          <cell r="M124">
            <v>2.3250000000000002</v>
          </cell>
          <cell r="N124">
            <v>2.4300000000000002</v>
          </cell>
          <cell r="O124">
            <v>2.68</v>
          </cell>
          <cell r="P124">
            <v>2.2799999999999998</v>
          </cell>
          <cell r="Q124">
            <v>2.2799999999999998</v>
          </cell>
          <cell r="R124">
            <v>6.0000000000000053E-2</v>
          </cell>
          <cell r="S124">
            <v>0.10499999999999998</v>
          </cell>
          <cell r="T124">
            <v>2.14</v>
          </cell>
          <cell r="U124">
            <v>2.3199999999999998</v>
          </cell>
          <cell r="V124">
            <v>2.125</v>
          </cell>
          <cell r="W124">
            <v>2.1</v>
          </cell>
          <cell r="X124">
            <v>2.19</v>
          </cell>
          <cell r="Y124">
            <v>2.375</v>
          </cell>
          <cell r="Z124">
            <v>2.21</v>
          </cell>
          <cell r="AA124">
            <v>2.19</v>
          </cell>
          <cell r="AB124">
            <v>2.2749999999999999</v>
          </cell>
        </row>
        <row r="125">
          <cell r="A125">
            <v>36526</v>
          </cell>
          <cell r="B125">
            <v>2.15</v>
          </cell>
          <cell r="C125">
            <v>2.145</v>
          </cell>
          <cell r="D125">
            <v>2.37</v>
          </cell>
          <cell r="E125">
            <v>2.1800000000000002</v>
          </cell>
          <cell r="F125">
            <v>2.1850000000000001</v>
          </cell>
          <cell r="G125">
            <v>0.2200000000000002</v>
          </cell>
          <cell r="H125">
            <v>0.22500000000000009</v>
          </cell>
          <cell r="I125">
            <v>4.9999999999998934E-3</v>
          </cell>
          <cell r="J125">
            <v>3.5000000000000142E-2</v>
          </cell>
          <cell r="K125">
            <v>4.0000000000000036E-2</v>
          </cell>
          <cell r="L125">
            <v>-3.5000000000000142E-2</v>
          </cell>
          <cell r="M125">
            <v>2.4049999999999998</v>
          </cell>
          <cell r="N125">
            <v>2.42</v>
          </cell>
          <cell r="O125">
            <v>2.6749999999999998</v>
          </cell>
          <cell r="P125">
            <v>2.2799999999999998</v>
          </cell>
          <cell r="Q125">
            <v>2.2949999999999999</v>
          </cell>
          <cell r="R125">
            <v>4.9999999999999822E-2</v>
          </cell>
          <cell r="S125">
            <v>1.5000000000000124E-2</v>
          </cell>
          <cell r="T125">
            <v>2.145</v>
          </cell>
          <cell r="U125">
            <v>2.29</v>
          </cell>
          <cell r="V125">
            <v>2.12</v>
          </cell>
          <cell r="W125">
            <v>2.0649999999999999</v>
          </cell>
          <cell r="X125">
            <v>2.1949999999999998</v>
          </cell>
          <cell r="Y125">
            <v>2.36</v>
          </cell>
          <cell r="Z125">
            <v>2.2400000000000002</v>
          </cell>
          <cell r="AA125">
            <v>2.1349999999999998</v>
          </cell>
          <cell r="AB125">
            <v>2.2650000000000001</v>
          </cell>
        </row>
        <row r="126">
          <cell r="A126">
            <v>36527</v>
          </cell>
          <cell r="B126">
            <v>2.15</v>
          </cell>
          <cell r="C126">
            <v>2.145</v>
          </cell>
          <cell r="D126">
            <v>2.37</v>
          </cell>
          <cell r="E126">
            <v>2.1800000000000002</v>
          </cell>
          <cell r="F126">
            <v>2.1850000000000001</v>
          </cell>
          <cell r="G126">
            <v>0.2200000000000002</v>
          </cell>
          <cell r="H126">
            <v>0.22500000000000009</v>
          </cell>
          <cell r="I126">
            <v>4.9999999999998934E-3</v>
          </cell>
          <cell r="J126">
            <v>3.5000000000000142E-2</v>
          </cell>
          <cell r="K126">
            <v>4.0000000000000036E-2</v>
          </cell>
          <cell r="L126">
            <v>-3.5000000000000142E-2</v>
          </cell>
          <cell r="M126">
            <v>2.4049999999999998</v>
          </cell>
          <cell r="N126">
            <v>2.42</v>
          </cell>
          <cell r="O126">
            <v>2.6749999999999998</v>
          </cell>
          <cell r="P126">
            <v>2.2799999999999998</v>
          </cell>
          <cell r="Q126">
            <v>2.2949999999999999</v>
          </cell>
          <cell r="R126">
            <v>4.9999999999999822E-2</v>
          </cell>
          <cell r="S126">
            <v>1.5000000000000124E-2</v>
          </cell>
          <cell r="T126">
            <v>2.145</v>
          </cell>
          <cell r="U126">
            <v>2.29</v>
          </cell>
          <cell r="V126">
            <v>2.12</v>
          </cell>
          <cell r="W126">
            <v>2.0649999999999999</v>
          </cell>
          <cell r="X126">
            <v>2.1949999999999998</v>
          </cell>
          <cell r="Y126">
            <v>2.36</v>
          </cell>
          <cell r="Z126">
            <v>2.2400000000000002</v>
          </cell>
          <cell r="AA126">
            <v>2.1349999999999998</v>
          </cell>
          <cell r="AB126">
            <v>2.2650000000000001</v>
          </cell>
        </row>
        <row r="127">
          <cell r="A127">
            <v>36528</v>
          </cell>
          <cell r="B127">
            <v>2.15</v>
          </cell>
          <cell r="C127">
            <v>2.145</v>
          </cell>
          <cell r="D127">
            <v>2.37</v>
          </cell>
          <cell r="E127">
            <v>2.1800000000000002</v>
          </cell>
          <cell r="F127">
            <v>2.1850000000000001</v>
          </cell>
          <cell r="G127">
            <v>0.2200000000000002</v>
          </cell>
          <cell r="H127">
            <v>0.22500000000000009</v>
          </cell>
          <cell r="I127">
            <v>4.9999999999998934E-3</v>
          </cell>
          <cell r="J127">
            <v>3.5000000000000142E-2</v>
          </cell>
          <cell r="K127">
            <v>4.0000000000000036E-2</v>
          </cell>
          <cell r="L127">
            <v>-3.5000000000000142E-2</v>
          </cell>
          <cell r="M127">
            <v>2.4049999999999998</v>
          </cell>
          <cell r="N127">
            <v>2.42</v>
          </cell>
          <cell r="O127">
            <v>2.6749999999999998</v>
          </cell>
          <cell r="P127">
            <v>2.2799999999999998</v>
          </cell>
          <cell r="Q127">
            <v>2.2949999999999999</v>
          </cell>
          <cell r="R127">
            <v>4.9999999999999822E-2</v>
          </cell>
          <cell r="S127">
            <v>1.5000000000000124E-2</v>
          </cell>
          <cell r="T127">
            <v>2.145</v>
          </cell>
          <cell r="U127">
            <v>2.29</v>
          </cell>
          <cell r="V127">
            <v>2.12</v>
          </cell>
          <cell r="W127">
            <v>2.0649999999999999</v>
          </cell>
          <cell r="X127">
            <v>2.1949999999999998</v>
          </cell>
          <cell r="Y127">
            <v>2.36</v>
          </cell>
          <cell r="Z127">
            <v>2.2400000000000002</v>
          </cell>
          <cell r="AA127">
            <v>2.1349999999999998</v>
          </cell>
          <cell r="AB127">
            <v>2.2650000000000001</v>
          </cell>
        </row>
        <row r="128">
          <cell r="A128">
            <v>36529</v>
          </cell>
          <cell r="B128">
            <v>2.165</v>
          </cell>
          <cell r="C128">
            <v>2.1850000000000001</v>
          </cell>
          <cell r="D128">
            <v>2.375</v>
          </cell>
          <cell r="E128">
            <v>2.1800000000000002</v>
          </cell>
          <cell r="F128">
            <v>2.21</v>
          </cell>
          <cell r="G128">
            <v>0.20999999999999996</v>
          </cell>
          <cell r="H128">
            <v>0.18999999999999995</v>
          </cell>
          <cell r="I128">
            <v>-2.0000000000000018E-2</v>
          </cell>
          <cell r="J128">
            <v>4.4999999999999929E-2</v>
          </cell>
          <cell r="K128">
            <v>2.4999999999999911E-2</v>
          </cell>
          <cell r="L128">
            <v>4.9999999999998934E-3</v>
          </cell>
          <cell r="M128">
            <v>2.4049999999999998</v>
          </cell>
          <cell r="N128">
            <v>2.42</v>
          </cell>
          <cell r="O128">
            <v>2.6749999999999998</v>
          </cell>
          <cell r="P128">
            <v>2.2799999999999998</v>
          </cell>
          <cell r="Q128">
            <v>2.2949999999999999</v>
          </cell>
          <cell r="R128">
            <v>4.4999999999999929E-2</v>
          </cell>
          <cell r="S128">
            <v>1.5000000000000124E-2</v>
          </cell>
          <cell r="T128">
            <v>2.145</v>
          </cell>
          <cell r="U128">
            <v>2.2749999999999999</v>
          </cell>
          <cell r="V128">
            <v>2.12</v>
          </cell>
          <cell r="W128">
            <v>2.0750000000000002</v>
          </cell>
          <cell r="X128">
            <v>2.1949999999999998</v>
          </cell>
          <cell r="Y128">
            <v>2.355</v>
          </cell>
          <cell r="Z128">
            <v>2.2250000000000001</v>
          </cell>
          <cell r="AA128">
            <v>2.14</v>
          </cell>
          <cell r="AB128">
            <v>2.2599999999999998</v>
          </cell>
        </row>
        <row r="129">
          <cell r="A129">
            <v>36530</v>
          </cell>
          <cell r="B129">
            <v>2.1349999999999998</v>
          </cell>
          <cell r="C129">
            <v>2.1549999999999998</v>
          </cell>
          <cell r="D129">
            <v>2.2999999999999998</v>
          </cell>
          <cell r="E129">
            <v>2.11</v>
          </cell>
          <cell r="F129">
            <v>2.15</v>
          </cell>
          <cell r="G129">
            <v>0.16500000000000004</v>
          </cell>
          <cell r="H129">
            <v>0.14500000000000002</v>
          </cell>
          <cell r="I129">
            <v>-2.0000000000000018E-2</v>
          </cell>
          <cell r="J129">
            <v>1.5000000000000124E-2</v>
          </cell>
          <cell r="K129">
            <v>-4.9999999999998934E-3</v>
          </cell>
          <cell r="L129">
            <v>4.4999999999999929E-2</v>
          </cell>
          <cell r="M129">
            <v>2.2650000000000001</v>
          </cell>
          <cell r="N129">
            <v>2.355</v>
          </cell>
          <cell r="O129">
            <v>2.59</v>
          </cell>
          <cell r="P129">
            <v>2.145</v>
          </cell>
          <cell r="Q129">
            <v>2.16</v>
          </cell>
          <cell r="R129">
            <v>5.500000000000016E-2</v>
          </cell>
          <cell r="S129">
            <v>8.9999999999999858E-2</v>
          </cell>
          <cell r="T129">
            <v>2.105</v>
          </cell>
          <cell r="U129">
            <v>2.145</v>
          </cell>
          <cell r="V129">
            <v>2.0499999999999998</v>
          </cell>
          <cell r="W129">
            <v>2.08</v>
          </cell>
          <cell r="X129">
            <v>2.1349999999999998</v>
          </cell>
          <cell r="Y129">
            <v>2.2200000000000002</v>
          </cell>
          <cell r="Z129">
            <v>2.125</v>
          </cell>
          <cell r="AA129">
            <v>2.0750000000000002</v>
          </cell>
          <cell r="AB129">
            <v>2.1850000000000001</v>
          </cell>
        </row>
        <row r="130">
          <cell r="A130">
            <v>36531</v>
          </cell>
          <cell r="B130">
            <v>2.19</v>
          </cell>
          <cell r="C130">
            <v>2.2000000000000002</v>
          </cell>
          <cell r="D130">
            <v>2.36</v>
          </cell>
          <cell r="E130">
            <v>2.15</v>
          </cell>
          <cell r="F130">
            <v>2.21</v>
          </cell>
          <cell r="G130">
            <v>0.16999999999999993</v>
          </cell>
          <cell r="H130">
            <v>0.1599999999999997</v>
          </cell>
          <cell r="I130">
            <v>-1.0000000000000231E-2</v>
          </cell>
          <cell r="J130">
            <v>2.0000000000000018E-2</v>
          </cell>
          <cell r="K130">
            <v>9.9999999999997868E-3</v>
          </cell>
          <cell r="L130">
            <v>5.0000000000000266E-2</v>
          </cell>
          <cell r="M130">
            <v>2.27</v>
          </cell>
          <cell r="N130">
            <v>2.4</v>
          </cell>
          <cell r="O130">
            <v>2.6</v>
          </cell>
          <cell r="P130">
            <v>2.105</v>
          </cell>
          <cell r="Q130">
            <v>2.14</v>
          </cell>
          <cell r="R130">
            <v>4.0000000000000036E-2</v>
          </cell>
          <cell r="S130">
            <v>0.12999999999999989</v>
          </cell>
          <cell r="T130">
            <v>2.085</v>
          </cell>
          <cell r="U130">
            <v>2.165</v>
          </cell>
          <cell r="V130">
            <v>2.1</v>
          </cell>
          <cell r="W130">
            <v>2.09</v>
          </cell>
          <cell r="X130">
            <v>2.165</v>
          </cell>
          <cell r="Y130">
            <v>2.23</v>
          </cell>
          <cell r="Z130">
            <v>2.16</v>
          </cell>
          <cell r="AA130">
            <v>2.105</v>
          </cell>
          <cell r="AB130">
            <v>2.19</v>
          </cell>
        </row>
        <row r="131">
          <cell r="A131">
            <v>36532</v>
          </cell>
          <cell r="B131">
            <v>2.16</v>
          </cell>
          <cell r="C131">
            <v>2.165</v>
          </cell>
          <cell r="D131">
            <v>2.3450000000000002</v>
          </cell>
          <cell r="E131">
            <v>2.12</v>
          </cell>
          <cell r="F131">
            <v>2.165</v>
          </cell>
          <cell r="G131">
            <v>0.18500000000000005</v>
          </cell>
          <cell r="H131">
            <v>0.18000000000000016</v>
          </cell>
          <cell r="I131">
            <v>-4.9999999999998934E-3</v>
          </cell>
          <cell r="J131">
            <v>4.9999999999998934E-3</v>
          </cell>
          <cell r="K131">
            <v>0</v>
          </cell>
          <cell r="L131">
            <v>4.4999999999999929E-2</v>
          </cell>
          <cell r="M131">
            <v>2.27</v>
          </cell>
          <cell r="N131">
            <v>2.4</v>
          </cell>
          <cell r="O131">
            <v>2.6150000000000002</v>
          </cell>
          <cell r="P131">
            <v>2.09</v>
          </cell>
          <cell r="Q131">
            <v>2.14</v>
          </cell>
          <cell r="R131">
            <v>5.4999999999999716E-2</v>
          </cell>
          <cell r="S131">
            <v>0.12999999999999989</v>
          </cell>
          <cell r="T131">
            <v>2.0750000000000002</v>
          </cell>
          <cell r="U131">
            <v>2.1800000000000002</v>
          </cell>
          <cell r="V131">
            <v>2.1</v>
          </cell>
          <cell r="W131">
            <v>2.1</v>
          </cell>
          <cell r="X131">
            <v>2.145</v>
          </cell>
          <cell r="Y131">
            <v>2.2450000000000001</v>
          </cell>
          <cell r="Z131">
            <v>2.165</v>
          </cell>
          <cell r="AA131">
            <v>2.11</v>
          </cell>
          <cell r="AB131">
            <v>2.1800000000000002</v>
          </cell>
          <cell r="AC131">
            <v>2.11</v>
          </cell>
        </row>
        <row r="132">
          <cell r="A132">
            <v>36533</v>
          </cell>
          <cell r="B132">
            <v>2.14</v>
          </cell>
          <cell r="C132">
            <v>2.145</v>
          </cell>
          <cell r="D132">
            <v>2.33</v>
          </cell>
          <cell r="E132">
            <v>2.1</v>
          </cell>
          <cell r="F132">
            <v>2.1549999999999998</v>
          </cell>
          <cell r="G132">
            <v>0.18999999999999995</v>
          </cell>
          <cell r="H132">
            <v>0.18500000000000005</v>
          </cell>
          <cell r="I132">
            <v>-4.9999999999998934E-3</v>
          </cell>
          <cell r="J132">
            <v>1.499999999999968E-2</v>
          </cell>
          <cell r="K132">
            <v>9.9999999999997868E-3</v>
          </cell>
          <cell r="L132">
            <v>4.4999999999999929E-2</v>
          </cell>
          <cell r="M132">
            <v>2.2650000000000001</v>
          </cell>
          <cell r="N132">
            <v>2.4049999999999998</v>
          </cell>
          <cell r="O132">
            <v>2.64</v>
          </cell>
          <cell r="P132">
            <v>2.1150000000000002</v>
          </cell>
          <cell r="Q132">
            <v>2.15</v>
          </cell>
          <cell r="R132">
            <v>7.4999999999999734E-2</v>
          </cell>
          <cell r="S132">
            <v>0.13999999999999968</v>
          </cell>
          <cell r="T132">
            <v>2.0950000000000002</v>
          </cell>
          <cell r="U132">
            <v>2.1949999999999998</v>
          </cell>
          <cell r="V132">
            <v>2.09</v>
          </cell>
          <cell r="W132">
            <v>2.0449999999999999</v>
          </cell>
          <cell r="X132">
            <v>2.12</v>
          </cell>
          <cell r="Y132">
            <v>2.2400000000000002</v>
          </cell>
          <cell r="Z132">
            <v>2.17</v>
          </cell>
          <cell r="AA132">
            <v>2.0950000000000002</v>
          </cell>
          <cell r="AB132">
            <v>2.165</v>
          </cell>
          <cell r="AC132">
            <v>2.105</v>
          </cell>
        </row>
        <row r="133">
          <cell r="A133">
            <v>36534</v>
          </cell>
          <cell r="B133">
            <v>2.14</v>
          </cell>
          <cell r="C133">
            <v>2.145</v>
          </cell>
          <cell r="D133">
            <v>2.33</v>
          </cell>
          <cell r="E133">
            <v>2.1</v>
          </cell>
          <cell r="F133">
            <v>2.1549999999999998</v>
          </cell>
          <cell r="G133">
            <v>0.18999999999999995</v>
          </cell>
          <cell r="H133">
            <v>0.18500000000000005</v>
          </cell>
          <cell r="I133">
            <v>-4.9999999999998934E-3</v>
          </cell>
          <cell r="J133">
            <v>1.499999999999968E-2</v>
          </cell>
          <cell r="K133">
            <v>9.9999999999997868E-3</v>
          </cell>
          <cell r="L133">
            <v>4.4999999999999929E-2</v>
          </cell>
          <cell r="M133">
            <v>2.2650000000000001</v>
          </cell>
          <cell r="N133">
            <v>2.4049999999999998</v>
          </cell>
          <cell r="O133">
            <v>2.64</v>
          </cell>
          <cell r="P133">
            <v>2.1150000000000002</v>
          </cell>
          <cell r="Q133">
            <v>2.15</v>
          </cell>
          <cell r="R133">
            <v>7.4999999999999734E-2</v>
          </cell>
          <cell r="S133">
            <v>0.13999999999999968</v>
          </cell>
          <cell r="T133">
            <v>2.0950000000000002</v>
          </cell>
          <cell r="U133">
            <v>2.1949999999999998</v>
          </cell>
          <cell r="V133">
            <v>2.09</v>
          </cell>
          <cell r="W133">
            <v>2.0449999999999999</v>
          </cell>
          <cell r="X133">
            <v>2.12</v>
          </cell>
          <cell r="Y133">
            <v>2.2400000000000002</v>
          </cell>
          <cell r="Z133">
            <v>2.17</v>
          </cell>
          <cell r="AA133">
            <v>2.0950000000000002</v>
          </cell>
          <cell r="AB133">
            <v>2.165</v>
          </cell>
          <cell r="AC133">
            <v>2.105</v>
          </cell>
        </row>
        <row r="134">
          <cell r="A134">
            <v>36535</v>
          </cell>
          <cell r="B134">
            <v>2.14</v>
          </cell>
          <cell r="C134">
            <v>2.145</v>
          </cell>
          <cell r="D134">
            <v>2.33</v>
          </cell>
          <cell r="E134">
            <v>2.1</v>
          </cell>
          <cell r="F134">
            <v>2.1549999999999998</v>
          </cell>
          <cell r="G134">
            <v>0.18999999999999995</v>
          </cell>
          <cell r="H134">
            <v>0.18500000000000005</v>
          </cell>
          <cell r="I134">
            <v>-4.9999999999998934E-3</v>
          </cell>
          <cell r="J134">
            <v>1.499999999999968E-2</v>
          </cell>
          <cell r="K134">
            <v>9.9999999999997868E-3</v>
          </cell>
          <cell r="L134">
            <v>4.4999999999999929E-2</v>
          </cell>
          <cell r="M134">
            <v>2.2650000000000001</v>
          </cell>
          <cell r="N134">
            <v>2.4049999999999998</v>
          </cell>
          <cell r="O134">
            <v>2.64</v>
          </cell>
          <cell r="P134">
            <v>2.1150000000000002</v>
          </cell>
          <cell r="Q134">
            <v>2.15</v>
          </cell>
          <cell r="R134">
            <v>7.4999999999999734E-2</v>
          </cell>
          <cell r="S134">
            <v>0.13999999999999968</v>
          </cell>
          <cell r="T134">
            <v>2.0950000000000002</v>
          </cell>
          <cell r="U134">
            <v>2.1949999999999998</v>
          </cell>
          <cell r="V134">
            <v>2.09</v>
          </cell>
          <cell r="W134">
            <v>2.0449999999999999</v>
          </cell>
          <cell r="X134">
            <v>2.12</v>
          </cell>
          <cell r="Y134">
            <v>2.2400000000000002</v>
          </cell>
          <cell r="Z134">
            <v>2.17</v>
          </cell>
          <cell r="AA134">
            <v>2.0950000000000002</v>
          </cell>
          <cell r="AB134">
            <v>2.165</v>
          </cell>
          <cell r="AC134">
            <v>2.105</v>
          </cell>
        </row>
        <row r="135">
          <cell r="A135">
            <v>36536</v>
          </cell>
          <cell r="B135">
            <v>2.15</v>
          </cell>
          <cell r="C135">
            <v>2.16</v>
          </cell>
          <cell r="D135">
            <v>2.35</v>
          </cell>
          <cell r="E135">
            <v>2.12</v>
          </cell>
          <cell r="F135">
            <v>2.15</v>
          </cell>
          <cell r="G135">
            <v>0.20000000000000018</v>
          </cell>
          <cell r="H135">
            <v>0.18999999999999995</v>
          </cell>
          <cell r="I135">
            <v>-1.0000000000000231E-2</v>
          </cell>
          <cell r="J135">
            <v>0</v>
          </cell>
          <cell r="K135">
            <v>-1.0000000000000231E-2</v>
          </cell>
          <cell r="L135">
            <v>4.0000000000000036E-2</v>
          </cell>
          <cell r="M135">
            <v>2.2799999999999998</v>
          </cell>
          <cell r="N135">
            <v>2.415</v>
          </cell>
          <cell r="O135">
            <v>2.645</v>
          </cell>
          <cell r="P135">
            <v>2.13</v>
          </cell>
          <cell r="Q135">
            <v>2.16</v>
          </cell>
          <cell r="R135">
            <v>6.4999999999999947E-2</v>
          </cell>
          <cell r="S135">
            <v>0.13500000000000023</v>
          </cell>
          <cell r="T135">
            <v>2.0950000000000002</v>
          </cell>
          <cell r="U135">
            <v>2.1949999999999998</v>
          </cell>
          <cell r="V135">
            <v>2.0699999999999998</v>
          </cell>
          <cell r="W135">
            <v>2.0649999999999999</v>
          </cell>
          <cell r="X135">
            <v>2.13</v>
          </cell>
          <cell r="Y135">
            <v>2.25</v>
          </cell>
          <cell r="Z135">
            <v>2.16</v>
          </cell>
          <cell r="AA135">
            <v>2.085</v>
          </cell>
          <cell r="AB135">
            <v>2.165</v>
          </cell>
          <cell r="AC135">
            <v>2.0950000000000002</v>
          </cell>
        </row>
        <row r="136">
          <cell r="A136">
            <v>36537</v>
          </cell>
          <cell r="B136">
            <v>2.1549999999999998</v>
          </cell>
          <cell r="C136">
            <v>2.1549999999999998</v>
          </cell>
          <cell r="D136">
            <v>2.38</v>
          </cell>
          <cell r="E136">
            <v>2.15</v>
          </cell>
          <cell r="F136">
            <v>2.16</v>
          </cell>
          <cell r="G136">
            <v>0.22500000000000009</v>
          </cell>
          <cell r="H136">
            <v>0.22500000000000009</v>
          </cell>
          <cell r="I136">
            <v>0</v>
          </cell>
          <cell r="J136">
            <v>5.0000000000003375E-3</v>
          </cell>
          <cell r="K136">
            <v>5.0000000000003375E-3</v>
          </cell>
          <cell r="L136">
            <v>4.9999999999998934E-3</v>
          </cell>
          <cell r="M136">
            <v>2.335</v>
          </cell>
          <cell r="N136">
            <v>2.4500000000000002</v>
          </cell>
          <cell r="O136">
            <v>2.75</v>
          </cell>
          <cell r="P136">
            <v>2.2050000000000001</v>
          </cell>
          <cell r="Q136">
            <v>2.2200000000000002</v>
          </cell>
          <cell r="R136">
            <v>7.0000000000000284E-2</v>
          </cell>
          <cell r="S136">
            <v>0.11500000000000021</v>
          </cell>
          <cell r="T136">
            <v>2.1749999999999998</v>
          </cell>
          <cell r="U136">
            <v>2.23</v>
          </cell>
          <cell r="V136">
            <v>2.1</v>
          </cell>
          <cell r="W136">
            <v>2.085</v>
          </cell>
          <cell r="X136">
            <v>2.15</v>
          </cell>
          <cell r="Y136">
            <v>2.2799999999999998</v>
          </cell>
          <cell r="Z136">
            <v>2.19</v>
          </cell>
          <cell r="AA136">
            <v>2.12</v>
          </cell>
          <cell r="AB136">
            <v>2.1850000000000001</v>
          </cell>
          <cell r="AC136">
            <v>2.125</v>
          </cell>
        </row>
        <row r="137">
          <cell r="A137">
            <v>36538</v>
          </cell>
          <cell r="B137">
            <v>2.1349999999999998</v>
          </cell>
          <cell r="C137">
            <v>2.125</v>
          </cell>
          <cell r="D137">
            <v>2.39</v>
          </cell>
          <cell r="E137">
            <v>2.145</v>
          </cell>
          <cell r="F137">
            <v>2.17</v>
          </cell>
          <cell r="G137">
            <v>0.25500000000000034</v>
          </cell>
          <cell r="H137">
            <v>0.26500000000000012</v>
          </cell>
          <cell r="I137">
            <v>9.9999999999997868E-3</v>
          </cell>
          <cell r="J137">
            <v>3.5000000000000142E-2</v>
          </cell>
          <cell r="K137">
            <v>4.4999999999999929E-2</v>
          </cell>
          <cell r="L137">
            <v>-2.0000000000000018E-2</v>
          </cell>
          <cell r="M137">
            <v>2.3450000000000002</v>
          </cell>
          <cell r="N137">
            <v>2.4550000000000001</v>
          </cell>
          <cell r="O137">
            <v>2.7450000000000001</v>
          </cell>
          <cell r="P137">
            <v>2.2650000000000001</v>
          </cell>
          <cell r="Q137">
            <v>2.2549999999999999</v>
          </cell>
          <cell r="R137">
            <v>6.4999999999999947E-2</v>
          </cell>
          <cell r="S137">
            <v>0.10999999999999988</v>
          </cell>
          <cell r="T137">
            <v>2.2000000000000002</v>
          </cell>
          <cell r="U137">
            <v>2.25</v>
          </cell>
          <cell r="V137">
            <v>2.11</v>
          </cell>
          <cell r="W137">
            <v>2.11</v>
          </cell>
          <cell r="X137">
            <v>2.1549999999999998</v>
          </cell>
          <cell r="Y137">
            <v>2.2999999999999998</v>
          </cell>
          <cell r="Z137">
            <v>2.2000000000000002</v>
          </cell>
          <cell r="AA137">
            <v>2.125</v>
          </cell>
          <cell r="AB137">
            <v>2.2149999999999999</v>
          </cell>
          <cell r="AC137">
            <v>2.145</v>
          </cell>
        </row>
        <row r="138">
          <cell r="A138">
            <v>36539</v>
          </cell>
          <cell r="B138">
            <v>2.145</v>
          </cell>
          <cell r="C138">
            <v>2.125</v>
          </cell>
          <cell r="D138">
            <v>2.3849999999999998</v>
          </cell>
          <cell r="E138">
            <v>2.1349999999999998</v>
          </cell>
          <cell r="F138">
            <v>2.17</v>
          </cell>
          <cell r="G138">
            <v>0.23999999999999977</v>
          </cell>
          <cell r="H138">
            <v>0.25999999999999979</v>
          </cell>
          <cell r="I138">
            <v>2.0000000000000018E-2</v>
          </cell>
          <cell r="J138">
            <v>2.4999999999999911E-2</v>
          </cell>
          <cell r="K138">
            <v>4.4999999999999929E-2</v>
          </cell>
          <cell r="L138">
            <v>-9.9999999999997868E-3</v>
          </cell>
          <cell r="M138">
            <v>2.335</v>
          </cell>
          <cell r="N138">
            <v>2.4500000000000002</v>
          </cell>
          <cell r="O138">
            <v>2.78</v>
          </cell>
          <cell r="P138">
            <v>2.27</v>
          </cell>
          <cell r="Q138">
            <v>2.2549999999999999</v>
          </cell>
          <cell r="R138">
            <v>6.5000000000000391E-2</v>
          </cell>
          <cell r="S138">
            <v>0.11500000000000021</v>
          </cell>
          <cell r="T138">
            <v>2.1949999999999998</v>
          </cell>
          <cell r="U138">
            <v>2.2799999999999998</v>
          </cell>
          <cell r="V138">
            <v>2.09</v>
          </cell>
          <cell r="W138">
            <v>2.09</v>
          </cell>
          <cell r="X138">
            <v>2.145</v>
          </cell>
          <cell r="Y138">
            <v>2.34</v>
          </cell>
          <cell r="Z138">
            <v>2.2349999999999999</v>
          </cell>
          <cell r="AA138">
            <v>2.1549999999999998</v>
          </cell>
          <cell r="AB138">
            <v>2.2450000000000001</v>
          </cell>
          <cell r="AC138">
            <v>2.165</v>
          </cell>
        </row>
        <row r="139">
          <cell r="A139">
            <v>36540</v>
          </cell>
          <cell r="B139">
            <v>2.15</v>
          </cell>
          <cell r="C139">
            <v>2.13</v>
          </cell>
          <cell r="D139">
            <v>2.375</v>
          </cell>
          <cell r="E139">
            <v>2.13</v>
          </cell>
          <cell r="F139">
            <v>2.1749999999999998</v>
          </cell>
          <cell r="G139">
            <v>0.22500000000000009</v>
          </cell>
          <cell r="H139">
            <v>0.24500000000000011</v>
          </cell>
          <cell r="I139">
            <v>2.0000000000000018E-2</v>
          </cell>
          <cell r="J139">
            <v>2.4999999999999911E-2</v>
          </cell>
          <cell r="K139">
            <v>4.4999999999999929E-2</v>
          </cell>
          <cell r="L139">
            <v>0</v>
          </cell>
          <cell r="M139">
            <v>2.33</v>
          </cell>
          <cell r="N139">
            <v>2.46</v>
          </cell>
          <cell r="O139">
            <v>2.85</v>
          </cell>
          <cell r="P139">
            <v>2.2949999999999999</v>
          </cell>
          <cell r="Q139">
            <v>2.2549999999999999</v>
          </cell>
          <cell r="R139">
            <v>8.4999999999999964E-2</v>
          </cell>
          <cell r="S139">
            <v>0.12999999999999989</v>
          </cell>
          <cell r="T139">
            <v>2.2200000000000002</v>
          </cell>
          <cell r="U139">
            <v>2.27</v>
          </cell>
          <cell r="V139">
            <v>2.09</v>
          </cell>
          <cell r="W139">
            <v>2.08</v>
          </cell>
          <cell r="X139">
            <v>2.13</v>
          </cell>
          <cell r="Y139">
            <v>2.335</v>
          </cell>
          <cell r="Z139">
            <v>2.23</v>
          </cell>
          <cell r="AA139">
            <v>2.1549999999999998</v>
          </cell>
          <cell r="AB139">
            <v>2.2450000000000001</v>
          </cell>
          <cell r="AC139">
            <v>2.1800000000000002</v>
          </cell>
        </row>
        <row r="140">
          <cell r="A140">
            <v>36541</v>
          </cell>
          <cell r="B140">
            <v>2.15</v>
          </cell>
          <cell r="C140">
            <v>2.13</v>
          </cell>
          <cell r="D140">
            <v>2.375</v>
          </cell>
          <cell r="E140">
            <v>2.13</v>
          </cell>
          <cell r="F140">
            <v>2.1749999999999998</v>
          </cell>
          <cell r="G140">
            <v>0.22500000000000009</v>
          </cell>
          <cell r="H140">
            <v>0.24500000000000011</v>
          </cell>
          <cell r="I140">
            <v>2.0000000000000018E-2</v>
          </cell>
          <cell r="J140">
            <v>2.4999999999999911E-2</v>
          </cell>
          <cell r="K140">
            <v>4.4999999999999929E-2</v>
          </cell>
          <cell r="L140">
            <v>0</v>
          </cell>
          <cell r="M140">
            <v>2.33</v>
          </cell>
          <cell r="N140">
            <v>2.46</v>
          </cell>
          <cell r="O140">
            <v>2.85</v>
          </cell>
          <cell r="P140">
            <v>2.2949999999999999</v>
          </cell>
          <cell r="Q140">
            <v>2.2549999999999999</v>
          </cell>
          <cell r="R140">
            <v>8.4999999999999964E-2</v>
          </cell>
          <cell r="S140">
            <v>0.12999999999999989</v>
          </cell>
          <cell r="T140">
            <v>2.2200000000000002</v>
          </cell>
          <cell r="U140">
            <v>2.27</v>
          </cell>
          <cell r="V140">
            <v>2.09</v>
          </cell>
          <cell r="W140">
            <v>2.08</v>
          </cell>
          <cell r="X140">
            <v>2.13</v>
          </cell>
          <cell r="Y140">
            <v>2.335</v>
          </cell>
          <cell r="Z140">
            <v>2.23</v>
          </cell>
          <cell r="AA140">
            <v>2.1549999999999998</v>
          </cell>
          <cell r="AB140">
            <v>2.2450000000000001</v>
          </cell>
          <cell r="AC140">
            <v>2.1800000000000002</v>
          </cell>
        </row>
        <row r="141">
          <cell r="A141">
            <v>36542</v>
          </cell>
          <cell r="B141">
            <v>2.15</v>
          </cell>
          <cell r="C141">
            <v>2.13</v>
          </cell>
          <cell r="D141">
            <v>2.375</v>
          </cell>
          <cell r="E141">
            <v>2.13</v>
          </cell>
          <cell r="F141">
            <v>2.1749999999999998</v>
          </cell>
          <cell r="G141">
            <v>0.22500000000000009</v>
          </cell>
          <cell r="H141">
            <v>0.24500000000000011</v>
          </cell>
          <cell r="I141">
            <v>2.0000000000000018E-2</v>
          </cell>
          <cell r="J141">
            <v>2.4999999999999911E-2</v>
          </cell>
          <cell r="K141">
            <v>4.4999999999999929E-2</v>
          </cell>
          <cell r="L141">
            <v>0</v>
          </cell>
          <cell r="M141">
            <v>2.33</v>
          </cell>
          <cell r="N141">
            <v>2.46</v>
          </cell>
          <cell r="O141">
            <v>2.85</v>
          </cell>
          <cell r="P141">
            <v>2.2949999999999999</v>
          </cell>
          <cell r="Q141">
            <v>2.2549999999999999</v>
          </cell>
          <cell r="R141">
            <v>8.4999999999999964E-2</v>
          </cell>
          <cell r="S141">
            <v>0.12999999999999989</v>
          </cell>
          <cell r="T141">
            <v>2.2200000000000002</v>
          </cell>
          <cell r="U141">
            <v>2.27</v>
          </cell>
          <cell r="V141">
            <v>2.09</v>
          </cell>
          <cell r="W141">
            <v>2.08</v>
          </cell>
          <cell r="X141">
            <v>2.13</v>
          </cell>
          <cell r="Y141">
            <v>2.335</v>
          </cell>
          <cell r="Z141">
            <v>2.23</v>
          </cell>
          <cell r="AA141">
            <v>2.1549999999999998</v>
          </cell>
          <cell r="AB141">
            <v>2.2450000000000001</v>
          </cell>
          <cell r="AC141">
            <v>2.1800000000000002</v>
          </cell>
        </row>
        <row r="142">
          <cell r="A142">
            <v>36543</v>
          </cell>
          <cell r="B142">
            <v>2.15</v>
          </cell>
          <cell r="C142">
            <v>2.13</v>
          </cell>
          <cell r="D142">
            <v>2.375</v>
          </cell>
          <cell r="E142">
            <v>2.13</v>
          </cell>
          <cell r="F142">
            <v>2.1749999999999998</v>
          </cell>
          <cell r="G142">
            <v>0.22500000000000009</v>
          </cell>
          <cell r="H142">
            <v>0.24500000000000011</v>
          </cell>
          <cell r="I142">
            <v>2.0000000000000018E-2</v>
          </cell>
          <cell r="J142">
            <v>2.4999999999999911E-2</v>
          </cell>
          <cell r="K142">
            <v>4.4999999999999929E-2</v>
          </cell>
          <cell r="L142">
            <v>0</v>
          </cell>
          <cell r="M142">
            <v>2.33</v>
          </cell>
          <cell r="N142">
            <v>2.46</v>
          </cell>
          <cell r="O142">
            <v>2.85</v>
          </cell>
          <cell r="P142">
            <v>2.2949999999999999</v>
          </cell>
          <cell r="Q142">
            <v>2.2549999999999999</v>
          </cell>
          <cell r="R142">
            <v>8.4999999999999964E-2</v>
          </cell>
          <cell r="S142">
            <v>0.12999999999999989</v>
          </cell>
          <cell r="T142">
            <v>2.2200000000000002</v>
          </cell>
          <cell r="U142">
            <v>2.27</v>
          </cell>
          <cell r="V142">
            <v>2.09</v>
          </cell>
          <cell r="W142">
            <v>2.08</v>
          </cell>
          <cell r="X142">
            <v>2.13</v>
          </cell>
          <cell r="Y142">
            <v>2.335</v>
          </cell>
          <cell r="Z142">
            <v>2.23</v>
          </cell>
          <cell r="AA142">
            <v>2.1549999999999998</v>
          </cell>
          <cell r="AB142">
            <v>2.2450000000000001</v>
          </cell>
          <cell r="AC142">
            <v>2.1800000000000002</v>
          </cell>
        </row>
        <row r="143">
          <cell r="A143">
            <v>36544</v>
          </cell>
          <cell r="B143">
            <v>2.2050000000000001</v>
          </cell>
          <cell r="C143">
            <v>2.1949999999999998</v>
          </cell>
          <cell r="D143">
            <v>2.395</v>
          </cell>
          <cell r="E143">
            <v>2.1850000000000001</v>
          </cell>
          <cell r="F143">
            <v>2.2450000000000001</v>
          </cell>
          <cell r="G143">
            <v>0.18999999999999995</v>
          </cell>
          <cell r="H143">
            <v>0.20000000000000018</v>
          </cell>
          <cell r="I143">
            <v>1.0000000000000231E-2</v>
          </cell>
          <cell r="J143">
            <v>4.0000000000000036E-2</v>
          </cell>
          <cell r="K143">
            <v>5.0000000000000266E-2</v>
          </cell>
          <cell r="L143">
            <v>9.9999999999997868E-3</v>
          </cell>
          <cell r="M143">
            <v>2.3450000000000002</v>
          </cell>
          <cell r="N143">
            <v>2.46</v>
          </cell>
          <cell r="O143">
            <v>2.87</v>
          </cell>
          <cell r="P143">
            <v>2.27</v>
          </cell>
          <cell r="Q143">
            <v>2.2599999999999998</v>
          </cell>
          <cell r="R143">
            <v>6.4999999999999947E-2</v>
          </cell>
          <cell r="S143">
            <v>0.11499999999999977</v>
          </cell>
          <cell r="T143">
            <v>2.2200000000000002</v>
          </cell>
          <cell r="U143">
            <v>2.3450000000000002</v>
          </cell>
          <cell r="V143">
            <v>2.14</v>
          </cell>
          <cell r="W143">
            <v>2.13</v>
          </cell>
          <cell r="X143">
            <v>2.1850000000000001</v>
          </cell>
          <cell r="Y143">
            <v>2.4049999999999998</v>
          </cell>
          <cell r="Z143">
            <v>2.2999999999999998</v>
          </cell>
          <cell r="AA143">
            <v>2.23</v>
          </cell>
          <cell r="AB143">
            <v>2.35</v>
          </cell>
          <cell r="AC143">
            <v>2.2599999999999998</v>
          </cell>
        </row>
        <row r="144">
          <cell r="A144">
            <v>36545</v>
          </cell>
          <cell r="B144">
            <v>2.2599999999999998</v>
          </cell>
          <cell r="C144">
            <v>2.2400000000000002</v>
          </cell>
          <cell r="D144">
            <v>2.4049999999999998</v>
          </cell>
          <cell r="E144">
            <v>2.21</v>
          </cell>
          <cell r="F144">
            <v>2.2999999999999998</v>
          </cell>
          <cell r="G144">
            <v>0.14500000000000002</v>
          </cell>
          <cell r="H144">
            <v>0.16499999999999959</v>
          </cell>
          <cell r="I144">
            <v>1.9999999999999574E-2</v>
          </cell>
          <cell r="J144">
            <v>4.0000000000000036E-2</v>
          </cell>
          <cell r="K144">
            <v>5.9999999999999609E-2</v>
          </cell>
          <cell r="L144">
            <v>3.0000000000000249E-2</v>
          </cell>
          <cell r="M144">
            <v>2.34</v>
          </cell>
          <cell r="N144">
            <v>2.4350000000000001</v>
          </cell>
          <cell r="O144">
            <v>2.9649999999999999</v>
          </cell>
          <cell r="P144">
            <v>2.29</v>
          </cell>
          <cell r="Q144">
            <v>2.2650000000000001</v>
          </cell>
          <cell r="R144">
            <v>3.0000000000000249E-2</v>
          </cell>
          <cell r="S144">
            <v>9.5000000000000195E-2</v>
          </cell>
          <cell r="T144">
            <v>2.2450000000000001</v>
          </cell>
          <cell r="U144">
            <v>2.4049999999999998</v>
          </cell>
          <cell r="V144">
            <v>2.17</v>
          </cell>
          <cell r="W144">
            <v>2.15</v>
          </cell>
          <cell r="X144">
            <v>2.2149999999999999</v>
          </cell>
          <cell r="Y144">
            <v>2.4750000000000001</v>
          </cell>
          <cell r="Z144">
            <v>2.3450000000000002</v>
          </cell>
          <cell r="AA144">
            <v>2.2850000000000001</v>
          </cell>
          <cell r="AB144">
            <v>2.4249999999999998</v>
          </cell>
          <cell r="AC144">
            <v>2.2999999999999998</v>
          </cell>
        </row>
        <row r="145">
          <cell r="A145">
            <v>36546</v>
          </cell>
          <cell r="B145">
            <v>2.38</v>
          </cell>
          <cell r="C145">
            <v>2.3450000000000002</v>
          </cell>
          <cell r="D145">
            <v>2.5049999999999999</v>
          </cell>
          <cell r="E145">
            <v>2.31</v>
          </cell>
          <cell r="F145">
            <v>2.42</v>
          </cell>
          <cell r="G145">
            <v>0.125</v>
          </cell>
          <cell r="H145">
            <v>0.1599999999999997</v>
          </cell>
          <cell r="I145">
            <v>3.4999999999999698E-2</v>
          </cell>
          <cell r="J145">
            <v>4.0000000000000036E-2</v>
          </cell>
          <cell r="K145">
            <v>7.4999999999999734E-2</v>
          </cell>
          <cell r="L145">
            <v>3.5000000000000142E-2</v>
          </cell>
          <cell r="M145">
            <v>2.44</v>
          </cell>
          <cell r="N145">
            <v>2.54</v>
          </cell>
          <cell r="O145">
            <v>3.085</v>
          </cell>
          <cell r="P145">
            <v>2.375</v>
          </cell>
          <cell r="Q145">
            <v>2.35</v>
          </cell>
          <cell r="R145">
            <v>3.5000000000000142E-2</v>
          </cell>
          <cell r="S145">
            <v>0.10000000000000009</v>
          </cell>
          <cell r="T145">
            <v>2.3450000000000002</v>
          </cell>
          <cell r="U145">
            <v>2.5249999999999999</v>
          </cell>
          <cell r="V145">
            <v>2.2650000000000001</v>
          </cell>
          <cell r="W145">
            <v>2.2749999999999999</v>
          </cell>
          <cell r="X145">
            <v>2.3250000000000002</v>
          </cell>
          <cell r="Y145">
            <v>2.62</v>
          </cell>
          <cell r="Z145">
            <v>2.48</v>
          </cell>
          <cell r="AA145">
            <v>2.4</v>
          </cell>
          <cell r="AB145">
            <v>2.56</v>
          </cell>
          <cell r="AC145">
            <v>2.42</v>
          </cell>
        </row>
        <row r="146">
          <cell r="A146">
            <v>36547</v>
          </cell>
          <cell r="B146">
            <v>2.39</v>
          </cell>
          <cell r="C146">
            <v>2.37</v>
          </cell>
          <cell r="D146">
            <v>2.5150000000000001</v>
          </cell>
          <cell r="E146">
            <v>2.3650000000000002</v>
          </cell>
          <cell r="F146">
            <v>2.4449999999999998</v>
          </cell>
          <cell r="G146">
            <v>0.125</v>
          </cell>
          <cell r="H146">
            <v>0.14500000000000002</v>
          </cell>
          <cell r="I146">
            <v>2.0000000000000018E-2</v>
          </cell>
          <cell r="J146">
            <v>5.4999999999999716E-2</v>
          </cell>
          <cell r="K146">
            <v>7.4999999999999734E-2</v>
          </cell>
          <cell r="L146">
            <v>4.9999999999998934E-3</v>
          </cell>
          <cell r="M146">
            <v>2.4700000000000002</v>
          </cell>
          <cell r="N146">
            <v>2.5550000000000002</v>
          </cell>
          <cell r="O146">
            <v>3.0950000000000002</v>
          </cell>
          <cell r="P146">
            <v>2.4550000000000001</v>
          </cell>
          <cell r="Q146">
            <v>2.4</v>
          </cell>
          <cell r="R146">
            <v>4.0000000000000036E-2</v>
          </cell>
          <cell r="S146">
            <v>8.4999999999999964E-2</v>
          </cell>
          <cell r="T146">
            <v>2.37</v>
          </cell>
          <cell r="U146">
            <v>2.5550000000000002</v>
          </cell>
          <cell r="V146">
            <v>2.33</v>
          </cell>
          <cell r="W146">
            <v>2.3149999999999999</v>
          </cell>
          <cell r="X146">
            <v>2.38</v>
          </cell>
          <cell r="Y146">
            <v>2.585</v>
          </cell>
          <cell r="Z146">
            <v>2.5150000000000001</v>
          </cell>
          <cell r="AA146">
            <v>2.42</v>
          </cell>
          <cell r="AB146">
            <v>2.54</v>
          </cell>
          <cell r="AC146">
            <v>2.4449999999999998</v>
          </cell>
        </row>
        <row r="147">
          <cell r="A147">
            <v>36548</v>
          </cell>
          <cell r="B147">
            <v>2.39</v>
          </cell>
          <cell r="C147">
            <v>2.37</v>
          </cell>
          <cell r="D147">
            <v>2.5150000000000001</v>
          </cell>
          <cell r="E147">
            <v>2.3650000000000002</v>
          </cell>
          <cell r="F147">
            <v>2.4449999999999998</v>
          </cell>
          <cell r="G147">
            <v>0.125</v>
          </cell>
          <cell r="H147">
            <v>0.14500000000000002</v>
          </cell>
          <cell r="I147">
            <v>2.0000000000000018E-2</v>
          </cell>
          <cell r="J147">
            <v>5.4999999999999716E-2</v>
          </cell>
          <cell r="K147">
            <v>7.4999999999999734E-2</v>
          </cell>
          <cell r="L147">
            <v>4.9999999999998934E-3</v>
          </cell>
          <cell r="M147">
            <v>2.4700000000000002</v>
          </cell>
          <cell r="N147">
            <v>2.5550000000000002</v>
          </cell>
          <cell r="O147">
            <v>3.0950000000000002</v>
          </cell>
          <cell r="P147">
            <v>2.4550000000000001</v>
          </cell>
          <cell r="Q147">
            <v>2.4</v>
          </cell>
          <cell r="R147">
            <v>4.0000000000000036E-2</v>
          </cell>
          <cell r="S147">
            <v>8.4999999999999964E-2</v>
          </cell>
          <cell r="T147">
            <v>2.37</v>
          </cell>
          <cell r="U147">
            <v>2.5550000000000002</v>
          </cell>
          <cell r="V147">
            <v>2.33</v>
          </cell>
          <cell r="W147">
            <v>2.3149999999999999</v>
          </cell>
          <cell r="X147">
            <v>2.38</v>
          </cell>
          <cell r="Y147">
            <v>2.585</v>
          </cell>
          <cell r="Z147">
            <v>2.5150000000000001</v>
          </cell>
          <cell r="AA147">
            <v>2.42</v>
          </cell>
          <cell r="AB147">
            <v>2.54</v>
          </cell>
          <cell r="AC147">
            <v>2.4449999999999998</v>
          </cell>
        </row>
        <row r="148">
          <cell r="A148">
            <v>36549</v>
          </cell>
          <cell r="B148">
            <v>2.39</v>
          </cell>
          <cell r="C148">
            <v>2.37</v>
          </cell>
          <cell r="D148">
            <v>2.5150000000000001</v>
          </cell>
          <cell r="E148">
            <v>2.3650000000000002</v>
          </cell>
          <cell r="F148">
            <v>2.4449999999999998</v>
          </cell>
          <cell r="G148">
            <v>0.125</v>
          </cell>
          <cell r="H148">
            <v>0.14500000000000002</v>
          </cell>
          <cell r="I148">
            <v>2.0000000000000018E-2</v>
          </cell>
          <cell r="J148">
            <v>5.4999999999999716E-2</v>
          </cell>
          <cell r="K148">
            <v>7.4999999999999734E-2</v>
          </cell>
          <cell r="L148">
            <v>4.9999999999998934E-3</v>
          </cell>
          <cell r="M148">
            <v>2.4700000000000002</v>
          </cell>
          <cell r="N148">
            <v>2.5550000000000002</v>
          </cell>
          <cell r="O148">
            <v>3.0950000000000002</v>
          </cell>
          <cell r="P148">
            <v>2.4550000000000001</v>
          </cell>
          <cell r="Q148">
            <v>2.4</v>
          </cell>
          <cell r="R148">
            <v>4.0000000000000036E-2</v>
          </cell>
          <cell r="S148">
            <v>8.4999999999999964E-2</v>
          </cell>
          <cell r="T148">
            <v>2.37</v>
          </cell>
          <cell r="U148">
            <v>2.5550000000000002</v>
          </cell>
          <cell r="V148">
            <v>2.33</v>
          </cell>
          <cell r="W148">
            <v>2.3149999999999999</v>
          </cell>
          <cell r="X148">
            <v>2.38</v>
          </cell>
          <cell r="Y148">
            <v>2.585</v>
          </cell>
          <cell r="Z148">
            <v>2.5150000000000001</v>
          </cell>
          <cell r="AA148">
            <v>2.42</v>
          </cell>
          <cell r="AB148">
            <v>2.54</v>
          </cell>
          <cell r="AC148">
            <v>2.4449999999999998</v>
          </cell>
        </row>
        <row r="149">
          <cell r="A149">
            <v>36550</v>
          </cell>
          <cell r="B149">
            <v>2.375</v>
          </cell>
          <cell r="C149">
            <v>2.335</v>
          </cell>
          <cell r="D149">
            <v>2.5</v>
          </cell>
          <cell r="E149">
            <v>2.335</v>
          </cell>
          <cell r="F149">
            <v>2.4249999999999998</v>
          </cell>
          <cell r="G149">
            <v>0.125</v>
          </cell>
          <cell r="H149">
            <v>0.16500000000000004</v>
          </cell>
          <cell r="I149">
            <v>4.0000000000000036E-2</v>
          </cell>
          <cell r="J149">
            <v>4.9999999999999822E-2</v>
          </cell>
          <cell r="K149">
            <v>8.9999999999999858E-2</v>
          </cell>
          <cell r="L149">
            <v>0</v>
          </cell>
          <cell r="M149">
            <v>2.4449999999999998</v>
          </cell>
          <cell r="N149">
            <v>2.5449999999999999</v>
          </cell>
          <cell r="O149">
            <v>2.93</v>
          </cell>
          <cell r="P149">
            <v>2.335</v>
          </cell>
          <cell r="Q149">
            <v>2.35</v>
          </cell>
          <cell r="R149">
            <v>4.4999999999999929E-2</v>
          </cell>
          <cell r="S149">
            <v>0.10000000000000009</v>
          </cell>
          <cell r="T149">
            <v>2.3149999999999999</v>
          </cell>
          <cell r="U149">
            <v>2.5350000000000001</v>
          </cell>
          <cell r="V149">
            <v>2.29</v>
          </cell>
          <cell r="W149">
            <v>2.29</v>
          </cell>
          <cell r="X149">
            <v>2.34</v>
          </cell>
          <cell r="Y149">
            <v>2.65</v>
          </cell>
          <cell r="Z149">
            <v>2.4700000000000002</v>
          </cell>
          <cell r="AA149">
            <v>2.42</v>
          </cell>
          <cell r="AB149">
            <v>2.5449999999999999</v>
          </cell>
          <cell r="AC149">
            <v>2.4249999999999998</v>
          </cell>
        </row>
        <row r="150">
          <cell r="A150">
            <v>36551</v>
          </cell>
          <cell r="B150">
            <v>2.4500000000000002</v>
          </cell>
          <cell r="C150">
            <v>2.42</v>
          </cell>
          <cell r="D150">
            <v>2.5449999999999999</v>
          </cell>
          <cell r="E150">
            <v>2.38</v>
          </cell>
          <cell r="F150">
            <v>2.5299999999999998</v>
          </cell>
          <cell r="G150">
            <v>9.4999999999999751E-2</v>
          </cell>
          <cell r="H150">
            <v>0.125</v>
          </cell>
          <cell r="I150">
            <v>3.0000000000000249E-2</v>
          </cell>
          <cell r="J150">
            <v>7.9999999999999627E-2</v>
          </cell>
          <cell r="K150">
            <v>0.10999999999999988</v>
          </cell>
          <cell r="L150">
            <v>4.0000000000000036E-2</v>
          </cell>
          <cell r="M150">
            <v>2.4950000000000001</v>
          </cell>
          <cell r="N150">
            <v>2.5950000000000002</v>
          </cell>
          <cell r="O150">
            <v>3.0150000000000001</v>
          </cell>
          <cell r="P150">
            <v>2.3250000000000002</v>
          </cell>
          <cell r="Q150">
            <v>2.37</v>
          </cell>
          <cell r="R150">
            <v>5.0000000000000266E-2</v>
          </cell>
          <cell r="S150">
            <v>0.10000000000000009</v>
          </cell>
          <cell r="T150">
            <v>2.3250000000000002</v>
          </cell>
          <cell r="U150">
            <v>2.65</v>
          </cell>
          <cell r="V150">
            <v>2.36</v>
          </cell>
          <cell r="W150">
            <v>2.35</v>
          </cell>
          <cell r="X150">
            <v>2.395</v>
          </cell>
          <cell r="Y150">
            <v>2.7650000000000001</v>
          </cell>
          <cell r="Z150">
            <v>2.58</v>
          </cell>
          <cell r="AA150">
            <v>2.5</v>
          </cell>
          <cell r="AB150">
            <v>2.625</v>
          </cell>
          <cell r="AC150">
            <v>2.52</v>
          </cell>
        </row>
        <row r="151">
          <cell r="A151">
            <v>36552</v>
          </cell>
          <cell r="B151">
            <v>2.52</v>
          </cell>
          <cell r="C151">
            <v>2.4649999999999999</v>
          </cell>
          <cell r="D151">
            <v>2.58</v>
          </cell>
          <cell r="E151">
            <v>2.4</v>
          </cell>
          <cell r="F151">
            <v>2.5750000000000002</v>
          </cell>
          <cell r="G151">
            <v>6.0000000000000053E-2</v>
          </cell>
          <cell r="H151">
            <v>0.11500000000000021</v>
          </cell>
          <cell r="I151">
            <v>5.500000000000016E-2</v>
          </cell>
          <cell r="J151">
            <v>5.500000000000016E-2</v>
          </cell>
          <cell r="K151">
            <v>0.11000000000000032</v>
          </cell>
          <cell r="L151">
            <v>6.4999999999999947E-2</v>
          </cell>
          <cell r="M151">
            <v>2.5350000000000001</v>
          </cell>
          <cell r="N151">
            <v>2.61</v>
          </cell>
          <cell r="O151">
            <v>2.9849999999999999</v>
          </cell>
          <cell r="P151">
            <v>2.36</v>
          </cell>
          <cell r="Q151">
            <v>2.4</v>
          </cell>
          <cell r="R151">
            <v>2.9999999999999805E-2</v>
          </cell>
          <cell r="S151">
            <v>7.4999999999999734E-2</v>
          </cell>
          <cell r="T151" t="str">
            <v>n/a</v>
          </cell>
          <cell r="U151">
            <v>2.73</v>
          </cell>
          <cell r="V151">
            <v>2.3650000000000002</v>
          </cell>
          <cell r="W151">
            <v>2.3450000000000002</v>
          </cell>
          <cell r="X151">
            <v>2.41</v>
          </cell>
          <cell r="Y151">
            <v>2.78</v>
          </cell>
          <cell r="Z151">
            <v>2.63</v>
          </cell>
          <cell r="AA151">
            <v>2.5350000000000001</v>
          </cell>
          <cell r="AB151">
            <v>2.645</v>
          </cell>
          <cell r="AC151">
            <v>2.5299999999999998</v>
          </cell>
        </row>
        <row r="152">
          <cell r="A152">
            <v>36553</v>
          </cell>
          <cell r="B152">
            <v>2.4700000000000002</v>
          </cell>
          <cell r="C152">
            <v>2.415</v>
          </cell>
          <cell r="D152">
            <v>2.5099999999999998</v>
          </cell>
          <cell r="E152">
            <v>2.33</v>
          </cell>
          <cell r="F152">
            <v>2.56</v>
          </cell>
          <cell r="G152">
            <v>3.9999999999999591E-2</v>
          </cell>
          <cell r="H152">
            <v>9.4999999999999751E-2</v>
          </cell>
          <cell r="I152">
            <v>5.500000000000016E-2</v>
          </cell>
          <cell r="J152">
            <v>8.9999999999999858E-2</v>
          </cell>
          <cell r="K152">
            <v>0.14500000000000002</v>
          </cell>
          <cell r="L152">
            <v>8.4999999999999964E-2</v>
          </cell>
          <cell r="M152">
            <v>2.44</v>
          </cell>
          <cell r="N152">
            <v>2.4849999999999999</v>
          </cell>
          <cell r="O152">
            <v>2.9249999999999998</v>
          </cell>
          <cell r="P152">
            <v>2.3050000000000002</v>
          </cell>
          <cell r="Q152">
            <v>2.33</v>
          </cell>
          <cell r="R152">
            <v>-2.4999999999999911E-2</v>
          </cell>
          <cell r="S152">
            <v>4.4999999999999929E-2</v>
          </cell>
          <cell r="T152">
            <v>2.29</v>
          </cell>
          <cell r="U152">
            <v>2.7450000000000001</v>
          </cell>
          <cell r="V152">
            <v>2.29</v>
          </cell>
          <cell r="W152">
            <v>2.2749999999999999</v>
          </cell>
          <cell r="X152">
            <v>2.3450000000000002</v>
          </cell>
          <cell r="Y152">
            <v>2.73</v>
          </cell>
          <cell r="Z152">
            <v>2.62</v>
          </cell>
          <cell r="AA152">
            <v>2.4900000000000002</v>
          </cell>
          <cell r="AB152">
            <v>2.58</v>
          </cell>
          <cell r="AC152">
            <v>2.52</v>
          </cell>
        </row>
        <row r="153">
          <cell r="A153">
            <v>36554</v>
          </cell>
          <cell r="B153">
            <v>2.5649999999999999</v>
          </cell>
          <cell r="C153">
            <v>2.4849999999999999</v>
          </cell>
          <cell r="D153">
            <v>2.5550000000000002</v>
          </cell>
          <cell r="E153">
            <v>2.4</v>
          </cell>
          <cell r="F153">
            <v>2.665</v>
          </cell>
          <cell r="G153">
            <v>-9.9999999999997868E-3</v>
          </cell>
          <cell r="H153">
            <v>7.0000000000000284E-2</v>
          </cell>
          <cell r="I153">
            <v>8.0000000000000071E-2</v>
          </cell>
          <cell r="J153">
            <v>0.10000000000000009</v>
          </cell>
          <cell r="K153">
            <v>0.18000000000000016</v>
          </cell>
          <cell r="L153">
            <v>8.4999999999999964E-2</v>
          </cell>
          <cell r="M153">
            <v>2.4849999999999999</v>
          </cell>
          <cell r="N153">
            <v>2.6150000000000002</v>
          </cell>
          <cell r="O153">
            <v>2.9449999999999998</v>
          </cell>
          <cell r="P153">
            <v>2.37</v>
          </cell>
          <cell r="Q153">
            <v>2.39</v>
          </cell>
          <cell r="R153">
            <v>6.0000000000000053E-2</v>
          </cell>
          <cell r="S153">
            <v>0.13000000000000034</v>
          </cell>
          <cell r="T153">
            <v>2.3149999999999999</v>
          </cell>
          <cell r="U153">
            <v>2.835</v>
          </cell>
          <cell r="V153">
            <v>2.42</v>
          </cell>
          <cell r="W153">
            <v>2.355</v>
          </cell>
          <cell r="X153">
            <v>2.415</v>
          </cell>
          <cell r="Y153">
            <v>2.7549999999999999</v>
          </cell>
          <cell r="Z153">
            <v>2.7749999999999999</v>
          </cell>
          <cell r="AA153">
            <v>2.5750000000000002</v>
          </cell>
          <cell r="AB153">
            <v>2.665</v>
          </cell>
          <cell r="AC153">
            <v>2.5950000000000002</v>
          </cell>
        </row>
        <row r="154">
          <cell r="A154">
            <v>36555</v>
          </cell>
          <cell r="B154">
            <v>2.5649999999999999</v>
          </cell>
          <cell r="C154">
            <v>2.4849999999999999</v>
          </cell>
          <cell r="D154">
            <v>2.5550000000000002</v>
          </cell>
          <cell r="E154">
            <v>2.4</v>
          </cell>
          <cell r="F154">
            <v>2.665</v>
          </cell>
          <cell r="G154">
            <v>-9.9999999999997868E-3</v>
          </cell>
          <cell r="H154">
            <v>7.0000000000000284E-2</v>
          </cell>
          <cell r="I154">
            <v>8.0000000000000071E-2</v>
          </cell>
          <cell r="J154">
            <v>0.10000000000000009</v>
          </cell>
          <cell r="K154">
            <v>0.18000000000000016</v>
          </cell>
          <cell r="L154">
            <v>8.4999999999999964E-2</v>
          </cell>
          <cell r="M154">
            <v>2.4849999999999999</v>
          </cell>
          <cell r="N154">
            <v>2.6150000000000002</v>
          </cell>
          <cell r="O154">
            <v>2.9449999999999998</v>
          </cell>
          <cell r="P154">
            <v>2.37</v>
          </cell>
          <cell r="Q154">
            <v>2.39</v>
          </cell>
          <cell r="R154">
            <v>6.0000000000000053E-2</v>
          </cell>
          <cell r="S154">
            <v>0.13000000000000034</v>
          </cell>
          <cell r="T154">
            <v>2.3149999999999999</v>
          </cell>
          <cell r="U154">
            <v>2.835</v>
          </cell>
          <cell r="V154">
            <v>2.42</v>
          </cell>
          <cell r="W154">
            <v>2.355</v>
          </cell>
          <cell r="X154">
            <v>2.415</v>
          </cell>
          <cell r="Y154">
            <v>2.7549999999999999</v>
          </cell>
          <cell r="Z154">
            <v>2.7749999999999999</v>
          </cell>
          <cell r="AA154">
            <v>2.5750000000000002</v>
          </cell>
          <cell r="AB154">
            <v>2.665</v>
          </cell>
          <cell r="AC154">
            <v>2.5950000000000002</v>
          </cell>
        </row>
        <row r="155">
          <cell r="A155">
            <v>36556</v>
          </cell>
          <cell r="B155">
            <v>2.5649999999999999</v>
          </cell>
          <cell r="C155">
            <v>2.4849999999999999</v>
          </cell>
          <cell r="D155">
            <v>2.5550000000000002</v>
          </cell>
          <cell r="E155">
            <v>2.4</v>
          </cell>
          <cell r="F155">
            <v>2.665</v>
          </cell>
          <cell r="G155">
            <v>-9.9999999999997868E-3</v>
          </cell>
          <cell r="H155">
            <v>7.0000000000000284E-2</v>
          </cell>
          <cell r="I155">
            <v>8.0000000000000071E-2</v>
          </cell>
          <cell r="J155">
            <v>0.10000000000000009</v>
          </cell>
          <cell r="K155">
            <v>0.18000000000000016</v>
          </cell>
          <cell r="L155">
            <v>8.4999999999999964E-2</v>
          </cell>
          <cell r="M155">
            <v>2.4849999999999999</v>
          </cell>
          <cell r="N155">
            <v>2.6150000000000002</v>
          </cell>
          <cell r="O155">
            <v>2.9449999999999998</v>
          </cell>
          <cell r="P155">
            <v>2.37</v>
          </cell>
          <cell r="Q155">
            <v>2.39</v>
          </cell>
          <cell r="R155">
            <v>6.0000000000000053E-2</v>
          </cell>
          <cell r="S155">
            <v>0.13000000000000034</v>
          </cell>
          <cell r="T155">
            <v>2.3149999999999999</v>
          </cell>
          <cell r="U155">
            <v>2.835</v>
          </cell>
          <cell r="V155">
            <v>2.42</v>
          </cell>
          <cell r="W155">
            <v>2.355</v>
          </cell>
          <cell r="X155">
            <v>2.415</v>
          </cell>
          <cell r="Y155">
            <v>2.7549999999999999</v>
          </cell>
          <cell r="Z155">
            <v>2.7749999999999999</v>
          </cell>
          <cell r="AA155">
            <v>2.5750000000000002</v>
          </cell>
          <cell r="AB155">
            <v>2.665</v>
          </cell>
          <cell r="AC155">
            <v>2.5950000000000002</v>
          </cell>
        </row>
        <row r="156">
          <cell r="A156">
            <v>36557</v>
          </cell>
          <cell r="B156">
            <v>2.5150000000000001</v>
          </cell>
          <cell r="C156">
            <v>2.5</v>
          </cell>
          <cell r="D156">
            <v>2.65</v>
          </cell>
          <cell r="E156">
            <v>2.4049999999999998</v>
          </cell>
          <cell r="F156">
            <v>2.585</v>
          </cell>
          <cell r="G156">
            <v>0.13499999999999979</v>
          </cell>
          <cell r="H156">
            <v>0.14999999999999991</v>
          </cell>
          <cell r="I156">
            <v>1.5000000000000124E-2</v>
          </cell>
          <cell r="J156">
            <v>6.999999999999984E-2</v>
          </cell>
          <cell r="K156">
            <v>8.4999999999999964E-2</v>
          </cell>
          <cell r="L156">
            <v>9.5000000000000195E-2</v>
          </cell>
          <cell r="M156">
            <v>2.57</v>
          </cell>
          <cell r="N156">
            <v>2.7149999999999999</v>
          </cell>
          <cell r="O156">
            <v>3</v>
          </cell>
          <cell r="P156">
            <v>2.42</v>
          </cell>
          <cell r="Q156">
            <v>2.46</v>
          </cell>
          <cell r="R156">
            <v>6.4999999999999947E-2</v>
          </cell>
          <cell r="S156">
            <v>0.14500000000000002</v>
          </cell>
          <cell r="T156">
            <v>2.3650000000000002</v>
          </cell>
          <cell r="U156">
            <v>2.7</v>
          </cell>
          <cell r="V156">
            <v>2.37</v>
          </cell>
          <cell r="W156">
            <v>2.38</v>
          </cell>
          <cell r="X156">
            <v>2.4249999999999998</v>
          </cell>
          <cell r="Y156">
            <v>2.7</v>
          </cell>
          <cell r="Z156">
            <v>2.6150000000000002</v>
          </cell>
          <cell r="AA156">
            <v>2.5249999999999999</v>
          </cell>
          <cell r="AB156">
            <v>2.625</v>
          </cell>
          <cell r="AC156">
            <v>2.5449999999999999</v>
          </cell>
        </row>
        <row r="157">
          <cell r="A157">
            <v>36558</v>
          </cell>
          <cell r="B157">
            <v>2.6150000000000002</v>
          </cell>
          <cell r="C157">
            <v>2.5750000000000002</v>
          </cell>
          <cell r="D157">
            <v>2.7149999999999999</v>
          </cell>
          <cell r="E157">
            <v>2.5</v>
          </cell>
          <cell r="F157">
            <v>2.68</v>
          </cell>
          <cell r="G157">
            <v>9.9999999999999645E-2</v>
          </cell>
          <cell r="H157">
            <v>0.13999999999999968</v>
          </cell>
          <cell r="I157">
            <v>4.0000000000000036E-2</v>
          </cell>
          <cell r="J157">
            <v>6.4999999999999947E-2</v>
          </cell>
          <cell r="K157">
            <v>0.10499999999999998</v>
          </cell>
          <cell r="L157">
            <v>7.5000000000000178E-2</v>
          </cell>
          <cell r="M157">
            <v>2.6549999999999998</v>
          </cell>
          <cell r="N157">
            <v>2.7650000000000001</v>
          </cell>
          <cell r="O157">
            <v>3.0550000000000002</v>
          </cell>
          <cell r="P157">
            <v>2.52</v>
          </cell>
          <cell r="Q157">
            <v>2.5499999999999998</v>
          </cell>
          <cell r="R157">
            <v>5.0000000000000266E-2</v>
          </cell>
          <cell r="S157">
            <v>0.11000000000000032</v>
          </cell>
          <cell r="T157">
            <v>2.4550000000000001</v>
          </cell>
          <cell r="U157">
            <v>2.8149999999999999</v>
          </cell>
          <cell r="V157">
            <v>2.4649999999999999</v>
          </cell>
          <cell r="W157">
            <v>2.38</v>
          </cell>
          <cell r="X157">
            <v>2.5150000000000001</v>
          </cell>
          <cell r="Y157">
            <v>2.7949999999999999</v>
          </cell>
          <cell r="Z157">
            <v>2.73</v>
          </cell>
          <cell r="AA157">
            <v>2.59</v>
          </cell>
          <cell r="AB157">
            <v>2.68</v>
          </cell>
          <cell r="AC157">
            <v>2.62</v>
          </cell>
        </row>
        <row r="158">
          <cell r="A158">
            <v>36559</v>
          </cell>
          <cell r="B158">
            <v>2.6949999999999998</v>
          </cell>
          <cell r="C158">
            <v>2.66</v>
          </cell>
          <cell r="D158">
            <v>2.8</v>
          </cell>
          <cell r="E158">
            <v>2.58</v>
          </cell>
          <cell r="F158">
            <v>2.7749999999999999</v>
          </cell>
          <cell r="G158">
            <v>0.10499999999999998</v>
          </cell>
          <cell r="H158">
            <v>0.13999999999999968</v>
          </cell>
          <cell r="I158">
            <v>3.4999999999999698E-2</v>
          </cell>
          <cell r="J158">
            <v>8.0000000000000071E-2</v>
          </cell>
          <cell r="K158">
            <v>0.11499999999999977</v>
          </cell>
          <cell r="L158">
            <v>8.0000000000000071E-2</v>
          </cell>
          <cell r="M158">
            <v>2.69</v>
          </cell>
          <cell r="N158">
            <v>2.8250000000000002</v>
          </cell>
          <cell r="O158">
            <v>3.1549999999999998</v>
          </cell>
          <cell r="P158">
            <v>2.56</v>
          </cell>
          <cell r="Q158">
            <v>2.59</v>
          </cell>
          <cell r="R158">
            <v>2.5000000000000355E-2</v>
          </cell>
          <cell r="S158">
            <v>0.13500000000000023</v>
          </cell>
          <cell r="T158">
            <v>2.54</v>
          </cell>
          <cell r="U158">
            <v>2.915</v>
          </cell>
          <cell r="V158">
            <v>2.5499999999999998</v>
          </cell>
          <cell r="W158">
            <v>2.54</v>
          </cell>
          <cell r="X158">
            <v>2.59</v>
          </cell>
          <cell r="Y158">
            <v>2.875</v>
          </cell>
          <cell r="Z158">
            <v>2.8050000000000002</v>
          </cell>
          <cell r="AA158">
            <v>2.7</v>
          </cell>
          <cell r="AB158">
            <v>2.78</v>
          </cell>
          <cell r="AC158">
            <v>2.71</v>
          </cell>
        </row>
        <row r="159">
          <cell r="A159">
            <v>36560</v>
          </cell>
          <cell r="B159">
            <v>2.57</v>
          </cell>
          <cell r="C159">
            <v>2.5</v>
          </cell>
          <cell r="D159">
            <v>2.6749999999999998</v>
          </cell>
          <cell r="E159">
            <v>2.42</v>
          </cell>
          <cell r="F159">
            <v>2.65</v>
          </cell>
          <cell r="G159">
            <v>0.10499999999999998</v>
          </cell>
          <cell r="H159">
            <v>0.17499999999999982</v>
          </cell>
          <cell r="I159">
            <v>6.999999999999984E-2</v>
          </cell>
          <cell r="J159">
            <v>8.0000000000000071E-2</v>
          </cell>
          <cell r="K159">
            <v>0.14999999999999991</v>
          </cell>
          <cell r="L159">
            <v>8.0000000000000071E-2</v>
          </cell>
          <cell r="M159">
            <v>2.5449999999999999</v>
          </cell>
          <cell r="N159">
            <v>2.645</v>
          </cell>
          <cell r="O159">
            <v>3.06</v>
          </cell>
          <cell r="P159">
            <v>2.44</v>
          </cell>
          <cell r="Q159">
            <v>2.4849999999999999</v>
          </cell>
          <cell r="R159">
            <v>-2.9999999999999805E-2</v>
          </cell>
          <cell r="S159">
            <v>0.10000000000000009</v>
          </cell>
          <cell r="T159">
            <v>2.39</v>
          </cell>
          <cell r="U159">
            <v>2.855</v>
          </cell>
          <cell r="V159">
            <v>2.39</v>
          </cell>
          <cell r="W159">
            <v>2.375</v>
          </cell>
          <cell r="X159">
            <v>2.4350000000000001</v>
          </cell>
          <cell r="Y159">
            <v>2.7949999999999999</v>
          </cell>
          <cell r="Z159">
            <v>2.6850000000000001</v>
          </cell>
          <cell r="AA159">
            <v>2.59</v>
          </cell>
          <cell r="AB159">
            <v>2.7050000000000001</v>
          </cell>
          <cell r="AC159">
            <v>2.625</v>
          </cell>
        </row>
        <row r="160">
          <cell r="A160">
            <v>36561</v>
          </cell>
          <cell r="B160">
            <v>2.44</v>
          </cell>
          <cell r="C160">
            <v>2.3650000000000002</v>
          </cell>
          <cell r="D160">
            <v>2.5950000000000002</v>
          </cell>
          <cell r="E160">
            <v>2.31</v>
          </cell>
          <cell r="F160">
            <v>2.5150000000000001</v>
          </cell>
          <cell r="G160">
            <v>0.15500000000000025</v>
          </cell>
          <cell r="H160">
            <v>0.22999999999999998</v>
          </cell>
          <cell r="I160">
            <v>7.4999999999999734E-2</v>
          </cell>
          <cell r="J160">
            <v>7.5000000000000178E-2</v>
          </cell>
          <cell r="K160">
            <v>0.14999999999999991</v>
          </cell>
          <cell r="L160">
            <v>5.500000000000016E-2</v>
          </cell>
          <cell r="M160">
            <v>2.46</v>
          </cell>
          <cell r="N160">
            <v>2.6749999999999998</v>
          </cell>
          <cell r="O160">
            <v>3.04</v>
          </cell>
          <cell r="P160">
            <v>2.29</v>
          </cell>
          <cell r="Q160">
            <v>2.3250000000000002</v>
          </cell>
          <cell r="R160">
            <v>7.9999999999999627E-2</v>
          </cell>
          <cell r="S160">
            <v>0.21499999999999986</v>
          </cell>
          <cell r="T160">
            <v>2.2599999999999998</v>
          </cell>
          <cell r="U160">
            <v>2.78</v>
          </cell>
          <cell r="V160">
            <v>2.27</v>
          </cell>
          <cell r="W160">
            <v>2.2349999999999999</v>
          </cell>
          <cell r="X160">
            <v>2.3149999999999999</v>
          </cell>
          <cell r="Y160">
            <v>2.7149999999999999</v>
          </cell>
          <cell r="Z160">
            <v>2.5750000000000002</v>
          </cell>
          <cell r="AA160">
            <v>2.4900000000000002</v>
          </cell>
          <cell r="AB160">
            <v>2.59</v>
          </cell>
          <cell r="AC160">
            <v>2.5049999999999999</v>
          </cell>
        </row>
        <row r="161">
          <cell r="A161">
            <v>36562</v>
          </cell>
          <cell r="B161">
            <v>2.44</v>
          </cell>
          <cell r="C161">
            <v>2.3650000000000002</v>
          </cell>
          <cell r="D161">
            <v>2.5950000000000002</v>
          </cell>
          <cell r="E161">
            <v>2.31</v>
          </cell>
          <cell r="F161">
            <v>2.5150000000000001</v>
          </cell>
          <cell r="G161">
            <v>0.15500000000000025</v>
          </cell>
          <cell r="H161">
            <v>0.22999999999999998</v>
          </cell>
          <cell r="I161">
            <v>7.4999999999999734E-2</v>
          </cell>
          <cell r="J161">
            <v>7.5000000000000178E-2</v>
          </cell>
          <cell r="K161">
            <v>0.14999999999999991</v>
          </cell>
          <cell r="L161">
            <v>5.500000000000016E-2</v>
          </cell>
          <cell r="M161">
            <v>2.46</v>
          </cell>
          <cell r="N161">
            <v>2.6749999999999998</v>
          </cell>
          <cell r="O161">
            <v>3.04</v>
          </cell>
          <cell r="P161">
            <v>2.29</v>
          </cell>
          <cell r="Q161">
            <v>2.3250000000000002</v>
          </cell>
          <cell r="R161">
            <v>7.9999999999999627E-2</v>
          </cell>
          <cell r="S161">
            <v>0.21499999999999986</v>
          </cell>
          <cell r="T161">
            <v>2.2599999999999998</v>
          </cell>
          <cell r="U161">
            <v>2.78</v>
          </cell>
          <cell r="V161">
            <v>2.27</v>
          </cell>
          <cell r="W161">
            <v>2.2349999999999999</v>
          </cell>
          <cell r="X161">
            <v>2.3149999999999999</v>
          </cell>
          <cell r="Y161">
            <v>2.7149999999999999</v>
          </cell>
          <cell r="Z161">
            <v>2.5750000000000002</v>
          </cell>
          <cell r="AA161">
            <v>2.4900000000000002</v>
          </cell>
          <cell r="AB161">
            <v>2.59</v>
          </cell>
          <cell r="AC161">
            <v>2.5049999999999999</v>
          </cell>
        </row>
        <row r="162">
          <cell r="A162">
            <v>36563</v>
          </cell>
          <cell r="B162">
            <v>2.44</v>
          </cell>
          <cell r="C162">
            <v>2.3650000000000002</v>
          </cell>
          <cell r="D162">
            <v>2.5950000000000002</v>
          </cell>
          <cell r="E162">
            <v>2.31</v>
          </cell>
          <cell r="F162">
            <v>2.5150000000000001</v>
          </cell>
          <cell r="G162">
            <v>0.15500000000000025</v>
          </cell>
          <cell r="H162">
            <v>0.22999999999999998</v>
          </cell>
          <cell r="I162">
            <v>7.4999999999999734E-2</v>
          </cell>
          <cell r="J162">
            <v>7.5000000000000178E-2</v>
          </cell>
          <cell r="K162">
            <v>0.14999999999999991</v>
          </cell>
          <cell r="L162">
            <v>5.500000000000016E-2</v>
          </cell>
          <cell r="M162">
            <v>2.46</v>
          </cell>
          <cell r="N162">
            <v>2.6749999999999998</v>
          </cell>
          <cell r="O162">
            <v>3.04</v>
          </cell>
          <cell r="P162">
            <v>2.29</v>
          </cell>
          <cell r="Q162">
            <v>2.3250000000000002</v>
          </cell>
          <cell r="R162">
            <v>7.9999999999999627E-2</v>
          </cell>
          <cell r="S162">
            <v>0.21499999999999986</v>
          </cell>
          <cell r="T162">
            <v>2.2599999999999998</v>
          </cell>
          <cell r="U162">
            <v>2.78</v>
          </cell>
          <cell r="V162">
            <v>2.27</v>
          </cell>
          <cell r="W162">
            <v>2.2349999999999999</v>
          </cell>
          <cell r="X162">
            <v>2.3149999999999999</v>
          </cell>
          <cell r="Y162">
            <v>2.7149999999999999</v>
          </cell>
          <cell r="Z162">
            <v>2.5750000000000002</v>
          </cell>
          <cell r="AA162">
            <v>2.4900000000000002</v>
          </cell>
          <cell r="AB162">
            <v>2.59</v>
          </cell>
          <cell r="AC162">
            <v>2.5049999999999999</v>
          </cell>
        </row>
        <row r="163">
          <cell r="A163">
            <v>36564</v>
          </cell>
          <cell r="B163">
            <v>2.4649999999999999</v>
          </cell>
          <cell r="C163">
            <v>2.4</v>
          </cell>
          <cell r="D163">
            <v>2.6349999999999998</v>
          </cell>
          <cell r="E163">
            <v>2.375</v>
          </cell>
          <cell r="F163">
            <v>2.5299999999999998</v>
          </cell>
          <cell r="G163">
            <v>0.16999999999999993</v>
          </cell>
          <cell r="H163">
            <v>0.23499999999999988</v>
          </cell>
          <cell r="I163">
            <v>6.4999999999999947E-2</v>
          </cell>
          <cell r="J163">
            <v>6.4999999999999947E-2</v>
          </cell>
          <cell r="K163">
            <v>0.12999999999999989</v>
          </cell>
          <cell r="L163">
            <v>2.4999999999999911E-2</v>
          </cell>
          <cell r="M163">
            <v>2.4700000000000002</v>
          </cell>
          <cell r="N163">
            <v>2.7</v>
          </cell>
          <cell r="O163">
            <v>3.0649999999999999</v>
          </cell>
          <cell r="P163">
            <v>2.3650000000000002</v>
          </cell>
          <cell r="Q163">
            <v>2.38</v>
          </cell>
          <cell r="R163">
            <v>6.5000000000000391E-2</v>
          </cell>
          <cell r="S163">
            <v>0.22999999999999998</v>
          </cell>
          <cell r="T163">
            <v>2.34</v>
          </cell>
          <cell r="U163">
            <v>2.81</v>
          </cell>
          <cell r="V163">
            <v>2.3149999999999999</v>
          </cell>
          <cell r="W163">
            <v>2.2999999999999998</v>
          </cell>
          <cell r="X163">
            <v>2.3849999999999998</v>
          </cell>
          <cell r="Y163">
            <v>2.74</v>
          </cell>
          <cell r="Z163">
            <v>2.61</v>
          </cell>
          <cell r="AA163">
            <v>2.5049999999999999</v>
          </cell>
          <cell r="AB163">
            <v>2.585</v>
          </cell>
          <cell r="AC163">
            <v>2.5249999999999999</v>
          </cell>
        </row>
        <row r="164">
          <cell r="A164">
            <v>36565</v>
          </cell>
          <cell r="B164">
            <v>2.34</v>
          </cell>
          <cell r="C164">
            <v>2.29</v>
          </cell>
          <cell r="D164">
            <v>2.5449999999999999</v>
          </cell>
          <cell r="E164">
            <v>2.2850000000000001</v>
          </cell>
          <cell r="F164">
            <v>2.3849999999999998</v>
          </cell>
          <cell r="G164">
            <v>0.20500000000000007</v>
          </cell>
          <cell r="H164">
            <v>0.25499999999999989</v>
          </cell>
          <cell r="I164">
            <v>4.9999999999999822E-2</v>
          </cell>
          <cell r="J164">
            <v>4.4999999999999929E-2</v>
          </cell>
          <cell r="K164">
            <v>9.4999999999999751E-2</v>
          </cell>
          <cell r="L164">
            <v>4.9999999999998934E-3</v>
          </cell>
          <cell r="M164">
            <v>2.35</v>
          </cell>
          <cell r="N164">
            <v>2.63</v>
          </cell>
          <cell r="O164">
            <v>2.9550000000000001</v>
          </cell>
          <cell r="P164">
            <v>2.2599999999999998</v>
          </cell>
          <cell r="Q164">
            <v>2.27</v>
          </cell>
          <cell r="R164">
            <v>8.4999999999999964E-2</v>
          </cell>
          <cell r="S164">
            <v>0.2799999999999998</v>
          </cell>
          <cell r="T164">
            <v>2.23</v>
          </cell>
          <cell r="U164">
            <v>2.6</v>
          </cell>
          <cell r="V164">
            <v>2.2200000000000002</v>
          </cell>
          <cell r="W164">
            <v>2.2250000000000001</v>
          </cell>
          <cell r="X164">
            <v>2.2949999999999999</v>
          </cell>
          <cell r="Y164">
            <v>2.605</v>
          </cell>
          <cell r="Z164">
            <v>2.4900000000000002</v>
          </cell>
          <cell r="AA164">
            <v>2.39</v>
          </cell>
          <cell r="AB164">
            <v>2.4700000000000002</v>
          </cell>
          <cell r="AC164">
            <v>2.415</v>
          </cell>
        </row>
        <row r="165">
          <cell r="A165">
            <v>36566</v>
          </cell>
          <cell r="B165">
            <v>2.39</v>
          </cell>
          <cell r="C165">
            <v>2.375</v>
          </cell>
          <cell r="D165">
            <v>2.5550000000000002</v>
          </cell>
          <cell r="E165">
            <v>2.335</v>
          </cell>
          <cell r="F165">
            <v>2.44</v>
          </cell>
          <cell r="G165">
            <v>0.16500000000000004</v>
          </cell>
          <cell r="H165">
            <v>0.18000000000000016</v>
          </cell>
          <cell r="I165">
            <v>1.5000000000000124E-2</v>
          </cell>
          <cell r="J165">
            <v>4.9999999999999822E-2</v>
          </cell>
          <cell r="K165">
            <v>6.4999999999999947E-2</v>
          </cell>
          <cell r="L165">
            <v>4.0000000000000036E-2</v>
          </cell>
          <cell r="M165">
            <v>2.415</v>
          </cell>
          <cell r="N165">
            <v>2.645</v>
          </cell>
          <cell r="O165">
            <v>3.0350000000000001</v>
          </cell>
          <cell r="P165">
            <v>2.3199999999999998</v>
          </cell>
          <cell r="Q165">
            <v>2.335</v>
          </cell>
          <cell r="R165">
            <v>8.9999999999999858E-2</v>
          </cell>
          <cell r="S165">
            <v>0.22999999999999998</v>
          </cell>
          <cell r="T165">
            <v>2.2799999999999998</v>
          </cell>
          <cell r="U165">
            <v>2.6150000000000002</v>
          </cell>
          <cell r="V165">
            <v>2.2749999999999999</v>
          </cell>
          <cell r="W165">
            <v>2.27</v>
          </cell>
          <cell r="X165">
            <v>2.3450000000000002</v>
          </cell>
          <cell r="Y165">
            <v>2.64</v>
          </cell>
          <cell r="Z165">
            <v>2.5099999999999998</v>
          </cell>
          <cell r="AA165">
            <v>2.41</v>
          </cell>
          <cell r="AB165">
            <v>2.5299999999999998</v>
          </cell>
          <cell r="AC165">
            <v>2.4300000000000002</v>
          </cell>
        </row>
        <row r="166">
          <cell r="A166">
            <v>36567</v>
          </cell>
          <cell r="B166">
            <v>2.415</v>
          </cell>
          <cell r="C166">
            <v>2.3849999999999998</v>
          </cell>
          <cell r="D166">
            <v>2.5750000000000002</v>
          </cell>
          <cell r="E166">
            <v>2.37</v>
          </cell>
          <cell r="F166">
            <v>2.4649999999999999</v>
          </cell>
          <cell r="G166">
            <v>0.16000000000000014</v>
          </cell>
          <cell r="H166">
            <v>0.19000000000000039</v>
          </cell>
          <cell r="I166">
            <v>3.0000000000000249E-2</v>
          </cell>
          <cell r="J166">
            <v>4.9999999999999822E-2</v>
          </cell>
          <cell r="K166">
            <v>8.0000000000000071E-2</v>
          </cell>
          <cell r="L166">
            <v>1.499999999999968E-2</v>
          </cell>
          <cell r="M166">
            <v>2.46</v>
          </cell>
          <cell r="N166">
            <v>2.65</v>
          </cell>
          <cell r="O166">
            <v>3.11</v>
          </cell>
          <cell r="P166">
            <v>2.355</v>
          </cell>
          <cell r="Q166">
            <v>2.37</v>
          </cell>
          <cell r="R166">
            <v>7.4999999999999734E-2</v>
          </cell>
          <cell r="S166">
            <v>0.18999999999999995</v>
          </cell>
          <cell r="T166">
            <v>2.34</v>
          </cell>
          <cell r="U166">
            <v>2.64</v>
          </cell>
          <cell r="V166">
            <v>2.335</v>
          </cell>
          <cell r="W166">
            <v>2.27</v>
          </cell>
          <cell r="X166">
            <v>2.3650000000000002</v>
          </cell>
          <cell r="Y166">
            <v>2.66</v>
          </cell>
          <cell r="Z166">
            <v>2.5249999999999999</v>
          </cell>
          <cell r="AA166">
            <v>2.4300000000000002</v>
          </cell>
          <cell r="AB166">
            <v>2.5649999999999999</v>
          </cell>
          <cell r="AC166">
            <v>2.4649999999999999</v>
          </cell>
        </row>
        <row r="167">
          <cell r="A167">
            <v>36568</v>
          </cell>
          <cell r="B167">
            <v>2.41</v>
          </cell>
          <cell r="C167">
            <v>2.34</v>
          </cell>
          <cell r="D167">
            <v>2.57</v>
          </cell>
          <cell r="E167">
            <v>2.35</v>
          </cell>
          <cell r="F167">
            <v>2.4500000000000002</v>
          </cell>
          <cell r="G167">
            <v>0.1599999999999997</v>
          </cell>
          <cell r="H167">
            <v>0.22999999999999998</v>
          </cell>
          <cell r="I167">
            <v>7.0000000000000284E-2</v>
          </cell>
          <cell r="J167">
            <v>4.0000000000000036E-2</v>
          </cell>
          <cell r="K167">
            <v>0.11000000000000032</v>
          </cell>
          <cell r="L167">
            <v>-1.0000000000000231E-2</v>
          </cell>
          <cell r="M167">
            <v>2.4700000000000002</v>
          </cell>
          <cell r="N167">
            <v>2.6549999999999998</v>
          </cell>
          <cell r="O167">
            <v>3.145</v>
          </cell>
          <cell r="P167">
            <v>2.36</v>
          </cell>
          <cell r="Q167">
            <v>2.38</v>
          </cell>
          <cell r="R167">
            <v>8.4999999999999964E-2</v>
          </cell>
          <cell r="S167">
            <v>0.18499999999999961</v>
          </cell>
          <cell r="T167">
            <v>2.33</v>
          </cell>
          <cell r="U167">
            <v>2.65</v>
          </cell>
          <cell r="V167">
            <v>2.3149999999999999</v>
          </cell>
          <cell r="W167">
            <v>2.2749999999999999</v>
          </cell>
          <cell r="X167">
            <v>2.35</v>
          </cell>
          <cell r="Y167">
            <v>2.6749999999999998</v>
          </cell>
          <cell r="Z167">
            <v>2.52</v>
          </cell>
          <cell r="AA167">
            <v>2.4350000000000001</v>
          </cell>
          <cell r="AB167">
            <v>2.5649999999999999</v>
          </cell>
          <cell r="AC167">
            <v>2.4649999999999999</v>
          </cell>
        </row>
        <row r="168">
          <cell r="A168">
            <v>36569</v>
          </cell>
          <cell r="B168">
            <v>2.41</v>
          </cell>
          <cell r="C168">
            <v>2.34</v>
          </cell>
          <cell r="D168">
            <v>2.57</v>
          </cell>
          <cell r="E168">
            <v>2.35</v>
          </cell>
          <cell r="F168">
            <v>2.4500000000000002</v>
          </cell>
          <cell r="G168">
            <v>0.1599999999999997</v>
          </cell>
          <cell r="H168">
            <v>0.22999999999999998</v>
          </cell>
          <cell r="I168">
            <v>7.0000000000000284E-2</v>
          </cell>
          <cell r="J168">
            <v>4.0000000000000036E-2</v>
          </cell>
          <cell r="K168">
            <v>0.11000000000000032</v>
          </cell>
          <cell r="L168">
            <v>-1.0000000000000231E-2</v>
          </cell>
          <cell r="M168">
            <v>2.4700000000000002</v>
          </cell>
          <cell r="N168">
            <v>2.6549999999999998</v>
          </cell>
          <cell r="O168">
            <v>3.145</v>
          </cell>
          <cell r="P168">
            <v>2.36</v>
          </cell>
          <cell r="Q168">
            <v>2.38</v>
          </cell>
          <cell r="R168">
            <v>8.4999999999999964E-2</v>
          </cell>
          <cell r="S168">
            <v>0.18499999999999961</v>
          </cell>
          <cell r="T168">
            <v>2.33</v>
          </cell>
          <cell r="U168">
            <v>2.65</v>
          </cell>
          <cell r="V168">
            <v>2.3149999999999999</v>
          </cell>
          <cell r="W168">
            <v>2.2749999999999999</v>
          </cell>
          <cell r="X168">
            <v>2.35</v>
          </cell>
          <cell r="Y168">
            <v>2.6749999999999998</v>
          </cell>
          <cell r="Z168">
            <v>2.52</v>
          </cell>
          <cell r="AA168">
            <v>2.4350000000000001</v>
          </cell>
          <cell r="AB168">
            <v>2.5649999999999999</v>
          </cell>
          <cell r="AC168">
            <v>2.4649999999999999</v>
          </cell>
        </row>
        <row r="169">
          <cell r="A169">
            <v>36570</v>
          </cell>
          <cell r="B169">
            <v>2.41</v>
          </cell>
          <cell r="C169">
            <v>2.34</v>
          </cell>
          <cell r="D169">
            <v>2.57</v>
          </cell>
          <cell r="E169">
            <v>2.35</v>
          </cell>
          <cell r="F169">
            <v>2.4500000000000002</v>
          </cell>
          <cell r="G169">
            <v>0.1599999999999997</v>
          </cell>
          <cell r="H169">
            <v>0.22999999999999998</v>
          </cell>
          <cell r="I169">
            <v>7.0000000000000284E-2</v>
          </cell>
          <cell r="J169">
            <v>4.0000000000000036E-2</v>
          </cell>
          <cell r="K169">
            <v>0.11000000000000032</v>
          </cell>
          <cell r="L169">
            <v>-1.0000000000000231E-2</v>
          </cell>
          <cell r="M169">
            <v>2.4700000000000002</v>
          </cell>
          <cell r="N169">
            <v>2.6549999999999998</v>
          </cell>
          <cell r="O169">
            <v>3.145</v>
          </cell>
          <cell r="P169">
            <v>2.36</v>
          </cell>
          <cell r="Q169">
            <v>2.38</v>
          </cell>
          <cell r="R169">
            <v>8.4999999999999964E-2</v>
          </cell>
          <cell r="S169">
            <v>0.18499999999999961</v>
          </cell>
          <cell r="T169">
            <v>2.33</v>
          </cell>
          <cell r="U169">
            <v>2.65</v>
          </cell>
          <cell r="V169">
            <v>2.3149999999999999</v>
          </cell>
          <cell r="W169">
            <v>2.2749999999999999</v>
          </cell>
          <cell r="X169">
            <v>2.35</v>
          </cell>
          <cell r="Y169">
            <v>2.6749999999999998</v>
          </cell>
          <cell r="Z169">
            <v>2.52</v>
          </cell>
          <cell r="AA169">
            <v>2.4350000000000001</v>
          </cell>
          <cell r="AB169">
            <v>2.5649999999999999</v>
          </cell>
          <cell r="AC169">
            <v>2.4649999999999999</v>
          </cell>
        </row>
        <row r="170">
          <cell r="A170">
            <v>36571</v>
          </cell>
          <cell r="B170">
            <v>2.38</v>
          </cell>
          <cell r="C170">
            <v>2.3450000000000002</v>
          </cell>
          <cell r="D170">
            <v>2.5750000000000002</v>
          </cell>
          <cell r="E170">
            <v>2.3450000000000002</v>
          </cell>
          <cell r="F170">
            <v>2.4350000000000001</v>
          </cell>
          <cell r="G170">
            <v>0.19500000000000028</v>
          </cell>
          <cell r="H170">
            <v>0.22999999999999998</v>
          </cell>
          <cell r="I170">
            <v>3.4999999999999698E-2</v>
          </cell>
          <cell r="J170">
            <v>5.500000000000016E-2</v>
          </cell>
          <cell r="K170">
            <v>8.9999999999999858E-2</v>
          </cell>
          <cell r="L170">
            <v>0</v>
          </cell>
          <cell r="M170">
            <v>2.46</v>
          </cell>
          <cell r="N170">
            <v>2.6850000000000001</v>
          </cell>
          <cell r="O170">
            <v>3.0649999999999999</v>
          </cell>
          <cell r="P170">
            <v>2.3199999999999998</v>
          </cell>
          <cell r="Q170">
            <v>2.355</v>
          </cell>
          <cell r="R170">
            <v>0.10999999999999988</v>
          </cell>
          <cell r="S170">
            <v>0.22500000000000009</v>
          </cell>
          <cell r="T170">
            <v>2.3149999999999999</v>
          </cell>
          <cell r="U170">
            <v>2.61</v>
          </cell>
          <cell r="V170">
            <v>2.31</v>
          </cell>
          <cell r="W170">
            <v>2.2850000000000001</v>
          </cell>
          <cell r="X170">
            <v>2.355</v>
          </cell>
          <cell r="Y170">
            <v>2.625</v>
          </cell>
          <cell r="Z170">
            <v>2.5049999999999999</v>
          </cell>
          <cell r="AA170">
            <v>2.41</v>
          </cell>
          <cell r="AB170">
            <v>2.52</v>
          </cell>
          <cell r="AC170">
            <v>2.4300000000000002</v>
          </cell>
        </row>
        <row r="171">
          <cell r="A171">
            <v>36572</v>
          </cell>
          <cell r="B171">
            <v>2.4300000000000002</v>
          </cell>
          <cell r="C171">
            <v>2.4</v>
          </cell>
          <cell r="D171">
            <v>2.6</v>
          </cell>
          <cell r="E171">
            <v>2.37</v>
          </cell>
          <cell r="F171">
            <v>2.4649999999999999</v>
          </cell>
          <cell r="G171">
            <v>0.16999999999999993</v>
          </cell>
          <cell r="H171">
            <v>0.20000000000000018</v>
          </cell>
          <cell r="I171">
            <v>3.0000000000000249E-2</v>
          </cell>
          <cell r="J171">
            <v>3.4999999999999698E-2</v>
          </cell>
          <cell r="K171">
            <v>6.4999999999999947E-2</v>
          </cell>
          <cell r="L171">
            <v>2.9999999999999805E-2</v>
          </cell>
          <cell r="M171">
            <v>2.4750000000000001</v>
          </cell>
          <cell r="N171">
            <v>2.7149999999999999</v>
          </cell>
          <cell r="O171">
            <v>3.145</v>
          </cell>
          <cell r="P171">
            <v>2.3650000000000002</v>
          </cell>
          <cell r="Q171">
            <v>2.375</v>
          </cell>
          <cell r="R171">
            <v>0.11499999999999977</v>
          </cell>
          <cell r="S171">
            <v>0.23999999999999977</v>
          </cell>
          <cell r="T171">
            <v>2.335</v>
          </cell>
          <cell r="U171">
            <v>2.61</v>
          </cell>
          <cell r="V171">
            <v>2.335</v>
          </cell>
          <cell r="W171">
            <v>2.3050000000000002</v>
          </cell>
          <cell r="X171">
            <v>2.395</v>
          </cell>
          <cell r="Y171">
            <v>2.65</v>
          </cell>
          <cell r="Z171">
            <v>2.5299999999999998</v>
          </cell>
          <cell r="AA171">
            <v>2.46</v>
          </cell>
          <cell r="AB171">
            <v>2.585</v>
          </cell>
          <cell r="AC171">
            <v>2.4750000000000001</v>
          </cell>
        </row>
        <row r="172">
          <cell r="A172">
            <v>36573</v>
          </cell>
          <cell r="B172">
            <v>2.48</v>
          </cell>
          <cell r="C172">
            <v>2.4449999999999998</v>
          </cell>
          <cell r="D172">
            <v>2.625</v>
          </cell>
          <cell r="E172">
            <v>2.41</v>
          </cell>
          <cell r="F172">
            <v>2.5099999999999998</v>
          </cell>
          <cell r="G172">
            <v>0.14500000000000002</v>
          </cell>
          <cell r="H172">
            <v>0.18000000000000016</v>
          </cell>
          <cell r="I172">
            <v>3.5000000000000142E-2</v>
          </cell>
          <cell r="J172">
            <v>2.9999999999999805E-2</v>
          </cell>
          <cell r="K172">
            <v>6.4999999999999947E-2</v>
          </cell>
          <cell r="L172">
            <v>3.4999999999999698E-2</v>
          </cell>
          <cell r="M172">
            <v>2.5249999999999999</v>
          </cell>
          <cell r="N172">
            <v>2.7250000000000001</v>
          </cell>
          <cell r="O172">
            <v>3.15</v>
          </cell>
          <cell r="P172">
            <v>2.4049999999999998</v>
          </cell>
          <cell r="Q172">
            <v>2.4</v>
          </cell>
          <cell r="R172">
            <v>0.10000000000000009</v>
          </cell>
          <cell r="S172">
            <v>0.20000000000000018</v>
          </cell>
          <cell r="T172">
            <v>2.34</v>
          </cell>
          <cell r="U172">
            <v>2.645</v>
          </cell>
          <cell r="V172">
            <v>2.37</v>
          </cell>
          <cell r="W172">
            <v>2.355</v>
          </cell>
          <cell r="X172">
            <v>2.4249999999999998</v>
          </cell>
          <cell r="Y172">
            <v>2.6749999999999998</v>
          </cell>
          <cell r="Z172">
            <v>2.57</v>
          </cell>
          <cell r="AA172">
            <v>2.4950000000000001</v>
          </cell>
          <cell r="AB172">
            <v>2.6150000000000002</v>
          </cell>
          <cell r="AC172">
            <v>2.5099999999999998</v>
          </cell>
        </row>
        <row r="173">
          <cell r="A173">
            <v>36574</v>
          </cell>
          <cell r="B173">
            <v>2.4700000000000002</v>
          </cell>
          <cell r="C173">
            <v>2.4449999999999998</v>
          </cell>
          <cell r="D173">
            <v>2.62</v>
          </cell>
          <cell r="E173">
            <v>2.39</v>
          </cell>
          <cell r="F173">
            <v>2.5150000000000001</v>
          </cell>
          <cell r="G173">
            <v>0.14999999999999991</v>
          </cell>
          <cell r="H173">
            <v>0.17500000000000027</v>
          </cell>
          <cell r="I173">
            <v>2.5000000000000355E-2</v>
          </cell>
          <cell r="J173">
            <v>4.4999999999999929E-2</v>
          </cell>
          <cell r="K173">
            <v>7.0000000000000284E-2</v>
          </cell>
          <cell r="L173">
            <v>5.4999999999999716E-2</v>
          </cell>
          <cell r="M173">
            <v>2.5</v>
          </cell>
          <cell r="N173">
            <v>2.72</v>
          </cell>
          <cell r="O173">
            <v>3.145</v>
          </cell>
          <cell r="P173">
            <v>2.3849999999999998</v>
          </cell>
          <cell r="Q173">
            <v>2.395</v>
          </cell>
          <cell r="R173">
            <v>0.10000000000000009</v>
          </cell>
          <cell r="S173">
            <v>0.2200000000000002</v>
          </cell>
          <cell r="T173">
            <v>2.355</v>
          </cell>
          <cell r="U173">
            <v>2.6549999999999998</v>
          </cell>
          <cell r="V173">
            <v>2.3650000000000002</v>
          </cell>
          <cell r="W173">
            <v>2.355</v>
          </cell>
          <cell r="X173">
            <v>2.4049999999999998</v>
          </cell>
          <cell r="Y173">
            <v>2.6949999999999998</v>
          </cell>
          <cell r="Z173">
            <v>2.57</v>
          </cell>
          <cell r="AA173">
            <v>2.4900000000000002</v>
          </cell>
          <cell r="AB173">
            <v>2.59</v>
          </cell>
          <cell r="AC173">
            <v>2.5150000000000001</v>
          </cell>
        </row>
        <row r="174">
          <cell r="A174">
            <v>36575</v>
          </cell>
          <cell r="B174">
            <v>2.4649999999999999</v>
          </cell>
          <cell r="C174">
            <v>2.44</v>
          </cell>
          <cell r="D174">
            <v>2.645</v>
          </cell>
          <cell r="E174">
            <v>2.41</v>
          </cell>
          <cell r="F174">
            <v>2.5099999999999998</v>
          </cell>
          <cell r="G174">
            <v>0.18000000000000016</v>
          </cell>
          <cell r="H174">
            <v>0.20500000000000007</v>
          </cell>
          <cell r="I174">
            <v>2.4999999999999911E-2</v>
          </cell>
          <cell r="J174">
            <v>4.4999999999999929E-2</v>
          </cell>
          <cell r="K174">
            <v>6.999999999999984E-2</v>
          </cell>
          <cell r="L174">
            <v>2.9999999999999805E-2</v>
          </cell>
          <cell r="M174">
            <v>2.5299999999999998</v>
          </cell>
          <cell r="N174">
            <v>2.74</v>
          </cell>
          <cell r="O174">
            <v>3.17</v>
          </cell>
          <cell r="P174">
            <v>2.4049999999999998</v>
          </cell>
          <cell r="Q174">
            <v>2.41</v>
          </cell>
          <cell r="R174">
            <v>9.5000000000000195E-2</v>
          </cell>
          <cell r="S174">
            <v>0.21000000000000041</v>
          </cell>
          <cell r="T174">
            <v>2.3650000000000002</v>
          </cell>
          <cell r="U174">
            <v>2.645</v>
          </cell>
          <cell r="V174">
            <v>2.375</v>
          </cell>
          <cell r="W174">
            <v>2.355</v>
          </cell>
          <cell r="X174">
            <v>2.41</v>
          </cell>
          <cell r="Y174">
            <v>2.69</v>
          </cell>
          <cell r="Z174">
            <v>2.5750000000000002</v>
          </cell>
          <cell r="AA174">
            <v>2.5</v>
          </cell>
          <cell r="AB174">
            <v>2.58</v>
          </cell>
          <cell r="AC174">
            <v>2.5099999999999998</v>
          </cell>
        </row>
        <row r="175">
          <cell r="A175">
            <v>36576</v>
          </cell>
          <cell r="B175">
            <v>2.4649999999999999</v>
          </cell>
          <cell r="C175">
            <v>2.44</v>
          </cell>
          <cell r="D175">
            <v>2.645</v>
          </cell>
          <cell r="E175">
            <v>2.41</v>
          </cell>
          <cell r="F175">
            <v>2.5099999999999998</v>
          </cell>
          <cell r="G175">
            <v>0.18000000000000016</v>
          </cell>
          <cell r="H175">
            <v>0.20500000000000007</v>
          </cell>
          <cell r="I175">
            <v>2.4999999999999911E-2</v>
          </cell>
          <cell r="J175">
            <v>4.4999999999999929E-2</v>
          </cell>
          <cell r="K175">
            <v>6.999999999999984E-2</v>
          </cell>
          <cell r="L175">
            <v>2.9999999999999805E-2</v>
          </cell>
          <cell r="M175">
            <v>2.5299999999999998</v>
          </cell>
          <cell r="N175">
            <v>2.74</v>
          </cell>
          <cell r="O175">
            <v>3.17</v>
          </cell>
          <cell r="P175">
            <v>2.4049999999999998</v>
          </cell>
          <cell r="Q175">
            <v>2.41</v>
          </cell>
          <cell r="R175">
            <v>9.5000000000000195E-2</v>
          </cell>
          <cell r="S175">
            <v>0.21000000000000041</v>
          </cell>
          <cell r="T175">
            <v>2.3650000000000002</v>
          </cell>
          <cell r="U175">
            <v>2.645</v>
          </cell>
          <cell r="V175">
            <v>2.375</v>
          </cell>
          <cell r="W175">
            <v>2.355</v>
          </cell>
          <cell r="X175">
            <v>2.41</v>
          </cell>
          <cell r="Y175">
            <v>2.69</v>
          </cell>
          <cell r="Z175">
            <v>2.5750000000000002</v>
          </cell>
          <cell r="AA175">
            <v>2.5</v>
          </cell>
          <cell r="AB175">
            <v>2.58</v>
          </cell>
          <cell r="AC175">
            <v>2.5099999999999998</v>
          </cell>
        </row>
        <row r="176">
          <cell r="A176">
            <v>36577</v>
          </cell>
          <cell r="B176">
            <v>2.4649999999999999</v>
          </cell>
          <cell r="C176">
            <v>2.44</v>
          </cell>
          <cell r="D176">
            <v>2.645</v>
          </cell>
          <cell r="E176">
            <v>2.41</v>
          </cell>
          <cell r="F176">
            <v>2.5099999999999998</v>
          </cell>
          <cell r="G176">
            <v>0.18000000000000016</v>
          </cell>
          <cell r="H176">
            <v>0.20500000000000007</v>
          </cell>
          <cell r="I176">
            <v>2.4999999999999911E-2</v>
          </cell>
          <cell r="J176">
            <v>4.4999999999999929E-2</v>
          </cell>
          <cell r="K176">
            <v>6.999999999999984E-2</v>
          </cell>
          <cell r="L176">
            <v>2.9999999999999805E-2</v>
          </cell>
          <cell r="M176">
            <v>2.5299999999999998</v>
          </cell>
          <cell r="N176">
            <v>2.74</v>
          </cell>
          <cell r="O176">
            <v>3.17</v>
          </cell>
          <cell r="P176">
            <v>2.4049999999999998</v>
          </cell>
          <cell r="Q176">
            <v>2.41</v>
          </cell>
          <cell r="R176">
            <v>9.5000000000000195E-2</v>
          </cell>
          <cell r="S176">
            <v>0.21000000000000041</v>
          </cell>
          <cell r="T176">
            <v>2.3650000000000002</v>
          </cell>
          <cell r="U176">
            <v>2.645</v>
          </cell>
          <cell r="V176">
            <v>2.375</v>
          </cell>
          <cell r="W176">
            <v>2.355</v>
          </cell>
          <cell r="X176">
            <v>2.41</v>
          </cell>
          <cell r="Y176">
            <v>2.69</v>
          </cell>
          <cell r="Z176">
            <v>2.5750000000000002</v>
          </cell>
          <cell r="AA176">
            <v>2.5</v>
          </cell>
          <cell r="AB176">
            <v>2.58</v>
          </cell>
          <cell r="AC176">
            <v>2.5099999999999998</v>
          </cell>
        </row>
        <row r="177">
          <cell r="A177">
            <v>36578</v>
          </cell>
          <cell r="B177">
            <v>2.4649999999999999</v>
          </cell>
          <cell r="C177">
            <v>2.44</v>
          </cell>
          <cell r="D177">
            <v>2.645</v>
          </cell>
          <cell r="E177">
            <v>2.41</v>
          </cell>
          <cell r="F177">
            <v>2.5099999999999998</v>
          </cell>
          <cell r="G177">
            <v>0.18000000000000016</v>
          </cell>
          <cell r="H177">
            <v>0.20500000000000007</v>
          </cell>
          <cell r="I177">
            <v>2.4999999999999911E-2</v>
          </cell>
          <cell r="J177">
            <v>4.4999999999999929E-2</v>
          </cell>
          <cell r="K177">
            <v>6.999999999999984E-2</v>
          </cell>
          <cell r="L177">
            <v>2.9999999999999805E-2</v>
          </cell>
          <cell r="M177">
            <v>2.5299999999999998</v>
          </cell>
          <cell r="N177">
            <v>2.74</v>
          </cell>
          <cell r="O177">
            <v>3.17</v>
          </cell>
          <cell r="P177">
            <v>2.4049999999999998</v>
          </cell>
          <cell r="Q177">
            <v>2.41</v>
          </cell>
          <cell r="R177">
            <v>9.5000000000000195E-2</v>
          </cell>
          <cell r="S177">
            <v>0.21000000000000041</v>
          </cell>
          <cell r="T177">
            <v>2.3650000000000002</v>
          </cell>
          <cell r="U177">
            <v>2.645</v>
          </cell>
          <cell r="V177">
            <v>2.375</v>
          </cell>
          <cell r="W177">
            <v>2.355</v>
          </cell>
          <cell r="X177">
            <v>2.41</v>
          </cell>
          <cell r="Y177">
            <v>2.69</v>
          </cell>
          <cell r="Z177">
            <v>2.5750000000000002</v>
          </cell>
          <cell r="AA177">
            <v>2.5</v>
          </cell>
          <cell r="AB177">
            <v>2.58</v>
          </cell>
          <cell r="AC177">
            <v>2.5099999999999998</v>
          </cell>
        </row>
        <row r="178">
          <cell r="A178">
            <v>36579</v>
          </cell>
          <cell r="B178">
            <v>2.3849999999999998</v>
          </cell>
          <cell r="C178">
            <v>2.355</v>
          </cell>
          <cell r="D178">
            <v>2.63</v>
          </cell>
          <cell r="E178">
            <v>2.34</v>
          </cell>
          <cell r="F178">
            <v>2.4350000000000001</v>
          </cell>
          <cell r="G178">
            <v>0.24500000000000011</v>
          </cell>
          <cell r="H178">
            <v>0.27499999999999991</v>
          </cell>
          <cell r="I178">
            <v>2.9999999999999805E-2</v>
          </cell>
          <cell r="J178">
            <v>5.0000000000000266E-2</v>
          </cell>
          <cell r="K178">
            <v>8.0000000000000071E-2</v>
          </cell>
          <cell r="L178">
            <v>1.5000000000000124E-2</v>
          </cell>
          <cell r="M178">
            <v>2.4649999999999999</v>
          </cell>
          <cell r="N178">
            <v>2.71</v>
          </cell>
          <cell r="O178">
            <v>3.08</v>
          </cell>
          <cell r="P178">
            <v>2.31</v>
          </cell>
          <cell r="Q178">
            <v>2.35</v>
          </cell>
          <cell r="R178">
            <v>8.0000000000000071E-2</v>
          </cell>
          <cell r="S178">
            <v>0.24500000000000011</v>
          </cell>
          <cell r="T178">
            <v>2.3149999999999999</v>
          </cell>
          <cell r="U178">
            <v>2.5449999999999999</v>
          </cell>
          <cell r="V178">
            <v>2.3050000000000002</v>
          </cell>
          <cell r="W178">
            <v>2.2999999999999998</v>
          </cell>
          <cell r="X178">
            <v>2.355</v>
          </cell>
          <cell r="Y178">
            <v>2.585</v>
          </cell>
          <cell r="Z178">
            <v>2.5049999999999999</v>
          </cell>
          <cell r="AA178">
            <v>2.395</v>
          </cell>
          <cell r="AB178">
            <v>2.4500000000000002</v>
          </cell>
          <cell r="AC178">
            <v>2.415</v>
          </cell>
        </row>
        <row r="179">
          <cell r="A179">
            <v>36580</v>
          </cell>
          <cell r="B179">
            <v>2.35</v>
          </cell>
          <cell r="C179">
            <v>2.34</v>
          </cell>
          <cell r="D179">
            <v>2.5950000000000002</v>
          </cell>
          <cell r="E179">
            <v>2.2850000000000001</v>
          </cell>
          <cell r="F179">
            <v>2.38</v>
          </cell>
          <cell r="G179">
            <v>0.24500000000000011</v>
          </cell>
          <cell r="H179">
            <v>0.25500000000000034</v>
          </cell>
          <cell r="I179">
            <v>1.0000000000000231E-2</v>
          </cell>
          <cell r="J179">
            <v>2.9999999999999805E-2</v>
          </cell>
          <cell r="K179">
            <v>4.0000000000000036E-2</v>
          </cell>
          <cell r="L179">
            <v>5.4999999999999716E-2</v>
          </cell>
          <cell r="M179">
            <v>2.4249999999999998</v>
          </cell>
          <cell r="N179">
            <v>2.6850000000000001</v>
          </cell>
          <cell r="O179">
            <v>3.0550000000000002</v>
          </cell>
          <cell r="P179">
            <v>2.27</v>
          </cell>
          <cell r="Q179">
            <v>2.3199999999999998</v>
          </cell>
          <cell r="R179">
            <v>8.9999999999999858E-2</v>
          </cell>
          <cell r="S179">
            <v>0.26000000000000023</v>
          </cell>
          <cell r="T179">
            <v>2.2599999999999998</v>
          </cell>
          <cell r="U179">
            <v>2.5</v>
          </cell>
          <cell r="V179">
            <v>2.25</v>
          </cell>
          <cell r="W179">
            <v>2.2450000000000001</v>
          </cell>
          <cell r="X179">
            <v>2.2799999999999998</v>
          </cell>
          <cell r="Y179">
            <v>2.5350000000000001</v>
          </cell>
          <cell r="Z179">
            <v>2.4550000000000001</v>
          </cell>
          <cell r="AA179">
            <v>2.33</v>
          </cell>
          <cell r="AB179">
            <v>2.38</v>
          </cell>
          <cell r="AC179">
            <v>2.35</v>
          </cell>
        </row>
        <row r="180">
          <cell r="A180">
            <v>36581</v>
          </cell>
          <cell r="B180">
            <v>2.375</v>
          </cell>
          <cell r="C180">
            <v>2.35</v>
          </cell>
          <cell r="D180">
            <v>2.61</v>
          </cell>
          <cell r="E180">
            <v>2.31</v>
          </cell>
          <cell r="F180">
            <v>2.41</v>
          </cell>
          <cell r="G180">
            <v>0.23499999999999988</v>
          </cell>
          <cell r="H180">
            <v>0.25999999999999979</v>
          </cell>
          <cell r="I180">
            <v>2.4999999999999911E-2</v>
          </cell>
          <cell r="J180">
            <v>3.5000000000000142E-2</v>
          </cell>
          <cell r="K180">
            <v>6.0000000000000053E-2</v>
          </cell>
          <cell r="L180">
            <v>4.0000000000000036E-2</v>
          </cell>
          <cell r="M180">
            <v>2.4500000000000002</v>
          </cell>
          <cell r="N180">
            <v>2.7</v>
          </cell>
          <cell r="O180">
            <v>3.105</v>
          </cell>
          <cell r="P180">
            <v>2.3050000000000002</v>
          </cell>
          <cell r="Q180">
            <v>2.335</v>
          </cell>
          <cell r="R180">
            <v>9.0000000000000302E-2</v>
          </cell>
          <cell r="S180">
            <v>0.25</v>
          </cell>
          <cell r="T180">
            <v>2.3050000000000002</v>
          </cell>
          <cell r="U180">
            <v>2.5150000000000001</v>
          </cell>
          <cell r="V180">
            <v>2.2549999999999999</v>
          </cell>
          <cell r="W180">
            <v>2.2650000000000001</v>
          </cell>
          <cell r="X180">
            <v>2.3149999999999999</v>
          </cell>
          <cell r="Y180">
            <v>2.5649999999999999</v>
          </cell>
          <cell r="Z180">
            <v>2.4849999999999999</v>
          </cell>
          <cell r="AA180">
            <v>2.35</v>
          </cell>
          <cell r="AB180">
            <v>2.42</v>
          </cell>
          <cell r="AC180">
            <v>2.375</v>
          </cell>
        </row>
        <row r="181">
          <cell r="A181">
            <v>36582</v>
          </cell>
          <cell r="B181">
            <v>2.375</v>
          </cell>
          <cell r="C181">
            <v>2.36</v>
          </cell>
          <cell r="D181">
            <v>2.6</v>
          </cell>
          <cell r="E181">
            <v>2.31</v>
          </cell>
          <cell r="F181">
            <v>2.4249999999999998</v>
          </cell>
          <cell r="G181">
            <v>0.22500000000000009</v>
          </cell>
          <cell r="H181">
            <v>0.24000000000000021</v>
          </cell>
          <cell r="I181">
            <v>1.5000000000000124E-2</v>
          </cell>
          <cell r="J181">
            <v>4.9999999999999822E-2</v>
          </cell>
          <cell r="K181">
            <v>6.4999999999999947E-2</v>
          </cell>
          <cell r="L181">
            <v>4.9999999999999822E-2</v>
          </cell>
          <cell r="M181">
            <v>2.4449999999999998</v>
          </cell>
          <cell r="N181">
            <v>2.68</v>
          </cell>
          <cell r="O181">
            <v>3.125</v>
          </cell>
          <cell r="P181">
            <v>2.3149999999999999</v>
          </cell>
          <cell r="Q181">
            <v>2.34</v>
          </cell>
          <cell r="R181">
            <v>8.0000000000000071E-2</v>
          </cell>
          <cell r="S181">
            <v>0.23500000000000032</v>
          </cell>
          <cell r="T181">
            <v>2.2949999999999999</v>
          </cell>
          <cell r="U181">
            <v>2.5150000000000001</v>
          </cell>
          <cell r="V181">
            <v>2.2599999999999998</v>
          </cell>
          <cell r="W181">
            <v>2.2599999999999998</v>
          </cell>
          <cell r="X181">
            <v>2.3050000000000002</v>
          </cell>
          <cell r="Y181">
            <v>2.57</v>
          </cell>
          <cell r="Z181">
            <v>2.48</v>
          </cell>
          <cell r="AA181">
            <v>2.39</v>
          </cell>
          <cell r="AB181">
            <v>2.4649999999999999</v>
          </cell>
          <cell r="AC181">
            <v>2.395</v>
          </cell>
        </row>
        <row r="182">
          <cell r="A182">
            <v>36583</v>
          </cell>
          <cell r="B182">
            <v>2.375</v>
          </cell>
          <cell r="C182">
            <v>2.36</v>
          </cell>
          <cell r="D182">
            <v>2.6</v>
          </cell>
          <cell r="E182">
            <v>2.31</v>
          </cell>
          <cell r="F182">
            <v>2.4249999999999998</v>
          </cell>
          <cell r="G182">
            <v>0.22500000000000009</v>
          </cell>
          <cell r="H182">
            <v>0.24000000000000021</v>
          </cell>
          <cell r="I182">
            <v>1.5000000000000124E-2</v>
          </cell>
          <cell r="J182">
            <v>4.9999999999999822E-2</v>
          </cell>
          <cell r="K182">
            <v>6.4999999999999947E-2</v>
          </cell>
          <cell r="L182">
            <v>4.9999999999999822E-2</v>
          </cell>
          <cell r="M182">
            <v>2.4449999999999998</v>
          </cell>
          <cell r="N182">
            <v>2.68</v>
          </cell>
          <cell r="O182">
            <v>3.125</v>
          </cell>
          <cell r="P182">
            <v>2.3149999999999999</v>
          </cell>
          <cell r="Q182">
            <v>2.34</v>
          </cell>
          <cell r="R182">
            <v>8.0000000000000071E-2</v>
          </cell>
          <cell r="S182">
            <v>0.23500000000000032</v>
          </cell>
          <cell r="T182">
            <v>2.2949999999999999</v>
          </cell>
          <cell r="U182">
            <v>2.5150000000000001</v>
          </cell>
          <cell r="V182">
            <v>2.2599999999999998</v>
          </cell>
          <cell r="W182">
            <v>2.2599999999999998</v>
          </cell>
          <cell r="X182">
            <v>2.3050000000000002</v>
          </cell>
          <cell r="Y182">
            <v>2.57</v>
          </cell>
          <cell r="Z182">
            <v>2.48</v>
          </cell>
          <cell r="AA182">
            <v>2.39</v>
          </cell>
          <cell r="AB182">
            <v>2.4649999999999999</v>
          </cell>
          <cell r="AC182">
            <v>2.395</v>
          </cell>
        </row>
        <row r="183">
          <cell r="A183">
            <v>36584</v>
          </cell>
          <cell r="B183">
            <v>2.375</v>
          </cell>
          <cell r="C183">
            <v>2.36</v>
          </cell>
          <cell r="D183">
            <v>2.6</v>
          </cell>
          <cell r="E183">
            <v>2.31</v>
          </cell>
          <cell r="F183">
            <v>2.4249999999999998</v>
          </cell>
          <cell r="G183">
            <v>0.22500000000000009</v>
          </cell>
          <cell r="H183">
            <v>0.24000000000000021</v>
          </cell>
          <cell r="I183">
            <v>1.5000000000000124E-2</v>
          </cell>
          <cell r="J183">
            <v>4.9999999999999822E-2</v>
          </cell>
          <cell r="K183">
            <v>6.4999999999999947E-2</v>
          </cell>
          <cell r="L183">
            <v>4.9999999999999822E-2</v>
          </cell>
          <cell r="M183">
            <v>2.4449999999999998</v>
          </cell>
          <cell r="N183">
            <v>2.68</v>
          </cell>
          <cell r="O183">
            <v>3.125</v>
          </cell>
          <cell r="P183">
            <v>2.3149999999999999</v>
          </cell>
          <cell r="Q183">
            <v>2.34</v>
          </cell>
          <cell r="R183">
            <v>8.0000000000000071E-2</v>
          </cell>
          <cell r="S183">
            <v>0.23500000000000032</v>
          </cell>
          <cell r="T183">
            <v>2.2949999999999999</v>
          </cell>
          <cell r="U183">
            <v>2.5150000000000001</v>
          </cell>
          <cell r="V183">
            <v>2.2599999999999998</v>
          </cell>
          <cell r="W183">
            <v>2.2599999999999998</v>
          </cell>
          <cell r="X183">
            <v>2.3050000000000002</v>
          </cell>
          <cell r="Y183">
            <v>2.57</v>
          </cell>
          <cell r="Z183">
            <v>2.48</v>
          </cell>
          <cell r="AA183">
            <v>2.39</v>
          </cell>
          <cell r="AB183">
            <v>2.4649999999999999</v>
          </cell>
          <cell r="AC183">
            <v>2.395</v>
          </cell>
        </row>
        <row r="184">
          <cell r="A184">
            <v>36585</v>
          </cell>
          <cell r="B184">
            <v>2.4350000000000001</v>
          </cell>
          <cell r="C184">
            <v>2.39</v>
          </cell>
          <cell r="D184">
            <v>2.61</v>
          </cell>
          <cell r="E184">
            <v>2.3250000000000002</v>
          </cell>
          <cell r="F184">
            <v>2.48</v>
          </cell>
          <cell r="G184">
            <v>0.17499999999999982</v>
          </cell>
          <cell r="H184">
            <v>0.21999999999999975</v>
          </cell>
          <cell r="I184">
            <v>4.4999999999999929E-2</v>
          </cell>
          <cell r="J184">
            <v>4.4999999999999929E-2</v>
          </cell>
          <cell r="K184">
            <v>8.9999999999999858E-2</v>
          </cell>
          <cell r="L184">
            <v>6.4999999999999947E-2</v>
          </cell>
          <cell r="M184">
            <v>2.4550000000000001</v>
          </cell>
          <cell r="N184">
            <v>2.68</v>
          </cell>
          <cell r="O184">
            <v>3.165</v>
          </cell>
          <cell r="P184">
            <v>2.3250000000000002</v>
          </cell>
          <cell r="Q184">
            <v>2.35</v>
          </cell>
          <cell r="R184">
            <v>7.0000000000000284E-2</v>
          </cell>
          <cell r="S184">
            <v>0.22500000000000009</v>
          </cell>
          <cell r="T184">
            <v>2.33</v>
          </cell>
          <cell r="U184">
            <v>2.605</v>
          </cell>
          <cell r="V184">
            <v>2.2850000000000001</v>
          </cell>
          <cell r="W184">
            <v>2.2749999999999999</v>
          </cell>
          <cell r="X184">
            <v>2.33</v>
          </cell>
          <cell r="Y184">
            <v>2.6150000000000002</v>
          </cell>
          <cell r="Z184">
            <v>2.56</v>
          </cell>
          <cell r="AA184">
            <v>2.4249999999999998</v>
          </cell>
          <cell r="AB184">
            <v>2.4900000000000002</v>
          </cell>
          <cell r="AC184">
            <v>2.4500000000000002</v>
          </cell>
        </row>
        <row r="185">
          <cell r="A185">
            <v>36586</v>
          </cell>
          <cell r="B185">
            <v>2.5150000000000001</v>
          </cell>
          <cell r="C185">
            <v>2.5249999999999999</v>
          </cell>
          <cell r="D185">
            <v>2.67</v>
          </cell>
          <cell r="E185">
            <v>2.4300000000000002</v>
          </cell>
          <cell r="F185">
            <v>2.5649999999999999</v>
          </cell>
          <cell r="G185">
            <v>0.1549999999999998</v>
          </cell>
          <cell r="H185">
            <v>0.14500000000000002</v>
          </cell>
          <cell r="I185">
            <v>-9.9999999999997868E-3</v>
          </cell>
          <cell r="J185">
            <v>4.9999999999999822E-2</v>
          </cell>
          <cell r="K185">
            <v>4.0000000000000036E-2</v>
          </cell>
          <cell r="L185">
            <v>9.4999999999999751E-2</v>
          </cell>
          <cell r="M185">
            <v>2.5550000000000002</v>
          </cell>
          <cell r="N185">
            <v>2.76</v>
          </cell>
          <cell r="O185">
            <v>3.2749999999999999</v>
          </cell>
          <cell r="P185">
            <v>2.44</v>
          </cell>
          <cell r="Q185">
            <v>2.4700000000000002</v>
          </cell>
          <cell r="R185">
            <v>8.9999999999999858E-2</v>
          </cell>
          <cell r="S185">
            <v>0.20499999999999963</v>
          </cell>
          <cell r="T185">
            <v>2.4249999999999998</v>
          </cell>
          <cell r="U185">
            <v>2.66</v>
          </cell>
          <cell r="V185">
            <v>2.3849999999999998</v>
          </cell>
          <cell r="W185">
            <v>2.36</v>
          </cell>
          <cell r="X185">
            <v>2.4350000000000001</v>
          </cell>
          <cell r="Y185">
            <v>2.6949999999999998</v>
          </cell>
          <cell r="Z185">
            <v>2.625</v>
          </cell>
          <cell r="AA185">
            <v>2.5550000000000002</v>
          </cell>
          <cell r="AB185">
            <v>2.56</v>
          </cell>
          <cell r="AC185">
            <v>2.5499999999999998</v>
          </cell>
        </row>
        <row r="186">
          <cell r="A186">
            <v>36587</v>
          </cell>
          <cell r="B186">
            <v>2.62</v>
          </cell>
          <cell r="C186">
            <v>2.62</v>
          </cell>
          <cell r="D186">
            <v>2.7450000000000001</v>
          </cell>
          <cell r="E186">
            <v>2.5350000000000001</v>
          </cell>
          <cell r="F186">
            <v>2.64</v>
          </cell>
          <cell r="G186">
            <v>0.125</v>
          </cell>
          <cell r="H186">
            <v>0.125</v>
          </cell>
          <cell r="I186">
            <v>0</v>
          </cell>
          <cell r="J186">
            <v>2.0000000000000018E-2</v>
          </cell>
          <cell r="K186">
            <v>2.0000000000000018E-2</v>
          </cell>
          <cell r="L186">
            <v>8.4999999999999964E-2</v>
          </cell>
          <cell r="M186">
            <v>2.69</v>
          </cell>
          <cell r="N186">
            <v>2.875</v>
          </cell>
          <cell r="O186">
            <v>3.32</v>
          </cell>
          <cell r="P186">
            <v>2.5249999999999999</v>
          </cell>
          <cell r="Q186">
            <v>2.56</v>
          </cell>
          <cell r="R186">
            <v>0.12999999999999989</v>
          </cell>
          <cell r="S186">
            <v>0.18500000000000005</v>
          </cell>
          <cell r="T186">
            <v>2.5150000000000001</v>
          </cell>
          <cell r="U186">
            <v>2.71</v>
          </cell>
          <cell r="V186">
            <v>2.4849999999999999</v>
          </cell>
          <cell r="W186">
            <v>2.4750000000000001</v>
          </cell>
          <cell r="X186">
            <v>2.5449999999999999</v>
          </cell>
          <cell r="Y186">
            <v>2.76</v>
          </cell>
          <cell r="Z186">
            <v>2.7</v>
          </cell>
          <cell r="AA186">
            <v>2.625</v>
          </cell>
          <cell r="AB186">
            <v>2.6549999999999998</v>
          </cell>
          <cell r="AC186">
            <v>2.6349999999999998</v>
          </cell>
        </row>
        <row r="187">
          <cell r="A187">
            <v>36588</v>
          </cell>
          <cell r="B187">
            <v>2.665</v>
          </cell>
          <cell r="C187">
            <v>2.64</v>
          </cell>
          <cell r="D187">
            <v>2.79</v>
          </cell>
          <cell r="E187">
            <v>2.585</v>
          </cell>
          <cell r="F187">
            <v>2.72</v>
          </cell>
          <cell r="G187">
            <v>0.125</v>
          </cell>
          <cell r="H187">
            <v>0.14999999999999991</v>
          </cell>
          <cell r="I187">
            <v>2.4999999999999911E-2</v>
          </cell>
          <cell r="J187">
            <v>5.500000000000016E-2</v>
          </cell>
          <cell r="K187">
            <v>8.0000000000000071E-2</v>
          </cell>
          <cell r="L187">
            <v>5.500000000000016E-2</v>
          </cell>
          <cell r="M187">
            <v>2.73</v>
          </cell>
          <cell r="N187">
            <v>2.96</v>
          </cell>
          <cell r="O187">
            <v>3.51</v>
          </cell>
          <cell r="P187">
            <v>2.59</v>
          </cell>
          <cell r="Q187">
            <v>2.5950000000000002</v>
          </cell>
          <cell r="R187">
            <v>0.16999999999999993</v>
          </cell>
          <cell r="S187">
            <v>0.22999999999999998</v>
          </cell>
          <cell r="T187">
            <v>2.61</v>
          </cell>
          <cell r="U187">
            <v>2.8</v>
          </cell>
          <cell r="V187">
            <v>2.5499999999999998</v>
          </cell>
          <cell r="W187">
            <v>2.5350000000000001</v>
          </cell>
          <cell r="X187">
            <v>2.6</v>
          </cell>
          <cell r="Y187">
            <v>2.83</v>
          </cell>
          <cell r="Z187">
            <v>2.7850000000000001</v>
          </cell>
          <cell r="AA187">
            <v>2.69</v>
          </cell>
          <cell r="AB187">
            <v>2.71</v>
          </cell>
          <cell r="AC187">
            <v>2.7050000000000001</v>
          </cell>
        </row>
        <row r="188">
          <cell r="A188">
            <v>36589</v>
          </cell>
          <cell r="B188">
            <v>2.58</v>
          </cell>
          <cell r="C188">
            <v>2.5550000000000002</v>
          </cell>
          <cell r="D188">
            <v>2.75</v>
          </cell>
          <cell r="E188">
            <v>2.4900000000000002</v>
          </cell>
          <cell r="F188">
            <v>2.6349999999999998</v>
          </cell>
          <cell r="G188">
            <v>0.16999999999999993</v>
          </cell>
          <cell r="H188">
            <v>0.19499999999999984</v>
          </cell>
          <cell r="I188">
            <v>2.4999999999999911E-2</v>
          </cell>
          <cell r="J188">
            <v>5.4999999999999716E-2</v>
          </cell>
          <cell r="K188">
            <v>7.9999999999999627E-2</v>
          </cell>
          <cell r="L188">
            <v>6.4999999999999947E-2</v>
          </cell>
          <cell r="M188">
            <v>2.67</v>
          </cell>
          <cell r="N188">
            <v>2.91</v>
          </cell>
          <cell r="O188">
            <v>3.415</v>
          </cell>
          <cell r="P188">
            <v>2.4900000000000002</v>
          </cell>
          <cell r="Q188">
            <v>2.5150000000000001</v>
          </cell>
          <cell r="R188">
            <v>0.16000000000000014</v>
          </cell>
          <cell r="S188">
            <v>0.24000000000000021</v>
          </cell>
          <cell r="T188">
            <v>2.61</v>
          </cell>
          <cell r="U188">
            <v>2.7250000000000001</v>
          </cell>
          <cell r="V188">
            <v>2.46</v>
          </cell>
          <cell r="W188">
            <v>2.4449999999999998</v>
          </cell>
          <cell r="X188">
            <v>2.4950000000000001</v>
          </cell>
          <cell r="Y188">
            <v>2.76</v>
          </cell>
          <cell r="Z188">
            <v>2.71</v>
          </cell>
          <cell r="AA188">
            <v>2.5950000000000002</v>
          </cell>
          <cell r="AB188">
            <v>2.6150000000000002</v>
          </cell>
          <cell r="AC188">
            <v>2.605</v>
          </cell>
        </row>
        <row r="189">
          <cell r="A189">
            <v>36590</v>
          </cell>
          <cell r="B189">
            <v>2.58</v>
          </cell>
          <cell r="C189">
            <v>2.5550000000000002</v>
          </cell>
          <cell r="D189">
            <v>2.75</v>
          </cell>
          <cell r="E189">
            <v>2.4900000000000002</v>
          </cell>
          <cell r="F189">
            <v>2.6349999999999998</v>
          </cell>
          <cell r="G189">
            <v>0.16999999999999993</v>
          </cell>
          <cell r="H189">
            <v>0.19499999999999984</v>
          </cell>
          <cell r="I189">
            <v>2.4999999999999911E-2</v>
          </cell>
          <cell r="J189">
            <v>5.4999999999999716E-2</v>
          </cell>
          <cell r="K189">
            <v>7.9999999999999627E-2</v>
          </cell>
          <cell r="L189">
            <v>6.4999999999999947E-2</v>
          </cell>
          <cell r="M189">
            <v>2.67</v>
          </cell>
          <cell r="N189">
            <v>2.91</v>
          </cell>
          <cell r="O189">
            <v>3.415</v>
          </cell>
          <cell r="P189">
            <v>2.4900000000000002</v>
          </cell>
          <cell r="Q189">
            <v>2.5150000000000001</v>
          </cell>
          <cell r="R189">
            <v>0.16000000000000014</v>
          </cell>
          <cell r="S189">
            <v>0.24000000000000021</v>
          </cell>
          <cell r="T189">
            <v>2.61</v>
          </cell>
          <cell r="U189">
            <v>2.7250000000000001</v>
          </cell>
          <cell r="V189">
            <v>2.46</v>
          </cell>
          <cell r="W189">
            <v>2.4449999999999998</v>
          </cell>
          <cell r="X189">
            <v>2.4950000000000001</v>
          </cell>
          <cell r="Y189">
            <v>2.76</v>
          </cell>
          <cell r="Z189">
            <v>2.71</v>
          </cell>
          <cell r="AA189">
            <v>2.5950000000000002</v>
          </cell>
          <cell r="AB189">
            <v>2.6150000000000002</v>
          </cell>
          <cell r="AC189">
            <v>2.605</v>
          </cell>
        </row>
        <row r="190">
          <cell r="A190">
            <v>36591</v>
          </cell>
          <cell r="B190">
            <v>2.58</v>
          </cell>
          <cell r="C190">
            <v>2.5550000000000002</v>
          </cell>
          <cell r="D190">
            <v>2.75</v>
          </cell>
          <cell r="E190">
            <v>2.4900000000000002</v>
          </cell>
          <cell r="F190">
            <v>2.6349999999999998</v>
          </cell>
          <cell r="G190">
            <v>0.16999999999999993</v>
          </cell>
          <cell r="H190">
            <v>0.19499999999999984</v>
          </cell>
          <cell r="I190">
            <v>2.4999999999999911E-2</v>
          </cell>
          <cell r="J190">
            <v>5.4999999999999716E-2</v>
          </cell>
          <cell r="K190">
            <v>7.9999999999999627E-2</v>
          </cell>
          <cell r="L190">
            <v>6.4999999999999947E-2</v>
          </cell>
          <cell r="M190">
            <v>2.67</v>
          </cell>
          <cell r="N190">
            <v>2.91</v>
          </cell>
          <cell r="O190">
            <v>3.415</v>
          </cell>
          <cell r="P190">
            <v>2.4900000000000002</v>
          </cell>
          <cell r="Q190">
            <v>2.5150000000000001</v>
          </cell>
          <cell r="R190">
            <v>0.16000000000000014</v>
          </cell>
          <cell r="S190">
            <v>0.24000000000000021</v>
          </cell>
          <cell r="T190">
            <v>2.61</v>
          </cell>
          <cell r="U190">
            <v>2.7250000000000001</v>
          </cell>
          <cell r="V190">
            <v>2.46</v>
          </cell>
          <cell r="W190">
            <v>2.4449999999999998</v>
          </cell>
          <cell r="X190">
            <v>2.4950000000000001</v>
          </cell>
          <cell r="Y190">
            <v>2.76</v>
          </cell>
          <cell r="Z190">
            <v>2.71</v>
          </cell>
          <cell r="AA190">
            <v>2.5950000000000002</v>
          </cell>
          <cell r="AB190">
            <v>2.6150000000000002</v>
          </cell>
          <cell r="AC190">
            <v>2.605</v>
          </cell>
        </row>
        <row r="191">
          <cell r="A191">
            <v>36592</v>
          </cell>
          <cell r="B191">
            <v>2.67</v>
          </cell>
          <cell r="C191">
            <v>2.6549999999999998</v>
          </cell>
          <cell r="D191">
            <v>2.86</v>
          </cell>
          <cell r="E191">
            <v>2.5449999999999999</v>
          </cell>
          <cell r="F191">
            <v>2.7149999999999999</v>
          </cell>
          <cell r="G191">
            <v>0.18999999999999995</v>
          </cell>
          <cell r="H191">
            <v>0.20500000000000007</v>
          </cell>
          <cell r="I191">
            <v>1.5000000000000124E-2</v>
          </cell>
          <cell r="J191">
            <v>4.4999999999999929E-2</v>
          </cell>
          <cell r="K191">
            <v>6.0000000000000053E-2</v>
          </cell>
          <cell r="L191">
            <v>0.10999999999999988</v>
          </cell>
          <cell r="M191">
            <v>2.7250000000000001</v>
          </cell>
          <cell r="N191">
            <v>3.0350000000000001</v>
          </cell>
          <cell r="O191">
            <v>3.4950000000000001</v>
          </cell>
          <cell r="P191">
            <v>2.5550000000000002</v>
          </cell>
          <cell r="Q191">
            <v>2.5950000000000002</v>
          </cell>
          <cell r="R191">
            <v>0.17500000000000027</v>
          </cell>
          <cell r="S191">
            <v>0.31000000000000005</v>
          </cell>
          <cell r="T191">
            <v>2.57</v>
          </cell>
          <cell r="U191">
            <v>2.76</v>
          </cell>
          <cell r="V191">
            <v>2.52</v>
          </cell>
          <cell r="W191">
            <v>2.4950000000000001</v>
          </cell>
          <cell r="X191">
            <v>2.5550000000000002</v>
          </cell>
          <cell r="Y191">
            <v>2.79</v>
          </cell>
          <cell r="Z191">
            <v>2.76</v>
          </cell>
          <cell r="AA191">
            <v>2.7250000000000001</v>
          </cell>
          <cell r="AB191">
            <v>2.66</v>
          </cell>
          <cell r="AC191">
            <v>2.6549999999999998</v>
          </cell>
        </row>
        <row r="192">
          <cell r="A192">
            <v>36593</v>
          </cell>
          <cell r="B192">
            <v>2.7149999999999999</v>
          </cell>
          <cell r="C192">
            <v>2.71</v>
          </cell>
          <cell r="D192">
            <v>2.915</v>
          </cell>
          <cell r="E192">
            <v>2.6</v>
          </cell>
          <cell r="F192">
            <v>2.75</v>
          </cell>
          <cell r="G192">
            <v>0.20000000000000018</v>
          </cell>
          <cell r="H192">
            <v>0.20500000000000007</v>
          </cell>
          <cell r="I192">
            <v>4.9999999999998934E-3</v>
          </cell>
          <cell r="J192">
            <v>3.5000000000000142E-2</v>
          </cell>
          <cell r="K192">
            <v>4.0000000000000036E-2</v>
          </cell>
          <cell r="L192">
            <v>0.10999999999999988</v>
          </cell>
          <cell r="M192">
            <v>2.7549999999999999</v>
          </cell>
          <cell r="N192">
            <v>3.0750000000000002</v>
          </cell>
          <cell r="O192">
            <v>3.5249999999999999</v>
          </cell>
          <cell r="P192">
            <v>2.605</v>
          </cell>
          <cell r="Q192">
            <v>2.63</v>
          </cell>
          <cell r="R192">
            <v>0.16000000000000014</v>
          </cell>
          <cell r="S192">
            <v>0.32000000000000028</v>
          </cell>
          <cell r="T192">
            <v>2.61</v>
          </cell>
          <cell r="U192">
            <v>2.78</v>
          </cell>
          <cell r="V192">
            <v>2.54</v>
          </cell>
          <cell r="W192">
            <v>2.54</v>
          </cell>
          <cell r="X192">
            <v>2.6</v>
          </cell>
          <cell r="Y192">
            <v>2.82</v>
          </cell>
          <cell r="Z192">
            <v>2.8</v>
          </cell>
          <cell r="AA192">
            <v>2.67</v>
          </cell>
          <cell r="AB192">
            <v>2.6949999999999998</v>
          </cell>
          <cell r="AC192">
            <v>2.69</v>
          </cell>
        </row>
        <row r="193">
          <cell r="A193">
            <v>36594</v>
          </cell>
          <cell r="B193">
            <v>2.68</v>
          </cell>
          <cell r="C193">
            <v>2.6749999999999998</v>
          </cell>
          <cell r="D193">
            <v>2.835</v>
          </cell>
          <cell r="E193">
            <v>2.56</v>
          </cell>
          <cell r="F193">
            <v>2.72</v>
          </cell>
          <cell r="G193">
            <v>0.1549999999999998</v>
          </cell>
          <cell r="H193">
            <v>0.16000000000000014</v>
          </cell>
          <cell r="I193">
            <v>5.0000000000003375E-3</v>
          </cell>
          <cell r="J193">
            <v>4.0000000000000036E-2</v>
          </cell>
          <cell r="K193">
            <v>4.5000000000000373E-2</v>
          </cell>
          <cell r="L193">
            <v>0.11499999999999977</v>
          </cell>
          <cell r="M193">
            <v>2.7349999999999999</v>
          </cell>
          <cell r="N193">
            <v>3.0150000000000001</v>
          </cell>
          <cell r="O193">
            <v>3.4750000000000001</v>
          </cell>
          <cell r="P193">
            <v>2.58</v>
          </cell>
          <cell r="Q193">
            <v>2.625</v>
          </cell>
          <cell r="R193">
            <v>0.18000000000000016</v>
          </cell>
          <cell r="S193">
            <v>0.28000000000000025</v>
          </cell>
          <cell r="T193">
            <v>2.605</v>
          </cell>
          <cell r="U193">
            <v>2.7549999999999999</v>
          </cell>
          <cell r="V193">
            <v>2.52</v>
          </cell>
          <cell r="W193">
            <v>2.4750000000000001</v>
          </cell>
          <cell r="X193">
            <v>2.57</v>
          </cell>
          <cell r="Y193">
            <v>2.7949999999999999</v>
          </cell>
          <cell r="Z193">
            <v>2.75</v>
          </cell>
          <cell r="AA193">
            <v>2.645</v>
          </cell>
          <cell r="AB193">
            <v>2.7149999999999999</v>
          </cell>
          <cell r="AC193">
            <v>2.67</v>
          </cell>
        </row>
        <row r="194">
          <cell r="A194">
            <v>36595</v>
          </cell>
          <cell r="B194">
            <v>2.6</v>
          </cell>
          <cell r="C194">
            <v>2.5750000000000002</v>
          </cell>
          <cell r="D194">
            <v>2.7749999999999999</v>
          </cell>
          <cell r="E194">
            <v>2.52</v>
          </cell>
          <cell r="F194">
            <v>2.625</v>
          </cell>
          <cell r="G194">
            <v>0.17499999999999982</v>
          </cell>
          <cell r="H194">
            <v>0.19999999999999973</v>
          </cell>
          <cell r="I194">
            <v>2.4999999999999911E-2</v>
          </cell>
          <cell r="J194">
            <v>2.4999999999999911E-2</v>
          </cell>
          <cell r="K194">
            <v>4.9999999999999822E-2</v>
          </cell>
          <cell r="L194">
            <v>5.500000000000016E-2</v>
          </cell>
          <cell r="M194">
            <v>2.67</v>
          </cell>
          <cell r="N194">
            <v>2.94</v>
          </cell>
          <cell r="O194">
            <v>3.4249999999999998</v>
          </cell>
          <cell r="P194">
            <v>2.5249999999999999</v>
          </cell>
          <cell r="Q194">
            <v>2.56</v>
          </cell>
          <cell r="R194">
            <v>0.16500000000000004</v>
          </cell>
          <cell r="S194">
            <v>0.27</v>
          </cell>
          <cell r="T194">
            <v>2.5350000000000001</v>
          </cell>
          <cell r="U194">
            <v>2.6850000000000001</v>
          </cell>
          <cell r="V194">
            <v>2.4700000000000002</v>
          </cell>
          <cell r="W194">
            <v>2.4900000000000002</v>
          </cell>
          <cell r="X194">
            <v>2.52</v>
          </cell>
          <cell r="Y194">
            <v>2.77</v>
          </cell>
          <cell r="Z194">
            <v>2.68</v>
          </cell>
          <cell r="AA194">
            <v>2.61</v>
          </cell>
          <cell r="AB194">
            <v>2.6949999999999998</v>
          </cell>
          <cell r="AC194">
            <v>2.63</v>
          </cell>
        </row>
        <row r="195">
          <cell r="A195">
            <v>36596</v>
          </cell>
          <cell r="B195">
            <v>2.65</v>
          </cell>
          <cell r="C195">
            <v>2.6</v>
          </cell>
          <cell r="D195">
            <v>2.8250000000000002</v>
          </cell>
          <cell r="E195">
            <v>2.5499999999999998</v>
          </cell>
          <cell r="F195">
            <v>2.71</v>
          </cell>
          <cell r="G195">
            <v>0.17500000000000027</v>
          </cell>
          <cell r="H195">
            <v>0.22500000000000009</v>
          </cell>
          <cell r="I195">
            <v>4.9999999999999822E-2</v>
          </cell>
          <cell r="J195">
            <v>6.0000000000000053E-2</v>
          </cell>
          <cell r="K195">
            <v>0.10999999999999988</v>
          </cell>
          <cell r="L195">
            <v>5.0000000000000266E-2</v>
          </cell>
          <cell r="M195">
            <v>2.72</v>
          </cell>
          <cell r="N195">
            <v>2.9649999999999999</v>
          </cell>
          <cell r="O195">
            <v>3.5649999999999999</v>
          </cell>
          <cell r="P195">
            <v>2.58</v>
          </cell>
          <cell r="Q195">
            <v>2.61</v>
          </cell>
          <cell r="R195">
            <v>0.13999999999999968</v>
          </cell>
          <cell r="S195">
            <v>0.24499999999999966</v>
          </cell>
          <cell r="T195">
            <v>2.58</v>
          </cell>
          <cell r="U195">
            <v>2.76</v>
          </cell>
          <cell r="V195">
            <v>2.4849999999999999</v>
          </cell>
          <cell r="W195">
            <v>2.5</v>
          </cell>
          <cell r="X195">
            <v>2.56</v>
          </cell>
          <cell r="Y195">
            <v>2.8450000000000002</v>
          </cell>
          <cell r="Z195">
            <v>2.74</v>
          </cell>
          <cell r="AA195">
            <v>2.67</v>
          </cell>
          <cell r="AB195">
            <v>2.71</v>
          </cell>
          <cell r="AC195">
            <v>2.6949999999999998</v>
          </cell>
        </row>
        <row r="196">
          <cell r="A196">
            <v>36597</v>
          </cell>
          <cell r="B196">
            <v>2.65</v>
          </cell>
          <cell r="C196">
            <v>2.6</v>
          </cell>
          <cell r="D196">
            <v>2.8250000000000002</v>
          </cell>
          <cell r="E196">
            <v>2.5499999999999998</v>
          </cell>
          <cell r="F196">
            <v>2.71</v>
          </cell>
          <cell r="G196">
            <v>0.17500000000000027</v>
          </cell>
          <cell r="H196">
            <v>0.22500000000000009</v>
          </cell>
          <cell r="I196">
            <v>4.9999999999999822E-2</v>
          </cell>
          <cell r="J196">
            <v>6.0000000000000053E-2</v>
          </cell>
          <cell r="K196">
            <v>0.10999999999999988</v>
          </cell>
          <cell r="L196">
            <v>5.0000000000000266E-2</v>
          </cell>
          <cell r="M196">
            <v>2.72</v>
          </cell>
          <cell r="N196">
            <v>2.9649999999999999</v>
          </cell>
          <cell r="O196">
            <v>3.5649999999999999</v>
          </cell>
          <cell r="P196">
            <v>2.58</v>
          </cell>
          <cell r="Q196">
            <v>2.61</v>
          </cell>
          <cell r="R196">
            <v>0.13999999999999968</v>
          </cell>
          <cell r="S196">
            <v>0.24499999999999966</v>
          </cell>
          <cell r="T196">
            <v>2.58</v>
          </cell>
          <cell r="U196">
            <v>2.76</v>
          </cell>
          <cell r="V196">
            <v>2.4849999999999999</v>
          </cell>
          <cell r="W196">
            <v>2.5</v>
          </cell>
          <cell r="X196">
            <v>2.56</v>
          </cell>
          <cell r="Y196">
            <v>2.8450000000000002</v>
          </cell>
          <cell r="Z196">
            <v>2.74</v>
          </cell>
          <cell r="AA196">
            <v>2.67</v>
          </cell>
          <cell r="AB196">
            <v>2.71</v>
          </cell>
          <cell r="AC196">
            <v>2.6949999999999998</v>
          </cell>
        </row>
        <row r="197">
          <cell r="A197">
            <v>36598</v>
          </cell>
          <cell r="B197">
            <v>2.65</v>
          </cell>
          <cell r="C197">
            <v>2.6</v>
          </cell>
          <cell r="D197">
            <v>2.8250000000000002</v>
          </cell>
          <cell r="E197">
            <v>2.5499999999999998</v>
          </cell>
          <cell r="F197">
            <v>2.71</v>
          </cell>
          <cell r="G197">
            <v>0.17500000000000027</v>
          </cell>
          <cell r="H197">
            <v>0.22500000000000009</v>
          </cell>
          <cell r="I197">
            <v>4.9999999999999822E-2</v>
          </cell>
          <cell r="J197">
            <v>6.0000000000000053E-2</v>
          </cell>
          <cell r="K197">
            <v>0.10999999999999988</v>
          </cell>
          <cell r="L197">
            <v>5.0000000000000266E-2</v>
          </cell>
          <cell r="M197">
            <v>2.72</v>
          </cell>
          <cell r="N197">
            <v>2.9649999999999999</v>
          </cell>
          <cell r="O197">
            <v>3.5649999999999999</v>
          </cell>
          <cell r="P197">
            <v>2.58</v>
          </cell>
          <cell r="Q197">
            <v>2.61</v>
          </cell>
          <cell r="R197">
            <v>0.13999999999999968</v>
          </cell>
          <cell r="S197">
            <v>0.24499999999999966</v>
          </cell>
          <cell r="T197">
            <v>2.58</v>
          </cell>
          <cell r="U197">
            <v>2.76</v>
          </cell>
          <cell r="V197">
            <v>2.4849999999999999</v>
          </cell>
          <cell r="W197">
            <v>2.5</v>
          </cell>
          <cell r="X197">
            <v>2.56</v>
          </cell>
          <cell r="Y197">
            <v>2.8450000000000002</v>
          </cell>
          <cell r="Z197">
            <v>2.74</v>
          </cell>
          <cell r="AA197">
            <v>2.67</v>
          </cell>
          <cell r="AB197">
            <v>2.71</v>
          </cell>
          <cell r="AC197">
            <v>2.6949999999999998</v>
          </cell>
        </row>
        <row r="198">
          <cell r="A198">
            <v>36599</v>
          </cell>
          <cell r="B198">
            <v>2.66</v>
          </cell>
          <cell r="C198">
            <v>2.62</v>
          </cell>
          <cell r="D198">
            <v>2.85</v>
          </cell>
          <cell r="E198">
            <v>2.5449999999999999</v>
          </cell>
          <cell r="F198">
            <v>2.7250000000000001</v>
          </cell>
          <cell r="G198">
            <v>0.18999999999999995</v>
          </cell>
          <cell r="H198">
            <v>0.22999999999999998</v>
          </cell>
          <cell r="I198">
            <v>4.0000000000000036E-2</v>
          </cell>
          <cell r="J198">
            <v>6.4999999999999947E-2</v>
          </cell>
          <cell r="K198">
            <v>0.10499999999999998</v>
          </cell>
          <cell r="L198">
            <v>7.5000000000000178E-2</v>
          </cell>
          <cell r="M198">
            <v>2.7450000000000001</v>
          </cell>
          <cell r="N198">
            <v>2.96</v>
          </cell>
          <cell r="O198">
            <v>3.5750000000000002</v>
          </cell>
          <cell r="P198">
            <v>2.5950000000000002</v>
          </cell>
          <cell r="Q198">
            <v>2.62</v>
          </cell>
          <cell r="R198">
            <v>0.10999999999999988</v>
          </cell>
          <cell r="S198">
            <v>0.21499999999999986</v>
          </cell>
          <cell r="T198">
            <v>2.585</v>
          </cell>
          <cell r="U198">
            <v>2.8</v>
          </cell>
          <cell r="V198">
            <v>2.4750000000000001</v>
          </cell>
          <cell r="W198">
            <v>2.46</v>
          </cell>
          <cell r="X198">
            <v>2.5499999999999998</v>
          </cell>
          <cell r="Y198">
            <v>2.875</v>
          </cell>
          <cell r="Z198">
            <v>2.7749999999999999</v>
          </cell>
          <cell r="AA198">
            <v>2.69</v>
          </cell>
          <cell r="AB198">
            <v>2.7450000000000001</v>
          </cell>
          <cell r="AC198">
            <v>2.7149999999999999</v>
          </cell>
        </row>
        <row r="199">
          <cell r="A199">
            <v>36600</v>
          </cell>
          <cell r="B199">
            <v>2.6850000000000001</v>
          </cell>
          <cell r="C199">
            <v>2.6349999999999998</v>
          </cell>
          <cell r="D199">
            <v>2.8450000000000002</v>
          </cell>
          <cell r="E199">
            <v>2.57</v>
          </cell>
          <cell r="F199">
            <v>2.7549999999999999</v>
          </cell>
          <cell r="G199">
            <v>0.16000000000000014</v>
          </cell>
          <cell r="H199">
            <v>0.21000000000000041</v>
          </cell>
          <cell r="I199">
            <v>5.0000000000000266E-2</v>
          </cell>
          <cell r="J199">
            <v>6.999999999999984E-2</v>
          </cell>
          <cell r="K199">
            <v>0.12000000000000011</v>
          </cell>
          <cell r="L199">
            <v>6.4999999999999947E-2</v>
          </cell>
          <cell r="M199">
            <v>2.74</v>
          </cell>
          <cell r="N199">
            <v>2.9449999999999998</v>
          </cell>
          <cell r="O199">
            <v>3.55</v>
          </cell>
          <cell r="P199">
            <v>2.6150000000000002</v>
          </cell>
          <cell r="Q199">
            <v>2.645</v>
          </cell>
          <cell r="R199">
            <v>9.9999999999999645E-2</v>
          </cell>
          <cell r="S199">
            <v>0.20499999999999963</v>
          </cell>
          <cell r="T199">
            <v>2.605</v>
          </cell>
          <cell r="U199">
            <v>2.83</v>
          </cell>
          <cell r="V199">
            <v>2.4950000000000001</v>
          </cell>
          <cell r="W199">
            <v>2.46</v>
          </cell>
          <cell r="X199">
            <v>2.57</v>
          </cell>
          <cell r="Y199">
            <v>2.89</v>
          </cell>
          <cell r="Z199">
            <v>2.8050000000000002</v>
          </cell>
          <cell r="AA199">
            <v>2.72</v>
          </cell>
          <cell r="AB199">
            <v>2.78</v>
          </cell>
          <cell r="AC199">
            <v>2.7450000000000001</v>
          </cell>
        </row>
        <row r="200">
          <cell r="A200">
            <v>36601</v>
          </cell>
          <cell r="B200">
            <v>2.6749999999999998</v>
          </cell>
          <cell r="C200">
            <v>2.64</v>
          </cell>
          <cell r="D200">
            <v>2.835</v>
          </cell>
          <cell r="E200">
            <v>2.57</v>
          </cell>
          <cell r="F200">
            <v>2.7250000000000001</v>
          </cell>
          <cell r="G200">
            <v>0.16000000000000014</v>
          </cell>
          <cell r="H200">
            <v>0.19499999999999984</v>
          </cell>
          <cell r="I200">
            <v>3.4999999999999698E-2</v>
          </cell>
          <cell r="J200">
            <v>5.0000000000000266E-2</v>
          </cell>
          <cell r="K200">
            <v>8.4999999999999964E-2</v>
          </cell>
          <cell r="L200">
            <v>7.0000000000000284E-2</v>
          </cell>
          <cell r="M200">
            <v>2.74</v>
          </cell>
          <cell r="N200">
            <v>2.9350000000000001</v>
          </cell>
          <cell r="O200">
            <v>3.5550000000000002</v>
          </cell>
          <cell r="P200">
            <v>2.62</v>
          </cell>
          <cell r="Q200">
            <v>2.64</v>
          </cell>
          <cell r="R200">
            <v>0.10000000000000009</v>
          </cell>
          <cell r="S200">
            <v>0.19499999999999984</v>
          </cell>
          <cell r="T200">
            <v>2.605</v>
          </cell>
          <cell r="U200">
            <v>2.76</v>
          </cell>
          <cell r="V200">
            <v>2.5049999999999999</v>
          </cell>
          <cell r="W200">
            <v>2.4700000000000002</v>
          </cell>
          <cell r="X200">
            <v>2.57</v>
          </cell>
          <cell r="Y200">
            <v>2.85</v>
          </cell>
          <cell r="Z200">
            <v>2.7549999999999999</v>
          </cell>
          <cell r="AA200">
            <v>2.68</v>
          </cell>
          <cell r="AB200">
            <v>2.77</v>
          </cell>
          <cell r="AC200">
            <v>2.71</v>
          </cell>
        </row>
        <row r="201">
          <cell r="A201">
            <v>36602</v>
          </cell>
          <cell r="B201">
            <v>2.67</v>
          </cell>
          <cell r="C201">
            <v>2.57</v>
          </cell>
          <cell r="D201">
            <v>2.73</v>
          </cell>
          <cell r="E201">
            <v>2.5299999999999998</v>
          </cell>
          <cell r="F201">
            <v>2.7250000000000001</v>
          </cell>
          <cell r="G201">
            <v>6.0000000000000053E-2</v>
          </cell>
          <cell r="H201">
            <v>0.16000000000000014</v>
          </cell>
          <cell r="I201">
            <v>0.10000000000000009</v>
          </cell>
          <cell r="J201">
            <v>5.500000000000016E-2</v>
          </cell>
          <cell r="K201">
            <v>0.15500000000000025</v>
          </cell>
          <cell r="L201">
            <v>4.0000000000000036E-2</v>
          </cell>
          <cell r="M201">
            <v>2.71</v>
          </cell>
          <cell r="N201">
            <v>2.8450000000000002</v>
          </cell>
          <cell r="O201">
            <v>3.5649999999999999</v>
          </cell>
          <cell r="P201">
            <v>2.5950000000000002</v>
          </cell>
          <cell r="Q201">
            <v>2.6150000000000002</v>
          </cell>
          <cell r="R201">
            <v>0.11500000000000021</v>
          </cell>
          <cell r="S201">
            <v>0.13500000000000023</v>
          </cell>
          <cell r="T201">
            <v>2.585</v>
          </cell>
          <cell r="U201">
            <v>2.8149999999999999</v>
          </cell>
          <cell r="V201">
            <v>2.4700000000000002</v>
          </cell>
          <cell r="W201">
            <v>2.46</v>
          </cell>
          <cell r="X201">
            <v>2.52</v>
          </cell>
          <cell r="Y201">
            <v>2.88</v>
          </cell>
          <cell r="Z201">
            <v>2.7850000000000001</v>
          </cell>
          <cell r="AA201">
            <v>2.7</v>
          </cell>
          <cell r="AB201">
            <v>2.7250000000000001</v>
          </cell>
          <cell r="AC201">
            <v>2.72</v>
          </cell>
        </row>
        <row r="202">
          <cell r="A202">
            <v>36603</v>
          </cell>
          <cell r="B202">
            <v>2.67</v>
          </cell>
          <cell r="C202">
            <v>2.57</v>
          </cell>
          <cell r="D202">
            <v>2.73</v>
          </cell>
          <cell r="E202">
            <v>2.5299999999999998</v>
          </cell>
          <cell r="F202">
            <v>2.7250000000000001</v>
          </cell>
          <cell r="G202">
            <v>6.0000000000000053E-2</v>
          </cell>
          <cell r="H202">
            <v>0.16000000000000014</v>
          </cell>
          <cell r="I202">
            <v>0.10000000000000009</v>
          </cell>
          <cell r="J202">
            <v>5.500000000000016E-2</v>
          </cell>
          <cell r="K202">
            <v>0.15500000000000025</v>
          </cell>
          <cell r="L202">
            <v>4.0000000000000036E-2</v>
          </cell>
          <cell r="M202">
            <v>2.71</v>
          </cell>
          <cell r="N202">
            <v>2.8450000000000002</v>
          </cell>
          <cell r="O202">
            <v>3.5649999999999999</v>
          </cell>
          <cell r="P202">
            <v>2.5950000000000002</v>
          </cell>
          <cell r="Q202">
            <v>2.6150000000000002</v>
          </cell>
          <cell r="R202">
            <v>0.11500000000000021</v>
          </cell>
          <cell r="S202">
            <v>0.13500000000000023</v>
          </cell>
          <cell r="T202">
            <v>2.585</v>
          </cell>
          <cell r="U202">
            <v>2.8149999999999999</v>
          </cell>
          <cell r="V202">
            <v>2.4700000000000002</v>
          </cell>
          <cell r="W202">
            <v>2.46</v>
          </cell>
          <cell r="X202">
            <v>2.52</v>
          </cell>
          <cell r="Y202">
            <v>2.88</v>
          </cell>
          <cell r="Z202">
            <v>2.7850000000000001</v>
          </cell>
          <cell r="AA202">
            <v>2.7</v>
          </cell>
          <cell r="AB202">
            <v>2.7250000000000001</v>
          </cell>
          <cell r="AC202">
            <v>2.72</v>
          </cell>
        </row>
        <row r="203">
          <cell r="A203">
            <v>36604</v>
          </cell>
          <cell r="B203">
            <v>2.67</v>
          </cell>
          <cell r="C203">
            <v>2.57</v>
          </cell>
          <cell r="D203">
            <v>2.73</v>
          </cell>
          <cell r="E203">
            <v>2.5299999999999998</v>
          </cell>
          <cell r="F203">
            <v>2.7250000000000001</v>
          </cell>
          <cell r="G203">
            <v>6.0000000000000053E-2</v>
          </cell>
          <cell r="H203">
            <v>0.16000000000000014</v>
          </cell>
          <cell r="I203">
            <v>0.10000000000000009</v>
          </cell>
          <cell r="J203">
            <v>5.500000000000016E-2</v>
          </cell>
          <cell r="K203">
            <v>0.15500000000000025</v>
          </cell>
          <cell r="L203">
            <v>4.0000000000000036E-2</v>
          </cell>
          <cell r="M203">
            <v>2.71</v>
          </cell>
          <cell r="N203">
            <v>2.8450000000000002</v>
          </cell>
          <cell r="O203">
            <v>3.5649999999999999</v>
          </cell>
          <cell r="P203">
            <v>2.5950000000000002</v>
          </cell>
          <cell r="Q203">
            <v>2.6150000000000002</v>
          </cell>
          <cell r="R203">
            <v>0.11500000000000021</v>
          </cell>
          <cell r="S203">
            <v>0.13500000000000023</v>
          </cell>
          <cell r="T203">
            <v>2.585</v>
          </cell>
          <cell r="U203">
            <v>2.8149999999999999</v>
          </cell>
          <cell r="V203">
            <v>2.4700000000000002</v>
          </cell>
          <cell r="W203">
            <v>2.46</v>
          </cell>
          <cell r="X203">
            <v>2.52</v>
          </cell>
          <cell r="Y203">
            <v>2.88</v>
          </cell>
          <cell r="Z203">
            <v>2.7850000000000001</v>
          </cell>
          <cell r="AA203">
            <v>2.7</v>
          </cell>
          <cell r="AB203">
            <v>2.7250000000000001</v>
          </cell>
          <cell r="AC203">
            <v>2.72</v>
          </cell>
        </row>
        <row r="204">
          <cell r="A204">
            <v>36605</v>
          </cell>
          <cell r="B204">
            <v>2.67</v>
          </cell>
          <cell r="C204">
            <v>2.57</v>
          </cell>
          <cell r="D204">
            <v>2.73</v>
          </cell>
          <cell r="E204">
            <v>2.5299999999999998</v>
          </cell>
          <cell r="F204">
            <v>2.7250000000000001</v>
          </cell>
          <cell r="G204">
            <v>6.0000000000000053E-2</v>
          </cell>
          <cell r="H204">
            <v>0.16000000000000014</v>
          </cell>
          <cell r="I204">
            <v>0.10000000000000009</v>
          </cell>
          <cell r="J204">
            <v>5.500000000000016E-2</v>
          </cell>
          <cell r="K204">
            <v>0.15500000000000025</v>
          </cell>
          <cell r="L204">
            <v>4.0000000000000036E-2</v>
          </cell>
          <cell r="M204">
            <v>2.71</v>
          </cell>
          <cell r="N204">
            <v>2.8450000000000002</v>
          </cell>
          <cell r="O204">
            <v>3.5649999999999999</v>
          </cell>
          <cell r="P204">
            <v>2.5950000000000002</v>
          </cell>
          <cell r="Q204">
            <v>2.6150000000000002</v>
          </cell>
          <cell r="R204">
            <v>0.11500000000000021</v>
          </cell>
          <cell r="S204">
            <v>0.13500000000000023</v>
          </cell>
          <cell r="T204">
            <v>2.585</v>
          </cell>
          <cell r="U204">
            <v>2.8149999999999999</v>
          </cell>
          <cell r="V204">
            <v>2.4700000000000002</v>
          </cell>
          <cell r="W204">
            <v>2.46</v>
          </cell>
          <cell r="X204">
            <v>2.52</v>
          </cell>
          <cell r="Y204">
            <v>2.88</v>
          </cell>
          <cell r="Z204">
            <v>2.7850000000000001</v>
          </cell>
          <cell r="AA204">
            <v>2.7</v>
          </cell>
          <cell r="AB204">
            <v>2.7250000000000001</v>
          </cell>
          <cell r="AC204">
            <v>2.72</v>
          </cell>
        </row>
        <row r="205">
          <cell r="A205">
            <v>36606</v>
          </cell>
          <cell r="B205">
            <v>2.645</v>
          </cell>
          <cell r="C205">
            <v>2.62</v>
          </cell>
          <cell r="D205">
            <v>2.84</v>
          </cell>
          <cell r="E205">
            <v>2.5</v>
          </cell>
          <cell r="F205">
            <v>2.6850000000000001</v>
          </cell>
          <cell r="G205">
            <v>0.19499999999999984</v>
          </cell>
          <cell r="H205">
            <v>0.21999999999999975</v>
          </cell>
          <cell r="I205">
            <v>2.4999999999999911E-2</v>
          </cell>
          <cell r="J205">
            <v>4.0000000000000036E-2</v>
          </cell>
          <cell r="K205">
            <v>6.4999999999999947E-2</v>
          </cell>
          <cell r="L205">
            <v>0.12000000000000011</v>
          </cell>
          <cell r="M205">
            <v>2.7</v>
          </cell>
          <cell r="N205">
            <v>2.93</v>
          </cell>
          <cell r="O205">
            <v>3.48</v>
          </cell>
          <cell r="P205">
            <v>2.5350000000000001</v>
          </cell>
          <cell r="Q205">
            <v>2.585</v>
          </cell>
          <cell r="R205">
            <v>9.0000000000000302E-2</v>
          </cell>
          <cell r="S205">
            <v>0.22999999999999998</v>
          </cell>
          <cell r="T205">
            <v>2.5449999999999999</v>
          </cell>
          <cell r="U205">
            <v>2.7349999999999999</v>
          </cell>
          <cell r="V205">
            <v>2.4449999999999998</v>
          </cell>
          <cell r="W205">
            <v>2.4449999999999998</v>
          </cell>
          <cell r="X205">
            <v>2.5099999999999998</v>
          </cell>
          <cell r="Y205">
            <v>2.78</v>
          </cell>
          <cell r="Z205">
            <v>2.72</v>
          </cell>
          <cell r="AA205">
            <v>2.625</v>
          </cell>
          <cell r="AB205">
            <v>2.65</v>
          </cell>
          <cell r="AC205">
            <v>2.65</v>
          </cell>
        </row>
        <row r="206">
          <cell r="A206">
            <v>36607</v>
          </cell>
          <cell r="B206">
            <v>2.63</v>
          </cell>
          <cell r="C206">
            <v>2.59</v>
          </cell>
          <cell r="D206">
            <v>2.86</v>
          </cell>
          <cell r="E206">
            <v>2.4950000000000001</v>
          </cell>
          <cell r="F206">
            <v>2.69</v>
          </cell>
          <cell r="G206">
            <v>0.22999999999999998</v>
          </cell>
          <cell r="H206">
            <v>0.27</v>
          </cell>
          <cell r="I206">
            <v>4.0000000000000036E-2</v>
          </cell>
          <cell r="J206">
            <v>6.0000000000000053E-2</v>
          </cell>
          <cell r="K206">
            <v>0.10000000000000009</v>
          </cell>
          <cell r="L206">
            <v>9.4999999999999751E-2</v>
          </cell>
          <cell r="M206">
            <v>2.71</v>
          </cell>
          <cell r="N206">
            <v>2.95</v>
          </cell>
          <cell r="O206">
            <v>3.46</v>
          </cell>
          <cell r="P206">
            <v>2.5350000000000001</v>
          </cell>
          <cell r="Q206">
            <v>2.59</v>
          </cell>
          <cell r="R206">
            <v>9.0000000000000302E-2</v>
          </cell>
          <cell r="S206">
            <v>0.24000000000000021</v>
          </cell>
          <cell r="T206">
            <v>2.5350000000000001</v>
          </cell>
          <cell r="U206">
            <v>2.7450000000000001</v>
          </cell>
          <cell r="V206">
            <v>2.44</v>
          </cell>
          <cell r="W206">
            <v>2.4500000000000002</v>
          </cell>
          <cell r="X206">
            <v>2.5049999999999999</v>
          </cell>
          <cell r="Y206">
            <v>2.7650000000000001</v>
          </cell>
          <cell r="Z206">
            <v>2.7250000000000001</v>
          </cell>
          <cell r="AA206">
            <v>2.63</v>
          </cell>
          <cell r="AB206">
            <v>2.65</v>
          </cell>
          <cell r="AC206">
            <v>2.65</v>
          </cell>
        </row>
        <row r="207">
          <cell r="A207">
            <v>36608</v>
          </cell>
          <cell r="B207">
            <v>2.67</v>
          </cell>
          <cell r="C207">
            <v>2.625</v>
          </cell>
          <cell r="D207">
            <v>2.88</v>
          </cell>
          <cell r="E207">
            <v>2.5449999999999999</v>
          </cell>
          <cell r="F207">
            <v>2.7250000000000001</v>
          </cell>
          <cell r="G207">
            <v>0.20999999999999996</v>
          </cell>
          <cell r="H207">
            <v>0.25499999999999989</v>
          </cell>
          <cell r="I207">
            <v>4.4999999999999929E-2</v>
          </cell>
          <cell r="J207">
            <v>5.500000000000016E-2</v>
          </cell>
          <cell r="K207">
            <v>0.10000000000000009</v>
          </cell>
          <cell r="L207">
            <v>8.0000000000000071E-2</v>
          </cell>
          <cell r="M207">
            <v>2.73</v>
          </cell>
          <cell r="N207">
            <v>2.9750000000000001</v>
          </cell>
          <cell r="O207">
            <v>3.54</v>
          </cell>
          <cell r="P207">
            <v>2.5649999999999999</v>
          </cell>
          <cell r="Q207">
            <v>2.62</v>
          </cell>
          <cell r="R207">
            <v>9.5000000000000195E-2</v>
          </cell>
          <cell r="S207">
            <v>0.24500000000000011</v>
          </cell>
          <cell r="T207">
            <v>2.5950000000000002</v>
          </cell>
          <cell r="U207">
            <v>2.7850000000000001</v>
          </cell>
          <cell r="V207">
            <v>2.4700000000000002</v>
          </cell>
          <cell r="W207">
            <v>2.4750000000000001</v>
          </cell>
          <cell r="X207">
            <v>2.5449999999999999</v>
          </cell>
          <cell r="Y207">
            <v>2.81</v>
          </cell>
          <cell r="Z207">
            <v>2.7650000000000001</v>
          </cell>
          <cell r="AA207">
            <v>2.665</v>
          </cell>
          <cell r="AB207">
            <v>2.69</v>
          </cell>
          <cell r="AC207">
            <v>2.6949999999999998</v>
          </cell>
        </row>
        <row r="208">
          <cell r="A208">
            <v>36609</v>
          </cell>
          <cell r="B208">
            <v>2.6349999999999998</v>
          </cell>
          <cell r="C208">
            <v>2.605</v>
          </cell>
          <cell r="D208">
            <v>2.895</v>
          </cell>
          <cell r="E208">
            <v>2.5550000000000002</v>
          </cell>
          <cell r="F208">
            <v>2.7</v>
          </cell>
          <cell r="G208">
            <v>0.26000000000000023</v>
          </cell>
          <cell r="H208">
            <v>0.29000000000000004</v>
          </cell>
          <cell r="I208">
            <v>2.9999999999999805E-2</v>
          </cell>
          <cell r="J208">
            <v>6.5000000000000391E-2</v>
          </cell>
          <cell r="K208">
            <v>9.5000000000000195E-2</v>
          </cell>
          <cell r="L208">
            <v>4.9999999999999822E-2</v>
          </cell>
          <cell r="M208">
            <v>2.72</v>
          </cell>
          <cell r="N208">
            <v>3</v>
          </cell>
          <cell r="O208">
            <v>3.5350000000000001</v>
          </cell>
          <cell r="P208">
            <v>2.5649999999999999</v>
          </cell>
          <cell r="Q208">
            <v>2.625</v>
          </cell>
          <cell r="R208">
            <v>0.10499999999999998</v>
          </cell>
          <cell r="S208">
            <v>0.2799999999999998</v>
          </cell>
          <cell r="T208">
            <v>2.605</v>
          </cell>
          <cell r="U208">
            <v>2.75</v>
          </cell>
          <cell r="V208">
            <v>2.4950000000000001</v>
          </cell>
          <cell r="W208">
            <v>2.4849999999999999</v>
          </cell>
          <cell r="X208">
            <v>2.56</v>
          </cell>
          <cell r="Y208">
            <v>2.7650000000000001</v>
          </cell>
          <cell r="Z208">
            <v>2.7349999999999999</v>
          </cell>
          <cell r="AA208">
            <v>2.64</v>
          </cell>
          <cell r="AB208">
            <v>2.66</v>
          </cell>
          <cell r="AC208">
            <v>2.67</v>
          </cell>
        </row>
        <row r="209">
          <cell r="A209">
            <v>36610</v>
          </cell>
          <cell r="B209">
            <v>2.68</v>
          </cell>
          <cell r="C209">
            <v>2.62</v>
          </cell>
          <cell r="D209">
            <v>2.895</v>
          </cell>
          <cell r="E209">
            <v>2.57</v>
          </cell>
          <cell r="F209">
            <v>2.7450000000000001</v>
          </cell>
          <cell r="G209">
            <v>0.21499999999999986</v>
          </cell>
          <cell r="H209">
            <v>0.27499999999999991</v>
          </cell>
          <cell r="I209">
            <v>6.0000000000000053E-2</v>
          </cell>
          <cell r="J209">
            <v>6.4999999999999947E-2</v>
          </cell>
          <cell r="K209">
            <v>0.125</v>
          </cell>
          <cell r="L209">
            <v>5.0000000000000266E-2</v>
          </cell>
          <cell r="M209">
            <v>2.7349999999999999</v>
          </cell>
          <cell r="N209">
            <v>3.01</v>
          </cell>
          <cell r="O209">
            <v>3.57</v>
          </cell>
          <cell r="P209">
            <v>2.5750000000000002</v>
          </cell>
          <cell r="Q209">
            <v>2.64</v>
          </cell>
          <cell r="R209">
            <v>0.11499999999999977</v>
          </cell>
          <cell r="S209">
            <v>0.27499999999999991</v>
          </cell>
          <cell r="T209">
            <v>2.5950000000000002</v>
          </cell>
          <cell r="U209">
            <v>2.8149999999999999</v>
          </cell>
          <cell r="V209">
            <v>2.5</v>
          </cell>
          <cell r="W209">
            <v>2.5299999999999998</v>
          </cell>
          <cell r="X209">
            <v>2.58</v>
          </cell>
          <cell r="Y209">
            <v>2.82</v>
          </cell>
          <cell r="Z209">
            <v>2.79</v>
          </cell>
          <cell r="AA209">
            <v>2.68</v>
          </cell>
          <cell r="AB209">
            <v>2.71</v>
          </cell>
          <cell r="AC209">
            <v>2.7050000000000001</v>
          </cell>
        </row>
        <row r="210">
          <cell r="A210">
            <v>36611</v>
          </cell>
          <cell r="B210">
            <v>2.68</v>
          </cell>
          <cell r="C210">
            <v>2.62</v>
          </cell>
          <cell r="D210">
            <v>2.895</v>
          </cell>
          <cell r="E210">
            <v>2.57</v>
          </cell>
          <cell r="F210">
            <v>2.7450000000000001</v>
          </cell>
          <cell r="G210">
            <v>0.21499999999999986</v>
          </cell>
          <cell r="H210">
            <v>0.27499999999999991</v>
          </cell>
          <cell r="I210">
            <v>6.0000000000000053E-2</v>
          </cell>
          <cell r="J210">
            <v>6.4999999999999947E-2</v>
          </cell>
          <cell r="K210">
            <v>0.125</v>
          </cell>
          <cell r="L210">
            <v>5.0000000000000266E-2</v>
          </cell>
          <cell r="M210">
            <v>2.7349999999999999</v>
          </cell>
          <cell r="N210">
            <v>3.01</v>
          </cell>
          <cell r="O210">
            <v>3.57</v>
          </cell>
          <cell r="P210">
            <v>2.5750000000000002</v>
          </cell>
          <cell r="Q210">
            <v>2.64</v>
          </cell>
          <cell r="R210">
            <v>0.11499999999999977</v>
          </cell>
          <cell r="S210">
            <v>0.27499999999999991</v>
          </cell>
          <cell r="T210">
            <v>2.5950000000000002</v>
          </cell>
          <cell r="U210">
            <v>2.8149999999999999</v>
          </cell>
          <cell r="V210">
            <v>2.5</v>
          </cell>
          <cell r="W210">
            <v>2.5299999999999998</v>
          </cell>
          <cell r="X210">
            <v>2.58</v>
          </cell>
          <cell r="Y210">
            <v>2.82</v>
          </cell>
          <cell r="Z210">
            <v>2.79</v>
          </cell>
          <cell r="AA210">
            <v>2.68</v>
          </cell>
          <cell r="AB210">
            <v>2.71</v>
          </cell>
          <cell r="AC210">
            <v>2.7050000000000001</v>
          </cell>
        </row>
        <row r="211">
          <cell r="A211">
            <v>36612</v>
          </cell>
          <cell r="B211">
            <v>2.68</v>
          </cell>
          <cell r="C211">
            <v>2.62</v>
          </cell>
          <cell r="D211">
            <v>2.895</v>
          </cell>
          <cell r="E211">
            <v>2.57</v>
          </cell>
          <cell r="F211">
            <v>2.7450000000000001</v>
          </cell>
          <cell r="G211">
            <v>0.21499999999999986</v>
          </cell>
          <cell r="H211">
            <v>0.27499999999999991</v>
          </cell>
          <cell r="I211">
            <v>6.0000000000000053E-2</v>
          </cell>
          <cell r="J211">
            <v>6.4999999999999947E-2</v>
          </cell>
          <cell r="K211">
            <v>0.125</v>
          </cell>
          <cell r="L211">
            <v>5.0000000000000266E-2</v>
          </cell>
          <cell r="M211">
            <v>2.7349999999999999</v>
          </cell>
          <cell r="N211">
            <v>3.01</v>
          </cell>
          <cell r="O211">
            <v>3.57</v>
          </cell>
          <cell r="P211">
            <v>2.5750000000000002</v>
          </cell>
          <cell r="Q211">
            <v>2.64</v>
          </cell>
          <cell r="R211">
            <v>0.11499999999999977</v>
          </cell>
          <cell r="S211">
            <v>0.27499999999999991</v>
          </cell>
          <cell r="T211">
            <v>2.5950000000000002</v>
          </cell>
          <cell r="U211">
            <v>2.8149999999999999</v>
          </cell>
          <cell r="V211">
            <v>2.5</v>
          </cell>
          <cell r="W211">
            <v>2.5299999999999998</v>
          </cell>
          <cell r="X211">
            <v>2.58</v>
          </cell>
          <cell r="Y211">
            <v>2.82</v>
          </cell>
          <cell r="Z211">
            <v>2.79</v>
          </cell>
          <cell r="AA211">
            <v>2.68</v>
          </cell>
          <cell r="AB211">
            <v>2.71</v>
          </cell>
          <cell r="AC211">
            <v>2.7050000000000001</v>
          </cell>
        </row>
        <row r="212">
          <cell r="A212">
            <v>36613</v>
          </cell>
          <cell r="B212">
            <v>2.7250000000000001</v>
          </cell>
          <cell r="C212">
            <v>2.665</v>
          </cell>
          <cell r="D212">
            <v>2.93</v>
          </cell>
          <cell r="E212">
            <v>2.585</v>
          </cell>
          <cell r="F212">
            <v>2.78</v>
          </cell>
          <cell r="G212">
            <v>0.20500000000000007</v>
          </cell>
          <cell r="H212">
            <v>0.26500000000000012</v>
          </cell>
          <cell r="I212">
            <v>6.0000000000000053E-2</v>
          </cell>
          <cell r="J212">
            <v>5.4999999999999716E-2</v>
          </cell>
          <cell r="K212">
            <v>0.11499999999999977</v>
          </cell>
          <cell r="L212">
            <v>8.0000000000000071E-2</v>
          </cell>
          <cell r="M212">
            <v>2.75</v>
          </cell>
          <cell r="N212">
            <v>3.0649999999999999</v>
          </cell>
          <cell r="O212">
            <v>3.59</v>
          </cell>
          <cell r="P212">
            <v>2.585</v>
          </cell>
          <cell r="Q212">
            <v>2.64</v>
          </cell>
          <cell r="R212">
            <v>0.13499999999999979</v>
          </cell>
          <cell r="S212">
            <v>0.31499999999999995</v>
          </cell>
          <cell r="T212">
            <v>2.605</v>
          </cell>
          <cell r="U212">
            <v>2.8149999999999999</v>
          </cell>
          <cell r="V212">
            <v>2.5299999999999998</v>
          </cell>
          <cell r="W212">
            <v>2.56</v>
          </cell>
          <cell r="X212">
            <v>2.6</v>
          </cell>
          <cell r="Y212">
            <v>2.8650000000000002</v>
          </cell>
          <cell r="Z212">
            <v>2.82</v>
          </cell>
          <cell r="AA212">
            <v>2.7250000000000001</v>
          </cell>
          <cell r="AB212">
            <v>2.7549999999999999</v>
          </cell>
          <cell r="AC212">
            <v>2.7549999999999999</v>
          </cell>
        </row>
        <row r="213">
          <cell r="A213">
            <v>36614</v>
          </cell>
          <cell r="B213">
            <v>2.855</v>
          </cell>
          <cell r="C213">
            <v>2.8050000000000002</v>
          </cell>
          <cell r="D213">
            <v>3.0249999999999999</v>
          </cell>
          <cell r="E213">
            <v>2.75</v>
          </cell>
          <cell r="F213">
            <v>2.91</v>
          </cell>
          <cell r="G213">
            <v>0.16999999999999993</v>
          </cell>
          <cell r="H213">
            <v>0.21999999999999975</v>
          </cell>
          <cell r="I213">
            <v>4.9999999999999822E-2</v>
          </cell>
          <cell r="J213">
            <v>5.500000000000016E-2</v>
          </cell>
          <cell r="K213">
            <v>0.10499999999999998</v>
          </cell>
          <cell r="L213">
            <v>5.500000000000016E-2</v>
          </cell>
          <cell r="M213">
            <v>2.875</v>
          </cell>
          <cell r="N213">
            <v>3.18</v>
          </cell>
          <cell r="O213">
            <v>3.7149999999999999</v>
          </cell>
          <cell r="P213">
            <v>2.72</v>
          </cell>
          <cell r="Q213">
            <v>2.76</v>
          </cell>
          <cell r="R213">
            <v>0.15500000000000025</v>
          </cell>
          <cell r="S213">
            <v>0.30500000000000016</v>
          </cell>
          <cell r="T213">
            <v>2.7149999999999999</v>
          </cell>
          <cell r="U213">
            <v>2.9249999999999998</v>
          </cell>
          <cell r="V213">
            <v>2.6749999999999998</v>
          </cell>
          <cell r="W213">
            <v>2.6949999999999998</v>
          </cell>
          <cell r="X213">
            <v>2.7749999999999999</v>
          </cell>
          <cell r="Y213">
            <v>2.98</v>
          </cell>
          <cell r="Z213">
            <v>2.94</v>
          </cell>
          <cell r="AA213">
            <v>2.83</v>
          </cell>
          <cell r="AB213">
            <v>2.855</v>
          </cell>
          <cell r="AC213">
            <v>2.86</v>
          </cell>
        </row>
        <row r="214">
          <cell r="A214">
            <v>36615</v>
          </cell>
          <cell r="B214">
            <v>2.835</v>
          </cell>
          <cell r="C214">
            <v>2.7850000000000001</v>
          </cell>
          <cell r="D214">
            <v>3.0249999999999999</v>
          </cell>
          <cell r="E214">
            <v>2.7349999999999999</v>
          </cell>
          <cell r="F214">
            <v>2.9</v>
          </cell>
          <cell r="G214">
            <v>0.18999999999999995</v>
          </cell>
          <cell r="H214">
            <v>0.23999999999999977</v>
          </cell>
          <cell r="I214">
            <v>4.9999999999999822E-2</v>
          </cell>
          <cell r="J214">
            <v>6.4999999999999947E-2</v>
          </cell>
          <cell r="K214">
            <v>0.11499999999999977</v>
          </cell>
          <cell r="L214">
            <v>5.0000000000000266E-2</v>
          </cell>
          <cell r="M214">
            <v>2.86</v>
          </cell>
          <cell r="N214">
            <v>3.19</v>
          </cell>
          <cell r="O214">
            <v>3.625</v>
          </cell>
          <cell r="P214">
            <v>2.7149999999999999</v>
          </cell>
          <cell r="Q214">
            <v>2.7549999999999999</v>
          </cell>
          <cell r="R214">
            <v>0.16500000000000004</v>
          </cell>
          <cell r="S214">
            <v>0.33000000000000007</v>
          </cell>
          <cell r="T214">
            <v>2.7149999999999999</v>
          </cell>
          <cell r="U214">
            <v>2.92</v>
          </cell>
          <cell r="V214">
            <v>2.66</v>
          </cell>
          <cell r="W214">
            <v>2.66</v>
          </cell>
          <cell r="X214">
            <v>2.74</v>
          </cell>
          <cell r="Y214">
            <v>2.9550000000000001</v>
          </cell>
          <cell r="Z214">
            <v>2.9350000000000001</v>
          </cell>
          <cell r="AA214">
            <v>2.8050000000000002</v>
          </cell>
          <cell r="AB214">
            <v>2.8149999999999999</v>
          </cell>
          <cell r="AC214">
            <v>2.8450000000000002</v>
          </cell>
        </row>
        <row r="215">
          <cell r="A215">
            <v>36616</v>
          </cell>
          <cell r="B215">
            <v>2.7349999999999999</v>
          </cell>
          <cell r="C215">
            <v>2.67</v>
          </cell>
          <cell r="D215">
            <v>2.9750000000000001</v>
          </cell>
          <cell r="E215">
            <v>2.63</v>
          </cell>
          <cell r="F215">
            <v>2.78</v>
          </cell>
          <cell r="G215">
            <v>0.24000000000000021</v>
          </cell>
          <cell r="H215">
            <v>0.30500000000000016</v>
          </cell>
          <cell r="I215">
            <v>6.4999999999999947E-2</v>
          </cell>
          <cell r="J215">
            <v>4.4999999999999929E-2</v>
          </cell>
          <cell r="K215">
            <v>0.10999999999999988</v>
          </cell>
          <cell r="L215">
            <v>4.0000000000000036E-2</v>
          </cell>
          <cell r="M215">
            <v>2.78</v>
          </cell>
          <cell r="N215">
            <v>3.09</v>
          </cell>
          <cell r="O215">
            <v>3.6</v>
          </cell>
          <cell r="P215">
            <v>2.63</v>
          </cell>
          <cell r="Q215">
            <v>2.6749999999999998</v>
          </cell>
          <cell r="R215">
            <v>0.11499999999999977</v>
          </cell>
          <cell r="S215">
            <v>0.31000000000000005</v>
          </cell>
          <cell r="T215">
            <v>2.65</v>
          </cell>
          <cell r="U215">
            <v>2.83</v>
          </cell>
          <cell r="V215">
            <v>2.5649999999999999</v>
          </cell>
          <cell r="W215">
            <v>2.5649999999999999</v>
          </cell>
          <cell r="X215">
            <v>2.645</v>
          </cell>
          <cell r="Y215">
            <v>2.8650000000000002</v>
          </cell>
          <cell r="Z215">
            <v>2.8250000000000002</v>
          </cell>
          <cell r="AA215">
            <v>2.7</v>
          </cell>
          <cell r="AB215">
            <v>2.7</v>
          </cell>
          <cell r="AC215">
            <v>2.7349999999999999</v>
          </cell>
        </row>
        <row r="216">
          <cell r="A216">
            <v>36617</v>
          </cell>
          <cell r="B216">
            <v>2.71</v>
          </cell>
          <cell r="C216">
            <v>2.6549999999999998</v>
          </cell>
          <cell r="D216">
            <v>2.9750000000000001</v>
          </cell>
          <cell r="E216">
            <v>2.6</v>
          </cell>
          <cell r="F216">
            <v>2.78</v>
          </cell>
          <cell r="G216">
            <v>0.26500000000000012</v>
          </cell>
          <cell r="H216">
            <v>0.32000000000000028</v>
          </cell>
          <cell r="I216">
            <v>5.500000000000016E-2</v>
          </cell>
          <cell r="J216">
            <v>6.999999999999984E-2</v>
          </cell>
          <cell r="K216">
            <v>0.125</v>
          </cell>
          <cell r="L216">
            <v>5.4999999999999716E-2</v>
          </cell>
          <cell r="M216">
            <v>2.7949999999999999</v>
          </cell>
          <cell r="N216">
            <v>3.05</v>
          </cell>
          <cell r="O216">
            <v>3.6</v>
          </cell>
          <cell r="P216">
            <v>2.6549999999999998</v>
          </cell>
          <cell r="Q216">
            <v>2.7349999999999999</v>
          </cell>
          <cell r="R216">
            <v>7.4999999999999734E-2</v>
          </cell>
          <cell r="S216">
            <v>0.25499999999999989</v>
          </cell>
          <cell r="T216">
            <v>2.6949999999999998</v>
          </cell>
          <cell r="U216">
            <v>2.875</v>
          </cell>
          <cell r="V216">
            <v>2.5750000000000002</v>
          </cell>
          <cell r="W216">
            <v>2.585</v>
          </cell>
          <cell r="X216">
            <v>2.64</v>
          </cell>
          <cell r="Y216">
            <v>2.9049999999999998</v>
          </cell>
          <cell r="Z216">
            <v>2.84</v>
          </cell>
          <cell r="AA216">
            <v>2.7349999999999999</v>
          </cell>
          <cell r="AB216">
            <v>2.8250000000000002</v>
          </cell>
          <cell r="AC216">
            <v>2.77</v>
          </cell>
        </row>
        <row r="217">
          <cell r="A217">
            <v>36618</v>
          </cell>
          <cell r="B217">
            <v>2.71</v>
          </cell>
          <cell r="C217">
            <v>2.6549999999999998</v>
          </cell>
          <cell r="D217">
            <v>2.9750000000000001</v>
          </cell>
          <cell r="E217">
            <v>2.6</v>
          </cell>
          <cell r="F217">
            <v>2.78</v>
          </cell>
          <cell r="G217">
            <v>0.26500000000000012</v>
          </cell>
          <cell r="H217">
            <v>0.32000000000000028</v>
          </cell>
          <cell r="I217">
            <v>5.500000000000016E-2</v>
          </cell>
          <cell r="J217">
            <v>6.999999999999984E-2</v>
          </cell>
          <cell r="K217">
            <v>0.125</v>
          </cell>
          <cell r="L217">
            <v>5.4999999999999716E-2</v>
          </cell>
          <cell r="M217">
            <v>2.7949999999999999</v>
          </cell>
          <cell r="N217">
            <v>3.05</v>
          </cell>
          <cell r="O217">
            <v>3.6</v>
          </cell>
          <cell r="P217">
            <v>2.6549999999999998</v>
          </cell>
          <cell r="Q217">
            <v>2.7349999999999999</v>
          </cell>
          <cell r="R217">
            <v>7.4999999999999734E-2</v>
          </cell>
          <cell r="S217">
            <v>0.25499999999999989</v>
          </cell>
          <cell r="T217">
            <v>2.6949999999999998</v>
          </cell>
          <cell r="U217">
            <v>2.875</v>
          </cell>
          <cell r="V217">
            <v>2.5750000000000002</v>
          </cell>
          <cell r="W217">
            <v>2.585</v>
          </cell>
          <cell r="X217">
            <v>2.64</v>
          </cell>
          <cell r="Y217">
            <v>2.9049999999999998</v>
          </cell>
          <cell r="Z217">
            <v>2.84</v>
          </cell>
          <cell r="AA217">
            <v>2.7349999999999999</v>
          </cell>
          <cell r="AB217">
            <v>2.8250000000000002</v>
          </cell>
          <cell r="AC217">
            <v>2.77</v>
          </cell>
        </row>
        <row r="218">
          <cell r="A218">
            <v>36619</v>
          </cell>
          <cell r="B218">
            <v>2.71</v>
          </cell>
          <cell r="C218">
            <v>2.6549999999999998</v>
          </cell>
          <cell r="D218">
            <v>2.9750000000000001</v>
          </cell>
          <cell r="E218">
            <v>2.6</v>
          </cell>
          <cell r="F218">
            <v>2.78</v>
          </cell>
          <cell r="G218">
            <v>0.26500000000000012</v>
          </cell>
          <cell r="H218">
            <v>0.32000000000000028</v>
          </cell>
          <cell r="I218">
            <v>5.500000000000016E-2</v>
          </cell>
          <cell r="J218">
            <v>6.999999999999984E-2</v>
          </cell>
          <cell r="K218">
            <v>0.125</v>
          </cell>
          <cell r="L218">
            <v>5.4999999999999716E-2</v>
          </cell>
          <cell r="M218">
            <v>2.7949999999999999</v>
          </cell>
          <cell r="N218">
            <v>3.05</v>
          </cell>
          <cell r="O218">
            <v>3.6</v>
          </cell>
          <cell r="P218">
            <v>2.6549999999999998</v>
          </cell>
          <cell r="Q218">
            <v>2.7349999999999999</v>
          </cell>
          <cell r="R218">
            <v>7.4999999999999734E-2</v>
          </cell>
          <cell r="S218">
            <v>0.25499999999999989</v>
          </cell>
          <cell r="T218">
            <v>2.6949999999999998</v>
          </cell>
          <cell r="U218">
            <v>2.875</v>
          </cell>
          <cell r="V218">
            <v>2.5750000000000002</v>
          </cell>
          <cell r="W218">
            <v>2.585</v>
          </cell>
          <cell r="X218">
            <v>2.64</v>
          </cell>
          <cell r="Y218">
            <v>2.9049999999999998</v>
          </cell>
          <cell r="Z218">
            <v>2.84</v>
          </cell>
          <cell r="AA218">
            <v>2.7349999999999999</v>
          </cell>
          <cell r="AB218">
            <v>2.8250000000000002</v>
          </cell>
          <cell r="AC218">
            <v>2.77</v>
          </cell>
        </row>
        <row r="219">
          <cell r="A219">
            <v>36620</v>
          </cell>
          <cell r="B219">
            <v>2.76</v>
          </cell>
          <cell r="C219">
            <v>2.7250000000000001</v>
          </cell>
          <cell r="D219">
            <v>3.0449999999999999</v>
          </cell>
          <cell r="E219">
            <v>2.62</v>
          </cell>
          <cell r="F219">
            <v>2.8450000000000002</v>
          </cell>
          <cell r="G219">
            <v>0.28500000000000014</v>
          </cell>
          <cell r="H219">
            <v>0.31999999999999984</v>
          </cell>
          <cell r="I219">
            <v>3.4999999999999698E-2</v>
          </cell>
          <cell r="J219">
            <v>8.5000000000000409E-2</v>
          </cell>
          <cell r="K219">
            <v>0.12000000000000011</v>
          </cell>
          <cell r="L219">
            <v>0.10499999999999998</v>
          </cell>
          <cell r="M219">
            <v>2.84</v>
          </cell>
          <cell r="N219">
            <v>3.18</v>
          </cell>
          <cell r="O219">
            <v>3.59</v>
          </cell>
          <cell r="P219">
            <v>2.66</v>
          </cell>
          <cell r="Q219">
            <v>2.7450000000000001</v>
          </cell>
          <cell r="R219">
            <v>0.13500000000000023</v>
          </cell>
          <cell r="S219">
            <v>0.3400000000000003</v>
          </cell>
          <cell r="T219">
            <v>2.6850000000000001</v>
          </cell>
          <cell r="U219">
            <v>2.915</v>
          </cell>
          <cell r="V219">
            <v>2.58</v>
          </cell>
          <cell r="W219">
            <v>2.57</v>
          </cell>
          <cell r="X219">
            <v>2.63</v>
          </cell>
          <cell r="Y219">
            <v>2.96</v>
          </cell>
          <cell r="Z219">
            <v>2.875</v>
          </cell>
          <cell r="AA219">
            <v>2.78</v>
          </cell>
          <cell r="AB219">
            <v>2.8849999999999998</v>
          </cell>
          <cell r="AC219">
            <v>2.8149999999999999</v>
          </cell>
        </row>
        <row r="220">
          <cell r="A220">
            <v>36621</v>
          </cell>
          <cell r="B220">
            <v>2.72</v>
          </cell>
          <cell r="C220">
            <v>2.6850000000000001</v>
          </cell>
          <cell r="D220">
            <v>2.9950000000000001</v>
          </cell>
          <cell r="E220">
            <v>2.59</v>
          </cell>
          <cell r="F220">
            <v>2.7850000000000001</v>
          </cell>
          <cell r="G220">
            <v>0.27499999999999991</v>
          </cell>
          <cell r="H220">
            <v>0.31000000000000005</v>
          </cell>
          <cell r="I220">
            <v>3.5000000000000142E-2</v>
          </cell>
          <cell r="J220">
            <v>6.4999999999999947E-2</v>
          </cell>
          <cell r="K220">
            <v>0.10000000000000009</v>
          </cell>
          <cell r="L220">
            <v>9.5000000000000195E-2</v>
          </cell>
          <cell r="M220">
            <v>2.79</v>
          </cell>
          <cell r="N220">
            <v>3.1549999999999998</v>
          </cell>
          <cell r="O220">
            <v>3.56</v>
          </cell>
          <cell r="P220">
            <v>2.61</v>
          </cell>
          <cell r="Q220">
            <v>2.69</v>
          </cell>
          <cell r="R220">
            <v>0.1599999999999997</v>
          </cell>
          <cell r="S220">
            <v>0.36499999999999977</v>
          </cell>
          <cell r="T220">
            <v>2.63</v>
          </cell>
          <cell r="U220">
            <v>2.87</v>
          </cell>
          <cell r="V220">
            <v>2.5499999999999998</v>
          </cell>
          <cell r="W220">
            <v>2.5299999999999998</v>
          </cell>
          <cell r="X220">
            <v>2.6</v>
          </cell>
          <cell r="Y220">
            <v>2.9049999999999998</v>
          </cell>
          <cell r="Z220">
            <v>2.8250000000000002</v>
          </cell>
          <cell r="AA220">
            <v>2.7250000000000001</v>
          </cell>
          <cell r="AB220">
            <v>2.81</v>
          </cell>
          <cell r="AC220">
            <v>2.76</v>
          </cell>
        </row>
        <row r="221">
          <cell r="A221">
            <v>36622</v>
          </cell>
          <cell r="B221">
            <v>2.7349999999999999</v>
          </cell>
          <cell r="C221">
            <v>2.7</v>
          </cell>
          <cell r="D221">
            <v>2.98</v>
          </cell>
          <cell r="E221">
            <v>2.605</v>
          </cell>
          <cell r="F221">
            <v>2.7949999999999999</v>
          </cell>
          <cell r="G221">
            <v>0.24500000000000011</v>
          </cell>
          <cell r="H221">
            <v>0.2799999999999998</v>
          </cell>
          <cell r="I221">
            <v>3.4999999999999698E-2</v>
          </cell>
          <cell r="J221">
            <v>6.0000000000000053E-2</v>
          </cell>
          <cell r="K221">
            <v>9.4999999999999751E-2</v>
          </cell>
          <cell r="L221">
            <v>9.5000000000000195E-2</v>
          </cell>
          <cell r="M221">
            <v>2.7949999999999999</v>
          </cell>
          <cell r="N221">
            <v>3.15</v>
          </cell>
          <cell r="O221">
            <v>3.61</v>
          </cell>
          <cell r="P221">
            <v>2.62</v>
          </cell>
          <cell r="Q221">
            <v>2.6949999999999998</v>
          </cell>
          <cell r="R221">
            <v>0.16999999999999993</v>
          </cell>
          <cell r="S221">
            <v>0.35499999999999998</v>
          </cell>
          <cell r="T221">
            <v>2.64</v>
          </cell>
          <cell r="U221">
            <v>2.86</v>
          </cell>
          <cell r="V221">
            <v>2.5449999999999999</v>
          </cell>
          <cell r="W221">
            <v>2.56</v>
          </cell>
          <cell r="X221">
            <v>2.605</v>
          </cell>
          <cell r="Y221">
            <v>2.91</v>
          </cell>
          <cell r="Z221">
            <v>2.83</v>
          </cell>
          <cell r="AA221">
            <v>2.7450000000000001</v>
          </cell>
          <cell r="AB221">
            <v>2.85</v>
          </cell>
          <cell r="AC221">
            <v>2.7650000000000001</v>
          </cell>
        </row>
        <row r="222">
          <cell r="A222">
            <v>36623</v>
          </cell>
          <cell r="B222">
            <v>2.7549999999999999</v>
          </cell>
          <cell r="C222">
            <v>2.7</v>
          </cell>
          <cell r="D222">
            <v>2.9950000000000001</v>
          </cell>
          <cell r="E222">
            <v>2.625</v>
          </cell>
          <cell r="F222">
            <v>2.8149999999999999</v>
          </cell>
          <cell r="G222">
            <v>0.24000000000000021</v>
          </cell>
          <cell r="H222">
            <v>0.29499999999999993</v>
          </cell>
          <cell r="I222">
            <v>5.4999999999999716E-2</v>
          </cell>
          <cell r="J222">
            <v>6.0000000000000053E-2</v>
          </cell>
          <cell r="K222">
            <v>0.11499999999999977</v>
          </cell>
          <cell r="L222">
            <v>7.5000000000000178E-2</v>
          </cell>
          <cell r="M222">
            <v>2.82</v>
          </cell>
          <cell r="N222">
            <v>3.11</v>
          </cell>
          <cell r="O222">
            <v>3.6549999999999998</v>
          </cell>
          <cell r="P222">
            <v>2.665</v>
          </cell>
          <cell r="Q222">
            <v>2.73</v>
          </cell>
          <cell r="R222">
            <v>0.11499999999999977</v>
          </cell>
          <cell r="S222">
            <v>0.29000000000000004</v>
          </cell>
          <cell r="T222">
            <v>2.7</v>
          </cell>
          <cell r="U222">
            <v>2.91</v>
          </cell>
          <cell r="V222">
            <v>2.57</v>
          </cell>
          <cell r="W222">
            <v>2.57</v>
          </cell>
          <cell r="X222">
            <v>2.64</v>
          </cell>
          <cell r="Y222">
            <v>2.9649999999999999</v>
          </cell>
          <cell r="Z222">
            <v>2.88</v>
          </cell>
          <cell r="AA222">
            <v>2.79</v>
          </cell>
          <cell r="AB222">
            <v>2.9049999999999998</v>
          </cell>
          <cell r="AC222">
            <v>2.82</v>
          </cell>
        </row>
        <row r="223">
          <cell r="A223">
            <v>36624</v>
          </cell>
          <cell r="B223">
            <v>2.77</v>
          </cell>
          <cell r="C223">
            <v>2.6850000000000001</v>
          </cell>
          <cell r="D223">
            <v>3.0049999999999999</v>
          </cell>
          <cell r="E223">
            <v>2.6150000000000002</v>
          </cell>
          <cell r="F223">
            <v>2.8450000000000002</v>
          </cell>
          <cell r="G223">
            <v>0.23499999999999988</v>
          </cell>
          <cell r="H223">
            <v>0.31999999999999984</v>
          </cell>
          <cell r="I223">
            <v>8.4999999999999964E-2</v>
          </cell>
          <cell r="J223">
            <v>7.5000000000000178E-2</v>
          </cell>
          <cell r="K223">
            <v>0.16000000000000014</v>
          </cell>
          <cell r="L223">
            <v>6.999999999999984E-2</v>
          </cell>
          <cell r="M223">
            <v>2.8250000000000002</v>
          </cell>
          <cell r="N223">
            <v>3.085</v>
          </cell>
          <cell r="O223">
            <v>3.68</v>
          </cell>
          <cell r="P223">
            <v>2.6749999999999998</v>
          </cell>
          <cell r="Q223">
            <v>2.73</v>
          </cell>
          <cell r="R223">
            <v>8.0000000000000071E-2</v>
          </cell>
          <cell r="S223">
            <v>0.25999999999999979</v>
          </cell>
          <cell r="T223">
            <v>2.7</v>
          </cell>
          <cell r="U223">
            <v>2.97</v>
          </cell>
          <cell r="V223">
            <v>2.56</v>
          </cell>
          <cell r="W223">
            <v>2.5499999999999998</v>
          </cell>
          <cell r="X223">
            <v>2.6349999999999998</v>
          </cell>
          <cell r="Y223">
            <v>3.01</v>
          </cell>
          <cell r="Z223">
            <v>2.91</v>
          </cell>
          <cell r="AA223">
            <v>2.8450000000000002</v>
          </cell>
          <cell r="AB223">
            <v>2.9449999999999998</v>
          </cell>
          <cell r="AC223">
            <v>2.87</v>
          </cell>
        </row>
        <row r="224">
          <cell r="A224">
            <v>36625</v>
          </cell>
          <cell r="B224">
            <v>2.77</v>
          </cell>
          <cell r="C224">
            <v>2.6850000000000001</v>
          </cell>
          <cell r="D224">
            <v>3.0049999999999999</v>
          </cell>
          <cell r="E224">
            <v>2.6150000000000002</v>
          </cell>
          <cell r="F224">
            <v>2.8450000000000002</v>
          </cell>
          <cell r="G224">
            <v>0.23499999999999988</v>
          </cell>
          <cell r="H224">
            <v>0.31999999999999984</v>
          </cell>
          <cell r="I224">
            <v>8.4999999999999964E-2</v>
          </cell>
          <cell r="J224">
            <v>7.5000000000000178E-2</v>
          </cell>
          <cell r="K224">
            <v>0.16000000000000014</v>
          </cell>
          <cell r="L224">
            <v>6.999999999999984E-2</v>
          </cell>
          <cell r="M224">
            <v>2.8250000000000002</v>
          </cell>
          <cell r="N224">
            <v>3.085</v>
          </cell>
          <cell r="O224">
            <v>3.68</v>
          </cell>
          <cell r="P224">
            <v>2.6749999999999998</v>
          </cell>
          <cell r="Q224">
            <v>2.73</v>
          </cell>
          <cell r="R224">
            <v>8.0000000000000071E-2</v>
          </cell>
          <cell r="S224">
            <v>0.25999999999999979</v>
          </cell>
          <cell r="T224">
            <v>2.7</v>
          </cell>
          <cell r="U224">
            <v>2.97</v>
          </cell>
          <cell r="V224">
            <v>2.56</v>
          </cell>
          <cell r="W224">
            <v>2.5499999999999998</v>
          </cell>
          <cell r="X224">
            <v>2.6349999999999998</v>
          </cell>
          <cell r="Y224">
            <v>3.01</v>
          </cell>
          <cell r="Z224">
            <v>2.91</v>
          </cell>
          <cell r="AA224">
            <v>2.8450000000000002</v>
          </cell>
          <cell r="AB224">
            <v>2.9449999999999998</v>
          </cell>
          <cell r="AC224">
            <v>2.87</v>
          </cell>
        </row>
        <row r="225">
          <cell r="A225">
            <v>36626</v>
          </cell>
          <cell r="B225">
            <v>2.77</v>
          </cell>
          <cell r="C225">
            <v>2.6850000000000001</v>
          </cell>
          <cell r="D225">
            <v>3.0049999999999999</v>
          </cell>
          <cell r="E225">
            <v>2.6150000000000002</v>
          </cell>
          <cell r="F225">
            <v>2.8450000000000002</v>
          </cell>
          <cell r="G225">
            <v>0.23499999999999988</v>
          </cell>
          <cell r="H225">
            <v>0.31999999999999984</v>
          </cell>
          <cell r="I225">
            <v>8.4999999999999964E-2</v>
          </cell>
          <cell r="J225">
            <v>7.5000000000000178E-2</v>
          </cell>
          <cell r="K225">
            <v>0.16000000000000014</v>
          </cell>
          <cell r="L225">
            <v>6.999999999999984E-2</v>
          </cell>
          <cell r="M225">
            <v>2.8250000000000002</v>
          </cell>
          <cell r="N225">
            <v>3.085</v>
          </cell>
          <cell r="O225">
            <v>3.68</v>
          </cell>
          <cell r="P225">
            <v>2.6749999999999998</v>
          </cell>
          <cell r="Q225">
            <v>2.73</v>
          </cell>
          <cell r="R225">
            <v>8.0000000000000071E-2</v>
          </cell>
          <cell r="S225">
            <v>0.25999999999999979</v>
          </cell>
          <cell r="T225">
            <v>2.7</v>
          </cell>
          <cell r="U225">
            <v>2.97</v>
          </cell>
          <cell r="V225">
            <v>2.56</v>
          </cell>
          <cell r="W225">
            <v>2.5499999999999998</v>
          </cell>
          <cell r="X225">
            <v>2.6349999999999998</v>
          </cell>
          <cell r="Y225">
            <v>3.01</v>
          </cell>
          <cell r="Z225">
            <v>2.91</v>
          </cell>
          <cell r="AA225">
            <v>2.8450000000000002</v>
          </cell>
          <cell r="AB225">
            <v>2.9449999999999998</v>
          </cell>
          <cell r="AC225">
            <v>2.87</v>
          </cell>
        </row>
        <row r="226">
          <cell r="A226">
            <v>36627</v>
          </cell>
          <cell r="B226">
            <v>2.7749999999999999</v>
          </cell>
          <cell r="C226">
            <v>2.69</v>
          </cell>
          <cell r="D226">
            <v>3.0249999999999999</v>
          </cell>
          <cell r="E226">
            <v>2.6349999999999998</v>
          </cell>
          <cell r="F226">
            <v>2.8650000000000002</v>
          </cell>
          <cell r="G226">
            <v>0.25</v>
          </cell>
          <cell r="H226">
            <v>0.33499999999999996</v>
          </cell>
          <cell r="I226">
            <v>8.4999999999999964E-2</v>
          </cell>
          <cell r="J226">
            <v>9.0000000000000302E-2</v>
          </cell>
          <cell r="K226">
            <v>0.17500000000000027</v>
          </cell>
          <cell r="L226">
            <v>5.500000000000016E-2</v>
          </cell>
          <cell r="M226">
            <v>2.87</v>
          </cell>
          <cell r="N226">
            <v>3.165</v>
          </cell>
          <cell r="O226">
            <v>3.74</v>
          </cell>
          <cell r="P226">
            <v>2.7050000000000001</v>
          </cell>
          <cell r="Q226">
            <v>2.77</v>
          </cell>
          <cell r="R226">
            <v>0.14000000000000012</v>
          </cell>
          <cell r="S226">
            <v>0.29499999999999993</v>
          </cell>
          <cell r="T226">
            <v>2.72</v>
          </cell>
          <cell r="U226">
            <v>2.9950000000000001</v>
          </cell>
          <cell r="V226">
            <v>2.5550000000000002</v>
          </cell>
          <cell r="W226">
            <v>2.59</v>
          </cell>
          <cell r="X226">
            <v>2.6549999999999998</v>
          </cell>
          <cell r="Y226">
            <v>3.06</v>
          </cell>
          <cell r="Z226">
            <v>2.9350000000000001</v>
          </cell>
          <cell r="AA226">
            <v>2.8849999999999998</v>
          </cell>
          <cell r="AB226">
            <v>2.96</v>
          </cell>
          <cell r="AC226">
            <v>2.89</v>
          </cell>
        </row>
        <row r="227">
          <cell r="A227">
            <v>36628</v>
          </cell>
          <cell r="B227">
            <v>2.78</v>
          </cell>
          <cell r="C227">
            <v>2.71</v>
          </cell>
          <cell r="D227">
            <v>3.01</v>
          </cell>
          <cell r="E227">
            <v>2.65</v>
          </cell>
          <cell r="F227">
            <v>2.87</v>
          </cell>
          <cell r="G227">
            <v>0.22999999999999998</v>
          </cell>
          <cell r="H227">
            <v>0.29999999999999982</v>
          </cell>
          <cell r="I227">
            <v>6.999999999999984E-2</v>
          </cell>
          <cell r="J227">
            <v>9.0000000000000302E-2</v>
          </cell>
          <cell r="K227">
            <v>0.16000000000000014</v>
          </cell>
          <cell r="L227">
            <v>6.0000000000000053E-2</v>
          </cell>
          <cell r="M227">
            <v>2.875</v>
          </cell>
          <cell r="N227">
            <v>3.125</v>
          </cell>
          <cell r="O227">
            <v>3.7149999999999999</v>
          </cell>
          <cell r="P227">
            <v>2.7</v>
          </cell>
          <cell r="Q227">
            <v>2.78</v>
          </cell>
          <cell r="R227">
            <v>0.11500000000000021</v>
          </cell>
          <cell r="S227">
            <v>0.25</v>
          </cell>
          <cell r="T227">
            <v>2.7349999999999999</v>
          </cell>
          <cell r="U227">
            <v>2.9750000000000001</v>
          </cell>
          <cell r="V227">
            <v>2.585</v>
          </cell>
          <cell r="W227">
            <v>2.5950000000000002</v>
          </cell>
          <cell r="X227">
            <v>2.6749999999999998</v>
          </cell>
          <cell r="Y227">
            <v>3.04</v>
          </cell>
          <cell r="Z227">
            <v>2.93</v>
          </cell>
          <cell r="AA227">
            <v>2.87</v>
          </cell>
          <cell r="AB227">
            <v>2.9550000000000001</v>
          </cell>
          <cell r="AC227">
            <v>2.89</v>
          </cell>
        </row>
        <row r="228">
          <cell r="A228">
            <v>36629</v>
          </cell>
          <cell r="B228">
            <v>2.79</v>
          </cell>
          <cell r="C228">
            <v>2.73</v>
          </cell>
          <cell r="D228">
            <v>3.0150000000000001</v>
          </cell>
          <cell r="E228">
            <v>2.6549999999999998</v>
          </cell>
          <cell r="F228">
            <v>2.875</v>
          </cell>
          <cell r="G228">
            <v>0.22500000000000009</v>
          </cell>
          <cell r="H228">
            <v>0.28500000000000014</v>
          </cell>
          <cell r="I228">
            <v>6.0000000000000053E-2</v>
          </cell>
          <cell r="J228">
            <v>8.4999999999999964E-2</v>
          </cell>
          <cell r="K228">
            <v>0.14500000000000002</v>
          </cell>
          <cell r="L228">
            <v>7.5000000000000178E-2</v>
          </cell>
          <cell r="M228">
            <v>2.92</v>
          </cell>
          <cell r="N228">
            <v>3.12</v>
          </cell>
          <cell r="O228">
            <v>3.7349999999999999</v>
          </cell>
          <cell r="P228">
            <v>2.6850000000000001</v>
          </cell>
          <cell r="Q228">
            <v>2.7749999999999999</v>
          </cell>
          <cell r="R228">
            <v>0.10499999999999998</v>
          </cell>
          <cell r="S228">
            <v>0.20000000000000018</v>
          </cell>
          <cell r="T228">
            <v>2.74</v>
          </cell>
          <cell r="U228">
            <v>2.9750000000000001</v>
          </cell>
          <cell r="V228">
            <v>2.585</v>
          </cell>
          <cell r="W228">
            <v>2.61</v>
          </cell>
          <cell r="X228">
            <v>2.6749999999999998</v>
          </cell>
          <cell r="Y228">
            <v>3.0150000000000001</v>
          </cell>
          <cell r="Z228">
            <v>2.93</v>
          </cell>
          <cell r="AA228">
            <v>2.855</v>
          </cell>
          <cell r="AB228">
            <v>2.93</v>
          </cell>
          <cell r="AC228">
            <v>2.87</v>
          </cell>
        </row>
        <row r="229">
          <cell r="A229">
            <v>36630</v>
          </cell>
          <cell r="B229">
            <v>2.855</v>
          </cell>
          <cell r="C229">
            <v>2.8050000000000002</v>
          </cell>
          <cell r="D229">
            <v>3.0449999999999999</v>
          </cell>
          <cell r="E229">
            <v>2.74</v>
          </cell>
          <cell r="F229">
            <v>2.9350000000000001</v>
          </cell>
          <cell r="G229">
            <v>0.18999999999999995</v>
          </cell>
          <cell r="H229">
            <v>0.23999999999999977</v>
          </cell>
          <cell r="I229">
            <v>4.9999999999999822E-2</v>
          </cell>
          <cell r="J229">
            <v>8.0000000000000071E-2</v>
          </cell>
          <cell r="K229">
            <v>0.12999999999999989</v>
          </cell>
          <cell r="L229">
            <v>6.4999999999999947E-2</v>
          </cell>
          <cell r="M229">
            <v>2.9950000000000001</v>
          </cell>
          <cell r="N229">
            <v>3.14</v>
          </cell>
          <cell r="O229">
            <v>3.875</v>
          </cell>
          <cell r="P229">
            <v>2.77</v>
          </cell>
          <cell r="Q229">
            <v>2.86</v>
          </cell>
          <cell r="R229">
            <v>9.5000000000000195E-2</v>
          </cell>
          <cell r="S229">
            <v>0.14500000000000002</v>
          </cell>
          <cell r="T229">
            <v>2.79</v>
          </cell>
          <cell r="U229">
            <v>3.05</v>
          </cell>
          <cell r="V229">
            <v>2.645</v>
          </cell>
          <cell r="W229">
            <v>2.665</v>
          </cell>
          <cell r="X229">
            <v>2.75</v>
          </cell>
          <cell r="Y229">
            <v>3.07</v>
          </cell>
          <cell r="Z229">
            <v>3</v>
          </cell>
          <cell r="AA229">
            <v>2.915</v>
          </cell>
          <cell r="AB229">
            <v>2.96</v>
          </cell>
          <cell r="AC229">
            <v>2.93</v>
          </cell>
        </row>
        <row r="230">
          <cell r="A230">
            <v>36631</v>
          </cell>
          <cell r="B230">
            <v>2.83</v>
          </cell>
          <cell r="C230">
            <v>2.76</v>
          </cell>
          <cell r="D230">
            <v>2.9849999999999999</v>
          </cell>
          <cell r="E230">
            <v>2.72</v>
          </cell>
          <cell r="F230">
            <v>2.91</v>
          </cell>
          <cell r="G230">
            <v>0.1549999999999998</v>
          </cell>
          <cell r="H230">
            <v>0.22500000000000009</v>
          </cell>
          <cell r="I230">
            <v>7.0000000000000284E-2</v>
          </cell>
          <cell r="J230">
            <v>8.0000000000000071E-2</v>
          </cell>
          <cell r="K230">
            <v>0.15000000000000036</v>
          </cell>
          <cell r="L230">
            <v>3.9999999999999591E-2</v>
          </cell>
          <cell r="M230">
            <v>2.9249999999999998</v>
          </cell>
          <cell r="N230">
            <v>2.9849999999999999</v>
          </cell>
          <cell r="O230">
            <v>3.875</v>
          </cell>
          <cell r="P230">
            <v>2.7349999999999999</v>
          </cell>
          <cell r="Q230">
            <v>2.8149999999999999</v>
          </cell>
          <cell r="R230">
            <v>0</v>
          </cell>
          <cell r="S230">
            <v>6.0000000000000053E-2</v>
          </cell>
          <cell r="T230">
            <v>2.76</v>
          </cell>
          <cell r="U230">
            <v>3.06</v>
          </cell>
          <cell r="V230">
            <v>2.6</v>
          </cell>
          <cell r="W230">
            <v>2.645</v>
          </cell>
          <cell r="X230">
            <v>2.7250000000000001</v>
          </cell>
          <cell r="Y230">
            <v>3.08</v>
          </cell>
          <cell r="Z230">
            <v>2.99</v>
          </cell>
          <cell r="AA230">
            <v>2.915</v>
          </cell>
          <cell r="AB230">
            <v>2.9750000000000001</v>
          </cell>
          <cell r="AC230">
            <v>2.9350000000000001</v>
          </cell>
        </row>
        <row r="231">
          <cell r="A231">
            <v>36632</v>
          </cell>
          <cell r="B231">
            <v>2.83</v>
          </cell>
          <cell r="C231">
            <v>2.76</v>
          </cell>
          <cell r="D231">
            <v>2.9849999999999999</v>
          </cell>
          <cell r="E231">
            <v>2.72</v>
          </cell>
          <cell r="F231">
            <v>2.91</v>
          </cell>
          <cell r="G231">
            <v>0.1549999999999998</v>
          </cell>
          <cell r="H231">
            <v>0.22500000000000009</v>
          </cell>
          <cell r="I231">
            <v>7.0000000000000284E-2</v>
          </cell>
          <cell r="J231">
            <v>8.0000000000000071E-2</v>
          </cell>
          <cell r="K231">
            <v>0.15000000000000036</v>
          </cell>
          <cell r="L231">
            <v>3.9999999999999591E-2</v>
          </cell>
          <cell r="M231">
            <v>2.9249999999999998</v>
          </cell>
          <cell r="N231">
            <v>2.9849999999999999</v>
          </cell>
          <cell r="O231">
            <v>3.875</v>
          </cell>
          <cell r="P231">
            <v>2.7349999999999999</v>
          </cell>
          <cell r="Q231">
            <v>2.8149999999999999</v>
          </cell>
          <cell r="R231">
            <v>0</v>
          </cell>
          <cell r="S231">
            <v>6.0000000000000053E-2</v>
          </cell>
          <cell r="T231">
            <v>2.76</v>
          </cell>
          <cell r="U231">
            <v>3.06</v>
          </cell>
          <cell r="V231">
            <v>2.6</v>
          </cell>
          <cell r="W231">
            <v>2.645</v>
          </cell>
          <cell r="X231">
            <v>2.7250000000000001</v>
          </cell>
          <cell r="Y231">
            <v>3.08</v>
          </cell>
          <cell r="Z231">
            <v>2.99</v>
          </cell>
          <cell r="AA231">
            <v>2.915</v>
          </cell>
          <cell r="AB231">
            <v>2.9750000000000001</v>
          </cell>
          <cell r="AC231">
            <v>2.9350000000000001</v>
          </cell>
        </row>
        <row r="232">
          <cell r="A232">
            <v>36633</v>
          </cell>
          <cell r="B232">
            <v>2.83</v>
          </cell>
          <cell r="C232">
            <v>2.76</v>
          </cell>
          <cell r="D232">
            <v>2.9849999999999999</v>
          </cell>
          <cell r="E232">
            <v>2.72</v>
          </cell>
          <cell r="F232">
            <v>2.91</v>
          </cell>
          <cell r="G232">
            <v>0.1549999999999998</v>
          </cell>
          <cell r="H232">
            <v>0.22500000000000009</v>
          </cell>
          <cell r="I232">
            <v>7.0000000000000284E-2</v>
          </cell>
          <cell r="J232">
            <v>8.0000000000000071E-2</v>
          </cell>
          <cell r="K232">
            <v>0.15000000000000036</v>
          </cell>
          <cell r="L232">
            <v>3.9999999999999591E-2</v>
          </cell>
          <cell r="M232">
            <v>2.9249999999999998</v>
          </cell>
          <cell r="N232">
            <v>2.9849999999999999</v>
          </cell>
          <cell r="O232">
            <v>3.875</v>
          </cell>
          <cell r="P232">
            <v>2.7349999999999999</v>
          </cell>
          <cell r="Q232">
            <v>2.8149999999999999</v>
          </cell>
          <cell r="R232">
            <v>0</v>
          </cell>
          <cell r="S232">
            <v>6.0000000000000053E-2</v>
          </cell>
          <cell r="T232">
            <v>2.76</v>
          </cell>
          <cell r="U232">
            <v>3.06</v>
          </cell>
          <cell r="V232">
            <v>2.6</v>
          </cell>
          <cell r="W232">
            <v>2.645</v>
          </cell>
          <cell r="X232">
            <v>2.7250000000000001</v>
          </cell>
          <cell r="Y232">
            <v>3.08</v>
          </cell>
          <cell r="Z232">
            <v>2.99</v>
          </cell>
          <cell r="AA232">
            <v>2.915</v>
          </cell>
          <cell r="AB232">
            <v>2.9750000000000001</v>
          </cell>
          <cell r="AC232">
            <v>2.9350000000000001</v>
          </cell>
        </row>
        <row r="233">
          <cell r="A233">
            <v>36634</v>
          </cell>
          <cell r="B233">
            <v>2.9049999999999998</v>
          </cell>
          <cell r="C233">
            <v>2.83</v>
          </cell>
          <cell r="D233">
            <v>3.0550000000000002</v>
          </cell>
          <cell r="E233">
            <v>2.76</v>
          </cell>
          <cell r="F233">
            <v>3.01</v>
          </cell>
          <cell r="G233">
            <v>0.15000000000000036</v>
          </cell>
          <cell r="H233">
            <v>0.22500000000000009</v>
          </cell>
          <cell r="I233">
            <v>7.4999999999999734E-2</v>
          </cell>
          <cell r="J233">
            <v>0.10499999999999998</v>
          </cell>
          <cell r="K233">
            <v>0.17999999999999972</v>
          </cell>
          <cell r="L233">
            <v>7.0000000000000284E-2</v>
          </cell>
          <cell r="M233">
            <v>2.99</v>
          </cell>
          <cell r="N233">
            <v>3.15</v>
          </cell>
          <cell r="O233">
            <v>3.96</v>
          </cell>
          <cell r="P233">
            <v>2.78</v>
          </cell>
          <cell r="Q233">
            <v>2.87</v>
          </cell>
          <cell r="R233">
            <v>9.4999999999999751E-2</v>
          </cell>
          <cell r="S233">
            <v>0.1599999999999997</v>
          </cell>
          <cell r="T233">
            <v>2.82</v>
          </cell>
          <cell r="U233">
            <v>3.125</v>
          </cell>
          <cell r="V233">
            <v>2.68</v>
          </cell>
          <cell r="W233">
            <v>2.665</v>
          </cell>
          <cell r="X233">
            <v>2.77</v>
          </cell>
          <cell r="Y233">
            <v>3.1749999999999998</v>
          </cell>
          <cell r="Z233">
            <v>3.08</v>
          </cell>
          <cell r="AA233">
            <v>2.99</v>
          </cell>
          <cell r="AB233">
            <v>3.0550000000000002</v>
          </cell>
          <cell r="AC233">
            <v>3.0150000000000001</v>
          </cell>
        </row>
        <row r="234">
          <cell r="A234">
            <v>36635</v>
          </cell>
          <cell r="B234">
            <v>2.9350000000000001</v>
          </cell>
          <cell r="C234">
            <v>2.85</v>
          </cell>
          <cell r="D234">
            <v>3.0750000000000002</v>
          </cell>
          <cell r="E234">
            <v>2.7850000000000001</v>
          </cell>
          <cell r="F234">
            <v>3.0249999999999999</v>
          </cell>
          <cell r="G234">
            <v>0.14000000000000012</v>
          </cell>
          <cell r="H234">
            <v>0.22500000000000009</v>
          </cell>
          <cell r="I234">
            <v>8.4999999999999964E-2</v>
          </cell>
          <cell r="J234">
            <v>8.9999999999999858E-2</v>
          </cell>
          <cell r="K234">
            <v>0.17499999999999982</v>
          </cell>
          <cell r="L234">
            <v>6.4999999999999947E-2</v>
          </cell>
          <cell r="M234">
            <v>3</v>
          </cell>
          <cell r="N234">
            <v>3.18</v>
          </cell>
          <cell r="O234">
            <v>3.9550000000000001</v>
          </cell>
          <cell r="P234">
            <v>2.7949999999999999</v>
          </cell>
          <cell r="Q234">
            <v>2.89</v>
          </cell>
          <cell r="R234">
            <v>0.10499999999999998</v>
          </cell>
          <cell r="S234">
            <v>0.18000000000000016</v>
          </cell>
          <cell r="T234">
            <v>2.83</v>
          </cell>
          <cell r="U234">
            <v>3.145</v>
          </cell>
          <cell r="V234">
            <v>2.665</v>
          </cell>
          <cell r="W234">
            <v>2.6549999999999998</v>
          </cell>
          <cell r="X234">
            <v>2.7949999999999999</v>
          </cell>
          <cell r="Y234">
            <v>3.1850000000000001</v>
          </cell>
          <cell r="Z234">
            <v>3.1</v>
          </cell>
          <cell r="AA234">
            <v>2.99</v>
          </cell>
          <cell r="AB234">
            <v>3.07</v>
          </cell>
          <cell r="AC234">
            <v>3.0150000000000001</v>
          </cell>
        </row>
        <row r="235">
          <cell r="A235">
            <v>36636</v>
          </cell>
          <cell r="B235">
            <v>2.93</v>
          </cell>
          <cell r="C235">
            <v>2.85</v>
          </cell>
          <cell r="D235">
            <v>3.0649999999999999</v>
          </cell>
          <cell r="E235">
            <v>2.7749999999999999</v>
          </cell>
          <cell r="F235">
            <v>3.0249999999999999</v>
          </cell>
          <cell r="G235">
            <v>0.13499999999999979</v>
          </cell>
          <cell r="H235">
            <v>0.21499999999999986</v>
          </cell>
          <cell r="I235">
            <v>8.0000000000000071E-2</v>
          </cell>
          <cell r="J235">
            <v>9.4999999999999751E-2</v>
          </cell>
          <cell r="K235">
            <v>0.17499999999999982</v>
          </cell>
          <cell r="L235">
            <v>7.5000000000000178E-2</v>
          </cell>
          <cell r="M235">
            <v>2.98</v>
          </cell>
          <cell r="N235">
            <v>3.17</v>
          </cell>
          <cell r="O235">
            <v>3.93</v>
          </cell>
          <cell r="P235">
            <v>2.78</v>
          </cell>
          <cell r="Q235">
            <v>2.89</v>
          </cell>
          <cell r="R235">
            <v>0.10499999999999998</v>
          </cell>
          <cell r="S235">
            <v>0.18999999999999995</v>
          </cell>
          <cell r="T235">
            <v>2.86</v>
          </cell>
          <cell r="U235">
            <v>3.13</v>
          </cell>
          <cell r="V235">
            <v>2.6749999999999998</v>
          </cell>
          <cell r="W235">
            <v>2.6549999999999998</v>
          </cell>
          <cell r="X235">
            <v>2.7850000000000001</v>
          </cell>
          <cell r="Y235">
            <v>3.2050000000000001</v>
          </cell>
          <cell r="Z235">
            <v>3.09</v>
          </cell>
          <cell r="AA235">
            <v>3</v>
          </cell>
          <cell r="AB235">
            <v>3.085</v>
          </cell>
          <cell r="AC235">
            <v>3.02</v>
          </cell>
        </row>
        <row r="236">
          <cell r="A236">
            <v>36637</v>
          </cell>
          <cell r="B236">
            <v>2.8650000000000002</v>
          </cell>
          <cell r="C236">
            <v>2.7549999999999999</v>
          </cell>
          <cell r="D236">
            <v>2.9849999999999999</v>
          </cell>
          <cell r="E236">
            <v>2.7149999999999999</v>
          </cell>
          <cell r="F236">
            <v>2.96</v>
          </cell>
          <cell r="G236">
            <v>0.11999999999999966</v>
          </cell>
          <cell r="H236">
            <v>0.22999999999999998</v>
          </cell>
          <cell r="I236">
            <v>0.11000000000000032</v>
          </cell>
          <cell r="J236">
            <v>9.4999999999999751E-2</v>
          </cell>
          <cell r="K236">
            <v>0.20500000000000007</v>
          </cell>
          <cell r="L236">
            <v>4.0000000000000036E-2</v>
          </cell>
          <cell r="M236">
            <v>2.9</v>
          </cell>
          <cell r="N236">
            <v>3</v>
          </cell>
          <cell r="O236">
            <v>3.8149999999999999</v>
          </cell>
          <cell r="P236">
            <v>2.7250000000000001</v>
          </cell>
          <cell r="Q236">
            <v>2.8149999999999999</v>
          </cell>
          <cell r="R236">
            <v>1.5000000000000124E-2</v>
          </cell>
          <cell r="S236">
            <v>0.10000000000000009</v>
          </cell>
          <cell r="T236">
            <v>2.76</v>
          </cell>
          <cell r="U236">
            <v>3075</v>
          </cell>
          <cell r="V236">
            <v>2.62</v>
          </cell>
          <cell r="W236">
            <v>2.62</v>
          </cell>
          <cell r="X236">
            <v>2.7250000000000001</v>
          </cell>
          <cell r="Y236">
            <v>3.145</v>
          </cell>
          <cell r="Z236">
            <v>3.02</v>
          </cell>
          <cell r="AA236">
            <v>2.94</v>
          </cell>
          <cell r="AB236">
            <v>3</v>
          </cell>
          <cell r="AC236">
            <v>2.95</v>
          </cell>
        </row>
        <row r="237">
          <cell r="A237">
            <v>36638</v>
          </cell>
          <cell r="B237">
            <v>2.8650000000000002</v>
          </cell>
          <cell r="C237">
            <v>2.7549999999999999</v>
          </cell>
          <cell r="D237">
            <v>2.9849999999999999</v>
          </cell>
          <cell r="E237">
            <v>2.7149999999999999</v>
          </cell>
          <cell r="F237">
            <v>2.96</v>
          </cell>
          <cell r="G237">
            <v>0.11999999999999966</v>
          </cell>
          <cell r="H237">
            <v>0.22999999999999998</v>
          </cell>
          <cell r="I237">
            <v>0.11000000000000032</v>
          </cell>
          <cell r="J237">
            <v>9.4999999999999751E-2</v>
          </cell>
          <cell r="K237">
            <v>0.20500000000000007</v>
          </cell>
          <cell r="L237">
            <v>4.0000000000000036E-2</v>
          </cell>
          <cell r="M237">
            <v>2.9</v>
          </cell>
          <cell r="N237">
            <v>3</v>
          </cell>
          <cell r="O237">
            <v>3.8149999999999999</v>
          </cell>
          <cell r="P237">
            <v>2.7250000000000001</v>
          </cell>
          <cell r="Q237">
            <v>2.8149999999999999</v>
          </cell>
          <cell r="R237">
            <v>1.5000000000000124E-2</v>
          </cell>
          <cell r="S237">
            <v>0.10000000000000009</v>
          </cell>
          <cell r="T237">
            <v>2.76</v>
          </cell>
          <cell r="U237">
            <v>3075</v>
          </cell>
          <cell r="V237">
            <v>2.62</v>
          </cell>
          <cell r="W237">
            <v>2.62</v>
          </cell>
          <cell r="X237">
            <v>2.7250000000000001</v>
          </cell>
          <cell r="Y237">
            <v>3.145</v>
          </cell>
          <cell r="Z237">
            <v>3.02</v>
          </cell>
          <cell r="AA237">
            <v>2.94</v>
          </cell>
          <cell r="AB237">
            <v>3</v>
          </cell>
          <cell r="AC237">
            <v>2.95</v>
          </cell>
        </row>
        <row r="238">
          <cell r="A238">
            <v>36639</v>
          </cell>
          <cell r="B238">
            <v>2.8650000000000002</v>
          </cell>
          <cell r="C238">
            <v>2.7549999999999999</v>
          </cell>
          <cell r="D238">
            <v>2.9849999999999999</v>
          </cell>
          <cell r="E238">
            <v>2.7149999999999999</v>
          </cell>
          <cell r="F238">
            <v>2.96</v>
          </cell>
          <cell r="G238">
            <v>0.11999999999999966</v>
          </cell>
          <cell r="H238">
            <v>0.22999999999999998</v>
          </cell>
          <cell r="I238">
            <v>0.11000000000000032</v>
          </cell>
          <cell r="J238">
            <v>9.4999999999999751E-2</v>
          </cell>
          <cell r="K238">
            <v>0.20500000000000007</v>
          </cell>
          <cell r="L238">
            <v>4.0000000000000036E-2</v>
          </cell>
          <cell r="M238">
            <v>2.9</v>
          </cell>
          <cell r="N238">
            <v>3</v>
          </cell>
          <cell r="O238">
            <v>3.8149999999999999</v>
          </cell>
          <cell r="P238">
            <v>2.7250000000000001</v>
          </cell>
          <cell r="Q238">
            <v>2.8149999999999999</v>
          </cell>
          <cell r="R238">
            <v>1.5000000000000124E-2</v>
          </cell>
          <cell r="S238">
            <v>0.10000000000000009</v>
          </cell>
          <cell r="T238">
            <v>2.76</v>
          </cell>
          <cell r="U238">
            <v>3075</v>
          </cell>
          <cell r="V238">
            <v>2.62</v>
          </cell>
          <cell r="W238">
            <v>2.62</v>
          </cell>
          <cell r="X238">
            <v>2.7250000000000001</v>
          </cell>
          <cell r="Y238">
            <v>3.145</v>
          </cell>
          <cell r="Z238">
            <v>3.02</v>
          </cell>
          <cell r="AA238">
            <v>2.94</v>
          </cell>
          <cell r="AB238">
            <v>3</v>
          </cell>
          <cell r="AC238">
            <v>2.95</v>
          </cell>
        </row>
        <row r="239">
          <cell r="A239">
            <v>36640</v>
          </cell>
          <cell r="B239">
            <v>2.8650000000000002</v>
          </cell>
          <cell r="C239">
            <v>2.7549999999999999</v>
          </cell>
          <cell r="D239">
            <v>2.9849999999999999</v>
          </cell>
          <cell r="E239">
            <v>2.7149999999999999</v>
          </cell>
          <cell r="F239">
            <v>2.96</v>
          </cell>
          <cell r="G239">
            <v>0.11999999999999966</v>
          </cell>
          <cell r="H239">
            <v>0.22999999999999998</v>
          </cell>
          <cell r="I239">
            <v>0.11000000000000032</v>
          </cell>
          <cell r="J239">
            <v>9.4999999999999751E-2</v>
          </cell>
          <cell r="K239">
            <v>0.20500000000000007</v>
          </cell>
          <cell r="L239">
            <v>4.0000000000000036E-2</v>
          </cell>
          <cell r="M239">
            <v>2.9</v>
          </cell>
          <cell r="N239">
            <v>3</v>
          </cell>
          <cell r="O239">
            <v>3.8149999999999999</v>
          </cell>
          <cell r="P239">
            <v>2.7250000000000001</v>
          </cell>
          <cell r="Q239">
            <v>2.8149999999999999</v>
          </cell>
          <cell r="R239">
            <v>1.5000000000000124E-2</v>
          </cell>
          <cell r="S239">
            <v>0.10000000000000009</v>
          </cell>
          <cell r="T239">
            <v>2.76</v>
          </cell>
          <cell r="U239">
            <v>3075</v>
          </cell>
          <cell r="V239">
            <v>2.62</v>
          </cell>
          <cell r="W239">
            <v>2.62</v>
          </cell>
          <cell r="X239">
            <v>2.7250000000000001</v>
          </cell>
          <cell r="Y239">
            <v>3.145</v>
          </cell>
          <cell r="Z239">
            <v>3.02</v>
          </cell>
          <cell r="AA239">
            <v>2.94</v>
          </cell>
          <cell r="AB239">
            <v>3</v>
          </cell>
          <cell r="AC239">
            <v>2.95</v>
          </cell>
        </row>
        <row r="240">
          <cell r="A240">
            <v>36641</v>
          </cell>
          <cell r="B240">
            <v>2.895</v>
          </cell>
          <cell r="C240">
            <v>2.8149999999999999</v>
          </cell>
          <cell r="D240">
            <v>3.0550000000000002</v>
          </cell>
          <cell r="E240">
            <v>2.75</v>
          </cell>
          <cell r="F240">
            <v>3</v>
          </cell>
          <cell r="G240">
            <v>0.16000000000000014</v>
          </cell>
          <cell r="H240">
            <v>0.24000000000000021</v>
          </cell>
          <cell r="I240">
            <v>8.0000000000000071E-2</v>
          </cell>
          <cell r="J240">
            <v>0.10499999999999998</v>
          </cell>
          <cell r="K240">
            <v>0.18500000000000005</v>
          </cell>
          <cell r="L240">
            <v>6.4999999999999947E-2</v>
          </cell>
          <cell r="M240">
            <v>2.94</v>
          </cell>
          <cell r="N240">
            <v>3.1150000000000002</v>
          </cell>
          <cell r="O240">
            <v>3.88</v>
          </cell>
          <cell r="P240">
            <v>2.75</v>
          </cell>
          <cell r="Q240">
            <v>2.85</v>
          </cell>
          <cell r="R240">
            <v>6.0000000000000053E-2</v>
          </cell>
          <cell r="S240">
            <v>0.17500000000000027</v>
          </cell>
          <cell r="T240">
            <v>2.83</v>
          </cell>
          <cell r="U240">
            <v>3.125</v>
          </cell>
          <cell r="V240">
            <v>2.665</v>
          </cell>
          <cell r="W240">
            <v>2.68</v>
          </cell>
          <cell r="X240">
            <v>2.7549999999999999</v>
          </cell>
          <cell r="Y240">
            <v>3.1850000000000001</v>
          </cell>
          <cell r="Z240">
            <v>3.0649999999999999</v>
          </cell>
          <cell r="AA240">
            <v>2.9750000000000001</v>
          </cell>
          <cell r="AB240">
            <v>3</v>
          </cell>
          <cell r="AC240">
            <v>2.99</v>
          </cell>
        </row>
        <row r="241">
          <cell r="A241">
            <v>36642</v>
          </cell>
          <cell r="B241">
            <v>2.88</v>
          </cell>
          <cell r="C241">
            <v>2.81</v>
          </cell>
          <cell r="D241">
            <v>3.0750000000000002</v>
          </cell>
          <cell r="E241">
            <v>2.75</v>
          </cell>
          <cell r="F241">
            <v>2.9849999999999999</v>
          </cell>
          <cell r="G241">
            <v>0.19500000000000028</v>
          </cell>
          <cell r="H241">
            <v>0.26500000000000012</v>
          </cell>
          <cell r="I241">
            <v>6.999999999999984E-2</v>
          </cell>
          <cell r="J241">
            <v>0.10499999999999998</v>
          </cell>
          <cell r="K241">
            <v>0.17499999999999982</v>
          </cell>
          <cell r="L241">
            <v>6.0000000000000053E-2</v>
          </cell>
          <cell r="M241">
            <v>2.9449999999999998</v>
          </cell>
          <cell r="N241">
            <v>3.07</v>
          </cell>
          <cell r="O241">
            <v>3.87</v>
          </cell>
          <cell r="P241">
            <v>2.76</v>
          </cell>
          <cell r="Q241">
            <v>2.855</v>
          </cell>
          <cell r="R241">
            <v>-5.0000000000003375E-3</v>
          </cell>
          <cell r="S241">
            <v>0.125</v>
          </cell>
          <cell r="T241">
            <v>2.81</v>
          </cell>
          <cell r="U241">
            <v>3.1549999999999998</v>
          </cell>
          <cell r="V241">
            <v>2.63</v>
          </cell>
          <cell r="W241">
            <v>2.68</v>
          </cell>
          <cell r="X241">
            <v>2.76</v>
          </cell>
          <cell r="Y241">
            <v>3.1949999999999998</v>
          </cell>
          <cell r="Z241">
            <v>3.0750000000000002</v>
          </cell>
          <cell r="AA241">
            <v>2.9550000000000001</v>
          </cell>
          <cell r="AB241">
            <v>2.9750000000000001</v>
          </cell>
          <cell r="AC241">
            <v>2.9750000000000001</v>
          </cell>
        </row>
        <row r="242">
          <cell r="A242">
            <v>36643</v>
          </cell>
          <cell r="B242">
            <v>2.8650000000000002</v>
          </cell>
          <cell r="C242">
            <v>2.8</v>
          </cell>
          <cell r="D242">
            <v>3.085</v>
          </cell>
          <cell r="E242">
            <v>2.7549999999999999</v>
          </cell>
          <cell r="F242">
            <v>2.97</v>
          </cell>
          <cell r="G242">
            <v>0.21999999999999975</v>
          </cell>
          <cell r="H242">
            <v>0.28500000000000014</v>
          </cell>
          <cell r="I242">
            <v>6.5000000000000391E-2</v>
          </cell>
          <cell r="J242">
            <v>0.10499999999999998</v>
          </cell>
          <cell r="K242">
            <v>0.17000000000000037</v>
          </cell>
          <cell r="L242">
            <v>4.4999999999999929E-2</v>
          </cell>
          <cell r="M242">
            <v>2.98</v>
          </cell>
          <cell r="N242">
            <v>3.145</v>
          </cell>
          <cell r="O242">
            <v>3.8250000000000002</v>
          </cell>
          <cell r="P242">
            <v>2.7549999999999999</v>
          </cell>
          <cell r="Q242">
            <v>2.855</v>
          </cell>
          <cell r="R242">
            <v>6.0000000000000053E-2</v>
          </cell>
          <cell r="S242">
            <v>0.16500000000000004</v>
          </cell>
          <cell r="T242">
            <v>2.82</v>
          </cell>
          <cell r="U242">
            <v>3.12</v>
          </cell>
          <cell r="V242">
            <v>2.62</v>
          </cell>
          <cell r="W242">
            <v>2.69</v>
          </cell>
          <cell r="X242">
            <v>2.7650000000000001</v>
          </cell>
          <cell r="Y242">
            <v>3.1549999999999998</v>
          </cell>
          <cell r="Z242">
            <v>3.0550000000000002</v>
          </cell>
          <cell r="AA242">
            <v>2.94</v>
          </cell>
          <cell r="AB242">
            <v>2.9550000000000001</v>
          </cell>
          <cell r="AC242">
            <v>2.96</v>
          </cell>
        </row>
        <row r="243">
          <cell r="A243">
            <v>36644</v>
          </cell>
          <cell r="B243">
            <v>2.82</v>
          </cell>
          <cell r="C243">
            <v>2.7349999999999999</v>
          </cell>
          <cell r="D243">
            <v>3.06</v>
          </cell>
          <cell r="E243">
            <v>2.68</v>
          </cell>
          <cell r="F243">
            <v>2.88</v>
          </cell>
          <cell r="G243">
            <v>0.24000000000000021</v>
          </cell>
          <cell r="H243">
            <v>0.32500000000000018</v>
          </cell>
          <cell r="I243">
            <v>8.4999999999999964E-2</v>
          </cell>
          <cell r="J243">
            <v>6.0000000000000053E-2</v>
          </cell>
          <cell r="K243">
            <v>0.14500000000000002</v>
          </cell>
          <cell r="L243">
            <v>5.4999999999999716E-2</v>
          </cell>
          <cell r="M243">
            <v>2.92</v>
          </cell>
          <cell r="N243">
            <v>3.105</v>
          </cell>
          <cell r="O243">
            <v>3.78</v>
          </cell>
          <cell r="P243">
            <v>2.69</v>
          </cell>
          <cell r="Q243">
            <v>2.79</v>
          </cell>
          <cell r="R243">
            <v>4.4999999999999929E-2</v>
          </cell>
          <cell r="S243">
            <v>0.18500000000000005</v>
          </cell>
          <cell r="T243">
            <v>2.82</v>
          </cell>
          <cell r="U243">
            <v>3.0550000000000002</v>
          </cell>
          <cell r="V243">
            <v>2.585</v>
          </cell>
          <cell r="W243">
            <v>2.605</v>
          </cell>
          <cell r="X243">
            <v>2.6949999999999998</v>
          </cell>
          <cell r="Y243">
            <v>3.09</v>
          </cell>
          <cell r="Z243">
            <v>2.9950000000000001</v>
          </cell>
          <cell r="AA243">
            <v>2.875</v>
          </cell>
          <cell r="AB243">
            <v>2.89</v>
          </cell>
          <cell r="AC243">
            <v>2.9049999999999998</v>
          </cell>
        </row>
        <row r="244">
          <cell r="A244">
            <v>36645</v>
          </cell>
          <cell r="B244">
            <v>2.8050000000000002</v>
          </cell>
          <cell r="C244">
            <v>2.7050000000000001</v>
          </cell>
          <cell r="D244">
            <v>2.9849999999999999</v>
          </cell>
          <cell r="E244">
            <v>2.6549999999999998</v>
          </cell>
          <cell r="F244">
            <v>2.895</v>
          </cell>
          <cell r="G244">
            <v>0.17999999999999972</v>
          </cell>
          <cell r="H244">
            <v>0.2799999999999998</v>
          </cell>
          <cell r="I244">
            <v>0.10000000000000009</v>
          </cell>
          <cell r="J244">
            <v>8.9999999999999858E-2</v>
          </cell>
          <cell r="K244">
            <v>0.18999999999999995</v>
          </cell>
          <cell r="L244">
            <v>5.0000000000000266E-2</v>
          </cell>
          <cell r="M244">
            <v>2.895</v>
          </cell>
          <cell r="N244">
            <v>3.0550000000000002</v>
          </cell>
          <cell r="O244">
            <v>3.86</v>
          </cell>
          <cell r="P244">
            <v>2.67</v>
          </cell>
          <cell r="Q244">
            <v>2.7949999999999999</v>
          </cell>
          <cell r="R244">
            <v>7.0000000000000284E-2</v>
          </cell>
          <cell r="S244">
            <v>0.16000000000000014</v>
          </cell>
          <cell r="T244">
            <v>2.74</v>
          </cell>
          <cell r="U244">
            <v>3.09</v>
          </cell>
          <cell r="V244">
            <v>2.5499999999999998</v>
          </cell>
          <cell r="W244">
            <v>2.5950000000000002</v>
          </cell>
          <cell r="X244">
            <v>2.66</v>
          </cell>
          <cell r="Y244">
            <v>3.105</v>
          </cell>
          <cell r="Z244">
            <v>3.01</v>
          </cell>
          <cell r="AA244">
            <v>2.895</v>
          </cell>
          <cell r="AB244">
            <v>2.9</v>
          </cell>
          <cell r="AC244">
            <v>2.91</v>
          </cell>
        </row>
        <row r="245">
          <cell r="A245">
            <v>36646</v>
          </cell>
          <cell r="B245">
            <v>2.8050000000000002</v>
          </cell>
          <cell r="C245">
            <v>2.7050000000000001</v>
          </cell>
          <cell r="D245">
            <v>2.9849999999999999</v>
          </cell>
          <cell r="E245">
            <v>2.6549999999999998</v>
          </cell>
          <cell r="F245">
            <v>2.895</v>
          </cell>
          <cell r="G245">
            <v>0.17999999999999972</v>
          </cell>
          <cell r="H245">
            <v>0.2799999999999998</v>
          </cell>
          <cell r="I245">
            <v>0.10000000000000009</v>
          </cell>
          <cell r="J245">
            <v>8.9999999999999858E-2</v>
          </cell>
          <cell r="K245">
            <v>0.18999999999999995</v>
          </cell>
          <cell r="L245">
            <v>5.0000000000000266E-2</v>
          </cell>
          <cell r="M245">
            <v>2.895</v>
          </cell>
          <cell r="N245">
            <v>3.0550000000000002</v>
          </cell>
          <cell r="O245">
            <v>3.86</v>
          </cell>
          <cell r="P245">
            <v>2.67</v>
          </cell>
          <cell r="Q245">
            <v>2.7949999999999999</v>
          </cell>
          <cell r="R245">
            <v>7.0000000000000284E-2</v>
          </cell>
          <cell r="S245">
            <v>0.16000000000000014</v>
          </cell>
          <cell r="T245">
            <v>2.74</v>
          </cell>
          <cell r="U245">
            <v>3.09</v>
          </cell>
          <cell r="V245">
            <v>2.5499999999999998</v>
          </cell>
          <cell r="W245">
            <v>2.5950000000000002</v>
          </cell>
          <cell r="X245">
            <v>2.66</v>
          </cell>
          <cell r="Y245">
            <v>3.105</v>
          </cell>
          <cell r="Z245">
            <v>3.01</v>
          </cell>
          <cell r="AA245">
            <v>2.895</v>
          </cell>
          <cell r="AB245">
            <v>2.9</v>
          </cell>
          <cell r="AC245">
            <v>2.91</v>
          </cell>
        </row>
        <row r="246">
          <cell r="A246">
            <v>36647</v>
          </cell>
          <cell r="B246">
            <v>2.835</v>
          </cell>
          <cell r="C246">
            <v>2.7450000000000001</v>
          </cell>
          <cell r="D246">
            <v>3.04</v>
          </cell>
          <cell r="E246">
            <v>2.67</v>
          </cell>
          <cell r="F246">
            <v>2.92</v>
          </cell>
          <cell r="G246">
            <v>0.20500000000000007</v>
          </cell>
          <cell r="H246">
            <v>0.29499999999999993</v>
          </cell>
          <cell r="I246">
            <v>8.9999999999999858E-2</v>
          </cell>
          <cell r="J246">
            <v>8.4999999999999964E-2</v>
          </cell>
          <cell r="K246">
            <v>0.17499999999999982</v>
          </cell>
          <cell r="L246">
            <v>7.5000000000000178E-2</v>
          </cell>
          <cell r="M246">
            <v>2.92</v>
          </cell>
          <cell r="N246">
            <v>3.1</v>
          </cell>
          <cell r="O246">
            <v>3.855</v>
          </cell>
          <cell r="P246">
            <v>2.6850000000000001</v>
          </cell>
          <cell r="Q246">
            <v>2.81</v>
          </cell>
          <cell r="R246">
            <v>6.0000000000000053E-2</v>
          </cell>
          <cell r="S246">
            <v>0.18000000000000016</v>
          </cell>
          <cell r="T246">
            <v>2.74</v>
          </cell>
          <cell r="U246">
            <v>3.12</v>
          </cell>
          <cell r="V246">
            <v>2.5750000000000002</v>
          </cell>
          <cell r="W246">
            <v>2.5249999999999999</v>
          </cell>
          <cell r="X246">
            <v>2.67</v>
          </cell>
          <cell r="Y246">
            <v>3.165</v>
          </cell>
          <cell r="Z246">
            <v>3.0249999999999999</v>
          </cell>
          <cell r="AA246">
            <v>2.9049999999999998</v>
          </cell>
          <cell r="AB246">
            <v>2.92</v>
          </cell>
          <cell r="AC246">
            <v>2.92</v>
          </cell>
        </row>
        <row r="247">
          <cell r="A247">
            <v>36648</v>
          </cell>
          <cell r="B247">
            <v>2.94</v>
          </cell>
          <cell r="C247">
            <v>2.8450000000000002</v>
          </cell>
          <cell r="D247">
            <v>3.145</v>
          </cell>
          <cell r="E247">
            <v>2.7450000000000001</v>
          </cell>
          <cell r="F247">
            <v>3</v>
          </cell>
          <cell r="G247">
            <v>0.20500000000000007</v>
          </cell>
          <cell r="H247">
            <v>0.29999999999999982</v>
          </cell>
          <cell r="I247">
            <v>9.4999999999999751E-2</v>
          </cell>
          <cell r="J247">
            <v>6.0000000000000053E-2</v>
          </cell>
          <cell r="K247">
            <v>0.1549999999999998</v>
          </cell>
          <cell r="L247">
            <v>0.10000000000000009</v>
          </cell>
          <cell r="M247">
            <v>2.98</v>
          </cell>
          <cell r="N247">
            <v>3.2149999999999999</v>
          </cell>
          <cell r="O247">
            <v>3.8849999999999998</v>
          </cell>
          <cell r="P247">
            <v>2.75</v>
          </cell>
          <cell r="Q247">
            <v>2.855</v>
          </cell>
          <cell r="R247">
            <v>6.999999999999984E-2</v>
          </cell>
          <cell r="S247">
            <v>0.23499999999999988</v>
          </cell>
          <cell r="T247">
            <v>2.7749999999999999</v>
          </cell>
          <cell r="U247">
            <v>3.16</v>
          </cell>
          <cell r="V247">
            <v>2.6549999999999998</v>
          </cell>
          <cell r="W247">
            <v>2.645</v>
          </cell>
          <cell r="X247">
            <v>2.7549999999999999</v>
          </cell>
          <cell r="Y247">
            <v>3.2050000000000001</v>
          </cell>
          <cell r="Z247">
            <v>3.0950000000000002</v>
          </cell>
          <cell r="AA247">
            <v>2.9849999999999999</v>
          </cell>
          <cell r="AB247">
            <v>3.0150000000000001</v>
          </cell>
          <cell r="AC247">
            <v>2.9950000000000001</v>
          </cell>
        </row>
        <row r="248">
          <cell r="A248">
            <v>36649</v>
          </cell>
          <cell r="B248">
            <v>2.97</v>
          </cell>
          <cell r="C248">
            <v>2.8650000000000002</v>
          </cell>
          <cell r="D248">
            <v>3.21</v>
          </cell>
          <cell r="E248">
            <v>2.8</v>
          </cell>
          <cell r="F248">
            <v>3.0249999999999999</v>
          </cell>
          <cell r="G248">
            <v>0.23999999999999977</v>
          </cell>
          <cell r="H248">
            <v>0.34499999999999975</v>
          </cell>
          <cell r="I248">
            <v>0.10499999999999998</v>
          </cell>
          <cell r="J248">
            <v>5.4999999999999716E-2</v>
          </cell>
          <cell r="K248">
            <v>0.1599999999999997</v>
          </cell>
          <cell r="L248">
            <v>6.5000000000000391E-2</v>
          </cell>
          <cell r="M248">
            <v>3.0350000000000001</v>
          </cell>
          <cell r="N248">
            <v>3.2749999999999999</v>
          </cell>
          <cell r="O248">
            <v>3.9950000000000001</v>
          </cell>
          <cell r="P248">
            <v>2.81</v>
          </cell>
          <cell r="Q248">
            <v>2.91</v>
          </cell>
          <cell r="R248">
            <v>6.4999999999999947E-2</v>
          </cell>
          <cell r="S248">
            <v>0.23999999999999977</v>
          </cell>
          <cell r="T248">
            <v>2.8849999999999998</v>
          </cell>
          <cell r="U248">
            <v>3.2050000000000001</v>
          </cell>
          <cell r="V248">
            <v>2.7250000000000001</v>
          </cell>
          <cell r="W248">
            <v>2.7450000000000001</v>
          </cell>
          <cell r="X248">
            <v>2.81</v>
          </cell>
          <cell r="Y248">
            <v>3.2349999999999999</v>
          </cell>
          <cell r="Z248">
            <v>3.125</v>
          </cell>
          <cell r="AA248">
            <v>3.0150000000000001</v>
          </cell>
          <cell r="AB248">
            <v>3.03</v>
          </cell>
          <cell r="AC248">
            <v>3.02</v>
          </cell>
        </row>
        <row r="249">
          <cell r="A249">
            <v>36650</v>
          </cell>
          <cell r="B249">
            <v>2.94</v>
          </cell>
          <cell r="C249">
            <v>2.83</v>
          </cell>
          <cell r="D249">
            <v>3.1749999999999998</v>
          </cell>
          <cell r="E249">
            <v>2.7650000000000001</v>
          </cell>
          <cell r="F249">
            <v>3</v>
          </cell>
          <cell r="G249">
            <v>0.23499999999999988</v>
          </cell>
          <cell r="H249">
            <v>0.34499999999999975</v>
          </cell>
          <cell r="I249">
            <v>0.10999999999999988</v>
          </cell>
          <cell r="J249">
            <v>6.0000000000000053E-2</v>
          </cell>
          <cell r="K249">
            <v>0.16999999999999993</v>
          </cell>
          <cell r="L249">
            <v>6.4999999999999947E-2</v>
          </cell>
          <cell r="M249">
            <v>3.01</v>
          </cell>
          <cell r="N249">
            <v>3.2549999999999999</v>
          </cell>
          <cell r="O249">
            <v>3.9550000000000001</v>
          </cell>
          <cell r="P249">
            <v>2.7749999999999999</v>
          </cell>
          <cell r="Q249">
            <v>2.87</v>
          </cell>
          <cell r="R249">
            <v>8.0000000000000071E-2</v>
          </cell>
          <cell r="S249">
            <v>0.24500000000000011</v>
          </cell>
          <cell r="T249">
            <v>2.84</v>
          </cell>
          <cell r="U249">
            <v>3.18</v>
          </cell>
          <cell r="V249">
            <v>2.6949999999999998</v>
          </cell>
          <cell r="W249">
            <v>2.6850000000000001</v>
          </cell>
          <cell r="X249">
            <v>2.7650000000000001</v>
          </cell>
          <cell r="Y249">
            <v>3.2149999999999999</v>
          </cell>
          <cell r="Z249">
            <v>3.105</v>
          </cell>
          <cell r="AA249">
            <v>3</v>
          </cell>
          <cell r="AB249">
            <v>3.01</v>
          </cell>
          <cell r="AC249">
            <v>3</v>
          </cell>
        </row>
        <row r="250">
          <cell r="A250">
            <v>36651</v>
          </cell>
          <cell r="B250">
            <v>2.895</v>
          </cell>
          <cell r="C250">
            <v>2.7549999999999999</v>
          </cell>
          <cell r="D250">
            <v>3.1549999999999998</v>
          </cell>
          <cell r="E250">
            <v>2.69</v>
          </cell>
          <cell r="F250">
            <v>2.9649999999999999</v>
          </cell>
          <cell r="G250">
            <v>0.25999999999999979</v>
          </cell>
          <cell r="H250">
            <v>0.39999999999999991</v>
          </cell>
          <cell r="I250">
            <v>0.14000000000000012</v>
          </cell>
          <cell r="J250">
            <v>6.999999999999984E-2</v>
          </cell>
          <cell r="K250">
            <v>0.20999999999999996</v>
          </cell>
          <cell r="L250">
            <v>6.4999999999999947E-2</v>
          </cell>
          <cell r="M250">
            <v>2.9350000000000001</v>
          </cell>
          <cell r="N250">
            <v>3.1850000000000001</v>
          </cell>
          <cell r="O250">
            <v>3.83</v>
          </cell>
          <cell r="P250">
            <v>2.69</v>
          </cell>
          <cell r="Q250">
            <v>2.8</v>
          </cell>
          <cell r="R250">
            <v>3.0000000000000249E-2</v>
          </cell>
          <cell r="S250">
            <v>0.25</v>
          </cell>
          <cell r="T250">
            <v>2.7450000000000001</v>
          </cell>
          <cell r="U250">
            <v>3.085</v>
          </cell>
          <cell r="V250">
            <v>2.6349999999999998</v>
          </cell>
          <cell r="W250">
            <v>2.585</v>
          </cell>
          <cell r="X250">
            <v>2.69</v>
          </cell>
          <cell r="Y250">
            <v>3.145</v>
          </cell>
          <cell r="Z250">
            <v>3.0550000000000002</v>
          </cell>
          <cell r="AA250">
            <v>2.93</v>
          </cell>
          <cell r="AB250">
            <v>2.9550000000000001</v>
          </cell>
          <cell r="AC250">
            <v>2.94</v>
          </cell>
        </row>
        <row r="251">
          <cell r="A251">
            <v>36652</v>
          </cell>
          <cell r="B251">
            <v>2.87</v>
          </cell>
          <cell r="C251">
            <v>2.71</v>
          </cell>
          <cell r="D251">
            <v>3.0550000000000002</v>
          </cell>
          <cell r="E251">
            <v>2.665</v>
          </cell>
          <cell r="F251">
            <v>2.9449999999999998</v>
          </cell>
          <cell r="G251">
            <v>0.18500000000000005</v>
          </cell>
          <cell r="H251">
            <v>0.3450000000000002</v>
          </cell>
          <cell r="I251">
            <v>0.16000000000000014</v>
          </cell>
          <cell r="J251">
            <v>7.4999999999999734E-2</v>
          </cell>
          <cell r="K251">
            <v>0.23499999999999988</v>
          </cell>
          <cell r="L251">
            <v>4.4999999999999929E-2</v>
          </cell>
          <cell r="M251">
            <v>2.87</v>
          </cell>
          <cell r="N251">
            <v>3.1</v>
          </cell>
          <cell r="O251">
            <v>3.7749999999999999</v>
          </cell>
          <cell r="P251">
            <v>2.6749999999999998</v>
          </cell>
          <cell r="Q251">
            <v>2.7650000000000001</v>
          </cell>
          <cell r="R251">
            <v>4.4999999999999929E-2</v>
          </cell>
          <cell r="S251">
            <v>0.22999999999999998</v>
          </cell>
          <cell r="T251">
            <v>2.7</v>
          </cell>
          <cell r="U251">
            <v>3.11</v>
          </cell>
          <cell r="V251">
            <v>2.6</v>
          </cell>
          <cell r="W251">
            <v>2.5649999999999999</v>
          </cell>
          <cell r="X251">
            <v>2.665</v>
          </cell>
          <cell r="Y251">
            <v>3.15</v>
          </cell>
          <cell r="Z251">
            <v>3.0649999999999999</v>
          </cell>
          <cell r="AA251">
            <v>2.94</v>
          </cell>
          <cell r="AB251">
            <v>2.95</v>
          </cell>
          <cell r="AC251">
            <v>2.9350000000000001</v>
          </cell>
        </row>
        <row r="252">
          <cell r="A252">
            <v>36653</v>
          </cell>
          <cell r="B252">
            <v>2.87</v>
          </cell>
          <cell r="C252">
            <v>2.71</v>
          </cell>
          <cell r="D252">
            <v>3.0550000000000002</v>
          </cell>
          <cell r="E252">
            <v>2.665</v>
          </cell>
          <cell r="F252">
            <v>2.9449999999999998</v>
          </cell>
          <cell r="G252">
            <v>0.18500000000000005</v>
          </cell>
          <cell r="H252">
            <v>0.3450000000000002</v>
          </cell>
          <cell r="I252">
            <v>0.16000000000000014</v>
          </cell>
          <cell r="J252">
            <v>7.4999999999999734E-2</v>
          </cell>
          <cell r="K252">
            <v>0.23499999999999988</v>
          </cell>
          <cell r="L252">
            <v>4.4999999999999929E-2</v>
          </cell>
          <cell r="M252">
            <v>2.87</v>
          </cell>
          <cell r="N252">
            <v>3.1</v>
          </cell>
          <cell r="O252">
            <v>3.7749999999999999</v>
          </cell>
          <cell r="P252">
            <v>2.6749999999999998</v>
          </cell>
          <cell r="Q252">
            <v>2.7650000000000001</v>
          </cell>
          <cell r="R252">
            <v>4.4999999999999929E-2</v>
          </cell>
          <cell r="S252">
            <v>0.22999999999999998</v>
          </cell>
          <cell r="T252">
            <v>2.7</v>
          </cell>
          <cell r="U252">
            <v>3.11</v>
          </cell>
          <cell r="V252">
            <v>2.6</v>
          </cell>
          <cell r="W252">
            <v>2.5649999999999999</v>
          </cell>
          <cell r="X252">
            <v>2.665</v>
          </cell>
          <cell r="Y252">
            <v>3.15</v>
          </cell>
          <cell r="Z252">
            <v>3.0649999999999999</v>
          </cell>
          <cell r="AA252">
            <v>2.94</v>
          </cell>
          <cell r="AB252">
            <v>2.95</v>
          </cell>
          <cell r="AC252">
            <v>2.9350000000000001</v>
          </cell>
        </row>
        <row r="253">
          <cell r="A253">
            <v>36654</v>
          </cell>
          <cell r="B253">
            <v>2.87</v>
          </cell>
          <cell r="C253">
            <v>2.71</v>
          </cell>
          <cell r="D253">
            <v>3.0550000000000002</v>
          </cell>
          <cell r="E253">
            <v>2.665</v>
          </cell>
          <cell r="F253">
            <v>2.9449999999999998</v>
          </cell>
          <cell r="G253">
            <v>0.18500000000000005</v>
          </cell>
          <cell r="H253">
            <v>0.3450000000000002</v>
          </cell>
          <cell r="I253">
            <v>0.16000000000000014</v>
          </cell>
          <cell r="J253">
            <v>7.4999999999999734E-2</v>
          </cell>
          <cell r="K253">
            <v>0.23499999999999988</v>
          </cell>
          <cell r="L253">
            <v>4.4999999999999929E-2</v>
          </cell>
          <cell r="M253">
            <v>2.87</v>
          </cell>
          <cell r="N253">
            <v>3.1</v>
          </cell>
          <cell r="O253">
            <v>3.7749999999999999</v>
          </cell>
          <cell r="P253">
            <v>2.6749999999999998</v>
          </cell>
          <cell r="Q253">
            <v>2.7650000000000001</v>
          </cell>
          <cell r="R253">
            <v>4.4999999999999929E-2</v>
          </cell>
          <cell r="S253">
            <v>0.22999999999999998</v>
          </cell>
          <cell r="T253">
            <v>2.7</v>
          </cell>
          <cell r="U253">
            <v>3.11</v>
          </cell>
          <cell r="V253">
            <v>2.6</v>
          </cell>
          <cell r="W253">
            <v>2.5649999999999999</v>
          </cell>
          <cell r="X253">
            <v>2.665</v>
          </cell>
          <cell r="Y253">
            <v>3.15</v>
          </cell>
          <cell r="Z253">
            <v>3.0649999999999999</v>
          </cell>
          <cell r="AA253">
            <v>2.94</v>
          </cell>
          <cell r="AB253">
            <v>2.95</v>
          </cell>
          <cell r="AC253">
            <v>2.9350000000000001</v>
          </cell>
        </row>
        <row r="254">
          <cell r="A254">
            <v>36655</v>
          </cell>
          <cell r="B254">
            <v>2.92</v>
          </cell>
          <cell r="C254">
            <v>2.76</v>
          </cell>
          <cell r="D254">
            <v>3.12</v>
          </cell>
          <cell r="E254">
            <v>2.68</v>
          </cell>
          <cell r="F254">
            <v>2.9950000000000001</v>
          </cell>
          <cell r="G254">
            <v>0.20000000000000018</v>
          </cell>
          <cell r="H254">
            <v>0.36000000000000032</v>
          </cell>
          <cell r="I254">
            <v>0.16000000000000014</v>
          </cell>
          <cell r="J254">
            <v>7.5000000000000178E-2</v>
          </cell>
          <cell r="K254">
            <v>0.23500000000000032</v>
          </cell>
          <cell r="L254">
            <v>7.9999999999999627E-2</v>
          </cell>
          <cell r="M254">
            <v>2.8650000000000002</v>
          </cell>
          <cell r="N254">
            <v>3.2050000000000001</v>
          </cell>
          <cell r="O254">
            <v>3.8149999999999999</v>
          </cell>
          <cell r="P254">
            <v>2.6749999999999998</v>
          </cell>
          <cell r="Q254">
            <v>2.7650000000000001</v>
          </cell>
          <cell r="R254">
            <v>8.4999999999999964E-2</v>
          </cell>
          <cell r="S254">
            <v>0.33999999999999986</v>
          </cell>
          <cell r="T254">
            <v>2.73</v>
          </cell>
          <cell r="U254">
            <v>3.12</v>
          </cell>
          <cell r="V254">
            <v>2.6150000000000002</v>
          </cell>
          <cell r="W254">
            <v>2.5750000000000002</v>
          </cell>
          <cell r="X254">
            <v>2.69</v>
          </cell>
          <cell r="Y254">
            <v>3.16</v>
          </cell>
          <cell r="Z254">
            <v>3.08</v>
          </cell>
          <cell r="AA254">
            <v>2.9550000000000001</v>
          </cell>
          <cell r="AB254">
            <v>2.9649999999999999</v>
          </cell>
          <cell r="AC254">
            <v>2.96</v>
          </cell>
        </row>
        <row r="255">
          <cell r="A255">
            <v>36656</v>
          </cell>
          <cell r="B255">
            <v>3.0350000000000001</v>
          </cell>
          <cell r="C255">
            <v>2.835</v>
          </cell>
          <cell r="D255">
            <v>3.1949999999999998</v>
          </cell>
          <cell r="E255">
            <v>2.7549999999999999</v>
          </cell>
          <cell r="F255">
            <v>3.09</v>
          </cell>
          <cell r="G255">
            <v>0.1599999999999997</v>
          </cell>
          <cell r="H255">
            <v>0.35999999999999988</v>
          </cell>
          <cell r="I255">
            <v>0.20000000000000018</v>
          </cell>
          <cell r="J255">
            <v>5.4999999999999716E-2</v>
          </cell>
          <cell r="K255">
            <v>0.25499999999999989</v>
          </cell>
          <cell r="L255">
            <v>8.0000000000000071E-2</v>
          </cell>
          <cell r="M255">
            <v>2.93</v>
          </cell>
          <cell r="N255">
            <v>3.3149999999999999</v>
          </cell>
          <cell r="O255">
            <v>3.84</v>
          </cell>
          <cell r="P255">
            <v>2.76</v>
          </cell>
          <cell r="Q255">
            <v>2.82</v>
          </cell>
          <cell r="R255">
            <v>0.12000000000000011</v>
          </cell>
          <cell r="S255">
            <v>0.38499999999999979</v>
          </cell>
          <cell r="T255">
            <v>2.7650000000000001</v>
          </cell>
          <cell r="U255">
            <v>3.25</v>
          </cell>
          <cell r="V255">
            <v>2.69</v>
          </cell>
          <cell r="W255">
            <v>2.6349999999999998</v>
          </cell>
          <cell r="X255">
            <v>2.7650000000000001</v>
          </cell>
          <cell r="Y255">
            <v>3.3</v>
          </cell>
          <cell r="Z255">
            <v>3.2050000000000001</v>
          </cell>
          <cell r="AA255">
            <v>3.08</v>
          </cell>
          <cell r="AB255">
            <v>3.085</v>
          </cell>
          <cell r="AC255">
            <v>3.085</v>
          </cell>
        </row>
        <row r="256">
          <cell r="A256">
            <v>36657</v>
          </cell>
          <cell r="B256">
            <v>3.01</v>
          </cell>
          <cell r="C256">
            <v>2.7850000000000001</v>
          </cell>
          <cell r="D256">
            <v>3.165</v>
          </cell>
          <cell r="E256">
            <v>2.7050000000000001</v>
          </cell>
          <cell r="F256">
            <v>3.0550000000000002</v>
          </cell>
          <cell r="G256">
            <v>0.15500000000000025</v>
          </cell>
          <cell r="H256">
            <v>0.37999999999999989</v>
          </cell>
          <cell r="I256">
            <v>0.22499999999999964</v>
          </cell>
          <cell r="J256">
            <v>4.5000000000000373E-2</v>
          </cell>
          <cell r="K256">
            <v>0.27</v>
          </cell>
          <cell r="L256">
            <v>8.0000000000000071E-2</v>
          </cell>
          <cell r="M256">
            <v>2.875</v>
          </cell>
          <cell r="N256">
            <v>3.3</v>
          </cell>
          <cell r="O256">
            <v>3.82</v>
          </cell>
          <cell r="P256">
            <v>2.7050000000000001</v>
          </cell>
          <cell r="Q256">
            <v>2.77</v>
          </cell>
          <cell r="R256">
            <v>0.13499999999999979</v>
          </cell>
          <cell r="S256">
            <v>0.42499999999999982</v>
          </cell>
          <cell r="T256">
            <v>2.7149999999999999</v>
          </cell>
          <cell r="U256">
            <v>3.1949999999999998</v>
          </cell>
          <cell r="V256">
            <v>2.6349999999999998</v>
          </cell>
          <cell r="W256">
            <v>2.59</v>
          </cell>
          <cell r="X256">
            <v>2.71</v>
          </cell>
          <cell r="Y256">
            <v>3.2349999999999999</v>
          </cell>
          <cell r="Z256">
            <v>3.17</v>
          </cell>
          <cell r="AA256">
            <v>3.03</v>
          </cell>
          <cell r="AB256">
            <v>3.0350000000000001</v>
          </cell>
          <cell r="AC256">
            <v>3.0350000000000001</v>
          </cell>
        </row>
        <row r="257">
          <cell r="A257">
            <v>36658</v>
          </cell>
          <cell r="B257">
            <v>3.125</v>
          </cell>
          <cell r="C257">
            <v>2.9249999999999998</v>
          </cell>
          <cell r="D257">
            <v>3.2650000000000001</v>
          </cell>
          <cell r="E257">
            <v>2.8250000000000002</v>
          </cell>
          <cell r="F257">
            <v>3.2050000000000001</v>
          </cell>
          <cell r="G257">
            <v>0.14000000000000012</v>
          </cell>
          <cell r="H257">
            <v>0.3400000000000003</v>
          </cell>
          <cell r="I257">
            <v>0.20000000000000018</v>
          </cell>
          <cell r="J257">
            <v>8.0000000000000071E-2</v>
          </cell>
          <cell r="K257">
            <v>0.28000000000000025</v>
          </cell>
          <cell r="L257">
            <v>9.9999999999999645E-2</v>
          </cell>
          <cell r="M257">
            <v>3.01</v>
          </cell>
          <cell r="N257">
            <v>3.25</v>
          </cell>
          <cell r="O257">
            <v>4.03</v>
          </cell>
          <cell r="P257">
            <v>2.8250000000000002</v>
          </cell>
          <cell r="Q257">
            <v>2.93</v>
          </cell>
          <cell r="R257">
            <v>-1.5000000000000124E-2</v>
          </cell>
          <cell r="S257">
            <v>0.24000000000000021</v>
          </cell>
          <cell r="T257">
            <v>2.8849999999999998</v>
          </cell>
          <cell r="U257">
            <v>3.3650000000000002</v>
          </cell>
          <cell r="V257">
            <v>2.74</v>
          </cell>
          <cell r="W257">
            <v>2.7050000000000001</v>
          </cell>
          <cell r="X257">
            <v>2.83</v>
          </cell>
          <cell r="Y257">
            <v>3.4049999999999998</v>
          </cell>
          <cell r="Z257">
            <v>3.32</v>
          </cell>
          <cell r="AA257">
            <v>3.18</v>
          </cell>
          <cell r="AB257">
            <v>3.1749999999999998</v>
          </cell>
          <cell r="AC257">
            <v>3.19</v>
          </cell>
        </row>
        <row r="258">
          <cell r="A258">
            <v>36659</v>
          </cell>
          <cell r="B258">
            <v>3.08</v>
          </cell>
          <cell r="C258">
            <v>2.875</v>
          </cell>
          <cell r="D258">
            <v>3.22</v>
          </cell>
          <cell r="E258">
            <v>2.82</v>
          </cell>
          <cell r="F258">
            <v>3.1549999999999998</v>
          </cell>
          <cell r="G258">
            <v>0.14000000000000012</v>
          </cell>
          <cell r="H258">
            <v>0.3450000000000002</v>
          </cell>
          <cell r="I258">
            <v>0.20500000000000007</v>
          </cell>
          <cell r="J258">
            <v>7.4999999999999734E-2</v>
          </cell>
          <cell r="K258">
            <v>0.2799999999999998</v>
          </cell>
          <cell r="L258">
            <v>5.500000000000016E-2</v>
          </cell>
          <cell r="M258">
            <v>3.03</v>
          </cell>
          <cell r="N258">
            <v>3.38</v>
          </cell>
          <cell r="O258">
            <v>4.03</v>
          </cell>
          <cell r="P258">
            <v>2.835</v>
          </cell>
          <cell r="Q258">
            <v>2.9350000000000001</v>
          </cell>
          <cell r="R258">
            <v>0.1599999999999997</v>
          </cell>
          <cell r="S258">
            <v>0.35000000000000009</v>
          </cell>
          <cell r="T258">
            <v>2.89</v>
          </cell>
          <cell r="U258">
            <v>3.35</v>
          </cell>
          <cell r="V258">
            <v>2.7149999999999999</v>
          </cell>
          <cell r="W258">
            <v>2.66</v>
          </cell>
          <cell r="X258">
            <v>2.8250000000000002</v>
          </cell>
          <cell r="Y258">
            <v>3.4</v>
          </cell>
          <cell r="Z258">
            <v>3.28</v>
          </cell>
          <cell r="AA258">
            <v>3.145</v>
          </cell>
          <cell r="AB258">
            <v>3.145</v>
          </cell>
          <cell r="AC258">
            <v>3.1549999999999998</v>
          </cell>
        </row>
        <row r="259">
          <cell r="A259">
            <v>36660</v>
          </cell>
          <cell r="B259">
            <v>3.08</v>
          </cell>
          <cell r="C259">
            <v>2.875</v>
          </cell>
          <cell r="D259">
            <v>3.22</v>
          </cell>
          <cell r="E259">
            <v>2.82</v>
          </cell>
          <cell r="F259">
            <v>3.1549999999999998</v>
          </cell>
          <cell r="G259">
            <v>0.14000000000000012</v>
          </cell>
          <cell r="H259">
            <v>0.3450000000000002</v>
          </cell>
          <cell r="I259">
            <v>0.20500000000000007</v>
          </cell>
          <cell r="J259">
            <v>7.4999999999999734E-2</v>
          </cell>
          <cell r="K259">
            <v>0.2799999999999998</v>
          </cell>
          <cell r="L259">
            <v>5.500000000000016E-2</v>
          </cell>
          <cell r="M259">
            <v>3.03</v>
          </cell>
          <cell r="N259">
            <v>3.38</v>
          </cell>
          <cell r="O259">
            <v>4.03</v>
          </cell>
          <cell r="P259">
            <v>2.835</v>
          </cell>
          <cell r="Q259">
            <v>2.9350000000000001</v>
          </cell>
          <cell r="R259">
            <v>0.1599999999999997</v>
          </cell>
          <cell r="S259">
            <v>0.35000000000000009</v>
          </cell>
          <cell r="T259">
            <v>2.89</v>
          </cell>
          <cell r="U259">
            <v>3.35</v>
          </cell>
          <cell r="V259">
            <v>2.7149999999999999</v>
          </cell>
          <cell r="W259">
            <v>2.66</v>
          </cell>
          <cell r="X259">
            <v>2.8250000000000002</v>
          </cell>
          <cell r="Y259">
            <v>3.4</v>
          </cell>
          <cell r="Z259">
            <v>3.28</v>
          </cell>
          <cell r="AA259">
            <v>3.145</v>
          </cell>
          <cell r="AB259">
            <v>3.145</v>
          </cell>
          <cell r="AC259">
            <v>3.1549999999999998</v>
          </cell>
        </row>
        <row r="260">
          <cell r="A260">
            <v>36661</v>
          </cell>
          <cell r="B260">
            <v>3.08</v>
          </cell>
          <cell r="C260">
            <v>2.875</v>
          </cell>
          <cell r="D260">
            <v>3.22</v>
          </cell>
          <cell r="E260">
            <v>2.82</v>
          </cell>
          <cell r="F260">
            <v>3.1549999999999998</v>
          </cell>
          <cell r="G260">
            <v>0.14000000000000012</v>
          </cell>
          <cell r="H260">
            <v>0.3450000000000002</v>
          </cell>
          <cell r="I260">
            <v>0.20500000000000007</v>
          </cell>
          <cell r="J260">
            <v>7.4999999999999734E-2</v>
          </cell>
          <cell r="K260">
            <v>0.2799999999999998</v>
          </cell>
          <cell r="L260">
            <v>5.500000000000016E-2</v>
          </cell>
          <cell r="M260">
            <v>3.03</v>
          </cell>
          <cell r="N260">
            <v>3.38</v>
          </cell>
          <cell r="O260">
            <v>4.03</v>
          </cell>
          <cell r="P260">
            <v>2.835</v>
          </cell>
          <cell r="Q260">
            <v>2.9350000000000001</v>
          </cell>
          <cell r="R260">
            <v>0.1599999999999997</v>
          </cell>
          <cell r="S260">
            <v>0.35000000000000009</v>
          </cell>
          <cell r="T260">
            <v>2.89</v>
          </cell>
          <cell r="U260">
            <v>3.35</v>
          </cell>
          <cell r="V260">
            <v>2.7149999999999999</v>
          </cell>
          <cell r="W260">
            <v>2.66</v>
          </cell>
          <cell r="X260">
            <v>2.8250000000000002</v>
          </cell>
          <cell r="Y260">
            <v>3.4</v>
          </cell>
          <cell r="Z260">
            <v>3.28</v>
          </cell>
          <cell r="AA260">
            <v>3.145</v>
          </cell>
          <cell r="AB260">
            <v>3.145</v>
          </cell>
          <cell r="AC260">
            <v>3.1549999999999998</v>
          </cell>
        </row>
        <row r="261">
          <cell r="A261">
            <v>36662</v>
          </cell>
          <cell r="B261">
            <v>3.13</v>
          </cell>
          <cell r="C261">
            <v>2.91</v>
          </cell>
          <cell r="D261">
            <v>3.29</v>
          </cell>
          <cell r="E261">
            <v>2.83</v>
          </cell>
          <cell r="F261">
            <v>3.2050000000000001</v>
          </cell>
          <cell r="G261">
            <v>0.16000000000000014</v>
          </cell>
          <cell r="H261">
            <v>0.37999999999999989</v>
          </cell>
          <cell r="I261">
            <v>0.21999999999999975</v>
          </cell>
          <cell r="J261">
            <v>7.5000000000000178E-2</v>
          </cell>
          <cell r="K261">
            <v>0.29499999999999993</v>
          </cell>
          <cell r="L261">
            <v>8.0000000000000071E-2</v>
          </cell>
          <cell r="M261">
            <v>3.04</v>
          </cell>
          <cell r="N261">
            <v>3.4249999999999998</v>
          </cell>
          <cell r="O261">
            <v>4.0750000000000002</v>
          </cell>
          <cell r="P261">
            <v>2.835</v>
          </cell>
          <cell r="Q261">
            <v>2.93</v>
          </cell>
          <cell r="R261">
            <v>0.13499999999999979</v>
          </cell>
          <cell r="S261">
            <v>0.38499999999999979</v>
          </cell>
          <cell r="T261">
            <v>2.89</v>
          </cell>
          <cell r="U261">
            <v>3.3650000000000002</v>
          </cell>
          <cell r="V261">
            <v>2.71</v>
          </cell>
          <cell r="W261">
            <v>2.6850000000000001</v>
          </cell>
          <cell r="X261">
            <v>2.84</v>
          </cell>
          <cell r="Y261">
            <v>3.4350000000000001</v>
          </cell>
          <cell r="Z261">
            <v>3.33</v>
          </cell>
          <cell r="AA261">
            <v>3.18</v>
          </cell>
          <cell r="AB261">
            <v>3.1749999999999998</v>
          </cell>
          <cell r="AC261">
            <v>3.19</v>
          </cell>
        </row>
        <row r="262">
          <cell r="A262">
            <v>36663</v>
          </cell>
          <cell r="B262">
            <v>3.25</v>
          </cell>
          <cell r="C262">
            <v>3.01</v>
          </cell>
          <cell r="D262">
            <v>3.4249999999999998</v>
          </cell>
          <cell r="E262">
            <v>2.91</v>
          </cell>
          <cell r="F262">
            <v>3.32</v>
          </cell>
          <cell r="G262">
            <v>0.17499999999999982</v>
          </cell>
          <cell r="H262">
            <v>0.41500000000000004</v>
          </cell>
          <cell r="I262">
            <v>0.24000000000000021</v>
          </cell>
          <cell r="J262">
            <v>6.999999999999984E-2</v>
          </cell>
          <cell r="K262">
            <v>0.31000000000000005</v>
          </cell>
          <cell r="L262">
            <v>9.9999999999999645E-2</v>
          </cell>
          <cell r="M262">
            <v>3.1549999999999998</v>
          </cell>
          <cell r="N262">
            <v>3.54</v>
          </cell>
          <cell r="O262">
            <v>4.1399999999999997</v>
          </cell>
          <cell r="P262">
            <v>2.93</v>
          </cell>
          <cell r="Q262">
            <v>3.03</v>
          </cell>
          <cell r="R262">
            <v>0.11500000000000021</v>
          </cell>
          <cell r="S262">
            <v>0.38500000000000023</v>
          </cell>
          <cell r="T262">
            <v>2.97</v>
          </cell>
          <cell r="U262">
            <v>3.4550000000000001</v>
          </cell>
          <cell r="V262">
            <v>2.83</v>
          </cell>
          <cell r="W262">
            <v>2.8050000000000002</v>
          </cell>
          <cell r="X262">
            <v>2.92</v>
          </cell>
          <cell r="Y262">
            <v>3.51</v>
          </cell>
          <cell r="Z262">
            <v>3.4249999999999998</v>
          </cell>
          <cell r="AA262">
            <v>3.2850000000000001</v>
          </cell>
          <cell r="AB262">
            <v>3.2850000000000001</v>
          </cell>
          <cell r="AC262">
            <v>3.29</v>
          </cell>
        </row>
        <row r="263">
          <cell r="A263">
            <v>36664</v>
          </cell>
          <cell r="B263">
            <v>3.3050000000000002</v>
          </cell>
          <cell r="C263">
            <v>3.06</v>
          </cell>
          <cell r="D263">
            <v>3.4950000000000001</v>
          </cell>
          <cell r="E263">
            <v>2.9449999999999998</v>
          </cell>
          <cell r="F263">
            <v>3.37</v>
          </cell>
          <cell r="G263">
            <v>0.18999999999999995</v>
          </cell>
          <cell r="H263">
            <v>0.43500000000000005</v>
          </cell>
          <cell r="I263">
            <v>0.24500000000000011</v>
          </cell>
          <cell r="J263">
            <v>6.4999999999999947E-2</v>
          </cell>
          <cell r="K263">
            <v>0.31000000000000005</v>
          </cell>
          <cell r="L263">
            <v>0.11500000000000021</v>
          </cell>
          <cell r="M263">
            <v>3.2050000000000001</v>
          </cell>
          <cell r="N263">
            <v>3.605</v>
          </cell>
          <cell r="O263">
            <v>4.2</v>
          </cell>
          <cell r="P263">
            <v>2.96</v>
          </cell>
          <cell r="Q263">
            <v>3.05</v>
          </cell>
          <cell r="R263">
            <v>0.10999999999999988</v>
          </cell>
          <cell r="S263">
            <v>0.39999999999999991</v>
          </cell>
          <cell r="T263">
            <v>3</v>
          </cell>
          <cell r="U263">
            <v>3.4950000000000001</v>
          </cell>
          <cell r="V263">
            <v>2.9</v>
          </cell>
          <cell r="W263">
            <v>2.8650000000000002</v>
          </cell>
          <cell r="X263">
            <v>2.9550000000000001</v>
          </cell>
          <cell r="Y263">
            <v>3.5449999999999999</v>
          </cell>
          <cell r="Z263">
            <v>3.4550000000000001</v>
          </cell>
          <cell r="AA263">
            <v>3.3149999999999999</v>
          </cell>
          <cell r="AB263">
            <v>3.3050000000000002</v>
          </cell>
          <cell r="AC263">
            <v>3.3250000000000002</v>
          </cell>
        </row>
        <row r="264">
          <cell r="A264">
            <v>36665</v>
          </cell>
          <cell r="B264">
            <v>3.5649999999999999</v>
          </cell>
          <cell r="C264">
            <v>3.34</v>
          </cell>
          <cell r="D264">
            <v>3.8250000000000002</v>
          </cell>
          <cell r="E264">
            <v>3.2349999999999999</v>
          </cell>
          <cell r="F264">
            <v>3.64</v>
          </cell>
          <cell r="G264">
            <v>0.26000000000000023</v>
          </cell>
          <cell r="H264">
            <v>0.48500000000000032</v>
          </cell>
          <cell r="I264">
            <v>0.22500000000000009</v>
          </cell>
          <cell r="J264">
            <v>7.5000000000000178E-2</v>
          </cell>
          <cell r="K264">
            <v>0.30000000000000027</v>
          </cell>
          <cell r="L264">
            <v>0.10499999999999998</v>
          </cell>
          <cell r="M264">
            <v>3.48</v>
          </cell>
          <cell r="N264">
            <v>3.89</v>
          </cell>
          <cell r="O264">
            <v>4.5049999999999999</v>
          </cell>
          <cell r="P264">
            <v>3.2250000000000001</v>
          </cell>
          <cell r="Q264">
            <v>3.335</v>
          </cell>
          <cell r="R264">
            <v>6.4999999999999947E-2</v>
          </cell>
          <cell r="S264">
            <v>0.41000000000000014</v>
          </cell>
          <cell r="T264">
            <v>3.27</v>
          </cell>
          <cell r="U264">
            <v>3.7349999999999999</v>
          </cell>
          <cell r="V264">
            <v>3.17</v>
          </cell>
          <cell r="W264">
            <v>3.0950000000000002</v>
          </cell>
          <cell r="X264">
            <v>3.24</v>
          </cell>
          <cell r="Y264">
            <v>3.8</v>
          </cell>
          <cell r="Z264">
            <v>3.69</v>
          </cell>
          <cell r="AA264">
            <v>3.5350000000000001</v>
          </cell>
          <cell r="AB264">
            <v>3.5350000000000001</v>
          </cell>
          <cell r="AC264">
            <v>3.5449999999999999</v>
          </cell>
        </row>
        <row r="265">
          <cell r="A265">
            <v>36666</v>
          </cell>
          <cell r="B265">
            <v>3.5350000000000001</v>
          </cell>
          <cell r="C265">
            <v>3.3650000000000002</v>
          </cell>
          <cell r="D265">
            <v>3.9449999999999998</v>
          </cell>
          <cell r="E265">
            <v>3.2450000000000001</v>
          </cell>
          <cell r="F265">
            <v>3.625</v>
          </cell>
          <cell r="G265">
            <v>0.4099999999999997</v>
          </cell>
          <cell r="H265">
            <v>0.57999999999999963</v>
          </cell>
          <cell r="I265">
            <v>0.16999999999999993</v>
          </cell>
          <cell r="J265">
            <v>8.9999999999999858E-2</v>
          </cell>
          <cell r="K265">
            <v>0.25999999999999979</v>
          </cell>
          <cell r="L265">
            <v>0.12000000000000011</v>
          </cell>
          <cell r="M265">
            <v>3.55</v>
          </cell>
          <cell r="N265">
            <v>4.0049999999999999</v>
          </cell>
          <cell r="O265">
            <v>4.4950000000000001</v>
          </cell>
          <cell r="P265">
            <v>3.2450000000000001</v>
          </cell>
          <cell r="Q265">
            <v>3.335</v>
          </cell>
          <cell r="R265">
            <v>6.0000000000000053E-2</v>
          </cell>
          <cell r="S265">
            <v>0.45500000000000007</v>
          </cell>
          <cell r="T265">
            <v>3.27</v>
          </cell>
          <cell r="U265">
            <v>3.7650000000000001</v>
          </cell>
          <cell r="V265">
            <v>3.18</v>
          </cell>
          <cell r="W265">
            <v>3.1150000000000002</v>
          </cell>
          <cell r="X265">
            <v>3.2650000000000001</v>
          </cell>
          <cell r="Y265">
            <v>3.7949999999999999</v>
          </cell>
          <cell r="Z265">
            <v>3.7149999999999999</v>
          </cell>
          <cell r="AA265">
            <v>3.5449999999999999</v>
          </cell>
          <cell r="AB265">
            <v>3.54</v>
          </cell>
          <cell r="AC265">
            <v>3.5550000000000002</v>
          </cell>
        </row>
        <row r="266">
          <cell r="A266">
            <v>36667</v>
          </cell>
          <cell r="B266">
            <v>3.5350000000000001</v>
          </cell>
          <cell r="C266">
            <v>3.3650000000000002</v>
          </cell>
          <cell r="D266">
            <v>3.9449999999999998</v>
          </cell>
          <cell r="E266">
            <v>3.2450000000000001</v>
          </cell>
          <cell r="F266">
            <v>3.625</v>
          </cell>
          <cell r="G266">
            <v>0.4099999999999997</v>
          </cell>
          <cell r="H266">
            <v>0.57999999999999963</v>
          </cell>
          <cell r="I266">
            <v>0.16999999999999993</v>
          </cell>
          <cell r="J266">
            <v>8.9999999999999858E-2</v>
          </cell>
          <cell r="K266">
            <v>0.25999999999999979</v>
          </cell>
          <cell r="L266">
            <v>0.12000000000000011</v>
          </cell>
          <cell r="M266">
            <v>3.55</v>
          </cell>
          <cell r="N266">
            <v>4.0049999999999999</v>
          </cell>
          <cell r="O266">
            <v>4.4950000000000001</v>
          </cell>
          <cell r="P266">
            <v>3.2450000000000001</v>
          </cell>
          <cell r="Q266">
            <v>3.335</v>
          </cell>
          <cell r="R266">
            <v>6.0000000000000053E-2</v>
          </cell>
          <cell r="S266">
            <v>0.45500000000000007</v>
          </cell>
          <cell r="T266">
            <v>3.27</v>
          </cell>
          <cell r="U266">
            <v>3.7650000000000001</v>
          </cell>
          <cell r="V266">
            <v>3.18</v>
          </cell>
          <cell r="W266">
            <v>3.1150000000000002</v>
          </cell>
          <cell r="X266">
            <v>3.2650000000000001</v>
          </cell>
          <cell r="Y266">
            <v>3.7949999999999999</v>
          </cell>
          <cell r="Z266">
            <v>3.7149999999999999</v>
          </cell>
          <cell r="AA266">
            <v>3.5449999999999999</v>
          </cell>
          <cell r="AB266">
            <v>3.54</v>
          </cell>
          <cell r="AC266">
            <v>3.5550000000000002</v>
          </cell>
        </row>
        <row r="267">
          <cell r="A267">
            <v>36668</v>
          </cell>
          <cell r="B267">
            <v>3.5350000000000001</v>
          </cell>
          <cell r="C267">
            <v>3.3650000000000002</v>
          </cell>
          <cell r="D267">
            <v>3.9449999999999998</v>
          </cell>
          <cell r="E267">
            <v>3.2450000000000001</v>
          </cell>
          <cell r="F267">
            <v>3.625</v>
          </cell>
          <cell r="G267">
            <v>0.4099999999999997</v>
          </cell>
          <cell r="H267">
            <v>0.57999999999999963</v>
          </cell>
          <cell r="I267">
            <v>0.16999999999999993</v>
          </cell>
          <cell r="J267">
            <v>8.9999999999999858E-2</v>
          </cell>
          <cell r="K267">
            <v>0.25999999999999979</v>
          </cell>
          <cell r="L267">
            <v>0.12000000000000011</v>
          </cell>
          <cell r="M267">
            <v>3.55</v>
          </cell>
          <cell r="N267">
            <v>4.0049999999999999</v>
          </cell>
          <cell r="O267">
            <v>4.4950000000000001</v>
          </cell>
          <cell r="P267">
            <v>3.2450000000000001</v>
          </cell>
          <cell r="Q267">
            <v>3.335</v>
          </cell>
          <cell r="R267">
            <v>6.0000000000000053E-2</v>
          </cell>
          <cell r="S267">
            <v>0.45500000000000007</v>
          </cell>
          <cell r="T267">
            <v>3.27</v>
          </cell>
          <cell r="U267">
            <v>3.7650000000000001</v>
          </cell>
          <cell r="V267">
            <v>3.18</v>
          </cell>
          <cell r="W267">
            <v>3.1150000000000002</v>
          </cell>
          <cell r="X267">
            <v>3.2650000000000001</v>
          </cell>
          <cell r="Y267">
            <v>3.7949999999999999</v>
          </cell>
          <cell r="Z267">
            <v>3.7149999999999999</v>
          </cell>
          <cell r="AA267">
            <v>3.5449999999999999</v>
          </cell>
          <cell r="AB267">
            <v>3.54</v>
          </cell>
          <cell r="AC267">
            <v>3.5550000000000002</v>
          </cell>
        </row>
        <row r="268">
          <cell r="A268">
            <v>36669</v>
          </cell>
          <cell r="B268">
            <v>3.97</v>
          </cell>
          <cell r="C268">
            <v>3.8450000000000002</v>
          </cell>
          <cell r="D268">
            <v>4.8650000000000002</v>
          </cell>
          <cell r="E268">
            <v>3.61</v>
          </cell>
          <cell r="F268">
            <v>3.98</v>
          </cell>
          <cell r="G268">
            <v>0.89500000000000002</v>
          </cell>
          <cell r="H268">
            <v>1.02</v>
          </cell>
          <cell r="I268">
            <v>0.125</v>
          </cell>
          <cell r="J268">
            <v>9.9999999999997868E-3</v>
          </cell>
          <cell r="K268">
            <v>0.13499999999999979</v>
          </cell>
          <cell r="L268">
            <v>0.23500000000000032</v>
          </cell>
          <cell r="M268">
            <v>4.1100000000000003</v>
          </cell>
          <cell r="N268">
            <v>4.8449999999999998</v>
          </cell>
          <cell r="O268">
            <v>4.9800000000000004</v>
          </cell>
          <cell r="P268">
            <v>3.5550000000000002</v>
          </cell>
          <cell r="Q268">
            <v>3.77</v>
          </cell>
          <cell r="R268">
            <v>-2.0000000000000462E-2</v>
          </cell>
          <cell r="S268">
            <v>0.73499999999999943</v>
          </cell>
          <cell r="T268">
            <v>3.57</v>
          </cell>
          <cell r="U268">
            <v>3.9750000000000001</v>
          </cell>
          <cell r="V268">
            <v>3.5249999999999999</v>
          </cell>
          <cell r="W268">
            <v>3.395</v>
          </cell>
          <cell r="X268">
            <v>3.6150000000000002</v>
          </cell>
          <cell r="Y268">
            <v>4.0149999999999997</v>
          </cell>
          <cell r="Z268">
            <v>4</v>
          </cell>
          <cell r="AA268">
            <v>3.84</v>
          </cell>
          <cell r="AB268">
            <v>3.8250000000000002</v>
          </cell>
          <cell r="AC268">
            <v>3.84</v>
          </cell>
        </row>
        <row r="269">
          <cell r="A269">
            <v>36670</v>
          </cell>
          <cell r="B269">
            <v>3.7749999999999999</v>
          </cell>
          <cell r="C269">
            <v>3.63</v>
          </cell>
          <cell r="D269">
            <v>4.2149999999999999</v>
          </cell>
          <cell r="E269">
            <v>3.4</v>
          </cell>
          <cell r="F269">
            <v>3.8</v>
          </cell>
          <cell r="G269">
            <v>0.43999999999999995</v>
          </cell>
          <cell r="H269">
            <v>0.58499999999999996</v>
          </cell>
          <cell r="I269">
            <v>0.14500000000000002</v>
          </cell>
          <cell r="J269">
            <v>2.4999999999999911E-2</v>
          </cell>
          <cell r="K269">
            <v>0.16999999999999993</v>
          </cell>
          <cell r="L269">
            <v>0.22999999999999998</v>
          </cell>
          <cell r="M269">
            <v>3.7050000000000001</v>
          </cell>
          <cell r="N269">
            <v>4.1849999999999996</v>
          </cell>
          <cell r="O269">
            <v>4.7750000000000004</v>
          </cell>
          <cell r="P269">
            <v>3.375</v>
          </cell>
          <cell r="Q269">
            <v>3.5649999999999999</v>
          </cell>
          <cell r="R269">
            <v>-3.0000000000000249E-2</v>
          </cell>
          <cell r="S269">
            <v>0.47999999999999954</v>
          </cell>
          <cell r="T269">
            <v>3.43</v>
          </cell>
          <cell r="U269">
            <v>3.8450000000000002</v>
          </cell>
          <cell r="V269">
            <v>3.33</v>
          </cell>
          <cell r="W269">
            <v>3.2349999999999999</v>
          </cell>
          <cell r="X269">
            <v>3.4049999999999998</v>
          </cell>
          <cell r="Y269">
            <v>3.89</v>
          </cell>
          <cell r="Z269">
            <v>3.8250000000000002</v>
          </cell>
          <cell r="AA269">
            <v>3.69</v>
          </cell>
          <cell r="AB269">
            <v>3.6850000000000001</v>
          </cell>
          <cell r="AC269">
            <v>3.6949999999999998</v>
          </cell>
        </row>
        <row r="270">
          <cell r="A270">
            <v>36671</v>
          </cell>
          <cell r="B270">
            <v>3.7949999999999999</v>
          </cell>
          <cell r="C270">
            <v>3.645</v>
          </cell>
          <cell r="D270">
            <v>4.1500000000000004</v>
          </cell>
          <cell r="E270">
            <v>3.395</v>
          </cell>
          <cell r="F270">
            <v>3.85</v>
          </cell>
          <cell r="G270">
            <v>0.35500000000000043</v>
          </cell>
          <cell r="H270">
            <v>0.50500000000000034</v>
          </cell>
          <cell r="I270">
            <v>0.14999999999999991</v>
          </cell>
          <cell r="J270">
            <v>5.500000000000016E-2</v>
          </cell>
          <cell r="K270">
            <v>0.20500000000000007</v>
          </cell>
          <cell r="L270">
            <v>0.25</v>
          </cell>
          <cell r="M270">
            <v>3.67</v>
          </cell>
          <cell r="N270">
            <v>4.21</v>
          </cell>
          <cell r="O270">
            <v>4.915</v>
          </cell>
          <cell r="P270">
            <v>3.39</v>
          </cell>
          <cell r="Q270">
            <v>3.52</v>
          </cell>
          <cell r="R270">
            <v>5.9999999999999609E-2</v>
          </cell>
          <cell r="S270">
            <v>0.54</v>
          </cell>
          <cell r="T270">
            <v>3.46</v>
          </cell>
          <cell r="U270">
            <v>3.9350000000000001</v>
          </cell>
          <cell r="V270">
            <v>3.31</v>
          </cell>
          <cell r="W270">
            <v>3.2450000000000001</v>
          </cell>
          <cell r="X270">
            <v>3.4</v>
          </cell>
          <cell r="Y270">
            <v>3.9849999999999999</v>
          </cell>
          <cell r="Z270">
            <v>3.91</v>
          </cell>
          <cell r="AA270">
            <v>3.75</v>
          </cell>
          <cell r="AB270">
            <v>3.7650000000000001</v>
          </cell>
          <cell r="AC270">
            <v>3.77</v>
          </cell>
        </row>
        <row r="271">
          <cell r="A271">
            <v>36672</v>
          </cell>
          <cell r="B271">
            <v>4.04</v>
          </cell>
          <cell r="C271">
            <v>3.8650000000000002</v>
          </cell>
          <cell r="D271">
            <v>4.3</v>
          </cell>
          <cell r="E271">
            <v>3.56</v>
          </cell>
          <cell r="F271">
            <v>4.07</v>
          </cell>
          <cell r="G271">
            <v>0.25999999999999979</v>
          </cell>
          <cell r="H271">
            <v>0.43499999999999961</v>
          </cell>
          <cell r="I271">
            <v>0.17499999999999982</v>
          </cell>
          <cell r="J271">
            <v>3.0000000000000249E-2</v>
          </cell>
          <cell r="K271">
            <v>0.20500000000000007</v>
          </cell>
          <cell r="L271">
            <v>0.30500000000000016</v>
          </cell>
          <cell r="M271">
            <v>3.79</v>
          </cell>
          <cell r="N271">
            <v>4.4550000000000001</v>
          </cell>
          <cell r="O271">
            <v>5.0599999999999996</v>
          </cell>
          <cell r="P271">
            <v>3.5449999999999999</v>
          </cell>
          <cell r="Q271">
            <v>3.6549999999999998</v>
          </cell>
          <cell r="R271">
            <v>0.15500000000000025</v>
          </cell>
          <cell r="S271">
            <v>0.66500000000000004</v>
          </cell>
          <cell r="T271">
            <v>3.58</v>
          </cell>
          <cell r="U271">
            <v>4.1749999999999998</v>
          </cell>
          <cell r="V271">
            <v>3.4849999999999999</v>
          </cell>
          <cell r="W271">
            <v>3.4049999999999998</v>
          </cell>
          <cell r="X271">
            <v>3.5649999999999999</v>
          </cell>
          <cell r="Y271">
            <v>4.2300000000000004</v>
          </cell>
          <cell r="Z271">
            <v>4.12</v>
          </cell>
          <cell r="AA271">
            <v>3.97</v>
          </cell>
          <cell r="AB271">
            <v>3.9649999999999999</v>
          </cell>
          <cell r="AC271">
            <v>3.99</v>
          </cell>
        </row>
        <row r="272">
          <cell r="A272">
            <v>36673</v>
          </cell>
          <cell r="B272">
            <v>4.0199999999999996</v>
          </cell>
          <cell r="C272">
            <v>3.75</v>
          </cell>
          <cell r="D272">
            <v>4.2249999999999996</v>
          </cell>
          <cell r="E272">
            <v>3.5950000000000002</v>
          </cell>
          <cell r="F272">
            <v>4.1050000000000004</v>
          </cell>
          <cell r="G272">
            <v>0.20500000000000007</v>
          </cell>
          <cell r="H272">
            <v>0.47499999999999964</v>
          </cell>
          <cell r="I272">
            <v>0.26999999999999957</v>
          </cell>
          <cell r="J272">
            <v>8.5000000000000853E-2</v>
          </cell>
          <cell r="K272">
            <v>0.35500000000000043</v>
          </cell>
          <cell r="L272">
            <v>0.1549999999999998</v>
          </cell>
          <cell r="M272">
            <v>3.7650000000000001</v>
          </cell>
          <cell r="N272">
            <v>4.12</v>
          </cell>
          <cell r="O272">
            <v>5.1349999999999998</v>
          </cell>
          <cell r="P272">
            <v>3.58</v>
          </cell>
          <cell r="Q272">
            <v>3.66</v>
          </cell>
          <cell r="R272">
            <v>-0.10499999999999954</v>
          </cell>
          <cell r="S272">
            <v>0.35499999999999998</v>
          </cell>
          <cell r="T272">
            <v>3.61</v>
          </cell>
          <cell r="U272">
            <v>4.2850000000000001</v>
          </cell>
          <cell r="V272">
            <v>3.5150000000000001</v>
          </cell>
          <cell r="W272">
            <v>3.35</v>
          </cell>
          <cell r="X272">
            <v>3.5950000000000002</v>
          </cell>
          <cell r="Y272">
            <v>4.33</v>
          </cell>
          <cell r="Z272">
            <v>4.2249999999999996</v>
          </cell>
          <cell r="AA272">
            <v>4.0650000000000004</v>
          </cell>
          <cell r="AB272">
            <v>4.0650000000000004</v>
          </cell>
          <cell r="AC272">
            <v>4.09</v>
          </cell>
        </row>
        <row r="273">
          <cell r="A273">
            <v>36674</v>
          </cell>
          <cell r="B273">
            <v>4.0199999999999996</v>
          </cell>
          <cell r="C273">
            <v>3.75</v>
          </cell>
          <cell r="D273">
            <v>4.2249999999999996</v>
          </cell>
          <cell r="E273">
            <v>3.5950000000000002</v>
          </cell>
          <cell r="F273">
            <v>4.1050000000000004</v>
          </cell>
          <cell r="G273">
            <v>0.20500000000000007</v>
          </cell>
          <cell r="H273">
            <v>0.47499999999999964</v>
          </cell>
          <cell r="I273">
            <v>0.26999999999999957</v>
          </cell>
          <cell r="J273">
            <v>8.5000000000000853E-2</v>
          </cell>
          <cell r="K273">
            <v>0.35500000000000043</v>
          </cell>
          <cell r="L273">
            <v>0.1549999999999998</v>
          </cell>
          <cell r="M273">
            <v>3.7650000000000001</v>
          </cell>
          <cell r="N273">
            <v>4.12</v>
          </cell>
          <cell r="O273">
            <v>5.1349999999999998</v>
          </cell>
          <cell r="P273">
            <v>3.58</v>
          </cell>
          <cell r="Q273">
            <v>3.66</v>
          </cell>
          <cell r="R273">
            <v>-0.10499999999999954</v>
          </cell>
          <cell r="S273">
            <v>0.35499999999999998</v>
          </cell>
          <cell r="T273">
            <v>3.61</v>
          </cell>
          <cell r="U273">
            <v>4.2850000000000001</v>
          </cell>
          <cell r="V273">
            <v>3.5150000000000001</v>
          </cell>
          <cell r="W273">
            <v>3.35</v>
          </cell>
          <cell r="X273">
            <v>3.5950000000000002</v>
          </cell>
          <cell r="Y273">
            <v>4.33</v>
          </cell>
          <cell r="Z273">
            <v>4.2249999999999996</v>
          </cell>
          <cell r="AA273">
            <v>4.0650000000000004</v>
          </cell>
          <cell r="AB273">
            <v>4.0650000000000004</v>
          </cell>
          <cell r="AC273">
            <v>4.09</v>
          </cell>
        </row>
        <row r="274">
          <cell r="A274">
            <v>36675</v>
          </cell>
          <cell r="B274">
            <v>4.0199999999999996</v>
          </cell>
          <cell r="C274">
            <v>3.75</v>
          </cell>
          <cell r="D274">
            <v>4.2249999999999996</v>
          </cell>
          <cell r="E274">
            <v>3.5950000000000002</v>
          </cell>
          <cell r="F274">
            <v>4.1050000000000004</v>
          </cell>
          <cell r="G274">
            <v>0.20500000000000007</v>
          </cell>
          <cell r="H274">
            <v>0.47499999999999964</v>
          </cell>
          <cell r="I274">
            <v>0.26999999999999957</v>
          </cell>
          <cell r="J274">
            <v>8.5000000000000853E-2</v>
          </cell>
          <cell r="K274">
            <v>0.35500000000000043</v>
          </cell>
          <cell r="L274">
            <v>0.1549999999999998</v>
          </cell>
          <cell r="M274">
            <v>3.7650000000000001</v>
          </cell>
          <cell r="N274">
            <v>4.12</v>
          </cell>
          <cell r="O274">
            <v>5.1349999999999998</v>
          </cell>
          <cell r="P274">
            <v>3.58</v>
          </cell>
          <cell r="Q274">
            <v>3.66</v>
          </cell>
          <cell r="R274">
            <v>-0.10499999999999954</v>
          </cell>
          <cell r="S274">
            <v>0.35499999999999998</v>
          </cell>
          <cell r="T274">
            <v>3.61</v>
          </cell>
          <cell r="U274">
            <v>4.2850000000000001</v>
          </cell>
          <cell r="V274">
            <v>3.5150000000000001</v>
          </cell>
          <cell r="W274">
            <v>3.35</v>
          </cell>
          <cell r="X274">
            <v>3.5950000000000002</v>
          </cell>
          <cell r="Y274">
            <v>4.33</v>
          </cell>
          <cell r="Z274">
            <v>4.2249999999999996</v>
          </cell>
          <cell r="AA274">
            <v>4.0650000000000004</v>
          </cell>
          <cell r="AB274">
            <v>4.0650000000000004</v>
          </cell>
          <cell r="AC274">
            <v>4.09</v>
          </cell>
        </row>
        <row r="275">
          <cell r="A275">
            <v>36676</v>
          </cell>
          <cell r="B275">
            <v>4.0199999999999996</v>
          </cell>
          <cell r="C275">
            <v>3.75</v>
          </cell>
          <cell r="D275">
            <v>4.2249999999999996</v>
          </cell>
          <cell r="E275">
            <v>3.5950000000000002</v>
          </cell>
          <cell r="F275">
            <v>4.1050000000000004</v>
          </cell>
          <cell r="G275">
            <v>0.20500000000000007</v>
          </cell>
          <cell r="H275">
            <v>0.47499999999999964</v>
          </cell>
          <cell r="I275">
            <v>0.26999999999999957</v>
          </cell>
          <cell r="J275">
            <v>8.5000000000000853E-2</v>
          </cell>
          <cell r="K275">
            <v>0.35500000000000043</v>
          </cell>
          <cell r="L275">
            <v>0.1549999999999998</v>
          </cell>
          <cell r="M275">
            <v>3.7650000000000001</v>
          </cell>
          <cell r="N275">
            <v>4.12</v>
          </cell>
          <cell r="O275">
            <v>5.1349999999999998</v>
          </cell>
          <cell r="P275">
            <v>3.58</v>
          </cell>
          <cell r="Q275">
            <v>3.66</v>
          </cell>
          <cell r="R275">
            <v>-0.10499999999999954</v>
          </cell>
          <cell r="S275">
            <v>0.35499999999999998</v>
          </cell>
          <cell r="T275">
            <v>3.61</v>
          </cell>
          <cell r="U275">
            <v>4.2850000000000001</v>
          </cell>
          <cell r="V275">
            <v>3.5150000000000001</v>
          </cell>
          <cell r="W275">
            <v>3.35</v>
          </cell>
          <cell r="X275">
            <v>3.5950000000000002</v>
          </cell>
          <cell r="Y275">
            <v>4.33</v>
          </cell>
          <cell r="Z275">
            <v>4.2249999999999996</v>
          </cell>
          <cell r="AA275">
            <v>4.0650000000000004</v>
          </cell>
          <cell r="AB275">
            <v>4.0650000000000004</v>
          </cell>
          <cell r="AC275">
            <v>4.09</v>
          </cell>
        </row>
        <row r="276">
          <cell r="A276">
            <v>36677</v>
          </cell>
          <cell r="B276">
            <v>4.26</v>
          </cell>
          <cell r="C276">
            <v>4.0449999999999999</v>
          </cell>
          <cell r="D276">
            <v>4.76</v>
          </cell>
          <cell r="E276">
            <v>3.8050000000000002</v>
          </cell>
          <cell r="F276">
            <v>4.29</v>
          </cell>
          <cell r="G276">
            <v>0.5</v>
          </cell>
          <cell r="H276">
            <v>0.71499999999999986</v>
          </cell>
          <cell r="I276">
            <v>0.21499999999999986</v>
          </cell>
          <cell r="J276">
            <v>3.0000000000000249E-2</v>
          </cell>
          <cell r="K276">
            <v>0.24500000000000011</v>
          </cell>
          <cell r="L276">
            <v>0.23999999999999977</v>
          </cell>
          <cell r="M276">
            <v>4.0650000000000004</v>
          </cell>
          <cell r="N276">
            <v>4.82</v>
          </cell>
          <cell r="O276">
            <v>5.52</v>
          </cell>
          <cell r="P276">
            <v>3.8</v>
          </cell>
          <cell r="Q276">
            <v>3.9550000000000001</v>
          </cell>
          <cell r="R276">
            <v>6.0000000000000497E-2</v>
          </cell>
          <cell r="S276">
            <v>0.75499999999999989</v>
          </cell>
          <cell r="T276">
            <v>3.86</v>
          </cell>
          <cell r="U276">
            <v>4.3449999999999998</v>
          </cell>
          <cell r="V276">
            <v>3.7749999999999999</v>
          </cell>
          <cell r="W276">
            <v>3.55</v>
          </cell>
          <cell r="X276">
            <v>3.81</v>
          </cell>
          <cell r="Y276">
            <v>4.4249999999999998</v>
          </cell>
          <cell r="Z276">
            <v>4.32</v>
          </cell>
          <cell r="AA276">
            <v>4.1349999999999998</v>
          </cell>
          <cell r="AB276">
            <v>4.165</v>
          </cell>
          <cell r="AC276">
            <v>4.17</v>
          </cell>
        </row>
        <row r="277">
          <cell r="A277">
            <v>36678</v>
          </cell>
          <cell r="B277">
            <v>4.3499999999999996</v>
          </cell>
          <cell r="C277">
            <v>4.24</v>
          </cell>
          <cell r="D277">
            <v>4.8250000000000002</v>
          </cell>
          <cell r="E277">
            <v>4.0999999999999996</v>
          </cell>
          <cell r="F277">
            <v>4.4450000000000003</v>
          </cell>
          <cell r="G277">
            <v>0.47500000000000053</v>
          </cell>
          <cell r="H277">
            <v>0.58499999999999996</v>
          </cell>
          <cell r="I277">
            <v>0.10999999999999943</v>
          </cell>
          <cell r="J277">
            <v>9.5000000000000639E-2</v>
          </cell>
          <cell r="K277">
            <v>0.20500000000000007</v>
          </cell>
          <cell r="L277">
            <v>0.14000000000000057</v>
          </cell>
          <cell r="M277">
            <v>4.3250000000000002</v>
          </cell>
          <cell r="N277">
            <v>4.8899999999999997</v>
          </cell>
          <cell r="O277">
            <v>5.915</v>
          </cell>
          <cell r="P277">
            <v>4.0999999999999996</v>
          </cell>
          <cell r="Q277">
            <v>4.2300000000000004</v>
          </cell>
          <cell r="R277">
            <v>6.4999999999999503E-2</v>
          </cell>
          <cell r="S277">
            <v>0.5649999999999995</v>
          </cell>
          <cell r="T277">
            <v>4.21</v>
          </cell>
          <cell r="U277">
            <v>4.5</v>
          </cell>
          <cell r="V277">
            <v>4.0049999999999999</v>
          </cell>
          <cell r="W277">
            <v>3.98</v>
          </cell>
          <cell r="X277">
            <v>4.0999999999999996</v>
          </cell>
          <cell r="Y277">
            <v>4.6100000000000003</v>
          </cell>
          <cell r="Z277">
            <v>4.4800000000000004</v>
          </cell>
          <cell r="AA277">
            <v>4.3499999999999996</v>
          </cell>
          <cell r="AB277">
            <v>4.3600000000000003</v>
          </cell>
          <cell r="AC277">
            <v>4.3550000000000004</v>
          </cell>
        </row>
        <row r="278">
          <cell r="A278">
            <v>36679</v>
          </cell>
          <cell r="B278">
            <v>4.2649999999999997</v>
          </cell>
          <cell r="C278">
            <v>4.165</v>
          </cell>
          <cell r="D278">
            <v>4.72</v>
          </cell>
          <cell r="E278">
            <v>4.0449999999999999</v>
          </cell>
          <cell r="F278">
            <v>4.3250000000000002</v>
          </cell>
          <cell r="G278">
            <v>0.45500000000000007</v>
          </cell>
          <cell r="H278">
            <v>0.55499999999999972</v>
          </cell>
          <cell r="I278">
            <v>9.9999999999999645E-2</v>
          </cell>
          <cell r="J278">
            <v>6.0000000000000497E-2</v>
          </cell>
          <cell r="K278">
            <v>0.16000000000000014</v>
          </cell>
          <cell r="L278">
            <v>0.12000000000000011</v>
          </cell>
          <cell r="M278">
            <v>4.2750000000000004</v>
          </cell>
          <cell r="N278">
            <v>4.665</v>
          </cell>
          <cell r="O278">
            <v>5.335</v>
          </cell>
          <cell r="P278">
            <v>3.96</v>
          </cell>
          <cell r="Q278">
            <v>4.09</v>
          </cell>
          <cell r="R278">
            <v>-5.4999999999999716E-2</v>
          </cell>
          <cell r="S278">
            <v>0.38999999999999968</v>
          </cell>
          <cell r="T278">
            <v>4.05</v>
          </cell>
          <cell r="U278">
            <v>4.4000000000000004</v>
          </cell>
          <cell r="V278">
            <v>3.98</v>
          </cell>
          <cell r="W278">
            <v>3.9049999999999998</v>
          </cell>
          <cell r="X278">
            <v>4.04</v>
          </cell>
          <cell r="Y278">
            <v>4.4800000000000004</v>
          </cell>
          <cell r="Z278">
            <v>4.37</v>
          </cell>
          <cell r="AA278">
            <v>4.2050000000000001</v>
          </cell>
          <cell r="AB278">
            <v>4.2350000000000003</v>
          </cell>
          <cell r="AC278">
            <v>4.2149999999999999</v>
          </cell>
        </row>
        <row r="279">
          <cell r="A279">
            <v>36680</v>
          </cell>
          <cell r="B279">
            <v>4.03</v>
          </cell>
          <cell r="C279">
            <v>3.85</v>
          </cell>
          <cell r="D279">
            <v>4.22</v>
          </cell>
          <cell r="E279">
            <v>3.69</v>
          </cell>
          <cell r="F279">
            <v>4.0949999999999998</v>
          </cell>
          <cell r="G279">
            <v>0.1899999999999995</v>
          </cell>
          <cell r="H279">
            <v>0.36999999999999966</v>
          </cell>
          <cell r="I279">
            <v>0.18000000000000016</v>
          </cell>
          <cell r="J279">
            <v>6.4999999999999503E-2</v>
          </cell>
          <cell r="K279">
            <v>0.24499999999999966</v>
          </cell>
          <cell r="L279">
            <v>0.16000000000000014</v>
          </cell>
          <cell r="M279">
            <v>3.99</v>
          </cell>
          <cell r="N279">
            <v>4.375</v>
          </cell>
          <cell r="O279">
            <v>5.05</v>
          </cell>
          <cell r="P279">
            <v>3.585</v>
          </cell>
          <cell r="Q279">
            <v>3.7549999999999999</v>
          </cell>
          <cell r="R279">
            <v>0.15500000000000025</v>
          </cell>
          <cell r="S279">
            <v>0.38499999999999979</v>
          </cell>
          <cell r="T279">
            <v>3.6749999999999998</v>
          </cell>
          <cell r="U279">
            <v>4.2</v>
          </cell>
          <cell r="V279">
            <v>3.605</v>
          </cell>
          <cell r="W279">
            <v>3.55</v>
          </cell>
          <cell r="X279">
            <v>3.69</v>
          </cell>
          <cell r="Y279">
            <v>4.2549999999999999</v>
          </cell>
          <cell r="Z279">
            <v>4.16</v>
          </cell>
          <cell r="AA279">
            <v>4.0199999999999996</v>
          </cell>
          <cell r="AB279">
            <v>4.0549999999999997</v>
          </cell>
          <cell r="AC279">
            <v>4.0350000000000001</v>
          </cell>
        </row>
        <row r="280">
          <cell r="A280">
            <v>36681</v>
          </cell>
          <cell r="B280">
            <v>4.03</v>
          </cell>
          <cell r="C280">
            <v>3.85</v>
          </cell>
          <cell r="D280">
            <v>4.22</v>
          </cell>
          <cell r="E280">
            <v>3.69</v>
          </cell>
          <cell r="F280">
            <v>4.0949999999999998</v>
          </cell>
          <cell r="G280">
            <v>0.1899999999999995</v>
          </cell>
          <cell r="H280">
            <v>0.36999999999999966</v>
          </cell>
          <cell r="I280">
            <v>0.18000000000000016</v>
          </cell>
          <cell r="J280">
            <v>6.4999999999999503E-2</v>
          </cell>
          <cell r="K280">
            <v>0.24499999999999966</v>
          </cell>
          <cell r="L280">
            <v>0.16000000000000014</v>
          </cell>
          <cell r="M280">
            <v>3.99</v>
          </cell>
          <cell r="N280">
            <v>4.375</v>
          </cell>
          <cell r="O280">
            <v>5.05</v>
          </cell>
          <cell r="P280">
            <v>3.585</v>
          </cell>
          <cell r="Q280">
            <v>3.7549999999999999</v>
          </cell>
          <cell r="R280">
            <v>0.15500000000000025</v>
          </cell>
          <cell r="S280">
            <v>0.38499999999999979</v>
          </cell>
          <cell r="T280">
            <v>3.6749999999999998</v>
          </cell>
          <cell r="U280">
            <v>4.2</v>
          </cell>
          <cell r="V280">
            <v>3.605</v>
          </cell>
          <cell r="W280">
            <v>3.55</v>
          </cell>
          <cell r="X280">
            <v>3.69</v>
          </cell>
          <cell r="Y280">
            <v>4.2549999999999999</v>
          </cell>
          <cell r="Z280">
            <v>4.16</v>
          </cell>
          <cell r="AA280">
            <v>4.0199999999999996</v>
          </cell>
          <cell r="AB280">
            <v>4.0549999999999997</v>
          </cell>
          <cell r="AC280">
            <v>4.0350000000000001</v>
          </cell>
        </row>
        <row r="281">
          <cell r="A281">
            <v>36682</v>
          </cell>
          <cell r="B281">
            <v>4.03</v>
          </cell>
          <cell r="C281">
            <v>3.85</v>
          </cell>
          <cell r="D281">
            <v>4.22</v>
          </cell>
          <cell r="E281">
            <v>3.69</v>
          </cell>
          <cell r="F281">
            <v>4.0949999999999998</v>
          </cell>
          <cell r="G281">
            <v>0.1899999999999995</v>
          </cell>
          <cell r="H281">
            <v>0.36999999999999966</v>
          </cell>
          <cell r="I281">
            <v>0.18000000000000016</v>
          </cell>
          <cell r="J281">
            <v>6.4999999999999503E-2</v>
          </cell>
          <cell r="K281">
            <v>0.24499999999999966</v>
          </cell>
          <cell r="L281">
            <v>0.16000000000000014</v>
          </cell>
          <cell r="M281">
            <v>3.99</v>
          </cell>
          <cell r="N281">
            <v>4.375</v>
          </cell>
          <cell r="O281">
            <v>5.05</v>
          </cell>
          <cell r="P281">
            <v>3.585</v>
          </cell>
          <cell r="Q281">
            <v>3.7549999999999999</v>
          </cell>
          <cell r="R281">
            <v>0.15500000000000025</v>
          </cell>
          <cell r="S281">
            <v>0.38499999999999979</v>
          </cell>
          <cell r="T281">
            <v>3.6749999999999998</v>
          </cell>
          <cell r="U281">
            <v>4.2</v>
          </cell>
          <cell r="V281">
            <v>3.605</v>
          </cell>
          <cell r="W281">
            <v>3.55</v>
          </cell>
          <cell r="X281">
            <v>3.69</v>
          </cell>
          <cell r="Y281">
            <v>4.2549999999999999</v>
          </cell>
          <cell r="Z281">
            <v>4.16</v>
          </cell>
          <cell r="AA281">
            <v>4.0199999999999996</v>
          </cell>
          <cell r="AB281">
            <v>4.0549999999999997</v>
          </cell>
          <cell r="AC281">
            <v>4.0350000000000001</v>
          </cell>
        </row>
        <row r="282">
          <cell r="A282">
            <v>36683</v>
          </cell>
          <cell r="B282">
            <v>4.0599999999999996</v>
          </cell>
          <cell r="C282">
            <v>3.97</v>
          </cell>
          <cell r="D282">
            <v>4.4550000000000001</v>
          </cell>
          <cell r="E282">
            <v>3.835</v>
          </cell>
          <cell r="F282">
            <v>4.0750000000000002</v>
          </cell>
          <cell r="G282">
            <v>0.39500000000000046</v>
          </cell>
          <cell r="H282">
            <v>0.48499999999999988</v>
          </cell>
          <cell r="I282">
            <v>8.9999999999999414E-2</v>
          </cell>
          <cell r="J282">
            <v>1.5000000000000568E-2</v>
          </cell>
          <cell r="K282">
            <v>0.10499999999999998</v>
          </cell>
          <cell r="L282">
            <v>0.13500000000000023</v>
          </cell>
          <cell r="M282">
            <v>3.98</v>
          </cell>
          <cell r="N282">
            <v>4.5999999999999996</v>
          </cell>
          <cell r="O282">
            <v>5.125</v>
          </cell>
          <cell r="P282">
            <v>3.5649999999999999</v>
          </cell>
          <cell r="Q282">
            <v>3.7850000000000001</v>
          </cell>
          <cell r="R282">
            <v>0.14499999999999957</v>
          </cell>
          <cell r="S282">
            <v>0.61999999999999966</v>
          </cell>
          <cell r="T282">
            <v>3.67</v>
          </cell>
          <cell r="U282">
            <v>4.17</v>
          </cell>
          <cell r="V282">
            <v>3.74</v>
          </cell>
          <cell r="W282">
            <v>3.65</v>
          </cell>
          <cell r="X282">
            <v>3.85</v>
          </cell>
          <cell r="Y282">
            <v>4.2350000000000003</v>
          </cell>
          <cell r="Z282">
            <v>4.125</v>
          </cell>
          <cell r="AA282">
            <v>4</v>
          </cell>
          <cell r="AB282">
            <v>4.03</v>
          </cell>
          <cell r="AC282">
            <v>3.9950000000000001</v>
          </cell>
        </row>
        <row r="283">
          <cell r="A283">
            <v>36684</v>
          </cell>
          <cell r="B283">
            <v>4.3250000000000002</v>
          </cell>
          <cell r="C283">
            <v>4.1900000000000004</v>
          </cell>
          <cell r="D283">
            <v>4.67</v>
          </cell>
          <cell r="E283">
            <v>3.93</v>
          </cell>
          <cell r="F283">
            <v>4.38</v>
          </cell>
          <cell r="G283">
            <v>0.34499999999999975</v>
          </cell>
          <cell r="H283">
            <v>0.47999999999999954</v>
          </cell>
          <cell r="I283">
            <v>0.13499999999999979</v>
          </cell>
          <cell r="J283">
            <v>5.4999999999999716E-2</v>
          </cell>
          <cell r="K283">
            <v>0.1899999999999995</v>
          </cell>
          <cell r="L283">
            <v>0.26000000000000023</v>
          </cell>
          <cell r="M283">
            <v>4.2450000000000001</v>
          </cell>
          <cell r="N283">
            <v>4.76</v>
          </cell>
          <cell r="O283">
            <v>5.42</v>
          </cell>
          <cell r="P283">
            <v>3.7250000000000001</v>
          </cell>
          <cell r="Q283">
            <v>4.01</v>
          </cell>
          <cell r="R283">
            <v>8.9999999999999858E-2</v>
          </cell>
          <cell r="S283">
            <v>0.51499999999999968</v>
          </cell>
          <cell r="T283">
            <v>3.9649999999999999</v>
          </cell>
          <cell r="U283">
            <v>4.49</v>
          </cell>
          <cell r="V283">
            <v>3.835</v>
          </cell>
          <cell r="W283">
            <v>3.8</v>
          </cell>
          <cell r="X283">
            <v>3.9449999999999998</v>
          </cell>
          <cell r="Y283">
            <v>4.5650000000000004</v>
          </cell>
          <cell r="Z283">
            <v>4.4400000000000004</v>
          </cell>
          <cell r="AA283">
            <v>4.3049999999999997</v>
          </cell>
          <cell r="AB283">
            <v>4.33</v>
          </cell>
          <cell r="AC283">
            <v>4.3099999999999996</v>
          </cell>
        </row>
        <row r="284">
          <cell r="A284">
            <v>36685</v>
          </cell>
          <cell r="B284">
            <v>4.04</v>
          </cell>
          <cell r="C284">
            <v>3.94</v>
          </cell>
          <cell r="D284">
            <v>4.45</v>
          </cell>
          <cell r="E284">
            <v>3.66</v>
          </cell>
          <cell r="F284">
            <v>4.085</v>
          </cell>
          <cell r="G284">
            <v>0.41000000000000014</v>
          </cell>
          <cell r="H284">
            <v>0.51000000000000023</v>
          </cell>
          <cell r="I284">
            <v>0.10000000000000009</v>
          </cell>
          <cell r="J284">
            <v>4.4999999999999929E-2</v>
          </cell>
          <cell r="K284">
            <v>0.14500000000000002</v>
          </cell>
          <cell r="L284">
            <v>0.2799999999999998</v>
          </cell>
          <cell r="M284">
            <v>4</v>
          </cell>
          <cell r="N284">
            <v>4.42</v>
          </cell>
          <cell r="O284">
            <v>5.07</v>
          </cell>
          <cell r="P284">
            <v>3.5750000000000002</v>
          </cell>
          <cell r="Q284">
            <v>3.7450000000000001</v>
          </cell>
          <cell r="R284">
            <v>-3.0000000000000249E-2</v>
          </cell>
          <cell r="S284">
            <v>0.41999999999999993</v>
          </cell>
          <cell r="T284">
            <v>3.7149999999999999</v>
          </cell>
          <cell r="U284">
            <v>4.2249999999999996</v>
          </cell>
          <cell r="V284">
            <v>3.585</v>
          </cell>
          <cell r="W284">
            <v>3.53</v>
          </cell>
          <cell r="X284">
            <v>3.68</v>
          </cell>
          <cell r="Y284">
            <v>4.29</v>
          </cell>
          <cell r="Z284">
            <v>4.1550000000000002</v>
          </cell>
          <cell r="AA284">
            <v>4.0250000000000004</v>
          </cell>
          <cell r="AB284">
            <v>4.08</v>
          </cell>
          <cell r="AC284">
            <v>4.03</v>
          </cell>
        </row>
        <row r="285">
          <cell r="A285">
            <v>36686</v>
          </cell>
          <cell r="B285">
            <v>3.8149999999999999</v>
          </cell>
          <cell r="C285">
            <v>3.7149999999999999</v>
          </cell>
          <cell r="D285">
            <v>4.3650000000000002</v>
          </cell>
          <cell r="E285">
            <v>3.51</v>
          </cell>
          <cell r="F285">
            <v>3.85</v>
          </cell>
          <cell r="G285">
            <v>0.55000000000000027</v>
          </cell>
          <cell r="H285">
            <v>0.65000000000000036</v>
          </cell>
          <cell r="I285">
            <v>0.10000000000000009</v>
          </cell>
          <cell r="J285">
            <v>3.5000000000000142E-2</v>
          </cell>
          <cell r="K285">
            <v>0.13500000000000023</v>
          </cell>
          <cell r="L285">
            <v>0.20500000000000007</v>
          </cell>
          <cell r="M285">
            <v>3.8050000000000002</v>
          </cell>
          <cell r="N285">
            <v>4.2649999999999997</v>
          </cell>
          <cell r="O285">
            <v>4.9550000000000001</v>
          </cell>
          <cell r="P285">
            <v>3.45</v>
          </cell>
          <cell r="Q285">
            <v>3.5550000000000002</v>
          </cell>
          <cell r="R285">
            <v>-0.10000000000000053</v>
          </cell>
          <cell r="S285">
            <v>0.45999999999999952</v>
          </cell>
          <cell r="T285">
            <v>3.4950000000000001</v>
          </cell>
          <cell r="U285">
            <v>3.9550000000000001</v>
          </cell>
          <cell r="V285">
            <v>3.4</v>
          </cell>
          <cell r="W285">
            <v>3.33</v>
          </cell>
          <cell r="X285">
            <v>3.4950000000000001</v>
          </cell>
          <cell r="Y285">
            <v>4.0049999999999999</v>
          </cell>
          <cell r="Z285">
            <v>3.87</v>
          </cell>
          <cell r="AA285">
            <v>3.74</v>
          </cell>
          <cell r="AB285">
            <v>3.8250000000000002</v>
          </cell>
          <cell r="AC285">
            <v>3.7450000000000001</v>
          </cell>
        </row>
        <row r="286">
          <cell r="A286">
            <v>36687</v>
          </cell>
          <cell r="B286">
            <v>4.0049999999999999</v>
          </cell>
          <cell r="C286">
            <v>3.86</v>
          </cell>
          <cell r="D286">
            <v>4.43</v>
          </cell>
          <cell r="E286">
            <v>3.6349999999999998</v>
          </cell>
          <cell r="F286">
            <v>4.07</v>
          </cell>
          <cell r="G286">
            <v>0.42499999999999982</v>
          </cell>
          <cell r="H286">
            <v>0.56999999999999984</v>
          </cell>
          <cell r="I286">
            <v>0.14500000000000002</v>
          </cell>
          <cell r="J286">
            <v>6.5000000000000391E-2</v>
          </cell>
          <cell r="K286">
            <v>0.21000000000000041</v>
          </cell>
          <cell r="L286">
            <v>0.22500000000000009</v>
          </cell>
          <cell r="M286">
            <v>3.9950000000000001</v>
          </cell>
          <cell r="N286">
            <v>4.6349999999999998</v>
          </cell>
          <cell r="O286">
            <v>5.09</v>
          </cell>
          <cell r="P286">
            <v>3.605</v>
          </cell>
          <cell r="Q286">
            <v>3.76</v>
          </cell>
          <cell r="R286">
            <v>0.20500000000000007</v>
          </cell>
          <cell r="S286">
            <v>0.63999999999999968</v>
          </cell>
          <cell r="T286">
            <v>3.6949999999999998</v>
          </cell>
          <cell r="U286">
            <v>4.1449999999999996</v>
          </cell>
          <cell r="V286">
            <v>3.52</v>
          </cell>
          <cell r="W286">
            <v>3.52</v>
          </cell>
          <cell r="X286">
            <v>3.6349999999999998</v>
          </cell>
          <cell r="Y286">
            <v>4.26</v>
          </cell>
          <cell r="Z286">
            <v>4.13</v>
          </cell>
          <cell r="AA286">
            <v>3.98</v>
          </cell>
          <cell r="AB286">
            <v>4.05</v>
          </cell>
          <cell r="AC286">
            <v>3.98</v>
          </cell>
        </row>
        <row r="287">
          <cell r="A287">
            <v>36688</v>
          </cell>
          <cell r="B287">
            <v>4.0049999999999999</v>
          </cell>
          <cell r="C287">
            <v>3.86</v>
          </cell>
          <cell r="D287">
            <v>4.43</v>
          </cell>
          <cell r="E287">
            <v>3.6349999999999998</v>
          </cell>
          <cell r="F287">
            <v>4.07</v>
          </cell>
          <cell r="G287">
            <v>0.42499999999999982</v>
          </cell>
          <cell r="H287">
            <v>0.56999999999999984</v>
          </cell>
          <cell r="I287">
            <v>0.14500000000000002</v>
          </cell>
          <cell r="J287">
            <v>6.5000000000000391E-2</v>
          </cell>
          <cell r="K287">
            <v>0.21000000000000041</v>
          </cell>
          <cell r="L287">
            <v>0.22500000000000009</v>
          </cell>
          <cell r="M287">
            <v>3.9950000000000001</v>
          </cell>
          <cell r="N287">
            <v>4.6349999999999998</v>
          </cell>
          <cell r="O287">
            <v>5.09</v>
          </cell>
          <cell r="P287">
            <v>3.605</v>
          </cell>
          <cell r="Q287">
            <v>3.76</v>
          </cell>
          <cell r="R287">
            <v>0.20500000000000007</v>
          </cell>
          <cell r="S287">
            <v>0.63999999999999968</v>
          </cell>
          <cell r="T287">
            <v>3.6949999999999998</v>
          </cell>
          <cell r="U287">
            <v>4.1449999999999996</v>
          </cell>
          <cell r="V287">
            <v>3.52</v>
          </cell>
          <cell r="W287">
            <v>3.52</v>
          </cell>
          <cell r="X287">
            <v>3.6349999999999998</v>
          </cell>
          <cell r="Y287">
            <v>4.26</v>
          </cell>
          <cell r="Z287">
            <v>4.13</v>
          </cell>
          <cell r="AA287">
            <v>3.98</v>
          </cell>
          <cell r="AB287">
            <v>4.05</v>
          </cell>
          <cell r="AC287">
            <v>3.98</v>
          </cell>
        </row>
        <row r="288">
          <cell r="A288">
            <v>36689</v>
          </cell>
          <cell r="B288">
            <v>4.0049999999999999</v>
          </cell>
          <cell r="C288">
            <v>3.86</v>
          </cell>
          <cell r="D288">
            <v>4.43</v>
          </cell>
          <cell r="E288">
            <v>3.6349999999999998</v>
          </cell>
          <cell r="F288">
            <v>4.07</v>
          </cell>
          <cell r="G288">
            <v>0.42499999999999982</v>
          </cell>
          <cell r="H288">
            <v>0.56999999999999984</v>
          </cell>
          <cell r="I288">
            <v>0.14500000000000002</v>
          </cell>
          <cell r="J288">
            <v>6.5000000000000391E-2</v>
          </cell>
          <cell r="K288">
            <v>0.21000000000000041</v>
          </cell>
          <cell r="L288">
            <v>0.22500000000000009</v>
          </cell>
          <cell r="M288">
            <v>3.9950000000000001</v>
          </cell>
          <cell r="N288">
            <v>4.6349999999999998</v>
          </cell>
          <cell r="O288">
            <v>5.09</v>
          </cell>
          <cell r="P288">
            <v>3.605</v>
          </cell>
          <cell r="Q288">
            <v>3.76</v>
          </cell>
          <cell r="R288">
            <v>0.20500000000000007</v>
          </cell>
          <cell r="S288">
            <v>0.63999999999999968</v>
          </cell>
          <cell r="T288">
            <v>3.6949999999999998</v>
          </cell>
          <cell r="U288">
            <v>4.1449999999999996</v>
          </cell>
          <cell r="V288">
            <v>3.52</v>
          </cell>
          <cell r="W288">
            <v>3.52</v>
          </cell>
          <cell r="X288">
            <v>3.6349999999999998</v>
          </cell>
          <cell r="Y288">
            <v>4.26</v>
          </cell>
          <cell r="Z288">
            <v>4.13</v>
          </cell>
          <cell r="AA288">
            <v>3.98</v>
          </cell>
          <cell r="AB288">
            <v>4.05</v>
          </cell>
          <cell r="AC288">
            <v>3.98</v>
          </cell>
        </row>
        <row r="289">
          <cell r="A289">
            <v>36690</v>
          </cell>
          <cell r="B289">
            <v>4.1349999999999998</v>
          </cell>
          <cell r="C289">
            <v>3.98</v>
          </cell>
          <cell r="D289">
            <v>4.83</v>
          </cell>
          <cell r="E289">
            <v>3.71</v>
          </cell>
          <cell r="F289">
            <v>4.1349999999999998</v>
          </cell>
          <cell r="G289">
            <v>0.69500000000000028</v>
          </cell>
          <cell r="H289">
            <v>0.85000000000000009</v>
          </cell>
          <cell r="I289">
            <v>0.1549999999999998</v>
          </cell>
          <cell r="J289">
            <v>0</v>
          </cell>
          <cell r="K289">
            <v>0.1549999999999998</v>
          </cell>
          <cell r="L289">
            <v>0.27</v>
          </cell>
          <cell r="M289">
            <v>4.125</v>
          </cell>
          <cell r="N289">
            <v>4.8049999999999997</v>
          </cell>
          <cell r="O289">
            <v>5.0549999999999997</v>
          </cell>
          <cell r="P289">
            <v>3.6749999999999998</v>
          </cell>
          <cell r="Q289">
            <v>3.79</v>
          </cell>
          <cell r="R289">
            <v>-2.5000000000000355E-2</v>
          </cell>
          <cell r="S289">
            <v>0.67999999999999972</v>
          </cell>
          <cell r="T289">
            <v>3.67</v>
          </cell>
          <cell r="U289">
            <v>4.1950000000000003</v>
          </cell>
          <cell r="V289">
            <v>3.625</v>
          </cell>
          <cell r="W289">
            <v>3.625</v>
          </cell>
          <cell r="X289">
            <v>3.7349999999999999</v>
          </cell>
          <cell r="Y289">
            <v>4.28</v>
          </cell>
          <cell r="Z289">
            <v>4.16</v>
          </cell>
          <cell r="AA289">
            <v>4.0049999999999999</v>
          </cell>
          <cell r="AB289">
            <v>4.08</v>
          </cell>
          <cell r="AC289">
            <v>4.01</v>
          </cell>
        </row>
        <row r="290">
          <cell r="A290">
            <v>36691</v>
          </cell>
          <cell r="B290">
            <v>4.2</v>
          </cell>
          <cell r="C290">
            <v>4.04</v>
          </cell>
          <cell r="D290">
            <v>4.8049999999999997</v>
          </cell>
          <cell r="E290">
            <v>3.7149999999999999</v>
          </cell>
          <cell r="F290">
            <v>4.21</v>
          </cell>
          <cell r="G290">
            <v>0.60499999999999954</v>
          </cell>
          <cell r="H290">
            <v>0.76499999999999968</v>
          </cell>
          <cell r="I290">
            <v>0.16000000000000014</v>
          </cell>
          <cell r="J290">
            <v>9.9999999999997868E-3</v>
          </cell>
          <cell r="K290">
            <v>0.16999999999999993</v>
          </cell>
          <cell r="L290">
            <v>0.32500000000000018</v>
          </cell>
          <cell r="M290">
            <v>4.18</v>
          </cell>
          <cell r="N290">
            <v>4.8049999999999997</v>
          </cell>
          <cell r="O290">
            <v>4.99</v>
          </cell>
          <cell r="P290">
            <v>3.68</v>
          </cell>
          <cell r="Q290">
            <v>3.78</v>
          </cell>
          <cell r="R290">
            <v>0</v>
          </cell>
          <cell r="S290">
            <v>0.625</v>
          </cell>
          <cell r="T290">
            <v>3.68</v>
          </cell>
          <cell r="U290">
            <v>4.28</v>
          </cell>
          <cell r="V290">
            <v>3.6150000000000002</v>
          </cell>
          <cell r="W290">
            <v>3.5449999999999999</v>
          </cell>
          <cell r="X290">
            <v>3.73</v>
          </cell>
          <cell r="Y290">
            <v>4.3650000000000002</v>
          </cell>
          <cell r="Z290">
            <v>4.2350000000000003</v>
          </cell>
          <cell r="AA290">
            <v>4.0999999999999996</v>
          </cell>
          <cell r="AB290">
            <v>4.165</v>
          </cell>
          <cell r="AC290">
            <v>4.1100000000000003</v>
          </cell>
        </row>
        <row r="291">
          <cell r="A291">
            <v>36692</v>
          </cell>
          <cell r="B291">
            <v>4.07</v>
          </cell>
          <cell r="C291">
            <v>3.9</v>
          </cell>
          <cell r="D291">
            <v>4.6849999999999996</v>
          </cell>
          <cell r="E291">
            <v>3.63</v>
          </cell>
          <cell r="F291">
            <v>4.0999999999999996</v>
          </cell>
          <cell r="G291">
            <v>0.61499999999999932</v>
          </cell>
          <cell r="H291">
            <v>0.7849999999999997</v>
          </cell>
          <cell r="I291">
            <v>0.17000000000000037</v>
          </cell>
          <cell r="J291">
            <v>2.9999999999999361E-2</v>
          </cell>
          <cell r="K291">
            <v>0.19999999999999973</v>
          </cell>
          <cell r="L291">
            <v>0.27</v>
          </cell>
          <cell r="M291">
            <v>4.1399999999999997</v>
          </cell>
          <cell r="N291">
            <v>4.67</v>
          </cell>
          <cell r="O291">
            <v>4.8600000000000003</v>
          </cell>
          <cell r="P291">
            <v>3.5750000000000002</v>
          </cell>
          <cell r="Q291">
            <v>3.7050000000000001</v>
          </cell>
          <cell r="R291">
            <v>-1.499999999999968E-2</v>
          </cell>
          <cell r="S291">
            <v>0.53000000000000025</v>
          </cell>
          <cell r="T291">
            <v>3.5750000000000002</v>
          </cell>
          <cell r="U291">
            <v>4.17</v>
          </cell>
          <cell r="V291">
            <v>3.53</v>
          </cell>
          <cell r="W291">
            <v>3.4750000000000001</v>
          </cell>
          <cell r="X291">
            <v>3.64</v>
          </cell>
          <cell r="Y291">
            <v>4.2300000000000004</v>
          </cell>
          <cell r="Z291">
            <v>4.125</v>
          </cell>
          <cell r="AA291">
            <v>3.97</v>
          </cell>
          <cell r="AB291">
            <v>4.0449999999999999</v>
          </cell>
          <cell r="AC291">
            <v>3.9849999999999999</v>
          </cell>
        </row>
        <row r="292">
          <cell r="A292">
            <v>36693</v>
          </cell>
          <cell r="B292">
            <v>4.21</v>
          </cell>
          <cell r="C292">
            <v>4.03</v>
          </cell>
          <cell r="D292">
            <v>4.7750000000000004</v>
          </cell>
          <cell r="E292">
            <v>3.8250000000000002</v>
          </cell>
          <cell r="F292">
            <v>4.25</v>
          </cell>
          <cell r="G292">
            <v>0.56500000000000039</v>
          </cell>
          <cell r="H292">
            <v>0.74500000000000011</v>
          </cell>
          <cell r="I292">
            <v>0.17999999999999972</v>
          </cell>
          <cell r="J292">
            <v>4.0000000000000036E-2</v>
          </cell>
          <cell r="K292">
            <v>0.21999999999999975</v>
          </cell>
          <cell r="L292">
            <v>0.20500000000000007</v>
          </cell>
          <cell r="M292">
            <v>4.3099999999999996</v>
          </cell>
          <cell r="N292">
            <v>4.7850000000000001</v>
          </cell>
          <cell r="O292">
            <v>5.15</v>
          </cell>
          <cell r="P292">
            <v>3.82</v>
          </cell>
          <cell r="Q292">
            <v>3.9049999999999998</v>
          </cell>
          <cell r="R292">
            <v>9.9999999999997868E-3</v>
          </cell>
          <cell r="S292">
            <v>0.47500000000000053</v>
          </cell>
          <cell r="T292">
            <v>3.8450000000000002</v>
          </cell>
          <cell r="U292">
            <v>4.375</v>
          </cell>
          <cell r="V292">
            <v>3.73</v>
          </cell>
          <cell r="W292">
            <v>3.68</v>
          </cell>
          <cell r="X292">
            <v>3.8450000000000002</v>
          </cell>
          <cell r="Y292">
            <v>4.4400000000000004</v>
          </cell>
          <cell r="Z292">
            <v>4.3099999999999996</v>
          </cell>
          <cell r="AA292">
            <v>4.165</v>
          </cell>
          <cell r="AB292">
            <v>4.21</v>
          </cell>
          <cell r="AC292">
            <v>4.1849999999999996</v>
          </cell>
        </row>
        <row r="293">
          <cell r="A293">
            <v>36694</v>
          </cell>
          <cell r="B293">
            <v>4.1849999999999996</v>
          </cell>
          <cell r="C293">
            <v>3.99</v>
          </cell>
          <cell r="D293">
            <v>4.67</v>
          </cell>
          <cell r="E293">
            <v>3.79</v>
          </cell>
          <cell r="F293">
            <v>4.2549999999999999</v>
          </cell>
          <cell r="G293">
            <v>0.48500000000000032</v>
          </cell>
          <cell r="H293">
            <v>0.67999999999999972</v>
          </cell>
          <cell r="I293">
            <v>0.1949999999999994</v>
          </cell>
          <cell r="J293">
            <v>7.0000000000000284E-2</v>
          </cell>
          <cell r="K293">
            <v>0.26499999999999968</v>
          </cell>
          <cell r="L293">
            <v>0.20000000000000018</v>
          </cell>
          <cell r="M293">
            <v>4.2549999999999999</v>
          </cell>
          <cell r="N293">
            <v>4.6749999999999998</v>
          </cell>
          <cell r="O293">
            <v>5.1849999999999996</v>
          </cell>
          <cell r="P293">
            <v>3.75</v>
          </cell>
          <cell r="Q293">
            <v>3.8650000000000002</v>
          </cell>
          <cell r="R293">
            <v>4.9999999999998934E-3</v>
          </cell>
          <cell r="S293">
            <v>0.41999999999999993</v>
          </cell>
          <cell r="T293">
            <v>3.7749999999999999</v>
          </cell>
          <cell r="U293">
            <v>4.45</v>
          </cell>
          <cell r="V293">
            <v>3.65</v>
          </cell>
          <cell r="W293">
            <v>3.7349999999999999</v>
          </cell>
          <cell r="X293">
            <v>3.8250000000000002</v>
          </cell>
          <cell r="Y293">
            <v>4.5199999999999996</v>
          </cell>
          <cell r="Z293">
            <v>4.34</v>
          </cell>
          <cell r="AA293">
            <v>4.21</v>
          </cell>
          <cell r="AB293">
            <v>4.24</v>
          </cell>
          <cell r="AC293">
            <v>4.2249999999999996</v>
          </cell>
        </row>
        <row r="294">
          <cell r="A294">
            <v>36695</v>
          </cell>
          <cell r="B294">
            <v>4.1849999999999996</v>
          </cell>
          <cell r="C294">
            <v>3.99</v>
          </cell>
          <cell r="D294">
            <v>4.67</v>
          </cell>
          <cell r="E294">
            <v>3.79</v>
          </cell>
          <cell r="F294">
            <v>4.2549999999999999</v>
          </cell>
          <cell r="G294">
            <v>0.48500000000000032</v>
          </cell>
          <cell r="H294">
            <v>0.67999999999999972</v>
          </cell>
          <cell r="I294">
            <v>0.1949999999999994</v>
          </cell>
          <cell r="J294">
            <v>7.0000000000000284E-2</v>
          </cell>
          <cell r="K294">
            <v>0.26499999999999968</v>
          </cell>
          <cell r="L294">
            <v>0.20000000000000018</v>
          </cell>
          <cell r="M294">
            <v>4.2549999999999999</v>
          </cell>
          <cell r="N294">
            <v>4.6749999999999998</v>
          </cell>
          <cell r="O294">
            <v>5.1849999999999996</v>
          </cell>
          <cell r="P294">
            <v>3.75</v>
          </cell>
          <cell r="Q294">
            <v>3.8650000000000002</v>
          </cell>
          <cell r="R294">
            <v>4.9999999999998934E-3</v>
          </cell>
          <cell r="S294">
            <v>0.41999999999999993</v>
          </cell>
          <cell r="T294">
            <v>3.7749999999999999</v>
          </cell>
          <cell r="U294">
            <v>4.45</v>
          </cell>
          <cell r="V294">
            <v>3.65</v>
          </cell>
          <cell r="W294">
            <v>3.7349999999999999</v>
          </cell>
          <cell r="X294">
            <v>3.8250000000000002</v>
          </cell>
          <cell r="Y294">
            <v>4.5199999999999996</v>
          </cell>
          <cell r="Z294">
            <v>4.34</v>
          </cell>
          <cell r="AA294">
            <v>4.21</v>
          </cell>
          <cell r="AB294">
            <v>4.24</v>
          </cell>
          <cell r="AC294">
            <v>4.2249999999999996</v>
          </cell>
        </row>
        <row r="295">
          <cell r="A295">
            <v>36696</v>
          </cell>
          <cell r="B295">
            <v>4.1849999999999996</v>
          </cell>
          <cell r="C295">
            <v>3.99</v>
          </cell>
          <cell r="D295">
            <v>4.67</v>
          </cell>
          <cell r="E295">
            <v>3.79</v>
          </cell>
          <cell r="F295">
            <v>4.2549999999999999</v>
          </cell>
          <cell r="G295">
            <v>0.48500000000000032</v>
          </cell>
          <cell r="H295">
            <v>0.67999999999999972</v>
          </cell>
          <cell r="I295">
            <v>0.1949999999999994</v>
          </cell>
          <cell r="J295">
            <v>7.0000000000000284E-2</v>
          </cell>
          <cell r="K295">
            <v>0.26499999999999968</v>
          </cell>
          <cell r="L295">
            <v>0.20000000000000018</v>
          </cell>
          <cell r="M295">
            <v>4.2549999999999999</v>
          </cell>
          <cell r="N295">
            <v>4.6749999999999998</v>
          </cell>
          <cell r="O295">
            <v>5.1849999999999996</v>
          </cell>
          <cell r="P295">
            <v>3.75</v>
          </cell>
          <cell r="Q295">
            <v>3.8650000000000002</v>
          </cell>
          <cell r="R295">
            <v>4.9999999999998934E-3</v>
          </cell>
          <cell r="S295">
            <v>0.41999999999999993</v>
          </cell>
          <cell r="T295">
            <v>3.7749999999999999</v>
          </cell>
          <cell r="U295">
            <v>4.45</v>
          </cell>
          <cell r="V295">
            <v>3.65</v>
          </cell>
          <cell r="W295">
            <v>3.7349999999999999</v>
          </cell>
          <cell r="X295">
            <v>3.8250000000000002</v>
          </cell>
          <cell r="Y295">
            <v>4.5199999999999996</v>
          </cell>
          <cell r="Z295">
            <v>4.34</v>
          </cell>
          <cell r="AA295">
            <v>4.21</v>
          </cell>
          <cell r="AB295">
            <v>4.24</v>
          </cell>
          <cell r="AC295">
            <v>4.2249999999999996</v>
          </cell>
        </row>
        <row r="296">
          <cell r="A296">
            <v>36697</v>
          </cell>
          <cell r="B296">
            <v>4.1900000000000004</v>
          </cell>
          <cell r="C296">
            <v>4.0250000000000004</v>
          </cell>
          <cell r="D296">
            <v>4.72</v>
          </cell>
          <cell r="E296">
            <v>3.78</v>
          </cell>
          <cell r="F296">
            <v>4.26</v>
          </cell>
          <cell r="G296">
            <v>0.52999999999999936</v>
          </cell>
          <cell r="H296">
            <v>0.6949999999999994</v>
          </cell>
          <cell r="I296">
            <v>0.16500000000000004</v>
          </cell>
          <cell r="J296">
            <v>6.9999999999999396E-2</v>
          </cell>
          <cell r="K296">
            <v>0.23499999999999943</v>
          </cell>
          <cell r="L296">
            <v>0.24500000000000055</v>
          </cell>
          <cell r="M296">
            <v>4.21</v>
          </cell>
          <cell r="N296">
            <v>4.71</v>
          </cell>
          <cell r="O296">
            <v>5.01</v>
          </cell>
          <cell r="P296">
            <v>3.7</v>
          </cell>
          <cell r="Q296">
            <v>3.83</v>
          </cell>
          <cell r="R296">
            <v>-9.9999999999997868E-3</v>
          </cell>
          <cell r="S296">
            <v>0.5</v>
          </cell>
          <cell r="T296">
            <v>3.76</v>
          </cell>
          <cell r="U296">
            <v>4.3899999999999997</v>
          </cell>
          <cell r="V296">
            <v>3.67</v>
          </cell>
          <cell r="W296">
            <v>3.5</v>
          </cell>
          <cell r="X296">
            <v>3.8050000000000002</v>
          </cell>
          <cell r="Y296">
            <v>4.4400000000000004</v>
          </cell>
          <cell r="Z296">
            <v>4.3150000000000004</v>
          </cell>
          <cell r="AA296">
            <v>4.1449999999999996</v>
          </cell>
          <cell r="AB296">
            <v>4.18</v>
          </cell>
          <cell r="AC296">
            <v>4.17</v>
          </cell>
        </row>
        <row r="297">
          <cell r="A297">
            <v>36698</v>
          </cell>
          <cell r="B297">
            <v>3.9</v>
          </cell>
          <cell r="C297">
            <v>3.7450000000000001</v>
          </cell>
          <cell r="D297">
            <v>4.41</v>
          </cell>
          <cell r="E297">
            <v>3.48</v>
          </cell>
          <cell r="F297">
            <v>3.96</v>
          </cell>
          <cell r="G297">
            <v>0.51000000000000023</v>
          </cell>
          <cell r="H297">
            <v>0.66500000000000004</v>
          </cell>
          <cell r="I297">
            <v>0.1549999999999998</v>
          </cell>
          <cell r="J297">
            <v>6.0000000000000053E-2</v>
          </cell>
          <cell r="K297">
            <v>0.21499999999999986</v>
          </cell>
          <cell r="L297">
            <v>0.26500000000000012</v>
          </cell>
          <cell r="M297">
            <v>3.86</v>
          </cell>
          <cell r="N297">
            <v>4.4249999999999998</v>
          </cell>
          <cell r="O297">
            <v>4.67</v>
          </cell>
          <cell r="P297">
            <v>3.4249999999999998</v>
          </cell>
          <cell r="Q297">
            <v>3.55</v>
          </cell>
          <cell r="R297">
            <v>1.499999999999968E-2</v>
          </cell>
          <cell r="S297">
            <v>0.56499999999999995</v>
          </cell>
          <cell r="T297">
            <v>3.37</v>
          </cell>
          <cell r="U297">
            <v>4.04</v>
          </cell>
          <cell r="V297">
            <v>3.4350000000000001</v>
          </cell>
          <cell r="W297">
            <v>3.36</v>
          </cell>
          <cell r="X297">
            <v>3.5</v>
          </cell>
          <cell r="Y297">
            <v>4.0949999999999998</v>
          </cell>
          <cell r="Z297">
            <v>3.98</v>
          </cell>
          <cell r="AA297">
            <v>3.84</v>
          </cell>
          <cell r="AB297">
            <v>3.92</v>
          </cell>
          <cell r="AC297">
            <v>3.85</v>
          </cell>
        </row>
        <row r="298">
          <cell r="A298">
            <v>36699</v>
          </cell>
          <cell r="B298">
            <v>4.0599999999999996</v>
          </cell>
          <cell r="C298">
            <v>3.84</v>
          </cell>
          <cell r="D298">
            <v>4.47</v>
          </cell>
          <cell r="E298">
            <v>3.5449999999999999</v>
          </cell>
          <cell r="F298">
            <v>4.085</v>
          </cell>
          <cell r="G298">
            <v>0.41000000000000014</v>
          </cell>
          <cell r="H298">
            <v>0.62999999999999989</v>
          </cell>
          <cell r="I298">
            <v>0.21999999999999975</v>
          </cell>
          <cell r="J298">
            <v>2.5000000000000355E-2</v>
          </cell>
          <cell r="K298">
            <v>0.24500000000000011</v>
          </cell>
          <cell r="L298">
            <v>0.29499999999999993</v>
          </cell>
          <cell r="M298">
            <v>4.0049999999999999</v>
          </cell>
          <cell r="N298">
            <v>4.5549999999999997</v>
          </cell>
          <cell r="O298">
            <v>4.9400000000000004</v>
          </cell>
          <cell r="P298">
            <v>3.5350000000000001</v>
          </cell>
          <cell r="Q298">
            <v>3.66</v>
          </cell>
          <cell r="R298">
            <v>8.4999999999999964E-2</v>
          </cell>
          <cell r="S298">
            <v>0.54999999999999982</v>
          </cell>
          <cell r="T298">
            <v>3.61</v>
          </cell>
          <cell r="U298">
            <v>4.13</v>
          </cell>
          <cell r="V298">
            <v>3.51</v>
          </cell>
          <cell r="W298">
            <v>3.4</v>
          </cell>
          <cell r="X298">
            <v>3.5550000000000002</v>
          </cell>
          <cell r="Y298">
            <v>4.21</v>
          </cell>
          <cell r="Z298">
            <v>4.1150000000000002</v>
          </cell>
          <cell r="AA298">
            <v>3.9849999999999999</v>
          </cell>
          <cell r="AB298">
            <v>4.0250000000000004</v>
          </cell>
          <cell r="AC298">
            <v>4.0049999999999999</v>
          </cell>
        </row>
        <row r="299">
          <cell r="A299">
            <v>36700</v>
          </cell>
          <cell r="B299">
            <v>4.3650000000000002</v>
          </cell>
          <cell r="C299">
            <v>4.125</v>
          </cell>
          <cell r="D299">
            <v>4.875</v>
          </cell>
          <cell r="E299">
            <v>3.875</v>
          </cell>
          <cell r="F299">
            <v>4.38</v>
          </cell>
          <cell r="G299">
            <v>0.50999999999999979</v>
          </cell>
          <cell r="H299">
            <v>0.75</v>
          </cell>
          <cell r="I299">
            <v>0.24000000000000021</v>
          </cell>
          <cell r="J299">
            <v>1.499999999999968E-2</v>
          </cell>
          <cell r="K299">
            <v>0.25499999999999989</v>
          </cell>
          <cell r="L299">
            <v>0.25</v>
          </cell>
          <cell r="M299">
            <v>4.4400000000000004</v>
          </cell>
          <cell r="N299">
            <v>4.88</v>
          </cell>
          <cell r="O299">
            <v>5.32</v>
          </cell>
          <cell r="P299">
            <v>3.8650000000000002</v>
          </cell>
          <cell r="Q299">
            <v>4.01</v>
          </cell>
          <cell r="R299">
            <v>4.9999999999998934E-3</v>
          </cell>
          <cell r="S299">
            <v>0.4399999999999995</v>
          </cell>
          <cell r="T299">
            <v>3.92</v>
          </cell>
          <cell r="U299">
            <v>4.4249999999999998</v>
          </cell>
          <cell r="V299">
            <v>3.8050000000000002</v>
          </cell>
          <cell r="W299">
            <v>3.73</v>
          </cell>
          <cell r="X299">
            <v>3.89</v>
          </cell>
          <cell r="Y299">
            <v>4.5149999999999997</v>
          </cell>
          <cell r="Z299">
            <v>4.3949999999999996</v>
          </cell>
          <cell r="AA299">
            <v>4.26</v>
          </cell>
          <cell r="AB299">
            <v>4.28</v>
          </cell>
          <cell r="AC299">
            <v>4.2649999999999997</v>
          </cell>
        </row>
        <row r="300">
          <cell r="A300">
            <v>36701</v>
          </cell>
          <cell r="B300">
            <v>4.2300000000000004</v>
          </cell>
          <cell r="C300">
            <v>3.94</v>
          </cell>
          <cell r="D300">
            <v>4.6849999999999996</v>
          </cell>
          <cell r="E300">
            <v>3.75</v>
          </cell>
          <cell r="F300">
            <v>4.26</v>
          </cell>
          <cell r="G300">
            <v>0.45499999999999918</v>
          </cell>
          <cell r="H300">
            <v>0.74499999999999966</v>
          </cell>
          <cell r="I300">
            <v>0.29000000000000048</v>
          </cell>
          <cell r="J300">
            <v>2.9999999999999361E-2</v>
          </cell>
          <cell r="K300">
            <v>0.31999999999999984</v>
          </cell>
          <cell r="L300">
            <v>0.18999999999999995</v>
          </cell>
          <cell r="M300">
            <v>4.3049999999999997</v>
          </cell>
          <cell r="N300">
            <v>4.7149999999999999</v>
          </cell>
          <cell r="O300">
            <v>4.97</v>
          </cell>
          <cell r="P300">
            <v>3.74</v>
          </cell>
          <cell r="Q300">
            <v>3.8450000000000002</v>
          </cell>
          <cell r="R300">
            <v>3.0000000000000249E-2</v>
          </cell>
          <cell r="S300">
            <v>0.41000000000000014</v>
          </cell>
          <cell r="T300">
            <v>3.69</v>
          </cell>
          <cell r="U300">
            <v>4.415</v>
          </cell>
          <cell r="V300">
            <v>3.66</v>
          </cell>
          <cell r="W300">
            <v>3.7149999999999999</v>
          </cell>
          <cell r="X300">
            <v>3.78</v>
          </cell>
          <cell r="Y300">
            <v>4.5049999999999999</v>
          </cell>
          <cell r="Z300">
            <v>4.3250000000000002</v>
          </cell>
          <cell r="AA300">
            <v>4.2149999999999999</v>
          </cell>
          <cell r="AB300">
            <v>4.25</v>
          </cell>
          <cell r="AC300">
            <v>4.2300000000000004</v>
          </cell>
        </row>
        <row r="301">
          <cell r="A301">
            <v>36702</v>
          </cell>
          <cell r="B301">
            <v>4.2300000000000004</v>
          </cell>
          <cell r="C301">
            <v>3.94</v>
          </cell>
          <cell r="D301">
            <v>4.6849999999999996</v>
          </cell>
          <cell r="E301">
            <v>3.75</v>
          </cell>
          <cell r="F301">
            <v>4.26</v>
          </cell>
          <cell r="G301">
            <v>0.45499999999999918</v>
          </cell>
          <cell r="H301">
            <v>0.74499999999999966</v>
          </cell>
          <cell r="I301">
            <v>0.29000000000000048</v>
          </cell>
          <cell r="J301">
            <v>2.9999999999999361E-2</v>
          </cell>
          <cell r="K301">
            <v>0.31999999999999984</v>
          </cell>
          <cell r="L301">
            <v>0.18999999999999995</v>
          </cell>
          <cell r="M301">
            <v>4.3049999999999997</v>
          </cell>
          <cell r="N301">
            <v>4.7149999999999999</v>
          </cell>
          <cell r="O301">
            <v>4.97</v>
          </cell>
          <cell r="P301">
            <v>3.74</v>
          </cell>
          <cell r="Q301">
            <v>3.8450000000000002</v>
          </cell>
          <cell r="R301">
            <v>3.0000000000000249E-2</v>
          </cell>
          <cell r="S301">
            <v>0.41000000000000014</v>
          </cell>
          <cell r="T301">
            <v>3.69</v>
          </cell>
          <cell r="U301">
            <v>4.415</v>
          </cell>
          <cell r="V301">
            <v>3.66</v>
          </cell>
          <cell r="W301">
            <v>3.7149999999999999</v>
          </cell>
          <cell r="X301">
            <v>3.78</v>
          </cell>
          <cell r="Y301">
            <v>4.5049999999999999</v>
          </cell>
          <cell r="Z301">
            <v>4.3250000000000002</v>
          </cell>
          <cell r="AA301">
            <v>4.2149999999999999</v>
          </cell>
          <cell r="AB301">
            <v>4.25</v>
          </cell>
          <cell r="AC301">
            <v>4.2300000000000004</v>
          </cell>
        </row>
        <row r="302">
          <cell r="A302">
            <v>36703</v>
          </cell>
          <cell r="B302">
            <v>4.2300000000000004</v>
          </cell>
          <cell r="C302">
            <v>3.94</v>
          </cell>
          <cell r="D302">
            <v>4.6849999999999996</v>
          </cell>
          <cell r="E302">
            <v>3.75</v>
          </cell>
          <cell r="F302">
            <v>4.26</v>
          </cell>
          <cell r="G302">
            <v>0.45499999999999918</v>
          </cell>
          <cell r="H302">
            <v>0.74499999999999966</v>
          </cell>
          <cell r="I302">
            <v>0.29000000000000048</v>
          </cell>
          <cell r="J302">
            <v>2.9999999999999361E-2</v>
          </cell>
          <cell r="K302">
            <v>0.31999999999999984</v>
          </cell>
          <cell r="L302">
            <v>0.18999999999999995</v>
          </cell>
          <cell r="M302">
            <v>4.3049999999999997</v>
          </cell>
          <cell r="N302">
            <v>4.7149999999999999</v>
          </cell>
          <cell r="O302">
            <v>4.97</v>
          </cell>
          <cell r="P302">
            <v>3.74</v>
          </cell>
          <cell r="Q302">
            <v>3.8450000000000002</v>
          </cell>
          <cell r="R302">
            <v>3.0000000000000249E-2</v>
          </cell>
          <cell r="S302">
            <v>0.41000000000000014</v>
          </cell>
          <cell r="T302">
            <v>3.69</v>
          </cell>
          <cell r="U302">
            <v>4.415</v>
          </cell>
          <cell r="V302">
            <v>3.66</v>
          </cell>
          <cell r="W302">
            <v>3.7149999999999999</v>
          </cell>
          <cell r="X302">
            <v>3.78</v>
          </cell>
          <cell r="Y302">
            <v>4.5049999999999999</v>
          </cell>
          <cell r="Z302">
            <v>4.3250000000000002</v>
          </cell>
          <cell r="AA302">
            <v>4.2149999999999999</v>
          </cell>
          <cell r="AB302">
            <v>4.25</v>
          </cell>
          <cell r="AC302">
            <v>4.2300000000000004</v>
          </cell>
        </row>
        <row r="303">
          <cell r="A303">
            <v>36704</v>
          </cell>
          <cell r="B303">
            <v>4.2850000000000001</v>
          </cell>
          <cell r="C303">
            <v>4.0449999999999999</v>
          </cell>
          <cell r="D303">
            <v>4.83</v>
          </cell>
          <cell r="E303">
            <v>3.76</v>
          </cell>
          <cell r="F303">
            <v>4.3150000000000004</v>
          </cell>
          <cell r="G303">
            <v>0.54499999999999993</v>
          </cell>
          <cell r="H303">
            <v>0.78500000000000014</v>
          </cell>
          <cell r="I303">
            <v>0.24000000000000021</v>
          </cell>
          <cell r="J303">
            <v>3.0000000000000249E-2</v>
          </cell>
          <cell r="K303">
            <v>0.27000000000000046</v>
          </cell>
          <cell r="L303">
            <v>0.28500000000000014</v>
          </cell>
          <cell r="M303">
            <v>3.76</v>
          </cell>
          <cell r="N303">
            <v>4.8049999999999997</v>
          </cell>
          <cell r="O303">
            <v>5.0149999999999997</v>
          </cell>
          <cell r="P303">
            <v>3.75</v>
          </cell>
          <cell r="Q303">
            <v>3.855</v>
          </cell>
          <cell r="R303">
            <v>-2.5000000000000355E-2</v>
          </cell>
          <cell r="S303">
            <v>1.0449999999999999</v>
          </cell>
          <cell r="T303">
            <v>3.7450000000000001</v>
          </cell>
          <cell r="U303">
            <v>4.3650000000000002</v>
          </cell>
          <cell r="V303">
            <v>3.7050000000000001</v>
          </cell>
          <cell r="W303">
            <v>3.6</v>
          </cell>
          <cell r="X303">
            <v>3.79</v>
          </cell>
          <cell r="Y303">
            <v>4.4349999999999996</v>
          </cell>
          <cell r="Z303">
            <v>4.3150000000000004</v>
          </cell>
          <cell r="AA303">
            <v>4.1849999999999996</v>
          </cell>
          <cell r="AB303">
            <v>4.21</v>
          </cell>
          <cell r="AC303">
            <v>4.2050000000000001</v>
          </cell>
        </row>
        <row r="304">
          <cell r="A304">
            <v>36705</v>
          </cell>
          <cell r="B304">
            <v>4.4950000000000001</v>
          </cell>
          <cell r="C304">
            <v>4.2149999999999999</v>
          </cell>
          <cell r="D304">
            <v>5.09</v>
          </cell>
          <cell r="E304">
            <v>3.9049999999999998</v>
          </cell>
          <cell r="F304">
            <v>4.5199999999999996</v>
          </cell>
          <cell r="G304">
            <v>0.59499999999999975</v>
          </cell>
          <cell r="H304">
            <v>0.875</v>
          </cell>
          <cell r="I304">
            <v>0.28000000000000025</v>
          </cell>
          <cell r="J304">
            <v>2.4999999999999467E-2</v>
          </cell>
          <cell r="K304">
            <v>0.30499999999999972</v>
          </cell>
          <cell r="L304">
            <v>0.31000000000000005</v>
          </cell>
          <cell r="M304">
            <v>4.5650000000000004</v>
          </cell>
          <cell r="N304">
            <v>4.7750000000000004</v>
          </cell>
          <cell r="O304">
            <v>5.2649999999999997</v>
          </cell>
          <cell r="P304">
            <v>3.86</v>
          </cell>
          <cell r="Q304">
            <v>3.95</v>
          </cell>
          <cell r="R304">
            <v>-0.3149999999999995</v>
          </cell>
          <cell r="S304">
            <v>0.20999999999999996</v>
          </cell>
          <cell r="T304">
            <v>3.8650000000000002</v>
          </cell>
          <cell r="U304">
            <v>4.5549999999999997</v>
          </cell>
          <cell r="V304">
            <v>3.83</v>
          </cell>
          <cell r="W304">
            <v>3.4</v>
          </cell>
          <cell r="X304">
            <v>3.9750000000000001</v>
          </cell>
          <cell r="Y304">
            <v>4.6449999999999996</v>
          </cell>
          <cell r="Z304">
            <v>4.51</v>
          </cell>
          <cell r="AA304">
            <v>4.3849999999999998</v>
          </cell>
          <cell r="AB304">
            <v>4.38</v>
          </cell>
          <cell r="AC304">
            <v>4.3899999999999997</v>
          </cell>
        </row>
        <row r="305">
          <cell r="A305">
            <v>36706</v>
          </cell>
          <cell r="B305">
            <v>4.45</v>
          </cell>
          <cell r="C305">
            <v>4.165</v>
          </cell>
          <cell r="D305">
            <v>5.1050000000000004</v>
          </cell>
          <cell r="E305">
            <v>3.82</v>
          </cell>
          <cell r="F305">
            <v>4.4550000000000001</v>
          </cell>
          <cell r="G305">
            <v>0.65500000000000025</v>
          </cell>
          <cell r="H305">
            <v>0.94000000000000039</v>
          </cell>
          <cell r="I305">
            <v>0.28500000000000014</v>
          </cell>
          <cell r="J305">
            <v>4.9999999999998934E-3</v>
          </cell>
          <cell r="K305">
            <v>0.29000000000000004</v>
          </cell>
          <cell r="L305">
            <v>0.3450000000000002</v>
          </cell>
          <cell r="M305">
            <v>4.57</v>
          </cell>
          <cell r="N305">
            <v>5.09</v>
          </cell>
          <cell r="O305">
            <v>5.2149999999999999</v>
          </cell>
          <cell r="P305">
            <v>3.8</v>
          </cell>
          <cell r="Q305">
            <v>3.9049999999999998</v>
          </cell>
          <cell r="R305">
            <v>-1.5000000000000568E-2</v>
          </cell>
          <cell r="S305">
            <v>0.51999999999999957</v>
          </cell>
          <cell r="T305">
            <v>3.79</v>
          </cell>
          <cell r="U305">
            <v>4.4749999999999996</v>
          </cell>
          <cell r="V305">
            <v>3.7749999999999999</v>
          </cell>
          <cell r="W305">
            <v>3.605</v>
          </cell>
          <cell r="X305">
            <v>3.85</v>
          </cell>
          <cell r="Y305">
            <v>4.55</v>
          </cell>
          <cell r="Z305">
            <v>4.45</v>
          </cell>
          <cell r="AA305">
            <v>4.32</v>
          </cell>
          <cell r="AB305">
            <v>4.3449999999999998</v>
          </cell>
          <cell r="AC305">
            <v>4.34</v>
          </cell>
        </row>
        <row r="306">
          <cell r="A306">
            <v>36707</v>
          </cell>
          <cell r="B306">
            <v>4.1900000000000004</v>
          </cell>
          <cell r="C306">
            <v>3.91</v>
          </cell>
          <cell r="D306">
            <v>4.8250000000000002</v>
          </cell>
          <cell r="E306">
            <v>3.69</v>
          </cell>
          <cell r="F306">
            <v>4.2450000000000001</v>
          </cell>
          <cell r="G306">
            <v>0.63499999999999979</v>
          </cell>
          <cell r="H306">
            <v>0.91500000000000004</v>
          </cell>
          <cell r="I306">
            <v>0.28000000000000025</v>
          </cell>
          <cell r="J306">
            <v>5.4999999999999716E-2</v>
          </cell>
          <cell r="K306">
            <v>0.33499999999999996</v>
          </cell>
          <cell r="L306">
            <v>0.2200000000000002</v>
          </cell>
          <cell r="M306">
            <v>4.2450000000000001</v>
          </cell>
          <cell r="N306">
            <v>4.875</v>
          </cell>
          <cell r="O306">
            <v>5.0350000000000001</v>
          </cell>
          <cell r="P306">
            <v>3.6349999999999998</v>
          </cell>
          <cell r="Q306">
            <v>3.7450000000000001</v>
          </cell>
          <cell r="R306">
            <v>4.9999999999999822E-2</v>
          </cell>
          <cell r="S306">
            <v>0.62999999999999989</v>
          </cell>
          <cell r="T306">
            <v>3.62</v>
          </cell>
          <cell r="U306">
            <v>4.2649999999999997</v>
          </cell>
          <cell r="V306">
            <v>3.6</v>
          </cell>
          <cell r="W306">
            <v>3.4849999999999999</v>
          </cell>
          <cell r="X306">
            <v>3.69</v>
          </cell>
          <cell r="Y306">
            <v>4.3499999999999996</v>
          </cell>
          <cell r="Z306">
            <v>4.2249999999999996</v>
          </cell>
          <cell r="AA306">
            <v>4.0999999999999996</v>
          </cell>
          <cell r="AB306">
            <v>4.17</v>
          </cell>
          <cell r="AC306">
            <v>4.1050000000000004</v>
          </cell>
        </row>
        <row r="307">
          <cell r="A307">
            <v>36708</v>
          </cell>
          <cell r="B307">
            <v>4.2149999999999999</v>
          </cell>
          <cell r="C307">
            <v>3.9449999999999998</v>
          </cell>
          <cell r="D307">
            <v>4.7300000000000004</v>
          </cell>
          <cell r="E307">
            <v>3.74</v>
          </cell>
          <cell r="F307">
            <v>4.29</v>
          </cell>
          <cell r="G307">
            <v>0.51500000000000057</v>
          </cell>
          <cell r="H307">
            <v>0.78500000000000059</v>
          </cell>
          <cell r="I307">
            <v>0.27</v>
          </cell>
          <cell r="J307">
            <v>7.5000000000000178E-2</v>
          </cell>
          <cell r="K307">
            <v>0.3450000000000002</v>
          </cell>
          <cell r="L307">
            <v>0.20499999999999963</v>
          </cell>
          <cell r="M307">
            <v>4.1449999999999996</v>
          </cell>
          <cell r="N307">
            <v>4.7300000000000004</v>
          </cell>
          <cell r="O307">
            <v>5.0449999999999999</v>
          </cell>
          <cell r="P307">
            <v>3.8250000000000002</v>
          </cell>
          <cell r="Q307">
            <v>3.895</v>
          </cell>
          <cell r="R307">
            <v>0</v>
          </cell>
          <cell r="S307">
            <v>0.58500000000000085</v>
          </cell>
          <cell r="T307">
            <v>3.6850000000000001</v>
          </cell>
          <cell r="U307">
            <v>4.335</v>
          </cell>
          <cell r="V307">
            <v>3.66</v>
          </cell>
          <cell r="W307">
            <v>3.5150000000000001</v>
          </cell>
          <cell r="X307">
            <v>3.79</v>
          </cell>
          <cell r="Y307">
            <v>4.4000000000000004</v>
          </cell>
          <cell r="Z307">
            <v>4.3250000000000002</v>
          </cell>
          <cell r="AA307">
            <v>4.1349999999999998</v>
          </cell>
          <cell r="AB307">
            <v>4.1900000000000004</v>
          </cell>
          <cell r="AC307">
            <v>4.165</v>
          </cell>
        </row>
        <row r="308">
          <cell r="A308">
            <v>36709</v>
          </cell>
          <cell r="B308">
            <v>4.2149999999999999</v>
          </cell>
          <cell r="C308">
            <v>3.9449999999999998</v>
          </cell>
          <cell r="D308">
            <v>4.7300000000000004</v>
          </cell>
          <cell r="E308">
            <v>3.74</v>
          </cell>
          <cell r="F308">
            <v>4.29</v>
          </cell>
          <cell r="G308">
            <v>0.51500000000000057</v>
          </cell>
          <cell r="H308">
            <v>0.78500000000000059</v>
          </cell>
          <cell r="I308">
            <v>0.27</v>
          </cell>
          <cell r="J308">
            <v>7.5000000000000178E-2</v>
          </cell>
          <cell r="K308">
            <v>0.3450000000000002</v>
          </cell>
          <cell r="L308">
            <v>0.20499999999999963</v>
          </cell>
          <cell r="M308">
            <v>4.1449999999999996</v>
          </cell>
          <cell r="N308">
            <v>4.7300000000000004</v>
          </cell>
          <cell r="O308">
            <v>5.0449999999999999</v>
          </cell>
          <cell r="P308">
            <v>3.8250000000000002</v>
          </cell>
          <cell r="Q308">
            <v>3.895</v>
          </cell>
          <cell r="R308">
            <v>0</v>
          </cell>
          <cell r="S308">
            <v>0.58500000000000085</v>
          </cell>
          <cell r="T308">
            <v>3.6850000000000001</v>
          </cell>
          <cell r="U308">
            <v>4.335</v>
          </cell>
          <cell r="V308">
            <v>3.66</v>
          </cell>
          <cell r="W308">
            <v>3.5150000000000001</v>
          </cell>
          <cell r="X308">
            <v>3.79</v>
          </cell>
          <cell r="Y308">
            <v>4.4000000000000004</v>
          </cell>
          <cell r="Z308">
            <v>4.3250000000000002</v>
          </cell>
          <cell r="AA308">
            <v>4.1349999999999998</v>
          </cell>
          <cell r="AB308">
            <v>4.1900000000000004</v>
          </cell>
          <cell r="AC308">
            <v>4.165</v>
          </cell>
        </row>
        <row r="309">
          <cell r="A309">
            <v>36710</v>
          </cell>
          <cell r="B309">
            <v>4.2149999999999999</v>
          </cell>
          <cell r="C309">
            <v>3.9449999999999998</v>
          </cell>
          <cell r="D309">
            <v>4.7300000000000004</v>
          </cell>
          <cell r="E309">
            <v>3.74</v>
          </cell>
          <cell r="F309">
            <v>4.29</v>
          </cell>
          <cell r="G309">
            <v>0.51500000000000057</v>
          </cell>
          <cell r="H309">
            <v>0.78500000000000059</v>
          </cell>
          <cell r="I309">
            <v>0.27</v>
          </cell>
          <cell r="J309">
            <v>7.5000000000000178E-2</v>
          </cell>
          <cell r="K309">
            <v>0.3450000000000002</v>
          </cell>
          <cell r="L309">
            <v>0.20499999999999963</v>
          </cell>
          <cell r="M309">
            <v>4.1449999999999996</v>
          </cell>
          <cell r="N309">
            <v>4.7300000000000004</v>
          </cell>
          <cell r="O309">
            <v>5.0449999999999999</v>
          </cell>
          <cell r="P309">
            <v>3.8250000000000002</v>
          </cell>
          <cell r="Q309">
            <v>3.895</v>
          </cell>
          <cell r="R309">
            <v>0</v>
          </cell>
          <cell r="S309">
            <v>0.58500000000000085</v>
          </cell>
          <cell r="T309">
            <v>3.6850000000000001</v>
          </cell>
          <cell r="U309">
            <v>4.335</v>
          </cell>
          <cell r="V309">
            <v>3.66</v>
          </cell>
          <cell r="W309">
            <v>3.5150000000000001</v>
          </cell>
          <cell r="X309">
            <v>3.79</v>
          </cell>
          <cell r="Y309">
            <v>4.4000000000000004</v>
          </cell>
          <cell r="Z309">
            <v>4.3250000000000002</v>
          </cell>
          <cell r="AA309">
            <v>4.1349999999999998</v>
          </cell>
          <cell r="AB309">
            <v>4.1900000000000004</v>
          </cell>
          <cell r="AC309">
            <v>4.165</v>
          </cell>
        </row>
        <row r="310">
          <cell r="A310">
            <v>36711</v>
          </cell>
          <cell r="B310">
            <v>4.2149999999999999</v>
          </cell>
          <cell r="C310">
            <v>3.9449999999999998</v>
          </cell>
          <cell r="D310">
            <v>4.7300000000000004</v>
          </cell>
          <cell r="E310">
            <v>3.74</v>
          </cell>
          <cell r="F310">
            <v>4.29</v>
          </cell>
          <cell r="G310">
            <v>0.51500000000000057</v>
          </cell>
          <cell r="H310">
            <v>0.78500000000000059</v>
          </cell>
          <cell r="I310">
            <v>0.27</v>
          </cell>
          <cell r="J310">
            <v>7.5000000000000178E-2</v>
          </cell>
          <cell r="K310">
            <v>0.3450000000000002</v>
          </cell>
          <cell r="L310">
            <v>0.20499999999999963</v>
          </cell>
          <cell r="M310">
            <v>4.1449999999999996</v>
          </cell>
          <cell r="N310">
            <v>4.7300000000000004</v>
          </cell>
          <cell r="O310">
            <v>5.0449999999999999</v>
          </cell>
          <cell r="P310">
            <v>3.8250000000000002</v>
          </cell>
          <cell r="Q310">
            <v>3.895</v>
          </cell>
          <cell r="R310">
            <v>0</v>
          </cell>
          <cell r="S310">
            <v>0.58500000000000085</v>
          </cell>
          <cell r="T310">
            <v>3.6850000000000001</v>
          </cell>
          <cell r="U310">
            <v>4.335</v>
          </cell>
          <cell r="V310">
            <v>3.66</v>
          </cell>
          <cell r="W310">
            <v>3.5150000000000001</v>
          </cell>
          <cell r="X310">
            <v>3.79</v>
          </cell>
          <cell r="Y310">
            <v>4.4000000000000004</v>
          </cell>
          <cell r="Z310">
            <v>4.3250000000000002</v>
          </cell>
          <cell r="AA310">
            <v>4.1349999999999998</v>
          </cell>
          <cell r="AB310">
            <v>4.1900000000000004</v>
          </cell>
          <cell r="AC310">
            <v>4.165</v>
          </cell>
        </row>
        <row r="311">
          <cell r="A311">
            <v>36712</v>
          </cell>
          <cell r="B311">
            <v>4.2149999999999999</v>
          </cell>
          <cell r="C311">
            <v>3.9449999999999998</v>
          </cell>
          <cell r="D311">
            <v>4.7300000000000004</v>
          </cell>
          <cell r="E311">
            <v>3.74</v>
          </cell>
          <cell r="F311">
            <v>4.29</v>
          </cell>
          <cell r="G311">
            <v>0.51500000000000057</v>
          </cell>
          <cell r="H311">
            <v>0.78500000000000059</v>
          </cell>
          <cell r="I311">
            <v>0.27</v>
          </cell>
          <cell r="J311">
            <v>7.5000000000000178E-2</v>
          </cell>
          <cell r="K311">
            <v>0.3450000000000002</v>
          </cell>
          <cell r="L311">
            <v>0.20499999999999963</v>
          </cell>
          <cell r="M311">
            <v>4.1449999999999996</v>
          </cell>
          <cell r="N311">
            <v>4.7300000000000004</v>
          </cell>
          <cell r="O311">
            <v>5.0449999999999999</v>
          </cell>
          <cell r="P311">
            <v>3.8250000000000002</v>
          </cell>
          <cell r="Q311">
            <v>3.895</v>
          </cell>
          <cell r="R311">
            <v>0</v>
          </cell>
          <cell r="S311">
            <v>0.58500000000000085</v>
          </cell>
          <cell r="T311">
            <v>3.6850000000000001</v>
          </cell>
          <cell r="U311">
            <v>4.335</v>
          </cell>
          <cell r="V311">
            <v>3.66</v>
          </cell>
          <cell r="W311">
            <v>3.5150000000000001</v>
          </cell>
          <cell r="X311">
            <v>3.79</v>
          </cell>
          <cell r="Y311">
            <v>4.4000000000000004</v>
          </cell>
          <cell r="Z311">
            <v>4.3250000000000002</v>
          </cell>
          <cell r="AA311">
            <v>4.1349999999999998</v>
          </cell>
          <cell r="AB311">
            <v>4.1900000000000004</v>
          </cell>
          <cell r="AC311">
            <v>4.165</v>
          </cell>
        </row>
        <row r="312">
          <cell r="A312">
            <v>36713</v>
          </cell>
          <cell r="B312">
            <v>4.16</v>
          </cell>
          <cell r="C312">
            <v>3.96</v>
          </cell>
          <cell r="D312">
            <v>4.84</v>
          </cell>
          <cell r="E312">
            <v>3.86</v>
          </cell>
          <cell r="F312">
            <v>4.2</v>
          </cell>
          <cell r="G312">
            <v>0.67999999999999972</v>
          </cell>
          <cell r="H312">
            <v>0.87999999999999989</v>
          </cell>
          <cell r="I312">
            <v>0.20000000000000018</v>
          </cell>
          <cell r="J312">
            <v>4.0000000000000036E-2</v>
          </cell>
          <cell r="K312">
            <v>0.24000000000000021</v>
          </cell>
          <cell r="L312">
            <v>0.10000000000000009</v>
          </cell>
          <cell r="M312">
            <v>4.1399999999999997</v>
          </cell>
          <cell r="N312">
            <v>4.49</v>
          </cell>
          <cell r="O312">
            <v>4.7350000000000003</v>
          </cell>
          <cell r="P312">
            <v>3.875</v>
          </cell>
          <cell r="Q312">
            <v>3.9049999999999998</v>
          </cell>
          <cell r="R312">
            <v>-0.34999999999999964</v>
          </cell>
          <cell r="S312">
            <v>0.35000000000000053</v>
          </cell>
          <cell r="T312">
            <v>3.7250000000000001</v>
          </cell>
          <cell r="U312">
            <v>4.24</v>
          </cell>
          <cell r="V312">
            <v>3.76</v>
          </cell>
          <cell r="W312">
            <v>3.5649999999999999</v>
          </cell>
          <cell r="X312">
            <v>3.855</v>
          </cell>
          <cell r="Y312">
            <v>4.2750000000000004</v>
          </cell>
          <cell r="Z312">
            <v>4.25</v>
          </cell>
          <cell r="AA312">
            <v>4.0350000000000001</v>
          </cell>
          <cell r="AB312">
            <v>4.1349999999999998</v>
          </cell>
          <cell r="AC312">
            <v>4.07</v>
          </cell>
        </row>
        <row r="313">
          <cell r="A313">
            <v>36714</v>
          </cell>
          <cell r="B313">
            <v>3.94</v>
          </cell>
          <cell r="C313">
            <v>3.6549999999999998</v>
          </cell>
          <cell r="D313">
            <v>4.5549999999999997</v>
          </cell>
          <cell r="E313">
            <v>3.57</v>
          </cell>
          <cell r="F313">
            <v>3.97</v>
          </cell>
          <cell r="G313">
            <v>0.61499999999999977</v>
          </cell>
          <cell r="H313">
            <v>0.89999999999999991</v>
          </cell>
          <cell r="I313">
            <v>0.28500000000000014</v>
          </cell>
          <cell r="J313">
            <v>3.0000000000000249E-2</v>
          </cell>
          <cell r="K313">
            <v>0.31500000000000039</v>
          </cell>
          <cell r="L313">
            <v>8.4999999999999964E-2</v>
          </cell>
          <cell r="M313">
            <v>3.75</v>
          </cell>
          <cell r="N313">
            <v>4.1349999999999998</v>
          </cell>
          <cell r="O313">
            <v>4.7050000000000001</v>
          </cell>
          <cell r="P313">
            <v>3.605</v>
          </cell>
          <cell r="Q313">
            <v>3.625</v>
          </cell>
          <cell r="R313">
            <v>-0.41999999999999993</v>
          </cell>
          <cell r="S313">
            <v>0.38499999999999979</v>
          </cell>
          <cell r="T313">
            <v>3.51</v>
          </cell>
          <cell r="U313">
            <v>4.03</v>
          </cell>
          <cell r="V313">
            <v>3.4950000000000001</v>
          </cell>
          <cell r="W313">
            <v>3.375</v>
          </cell>
          <cell r="X313">
            <v>3.5649999999999999</v>
          </cell>
          <cell r="Y313">
            <v>4.085</v>
          </cell>
          <cell r="Z313">
            <v>4.03</v>
          </cell>
          <cell r="AA313">
            <v>3.83</v>
          </cell>
          <cell r="AB313">
            <v>3.95</v>
          </cell>
          <cell r="AC313">
            <v>3.855</v>
          </cell>
        </row>
        <row r="314">
          <cell r="A314">
            <v>36715</v>
          </cell>
          <cell r="B314">
            <v>3.7450000000000001</v>
          </cell>
          <cell r="C314">
            <v>3.39</v>
          </cell>
          <cell r="D314">
            <v>4.1349999999999998</v>
          </cell>
          <cell r="E314">
            <v>3.34</v>
          </cell>
          <cell r="F314">
            <v>3.85</v>
          </cell>
          <cell r="G314">
            <v>0.38999999999999968</v>
          </cell>
          <cell r="H314">
            <v>0.74499999999999966</v>
          </cell>
          <cell r="I314">
            <v>0.35499999999999998</v>
          </cell>
          <cell r="J314">
            <v>0.10499999999999998</v>
          </cell>
          <cell r="K314">
            <v>0.45999999999999996</v>
          </cell>
          <cell r="L314">
            <v>5.0000000000000266E-2</v>
          </cell>
          <cell r="M314">
            <v>3.415</v>
          </cell>
          <cell r="N314">
            <v>3.5950000000000002</v>
          </cell>
          <cell r="O314">
            <v>4.4800000000000004</v>
          </cell>
          <cell r="P314">
            <v>3.36</v>
          </cell>
          <cell r="Q314">
            <v>3.39</v>
          </cell>
          <cell r="R314">
            <v>-0.53999999999999959</v>
          </cell>
          <cell r="S314">
            <v>0.18000000000000016</v>
          </cell>
          <cell r="T314">
            <v>3.25</v>
          </cell>
          <cell r="U314">
            <v>3.9950000000000001</v>
          </cell>
          <cell r="V314">
            <v>3.27</v>
          </cell>
          <cell r="W314">
            <v>3.08</v>
          </cell>
          <cell r="X314">
            <v>3.36</v>
          </cell>
          <cell r="Y314">
            <v>4.0449999999999999</v>
          </cell>
          <cell r="Z314">
            <v>3.94</v>
          </cell>
          <cell r="AA314">
            <v>3.79</v>
          </cell>
          <cell r="AB314">
            <v>3.9049999999999998</v>
          </cell>
          <cell r="AC314">
            <v>3.82</v>
          </cell>
        </row>
        <row r="315">
          <cell r="A315">
            <v>36716</v>
          </cell>
          <cell r="B315">
            <v>3.7450000000000001</v>
          </cell>
          <cell r="C315">
            <v>3.39</v>
          </cell>
          <cell r="D315">
            <v>4.1349999999999998</v>
          </cell>
          <cell r="E315">
            <v>3.34</v>
          </cell>
          <cell r="F315">
            <v>3.85</v>
          </cell>
          <cell r="G315">
            <v>0.38999999999999968</v>
          </cell>
          <cell r="H315">
            <v>0.74499999999999966</v>
          </cell>
          <cell r="I315">
            <v>0.35499999999999998</v>
          </cell>
          <cell r="J315">
            <v>0.10499999999999998</v>
          </cell>
          <cell r="K315">
            <v>0.45999999999999996</v>
          </cell>
          <cell r="L315">
            <v>5.0000000000000266E-2</v>
          </cell>
          <cell r="M315">
            <v>3.415</v>
          </cell>
          <cell r="N315">
            <v>3.5950000000000002</v>
          </cell>
          <cell r="O315">
            <v>4.4800000000000004</v>
          </cell>
          <cell r="P315">
            <v>3.36</v>
          </cell>
          <cell r="Q315">
            <v>3.39</v>
          </cell>
          <cell r="R315">
            <v>-0.53999999999999959</v>
          </cell>
          <cell r="S315">
            <v>0.18000000000000016</v>
          </cell>
          <cell r="T315">
            <v>3.25</v>
          </cell>
          <cell r="U315">
            <v>3.9950000000000001</v>
          </cell>
          <cell r="V315">
            <v>3.27</v>
          </cell>
          <cell r="W315">
            <v>3.08</v>
          </cell>
          <cell r="X315">
            <v>3.36</v>
          </cell>
          <cell r="Y315">
            <v>4.0449999999999999</v>
          </cell>
          <cell r="Z315">
            <v>3.94</v>
          </cell>
          <cell r="AA315">
            <v>3.79</v>
          </cell>
          <cell r="AB315">
            <v>3.9049999999999998</v>
          </cell>
          <cell r="AC315">
            <v>3.82</v>
          </cell>
        </row>
        <row r="316">
          <cell r="A316">
            <v>36717</v>
          </cell>
          <cell r="B316">
            <v>3.7450000000000001</v>
          </cell>
          <cell r="C316">
            <v>3.39</v>
          </cell>
          <cell r="D316">
            <v>4.1349999999999998</v>
          </cell>
          <cell r="E316">
            <v>3.34</v>
          </cell>
          <cell r="F316">
            <v>3.85</v>
          </cell>
          <cell r="G316">
            <v>0.38999999999999968</v>
          </cell>
          <cell r="H316">
            <v>0.74499999999999966</v>
          </cell>
          <cell r="I316">
            <v>0.35499999999999998</v>
          </cell>
          <cell r="J316">
            <v>0.10499999999999998</v>
          </cell>
          <cell r="K316">
            <v>0.45999999999999996</v>
          </cell>
          <cell r="L316">
            <v>5.0000000000000266E-2</v>
          </cell>
          <cell r="M316">
            <v>3.415</v>
          </cell>
          <cell r="N316">
            <v>3.5950000000000002</v>
          </cell>
          <cell r="O316">
            <v>4.4800000000000004</v>
          </cell>
          <cell r="P316">
            <v>3.36</v>
          </cell>
          <cell r="Q316">
            <v>3.39</v>
          </cell>
          <cell r="R316">
            <v>-0.53999999999999959</v>
          </cell>
          <cell r="S316">
            <v>0.18000000000000016</v>
          </cell>
          <cell r="T316">
            <v>3.25</v>
          </cell>
          <cell r="U316">
            <v>3.9950000000000001</v>
          </cell>
          <cell r="V316">
            <v>3.27</v>
          </cell>
          <cell r="W316">
            <v>3.08</v>
          </cell>
          <cell r="X316">
            <v>3.36</v>
          </cell>
          <cell r="Y316">
            <v>4.0449999999999999</v>
          </cell>
          <cell r="Z316">
            <v>3.94</v>
          </cell>
          <cell r="AA316">
            <v>3.79</v>
          </cell>
          <cell r="AB316">
            <v>3.9049999999999998</v>
          </cell>
          <cell r="AC316">
            <v>3.82</v>
          </cell>
        </row>
        <row r="317">
          <cell r="A317">
            <v>36718</v>
          </cell>
          <cell r="B317">
            <v>4.0650000000000004</v>
          </cell>
          <cell r="C317">
            <v>3.82</v>
          </cell>
          <cell r="D317">
            <v>4.74</v>
          </cell>
          <cell r="E317">
            <v>3.65</v>
          </cell>
          <cell r="F317">
            <v>4.16</v>
          </cell>
          <cell r="G317">
            <v>0.67499999999999982</v>
          </cell>
          <cell r="H317">
            <v>0.92000000000000037</v>
          </cell>
          <cell r="I317">
            <v>0.24500000000000055</v>
          </cell>
          <cell r="J317">
            <v>9.4999999999999751E-2</v>
          </cell>
          <cell r="K317">
            <v>0.3400000000000003</v>
          </cell>
          <cell r="L317">
            <v>0.16999999999999993</v>
          </cell>
          <cell r="M317">
            <v>4.0449999999999999</v>
          </cell>
          <cell r="N317">
            <v>4.49</v>
          </cell>
          <cell r="O317">
            <v>4.8049999999999997</v>
          </cell>
          <cell r="P317">
            <v>3.7149999999999999</v>
          </cell>
          <cell r="Q317">
            <v>3.72</v>
          </cell>
          <cell r="R317">
            <v>-0.25</v>
          </cell>
          <cell r="S317">
            <v>0.44500000000000028</v>
          </cell>
          <cell r="T317">
            <v>3.66</v>
          </cell>
          <cell r="U317">
            <v>4.18</v>
          </cell>
          <cell r="V317">
            <v>3.5950000000000002</v>
          </cell>
          <cell r="W317">
            <v>3.34</v>
          </cell>
          <cell r="X317">
            <v>3.68</v>
          </cell>
          <cell r="Y317">
            <v>4.1950000000000003</v>
          </cell>
          <cell r="Z317">
            <v>4.1849999999999996</v>
          </cell>
          <cell r="AA317">
            <v>3.9849999999999999</v>
          </cell>
          <cell r="AB317">
            <v>4.0999999999999996</v>
          </cell>
          <cell r="AC317">
            <v>4.0049999999999999</v>
          </cell>
        </row>
        <row r="318">
          <cell r="A318">
            <v>36719</v>
          </cell>
          <cell r="B318">
            <v>4.1399999999999997</v>
          </cell>
          <cell r="C318">
            <v>3.835</v>
          </cell>
          <cell r="D318">
            <v>4.6500000000000004</v>
          </cell>
          <cell r="E318">
            <v>3.7349999999999999</v>
          </cell>
          <cell r="F318">
            <v>4.1849999999999996</v>
          </cell>
          <cell r="G318">
            <v>0.51000000000000068</v>
          </cell>
          <cell r="H318">
            <v>0.81500000000000039</v>
          </cell>
          <cell r="I318">
            <v>0.30499999999999972</v>
          </cell>
          <cell r="J318">
            <v>4.4999999999999929E-2</v>
          </cell>
          <cell r="K318">
            <v>0.34999999999999964</v>
          </cell>
          <cell r="L318">
            <v>0.10000000000000009</v>
          </cell>
          <cell r="M318">
            <v>4.0049999999999999</v>
          </cell>
          <cell r="N318">
            <v>4.5250000000000004</v>
          </cell>
          <cell r="O318">
            <v>4.6900000000000004</v>
          </cell>
          <cell r="P318">
            <v>3.72</v>
          </cell>
          <cell r="Q318">
            <v>3.81</v>
          </cell>
          <cell r="R318">
            <v>-0.125</v>
          </cell>
          <cell r="S318">
            <v>0.52000000000000046</v>
          </cell>
          <cell r="T318">
            <v>3.61</v>
          </cell>
          <cell r="U318">
            <v>4.165</v>
          </cell>
          <cell r="V318">
            <v>3.7050000000000001</v>
          </cell>
          <cell r="W318">
            <v>3.52</v>
          </cell>
          <cell r="X318">
            <v>3.7650000000000001</v>
          </cell>
          <cell r="Y318">
            <v>4.21</v>
          </cell>
          <cell r="Z318">
            <v>4.1950000000000003</v>
          </cell>
          <cell r="AA318">
            <v>4.01</v>
          </cell>
          <cell r="AB318">
            <v>4.12</v>
          </cell>
          <cell r="AC318">
            <v>4.0199999999999996</v>
          </cell>
        </row>
        <row r="319">
          <cell r="A319">
            <v>36720</v>
          </cell>
          <cell r="B319">
            <v>4.2649999999999997</v>
          </cell>
          <cell r="C319">
            <v>3.97</v>
          </cell>
          <cell r="D319">
            <v>4.8049999999999997</v>
          </cell>
          <cell r="E319">
            <v>3.79</v>
          </cell>
          <cell r="F319">
            <v>4.3099999999999996</v>
          </cell>
          <cell r="G319">
            <v>0.54</v>
          </cell>
          <cell r="H319">
            <v>0.83499999999999952</v>
          </cell>
          <cell r="I319">
            <v>0.29499999999999948</v>
          </cell>
          <cell r="J319">
            <v>4.4999999999999929E-2</v>
          </cell>
          <cell r="K319">
            <v>0.33999999999999941</v>
          </cell>
          <cell r="L319">
            <v>0.18000000000000016</v>
          </cell>
          <cell r="M319">
            <v>4.1150000000000002</v>
          </cell>
          <cell r="N319">
            <v>4.6550000000000002</v>
          </cell>
          <cell r="O319">
            <v>4.8899999999999997</v>
          </cell>
          <cell r="P319">
            <v>3.8650000000000002</v>
          </cell>
          <cell r="Q319">
            <v>3.88</v>
          </cell>
          <cell r="R319">
            <v>-0.14999999999999947</v>
          </cell>
          <cell r="S319">
            <v>0.54</v>
          </cell>
          <cell r="T319">
            <v>3.7050000000000001</v>
          </cell>
          <cell r="U319">
            <v>4.2850000000000001</v>
          </cell>
          <cell r="V319">
            <v>3.74</v>
          </cell>
          <cell r="W319">
            <v>3.6349999999999998</v>
          </cell>
          <cell r="X319">
            <v>3.855</v>
          </cell>
          <cell r="Y319">
            <v>4.3449999999999998</v>
          </cell>
          <cell r="Z319">
            <v>4.3250000000000002</v>
          </cell>
          <cell r="AA319">
            <v>4.1550000000000002</v>
          </cell>
          <cell r="AB319">
            <v>4.22</v>
          </cell>
          <cell r="AC319">
            <v>4.1550000000000002</v>
          </cell>
        </row>
        <row r="320">
          <cell r="A320">
            <v>36721</v>
          </cell>
          <cell r="B320">
            <v>4.0650000000000004</v>
          </cell>
          <cell r="C320">
            <v>3.6949999999999998</v>
          </cell>
          <cell r="D320">
            <v>4.72</v>
          </cell>
          <cell r="E320">
            <v>3.585</v>
          </cell>
          <cell r="F320">
            <v>4.0949999999999998</v>
          </cell>
          <cell r="G320">
            <v>0.65499999999999936</v>
          </cell>
          <cell r="H320">
            <v>1.0249999999999999</v>
          </cell>
          <cell r="I320">
            <v>0.37000000000000055</v>
          </cell>
          <cell r="J320">
            <v>2.9999999999999361E-2</v>
          </cell>
          <cell r="K320">
            <v>0.39999999999999991</v>
          </cell>
          <cell r="L320">
            <v>0.10999999999999988</v>
          </cell>
          <cell r="M320">
            <v>3.88</v>
          </cell>
          <cell r="N320">
            <v>4.4349999999999996</v>
          </cell>
          <cell r="O320">
            <v>4.67</v>
          </cell>
          <cell r="P320">
            <v>3.59</v>
          </cell>
          <cell r="Q320">
            <v>3.645</v>
          </cell>
          <cell r="R320">
            <v>-0.28500000000000014</v>
          </cell>
          <cell r="S320">
            <v>0.55499999999999972</v>
          </cell>
          <cell r="T320">
            <v>3.48</v>
          </cell>
          <cell r="U320">
            <v>4.07</v>
          </cell>
          <cell r="V320">
            <v>3.5350000000000001</v>
          </cell>
          <cell r="W320">
            <v>3.3250000000000002</v>
          </cell>
          <cell r="X320">
            <v>3.62</v>
          </cell>
          <cell r="Y320">
            <v>4.0999999999999996</v>
          </cell>
          <cell r="Z320">
            <v>4.0949999999999998</v>
          </cell>
          <cell r="AA320">
            <v>3.93</v>
          </cell>
          <cell r="AB320">
            <v>4.0250000000000004</v>
          </cell>
          <cell r="AC320">
            <v>3.9449999999999998</v>
          </cell>
        </row>
        <row r="321">
          <cell r="A321">
            <v>36722</v>
          </cell>
          <cell r="B321">
            <v>4.0750000000000002</v>
          </cell>
          <cell r="C321">
            <v>3.5350000000000001</v>
          </cell>
          <cell r="D321">
            <v>4.6550000000000002</v>
          </cell>
          <cell r="E321">
            <v>3.41</v>
          </cell>
          <cell r="F321">
            <v>4.1550000000000002</v>
          </cell>
          <cell r="G321">
            <v>0.58000000000000007</v>
          </cell>
          <cell r="H321">
            <v>1.1200000000000001</v>
          </cell>
          <cell r="I321">
            <v>0.54</v>
          </cell>
          <cell r="J321">
            <v>8.0000000000000071E-2</v>
          </cell>
          <cell r="K321">
            <v>0.62000000000000011</v>
          </cell>
          <cell r="L321">
            <v>0.125</v>
          </cell>
          <cell r="M321">
            <v>3.7</v>
          </cell>
          <cell r="N321">
            <v>4.18</v>
          </cell>
          <cell r="O321">
            <v>4.7549999999999999</v>
          </cell>
          <cell r="P321">
            <v>3.51</v>
          </cell>
          <cell r="Q321">
            <v>3.5350000000000001</v>
          </cell>
          <cell r="R321">
            <v>-0.47500000000000053</v>
          </cell>
          <cell r="S321">
            <v>0.47999999999999954</v>
          </cell>
          <cell r="T321">
            <v>3.4649999999999999</v>
          </cell>
          <cell r="U321">
            <v>4.18</v>
          </cell>
          <cell r="V321">
            <v>3.4049999999999998</v>
          </cell>
          <cell r="W321">
            <v>3.2050000000000001</v>
          </cell>
          <cell r="X321">
            <v>3.45</v>
          </cell>
          <cell r="Y321">
            <v>4.22</v>
          </cell>
          <cell r="Z321">
            <v>4.1900000000000004</v>
          </cell>
          <cell r="AA321">
            <v>3.99</v>
          </cell>
          <cell r="AB321">
            <v>4.0949999999999998</v>
          </cell>
          <cell r="AC321">
            <v>4.0049999999999999</v>
          </cell>
        </row>
        <row r="322">
          <cell r="A322">
            <v>36723</v>
          </cell>
          <cell r="B322">
            <v>4.0750000000000002</v>
          </cell>
          <cell r="C322">
            <v>3.5350000000000001</v>
          </cell>
          <cell r="D322">
            <v>4.6550000000000002</v>
          </cell>
          <cell r="E322">
            <v>3.41</v>
          </cell>
          <cell r="F322">
            <v>4.1550000000000002</v>
          </cell>
          <cell r="G322">
            <v>0.58000000000000007</v>
          </cell>
          <cell r="H322">
            <v>1.1200000000000001</v>
          </cell>
          <cell r="I322">
            <v>0.54</v>
          </cell>
          <cell r="J322">
            <v>8.0000000000000071E-2</v>
          </cell>
          <cell r="K322">
            <v>0.62000000000000011</v>
          </cell>
          <cell r="L322">
            <v>0.125</v>
          </cell>
          <cell r="M322">
            <v>3.7</v>
          </cell>
          <cell r="N322">
            <v>4.18</v>
          </cell>
          <cell r="O322">
            <v>4.7549999999999999</v>
          </cell>
          <cell r="P322">
            <v>3.51</v>
          </cell>
          <cell r="Q322">
            <v>3.5350000000000001</v>
          </cell>
          <cell r="R322">
            <v>-0.47500000000000053</v>
          </cell>
          <cell r="S322">
            <v>0.47999999999999954</v>
          </cell>
          <cell r="T322">
            <v>3.4649999999999999</v>
          </cell>
          <cell r="U322">
            <v>4.18</v>
          </cell>
          <cell r="V322">
            <v>3.4049999999999998</v>
          </cell>
          <cell r="W322">
            <v>3.2050000000000001</v>
          </cell>
          <cell r="X322">
            <v>3.45</v>
          </cell>
          <cell r="Y322">
            <v>4.22</v>
          </cell>
          <cell r="Z322">
            <v>4.1900000000000004</v>
          </cell>
          <cell r="AA322">
            <v>3.99</v>
          </cell>
          <cell r="AB322">
            <v>4.0949999999999998</v>
          </cell>
          <cell r="AC322">
            <v>4.0049999999999999</v>
          </cell>
        </row>
        <row r="323">
          <cell r="A323">
            <v>36724</v>
          </cell>
          <cell r="B323">
            <v>4.0750000000000002</v>
          </cell>
          <cell r="C323">
            <v>3.5350000000000001</v>
          </cell>
          <cell r="D323">
            <v>4.6550000000000002</v>
          </cell>
          <cell r="E323">
            <v>3.41</v>
          </cell>
          <cell r="F323">
            <v>4.1550000000000002</v>
          </cell>
          <cell r="G323">
            <v>0.58000000000000007</v>
          </cell>
          <cell r="H323">
            <v>1.1200000000000001</v>
          </cell>
          <cell r="I323">
            <v>0.54</v>
          </cell>
          <cell r="J323">
            <v>8.0000000000000071E-2</v>
          </cell>
          <cell r="K323">
            <v>0.62000000000000011</v>
          </cell>
          <cell r="L323">
            <v>0.125</v>
          </cell>
          <cell r="M323">
            <v>3.7</v>
          </cell>
          <cell r="N323">
            <v>4.18</v>
          </cell>
          <cell r="O323">
            <v>4.7549999999999999</v>
          </cell>
          <cell r="P323">
            <v>3.51</v>
          </cell>
          <cell r="Q323">
            <v>3.5350000000000001</v>
          </cell>
          <cell r="R323">
            <v>-0.47500000000000053</v>
          </cell>
          <cell r="S323">
            <v>0.47999999999999954</v>
          </cell>
          <cell r="T323">
            <v>3.4649999999999999</v>
          </cell>
          <cell r="U323">
            <v>4.18</v>
          </cell>
          <cell r="V323">
            <v>3.4049999999999998</v>
          </cell>
          <cell r="W323">
            <v>3.2050000000000001</v>
          </cell>
          <cell r="X323">
            <v>3.45</v>
          </cell>
          <cell r="Y323">
            <v>4.22</v>
          </cell>
          <cell r="Z323">
            <v>4.1900000000000004</v>
          </cell>
          <cell r="AA323">
            <v>3.99</v>
          </cell>
          <cell r="AB323">
            <v>4.0949999999999998</v>
          </cell>
          <cell r="AC323">
            <v>4.0049999999999999</v>
          </cell>
        </row>
        <row r="324">
          <cell r="A324">
            <v>36725</v>
          </cell>
          <cell r="B324">
            <v>4.12</v>
          </cell>
          <cell r="C324">
            <v>3.73</v>
          </cell>
          <cell r="D324">
            <v>4.7050000000000001</v>
          </cell>
          <cell r="E324">
            <v>3.47</v>
          </cell>
          <cell r="F324">
            <v>4.1399999999999997</v>
          </cell>
          <cell r="G324">
            <v>0.58499999999999996</v>
          </cell>
          <cell r="H324">
            <v>0.97500000000000009</v>
          </cell>
          <cell r="I324">
            <v>0.39000000000000012</v>
          </cell>
          <cell r="J324">
            <v>1.9999999999999574E-2</v>
          </cell>
          <cell r="K324">
            <v>0.4099999999999997</v>
          </cell>
          <cell r="L324">
            <v>0.25999999999999979</v>
          </cell>
          <cell r="M324">
            <v>3.92</v>
          </cell>
          <cell r="N324">
            <v>4.58</v>
          </cell>
          <cell r="O324">
            <v>4.4349999999999996</v>
          </cell>
          <cell r="P324">
            <v>3.4449999999999998</v>
          </cell>
          <cell r="Q324">
            <v>3.5150000000000001</v>
          </cell>
          <cell r="R324">
            <v>-0.125</v>
          </cell>
          <cell r="S324">
            <v>0.66000000000000014</v>
          </cell>
          <cell r="T324">
            <v>3.415</v>
          </cell>
          <cell r="U324">
            <v>4.1349999999999998</v>
          </cell>
          <cell r="V324" t="str">
            <v>3..42</v>
          </cell>
          <cell r="W324">
            <v>3.1850000000000001</v>
          </cell>
          <cell r="X324">
            <v>3.4950000000000001</v>
          </cell>
          <cell r="Y324">
            <v>4.1550000000000002</v>
          </cell>
          <cell r="Z324">
            <v>4.1550000000000002</v>
          </cell>
          <cell r="AA324">
            <v>3.98</v>
          </cell>
          <cell r="AB324">
            <v>4.04</v>
          </cell>
          <cell r="AC324">
            <v>3.98</v>
          </cell>
        </row>
        <row r="325">
          <cell r="A325">
            <v>36726</v>
          </cell>
          <cell r="B325">
            <v>3.95</v>
          </cell>
          <cell r="C325">
            <v>3.6349999999999998</v>
          </cell>
          <cell r="D325">
            <v>4.6749999999999998</v>
          </cell>
          <cell r="E325">
            <v>3.23</v>
          </cell>
          <cell r="F325">
            <v>3.98</v>
          </cell>
          <cell r="G325">
            <v>0.72499999999999964</v>
          </cell>
          <cell r="H325">
            <v>1.04</v>
          </cell>
          <cell r="I325">
            <v>0.31500000000000039</v>
          </cell>
          <cell r="J325">
            <v>2.9999999999999805E-2</v>
          </cell>
          <cell r="K325">
            <v>0.3450000000000002</v>
          </cell>
          <cell r="L325">
            <v>0.4049999999999998</v>
          </cell>
          <cell r="M325">
            <v>3.7250000000000001</v>
          </cell>
          <cell r="N325">
            <v>4.4550000000000001</v>
          </cell>
          <cell r="O325">
            <v>4.2450000000000001</v>
          </cell>
          <cell r="P325">
            <v>3.24</v>
          </cell>
          <cell r="Q325">
            <v>3.2949999999999999</v>
          </cell>
          <cell r="R325">
            <v>-0.21999999999999975</v>
          </cell>
          <cell r="S325">
            <v>0.73</v>
          </cell>
          <cell r="T325">
            <v>3.145</v>
          </cell>
          <cell r="U325">
            <v>3.99</v>
          </cell>
          <cell r="V325">
            <v>3.19</v>
          </cell>
          <cell r="W325">
            <v>3.01</v>
          </cell>
          <cell r="X325">
            <v>3.2549999999999999</v>
          </cell>
          <cell r="Y325">
            <v>4.0149999999999997</v>
          </cell>
          <cell r="Z325">
            <v>3.99</v>
          </cell>
          <cell r="AA325">
            <v>3.82</v>
          </cell>
          <cell r="AB325">
            <v>3.88</v>
          </cell>
          <cell r="AC325">
            <v>3.83</v>
          </cell>
        </row>
        <row r="326">
          <cell r="A326">
            <v>36727</v>
          </cell>
          <cell r="B326">
            <v>4.04</v>
          </cell>
          <cell r="C326">
            <v>3.7250000000000001</v>
          </cell>
          <cell r="D326">
            <v>4.76</v>
          </cell>
          <cell r="E326">
            <v>3.28</v>
          </cell>
          <cell r="F326">
            <v>4.0750000000000002</v>
          </cell>
          <cell r="G326">
            <v>0.71999999999999975</v>
          </cell>
          <cell r="H326">
            <v>1.0349999999999997</v>
          </cell>
          <cell r="I326">
            <v>0.31499999999999995</v>
          </cell>
          <cell r="J326">
            <v>3.5000000000000142E-2</v>
          </cell>
          <cell r="K326">
            <v>0.35000000000000009</v>
          </cell>
          <cell r="L326">
            <v>0.44500000000000028</v>
          </cell>
          <cell r="M326">
            <v>3.99</v>
          </cell>
          <cell r="N326">
            <v>4.53</v>
          </cell>
          <cell r="O326">
            <v>4.4349999999999996</v>
          </cell>
          <cell r="P326">
            <v>3.3050000000000002</v>
          </cell>
          <cell r="Q326">
            <v>3.4049999999999998</v>
          </cell>
          <cell r="R326">
            <v>-0.22999999999999954</v>
          </cell>
          <cell r="S326">
            <v>0.54</v>
          </cell>
          <cell r="T326">
            <v>3.32</v>
          </cell>
          <cell r="U326">
            <v>4.0650000000000004</v>
          </cell>
          <cell r="V326">
            <v>3.24</v>
          </cell>
          <cell r="W326">
            <v>3.0350000000000001</v>
          </cell>
          <cell r="X326">
            <v>3.3</v>
          </cell>
          <cell r="Y326">
            <v>4.0999999999999996</v>
          </cell>
          <cell r="Z326">
            <v>4.085</v>
          </cell>
          <cell r="AA326">
            <v>3.92</v>
          </cell>
          <cell r="AB326">
            <v>3.98</v>
          </cell>
          <cell r="AC326">
            <v>3.92</v>
          </cell>
        </row>
        <row r="327">
          <cell r="A327">
            <v>36728</v>
          </cell>
          <cell r="B327">
            <v>3.9049999999999998</v>
          </cell>
          <cell r="C327">
            <v>3.6150000000000002</v>
          </cell>
          <cell r="D327">
            <v>4.625</v>
          </cell>
          <cell r="E327">
            <v>3.19</v>
          </cell>
          <cell r="F327">
            <v>3.95</v>
          </cell>
          <cell r="G327">
            <v>0.7200000000000002</v>
          </cell>
          <cell r="H327">
            <v>1.0099999999999998</v>
          </cell>
          <cell r="I327">
            <v>0.28999999999999959</v>
          </cell>
          <cell r="J327">
            <v>4.5000000000000373E-2</v>
          </cell>
          <cell r="K327">
            <v>0.33499999999999996</v>
          </cell>
          <cell r="L327">
            <v>0.42500000000000027</v>
          </cell>
          <cell r="M327">
            <v>4.0250000000000004</v>
          </cell>
          <cell r="N327">
            <v>4.4850000000000003</v>
          </cell>
          <cell r="O327">
            <v>4.2450000000000001</v>
          </cell>
          <cell r="P327">
            <v>3.19</v>
          </cell>
          <cell r="Q327">
            <v>3.2949999999999999</v>
          </cell>
          <cell r="R327">
            <v>-0.13999999999999968</v>
          </cell>
          <cell r="S327">
            <v>0.45999999999999996</v>
          </cell>
          <cell r="T327">
            <v>3.165</v>
          </cell>
          <cell r="U327">
            <v>3.8650000000000002</v>
          </cell>
          <cell r="V327">
            <v>3.145</v>
          </cell>
          <cell r="W327">
            <v>3.0350000000000001</v>
          </cell>
          <cell r="X327">
            <v>3.2149999999999999</v>
          </cell>
          <cell r="Y327">
            <v>3.91</v>
          </cell>
          <cell r="Z327">
            <v>3.915</v>
          </cell>
          <cell r="AA327">
            <v>3.75</v>
          </cell>
          <cell r="AB327">
            <v>3.82</v>
          </cell>
          <cell r="AC327">
            <v>3.7549999999999999</v>
          </cell>
        </row>
        <row r="328">
          <cell r="A328">
            <v>36729</v>
          </cell>
          <cell r="B328">
            <v>3.9249999999999998</v>
          </cell>
          <cell r="C328">
            <v>3.4950000000000001</v>
          </cell>
          <cell r="D328">
            <v>4.62</v>
          </cell>
          <cell r="E328">
            <v>3.2050000000000001</v>
          </cell>
          <cell r="F328">
            <v>3.97</v>
          </cell>
          <cell r="G328">
            <v>0.69500000000000028</v>
          </cell>
          <cell r="H328">
            <v>1.125</v>
          </cell>
          <cell r="I328">
            <v>0.42999999999999972</v>
          </cell>
          <cell r="J328">
            <v>4.5000000000000373E-2</v>
          </cell>
          <cell r="K328">
            <v>0.47500000000000009</v>
          </cell>
          <cell r="L328">
            <v>0.29000000000000004</v>
          </cell>
          <cell r="M328">
            <v>4.03</v>
          </cell>
          <cell r="N328">
            <v>4.47</v>
          </cell>
          <cell r="O328">
            <v>4.2450000000000001</v>
          </cell>
          <cell r="P328">
            <v>3.22</v>
          </cell>
          <cell r="Q328">
            <v>3.3050000000000002</v>
          </cell>
          <cell r="R328">
            <v>-0.15000000000000036</v>
          </cell>
          <cell r="S328">
            <v>0.4399999999999995</v>
          </cell>
          <cell r="T328">
            <v>3.165</v>
          </cell>
          <cell r="U328">
            <v>3.88</v>
          </cell>
          <cell r="V328">
            <v>3.17</v>
          </cell>
          <cell r="W328">
            <v>3.0750000000000002</v>
          </cell>
          <cell r="X328">
            <v>3.23</v>
          </cell>
          <cell r="Y328">
            <v>3.9249999999999998</v>
          </cell>
          <cell r="Z328">
            <v>3.9550000000000001</v>
          </cell>
          <cell r="AA328">
            <v>3.75</v>
          </cell>
          <cell r="AB328">
            <v>3.83</v>
          </cell>
          <cell r="AC328">
            <v>3.7549999999999999</v>
          </cell>
        </row>
        <row r="329">
          <cell r="A329">
            <v>36730</v>
          </cell>
          <cell r="B329">
            <v>3.9249999999999998</v>
          </cell>
          <cell r="C329">
            <v>3.4950000000000001</v>
          </cell>
          <cell r="D329">
            <v>4.62</v>
          </cell>
          <cell r="E329">
            <v>3.2050000000000001</v>
          </cell>
          <cell r="F329">
            <v>3.97</v>
          </cell>
          <cell r="G329">
            <v>0.69500000000000028</v>
          </cell>
          <cell r="H329">
            <v>1.125</v>
          </cell>
          <cell r="I329">
            <v>0.42999999999999972</v>
          </cell>
          <cell r="J329">
            <v>4.5000000000000373E-2</v>
          </cell>
          <cell r="K329">
            <v>0.47500000000000009</v>
          </cell>
          <cell r="L329">
            <v>0.29000000000000004</v>
          </cell>
          <cell r="M329">
            <v>4.03</v>
          </cell>
          <cell r="N329">
            <v>4.47</v>
          </cell>
          <cell r="O329">
            <v>4.2450000000000001</v>
          </cell>
          <cell r="P329">
            <v>3.22</v>
          </cell>
          <cell r="Q329">
            <v>3.3050000000000002</v>
          </cell>
          <cell r="R329">
            <v>-0.15000000000000036</v>
          </cell>
          <cell r="S329">
            <v>0.4399999999999995</v>
          </cell>
          <cell r="T329">
            <v>3.165</v>
          </cell>
          <cell r="U329">
            <v>3.88</v>
          </cell>
          <cell r="V329">
            <v>3.17</v>
          </cell>
          <cell r="W329">
            <v>3.0750000000000002</v>
          </cell>
          <cell r="X329">
            <v>3.23</v>
          </cell>
          <cell r="Y329">
            <v>3.9249999999999998</v>
          </cell>
          <cell r="Z329">
            <v>3.9550000000000001</v>
          </cell>
          <cell r="AA329">
            <v>3.75</v>
          </cell>
          <cell r="AB329">
            <v>3.83</v>
          </cell>
          <cell r="AC329">
            <v>3.7549999999999999</v>
          </cell>
        </row>
        <row r="330">
          <cell r="A330">
            <v>36731</v>
          </cell>
          <cell r="B330">
            <v>3.9249999999999998</v>
          </cell>
          <cell r="C330">
            <v>3.4950000000000001</v>
          </cell>
          <cell r="D330">
            <v>4.62</v>
          </cell>
          <cell r="E330">
            <v>3.2050000000000001</v>
          </cell>
          <cell r="F330">
            <v>3.97</v>
          </cell>
          <cell r="G330">
            <v>0.69500000000000028</v>
          </cell>
          <cell r="H330">
            <v>1.125</v>
          </cell>
          <cell r="I330">
            <v>0.42999999999999972</v>
          </cell>
          <cell r="J330">
            <v>4.5000000000000373E-2</v>
          </cell>
          <cell r="K330">
            <v>0.47500000000000009</v>
          </cell>
          <cell r="L330">
            <v>0.29000000000000004</v>
          </cell>
          <cell r="M330">
            <v>4.03</v>
          </cell>
          <cell r="N330">
            <v>4.47</v>
          </cell>
          <cell r="O330">
            <v>4.2450000000000001</v>
          </cell>
          <cell r="P330">
            <v>3.22</v>
          </cell>
          <cell r="Q330">
            <v>3.3050000000000002</v>
          </cell>
          <cell r="R330">
            <v>-0.15000000000000036</v>
          </cell>
          <cell r="S330">
            <v>0.4399999999999995</v>
          </cell>
          <cell r="T330">
            <v>3.165</v>
          </cell>
          <cell r="U330">
            <v>3.88</v>
          </cell>
          <cell r="V330">
            <v>3.17</v>
          </cell>
          <cell r="W330">
            <v>3.0750000000000002</v>
          </cell>
          <cell r="X330">
            <v>3.23</v>
          </cell>
          <cell r="Y330">
            <v>3.9249999999999998</v>
          </cell>
          <cell r="Z330">
            <v>3.9550000000000001</v>
          </cell>
          <cell r="AA330">
            <v>3.75</v>
          </cell>
          <cell r="AB330">
            <v>3.83</v>
          </cell>
          <cell r="AC330">
            <v>3.7549999999999999</v>
          </cell>
        </row>
        <row r="331">
          <cell r="A331">
            <v>36732</v>
          </cell>
          <cell r="B331">
            <v>3.8</v>
          </cell>
          <cell r="C331">
            <v>3.5750000000000002</v>
          </cell>
          <cell r="D331">
            <v>4.625</v>
          </cell>
          <cell r="E331">
            <v>2.9849999999999999</v>
          </cell>
          <cell r="F331">
            <v>3.8</v>
          </cell>
          <cell r="G331">
            <v>0.82500000000000018</v>
          </cell>
          <cell r="H331">
            <v>1.0499999999999998</v>
          </cell>
          <cell r="I331">
            <v>0.22499999999999964</v>
          </cell>
          <cell r="J331">
            <v>0</v>
          </cell>
          <cell r="K331">
            <v>0.22499999999999964</v>
          </cell>
          <cell r="L331">
            <v>0.5900000000000003</v>
          </cell>
          <cell r="M331">
            <v>4.04</v>
          </cell>
          <cell r="N331">
            <v>4.585</v>
          </cell>
          <cell r="O331">
            <v>3.895</v>
          </cell>
          <cell r="P331">
            <v>2.96</v>
          </cell>
          <cell r="Q331">
            <v>3.09</v>
          </cell>
          <cell r="R331">
            <v>-4.0000000000000036E-2</v>
          </cell>
          <cell r="S331">
            <v>0.54499999999999993</v>
          </cell>
          <cell r="T331">
            <v>2.9550000000000001</v>
          </cell>
          <cell r="U331">
            <v>3.74</v>
          </cell>
          <cell r="V331">
            <v>2.9950000000000001</v>
          </cell>
          <cell r="W331">
            <v>2.91</v>
          </cell>
          <cell r="X331">
            <v>3.02</v>
          </cell>
          <cell r="Y331">
            <v>3.7749999999999999</v>
          </cell>
          <cell r="Z331">
            <v>3.77</v>
          </cell>
          <cell r="AA331">
            <v>3.59</v>
          </cell>
          <cell r="AB331">
            <v>3.69</v>
          </cell>
          <cell r="AC331">
            <v>3.6</v>
          </cell>
        </row>
        <row r="332">
          <cell r="A332">
            <v>36733</v>
          </cell>
          <cell r="B332">
            <v>3.7</v>
          </cell>
          <cell r="C332">
            <v>3.4750000000000001</v>
          </cell>
          <cell r="D332">
            <v>4.53</v>
          </cell>
          <cell r="E332">
            <v>2.94</v>
          </cell>
          <cell r="F332">
            <v>3.7050000000000001</v>
          </cell>
          <cell r="G332">
            <v>0.83000000000000007</v>
          </cell>
          <cell r="H332">
            <v>1.0550000000000002</v>
          </cell>
          <cell r="I332">
            <v>0.22500000000000009</v>
          </cell>
          <cell r="J332">
            <v>4.9999999999998934E-3</v>
          </cell>
          <cell r="K332">
            <v>0.22999999999999998</v>
          </cell>
          <cell r="L332">
            <v>0.53500000000000014</v>
          </cell>
          <cell r="M332">
            <v>3.9750000000000001</v>
          </cell>
          <cell r="N332">
            <v>4.4349999999999996</v>
          </cell>
          <cell r="O332">
            <v>4.0599999999999996</v>
          </cell>
          <cell r="P332">
            <v>2.9</v>
          </cell>
          <cell r="Q332">
            <v>3.04</v>
          </cell>
          <cell r="R332">
            <v>-9.5000000000000639E-2</v>
          </cell>
          <cell r="S332">
            <v>0.45999999999999952</v>
          </cell>
          <cell r="T332">
            <v>2.9750000000000001</v>
          </cell>
          <cell r="U332">
            <v>3.6349999999999998</v>
          </cell>
          <cell r="V332">
            <v>2.915</v>
          </cell>
          <cell r="W332">
            <v>2.83</v>
          </cell>
          <cell r="X332">
            <v>2.96</v>
          </cell>
          <cell r="Y332">
            <v>3.67</v>
          </cell>
          <cell r="Z332">
            <v>3.68</v>
          </cell>
          <cell r="AA332">
            <v>3.4849999999999999</v>
          </cell>
          <cell r="AB332">
            <v>3.58</v>
          </cell>
          <cell r="AC332">
            <v>3.49</v>
          </cell>
        </row>
        <row r="333">
          <cell r="A333">
            <v>36734</v>
          </cell>
          <cell r="B333">
            <v>3.7050000000000001</v>
          </cell>
          <cell r="C333">
            <v>3.46</v>
          </cell>
          <cell r="D333">
            <v>4.53</v>
          </cell>
          <cell r="E333">
            <v>2.9049999999999998</v>
          </cell>
          <cell r="F333">
            <v>3.6949999999999998</v>
          </cell>
          <cell r="G333">
            <v>0.82500000000000018</v>
          </cell>
          <cell r="H333">
            <v>1.0700000000000003</v>
          </cell>
          <cell r="I333">
            <v>0.24500000000000011</v>
          </cell>
          <cell r="J333">
            <v>-1.0000000000000231E-2</v>
          </cell>
          <cell r="K333">
            <v>0.23499999999999988</v>
          </cell>
          <cell r="L333">
            <v>0.55500000000000016</v>
          </cell>
          <cell r="M333">
            <v>3.9849999999999999</v>
          </cell>
          <cell r="N333">
            <v>4.3</v>
          </cell>
          <cell r="O333">
            <v>4.05</v>
          </cell>
          <cell r="P333">
            <v>2.88</v>
          </cell>
          <cell r="Q333">
            <v>3.0249999999999999</v>
          </cell>
          <cell r="R333">
            <v>-0.23000000000000043</v>
          </cell>
          <cell r="S333">
            <v>0.31499999999999995</v>
          </cell>
          <cell r="T333">
            <v>2.97</v>
          </cell>
          <cell r="U333">
            <v>3.58</v>
          </cell>
          <cell r="V333">
            <v>2.91</v>
          </cell>
          <cell r="W333">
            <v>2.79</v>
          </cell>
          <cell r="X333">
            <v>2.92</v>
          </cell>
          <cell r="Y333">
            <v>3.65</v>
          </cell>
          <cell r="Z333">
            <v>3.6549999999999998</v>
          </cell>
          <cell r="AA333">
            <v>3.47</v>
          </cell>
          <cell r="AB333">
            <v>3.57</v>
          </cell>
          <cell r="AC333">
            <v>3.47</v>
          </cell>
        </row>
        <row r="334">
          <cell r="A334">
            <v>36735</v>
          </cell>
          <cell r="B334">
            <v>3.855</v>
          </cell>
          <cell r="C334">
            <v>3.53</v>
          </cell>
          <cell r="D334">
            <v>4.62</v>
          </cell>
          <cell r="E334">
            <v>3.06</v>
          </cell>
          <cell r="F334">
            <v>3.86</v>
          </cell>
          <cell r="G334">
            <v>0.76500000000000012</v>
          </cell>
          <cell r="H334">
            <v>1.0900000000000003</v>
          </cell>
          <cell r="I334">
            <v>0.32500000000000018</v>
          </cell>
          <cell r="J334">
            <v>4.9999999999998934E-3</v>
          </cell>
          <cell r="K334">
            <v>0.33000000000000007</v>
          </cell>
          <cell r="L334">
            <v>0.46999999999999975</v>
          </cell>
          <cell r="M334">
            <v>4.0549999999999997</v>
          </cell>
          <cell r="N334">
            <v>4.3849999999999998</v>
          </cell>
          <cell r="O334">
            <v>4.2350000000000003</v>
          </cell>
          <cell r="P334">
            <v>3.085</v>
          </cell>
          <cell r="Q334">
            <v>3.1949999999999998</v>
          </cell>
          <cell r="R334">
            <v>-0.23500000000000032</v>
          </cell>
          <cell r="S334">
            <v>0.33000000000000007</v>
          </cell>
          <cell r="T334">
            <v>3.09</v>
          </cell>
          <cell r="U334">
            <v>3.7549999999999999</v>
          </cell>
          <cell r="V334">
            <v>3.0350000000000001</v>
          </cell>
          <cell r="W334">
            <v>2.92</v>
          </cell>
          <cell r="X334">
            <v>3.09</v>
          </cell>
          <cell r="Y334">
            <v>3.82</v>
          </cell>
          <cell r="Z334">
            <v>3.83</v>
          </cell>
          <cell r="AA334">
            <v>3.645</v>
          </cell>
          <cell r="AB334">
            <v>3.74</v>
          </cell>
          <cell r="AC334">
            <v>3.645</v>
          </cell>
        </row>
        <row r="335">
          <cell r="A335">
            <v>36736</v>
          </cell>
          <cell r="B335">
            <v>3.9049999999999998</v>
          </cell>
          <cell r="C335">
            <v>3.5049999999999999</v>
          </cell>
          <cell r="D335">
            <v>4.6050000000000004</v>
          </cell>
          <cell r="E335">
            <v>3.1349999999999998</v>
          </cell>
          <cell r="F335">
            <v>3.89</v>
          </cell>
          <cell r="G335">
            <v>0.70000000000000062</v>
          </cell>
          <cell r="H335">
            <v>1.1000000000000005</v>
          </cell>
          <cell r="I335">
            <v>0.39999999999999991</v>
          </cell>
          <cell r="J335">
            <v>-1.499999999999968E-2</v>
          </cell>
          <cell r="K335">
            <v>0.38500000000000023</v>
          </cell>
          <cell r="L335">
            <v>0.37000000000000011</v>
          </cell>
          <cell r="M335">
            <v>4.09</v>
          </cell>
          <cell r="N335">
            <v>4.46</v>
          </cell>
          <cell r="O335">
            <v>4.2850000000000001</v>
          </cell>
          <cell r="P335">
            <v>3.1150000000000002</v>
          </cell>
          <cell r="Q335">
            <v>3.23</v>
          </cell>
          <cell r="R335">
            <v>-0.14500000000000046</v>
          </cell>
          <cell r="S335">
            <v>0.37000000000000011</v>
          </cell>
          <cell r="T335">
            <v>3.18</v>
          </cell>
          <cell r="U335">
            <v>3.8849999999999998</v>
          </cell>
          <cell r="V335">
            <v>3.085</v>
          </cell>
          <cell r="W335">
            <v>3.03</v>
          </cell>
          <cell r="X335">
            <v>3.1549999999999998</v>
          </cell>
          <cell r="Y335">
            <v>3.9550000000000001</v>
          </cell>
          <cell r="Z335">
            <v>3.915</v>
          </cell>
          <cell r="AA335">
            <v>3.77</v>
          </cell>
          <cell r="AB335">
            <v>3.855</v>
          </cell>
          <cell r="AC335">
            <v>3.7749999999999999</v>
          </cell>
        </row>
        <row r="336">
          <cell r="A336">
            <v>36737</v>
          </cell>
          <cell r="B336">
            <v>3.9049999999999998</v>
          </cell>
          <cell r="C336">
            <v>3.5049999999999999</v>
          </cell>
          <cell r="D336">
            <v>4.6050000000000004</v>
          </cell>
          <cell r="E336">
            <v>3.1349999999999998</v>
          </cell>
          <cell r="F336">
            <v>3.89</v>
          </cell>
          <cell r="G336">
            <v>0.70000000000000062</v>
          </cell>
          <cell r="H336">
            <v>1.1000000000000005</v>
          </cell>
          <cell r="I336">
            <v>0.39999999999999991</v>
          </cell>
          <cell r="J336">
            <v>-1.499999999999968E-2</v>
          </cell>
          <cell r="K336">
            <v>0.38500000000000023</v>
          </cell>
          <cell r="L336">
            <v>0.37000000000000011</v>
          </cell>
          <cell r="M336">
            <v>4.09</v>
          </cell>
          <cell r="N336">
            <v>4.46</v>
          </cell>
          <cell r="O336">
            <v>4.2850000000000001</v>
          </cell>
          <cell r="P336">
            <v>3.1150000000000002</v>
          </cell>
          <cell r="Q336">
            <v>3.23</v>
          </cell>
          <cell r="R336">
            <v>-0.14500000000000046</v>
          </cell>
          <cell r="S336">
            <v>0.37000000000000011</v>
          </cell>
          <cell r="T336">
            <v>3.18</v>
          </cell>
          <cell r="U336">
            <v>3.8849999999999998</v>
          </cell>
          <cell r="V336">
            <v>3.085</v>
          </cell>
          <cell r="W336">
            <v>3.03</v>
          </cell>
          <cell r="X336">
            <v>3.1549999999999998</v>
          </cell>
          <cell r="Y336">
            <v>3.9550000000000001</v>
          </cell>
          <cell r="Z336">
            <v>3.915</v>
          </cell>
          <cell r="AA336">
            <v>3.77</v>
          </cell>
          <cell r="AB336">
            <v>3.855</v>
          </cell>
          <cell r="AC336">
            <v>3.7749999999999999</v>
          </cell>
        </row>
        <row r="337">
          <cell r="A337">
            <v>36738</v>
          </cell>
          <cell r="B337">
            <v>3.9049999999999998</v>
          </cell>
          <cell r="C337">
            <v>3.5049999999999999</v>
          </cell>
          <cell r="D337">
            <v>4.6050000000000004</v>
          </cell>
          <cell r="E337">
            <v>3.1349999999999998</v>
          </cell>
          <cell r="F337">
            <v>3.89</v>
          </cell>
          <cell r="G337">
            <v>0.70000000000000062</v>
          </cell>
          <cell r="H337">
            <v>1.1000000000000005</v>
          </cell>
          <cell r="I337">
            <v>0.39999999999999991</v>
          </cell>
          <cell r="J337">
            <v>-1.499999999999968E-2</v>
          </cell>
          <cell r="K337">
            <v>0.38500000000000023</v>
          </cell>
          <cell r="L337">
            <v>0.37000000000000011</v>
          </cell>
          <cell r="M337">
            <v>4.09</v>
          </cell>
          <cell r="N337">
            <v>4.46</v>
          </cell>
          <cell r="O337">
            <v>4.2850000000000001</v>
          </cell>
          <cell r="P337">
            <v>3.1150000000000002</v>
          </cell>
          <cell r="Q337">
            <v>3.23</v>
          </cell>
          <cell r="R337">
            <v>-0.14500000000000046</v>
          </cell>
          <cell r="S337">
            <v>0.37000000000000011</v>
          </cell>
          <cell r="T337">
            <v>3.18</v>
          </cell>
          <cell r="U337">
            <v>3.8849999999999998</v>
          </cell>
          <cell r="V337">
            <v>3.085</v>
          </cell>
          <cell r="W337">
            <v>3.03</v>
          </cell>
          <cell r="X337">
            <v>3.1549999999999998</v>
          </cell>
          <cell r="Y337">
            <v>3.9550000000000001</v>
          </cell>
          <cell r="Z337">
            <v>3.915</v>
          </cell>
          <cell r="AA337">
            <v>3.77</v>
          </cell>
          <cell r="AB337">
            <v>3.855</v>
          </cell>
          <cell r="AC337">
            <v>3.7749999999999999</v>
          </cell>
        </row>
        <row r="338">
          <cell r="A338">
            <v>36739</v>
          </cell>
          <cell r="B338">
            <v>3.7549999999999999</v>
          </cell>
          <cell r="C338">
            <v>3.5150000000000001</v>
          </cell>
          <cell r="D338">
            <v>4.6150000000000002</v>
          </cell>
          <cell r="E338">
            <v>3.05</v>
          </cell>
          <cell r="F338">
            <v>3.76</v>
          </cell>
          <cell r="G338">
            <v>0.86000000000000032</v>
          </cell>
          <cell r="H338">
            <v>1.1000000000000001</v>
          </cell>
          <cell r="I338">
            <v>0.23999999999999977</v>
          </cell>
          <cell r="J338">
            <v>4.9999999999998934E-3</v>
          </cell>
          <cell r="K338">
            <v>0.24499999999999966</v>
          </cell>
          <cell r="L338">
            <v>0.4650000000000003</v>
          </cell>
          <cell r="M338">
            <v>3.8450000000000002</v>
          </cell>
          <cell r="N338">
            <v>3.92</v>
          </cell>
          <cell r="O338">
            <v>4.2149999999999999</v>
          </cell>
          <cell r="P338">
            <v>3.0150000000000001</v>
          </cell>
          <cell r="Q338">
            <v>3.12</v>
          </cell>
          <cell r="R338">
            <v>-0.69500000000000028</v>
          </cell>
          <cell r="S338">
            <v>7.4999999999999734E-2</v>
          </cell>
          <cell r="T338">
            <v>3.0950000000000002</v>
          </cell>
          <cell r="U338">
            <v>3.76</v>
          </cell>
          <cell r="V338">
            <v>3.01</v>
          </cell>
          <cell r="W338">
            <v>3.04</v>
          </cell>
          <cell r="X338">
            <v>3.0750000000000002</v>
          </cell>
          <cell r="Y338">
            <v>3.855</v>
          </cell>
          <cell r="Z338">
            <v>3.7850000000000001</v>
          </cell>
          <cell r="AA338">
            <v>3.68</v>
          </cell>
          <cell r="AB338">
            <v>3.72</v>
          </cell>
          <cell r="AC338">
            <v>3.6749999999999998</v>
          </cell>
        </row>
        <row r="339">
          <cell r="A339">
            <v>36740</v>
          </cell>
          <cell r="B339">
            <v>3.76</v>
          </cell>
          <cell r="C339">
            <v>3.4950000000000001</v>
          </cell>
          <cell r="D339">
            <v>4.5350000000000001</v>
          </cell>
          <cell r="E339">
            <v>3.01</v>
          </cell>
          <cell r="F339">
            <v>3.78</v>
          </cell>
          <cell r="G339">
            <v>0.77500000000000036</v>
          </cell>
          <cell r="H339">
            <v>1.04</v>
          </cell>
          <cell r="I339">
            <v>0.26499999999999968</v>
          </cell>
          <cell r="J339">
            <v>2.0000000000000018E-2</v>
          </cell>
          <cell r="K339">
            <v>0.2849999999999997</v>
          </cell>
          <cell r="L339">
            <v>0.48500000000000032</v>
          </cell>
          <cell r="M339">
            <v>3.7</v>
          </cell>
          <cell r="N339">
            <v>4.33</v>
          </cell>
          <cell r="O339">
            <v>4.2850000000000001</v>
          </cell>
          <cell r="P339">
            <v>3</v>
          </cell>
          <cell r="Q339">
            <v>3.165</v>
          </cell>
          <cell r="R339">
            <v>-0.20500000000000007</v>
          </cell>
          <cell r="S339">
            <v>0.62999999999999989</v>
          </cell>
          <cell r="T339">
            <v>3.11</v>
          </cell>
          <cell r="U339">
            <v>3.74</v>
          </cell>
          <cell r="V339">
            <v>2.9849999999999999</v>
          </cell>
          <cell r="W339">
            <v>2.97</v>
          </cell>
          <cell r="X339">
            <v>3.03</v>
          </cell>
          <cell r="Y339">
            <v>3.8650000000000002</v>
          </cell>
          <cell r="Z339">
            <v>3.7949999999999999</v>
          </cell>
          <cell r="AA339">
            <v>3.68</v>
          </cell>
          <cell r="AB339">
            <v>3.7250000000000001</v>
          </cell>
          <cell r="AC339">
            <v>3.6850000000000001</v>
          </cell>
        </row>
        <row r="340">
          <cell r="A340">
            <v>36741</v>
          </cell>
          <cell r="B340">
            <v>3.9849999999999999</v>
          </cell>
          <cell r="C340">
            <v>3.625</v>
          </cell>
          <cell r="D340">
            <v>4.6449999999999996</v>
          </cell>
          <cell r="E340">
            <v>3.13</v>
          </cell>
          <cell r="F340">
            <v>4.0549999999999997</v>
          </cell>
          <cell r="G340">
            <v>0.6599999999999997</v>
          </cell>
          <cell r="H340">
            <v>1.0199999999999996</v>
          </cell>
          <cell r="I340">
            <v>0.35999999999999988</v>
          </cell>
          <cell r="J340">
            <v>6.999999999999984E-2</v>
          </cell>
          <cell r="K340">
            <v>0.42999999999999972</v>
          </cell>
          <cell r="L340">
            <v>0.49500000000000011</v>
          </cell>
          <cell r="M340">
            <v>3.7250000000000001</v>
          </cell>
          <cell r="N340">
            <v>4.4400000000000004</v>
          </cell>
          <cell r="O340">
            <v>4.4749999999999996</v>
          </cell>
          <cell r="P340">
            <v>3.16</v>
          </cell>
          <cell r="Q340">
            <v>3.27</v>
          </cell>
          <cell r="R340">
            <v>-0.20499999999999918</v>
          </cell>
          <cell r="S340">
            <v>0.7150000000000003</v>
          </cell>
          <cell r="T340">
            <v>3.2850000000000001</v>
          </cell>
          <cell r="U340">
            <v>4.04</v>
          </cell>
          <cell r="V340">
            <v>3.1</v>
          </cell>
          <cell r="W340">
            <v>3.08</v>
          </cell>
          <cell r="X340">
            <v>3.1549999999999998</v>
          </cell>
          <cell r="Y340">
            <v>4.16</v>
          </cell>
          <cell r="Z340">
            <v>4.08</v>
          </cell>
          <cell r="AA340">
            <v>3.9550000000000001</v>
          </cell>
          <cell r="AB340">
            <v>3.99</v>
          </cell>
          <cell r="AC340">
            <v>3.9550000000000001</v>
          </cell>
        </row>
        <row r="341">
          <cell r="A341">
            <v>36742</v>
          </cell>
          <cell r="B341">
            <v>4.1449999999999996</v>
          </cell>
          <cell r="C341">
            <v>3.4750000000000001</v>
          </cell>
          <cell r="D341">
            <v>4.7549999999999999</v>
          </cell>
          <cell r="E341">
            <v>3.23</v>
          </cell>
          <cell r="F341">
            <v>4.1900000000000004</v>
          </cell>
          <cell r="G341">
            <v>0.61000000000000032</v>
          </cell>
          <cell r="H341">
            <v>1.2799999999999998</v>
          </cell>
          <cell r="I341">
            <v>0.66999999999999948</v>
          </cell>
          <cell r="J341">
            <v>4.5000000000000817E-2</v>
          </cell>
          <cell r="K341">
            <v>0.7150000000000003</v>
          </cell>
          <cell r="L341">
            <v>0.24500000000000011</v>
          </cell>
          <cell r="M341">
            <v>3.7850000000000001</v>
          </cell>
          <cell r="N341">
            <v>4.5350000000000001</v>
          </cell>
          <cell r="O341">
            <v>4.6500000000000004</v>
          </cell>
          <cell r="P341">
            <v>3.24</v>
          </cell>
          <cell r="Q341">
            <v>3.41</v>
          </cell>
          <cell r="R341">
            <v>-0.21999999999999975</v>
          </cell>
          <cell r="S341">
            <v>0.75</v>
          </cell>
          <cell r="T341">
            <v>3.41</v>
          </cell>
          <cell r="U341">
            <v>4.22</v>
          </cell>
          <cell r="V341">
            <v>3.17</v>
          </cell>
          <cell r="W341">
            <v>3.1850000000000001</v>
          </cell>
          <cell r="X341">
            <v>3.25</v>
          </cell>
          <cell r="Y341">
            <v>4.29</v>
          </cell>
          <cell r="Z341">
            <v>4.2149999999999999</v>
          </cell>
          <cell r="AA341">
            <v>4.1050000000000004</v>
          </cell>
          <cell r="AB341">
            <v>4.1349999999999998</v>
          </cell>
          <cell r="AC341">
            <v>4.0999999999999996</v>
          </cell>
        </row>
        <row r="342">
          <cell r="A342">
            <v>36743</v>
          </cell>
          <cell r="B342">
            <v>4.1900000000000004</v>
          </cell>
          <cell r="C342">
            <v>3.29</v>
          </cell>
          <cell r="D342">
            <v>4.75</v>
          </cell>
          <cell r="E342">
            <v>3.15</v>
          </cell>
          <cell r="F342">
            <v>4.2249999999999996</v>
          </cell>
          <cell r="G342">
            <v>0.55999999999999961</v>
          </cell>
          <cell r="H342">
            <v>1.46</v>
          </cell>
          <cell r="I342">
            <v>0.90000000000000036</v>
          </cell>
          <cell r="J342">
            <v>3.4999999999999254E-2</v>
          </cell>
          <cell r="K342">
            <v>0.93499999999999961</v>
          </cell>
          <cell r="L342">
            <v>0.14000000000000012</v>
          </cell>
          <cell r="M342">
            <v>3.7949999999999999</v>
          </cell>
          <cell r="N342">
            <v>4.5449999999999999</v>
          </cell>
          <cell r="O342">
            <v>4.5750000000000002</v>
          </cell>
          <cell r="P342">
            <v>3.17</v>
          </cell>
          <cell r="Q342">
            <v>3.33</v>
          </cell>
          <cell r="R342">
            <v>-0.20500000000000007</v>
          </cell>
          <cell r="S342">
            <v>0.75</v>
          </cell>
          <cell r="T342">
            <v>3.37</v>
          </cell>
          <cell r="U342">
            <v>4.25</v>
          </cell>
          <cell r="V342">
            <v>3.125</v>
          </cell>
          <cell r="W342">
            <v>3.1549999999999998</v>
          </cell>
          <cell r="X342">
            <v>3.2050000000000001</v>
          </cell>
          <cell r="Y342">
            <v>4.32</v>
          </cell>
          <cell r="Z342">
            <v>4.2549999999999999</v>
          </cell>
          <cell r="AA342">
            <v>4.13</v>
          </cell>
          <cell r="AB342">
            <v>4.1500000000000004</v>
          </cell>
          <cell r="AC342">
            <v>4.1399999999999997</v>
          </cell>
        </row>
        <row r="343">
          <cell r="A343">
            <v>36744</v>
          </cell>
          <cell r="B343">
            <v>4.1900000000000004</v>
          </cell>
          <cell r="C343">
            <v>3.29</v>
          </cell>
          <cell r="D343">
            <v>4.75</v>
          </cell>
          <cell r="E343">
            <v>3.15</v>
          </cell>
          <cell r="F343">
            <v>4.2249999999999996</v>
          </cell>
          <cell r="G343">
            <v>0.55999999999999961</v>
          </cell>
          <cell r="H343">
            <v>1.46</v>
          </cell>
          <cell r="I343">
            <v>0.90000000000000036</v>
          </cell>
          <cell r="J343">
            <v>3.4999999999999254E-2</v>
          </cell>
          <cell r="K343">
            <v>0.93499999999999961</v>
          </cell>
          <cell r="L343">
            <v>0.14000000000000012</v>
          </cell>
          <cell r="M343">
            <v>3.7949999999999999</v>
          </cell>
          <cell r="N343">
            <v>4.5449999999999999</v>
          </cell>
          <cell r="O343">
            <v>4.5750000000000002</v>
          </cell>
          <cell r="P343">
            <v>3.17</v>
          </cell>
          <cell r="Q343">
            <v>3.33</v>
          </cell>
          <cell r="R343">
            <v>-0.20500000000000007</v>
          </cell>
          <cell r="S343">
            <v>0.75</v>
          </cell>
          <cell r="T343">
            <v>3.37</v>
          </cell>
          <cell r="U343">
            <v>4.25</v>
          </cell>
          <cell r="V343">
            <v>3.125</v>
          </cell>
          <cell r="W343">
            <v>3.1549999999999998</v>
          </cell>
          <cell r="X343">
            <v>3.2050000000000001</v>
          </cell>
          <cell r="Y343">
            <v>4.32</v>
          </cell>
          <cell r="Z343">
            <v>4.2549999999999999</v>
          </cell>
          <cell r="AA343">
            <v>4.13</v>
          </cell>
          <cell r="AB343">
            <v>4.1500000000000004</v>
          </cell>
          <cell r="AC343">
            <v>4.1399999999999997</v>
          </cell>
        </row>
        <row r="344">
          <cell r="A344">
            <v>36745</v>
          </cell>
          <cell r="B344">
            <v>4.1900000000000004</v>
          </cell>
          <cell r="C344">
            <v>3.29</v>
          </cell>
          <cell r="D344">
            <v>4.75</v>
          </cell>
          <cell r="E344">
            <v>3.15</v>
          </cell>
          <cell r="F344">
            <v>4.2249999999999996</v>
          </cell>
          <cell r="G344">
            <v>0.55999999999999961</v>
          </cell>
          <cell r="H344">
            <v>1.46</v>
          </cell>
          <cell r="I344">
            <v>0.90000000000000036</v>
          </cell>
          <cell r="J344">
            <v>3.4999999999999254E-2</v>
          </cell>
          <cell r="K344">
            <v>0.93499999999999961</v>
          </cell>
          <cell r="L344">
            <v>0.14000000000000012</v>
          </cell>
          <cell r="M344">
            <v>3.7949999999999999</v>
          </cell>
          <cell r="N344">
            <v>4.5449999999999999</v>
          </cell>
          <cell r="O344">
            <v>4.5750000000000002</v>
          </cell>
          <cell r="P344">
            <v>3.17</v>
          </cell>
          <cell r="Q344">
            <v>3.33</v>
          </cell>
          <cell r="R344">
            <v>-0.20500000000000007</v>
          </cell>
          <cell r="S344">
            <v>0.75</v>
          </cell>
          <cell r="T344">
            <v>3.37</v>
          </cell>
          <cell r="U344">
            <v>4.25</v>
          </cell>
          <cell r="V344">
            <v>3.125</v>
          </cell>
          <cell r="W344">
            <v>3.1549999999999998</v>
          </cell>
          <cell r="X344">
            <v>3.2050000000000001</v>
          </cell>
          <cell r="Y344">
            <v>4.32</v>
          </cell>
          <cell r="Z344">
            <v>4.2549999999999999</v>
          </cell>
          <cell r="AA344">
            <v>4.13</v>
          </cell>
          <cell r="AB344">
            <v>4.1500000000000004</v>
          </cell>
          <cell r="AC344">
            <v>4.1399999999999997</v>
          </cell>
        </row>
        <row r="345">
          <cell r="A345">
            <v>36746</v>
          </cell>
          <cell r="B345">
            <v>4.37</v>
          </cell>
          <cell r="C345">
            <v>3.4449999999999998</v>
          </cell>
          <cell r="D345">
            <v>4.87</v>
          </cell>
          <cell r="E345">
            <v>3.2749999999999999</v>
          </cell>
          <cell r="F345">
            <v>4.3849999999999998</v>
          </cell>
          <cell r="G345">
            <v>0.5</v>
          </cell>
          <cell r="H345">
            <v>1.4250000000000003</v>
          </cell>
          <cell r="I345">
            <v>0.92500000000000027</v>
          </cell>
          <cell r="J345">
            <v>1.499999999999968E-2</v>
          </cell>
          <cell r="K345">
            <v>0.94</v>
          </cell>
          <cell r="L345">
            <v>0.16999999999999993</v>
          </cell>
          <cell r="M345">
            <v>3.82</v>
          </cell>
          <cell r="N345">
            <v>4.585</v>
          </cell>
          <cell r="O345">
            <v>4.5750000000000002</v>
          </cell>
          <cell r="P345">
            <v>3.1749999999999998</v>
          </cell>
          <cell r="Q345">
            <v>3.4449999999999998</v>
          </cell>
          <cell r="R345">
            <v>-0.28500000000000014</v>
          </cell>
          <cell r="S345">
            <v>0.76500000000000012</v>
          </cell>
          <cell r="T345">
            <v>3.375</v>
          </cell>
          <cell r="U345">
            <v>4.3849999999999998</v>
          </cell>
          <cell r="V345">
            <v>3.2149999999999999</v>
          </cell>
          <cell r="W345">
            <v>3.1549999999999998</v>
          </cell>
          <cell r="X345">
            <v>3.3050000000000002</v>
          </cell>
          <cell r="Y345">
            <v>4.4850000000000003</v>
          </cell>
          <cell r="Z345">
            <v>4.3849999999999998</v>
          </cell>
          <cell r="AA345">
            <v>4.28</v>
          </cell>
          <cell r="AB345">
            <v>4.2850000000000001</v>
          </cell>
          <cell r="AC345">
            <v>4.2699999999999996</v>
          </cell>
        </row>
        <row r="346">
          <cell r="A346">
            <v>36747</v>
          </cell>
          <cell r="B346">
            <v>4.3949999999999996</v>
          </cell>
          <cell r="C346">
            <v>3.45</v>
          </cell>
          <cell r="D346">
            <v>4.875</v>
          </cell>
          <cell r="E346">
            <v>3.3149999999999999</v>
          </cell>
          <cell r="F346">
            <v>4.4450000000000003</v>
          </cell>
          <cell r="G346">
            <v>0.48000000000000043</v>
          </cell>
          <cell r="H346">
            <v>1.4249999999999998</v>
          </cell>
          <cell r="I346">
            <v>0.9449999999999994</v>
          </cell>
          <cell r="J346">
            <v>5.0000000000000711E-2</v>
          </cell>
          <cell r="K346">
            <v>0.99500000000000011</v>
          </cell>
          <cell r="L346">
            <v>0.13500000000000023</v>
          </cell>
          <cell r="M346">
            <v>3.9449999999999998</v>
          </cell>
          <cell r="N346">
            <v>4.66</v>
          </cell>
          <cell r="O346">
            <v>4.5049999999999999</v>
          </cell>
          <cell r="P346">
            <v>3.2749999999999999</v>
          </cell>
          <cell r="Q346">
            <v>3.45</v>
          </cell>
          <cell r="R346">
            <v>-0.21499999999999986</v>
          </cell>
          <cell r="S346">
            <v>0.7150000000000003</v>
          </cell>
          <cell r="T346">
            <v>3.375</v>
          </cell>
          <cell r="U346">
            <v>4.45</v>
          </cell>
          <cell r="V346">
            <v>3.27</v>
          </cell>
          <cell r="W346">
            <v>3.2650000000000001</v>
          </cell>
          <cell r="X346">
            <v>3.34</v>
          </cell>
          <cell r="Y346">
            <v>4.57</v>
          </cell>
          <cell r="Z346">
            <v>4.4550000000000001</v>
          </cell>
          <cell r="AA346">
            <v>4.3449999999999998</v>
          </cell>
          <cell r="AB346">
            <v>4.3650000000000002</v>
          </cell>
          <cell r="AC346">
            <v>4.3499999999999996</v>
          </cell>
        </row>
        <row r="347">
          <cell r="A347">
            <v>36748</v>
          </cell>
          <cell r="B347">
            <v>4.3899999999999997</v>
          </cell>
          <cell r="C347">
            <v>3.5049999999999999</v>
          </cell>
          <cell r="D347">
            <v>4.7699999999999996</v>
          </cell>
          <cell r="E347">
            <v>3.165</v>
          </cell>
          <cell r="F347">
            <v>4.46</v>
          </cell>
          <cell r="G347">
            <v>0.37999999999999989</v>
          </cell>
          <cell r="H347">
            <v>1.2649999999999997</v>
          </cell>
          <cell r="I347">
            <v>0.88499999999999979</v>
          </cell>
          <cell r="J347">
            <v>7.0000000000000284E-2</v>
          </cell>
          <cell r="K347">
            <v>0.95500000000000007</v>
          </cell>
          <cell r="L347">
            <v>0.33999999999999986</v>
          </cell>
          <cell r="M347">
            <v>4.08</v>
          </cell>
          <cell r="N347">
            <v>4.6100000000000003</v>
          </cell>
          <cell r="O347">
            <v>4.3250000000000002</v>
          </cell>
          <cell r="P347">
            <v>3.1749999999999998</v>
          </cell>
          <cell r="Q347">
            <v>3.3450000000000002</v>
          </cell>
          <cell r="R347">
            <v>-0.15999999999999925</v>
          </cell>
          <cell r="S347">
            <v>0.53000000000000025</v>
          </cell>
          <cell r="T347">
            <v>3.375</v>
          </cell>
          <cell r="U347">
            <v>4.4749999999999996</v>
          </cell>
          <cell r="V347">
            <v>3.17</v>
          </cell>
          <cell r="W347">
            <v>3.125</v>
          </cell>
          <cell r="X347">
            <v>3.2050000000000001</v>
          </cell>
          <cell r="Y347">
            <v>4.57</v>
          </cell>
          <cell r="Z347">
            <v>4.4649999999999999</v>
          </cell>
          <cell r="AA347">
            <v>4.3449999999999998</v>
          </cell>
          <cell r="AB347">
            <v>4.37</v>
          </cell>
          <cell r="AC347">
            <v>4.3550000000000004</v>
          </cell>
        </row>
        <row r="348">
          <cell r="A348">
            <v>36749</v>
          </cell>
          <cell r="B348">
            <v>4.3550000000000004</v>
          </cell>
          <cell r="C348">
            <v>3.51</v>
          </cell>
          <cell r="D348">
            <v>4.7649999999999997</v>
          </cell>
          <cell r="E348">
            <v>2.9550000000000001</v>
          </cell>
          <cell r="F348">
            <v>4.41</v>
          </cell>
          <cell r="G348">
            <v>0.40999999999999925</v>
          </cell>
          <cell r="H348">
            <v>1.2549999999999999</v>
          </cell>
          <cell r="I348">
            <v>0.84500000000000064</v>
          </cell>
          <cell r="J348">
            <v>5.4999999999999716E-2</v>
          </cell>
          <cell r="K348">
            <v>0.90000000000000036</v>
          </cell>
          <cell r="L348">
            <v>0.55499999999999972</v>
          </cell>
          <cell r="M348">
            <v>4.1749999999999998</v>
          </cell>
          <cell r="N348">
            <v>4.585</v>
          </cell>
          <cell r="O348">
            <v>4.0449999999999999</v>
          </cell>
          <cell r="P348">
            <v>2.92</v>
          </cell>
          <cell r="Q348">
            <v>3.16</v>
          </cell>
          <cell r="R348">
            <v>-0.17999999999999972</v>
          </cell>
          <cell r="S348">
            <v>0.41000000000000014</v>
          </cell>
          <cell r="T348">
            <v>3.375</v>
          </cell>
          <cell r="U348">
            <v>4.43</v>
          </cell>
          <cell r="V348">
            <v>2.93</v>
          </cell>
          <cell r="W348">
            <v>2.85</v>
          </cell>
          <cell r="X348">
            <v>2.99</v>
          </cell>
          <cell r="Y348">
            <v>4.49</v>
          </cell>
          <cell r="Z348">
            <v>4.42</v>
          </cell>
          <cell r="AA348">
            <v>4.29</v>
          </cell>
          <cell r="AB348">
            <v>4.3150000000000004</v>
          </cell>
          <cell r="AC348">
            <v>4.3</v>
          </cell>
        </row>
        <row r="349">
          <cell r="A349">
            <v>36750</v>
          </cell>
          <cell r="B349">
            <v>4.3600000000000003</v>
          </cell>
          <cell r="C349">
            <v>3.3650000000000002</v>
          </cell>
          <cell r="D349">
            <v>4.74</v>
          </cell>
          <cell r="E349">
            <v>2.8450000000000002</v>
          </cell>
          <cell r="F349">
            <v>4.41</v>
          </cell>
          <cell r="G349">
            <v>0.37999999999999989</v>
          </cell>
          <cell r="H349">
            <v>1.375</v>
          </cell>
          <cell r="I349">
            <v>0.99500000000000011</v>
          </cell>
          <cell r="J349">
            <v>4.9999999999999822E-2</v>
          </cell>
          <cell r="K349">
            <v>1.0449999999999999</v>
          </cell>
          <cell r="L349">
            <v>0.52</v>
          </cell>
          <cell r="M349">
            <v>3.9649999999999999</v>
          </cell>
          <cell r="N349">
            <v>4.5750000000000002</v>
          </cell>
          <cell r="O349">
            <v>4.0949999999999998</v>
          </cell>
          <cell r="P349">
            <v>2.855</v>
          </cell>
          <cell r="Q349">
            <v>3.03</v>
          </cell>
          <cell r="R349">
            <v>-0.16500000000000004</v>
          </cell>
          <cell r="S349">
            <v>0.61000000000000032</v>
          </cell>
          <cell r="T349">
            <v>2.96</v>
          </cell>
          <cell r="U349">
            <v>4.4450000000000003</v>
          </cell>
          <cell r="V349">
            <v>2.84</v>
          </cell>
          <cell r="W349">
            <v>2.85</v>
          </cell>
          <cell r="X349">
            <v>2.855</v>
          </cell>
          <cell r="Y349">
            <v>4.5049999999999999</v>
          </cell>
          <cell r="Z349">
            <v>4.4349999999999996</v>
          </cell>
          <cell r="AA349">
            <v>4.2949999999999999</v>
          </cell>
          <cell r="AB349">
            <v>4.3150000000000004</v>
          </cell>
          <cell r="AC349">
            <v>4.3099999999999996</v>
          </cell>
        </row>
        <row r="350">
          <cell r="A350">
            <v>36751</v>
          </cell>
          <cell r="B350">
            <v>4.3600000000000003</v>
          </cell>
          <cell r="C350">
            <v>3.3650000000000002</v>
          </cell>
          <cell r="D350">
            <v>4.74</v>
          </cell>
          <cell r="E350">
            <v>2.8450000000000002</v>
          </cell>
          <cell r="F350">
            <v>4.41</v>
          </cell>
          <cell r="G350">
            <v>0.37999999999999989</v>
          </cell>
          <cell r="H350">
            <v>1.375</v>
          </cell>
          <cell r="I350">
            <v>0.99500000000000011</v>
          </cell>
          <cell r="J350">
            <v>4.9999999999999822E-2</v>
          </cell>
          <cell r="K350">
            <v>1.0449999999999999</v>
          </cell>
          <cell r="L350">
            <v>0.52</v>
          </cell>
          <cell r="M350">
            <v>3.9649999999999999</v>
          </cell>
          <cell r="N350">
            <v>4.5750000000000002</v>
          </cell>
          <cell r="O350">
            <v>4.0949999999999998</v>
          </cell>
          <cell r="P350">
            <v>2.855</v>
          </cell>
          <cell r="Q350">
            <v>3.03</v>
          </cell>
          <cell r="R350">
            <v>-0.16500000000000004</v>
          </cell>
          <cell r="S350">
            <v>0.61000000000000032</v>
          </cell>
          <cell r="T350">
            <v>2.96</v>
          </cell>
          <cell r="U350">
            <v>4.4450000000000003</v>
          </cell>
          <cell r="V350">
            <v>2.84</v>
          </cell>
          <cell r="W350">
            <v>2.85</v>
          </cell>
          <cell r="X350">
            <v>2.855</v>
          </cell>
          <cell r="Y350">
            <v>4.5049999999999999</v>
          </cell>
          <cell r="Z350">
            <v>4.4349999999999996</v>
          </cell>
          <cell r="AA350">
            <v>4.2949999999999999</v>
          </cell>
          <cell r="AB350">
            <v>4.3150000000000004</v>
          </cell>
          <cell r="AC350">
            <v>4.3099999999999996</v>
          </cell>
        </row>
        <row r="351">
          <cell r="A351">
            <v>36752</v>
          </cell>
          <cell r="B351">
            <v>4.3600000000000003</v>
          </cell>
          <cell r="C351">
            <v>3.3650000000000002</v>
          </cell>
          <cell r="D351">
            <v>4.74</v>
          </cell>
          <cell r="E351">
            <v>2.8450000000000002</v>
          </cell>
          <cell r="F351">
            <v>4.41</v>
          </cell>
          <cell r="G351">
            <v>0.37999999999999989</v>
          </cell>
          <cell r="H351">
            <v>1.375</v>
          </cell>
          <cell r="I351">
            <v>0.99500000000000011</v>
          </cell>
          <cell r="J351">
            <v>4.9999999999999822E-2</v>
          </cell>
          <cell r="K351">
            <v>1.0449999999999999</v>
          </cell>
          <cell r="L351">
            <v>0.52</v>
          </cell>
          <cell r="M351">
            <v>3.9649999999999999</v>
          </cell>
          <cell r="N351">
            <v>4.5750000000000002</v>
          </cell>
          <cell r="O351">
            <v>4.0949999999999998</v>
          </cell>
          <cell r="P351">
            <v>2.855</v>
          </cell>
          <cell r="Q351">
            <v>3.03</v>
          </cell>
          <cell r="R351">
            <v>-0.16500000000000004</v>
          </cell>
          <cell r="S351">
            <v>0.61000000000000032</v>
          </cell>
          <cell r="T351">
            <v>2.96</v>
          </cell>
          <cell r="U351">
            <v>4.4450000000000003</v>
          </cell>
          <cell r="V351">
            <v>2.84</v>
          </cell>
          <cell r="W351">
            <v>2.85</v>
          </cell>
          <cell r="X351">
            <v>2.855</v>
          </cell>
          <cell r="Y351">
            <v>4.5049999999999999</v>
          </cell>
          <cell r="Z351">
            <v>4.4349999999999996</v>
          </cell>
          <cell r="AA351">
            <v>4.2949999999999999</v>
          </cell>
          <cell r="AB351">
            <v>4.3150000000000004</v>
          </cell>
          <cell r="AC351">
            <v>4.3099999999999996</v>
          </cell>
        </row>
        <row r="352">
          <cell r="A352">
            <v>36753</v>
          </cell>
          <cell r="B352">
            <v>4.3499999999999996</v>
          </cell>
          <cell r="C352">
            <v>3.46</v>
          </cell>
          <cell r="D352">
            <v>4.7649999999999997</v>
          </cell>
          <cell r="E352">
            <v>2.94</v>
          </cell>
          <cell r="F352">
            <v>4.4050000000000002</v>
          </cell>
          <cell r="G352">
            <v>0.41500000000000004</v>
          </cell>
          <cell r="H352">
            <v>1.3049999999999997</v>
          </cell>
          <cell r="I352">
            <v>0.88999999999999968</v>
          </cell>
          <cell r="J352">
            <v>5.5000000000000604E-2</v>
          </cell>
          <cell r="K352">
            <v>0.94500000000000028</v>
          </cell>
          <cell r="L352">
            <v>0.52</v>
          </cell>
          <cell r="M352">
            <v>4.0599999999999996</v>
          </cell>
          <cell r="N352">
            <v>4.5750000000000002</v>
          </cell>
          <cell r="O352">
            <v>4.1349999999999998</v>
          </cell>
          <cell r="P352">
            <v>2.92</v>
          </cell>
          <cell r="Q352">
            <v>3.09</v>
          </cell>
          <cell r="R352">
            <v>-0.1899999999999995</v>
          </cell>
          <cell r="S352">
            <v>0.51500000000000057</v>
          </cell>
          <cell r="T352">
            <v>3.01</v>
          </cell>
          <cell r="U352">
            <v>4.43</v>
          </cell>
          <cell r="V352">
            <v>2.9350000000000001</v>
          </cell>
          <cell r="W352">
            <v>2.9350000000000001</v>
          </cell>
          <cell r="X352">
            <v>2.97</v>
          </cell>
          <cell r="Y352">
            <v>4.4749999999999996</v>
          </cell>
          <cell r="Z352">
            <v>4.415</v>
          </cell>
          <cell r="AA352">
            <v>4.2850000000000001</v>
          </cell>
          <cell r="AB352">
            <v>4.3099999999999996</v>
          </cell>
          <cell r="AC352">
            <v>4.3</v>
          </cell>
        </row>
        <row r="353">
          <cell r="A353">
            <v>36754</v>
          </cell>
          <cell r="B353">
            <v>4.1900000000000004</v>
          </cell>
          <cell r="C353">
            <v>3.41</v>
          </cell>
          <cell r="D353">
            <v>4.68</v>
          </cell>
          <cell r="E353">
            <v>2.9550000000000001</v>
          </cell>
          <cell r="F353">
            <v>4.2300000000000004</v>
          </cell>
          <cell r="G353">
            <v>0.48999999999999932</v>
          </cell>
          <cell r="H353">
            <v>1.2699999999999996</v>
          </cell>
          <cell r="I353">
            <v>0.78000000000000025</v>
          </cell>
          <cell r="J353">
            <v>4.0000000000000036E-2</v>
          </cell>
          <cell r="K353">
            <v>0.82000000000000028</v>
          </cell>
          <cell r="L353">
            <v>0.45500000000000007</v>
          </cell>
          <cell r="M353">
            <v>4.0999999999999996</v>
          </cell>
          <cell r="N353">
            <v>4.49</v>
          </cell>
          <cell r="O353">
            <v>4.1900000000000004</v>
          </cell>
          <cell r="P353">
            <v>2.9249999999999998</v>
          </cell>
          <cell r="Q353">
            <v>3.1</v>
          </cell>
          <cell r="R353">
            <v>-0.1899999999999995</v>
          </cell>
          <cell r="S353">
            <v>0.39000000000000057</v>
          </cell>
          <cell r="T353">
            <v>3.06</v>
          </cell>
          <cell r="U353">
            <v>4.24</v>
          </cell>
          <cell r="V353">
            <v>2.93</v>
          </cell>
          <cell r="W353">
            <v>2.9350000000000001</v>
          </cell>
          <cell r="X353">
            <v>2.97</v>
          </cell>
          <cell r="Y353">
            <v>4.3150000000000004</v>
          </cell>
          <cell r="Z353">
            <v>4.24</v>
          </cell>
          <cell r="AA353">
            <v>4.1150000000000002</v>
          </cell>
          <cell r="AB353">
            <v>4.13</v>
          </cell>
          <cell r="AC353">
            <v>4.125</v>
          </cell>
        </row>
        <row r="354">
          <cell r="A354">
            <v>36755</v>
          </cell>
          <cell r="B354">
            <v>4.2249999999999996</v>
          </cell>
          <cell r="C354">
            <v>3.41</v>
          </cell>
          <cell r="D354">
            <v>4.7300000000000004</v>
          </cell>
          <cell r="E354">
            <v>3.05</v>
          </cell>
          <cell r="F354">
            <v>4.2450000000000001</v>
          </cell>
          <cell r="G354">
            <v>0.50500000000000078</v>
          </cell>
          <cell r="H354">
            <v>1.3200000000000003</v>
          </cell>
          <cell r="I354">
            <v>0.8149999999999995</v>
          </cell>
          <cell r="J354">
            <v>2.0000000000000462E-2</v>
          </cell>
          <cell r="K354">
            <v>0.83499999999999996</v>
          </cell>
          <cell r="L354">
            <v>0.36000000000000032</v>
          </cell>
          <cell r="M354">
            <v>4.0650000000000004</v>
          </cell>
          <cell r="N354">
            <v>4.46</v>
          </cell>
          <cell r="O354">
            <v>4.3150000000000004</v>
          </cell>
          <cell r="P354">
            <v>3.04</v>
          </cell>
          <cell r="Q354">
            <v>3.18</v>
          </cell>
          <cell r="R354">
            <v>-0.27000000000000046</v>
          </cell>
          <cell r="S354">
            <v>0.39499999999999957</v>
          </cell>
          <cell r="T354">
            <v>3.06</v>
          </cell>
          <cell r="U354">
            <v>4.2350000000000003</v>
          </cell>
          <cell r="V354">
            <v>3.0150000000000001</v>
          </cell>
          <cell r="W354">
            <v>3.04</v>
          </cell>
          <cell r="X354">
            <v>3.07</v>
          </cell>
          <cell r="Y354">
            <v>4.3099999999999996</v>
          </cell>
          <cell r="Z354">
            <v>4.24</v>
          </cell>
          <cell r="AA354">
            <v>4.1150000000000002</v>
          </cell>
          <cell r="AB354">
            <v>4.1399999999999997</v>
          </cell>
          <cell r="AC354">
            <v>4.13</v>
          </cell>
        </row>
        <row r="355">
          <cell r="A355">
            <v>36756</v>
          </cell>
          <cell r="B355">
            <v>4.335</v>
          </cell>
          <cell r="C355">
            <v>3.4449999999999998</v>
          </cell>
          <cell r="D355">
            <v>4.9249999999999998</v>
          </cell>
          <cell r="E355">
            <v>3.26</v>
          </cell>
          <cell r="F355">
            <v>4.375</v>
          </cell>
          <cell r="G355">
            <v>0.58999999999999986</v>
          </cell>
          <cell r="H355">
            <v>1.48</v>
          </cell>
          <cell r="I355">
            <v>0.89000000000000012</v>
          </cell>
          <cell r="J355">
            <v>4.0000000000000036E-2</v>
          </cell>
          <cell r="K355">
            <v>0.93000000000000016</v>
          </cell>
          <cell r="L355">
            <v>0.18500000000000005</v>
          </cell>
          <cell r="M355">
            <v>4.3150000000000004</v>
          </cell>
          <cell r="N355">
            <v>4.6150000000000002</v>
          </cell>
          <cell r="O355">
            <v>4.6500000000000004</v>
          </cell>
          <cell r="P355">
            <v>3.2149999999999999</v>
          </cell>
          <cell r="Q355">
            <v>3.42</v>
          </cell>
          <cell r="R355">
            <v>-0.30999999999999961</v>
          </cell>
          <cell r="S355">
            <v>0.29999999999999982</v>
          </cell>
          <cell r="T355">
            <v>3.4</v>
          </cell>
          <cell r="U355">
            <v>4.3650000000000002</v>
          </cell>
          <cell r="V355">
            <v>3.23</v>
          </cell>
          <cell r="W355">
            <v>3.26</v>
          </cell>
          <cell r="X355">
            <v>3.29</v>
          </cell>
          <cell r="Y355">
            <v>4.4400000000000004</v>
          </cell>
          <cell r="Z355">
            <v>4.37</v>
          </cell>
          <cell r="AA355">
            <v>4.2450000000000001</v>
          </cell>
          <cell r="AB355">
            <v>4.2750000000000004</v>
          </cell>
          <cell r="AC355">
            <v>4.26</v>
          </cell>
        </row>
        <row r="356">
          <cell r="A356">
            <v>36757</v>
          </cell>
          <cell r="B356">
            <v>4.3150000000000004</v>
          </cell>
          <cell r="C356">
            <v>3.3149999999999999</v>
          </cell>
          <cell r="D356">
            <v>4.9249999999999998</v>
          </cell>
          <cell r="E356">
            <v>3.28</v>
          </cell>
          <cell r="F356">
            <v>4.38</v>
          </cell>
          <cell r="G356">
            <v>0.60999999999999943</v>
          </cell>
          <cell r="H356">
            <v>1.6099999999999999</v>
          </cell>
          <cell r="I356">
            <v>1.0000000000000004</v>
          </cell>
          <cell r="J356">
            <v>6.4999999999999503E-2</v>
          </cell>
          <cell r="K356">
            <v>1.0649999999999999</v>
          </cell>
          <cell r="L356">
            <v>3.5000000000000142E-2</v>
          </cell>
          <cell r="M356">
            <v>4.26</v>
          </cell>
          <cell r="N356">
            <v>4.62</v>
          </cell>
          <cell r="O356">
            <v>4.7300000000000004</v>
          </cell>
          <cell r="P356">
            <v>3.23</v>
          </cell>
          <cell r="Q356">
            <v>3.48</v>
          </cell>
          <cell r="R356">
            <v>-0.30499999999999972</v>
          </cell>
          <cell r="S356">
            <v>0.36000000000000032</v>
          </cell>
          <cell r="T356">
            <v>3.395</v>
          </cell>
          <cell r="U356">
            <v>4.3849999999999998</v>
          </cell>
          <cell r="V356">
            <v>3.1949999999999998</v>
          </cell>
          <cell r="W356">
            <v>3.24</v>
          </cell>
          <cell r="X356">
            <v>3.3149999999999999</v>
          </cell>
          <cell r="Y356">
            <v>4.4450000000000003</v>
          </cell>
          <cell r="Z356">
            <v>4.3949999999999996</v>
          </cell>
          <cell r="AA356">
            <v>4.2549999999999999</v>
          </cell>
          <cell r="AB356">
            <v>4.2949999999999999</v>
          </cell>
          <cell r="AC356">
            <v>4.2699999999999996</v>
          </cell>
        </row>
        <row r="357">
          <cell r="A357">
            <v>36758</v>
          </cell>
          <cell r="B357">
            <v>4.3150000000000004</v>
          </cell>
          <cell r="C357">
            <v>3.3149999999999999</v>
          </cell>
          <cell r="D357">
            <v>4.9249999999999998</v>
          </cell>
          <cell r="E357">
            <v>3.28</v>
          </cell>
          <cell r="F357">
            <v>4.38</v>
          </cell>
          <cell r="G357">
            <v>0.60999999999999943</v>
          </cell>
          <cell r="H357">
            <v>1.6099999999999999</v>
          </cell>
          <cell r="I357">
            <v>1.0000000000000004</v>
          </cell>
          <cell r="J357">
            <v>6.4999999999999503E-2</v>
          </cell>
          <cell r="K357">
            <v>1.0649999999999999</v>
          </cell>
          <cell r="L357">
            <v>3.5000000000000142E-2</v>
          </cell>
          <cell r="M357">
            <v>4.26</v>
          </cell>
          <cell r="N357">
            <v>4.62</v>
          </cell>
          <cell r="O357">
            <v>4.7300000000000004</v>
          </cell>
          <cell r="P357">
            <v>3.23</v>
          </cell>
          <cell r="Q357">
            <v>3.48</v>
          </cell>
          <cell r="R357">
            <v>-0.30499999999999972</v>
          </cell>
          <cell r="S357">
            <v>0.36000000000000032</v>
          </cell>
          <cell r="T357">
            <v>3.395</v>
          </cell>
          <cell r="U357">
            <v>4.3849999999999998</v>
          </cell>
          <cell r="V357">
            <v>3.1949999999999998</v>
          </cell>
          <cell r="W357">
            <v>3.24</v>
          </cell>
          <cell r="X357">
            <v>3.3149999999999999</v>
          </cell>
          <cell r="Y357">
            <v>4.4450000000000003</v>
          </cell>
          <cell r="Z357">
            <v>4.3949999999999996</v>
          </cell>
          <cell r="AA357">
            <v>4.2549999999999999</v>
          </cell>
          <cell r="AB357">
            <v>4.2949999999999999</v>
          </cell>
          <cell r="AC357">
            <v>4.2699999999999996</v>
          </cell>
        </row>
        <row r="358">
          <cell r="A358">
            <v>36759</v>
          </cell>
          <cell r="B358">
            <v>4.3150000000000004</v>
          </cell>
          <cell r="C358">
            <v>3.3149999999999999</v>
          </cell>
          <cell r="D358">
            <v>4.9249999999999998</v>
          </cell>
          <cell r="E358">
            <v>3.28</v>
          </cell>
          <cell r="F358">
            <v>4.38</v>
          </cell>
          <cell r="G358">
            <v>0.60999999999999943</v>
          </cell>
          <cell r="H358">
            <v>1.6099999999999999</v>
          </cell>
          <cell r="I358">
            <v>1.0000000000000004</v>
          </cell>
          <cell r="J358">
            <v>6.4999999999999503E-2</v>
          </cell>
          <cell r="K358">
            <v>1.0649999999999999</v>
          </cell>
          <cell r="L358">
            <v>3.5000000000000142E-2</v>
          </cell>
          <cell r="M358">
            <v>4.26</v>
          </cell>
          <cell r="N358">
            <v>4.62</v>
          </cell>
          <cell r="O358">
            <v>4.7300000000000004</v>
          </cell>
          <cell r="P358">
            <v>3.23</v>
          </cell>
          <cell r="Q358">
            <v>3.48</v>
          </cell>
          <cell r="R358">
            <v>-0.30499999999999972</v>
          </cell>
          <cell r="S358">
            <v>0.36000000000000032</v>
          </cell>
          <cell r="T358">
            <v>3.395</v>
          </cell>
          <cell r="U358">
            <v>4.3849999999999998</v>
          </cell>
          <cell r="V358">
            <v>3.1949999999999998</v>
          </cell>
          <cell r="W358">
            <v>3.24</v>
          </cell>
          <cell r="X358">
            <v>3.3149999999999999</v>
          </cell>
          <cell r="Y358">
            <v>4.4450000000000003</v>
          </cell>
          <cell r="Z358">
            <v>4.3949999999999996</v>
          </cell>
          <cell r="AA358">
            <v>4.2549999999999999</v>
          </cell>
          <cell r="AB358">
            <v>4.2949999999999999</v>
          </cell>
          <cell r="AC358">
            <v>4.2699999999999996</v>
          </cell>
        </row>
        <row r="359">
          <cell r="A359">
            <v>36760</v>
          </cell>
          <cell r="B359">
            <v>4.5149999999999997</v>
          </cell>
          <cell r="C359">
            <v>3.5649999999999999</v>
          </cell>
          <cell r="D359">
            <v>5.29</v>
          </cell>
          <cell r="E359">
            <v>3.41</v>
          </cell>
          <cell r="F359">
            <v>4.66</v>
          </cell>
          <cell r="G359">
            <v>0.77500000000000036</v>
          </cell>
          <cell r="H359">
            <v>1.7250000000000001</v>
          </cell>
          <cell r="I359">
            <v>0.94999999999999973</v>
          </cell>
          <cell r="J359">
            <v>0.14500000000000046</v>
          </cell>
          <cell r="K359">
            <v>1.0950000000000002</v>
          </cell>
          <cell r="L359">
            <v>0.1549999999999998</v>
          </cell>
          <cell r="M359">
            <v>4.62</v>
          </cell>
          <cell r="N359">
            <v>4.96</v>
          </cell>
          <cell r="O359">
            <v>4.87</v>
          </cell>
          <cell r="P359">
            <v>3.32</v>
          </cell>
          <cell r="Q359">
            <v>3.59</v>
          </cell>
          <cell r="R359">
            <v>-0.33000000000000007</v>
          </cell>
          <cell r="S359">
            <v>0.33999999999999986</v>
          </cell>
          <cell r="T359">
            <v>3.49</v>
          </cell>
          <cell r="U359">
            <v>4.5750000000000002</v>
          </cell>
          <cell r="V359">
            <v>3.3450000000000002</v>
          </cell>
          <cell r="W359">
            <v>3.375</v>
          </cell>
          <cell r="X359">
            <v>3.48</v>
          </cell>
          <cell r="Y359">
            <v>4.6399999999999997</v>
          </cell>
          <cell r="Z359">
            <v>4.625</v>
          </cell>
          <cell r="AA359">
            <v>4.4349999999999996</v>
          </cell>
          <cell r="AB359">
            <v>4.5049999999999999</v>
          </cell>
          <cell r="AC359">
            <v>4.4649999999999999</v>
          </cell>
        </row>
        <row r="360">
          <cell r="A360">
            <v>36761</v>
          </cell>
          <cell r="B360">
            <v>4.6849999999999996</v>
          </cell>
          <cell r="C360">
            <v>3.68</v>
          </cell>
          <cell r="D360">
            <v>5.7750000000000004</v>
          </cell>
          <cell r="E360">
            <v>3.5750000000000002</v>
          </cell>
          <cell r="F360">
            <v>4.8049999999999997</v>
          </cell>
          <cell r="G360">
            <v>1.0900000000000007</v>
          </cell>
          <cell r="H360">
            <v>2.0950000000000002</v>
          </cell>
          <cell r="I360">
            <v>1.0049999999999994</v>
          </cell>
          <cell r="J360">
            <v>0.12000000000000011</v>
          </cell>
          <cell r="K360">
            <v>1.1249999999999996</v>
          </cell>
          <cell r="L360">
            <v>0.10499999999999998</v>
          </cell>
          <cell r="M360">
            <v>5.1550000000000002</v>
          </cell>
          <cell r="N360">
            <v>5.52</v>
          </cell>
          <cell r="O360">
            <v>4.8449999999999998</v>
          </cell>
          <cell r="P360">
            <v>3.47</v>
          </cell>
          <cell r="Q360">
            <v>3.7</v>
          </cell>
          <cell r="R360">
            <v>-0.25500000000000078</v>
          </cell>
          <cell r="S360">
            <v>0.36499999999999932</v>
          </cell>
          <cell r="T360">
            <v>3.49</v>
          </cell>
          <cell r="U360">
            <v>4.7850000000000001</v>
          </cell>
          <cell r="V360">
            <v>3.49</v>
          </cell>
          <cell r="W360">
            <v>3.49</v>
          </cell>
          <cell r="X360">
            <v>3.605</v>
          </cell>
          <cell r="Y360">
            <v>4.82</v>
          </cell>
          <cell r="Z360">
            <v>4.8099999999999996</v>
          </cell>
          <cell r="AA360">
            <v>4.6550000000000002</v>
          </cell>
          <cell r="AB360">
            <v>4.6950000000000003</v>
          </cell>
          <cell r="AC360">
            <v>4.6849999999999996</v>
          </cell>
        </row>
        <row r="361">
          <cell r="A361">
            <v>36762</v>
          </cell>
          <cell r="B361">
            <v>4.6050000000000004</v>
          </cell>
          <cell r="C361">
            <v>3.6</v>
          </cell>
          <cell r="D361">
            <v>5.76</v>
          </cell>
          <cell r="E361">
            <v>3.4350000000000001</v>
          </cell>
          <cell r="F361">
            <v>4.67</v>
          </cell>
          <cell r="G361">
            <v>1.1549999999999994</v>
          </cell>
          <cell r="H361">
            <v>2.1599999999999997</v>
          </cell>
          <cell r="I361">
            <v>1.0050000000000003</v>
          </cell>
          <cell r="J361">
            <v>6.4999999999999503E-2</v>
          </cell>
          <cell r="K361">
            <v>1.0699999999999998</v>
          </cell>
          <cell r="L361">
            <v>0.16500000000000004</v>
          </cell>
          <cell r="M361">
            <v>5.21</v>
          </cell>
          <cell r="N361">
            <v>5.4249999999999998</v>
          </cell>
          <cell r="O361">
            <v>4.6950000000000003</v>
          </cell>
          <cell r="P361">
            <v>3.3849999999999998</v>
          </cell>
          <cell r="Q361">
            <v>3.61</v>
          </cell>
          <cell r="R361">
            <v>-0.33499999999999996</v>
          </cell>
          <cell r="S361">
            <v>0.21499999999999986</v>
          </cell>
          <cell r="T361">
            <v>3.4350000000000001</v>
          </cell>
          <cell r="U361">
            <v>4.67</v>
          </cell>
          <cell r="V361">
            <v>3.3650000000000002</v>
          </cell>
          <cell r="W361">
            <v>3.395</v>
          </cell>
          <cell r="X361">
            <v>3.47</v>
          </cell>
          <cell r="Y361">
            <v>4.72</v>
          </cell>
          <cell r="Z361">
            <v>4.6550000000000002</v>
          </cell>
          <cell r="AA361">
            <v>4.5250000000000004</v>
          </cell>
          <cell r="AB361">
            <v>4.57</v>
          </cell>
          <cell r="AC361">
            <v>4.55</v>
          </cell>
        </row>
        <row r="362">
          <cell r="A362">
            <v>36763</v>
          </cell>
          <cell r="B362">
            <v>4.3499999999999996</v>
          </cell>
          <cell r="C362">
            <v>3.32</v>
          </cell>
          <cell r="D362">
            <v>5.75</v>
          </cell>
          <cell r="E362">
            <v>3.145</v>
          </cell>
          <cell r="F362">
            <v>4.4450000000000003</v>
          </cell>
          <cell r="G362">
            <v>1.4000000000000004</v>
          </cell>
          <cell r="H362">
            <v>2.4300000000000002</v>
          </cell>
          <cell r="I362">
            <v>1.0299999999999998</v>
          </cell>
          <cell r="J362">
            <v>9.5000000000000639E-2</v>
          </cell>
          <cell r="K362">
            <v>1.1250000000000004</v>
          </cell>
          <cell r="L362">
            <v>0.17499999999999982</v>
          </cell>
          <cell r="M362">
            <v>5.16</v>
          </cell>
          <cell r="N362">
            <v>5.2549999999999999</v>
          </cell>
          <cell r="O362">
            <v>4.375</v>
          </cell>
          <cell r="P362">
            <v>3.12</v>
          </cell>
          <cell r="Q362">
            <v>3.2450000000000001</v>
          </cell>
          <cell r="R362">
            <v>-0.49500000000000011</v>
          </cell>
          <cell r="S362">
            <v>9.4999999999999751E-2</v>
          </cell>
          <cell r="T362">
            <v>3.16</v>
          </cell>
          <cell r="U362">
            <v>4.4649999999999999</v>
          </cell>
          <cell r="V362">
            <v>3.04</v>
          </cell>
          <cell r="W362">
            <v>3.14</v>
          </cell>
          <cell r="X362">
            <v>3.165</v>
          </cell>
          <cell r="Y362">
            <v>4.5149999999999997</v>
          </cell>
          <cell r="Z362">
            <v>4.4400000000000004</v>
          </cell>
          <cell r="AA362">
            <v>4.32</v>
          </cell>
          <cell r="AB362">
            <v>4.3449999999999998</v>
          </cell>
          <cell r="AC362">
            <v>4.34</v>
          </cell>
        </row>
        <row r="363">
          <cell r="A363">
            <v>36764</v>
          </cell>
          <cell r="B363">
            <v>4.4550000000000001</v>
          </cell>
          <cell r="C363">
            <v>3.1949999999999998</v>
          </cell>
          <cell r="D363">
            <v>6.4749999999999996</v>
          </cell>
          <cell r="E363">
            <v>3.12</v>
          </cell>
          <cell r="F363">
            <v>4.5350000000000001</v>
          </cell>
          <cell r="G363">
            <v>2.0199999999999996</v>
          </cell>
          <cell r="H363">
            <v>3.28</v>
          </cell>
          <cell r="I363">
            <v>1.2600000000000002</v>
          </cell>
          <cell r="J363">
            <v>8.0000000000000071E-2</v>
          </cell>
          <cell r="K363">
            <v>1.3400000000000003</v>
          </cell>
          <cell r="L363">
            <v>7.4999999999999734E-2</v>
          </cell>
          <cell r="M363">
            <v>5.26</v>
          </cell>
          <cell r="N363">
            <v>5.46</v>
          </cell>
          <cell r="O363">
            <v>4.4349999999999996</v>
          </cell>
          <cell r="P363">
            <v>3.13</v>
          </cell>
          <cell r="Q363">
            <v>3.2450000000000001</v>
          </cell>
          <cell r="R363">
            <v>-1.0149999999999997</v>
          </cell>
          <cell r="S363">
            <v>0.20000000000000018</v>
          </cell>
          <cell r="T363">
            <v>3.18</v>
          </cell>
          <cell r="U363">
            <v>4.53</v>
          </cell>
          <cell r="V363">
            <v>3.03</v>
          </cell>
          <cell r="W363">
            <v>3.0950000000000002</v>
          </cell>
          <cell r="X363">
            <v>3.145</v>
          </cell>
          <cell r="Y363">
            <v>4.5999999999999996</v>
          </cell>
          <cell r="Z363">
            <v>4.5250000000000004</v>
          </cell>
          <cell r="AA363">
            <v>4.4000000000000004</v>
          </cell>
          <cell r="AB363">
            <v>4.4400000000000004</v>
          </cell>
          <cell r="AC363">
            <v>4.4249999999999998</v>
          </cell>
        </row>
        <row r="364">
          <cell r="A364">
            <v>36765</v>
          </cell>
          <cell r="B364">
            <v>4.4550000000000001</v>
          </cell>
          <cell r="C364">
            <v>3.1949999999999998</v>
          </cell>
          <cell r="D364">
            <v>6.4749999999999996</v>
          </cell>
          <cell r="E364">
            <v>3.12</v>
          </cell>
          <cell r="F364">
            <v>4.5350000000000001</v>
          </cell>
          <cell r="G364">
            <v>2.0199999999999996</v>
          </cell>
          <cell r="H364">
            <v>3.28</v>
          </cell>
          <cell r="I364">
            <v>1.2600000000000002</v>
          </cell>
          <cell r="J364">
            <v>8.0000000000000071E-2</v>
          </cell>
          <cell r="K364">
            <v>1.3400000000000003</v>
          </cell>
          <cell r="L364">
            <v>7.4999999999999734E-2</v>
          </cell>
          <cell r="M364">
            <v>5.26</v>
          </cell>
          <cell r="N364">
            <v>5.46</v>
          </cell>
          <cell r="O364">
            <v>4.4349999999999996</v>
          </cell>
          <cell r="P364">
            <v>3.13</v>
          </cell>
          <cell r="Q364">
            <v>3.2450000000000001</v>
          </cell>
          <cell r="R364">
            <v>-1.0149999999999997</v>
          </cell>
          <cell r="S364">
            <v>0.20000000000000018</v>
          </cell>
          <cell r="T364">
            <v>3.18</v>
          </cell>
          <cell r="U364">
            <v>4.53</v>
          </cell>
          <cell r="V364">
            <v>3.03</v>
          </cell>
          <cell r="W364">
            <v>3.0950000000000002</v>
          </cell>
          <cell r="X364">
            <v>3.145</v>
          </cell>
          <cell r="Y364">
            <v>4.5999999999999996</v>
          </cell>
          <cell r="Z364">
            <v>4.5250000000000004</v>
          </cell>
          <cell r="AA364">
            <v>4.4000000000000004</v>
          </cell>
          <cell r="AB364">
            <v>4.4400000000000004</v>
          </cell>
          <cell r="AC364">
            <v>4.4249999999999998</v>
          </cell>
        </row>
        <row r="365">
          <cell r="A365">
            <v>36766</v>
          </cell>
          <cell r="B365">
            <v>4.4550000000000001</v>
          </cell>
          <cell r="C365">
            <v>3.1949999999999998</v>
          </cell>
          <cell r="D365">
            <v>6.4749999999999996</v>
          </cell>
          <cell r="E365">
            <v>3.12</v>
          </cell>
          <cell r="F365">
            <v>4.5350000000000001</v>
          </cell>
          <cell r="G365">
            <v>2.0199999999999996</v>
          </cell>
          <cell r="H365">
            <v>3.28</v>
          </cell>
          <cell r="I365">
            <v>1.2600000000000002</v>
          </cell>
          <cell r="J365">
            <v>8.0000000000000071E-2</v>
          </cell>
          <cell r="K365">
            <v>1.3400000000000003</v>
          </cell>
          <cell r="L365">
            <v>7.4999999999999734E-2</v>
          </cell>
          <cell r="M365">
            <v>5.26</v>
          </cell>
          <cell r="N365">
            <v>5.46</v>
          </cell>
          <cell r="O365">
            <v>4.4349999999999996</v>
          </cell>
          <cell r="P365">
            <v>3.13</v>
          </cell>
          <cell r="Q365">
            <v>3.2450000000000001</v>
          </cell>
          <cell r="R365">
            <v>-1.0149999999999997</v>
          </cell>
          <cell r="S365">
            <v>0.20000000000000018</v>
          </cell>
          <cell r="T365">
            <v>3.18</v>
          </cell>
          <cell r="U365">
            <v>4.53</v>
          </cell>
          <cell r="V365">
            <v>3.03</v>
          </cell>
          <cell r="W365">
            <v>3.0950000000000002</v>
          </cell>
          <cell r="X365">
            <v>3.145</v>
          </cell>
          <cell r="Y365">
            <v>4.5999999999999996</v>
          </cell>
          <cell r="Z365">
            <v>4.5250000000000004</v>
          </cell>
          <cell r="AA365">
            <v>4.4000000000000004</v>
          </cell>
          <cell r="AB365">
            <v>4.4400000000000004</v>
          </cell>
          <cell r="AC365">
            <v>4.4249999999999998</v>
          </cell>
        </row>
        <row r="366">
          <cell r="A366">
            <v>36767</v>
          </cell>
          <cell r="B366">
            <v>4.5199999999999996</v>
          </cell>
          <cell r="C366">
            <v>3.335</v>
          </cell>
          <cell r="D366">
            <v>6.9249999999999998</v>
          </cell>
          <cell r="E366">
            <v>3.2349999999999999</v>
          </cell>
          <cell r="F366">
            <v>4.625</v>
          </cell>
          <cell r="G366">
            <v>2.4050000000000002</v>
          </cell>
          <cell r="H366">
            <v>3.59</v>
          </cell>
          <cell r="I366">
            <v>1.1849999999999996</v>
          </cell>
          <cell r="J366">
            <v>0.10500000000000043</v>
          </cell>
          <cell r="K366">
            <v>1.29</v>
          </cell>
          <cell r="L366">
            <v>0.10000000000000009</v>
          </cell>
          <cell r="M366">
            <v>5.51</v>
          </cell>
          <cell r="N366">
            <v>5.835</v>
          </cell>
          <cell r="O366">
            <v>4.7450000000000001</v>
          </cell>
          <cell r="P366">
            <v>3.2450000000000001</v>
          </cell>
          <cell r="Q366">
            <v>3.47</v>
          </cell>
          <cell r="R366">
            <v>-1.0899999999999999</v>
          </cell>
          <cell r="S366">
            <v>0.32500000000000018</v>
          </cell>
          <cell r="T366">
            <v>3.4249999999999998</v>
          </cell>
          <cell r="U366">
            <v>4.6150000000000002</v>
          </cell>
          <cell r="V366">
            <v>3.145</v>
          </cell>
          <cell r="W366">
            <v>3.1949999999999998</v>
          </cell>
          <cell r="X366">
            <v>3.27</v>
          </cell>
          <cell r="Y366">
            <v>4.7</v>
          </cell>
          <cell r="Z366">
            <v>4.6050000000000004</v>
          </cell>
          <cell r="AA366">
            <v>4.4749999999999996</v>
          </cell>
          <cell r="AB366">
            <v>4.4950000000000001</v>
          </cell>
          <cell r="AC366">
            <v>4.51</v>
          </cell>
        </row>
        <row r="367">
          <cell r="A367">
            <v>36768</v>
          </cell>
          <cell r="B367">
            <v>4.5049999999999999</v>
          </cell>
          <cell r="C367">
            <v>3.4449999999999998</v>
          </cell>
          <cell r="D367">
            <v>7.2850000000000001</v>
          </cell>
          <cell r="E367">
            <v>3.355</v>
          </cell>
          <cell r="F367">
            <v>4.665</v>
          </cell>
          <cell r="G367">
            <v>2.7800000000000002</v>
          </cell>
          <cell r="H367">
            <v>3.8400000000000003</v>
          </cell>
          <cell r="I367">
            <v>1.06</v>
          </cell>
          <cell r="J367">
            <v>0.16000000000000014</v>
          </cell>
          <cell r="K367">
            <v>1.2200000000000002</v>
          </cell>
          <cell r="L367">
            <v>8.9999999999999858E-2</v>
          </cell>
          <cell r="M367">
            <v>6.25</v>
          </cell>
          <cell r="N367">
            <v>6.8550000000000004</v>
          </cell>
          <cell r="O367">
            <v>4.93</v>
          </cell>
          <cell r="P367">
            <v>3.41</v>
          </cell>
          <cell r="Q367">
            <v>3.62</v>
          </cell>
          <cell r="R367">
            <v>-0.42999999999999972</v>
          </cell>
          <cell r="S367">
            <v>0.60500000000000043</v>
          </cell>
          <cell r="T367">
            <v>3.52</v>
          </cell>
          <cell r="U367">
            <v>4.62</v>
          </cell>
          <cell r="V367">
            <v>3.29</v>
          </cell>
          <cell r="W367">
            <v>3.4</v>
          </cell>
          <cell r="X367">
            <v>3.4449999999999998</v>
          </cell>
          <cell r="Y367">
            <v>4.71</v>
          </cell>
          <cell r="Z367">
            <v>4.63</v>
          </cell>
          <cell r="AA367">
            <v>4.51</v>
          </cell>
          <cell r="AB367">
            <v>4.54</v>
          </cell>
          <cell r="AC367">
            <v>4.5449999999999999</v>
          </cell>
        </row>
        <row r="368">
          <cell r="A368">
            <v>36769</v>
          </cell>
          <cell r="B368">
            <v>4.54</v>
          </cell>
          <cell r="C368">
            <v>3.56</v>
          </cell>
          <cell r="D368">
            <v>6.13</v>
          </cell>
          <cell r="E368">
            <v>3.5649999999999999</v>
          </cell>
          <cell r="F368">
            <v>4.6100000000000003</v>
          </cell>
          <cell r="G368">
            <v>1.5899999999999999</v>
          </cell>
          <cell r="H368">
            <v>2.57</v>
          </cell>
          <cell r="I368">
            <v>0.98</v>
          </cell>
          <cell r="J368">
            <v>7.0000000000000284E-2</v>
          </cell>
          <cell r="K368">
            <v>1.0500000000000003</v>
          </cell>
          <cell r="L368">
            <v>-4.9999999999998934E-3</v>
          </cell>
          <cell r="M368">
            <v>5.3150000000000004</v>
          </cell>
          <cell r="N368">
            <v>5.53</v>
          </cell>
          <cell r="O368">
            <v>5.3049999999999997</v>
          </cell>
          <cell r="P368">
            <v>3.63</v>
          </cell>
          <cell r="Q368">
            <v>3.87</v>
          </cell>
          <cell r="R368">
            <v>-0.59999999999999964</v>
          </cell>
          <cell r="S368">
            <v>0.21499999999999986</v>
          </cell>
          <cell r="T368">
            <v>3.8149999999999999</v>
          </cell>
          <cell r="U368">
            <v>4.5949999999999998</v>
          </cell>
          <cell r="V368">
            <v>3.52</v>
          </cell>
          <cell r="W368">
            <v>3.3</v>
          </cell>
          <cell r="X368">
            <v>3.6150000000000002</v>
          </cell>
          <cell r="Y368">
            <v>4.7050000000000001</v>
          </cell>
          <cell r="Z368">
            <v>4.5999999999999996</v>
          </cell>
          <cell r="AA368">
            <v>4.49</v>
          </cell>
          <cell r="AB368">
            <v>4.54</v>
          </cell>
          <cell r="AC368">
            <v>4.53</v>
          </cell>
        </row>
        <row r="369">
          <cell r="A369">
            <v>36770</v>
          </cell>
          <cell r="B369">
            <v>4.6550000000000002</v>
          </cell>
          <cell r="C369">
            <v>3.625</v>
          </cell>
          <cell r="D369">
            <v>6.18</v>
          </cell>
          <cell r="E369">
            <v>3.55</v>
          </cell>
          <cell r="F369">
            <v>4.7850000000000001</v>
          </cell>
          <cell r="G369">
            <v>1.5249999999999995</v>
          </cell>
          <cell r="H369">
            <v>2.5549999999999997</v>
          </cell>
          <cell r="I369">
            <v>1.0300000000000002</v>
          </cell>
          <cell r="J369">
            <v>0.12999999999999989</v>
          </cell>
          <cell r="K369">
            <v>1.1600000000000001</v>
          </cell>
          <cell r="L369">
            <v>7.5000000000000178E-2</v>
          </cell>
          <cell r="M369">
            <v>5.0599999999999996</v>
          </cell>
          <cell r="N369">
            <v>5.415</v>
          </cell>
          <cell r="O369">
            <v>5.6550000000000002</v>
          </cell>
          <cell r="P369">
            <v>3.75</v>
          </cell>
          <cell r="Q369">
            <v>4.1050000000000004</v>
          </cell>
          <cell r="R369">
            <v>-0.76499999999999968</v>
          </cell>
          <cell r="S369">
            <v>0.35500000000000043</v>
          </cell>
          <cell r="T369">
            <v>4.1150000000000002</v>
          </cell>
          <cell r="U369">
            <v>4.76</v>
          </cell>
          <cell r="V369">
            <v>3.49</v>
          </cell>
          <cell r="W369">
            <v>3.43</v>
          </cell>
          <cell r="X369">
            <v>3.59</v>
          </cell>
          <cell r="Y369">
            <v>4.875</v>
          </cell>
          <cell r="Z369">
            <v>4.8</v>
          </cell>
          <cell r="AA369">
            <v>4.625</v>
          </cell>
          <cell r="AB369">
            <v>4.7249999999999996</v>
          </cell>
          <cell r="AC369">
            <v>4.6849999999999996</v>
          </cell>
        </row>
        <row r="370">
          <cell r="A370">
            <v>36771</v>
          </cell>
          <cell r="B370">
            <v>4.6050000000000004</v>
          </cell>
          <cell r="C370">
            <v>3.62</v>
          </cell>
          <cell r="D370">
            <v>5.875</v>
          </cell>
          <cell r="E370">
            <v>3.47</v>
          </cell>
          <cell r="F370">
            <v>4.75</v>
          </cell>
          <cell r="G370">
            <v>1.2699999999999996</v>
          </cell>
          <cell r="H370">
            <v>2.2549999999999999</v>
          </cell>
          <cell r="I370">
            <v>0.98500000000000032</v>
          </cell>
          <cell r="J370">
            <v>0.14499999999999957</v>
          </cell>
          <cell r="K370">
            <v>1.1299999999999999</v>
          </cell>
          <cell r="L370">
            <v>0.14999999999999991</v>
          </cell>
          <cell r="M370">
            <v>5.18</v>
          </cell>
          <cell r="N370">
            <v>5.5250000000000004</v>
          </cell>
          <cell r="O370">
            <v>5.6150000000000002</v>
          </cell>
          <cell r="P370">
            <v>3.7850000000000001</v>
          </cell>
          <cell r="Q370">
            <v>4.1399999999999997</v>
          </cell>
          <cell r="R370">
            <v>-0.34999999999999964</v>
          </cell>
          <cell r="S370">
            <v>0.34500000000000064</v>
          </cell>
          <cell r="T370">
            <v>4.1050000000000004</v>
          </cell>
          <cell r="U370">
            <v>4.7</v>
          </cell>
          <cell r="V370">
            <v>3.4249999999999998</v>
          </cell>
          <cell r="W370">
            <v>3.335</v>
          </cell>
          <cell r="X370">
            <v>3.55</v>
          </cell>
          <cell r="Y370">
            <v>4.84</v>
          </cell>
          <cell r="Z370">
            <v>4.75</v>
          </cell>
          <cell r="AA370">
            <v>4.55</v>
          </cell>
          <cell r="AB370">
            <v>4.6449999999999996</v>
          </cell>
          <cell r="AC370">
            <v>4.63</v>
          </cell>
        </row>
        <row r="371">
          <cell r="A371">
            <v>36772</v>
          </cell>
          <cell r="B371">
            <v>4.6050000000000004</v>
          </cell>
          <cell r="C371">
            <v>3.62</v>
          </cell>
          <cell r="D371">
            <v>5.875</v>
          </cell>
          <cell r="E371">
            <v>3.47</v>
          </cell>
          <cell r="F371">
            <v>4.75</v>
          </cell>
          <cell r="G371">
            <v>1.2699999999999996</v>
          </cell>
          <cell r="H371">
            <v>2.2549999999999999</v>
          </cell>
          <cell r="I371">
            <v>0.98500000000000032</v>
          </cell>
          <cell r="J371">
            <v>0.14499999999999957</v>
          </cell>
          <cell r="K371">
            <v>1.1299999999999999</v>
          </cell>
          <cell r="L371">
            <v>0.14999999999999991</v>
          </cell>
          <cell r="M371">
            <v>5.18</v>
          </cell>
          <cell r="N371">
            <v>5.5250000000000004</v>
          </cell>
          <cell r="O371">
            <v>5.6150000000000002</v>
          </cell>
          <cell r="P371">
            <v>3.7850000000000001</v>
          </cell>
          <cell r="Q371">
            <v>4.1399999999999997</v>
          </cell>
          <cell r="R371">
            <v>-0.34999999999999964</v>
          </cell>
          <cell r="S371">
            <v>0.34500000000000064</v>
          </cell>
          <cell r="T371">
            <v>4.1050000000000004</v>
          </cell>
          <cell r="U371">
            <v>4.7</v>
          </cell>
          <cell r="V371">
            <v>3.4249999999999998</v>
          </cell>
          <cell r="W371">
            <v>3.335</v>
          </cell>
          <cell r="X371">
            <v>3.55</v>
          </cell>
          <cell r="Y371">
            <v>4.84</v>
          </cell>
          <cell r="Z371">
            <v>4.75</v>
          </cell>
          <cell r="AA371">
            <v>4.55</v>
          </cell>
          <cell r="AB371">
            <v>4.6449999999999996</v>
          </cell>
          <cell r="AC371">
            <v>4.63</v>
          </cell>
        </row>
        <row r="372">
          <cell r="A372">
            <v>36773</v>
          </cell>
          <cell r="B372">
            <v>4.6050000000000004</v>
          </cell>
          <cell r="C372">
            <v>3.62</v>
          </cell>
          <cell r="D372">
            <v>5.875</v>
          </cell>
          <cell r="E372">
            <v>3.47</v>
          </cell>
          <cell r="F372">
            <v>4.75</v>
          </cell>
          <cell r="G372">
            <v>1.2699999999999996</v>
          </cell>
          <cell r="H372">
            <v>2.2549999999999999</v>
          </cell>
          <cell r="I372">
            <v>0.98500000000000032</v>
          </cell>
          <cell r="J372">
            <v>0.14499999999999957</v>
          </cell>
          <cell r="K372">
            <v>1.1299999999999999</v>
          </cell>
          <cell r="L372">
            <v>0.14999999999999991</v>
          </cell>
          <cell r="M372">
            <v>5.18</v>
          </cell>
          <cell r="N372">
            <v>5.5250000000000004</v>
          </cell>
          <cell r="O372">
            <v>5.6150000000000002</v>
          </cell>
          <cell r="P372">
            <v>3.7850000000000001</v>
          </cell>
          <cell r="Q372">
            <v>4.1399999999999997</v>
          </cell>
          <cell r="R372">
            <v>-0.34999999999999964</v>
          </cell>
          <cell r="S372">
            <v>0.34500000000000064</v>
          </cell>
          <cell r="T372">
            <v>4.1050000000000004</v>
          </cell>
          <cell r="U372">
            <v>4.7</v>
          </cell>
          <cell r="V372">
            <v>3.4249999999999998</v>
          </cell>
          <cell r="W372">
            <v>3.335</v>
          </cell>
          <cell r="X372">
            <v>3.55</v>
          </cell>
          <cell r="Y372">
            <v>4.84</v>
          </cell>
          <cell r="Z372">
            <v>4.75</v>
          </cell>
          <cell r="AA372">
            <v>4.55</v>
          </cell>
          <cell r="AB372">
            <v>4.6449999999999996</v>
          </cell>
          <cell r="AC372">
            <v>4.63</v>
          </cell>
        </row>
        <row r="373">
          <cell r="A373">
            <v>36774</v>
          </cell>
          <cell r="B373">
            <v>4.6050000000000004</v>
          </cell>
          <cell r="C373">
            <v>3.62</v>
          </cell>
          <cell r="D373">
            <v>5.875</v>
          </cell>
          <cell r="E373">
            <v>3.47</v>
          </cell>
          <cell r="F373">
            <v>4.75</v>
          </cell>
          <cell r="G373">
            <v>1.2699999999999996</v>
          </cell>
          <cell r="H373">
            <v>2.2549999999999999</v>
          </cell>
          <cell r="I373">
            <v>0.98500000000000032</v>
          </cell>
          <cell r="J373">
            <v>0.14499999999999957</v>
          </cell>
          <cell r="K373">
            <v>1.1299999999999999</v>
          </cell>
          <cell r="L373">
            <v>0.14999999999999991</v>
          </cell>
          <cell r="M373">
            <v>5.18</v>
          </cell>
          <cell r="N373">
            <v>5.5250000000000004</v>
          </cell>
          <cell r="O373">
            <v>5.6150000000000002</v>
          </cell>
          <cell r="P373">
            <v>3.7850000000000001</v>
          </cell>
          <cell r="Q373">
            <v>4.1399999999999997</v>
          </cell>
          <cell r="R373">
            <v>-0.34999999999999964</v>
          </cell>
          <cell r="S373">
            <v>0.34500000000000064</v>
          </cell>
          <cell r="T373">
            <v>4.1050000000000004</v>
          </cell>
          <cell r="U373">
            <v>4.7</v>
          </cell>
          <cell r="V373">
            <v>3.4249999999999998</v>
          </cell>
          <cell r="W373">
            <v>3.335</v>
          </cell>
          <cell r="X373">
            <v>3.55</v>
          </cell>
          <cell r="Y373">
            <v>4.84</v>
          </cell>
          <cell r="Z373">
            <v>4.75</v>
          </cell>
          <cell r="AA373">
            <v>4.55</v>
          </cell>
          <cell r="AB373">
            <v>4.6449999999999996</v>
          </cell>
          <cell r="AC373">
            <v>4.63</v>
          </cell>
        </row>
        <row r="374">
          <cell r="A374">
            <v>36775</v>
          </cell>
          <cell r="B374">
            <v>4.8099999999999996</v>
          </cell>
          <cell r="C374">
            <v>4.1500000000000004</v>
          </cell>
          <cell r="D374">
            <v>6.2050000000000001</v>
          </cell>
          <cell r="E374">
            <v>3.8250000000000002</v>
          </cell>
          <cell r="F374">
            <v>4.88</v>
          </cell>
          <cell r="G374">
            <v>1.3950000000000005</v>
          </cell>
          <cell r="H374">
            <v>2.0549999999999997</v>
          </cell>
          <cell r="I374">
            <v>0.65999999999999925</v>
          </cell>
          <cell r="J374">
            <v>7.0000000000000284E-2</v>
          </cell>
          <cell r="K374">
            <v>0.72999999999999954</v>
          </cell>
          <cell r="L374">
            <v>0.32500000000000018</v>
          </cell>
          <cell r="M374">
            <v>5.3849999999999998</v>
          </cell>
          <cell r="N374">
            <v>5.8550000000000004</v>
          </cell>
          <cell r="O374">
            <v>6.1449999999999996</v>
          </cell>
          <cell r="P374">
            <v>4.3099999999999996</v>
          </cell>
          <cell r="Q374">
            <v>4.5549999999999997</v>
          </cell>
          <cell r="R374">
            <v>-0.34999999999999964</v>
          </cell>
          <cell r="S374">
            <v>0.47000000000000064</v>
          </cell>
          <cell r="T374">
            <v>4.34</v>
          </cell>
          <cell r="U374">
            <v>4.8049999999999997</v>
          </cell>
          <cell r="V374">
            <v>3.79</v>
          </cell>
          <cell r="W374">
            <v>3.81</v>
          </cell>
          <cell r="X374">
            <v>3.85</v>
          </cell>
          <cell r="Y374">
            <v>4.92</v>
          </cell>
          <cell r="Z374">
            <v>4.84</v>
          </cell>
          <cell r="AA374">
            <v>4.665</v>
          </cell>
          <cell r="AB374">
            <v>4.7649999999999997</v>
          </cell>
          <cell r="AC374">
            <v>4.7300000000000004</v>
          </cell>
        </row>
        <row r="375">
          <cell r="A375">
            <v>36776</v>
          </cell>
          <cell r="B375">
            <v>4.8849999999999998</v>
          </cell>
          <cell r="C375">
            <v>4.58</v>
          </cell>
          <cell r="D375">
            <v>6.34</v>
          </cell>
          <cell r="E375">
            <v>4.33</v>
          </cell>
          <cell r="F375">
            <v>4.9400000000000004</v>
          </cell>
          <cell r="G375">
            <v>1.4550000000000001</v>
          </cell>
          <cell r="H375">
            <v>1.7599999999999998</v>
          </cell>
          <cell r="I375">
            <v>0.30499999999999972</v>
          </cell>
          <cell r="J375">
            <v>5.5000000000000604E-2</v>
          </cell>
          <cell r="K375">
            <v>0.36000000000000032</v>
          </cell>
          <cell r="L375">
            <v>0.25</v>
          </cell>
          <cell r="M375">
            <v>5.89</v>
          </cell>
          <cell r="N375">
            <v>6.2649999999999997</v>
          </cell>
          <cell r="O375">
            <v>6.415</v>
          </cell>
          <cell r="P375">
            <v>4.6100000000000003</v>
          </cell>
          <cell r="Q375">
            <v>4.76</v>
          </cell>
          <cell r="R375">
            <v>-7.5000000000000178E-2</v>
          </cell>
          <cell r="S375">
            <v>0.375</v>
          </cell>
          <cell r="T375">
            <v>4.6100000000000003</v>
          </cell>
          <cell r="U375">
            <v>4.8949999999999996</v>
          </cell>
          <cell r="V375">
            <v>4.24</v>
          </cell>
          <cell r="W375">
            <v>4.2249999999999996</v>
          </cell>
          <cell r="X375">
            <v>4.3449999999999998</v>
          </cell>
          <cell r="Y375">
            <v>5.0250000000000004</v>
          </cell>
          <cell r="Z375">
            <v>4.9450000000000003</v>
          </cell>
          <cell r="AA375">
            <v>4.78</v>
          </cell>
          <cell r="AB375">
            <v>4.8600000000000003</v>
          </cell>
          <cell r="AC375">
            <v>4.835</v>
          </cell>
        </row>
        <row r="376">
          <cell r="A376">
            <v>36777</v>
          </cell>
          <cell r="B376">
            <v>4.84</v>
          </cell>
          <cell r="C376">
            <v>4.53</v>
          </cell>
          <cell r="D376">
            <v>6.2249999999999996</v>
          </cell>
          <cell r="E376">
            <v>4.29</v>
          </cell>
          <cell r="F376">
            <v>4.8949999999999996</v>
          </cell>
          <cell r="G376">
            <v>1.3849999999999998</v>
          </cell>
          <cell r="H376">
            <v>1.6949999999999994</v>
          </cell>
          <cell r="I376">
            <v>0.30999999999999961</v>
          </cell>
          <cell r="J376">
            <v>5.4999999999999716E-2</v>
          </cell>
          <cell r="K376">
            <v>0.36499999999999932</v>
          </cell>
          <cell r="L376">
            <v>0.24000000000000021</v>
          </cell>
          <cell r="M376">
            <v>5.7149999999999999</v>
          </cell>
          <cell r="N376">
            <v>6.13</v>
          </cell>
          <cell r="O376">
            <v>6.0350000000000001</v>
          </cell>
          <cell r="P376">
            <v>4.5650000000000004</v>
          </cell>
          <cell r="Q376">
            <v>4.6150000000000002</v>
          </cell>
          <cell r="R376">
            <v>-9.4999999999999751E-2</v>
          </cell>
          <cell r="S376">
            <v>0.41500000000000004</v>
          </cell>
          <cell r="T376">
            <v>4.3499999999999996</v>
          </cell>
          <cell r="U376">
            <v>4.8550000000000004</v>
          </cell>
          <cell r="V376">
            <v>4.18</v>
          </cell>
          <cell r="W376">
            <v>4.1900000000000004</v>
          </cell>
          <cell r="X376">
            <v>4.32</v>
          </cell>
          <cell r="Y376">
            <v>4.96</v>
          </cell>
          <cell r="Z376">
            <v>4.8600000000000003</v>
          </cell>
          <cell r="AA376">
            <v>4.7350000000000003</v>
          </cell>
          <cell r="AB376">
            <v>4.8150000000000004</v>
          </cell>
          <cell r="AC376">
            <v>4.76</v>
          </cell>
        </row>
        <row r="377">
          <cell r="A377">
            <v>36778</v>
          </cell>
          <cell r="B377">
            <v>4.7</v>
          </cell>
          <cell r="C377">
            <v>4.3099999999999996</v>
          </cell>
          <cell r="D377">
            <v>6.15</v>
          </cell>
          <cell r="E377">
            <v>4.09</v>
          </cell>
          <cell r="F377">
            <v>4.78</v>
          </cell>
          <cell r="G377">
            <v>1.4500000000000002</v>
          </cell>
          <cell r="H377">
            <v>1.8400000000000007</v>
          </cell>
          <cell r="I377">
            <v>0.39000000000000057</v>
          </cell>
          <cell r="J377">
            <v>8.0000000000000071E-2</v>
          </cell>
          <cell r="K377">
            <v>0.47000000000000064</v>
          </cell>
          <cell r="L377">
            <v>0.21999999999999975</v>
          </cell>
          <cell r="M377">
            <v>5.45</v>
          </cell>
          <cell r="N377">
            <v>6.085</v>
          </cell>
          <cell r="O377">
            <v>5.9950000000000001</v>
          </cell>
          <cell r="P377">
            <v>4.4249999999999998</v>
          </cell>
          <cell r="Q377">
            <v>4.46</v>
          </cell>
          <cell r="R377">
            <v>-6.5000000000000391E-2</v>
          </cell>
          <cell r="S377">
            <v>0.63499999999999979</v>
          </cell>
          <cell r="T377">
            <v>4.375</v>
          </cell>
          <cell r="U377">
            <v>4.7450000000000001</v>
          </cell>
          <cell r="V377">
            <v>3.9350000000000001</v>
          </cell>
          <cell r="W377">
            <v>3.9950000000000001</v>
          </cell>
          <cell r="X377">
            <v>4.0999999999999996</v>
          </cell>
          <cell r="Y377">
            <v>4.9000000000000004</v>
          </cell>
          <cell r="Z377">
            <v>4.76</v>
          </cell>
          <cell r="AA377">
            <v>4.68</v>
          </cell>
          <cell r="AB377">
            <v>4.7350000000000003</v>
          </cell>
          <cell r="AC377">
            <v>4.72</v>
          </cell>
        </row>
        <row r="378">
          <cell r="A378">
            <v>36779</v>
          </cell>
          <cell r="B378">
            <v>4.7</v>
          </cell>
          <cell r="C378">
            <v>4.3099999999999996</v>
          </cell>
          <cell r="D378">
            <v>6.15</v>
          </cell>
          <cell r="E378">
            <v>4.09</v>
          </cell>
          <cell r="F378">
            <v>4.78</v>
          </cell>
          <cell r="G378">
            <v>1.4500000000000002</v>
          </cell>
          <cell r="H378">
            <v>1.8400000000000007</v>
          </cell>
          <cell r="I378">
            <v>0.39000000000000057</v>
          </cell>
          <cell r="J378">
            <v>8.0000000000000071E-2</v>
          </cell>
          <cell r="K378">
            <v>0.47000000000000064</v>
          </cell>
          <cell r="L378">
            <v>0.21999999999999975</v>
          </cell>
          <cell r="M378">
            <v>5.45</v>
          </cell>
          <cell r="N378">
            <v>6.085</v>
          </cell>
          <cell r="O378">
            <v>5.9950000000000001</v>
          </cell>
          <cell r="P378">
            <v>4.4249999999999998</v>
          </cell>
          <cell r="Q378">
            <v>4.46</v>
          </cell>
          <cell r="R378">
            <v>-6.5000000000000391E-2</v>
          </cell>
          <cell r="S378">
            <v>0.63499999999999979</v>
          </cell>
          <cell r="T378">
            <v>4.375</v>
          </cell>
          <cell r="U378">
            <v>4.7450000000000001</v>
          </cell>
          <cell r="V378">
            <v>3.9350000000000001</v>
          </cell>
          <cell r="W378">
            <v>3.9950000000000001</v>
          </cell>
          <cell r="X378">
            <v>4.0999999999999996</v>
          </cell>
          <cell r="Y378">
            <v>4.9000000000000004</v>
          </cell>
          <cell r="Z378">
            <v>4.76</v>
          </cell>
          <cell r="AA378">
            <v>4.68</v>
          </cell>
          <cell r="AB378">
            <v>4.7350000000000003</v>
          </cell>
          <cell r="AC378">
            <v>4.72</v>
          </cell>
        </row>
        <row r="379">
          <cell r="A379">
            <v>36780</v>
          </cell>
          <cell r="B379">
            <v>4.7</v>
          </cell>
          <cell r="C379">
            <v>4.3099999999999996</v>
          </cell>
          <cell r="D379">
            <v>6.15</v>
          </cell>
          <cell r="E379">
            <v>4.09</v>
          </cell>
          <cell r="F379">
            <v>4.78</v>
          </cell>
          <cell r="G379">
            <v>1.4500000000000002</v>
          </cell>
          <cell r="H379">
            <v>1.8400000000000007</v>
          </cell>
          <cell r="I379">
            <v>0.39000000000000057</v>
          </cell>
          <cell r="J379">
            <v>8.0000000000000071E-2</v>
          </cell>
          <cell r="K379">
            <v>0.47000000000000064</v>
          </cell>
          <cell r="L379">
            <v>0.21999999999999975</v>
          </cell>
          <cell r="M379">
            <v>5.45</v>
          </cell>
          <cell r="N379">
            <v>6.085</v>
          </cell>
          <cell r="O379">
            <v>5.9950000000000001</v>
          </cell>
          <cell r="P379">
            <v>4.4249999999999998</v>
          </cell>
          <cell r="Q379">
            <v>4.46</v>
          </cell>
          <cell r="R379">
            <v>-6.5000000000000391E-2</v>
          </cell>
          <cell r="S379">
            <v>0.63499999999999979</v>
          </cell>
          <cell r="T379">
            <v>4.375</v>
          </cell>
          <cell r="U379">
            <v>4.7450000000000001</v>
          </cell>
          <cell r="V379">
            <v>3.9350000000000001</v>
          </cell>
          <cell r="W379">
            <v>3.9950000000000001</v>
          </cell>
          <cell r="X379">
            <v>4.0999999999999996</v>
          </cell>
          <cell r="Y379">
            <v>4.9000000000000004</v>
          </cell>
          <cell r="Z379">
            <v>4.76</v>
          </cell>
          <cell r="AA379">
            <v>4.68</v>
          </cell>
          <cell r="AB379">
            <v>4.7350000000000003</v>
          </cell>
          <cell r="AC379">
            <v>4.72</v>
          </cell>
        </row>
        <row r="380">
          <cell r="A380">
            <v>36781</v>
          </cell>
          <cell r="B380">
            <v>4.8949999999999996</v>
          </cell>
          <cell r="C380">
            <v>4.5199999999999996</v>
          </cell>
          <cell r="D380">
            <v>6.3250000000000002</v>
          </cell>
          <cell r="E380">
            <v>4.2350000000000003</v>
          </cell>
          <cell r="F380">
            <v>4.9749999999999996</v>
          </cell>
          <cell r="G380">
            <v>1.4300000000000006</v>
          </cell>
          <cell r="H380">
            <v>1.8050000000000006</v>
          </cell>
          <cell r="I380">
            <v>0.375</v>
          </cell>
          <cell r="J380">
            <v>8.0000000000000071E-2</v>
          </cell>
          <cell r="K380">
            <v>0.45500000000000007</v>
          </cell>
          <cell r="L380">
            <v>0.28499999999999925</v>
          </cell>
          <cell r="M380">
            <v>5.49</v>
          </cell>
          <cell r="N380">
            <v>6.27</v>
          </cell>
          <cell r="O380">
            <v>6.1749999999999998</v>
          </cell>
          <cell r="P380">
            <v>4.4950000000000001</v>
          </cell>
          <cell r="Q380">
            <v>4.58</v>
          </cell>
          <cell r="R380">
            <v>-5.5000000000000604E-2</v>
          </cell>
          <cell r="S380">
            <v>0.77999999999999936</v>
          </cell>
          <cell r="T380">
            <v>4.45</v>
          </cell>
          <cell r="U380">
            <v>4.8550000000000004</v>
          </cell>
          <cell r="V380">
            <v>4.07</v>
          </cell>
          <cell r="W380">
            <v>4.1050000000000004</v>
          </cell>
          <cell r="X380">
            <v>4.24</v>
          </cell>
          <cell r="Y380">
            <v>5.0449999999999999</v>
          </cell>
          <cell r="Z380">
            <v>4.92</v>
          </cell>
          <cell r="AA380">
            <v>4.8</v>
          </cell>
          <cell r="AB380">
            <v>4.8949999999999996</v>
          </cell>
          <cell r="AC380">
            <v>4.83</v>
          </cell>
        </row>
        <row r="381">
          <cell r="A381">
            <v>36782</v>
          </cell>
          <cell r="B381">
            <v>4.99</v>
          </cell>
          <cell r="C381">
            <v>4.55</v>
          </cell>
          <cell r="D381">
            <v>6.36</v>
          </cell>
          <cell r="E381">
            <v>4.3550000000000004</v>
          </cell>
          <cell r="F381">
            <v>5.0449999999999999</v>
          </cell>
          <cell r="G381">
            <v>1.37</v>
          </cell>
          <cell r="H381">
            <v>1.8100000000000005</v>
          </cell>
          <cell r="I381">
            <v>0.44000000000000039</v>
          </cell>
          <cell r="J381">
            <v>5.4999999999999716E-2</v>
          </cell>
          <cell r="K381">
            <v>0.49500000000000011</v>
          </cell>
          <cell r="L381">
            <v>0.1949999999999994</v>
          </cell>
          <cell r="M381">
            <v>5.5149999999999997</v>
          </cell>
          <cell r="N381">
            <v>6.32</v>
          </cell>
          <cell r="O381">
            <v>6.21</v>
          </cell>
          <cell r="P381">
            <v>4.58</v>
          </cell>
          <cell r="Q381">
            <v>4.6449999999999996</v>
          </cell>
          <cell r="R381">
            <v>-4.0000000000000036E-2</v>
          </cell>
          <cell r="S381">
            <v>0.8050000000000006</v>
          </cell>
          <cell r="T381">
            <v>4.5449999999999999</v>
          </cell>
          <cell r="U381">
            <v>4.9749999999999996</v>
          </cell>
          <cell r="V381">
            <v>4.165</v>
          </cell>
          <cell r="W381">
            <v>4.2300000000000004</v>
          </cell>
          <cell r="X381">
            <v>4.3600000000000003</v>
          </cell>
          <cell r="Y381">
            <v>5.12</v>
          </cell>
          <cell r="Z381">
            <v>5.0250000000000004</v>
          </cell>
          <cell r="AA381">
            <v>4.875</v>
          </cell>
          <cell r="AB381">
            <v>4.95</v>
          </cell>
          <cell r="AC381">
            <v>4.92</v>
          </cell>
        </row>
        <row r="382">
          <cell r="A382">
            <v>36783</v>
          </cell>
          <cell r="B382">
            <v>5.05</v>
          </cell>
          <cell r="C382">
            <v>4.6449999999999996</v>
          </cell>
          <cell r="D382">
            <v>6.39</v>
          </cell>
          <cell r="E382">
            <v>4.4000000000000004</v>
          </cell>
          <cell r="F382">
            <v>5.0750000000000002</v>
          </cell>
          <cell r="G382">
            <v>1.3399999999999999</v>
          </cell>
          <cell r="H382">
            <v>1.7450000000000001</v>
          </cell>
          <cell r="I382">
            <v>0.40500000000000025</v>
          </cell>
          <cell r="J382">
            <v>2.5000000000000355E-2</v>
          </cell>
          <cell r="K382">
            <v>0.4300000000000006</v>
          </cell>
          <cell r="L382">
            <v>0.24499999999999922</v>
          </cell>
          <cell r="M382">
            <v>5.53</v>
          </cell>
          <cell r="N382">
            <v>6.2850000000000001</v>
          </cell>
          <cell r="O382">
            <v>6.33</v>
          </cell>
          <cell r="P382">
            <v>4.625</v>
          </cell>
          <cell r="Q382">
            <v>4.7249999999999996</v>
          </cell>
          <cell r="R382">
            <v>-0.10499999999999954</v>
          </cell>
          <cell r="S382">
            <v>0.75499999999999989</v>
          </cell>
          <cell r="T382">
            <v>4.6100000000000003</v>
          </cell>
          <cell r="U382">
            <v>5.0650000000000004</v>
          </cell>
          <cell r="V382">
            <v>4.24</v>
          </cell>
          <cell r="W382">
            <v>4.2149999999999999</v>
          </cell>
          <cell r="X382">
            <v>4.415</v>
          </cell>
          <cell r="Y382">
            <v>5.2</v>
          </cell>
          <cell r="Z382">
            <v>5.085</v>
          </cell>
          <cell r="AA382">
            <v>4.9349999999999996</v>
          </cell>
          <cell r="AB382">
            <v>5.01</v>
          </cell>
          <cell r="AC382">
            <v>4.9749999999999996</v>
          </cell>
        </row>
        <row r="383">
          <cell r="A383">
            <v>36784</v>
          </cell>
          <cell r="B383">
            <v>5.0449999999999999</v>
          </cell>
          <cell r="C383">
            <v>4.68</v>
          </cell>
          <cell r="D383">
            <v>6.37</v>
          </cell>
          <cell r="E383">
            <v>4.415</v>
          </cell>
          <cell r="F383">
            <v>5.09</v>
          </cell>
          <cell r="G383">
            <v>1.3250000000000002</v>
          </cell>
          <cell r="H383">
            <v>1.6900000000000004</v>
          </cell>
          <cell r="I383">
            <v>0.36500000000000021</v>
          </cell>
          <cell r="J383">
            <v>4.4999999999999929E-2</v>
          </cell>
          <cell r="K383">
            <v>0.41000000000000014</v>
          </cell>
          <cell r="L383">
            <v>0.26499999999999968</v>
          </cell>
          <cell r="M383">
            <v>5.4749999999999996</v>
          </cell>
          <cell r="N383">
            <v>6.32</v>
          </cell>
          <cell r="O383">
            <v>6.4649999999999999</v>
          </cell>
          <cell r="P383">
            <v>4.63</v>
          </cell>
          <cell r="Q383">
            <v>4.7649999999999997</v>
          </cell>
          <cell r="R383">
            <v>-4.9999999999999822E-2</v>
          </cell>
          <cell r="S383">
            <v>0.84500000000000064</v>
          </cell>
          <cell r="T383">
            <v>4.66</v>
          </cell>
          <cell r="U383">
            <v>5.0999999999999996</v>
          </cell>
          <cell r="V383">
            <v>4.24</v>
          </cell>
          <cell r="W383">
            <v>4.2750000000000004</v>
          </cell>
          <cell r="X383">
            <v>4.4400000000000004</v>
          </cell>
          <cell r="Y383">
            <v>5.22</v>
          </cell>
          <cell r="Z383">
            <v>5.0949999999999998</v>
          </cell>
          <cell r="AA383">
            <v>4.96</v>
          </cell>
          <cell r="AB383">
            <v>5.0350000000000001</v>
          </cell>
          <cell r="AC383">
            <v>4.9950000000000001</v>
          </cell>
        </row>
        <row r="384">
          <cell r="A384">
            <v>36785</v>
          </cell>
          <cell r="B384">
            <v>5.1050000000000004</v>
          </cell>
          <cell r="C384">
            <v>4.59</v>
          </cell>
          <cell r="D384">
            <v>6.3949999999999996</v>
          </cell>
          <cell r="E384">
            <v>4.22</v>
          </cell>
          <cell r="F384">
            <v>5.1849999999999996</v>
          </cell>
          <cell r="G384">
            <v>1.2899999999999991</v>
          </cell>
          <cell r="H384">
            <v>1.8049999999999997</v>
          </cell>
          <cell r="I384">
            <v>0.51500000000000057</v>
          </cell>
          <cell r="J384">
            <v>7.9999999999999183E-2</v>
          </cell>
          <cell r="K384">
            <v>0.59499999999999975</v>
          </cell>
          <cell r="L384">
            <v>0.37000000000000011</v>
          </cell>
          <cell r="M384">
            <v>5.47</v>
          </cell>
          <cell r="N384">
            <v>6.05</v>
          </cell>
          <cell r="O384">
            <v>6.68</v>
          </cell>
          <cell r="P384">
            <v>4.88</v>
          </cell>
          <cell r="Q384">
            <v>4.95</v>
          </cell>
          <cell r="R384">
            <v>-0.34499999999999975</v>
          </cell>
          <cell r="S384">
            <v>0.58000000000000007</v>
          </cell>
          <cell r="T384">
            <v>4.8600000000000003</v>
          </cell>
          <cell r="U384">
            <v>5.29</v>
          </cell>
          <cell r="V384">
            <v>4.165</v>
          </cell>
          <cell r="W384">
            <v>4.2050000000000001</v>
          </cell>
          <cell r="X384">
            <v>4.26</v>
          </cell>
          <cell r="Y384">
            <v>5.415</v>
          </cell>
          <cell r="Z384">
            <v>5.2350000000000003</v>
          </cell>
          <cell r="AA384">
            <v>5.1449999999999996</v>
          </cell>
          <cell r="AB384">
            <v>5.22</v>
          </cell>
          <cell r="AC384">
            <v>5.17</v>
          </cell>
        </row>
        <row r="385">
          <cell r="A385">
            <v>36786</v>
          </cell>
          <cell r="B385">
            <v>5.1050000000000004</v>
          </cell>
          <cell r="C385">
            <v>4.59</v>
          </cell>
          <cell r="D385">
            <v>6.3949999999999996</v>
          </cell>
          <cell r="E385">
            <v>4.22</v>
          </cell>
          <cell r="F385">
            <v>5.1849999999999996</v>
          </cell>
          <cell r="G385">
            <v>1.2899999999999991</v>
          </cell>
          <cell r="H385">
            <v>1.8049999999999997</v>
          </cell>
          <cell r="I385">
            <v>0.51500000000000057</v>
          </cell>
          <cell r="J385">
            <v>7.9999999999999183E-2</v>
          </cell>
          <cell r="K385">
            <v>0.59499999999999975</v>
          </cell>
          <cell r="L385">
            <v>0.37000000000000011</v>
          </cell>
          <cell r="M385">
            <v>5.47</v>
          </cell>
          <cell r="N385">
            <v>6.05</v>
          </cell>
          <cell r="O385">
            <v>6.68</v>
          </cell>
          <cell r="P385">
            <v>4.88</v>
          </cell>
          <cell r="Q385">
            <v>4.95</v>
          </cell>
          <cell r="R385">
            <v>-0.34499999999999975</v>
          </cell>
          <cell r="S385">
            <v>0.58000000000000007</v>
          </cell>
          <cell r="T385">
            <v>4.8600000000000003</v>
          </cell>
          <cell r="U385">
            <v>5.29</v>
          </cell>
          <cell r="V385">
            <v>4.165</v>
          </cell>
          <cell r="W385">
            <v>4.2050000000000001</v>
          </cell>
          <cell r="X385">
            <v>4.26</v>
          </cell>
          <cell r="Y385">
            <v>5.415</v>
          </cell>
          <cell r="Z385">
            <v>5.2350000000000003</v>
          </cell>
          <cell r="AA385">
            <v>5.1449999999999996</v>
          </cell>
          <cell r="AB385">
            <v>5.22</v>
          </cell>
          <cell r="AC385">
            <v>5.17</v>
          </cell>
        </row>
        <row r="386">
          <cell r="A386">
            <v>36787</v>
          </cell>
          <cell r="B386">
            <v>5.1050000000000004</v>
          </cell>
          <cell r="C386">
            <v>4.59</v>
          </cell>
          <cell r="D386">
            <v>6.3949999999999996</v>
          </cell>
          <cell r="E386">
            <v>4.22</v>
          </cell>
          <cell r="F386">
            <v>5.1849999999999996</v>
          </cell>
          <cell r="G386">
            <v>1.2899999999999991</v>
          </cell>
          <cell r="H386">
            <v>1.8049999999999997</v>
          </cell>
          <cell r="I386">
            <v>0.51500000000000057</v>
          </cell>
          <cell r="J386">
            <v>7.9999999999999183E-2</v>
          </cell>
          <cell r="K386">
            <v>0.59499999999999975</v>
          </cell>
          <cell r="L386">
            <v>0.37000000000000011</v>
          </cell>
          <cell r="M386">
            <v>5.47</v>
          </cell>
          <cell r="N386">
            <v>6.05</v>
          </cell>
          <cell r="O386">
            <v>6.68</v>
          </cell>
          <cell r="P386">
            <v>4.88</v>
          </cell>
          <cell r="Q386">
            <v>4.95</v>
          </cell>
          <cell r="R386">
            <v>-0.34499999999999975</v>
          </cell>
          <cell r="S386">
            <v>0.58000000000000007</v>
          </cell>
          <cell r="T386">
            <v>4.8600000000000003</v>
          </cell>
          <cell r="U386">
            <v>5.29</v>
          </cell>
          <cell r="V386">
            <v>4.165</v>
          </cell>
          <cell r="W386">
            <v>4.2050000000000001</v>
          </cell>
          <cell r="X386">
            <v>4.26</v>
          </cell>
          <cell r="Y386">
            <v>5.415</v>
          </cell>
          <cell r="Z386">
            <v>5.2350000000000003</v>
          </cell>
          <cell r="AA386">
            <v>5.1449999999999996</v>
          </cell>
          <cell r="AB386">
            <v>5.22</v>
          </cell>
          <cell r="AC386">
            <v>5.17</v>
          </cell>
        </row>
        <row r="387">
          <cell r="A387">
            <v>36788</v>
          </cell>
          <cell r="B387">
            <v>4.9450000000000003</v>
          </cell>
          <cell r="C387">
            <v>4.32</v>
          </cell>
          <cell r="D387">
            <v>6.31</v>
          </cell>
          <cell r="E387">
            <v>4.01</v>
          </cell>
          <cell r="F387">
            <v>5</v>
          </cell>
          <cell r="G387">
            <v>1.3649999999999993</v>
          </cell>
          <cell r="H387">
            <v>1.9899999999999993</v>
          </cell>
          <cell r="I387">
            <v>0.625</v>
          </cell>
          <cell r="J387">
            <v>5.4999999999999716E-2</v>
          </cell>
          <cell r="K387">
            <v>0.67999999999999972</v>
          </cell>
          <cell r="L387">
            <v>0.3100000000000005</v>
          </cell>
          <cell r="M387">
            <v>5.4850000000000003</v>
          </cell>
          <cell r="N387">
            <v>6.2750000000000004</v>
          </cell>
          <cell r="O387">
            <v>6.39</v>
          </cell>
          <cell r="P387">
            <v>4.6449999999999996</v>
          </cell>
          <cell r="Q387">
            <v>4.7649999999999997</v>
          </cell>
          <cell r="R387">
            <v>-3.4999999999999254E-2</v>
          </cell>
          <cell r="S387">
            <v>0.79</v>
          </cell>
          <cell r="T387">
            <v>4.6449999999999996</v>
          </cell>
          <cell r="U387">
            <v>5.0650000000000004</v>
          </cell>
          <cell r="V387">
            <v>3.82</v>
          </cell>
          <cell r="W387">
            <v>3.94</v>
          </cell>
          <cell r="X387">
            <v>4.0350000000000001</v>
          </cell>
          <cell r="Y387">
            <v>5.2249999999999996</v>
          </cell>
          <cell r="Z387">
            <v>5.05</v>
          </cell>
          <cell r="AA387">
            <v>4.9400000000000004</v>
          </cell>
          <cell r="AB387">
            <v>5.0049999999999999</v>
          </cell>
          <cell r="AC387">
            <v>4.9649999999999999</v>
          </cell>
        </row>
        <row r="388">
          <cell r="A388">
            <v>36789</v>
          </cell>
          <cell r="B388">
            <v>5.0199999999999996</v>
          </cell>
          <cell r="C388">
            <v>4.08</v>
          </cell>
          <cell r="D388">
            <v>6.25</v>
          </cell>
          <cell r="E388">
            <v>3.9249999999999998</v>
          </cell>
          <cell r="F388">
            <v>5.12</v>
          </cell>
          <cell r="G388">
            <v>1.2300000000000004</v>
          </cell>
          <cell r="H388">
            <v>2.17</v>
          </cell>
          <cell r="I388">
            <v>0.9399999999999995</v>
          </cell>
          <cell r="J388">
            <v>0.10000000000000053</v>
          </cell>
          <cell r="K388">
            <v>1.04</v>
          </cell>
          <cell r="L388">
            <v>0.15500000000000025</v>
          </cell>
          <cell r="M388">
            <v>5.4850000000000003</v>
          </cell>
          <cell r="N388">
            <v>6.2</v>
          </cell>
          <cell r="O388">
            <v>6.49</v>
          </cell>
          <cell r="P388">
            <v>4.6900000000000004</v>
          </cell>
          <cell r="Q388">
            <v>4.7850000000000001</v>
          </cell>
          <cell r="R388">
            <v>-4.9999999999999822E-2</v>
          </cell>
          <cell r="S388">
            <v>0.71499999999999986</v>
          </cell>
          <cell r="T388">
            <v>4.7050000000000001</v>
          </cell>
          <cell r="U388">
            <v>5.22</v>
          </cell>
          <cell r="V388">
            <v>3.73</v>
          </cell>
          <cell r="W388">
            <v>3.7549999999999999</v>
          </cell>
          <cell r="X388">
            <v>3.9249999999999998</v>
          </cell>
          <cell r="Y388">
            <v>5.38</v>
          </cell>
          <cell r="Z388">
            <v>5.18</v>
          </cell>
          <cell r="AA388">
            <v>5.0999999999999996</v>
          </cell>
          <cell r="AB388">
            <v>5.1950000000000003</v>
          </cell>
          <cell r="AC388">
            <v>5.1150000000000002</v>
          </cell>
        </row>
        <row r="389">
          <cell r="A389">
            <v>36790</v>
          </cell>
          <cell r="B389">
            <v>5.0750000000000002</v>
          </cell>
          <cell r="C389">
            <v>4.0149999999999997</v>
          </cell>
          <cell r="D389">
            <v>6.0750000000000002</v>
          </cell>
          <cell r="E389">
            <v>3.895</v>
          </cell>
          <cell r="F389">
            <v>5.18</v>
          </cell>
          <cell r="G389">
            <v>1</v>
          </cell>
          <cell r="H389">
            <v>2.0600000000000005</v>
          </cell>
          <cell r="I389">
            <v>1.0600000000000005</v>
          </cell>
          <cell r="J389">
            <v>0.10499999999999954</v>
          </cell>
          <cell r="K389">
            <v>1.165</v>
          </cell>
          <cell r="L389">
            <v>0.11999999999999966</v>
          </cell>
          <cell r="M389">
            <v>5.4349999999999996</v>
          </cell>
          <cell r="N389">
            <v>6.0449999999999999</v>
          </cell>
          <cell r="O389">
            <v>6.2050000000000001</v>
          </cell>
          <cell r="P389">
            <v>4.6950000000000003</v>
          </cell>
          <cell r="Q389">
            <v>4.7949999999999999</v>
          </cell>
          <cell r="R389">
            <v>-3.0000000000000249E-2</v>
          </cell>
          <cell r="S389">
            <v>0.61000000000000032</v>
          </cell>
          <cell r="T389">
            <v>4.7050000000000001</v>
          </cell>
          <cell r="U389">
            <v>5.2450000000000001</v>
          </cell>
          <cell r="V389">
            <v>3.6349999999999998</v>
          </cell>
          <cell r="W389">
            <v>3.625</v>
          </cell>
          <cell r="X389">
            <v>3.88</v>
          </cell>
          <cell r="Y389">
            <v>5.415</v>
          </cell>
          <cell r="Z389">
            <v>5.2249999999999996</v>
          </cell>
          <cell r="AA389">
            <v>5.15</v>
          </cell>
          <cell r="AB389">
            <v>5.2649999999999997</v>
          </cell>
          <cell r="AC389">
            <v>5.15</v>
          </cell>
        </row>
        <row r="390">
          <cell r="A390">
            <v>36791</v>
          </cell>
          <cell r="B390">
            <v>4.99</v>
          </cell>
          <cell r="C390">
            <v>3.95</v>
          </cell>
          <cell r="D390">
            <v>5.7</v>
          </cell>
          <cell r="E390">
            <v>3.79</v>
          </cell>
          <cell r="F390">
            <v>5.08</v>
          </cell>
          <cell r="G390">
            <v>0.71</v>
          </cell>
          <cell r="H390">
            <v>1.75</v>
          </cell>
          <cell r="I390">
            <v>1.04</v>
          </cell>
          <cell r="J390">
            <v>8.9999999999999858E-2</v>
          </cell>
          <cell r="K390">
            <v>1.1299999999999999</v>
          </cell>
          <cell r="L390">
            <v>0.16000000000000014</v>
          </cell>
          <cell r="M390">
            <v>5.165</v>
          </cell>
          <cell r="N390">
            <v>5.7450000000000001</v>
          </cell>
          <cell r="O390">
            <v>4.68</v>
          </cell>
          <cell r="P390">
            <v>4.71</v>
          </cell>
          <cell r="Q390">
            <v>4.8</v>
          </cell>
          <cell r="R390">
            <v>4.4999999999999929E-2</v>
          </cell>
          <cell r="S390">
            <v>0.58000000000000007</v>
          </cell>
          <cell r="T390">
            <v>4.7050000000000001</v>
          </cell>
          <cell r="U390">
            <v>5.16</v>
          </cell>
          <cell r="V390">
            <v>3.62</v>
          </cell>
          <cell r="W390">
            <v>3.62</v>
          </cell>
          <cell r="X390">
            <v>3.8149999999999999</v>
          </cell>
          <cell r="Y390">
            <v>5.34</v>
          </cell>
          <cell r="Z390">
            <v>5.14</v>
          </cell>
          <cell r="AA390">
            <v>5.0750000000000002</v>
          </cell>
          <cell r="AB390">
            <v>5.2</v>
          </cell>
          <cell r="AC390">
            <v>5.085</v>
          </cell>
        </row>
        <row r="391">
          <cell r="A391">
            <v>36792</v>
          </cell>
          <cell r="B391">
            <v>4.915</v>
          </cell>
          <cell r="C391">
            <v>3.79</v>
          </cell>
          <cell r="D391">
            <v>5.34</v>
          </cell>
          <cell r="E391">
            <v>3.7149999999999999</v>
          </cell>
          <cell r="F391">
            <v>5.0449999999999999</v>
          </cell>
          <cell r="G391">
            <v>0.42499999999999982</v>
          </cell>
          <cell r="H391">
            <v>1.5499999999999998</v>
          </cell>
          <cell r="I391">
            <v>1.125</v>
          </cell>
          <cell r="J391">
            <v>0.12999999999999989</v>
          </cell>
          <cell r="K391">
            <v>1.2549999999999999</v>
          </cell>
          <cell r="L391">
            <v>7.5000000000000178E-2</v>
          </cell>
          <cell r="M391">
            <v>4.87</v>
          </cell>
          <cell r="N391">
            <v>5.49</v>
          </cell>
          <cell r="O391">
            <v>6.5250000000000004</v>
          </cell>
          <cell r="P391">
            <v>4.7850000000000001</v>
          </cell>
          <cell r="Q391">
            <v>4.83</v>
          </cell>
          <cell r="R391">
            <v>0.15000000000000036</v>
          </cell>
          <cell r="S391">
            <v>0.62000000000000011</v>
          </cell>
          <cell r="T391">
            <v>4.7549999999999999</v>
          </cell>
          <cell r="U391">
            <v>5.165</v>
          </cell>
          <cell r="V391">
            <v>3.56</v>
          </cell>
          <cell r="W391">
            <v>3.5049999999999999</v>
          </cell>
          <cell r="X391">
            <v>3.7349999999999999</v>
          </cell>
          <cell r="Y391">
            <v>5.33</v>
          </cell>
          <cell r="Z391">
            <v>5.14</v>
          </cell>
          <cell r="AA391">
            <v>5.0549999999999997</v>
          </cell>
          <cell r="AB391">
            <v>5.18</v>
          </cell>
          <cell r="AC391">
            <v>5.07</v>
          </cell>
        </row>
        <row r="392">
          <cell r="A392">
            <v>36793</v>
          </cell>
          <cell r="B392">
            <v>4.915</v>
          </cell>
          <cell r="C392">
            <v>3.79</v>
          </cell>
          <cell r="D392">
            <v>5.34</v>
          </cell>
          <cell r="E392">
            <v>3.7149999999999999</v>
          </cell>
          <cell r="F392">
            <v>5.0449999999999999</v>
          </cell>
          <cell r="G392">
            <v>0.42499999999999982</v>
          </cell>
          <cell r="H392">
            <v>1.5499999999999998</v>
          </cell>
          <cell r="I392">
            <v>1.125</v>
          </cell>
          <cell r="J392">
            <v>0.12999999999999989</v>
          </cell>
          <cell r="K392">
            <v>1.2549999999999999</v>
          </cell>
          <cell r="L392">
            <v>7.5000000000000178E-2</v>
          </cell>
          <cell r="M392">
            <v>4.87</v>
          </cell>
          <cell r="N392">
            <v>5.49</v>
          </cell>
          <cell r="O392">
            <v>6.5250000000000004</v>
          </cell>
          <cell r="P392">
            <v>4.7850000000000001</v>
          </cell>
          <cell r="Q392">
            <v>4.83</v>
          </cell>
          <cell r="R392">
            <v>0.15000000000000036</v>
          </cell>
          <cell r="S392">
            <v>0.62000000000000011</v>
          </cell>
          <cell r="T392">
            <v>4.7549999999999999</v>
          </cell>
          <cell r="U392">
            <v>5.165</v>
          </cell>
          <cell r="V392">
            <v>3.56</v>
          </cell>
          <cell r="W392">
            <v>3.5049999999999999</v>
          </cell>
          <cell r="X392">
            <v>3.7349999999999999</v>
          </cell>
          <cell r="Y392">
            <v>5.33</v>
          </cell>
          <cell r="Z392">
            <v>5.14</v>
          </cell>
          <cell r="AA392">
            <v>5.0549999999999997</v>
          </cell>
          <cell r="AB392">
            <v>5.18</v>
          </cell>
          <cell r="AC392">
            <v>5.07</v>
          </cell>
        </row>
        <row r="393">
          <cell r="A393">
            <v>36794</v>
          </cell>
          <cell r="B393">
            <v>4.915</v>
          </cell>
          <cell r="C393">
            <v>3.79</v>
          </cell>
          <cell r="D393">
            <v>5.34</v>
          </cell>
          <cell r="E393">
            <v>3.7149999999999999</v>
          </cell>
          <cell r="F393">
            <v>5.0449999999999999</v>
          </cell>
          <cell r="G393">
            <v>0.42499999999999982</v>
          </cell>
          <cell r="H393">
            <v>1.5499999999999998</v>
          </cell>
          <cell r="I393">
            <v>1.125</v>
          </cell>
          <cell r="J393">
            <v>0.12999999999999989</v>
          </cell>
          <cell r="K393">
            <v>1.2549999999999999</v>
          </cell>
          <cell r="L393">
            <v>7.5000000000000178E-2</v>
          </cell>
          <cell r="M393">
            <v>4.87</v>
          </cell>
          <cell r="N393">
            <v>5.49</v>
          </cell>
          <cell r="O393">
            <v>6.5250000000000004</v>
          </cell>
          <cell r="P393">
            <v>4.7850000000000001</v>
          </cell>
          <cell r="Q393">
            <v>4.83</v>
          </cell>
          <cell r="R393">
            <v>0.15000000000000036</v>
          </cell>
          <cell r="S393">
            <v>0.62000000000000011</v>
          </cell>
          <cell r="T393">
            <v>4.7549999999999999</v>
          </cell>
          <cell r="U393">
            <v>5.165</v>
          </cell>
          <cell r="V393">
            <v>3.56</v>
          </cell>
          <cell r="W393">
            <v>3.5049999999999999</v>
          </cell>
          <cell r="X393">
            <v>3.7349999999999999</v>
          </cell>
          <cell r="Y393">
            <v>5.33</v>
          </cell>
          <cell r="Z393">
            <v>5.14</v>
          </cell>
          <cell r="AA393">
            <v>5.0549999999999997</v>
          </cell>
          <cell r="AB393">
            <v>5.18</v>
          </cell>
          <cell r="AC393">
            <v>5.07</v>
          </cell>
        </row>
        <row r="394">
          <cell r="A394">
            <v>36795</v>
          </cell>
          <cell r="B394">
            <v>4.9349999999999996</v>
          </cell>
          <cell r="C394">
            <v>3.9049999999999998</v>
          </cell>
          <cell r="D394">
            <v>5.415</v>
          </cell>
          <cell r="E394">
            <v>3.81</v>
          </cell>
          <cell r="F394">
            <v>5.0049999999999999</v>
          </cell>
          <cell r="G394">
            <v>0.48000000000000043</v>
          </cell>
          <cell r="H394">
            <v>1.5100000000000002</v>
          </cell>
          <cell r="I394">
            <v>1.0299999999999998</v>
          </cell>
          <cell r="J394">
            <v>7.0000000000000284E-2</v>
          </cell>
          <cell r="K394">
            <v>1.1000000000000001</v>
          </cell>
          <cell r="L394">
            <v>9.4999999999999751E-2</v>
          </cell>
          <cell r="M394">
            <v>4.88</v>
          </cell>
          <cell r="N394">
            <v>5.585</v>
          </cell>
          <cell r="O394">
            <v>6.44</v>
          </cell>
          <cell r="P394">
            <v>4.7149999999999999</v>
          </cell>
          <cell r="Q394">
            <v>4.79</v>
          </cell>
          <cell r="R394">
            <v>0.16999999999999993</v>
          </cell>
          <cell r="S394">
            <v>0.70500000000000007</v>
          </cell>
          <cell r="T394">
            <v>4.68</v>
          </cell>
          <cell r="U394">
            <v>5.09</v>
          </cell>
          <cell r="V394">
            <v>3.63</v>
          </cell>
          <cell r="W394">
            <v>3.59</v>
          </cell>
          <cell r="X394">
            <v>3.8250000000000002</v>
          </cell>
          <cell r="Y394">
            <v>5.28</v>
          </cell>
          <cell r="Z394">
            <v>5.0750000000000002</v>
          </cell>
          <cell r="AA394">
            <v>4.9850000000000003</v>
          </cell>
          <cell r="AB394">
            <v>5.1150000000000002</v>
          </cell>
          <cell r="AC394">
            <v>4.9950000000000001</v>
          </cell>
        </row>
        <row r="395">
          <cell r="A395">
            <v>36796</v>
          </cell>
          <cell r="B395">
            <v>5.1050000000000004</v>
          </cell>
          <cell r="C395">
            <v>4.1749999999999998</v>
          </cell>
          <cell r="D395">
            <v>5.64</v>
          </cell>
          <cell r="E395">
            <v>3.98</v>
          </cell>
          <cell r="F395">
            <v>5.1550000000000002</v>
          </cell>
          <cell r="G395">
            <v>0.53499999999999925</v>
          </cell>
          <cell r="H395">
            <v>1.4649999999999999</v>
          </cell>
          <cell r="I395">
            <v>0.9300000000000006</v>
          </cell>
          <cell r="J395">
            <v>4.9999999999999822E-2</v>
          </cell>
          <cell r="K395">
            <v>0.98000000000000043</v>
          </cell>
          <cell r="L395">
            <v>0.19499999999999984</v>
          </cell>
          <cell r="M395">
            <v>5.26</v>
          </cell>
          <cell r="N395">
            <v>5.9</v>
          </cell>
          <cell r="O395">
            <v>6.4450000000000003</v>
          </cell>
          <cell r="P395">
            <v>4.7350000000000003</v>
          </cell>
          <cell r="Q395">
            <v>4.8</v>
          </cell>
          <cell r="R395">
            <v>0.26000000000000068</v>
          </cell>
          <cell r="S395">
            <v>0.64000000000000057</v>
          </cell>
          <cell r="T395">
            <v>4.7050000000000001</v>
          </cell>
          <cell r="U395">
            <v>5.2750000000000004</v>
          </cell>
          <cell r="V395">
            <v>3.7850000000000001</v>
          </cell>
          <cell r="W395">
            <v>3.89</v>
          </cell>
          <cell r="X395">
            <v>4.0149999999999997</v>
          </cell>
          <cell r="Y395">
            <v>5.4550000000000001</v>
          </cell>
          <cell r="Z395">
            <v>5.2350000000000003</v>
          </cell>
          <cell r="AA395">
            <v>5.15</v>
          </cell>
          <cell r="AB395">
            <v>5.28</v>
          </cell>
          <cell r="AC395">
            <v>5.165</v>
          </cell>
        </row>
        <row r="396">
          <cell r="A396">
            <v>36797</v>
          </cell>
          <cell r="B396">
            <v>5.1749999999999998</v>
          </cell>
          <cell r="C396">
            <v>4.28</v>
          </cell>
          <cell r="D396">
            <v>5.75</v>
          </cell>
          <cell r="E396">
            <v>4.2249999999999996</v>
          </cell>
          <cell r="F396">
            <v>5.22</v>
          </cell>
          <cell r="G396">
            <v>0.57500000000000018</v>
          </cell>
          <cell r="H396">
            <v>1.4699999999999998</v>
          </cell>
          <cell r="I396">
            <v>0.89499999999999957</v>
          </cell>
          <cell r="J396">
            <v>4.4999999999999929E-2</v>
          </cell>
          <cell r="K396">
            <v>0.9399999999999995</v>
          </cell>
          <cell r="L396">
            <v>5.5000000000000604E-2</v>
          </cell>
          <cell r="M396">
            <v>5.47</v>
          </cell>
          <cell r="N396">
            <v>6.02</v>
          </cell>
          <cell r="O396">
            <v>6.5949999999999998</v>
          </cell>
          <cell r="P396">
            <v>4.8600000000000003</v>
          </cell>
          <cell r="Q396">
            <v>4.8949999999999996</v>
          </cell>
          <cell r="R396">
            <v>0.26999999999999957</v>
          </cell>
          <cell r="S396">
            <v>0.54999999999999982</v>
          </cell>
          <cell r="T396">
            <v>4.7699999999999996</v>
          </cell>
          <cell r="U396">
            <v>5.35</v>
          </cell>
          <cell r="V396">
            <v>3.99</v>
          </cell>
          <cell r="W396">
            <v>4.0199999999999996</v>
          </cell>
          <cell r="X396">
            <v>4.2350000000000003</v>
          </cell>
          <cell r="Y396">
            <v>5.5149999999999997</v>
          </cell>
          <cell r="Z396">
            <v>5.29</v>
          </cell>
          <cell r="AA396">
            <v>5.2050000000000001</v>
          </cell>
          <cell r="AB396">
            <v>5.35</v>
          </cell>
          <cell r="AC396">
            <v>5.23</v>
          </cell>
        </row>
        <row r="397">
          <cell r="A397">
            <v>36798</v>
          </cell>
          <cell r="B397">
            <v>5.0449999999999999</v>
          </cell>
          <cell r="C397">
            <v>4.33</v>
          </cell>
          <cell r="D397">
            <v>5.8449999999999998</v>
          </cell>
          <cell r="E397">
            <v>4.2050000000000001</v>
          </cell>
          <cell r="F397">
            <v>5.09</v>
          </cell>
          <cell r="G397">
            <v>0.79999999999999982</v>
          </cell>
          <cell r="H397">
            <v>1.5149999999999997</v>
          </cell>
          <cell r="I397">
            <v>0.71499999999999986</v>
          </cell>
          <cell r="J397">
            <v>4.4999999999999929E-2</v>
          </cell>
          <cell r="K397">
            <v>0.75999999999999979</v>
          </cell>
          <cell r="L397">
            <v>0.125</v>
          </cell>
          <cell r="M397">
            <v>5.3</v>
          </cell>
          <cell r="N397">
            <v>6.0449999999999999</v>
          </cell>
          <cell r="O397">
            <v>6.68</v>
          </cell>
          <cell r="P397">
            <v>4.9800000000000004</v>
          </cell>
          <cell r="Q397">
            <v>5.0199999999999996</v>
          </cell>
          <cell r="R397">
            <v>0.20000000000000018</v>
          </cell>
          <cell r="S397">
            <v>0.74500000000000011</v>
          </cell>
          <cell r="T397">
            <v>4.87</v>
          </cell>
          <cell r="U397">
            <v>5.2050000000000001</v>
          </cell>
          <cell r="V397">
            <v>4</v>
          </cell>
          <cell r="W397">
            <v>4.0449999999999999</v>
          </cell>
          <cell r="X397">
            <v>4.2149999999999999</v>
          </cell>
          <cell r="Y397">
            <v>5.39</v>
          </cell>
          <cell r="Z397">
            <v>5.15</v>
          </cell>
          <cell r="AA397">
            <v>5.07</v>
          </cell>
          <cell r="AB397">
            <v>5.22</v>
          </cell>
          <cell r="AC397">
            <v>5.0949999999999998</v>
          </cell>
        </row>
        <row r="398">
          <cell r="A398">
            <v>36799</v>
          </cell>
          <cell r="B398">
            <v>5.04</v>
          </cell>
          <cell r="C398">
            <v>4.8049999999999997</v>
          </cell>
          <cell r="D398">
            <v>5.6950000000000003</v>
          </cell>
          <cell r="E398">
            <v>4.3600000000000003</v>
          </cell>
          <cell r="F398">
            <v>5.08</v>
          </cell>
          <cell r="G398">
            <v>0.65500000000000025</v>
          </cell>
          <cell r="H398">
            <v>0.89000000000000057</v>
          </cell>
          <cell r="I398">
            <v>0.23500000000000032</v>
          </cell>
          <cell r="J398">
            <v>4.0000000000000036E-2</v>
          </cell>
          <cell r="K398">
            <v>0.27500000000000036</v>
          </cell>
          <cell r="L398">
            <v>0.4449999999999994</v>
          </cell>
          <cell r="M398">
            <v>5.25</v>
          </cell>
          <cell r="N398">
            <v>5.84</v>
          </cell>
          <cell r="O398">
            <v>6.625</v>
          </cell>
          <cell r="P398">
            <v>4.8550000000000004</v>
          </cell>
          <cell r="Q398">
            <v>4.9550000000000001</v>
          </cell>
          <cell r="R398">
            <v>0.14499999999999957</v>
          </cell>
          <cell r="S398">
            <v>0.58999999999999986</v>
          </cell>
          <cell r="T398">
            <v>4.83</v>
          </cell>
          <cell r="U398">
            <v>5.1050000000000004</v>
          </cell>
          <cell r="V398">
            <v>4.21</v>
          </cell>
          <cell r="W398">
            <v>4.34</v>
          </cell>
          <cell r="X398">
            <v>4.45</v>
          </cell>
          <cell r="Y398">
            <v>5.2750000000000004</v>
          </cell>
          <cell r="Z398">
            <v>5.08</v>
          </cell>
          <cell r="AA398">
            <v>5.04</v>
          </cell>
          <cell r="AB398">
            <v>5.13</v>
          </cell>
          <cell r="AC398">
            <v>5.0599999999999996</v>
          </cell>
        </row>
        <row r="399">
          <cell r="A399">
            <v>36800</v>
          </cell>
          <cell r="B399">
            <v>5.04</v>
          </cell>
          <cell r="C399">
            <v>4.8049999999999997</v>
          </cell>
          <cell r="D399">
            <v>5.6950000000000003</v>
          </cell>
          <cell r="E399">
            <v>4.3600000000000003</v>
          </cell>
          <cell r="F399">
            <v>5.08</v>
          </cell>
          <cell r="G399">
            <v>0.65500000000000025</v>
          </cell>
          <cell r="H399">
            <v>0.89000000000000057</v>
          </cell>
          <cell r="I399">
            <v>0.23500000000000032</v>
          </cell>
          <cell r="J399">
            <v>4.0000000000000036E-2</v>
          </cell>
          <cell r="K399">
            <v>0.27500000000000036</v>
          </cell>
          <cell r="L399">
            <v>0.4449999999999994</v>
          </cell>
          <cell r="M399">
            <v>5.25</v>
          </cell>
          <cell r="N399">
            <v>5.84</v>
          </cell>
          <cell r="O399">
            <v>6.625</v>
          </cell>
          <cell r="P399">
            <v>4.8550000000000004</v>
          </cell>
          <cell r="Q399">
            <v>4.9550000000000001</v>
          </cell>
          <cell r="R399">
            <v>0.14499999999999957</v>
          </cell>
          <cell r="S399">
            <v>0.58999999999999986</v>
          </cell>
          <cell r="T399">
            <v>4.83</v>
          </cell>
          <cell r="U399">
            <v>5.1050000000000004</v>
          </cell>
          <cell r="V399">
            <v>4.21</v>
          </cell>
          <cell r="W399">
            <v>4.34</v>
          </cell>
          <cell r="X399">
            <v>4.45</v>
          </cell>
          <cell r="Y399">
            <v>5.2750000000000004</v>
          </cell>
          <cell r="Z399">
            <v>5.08</v>
          </cell>
          <cell r="AA399">
            <v>5.04</v>
          </cell>
          <cell r="AB399">
            <v>5.13</v>
          </cell>
          <cell r="AC399">
            <v>5.0599999999999996</v>
          </cell>
        </row>
        <row r="400">
          <cell r="A400">
            <v>36801</v>
          </cell>
          <cell r="B400">
            <v>5.04</v>
          </cell>
          <cell r="C400">
            <v>4.8049999999999997</v>
          </cell>
          <cell r="D400">
            <v>5.6950000000000003</v>
          </cell>
          <cell r="E400">
            <v>4.3600000000000003</v>
          </cell>
          <cell r="F400">
            <v>5.08</v>
          </cell>
          <cell r="G400">
            <v>0.65500000000000025</v>
          </cell>
          <cell r="H400">
            <v>0.89000000000000057</v>
          </cell>
          <cell r="I400">
            <v>0.23500000000000032</v>
          </cell>
          <cell r="J400">
            <v>4.0000000000000036E-2</v>
          </cell>
          <cell r="K400">
            <v>0.27500000000000036</v>
          </cell>
          <cell r="L400">
            <v>0.4449999999999994</v>
          </cell>
          <cell r="M400">
            <v>5.25</v>
          </cell>
          <cell r="N400">
            <v>5.84</v>
          </cell>
          <cell r="O400">
            <v>6.625</v>
          </cell>
          <cell r="P400">
            <v>4.8550000000000004</v>
          </cell>
          <cell r="Q400">
            <v>4.9550000000000001</v>
          </cell>
          <cell r="R400">
            <v>0.14499999999999957</v>
          </cell>
          <cell r="S400">
            <v>0.58999999999999986</v>
          </cell>
          <cell r="T400">
            <v>4.83</v>
          </cell>
          <cell r="U400">
            <v>5.1050000000000004</v>
          </cell>
          <cell r="V400">
            <v>4.21</v>
          </cell>
          <cell r="W400">
            <v>4.34</v>
          </cell>
          <cell r="X400">
            <v>4.45</v>
          </cell>
          <cell r="Y400">
            <v>5.2750000000000004</v>
          </cell>
          <cell r="Z400">
            <v>5.08</v>
          </cell>
          <cell r="AA400">
            <v>5.04</v>
          </cell>
          <cell r="AB400">
            <v>5.13</v>
          </cell>
          <cell r="AC400">
            <v>5.0599999999999996</v>
          </cell>
        </row>
        <row r="401">
          <cell r="A401">
            <v>36802</v>
          </cell>
          <cell r="B401">
            <v>5.1950000000000003</v>
          </cell>
          <cell r="C401">
            <v>4.99</v>
          </cell>
          <cell r="D401">
            <v>5.9749999999999996</v>
          </cell>
          <cell r="E401">
            <v>4.6849999999999996</v>
          </cell>
          <cell r="F401">
            <v>5.21</v>
          </cell>
          <cell r="G401">
            <v>0.77999999999999936</v>
          </cell>
          <cell r="H401">
            <v>0.98499999999999943</v>
          </cell>
          <cell r="I401">
            <v>0.20500000000000007</v>
          </cell>
          <cell r="J401">
            <v>1.499999999999968E-2</v>
          </cell>
          <cell r="K401">
            <v>0.21999999999999975</v>
          </cell>
          <cell r="L401">
            <v>0.3050000000000006</v>
          </cell>
          <cell r="M401">
            <v>5.29</v>
          </cell>
          <cell r="N401">
            <v>5.9850000000000003</v>
          </cell>
          <cell r="O401">
            <v>6.65</v>
          </cell>
          <cell r="P401">
            <v>4.8</v>
          </cell>
          <cell r="Q401">
            <v>4.9649999999999999</v>
          </cell>
          <cell r="R401">
            <v>1.0000000000000675E-2</v>
          </cell>
          <cell r="S401">
            <v>0.69500000000000028</v>
          </cell>
          <cell r="T401">
            <v>4.8</v>
          </cell>
          <cell r="U401">
            <v>5.2350000000000003</v>
          </cell>
          <cell r="V401">
            <v>4.5250000000000004</v>
          </cell>
          <cell r="W401">
            <v>4.5949999999999998</v>
          </cell>
          <cell r="X401">
            <v>4.7050000000000001</v>
          </cell>
          <cell r="Y401">
            <v>5.37</v>
          </cell>
          <cell r="Z401">
            <v>5.23</v>
          </cell>
          <cell r="AA401">
            <v>5.1349999999999998</v>
          </cell>
          <cell r="AB401">
            <v>5.27</v>
          </cell>
          <cell r="AC401">
            <v>5.14</v>
          </cell>
        </row>
        <row r="402">
          <cell r="A402">
            <v>36803</v>
          </cell>
          <cell r="B402">
            <v>5.2050000000000001</v>
          </cell>
          <cell r="C402">
            <v>5.07</v>
          </cell>
          <cell r="D402">
            <v>6.01</v>
          </cell>
          <cell r="E402">
            <v>4.78</v>
          </cell>
          <cell r="F402">
            <v>5.25</v>
          </cell>
          <cell r="G402">
            <v>0.80499999999999972</v>
          </cell>
          <cell r="H402">
            <v>0.9399999999999995</v>
          </cell>
          <cell r="I402">
            <v>0.13499999999999979</v>
          </cell>
          <cell r="J402">
            <v>4.4999999999999929E-2</v>
          </cell>
          <cell r="K402">
            <v>0.17999999999999972</v>
          </cell>
          <cell r="L402">
            <v>0.29000000000000004</v>
          </cell>
          <cell r="M402">
            <v>5.2850000000000001</v>
          </cell>
          <cell r="N402">
            <v>5.8550000000000004</v>
          </cell>
          <cell r="O402">
            <v>6.7850000000000001</v>
          </cell>
          <cell r="P402">
            <v>4.83</v>
          </cell>
          <cell r="Q402">
            <v>4.9649999999999999</v>
          </cell>
          <cell r="R402">
            <v>-0.15499999999999936</v>
          </cell>
          <cell r="S402">
            <v>0.57000000000000028</v>
          </cell>
          <cell r="T402">
            <v>4.8499999999999996</v>
          </cell>
          <cell r="U402">
            <v>5.2350000000000003</v>
          </cell>
          <cell r="V402">
            <v>4.75</v>
          </cell>
          <cell r="W402">
            <v>4.665</v>
          </cell>
          <cell r="X402">
            <v>4.8150000000000004</v>
          </cell>
          <cell r="Y402">
            <v>5.3949999999999996</v>
          </cell>
          <cell r="Z402">
            <v>5.2350000000000003</v>
          </cell>
          <cell r="AA402">
            <v>5.15</v>
          </cell>
          <cell r="AB402">
            <v>5.29</v>
          </cell>
          <cell r="AC402">
            <v>5.1550000000000002</v>
          </cell>
        </row>
        <row r="403">
          <cell r="A403">
            <v>36804</v>
          </cell>
          <cell r="B403">
            <v>5.16</v>
          </cell>
          <cell r="C403">
            <v>5.03</v>
          </cell>
          <cell r="D403">
            <v>6.02</v>
          </cell>
          <cell r="E403">
            <v>4.79</v>
          </cell>
          <cell r="F403">
            <v>5.2149999999999999</v>
          </cell>
          <cell r="G403">
            <v>0.85999999999999943</v>
          </cell>
          <cell r="H403">
            <v>0.98999999999999932</v>
          </cell>
          <cell r="I403">
            <v>0.12999999999999989</v>
          </cell>
          <cell r="J403">
            <v>5.4999999999999716E-2</v>
          </cell>
          <cell r="K403">
            <v>0.18499999999999961</v>
          </cell>
          <cell r="L403">
            <v>0.24000000000000021</v>
          </cell>
          <cell r="M403">
            <v>5.375</v>
          </cell>
          <cell r="N403">
            <v>5.8250000000000002</v>
          </cell>
          <cell r="O403">
            <v>6.7750000000000004</v>
          </cell>
          <cell r="P403">
            <v>4.8550000000000004</v>
          </cell>
          <cell r="Q403">
            <v>4.99</v>
          </cell>
          <cell r="R403">
            <v>-0.1949999999999994</v>
          </cell>
          <cell r="S403">
            <v>0.45000000000000018</v>
          </cell>
          <cell r="T403">
            <v>4.875</v>
          </cell>
          <cell r="U403">
            <v>5.2149999999999999</v>
          </cell>
          <cell r="V403">
            <v>4.75</v>
          </cell>
          <cell r="W403">
            <v>4.74</v>
          </cell>
          <cell r="X403">
            <v>4.8099999999999996</v>
          </cell>
          <cell r="Y403">
            <v>5.39</v>
          </cell>
          <cell r="Z403">
            <v>5.2050000000000001</v>
          </cell>
          <cell r="AA403">
            <v>5.15</v>
          </cell>
          <cell r="AB403">
            <v>5.29</v>
          </cell>
          <cell r="AC403">
            <v>5.16</v>
          </cell>
        </row>
        <row r="404">
          <cell r="A404">
            <v>36805</v>
          </cell>
          <cell r="B404">
            <v>5.09</v>
          </cell>
          <cell r="C404">
            <v>4.7949999999999999</v>
          </cell>
          <cell r="D404">
            <v>6</v>
          </cell>
          <cell r="E404">
            <v>4.7</v>
          </cell>
          <cell r="F404">
            <v>5.1749999999999998</v>
          </cell>
          <cell r="G404">
            <v>0.91000000000000014</v>
          </cell>
          <cell r="H404">
            <v>1.2050000000000001</v>
          </cell>
          <cell r="I404">
            <v>0.29499999999999993</v>
          </cell>
          <cell r="J404">
            <v>8.4999999999999964E-2</v>
          </cell>
          <cell r="K404">
            <v>0.37999999999999989</v>
          </cell>
          <cell r="L404">
            <v>9.4999999999999751E-2</v>
          </cell>
          <cell r="M404">
            <v>5.67</v>
          </cell>
          <cell r="N404">
            <v>5.8650000000000002</v>
          </cell>
          <cell r="O404">
            <v>6.6449999999999996</v>
          </cell>
          <cell r="P404">
            <v>4.9550000000000001</v>
          </cell>
          <cell r="Q404">
            <v>5.0750000000000002</v>
          </cell>
          <cell r="R404">
            <v>-0.13499999999999979</v>
          </cell>
          <cell r="S404">
            <v>0.19500000000000028</v>
          </cell>
          <cell r="T404">
            <v>4.9450000000000003</v>
          </cell>
          <cell r="U404">
            <v>5.25</v>
          </cell>
          <cell r="V404">
            <v>4.67</v>
          </cell>
          <cell r="W404">
            <v>4.59</v>
          </cell>
          <cell r="X404">
            <v>4.71</v>
          </cell>
          <cell r="Y404">
            <v>5.4050000000000002</v>
          </cell>
          <cell r="Z404">
            <v>5.19</v>
          </cell>
          <cell r="AA404">
            <v>5.16</v>
          </cell>
          <cell r="AB404">
            <v>5.2949999999999999</v>
          </cell>
          <cell r="AC404">
            <v>5.1749999999999998</v>
          </cell>
        </row>
        <row r="405">
          <cell r="A405">
            <v>36806</v>
          </cell>
          <cell r="B405">
            <v>4.8600000000000003</v>
          </cell>
          <cell r="C405">
            <v>4.3150000000000004</v>
          </cell>
          <cell r="D405">
            <v>5.7649999999999997</v>
          </cell>
          <cell r="E405">
            <v>4.3600000000000003</v>
          </cell>
          <cell r="F405">
            <v>4.9649999999999999</v>
          </cell>
          <cell r="G405">
            <v>0.90499999999999936</v>
          </cell>
          <cell r="H405">
            <v>1.4499999999999993</v>
          </cell>
          <cell r="I405">
            <v>0.54499999999999993</v>
          </cell>
          <cell r="J405">
            <v>0.10499999999999954</v>
          </cell>
          <cell r="K405">
            <v>0.64999999999999947</v>
          </cell>
          <cell r="L405">
            <v>-4.4999999999999929E-2</v>
          </cell>
          <cell r="M405">
            <v>5.4050000000000002</v>
          </cell>
          <cell r="N405">
            <v>5.56</v>
          </cell>
          <cell r="O405">
            <v>6.2850000000000001</v>
          </cell>
          <cell r="P405">
            <v>4.8150000000000004</v>
          </cell>
          <cell r="Q405">
            <v>4.8849999999999998</v>
          </cell>
          <cell r="R405">
            <v>-0.20500000000000007</v>
          </cell>
          <cell r="S405">
            <v>0.15499999999999936</v>
          </cell>
          <cell r="T405">
            <v>4.8049999999999997</v>
          </cell>
          <cell r="U405">
            <v>5.0599999999999996</v>
          </cell>
          <cell r="V405">
            <v>4.3449999999999998</v>
          </cell>
          <cell r="W405">
            <v>4.3</v>
          </cell>
          <cell r="X405">
            <v>4.3499999999999996</v>
          </cell>
          <cell r="Y405">
            <v>5.24</v>
          </cell>
          <cell r="Z405">
            <v>5</v>
          </cell>
          <cell r="AA405">
            <v>4.99</v>
          </cell>
          <cell r="AB405">
            <v>5.1349999999999998</v>
          </cell>
          <cell r="AC405">
            <v>5</v>
          </cell>
        </row>
        <row r="406">
          <cell r="A406">
            <v>36807</v>
          </cell>
          <cell r="B406">
            <v>4.8600000000000003</v>
          </cell>
          <cell r="C406">
            <v>4.3150000000000004</v>
          </cell>
          <cell r="D406">
            <v>5.7649999999999997</v>
          </cell>
          <cell r="E406">
            <v>4.3600000000000003</v>
          </cell>
          <cell r="F406">
            <v>4.9649999999999999</v>
          </cell>
          <cell r="G406">
            <v>0.90499999999999936</v>
          </cell>
          <cell r="H406">
            <v>1.4499999999999993</v>
          </cell>
          <cell r="I406">
            <v>0.54499999999999993</v>
          </cell>
          <cell r="J406">
            <v>0.10499999999999954</v>
          </cell>
          <cell r="K406">
            <v>0.64999999999999947</v>
          </cell>
          <cell r="L406">
            <v>-4.4999999999999929E-2</v>
          </cell>
          <cell r="M406">
            <v>5.4050000000000002</v>
          </cell>
          <cell r="N406">
            <v>5.56</v>
          </cell>
          <cell r="O406">
            <v>6.2850000000000001</v>
          </cell>
          <cell r="P406">
            <v>4.8150000000000004</v>
          </cell>
          <cell r="Q406">
            <v>4.8849999999999998</v>
          </cell>
          <cell r="R406">
            <v>-0.20500000000000007</v>
          </cell>
          <cell r="S406">
            <v>0.15499999999999936</v>
          </cell>
          <cell r="T406">
            <v>4.8049999999999997</v>
          </cell>
          <cell r="U406">
            <v>5.0599999999999996</v>
          </cell>
          <cell r="V406">
            <v>4.3449999999999998</v>
          </cell>
          <cell r="W406">
            <v>4.3</v>
          </cell>
          <cell r="X406">
            <v>4.3499999999999996</v>
          </cell>
          <cell r="Y406">
            <v>5.24</v>
          </cell>
          <cell r="Z406">
            <v>5</v>
          </cell>
          <cell r="AA406">
            <v>4.99</v>
          </cell>
          <cell r="AB406">
            <v>5.1349999999999998</v>
          </cell>
          <cell r="AC406">
            <v>5</v>
          </cell>
        </row>
        <row r="407">
          <cell r="A407">
            <v>36808</v>
          </cell>
          <cell r="B407">
            <v>4.8600000000000003</v>
          </cell>
          <cell r="C407">
            <v>4.3150000000000004</v>
          </cell>
          <cell r="D407">
            <v>5.7649999999999997</v>
          </cell>
          <cell r="E407">
            <v>4.3600000000000003</v>
          </cell>
          <cell r="F407">
            <v>4.9649999999999999</v>
          </cell>
          <cell r="G407">
            <v>0.90499999999999936</v>
          </cell>
          <cell r="H407">
            <v>1.4499999999999993</v>
          </cell>
          <cell r="I407">
            <v>0.54499999999999993</v>
          </cell>
          <cell r="J407">
            <v>0.10499999999999954</v>
          </cell>
          <cell r="K407">
            <v>0.64999999999999947</v>
          </cell>
          <cell r="L407">
            <v>-4.4999999999999929E-2</v>
          </cell>
          <cell r="M407">
            <v>5.4050000000000002</v>
          </cell>
          <cell r="N407">
            <v>5.56</v>
          </cell>
          <cell r="O407">
            <v>6.2850000000000001</v>
          </cell>
          <cell r="P407">
            <v>4.8150000000000004</v>
          </cell>
          <cell r="Q407">
            <v>4.8849999999999998</v>
          </cell>
          <cell r="R407">
            <v>-0.20500000000000007</v>
          </cell>
          <cell r="S407">
            <v>0.15499999999999936</v>
          </cell>
          <cell r="T407">
            <v>4.8049999999999997</v>
          </cell>
          <cell r="U407">
            <v>5.0599999999999996</v>
          </cell>
          <cell r="V407">
            <v>4.3449999999999998</v>
          </cell>
          <cell r="W407">
            <v>4.3</v>
          </cell>
          <cell r="X407">
            <v>4.3499999999999996</v>
          </cell>
          <cell r="Y407">
            <v>5.24</v>
          </cell>
          <cell r="Z407">
            <v>5</v>
          </cell>
          <cell r="AA407">
            <v>4.99</v>
          </cell>
          <cell r="AB407">
            <v>5.1349999999999998</v>
          </cell>
          <cell r="AC407">
            <v>5</v>
          </cell>
        </row>
        <row r="408">
          <cell r="A408">
            <v>36809</v>
          </cell>
          <cell r="B408">
            <v>4.96</v>
          </cell>
          <cell r="C408">
            <v>4.5650000000000004</v>
          </cell>
          <cell r="D408">
            <v>5.8049999999999997</v>
          </cell>
          <cell r="E408">
            <v>4.42</v>
          </cell>
          <cell r="F408">
            <v>5.0199999999999996</v>
          </cell>
          <cell r="G408">
            <v>0.84499999999999975</v>
          </cell>
          <cell r="H408">
            <v>1.2399999999999993</v>
          </cell>
          <cell r="I408">
            <v>0.39499999999999957</v>
          </cell>
          <cell r="J408">
            <v>5.9999999999999609E-2</v>
          </cell>
          <cell r="K408">
            <v>0.45499999999999918</v>
          </cell>
          <cell r="L408">
            <v>0.14500000000000046</v>
          </cell>
          <cell r="M408">
            <v>5.4450000000000003</v>
          </cell>
          <cell r="N408">
            <v>5.5750000000000002</v>
          </cell>
          <cell r="O408">
            <v>6.2949999999999999</v>
          </cell>
          <cell r="P408">
            <v>4.8099999999999996</v>
          </cell>
          <cell r="Q408">
            <v>5.04</v>
          </cell>
          <cell r="R408">
            <v>-0.22999999999999954</v>
          </cell>
          <cell r="S408">
            <v>0.12999999999999989</v>
          </cell>
          <cell r="T408">
            <v>4.8049999999999997</v>
          </cell>
          <cell r="U408">
            <v>5.0549999999999997</v>
          </cell>
          <cell r="V408">
            <v>4.4550000000000001</v>
          </cell>
          <cell r="W408">
            <v>4.57</v>
          </cell>
          <cell r="X408">
            <v>4.5449999999999999</v>
          </cell>
          <cell r="Y408">
            <v>5.2149999999999999</v>
          </cell>
          <cell r="Z408">
            <v>5.0149999999999997</v>
          </cell>
          <cell r="AA408">
            <v>4.9950000000000001</v>
          </cell>
          <cell r="AB408">
            <v>5.125</v>
          </cell>
          <cell r="AC408">
            <v>5</v>
          </cell>
        </row>
        <row r="409">
          <cell r="A409">
            <v>36810</v>
          </cell>
          <cell r="B409">
            <v>5.0049999999999999</v>
          </cell>
          <cell r="C409">
            <v>4.5549999999999997</v>
          </cell>
          <cell r="D409">
            <v>5.75</v>
          </cell>
          <cell r="E409">
            <v>4.49</v>
          </cell>
          <cell r="F409">
            <v>5.0549999999999997</v>
          </cell>
          <cell r="G409">
            <v>0.74500000000000011</v>
          </cell>
          <cell r="H409">
            <v>1.1950000000000003</v>
          </cell>
          <cell r="I409">
            <v>0.45000000000000018</v>
          </cell>
          <cell r="J409">
            <v>4.9999999999999822E-2</v>
          </cell>
          <cell r="K409">
            <v>0.5</v>
          </cell>
          <cell r="L409">
            <v>6.4999999999999503E-2</v>
          </cell>
          <cell r="M409">
            <v>5.4450000000000003</v>
          </cell>
          <cell r="N409">
            <v>5.7149999999999999</v>
          </cell>
          <cell r="O409">
            <v>6.42</v>
          </cell>
          <cell r="P409">
            <v>4.8499999999999996</v>
          </cell>
          <cell r="Q409">
            <v>5.0449999999999999</v>
          </cell>
          <cell r="R409">
            <v>-3.5000000000000142E-2</v>
          </cell>
          <cell r="S409">
            <v>0.26999999999999957</v>
          </cell>
          <cell r="T409">
            <v>4.83</v>
          </cell>
          <cell r="U409">
            <v>5.08</v>
          </cell>
          <cell r="V409">
            <v>4.58</v>
          </cell>
          <cell r="W409">
            <v>4.5599999999999996</v>
          </cell>
          <cell r="X409">
            <v>4.5949999999999998</v>
          </cell>
          <cell r="Y409">
            <v>5.27</v>
          </cell>
          <cell r="Z409">
            <v>5.0750000000000002</v>
          </cell>
          <cell r="AA409">
            <v>5.0350000000000001</v>
          </cell>
          <cell r="AB409">
            <v>5.1449999999999996</v>
          </cell>
          <cell r="AC409">
            <v>5.0350000000000001</v>
          </cell>
        </row>
        <row r="410">
          <cell r="A410">
            <v>36811</v>
          </cell>
          <cell r="B410">
            <v>5.1050000000000004</v>
          </cell>
          <cell r="C410">
            <v>4.585</v>
          </cell>
          <cell r="D410">
            <v>5.63</v>
          </cell>
          <cell r="E410">
            <v>4.53</v>
          </cell>
          <cell r="F410">
            <v>5.12</v>
          </cell>
          <cell r="G410">
            <v>0.52499999999999947</v>
          </cell>
          <cell r="H410">
            <v>1.0449999999999999</v>
          </cell>
          <cell r="I410">
            <v>0.52000000000000046</v>
          </cell>
          <cell r="J410">
            <v>1.499999999999968E-2</v>
          </cell>
          <cell r="K410">
            <v>0.53500000000000014</v>
          </cell>
          <cell r="L410">
            <v>5.4999999999999716E-2</v>
          </cell>
          <cell r="M410">
            <v>5.44</v>
          </cell>
          <cell r="N410">
            <v>5.72</v>
          </cell>
          <cell r="O410">
            <v>6.5049999999999999</v>
          </cell>
          <cell r="P410">
            <v>4.9050000000000002</v>
          </cell>
          <cell r="Q410">
            <v>5.1050000000000004</v>
          </cell>
          <cell r="R410">
            <v>8.9999999999999858E-2</v>
          </cell>
          <cell r="S410">
            <v>0.27999999999999936</v>
          </cell>
          <cell r="T410">
            <v>4.91</v>
          </cell>
          <cell r="U410">
            <v>5.16</v>
          </cell>
          <cell r="V410">
            <v>4.63</v>
          </cell>
          <cell r="W410">
            <v>4.5199999999999996</v>
          </cell>
          <cell r="X410">
            <v>4.5949999999999998</v>
          </cell>
          <cell r="Y410">
            <v>5.35</v>
          </cell>
          <cell r="Z410">
            <v>5.13</v>
          </cell>
          <cell r="AA410">
            <v>5.1100000000000003</v>
          </cell>
          <cell r="AB410">
            <v>5.2249999999999996</v>
          </cell>
          <cell r="AC410">
            <v>5.1150000000000002</v>
          </cell>
        </row>
        <row r="411">
          <cell r="A411">
            <v>36812</v>
          </cell>
          <cell r="B411">
            <v>5.44</v>
          </cell>
          <cell r="C411">
            <v>4.8</v>
          </cell>
          <cell r="D411">
            <v>5.8150000000000004</v>
          </cell>
          <cell r="E411">
            <v>4.82</v>
          </cell>
          <cell r="F411">
            <v>5.49</v>
          </cell>
          <cell r="G411">
            <v>0.375</v>
          </cell>
          <cell r="H411">
            <v>1.0150000000000006</v>
          </cell>
          <cell r="I411">
            <v>0.64000000000000057</v>
          </cell>
          <cell r="J411">
            <v>4.9999999999999822E-2</v>
          </cell>
          <cell r="K411">
            <v>0.69000000000000039</v>
          </cell>
          <cell r="L411">
            <v>-2.0000000000000462E-2</v>
          </cell>
          <cell r="M411">
            <v>5.5350000000000001</v>
          </cell>
          <cell r="N411">
            <v>5.9649999999999999</v>
          </cell>
          <cell r="O411">
            <v>7.0049999999999999</v>
          </cell>
          <cell r="P411">
            <v>5.1050000000000004</v>
          </cell>
          <cell r="Q411">
            <v>5.1950000000000003</v>
          </cell>
          <cell r="R411">
            <v>0.14999999999999947</v>
          </cell>
          <cell r="S411">
            <v>0.42999999999999972</v>
          </cell>
          <cell r="T411">
            <v>5.14</v>
          </cell>
          <cell r="U411">
            <v>5.5449999999999999</v>
          </cell>
          <cell r="V411">
            <v>4.8949999999999996</v>
          </cell>
          <cell r="W411">
            <v>4.74</v>
          </cell>
          <cell r="X411">
            <v>4.9249999999999998</v>
          </cell>
          <cell r="Y411">
            <v>5.7249999999999996</v>
          </cell>
          <cell r="Z411">
            <v>5.51</v>
          </cell>
          <cell r="AA411">
            <v>5.46</v>
          </cell>
          <cell r="AB411">
            <v>5.56</v>
          </cell>
          <cell r="AC411">
            <v>5.4649999999999999</v>
          </cell>
          <cell r="AD411">
            <v>5.8550000000000004</v>
          </cell>
        </row>
        <row r="412">
          <cell r="A412">
            <v>36813</v>
          </cell>
          <cell r="B412">
            <v>5.29</v>
          </cell>
          <cell r="C412">
            <v>4.5650000000000004</v>
          </cell>
          <cell r="D412">
            <v>5.69</v>
          </cell>
          <cell r="E412">
            <v>4.62</v>
          </cell>
          <cell r="F412">
            <v>5.31</v>
          </cell>
          <cell r="G412">
            <v>0.40000000000000036</v>
          </cell>
          <cell r="H412">
            <v>1.125</v>
          </cell>
          <cell r="I412">
            <v>0.72499999999999964</v>
          </cell>
          <cell r="J412">
            <v>1.9999999999999574E-2</v>
          </cell>
          <cell r="K412">
            <v>0.74499999999999922</v>
          </cell>
          <cell r="L412">
            <v>-5.4999999999999716E-2</v>
          </cell>
          <cell r="M412">
            <v>5.41</v>
          </cell>
          <cell r="N412">
            <v>5.8250000000000002</v>
          </cell>
          <cell r="O412">
            <v>6.78</v>
          </cell>
          <cell r="P412">
            <v>4.8550000000000004</v>
          </cell>
          <cell r="Q412">
            <v>5.01</v>
          </cell>
          <cell r="R412">
            <v>0.13499999999999979</v>
          </cell>
          <cell r="S412">
            <v>0.41500000000000004</v>
          </cell>
          <cell r="T412">
            <v>4.83</v>
          </cell>
          <cell r="U412">
            <v>5.43</v>
          </cell>
          <cell r="V412">
            <v>4.6500000000000004</v>
          </cell>
          <cell r="W412">
            <v>4.5949999999999998</v>
          </cell>
          <cell r="X412">
            <v>4.665</v>
          </cell>
          <cell r="Y412">
            <v>5.57</v>
          </cell>
          <cell r="Z412">
            <v>5.3550000000000004</v>
          </cell>
          <cell r="AA412">
            <v>5.3449999999999998</v>
          </cell>
          <cell r="AB412">
            <v>5.44</v>
          </cell>
          <cell r="AC412">
            <v>5.35</v>
          </cell>
          <cell r="AD412">
            <v>5.68</v>
          </cell>
        </row>
        <row r="413">
          <cell r="A413">
            <v>36814</v>
          </cell>
          <cell r="B413">
            <v>5.29</v>
          </cell>
          <cell r="C413">
            <v>4.5650000000000004</v>
          </cell>
          <cell r="D413">
            <v>5.69</v>
          </cell>
          <cell r="E413">
            <v>4.62</v>
          </cell>
          <cell r="F413">
            <v>5.31</v>
          </cell>
          <cell r="G413">
            <v>0.40000000000000036</v>
          </cell>
          <cell r="H413">
            <v>1.125</v>
          </cell>
          <cell r="I413">
            <v>0.72499999999999964</v>
          </cell>
          <cell r="J413">
            <v>1.9999999999999574E-2</v>
          </cell>
          <cell r="K413">
            <v>0.74499999999999922</v>
          </cell>
          <cell r="L413">
            <v>-5.4999999999999716E-2</v>
          </cell>
          <cell r="M413">
            <v>5.41</v>
          </cell>
          <cell r="N413">
            <v>5.8250000000000002</v>
          </cell>
          <cell r="O413">
            <v>6.78</v>
          </cell>
          <cell r="P413">
            <v>4.8550000000000004</v>
          </cell>
          <cell r="Q413">
            <v>5.01</v>
          </cell>
          <cell r="R413">
            <v>0.13499999999999979</v>
          </cell>
          <cell r="S413">
            <v>0.41500000000000004</v>
          </cell>
          <cell r="T413">
            <v>4.83</v>
          </cell>
          <cell r="U413">
            <v>5.43</v>
          </cell>
          <cell r="V413">
            <v>4.6500000000000004</v>
          </cell>
          <cell r="W413">
            <v>4.5949999999999998</v>
          </cell>
          <cell r="X413">
            <v>4.665</v>
          </cell>
          <cell r="Y413">
            <v>5.57</v>
          </cell>
          <cell r="Z413">
            <v>5.3550000000000004</v>
          </cell>
          <cell r="AA413">
            <v>5.3449999999999998</v>
          </cell>
          <cell r="AB413">
            <v>5.44</v>
          </cell>
          <cell r="AC413">
            <v>5.35</v>
          </cell>
          <cell r="AD413">
            <v>5.68</v>
          </cell>
        </row>
        <row r="414">
          <cell r="A414">
            <v>36815</v>
          </cell>
          <cell r="B414">
            <v>5.29</v>
          </cell>
          <cell r="C414">
            <v>4.5650000000000004</v>
          </cell>
          <cell r="D414">
            <v>5.69</v>
          </cell>
          <cell r="E414">
            <v>4.62</v>
          </cell>
          <cell r="F414">
            <v>5.31</v>
          </cell>
          <cell r="G414">
            <v>0.40000000000000036</v>
          </cell>
          <cell r="H414">
            <v>1.125</v>
          </cell>
          <cell r="I414">
            <v>0.72499999999999964</v>
          </cell>
          <cell r="J414">
            <v>1.9999999999999574E-2</v>
          </cell>
          <cell r="K414">
            <v>0.74499999999999922</v>
          </cell>
          <cell r="L414">
            <v>-5.4999999999999716E-2</v>
          </cell>
          <cell r="M414">
            <v>5.41</v>
          </cell>
          <cell r="N414">
            <v>5.8250000000000002</v>
          </cell>
          <cell r="O414">
            <v>6.78</v>
          </cell>
          <cell r="P414">
            <v>4.8550000000000004</v>
          </cell>
          <cell r="Q414">
            <v>5.01</v>
          </cell>
          <cell r="R414">
            <v>0.13499999999999979</v>
          </cell>
          <cell r="S414">
            <v>0.41500000000000004</v>
          </cell>
          <cell r="T414">
            <v>4.83</v>
          </cell>
          <cell r="U414">
            <v>5.43</v>
          </cell>
          <cell r="V414">
            <v>4.6500000000000004</v>
          </cell>
          <cell r="W414">
            <v>4.5949999999999998</v>
          </cell>
          <cell r="X414">
            <v>4.665</v>
          </cell>
          <cell r="Y414">
            <v>5.57</v>
          </cell>
          <cell r="Z414">
            <v>5.3550000000000004</v>
          </cell>
          <cell r="AA414">
            <v>5.3449999999999998</v>
          </cell>
          <cell r="AB414">
            <v>5.44</v>
          </cell>
          <cell r="AC414">
            <v>5.35</v>
          </cell>
          <cell r="AD414">
            <v>5.68</v>
          </cell>
        </row>
        <row r="415">
          <cell r="A415">
            <v>36816</v>
          </cell>
          <cell r="B415">
            <v>5.24</v>
          </cell>
          <cell r="C415">
            <v>4.6449999999999996</v>
          </cell>
          <cell r="D415">
            <v>5.6849999999999996</v>
          </cell>
          <cell r="E415">
            <v>4.66</v>
          </cell>
          <cell r="F415">
            <v>5.2850000000000001</v>
          </cell>
          <cell r="G415">
            <v>0.4449999999999994</v>
          </cell>
          <cell r="H415">
            <v>1.04</v>
          </cell>
          <cell r="I415">
            <v>0.59500000000000064</v>
          </cell>
          <cell r="J415">
            <v>4.4999999999999929E-2</v>
          </cell>
          <cell r="K415">
            <v>0.64000000000000057</v>
          </cell>
          <cell r="L415">
            <v>-1.5000000000000568E-2</v>
          </cell>
          <cell r="M415">
            <v>5.33</v>
          </cell>
          <cell r="N415">
            <v>5.835</v>
          </cell>
          <cell r="O415">
            <v>6.8949999999999996</v>
          </cell>
          <cell r="P415">
            <v>4.79</v>
          </cell>
          <cell r="Q415">
            <v>4.9850000000000003</v>
          </cell>
          <cell r="R415">
            <v>0.15000000000000036</v>
          </cell>
          <cell r="S415">
            <v>0.50499999999999989</v>
          </cell>
          <cell r="T415">
            <v>4.9050000000000002</v>
          </cell>
          <cell r="U415">
            <v>5.34</v>
          </cell>
          <cell r="V415">
            <v>4.7</v>
          </cell>
          <cell r="W415">
            <v>4.75</v>
          </cell>
          <cell r="X415">
            <v>4.78</v>
          </cell>
          <cell r="Y415">
            <v>5.4749999999999996</v>
          </cell>
          <cell r="Z415">
            <v>5.2850000000000001</v>
          </cell>
          <cell r="AA415">
            <v>5.2549999999999999</v>
          </cell>
          <cell r="AB415">
            <v>5.3449999999999998</v>
          </cell>
          <cell r="AC415">
            <v>5.2649999999999997</v>
          </cell>
          <cell r="AD415">
            <v>5.59</v>
          </cell>
        </row>
        <row r="416">
          <cell r="A416">
            <v>36817</v>
          </cell>
          <cell r="B416">
            <v>5.1950000000000003</v>
          </cell>
          <cell r="C416">
            <v>4.78</v>
          </cell>
          <cell r="D416">
            <v>5.6550000000000002</v>
          </cell>
          <cell r="E416">
            <v>4.82</v>
          </cell>
          <cell r="F416">
            <v>5.2249999999999996</v>
          </cell>
          <cell r="G416">
            <v>0.45999999999999996</v>
          </cell>
          <cell r="H416">
            <v>0.875</v>
          </cell>
          <cell r="I416">
            <v>0.41500000000000004</v>
          </cell>
          <cell r="J416">
            <v>2.9999999999999361E-2</v>
          </cell>
          <cell r="K416">
            <v>0.4449999999999994</v>
          </cell>
          <cell r="L416">
            <v>-4.0000000000000036E-2</v>
          </cell>
          <cell r="M416">
            <v>5.38</v>
          </cell>
          <cell r="N416">
            <v>5.86</v>
          </cell>
          <cell r="O416">
            <v>6.93</v>
          </cell>
          <cell r="P416">
            <v>4.87</v>
          </cell>
          <cell r="Q416">
            <v>5.0350000000000001</v>
          </cell>
          <cell r="R416">
            <v>0.20500000000000007</v>
          </cell>
          <cell r="S416">
            <v>0.48000000000000043</v>
          </cell>
          <cell r="T416">
            <v>4.96</v>
          </cell>
          <cell r="U416">
            <v>5.27</v>
          </cell>
          <cell r="V416">
            <v>4.82</v>
          </cell>
          <cell r="W416">
            <v>4.78</v>
          </cell>
          <cell r="X416">
            <v>4.8550000000000004</v>
          </cell>
          <cell r="Y416">
            <v>5.42</v>
          </cell>
          <cell r="Z416">
            <v>5.23</v>
          </cell>
          <cell r="AA416">
            <v>5.1849999999999996</v>
          </cell>
          <cell r="AB416">
            <v>5.29</v>
          </cell>
          <cell r="AC416">
            <v>5.2</v>
          </cell>
          <cell r="AD416">
            <v>5.52</v>
          </cell>
        </row>
        <row r="417">
          <cell r="A417">
            <v>36818</v>
          </cell>
          <cell r="B417">
            <v>5.2850000000000001</v>
          </cell>
          <cell r="C417">
            <v>4.93</v>
          </cell>
          <cell r="D417">
            <v>5.7549999999999999</v>
          </cell>
          <cell r="E417">
            <v>4.9249999999999998</v>
          </cell>
          <cell r="F417">
            <v>5.32</v>
          </cell>
          <cell r="G417">
            <v>0.46999999999999975</v>
          </cell>
          <cell r="H417">
            <v>0.82500000000000018</v>
          </cell>
          <cell r="I417">
            <v>0.35500000000000043</v>
          </cell>
          <cell r="J417">
            <v>3.5000000000000142E-2</v>
          </cell>
          <cell r="K417">
            <v>0.39000000000000057</v>
          </cell>
          <cell r="L417">
            <v>4.9999999999998934E-3</v>
          </cell>
          <cell r="M417">
            <v>5.55</v>
          </cell>
          <cell r="N417">
            <v>5.95</v>
          </cell>
          <cell r="O417">
            <v>7.0350000000000001</v>
          </cell>
          <cell r="P417">
            <v>4.9550000000000001</v>
          </cell>
          <cell r="Q417">
            <v>5.1050000000000004</v>
          </cell>
          <cell r="R417">
            <v>0.19500000000000028</v>
          </cell>
          <cell r="S417">
            <v>0.40000000000000036</v>
          </cell>
          <cell r="T417">
            <v>5.0449999999999999</v>
          </cell>
          <cell r="U417">
            <v>5.38</v>
          </cell>
          <cell r="V417">
            <v>4.9649999999999999</v>
          </cell>
          <cell r="W417">
            <v>4.91</v>
          </cell>
          <cell r="X417">
            <v>4.99</v>
          </cell>
          <cell r="Y417">
            <v>5.5</v>
          </cell>
          <cell r="Z417">
            <v>5.32</v>
          </cell>
          <cell r="AA417">
            <v>5.2549999999999999</v>
          </cell>
          <cell r="AB417">
            <v>5.38</v>
          </cell>
          <cell r="AC417">
            <v>5.28</v>
          </cell>
          <cell r="AD417">
            <v>5.665</v>
          </cell>
        </row>
        <row r="418">
          <cell r="A418">
            <v>36819</v>
          </cell>
          <cell r="B418">
            <v>4.96</v>
          </cell>
          <cell r="C418">
            <v>4.6900000000000004</v>
          </cell>
          <cell r="D418">
            <v>5.58</v>
          </cell>
          <cell r="E418">
            <v>4.7</v>
          </cell>
          <cell r="F418">
            <v>4.9850000000000003</v>
          </cell>
          <cell r="G418">
            <v>0.62000000000000011</v>
          </cell>
          <cell r="H418">
            <v>0.88999999999999968</v>
          </cell>
          <cell r="I418">
            <v>0.26999999999999957</v>
          </cell>
          <cell r="J418">
            <v>2.5000000000000355E-2</v>
          </cell>
          <cell r="K418">
            <v>0.29499999999999993</v>
          </cell>
          <cell r="L418">
            <v>-9.9999999999997868E-3</v>
          </cell>
          <cell r="M418">
            <v>5.335</v>
          </cell>
          <cell r="N418">
            <v>5.5</v>
          </cell>
          <cell r="O418">
            <v>6.57</v>
          </cell>
          <cell r="P418">
            <v>4.8049999999999997</v>
          </cell>
          <cell r="Q418">
            <v>4.91</v>
          </cell>
          <cell r="R418">
            <v>-8.0000000000000071E-2</v>
          </cell>
          <cell r="S418">
            <v>0.16500000000000004</v>
          </cell>
          <cell r="T418">
            <v>4.79</v>
          </cell>
          <cell r="U418">
            <v>5.04</v>
          </cell>
          <cell r="V418">
            <v>4.7450000000000001</v>
          </cell>
          <cell r="W418">
            <v>4.6900000000000004</v>
          </cell>
          <cell r="X418">
            <v>4.7549999999999999</v>
          </cell>
          <cell r="Y418">
            <v>5.16</v>
          </cell>
          <cell r="Z418">
            <v>4.9950000000000001</v>
          </cell>
          <cell r="AA418">
            <v>4.9400000000000004</v>
          </cell>
          <cell r="AB418">
            <v>5.07</v>
          </cell>
          <cell r="AC418">
            <v>4.9649999999999999</v>
          </cell>
          <cell r="AD418">
            <v>5.2850000000000001</v>
          </cell>
        </row>
        <row r="419">
          <cell r="A419">
            <v>36820</v>
          </cell>
          <cell r="B419">
            <v>4.7300000000000004</v>
          </cell>
          <cell r="C419">
            <v>4.4850000000000003</v>
          </cell>
          <cell r="D419">
            <v>5.4050000000000002</v>
          </cell>
          <cell r="E419">
            <v>4.4950000000000001</v>
          </cell>
          <cell r="F419">
            <v>4.7549999999999999</v>
          </cell>
          <cell r="G419">
            <v>0.67499999999999982</v>
          </cell>
          <cell r="H419">
            <v>0.91999999999999993</v>
          </cell>
          <cell r="I419">
            <v>0.24500000000000011</v>
          </cell>
          <cell r="J419">
            <v>2.4999999999999467E-2</v>
          </cell>
          <cell r="K419">
            <v>0.26999999999999957</v>
          </cell>
          <cell r="L419">
            <v>-9.9999999999997868E-3</v>
          </cell>
          <cell r="M419">
            <v>5.1050000000000004</v>
          </cell>
          <cell r="N419">
            <v>5.23</v>
          </cell>
          <cell r="O419">
            <v>6.3</v>
          </cell>
          <cell r="P419">
            <v>4.5949999999999998</v>
          </cell>
          <cell r="Q419">
            <v>4.66</v>
          </cell>
          <cell r="R419">
            <v>-0.17499999999999982</v>
          </cell>
          <cell r="S419">
            <v>0.125</v>
          </cell>
          <cell r="T419">
            <v>4.55</v>
          </cell>
          <cell r="U419">
            <v>4.8449999999999998</v>
          </cell>
          <cell r="V419">
            <v>4.5250000000000004</v>
          </cell>
          <cell r="W419">
            <v>4.4950000000000001</v>
          </cell>
          <cell r="X419">
            <v>4.53</v>
          </cell>
          <cell r="Y419">
            <v>4.9649999999999999</v>
          </cell>
          <cell r="Z419">
            <v>4.8</v>
          </cell>
          <cell r="AA419">
            <v>4.7249999999999996</v>
          </cell>
          <cell r="AB419">
            <v>4.8499999999999996</v>
          </cell>
          <cell r="AC419">
            <v>4.7450000000000001</v>
          </cell>
          <cell r="AD419">
            <v>5.0750000000000002</v>
          </cell>
        </row>
        <row r="420">
          <cell r="A420">
            <v>36821</v>
          </cell>
          <cell r="B420">
            <v>4.7300000000000004</v>
          </cell>
          <cell r="C420">
            <v>4.4850000000000003</v>
          </cell>
          <cell r="D420">
            <v>5.4050000000000002</v>
          </cell>
          <cell r="E420">
            <v>4.4950000000000001</v>
          </cell>
          <cell r="F420">
            <v>4.7549999999999999</v>
          </cell>
          <cell r="G420">
            <v>0.67499999999999982</v>
          </cell>
          <cell r="H420">
            <v>0.91999999999999993</v>
          </cell>
          <cell r="I420">
            <v>0.24500000000000011</v>
          </cell>
          <cell r="J420">
            <v>2.4999999999999467E-2</v>
          </cell>
          <cell r="K420">
            <v>0.26999999999999957</v>
          </cell>
          <cell r="L420">
            <v>-9.9999999999997868E-3</v>
          </cell>
          <cell r="M420">
            <v>5.1050000000000004</v>
          </cell>
          <cell r="N420">
            <v>5.23</v>
          </cell>
          <cell r="O420">
            <v>6.3</v>
          </cell>
          <cell r="P420">
            <v>4.5949999999999998</v>
          </cell>
          <cell r="Q420">
            <v>4.66</v>
          </cell>
          <cell r="R420">
            <v>-0.17499999999999982</v>
          </cell>
          <cell r="S420">
            <v>0.125</v>
          </cell>
          <cell r="T420">
            <v>4.55</v>
          </cell>
          <cell r="U420">
            <v>4.8449999999999998</v>
          </cell>
          <cell r="V420">
            <v>4.5250000000000004</v>
          </cell>
          <cell r="W420">
            <v>4.4950000000000001</v>
          </cell>
          <cell r="X420">
            <v>4.53</v>
          </cell>
          <cell r="Y420">
            <v>4.9649999999999999</v>
          </cell>
          <cell r="Z420">
            <v>4.8</v>
          </cell>
          <cell r="AA420">
            <v>4.7249999999999996</v>
          </cell>
          <cell r="AB420">
            <v>4.8499999999999996</v>
          </cell>
          <cell r="AC420">
            <v>4.7450000000000001</v>
          </cell>
          <cell r="AD420">
            <v>5.0750000000000002</v>
          </cell>
        </row>
        <row r="421">
          <cell r="A421">
            <v>36822</v>
          </cell>
          <cell r="B421">
            <v>4.7300000000000004</v>
          </cell>
          <cell r="C421">
            <v>4.4850000000000003</v>
          </cell>
          <cell r="D421">
            <v>5.4050000000000002</v>
          </cell>
          <cell r="E421">
            <v>4.4950000000000001</v>
          </cell>
          <cell r="F421">
            <v>4.7549999999999999</v>
          </cell>
          <cell r="G421">
            <v>0.67499999999999982</v>
          </cell>
          <cell r="H421">
            <v>0.91999999999999993</v>
          </cell>
          <cell r="I421">
            <v>0.24500000000000011</v>
          </cell>
          <cell r="J421">
            <v>2.4999999999999467E-2</v>
          </cell>
          <cell r="K421">
            <v>0.26999999999999957</v>
          </cell>
          <cell r="L421">
            <v>-9.9999999999997868E-3</v>
          </cell>
          <cell r="M421">
            <v>5.1050000000000004</v>
          </cell>
          <cell r="N421">
            <v>5.23</v>
          </cell>
          <cell r="O421">
            <v>6.3</v>
          </cell>
          <cell r="P421">
            <v>4.5949999999999998</v>
          </cell>
          <cell r="Q421">
            <v>4.66</v>
          </cell>
          <cell r="R421">
            <v>-0.17499999999999982</v>
          </cell>
          <cell r="S421">
            <v>0.125</v>
          </cell>
          <cell r="T421">
            <v>4.55</v>
          </cell>
          <cell r="U421">
            <v>4.8449999999999998</v>
          </cell>
          <cell r="V421">
            <v>4.5250000000000004</v>
          </cell>
          <cell r="W421">
            <v>4.4950000000000001</v>
          </cell>
          <cell r="X421">
            <v>4.53</v>
          </cell>
          <cell r="Y421">
            <v>4.9649999999999999</v>
          </cell>
          <cell r="Z421">
            <v>4.8</v>
          </cell>
          <cell r="AA421">
            <v>4.7249999999999996</v>
          </cell>
          <cell r="AB421">
            <v>4.8499999999999996</v>
          </cell>
          <cell r="AC421">
            <v>4.7450000000000001</v>
          </cell>
          <cell r="AD421">
            <v>5.0750000000000002</v>
          </cell>
        </row>
        <row r="422">
          <cell r="A422">
            <v>36823</v>
          </cell>
          <cell r="B422">
            <v>4.7300000000000004</v>
          </cell>
          <cell r="C422">
            <v>4.57</v>
          </cell>
          <cell r="D422">
            <v>5.375</v>
          </cell>
          <cell r="E422">
            <v>4.53</v>
          </cell>
          <cell r="F422">
            <v>4.7750000000000004</v>
          </cell>
          <cell r="G422">
            <v>0.64499999999999957</v>
          </cell>
          <cell r="H422">
            <v>0.80499999999999972</v>
          </cell>
          <cell r="I422">
            <v>0.16000000000000014</v>
          </cell>
          <cell r="J422">
            <v>4.4999999999999929E-2</v>
          </cell>
          <cell r="K422">
            <v>0.20500000000000007</v>
          </cell>
          <cell r="L422">
            <v>4.0000000000000036E-2</v>
          </cell>
          <cell r="M422">
            <v>5.31</v>
          </cell>
          <cell r="N422">
            <v>5.46</v>
          </cell>
          <cell r="O422">
            <v>6.28</v>
          </cell>
          <cell r="P422">
            <v>4.59</v>
          </cell>
          <cell r="Q422">
            <v>4.6849999999999996</v>
          </cell>
          <cell r="R422">
            <v>8.4999999999999964E-2</v>
          </cell>
          <cell r="S422">
            <v>0.15000000000000036</v>
          </cell>
          <cell r="T422">
            <v>4.5250000000000004</v>
          </cell>
          <cell r="U422">
            <v>4.8150000000000004</v>
          </cell>
          <cell r="V422">
            <v>4.54</v>
          </cell>
          <cell r="W422">
            <v>4.47</v>
          </cell>
          <cell r="X422">
            <v>4.5949999999999998</v>
          </cell>
          <cell r="Y422">
            <v>4.92</v>
          </cell>
          <cell r="Z422">
            <v>4.76</v>
          </cell>
          <cell r="AA422">
            <v>4.6849999999999996</v>
          </cell>
          <cell r="AB422">
            <v>4.8250000000000002</v>
          </cell>
          <cell r="AC422">
            <v>4.7</v>
          </cell>
          <cell r="AD422">
            <v>5.03</v>
          </cell>
        </row>
        <row r="423">
          <cell r="A423">
            <v>36824</v>
          </cell>
          <cell r="B423">
            <v>4.79</v>
          </cell>
          <cell r="C423">
            <v>4.6900000000000004</v>
          </cell>
          <cell r="D423">
            <v>5.3449999999999998</v>
          </cell>
          <cell r="E423">
            <v>4.63</v>
          </cell>
          <cell r="F423">
            <v>4.83</v>
          </cell>
          <cell r="G423">
            <v>0.55499999999999972</v>
          </cell>
          <cell r="H423">
            <v>0.65499999999999936</v>
          </cell>
          <cell r="I423">
            <v>9.9999999999999645E-2</v>
          </cell>
          <cell r="J423">
            <v>4.0000000000000036E-2</v>
          </cell>
          <cell r="K423">
            <v>0.13999999999999968</v>
          </cell>
          <cell r="L423">
            <v>6.0000000000000497E-2</v>
          </cell>
          <cell r="M423">
            <v>5.26</v>
          </cell>
          <cell r="N423">
            <v>5.4649999999999999</v>
          </cell>
          <cell r="O423">
            <v>6.29</v>
          </cell>
          <cell r="P423">
            <v>4.6449999999999996</v>
          </cell>
          <cell r="Q423">
            <v>4.7149999999999999</v>
          </cell>
          <cell r="R423">
            <v>0.12000000000000011</v>
          </cell>
          <cell r="S423">
            <v>0.20500000000000007</v>
          </cell>
          <cell r="T423">
            <v>4.5599999999999996</v>
          </cell>
          <cell r="U423">
            <v>4.8449999999999998</v>
          </cell>
          <cell r="V423">
            <v>4.665</v>
          </cell>
          <cell r="W423">
            <v>4.57</v>
          </cell>
          <cell r="X423">
            <v>4.7050000000000001</v>
          </cell>
          <cell r="Y423">
            <v>4.9550000000000001</v>
          </cell>
          <cell r="Z423">
            <v>4.82</v>
          </cell>
          <cell r="AA423">
            <v>4.7149999999999999</v>
          </cell>
          <cell r="AB423">
            <v>4.8499999999999996</v>
          </cell>
          <cell r="AC423">
            <v>4.74</v>
          </cell>
          <cell r="AD423">
            <v>5.0599999999999996</v>
          </cell>
        </row>
        <row r="424">
          <cell r="A424">
            <v>36825</v>
          </cell>
          <cell r="B424">
            <v>4.6100000000000003</v>
          </cell>
          <cell r="C424">
            <v>4.5</v>
          </cell>
          <cell r="D424">
            <v>5.22</v>
          </cell>
          <cell r="E424">
            <v>4.415</v>
          </cell>
          <cell r="F424">
            <v>4.625</v>
          </cell>
          <cell r="G424">
            <v>0.60999999999999943</v>
          </cell>
          <cell r="H424">
            <v>0.71999999999999975</v>
          </cell>
          <cell r="I424">
            <v>0.11000000000000032</v>
          </cell>
          <cell r="J424">
            <v>1.499999999999968E-2</v>
          </cell>
          <cell r="K424">
            <v>0.125</v>
          </cell>
          <cell r="L424">
            <v>8.4999999999999964E-2</v>
          </cell>
          <cell r="M424">
            <v>5.1100000000000003</v>
          </cell>
          <cell r="N424">
            <v>5.335</v>
          </cell>
          <cell r="O424">
            <v>6.1</v>
          </cell>
          <cell r="P424">
            <v>4.5149999999999997</v>
          </cell>
          <cell r="Q424">
            <v>4.57</v>
          </cell>
          <cell r="R424">
            <v>0.11500000000000021</v>
          </cell>
          <cell r="S424">
            <v>0.22499999999999964</v>
          </cell>
          <cell r="T424">
            <v>4.47</v>
          </cell>
          <cell r="U424">
            <v>4.6550000000000002</v>
          </cell>
          <cell r="V424">
            <v>4.5049999999999999</v>
          </cell>
          <cell r="W424">
            <v>4.3550000000000004</v>
          </cell>
          <cell r="X424">
            <v>4.5199999999999996</v>
          </cell>
          <cell r="Y424">
            <v>4.7549999999999999</v>
          </cell>
          <cell r="Z424">
            <v>4.63</v>
          </cell>
          <cell r="AA424">
            <v>4.5350000000000001</v>
          </cell>
          <cell r="AB424">
            <v>4.665</v>
          </cell>
          <cell r="AC424">
            <v>4.55</v>
          </cell>
          <cell r="AD424">
            <v>4.8650000000000002</v>
          </cell>
        </row>
        <row r="425">
          <cell r="A425">
            <v>36826</v>
          </cell>
          <cell r="B425">
            <v>4.5949999999999998</v>
          </cell>
          <cell r="C425">
            <v>4.4550000000000001</v>
          </cell>
          <cell r="D425">
            <v>5.2050000000000001</v>
          </cell>
          <cell r="E425">
            <v>4.335</v>
          </cell>
          <cell r="F425">
            <v>4.5949999999999998</v>
          </cell>
          <cell r="G425">
            <v>0.61000000000000032</v>
          </cell>
          <cell r="H425">
            <v>0.75</v>
          </cell>
          <cell r="I425">
            <v>0.13999999999999968</v>
          </cell>
          <cell r="J425">
            <v>0</v>
          </cell>
          <cell r="K425">
            <v>0.13999999999999968</v>
          </cell>
          <cell r="L425">
            <v>0.12000000000000011</v>
          </cell>
          <cell r="M425">
            <v>5.08</v>
          </cell>
          <cell r="N425">
            <v>5.3250000000000002</v>
          </cell>
          <cell r="O425">
            <v>5.95</v>
          </cell>
          <cell r="P425">
            <v>4.375</v>
          </cell>
          <cell r="Q425">
            <v>4.4950000000000001</v>
          </cell>
          <cell r="R425">
            <v>0.12000000000000011</v>
          </cell>
          <cell r="S425">
            <v>0.24500000000000011</v>
          </cell>
          <cell r="T425">
            <v>4.3099999999999996</v>
          </cell>
          <cell r="U425">
            <v>4.6100000000000003</v>
          </cell>
          <cell r="V425">
            <v>4.38</v>
          </cell>
          <cell r="W425">
            <v>4.25</v>
          </cell>
          <cell r="X425">
            <v>4.3650000000000002</v>
          </cell>
          <cell r="Y425">
            <v>4.72</v>
          </cell>
          <cell r="Z425">
            <v>4.58</v>
          </cell>
          <cell r="AA425">
            <v>4.5049999999999999</v>
          </cell>
          <cell r="AB425">
            <v>4.6150000000000002</v>
          </cell>
          <cell r="AC425">
            <v>4.5199999999999996</v>
          </cell>
          <cell r="AD425">
            <v>4.84</v>
          </cell>
        </row>
        <row r="426">
          <cell r="A426">
            <v>36827</v>
          </cell>
          <cell r="B426">
            <v>4.3099999999999996</v>
          </cell>
          <cell r="C426">
            <v>4.1550000000000002</v>
          </cell>
          <cell r="D426">
            <v>4.9749999999999996</v>
          </cell>
          <cell r="E426">
            <v>4.1100000000000003</v>
          </cell>
          <cell r="F426">
            <v>4.3499999999999996</v>
          </cell>
          <cell r="G426">
            <v>0.66500000000000004</v>
          </cell>
          <cell r="H426">
            <v>0.8199999999999994</v>
          </cell>
          <cell r="I426">
            <v>0.15499999999999936</v>
          </cell>
          <cell r="J426">
            <v>4.0000000000000036E-2</v>
          </cell>
          <cell r="K426">
            <v>0.1949999999999994</v>
          </cell>
          <cell r="L426">
            <v>4.4999999999999929E-2</v>
          </cell>
          <cell r="M426">
            <v>4.7750000000000004</v>
          </cell>
          <cell r="N426">
            <v>5.0999999999999996</v>
          </cell>
          <cell r="O426">
            <v>5.7850000000000001</v>
          </cell>
          <cell r="P426">
            <v>4.2300000000000004</v>
          </cell>
          <cell r="Q426">
            <v>4.2750000000000004</v>
          </cell>
          <cell r="R426">
            <v>0.125</v>
          </cell>
          <cell r="S426">
            <v>0.32499999999999929</v>
          </cell>
          <cell r="T426">
            <v>4.1150000000000002</v>
          </cell>
          <cell r="U426">
            <v>4.5</v>
          </cell>
          <cell r="V426">
            <v>4.1500000000000004</v>
          </cell>
          <cell r="W426">
            <v>3.9950000000000001</v>
          </cell>
          <cell r="X426">
            <v>4.1550000000000002</v>
          </cell>
          <cell r="Y426">
            <v>4.57</v>
          </cell>
          <cell r="Z426">
            <v>4.41</v>
          </cell>
          <cell r="AA426">
            <v>4.32</v>
          </cell>
          <cell r="AB426">
            <v>4.46</v>
          </cell>
          <cell r="AC426">
            <v>4.33</v>
          </cell>
          <cell r="AD426">
            <v>4.7750000000000004</v>
          </cell>
        </row>
        <row r="427">
          <cell r="A427">
            <v>36828</v>
          </cell>
          <cell r="B427">
            <v>4.3099999999999996</v>
          </cell>
          <cell r="C427">
            <v>4.1550000000000002</v>
          </cell>
          <cell r="D427">
            <v>4.9749999999999996</v>
          </cell>
          <cell r="E427">
            <v>4.1100000000000003</v>
          </cell>
          <cell r="F427">
            <v>4.3499999999999996</v>
          </cell>
          <cell r="G427">
            <v>0.66500000000000004</v>
          </cell>
          <cell r="H427">
            <v>0.8199999999999994</v>
          </cell>
          <cell r="I427">
            <v>0.15499999999999936</v>
          </cell>
          <cell r="J427">
            <v>4.0000000000000036E-2</v>
          </cell>
          <cell r="K427">
            <v>0.1949999999999994</v>
          </cell>
          <cell r="L427">
            <v>4.4999999999999929E-2</v>
          </cell>
          <cell r="M427">
            <v>4.7750000000000004</v>
          </cell>
          <cell r="N427">
            <v>5.0999999999999996</v>
          </cell>
          <cell r="O427">
            <v>5.7850000000000001</v>
          </cell>
          <cell r="P427">
            <v>4.2300000000000004</v>
          </cell>
          <cell r="Q427">
            <v>4.2750000000000004</v>
          </cell>
          <cell r="R427">
            <v>0.125</v>
          </cell>
          <cell r="S427">
            <v>0.32499999999999929</v>
          </cell>
          <cell r="T427">
            <v>4.1150000000000002</v>
          </cell>
          <cell r="U427">
            <v>4.5</v>
          </cell>
          <cell r="V427">
            <v>4.1500000000000004</v>
          </cell>
          <cell r="W427">
            <v>3.9950000000000001</v>
          </cell>
          <cell r="X427">
            <v>4.1550000000000002</v>
          </cell>
          <cell r="Y427">
            <v>4.57</v>
          </cell>
          <cell r="Z427">
            <v>4.41</v>
          </cell>
          <cell r="AA427">
            <v>4.32</v>
          </cell>
          <cell r="AB427">
            <v>4.46</v>
          </cell>
          <cell r="AC427">
            <v>4.33</v>
          </cell>
          <cell r="AD427">
            <v>4.7750000000000004</v>
          </cell>
        </row>
        <row r="428">
          <cell r="A428">
            <v>36829</v>
          </cell>
          <cell r="B428">
            <v>4.3099999999999996</v>
          </cell>
          <cell r="C428">
            <v>4.1550000000000002</v>
          </cell>
          <cell r="D428">
            <v>4.9749999999999996</v>
          </cell>
          <cell r="E428">
            <v>4.1100000000000003</v>
          </cell>
          <cell r="F428">
            <v>4.3499999999999996</v>
          </cell>
          <cell r="G428">
            <v>0.66500000000000004</v>
          </cell>
          <cell r="H428">
            <v>0.8199999999999994</v>
          </cell>
          <cell r="I428">
            <v>0.15499999999999936</v>
          </cell>
          <cell r="J428">
            <v>4.0000000000000036E-2</v>
          </cell>
          <cell r="K428">
            <v>0.1949999999999994</v>
          </cell>
          <cell r="L428">
            <v>4.4999999999999929E-2</v>
          </cell>
          <cell r="M428">
            <v>4.7750000000000004</v>
          </cell>
          <cell r="N428">
            <v>5.0999999999999996</v>
          </cell>
          <cell r="O428">
            <v>5.7850000000000001</v>
          </cell>
          <cell r="P428">
            <v>4.2300000000000004</v>
          </cell>
          <cell r="Q428">
            <v>4.2750000000000004</v>
          </cell>
          <cell r="R428">
            <v>0.125</v>
          </cell>
          <cell r="S428">
            <v>0.32499999999999929</v>
          </cell>
          <cell r="T428">
            <v>4.1150000000000002</v>
          </cell>
          <cell r="U428">
            <v>4.5</v>
          </cell>
          <cell r="V428">
            <v>4.1500000000000004</v>
          </cell>
          <cell r="W428">
            <v>3.9950000000000001</v>
          </cell>
          <cell r="X428">
            <v>4.1550000000000002</v>
          </cell>
          <cell r="Y428">
            <v>4.57</v>
          </cell>
          <cell r="Z428">
            <v>4.41</v>
          </cell>
          <cell r="AA428">
            <v>4.32</v>
          </cell>
          <cell r="AB428">
            <v>4.46</v>
          </cell>
          <cell r="AC428">
            <v>4.33</v>
          </cell>
          <cell r="AD428">
            <v>4.7750000000000004</v>
          </cell>
        </row>
        <row r="429">
          <cell r="A429">
            <v>36830</v>
          </cell>
          <cell r="B429">
            <v>4.3650000000000002</v>
          </cell>
          <cell r="C429">
            <v>4.22</v>
          </cell>
          <cell r="D429">
            <v>5.1950000000000003</v>
          </cell>
          <cell r="E429">
            <v>4.165</v>
          </cell>
          <cell r="F429">
            <v>4.41</v>
          </cell>
          <cell r="G429">
            <v>0.83000000000000007</v>
          </cell>
          <cell r="H429">
            <v>0.97500000000000053</v>
          </cell>
          <cell r="I429">
            <v>0.14500000000000046</v>
          </cell>
          <cell r="J429">
            <v>4.4999999999999929E-2</v>
          </cell>
          <cell r="K429">
            <v>0.19000000000000039</v>
          </cell>
          <cell r="L429">
            <v>5.4999999999999716E-2</v>
          </cell>
          <cell r="M429">
            <v>4.9950000000000001</v>
          </cell>
          <cell r="N429">
            <v>5.33</v>
          </cell>
          <cell r="O429">
            <v>5.94</v>
          </cell>
          <cell r="P429">
            <v>4.45</v>
          </cell>
          <cell r="Q429">
            <v>4.5549999999999997</v>
          </cell>
          <cell r="R429">
            <v>0.13499999999999979</v>
          </cell>
          <cell r="S429">
            <v>0.33499999999999996</v>
          </cell>
          <cell r="T429">
            <v>4.29</v>
          </cell>
          <cell r="U429">
            <v>4.55</v>
          </cell>
          <cell r="V429">
            <v>4.1550000000000002</v>
          </cell>
          <cell r="W429">
            <v>4.09</v>
          </cell>
          <cell r="X429">
            <v>4.2</v>
          </cell>
          <cell r="Y429">
            <v>4.6150000000000002</v>
          </cell>
          <cell r="Z429">
            <v>4.4450000000000003</v>
          </cell>
          <cell r="AA429">
            <v>4.3600000000000003</v>
          </cell>
          <cell r="AB429">
            <v>4.4800000000000004</v>
          </cell>
          <cell r="AC429">
            <v>4.37</v>
          </cell>
          <cell r="AD429">
            <v>4.79</v>
          </cell>
        </row>
        <row r="430">
          <cell r="A430">
            <v>36831</v>
          </cell>
          <cell r="B430">
            <v>4.1950000000000003</v>
          </cell>
          <cell r="C430">
            <v>4</v>
          </cell>
          <cell r="D430">
            <v>5.2</v>
          </cell>
          <cell r="E430">
            <v>3.98</v>
          </cell>
          <cell r="F430">
            <v>4.29</v>
          </cell>
          <cell r="G430">
            <v>1.0049999999999999</v>
          </cell>
          <cell r="H430">
            <v>1.2000000000000002</v>
          </cell>
          <cell r="I430">
            <v>0.19500000000000028</v>
          </cell>
          <cell r="J430">
            <v>9.4999999999999751E-2</v>
          </cell>
          <cell r="K430">
            <v>0.29000000000000004</v>
          </cell>
          <cell r="L430">
            <v>2.0000000000000018E-2</v>
          </cell>
          <cell r="M430">
            <v>5.04</v>
          </cell>
          <cell r="N430">
            <v>5.18</v>
          </cell>
          <cell r="O430">
            <v>5.82</v>
          </cell>
          <cell r="P430">
            <v>4.4950000000000001</v>
          </cell>
          <cell r="Q430">
            <v>4.5650000000000004</v>
          </cell>
          <cell r="R430">
            <v>-2.0000000000000462E-2</v>
          </cell>
          <cell r="S430">
            <v>0.13999999999999968</v>
          </cell>
          <cell r="T430">
            <v>4.42</v>
          </cell>
          <cell r="U430">
            <v>4.38</v>
          </cell>
          <cell r="V430">
            <v>3.96</v>
          </cell>
          <cell r="W430">
            <v>3.85</v>
          </cell>
          <cell r="X430">
            <v>4.0599999999999996</v>
          </cell>
          <cell r="Y430">
            <v>4.415</v>
          </cell>
          <cell r="Z430">
            <v>4.37</v>
          </cell>
          <cell r="AA430">
            <v>4.0949999999999998</v>
          </cell>
          <cell r="AB430">
            <v>4.2649999999999997</v>
          </cell>
          <cell r="AC430">
            <v>4.1100000000000003</v>
          </cell>
          <cell r="AD430">
            <v>4.68</v>
          </cell>
        </row>
        <row r="431">
          <cell r="A431">
            <v>36832</v>
          </cell>
          <cell r="B431">
            <v>4.1449999999999996</v>
          </cell>
          <cell r="C431">
            <v>3.9550000000000001</v>
          </cell>
          <cell r="D431">
            <v>5.1950000000000003</v>
          </cell>
          <cell r="E431">
            <v>3.9049999999999998</v>
          </cell>
          <cell r="F431">
            <v>4.24</v>
          </cell>
          <cell r="G431">
            <v>1.0500000000000007</v>
          </cell>
          <cell r="H431">
            <v>1.2400000000000002</v>
          </cell>
          <cell r="I431">
            <v>0.1899999999999995</v>
          </cell>
          <cell r="J431">
            <v>9.5000000000000639E-2</v>
          </cell>
          <cell r="K431">
            <v>0.28500000000000014</v>
          </cell>
          <cell r="L431">
            <v>5.0000000000000266E-2</v>
          </cell>
          <cell r="M431">
            <v>5.0999999999999996</v>
          </cell>
          <cell r="N431">
            <v>5.2149999999999999</v>
          </cell>
          <cell r="O431">
            <v>5.6550000000000002</v>
          </cell>
          <cell r="P431">
            <v>4.8650000000000002</v>
          </cell>
          <cell r="Q431">
            <v>4.9000000000000004</v>
          </cell>
          <cell r="R431">
            <v>1.9999999999999574E-2</v>
          </cell>
          <cell r="S431">
            <v>0.11500000000000021</v>
          </cell>
          <cell r="T431">
            <v>4.8049999999999997</v>
          </cell>
          <cell r="U431">
            <v>4.3899999999999997</v>
          </cell>
          <cell r="V431">
            <v>3.9049999999999998</v>
          </cell>
          <cell r="W431">
            <v>3.8450000000000002</v>
          </cell>
          <cell r="X431">
            <v>3.95</v>
          </cell>
          <cell r="Y431">
            <v>4.43</v>
          </cell>
          <cell r="Z431">
            <v>4.335</v>
          </cell>
          <cell r="AA431">
            <v>4.09</v>
          </cell>
          <cell r="AB431">
            <v>4.26</v>
          </cell>
          <cell r="AC431">
            <v>4.1349999999999998</v>
          </cell>
          <cell r="AD431">
            <v>4.6449999999999996</v>
          </cell>
        </row>
        <row r="432">
          <cell r="A432">
            <v>36833</v>
          </cell>
          <cell r="B432">
            <v>4.2249999999999996</v>
          </cell>
          <cell r="C432">
            <v>4.1050000000000004</v>
          </cell>
          <cell r="D432">
            <v>5.3</v>
          </cell>
          <cell r="E432">
            <v>3.9849999999999999</v>
          </cell>
          <cell r="F432">
            <v>4.37</v>
          </cell>
          <cell r="G432">
            <v>1.0750000000000002</v>
          </cell>
          <cell r="H432">
            <v>1.1949999999999994</v>
          </cell>
          <cell r="I432">
            <v>0.11999999999999922</v>
          </cell>
          <cell r="J432">
            <v>0.14500000000000046</v>
          </cell>
          <cell r="K432">
            <v>0.26499999999999968</v>
          </cell>
          <cell r="L432">
            <v>0.12000000000000055</v>
          </cell>
          <cell r="M432">
            <v>5.1050000000000004</v>
          </cell>
          <cell r="N432">
            <v>5.34</v>
          </cell>
          <cell r="O432">
            <v>5.91</v>
          </cell>
          <cell r="P432">
            <v>4.9649999999999999</v>
          </cell>
          <cell r="Q432">
            <v>5.0549999999999997</v>
          </cell>
          <cell r="R432">
            <v>4.0000000000000036E-2</v>
          </cell>
          <cell r="S432">
            <v>0.23499999999999943</v>
          </cell>
          <cell r="T432">
            <v>4.8650000000000002</v>
          </cell>
          <cell r="U432">
            <v>4.47</v>
          </cell>
          <cell r="V432">
            <v>3.99</v>
          </cell>
          <cell r="W432">
            <v>3.9350000000000001</v>
          </cell>
          <cell r="X432">
            <v>4.0650000000000004</v>
          </cell>
          <cell r="Y432">
            <v>4.57</v>
          </cell>
          <cell r="Z432">
            <v>4.3949999999999996</v>
          </cell>
          <cell r="AA432">
            <v>4.2450000000000001</v>
          </cell>
          <cell r="AB432">
            <v>4.3849999999999998</v>
          </cell>
          <cell r="AC432">
            <v>4.25</v>
          </cell>
          <cell r="AD432">
            <v>4.78</v>
          </cell>
        </row>
        <row r="433">
          <cell r="A433">
            <v>36834</v>
          </cell>
          <cell r="B433">
            <v>4.4249999999999998</v>
          </cell>
          <cell r="C433">
            <v>4.2</v>
          </cell>
          <cell r="D433">
            <v>5.4450000000000003</v>
          </cell>
          <cell r="E433">
            <v>4.21</v>
          </cell>
          <cell r="F433">
            <v>4.5650000000000004</v>
          </cell>
          <cell r="G433">
            <v>1.0200000000000005</v>
          </cell>
          <cell r="H433">
            <v>1.2450000000000001</v>
          </cell>
          <cell r="I433">
            <v>0.22499999999999964</v>
          </cell>
          <cell r="J433">
            <v>0.14000000000000057</v>
          </cell>
          <cell r="K433">
            <v>0.36500000000000021</v>
          </cell>
          <cell r="L433">
            <v>-9.9999999999997868E-3</v>
          </cell>
          <cell r="M433">
            <v>5.38</v>
          </cell>
          <cell r="N433">
            <v>5.54</v>
          </cell>
          <cell r="O433">
            <v>5.98</v>
          </cell>
          <cell r="P433">
            <v>5.2450000000000001</v>
          </cell>
          <cell r="Q433">
            <v>5.3250000000000002</v>
          </cell>
          <cell r="R433">
            <v>9.4999999999999751E-2</v>
          </cell>
          <cell r="S433">
            <v>0.16000000000000014</v>
          </cell>
          <cell r="T433">
            <v>5.07</v>
          </cell>
          <cell r="U433">
            <v>4.63</v>
          </cell>
          <cell r="V433">
            <v>4.18</v>
          </cell>
          <cell r="W433">
            <v>4.21</v>
          </cell>
          <cell r="X433">
            <v>4.2649999999999997</v>
          </cell>
          <cell r="Y433">
            <v>4.7149999999999999</v>
          </cell>
          <cell r="Z433">
            <v>4.5750000000000002</v>
          </cell>
          <cell r="AA433">
            <v>4.4249999999999998</v>
          </cell>
          <cell r="AB433">
            <v>4.55</v>
          </cell>
          <cell r="AC433">
            <v>4.4550000000000001</v>
          </cell>
          <cell r="AD433">
            <v>4.92</v>
          </cell>
        </row>
        <row r="434">
          <cell r="A434">
            <v>36835</v>
          </cell>
          <cell r="B434">
            <v>4.4249999999999998</v>
          </cell>
          <cell r="C434">
            <v>4.2</v>
          </cell>
          <cell r="D434">
            <v>5.4450000000000003</v>
          </cell>
          <cell r="E434">
            <v>4.21</v>
          </cell>
          <cell r="F434">
            <v>4.5650000000000004</v>
          </cell>
          <cell r="G434">
            <v>1.0200000000000005</v>
          </cell>
          <cell r="H434">
            <v>1.2450000000000001</v>
          </cell>
          <cell r="I434">
            <v>0.22499999999999964</v>
          </cell>
          <cell r="J434">
            <v>0.14000000000000057</v>
          </cell>
          <cell r="K434">
            <v>0.36500000000000021</v>
          </cell>
          <cell r="L434">
            <v>-9.9999999999997868E-3</v>
          </cell>
          <cell r="M434">
            <v>5.38</v>
          </cell>
          <cell r="N434">
            <v>5.54</v>
          </cell>
          <cell r="O434">
            <v>5.98</v>
          </cell>
          <cell r="P434">
            <v>5.2450000000000001</v>
          </cell>
          <cell r="Q434">
            <v>5.3250000000000002</v>
          </cell>
          <cell r="R434">
            <v>9.4999999999999751E-2</v>
          </cell>
          <cell r="S434">
            <v>0.16000000000000014</v>
          </cell>
          <cell r="T434">
            <v>5.07</v>
          </cell>
          <cell r="U434">
            <v>4.63</v>
          </cell>
          <cell r="V434">
            <v>4.18</v>
          </cell>
          <cell r="W434">
            <v>4.21</v>
          </cell>
          <cell r="X434">
            <v>4.2649999999999997</v>
          </cell>
          <cell r="Y434">
            <v>4.7149999999999999</v>
          </cell>
          <cell r="Z434">
            <v>4.5750000000000002</v>
          </cell>
          <cell r="AA434">
            <v>4.4249999999999998</v>
          </cell>
          <cell r="AB434">
            <v>4.55</v>
          </cell>
          <cell r="AC434">
            <v>4.4550000000000001</v>
          </cell>
          <cell r="AD434">
            <v>4.92</v>
          </cell>
        </row>
        <row r="435">
          <cell r="A435">
            <v>36836</v>
          </cell>
          <cell r="B435">
            <v>4.4249999999999998</v>
          </cell>
          <cell r="C435">
            <v>4.2</v>
          </cell>
          <cell r="D435">
            <v>5.4450000000000003</v>
          </cell>
          <cell r="E435">
            <v>4.21</v>
          </cell>
          <cell r="F435">
            <v>4.5650000000000004</v>
          </cell>
          <cell r="G435">
            <v>1.0200000000000005</v>
          </cell>
          <cell r="H435">
            <v>1.2450000000000001</v>
          </cell>
          <cell r="I435">
            <v>0.22499999999999964</v>
          </cell>
          <cell r="J435">
            <v>0.14000000000000057</v>
          </cell>
          <cell r="K435">
            <v>0.36500000000000021</v>
          </cell>
          <cell r="L435">
            <v>-9.9999999999997868E-3</v>
          </cell>
          <cell r="M435">
            <v>5.38</v>
          </cell>
          <cell r="N435">
            <v>5.54</v>
          </cell>
          <cell r="O435">
            <v>5.98</v>
          </cell>
          <cell r="P435">
            <v>5.2450000000000001</v>
          </cell>
          <cell r="Q435">
            <v>5.3250000000000002</v>
          </cell>
          <cell r="R435">
            <v>9.4999999999999751E-2</v>
          </cell>
          <cell r="S435">
            <v>0.16000000000000014</v>
          </cell>
          <cell r="T435">
            <v>5.07</v>
          </cell>
          <cell r="U435">
            <v>4.63</v>
          </cell>
          <cell r="V435">
            <v>4.18</v>
          </cell>
          <cell r="W435">
            <v>4.21</v>
          </cell>
          <cell r="X435">
            <v>4.2649999999999997</v>
          </cell>
          <cell r="Y435">
            <v>4.7149999999999999</v>
          </cell>
          <cell r="Z435">
            <v>4.5750000000000002</v>
          </cell>
          <cell r="AA435">
            <v>4.4249999999999998</v>
          </cell>
          <cell r="AB435">
            <v>4.55</v>
          </cell>
          <cell r="AC435">
            <v>4.4550000000000001</v>
          </cell>
          <cell r="AD435">
            <v>4.92</v>
          </cell>
        </row>
        <row r="436">
          <cell r="A436">
            <v>36837</v>
          </cell>
          <cell r="B436">
            <v>4.5049999999999999</v>
          </cell>
          <cell r="C436">
            <v>4.4400000000000004</v>
          </cell>
          <cell r="D436">
            <v>5.4550000000000001</v>
          </cell>
          <cell r="E436">
            <v>4.2949999999999999</v>
          </cell>
          <cell r="F436">
            <v>4.5650000000000004</v>
          </cell>
          <cell r="G436">
            <v>0.95000000000000018</v>
          </cell>
          <cell r="H436">
            <v>1.0149999999999997</v>
          </cell>
          <cell r="I436">
            <v>6.4999999999999503E-2</v>
          </cell>
          <cell r="J436">
            <v>6.0000000000000497E-2</v>
          </cell>
          <cell r="K436">
            <v>0.125</v>
          </cell>
          <cell r="L436">
            <v>0.14500000000000046</v>
          </cell>
          <cell r="M436">
            <v>5.38</v>
          </cell>
          <cell r="N436">
            <v>5.5549999999999997</v>
          </cell>
          <cell r="O436">
            <v>6.17</v>
          </cell>
          <cell r="P436">
            <v>5.125</v>
          </cell>
          <cell r="Q436">
            <v>5.17</v>
          </cell>
          <cell r="R436">
            <v>9.9999999999999645E-2</v>
          </cell>
          <cell r="S436">
            <v>0.17499999999999982</v>
          </cell>
          <cell r="T436">
            <v>4.9850000000000003</v>
          </cell>
          <cell r="U436">
            <v>4.5999999999999996</v>
          </cell>
          <cell r="V436">
            <v>4.32</v>
          </cell>
          <cell r="W436">
            <v>4.4450000000000003</v>
          </cell>
          <cell r="X436">
            <v>4.4649999999999999</v>
          </cell>
          <cell r="Y436">
            <v>4.6849999999999996</v>
          </cell>
          <cell r="Z436">
            <v>4.55</v>
          </cell>
          <cell r="AA436">
            <v>4.4450000000000003</v>
          </cell>
          <cell r="AB436">
            <v>4.5449999999999999</v>
          </cell>
          <cell r="AC436">
            <v>4.4800000000000004</v>
          </cell>
          <cell r="AD436">
            <v>4.8550000000000004</v>
          </cell>
        </row>
        <row r="437">
          <cell r="A437">
            <v>36838</v>
          </cell>
          <cell r="B437">
            <v>4.55</v>
          </cell>
          <cell r="C437">
            <v>4.5049999999999999</v>
          </cell>
          <cell r="D437">
            <v>5.5949999999999998</v>
          </cell>
          <cell r="E437">
            <v>4.28</v>
          </cell>
          <cell r="F437">
            <v>4.6150000000000002</v>
          </cell>
          <cell r="G437">
            <v>1.0449999999999999</v>
          </cell>
          <cell r="H437">
            <v>1.0899999999999999</v>
          </cell>
          <cell r="I437">
            <v>4.4999999999999929E-2</v>
          </cell>
          <cell r="J437">
            <v>6.5000000000000391E-2</v>
          </cell>
          <cell r="K437">
            <v>0.11000000000000032</v>
          </cell>
          <cell r="L437">
            <v>0.22499999999999964</v>
          </cell>
          <cell r="M437">
            <v>5.4850000000000003</v>
          </cell>
          <cell r="N437">
            <v>5.7050000000000001</v>
          </cell>
          <cell r="O437">
            <v>6.4950000000000001</v>
          </cell>
          <cell r="P437">
            <v>5.2750000000000004</v>
          </cell>
          <cell r="Q437">
            <v>5.31</v>
          </cell>
          <cell r="R437">
            <v>0.11000000000000032</v>
          </cell>
          <cell r="S437">
            <v>0.21999999999999975</v>
          </cell>
          <cell r="T437">
            <v>5.125</v>
          </cell>
          <cell r="U437">
            <v>4.6749999999999998</v>
          </cell>
          <cell r="V437">
            <v>4.3250000000000002</v>
          </cell>
          <cell r="W437">
            <v>4.3449999999999998</v>
          </cell>
          <cell r="X437">
            <v>4.3550000000000004</v>
          </cell>
          <cell r="Y437">
            <v>4.7549999999999999</v>
          </cell>
          <cell r="Z437">
            <v>4.6349999999999998</v>
          </cell>
          <cell r="AA437">
            <v>4.4749999999999996</v>
          </cell>
          <cell r="AB437">
            <v>4.63</v>
          </cell>
          <cell r="AC437">
            <v>4.5049999999999999</v>
          </cell>
          <cell r="AD437">
            <v>4.8550000000000004</v>
          </cell>
        </row>
        <row r="438">
          <cell r="A438">
            <v>36839</v>
          </cell>
          <cell r="B438">
            <v>4.875</v>
          </cell>
          <cell r="C438">
            <v>4.7850000000000001</v>
          </cell>
          <cell r="D438">
            <v>5.8949999999999996</v>
          </cell>
          <cell r="E438">
            <v>4.59</v>
          </cell>
          <cell r="F438">
            <v>4.9450000000000003</v>
          </cell>
          <cell r="G438">
            <v>1.0199999999999996</v>
          </cell>
          <cell r="H438">
            <v>1.1099999999999994</v>
          </cell>
          <cell r="I438">
            <v>8.9999999999999858E-2</v>
          </cell>
          <cell r="J438">
            <v>7.0000000000000284E-2</v>
          </cell>
          <cell r="K438">
            <v>0.16000000000000014</v>
          </cell>
          <cell r="L438">
            <v>0.19500000000000028</v>
          </cell>
          <cell r="M438">
            <v>5.8449999999999998</v>
          </cell>
          <cell r="N438">
            <v>6.01</v>
          </cell>
          <cell r="O438">
            <v>7.0049999999999999</v>
          </cell>
          <cell r="P438">
            <v>5.72</v>
          </cell>
          <cell r="Q438">
            <v>5.83</v>
          </cell>
          <cell r="R438">
            <v>0.11500000000000021</v>
          </cell>
          <cell r="S438">
            <v>0.16500000000000004</v>
          </cell>
          <cell r="T438">
            <v>5.6449999999999996</v>
          </cell>
          <cell r="U438">
            <v>4.92</v>
          </cell>
          <cell r="V438">
            <v>4.58</v>
          </cell>
          <cell r="W438">
            <v>4.57</v>
          </cell>
          <cell r="X438">
            <v>4.5999999999999996</v>
          </cell>
          <cell r="Y438">
            <v>5.0449999999999999</v>
          </cell>
          <cell r="Z438">
            <v>4.92</v>
          </cell>
          <cell r="AA438">
            <v>4.78</v>
          </cell>
          <cell r="AB438">
            <v>4.92</v>
          </cell>
          <cell r="AC438">
            <v>4.8</v>
          </cell>
          <cell r="AD438">
            <v>5.1050000000000004</v>
          </cell>
        </row>
        <row r="439">
          <cell r="A439">
            <v>36840</v>
          </cell>
          <cell r="B439">
            <v>5.4649999999999999</v>
          </cell>
          <cell r="C439">
            <v>5.47</v>
          </cell>
          <cell r="D439">
            <v>6.89</v>
          </cell>
          <cell r="E439">
            <v>5.0650000000000004</v>
          </cell>
          <cell r="F439">
            <v>5.5049999999999999</v>
          </cell>
          <cell r="G439">
            <v>1.4249999999999998</v>
          </cell>
          <cell r="H439">
            <v>1.42</v>
          </cell>
          <cell r="I439">
            <v>-4.9999999999998934E-3</v>
          </cell>
          <cell r="J439">
            <v>4.0000000000000036E-2</v>
          </cell>
          <cell r="K439">
            <v>3.5000000000000142E-2</v>
          </cell>
          <cell r="L439">
            <v>0.40499999999999936</v>
          </cell>
          <cell r="M439">
            <v>6.6950000000000003</v>
          </cell>
          <cell r="N439">
            <v>6.7750000000000004</v>
          </cell>
          <cell r="O439">
            <v>7.4950000000000001</v>
          </cell>
          <cell r="P439">
            <v>6.58</v>
          </cell>
          <cell r="Q439">
            <v>6.79</v>
          </cell>
          <cell r="R439">
            <v>-0.11499999999999932</v>
          </cell>
          <cell r="S439">
            <v>8.0000000000000071E-2</v>
          </cell>
          <cell r="T439">
            <v>6.66</v>
          </cell>
          <cell r="U439">
            <v>5.36</v>
          </cell>
          <cell r="V439">
            <v>5.2149999999999999</v>
          </cell>
          <cell r="W439">
            <v>5.2249999999999996</v>
          </cell>
          <cell r="X439">
            <v>5.23</v>
          </cell>
          <cell r="Y439">
            <v>5.4550000000000001</v>
          </cell>
          <cell r="Z439">
            <v>5.3449999999999998</v>
          </cell>
          <cell r="AA439">
            <v>5.2450000000000001</v>
          </cell>
          <cell r="AB439">
            <v>5.36</v>
          </cell>
          <cell r="AC439">
            <v>5.28</v>
          </cell>
          <cell r="AD439">
            <v>5.53</v>
          </cell>
        </row>
        <row r="440">
          <cell r="A440">
            <v>36841</v>
          </cell>
          <cell r="B440">
            <v>5.18</v>
          </cell>
          <cell r="C440">
            <v>5.1100000000000003</v>
          </cell>
          <cell r="D440">
            <v>6.7850000000000001</v>
          </cell>
          <cell r="E440">
            <v>4.9450000000000003</v>
          </cell>
          <cell r="F440">
            <v>5.22</v>
          </cell>
          <cell r="G440">
            <v>1.6050000000000004</v>
          </cell>
          <cell r="H440">
            <v>1.6749999999999998</v>
          </cell>
          <cell r="I440">
            <v>6.9999999999999396E-2</v>
          </cell>
          <cell r="J440">
            <v>4.0000000000000036E-2</v>
          </cell>
          <cell r="K440">
            <v>0.10999999999999943</v>
          </cell>
          <cell r="L440">
            <v>0.16500000000000004</v>
          </cell>
          <cell r="M440">
            <v>6.5250000000000004</v>
          </cell>
          <cell r="N440">
            <v>6.64</v>
          </cell>
          <cell r="O440">
            <v>7.1449999999999996</v>
          </cell>
          <cell r="P440">
            <v>6.2350000000000003</v>
          </cell>
          <cell r="Q440">
            <v>6.6050000000000004</v>
          </cell>
          <cell r="R440">
            <v>-0.14500000000000046</v>
          </cell>
          <cell r="S440">
            <v>0.11499999999999932</v>
          </cell>
          <cell r="T440">
            <v>5.9950000000000001</v>
          </cell>
          <cell r="U440">
            <v>5.2450000000000001</v>
          </cell>
          <cell r="V440">
            <v>4.99</v>
          </cell>
          <cell r="W440">
            <v>4.9800000000000004</v>
          </cell>
          <cell r="X440">
            <v>4.9850000000000003</v>
          </cell>
          <cell r="Y440">
            <v>5.3650000000000002</v>
          </cell>
          <cell r="Z440">
            <v>5.23</v>
          </cell>
          <cell r="AA440">
            <v>5.1050000000000004</v>
          </cell>
          <cell r="AB440">
            <v>5.2549999999999999</v>
          </cell>
          <cell r="AC440">
            <v>5.12</v>
          </cell>
          <cell r="AD440">
            <v>5.42</v>
          </cell>
        </row>
        <row r="441">
          <cell r="A441">
            <v>36842</v>
          </cell>
          <cell r="B441">
            <v>5.18</v>
          </cell>
          <cell r="C441">
            <v>5.1100000000000003</v>
          </cell>
          <cell r="D441">
            <v>6.7850000000000001</v>
          </cell>
          <cell r="E441">
            <v>4.9450000000000003</v>
          </cell>
          <cell r="F441">
            <v>5.22</v>
          </cell>
          <cell r="G441">
            <v>1.6050000000000004</v>
          </cell>
          <cell r="H441">
            <v>1.6749999999999998</v>
          </cell>
          <cell r="I441">
            <v>6.9999999999999396E-2</v>
          </cell>
          <cell r="J441">
            <v>4.0000000000000036E-2</v>
          </cell>
          <cell r="K441">
            <v>0.10999999999999943</v>
          </cell>
          <cell r="L441">
            <v>0.16500000000000004</v>
          </cell>
          <cell r="M441">
            <v>6.5250000000000004</v>
          </cell>
          <cell r="N441">
            <v>6.64</v>
          </cell>
          <cell r="O441">
            <v>7.1449999999999996</v>
          </cell>
          <cell r="P441">
            <v>6.2350000000000003</v>
          </cell>
          <cell r="Q441">
            <v>6.6050000000000004</v>
          </cell>
          <cell r="R441">
            <v>-0.14500000000000046</v>
          </cell>
          <cell r="S441">
            <v>0.11499999999999932</v>
          </cell>
          <cell r="T441">
            <v>5.9950000000000001</v>
          </cell>
          <cell r="U441">
            <v>5.2450000000000001</v>
          </cell>
          <cell r="V441">
            <v>4.99</v>
          </cell>
          <cell r="W441">
            <v>4.9800000000000004</v>
          </cell>
          <cell r="X441">
            <v>4.9850000000000003</v>
          </cell>
          <cell r="Y441">
            <v>5.3650000000000002</v>
          </cell>
          <cell r="Z441">
            <v>5.23</v>
          </cell>
          <cell r="AA441">
            <v>5.1050000000000004</v>
          </cell>
          <cell r="AB441">
            <v>5.2549999999999999</v>
          </cell>
          <cell r="AC441">
            <v>5.12</v>
          </cell>
          <cell r="AD441">
            <v>5.42</v>
          </cell>
        </row>
        <row r="442">
          <cell r="A442">
            <v>36843</v>
          </cell>
          <cell r="B442">
            <v>5.18</v>
          </cell>
          <cell r="C442">
            <v>5.1100000000000003</v>
          </cell>
          <cell r="D442">
            <v>6.7850000000000001</v>
          </cell>
          <cell r="E442">
            <v>4.9450000000000003</v>
          </cell>
          <cell r="F442">
            <v>5.22</v>
          </cell>
          <cell r="G442">
            <v>1.6050000000000004</v>
          </cell>
          <cell r="H442">
            <v>1.6749999999999998</v>
          </cell>
          <cell r="I442">
            <v>6.9999999999999396E-2</v>
          </cell>
          <cell r="J442">
            <v>4.0000000000000036E-2</v>
          </cell>
          <cell r="K442">
            <v>0.10999999999999943</v>
          </cell>
          <cell r="L442">
            <v>0.16500000000000004</v>
          </cell>
          <cell r="M442">
            <v>6.5250000000000004</v>
          </cell>
          <cell r="N442">
            <v>6.64</v>
          </cell>
          <cell r="O442">
            <v>7.1449999999999996</v>
          </cell>
          <cell r="P442">
            <v>6.2350000000000003</v>
          </cell>
          <cell r="Q442">
            <v>6.6050000000000004</v>
          </cell>
          <cell r="R442">
            <v>-0.14500000000000046</v>
          </cell>
          <cell r="S442">
            <v>0.11499999999999932</v>
          </cell>
          <cell r="T442">
            <v>5.9950000000000001</v>
          </cell>
          <cell r="U442">
            <v>5.2450000000000001</v>
          </cell>
          <cell r="V442">
            <v>4.99</v>
          </cell>
          <cell r="W442">
            <v>4.9800000000000004</v>
          </cell>
          <cell r="X442">
            <v>4.9850000000000003</v>
          </cell>
          <cell r="Y442">
            <v>5.3650000000000002</v>
          </cell>
          <cell r="Z442">
            <v>5.23</v>
          </cell>
          <cell r="AA442">
            <v>5.1050000000000004</v>
          </cell>
          <cell r="AB442">
            <v>5.2549999999999999</v>
          </cell>
          <cell r="AC442">
            <v>5.12</v>
          </cell>
          <cell r="AD442">
            <v>5.42</v>
          </cell>
        </row>
        <row r="443">
          <cell r="A443">
            <v>36844</v>
          </cell>
          <cell r="B443">
            <v>5.6</v>
          </cell>
          <cell r="C443">
            <v>5.5049999999999999</v>
          </cell>
          <cell r="D443">
            <v>7.3650000000000002</v>
          </cell>
          <cell r="E443">
            <v>5.41</v>
          </cell>
          <cell r="F443">
            <v>5.6150000000000002</v>
          </cell>
          <cell r="G443">
            <v>1.7650000000000006</v>
          </cell>
          <cell r="H443">
            <v>1.8600000000000003</v>
          </cell>
          <cell r="I443">
            <v>9.4999999999999751E-2</v>
          </cell>
          <cell r="J443">
            <v>1.5000000000000568E-2</v>
          </cell>
          <cell r="K443">
            <v>0.11000000000000032</v>
          </cell>
          <cell r="L443">
            <v>9.4999999999999751E-2</v>
          </cell>
          <cell r="M443">
            <v>7.15</v>
          </cell>
          <cell r="N443">
            <v>7.2350000000000003</v>
          </cell>
          <cell r="O443">
            <v>7.55</v>
          </cell>
          <cell r="P443">
            <v>6.73</v>
          </cell>
          <cell r="Q443">
            <v>6.9649999999999999</v>
          </cell>
          <cell r="R443">
            <v>-0.12999999999999989</v>
          </cell>
          <cell r="S443">
            <v>8.4999999999999964E-2</v>
          </cell>
          <cell r="T443">
            <v>6.0049999999999999</v>
          </cell>
          <cell r="U443">
            <v>5.5949999999999998</v>
          </cell>
          <cell r="V443">
            <v>5.4950000000000001</v>
          </cell>
          <cell r="W443">
            <v>5.43</v>
          </cell>
          <cell r="X443">
            <v>5.44</v>
          </cell>
          <cell r="Y443">
            <v>5.72</v>
          </cell>
          <cell r="Z443">
            <v>5.6150000000000002</v>
          </cell>
          <cell r="AA443">
            <v>5.47</v>
          </cell>
          <cell r="AB443">
            <v>5.6150000000000002</v>
          </cell>
          <cell r="AC443">
            <v>5.5</v>
          </cell>
          <cell r="AD443">
            <v>5.7750000000000004</v>
          </cell>
        </row>
        <row r="444">
          <cell r="A444">
            <v>36845</v>
          </cell>
          <cell r="B444">
            <v>5.89</v>
          </cell>
          <cell r="C444">
            <v>5.81</v>
          </cell>
          <cell r="D444">
            <v>8.2850000000000001</v>
          </cell>
          <cell r="E444">
            <v>5.73</v>
          </cell>
          <cell r="F444">
            <v>6</v>
          </cell>
          <cell r="G444">
            <v>2.3950000000000005</v>
          </cell>
          <cell r="H444">
            <v>2.4750000000000005</v>
          </cell>
          <cell r="I444">
            <v>8.0000000000000071E-2</v>
          </cell>
          <cell r="J444">
            <v>0.11000000000000032</v>
          </cell>
          <cell r="K444">
            <v>0.19000000000000039</v>
          </cell>
          <cell r="L444">
            <v>7.9999999999999183E-2</v>
          </cell>
          <cell r="M444">
            <v>8.2349999999999994</v>
          </cell>
          <cell r="N444">
            <v>8.4</v>
          </cell>
          <cell r="O444">
            <v>7.34</v>
          </cell>
          <cell r="P444">
            <v>8.08</v>
          </cell>
          <cell r="Q444">
            <v>8.2050000000000001</v>
          </cell>
          <cell r="R444">
            <v>0.11500000000000021</v>
          </cell>
          <cell r="S444">
            <v>0.16500000000000092</v>
          </cell>
          <cell r="T444">
            <v>7.875</v>
          </cell>
          <cell r="U444">
            <v>5.7949999999999999</v>
          </cell>
          <cell r="V444">
            <v>5.74</v>
          </cell>
          <cell r="W444">
            <v>5.7450000000000001</v>
          </cell>
          <cell r="X444">
            <v>5.7850000000000001</v>
          </cell>
          <cell r="Y444">
            <v>5.9349999999999996</v>
          </cell>
          <cell r="Z444">
            <v>5.86</v>
          </cell>
          <cell r="AA444">
            <v>5.67</v>
          </cell>
          <cell r="AB444">
            <v>5.8449999999999998</v>
          </cell>
          <cell r="AC444">
            <v>5.7</v>
          </cell>
          <cell r="AD444">
            <v>5.9550000000000001</v>
          </cell>
        </row>
        <row r="445">
          <cell r="A445">
            <v>36846</v>
          </cell>
          <cell r="B445">
            <v>5.9550000000000001</v>
          </cell>
          <cell r="C445">
            <v>5.7350000000000003</v>
          </cell>
          <cell r="D445">
            <v>8.1950000000000003</v>
          </cell>
          <cell r="E445">
            <v>5.6749999999999998</v>
          </cell>
          <cell r="F445">
            <v>5.9749999999999996</v>
          </cell>
          <cell r="G445">
            <v>2.2400000000000002</v>
          </cell>
          <cell r="H445">
            <v>2.46</v>
          </cell>
          <cell r="I445">
            <v>0.21999999999999975</v>
          </cell>
          <cell r="J445">
            <v>1.9999999999999574E-2</v>
          </cell>
          <cell r="K445">
            <v>0.23999999999999932</v>
          </cell>
          <cell r="L445">
            <v>6.0000000000000497E-2</v>
          </cell>
          <cell r="M445">
            <v>8.2799999999999994</v>
          </cell>
          <cell r="N445">
            <v>8.3550000000000004</v>
          </cell>
          <cell r="O445">
            <v>7.66</v>
          </cell>
          <cell r="P445">
            <v>8.2149999999999999</v>
          </cell>
          <cell r="Q445">
            <v>8.2750000000000004</v>
          </cell>
          <cell r="R445">
            <v>0.16000000000000014</v>
          </cell>
          <cell r="S445">
            <v>7.5000000000001066E-2</v>
          </cell>
          <cell r="T445">
            <v>7.87</v>
          </cell>
          <cell r="U445">
            <v>5.94</v>
          </cell>
          <cell r="V445">
            <v>5.7649999999999997</v>
          </cell>
          <cell r="W445">
            <v>5.6950000000000003</v>
          </cell>
          <cell r="X445">
            <v>5.73</v>
          </cell>
          <cell r="Y445">
            <v>6.07</v>
          </cell>
          <cell r="Z445">
            <v>5.91</v>
          </cell>
          <cell r="AA445">
            <v>5.76</v>
          </cell>
          <cell r="AB445">
            <v>6.0149999999999997</v>
          </cell>
          <cell r="AC445">
            <v>5.7949999999999999</v>
          </cell>
          <cell r="AD445">
            <v>6.0949999999999998</v>
          </cell>
        </row>
        <row r="446">
          <cell r="A446">
            <v>36847</v>
          </cell>
          <cell r="B446">
            <v>5.915</v>
          </cell>
          <cell r="C446">
            <v>5.5250000000000004</v>
          </cell>
          <cell r="D446">
            <v>8.125</v>
          </cell>
          <cell r="E446">
            <v>5.4749999999999996</v>
          </cell>
          <cell r="F446">
            <v>5.9450000000000003</v>
          </cell>
          <cell r="G446">
            <v>2.21</v>
          </cell>
          <cell r="H446">
            <v>2.5999999999999996</v>
          </cell>
          <cell r="I446">
            <v>0.38999999999999968</v>
          </cell>
          <cell r="J446">
            <v>3.0000000000000249E-2</v>
          </cell>
          <cell r="K446">
            <v>0.41999999999999993</v>
          </cell>
          <cell r="L446">
            <v>5.0000000000000711E-2</v>
          </cell>
          <cell r="M446">
            <v>8.08</v>
          </cell>
          <cell r="N446">
            <v>8.1300000000000008</v>
          </cell>
          <cell r="O446">
            <v>7.71</v>
          </cell>
          <cell r="P446">
            <v>8.1050000000000004</v>
          </cell>
          <cell r="Q446">
            <v>8.1449999999999996</v>
          </cell>
          <cell r="R446">
            <v>5.0000000000007816E-3</v>
          </cell>
          <cell r="S446">
            <v>5.0000000000000711E-2</v>
          </cell>
          <cell r="T446">
            <v>7.6550000000000002</v>
          </cell>
          <cell r="U446">
            <v>5.88</v>
          </cell>
          <cell r="V446">
            <v>5.52</v>
          </cell>
          <cell r="W446">
            <v>5.5049999999999999</v>
          </cell>
          <cell r="X446">
            <v>5.56</v>
          </cell>
          <cell r="Y446">
            <v>6.07</v>
          </cell>
          <cell r="Z446">
            <v>5.87</v>
          </cell>
          <cell r="AA446">
            <v>5.75</v>
          </cell>
          <cell r="AB446">
            <v>5.96</v>
          </cell>
          <cell r="AC446">
            <v>5.77</v>
          </cell>
          <cell r="AD446">
            <v>6.0350000000000001</v>
          </cell>
        </row>
        <row r="447">
          <cell r="A447">
            <v>36848</v>
          </cell>
          <cell r="B447">
            <v>5.7649999999999997</v>
          </cell>
          <cell r="C447">
            <v>5.4</v>
          </cell>
          <cell r="D447">
            <v>9.5950000000000006</v>
          </cell>
          <cell r="E447">
            <v>5.35</v>
          </cell>
          <cell r="F447">
            <v>5.7450000000000001</v>
          </cell>
          <cell r="G447">
            <v>3.830000000000001</v>
          </cell>
          <cell r="H447">
            <v>4.1950000000000003</v>
          </cell>
          <cell r="I447">
            <v>0.36499999999999932</v>
          </cell>
          <cell r="J447">
            <v>-1.9999999999999574E-2</v>
          </cell>
          <cell r="K447">
            <v>0.34499999999999975</v>
          </cell>
          <cell r="L447">
            <v>5.0000000000000711E-2</v>
          </cell>
          <cell r="M447">
            <v>8.4649999999999999</v>
          </cell>
          <cell r="N447">
            <v>8.6549999999999994</v>
          </cell>
          <cell r="O447">
            <v>7.2249999999999996</v>
          </cell>
          <cell r="P447">
            <v>8.5</v>
          </cell>
          <cell r="Q447">
            <v>8.9949999999999992</v>
          </cell>
          <cell r="R447">
            <v>-0.94000000000000128</v>
          </cell>
          <cell r="S447">
            <v>0.1899999999999995</v>
          </cell>
          <cell r="T447">
            <v>7.9450000000000003</v>
          </cell>
          <cell r="U447">
            <v>5.6349999999999998</v>
          </cell>
          <cell r="V447">
            <v>5.2450000000000001</v>
          </cell>
          <cell r="W447">
            <v>5.23</v>
          </cell>
          <cell r="X447">
            <v>5.3049999999999997</v>
          </cell>
          <cell r="Y447">
            <v>5.7450000000000001</v>
          </cell>
          <cell r="Z447">
            <v>5.63</v>
          </cell>
          <cell r="AA447">
            <v>5.44</v>
          </cell>
          <cell r="AB447">
            <v>5.6749999999999998</v>
          </cell>
          <cell r="AC447">
            <v>5.5049999999999999</v>
          </cell>
          <cell r="AD447">
            <v>5.72</v>
          </cell>
        </row>
        <row r="448">
          <cell r="A448">
            <v>36849</v>
          </cell>
          <cell r="B448">
            <v>5.7649999999999997</v>
          </cell>
          <cell r="C448">
            <v>5.4</v>
          </cell>
          <cell r="D448">
            <v>9.5950000000000006</v>
          </cell>
          <cell r="E448">
            <v>5.35</v>
          </cell>
          <cell r="F448">
            <v>5.7450000000000001</v>
          </cell>
          <cell r="G448">
            <v>3.830000000000001</v>
          </cell>
          <cell r="H448">
            <v>4.1950000000000003</v>
          </cell>
          <cell r="I448">
            <v>0.36499999999999932</v>
          </cell>
          <cell r="J448">
            <v>-1.9999999999999574E-2</v>
          </cell>
          <cell r="K448">
            <v>0.34499999999999975</v>
          </cell>
          <cell r="L448">
            <v>5.0000000000000711E-2</v>
          </cell>
          <cell r="M448">
            <v>8.4649999999999999</v>
          </cell>
          <cell r="N448">
            <v>8.6549999999999994</v>
          </cell>
          <cell r="O448">
            <v>7.2249999999999996</v>
          </cell>
          <cell r="P448">
            <v>8.5</v>
          </cell>
          <cell r="Q448">
            <v>8.9949999999999992</v>
          </cell>
          <cell r="R448">
            <v>-0.94000000000000128</v>
          </cell>
          <cell r="S448">
            <v>0.1899999999999995</v>
          </cell>
          <cell r="T448">
            <v>7.9450000000000003</v>
          </cell>
          <cell r="U448">
            <v>5.6349999999999998</v>
          </cell>
          <cell r="V448">
            <v>5.2450000000000001</v>
          </cell>
          <cell r="W448">
            <v>5.23</v>
          </cell>
          <cell r="X448">
            <v>5.3049999999999997</v>
          </cell>
          <cell r="Y448">
            <v>5.7450000000000001</v>
          </cell>
          <cell r="Z448">
            <v>5.63</v>
          </cell>
          <cell r="AA448">
            <v>5.44</v>
          </cell>
          <cell r="AB448">
            <v>5.6749999999999998</v>
          </cell>
          <cell r="AC448">
            <v>5.5049999999999999</v>
          </cell>
          <cell r="AD448">
            <v>5.72</v>
          </cell>
        </row>
        <row r="449">
          <cell r="A449">
            <v>36850</v>
          </cell>
          <cell r="B449">
            <v>5.7649999999999997</v>
          </cell>
          <cell r="C449">
            <v>5.4</v>
          </cell>
          <cell r="D449">
            <v>9.5950000000000006</v>
          </cell>
          <cell r="E449">
            <v>5.35</v>
          </cell>
          <cell r="F449">
            <v>5.7450000000000001</v>
          </cell>
          <cell r="G449">
            <v>3.830000000000001</v>
          </cell>
          <cell r="H449">
            <v>4.1950000000000003</v>
          </cell>
          <cell r="I449">
            <v>0.36499999999999932</v>
          </cell>
          <cell r="J449">
            <v>-1.9999999999999574E-2</v>
          </cell>
          <cell r="K449">
            <v>0.34499999999999975</v>
          </cell>
          <cell r="L449">
            <v>5.0000000000000711E-2</v>
          </cell>
          <cell r="M449">
            <v>8.4649999999999999</v>
          </cell>
          <cell r="N449">
            <v>8.6549999999999994</v>
          </cell>
          <cell r="O449">
            <v>7.2249999999999996</v>
          </cell>
          <cell r="P449">
            <v>8.5</v>
          </cell>
          <cell r="Q449">
            <v>8.9949999999999992</v>
          </cell>
          <cell r="R449">
            <v>-0.94000000000000128</v>
          </cell>
          <cell r="S449">
            <v>0.1899999999999995</v>
          </cell>
          <cell r="T449">
            <v>7.9450000000000003</v>
          </cell>
          <cell r="U449">
            <v>5.6349999999999998</v>
          </cell>
          <cell r="V449">
            <v>5.2450000000000001</v>
          </cell>
          <cell r="W449">
            <v>5.23</v>
          </cell>
          <cell r="X449">
            <v>5.3049999999999997</v>
          </cell>
          <cell r="Y449">
            <v>5.7450000000000001</v>
          </cell>
          <cell r="Z449">
            <v>5.63</v>
          </cell>
          <cell r="AA449">
            <v>5.44</v>
          </cell>
          <cell r="AB449">
            <v>5.6749999999999998</v>
          </cell>
          <cell r="AC449">
            <v>5.5049999999999999</v>
          </cell>
          <cell r="AD449">
            <v>5.72</v>
          </cell>
        </row>
        <row r="450">
          <cell r="A450">
            <v>36851</v>
          </cell>
          <cell r="B450">
            <v>6.5</v>
          </cell>
          <cell r="C450">
            <v>6.41</v>
          </cell>
          <cell r="D450">
            <v>13.42</v>
          </cell>
          <cell r="E450">
            <v>6.1749999999999998</v>
          </cell>
          <cell r="F450">
            <v>6.5</v>
          </cell>
          <cell r="G450">
            <v>6.92</v>
          </cell>
          <cell r="H450">
            <v>7.01</v>
          </cell>
          <cell r="I450">
            <v>8.9999999999999858E-2</v>
          </cell>
          <cell r="J450">
            <v>0</v>
          </cell>
          <cell r="K450">
            <v>8.9999999999999858E-2</v>
          </cell>
          <cell r="L450">
            <v>0.23500000000000032</v>
          </cell>
          <cell r="M450">
            <v>13.265000000000001</v>
          </cell>
          <cell r="N450">
            <v>13.125</v>
          </cell>
          <cell r="O450">
            <v>7.9649999999999999</v>
          </cell>
          <cell r="P450">
            <v>15.215</v>
          </cell>
          <cell r="Q450">
            <v>14.234999999999999</v>
          </cell>
          <cell r="R450">
            <v>-0.29499999999999993</v>
          </cell>
          <cell r="S450">
            <v>-0.14000000000000057</v>
          </cell>
          <cell r="T450">
            <v>12.555</v>
          </cell>
          <cell r="U450">
            <v>6.2350000000000003</v>
          </cell>
          <cell r="V450">
            <v>6.2249999999999996</v>
          </cell>
          <cell r="W450">
            <v>6.2149999999999999</v>
          </cell>
          <cell r="X450">
            <v>6.34</v>
          </cell>
          <cell r="Y450">
            <v>6.3849999999999998</v>
          </cell>
          <cell r="Z450">
            <v>6.2450000000000001</v>
          </cell>
          <cell r="AA450">
            <v>6.05</v>
          </cell>
          <cell r="AB450">
            <v>6.28</v>
          </cell>
          <cell r="AC450">
            <v>6.085</v>
          </cell>
          <cell r="AD450">
            <v>6.37</v>
          </cell>
        </row>
        <row r="451">
          <cell r="A451">
            <v>36852</v>
          </cell>
          <cell r="B451">
            <v>6.5049999999999999</v>
          </cell>
          <cell r="C451">
            <v>6.33</v>
          </cell>
          <cell r="D451">
            <v>17.344999999999999</v>
          </cell>
          <cell r="E451">
            <v>6.1550000000000002</v>
          </cell>
          <cell r="F451">
            <v>6.5</v>
          </cell>
          <cell r="G451">
            <v>10.84</v>
          </cell>
          <cell r="H451">
            <v>11.014999999999999</v>
          </cell>
          <cell r="I451">
            <v>0.17499999999999982</v>
          </cell>
          <cell r="J451">
            <v>-4.9999999999998934E-3</v>
          </cell>
          <cell r="K451">
            <v>0.16999999999999993</v>
          </cell>
          <cell r="L451">
            <v>0.17499999999999982</v>
          </cell>
          <cell r="M451">
            <v>15.33</v>
          </cell>
          <cell r="N451">
            <v>16.324999999999999</v>
          </cell>
          <cell r="O451">
            <v>8.1349999999999998</v>
          </cell>
          <cell r="P451">
            <v>17.035</v>
          </cell>
          <cell r="Q451">
            <v>18.094999999999999</v>
          </cell>
          <cell r="R451">
            <v>-1.0199999999999996</v>
          </cell>
          <cell r="S451">
            <v>0.99499999999999922</v>
          </cell>
          <cell r="T451">
            <v>15.46</v>
          </cell>
          <cell r="U451">
            <v>6.34</v>
          </cell>
          <cell r="V451">
            <v>6.15</v>
          </cell>
          <cell r="W451">
            <v>6.1849999999999996</v>
          </cell>
          <cell r="X451">
            <v>6.22</v>
          </cell>
          <cell r="Y451">
            <v>6.4649999999999999</v>
          </cell>
          <cell r="Z451">
            <v>6.36</v>
          </cell>
          <cell r="AA451">
            <v>6.16</v>
          </cell>
          <cell r="AB451">
            <v>6.3949999999999996</v>
          </cell>
          <cell r="AC451">
            <v>6.1950000000000003</v>
          </cell>
          <cell r="AD451">
            <v>6.5049999999999999</v>
          </cell>
        </row>
        <row r="452">
          <cell r="A452">
            <v>36853</v>
          </cell>
          <cell r="B452">
            <v>6.2249999999999996</v>
          </cell>
          <cell r="C452">
            <v>5.8849999999999998</v>
          </cell>
          <cell r="D452">
            <v>16.670000000000002</v>
          </cell>
          <cell r="E452">
            <v>5.9450000000000003</v>
          </cell>
          <cell r="F452">
            <v>6.24</v>
          </cell>
          <cell r="G452">
            <v>10.445000000000002</v>
          </cell>
          <cell r="H452">
            <v>10.785000000000002</v>
          </cell>
          <cell r="I452">
            <v>0.33999999999999986</v>
          </cell>
          <cell r="J452">
            <v>1.5000000000000568E-2</v>
          </cell>
          <cell r="K452">
            <v>0.35500000000000043</v>
          </cell>
          <cell r="L452">
            <v>-6.0000000000000497E-2</v>
          </cell>
          <cell r="M452">
            <v>15.695</v>
          </cell>
          <cell r="N452">
            <v>16.54</v>
          </cell>
          <cell r="O452">
            <v>7.8150000000000004</v>
          </cell>
          <cell r="P452">
            <v>15.465</v>
          </cell>
          <cell r="Q452">
            <v>16.934999999999999</v>
          </cell>
          <cell r="R452">
            <v>-0.13000000000000256</v>
          </cell>
          <cell r="S452">
            <v>0.84499999999999886</v>
          </cell>
          <cell r="T452">
            <v>14.785</v>
          </cell>
          <cell r="U452">
            <v>6.3150000000000004</v>
          </cell>
          <cell r="V452">
            <v>5.9950000000000001</v>
          </cell>
          <cell r="W452">
            <v>5.9649999999999999</v>
          </cell>
          <cell r="X452">
            <v>5.9950000000000001</v>
          </cell>
          <cell r="Y452">
            <v>6.3150000000000004</v>
          </cell>
          <cell r="Z452">
            <v>6.25</v>
          </cell>
          <cell r="AA452">
            <v>6.0250000000000004</v>
          </cell>
          <cell r="AB452">
            <v>6.2549999999999999</v>
          </cell>
          <cell r="AC452">
            <v>6.0650000000000004</v>
          </cell>
          <cell r="AD452">
            <v>6.415</v>
          </cell>
          <cell r="AF452">
            <v>13</v>
          </cell>
          <cell r="AG452">
            <v>19.5</v>
          </cell>
          <cell r="AH452">
            <v>16.91</v>
          </cell>
        </row>
        <row r="453">
          <cell r="A453">
            <v>36854</v>
          </cell>
          <cell r="B453">
            <v>6.2249999999999996</v>
          </cell>
          <cell r="C453">
            <v>5.8849999999999998</v>
          </cell>
          <cell r="D453">
            <v>16.670000000000002</v>
          </cell>
          <cell r="E453">
            <v>5.9450000000000003</v>
          </cell>
          <cell r="F453">
            <v>6.24</v>
          </cell>
          <cell r="G453">
            <v>10.445000000000002</v>
          </cell>
          <cell r="H453">
            <v>10.785000000000002</v>
          </cell>
          <cell r="I453">
            <v>0.33999999999999986</v>
          </cell>
          <cell r="J453">
            <v>1.5000000000000568E-2</v>
          </cell>
          <cell r="K453">
            <v>0.35500000000000043</v>
          </cell>
          <cell r="L453">
            <v>-6.0000000000000497E-2</v>
          </cell>
          <cell r="M453">
            <v>15.695</v>
          </cell>
          <cell r="N453">
            <v>16.54</v>
          </cell>
          <cell r="O453">
            <v>7.8150000000000004</v>
          </cell>
          <cell r="P453">
            <v>15.465</v>
          </cell>
          <cell r="Q453">
            <v>16.934999999999999</v>
          </cell>
          <cell r="R453">
            <v>-0.13000000000000256</v>
          </cell>
          <cell r="S453">
            <v>0.84499999999999886</v>
          </cell>
          <cell r="T453">
            <v>14.785</v>
          </cell>
          <cell r="U453">
            <v>6.3150000000000004</v>
          </cell>
          <cell r="V453">
            <v>5.9950000000000001</v>
          </cell>
          <cell r="W453">
            <v>5.9649999999999999</v>
          </cell>
          <cell r="X453">
            <v>5.9950000000000001</v>
          </cell>
          <cell r="Y453">
            <v>6.3150000000000004</v>
          </cell>
          <cell r="Z453">
            <v>6.25</v>
          </cell>
          <cell r="AA453">
            <v>6.0250000000000004</v>
          </cell>
          <cell r="AB453">
            <v>6.2549999999999999</v>
          </cell>
          <cell r="AC453">
            <v>6.0650000000000004</v>
          </cell>
          <cell r="AD453">
            <v>6.415</v>
          </cell>
          <cell r="AF453">
            <v>13</v>
          </cell>
          <cell r="AG453">
            <v>19.5</v>
          </cell>
          <cell r="AH453">
            <v>16.91</v>
          </cell>
        </row>
        <row r="454">
          <cell r="A454">
            <v>36855</v>
          </cell>
          <cell r="B454">
            <v>6.2249999999999996</v>
          </cell>
          <cell r="C454">
            <v>5.8849999999999998</v>
          </cell>
          <cell r="D454">
            <v>16.670000000000002</v>
          </cell>
          <cell r="E454">
            <v>5.9450000000000003</v>
          </cell>
          <cell r="F454">
            <v>6.24</v>
          </cell>
          <cell r="G454">
            <v>10.445000000000002</v>
          </cell>
          <cell r="H454">
            <v>10.785000000000002</v>
          </cell>
          <cell r="I454">
            <v>0.33999999999999986</v>
          </cell>
          <cell r="J454">
            <v>1.5000000000000568E-2</v>
          </cell>
          <cell r="K454">
            <v>0.35500000000000043</v>
          </cell>
          <cell r="L454">
            <v>-6.0000000000000497E-2</v>
          </cell>
          <cell r="M454">
            <v>15.695</v>
          </cell>
          <cell r="N454">
            <v>16.54</v>
          </cell>
          <cell r="O454">
            <v>7.8150000000000004</v>
          </cell>
          <cell r="P454">
            <v>15.465</v>
          </cell>
          <cell r="Q454">
            <v>16.934999999999999</v>
          </cell>
          <cell r="R454">
            <v>-0.13000000000000256</v>
          </cell>
          <cell r="S454">
            <v>0.84499999999999886</v>
          </cell>
          <cell r="T454">
            <v>14.785</v>
          </cell>
          <cell r="U454">
            <v>6.3150000000000004</v>
          </cell>
          <cell r="V454">
            <v>5.9950000000000001</v>
          </cell>
          <cell r="W454">
            <v>5.9649999999999999</v>
          </cell>
          <cell r="X454">
            <v>5.9950000000000001</v>
          </cell>
          <cell r="Y454">
            <v>6.3150000000000004</v>
          </cell>
          <cell r="Z454">
            <v>6.25</v>
          </cell>
          <cell r="AA454">
            <v>6.0250000000000004</v>
          </cell>
          <cell r="AB454">
            <v>6.2549999999999999</v>
          </cell>
          <cell r="AC454">
            <v>6.0650000000000004</v>
          </cell>
          <cell r="AD454">
            <v>6.415</v>
          </cell>
          <cell r="AF454">
            <v>13</v>
          </cell>
          <cell r="AG454">
            <v>19.5</v>
          </cell>
          <cell r="AH454">
            <v>16.91</v>
          </cell>
        </row>
        <row r="455">
          <cell r="A455">
            <v>36856</v>
          </cell>
          <cell r="B455">
            <v>6.2249999999999996</v>
          </cell>
          <cell r="C455">
            <v>5.8849999999999998</v>
          </cell>
          <cell r="D455">
            <v>16.670000000000002</v>
          </cell>
          <cell r="E455">
            <v>5.9450000000000003</v>
          </cell>
          <cell r="F455">
            <v>6.24</v>
          </cell>
          <cell r="G455">
            <v>10.445000000000002</v>
          </cell>
          <cell r="H455">
            <v>10.785000000000002</v>
          </cell>
          <cell r="I455">
            <v>0.33999999999999986</v>
          </cell>
          <cell r="J455">
            <v>1.5000000000000568E-2</v>
          </cell>
          <cell r="K455">
            <v>0.35500000000000043</v>
          </cell>
          <cell r="L455">
            <v>-6.0000000000000497E-2</v>
          </cell>
          <cell r="M455">
            <v>15.695</v>
          </cell>
          <cell r="N455">
            <v>16.54</v>
          </cell>
          <cell r="O455">
            <v>7.8150000000000004</v>
          </cell>
          <cell r="P455">
            <v>15.465</v>
          </cell>
          <cell r="Q455">
            <v>16.934999999999999</v>
          </cell>
          <cell r="R455">
            <v>-0.13000000000000256</v>
          </cell>
          <cell r="S455">
            <v>0.84499999999999886</v>
          </cell>
          <cell r="T455">
            <v>14.785</v>
          </cell>
          <cell r="U455">
            <v>6.3150000000000004</v>
          </cell>
          <cell r="V455">
            <v>5.9950000000000001</v>
          </cell>
          <cell r="W455">
            <v>5.9649999999999999</v>
          </cell>
          <cell r="X455">
            <v>5.9950000000000001</v>
          </cell>
          <cell r="Y455">
            <v>6.3150000000000004</v>
          </cell>
          <cell r="Z455">
            <v>6.25</v>
          </cell>
          <cell r="AA455">
            <v>6.0250000000000004</v>
          </cell>
          <cell r="AB455">
            <v>6.2549999999999999</v>
          </cell>
          <cell r="AC455">
            <v>6.0650000000000004</v>
          </cell>
          <cell r="AD455">
            <v>6.415</v>
          </cell>
          <cell r="AF455">
            <v>13</v>
          </cell>
          <cell r="AG455">
            <v>19.5</v>
          </cell>
          <cell r="AH455">
            <v>16.91</v>
          </cell>
        </row>
        <row r="456">
          <cell r="A456">
            <v>36857</v>
          </cell>
          <cell r="B456">
            <v>6.2249999999999996</v>
          </cell>
          <cell r="C456">
            <v>5.8849999999999998</v>
          </cell>
          <cell r="D456">
            <v>16.670000000000002</v>
          </cell>
          <cell r="E456">
            <v>5.9450000000000003</v>
          </cell>
          <cell r="F456">
            <v>6.24</v>
          </cell>
          <cell r="G456">
            <v>10.445000000000002</v>
          </cell>
          <cell r="H456">
            <v>10.785000000000002</v>
          </cell>
          <cell r="I456">
            <v>0.33999999999999986</v>
          </cell>
          <cell r="J456">
            <v>1.5000000000000568E-2</v>
          </cell>
          <cell r="K456">
            <v>0.35500000000000043</v>
          </cell>
          <cell r="L456">
            <v>-6.0000000000000497E-2</v>
          </cell>
          <cell r="M456">
            <v>15.695</v>
          </cell>
          <cell r="N456">
            <v>16.54</v>
          </cell>
          <cell r="O456">
            <v>7.8150000000000004</v>
          </cell>
          <cell r="P456">
            <v>15.465</v>
          </cell>
          <cell r="Q456">
            <v>16.934999999999999</v>
          </cell>
          <cell r="R456">
            <v>-0.13000000000000256</v>
          </cell>
          <cell r="S456">
            <v>0.84499999999999886</v>
          </cell>
          <cell r="T456">
            <v>14.785</v>
          </cell>
          <cell r="U456">
            <v>6.3150000000000004</v>
          </cell>
          <cell r="V456">
            <v>5.9950000000000001</v>
          </cell>
          <cell r="W456">
            <v>5.9649999999999999</v>
          </cell>
          <cell r="X456">
            <v>5.9950000000000001</v>
          </cell>
          <cell r="Y456">
            <v>6.3150000000000004</v>
          </cell>
          <cell r="Z456">
            <v>6.25</v>
          </cell>
          <cell r="AA456">
            <v>6.0250000000000004</v>
          </cell>
          <cell r="AB456">
            <v>6.2549999999999999</v>
          </cell>
          <cell r="AC456">
            <v>6.0650000000000004</v>
          </cell>
          <cell r="AD456">
            <v>6.415</v>
          </cell>
          <cell r="AF456">
            <v>13</v>
          </cell>
          <cell r="AG456">
            <v>19.5</v>
          </cell>
          <cell r="AH456">
            <v>16.91</v>
          </cell>
        </row>
        <row r="457">
          <cell r="A457">
            <v>36858</v>
          </cell>
          <cell r="B457">
            <v>6.21</v>
          </cell>
          <cell r="C457">
            <v>5.84</v>
          </cell>
          <cell r="D457">
            <v>5.8550000000000004</v>
          </cell>
          <cell r="E457">
            <v>5.8550000000000004</v>
          </cell>
          <cell r="F457">
            <v>6.23</v>
          </cell>
          <cell r="G457">
            <v>-0.35499999999999954</v>
          </cell>
          <cell r="H457">
            <v>1.5000000000000568E-2</v>
          </cell>
          <cell r="I457">
            <v>0.37000000000000011</v>
          </cell>
          <cell r="J457">
            <v>2.0000000000000462E-2</v>
          </cell>
          <cell r="K457">
            <v>0.39000000000000057</v>
          </cell>
          <cell r="L457">
            <v>-1.5000000000000568E-2</v>
          </cell>
          <cell r="M457">
            <v>14.465</v>
          </cell>
          <cell r="N457">
            <v>14.54</v>
          </cell>
          <cell r="O457">
            <v>8.1649999999999991</v>
          </cell>
          <cell r="P457">
            <v>13.53</v>
          </cell>
          <cell r="Q457">
            <v>13.56</v>
          </cell>
          <cell r="R457">
            <v>8.6849999999999987</v>
          </cell>
          <cell r="S457">
            <v>7.4999999999999289E-2</v>
          </cell>
          <cell r="T457">
            <v>13.73</v>
          </cell>
          <cell r="U457">
            <v>6.2450000000000001</v>
          </cell>
          <cell r="V457">
            <v>5.92</v>
          </cell>
          <cell r="W457">
            <v>5.8949999999999996</v>
          </cell>
          <cell r="X457">
            <v>5.92</v>
          </cell>
          <cell r="Y457">
            <v>6.2949999999999999</v>
          </cell>
          <cell r="Z457">
            <v>6.1849999999999996</v>
          </cell>
          <cell r="AA457">
            <v>6</v>
          </cell>
          <cell r="AB457">
            <v>6.23</v>
          </cell>
          <cell r="AC457">
            <v>6.06</v>
          </cell>
          <cell r="AD457">
            <v>6.4450000000000003</v>
          </cell>
          <cell r="AF457">
            <v>12.5</v>
          </cell>
          <cell r="AG457">
            <v>16.399999999999999</v>
          </cell>
          <cell r="AH457">
            <v>15.45</v>
          </cell>
        </row>
        <row r="458">
          <cell r="A458">
            <v>36859</v>
          </cell>
          <cell r="B458">
            <v>5.79</v>
          </cell>
          <cell r="C458">
            <v>5.56</v>
          </cell>
          <cell r="D458">
            <v>15.47</v>
          </cell>
          <cell r="E458">
            <v>5.4550000000000001</v>
          </cell>
          <cell r="F458">
            <v>5.82</v>
          </cell>
          <cell r="G458">
            <v>9.68</v>
          </cell>
          <cell r="H458">
            <v>9.91</v>
          </cell>
          <cell r="I458">
            <v>0.23000000000000043</v>
          </cell>
          <cell r="J458">
            <v>3.0000000000000249E-2</v>
          </cell>
          <cell r="K458">
            <v>0.26000000000000068</v>
          </cell>
          <cell r="L458">
            <v>0.10499999999999954</v>
          </cell>
          <cell r="M458">
            <v>14.68</v>
          </cell>
          <cell r="N458">
            <v>15.16</v>
          </cell>
          <cell r="O458">
            <v>7.72</v>
          </cell>
          <cell r="P458">
            <v>14.26</v>
          </cell>
          <cell r="Q458">
            <v>14.4</v>
          </cell>
          <cell r="R458">
            <v>-0.3100000000000005</v>
          </cell>
          <cell r="S458">
            <v>0.48000000000000043</v>
          </cell>
          <cell r="T458">
            <v>13.96</v>
          </cell>
          <cell r="U458">
            <v>5.9249999999999998</v>
          </cell>
          <cell r="V458">
            <v>5.6050000000000004</v>
          </cell>
          <cell r="W458">
            <v>5.5250000000000004</v>
          </cell>
          <cell r="X458">
            <v>5.58</v>
          </cell>
          <cell r="Y458">
            <v>5.9950000000000001</v>
          </cell>
          <cell r="Z458">
            <v>5.7949999999999999</v>
          </cell>
          <cell r="AA458">
            <v>5.71</v>
          </cell>
          <cell r="AB458">
            <v>5.8949999999999996</v>
          </cell>
          <cell r="AC458">
            <v>5.7750000000000004</v>
          </cell>
          <cell r="AD458">
            <v>6.125</v>
          </cell>
          <cell r="AF458">
            <v>14</v>
          </cell>
          <cell r="AG458">
            <v>16.2</v>
          </cell>
          <cell r="AH458">
            <v>15.48</v>
          </cell>
        </row>
        <row r="459">
          <cell r="A459">
            <v>36860</v>
          </cell>
          <cell r="B459">
            <v>5.7750000000000004</v>
          </cell>
          <cell r="C459">
            <v>5.6749999999999998</v>
          </cell>
          <cell r="D459">
            <v>17.995000000000001</v>
          </cell>
          <cell r="E459">
            <v>5.5350000000000001</v>
          </cell>
          <cell r="F459">
            <v>5.8449999999999998</v>
          </cell>
          <cell r="G459">
            <v>12.22</v>
          </cell>
          <cell r="H459">
            <v>12.32</v>
          </cell>
          <cell r="I459">
            <v>0.10000000000000053</v>
          </cell>
          <cell r="J459">
            <v>6.9999999999999396E-2</v>
          </cell>
          <cell r="K459">
            <v>0.16999999999999993</v>
          </cell>
          <cell r="L459">
            <v>0.13999999999999968</v>
          </cell>
          <cell r="M459">
            <v>16.57</v>
          </cell>
          <cell r="N459">
            <v>16.75</v>
          </cell>
          <cell r="O459">
            <v>7.9249999999999998</v>
          </cell>
          <cell r="P459">
            <v>16.574999999999999</v>
          </cell>
          <cell r="Q459">
            <v>15.865</v>
          </cell>
          <cell r="R459">
            <v>-1.245000000000001</v>
          </cell>
          <cell r="S459">
            <v>0.17999999999999972</v>
          </cell>
          <cell r="T459">
            <v>17.32</v>
          </cell>
          <cell r="U459">
            <v>5.95</v>
          </cell>
          <cell r="V459">
            <v>5.6349999999999998</v>
          </cell>
          <cell r="W459">
            <v>5.61</v>
          </cell>
          <cell r="X459">
            <v>5.64</v>
          </cell>
          <cell r="Y459">
            <v>6.04</v>
          </cell>
          <cell r="Z459">
            <v>5.84</v>
          </cell>
          <cell r="AA459">
            <v>5374</v>
          </cell>
          <cell r="AB459">
            <v>5.9550000000000001</v>
          </cell>
          <cell r="AC459">
            <v>5.7949999999999999</v>
          </cell>
          <cell r="AD459">
            <v>6.2350000000000003</v>
          </cell>
          <cell r="AF459">
            <v>16</v>
          </cell>
          <cell r="AG459">
            <v>18.5</v>
          </cell>
          <cell r="AH459">
            <v>18.07</v>
          </cell>
        </row>
        <row r="460">
          <cell r="A460">
            <v>36861</v>
          </cell>
          <cell r="B460">
            <v>6.21</v>
          </cell>
          <cell r="C460">
            <v>6.165</v>
          </cell>
          <cell r="D460">
            <v>18.895</v>
          </cell>
          <cell r="E460">
            <v>6.03</v>
          </cell>
          <cell r="F460">
            <v>6.25</v>
          </cell>
          <cell r="G460">
            <v>12.684999999999999</v>
          </cell>
          <cell r="H460">
            <v>12.73</v>
          </cell>
          <cell r="I460">
            <v>4.4999999999999929E-2</v>
          </cell>
          <cell r="J460">
            <v>4.0000000000000036E-2</v>
          </cell>
          <cell r="K460">
            <v>8.4999999999999964E-2</v>
          </cell>
          <cell r="L460">
            <v>0.13499999999999979</v>
          </cell>
          <cell r="M460">
            <v>16.8</v>
          </cell>
          <cell r="N460">
            <v>16.925000000000001</v>
          </cell>
          <cell r="O460">
            <v>8.2850000000000001</v>
          </cell>
          <cell r="P460">
            <v>14.815</v>
          </cell>
          <cell r="Q460">
            <v>15.654999999999999</v>
          </cell>
          <cell r="R460">
            <v>-1.9699999999999989</v>
          </cell>
          <cell r="S460">
            <v>0.125</v>
          </cell>
          <cell r="T460">
            <v>16.52</v>
          </cell>
          <cell r="U460">
            <v>6.31</v>
          </cell>
          <cell r="V460">
            <v>6</v>
          </cell>
          <cell r="W460">
            <v>5.9950000000000001</v>
          </cell>
          <cell r="X460">
            <v>6.085</v>
          </cell>
          <cell r="Y460">
            <v>6.4249999999999998</v>
          </cell>
          <cell r="Z460">
            <v>6.24</v>
          </cell>
          <cell r="AA460">
            <v>6.165</v>
          </cell>
          <cell r="AB460">
            <v>6.32</v>
          </cell>
          <cell r="AC460">
            <v>6.1749999999999998</v>
          </cell>
          <cell r="AD460">
            <v>6.5449999999999999</v>
          </cell>
          <cell r="AF460">
            <v>14</v>
          </cell>
          <cell r="AG460">
            <v>21</v>
          </cell>
          <cell r="AH460">
            <v>18.47</v>
          </cell>
        </row>
        <row r="461">
          <cell r="A461">
            <v>36862</v>
          </cell>
          <cell r="B461">
            <v>6.49</v>
          </cell>
          <cell r="C461">
            <v>6.4</v>
          </cell>
          <cell r="D461">
            <v>18.495000000000001</v>
          </cell>
          <cell r="E461">
            <v>6.2050000000000001</v>
          </cell>
          <cell r="F461">
            <v>6.5149999999999997</v>
          </cell>
          <cell r="G461">
            <v>12.005000000000001</v>
          </cell>
          <cell r="H461">
            <v>12.095000000000001</v>
          </cell>
          <cell r="I461">
            <v>8.9999999999999858E-2</v>
          </cell>
          <cell r="J461">
            <v>2.4999999999999467E-2</v>
          </cell>
          <cell r="K461">
            <v>0.11499999999999932</v>
          </cell>
          <cell r="L461">
            <v>0.19500000000000028</v>
          </cell>
          <cell r="M461">
            <v>16.274999999999999</v>
          </cell>
          <cell r="N461">
            <v>17.12</v>
          </cell>
          <cell r="O461">
            <v>8.7899999999999991</v>
          </cell>
          <cell r="P461">
            <v>13.395</v>
          </cell>
          <cell r="Q461">
            <v>15.565</v>
          </cell>
          <cell r="R461">
            <v>-1.375</v>
          </cell>
          <cell r="S461">
            <v>0.84500000000000242</v>
          </cell>
          <cell r="T461">
            <v>14.38</v>
          </cell>
          <cell r="U461">
            <v>6.5949999999999998</v>
          </cell>
          <cell r="V461">
            <v>6.2350000000000003</v>
          </cell>
          <cell r="W461">
            <v>6.2149999999999999</v>
          </cell>
          <cell r="X461">
            <v>6.27</v>
          </cell>
          <cell r="Y461">
            <v>6.6950000000000003</v>
          </cell>
          <cell r="Z461">
            <v>6.5250000000000004</v>
          </cell>
          <cell r="AA461">
            <v>6.42</v>
          </cell>
          <cell r="AB461">
            <v>6.5650000000000004</v>
          </cell>
          <cell r="AC461">
            <v>6.4450000000000003</v>
          </cell>
          <cell r="AD461">
            <v>6.7549999999999999</v>
          </cell>
        </row>
        <row r="462">
          <cell r="A462">
            <v>36863</v>
          </cell>
          <cell r="B462">
            <v>6.49</v>
          </cell>
          <cell r="C462">
            <v>6.4</v>
          </cell>
          <cell r="D462">
            <v>18.495000000000001</v>
          </cell>
          <cell r="E462">
            <v>6.2050000000000001</v>
          </cell>
          <cell r="F462">
            <v>6.5149999999999997</v>
          </cell>
          <cell r="G462">
            <v>12.005000000000001</v>
          </cell>
          <cell r="H462">
            <v>12.095000000000001</v>
          </cell>
          <cell r="I462">
            <v>8.9999999999999858E-2</v>
          </cell>
          <cell r="J462">
            <v>2.4999999999999467E-2</v>
          </cell>
          <cell r="K462">
            <v>0.11499999999999932</v>
          </cell>
          <cell r="L462">
            <v>0.19500000000000028</v>
          </cell>
          <cell r="M462">
            <v>16.274999999999999</v>
          </cell>
          <cell r="N462">
            <v>17.12</v>
          </cell>
          <cell r="O462">
            <v>8.7899999999999991</v>
          </cell>
          <cell r="P462">
            <v>13.395</v>
          </cell>
          <cell r="Q462">
            <v>15.565</v>
          </cell>
          <cell r="R462">
            <v>-1.375</v>
          </cell>
          <cell r="S462">
            <v>0.84500000000000242</v>
          </cell>
          <cell r="T462">
            <v>14.38</v>
          </cell>
          <cell r="U462">
            <v>6.5949999999999998</v>
          </cell>
          <cell r="V462">
            <v>6.2350000000000003</v>
          </cell>
          <cell r="W462">
            <v>6.2149999999999999</v>
          </cell>
          <cell r="X462">
            <v>6.27</v>
          </cell>
          <cell r="Y462">
            <v>6.6950000000000003</v>
          </cell>
          <cell r="Z462">
            <v>6.5250000000000004</v>
          </cell>
          <cell r="AA462">
            <v>6.42</v>
          </cell>
          <cell r="AB462">
            <v>6.5650000000000004</v>
          </cell>
          <cell r="AC462">
            <v>6.4450000000000003</v>
          </cell>
          <cell r="AD462">
            <v>6.7549999999999999</v>
          </cell>
        </row>
        <row r="463">
          <cell r="A463">
            <v>36864</v>
          </cell>
          <cell r="B463">
            <v>6.49</v>
          </cell>
          <cell r="C463">
            <v>6.4</v>
          </cell>
          <cell r="D463">
            <v>18.495000000000001</v>
          </cell>
          <cell r="E463">
            <v>6.2050000000000001</v>
          </cell>
          <cell r="F463">
            <v>6.5149999999999997</v>
          </cell>
          <cell r="G463">
            <v>12.005000000000001</v>
          </cell>
          <cell r="H463">
            <v>12.095000000000001</v>
          </cell>
          <cell r="I463">
            <v>8.9999999999999858E-2</v>
          </cell>
          <cell r="J463">
            <v>2.4999999999999467E-2</v>
          </cell>
          <cell r="K463">
            <v>0.11499999999999932</v>
          </cell>
          <cell r="L463">
            <v>0.19500000000000028</v>
          </cell>
          <cell r="M463">
            <v>16.274999999999999</v>
          </cell>
          <cell r="N463">
            <v>17.12</v>
          </cell>
          <cell r="O463">
            <v>8.7899999999999991</v>
          </cell>
          <cell r="P463">
            <v>13.395</v>
          </cell>
          <cell r="Q463">
            <v>15.565</v>
          </cell>
          <cell r="R463">
            <v>-1.375</v>
          </cell>
          <cell r="S463">
            <v>0.84500000000000242</v>
          </cell>
          <cell r="T463">
            <v>14.38</v>
          </cell>
          <cell r="U463">
            <v>6.5949999999999998</v>
          </cell>
          <cell r="V463">
            <v>6.2350000000000003</v>
          </cell>
          <cell r="W463">
            <v>6.2149999999999999</v>
          </cell>
          <cell r="X463">
            <v>6.27</v>
          </cell>
          <cell r="Y463">
            <v>6.6950000000000003</v>
          </cell>
          <cell r="Z463">
            <v>6.5250000000000004</v>
          </cell>
          <cell r="AA463">
            <v>6.42</v>
          </cell>
          <cell r="AB463">
            <v>6.5650000000000004</v>
          </cell>
          <cell r="AC463">
            <v>6.4450000000000003</v>
          </cell>
          <cell r="AD463">
            <v>6.7549999999999999</v>
          </cell>
        </row>
        <row r="464">
          <cell r="A464">
            <v>36865</v>
          </cell>
          <cell r="B464">
            <v>7.29</v>
          </cell>
          <cell r="C464">
            <v>7.2249999999999996</v>
          </cell>
          <cell r="D464">
            <v>21.605</v>
          </cell>
          <cell r="E464">
            <v>6.915</v>
          </cell>
          <cell r="F464">
            <v>7.34</v>
          </cell>
          <cell r="G464">
            <v>14.315000000000001</v>
          </cell>
          <cell r="H464">
            <v>14.38</v>
          </cell>
          <cell r="I464">
            <v>6.5000000000000391E-2</v>
          </cell>
          <cell r="J464">
            <v>4.9999999999999822E-2</v>
          </cell>
          <cell r="K464">
            <v>0.11500000000000021</v>
          </cell>
          <cell r="L464">
            <v>0.30999999999999961</v>
          </cell>
          <cell r="M464">
            <v>19.59</v>
          </cell>
          <cell r="N464">
            <v>20.405000000000001</v>
          </cell>
          <cell r="O464">
            <v>9.82</v>
          </cell>
          <cell r="P464">
            <v>18.489999999999998</v>
          </cell>
          <cell r="Q464">
            <v>18.809999999999999</v>
          </cell>
          <cell r="R464">
            <v>-1.1999999999999993</v>
          </cell>
          <cell r="S464">
            <v>0.81500000000000128</v>
          </cell>
          <cell r="T464">
            <v>18.03</v>
          </cell>
          <cell r="U464">
            <v>7.4850000000000003</v>
          </cell>
          <cell r="V464">
            <v>6.96</v>
          </cell>
          <cell r="W464">
            <v>6.9850000000000003</v>
          </cell>
          <cell r="X464">
            <v>6.9950000000000001</v>
          </cell>
          <cell r="Y464">
            <v>7.5250000000000004</v>
          </cell>
          <cell r="Z464">
            <v>7.3150000000000004</v>
          </cell>
          <cell r="AA464">
            <v>7.33</v>
          </cell>
          <cell r="AB464">
            <v>7.4950000000000001</v>
          </cell>
          <cell r="AC464">
            <v>7.2850000000000001</v>
          </cell>
          <cell r="AD464">
            <v>7.31</v>
          </cell>
        </row>
        <row r="465">
          <cell r="A465">
            <v>36866</v>
          </cell>
          <cell r="B465">
            <v>8.16</v>
          </cell>
          <cell r="C465">
            <v>7.99</v>
          </cell>
          <cell r="D465">
            <v>26.594999999999999</v>
          </cell>
          <cell r="E465">
            <v>7.6550000000000002</v>
          </cell>
          <cell r="F465">
            <v>8.1750000000000007</v>
          </cell>
          <cell r="G465">
            <v>18.434999999999999</v>
          </cell>
          <cell r="H465">
            <v>18.604999999999997</v>
          </cell>
          <cell r="I465">
            <v>0.16999999999999993</v>
          </cell>
          <cell r="J465">
            <v>1.5000000000000568E-2</v>
          </cell>
          <cell r="K465">
            <v>0.1850000000000005</v>
          </cell>
          <cell r="L465">
            <v>0.33499999999999996</v>
          </cell>
          <cell r="M465">
            <v>25.84</v>
          </cell>
          <cell r="N465">
            <v>26.145</v>
          </cell>
          <cell r="O465">
            <v>10.55</v>
          </cell>
          <cell r="P465">
            <v>25.04</v>
          </cell>
          <cell r="Q465">
            <v>24.535</v>
          </cell>
          <cell r="R465">
            <v>-0.44999999999999929</v>
          </cell>
          <cell r="S465">
            <v>0.30499999999999972</v>
          </cell>
          <cell r="T465">
            <v>23.885000000000002</v>
          </cell>
          <cell r="U465">
            <v>8.0150000000000006</v>
          </cell>
          <cell r="V465">
            <v>7.665</v>
          </cell>
          <cell r="W465">
            <v>7.6849999999999996</v>
          </cell>
          <cell r="X465">
            <v>7.67</v>
          </cell>
          <cell r="Y465">
            <v>8.1549999999999994</v>
          </cell>
          <cell r="Z465">
            <v>8.09</v>
          </cell>
          <cell r="AA465">
            <v>7.92</v>
          </cell>
          <cell r="AB465">
            <v>8.2100000000000009</v>
          </cell>
          <cell r="AC465">
            <v>7.9550000000000001</v>
          </cell>
          <cell r="AD465">
            <v>8.0500000000000007</v>
          </cell>
          <cell r="AF465">
            <v>23</v>
          </cell>
          <cell r="AG465">
            <v>28.5</v>
          </cell>
          <cell r="AH465">
            <v>26.64</v>
          </cell>
        </row>
        <row r="466">
          <cell r="A466">
            <v>36867</v>
          </cell>
          <cell r="B466">
            <v>9.31</v>
          </cell>
          <cell r="C466">
            <v>9.16</v>
          </cell>
          <cell r="D466">
            <v>36.244999999999997</v>
          </cell>
          <cell r="E466">
            <v>8.5649999999999995</v>
          </cell>
          <cell r="F466">
            <v>9.1999999999999993</v>
          </cell>
          <cell r="G466">
            <v>26.934999999999995</v>
          </cell>
          <cell r="H466">
            <v>27.084999999999997</v>
          </cell>
          <cell r="I466">
            <v>0.15000000000000036</v>
          </cell>
          <cell r="J466">
            <v>-0.11000000000000121</v>
          </cell>
          <cell r="K466">
            <v>3.9999999999999147E-2</v>
          </cell>
          <cell r="L466">
            <v>0.59500000000000064</v>
          </cell>
          <cell r="M466">
            <v>31.55</v>
          </cell>
          <cell r="N466">
            <v>33.034999999999997</v>
          </cell>
          <cell r="O466">
            <v>11.18</v>
          </cell>
          <cell r="P466">
            <v>31.635000000000002</v>
          </cell>
          <cell r="Q466">
            <v>30.72</v>
          </cell>
          <cell r="R466">
            <v>-3.2100000000000009</v>
          </cell>
          <cell r="S466">
            <v>1.4849999999999959</v>
          </cell>
          <cell r="T466">
            <v>33.18</v>
          </cell>
          <cell r="U466">
            <v>8.8550000000000004</v>
          </cell>
          <cell r="V466">
            <v>8.58</v>
          </cell>
          <cell r="W466">
            <v>8.75</v>
          </cell>
          <cell r="X466">
            <v>8.7949999999999999</v>
          </cell>
          <cell r="Y466">
            <v>9.0449999999999999</v>
          </cell>
          <cell r="Z466">
            <v>9.1050000000000004</v>
          </cell>
          <cell r="AA466">
            <v>8.7149999999999999</v>
          </cell>
          <cell r="AB466">
            <v>9.0549999999999997</v>
          </cell>
          <cell r="AC466">
            <v>8.74</v>
          </cell>
          <cell r="AD466">
            <v>8.7449999999999992</v>
          </cell>
          <cell r="AE466">
            <v>8.7899999999999991</v>
          </cell>
          <cell r="AF466">
            <v>23</v>
          </cell>
          <cell r="AG466">
            <v>41</v>
          </cell>
          <cell r="AH466">
            <v>37.75</v>
          </cell>
        </row>
        <row r="467">
          <cell r="A467">
            <v>36868</v>
          </cell>
          <cell r="B467">
            <v>9.0399999999999991</v>
          </cell>
          <cell r="C467">
            <v>9</v>
          </cell>
          <cell r="D467">
            <v>42.02</v>
          </cell>
          <cell r="E467">
            <v>8.3249999999999993</v>
          </cell>
          <cell r="F467">
            <v>8.5150000000000006</v>
          </cell>
          <cell r="G467">
            <v>32.980000000000004</v>
          </cell>
          <cell r="H467">
            <v>33.020000000000003</v>
          </cell>
          <cell r="I467">
            <v>3.9999999999999147E-2</v>
          </cell>
          <cell r="J467">
            <v>-0.52499999999999858</v>
          </cell>
          <cell r="K467">
            <v>-0.48499999999999943</v>
          </cell>
          <cell r="L467">
            <v>0.67500000000000071</v>
          </cell>
          <cell r="M467">
            <v>30.88</v>
          </cell>
          <cell r="N467">
            <v>33.634999999999998</v>
          </cell>
          <cell r="O467">
            <v>11.205</v>
          </cell>
          <cell r="P467">
            <v>27.024999999999999</v>
          </cell>
          <cell r="Q467">
            <v>27.13</v>
          </cell>
          <cell r="R467">
            <v>-8.3850000000000051</v>
          </cell>
          <cell r="S467">
            <v>2.754999999999999</v>
          </cell>
          <cell r="T467">
            <v>27.71</v>
          </cell>
          <cell r="U467">
            <v>8.6150000000000002</v>
          </cell>
          <cell r="V467">
            <v>8.36</v>
          </cell>
          <cell r="W467">
            <v>8.4700000000000006</v>
          </cell>
          <cell r="X467">
            <v>8.5399999999999991</v>
          </cell>
          <cell r="Y467">
            <v>8.8000000000000007</v>
          </cell>
          <cell r="Z467">
            <v>8.5449999999999999</v>
          </cell>
          <cell r="AA467">
            <v>8.61</v>
          </cell>
          <cell r="AB467">
            <v>8.7899999999999991</v>
          </cell>
          <cell r="AC467">
            <v>8.59</v>
          </cell>
          <cell r="AD467">
            <v>8.94</v>
          </cell>
          <cell r="AE467">
            <v>8.35</v>
          </cell>
          <cell r="AF467">
            <v>29</v>
          </cell>
          <cell r="AG467">
            <v>53</v>
          </cell>
          <cell r="AH467">
            <v>42.22</v>
          </cell>
        </row>
        <row r="468">
          <cell r="A468">
            <v>36869</v>
          </cell>
          <cell r="B468">
            <v>7.96</v>
          </cell>
          <cell r="C468">
            <v>7.89</v>
          </cell>
          <cell r="D468">
            <v>54.655000000000001</v>
          </cell>
          <cell r="E468">
            <v>7.7450000000000001</v>
          </cell>
          <cell r="F468">
            <v>7.79</v>
          </cell>
          <cell r="G468">
            <v>46.695</v>
          </cell>
          <cell r="H468">
            <v>46.765000000000001</v>
          </cell>
          <cell r="I468">
            <v>7.0000000000000284E-2</v>
          </cell>
          <cell r="J468">
            <v>-0.16999999999999993</v>
          </cell>
          <cell r="K468">
            <v>-9.9999999999999645E-2</v>
          </cell>
          <cell r="L468">
            <v>0.14499999999999957</v>
          </cell>
          <cell r="M468">
            <v>49.47</v>
          </cell>
          <cell r="N468">
            <v>50.79</v>
          </cell>
          <cell r="O468">
            <v>11.12</v>
          </cell>
          <cell r="P468">
            <v>42.3</v>
          </cell>
          <cell r="Q468">
            <v>45.62</v>
          </cell>
          <cell r="R468">
            <v>-3.865000000000002</v>
          </cell>
          <cell r="S468">
            <v>1.3200000000000003</v>
          </cell>
          <cell r="T468">
            <v>38.454999999999998</v>
          </cell>
          <cell r="U468">
            <v>8.0649999999999995</v>
          </cell>
          <cell r="V468">
            <v>7.8049999999999997</v>
          </cell>
          <cell r="W468">
            <v>7.8550000000000004</v>
          </cell>
          <cell r="X468">
            <v>7.84</v>
          </cell>
          <cell r="Y468">
            <v>8.34</v>
          </cell>
          <cell r="Z468">
            <v>7.8449999999999998</v>
          </cell>
          <cell r="AA468">
            <v>7.87</v>
          </cell>
          <cell r="AB468">
            <v>8.23</v>
          </cell>
          <cell r="AC468">
            <v>7.93</v>
          </cell>
          <cell r="AD468">
            <v>8.25</v>
          </cell>
          <cell r="AE468">
            <v>8.15</v>
          </cell>
          <cell r="AF468">
            <v>42</v>
          </cell>
          <cell r="AG468">
            <v>60</v>
          </cell>
          <cell r="AH468">
            <v>55.75</v>
          </cell>
        </row>
        <row r="469">
          <cell r="A469">
            <v>36870</v>
          </cell>
          <cell r="B469">
            <v>7.96</v>
          </cell>
          <cell r="C469">
            <v>7.89</v>
          </cell>
          <cell r="D469">
            <v>54.655000000000001</v>
          </cell>
          <cell r="E469">
            <v>7.7450000000000001</v>
          </cell>
          <cell r="F469">
            <v>7.79</v>
          </cell>
          <cell r="G469">
            <v>46.695</v>
          </cell>
          <cell r="H469">
            <v>46.765000000000001</v>
          </cell>
          <cell r="I469">
            <v>7.0000000000000284E-2</v>
          </cell>
          <cell r="J469">
            <v>-0.16999999999999993</v>
          </cell>
          <cell r="K469">
            <v>-9.9999999999999645E-2</v>
          </cell>
          <cell r="L469">
            <v>0.14499999999999957</v>
          </cell>
          <cell r="M469">
            <v>49.47</v>
          </cell>
          <cell r="N469">
            <v>50.79</v>
          </cell>
          <cell r="O469">
            <v>11.12</v>
          </cell>
          <cell r="P469">
            <v>42.3</v>
          </cell>
          <cell r="Q469">
            <v>45.62</v>
          </cell>
          <cell r="R469">
            <v>-3.865000000000002</v>
          </cell>
          <cell r="S469">
            <v>1.3200000000000003</v>
          </cell>
          <cell r="T469">
            <v>38.454999999999998</v>
          </cell>
          <cell r="U469">
            <v>8.0649999999999995</v>
          </cell>
          <cell r="V469">
            <v>7.8049999999999997</v>
          </cell>
          <cell r="W469">
            <v>7.8550000000000004</v>
          </cell>
          <cell r="X469">
            <v>7.84</v>
          </cell>
          <cell r="Y469">
            <v>8.34</v>
          </cell>
          <cell r="Z469">
            <v>7.8449999999999998</v>
          </cell>
          <cell r="AA469">
            <v>7.87</v>
          </cell>
          <cell r="AB469">
            <v>8.23</v>
          </cell>
          <cell r="AC469">
            <v>7.93</v>
          </cell>
          <cell r="AD469">
            <v>8.25</v>
          </cell>
          <cell r="AE469">
            <v>8.15</v>
          </cell>
          <cell r="AF469">
            <v>42</v>
          </cell>
          <cell r="AG469">
            <v>60</v>
          </cell>
          <cell r="AH469">
            <v>55.75</v>
          </cell>
        </row>
        <row r="470">
          <cell r="A470">
            <v>36871</v>
          </cell>
          <cell r="B470">
            <v>7.96</v>
          </cell>
          <cell r="C470">
            <v>7.89</v>
          </cell>
          <cell r="D470">
            <v>54.655000000000001</v>
          </cell>
          <cell r="E470">
            <v>7.7450000000000001</v>
          </cell>
          <cell r="F470">
            <v>7.79</v>
          </cell>
          <cell r="G470">
            <v>46.695</v>
          </cell>
          <cell r="H470">
            <v>46.765000000000001</v>
          </cell>
          <cell r="I470">
            <v>7.0000000000000284E-2</v>
          </cell>
          <cell r="J470">
            <v>-0.16999999999999993</v>
          </cell>
          <cell r="K470">
            <v>-9.9999999999999645E-2</v>
          </cell>
          <cell r="L470">
            <v>0.14499999999999957</v>
          </cell>
          <cell r="M470">
            <v>49.47</v>
          </cell>
          <cell r="N470">
            <v>50.79</v>
          </cell>
          <cell r="O470">
            <v>11.12</v>
          </cell>
          <cell r="P470">
            <v>42.3</v>
          </cell>
          <cell r="Q470">
            <v>45.62</v>
          </cell>
          <cell r="R470">
            <v>-3.865000000000002</v>
          </cell>
          <cell r="S470">
            <v>1.3200000000000003</v>
          </cell>
          <cell r="T470">
            <v>38.454999999999998</v>
          </cell>
          <cell r="U470">
            <v>8.0649999999999995</v>
          </cell>
          <cell r="V470">
            <v>7.8049999999999997</v>
          </cell>
          <cell r="W470">
            <v>7.8550000000000004</v>
          </cell>
          <cell r="X470">
            <v>7.84</v>
          </cell>
          <cell r="Y470">
            <v>8.34</v>
          </cell>
          <cell r="Z470">
            <v>7.8449999999999998</v>
          </cell>
          <cell r="AA470">
            <v>7.87</v>
          </cell>
          <cell r="AB470">
            <v>8.23</v>
          </cell>
          <cell r="AC470">
            <v>7.93</v>
          </cell>
          <cell r="AD470">
            <v>8.25</v>
          </cell>
          <cell r="AE470">
            <v>8.15</v>
          </cell>
          <cell r="AF470">
            <v>42</v>
          </cell>
          <cell r="AG470">
            <v>60</v>
          </cell>
          <cell r="AH470">
            <v>55.75</v>
          </cell>
        </row>
        <row r="471">
          <cell r="A471">
            <v>36872</v>
          </cell>
          <cell r="B471">
            <v>10.515000000000001</v>
          </cell>
          <cell r="C471">
            <v>10.154999999999999</v>
          </cell>
          <cell r="D471">
            <v>59.42</v>
          </cell>
          <cell r="E471">
            <v>9.6950000000000003</v>
          </cell>
          <cell r="F471">
            <v>10.654999999999999</v>
          </cell>
          <cell r="G471">
            <v>48.905000000000001</v>
          </cell>
          <cell r="H471">
            <v>49.265000000000001</v>
          </cell>
          <cell r="I471">
            <v>0.36000000000000121</v>
          </cell>
          <cell r="J471">
            <v>0.13999999999999879</v>
          </cell>
          <cell r="K471">
            <v>0.5</v>
          </cell>
          <cell r="L471">
            <v>0.45999999999999908</v>
          </cell>
          <cell r="M471">
            <v>38.04</v>
          </cell>
          <cell r="N471">
            <v>44.4</v>
          </cell>
          <cell r="O471">
            <v>15.16</v>
          </cell>
          <cell r="P471">
            <v>32.14</v>
          </cell>
          <cell r="Q471">
            <v>32.61</v>
          </cell>
          <cell r="R471">
            <v>-15.020000000000003</v>
          </cell>
          <cell r="S471">
            <v>6.3599999999999994</v>
          </cell>
          <cell r="T471">
            <v>38.43</v>
          </cell>
          <cell r="U471">
            <v>9.9350000000000005</v>
          </cell>
          <cell r="V471">
            <v>10.31</v>
          </cell>
          <cell r="W471">
            <v>10.585000000000001</v>
          </cell>
          <cell r="X471">
            <v>10.28</v>
          </cell>
          <cell r="Y471">
            <v>12.625</v>
          </cell>
          <cell r="Z471">
            <v>10.53</v>
          </cell>
          <cell r="AA471">
            <v>10.37</v>
          </cell>
          <cell r="AB471">
            <v>12.845000000000001</v>
          </cell>
          <cell r="AC471">
            <v>10.43</v>
          </cell>
          <cell r="AD471">
            <v>10.175000000000001</v>
          </cell>
          <cell r="AE471">
            <v>10.69</v>
          </cell>
          <cell r="AF471">
            <v>30</v>
          </cell>
          <cell r="AG471">
            <v>69</v>
          </cell>
          <cell r="AH471">
            <v>30.1</v>
          </cell>
        </row>
        <row r="472">
          <cell r="A472">
            <v>36873</v>
          </cell>
          <cell r="B472">
            <v>8.9550000000000001</v>
          </cell>
          <cell r="C472">
            <v>8.43</v>
          </cell>
          <cell r="D472">
            <v>32.744999999999997</v>
          </cell>
          <cell r="E472">
            <v>8.0150000000000006</v>
          </cell>
          <cell r="F472">
            <v>9.1300000000000008</v>
          </cell>
          <cell r="G472">
            <v>23.79</v>
          </cell>
          <cell r="H472">
            <v>24.314999999999998</v>
          </cell>
          <cell r="I472">
            <v>0.52500000000000036</v>
          </cell>
          <cell r="J472">
            <v>0.17500000000000071</v>
          </cell>
          <cell r="K472">
            <v>0.70000000000000107</v>
          </cell>
          <cell r="L472">
            <v>0.41499999999999915</v>
          </cell>
          <cell r="M472">
            <v>20.440000000000001</v>
          </cell>
          <cell r="N472">
            <v>22.125</v>
          </cell>
          <cell r="O472">
            <v>11.96</v>
          </cell>
          <cell r="P472">
            <v>14.7</v>
          </cell>
          <cell r="Q472">
            <v>15.265000000000001</v>
          </cell>
          <cell r="R472">
            <v>-10.619999999999997</v>
          </cell>
          <cell r="S472">
            <v>1.6849999999999987</v>
          </cell>
          <cell r="T472">
            <v>13.51</v>
          </cell>
          <cell r="U472">
            <v>8.7200000000000006</v>
          </cell>
          <cell r="V472">
            <v>8.3249999999999993</v>
          </cell>
          <cell r="W472">
            <v>8.3550000000000004</v>
          </cell>
          <cell r="X472">
            <v>8.43</v>
          </cell>
          <cell r="Y472">
            <v>9.1449999999999996</v>
          </cell>
          <cell r="Z472">
            <v>9.18</v>
          </cell>
          <cell r="AA472">
            <v>8.7799999999999994</v>
          </cell>
          <cell r="AB472">
            <v>9.2750000000000004</v>
          </cell>
          <cell r="AC472">
            <v>8.875</v>
          </cell>
          <cell r="AD472">
            <v>8.7650000000000006</v>
          </cell>
          <cell r="AE472">
            <v>8.8249999999999993</v>
          </cell>
          <cell r="AF472">
            <v>11.5</v>
          </cell>
          <cell r="AG472">
            <v>37</v>
          </cell>
          <cell r="AH472">
            <v>31.38</v>
          </cell>
        </row>
        <row r="473">
          <cell r="A473">
            <v>36874</v>
          </cell>
          <cell r="B473">
            <v>7.3449999999999998</v>
          </cell>
          <cell r="C473">
            <v>6.7050000000000001</v>
          </cell>
          <cell r="D473">
            <v>20.260000000000002</v>
          </cell>
          <cell r="E473">
            <v>6.5650000000000004</v>
          </cell>
          <cell r="F473">
            <v>7.5049999999999999</v>
          </cell>
          <cell r="G473">
            <v>12.915000000000003</v>
          </cell>
          <cell r="H473">
            <v>13.555000000000001</v>
          </cell>
          <cell r="I473">
            <v>0.63999999999999968</v>
          </cell>
          <cell r="J473">
            <v>0.16000000000000014</v>
          </cell>
          <cell r="K473">
            <v>0.79999999999999982</v>
          </cell>
          <cell r="L473">
            <v>0.13999999999999968</v>
          </cell>
          <cell r="M473">
            <v>11.545</v>
          </cell>
          <cell r="N473">
            <v>13.324999999999999</v>
          </cell>
          <cell r="O473">
            <v>10.88</v>
          </cell>
          <cell r="P473">
            <v>9.7799999999999994</v>
          </cell>
          <cell r="Q473">
            <v>10.005000000000001</v>
          </cell>
          <cell r="R473">
            <v>-6.9350000000000023</v>
          </cell>
          <cell r="S473">
            <v>1.7799999999999994</v>
          </cell>
          <cell r="T473">
            <v>9.0549999999999997</v>
          </cell>
          <cell r="U473">
            <v>7.6950000000000003</v>
          </cell>
          <cell r="V473">
            <v>6.7649999999999997</v>
          </cell>
          <cell r="W473">
            <v>6.66</v>
          </cell>
          <cell r="X473">
            <v>6.72</v>
          </cell>
          <cell r="Y473">
            <v>7.915</v>
          </cell>
          <cell r="Z473">
            <v>7.625</v>
          </cell>
          <cell r="AA473">
            <v>7.6550000000000002</v>
          </cell>
          <cell r="AB473">
            <v>8.0399999999999991</v>
          </cell>
          <cell r="AC473">
            <v>7.78</v>
          </cell>
          <cell r="AD473">
            <v>7.91</v>
          </cell>
          <cell r="AE473">
            <v>7.1</v>
          </cell>
          <cell r="AF473">
            <v>11</v>
          </cell>
          <cell r="AG473">
            <v>24</v>
          </cell>
          <cell r="AH473">
            <v>18.52</v>
          </cell>
        </row>
        <row r="474">
          <cell r="A474">
            <v>36875</v>
          </cell>
          <cell r="B474">
            <v>7.3550000000000004</v>
          </cell>
          <cell r="C474">
            <v>6.7850000000000001</v>
          </cell>
          <cell r="D474">
            <v>19.03</v>
          </cell>
          <cell r="E474">
            <v>6.585</v>
          </cell>
          <cell r="F474">
            <v>7.375</v>
          </cell>
          <cell r="G474">
            <v>11.675000000000001</v>
          </cell>
          <cell r="H474">
            <v>12.245000000000001</v>
          </cell>
          <cell r="I474">
            <v>0.57000000000000028</v>
          </cell>
          <cell r="J474">
            <v>1.9999999999999574E-2</v>
          </cell>
          <cell r="K474">
            <v>0.58999999999999986</v>
          </cell>
          <cell r="L474">
            <v>0.20000000000000018</v>
          </cell>
          <cell r="M474">
            <v>11.285</v>
          </cell>
          <cell r="N474">
            <v>12.414999999999999</v>
          </cell>
          <cell r="O474">
            <v>10.705</v>
          </cell>
          <cell r="P474">
            <v>10.66</v>
          </cell>
          <cell r="Q474">
            <v>10.77</v>
          </cell>
          <cell r="R474">
            <v>-6.615000000000002</v>
          </cell>
          <cell r="S474">
            <v>1.129999999999999</v>
          </cell>
          <cell r="T474">
            <v>9.4949999999999992</v>
          </cell>
          <cell r="U474">
            <v>7.52</v>
          </cell>
          <cell r="V474">
            <v>6.7850000000000001</v>
          </cell>
          <cell r="W474">
            <v>6.7649999999999997</v>
          </cell>
          <cell r="X474">
            <v>6.7549999999999999</v>
          </cell>
          <cell r="Y474">
            <v>7.73</v>
          </cell>
          <cell r="Z474">
            <v>7.44</v>
          </cell>
          <cell r="AA474">
            <v>7.48</v>
          </cell>
          <cell r="AB474">
            <v>7.82</v>
          </cell>
          <cell r="AC474">
            <v>7.55</v>
          </cell>
          <cell r="AD474">
            <v>7.85</v>
          </cell>
          <cell r="AE474">
            <v>7.1349999999999998</v>
          </cell>
          <cell r="AF474">
            <v>10.75</v>
          </cell>
          <cell r="AG474">
            <v>24</v>
          </cell>
          <cell r="AH474">
            <v>17.39</v>
          </cell>
        </row>
        <row r="475">
          <cell r="A475">
            <v>36876</v>
          </cell>
          <cell r="B475">
            <v>7.6550000000000002</v>
          </cell>
          <cell r="C475">
            <v>6.98</v>
          </cell>
          <cell r="D475">
            <v>17.059999999999999</v>
          </cell>
          <cell r="E475">
            <v>6.9249999999999998</v>
          </cell>
          <cell r="F475">
            <v>7.7</v>
          </cell>
          <cell r="G475">
            <v>9.4049999999999976</v>
          </cell>
          <cell r="H475">
            <v>10.079999999999998</v>
          </cell>
          <cell r="I475">
            <v>0.67499999999999982</v>
          </cell>
          <cell r="J475">
            <v>4.4999999999999929E-2</v>
          </cell>
          <cell r="K475">
            <v>0.71999999999999975</v>
          </cell>
          <cell r="L475">
            <v>5.5000000000000604E-2</v>
          </cell>
          <cell r="M475">
            <v>10.984999999999999</v>
          </cell>
          <cell r="N475">
            <v>12.03</v>
          </cell>
          <cell r="O475">
            <v>11.89</v>
          </cell>
          <cell r="P475">
            <v>10.47</v>
          </cell>
          <cell r="Q475">
            <v>11.055</v>
          </cell>
          <cell r="R475">
            <v>-5.0299999999999994</v>
          </cell>
          <cell r="S475">
            <v>1.0449999999999999</v>
          </cell>
          <cell r="T475">
            <v>10.125</v>
          </cell>
          <cell r="U475">
            <v>7.83</v>
          </cell>
          <cell r="V475">
            <v>7.125</v>
          </cell>
          <cell r="W475">
            <v>7.085</v>
          </cell>
          <cell r="X475">
            <v>7.1849999999999996</v>
          </cell>
          <cell r="Y475">
            <v>8.1950000000000003</v>
          </cell>
          <cell r="Z475">
            <v>7.76</v>
          </cell>
          <cell r="AA475">
            <v>7.8449999999999998</v>
          </cell>
          <cell r="AB475">
            <v>8.32</v>
          </cell>
          <cell r="AC475">
            <v>7.9450000000000003</v>
          </cell>
          <cell r="AD475">
            <v>8.2449999999999992</v>
          </cell>
          <cell r="AE475">
            <v>7.59</v>
          </cell>
          <cell r="AF475">
            <v>10.1</v>
          </cell>
          <cell r="AG475">
            <v>19.5</v>
          </cell>
          <cell r="AH475">
            <v>15.65</v>
          </cell>
        </row>
        <row r="476">
          <cell r="A476">
            <v>36877</v>
          </cell>
          <cell r="B476">
            <v>7.6550000000000002</v>
          </cell>
          <cell r="C476">
            <v>6.98</v>
          </cell>
          <cell r="D476">
            <v>17.059999999999999</v>
          </cell>
          <cell r="E476">
            <v>6.9249999999999998</v>
          </cell>
          <cell r="F476">
            <v>7.7</v>
          </cell>
          <cell r="G476">
            <v>9.4049999999999976</v>
          </cell>
          <cell r="H476">
            <v>10.079999999999998</v>
          </cell>
          <cell r="I476">
            <v>0.67499999999999982</v>
          </cell>
          <cell r="J476">
            <v>4.4999999999999929E-2</v>
          </cell>
          <cell r="K476">
            <v>0.71999999999999975</v>
          </cell>
          <cell r="L476">
            <v>5.5000000000000604E-2</v>
          </cell>
          <cell r="M476">
            <v>10.984999999999999</v>
          </cell>
          <cell r="N476">
            <v>12.03</v>
          </cell>
          <cell r="O476">
            <v>11.89</v>
          </cell>
          <cell r="P476">
            <v>10.47</v>
          </cell>
          <cell r="Q476">
            <v>11.055</v>
          </cell>
          <cell r="R476">
            <v>-5.0299999999999994</v>
          </cell>
          <cell r="S476">
            <v>1.0449999999999999</v>
          </cell>
          <cell r="T476">
            <v>10.125</v>
          </cell>
          <cell r="U476">
            <v>7.83</v>
          </cell>
          <cell r="V476">
            <v>7.125</v>
          </cell>
          <cell r="W476">
            <v>7.085</v>
          </cell>
          <cell r="X476">
            <v>7.1849999999999996</v>
          </cell>
          <cell r="Y476">
            <v>8.1950000000000003</v>
          </cell>
          <cell r="Z476">
            <v>7.76</v>
          </cell>
          <cell r="AA476">
            <v>7.8449999999999998</v>
          </cell>
          <cell r="AB476">
            <v>8.32</v>
          </cell>
          <cell r="AC476">
            <v>7.9450000000000003</v>
          </cell>
          <cell r="AD476">
            <v>8.2449999999999992</v>
          </cell>
          <cell r="AE476">
            <v>7.59</v>
          </cell>
          <cell r="AF476">
            <v>10.1</v>
          </cell>
          <cell r="AG476">
            <v>19.5</v>
          </cell>
          <cell r="AH476">
            <v>15.65</v>
          </cell>
        </row>
        <row r="477">
          <cell r="A477">
            <v>36878</v>
          </cell>
          <cell r="B477">
            <v>7.6550000000000002</v>
          </cell>
          <cell r="C477">
            <v>6.98</v>
          </cell>
          <cell r="D477">
            <v>17.059999999999999</v>
          </cell>
          <cell r="E477">
            <v>6.9249999999999998</v>
          </cell>
          <cell r="F477">
            <v>7.7</v>
          </cell>
          <cell r="G477">
            <v>9.4049999999999976</v>
          </cell>
          <cell r="H477">
            <v>10.079999999999998</v>
          </cell>
          <cell r="I477">
            <v>0.67499999999999982</v>
          </cell>
          <cell r="J477">
            <v>4.4999999999999929E-2</v>
          </cell>
          <cell r="K477">
            <v>0.71999999999999975</v>
          </cell>
          <cell r="L477">
            <v>5.5000000000000604E-2</v>
          </cell>
          <cell r="M477">
            <v>10.984999999999999</v>
          </cell>
          <cell r="N477">
            <v>12.03</v>
          </cell>
          <cell r="O477">
            <v>11.89</v>
          </cell>
          <cell r="P477">
            <v>10.47</v>
          </cell>
          <cell r="Q477">
            <v>11.055</v>
          </cell>
          <cell r="R477">
            <v>-5.0299999999999994</v>
          </cell>
          <cell r="S477">
            <v>1.0449999999999999</v>
          </cell>
          <cell r="T477">
            <v>10.125</v>
          </cell>
          <cell r="U477">
            <v>7.83</v>
          </cell>
          <cell r="V477">
            <v>7.125</v>
          </cell>
          <cell r="W477">
            <v>7.085</v>
          </cell>
          <cell r="X477">
            <v>7.1849999999999996</v>
          </cell>
          <cell r="Y477">
            <v>8.1950000000000003</v>
          </cell>
          <cell r="Z477">
            <v>7.76</v>
          </cell>
          <cell r="AA477">
            <v>7.8449999999999998</v>
          </cell>
          <cell r="AB477">
            <v>8.32</v>
          </cell>
          <cell r="AC477">
            <v>7.9450000000000003</v>
          </cell>
          <cell r="AD477">
            <v>8.2449999999999992</v>
          </cell>
          <cell r="AE477">
            <v>7.59</v>
          </cell>
          <cell r="AF477">
            <v>10.1</v>
          </cell>
          <cell r="AG477">
            <v>19.5</v>
          </cell>
          <cell r="AH477">
            <v>15.65</v>
          </cell>
        </row>
        <row r="478">
          <cell r="A478">
            <v>36879</v>
          </cell>
          <cell r="B478">
            <v>9.6050000000000004</v>
          </cell>
          <cell r="C478">
            <v>8.7850000000000001</v>
          </cell>
          <cell r="D478">
            <v>20.39</v>
          </cell>
          <cell r="E478">
            <v>8.65</v>
          </cell>
          <cell r="F478">
            <v>9.6300000000000008</v>
          </cell>
          <cell r="G478">
            <v>10.785</v>
          </cell>
          <cell r="H478">
            <v>11.605</v>
          </cell>
          <cell r="I478">
            <v>0.82000000000000028</v>
          </cell>
          <cell r="J478">
            <v>2.5000000000000355E-2</v>
          </cell>
          <cell r="K478">
            <v>0.84500000000000064</v>
          </cell>
          <cell r="L478">
            <v>0.13499999999999979</v>
          </cell>
          <cell r="M478">
            <v>12.765000000000001</v>
          </cell>
          <cell r="N478">
            <v>13.37</v>
          </cell>
          <cell r="O478">
            <v>11.965</v>
          </cell>
          <cell r="P478">
            <v>11.77</v>
          </cell>
          <cell r="Q478">
            <v>11.925000000000001</v>
          </cell>
          <cell r="R478">
            <v>-7.0200000000000014</v>
          </cell>
          <cell r="S478">
            <v>0.60499999999999865</v>
          </cell>
          <cell r="T478">
            <v>11.72</v>
          </cell>
          <cell r="U478">
            <v>9.2799999999999994</v>
          </cell>
          <cell r="V478">
            <v>8.3849999999999998</v>
          </cell>
          <cell r="W478">
            <v>8.4499999999999993</v>
          </cell>
          <cell r="X478">
            <v>8.6649999999999991</v>
          </cell>
          <cell r="Y478">
            <v>10.315</v>
          </cell>
          <cell r="Z478">
            <v>9.4649999999999999</v>
          </cell>
          <cell r="AA478">
            <v>9.3949999999999996</v>
          </cell>
          <cell r="AB478">
            <v>10.645</v>
          </cell>
          <cell r="AC478">
            <v>9.4649999999999999</v>
          </cell>
          <cell r="AD478">
            <v>9.24</v>
          </cell>
          <cell r="AE478">
            <v>9.0749999999999993</v>
          </cell>
          <cell r="AF478">
            <v>16</v>
          </cell>
          <cell r="AG478">
            <v>22.5</v>
          </cell>
          <cell r="AH478">
            <v>19.28</v>
          </cell>
        </row>
        <row r="479">
          <cell r="A479">
            <v>36880</v>
          </cell>
          <cell r="B479">
            <v>9.1050000000000004</v>
          </cell>
          <cell r="C479">
            <v>8.48</v>
          </cell>
          <cell r="D479">
            <v>19.559999999999999</v>
          </cell>
          <cell r="E479">
            <v>8.32</v>
          </cell>
          <cell r="F479">
            <v>9.1300000000000008</v>
          </cell>
          <cell r="G479">
            <v>10.454999999999998</v>
          </cell>
          <cell r="H479">
            <v>11.079999999999998</v>
          </cell>
          <cell r="I479">
            <v>0.625</v>
          </cell>
          <cell r="J479">
            <v>2.5000000000000355E-2</v>
          </cell>
          <cell r="K479">
            <v>0.65000000000000036</v>
          </cell>
          <cell r="L479">
            <v>0.16000000000000014</v>
          </cell>
          <cell r="M479">
            <v>13.08</v>
          </cell>
          <cell r="N479">
            <v>13.795</v>
          </cell>
          <cell r="O479">
            <v>12.195</v>
          </cell>
          <cell r="P479">
            <v>11.52</v>
          </cell>
          <cell r="Q479">
            <v>11.945</v>
          </cell>
          <cell r="R479">
            <v>-5.7649999999999988</v>
          </cell>
          <cell r="S479">
            <v>0.71499999999999986</v>
          </cell>
          <cell r="T479">
            <v>11.385</v>
          </cell>
          <cell r="U479">
            <v>9.1199999999999992</v>
          </cell>
          <cell r="V479">
            <v>8.3800000000000008</v>
          </cell>
          <cell r="W479">
            <v>8.36</v>
          </cell>
          <cell r="X479">
            <v>8.4</v>
          </cell>
          <cell r="Y479">
            <v>9.82</v>
          </cell>
          <cell r="Z479">
            <v>9.0649999999999995</v>
          </cell>
          <cell r="AA479">
            <v>9.15</v>
          </cell>
          <cell r="AB479">
            <v>9.7050000000000001</v>
          </cell>
          <cell r="AC479">
            <v>9.1850000000000005</v>
          </cell>
          <cell r="AD479">
            <v>9.18</v>
          </cell>
          <cell r="AE479">
            <v>8.84</v>
          </cell>
          <cell r="AF479">
            <v>14</v>
          </cell>
          <cell r="AG479">
            <v>22</v>
          </cell>
          <cell r="AH479">
            <v>19.010000000000002</v>
          </cell>
        </row>
        <row r="480">
          <cell r="A480">
            <v>36881</v>
          </cell>
          <cell r="B480">
            <v>10</v>
          </cell>
          <cell r="C480">
            <v>9.1150000000000002</v>
          </cell>
          <cell r="D480">
            <v>20.355</v>
          </cell>
          <cell r="E480">
            <v>8.9700000000000006</v>
          </cell>
          <cell r="F480">
            <v>10.07</v>
          </cell>
          <cell r="G480">
            <v>10.355</v>
          </cell>
          <cell r="H480">
            <v>11.24</v>
          </cell>
          <cell r="I480">
            <v>0.88499999999999979</v>
          </cell>
          <cell r="J480">
            <v>7.0000000000000284E-2</v>
          </cell>
          <cell r="K480">
            <v>0.95500000000000007</v>
          </cell>
          <cell r="L480">
            <v>0.14499999999999957</v>
          </cell>
          <cell r="M480">
            <v>13.97</v>
          </cell>
          <cell r="N480">
            <v>14.83</v>
          </cell>
          <cell r="O480">
            <v>13.545</v>
          </cell>
          <cell r="P480">
            <v>12.765000000000001</v>
          </cell>
          <cell r="Q480">
            <v>13.04</v>
          </cell>
          <cell r="R480">
            <v>-5.5250000000000004</v>
          </cell>
          <cell r="S480">
            <v>0.85999999999999943</v>
          </cell>
          <cell r="T480">
            <v>12.48</v>
          </cell>
          <cell r="U480">
            <v>9.91</v>
          </cell>
          <cell r="V480">
            <v>9.0850000000000009</v>
          </cell>
          <cell r="W480">
            <v>9.0500000000000007</v>
          </cell>
          <cell r="X480">
            <v>9.0749999999999993</v>
          </cell>
          <cell r="Y480">
            <v>10.775</v>
          </cell>
          <cell r="Z480">
            <v>9.8249999999999993</v>
          </cell>
          <cell r="AA480">
            <v>9.91</v>
          </cell>
          <cell r="AB480">
            <v>10.775</v>
          </cell>
          <cell r="AC480">
            <v>10.025</v>
          </cell>
          <cell r="AD480">
            <v>9.9849999999999994</v>
          </cell>
          <cell r="AE480">
            <v>9.7850000000000001</v>
          </cell>
          <cell r="AF480">
            <v>16</v>
          </cell>
          <cell r="AG480">
            <v>23</v>
          </cell>
          <cell r="AH480">
            <v>19.55</v>
          </cell>
        </row>
        <row r="481">
          <cell r="A481">
            <v>36882</v>
          </cell>
          <cell r="B481">
            <v>10.94</v>
          </cell>
          <cell r="C481">
            <v>9.99</v>
          </cell>
          <cell r="D481">
            <v>18.98</v>
          </cell>
          <cell r="E481">
            <v>9.81</v>
          </cell>
          <cell r="F481">
            <v>10.805</v>
          </cell>
          <cell r="G481">
            <v>8.0400000000000009</v>
          </cell>
          <cell r="H481">
            <v>8.99</v>
          </cell>
          <cell r="I481">
            <v>0.94999999999999929</v>
          </cell>
          <cell r="J481">
            <v>-0.13499999999999979</v>
          </cell>
          <cell r="K481">
            <v>0.8149999999999995</v>
          </cell>
          <cell r="L481">
            <v>0.17999999999999972</v>
          </cell>
          <cell r="M481">
            <v>15.51</v>
          </cell>
          <cell r="N481">
            <v>15.925000000000001</v>
          </cell>
          <cell r="O481">
            <v>13.935</v>
          </cell>
          <cell r="P481">
            <v>14.275</v>
          </cell>
          <cell r="Q481">
            <v>14.58</v>
          </cell>
          <cell r="R481">
            <v>-3.0549999999999997</v>
          </cell>
          <cell r="S481">
            <v>0.41500000000000092</v>
          </cell>
          <cell r="T481">
            <v>14.37</v>
          </cell>
          <cell r="U481">
            <v>10.48</v>
          </cell>
          <cell r="V481">
            <v>9.8450000000000006</v>
          </cell>
          <cell r="W481">
            <v>9.83</v>
          </cell>
          <cell r="X481">
            <v>9.8550000000000004</v>
          </cell>
          <cell r="Y481">
            <v>15.7</v>
          </cell>
          <cell r="Z481">
            <v>10.445</v>
          </cell>
          <cell r="AA481">
            <v>10.955</v>
          </cell>
          <cell r="AB481">
            <v>13.42</v>
          </cell>
          <cell r="AC481">
            <v>11.06</v>
          </cell>
          <cell r="AD481">
            <v>10.59</v>
          </cell>
          <cell r="AE481">
            <v>11.41</v>
          </cell>
          <cell r="AF481">
            <v>17</v>
          </cell>
          <cell r="AG481">
            <v>22</v>
          </cell>
          <cell r="AH481">
            <v>18.86</v>
          </cell>
        </row>
        <row r="482">
          <cell r="A482">
            <v>36883</v>
          </cell>
          <cell r="B482">
            <v>10.555</v>
          </cell>
          <cell r="C482">
            <v>8.67</v>
          </cell>
          <cell r="D482">
            <v>18.024999999999999</v>
          </cell>
          <cell r="E482">
            <v>8.9</v>
          </cell>
          <cell r="F482">
            <v>10.574999999999999</v>
          </cell>
          <cell r="G482">
            <v>7.4699999999999989</v>
          </cell>
          <cell r="H482">
            <v>9.3549999999999986</v>
          </cell>
          <cell r="I482">
            <v>1.8849999999999998</v>
          </cell>
          <cell r="J482">
            <v>1.9999999999999574E-2</v>
          </cell>
          <cell r="K482">
            <v>1.9049999999999994</v>
          </cell>
          <cell r="L482">
            <v>-0.23000000000000043</v>
          </cell>
          <cell r="M482">
            <v>14.98</v>
          </cell>
          <cell r="N482">
            <v>15.13</v>
          </cell>
          <cell r="O482">
            <v>13.045</v>
          </cell>
          <cell r="P482">
            <v>13.565</v>
          </cell>
          <cell r="Q482">
            <v>13.46</v>
          </cell>
          <cell r="R482">
            <v>-2.8949999999999978</v>
          </cell>
          <cell r="S482">
            <v>0.15000000000000036</v>
          </cell>
          <cell r="T482">
            <v>13.455</v>
          </cell>
          <cell r="U482">
            <v>10.494999999999999</v>
          </cell>
          <cell r="V482">
            <v>8.9550000000000001</v>
          </cell>
          <cell r="W482">
            <v>8.7349999999999994</v>
          </cell>
          <cell r="X482">
            <v>8.8550000000000004</v>
          </cell>
          <cell r="Y482">
            <v>13.885</v>
          </cell>
          <cell r="Z482">
            <v>10.324999999999999</v>
          </cell>
          <cell r="AA482">
            <v>10.73</v>
          </cell>
          <cell r="AB482">
            <v>11.335000000000001</v>
          </cell>
          <cell r="AC482">
            <v>10.775</v>
          </cell>
          <cell r="AD482">
            <v>10.35</v>
          </cell>
          <cell r="AE482">
            <v>10.220000000000001</v>
          </cell>
          <cell r="AF482">
            <v>16</v>
          </cell>
          <cell r="AG482">
            <v>19</v>
          </cell>
          <cell r="AH482">
            <v>17.649999999999999</v>
          </cell>
        </row>
        <row r="483">
          <cell r="A483">
            <v>36884</v>
          </cell>
          <cell r="B483">
            <v>10.555</v>
          </cell>
          <cell r="C483">
            <v>8.67</v>
          </cell>
          <cell r="D483">
            <v>18.024999999999999</v>
          </cell>
          <cell r="E483">
            <v>8.9</v>
          </cell>
          <cell r="F483">
            <v>10.574999999999999</v>
          </cell>
          <cell r="G483">
            <v>7.4699999999999989</v>
          </cell>
          <cell r="H483">
            <v>9.3549999999999986</v>
          </cell>
          <cell r="I483">
            <v>1.8849999999999998</v>
          </cell>
          <cell r="J483">
            <v>1.9999999999999574E-2</v>
          </cell>
          <cell r="K483">
            <v>1.9049999999999994</v>
          </cell>
          <cell r="L483">
            <v>-0.23000000000000043</v>
          </cell>
          <cell r="M483">
            <v>14.98</v>
          </cell>
          <cell r="N483">
            <v>15.13</v>
          </cell>
          <cell r="O483">
            <v>13.045</v>
          </cell>
          <cell r="P483">
            <v>13.565</v>
          </cell>
          <cell r="Q483">
            <v>13.46</v>
          </cell>
          <cell r="R483">
            <v>-2.8949999999999978</v>
          </cell>
          <cell r="S483">
            <v>0.15000000000000036</v>
          </cell>
          <cell r="T483">
            <v>13.455</v>
          </cell>
          <cell r="U483">
            <v>10.494999999999999</v>
          </cell>
          <cell r="V483">
            <v>8.9550000000000001</v>
          </cell>
          <cell r="W483">
            <v>8.7349999999999994</v>
          </cell>
          <cell r="X483">
            <v>8.8550000000000004</v>
          </cell>
          <cell r="Y483">
            <v>13.885</v>
          </cell>
          <cell r="Z483">
            <v>10.324999999999999</v>
          </cell>
          <cell r="AA483">
            <v>10.73</v>
          </cell>
          <cell r="AB483">
            <v>11.335000000000001</v>
          </cell>
          <cell r="AC483">
            <v>10.775</v>
          </cell>
          <cell r="AD483">
            <v>10.35</v>
          </cell>
          <cell r="AE483">
            <v>10.220000000000001</v>
          </cell>
          <cell r="AF483">
            <v>16</v>
          </cell>
          <cell r="AG483">
            <v>19</v>
          </cell>
          <cell r="AH483">
            <v>17.649999999999999</v>
          </cell>
        </row>
        <row r="484">
          <cell r="A484">
            <v>36885</v>
          </cell>
          <cell r="B484">
            <v>10.555</v>
          </cell>
          <cell r="C484">
            <v>8.67</v>
          </cell>
          <cell r="D484">
            <v>18.024999999999999</v>
          </cell>
          <cell r="E484">
            <v>8.9</v>
          </cell>
          <cell r="F484">
            <v>10.574999999999999</v>
          </cell>
          <cell r="G484">
            <v>7.4699999999999989</v>
          </cell>
          <cell r="H484">
            <v>9.3549999999999986</v>
          </cell>
          <cell r="I484">
            <v>1.8849999999999998</v>
          </cell>
          <cell r="J484">
            <v>1.9999999999999574E-2</v>
          </cell>
          <cell r="K484">
            <v>1.9049999999999994</v>
          </cell>
          <cell r="L484">
            <v>-0.23000000000000043</v>
          </cell>
          <cell r="M484">
            <v>14.98</v>
          </cell>
          <cell r="N484">
            <v>15.13</v>
          </cell>
          <cell r="O484">
            <v>13.045</v>
          </cell>
          <cell r="P484">
            <v>13.565</v>
          </cell>
          <cell r="Q484">
            <v>13.46</v>
          </cell>
          <cell r="R484">
            <v>-2.8949999999999978</v>
          </cell>
          <cell r="S484">
            <v>0.15000000000000036</v>
          </cell>
          <cell r="T484">
            <v>13.455</v>
          </cell>
          <cell r="U484">
            <v>10.494999999999999</v>
          </cell>
          <cell r="V484">
            <v>8.9550000000000001</v>
          </cell>
          <cell r="W484">
            <v>8.7349999999999994</v>
          </cell>
          <cell r="X484">
            <v>8.8550000000000004</v>
          </cell>
          <cell r="Y484">
            <v>13.885</v>
          </cell>
          <cell r="Z484">
            <v>10.324999999999999</v>
          </cell>
          <cell r="AA484">
            <v>10.73</v>
          </cell>
          <cell r="AB484">
            <v>11.335000000000001</v>
          </cell>
          <cell r="AC484">
            <v>10.775</v>
          </cell>
          <cell r="AD484">
            <v>10.35</v>
          </cell>
          <cell r="AE484">
            <v>10.220000000000001</v>
          </cell>
          <cell r="AF484">
            <v>16</v>
          </cell>
          <cell r="AG484">
            <v>19</v>
          </cell>
          <cell r="AH484">
            <v>17.649999999999999</v>
          </cell>
        </row>
        <row r="485">
          <cell r="A485">
            <v>36886</v>
          </cell>
          <cell r="B485">
            <v>10.555</v>
          </cell>
          <cell r="C485">
            <v>8.67</v>
          </cell>
          <cell r="D485">
            <v>18.024999999999999</v>
          </cell>
          <cell r="E485">
            <v>8.9</v>
          </cell>
          <cell r="F485">
            <v>10.574999999999999</v>
          </cell>
          <cell r="G485">
            <v>7.4699999999999989</v>
          </cell>
          <cell r="H485">
            <v>9.3549999999999986</v>
          </cell>
          <cell r="I485">
            <v>1.8849999999999998</v>
          </cell>
          <cell r="J485">
            <v>1.9999999999999574E-2</v>
          </cell>
          <cell r="K485">
            <v>1.9049999999999994</v>
          </cell>
          <cell r="L485">
            <v>-0.23000000000000043</v>
          </cell>
          <cell r="M485">
            <v>14.98</v>
          </cell>
          <cell r="N485">
            <v>15.13</v>
          </cell>
          <cell r="O485">
            <v>13.045</v>
          </cell>
          <cell r="P485">
            <v>13.565</v>
          </cell>
          <cell r="Q485">
            <v>13.46</v>
          </cell>
          <cell r="R485">
            <v>-2.8949999999999978</v>
          </cell>
          <cell r="S485">
            <v>0.15000000000000036</v>
          </cell>
          <cell r="T485">
            <v>13.455</v>
          </cell>
          <cell r="U485">
            <v>10.494999999999999</v>
          </cell>
          <cell r="V485">
            <v>8.9550000000000001</v>
          </cell>
          <cell r="W485">
            <v>8.7349999999999994</v>
          </cell>
          <cell r="X485">
            <v>8.8550000000000004</v>
          </cell>
          <cell r="Y485">
            <v>13.885</v>
          </cell>
          <cell r="Z485">
            <v>10.324999999999999</v>
          </cell>
          <cell r="AA485">
            <v>10.73</v>
          </cell>
          <cell r="AB485">
            <v>11.335000000000001</v>
          </cell>
          <cell r="AC485">
            <v>10.775</v>
          </cell>
          <cell r="AD485">
            <v>10.35</v>
          </cell>
          <cell r="AE485">
            <v>10.220000000000001</v>
          </cell>
          <cell r="AF485">
            <v>16</v>
          </cell>
          <cell r="AG485">
            <v>19</v>
          </cell>
          <cell r="AH485">
            <v>17.649999999999999</v>
          </cell>
        </row>
        <row r="486">
          <cell r="A486">
            <v>36887</v>
          </cell>
          <cell r="B486">
            <v>10.4</v>
          </cell>
          <cell r="C486">
            <v>8.43</v>
          </cell>
          <cell r="D486">
            <v>18.78</v>
          </cell>
          <cell r="E486">
            <v>8.875</v>
          </cell>
          <cell r="F486">
            <v>10.535</v>
          </cell>
          <cell r="G486">
            <v>8.3800000000000008</v>
          </cell>
          <cell r="H486">
            <v>10.350000000000001</v>
          </cell>
          <cell r="I486">
            <v>1.9700000000000006</v>
          </cell>
          <cell r="J486">
            <v>0.13499999999999979</v>
          </cell>
          <cell r="K486">
            <v>2.1050000000000004</v>
          </cell>
          <cell r="L486">
            <v>-0.44500000000000028</v>
          </cell>
          <cell r="M486">
            <v>14.7</v>
          </cell>
          <cell r="N486">
            <v>15.14</v>
          </cell>
          <cell r="O486">
            <v>13.074999999999999</v>
          </cell>
          <cell r="P486">
            <v>13.574999999999999</v>
          </cell>
          <cell r="Q486">
            <v>13.46</v>
          </cell>
          <cell r="R486">
            <v>-3.6400000000000006</v>
          </cell>
          <cell r="S486">
            <v>0.44000000000000128</v>
          </cell>
          <cell r="T486">
            <v>13.455</v>
          </cell>
          <cell r="U486">
            <v>10.119999999999999</v>
          </cell>
          <cell r="V486">
            <v>8.9649999999999999</v>
          </cell>
          <cell r="W486">
            <v>8.7349999999999994</v>
          </cell>
          <cell r="X486">
            <v>8.9250000000000007</v>
          </cell>
          <cell r="Y486">
            <v>11.035</v>
          </cell>
          <cell r="Z486">
            <v>10.26</v>
          </cell>
          <cell r="AA486">
            <v>10.005000000000001</v>
          </cell>
          <cell r="AB486">
            <v>10.664999999999999</v>
          </cell>
          <cell r="AC486">
            <v>10.28</v>
          </cell>
          <cell r="AD486">
            <v>10.185</v>
          </cell>
          <cell r="AE486">
            <v>10.06</v>
          </cell>
          <cell r="AF486">
            <v>16</v>
          </cell>
          <cell r="AG486">
            <v>21</v>
          </cell>
          <cell r="AH486">
            <v>18.02</v>
          </cell>
        </row>
        <row r="487">
          <cell r="A487">
            <v>36888</v>
          </cell>
          <cell r="B487">
            <v>9.6050000000000004</v>
          </cell>
          <cell r="C487">
            <v>8.7650000000000006</v>
          </cell>
          <cell r="D487">
            <v>16.635000000000002</v>
          </cell>
          <cell r="E487">
            <v>8.58</v>
          </cell>
          <cell r="F487">
            <v>9.7050000000000001</v>
          </cell>
          <cell r="G487">
            <v>7.0300000000000011</v>
          </cell>
          <cell r="H487">
            <v>7.870000000000001</v>
          </cell>
          <cell r="I487">
            <v>0.83999999999999986</v>
          </cell>
          <cell r="J487">
            <v>9.9999999999999645E-2</v>
          </cell>
          <cell r="K487">
            <v>0.9399999999999995</v>
          </cell>
          <cell r="L487">
            <v>0.1850000000000005</v>
          </cell>
          <cell r="M487">
            <v>14.225</v>
          </cell>
          <cell r="N487">
            <v>14.59</v>
          </cell>
          <cell r="O487">
            <v>13.085000000000001</v>
          </cell>
          <cell r="P487">
            <v>11.49</v>
          </cell>
          <cell r="Q487">
            <v>12.835000000000001</v>
          </cell>
          <cell r="R487">
            <v>-2.0450000000000017</v>
          </cell>
          <cell r="S487">
            <v>0.36500000000000021</v>
          </cell>
          <cell r="T487">
            <v>11.955</v>
          </cell>
          <cell r="U487">
            <v>9.5950000000000006</v>
          </cell>
          <cell r="V487">
            <v>8.7200000000000006</v>
          </cell>
          <cell r="W487">
            <v>8.8350000000000009</v>
          </cell>
          <cell r="X487">
            <v>8.7200000000000006</v>
          </cell>
          <cell r="Y487">
            <v>10.025</v>
          </cell>
          <cell r="Z487">
            <v>9.6300000000000008</v>
          </cell>
          <cell r="AA487">
            <v>9.5500000000000007</v>
          </cell>
          <cell r="AB487">
            <v>9.9450000000000003</v>
          </cell>
          <cell r="AC487">
            <v>9.6300000000000008</v>
          </cell>
          <cell r="AD487">
            <v>9.8000000000000007</v>
          </cell>
          <cell r="AE487">
            <v>9.1750000000000007</v>
          </cell>
          <cell r="AF487">
            <v>14</v>
          </cell>
          <cell r="AG487">
            <v>18.5</v>
          </cell>
          <cell r="AH487">
            <v>16.23</v>
          </cell>
        </row>
        <row r="488">
          <cell r="A488">
            <v>36889</v>
          </cell>
          <cell r="B488">
            <v>9.125</v>
          </cell>
          <cell r="C488">
            <v>8.4049999999999994</v>
          </cell>
          <cell r="D488">
            <v>14.44</v>
          </cell>
          <cell r="E488">
            <v>8.25</v>
          </cell>
          <cell r="F488">
            <v>9.2349999999999994</v>
          </cell>
          <cell r="G488">
            <v>5.3149999999999995</v>
          </cell>
          <cell r="H488">
            <v>6.0350000000000001</v>
          </cell>
          <cell r="I488">
            <v>0.72000000000000064</v>
          </cell>
          <cell r="J488">
            <v>0.10999999999999943</v>
          </cell>
          <cell r="K488">
            <v>0.83000000000000007</v>
          </cell>
          <cell r="L488">
            <v>0.15499999999999936</v>
          </cell>
          <cell r="M488">
            <v>13.16</v>
          </cell>
          <cell r="N488">
            <v>13.48</v>
          </cell>
          <cell r="O488">
            <v>12.705</v>
          </cell>
          <cell r="P488">
            <v>10.445</v>
          </cell>
          <cell r="Q488">
            <v>11.845000000000001</v>
          </cell>
          <cell r="R488">
            <v>-0.95999999999999908</v>
          </cell>
          <cell r="S488">
            <v>0.32000000000000028</v>
          </cell>
          <cell r="T488">
            <v>11.645</v>
          </cell>
          <cell r="U488">
            <v>9.23</v>
          </cell>
          <cell r="V488">
            <v>8.32</v>
          </cell>
          <cell r="W488">
            <v>8.3800000000000008</v>
          </cell>
          <cell r="X488">
            <v>8.3849999999999998</v>
          </cell>
          <cell r="Y488">
            <v>9.8149999999999995</v>
          </cell>
          <cell r="Z488">
            <v>9.2100000000000009</v>
          </cell>
          <cell r="AA488">
            <v>9.14</v>
          </cell>
          <cell r="AB488">
            <v>9.5749999999999993</v>
          </cell>
          <cell r="AC488">
            <v>9.2799999999999994</v>
          </cell>
          <cell r="AD488">
            <v>9.35</v>
          </cell>
          <cell r="AE488">
            <v>8.81</v>
          </cell>
          <cell r="AF488">
            <v>12.5</v>
          </cell>
          <cell r="AG488">
            <v>14.8</v>
          </cell>
          <cell r="AH488">
            <v>14.15</v>
          </cell>
        </row>
        <row r="489">
          <cell r="A489">
            <v>36890</v>
          </cell>
          <cell r="B489">
            <v>9.125</v>
          </cell>
          <cell r="C489">
            <v>8.4049999999999994</v>
          </cell>
          <cell r="D489">
            <v>14.44</v>
          </cell>
          <cell r="E489">
            <v>8.25</v>
          </cell>
          <cell r="F489">
            <v>9.2349999999999994</v>
          </cell>
          <cell r="G489">
            <v>5.3149999999999995</v>
          </cell>
          <cell r="H489">
            <v>6.0350000000000001</v>
          </cell>
          <cell r="I489">
            <v>0.72000000000000064</v>
          </cell>
          <cell r="J489">
            <v>0.10999999999999943</v>
          </cell>
          <cell r="K489">
            <v>0.83000000000000007</v>
          </cell>
          <cell r="L489">
            <v>0.15499999999999936</v>
          </cell>
          <cell r="M489">
            <v>13.16</v>
          </cell>
          <cell r="N489">
            <v>13.48</v>
          </cell>
          <cell r="O489">
            <v>12.705</v>
          </cell>
          <cell r="P489">
            <v>10.445</v>
          </cell>
          <cell r="Q489">
            <v>11.845000000000001</v>
          </cell>
          <cell r="R489">
            <v>-0.95999999999999908</v>
          </cell>
          <cell r="S489">
            <v>0.32000000000000028</v>
          </cell>
          <cell r="T489">
            <v>11.645</v>
          </cell>
          <cell r="U489">
            <v>9.23</v>
          </cell>
          <cell r="V489">
            <v>8.32</v>
          </cell>
          <cell r="W489">
            <v>8.3800000000000008</v>
          </cell>
          <cell r="X489">
            <v>8.3849999999999998</v>
          </cell>
          <cell r="Y489">
            <v>9.8149999999999995</v>
          </cell>
          <cell r="Z489">
            <v>9.2100000000000009</v>
          </cell>
          <cell r="AA489">
            <v>9.14</v>
          </cell>
          <cell r="AB489">
            <v>9.5749999999999993</v>
          </cell>
          <cell r="AC489">
            <v>9.2799999999999994</v>
          </cell>
          <cell r="AD489">
            <v>9.35</v>
          </cell>
          <cell r="AE489">
            <v>8.81</v>
          </cell>
          <cell r="AF489">
            <v>11</v>
          </cell>
          <cell r="AG489">
            <v>16</v>
          </cell>
          <cell r="AH489">
            <v>13.7</v>
          </cell>
        </row>
        <row r="490">
          <cell r="A490">
            <v>36891</v>
          </cell>
          <cell r="B490">
            <v>9.125</v>
          </cell>
          <cell r="C490">
            <v>8.4049999999999994</v>
          </cell>
          <cell r="D490">
            <v>14.44</v>
          </cell>
          <cell r="E490">
            <v>8.25</v>
          </cell>
          <cell r="F490">
            <v>9.2349999999999994</v>
          </cell>
          <cell r="G490">
            <v>5.3149999999999995</v>
          </cell>
          <cell r="H490">
            <v>6.0350000000000001</v>
          </cell>
          <cell r="I490">
            <v>0.72000000000000064</v>
          </cell>
          <cell r="J490">
            <v>0.10999999999999943</v>
          </cell>
          <cell r="K490">
            <v>0.83000000000000007</v>
          </cell>
          <cell r="L490">
            <v>0.15499999999999936</v>
          </cell>
          <cell r="M490">
            <v>13.16</v>
          </cell>
          <cell r="N490">
            <v>13.48</v>
          </cell>
          <cell r="O490">
            <v>12.705</v>
          </cell>
          <cell r="P490">
            <v>10.445</v>
          </cell>
          <cell r="Q490">
            <v>11.845000000000001</v>
          </cell>
          <cell r="R490">
            <v>-0.95999999999999908</v>
          </cell>
          <cell r="S490">
            <v>0.32000000000000028</v>
          </cell>
          <cell r="T490">
            <v>11.645</v>
          </cell>
          <cell r="U490">
            <v>9.23</v>
          </cell>
          <cell r="V490">
            <v>8.32</v>
          </cell>
          <cell r="W490">
            <v>8.3800000000000008</v>
          </cell>
          <cell r="X490">
            <v>8.3849999999999998</v>
          </cell>
          <cell r="Y490">
            <v>9.8149999999999995</v>
          </cell>
          <cell r="Z490">
            <v>9.2100000000000009</v>
          </cell>
          <cell r="AA490">
            <v>9.14</v>
          </cell>
          <cell r="AB490">
            <v>9.5749999999999993</v>
          </cell>
          <cell r="AC490">
            <v>9.2799999999999994</v>
          </cell>
          <cell r="AD490">
            <v>9.35</v>
          </cell>
          <cell r="AE490">
            <v>8.81</v>
          </cell>
          <cell r="AF490">
            <v>11</v>
          </cell>
          <cell r="AG490">
            <v>16</v>
          </cell>
          <cell r="AH490">
            <v>13.7</v>
          </cell>
        </row>
        <row r="492">
          <cell r="A492">
            <v>36892</v>
          </cell>
          <cell r="B492">
            <v>10.085000000000001</v>
          </cell>
          <cell r="C492">
            <v>9.1649999999999991</v>
          </cell>
          <cell r="D492">
            <v>14.33</v>
          </cell>
          <cell r="E492">
            <v>8.8149999999999995</v>
          </cell>
          <cell r="F492">
            <v>10.355</v>
          </cell>
          <cell r="G492">
            <v>4.2449999999999992</v>
          </cell>
          <cell r="H492">
            <v>5.1650000000000009</v>
          </cell>
          <cell r="I492">
            <v>0.92000000000000171</v>
          </cell>
          <cell r="J492">
            <v>0.26999999999999957</v>
          </cell>
          <cell r="K492">
            <v>1.1900000000000013</v>
          </cell>
          <cell r="L492">
            <v>0.34999999999999964</v>
          </cell>
          <cell r="M492">
            <v>12.865</v>
          </cell>
          <cell r="N492">
            <v>13.275</v>
          </cell>
          <cell r="O492">
            <v>13.395</v>
          </cell>
          <cell r="P492">
            <v>10.955</v>
          </cell>
          <cell r="Q492">
            <v>11.24</v>
          </cell>
          <cell r="R492">
            <v>-1.0549999999999997</v>
          </cell>
          <cell r="S492">
            <v>0.41000000000000014</v>
          </cell>
          <cell r="T492">
            <v>11.375</v>
          </cell>
          <cell r="U492">
            <v>10.53</v>
          </cell>
          <cell r="V492">
            <v>8.875</v>
          </cell>
          <cell r="W492">
            <v>8.76</v>
          </cell>
          <cell r="X492">
            <v>8.9849999999999994</v>
          </cell>
          <cell r="Y492">
            <v>10.67</v>
          </cell>
          <cell r="Z492">
            <v>10.31</v>
          </cell>
          <cell r="AA492">
            <v>10.210000000000001</v>
          </cell>
          <cell r="AB492">
            <v>10.695</v>
          </cell>
          <cell r="AC492">
            <v>10.39</v>
          </cell>
          <cell r="AD492">
            <v>10.4</v>
          </cell>
          <cell r="AE492">
            <v>9.7850000000000001</v>
          </cell>
          <cell r="AF492">
            <v>11</v>
          </cell>
          <cell r="AG492">
            <v>16</v>
          </cell>
          <cell r="AH492">
            <v>13.7</v>
          </cell>
        </row>
        <row r="493">
          <cell r="A493">
            <v>36893</v>
          </cell>
          <cell r="B493">
            <v>10.085000000000001</v>
          </cell>
          <cell r="C493">
            <v>9.1649999999999991</v>
          </cell>
          <cell r="D493">
            <v>14.33</v>
          </cell>
          <cell r="E493">
            <v>8.8149999999999995</v>
          </cell>
          <cell r="F493">
            <v>10.355</v>
          </cell>
          <cell r="G493">
            <v>4.2449999999999992</v>
          </cell>
          <cell r="H493">
            <v>5.1650000000000009</v>
          </cell>
          <cell r="I493">
            <v>0.92000000000000171</v>
          </cell>
          <cell r="J493">
            <v>0.26999999999999957</v>
          </cell>
          <cell r="K493">
            <v>1.1900000000000013</v>
          </cell>
          <cell r="L493">
            <v>0.34999999999999964</v>
          </cell>
          <cell r="M493">
            <v>12.865</v>
          </cell>
          <cell r="N493">
            <v>13.275</v>
          </cell>
          <cell r="O493">
            <v>13.395</v>
          </cell>
          <cell r="P493">
            <v>10.955</v>
          </cell>
          <cell r="Q493">
            <v>11.24</v>
          </cell>
          <cell r="R493">
            <v>-1.0549999999999997</v>
          </cell>
          <cell r="S493">
            <v>0.41000000000000014</v>
          </cell>
          <cell r="T493">
            <v>11.375</v>
          </cell>
          <cell r="U493">
            <v>10.53</v>
          </cell>
          <cell r="V493">
            <v>8.875</v>
          </cell>
          <cell r="W493">
            <v>8.76</v>
          </cell>
          <cell r="X493">
            <v>8.9849999999999994</v>
          </cell>
          <cell r="Y493">
            <v>10.67</v>
          </cell>
          <cell r="Z493">
            <v>10.31</v>
          </cell>
          <cell r="AA493">
            <v>10.210000000000001</v>
          </cell>
          <cell r="AB493">
            <v>10.695</v>
          </cell>
          <cell r="AC493">
            <v>10.39</v>
          </cell>
          <cell r="AD493">
            <v>10.4</v>
          </cell>
          <cell r="AE493">
            <v>9.7850000000000001</v>
          </cell>
          <cell r="AF493">
            <v>11</v>
          </cell>
          <cell r="AG493">
            <v>16</v>
          </cell>
          <cell r="AH493">
            <v>13.7</v>
          </cell>
        </row>
        <row r="494">
          <cell r="A494">
            <v>36894</v>
          </cell>
          <cell r="B494">
            <v>9.2449999999999992</v>
          </cell>
          <cell r="C494">
            <v>8.56</v>
          </cell>
          <cell r="D494">
            <v>12.44</v>
          </cell>
          <cell r="E494">
            <v>8.07</v>
          </cell>
          <cell r="F494">
            <v>9.5749999999999993</v>
          </cell>
          <cell r="G494">
            <v>3.1950000000000003</v>
          </cell>
          <cell r="H494">
            <v>3.879999999999999</v>
          </cell>
          <cell r="I494">
            <v>0.68499999999999872</v>
          </cell>
          <cell r="J494">
            <v>0.33000000000000007</v>
          </cell>
          <cell r="K494">
            <v>1.0149999999999988</v>
          </cell>
          <cell r="L494">
            <v>0.49000000000000021</v>
          </cell>
          <cell r="M494">
            <v>10.385</v>
          </cell>
          <cell r="N494">
            <v>10.82</v>
          </cell>
          <cell r="O494">
            <v>12.05</v>
          </cell>
          <cell r="P494">
            <v>8.4499999999999993</v>
          </cell>
          <cell r="Q494">
            <v>8.82</v>
          </cell>
          <cell r="R494">
            <v>-1.6199999999999992</v>
          </cell>
          <cell r="S494">
            <v>0.4350000000000005</v>
          </cell>
          <cell r="T494">
            <v>8.9350000000000005</v>
          </cell>
          <cell r="U494">
            <v>9.76</v>
          </cell>
          <cell r="V494">
            <v>8.0500000000000007</v>
          </cell>
          <cell r="W494">
            <v>8.0449999999999999</v>
          </cell>
          <cell r="X494">
            <v>8.31</v>
          </cell>
          <cell r="Y494">
            <v>9.2050000000000001</v>
          </cell>
          <cell r="Z494">
            <v>9.8049999999999997</v>
          </cell>
          <cell r="AA494">
            <v>9.0399999999999991</v>
          </cell>
          <cell r="AB494">
            <v>9.1999999999999993</v>
          </cell>
          <cell r="AC494">
            <v>9.0050000000000008</v>
          </cell>
          <cell r="AD494">
            <v>9.27</v>
          </cell>
          <cell r="AE494">
            <v>8.3699999999999992</v>
          </cell>
          <cell r="AF494">
            <v>10</v>
          </cell>
          <cell r="AG494">
            <v>14</v>
          </cell>
          <cell r="AH494">
            <v>11.82</v>
          </cell>
        </row>
        <row r="495">
          <cell r="A495">
            <v>36895</v>
          </cell>
          <cell r="B495">
            <v>9.1750000000000007</v>
          </cell>
          <cell r="C495">
            <v>8.98</v>
          </cell>
          <cell r="D495">
            <v>11.74</v>
          </cell>
          <cell r="E495">
            <v>8.6850000000000005</v>
          </cell>
          <cell r="F495">
            <v>9.4499999999999993</v>
          </cell>
          <cell r="G495">
            <v>2.5649999999999995</v>
          </cell>
          <cell r="H495">
            <v>2.76</v>
          </cell>
          <cell r="I495">
            <v>0.19500000000000028</v>
          </cell>
          <cell r="J495">
            <v>0.27499999999999858</v>
          </cell>
          <cell r="K495">
            <v>0.46999999999999886</v>
          </cell>
          <cell r="L495">
            <v>0.29499999999999993</v>
          </cell>
          <cell r="M495">
            <v>9.4700000000000006</v>
          </cell>
          <cell r="N495">
            <v>10.24</v>
          </cell>
          <cell r="O495">
            <v>11.125</v>
          </cell>
          <cell r="P495">
            <v>8.4749999999999996</v>
          </cell>
          <cell r="Q495">
            <v>8.7249999999999996</v>
          </cell>
          <cell r="R495">
            <v>-1.5</v>
          </cell>
          <cell r="S495">
            <v>0.76999999999999957</v>
          </cell>
          <cell r="T495">
            <v>8.5399999999999991</v>
          </cell>
          <cell r="U495">
            <v>9.6649999999999991</v>
          </cell>
          <cell r="V495">
            <v>8.5449999999999999</v>
          </cell>
          <cell r="W495">
            <v>8.4649999999999999</v>
          </cell>
          <cell r="X495">
            <v>8.7200000000000006</v>
          </cell>
          <cell r="Y495">
            <v>9.24</v>
          </cell>
          <cell r="Z495">
            <v>9.67</v>
          </cell>
          <cell r="AA495">
            <v>9.07</v>
          </cell>
          <cell r="AB495">
            <v>9.1549999999999994</v>
          </cell>
          <cell r="AC495">
            <v>9.1050000000000004</v>
          </cell>
          <cell r="AD495">
            <v>9.125</v>
          </cell>
          <cell r="AE495">
            <v>8.85</v>
          </cell>
          <cell r="AF495">
            <v>9.75</v>
          </cell>
          <cell r="AG495">
            <v>13.5</v>
          </cell>
          <cell r="AH495">
            <v>11.7</v>
          </cell>
        </row>
        <row r="496">
          <cell r="A496">
            <v>36896</v>
          </cell>
          <cell r="B496">
            <v>9.0500000000000007</v>
          </cell>
          <cell r="C496">
            <v>8.9550000000000001</v>
          </cell>
          <cell r="D496">
            <v>11.38</v>
          </cell>
          <cell r="E496">
            <v>8.65</v>
          </cell>
          <cell r="F496">
            <v>9.2050000000000001</v>
          </cell>
          <cell r="G496">
            <v>2.33</v>
          </cell>
          <cell r="H496">
            <v>2.4250000000000007</v>
          </cell>
          <cell r="I496">
            <v>9.5000000000000639E-2</v>
          </cell>
          <cell r="J496">
            <v>0.15499999999999936</v>
          </cell>
          <cell r="K496">
            <v>0.25</v>
          </cell>
          <cell r="L496">
            <v>0.30499999999999972</v>
          </cell>
          <cell r="M496">
            <v>9.5350000000000001</v>
          </cell>
          <cell r="N496">
            <v>9.9600000000000009</v>
          </cell>
          <cell r="O496">
            <v>11.21</v>
          </cell>
          <cell r="P496">
            <v>8.4</v>
          </cell>
          <cell r="Q496">
            <v>8.8550000000000004</v>
          </cell>
          <cell r="R496">
            <v>-1.42</v>
          </cell>
          <cell r="S496">
            <v>0.42500000000000071</v>
          </cell>
          <cell r="T496">
            <v>8.5449999999999999</v>
          </cell>
          <cell r="U496">
            <v>9.4049999999999994</v>
          </cell>
          <cell r="V496">
            <v>8.58</v>
          </cell>
          <cell r="W496">
            <v>8.69</v>
          </cell>
          <cell r="X496">
            <v>8.67</v>
          </cell>
          <cell r="Y496">
            <v>9.17</v>
          </cell>
          <cell r="Z496">
            <v>9.3699999999999992</v>
          </cell>
          <cell r="AA496">
            <v>8.9149999999999991</v>
          </cell>
          <cell r="AB496">
            <v>9.0399999999999991</v>
          </cell>
          <cell r="AC496">
            <v>9.0150000000000006</v>
          </cell>
          <cell r="AD496">
            <v>9.0500000000000007</v>
          </cell>
          <cell r="AE496">
            <v>8.8000000000000007</v>
          </cell>
          <cell r="AF496">
            <v>9.8000000000000007</v>
          </cell>
          <cell r="AG496">
            <v>12.75</v>
          </cell>
          <cell r="AH496">
            <v>11.24</v>
          </cell>
        </row>
        <row r="497">
          <cell r="A497">
            <v>36897</v>
          </cell>
          <cell r="B497">
            <v>9.17</v>
          </cell>
          <cell r="C497">
            <v>8.9250000000000007</v>
          </cell>
          <cell r="D497">
            <v>10.6</v>
          </cell>
          <cell r="E497">
            <v>8.7949999999999999</v>
          </cell>
          <cell r="F497">
            <v>9.2550000000000008</v>
          </cell>
          <cell r="G497">
            <v>1.4299999999999997</v>
          </cell>
          <cell r="H497">
            <v>1.6749999999999989</v>
          </cell>
          <cell r="I497">
            <v>0.24499999999999922</v>
          </cell>
          <cell r="J497">
            <v>8.5000000000000853E-2</v>
          </cell>
          <cell r="K497">
            <v>0.33000000000000007</v>
          </cell>
          <cell r="L497">
            <v>0.13000000000000078</v>
          </cell>
          <cell r="M497">
            <v>9.59</v>
          </cell>
          <cell r="N497">
            <v>10.095000000000001</v>
          </cell>
          <cell r="O497">
            <v>12.07</v>
          </cell>
          <cell r="P497">
            <v>8.7949999999999999</v>
          </cell>
          <cell r="Q497">
            <v>9.0250000000000004</v>
          </cell>
          <cell r="R497">
            <v>-0.50499999999999901</v>
          </cell>
          <cell r="S497">
            <v>0.50500000000000078</v>
          </cell>
          <cell r="T497">
            <v>8.9749999999999996</v>
          </cell>
          <cell r="U497">
            <v>9.8249999999999993</v>
          </cell>
          <cell r="V497">
            <v>8.7200000000000006</v>
          </cell>
          <cell r="W497">
            <v>8.7249999999999996</v>
          </cell>
          <cell r="X497">
            <v>8.8450000000000006</v>
          </cell>
          <cell r="Y497">
            <v>9.6999999999999993</v>
          </cell>
          <cell r="Z497">
            <v>9.4700000000000006</v>
          </cell>
          <cell r="AA497">
            <v>9.23</v>
          </cell>
          <cell r="AB497">
            <v>9.4600000000000009</v>
          </cell>
          <cell r="AC497">
            <v>9.2750000000000004</v>
          </cell>
          <cell r="AD497">
            <v>9.7850000000000001</v>
          </cell>
          <cell r="AE497">
            <v>8.94</v>
          </cell>
          <cell r="AF497">
            <v>9.75</v>
          </cell>
          <cell r="AG497">
            <v>11.3</v>
          </cell>
          <cell r="AH497">
            <v>10.59</v>
          </cell>
        </row>
        <row r="498">
          <cell r="A498">
            <v>36898</v>
          </cell>
          <cell r="B498">
            <v>9.17</v>
          </cell>
          <cell r="C498">
            <v>8.9250000000000007</v>
          </cell>
          <cell r="D498">
            <v>10.6</v>
          </cell>
          <cell r="E498">
            <v>8.7949999999999999</v>
          </cell>
          <cell r="F498">
            <v>9.2550000000000008</v>
          </cell>
          <cell r="G498">
            <v>1.4299999999999997</v>
          </cell>
          <cell r="H498">
            <v>1.6749999999999989</v>
          </cell>
          <cell r="I498">
            <v>0.24499999999999922</v>
          </cell>
          <cell r="J498">
            <v>8.5000000000000853E-2</v>
          </cell>
          <cell r="K498">
            <v>0.33000000000000007</v>
          </cell>
          <cell r="L498">
            <v>0.13000000000000078</v>
          </cell>
          <cell r="M498">
            <v>9.59</v>
          </cell>
          <cell r="N498">
            <v>10.095000000000001</v>
          </cell>
          <cell r="O498">
            <v>12.07</v>
          </cell>
          <cell r="P498">
            <v>8.7949999999999999</v>
          </cell>
          <cell r="Q498">
            <v>9.0250000000000004</v>
          </cell>
          <cell r="R498">
            <v>-0.50499999999999901</v>
          </cell>
          <cell r="S498">
            <v>0.50500000000000078</v>
          </cell>
          <cell r="T498">
            <v>8.9749999999999996</v>
          </cell>
          <cell r="U498">
            <v>9.8249999999999993</v>
          </cell>
          <cell r="V498">
            <v>8.7200000000000006</v>
          </cell>
          <cell r="W498">
            <v>8.7249999999999996</v>
          </cell>
          <cell r="X498">
            <v>8.8450000000000006</v>
          </cell>
          <cell r="Y498">
            <v>9.6999999999999993</v>
          </cell>
          <cell r="Z498">
            <v>9.4700000000000006</v>
          </cell>
          <cell r="AA498">
            <v>9.23</v>
          </cell>
          <cell r="AB498">
            <v>9.4600000000000009</v>
          </cell>
          <cell r="AC498">
            <v>9.2750000000000004</v>
          </cell>
          <cell r="AD498">
            <v>9.7850000000000001</v>
          </cell>
          <cell r="AE498">
            <v>8.94</v>
          </cell>
          <cell r="AF498">
            <v>9.75</v>
          </cell>
          <cell r="AG498">
            <v>11.3</v>
          </cell>
          <cell r="AH498">
            <v>10.59</v>
          </cell>
        </row>
        <row r="499">
          <cell r="A499">
            <v>36899</v>
          </cell>
          <cell r="B499">
            <v>9.17</v>
          </cell>
          <cell r="C499">
            <v>8.9250000000000007</v>
          </cell>
          <cell r="D499">
            <v>10.6</v>
          </cell>
          <cell r="E499">
            <v>8.7949999999999999</v>
          </cell>
          <cell r="F499">
            <v>9.2550000000000008</v>
          </cell>
          <cell r="G499">
            <v>1.4299999999999997</v>
          </cell>
          <cell r="H499">
            <v>1.6749999999999989</v>
          </cell>
          <cell r="I499">
            <v>0.24499999999999922</v>
          </cell>
          <cell r="J499">
            <v>8.5000000000000853E-2</v>
          </cell>
          <cell r="K499">
            <v>0.33000000000000007</v>
          </cell>
          <cell r="L499">
            <v>0.13000000000000078</v>
          </cell>
          <cell r="M499">
            <v>9.59</v>
          </cell>
          <cell r="N499">
            <v>10.095000000000001</v>
          </cell>
          <cell r="O499">
            <v>12.07</v>
          </cell>
          <cell r="P499">
            <v>8.7949999999999999</v>
          </cell>
          <cell r="Q499">
            <v>9.0250000000000004</v>
          </cell>
          <cell r="R499">
            <v>-0.50499999999999901</v>
          </cell>
          <cell r="S499">
            <v>0.50500000000000078</v>
          </cell>
          <cell r="T499">
            <v>8.9749999999999996</v>
          </cell>
          <cell r="U499">
            <v>9.8249999999999993</v>
          </cell>
          <cell r="V499">
            <v>8.7200000000000006</v>
          </cell>
          <cell r="W499">
            <v>8.7249999999999996</v>
          </cell>
          <cell r="X499">
            <v>8.8450000000000006</v>
          </cell>
          <cell r="Y499">
            <v>9.6999999999999993</v>
          </cell>
          <cell r="Z499">
            <v>9.4700000000000006</v>
          </cell>
          <cell r="AA499">
            <v>9.23</v>
          </cell>
          <cell r="AB499">
            <v>9.4600000000000009</v>
          </cell>
          <cell r="AC499">
            <v>9.2750000000000004</v>
          </cell>
          <cell r="AD499">
            <v>9.7850000000000001</v>
          </cell>
          <cell r="AE499">
            <v>8.94</v>
          </cell>
          <cell r="AF499">
            <v>9.75</v>
          </cell>
          <cell r="AG499">
            <v>11.3</v>
          </cell>
          <cell r="AH499">
            <v>10.59</v>
          </cell>
        </row>
        <row r="500">
          <cell r="A500">
            <v>36900</v>
          </cell>
          <cell r="B500">
            <v>9.66</v>
          </cell>
          <cell r="C500">
            <v>9.66</v>
          </cell>
          <cell r="D500">
            <v>10.97</v>
          </cell>
          <cell r="E500">
            <v>9.4550000000000001</v>
          </cell>
          <cell r="F500">
            <v>9.8249999999999993</v>
          </cell>
          <cell r="G500">
            <v>1.3100000000000005</v>
          </cell>
          <cell r="H500">
            <v>1.3100000000000005</v>
          </cell>
          <cell r="I500">
            <v>0</v>
          </cell>
          <cell r="J500">
            <v>0.16499999999999915</v>
          </cell>
          <cell r="K500">
            <v>0.16499999999999915</v>
          </cell>
          <cell r="L500">
            <v>0.20500000000000007</v>
          </cell>
          <cell r="M500">
            <v>10.47</v>
          </cell>
          <cell r="N500">
            <v>10.58</v>
          </cell>
          <cell r="O500">
            <v>12.744999999999999</v>
          </cell>
          <cell r="P500">
            <v>9.3000000000000007</v>
          </cell>
          <cell r="Q500">
            <v>9.43</v>
          </cell>
          <cell r="R500">
            <v>-0.39000000000000057</v>
          </cell>
          <cell r="S500">
            <v>0.10999999999999943</v>
          </cell>
          <cell r="T500">
            <v>9.3450000000000006</v>
          </cell>
          <cell r="U500">
            <v>10.34</v>
          </cell>
          <cell r="V500">
            <v>9.4350000000000005</v>
          </cell>
          <cell r="W500">
            <v>9.5150000000000006</v>
          </cell>
          <cell r="X500">
            <v>9.5</v>
          </cell>
          <cell r="Y500">
            <v>10.31</v>
          </cell>
          <cell r="Z500">
            <v>9.9600000000000009</v>
          </cell>
          <cell r="AA500">
            <v>9.8249999999999993</v>
          </cell>
          <cell r="AB500">
            <v>10.08</v>
          </cell>
          <cell r="AC500">
            <v>9.875</v>
          </cell>
          <cell r="AD500">
            <v>10.265000000000001</v>
          </cell>
          <cell r="AE500">
            <v>9.66</v>
          </cell>
          <cell r="AF500">
            <v>10</v>
          </cell>
          <cell r="AG500">
            <v>11.6</v>
          </cell>
          <cell r="AH500">
            <v>10.79</v>
          </cell>
        </row>
        <row r="501">
          <cell r="A501">
            <v>36901</v>
          </cell>
          <cell r="B501">
            <v>9.23</v>
          </cell>
          <cell r="C501">
            <v>9.08</v>
          </cell>
          <cell r="D501">
            <v>9.9949999999999992</v>
          </cell>
          <cell r="E501">
            <v>8.8699999999999992</v>
          </cell>
          <cell r="F501">
            <v>9.4849999999999994</v>
          </cell>
          <cell r="G501">
            <v>0.76499999999999879</v>
          </cell>
          <cell r="H501">
            <v>0.91499999999999915</v>
          </cell>
          <cell r="I501">
            <v>0.15000000000000036</v>
          </cell>
          <cell r="J501">
            <v>0.25499999999999901</v>
          </cell>
          <cell r="K501">
            <v>0.40499999999999936</v>
          </cell>
          <cell r="L501">
            <v>0.21000000000000085</v>
          </cell>
          <cell r="M501">
            <v>9.6449999999999996</v>
          </cell>
          <cell r="N501">
            <v>9.8249999999999993</v>
          </cell>
          <cell r="O501">
            <v>12.875</v>
          </cell>
          <cell r="P501">
            <v>9.0500000000000007</v>
          </cell>
          <cell r="Q501">
            <v>9.125</v>
          </cell>
          <cell r="R501">
            <v>-0.16999999999999993</v>
          </cell>
          <cell r="S501">
            <v>0.17999999999999972</v>
          </cell>
          <cell r="T501">
            <v>9.2249999999999996</v>
          </cell>
          <cell r="U501">
            <v>9.9450000000000003</v>
          </cell>
          <cell r="V501">
            <v>8.9049999999999994</v>
          </cell>
          <cell r="W501">
            <v>8.9049999999999994</v>
          </cell>
          <cell r="X501">
            <v>8.9350000000000005</v>
          </cell>
          <cell r="Y501">
            <v>10.07</v>
          </cell>
          <cell r="Z501">
            <v>9.6449999999999996</v>
          </cell>
          <cell r="AA501">
            <v>9.5</v>
          </cell>
          <cell r="AB501">
            <v>9.74</v>
          </cell>
          <cell r="AC501">
            <v>9.5649999999999995</v>
          </cell>
          <cell r="AD501">
            <v>10.105</v>
          </cell>
          <cell r="AE501">
            <v>9.15</v>
          </cell>
          <cell r="AF501">
            <v>9.3000000000000007</v>
          </cell>
          <cell r="AG501">
            <v>10.6</v>
          </cell>
          <cell r="AH501">
            <v>9.8800000000000008</v>
          </cell>
        </row>
        <row r="502">
          <cell r="A502">
            <v>36902</v>
          </cell>
          <cell r="B502">
            <v>9.3550000000000004</v>
          </cell>
          <cell r="C502">
            <v>9.48</v>
          </cell>
          <cell r="D502">
            <v>11.25</v>
          </cell>
          <cell r="E502">
            <v>9.16</v>
          </cell>
          <cell r="F502">
            <v>9.6999999999999993</v>
          </cell>
          <cell r="G502">
            <v>1.8949999999999996</v>
          </cell>
          <cell r="H502">
            <v>1.7699999999999996</v>
          </cell>
          <cell r="I502">
            <v>-0.125</v>
          </cell>
          <cell r="J502">
            <v>0.34499999999999886</v>
          </cell>
          <cell r="K502">
            <v>0.21999999999999886</v>
          </cell>
          <cell r="L502">
            <v>0.32000000000000028</v>
          </cell>
          <cell r="M502">
            <v>10.11</v>
          </cell>
          <cell r="N502">
            <v>10.525</v>
          </cell>
          <cell r="O502">
            <v>12.785</v>
          </cell>
          <cell r="P502">
            <v>9.2449999999999992</v>
          </cell>
          <cell r="Q502">
            <v>9.375</v>
          </cell>
          <cell r="R502">
            <v>-0.72499999999999964</v>
          </cell>
          <cell r="S502">
            <v>0.41500000000000092</v>
          </cell>
          <cell r="T502">
            <v>9.34</v>
          </cell>
          <cell r="U502">
            <v>9.9</v>
          </cell>
          <cell r="V502">
            <v>9.1750000000000007</v>
          </cell>
          <cell r="W502">
            <v>9.1999999999999993</v>
          </cell>
          <cell r="X502">
            <v>9.2449999999999992</v>
          </cell>
          <cell r="Y502">
            <v>1.014</v>
          </cell>
          <cell r="Z502">
            <v>9.7249999999999996</v>
          </cell>
          <cell r="AA502">
            <v>9.6050000000000004</v>
          </cell>
          <cell r="AB502">
            <v>9.8650000000000002</v>
          </cell>
          <cell r="AC502">
            <v>9.7449999999999992</v>
          </cell>
          <cell r="AD502">
            <v>1.0225</v>
          </cell>
          <cell r="AE502">
            <v>9.39</v>
          </cell>
          <cell r="AF502">
            <v>10</v>
          </cell>
          <cell r="AG502">
            <v>12.5</v>
          </cell>
          <cell r="AH502">
            <v>10.96</v>
          </cell>
        </row>
        <row r="503">
          <cell r="A503">
            <v>36903</v>
          </cell>
          <cell r="B503">
            <v>8.4649999999999999</v>
          </cell>
          <cell r="C503">
            <v>8.8000000000000007</v>
          </cell>
          <cell r="D503">
            <v>11.391999999999999</v>
          </cell>
          <cell r="E503">
            <v>8.6300000000000008</v>
          </cell>
          <cell r="F503">
            <v>8.86</v>
          </cell>
          <cell r="G503">
            <v>2.9269999999999996</v>
          </cell>
          <cell r="H503">
            <v>2.5919999999999987</v>
          </cell>
          <cell r="I503">
            <v>-0.33500000000000085</v>
          </cell>
          <cell r="J503">
            <v>0.39499999999999957</v>
          </cell>
          <cell r="K503">
            <v>5.9999999999998721E-2</v>
          </cell>
          <cell r="L503">
            <v>0.16999999999999993</v>
          </cell>
          <cell r="M503">
            <v>9.6349999999999998</v>
          </cell>
          <cell r="N503">
            <v>9.9350000000000005</v>
          </cell>
          <cell r="O503">
            <v>11.69</v>
          </cell>
          <cell r="P503">
            <v>8.6850000000000005</v>
          </cell>
          <cell r="Q503">
            <v>8.8699999999999992</v>
          </cell>
          <cell r="R503">
            <v>-1.456999999999999</v>
          </cell>
          <cell r="S503">
            <v>0.30000000000000071</v>
          </cell>
          <cell r="T503">
            <v>8.9450000000000003</v>
          </cell>
          <cell r="U503">
            <v>8.9749999999999996</v>
          </cell>
          <cell r="V503">
            <v>8.5150000000000006</v>
          </cell>
          <cell r="W503">
            <v>8.625</v>
          </cell>
          <cell r="X503">
            <v>8.6950000000000003</v>
          </cell>
          <cell r="Y503">
            <v>9.1999999999999993</v>
          </cell>
          <cell r="Z503">
            <v>8.8550000000000004</v>
          </cell>
          <cell r="AA503">
            <v>8.7149999999999999</v>
          </cell>
          <cell r="AB503">
            <v>8.9700000000000006</v>
          </cell>
          <cell r="AC503">
            <v>8.82</v>
          </cell>
          <cell r="AD503">
            <v>9.2799999999999994</v>
          </cell>
          <cell r="AE503">
            <v>8.68</v>
          </cell>
          <cell r="AF503">
            <v>10</v>
          </cell>
          <cell r="AG503">
            <v>12.5</v>
          </cell>
          <cell r="AH503">
            <v>11.35</v>
          </cell>
        </row>
        <row r="504">
          <cell r="A504">
            <v>36904</v>
          </cell>
          <cell r="B504">
            <v>8.42</v>
          </cell>
          <cell r="C504">
            <v>8.67</v>
          </cell>
          <cell r="D504">
            <v>11.45</v>
          </cell>
          <cell r="E504">
            <v>8.42</v>
          </cell>
          <cell r="F504">
            <v>8.7200000000000006</v>
          </cell>
          <cell r="G504">
            <v>3.0299999999999994</v>
          </cell>
          <cell r="H504">
            <v>2.7799999999999994</v>
          </cell>
          <cell r="I504">
            <v>-0.25</v>
          </cell>
          <cell r="J504">
            <v>0.30000000000000071</v>
          </cell>
          <cell r="K504">
            <v>5.0000000000000711E-2</v>
          </cell>
          <cell r="L504">
            <v>0.25</v>
          </cell>
          <cell r="M504">
            <v>9.7949999999999999</v>
          </cell>
          <cell r="N504">
            <v>10.18</v>
          </cell>
          <cell r="O504">
            <v>11.315</v>
          </cell>
          <cell r="P504">
            <v>8.5350000000000001</v>
          </cell>
          <cell r="Q504">
            <v>8.6750000000000007</v>
          </cell>
          <cell r="R504">
            <v>-1.2699999999999996</v>
          </cell>
          <cell r="S504">
            <v>0.38499999999999979</v>
          </cell>
          <cell r="T504">
            <v>8.7149999999999999</v>
          </cell>
          <cell r="U504">
            <v>8.76</v>
          </cell>
          <cell r="V504">
            <v>8.4550000000000001</v>
          </cell>
          <cell r="W504">
            <v>8.7249999999999996</v>
          </cell>
          <cell r="X504">
            <v>8.6549999999999994</v>
          </cell>
          <cell r="Y504">
            <v>8.9849999999999994</v>
          </cell>
          <cell r="Z504">
            <v>8.69</v>
          </cell>
          <cell r="AA504">
            <v>8.5549999999999997</v>
          </cell>
          <cell r="AB504">
            <v>8.8350000000000009</v>
          </cell>
          <cell r="AC504">
            <v>8.6300000000000008</v>
          </cell>
          <cell r="AD504">
            <v>9.09</v>
          </cell>
          <cell r="AE504">
            <v>8.58</v>
          </cell>
          <cell r="AF504">
            <v>10.15</v>
          </cell>
          <cell r="AG504">
            <v>11.85</v>
          </cell>
          <cell r="AH504">
            <v>11.42</v>
          </cell>
        </row>
        <row r="505">
          <cell r="A505">
            <v>36905</v>
          </cell>
          <cell r="B505">
            <v>8.42</v>
          </cell>
          <cell r="C505">
            <v>8.67</v>
          </cell>
          <cell r="D505">
            <v>11.45</v>
          </cell>
          <cell r="E505">
            <v>8.42</v>
          </cell>
          <cell r="F505">
            <v>8.7200000000000006</v>
          </cell>
          <cell r="G505">
            <v>3.0299999999999994</v>
          </cell>
          <cell r="H505">
            <v>2.7799999999999994</v>
          </cell>
          <cell r="I505">
            <v>-0.25</v>
          </cell>
          <cell r="J505">
            <v>0.30000000000000071</v>
          </cell>
          <cell r="K505">
            <v>5.0000000000000711E-2</v>
          </cell>
          <cell r="L505">
            <v>0.25</v>
          </cell>
          <cell r="M505">
            <v>9.7949999999999999</v>
          </cell>
          <cell r="N505">
            <v>10.18</v>
          </cell>
          <cell r="O505">
            <v>11.315</v>
          </cell>
          <cell r="P505">
            <v>8.5350000000000001</v>
          </cell>
          <cell r="Q505">
            <v>8.6750000000000007</v>
          </cell>
          <cell r="R505">
            <v>-1.2699999999999996</v>
          </cell>
          <cell r="S505">
            <v>0.38499999999999979</v>
          </cell>
          <cell r="T505">
            <v>8.7149999999999999</v>
          </cell>
          <cell r="U505">
            <v>8.76</v>
          </cell>
          <cell r="V505">
            <v>8.4550000000000001</v>
          </cell>
          <cell r="W505">
            <v>8.7249999999999996</v>
          </cell>
          <cell r="X505">
            <v>8.6549999999999994</v>
          </cell>
          <cell r="Y505">
            <v>8.9849999999999994</v>
          </cell>
          <cell r="Z505">
            <v>8.69</v>
          </cell>
          <cell r="AA505">
            <v>8.5549999999999997</v>
          </cell>
          <cell r="AB505">
            <v>8.8350000000000009</v>
          </cell>
          <cell r="AC505">
            <v>8.6300000000000008</v>
          </cell>
          <cell r="AD505">
            <v>9.09</v>
          </cell>
          <cell r="AE505">
            <v>8.58</v>
          </cell>
          <cell r="AF505">
            <v>10.15</v>
          </cell>
          <cell r="AG505">
            <v>11.85</v>
          </cell>
          <cell r="AH505">
            <v>11.42</v>
          </cell>
        </row>
        <row r="506">
          <cell r="A506">
            <v>36906</v>
          </cell>
          <cell r="B506">
            <v>8.42</v>
          </cell>
          <cell r="C506">
            <v>8.67</v>
          </cell>
          <cell r="D506">
            <v>11.45</v>
          </cell>
          <cell r="E506">
            <v>8.42</v>
          </cell>
          <cell r="F506">
            <v>8.7200000000000006</v>
          </cell>
          <cell r="G506">
            <v>3.0299999999999994</v>
          </cell>
          <cell r="H506">
            <v>2.7799999999999994</v>
          </cell>
          <cell r="I506">
            <v>-0.25</v>
          </cell>
          <cell r="J506">
            <v>0.30000000000000071</v>
          </cell>
          <cell r="K506">
            <v>5.0000000000000711E-2</v>
          </cell>
          <cell r="L506">
            <v>0.25</v>
          </cell>
          <cell r="M506">
            <v>9.7949999999999999</v>
          </cell>
          <cell r="N506">
            <v>10.18</v>
          </cell>
          <cell r="O506">
            <v>11.315</v>
          </cell>
          <cell r="P506">
            <v>8.5350000000000001</v>
          </cell>
          <cell r="Q506">
            <v>8.6750000000000007</v>
          </cell>
          <cell r="R506">
            <v>-1.2699999999999996</v>
          </cell>
          <cell r="S506">
            <v>0.38499999999999979</v>
          </cell>
          <cell r="T506">
            <v>8.7149999999999999</v>
          </cell>
          <cell r="U506">
            <v>8.76</v>
          </cell>
          <cell r="V506">
            <v>8.4550000000000001</v>
          </cell>
          <cell r="W506">
            <v>8.7249999999999996</v>
          </cell>
          <cell r="X506">
            <v>8.6549999999999994</v>
          </cell>
          <cell r="Y506">
            <v>8.9849999999999994</v>
          </cell>
          <cell r="Z506">
            <v>8.69</v>
          </cell>
          <cell r="AA506">
            <v>8.5549999999999997</v>
          </cell>
          <cell r="AB506">
            <v>8.8350000000000009</v>
          </cell>
          <cell r="AC506">
            <v>8.6300000000000008</v>
          </cell>
          <cell r="AD506">
            <v>9.09</v>
          </cell>
          <cell r="AE506">
            <v>8.58</v>
          </cell>
          <cell r="AF506">
            <v>10.15</v>
          </cell>
          <cell r="AG506">
            <v>11.85</v>
          </cell>
          <cell r="AH506">
            <v>11.42</v>
          </cell>
        </row>
        <row r="507">
          <cell r="A507">
            <v>36907</v>
          </cell>
          <cell r="B507">
            <v>8.42</v>
          </cell>
          <cell r="C507">
            <v>8.67</v>
          </cell>
          <cell r="D507">
            <v>11.45</v>
          </cell>
          <cell r="E507">
            <v>8.42</v>
          </cell>
          <cell r="F507">
            <v>8.7200000000000006</v>
          </cell>
          <cell r="G507">
            <v>3.0299999999999994</v>
          </cell>
          <cell r="H507">
            <v>2.7799999999999994</v>
          </cell>
          <cell r="I507">
            <v>-0.25</v>
          </cell>
          <cell r="J507">
            <v>0.30000000000000071</v>
          </cell>
          <cell r="K507">
            <v>5.0000000000000711E-2</v>
          </cell>
          <cell r="L507">
            <v>0.25</v>
          </cell>
          <cell r="M507">
            <v>9.7949999999999999</v>
          </cell>
          <cell r="N507">
            <v>10.18</v>
          </cell>
          <cell r="O507">
            <v>11.315</v>
          </cell>
          <cell r="P507">
            <v>8.5350000000000001</v>
          </cell>
          <cell r="Q507">
            <v>8.6750000000000007</v>
          </cell>
          <cell r="R507">
            <v>-1.2699999999999996</v>
          </cell>
          <cell r="S507">
            <v>0.38499999999999979</v>
          </cell>
          <cell r="T507">
            <v>8.7149999999999999</v>
          </cell>
          <cell r="U507">
            <v>8.76</v>
          </cell>
          <cell r="V507">
            <v>8.4550000000000001</v>
          </cell>
          <cell r="W507">
            <v>8.7249999999999996</v>
          </cell>
          <cell r="X507">
            <v>8.6549999999999994</v>
          </cell>
          <cell r="Y507">
            <v>8.9849999999999994</v>
          </cell>
          <cell r="Z507">
            <v>8.69</v>
          </cell>
          <cell r="AA507">
            <v>8.5549999999999997</v>
          </cell>
          <cell r="AB507">
            <v>8.8350000000000009</v>
          </cell>
          <cell r="AC507">
            <v>8.6300000000000008</v>
          </cell>
          <cell r="AD507">
            <v>9.09</v>
          </cell>
          <cell r="AE507">
            <v>8.58</v>
          </cell>
          <cell r="AF507">
            <v>10.15</v>
          </cell>
          <cell r="AG507">
            <v>11.85</v>
          </cell>
          <cell r="AH507">
            <v>11.42</v>
          </cell>
        </row>
        <row r="508">
          <cell r="A508">
            <v>36908</v>
          </cell>
          <cell r="B508">
            <v>7.85</v>
          </cell>
          <cell r="C508">
            <v>8.31</v>
          </cell>
          <cell r="D508">
            <v>11.14</v>
          </cell>
          <cell r="E508">
            <v>8.0749999999999993</v>
          </cell>
          <cell r="F508">
            <v>8.2949999999999999</v>
          </cell>
          <cell r="G508">
            <v>3.2900000000000009</v>
          </cell>
          <cell r="H508">
            <v>2.83</v>
          </cell>
          <cell r="I508">
            <v>-0.46000000000000085</v>
          </cell>
          <cell r="J508">
            <v>0.44500000000000028</v>
          </cell>
          <cell r="K508">
            <v>-1.5000000000000568E-2</v>
          </cell>
          <cell r="L508">
            <v>0.23500000000000121</v>
          </cell>
          <cell r="M508">
            <v>9.5649999999999995</v>
          </cell>
          <cell r="N508">
            <v>9.8049999999999997</v>
          </cell>
          <cell r="O508">
            <v>10.705</v>
          </cell>
          <cell r="P508">
            <v>8.0649999999999995</v>
          </cell>
          <cell r="Q508">
            <v>8.34</v>
          </cell>
          <cell r="R508">
            <v>-1.3350000000000009</v>
          </cell>
          <cell r="S508">
            <v>0.24000000000000021</v>
          </cell>
          <cell r="T508">
            <v>8.2949999999999999</v>
          </cell>
          <cell r="U508">
            <v>8.19</v>
          </cell>
          <cell r="V508">
            <v>8.0500000000000007</v>
          </cell>
          <cell r="W508">
            <v>8.14</v>
          </cell>
          <cell r="X508">
            <v>8.1850000000000005</v>
          </cell>
          <cell r="Y508">
            <v>8.3350000000000009</v>
          </cell>
          <cell r="Z508">
            <v>8.1999999999999993</v>
          </cell>
          <cell r="AA508">
            <v>8.01</v>
          </cell>
          <cell r="AB508">
            <v>8.2850000000000001</v>
          </cell>
          <cell r="AC508">
            <v>8.08</v>
          </cell>
          <cell r="AD508">
            <v>8.41</v>
          </cell>
          <cell r="AE508">
            <v>8.14</v>
          </cell>
          <cell r="AF508">
            <v>9.3000000000000007</v>
          </cell>
          <cell r="AG508">
            <v>11.7</v>
          </cell>
          <cell r="AH508">
            <v>10.33</v>
          </cell>
        </row>
        <row r="509">
          <cell r="A509">
            <v>36909</v>
          </cell>
          <cell r="B509">
            <v>7.48</v>
          </cell>
          <cell r="C509">
            <v>8.0500000000000007</v>
          </cell>
          <cell r="D509">
            <v>11.71</v>
          </cell>
          <cell r="E509">
            <v>7.75</v>
          </cell>
          <cell r="F509">
            <v>8.3049999999999997</v>
          </cell>
          <cell r="G509">
            <v>4.2300000000000004</v>
          </cell>
          <cell r="H509">
            <v>3.66</v>
          </cell>
          <cell r="I509">
            <v>-0.57000000000000028</v>
          </cell>
          <cell r="J509">
            <v>0.82499999999999929</v>
          </cell>
          <cell r="K509">
            <v>0.25499999999999901</v>
          </cell>
          <cell r="L509">
            <v>0.30000000000000071</v>
          </cell>
          <cell r="M509">
            <v>9.67</v>
          </cell>
          <cell r="N509">
            <v>9.9649999999999999</v>
          </cell>
          <cell r="O509">
            <v>10.365</v>
          </cell>
          <cell r="P509">
            <v>7.7050000000000001</v>
          </cell>
          <cell r="Q509">
            <v>8.0350000000000001</v>
          </cell>
          <cell r="R509">
            <v>-1.745000000000001</v>
          </cell>
          <cell r="S509">
            <v>0.29499999999999993</v>
          </cell>
          <cell r="T509">
            <v>8.0299999999999994</v>
          </cell>
          <cell r="U509">
            <v>7.86</v>
          </cell>
          <cell r="V509">
            <v>7.61</v>
          </cell>
          <cell r="W509">
            <v>7.81</v>
          </cell>
          <cell r="X509">
            <v>7.82</v>
          </cell>
          <cell r="Y509">
            <v>7.97</v>
          </cell>
          <cell r="Z509">
            <v>7.9349999999999996</v>
          </cell>
          <cell r="AA509">
            <v>7.6550000000000002</v>
          </cell>
          <cell r="AB509">
            <v>7.92</v>
          </cell>
          <cell r="AC509">
            <v>7.6849999999999996</v>
          </cell>
          <cell r="AD509">
            <v>8.0350000000000001</v>
          </cell>
          <cell r="AE509">
            <v>7.76</v>
          </cell>
          <cell r="AF509">
            <v>10.5</v>
          </cell>
          <cell r="AG509">
            <v>12.2</v>
          </cell>
          <cell r="AH509">
            <v>11.61</v>
          </cell>
        </row>
        <row r="510">
          <cell r="A510">
            <v>36910</v>
          </cell>
          <cell r="B510">
            <v>6.9050000000000002</v>
          </cell>
          <cell r="C510">
            <v>7.5</v>
          </cell>
          <cell r="D510">
            <v>11.375</v>
          </cell>
          <cell r="E510">
            <v>7.25</v>
          </cell>
          <cell r="F510">
            <v>7.47</v>
          </cell>
          <cell r="G510">
            <v>4.47</v>
          </cell>
          <cell r="H510">
            <v>3.875</v>
          </cell>
          <cell r="I510">
            <v>-0.59499999999999975</v>
          </cell>
          <cell r="J510">
            <v>0.5649999999999995</v>
          </cell>
          <cell r="K510">
            <v>-3.0000000000000249E-2</v>
          </cell>
          <cell r="L510">
            <v>0.25</v>
          </cell>
          <cell r="M510">
            <v>8.9499999999999993</v>
          </cell>
          <cell r="N510">
            <v>9.7449999999999992</v>
          </cell>
          <cell r="O510">
            <v>9.11</v>
          </cell>
          <cell r="P510">
            <v>7.18</v>
          </cell>
          <cell r="Q510">
            <v>7.61</v>
          </cell>
          <cell r="R510">
            <v>-1.6300000000000008</v>
          </cell>
          <cell r="S510">
            <v>0.79499999999999993</v>
          </cell>
          <cell r="T510">
            <v>7.31</v>
          </cell>
          <cell r="U510">
            <v>7.0650000000000004</v>
          </cell>
          <cell r="V510">
            <v>6.9649999999999999</v>
          </cell>
          <cell r="W510">
            <v>7.1449999999999996</v>
          </cell>
          <cell r="X510">
            <v>7.2949999999999999</v>
          </cell>
          <cell r="Y510">
            <v>7.3150000000000004</v>
          </cell>
          <cell r="Z510">
            <v>7.375</v>
          </cell>
          <cell r="AA510">
            <v>7.0650000000000004</v>
          </cell>
          <cell r="AB510">
            <v>7.29</v>
          </cell>
          <cell r="AC510">
            <v>7.1050000000000004</v>
          </cell>
          <cell r="AD510">
            <v>7.39</v>
          </cell>
          <cell r="AE510">
            <v>7.1449999999999996</v>
          </cell>
          <cell r="AF510">
            <v>10</v>
          </cell>
          <cell r="AG510">
            <v>11.8</v>
          </cell>
          <cell r="AH510">
            <v>11.03</v>
          </cell>
        </row>
        <row r="511">
          <cell r="A511">
            <v>36911</v>
          </cell>
          <cell r="B511">
            <v>7.1150000000000002</v>
          </cell>
          <cell r="C511">
            <v>7.6849999999999996</v>
          </cell>
          <cell r="D511">
            <v>15.12</v>
          </cell>
          <cell r="E511">
            <v>7.3650000000000002</v>
          </cell>
          <cell r="F511">
            <v>7.6749999999999998</v>
          </cell>
          <cell r="G511">
            <v>8.004999999999999</v>
          </cell>
          <cell r="H511">
            <v>7.4349999999999996</v>
          </cell>
          <cell r="I511">
            <v>-0.5699999999999994</v>
          </cell>
          <cell r="J511">
            <v>0.55999999999999961</v>
          </cell>
          <cell r="K511">
            <v>-9.9999999999997868E-3</v>
          </cell>
          <cell r="L511">
            <v>0.3199999999999994</v>
          </cell>
          <cell r="M511">
            <v>10.215</v>
          </cell>
          <cell r="N511">
            <v>11.375</v>
          </cell>
          <cell r="O511">
            <v>9.7949999999999999</v>
          </cell>
          <cell r="P511">
            <v>7.37</v>
          </cell>
          <cell r="Q511">
            <v>8.0749999999999993</v>
          </cell>
          <cell r="R511">
            <v>-3.7449999999999992</v>
          </cell>
          <cell r="S511">
            <v>1.1600000000000001</v>
          </cell>
          <cell r="T511">
            <v>7.5650000000000004</v>
          </cell>
          <cell r="U511">
            <v>7.5750000000000002</v>
          </cell>
          <cell r="V511">
            <v>7.39</v>
          </cell>
          <cell r="W511">
            <v>7.4</v>
          </cell>
          <cell r="X511">
            <v>7.48</v>
          </cell>
          <cell r="Y511">
            <v>7.7350000000000003</v>
          </cell>
          <cell r="Z511">
            <v>7.62</v>
          </cell>
          <cell r="AA511">
            <v>7.3650000000000002</v>
          </cell>
          <cell r="AB511">
            <v>7.5949999999999998</v>
          </cell>
          <cell r="AC511">
            <v>7.4649999999999999</v>
          </cell>
          <cell r="AD511">
            <v>7.8150000000000004</v>
          </cell>
          <cell r="AE511">
            <v>7.5149999999999997</v>
          </cell>
          <cell r="AF511">
            <v>12.25</v>
          </cell>
          <cell r="AG511">
            <v>17</v>
          </cell>
          <cell r="AH511">
            <v>15.42</v>
          </cell>
        </row>
        <row r="512">
          <cell r="A512">
            <v>36912</v>
          </cell>
          <cell r="B512">
            <v>7.1150000000000002</v>
          </cell>
          <cell r="C512">
            <v>7.6849999999999996</v>
          </cell>
          <cell r="D512">
            <v>15.12</v>
          </cell>
          <cell r="E512">
            <v>7.3650000000000002</v>
          </cell>
          <cell r="F512">
            <v>7.6749999999999998</v>
          </cell>
          <cell r="G512">
            <v>8.004999999999999</v>
          </cell>
          <cell r="H512">
            <v>7.4349999999999996</v>
          </cell>
          <cell r="I512">
            <v>-0.5699999999999994</v>
          </cell>
          <cell r="J512">
            <v>0.55999999999999961</v>
          </cell>
          <cell r="K512">
            <v>-9.9999999999997868E-3</v>
          </cell>
          <cell r="L512">
            <v>0.3199999999999994</v>
          </cell>
          <cell r="M512">
            <v>10.215</v>
          </cell>
          <cell r="N512">
            <v>11.375</v>
          </cell>
          <cell r="O512">
            <v>9.7949999999999999</v>
          </cell>
          <cell r="P512">
            <v>7.37</v>
          </cell>
          <cell r="Q512">
            <v>8.0749999999999993</v>
          </cell>
          <cell r="R512">
            <v>-3.7449999999999992</v>
          </cell>
          <cell r="S512">
            <v>1.1600000000000001</v>
          </cell>
          <cell r="T512">
            <v>7.5650000000000004</v>
          </cell>
          <cell r="U512">
            <v>7.5750000000000002</v>
          </cell>
          <cell r="V512">
            <v>7.39</v>
          </cell>
          <cell r="W512">
            <v>7.4</v>
          </cell>
          <cell r="X512">
            <v>7.48</v>
          </cell>
          <cell r="Y512">
            <v>7.7350000000000003</v>
          </cell>
          <cell r="Z512">
            <v>7.62</v>
          </cell>
          <cell r="AA512">
            <v>7.3650000000000002</v>
          </cell>
          <cell r="AB512">
            <v>7.5949999999999998</v>
          </cell>
          <cell r="AC512">
            <v>7.4649999999999999</v>
          </cell>
          <cell r="AD512">
            <v>7.8150000000000004</v>
          </cell>
          <cell r="AE512">
            <v>7.5149999999999997</v>
          </cell>
          <cell r="AF512">
            <v>12.25</v>
          </cell>
          <cell r="AG512">
            <v>17</v>
          </cell>
          <cell r="AH512">
            <v>15.42</v>
          </cell>
        </row>
        <row r="513">
          <cell r="A513">
            <v>36913</v>
          </cell>
          <cell r="B513">
            <v>7.1150000000000002</v>
          </cell>
          <cell r="C513">
            <v>7.6849999999999996</v>
          </cell>
          <cell r="D513">
            <v>15.12</v>
          </cell>
          <cell r="E513">
            <v>7.3650000000000002</v>
          </cell>
          <cell r="F513">
            <v>7.6749999999999998</v>
          </cell>
          <cell r="G513">
            <v>8.004999999999999</v>
          </cell>
          <cell r="H513">
            <v>7.4349999999999996</v>
          </cell>
          <cell r="I513">
            <v>-0.5699999999999994</v>
          </cell>
          <cell r="J513">
            <v>0.55999999999999961</v>
          </cell>
          <cell r="K513">
            <v>-9.9999999999997868E-3</v>
          </cell>
          <cell r="L513">
            <v>0.3199999999999994</v>
          </cell>
          <cell r="M513">
            <v>10.215</v>
          </cell>
          <cell r="N513">
            <v>11.375</v>
          </cell>
          <cell r="O513">
            <v>9.7949999999999999</v>
          </cell>
          <cell r="P513">
            <v>7.37</v>
          </cell>
          <cell r="Q513">
            <v>8.0749999999999993</v>
          </cell>
          <cell r="R513">
            <v>-3.7449999999999992</v>
          </cell>
          <cell r="S513">
            <v>1.1600000000000001</v>
          </cell>
          <cell r="T513">
            <v>7.5650000000000004</v>
          </cell>
          <cell r="U513">
            <v>7.5750000000000002</v>
          </cell>
          <cell r="V513">
            <v>7.39</v>
          </cell>
          <cell r="W513">
            <v>7.4</v>
          </cell>
          <cell r="X513">
            <v>7.48</v>
          </cell>
          <cell r="Y513">
            <v>7.7350000000000003</v>
          </cell>
          <cell r="Z513">
            <v>7.62</v>
          </cell>
          <cell r="AA513">
            <v>7.3650000000000002</v>
          </cell>
          <cell r="AB513">
            <v>7.5949999999999998</v>
          </cell>
          <cell r="AC513">
            <v>7.4649999999999999</v>
          </cell>
          <cell r="AD513">
            <v>7.8150000000000004</v>
          </cell>
          <cell r="AE513">
            <v>7.5149999999999997</v>
          </cell>
          <cell r="AF513">
            <v>12.25</v>
          </cell>
          <cell r="AG513">
            <v>17</v>
          </cell>
          <cell r="AH513">
            <v>15.42</v>
          </cell>
        </row>
        <row r="514">
          <cell r="A514">
            <v>36914</v>
          </cell>
          <cell r="B514">
            <v>7.38</v>
          </cell>
          <cell r="C514">
            <v>7.7850000000000001</v>
          </cell>
          <cell r="D514">
            <v>16.585000000000001</v>
          </cell>
          <cell r="E514">
            <v>7.625</v>
          </cell>
          <cell r="F514">
            <v>7.73</v>
          </cell>
          <cell r="G514">
            <v>9.2050000000000018</v>
          </cell>
          <cell r="H514">
            <v>8.8000000000000007</v>
          </cell>
          <cell r="I514">
            <v>-0.40500000000000025</v>
          </cell>
          <cell r="J514">
            <v>0.35000000000000053</v>
          </cell>
          <cell r="K514">
            <v>-5.4999999999999716E-2</v>
          </cell>
          <cell r="L514">
            <v>0.16000000000000014</v>
          </cell>
          <cell r="M514">
            <v>12.59</v>
          </cell>
          <cell r="N514">
            <v>13.18</v>
          </cell>
          <cell r="O514">
            <v>9.7650000000000006</v>
          </cell>
          <cell r="P514">
            <v>7.4649999999999999</v>
          </cell>
          <cell r="Q514">
            <v>8.3699999999999992</v>
          </cell>
          <cell r="R514">
            <v>-3.4050000000000011</v>
          </cell>
          <cell r="S514">
            <v>0.58999999999999986</v>
          </cell>
          <cell r="T514">
            <v>8.6750000000000007</v>
          </cell>
          <cell r="U514">
            <v>7.6749999999999998</v>
          </cell>
          <cell r="V514">
            <v>7.5449999999999999</v>
          </cell>
          <cell r="W514">
            <v>7.61</v>
          </cell>
          <cell r="X514">
            <v>7.65</v>
          </cell>
          <cell r="Y514">
            <v>7.84</v>
          </cell>
          <cell r="Z514">
            <v>7.665</v>
          </cell>
          <cell r="AA514">
            <v>7.4950000000000001</v>
          </cell>
          <cell r="AB514">
            <v>7.73</v>
          </cell>
          <cell r="AC514">
            <v>7.5250000000000004</v>
          </cell>
          <cell r="AD514">
            <v>7.9</v>
          </cell>
          <cell r="AE514">
            <v>7.63</v>
          </cell>
          <cell r="AF514">
            <v>12.5</v>
          </cell>
          <cell r="AG514">
            <v>17.8</v>
          </cell>
          <cell r="AH514">
            <v>16.46</v>
          </cell>
        </row>
        <row r="515">
          <cell r="A515">
            <v>36915</v>
          </cell>
          <cell r="B515">
            <v>6.75</v>
          </cell>
          <cell r="C515">
            <v>6.8550000000000004</v>
          </cell>
          <cell r="D515">
            <v>15.96</v>
          </cell>
          <cell r="E515">
            <v>6.87</v>
          </cell>
          <cell r="F515">
            <v>6.9450000000000003</v>
          </cell>
          <cell r="G515">
            <v>9.2100000000000009</v>
          </cell>
          <cell r="H515">
            <v>9.1050000000000004</v>
          </cell>
          <cell r="I515">
            <v>-0.10500000000000043</v>
          </cell>
          <cell r="J515">
            <v>0.19500000000000028</v>
          </cell>
          <cell r="K515">
            <v>8.9999999999999858E-2</v>
          </cell>
          <cell r="L515">
            <v>-1.499999999999968E-2</v>
          </cell>
          <cell r="M515">
            <v>12.505000000000001</v>
          </cell>
          <cell r="N515">
            <v>12.645</v>
          </cell>
          <cell r="O515">
            <v>9.0749999999999993</v>
          </cell>
          <cell r="P515">
            <v>6.7750000000000004</v>
          </cell>
          <cell r="Q515">
            <v>7.0449999999999999</v>
          </cell>
          <cell r="R515">
            <v>-3.3150000000000013</v>
          </cell>
          <cell r="S515">
            <v>0.13999999999999879</v>
          </cell>
          <cell r="T515">
            <v>7.5149999999999997</v>
          </cell>
          <cell r="U515">
            <v>7.0650000000000004</v>
          </cell>
          <cell r="V515">
            <v>6.7750000000000004</v>
          </cell>
          <cell r="W515">
            <v>6.84</v>
          </cell>
          <cell r="X515">
            <v>6.9349999999999996</v>
          </cell>
          <cell r="Y515">
            <v>7.2050000000000001</v>
          </cell>
          <cell r="Z515">
            <v>6.9950000000000001</v>
          </cell>
          <cell r="AA515">
            <v>6.86</v>
          </cell>
          <cell r="AB515">
            <v>7.13</v>
          </cell>
          <cell r="AC515">
            <v>6.94</v>
          </cell>
          <cell r="AD515">
            <v>7.25</v>
          </cell>
          <cell r="AE515">
            <v>6.9850000000000003</v>
          </cell>
          <cell r="AF515">
            <v>14.3</v>
          </cell>
          <cell r="AG515">
            <v>17.8</v>
          </cell>
          <cell r="AH515">
            <v>15.97</v>
          </cell>
        </row>
        <row r="516">
          <cell r="A516">
            <v>36916</v>
          </cell>
          <cell r="B516">
            <v>6.55</v>
          </cell>
          <cell r="C516">
            <v>6.79</v>
          </cell>
          <cell r="D516">
            <v>15.97</v>
          </cell>
          <cell r="E516">
            <v>6.8250000000000002</v>
          </cell>
          <cell r="F516">
            <v>6.7949999999999999</v>
          </cell>
          <cell r="G516">
            <v>9.4200000000000017</v>
          </cell>
          <cell r="H516">
            <v>9.18</v>
          </cell>
          <cell r="I516">
            <v>-0.24000000000000021</v>
          </cell>
          <cell r="J516">
            <v>0.24500000000000011</v>
          </cell>
          <cell r="K516">
            <v>4.9999999999998934E-3</v>
          </cell>
          <cell r="L516">
            <v>-3.5000000000000142E-2</v>
          </cell>
          <cell r="M516">
            <v>11.414999999999999</v>
          </cell>
          <cell r="N516">
            <v>11.37</v>
          </cell>
          <cell r="O516">
            <v>9.0449999999999999</v>
          </cell>
          <cell r="P516">
            <v>6.7549999999999999</v>
          </cell>
          <cell r="Q516">
            <v>7.0350000000000001</v>
          </cell>
          <cell r="R516">
            <v>-4.6000000000000014</v>
          </cell>
          <cell r="S516">
            <v>-4.4999999999999929E-2</v>
          </cell>
          <cell r="T516">
            <v>7.16</v>
          </cell>
          <cell r="U516">
            <v>6.91</v>
          </cell>
          <cell r="V516">
            <v>6.7249999999999996</v>
          </cell>
          <cell r="W516">
            <v>6.83</v>
          </cell>
          <cell r="X516">
            <v>6.85</v>
          </cell>
          <cell r="Y516">
            <v>7</v>
          </cell>
          <cell r="Z516">
            <v>6.83</v>
          </cell>
          <cell r="AA516">
            <v>6.6749999999999998</v>
          </cell>
          <cell r="AB516">
            <v>6.9249999999999998</v>
          </cell>
          <cell r="AC516">
            <v>6.7450000000000001</v>
          </cell>
          <cell r="AD516">
            <v>7.125</v>
          </cell>
          <cell r="AE516">
            <v>6.9050000000000002</v>
          </cell>
          <cell r="AF516">
            <v>14.5</v>
          </cell>
          <cell r="AG516">
            <v>16.899999999999999</v>
          </cell>
          <cell r="AH516">
            <v>15.88</v>
          </cell>
        </row>
        <row r="517">
          <cell r="A517">
            <v>36917</v>
          </cell>
          <cell r="B517">
            <v>6.95</v>
          </cell>
          <cell r="C517">
            <v>7.3049999999999997</v>
          </cell>
          <cell r="D517">
            <v>15.185</v>
          </cell>
          <cell r="E517">
            <v>7.2850000000000001</v>
          </cell>
          <cell r="G517">
            <v>8.2349999999999994</v>
          </cell>
          <cell r="H517">
            <v>7.8800000000000008</v>
          </cell>
          <cell r="I517">
            <v>-0.35499999999999954</v>
          </cell>
          <cell r="J517">
            <v>-6.95</v>
          </cell>
          <cell r="K517">
            <v>-7.3049999999999997</v>
          </cell>
          <cell r="L517">
            <v>1.9999999999999574E-2</v>
          </cell>
          <cell r="M517">
            <v>10.36</v>
          </cell>
          <cell r="N517">
            <v>10.645</v>
          </cell>
          <cell r="O517">
            <v>9.51</v>
          </cell>
          <cell r="P517">
            <v>7.18</v>
          </cell>
          <cell r="Q517">
            <v>7.4249999999999998</v>
          </cell>
          <cell r="R517">
            <v>-4.5400000000000009</v>
          </cell>
          <cell r="S517">
            <v>0.28500000000000014</v>
          </cell>
          <cell r="T517">
            <v>7.33</v>
          </cell>
          <cell r="U517">
            <v>7.2949999999999999</v>
          </cell>
          <cell r="V517">
            <v>7.26</v>
          </cell>
          <cell r="W517">
            <v>7.2549999999999999</v>
          </cell>
          <cell r="X517">
            <v>7.375</v>
          </cell>
          <cell r="Y517">
            <v>7.3949999999999996</v>
          </cell>
          <cell r="Z517">
            <v>7.26</v>
          </cell>
          <cell r="AA517">
            <v>7.13</v>
          </cell>
          <cell r="AB517">
            <v>7.335</v>
          </cell>
          <cell r="AC517">
            <v>7.19</v>
          </cell>
          <cell r="AD517">
            <v>7.55</v>
          </cell>
          <cell r="AE517">
            <v>7.33</v>
          </cell>
          <cell r="AF517">
            <v>14</v>
          </cell>
          <cell r="AG517">
            <v>16.5</v>
          </cell>
          <cell r="AH517">
            <v>15.01</v>
          </cell>
        </row>
        <row r="518">
          <cell r="A518">
            <v>36918</v>
          </cell>
          <cell r="B518">
            <v>6.7</v>
          </cell>
          <cell r="C518">
            <v>6.9550000000000001</v>
          </cell>
          <cell r="D518">
            <v>13.42</v>
          </cell>
          <cell r="E518">
            <v>6.8449999999999998</v>
          </cell>
          <cell r="F518">
            <v>6.91</v>
          </cell>
          <cell r="G518">
            <v>6.72</v>
          </cell>
          <cell r="H518">
            <v>6.4649999999999999</v>
          </cell>
          <cell r="I518">
            <v>-0.25499999999999989</v>
          </cell>
          <cell r="J518">
            <v>0.20999999999999996</v>
          </cell>
          <cell r="K518">
            <v>-4.4999999999999929E-2</v>
          </cell>
          <cell r="L518">
            <v>0.11000000000000032</v>
          </cell>
          <cell r="M518">
            <v>9.8849999999999998</v>
          </cell>
          <cell r="N518">
            <v>10.84</v>
          </cell>
          <cell r="O518">
            <v>9.0399999999999991</v>
          </cell>
          <cell r="P518">
            <v>6.82</v>
          </cell>
          <cell r="Q518">
            <v>7.125</v>
          </cell>
          <cell r="R518">
            <v>-2.58</v>
          </cell>
          <cell r="S518">
            <v>0.95500000000000007</v>
          </cell>
          <cell r="T518">
            <v>7.0149999999999997</v>
          </cell>
          <cell r="U518">
            <v>7.0350000000000001</v>
          </cell>
          <cell r="V518">
            <v>6.81</v>
          </cell>
          <cell r="W518">
            <v>6.89</v>
          </cell>
          <cell r="X518">
            <v>6.96</v>
          </cell>
          <cell r="Y518">
            <v>7.15</v>
          </cell>
          <cell r="Z518">
            <v>6.9</v>
          </cell>
          <cell r="AA518">
            <v>6.83</v>
          </cell>
          <cell r="AB518">
            <v>7.09</v>
          </cell>
          <cell r="AC518">
            <v>6.915</v>
          </cell>
          <cell r="AD518">
            <v>7.2850000000000001</v>
          </cell>
          <cell r="AE518">
            <v>6.9450000000000003</v>
          </cell>
          <cell r="AF518">
            <v>12</v>
          </cell>
          <cell r="AG518">
            <v>14.6</v>
          </cell>
          <cell r="AH518">
            <v>13.18</v>
          </cell>
        </row>
        <row r="519">
          <cell r="A519">
            <v>36919</v>
          </cell>
          <cell r="B519">
            <v>6.7</v>
          </cell>
          <cell r="C519">
            <v>6.9550000000000001</v>
          </cell>
          <cell r="D519">
            <v>13.42</v>
          </cell>
          <cell r="E519">
            <v>6.8449999999999998</v>
          </cell>
          <cell r="F519">
            <v>6.91</v>
          </cell>
          <cell r="G519">
            <v>6.72</v>
          </cell>
          <cell r="H519">
            <v>6.4649999999999999</v>
          </cell>
          <cell r="I519">
            <v>-0.25499999999999989</v>
          </cell>
          <cell r="J519">
            <v>0.20999999999999996</v>
          </cell>
          <cell r="K519">
            <v>-4.4999999999999929E-2</v>
          </cell>
          <cell r="L519">
            <v>0.11000000000000032</v>
          </cell>
          <cell r="M519">
            <v>9.8849999999999998</v>
          </cell>
          <cell r="N519">
            <v>10.84</v>
          </cell>
          <cell r="O519">
            <v>9.0399999999999991</v>
          </cell>
          <cell r="P519">
            <v>6.82</v>
          </cell>
          <cell r="Q519">
            <v>7.125</v>
          </cell>
          <cell r="R519">
            <v>-2.58</v>
          </cell>
          <cell r="S519">
            <v>0.95500000000000007</v>
          </cell>
          <cell r="T519">
            <v>7.0149999999999997</v>
          </cell>
          <cell r="U519">
            <v>7.0350000000000001</v>
          </cell>
          <cell r="V519">
            <v>6.81</v>
          </cell>
          <cell r="W519">
            <v>6.89</v>
          </cell>
          <cell r="X519">
            <v>6.96</v>
          </cell>
          <cell r="Y519">
            <v>7.15</v>
          </cell>
          <cell r="Z519">
            <v>6.9</v>
          </cell>
          <cell r="AA519">
            <v>6.83</v>
          </cell>
          <cell r="AB519">
            <v>7.09</v>
          </cell>
          <cell r="AC519">
            <v>6.915</v>
          </cell>
          <cell r="AD519">
            <v>7.2850000000000001</v>
          </cell>
          <cell r="AE519">
            <v>6.9450000000000003</v>
          </cell>
          <cell r="AF519">
            <v>12</v>
          </cell>
          <cell r="AG519">
            <v>14.6</v>
          </cell>
          <cell r="AH519">
            <v>13.18</v>
          </cell>
        </row>
        <row r="520">
          <cell r="A520">
            <v>36920</v>
          </cell>
          <cell r="B520">
            <v>6.7</v>
          </cell>
          <cell r="C520">
            <v>6.9550000000000001</v>
          </cell>
          <cell r="D520">
            <v>13.42</v>
          </cell>
          <cell r="E520">
            <v>6.8449999999999998</v>
          </cell>
          <cell r="F520">
            <v>6.91</v>
          </cell>
          <cell r="G520">
            <v>6.72</v>
          </cell>
          <cell r="H520">
            <v>6.4649999999999999</v>
          </cell>
          <cell r="I520">
            <v>-0.25499999999999989</v>
          </cell>
          <cell r="J520">
            <v>0.20999999999999996</v>
          </cell>
          <cell r="K520">
            <v>-4.4999999999999929E-2</v>
          </cell>
          <cell r="L520">
            <v>0.11000000000000032</v>
          </cell>
          <cell r="M520">
            <v>9.8849999999999998</v>
          </cell>
          <cell r="N520">
            <v>10.84</v>
          </cell>
          <cell r="O520">
            <v>9.0399999999999991</v>
          </cell>
          <cell r="P520">
            <v>6.82</v>
          </cell>
          <cell r="Q520">
            <v>7.125</v>
          </cell>
          <cell r="R520">
            <v>-2.58</v>
          </cell>
          <cell r="S520">
            <v>0.95500000000000007</v>
          </cell>
          <cell r="T520">
            <v>7.0149999999999997</v>
          </cell>
          <cell r="U520">
            <v>7.0350000000000001</v>
          </cell>
          <cell r="V520">
            <v>6.81</v>
          </cell>
          <cell r="W520">
            <v>6.89</v>
          </cell>
          <cell r="X520">
            <v>6.96</v>
          </cell>
          <cell r="Y520">
            <v>7.15</v>
          </cell>
          <cell r="Z520">
            <v>6.9</v>
          </cell>
          <cell r="AA520">
            <v>6.83</v>
          </cell>
          <cell r="AB520">
            <v>7.09</v>
          </cell>
          <cell r="AC520">
            <v>6.915</v>
          </cell>
          <cell r="AD520">
            <v>7.2850000000000001</v>
          </cell>
          <cell r="AE520">
            <v>6.9450000000000003</v>
          </cell>
          <cell r="AF520">
            <v>12</v>
          </cell>
          <cell r="AG520">
            <v>14.6</v>
          </cell>
          <cell r="AH520">
            <v>13.18</v>
          </cell>
        </row>
        <row r="521">
          <cell r="A521">
            <v>36921</v>
          </cell>
          <cell r="B521">
            <v>6.34</v>
          </cell>
          <cell r="C521">
            <v>6.71</v>
          </cell>
          <cell r="D521">
            <v>13.27</v>
          </cell>
          <cell r="E521">
            <v>6.61</v>
          </cell>
          <cell r="F521">
            <v>6.5449999999999999</v>
          </cell>
          <cell r="G521">
            <v>6.93</v>
          </cell>
          <cell r="H521">
            <v>6.56</v>
          </cell>
          <cell r="I521">
            <v>-0.37000000000000011</v>
          </cell>
          <cell r="J521">
            <v>0.20500000000000007</v>
          </cell>
          <cell r="K521">
            <v>-0.16500000000000004</v>
          </cell>
          <cell r="L521">
            <v>9.9999999999999645E-2</v>
          </cell>
          <cell r="M521">
            <v>8.89</v>
          </cell>
          <cell r="N521">
            <v>9.625</v>
          </cell>
          <cell r="O521">
            <v>8.4649999999999999</v>
          </cell>
          <cell r="P521">
            <v>6.63</v>
          </cell>
          <cell r="Q521">
            <v>6.7850000000000001</v>
          </cell>
          <cell r="R521">
            <v>-3.6449999999999996</v>
          </cell>
          <cell r="S521">
            <v>0.73499999999999943</v>
          </cell>
          <cell r="T521">
            <v>6.7249999999999996</v>
          </cell>
          <cell r="U521">
            <v>6.6</v>
          </cell>
          <cell r="V521">
            <v>6.55</v>
          </cell>
          <cell r="W521">
            <v>6.52</v>
          </cell>
          <cell r="X521">
            <v>6.66</v>
          </cell>
          <cell r="Y521">
            <v>6.7549999999999999</v>
          </cell>
          <cell r="Z521">
            <v>6.5549999999999997</v>
          </cell>
          <cell r="AA521">
            <v>6.4649999999999999</v>
          </cell>
          <cell r="AB521">
            <v>6.68</v>
          </cell>
          <cell r="AC521">
            <v>6.52</v>
          </cell>
          <cell r="AD521">
            <v>6.875</v>
          </cell>
          <cell r="AE521">
            <v>6.665</v>
          </cell>
          <cell r="AF521">
            <v>12</v>
          </cell>
          <cell r="AG521">
            <v>14</v>
          </cell>
          <cell r="AH521">
            <v>13.14</v>
          </cell>
        </row>
        <row r="522">
          <cell r="A522">
            <v>36922</v>
          </cell>
          <cell r="B522">
            <v>5.62</v>
          </cell>
          <cell r="C522">
            <v>5.87</v>
          </cell>
          <cell r="D522">
            <v>10.88</v>
          </cell>
          <cell r="E522">
            <v>5.7450000000000001</v>
          </cell>
          <cell r="F522">
            <v>5.82</v>
          </cell>
          <cell r="G522">
            <v>5.2600000000000007</v>
          </cell>
          <cell r="H522">
            <v>5.0100000000000007</v>
          </cell>
          <cell r="I522">
            <v>-0.25</v>
          </cell>
          <cell r="J522">
            <v>0.20000000000000018</v>
          </cell>
          <cell r="K522">
            <v>-4.9999999999999822E-2</v>
          </cell>
          <cell r="L522">
            <v>0.125</v>
          </cell>
          <cell r="M522">
            <v>8.33</v>
          </cell>
          <cell r="N522">
            <v>9.84</v>
          </cell>
          <cell r="O522">
            <v>7.28</v>
          </cell>
          <cell r="P522">
            <v>5.7249999999999996</v>
          </cell>
          <cell r="Q522">
            <v>6.0250000000000004</v>
          </cell>
          <cell r="R522">
            <v>-1.0400000000000009</v>
          </cell>
          <cell r="S522">
            <v>1.5099999999999998</v>
          </cell>
          <cell r="T522">
            <v>5.7850000000000001</v>
          </cell>
          <cell r="U522">
            <v>5.87</v>
          </cell>
          <cell r="V522">
            <v>5.68</v>
          </cell>
          <cell r="W522">
            <v>5.7649999999999997</v>
          </cell>
          <cell r="X522">
            <v>5.8150000000000004</v>
          </cell>
          <cell r="Y522">
            <v>6</v>
          </cell>
          <cell r="Z522">
            <v>5.81</v>
          </cell>
          <cell r="AA522">
            <v>5.7249999999999996</v>
          </cell>
          <cell r="AB522">
            <v>5.9349999999999996</v>
          </cell>
          <cell r="AC522">
            <v>5.7750000000000004</v>
          </cell>
          <cell r="AD522">
            <v>6.0750000000000002</v>
          </cell>
          <cell r="AE522">
            <v>5.9</v>
          </cell>
          <cell r="AF522">
            <v>10</v>
          </cell>
          <cell r="AG522">
            <v>12</v>
          </cell>
          <cell r="AH522">
            <v>10.74</v>
          </cell>
        </row>
        <row r="523">
          <cell r="A523">
            <v>36923</v>
          </cell>
          <cell r="B523">
            <v>5.7</v>
          </cell>
          <cell r="C523">
            <v>5.8250000000000002</v>
          </cell>
          <cell r="D523">
            <v>13.744999999999999</v>
          </cell>
          <cell r="E523">
            <v>5.77</v>
          </cell>
          <cell r="F523">
            <v>5.9450000000000003</v>
          </cell>
          <cell r="G523">
            <v>8.0449999999999982</v>
          </cell>
          <cell r="H523">
            <v>7.919999999999999</v>
          </cell>
          <cell r="I523">
            <v>-0.125</v>
          </cell>
          <cell r="J523">
            <v>0.24500000000000011</v>
          </cell>
          <cell r="K523">
            <v>0.12000000000000011</v>
          </cell>
          <cell r="L523">
            <v>5.5000000000000604E-2</v>
          </cell>
          <cell r="M523">
            <v>10.535</v>
          </cell>
          <cell r="N523">
            <v>13.925000000000001</v>
          </cell>
          <cell r="O523">
            <v>7.49</v>
          </cell>
          <cell r="P523">
            <v>5.8049999999999997</v>
          </cell>
          <cell r="Q523">
            <v>5.99</v>
          </cell>
          <cell r="R523">
            <v>0.18000000000000149</v>
          </cell>
          <cell r="S523">
            <v>3.3900000000000006</v>
          </cell>
          <cell r="T523">
            <v>5.8049999999999997</v>
          </cell>
          <cell r="U523">
            <v>5.8949999999999996</v>
          </cell>
          <cell r="V523">
            <v>5.6150000000000002</v>
          </cell>
          <cell r="W523">
            <v>5.7350000000000003</v>
          </cell>
          <cell r="X523">
            <v>5.79</v>
          </cell>
          <cell r="Y523">
            <v>6.02</v>
          </cell>
          <cell r="Z523">
            <v>5.87</v>
          </cell>
          <cell r="AA523">
            <v>5.84</v>
          </cell>
          <cell r="AB523">
            <v>6.14</v>
          </cell>
          <cell r="AC523">
            <v>5.8949999999999996</v>
          </cell>
          <cell r="AD523">
            <v>6.1449999999999996</v>
          </cell>
          <cell r="AE523">
            <v>5.875</v>
          </cell>
          <cell r="AF523">
            <v>11.3</v>
          </cell>
          <cell r="AG523">
            <v>18.5</v>
          </cell>
          <cell r="AH523">
            <v>13.72</v>
          </cell>
        </row>
        <row r="524">
          <cell r="A524">
            <v>36924</v>
          </cell>
          <cell r="B524">
            <v>5.6349999999999998</v>
          </cell>
          <cell r="C524">
            <v>5.81</v>
          </cell>
          <cell r="D524">
            <v>15.35</v>
          </cell>
          <cell r="E524">
            <v>5.74</v>
          </cell>
          <cell r="F524">
            <v>5.87</v>
          </cell>
          <cell r="G524">
            <v>9.7149999999999999</v>
          </cell>
          <cell r="H524">
            <v>9.5399999999999991</v>
          </cell>
          <cell r="I524">
            <v>-0.17499999999999982</v>
          </cell>
          <cell r="J524">
            <v>0.23500000000000032</v>
          </cell>
          <cell r="K524">
            <v>6.0000000000000497E-2</v>
          </cell>
          <cell r="L524">
            <v>6.9999999999999396E-2</v>
          </cell>
          <cell r="M524">
            <v>10.925000000000001</v>
          </cell>
          <cell r="N524">
            <v>14.11</v>
          </cell>
          <cell r="O524">
            <v>7.53</v>
          </cell>
          <cell r="P524">
            <v>5.79</v>
          </cell>
          <cell r="Q524">
            <v>5.97</v>
          </cell>
          <cell r="R524">
            <v>-1.2400000000000002</v>
          </cell>
          <cell r="S524">
            <v>3.1849999999999987</v>
          </cell>
          <cell r="T524">
            <v>5.87</v>
          </cell>
          <cell r="U524">
            <v>5.84</v>
          </cell>
          <cell r="V524">
            <v>5.7350000000000003</v>
          </cell>
          <cell r="W524">
            <v>5.8</v>
          </cell>
          <cell r="X524">
            <v>5.8</v>
          </cell>
          <cell r="Y524">
            <v>6.0049999999999999</v>
          </cell>
          <cell r="Z524">
            <v>5.8150000000000004</v>
          </cell>
          <cell r="AA524">
            <v>5.8049999999999997</v>
          </cell>
          <cell r="AB524">
            <v>6.0549999999999997</v>
          </cell>
          <cell r="AC524">
            <v>5.89</v>
          </cell>
          <cell r="AD524">
            <v>6.1150000000000002</v>
          </cell>
          <cell r="AE524">
            <v>5.875</v>
          </cell>
          <cell r="AF524">
            <v>13</v>
          </cell>
          <cell r="AG524">
            <v>6.38</v>
          </cell>
          <cell r="AH524">
            <v>6.26</v>
          </cell>
        </row>
        <row r="525">
          <cell r="A525">
            <v>36925</v>
          </cell>
          <cell r="B525">
            <v>6.58</v>
          </cell>
          <cell r="C525">
            <v>6.41</v>
          </cell>
          <cell r="D525">
            <v>15.385</v>
          </cell>
          <cell r="E525">
            <v>6.4050000000000002</v>
          </cell>
          <cell r="F525">
            <v>6.46</v>
          </cell>
          <cell r="G525">
            <v>8.8049999999999997</v>
          </cell>
          <cell r="H525">
            <v>8.9749999999999996</v>
          </cell>
          <cell r="I525">
            <v>0.16999999999999993</v>
          </cell>
          <cell r="J525">
            <v>-0.12000000000000011</v>
          </cell>
          <cell r="K525">
            <v>4.9999999999999822E-2</v>
          </cell>
          <cell r="L525">
            <v>4.9999999999998934E-3</v>
          </cell>
          <cell r="M525">
            <v>10.285</v>
          </cell>
          <cell r="N525">
            <v>12.45</v>
          </cell>
          <cell r="O525">
            <v>8.5749999999999993</v>
          </cell>
          <cell r="P525">
            <v>6.2850000000000001</v>
          </cell>
          <cell r="Q525">
            <v>6.4450000000000003</v>
          </cell>
          <cell r="R525">
            <v>-2.9350000000000005</v>
          </cell>
          <cell r="S525">
            <v>2.1649999999999991</v>
          </cell>
          <cell r="T525">
            <v>6.3449999999999998</v>
          </cell>
          <cell r="U525">
            <v>6.6050000000000004</v>
          </cell>
          <cell r="V525">
            <v>6.2949999999999999</v>
          </cell>
          <cell r="W525">
            <v>6.4249999999999998</v>
          </cell>
          <cell r="X525">
            <v>6.39</v>
          </cell>
          <cell r="Y525">
            <v>6.77</v>
          </cell>
          <cell r="Z525">
            <v>6.48</v>
          </cell>
          <cell r="AA525">
            <v>6.59</v>
          </cell>
          <cell r="AB525">
            <v>6.67</v>
          </cell>
          <cell r="AC525">
            <v>6.58</v>
          </cell>
          <cell r="AD525">
            <v>6.9349999999999996</v>
          </cell>
          <cell r="AE525">
            <v>6.67</v>
          </cell>
          <cell r="AF525">
            <v>12.5</v>
          </cell>
          <cell r="AG525">
            <v>17.100000000000001</v>
          </cell>
          <cell r="AH525">
            <v>15.06</v>
          </cell>
        </row>
        <row r="526">
          <cell r="A526">
            <v>36926</v>
          </cell>
          <cell r="B526">
            <v>6.58</v>
          </cell>
          <cell r="C526">
            <v>6.41</v>
          </cell>
          <cell r="D526">
            <v>15.385</v>
          </cell>
          <cell r="E526">
            <v>6.4050000000000002</v>
          </cell>
          <cell r="F526">
            <v>6.46</v>
          </cell>
          <cell r="G526">
            <v>8.8049999999999997</v>
          </cell>
          <cell r="H526">
            <v>8.9749999999999996</v>
          </cell>
          <cell r="I526">
            <v>0.16999999999999993</v>
          </cell>
          <cell r="J526">
            <v>-0.12000000000000011</v>
          </cell>
          <cell r="K526">
            <v>4.9999999999999822E-2</v>
          </cell>
          <cell r="L526">
            <v>4.9999999999998934E-3</v>
          </cell>
          <cell r="M526">
            <v>10.285</v>
          </cell>
          <cell r="N526">
            <v>12.45</v>
          </cell>
          <cell r="O526">
            <v>8.5749999999999993</v>
          </cell>
          <cell r="P526">
            <v>6.2850000000000001</v>
          </cell>
          <cell r="Q526">
            <v>6.4450000000000003</v>
          </cell>
          <cell r="R526">
            <v>-2.9350000000000005</v>
          </cell>
          <cell r="S526">
            <v>2.1649999999999991</v>
          </cell>
          <cell r="T526">
            <v>6.3449999999999998</v>
          </cell>
          <cell r="U526">
            <v>6.6050000000000004</v>
          </cell>
          <cell r="V526">
            <v>6.2949999999999999</v>
          </cell>
          <cell r="W526">
            <v>6.4249999999999998</v>
          </cell>
          <cell r="X526">
            <v>6.39</v>
          </cell>
          <cell r="Y526">
            <v>6.77</v>
          </cell>
          <cell r="Z526">
            <v>6.48</v>
          </cell>
          <cell r="AA526">
            <v>6.59</v>
          </cell>
          <cell r="AB526">
            <v>6.67</v>
          </cell>
          <cell r="AC526">
            <v>6.58</v>
          </cell>
          <cell r="AD526">
            <v>6.9349999999999996</v>
          </cell>
          <cell r="AE526">
            <v>6.67</v>
          </cell>
          <cell r="AF526">
            <v>12.5</v>
          </cell>
          <cell r="AG526">
            <v>17.100000000000001</v>
          </cell>
          <cell r="AH526">
            <v>15.06</v>
          </cell>
        </row>
        <row r="527">
          <cell r="A527">
            <v>36927</v>
          </cell>
          <cell r="B527">
            <v>6.58</v>
          </cell>
          <cell r="C527">
            <v>6.41</v>
          </cell>
          <cell r="D527">
            <v>15.385</v>
          </cell>
          <cell r="E527">
            <v>6.4050000000000002</v>
          </cell>
          <cell r="F527">
            <v>6.46</v>
          </cell>
          <cell r="G527">
            <v>8.8049999999999997</v>
          </cell>
          <cell r="H527">
            <v>8.9749999999999996</v>
          </cell>
          <cell r="I527">
            <v>0.16999999999999993</v>
          </cell>
          <cell r="J527">
            <v>-0.12000000000000011</v>
          </cell>
          <cell r="K527">
            <v>4.9999999999999822E-2</v>
          </cell>
          <cell r="L527">
            <v>4.9999999999998934E-3</v>
          </cell>
          <cell r="M527">
            <v>10.285</v>
          </cell>
          <cell r="N527">
            <v>12.45</v>
          </cell>
          <cell r="O527">
            <v>8.5749999999999993</v>
          </cell>
          <cell r="P527">
            <v>6.2850000000000001</v>
          </cell>
          <cell r="Q527">
            <v>6.4450000000000003</v>
          </cell>
          <cell r="R527">
            <v>-2.9350000000000005</v>
          </cell>
          <cell r="S527">
            <v>2.1649999999999991</v>
          </cell>
          <cell r="T527">
            <v>6.3449999999999998</v>
          </cell>
          <cell r="U527">
            <v>6.6050000000000004</v>
          </cell>
          <cell r="V527">
            <v>6.2949999999999999</v>
          </cell>
          <cell r="W527">
            <v>6.4249999999999998</v>
          </cell>
          <cell r="X527">
            <v>6.39</v>
          </cell>
          <cell r="Y527">
            <v>6.77</v>
          </cell>
          <cell r="Z527">
            <v>6.48</v>
          </cell>
          <cell r="AA527">
            <v>6.59</v>
          </cell>
          <cell r="AB527">
            <v>6.67</v>
          </cell>
          <cell r="AC527">
            <v>6.58</v>
          </cell>
          <cell r="AD527">
            <v>6.9349999999999996</v>
          </cell>
          <cell r="AE527">
            <v>6.67</v>
          </cell>
          <cell r="AF527">
            <v>12.5</v>
          </cell>
          <cell r="AG527">
            <v>17.100000000000001</v>
          </cell>
          <cell r="AH527">
            <v>15.06</v>
          </cell>
        </row>
        <row r="528">
          <cell r="A528">
            <v>36928</v>
          </cell>
          <cell r="B528">
            <v>5.57</v>
          </cell>
          <cell r="C528">
            <v>5.61</v>
          </cell>
          <cell r="D528">
            <v>13.225</v>
          </cell>
          <cell r="E528">
            <v>5.6050000000000004</v>
          </cell>
          <cell r="F528">
            <v>5.69</v>
          </cell>
          <cell r="G528">
            <v>7.6549999999999994</v>
          </cell>
          <cell r="H528">
            <v>7.6149999999999993</v>
          </cell>
          <cell r="I528">
            <v>-4.0000000000000036E-2</v>
          </cell>
          <cell r="J528">
            <v>0.12000000000000011</v>
          </cell>
          <cell r="K528">
            <v>8.0000000000000071E-2</v>
          </cell>
          <cell r="L528">
            <v>4.9999999999998934E-3</v>
          </cell>
          <cell r="M528">
            <v>8.9949999999999992</v>
          </cell>
          <cell r="N528">
            <v>9.9250000000000007</v>
          </cell>
          <cell r="O528">
            <v>7.52</v>
          </cell>
          <cell r="P528">
            <v>5.78</v>
          </cell>
          <cell r="Q528">
            <v>5.86</v>
          </cell>
          <cell r="R528">
            <v>-3.2999999999999989</v>
          </cell>
          <cell r="S528">
            <v>0.93000000000000149</v>
          </cell>
          <cell r="T528">
            <v>5.7350000000000003</v>
          </cell>
          <cell r="U528">
            <v>5.7649999999999997</v>
          </cell>
          <cell r="V528">
            <v>5.54</v>
          </cell>
          <cell r="W528">
            <v>5.5750000000000002</v>
          </cell>
          <cell r="X528">
            <v>5.64</v>
          </cell>
          <cell r="Y528">
            <v>5.96</v>
          </cell>
          <cell r="Z528">
            <v>5.78</v>
          </cell>
          <cell r="AA528">
            <v>5.6950000000000003</v>
          </cell>
          <cell r="AB528">
            <v>5.8</v>
          </cell>
          <cell r="AC528">
            <v>5.73</v>
          </cell>
          <cell r="AD528">
            <v>6.08</v>
          </cell>
          <cell r="AE528">
            <v>5.6550000000000002</v>
          </cell>
          <cell r="AF528">
            <v>9.5</v>
          </cell>
          <cell r="AG528">
            <v>15</v>
          </cell>
          <cell r="AH528">
            <v>12.59</v>
          </cell>
        </row>
        <row r="529">
          <cell r="A529">
            <v>36929</v>
          </cell>
          <cell r="B529">
            <v>5.35</v>
          </cell>
          <cell r="C529">
            <v>5.38</v>
          </cell>
          <cell r="D529">
            <v>12.815</v>
          </cell>
          <cell r="E529">
            <v>5.39</v>
          </cell>
          <cell r="F529">
            <v>5.4850000000000003</v>
          </cell>
          <cell r="G529">
            <v>7.4649999999999999</v>
          </cell>
          <cell r="H529">
            <v>7.4349999999999996</v>
          </cell>
          <cell r="I529">
            <v>-3.0000000000000249E-2</v>
          </cell>
          <cell r="J529">
            <v>0.13500000000000068</v>
          </cell>
          <cell r="K529">
            <v>0.10500000000000043</v>
          </cell>
          <cell r="L529">
            <v>-9.9999999999997868E-3</v>
          </cell>
          <cell r="M529">
            <v>9.1300000000000008</v>
          </cell>
          <cell r="N529">
            <v>10.154999999999999</v>
          </cell>
          <cell r="O529">
            <v>7.92</v>
          </cell>
          <cell r="P529">
            <v>5.7850000000000001</v>
          </cell>
          <cell r="Q529">
            <v>5.91</v>
          </cell>
          <cell r="R529">
            <v>-2.66</v>
          </cell>
          <cell r="S529">
            <v>1.0249999999999986</v>
          </cell>
          <cell r="T529">
            <v>5.7249999999999996</v>
          </cell>
          <cell r="U529">
            <v>5.58</v>
          </cell>
          <cell r="V529">
            <v>5.125</v>
          </cell>
          <cell r="W529">
            <v>5.3650000000000002</v>
          </cell>
          <cell r="X529">
            <v>5.4349999999999996</v>
          </cell>
          <cell r="Y529">
            <v>5.7549999999999999</v>
          </cell>
          <cell r="Z529">
            <v>5.5250000000000004</v>
          </cell>
          <cell r="AA529">
            <v>5.4950000000000001</v>
          </cell>
          <cell r="AB529">
            <v>5.6550000000000002</v>
          </cell>
          <cell r="AC529">
            <v>5.53</v>
          </cell>
          <cell r="AD529">
            <v>5.93</v>
          </cell>
          <cell r="AE529">
            <v>5.42</v>
          </cell>
          <cell r="AF529">
            <v>11.5</v>
          </cell>
          <cell r="AG529">
            <v>15</v>
          </cell>
          <cell r="AH529">
            <v>12.64</v>
          </cell>
        </row>
        <row r="530">
          <cell r="A530">
            <v>36930</v>
          </cell>
          <cell r="B530">
            <v>5.55</v>
          </cell>
          <cell r="C530">
            <v>5.7249999999999996</v>
          </cell>
          <cell r="D530">
            <v>13.33</v>
          </cell>
          <cell r="E530">
            <v>5.6550000000000002</v>
          </cell>
          <cell r="F530">
            <v>5.7350000000000003</v>
          </cell>
          <cell r="G530">
            <v>7.78</v>
          </cell>
          <cell r="H530">
            <v>7.6050000000000004</v>
          </cell>
          <cell r="I530">
            <v>-0.17499999999999982</v>
          </cell>
          <cell r="J530">
            <v>0.1850000000000005</v>
          </cell>
          <cell r="K530">
            <v>1.0000000000000675E-2</v>
          </cell>
          <cell r="L530">
            <v>6.9999999999999396E-2</v>
          </cell>
          <cell r="M530">
            <v>9.8049999999999997</v>
          </cell>
          <cell r="N530">
            <v>1.605</v>
          </cell>
          <cell r="O530">
            <v>8.125</v>
          </cell>
          <cell r="P530">
            <v>6.36</v>
          </cell>
          <cell r="Q530">
            <v>6.32</v>
          </cell>
          <cell r="R530">
            <v>-11.725</v>
          </cell>
          <cell r="S530">
            <v>-8.1999999999999993</v>
          </cell>
          <cell r="T530">
            <v>6.335</v>
          </cell>
          <cell r="U530">
            <v>5.67</v>
          </cell>
          <cell r="V530">
            <v>5.47</v>
          </cell>
          <cell r="W530">
            <v>5.625</v>
          </cell>
          <cell r="X530">
            <v>5.7050000000000001</v>
          </cell>
          <cell r="Y530">
            <v>5.8949999999999996</v>
          </cell>
          <cell r="Z530">
            <v>5.67</v>
          </cell>
          <cell r="AA530">
            <v>5.66</v>
          </cell>
          <cell r="AB530">
            <v>5.8449999999999998</v>
          </cell>
          <cell r="AC530">
            <v>5.6950000000000003</v>
          </cell>
          <cell r="AD530">
            <v>6.1</v>
          </cell>
          <cell r="AE530">
            <v>5.6950000000000003</v>
          </cell>
          <cell r="AF530">
            <v>12</v>
          </cell>
          <cell r="AG530">
            <v>14</v>
          </cell>
          <cell r="AH530">
            <v>13.08</v>
          </cell>
        </row>
        <row r="531">
          <cell r="A531">
            <v>36931</v>
          </cell>
          <cell r="B531">
            <v>6.15</v>
          </cell>
          <cell r="C531">
            <v>6.37</v>
          </cell>
          <cell r="D531">
            <v>12.94</v>
          </cell>
          <cell r="E531">
            <v>6.3550000000000004</v>
          </cell>
          <cell r="F531">
            <v>6.27</v>
          </cell>
          <cell r="G531">
            <v>6.7899999999999991</v>
          </cell>
          <cell r="H531">
            <v>6.5699999999999994</v>
          </cell>
          <cell r="I531">
            <v>-0.21999999999999975</v>
          </cell>
          <cell r="J531">
            <v>0.11999999999999922</v>
          </cell>
          <cell r="K531">
            <v>-0.10000000000000053</v>
          </cell>
          <cell r="L531">
            <v>1.499999999999968E-2</v>
          </cell>
          <cell r="M531">
            <v>9.82</v>
          </cell>
          <cell r="N531">
            <v>10.445</v>
          </cell>
          <cell r="O531">
            <v>8.76</v>
          </cell>
          <cell r="P531">
            <v>7.38</v>
          </cell>
          <cell r="Q531">
            <v>7.2750000000000004</v>
          </cell>
          <cell r="R531">
            <v>-2.4949999999999992</v>
          </cell>
          <cell r="S531">
            <v>0.625</v>
          </cell>
          <cell r="T531">
            <v>6.74</v>
          </cell>
          <cell r="U531">
            <v>6.2450000000000001</v>
          </cell>
          <cell r="V531">
            <v>6.27</v>
          </cell>
          <cell r="W531">
            <v>6.33</v>
          </cell>
          <cell r="X531">
            <v>6.4050000000000002</v>
          </cell>
          <cell r="Y531">
            <v>6.52</v>
          </cell>
          <cell r="Z531">
            <v>6.2450000000000001</v>
          </cell>
          <cell r="AA531">
            <v>6.29</v>
          </cell>
          <cell r="AB531">
            <v>6.5549999999999997</v>
          </cell>
          <cell r="AC531">
            <v>6.32</v>
          </cell>
          <cell r="AD531">
            <v>6.6950000000000003</v>
          </cell>
          <cell r="AE531">
            <v>6.36</v>
          </cell>
          <cell r="AF531">
            <v>12</v>
          </cell>
          <cell r="AG531">
            <v>14</v>
          </cell>
          <cell r="AH531">
            <v>12.7</v>
          </cell>
        </row>
        <row r="532">
          <cell r="A532">
            <v>36932</v>
          </cell>
          <cell r="B532">
            <v>5.98</v>
          </cell>
          <cell r="C532">
            <v>6.29</v>
          </cell>
          <cell r="D532">
            <v>14.83</v>
          </cell>
          <cell r="E532">
            <v>6.23</v>
          </cell>
          <cell r="F532">
            <v>6.1749999999999998</v>
          </cell>
          <cell r="G532">
            <v>8.85</v>
          </cell>
          <cell r="H532">
            <v>8.5399999999999991</v>
          </cell>
          <cell r="I532">
            <v>-0.30999999999999961</v>
          </cell>
          <cell r="J532">
            <v>0.1949999999999994</v>
          </cell>
          <cell r="K532">
            <v>-0.11500000000000021</v>
          </cell>
          <cell r="L532">
            <v>5.9999999999999609E-2</v>
          </cell>
          <cell r="M532">
            <v>9.06</v>
          </cell>
          <cell r="N532">
            <v>10.435</v>
          </cell>
          <cell r="O532">
            <v>8.61</v>
          </cell>
          <cell r="P532">
            <v>7.3449999999999998</v>
          </cell>
          <cell r="Q532">
            <v>7.3150000000000004</v>
          </cell>
          <cell r="R532">
            <v>-4.3949999999999996</v>
          </cell>
          <cell r="S532">
            <v>1.375</v>
          </cell>
          <cell r="T532">
            <v>7.165</v>
          </cell>
          <cell r="U532">
            <v>6.08</v>
          </cell>
          <cell r="V532">
            <v>6.125</v>
          </cell>
          <cell r="W532">
            <v>6.1950000000000003</v>
          </cell>
          <cell r="X532">
            <v>6.2549999999999999</v>
          </cell>
          <cell r="Y532">
            <v>6.3449999999999998</v>
          </cell>
          <cell r="Z532">
            <v>6.13</v>
          </cell>
          <cell r="AA532">
            <v>6.15</v>
          </cell>
          <cell r="AB532">
            <v>6.4</v>
          </cell>
          <cell r="AC532">
            <v>6.1849999999999996</v>
          </cell>
          <cell r="AD532">
            <v>6.46</v>
          </cell>
          <cell r="AE532">
            <v>6.2050000000000001</v>
          </cell>
          <cell r="AF532">
            <v>10.6</v>
          </cell>
          <cell r="AG532">
            <v>17</v>
          </cell>
          <cell r="AH532">
            <v>14.53</v>
          </cell>
        </row>
        <row r="533">
          <cell r="A533">
            <v>36933</v>
          </cell>
          <cell r="B533">
            <v>5.98</v>
          </cell>
          <cell r="C533">
            <v>6.29</v>
          </cell>
          <cell r="D533">
            <v>14.83</v>
          </cell>
          <cell r="E533">
            <v>6.23</v>
          </cell>
          <cell r="F533">
            <v>6.1749999999999998</v>
          </cell>
          <cell r="G533">
            <v>8.85</v>
          </cell>
          <cell r="H533">
            <v>8.5399999999999991</v>
          </cell>
          <cell r="I533">
            <v>-0.30999999999999961</v>
          </cell>
          <cell r="J533">
            <v>0.1949999999999994</v>
          </cell>
          <cell r="K533">
            <v>-0.11500000000000021</v>
          </cell>
          <cell r="L533">
            <v>5.9999999999999609E-2</v>
          </cell>
          <cell r="M533">
            <v>9.06</v>
          </cell>
          <cell r="N533">
            <v>10.435</v>
          </cell>
          <cell r="O533">
            <v>8.61</v>
          </cell>
          <cell r="P533">
            <v>7.3449999999999998</v>
          </cell>
          <cell r="Q533">
            <v>7.3150000000000004</v>
          </cell>
          <cell r="R533">
            <v>-4.3949999999999996</v>
          </cell>
          <cell r="S533">
            <v>1.375</v>
          </cell>
          <cell r="T533">
            <v>7.165</v>
          </cell>
          <cell r="U533">
            <v>6.08</v>
          </cell>
          <cell r="V533">
            <v>6.125</v>
          </cell>
          <cell r="W533">
            <v>6.1950000000000003</v>
          </cell>
          <cell r="X533">
            <v>6.2549999999999999</v>
          </cell>
          <cell r="Y533">
            <v>6.3449999999999998</v>
          </cell>
          <cell r="Z533">
            <v>6.13</v>
          </cell>
          <cell r="AA533">
            <v>6.15</v>
          </cell>
          <cell r="AB533">
            <v>6.4</v>
          </cell>
          <cell r="AC533">
            <v>6.1849999999999996</v>
          </cell>
          <cell r="AD533">
            <v>6.46</v>
          </cell>
          <cell r="AE533">
            <v>6.2050000000000001</v>
          </cell>
          <cell r="AF533">
            <v>10.6</v>
          </cell>
          <cell r="AG533">
            <v>17</v>
          </cell>
          <cell r="AH533">
            <v>14.53</v>
          </cell>
        </row>
        <row r="534">
          <cell r="A534">
            <v>36934</v>
          </cell>
          <cell r="B534">
            <v>5.98</v>
          </cell>
          <cell r="C534">
            <v>6.29</v>
          </cell>
          <cell r="D534">
            <v>14.83</v>
          </cell>
          <cell r="E534">
            <v>6.23</v>
          </cell>
          <cell r="F534">
            <v>6.1749999999999998</v>
          </cell>
          <cell r="G534">
            <v>8.85</v>
          </cell>
          <cell r="H534">
            <v>8.5399999999999991</v>
          </cell>
          <cell r="I534">
            <v>-0.30999999999999961</v>
          </cell>
          <cell r="J534">
            <v>0.1949999999999994</v>
          </cell>
          <cell r="K534">
            <v>-0.11500000000000021</v>
          </cell>
          <cell r="L534">
            <v>5.9999999999999609E-2</v>
          </cell>
          <cell r="M534">
            <v>9.06</v>
          </cell>
          <cell r="N534">
            <v>10.435</v>
          </cell>
          <cell r="O534">
            <v>8.61</v>
          </cell>
          <cell r="P534">
            <v>7.3449999999999998</v>
          </cell>
          <cell r="Q534">
            <v>7.3150000000000004</v>
          </cell>
          <cell r="R534">
            <v>-4.3949999999999996</v>
          </cell>
          <cell r="S534">
            <v>1.375</v>
          </cell>
          <cell r="T534">
            <v>7.165</v>
          </cell>
          <cell r="U534">
            <v>6.08</v>
          </cell>
          <cell r="V534">
            <v>6.125</v>
          </cell>
          <cell r="W534">
            <v>6.1950000000000003</v>
          </cell>
          <cell r="X534">
            <v>6.2549999999999999</v>
          </cell>
          <cell r="Y534">
            <v>6.3449999999999998</v>
          </cell>
          <cell r="Z534">
            <v>6.13</v>
          </cell>
          <cell r="AA534">
            <v>6.15</v>
          </cell>
          <cell r="AB534">
            <v>6.4</v>
          </cell>
          <cell r="AC534">
            <v>6.1849999999999996</v>
          </cell>
          <cell r="AD534">
            <v>6.46</v>
          </cell>
          <cell r="AE534">
            <v>6.2050000000000001</v>
          </cell>
          <cell r="AF534">
            <v>10.6</v>
          </cell>
          <cell r="AG534">
            <v>17</v>
          </cell>
          <cell r="AH534">
            <v>14.53</v>
          </cell>
        </row>
        <row r="535">
          <cell r="A535">
            <v>36935</v>
          </cell>
          <cell r="B535">
            <v>5.5</v>
          </cell>
          <cell r="C535">
            <v>5.7649999999999997</v>
          </cell>
          <cell r="D535">
            <v>19.774999999999999</v>
          </cell>
          <cell r="E535">
            <v>5.67</v>
          </cell>
          <cell r="F535">
            <v>5.61</v>
          </cell>
          <cell r="G535">
            <v>14.274999999999999</v>
          </cell>
          <cell r="H535">
            <v>14.009999999999998</v>
          </cell>
          <cell r="I535">
            <v>-0.26499999999999968</v>
          </cell>
          <cell r="J535">
            <v>0.11000000000000032</v>
          </cell>
          <cell r="K535">
            <v>-0.15499999999999936</v>
          </cell>
          <cell r="L535">
            <v>9.4999999999999751E-2</v>
          </cell>
          <cell r="M535">
            <v>11.26</v>
          </cell>
          <cell r="N535">
            <v>12.215</v>
          </cell>
          <cell r="O535">
            <v>7.75</v>
          </cell>
          <cell r="P535">
            <v>6.97</v>
          </cell>
          <cell r="Q535">
            <v>6.95</v>
          </cell>
          <cell r="R535">
            <v>-7.5599999999999987</v>
          </cell>
          <cell r="S535">
            <v>0.95500000000000007</v>
          </cell>
          <cell r="T535">
            <v>6.835</v>
          </cell>
          <cell r="U535">
            <v>5.63</v>
          </cell>
          <cell r="V535">
            <v>5.4249999999999998</v>
          </cell>
          <cell r="W535">
            <v>5.5949999999999998</v>
          </cell>
          <cell r="X535">
            <v>18.145</v>
          </cell>
          <cell r="Y535">
            <v>5.87</v>
          </cell>
          <cell r="Z535">
            <v>5.5949999999999998</v>
          </cell>
          <cell r="AA535">
            <v>5.625</v>
          </cell>
          <cell r="AB535">
            <v>5.78</v>
          </cell>
          <cell r="AC535">
            <v>5.6449999999999996</v>
          </cell>
          <cell r="AD535">
            <v>5.9950000000000001</v>
          </cell>
          <cell r="AE535">
            <v>5.6849999999999996</v>
          </cell>
          <cell r="AF535">
            <v>12.4</v>
          </cell>
          <cell r="AG535">
            <v>22</v>
          </cell>
          <cell r="AH535">
            <v>19.100000000000001</v>
          </cell>
        </row>
        <row r="536">
          <cell r="A536">
            <v>36936</v>
          </cell>
          <cell r="B536">
            <v>5.2949999999999999</v>
          </cell>
          <cell r="C536">
            <v>5.4450000000000003</v>
          </cell>
          <cell r="D536">
            <v>34.524999999999999</v>
          </cell>
          <cell r="E536">
            <v>5.39</v>
          </cell>
          <cell r="F536">
            <v>5.5049999999999999</v>
          </cell>
          <cell r="G536">
            <v>29.229999999999997</v>
          </cell>
          <cell r="H536">
            <v>29.08</v>
          </cell>
          <cell r="I536">
            <v>-0.15000000000000036</v>
          </cell>
          <cell r="J536">
            <v>0.20999999999999996</v>
          </cell>
          <cell r="K536">
            <v>5.9999999999999609E-2</v>
          </cell>
          <cell r="L536">
            <v>5.5000000000000604E-2</v>
          </cell>
          <cell r="M536">
            <v>11.53</v>
          </cell>
          <cell r="N536">
            <v>13.03</v>
          </cell>
          <cell r="O536">
            <v>7.875</v>
          </cell>
          <cell r="P536">
            <v>7.16</v>
          </cell>
          <cell r="Q536">
            <v>7.13</v>
          </cell>
          <cell r="R536">
            <v>-21.494999999999997</v>
          </cell>
          <cell r="S536">
            <v>1.5</v>
          </cell>
          <cell r="T536">
            <v>6.9450000000000003</v>
          </cell>
          <cell r="U536">
            <v>5.61</v>
          </cell>
          <cell r="V536">
            <v>5.335</v>
          </cell>
          <cell r="W536">
            <v>5.3650000000000002</v>
          </cell>
          <cell r="X536">
            <v>5.44</v>
          </cell>
          <cell r="Y536">
            <v>5.79</v>
          </cell>
          <cell r="Z536">
            <v>5.58</v>
          </cell>
          <cell r="AA536">
            <v>5.5449999999999999</v>
          </cell>
          <cell r="AB536">
            <v>5.7249999999999996</v>
          </cell>
          <cell r="AC536">
            <v>5.5650000000000004</v>
          </cell>
          <cell r="AD536">
            <v>5.9249999999999998</v>
          </cell>
          <cell r="AE536">
            <v>5.6</v>
          </cell>
          <cell r="AF536">
            <v>22</v>
          </cell>
          <cell r="AG536">
            <v>41.25</v>
          </cell>
          <cell r="AH536">
            <v>33.6</v>
          </cell>
        </row>
        <row r="537">
          <cell r="A537">
            <v>36937</v>
          </cell>
          <cell r="B537">
            <v>5.53</v>
          </cell>
          <cell r="C537">
            <v>5.85</v>
          </cell>
          <cell r="D537">
            <v>36.79</v>
          </cell>
          <cell r="E537">
            <v>5.77</v>
          </cell>
          <cell r="F537">
            <v>5.875</v>
          </cell>
          <cell r="G537">
            <v>31.259999999999998</v>
          </cell>
          <cell r="H537">
            <v>30.939999999999998</v>
          </cell>
          <cell r="I537">
            <v>-0.3199999999999994</v>
          </cell>
          <cell r="J537">
            <v>0.34499999999999975</v>
          </cell>
          <cell r="K537">
            <v>2.5000000000000355E-2</v>
          </cell>
          <cell r="L537">
            <v>8.0000000000000071E-2</v>
          </cell>
          <cell r="M537">
            <v>10.545</v>
          </cell>
          <cell r="N537">
            <v>5.9249999999999998</v>
          </cell>
          <cell r="O537">
            <v>8.42</v>
          </cell>
          <cell r="P537">
            <v>6.72</v>
          </cell>
          <cell r="Q537">
            <v>6.9349999999999996</v>
          </cell>
          <cell r="R537">
            <v>-30.864999999999998</v>
          </cell>
          <cell r="S537">
            <v>-4.62</v>
          </cell>
          <cell r="T537">
            <v>6.6</v>
          </cell>
          <cell r="U537">
            <v>5.875</v>
          </cell>
          <cell r="V537">
            <v>5.7050000000000001</v>
          </cell>
          <cell r="W537">
            <v>5.74</v>
          </cell>
          <cell r="X537">
            <v>5.83</v>
          </cell>
          <cell r="Y537">
            <v>6.1150000000000002</v>
          </cell>
          <cell r="Z537">
            <v>5.8650000000000002</v>
          </cell>
          <cell r="AA537">
            <v>5.88</v>
          </cell>
          <cell r="AB537">
            <v>6.1050000000000004</v>
          </cell>
          <cell r="AC537">
            <v>5.9249999999999998</v>
          </cell>
          <cell r="AD537">
            <v>6.27</v>
          </cell>
          <cell r="AE537">
            <v>5.6950000000000003</v>
          </cell>
          <cell r="AF537">
            <v>22</v>
          </cell>
          <cell r="AG537">
            <v>43</v>
          </cell>
          <cell r="AH537">
            <v>35.46</v>
          </cell>
        </row>
        <row r="538">
          <cell r="A538">
            <v>36938</v>
          </cell>
          <cell r="B538">
            <v>5.3</v>
          </cell>
          <cell r="C538">
            <v>5.4050000000000002</v>
          </cell>
          <cell r="D538">
            <v>33.258000000000003</v>
          </cell>
          <cell r="E538">
            <v>5.375</v>
          </cell>
          <cell r="F538">
            <v>5.4649999999999999</v>
          </cell>
          <cell r="G538">
            <v>27.958000000000002</v>
          </cell>
          <cell r="H538">
            <v>27.853000000000002</v>
          </cell>
          <cell r="I538">
            <v>-0.10500000000000043</v>
          </cell>
          <cell r="J538">
            <v>0.16500000000000004</v>
          </cell>
          <cell r="K538">
            <v>5.9999999999999609E-2</v>
          </cell>
          <cell r="L538">
            <v>3.0000000000000249E-2</v>
          </cell>
          <cell r="M538">
            <v>11.965</v>
          </cell>
          <cell r="N538">
            <v>13.984999999999999</v>
          </cell>
          <cell r="O538">
            <v>7.74</v>
          </cell>
          <cell r="P538">
            <v>6</v>
          </cell>
          <cell r="Q538">
            <v>6.0250000000000004</v>
          </cell>
          <cell r="R538">
            <v>-19.273000000000003</v>
          </cell>
          <cell r="S538">
            <v>2.0199999999999996</v>
          </cell>
          <cell r="T538">
            <v>6.34</v>
          </cell>
          <cell r="U538">
            <v>5.3849999999999998</v>
          </cell>
          <cell r="V538">
            <v>5.3250000000000002</v>
          </cell>
          <cell r="W538">
            <v>5.38</v>
          </cell>
          <cell r="X538">
            <v>5.415</v>
          </cell>
          <cell r="Y538">
            <v>5.64</v>
          </cell>
          <cell r="Z538">
            <v>5.375</v>
          </cell>
          <cell r="AA538">
            <v>5.4050000000000002</v>
          </cell>
          <cell r="AB538">
            <v>5.7050000000000001</v>
          </cell>
          <cell r="AC538">
            <v>5.45</v>
          </cell>
          <cell r="AD538">
            <v>5.75</v>
          </cell>
          <cell r="AE538">
            <v>5.4850000000000003</v>
          </cell>
          <cell r="AF538">
            <v>25.5</v>
          </cell>
          <cell r="AG538">
            <v>37.049999999999997</v>
          </cell>
          <cell r="AH538">
            <v>32.619999999999997</v>
          </cell>
        </row>
        <row r="539">
          <cell r="A539">
            <v>36939</v>
          </cell>
          <cell r="B539">
            <v>5.44</v>
          </cell>
          <cell r="C539">
            <v>5.39</v>
          </cell>
          <cell r="D539">
            <v>25.245000000000001</v>
          </cell>
          <cell r="E539">
            <v>5.36</v>
          </cell>
          <cell r="F539">
            <v>5.54</v>
          </cell>
          <cell r="G539">
            <v>19.805</v>
          </cell>
          <cell r="H539">
            <v>19.855</v>
          </cell>
          <cell r="I539">
            <v>5.0000000000000711E-2</v>
          </cell>
          <cell r="J539">
            <v>9.9999999999999645E-2</v>
          </cell>
          <cell r="K539">
            <v>0.15000000000000036</v>
          </cell>
          <cell r="L539">
            <v>2.9999999999999361E-2</v>
          </cell>
          <cell r="M539">
            <v>10.225</v>
          </cell>
          <cell r="N539">
            <v>11.92</v>
          </cell>
          <cell r="O539">
            <v>7.6349999999999998</v>
          </cell>
          <cell r="P539">
            <v>5.7450000000000001</v>
          </cell>
          <cell r="Q539">
            <v>5.875</v>
          </cell>
          <cell r="R539">
            <v>-13.325000000000001</v>
          </cell>
          <cell r="S539">
            <v>1.6950000000000003</v>
          </cell>
          <cell r="T539">
            <v>5.8250000000000002</v>
          </cell>
          <cell r="U539">
            <v>5.47</v>
          </cell>
          <cell r="V539">
            <v>5.41</v>
          </cell>
          <cell r="W539">
            <v>5.41</v>
          </cell>
          <cell r="X539">
            <v>5.46</v>
          </cell>
          <cell r="Y539">
            <v>5.75</v>
          </cell>
          <cell r="Z539">
            <v>5.5</v>
          </cell>
          <cell r="AA539">
            <v>5.53</v>
          </cell>
          <cell r="AB539">
            <v>5.7249999999999996</v>
          </cell>
          <cell r="AC539">
            <v>5.5549999999999997</v>
          </cell>
          <cell r="AD539">
            <v>5.87</v>
          </cell>
          <cell r="AE539">
            <v>5.5650000000000004</v>
          </cell>
          <cell r="AF539">
            <v>15</v>
          </cell>
          <cell r="AG539">
            <v>35.5</v>
          </cell>
          <cell r="AH539">
            <v>24.51</v>
          </cell>
        </row>
        <row r="540">
          <cell r="A540">
            <v>36940</v>
          </cell>
          <cell r="B540">
            <v>5.44</v>
          </cell>
          <cell r="C540">
            <v>5.39</v>
          </cell>
          <cell r="D540">
            <v>25.245000000000001</v>
          </cell>
          <cell r="E540">
            <v>5.36</v>
          </cell>
          <cell r="F540">
            <v>5.54</v>
          </cell>
          <cell r="G540">
            <v>19.805</v>
          </cell>
          <cell r="H540">
            <v>19.855</v>
          </cell>
          <cell r="I540">
            <v>5.0000000000000711E-2</v>
          </cell>
          <cell r="J540">
            <v>9.9999999999999645E-2</v>
          </cell>
          <cell r="K540">
            <v>0.15000000000000036</v>
          </cell>
          <cell r="L540">
            <v>2.9999999999999361E-2</v>
          </cell>
          <cell r="M540">
            <v>10.225</v>
          </cell>
          <cell r="N540">
            <v>11.92</v>
          </cell>
          <cell r="O540">
            <v>7.6349999999999998</v>
          </cell>
          <cell r="P540">
            <v>5.7450000000000001</v>
          </cell>
          <cell r="Q540">
            <v>5.875</v>
          </cell>
          <cell r="R540">
            <v>-13.325000000000001</v>
          </cell>
          <cell r="S540">
            <v>1.6950000000000003</v>
          </cell>
          <cell r="T540">
            <v>5.8250000000000002</v>
          </cell>
          <cell r="U540">
            <v>5.47</v>
          </cell>
          <cell r="V540">
            <v>5.41</v>
          </cell>
          <cell r="W540">
            <v>5.41</v>
          </cell>
          <cell r="X540">
            <v>5.46</v>
          </cell>
          <cell r="Y540">
            <v>5.75</v>
          </cell>
          <cell r="Z540">
            <v>5.5</v>
          </cell>
          <cell r="AA540">
            <v>5.53</v>
          </cell>
          <cell r="AB540">
            <v>5.7249999999999996</v>
          </cell>
          <cell r="AC540">
            <v>5.5549999999999997</v>
          </cell>
          <cell r="AD540">
            <v>5.87</v>
          </cell>
          <cell r="AE540">
            <v>5.5650000000000004</v>
          </cell>
          <cell r="AF540">
            <v>15</v>
          </cell>
          <cell r="AG540">
            <v>35.5</v>
          </cell>
          <cell r="AH540">
            <v>24.51</v>
          </cell>
        </row>
        <row r="541">
          <cell r="A541">
            <v>36941</v>
          </cell>
          <cell r="B541">
            <v>5.44</v>
          </cell>
          <cell r="C541">
            <v>5.39</v>
          </cell>
          <cell r="D541">
            <v>25.245000000000001</v>
          </cell>
          <cell r="E541">
            <v>5.36</v>
          </cell>
          <cell r="F541">
            <v>5.54</v>
          </cell>
          <cell r="G541">
            <v>19.805</v>
          </cell>
          <cell r="H541">
            <v>19.855</v>
          </cell>
          <cell r="I541">
            <v>5.0000000000000711E-2</v>
          </cell>
          <cell r="J541">
            <v>9.9999999999999645E-2</v>
          </cell>
          <cell r="K541">
            <v>0.15000000000000036</v>
          </cell>
          <cell r="L541">
            <v>2.9999999999999361E-2</v>
          </cell>
          <cell r="M541">
            <v>10.225</v>
          </cell>
          <cell r="N541">
            <v>11.92</v>
          </cell>
          <cell r="O541">
            <v>7.6349999999999998</v>
          </cell>
          <cell r="P541">
            <v>5.7450000000000001</v>
          </cell>
          <cell r="Q541">
            <v>5.875</v>
          </cell>
          <cell r="R541">
            <v>-13.325000000000001</v>
          </cell>
          <cell r="S541">
            <v>1.6950000000000003</v>
          </cell>
          <cell r="T541">
            <v>5.8250000000000002</v>
          </cell>
          <cell r="U541">
            <v>5.47</v>
          </cell>
          <cell r="V541">
            <v>5.41</v>
          </cell>
          <cell r="W541">
            <v>5.41</v>
          </cell>
          <cell r="X541">
            <v>5.46</v>
          </cell>
          <cell r="Y541">
            <v>5.75</v>
          </cell>
          <cell r="Z541">
            <v>5.5</v>
          </cell>
          <cell r="AA541">
            <v>5.53</v>
          </cell>
          <cell r="AB541">
            <v>5.7249999999999996</v>
          </cell>
          <cell r="AC541">
            <v>5.5549999999999997</v>
          </cell>
          <cell r="AD541">
            <v>5.87</v>
          </cell>
          <cell r="AE541">
            <v>5.5650000000000004</v>
          </cell>
          <cell r="AF541">
            <v>15</v>
          </cell>
          <cell r="AG541">
            <v>35.5</v>
          </cell>
          <cell r="AH541">
            <v>24.51</v>
          </cell>
        </row>
        <row r="542">
          <cell r="A542">
            <v>36942</v>
          </cell>
          <cell r="B542">
            <v>5.44</v>
          </cell>
          <cell r="C542">
            <v>5.39</v>
          </cell>
          <cell r="D542">
            <v>25.245000000000001</v>
          </cell>
          <cell r="E542">
            <v>5.36</v>
          </cell>
          <cell r="F542">
            <v>5.54</v>
          </cell>
          <cell r="G542">
            <v>19.805</v>
          </cell>
          <cell r="H542">
            <v>19.855</v>
          </cell>
          <cell r="I542">
            <v>5.0000000000000711E-2</v>
          </cell>
          <cell r="J542">
            <v>9.9999999999999645E-2</v>
          </cell>
          <cell r="K542">
            <v>0.15000000000000036</v>
          </cell>
          <cell r="L542">
            <v>2.9999999999999361E-2</v>
          </cell>
          <cell r="M542">
            <v>10.225</v>
          </cell>
          <cell r="N542">
            <v>11.92</v>
          </cell>
          <cell r="O542">
            <v>7.6349999999999998</v>
          </cell>
          <cell r="P542">
            <v>5.7450000000000001</v>
          </cell>
          <cell r="Q542">
            <v>5.875</v>
          </cell>
          <cell r="R542">
            <v>-13.325000000000001</v>
          </cell>
          <cell r="S542">
            <v>1.6950000000000003</v>
          </cell>
          <cell r="T542">
            <v>5.8250000000000002</v>
          </cell>
          <cell r="U542">
            <v>5.47</v>
          </cell>
          <cell r="V542">
            <v>5.41</v>
          </cell>
          <cell r="W542">
            <v>5.41</v>
          </cell>
          <cell r="X542">
            <v>5.46</v>
          </cell>
          <cell r="Y542">
            <v>5.75</v>
          </cell>
          <cell r="Z542">
            <v>5.5</v>
          </cell>
          <cell r="AA542">
            <v>5.53</v>
          </cell>
          <cell r="AB542">
            <v>5.7249999999999996</v>
          </cell>
          <cell r="AC542">
            <v>5.5549999999999997</v>
          </cell>
          <cell r="AD542">
            <v>5.87</v>
          </cell>
          <cell r="AE542">
            <v>5.5650000000000004</v>
          </cell>
          <cell r="AF542">
            <v>15</v>
          </cell>
          <cell r="AG542">
            <v>35.5</v>
          </cell>
          <cell r="AH542">
            <v>24.51</v>
          </cell>
        </row>
        <row r="543">
          <cell r="A543">
            <v>36943</v>
          </cell>
          <cell r="B543">
            <v>5.12</v>
          </cell>
          <cell r="C543">
            <v>5.2050000000000001</v>
          </cell>
          <cell r="D543">
            <v>24.43</v>
          </cell>
          <cell r="E543">
            <v>5.1749999999999998</v>
          </cell>
          <cell r="F543">
            <v>5.22</v>
          </cell>
          <cell r="G543">
            <v>19.309999999999999</v>
          </cell>
          <cell r="H543">
            <v>19.225000000000001</v>
          </cell>
          <cell r="I543">
            <v>-8.4999999999999964E-2</v>
          </cell>
          <cell r="J543">
            <v>9.9999999999999645E-2</v>
          </cell>
          <cell r="K543">
            <v>1.499999999999968E-2</v>
          </cell>
          <cell r="L543">
            <v>3.0000000000000249E-2</v>
          </cell>
          <cell r="M543">
            <v>10.414999999999999</v>
          </cell>
          <cell r="N543">
            <v>12.765000000000001</v>
          </cell>
          <cell r="O543">
            <v>7.42</v>
          </cell>
          <cell r="P543">
            <v>5.37</v>
          </cell>
          <cell r="Q543">
            <v>5.4950000000000001</v>
          </cell>
          <cell r="R543">
            <v>-11.664999999999999</v>
          </cell>
          <cell r="S543">
            <v>2.3500000000000014</v>
          </cell>
          <cell r="T543">
            <v>5.4850000000000003</v>
          </cell>
          <cell r="U543">
            <v>5.2050000000000001</v>
          </cell>
          <cell r="V543">
            <v>5.19</v>
          </cell>
          <cell r="W543">
            <v>5.165</v>
          </cell>
          <cell r="X543">
            <v>5.26</v>
          </cell>
          <cell r="Y543">
            <v>5.4850000000000003</v>
          </cell>
          <cell r="Z543">
            <v>5.2</v>
          </cell>
          <cell r="AA543">
            <v>5.27</v>
          </cell>
          <cell r="AB543">
            <v>5.5250000000000004</v>
          </cell>
          <cell r="AC543">
            <v>5.3049999999999997</v>
          </cell>
          <cell r="AD543">
            <v>5.56</v>
          </cell>
          <cell r="AE543">
            <v>5.2949999999999999</v>
          </cell>
          <cell r="AF543">
            <v>19</v>
          </cell>
          <cell r="AG543">
            <v>27</v>
          </cell>
          <cell r="AH543">
            <v>23.53</v>
          </cell>
        </row>
        <row r="544">
          <cell r="A544">
            <v>36944</v>
          </cell>
          <cell r="B544">
            <v>5.1849999999999996</v>
          </cell>
          <cell r="C544">
            <v>5.27</v>
          </cell>
          <cell r="D544">
            <v>21.69</v>
          </cell>
          <cell r="E544">
            <v>5.2850000000000001</v>
          </cell>
          <cell r="F544">
            <v>5.24</v>
          </cell>
          <cell r="G544">
            <v>16.505000000000003</v>
          </cell>
          <cell r="H544">
            <v>16.420000000000002</v>
          </cell>
          <cell r="I544">
            <v>-8.4999999999999964E-2</v>
          </cell>
          <cell r="J544">
            <v>5.5000000000000604E-2</v>
          </cell>
          <cell r="K544">
            <v>-2.9999999999999361E-2</v>
          </cell>
          <cell r="L544">
            <v>-1.5000000000000568E-2</v>
          </cell>
          <cell r="M544">
            <v>10.08</v>
          </cell>
          <cell r="N544">
            <v>12.54</v>
          </cell>
          <cell r="O544">
            <v>7.3949999999999996</v>
          </cell>
          <cell r="P544">
            <v>5.36</v>
          </cell>
          <cell r="Q544">
            <v>5.4249999999999998</v>
          </cell>
          <cell r="R544">
            <v>-9.1500000000000021</v>
          </cell>
          <cell r="S544">
            <v>2.4599999999999991</v>
          </cell>
          <cell r="T544">
            <v>5.53</v>
          </cell>
          <cell r="U544">
            <v>5.2</v>
          </cell>
          <cell r="V544">
            <v>5.25</v>
          </cell>
          <cell r="W544">
            <v>5.2549999999999999</v>
          </cell>
          <cell r="X544">
            <v>5.3150000000000004</v>
          </cell>
          <cell r="Y544">
            <v>5.5049999999999999</v>
          </cell>
          <cell r="Z544">
            <v>5.2</v>
          </cell>
          <cell r="AA544">
            <v>5.2549999999999999</v>
          </cell>
          <cell r="AB544">
            <v>5.45</v>
          </cell>
          <cell r="AC544">
            <v>5.3</v>
          </cell>
          <cell r="AD544">
            <v>5.6</v>
          </cell>
          <cell r="AE544">
            <v>5.41</v>
          </cell>
          <cell r="AF544">
            <v>15</v>
          </cell>
          <cell r="AG544">
            <v>26</v>
          </cell>
          <cell r="AH544">
            <v>21</v>
          </cell>
        </row>
        <row r="545">
          <cell r="A545">
            <v>36945</v>
          </cell>
          <cell r="B545">
            <v>5.05</v>
          </cell>
          <cell r="C545">
            <v>5.085</v>
          </cell>
          <cell r="D545">
            <v>17.48</v>
          </cell>
          <cell r="E545">
            <v>5.085</v>
          </cell>
          <cell r="F545">
            <v>5.1150000000000002</v>
          </cell>
          <cell r="G545">
            <v>12.43</v>
          </cell>
          <cell r="H545">
            <v>12.395</v>
          </cell>
          <cell r="I545">
            <v>-3.5000000000000142E-2</v>
          </cell>
          <cell r="J545">
            <v>6.5000000000000391E-2</v>
          </cell>
          <cell r="K545">
            <v>3.0000000000000249E-2</v>
          </cell>
          <cell r="L545">
            <v>0</v>
          </cell>
          <cell r="M545">
            <v>8.8000000000000007</v>
          </cell>
          <cell r="N545">
            <v>10.605</v>
          </cell>
          <cell r="O545">
            <v>7.2</v>
          </cell>
          <cell r="P545">
            <v>5.1749999999999998</v>
          </cell>
          <cell r="Q545">
            <v>5.2149999999999999</v>
          </cell>
          <cell r="R545">
            <v>-6.875</v>
          </cell>
          <cell r="S545">
            <v>1.8049999999999997</v>
          </cell>
          <cell r="T545">
            <v>5.31</v>
          </cell>
          <cell r="U545">
            <v>5.1100000000000003</v>
          </cell>
          <cell r="V545">
            <v>5.125</v>
          </cell>
          <cell r="W545">
            <v>5.12</v>
          </cell>
          <cell r="X545">
            <v>5.15</v>
          </cell>
          <cell r="Y545">
            <v>5.35</v>
          </cell>
          <cell r="Z545">
            <v>5.1050000000000004</v>
          </cell>
          <cell r="AA545">
            <v>5.1050000000000004</v>
          </cell>
          <cell r="AB545">
            <v>5.26</v>
          </cell>
          <cell r="AC545">
            <v>5.1349999999999998</v>
          </cell>
          <cell r="AD545">
            <v>5.4749999999999996</v>
          </cell>
          <cell r="AE545">
            <v>5.28</v>
          </cell>
          <cell r="AF545">
            <v>9.8000000000000007</v>
          </cell>
          <cell r="AG545">
            <v>20</v>
          </cell>
          <cell r="AH545">
            <v>16.649999999999999</v>
          </cell>
        </row>
        <row r="546">
          <cell r="A546">
            <v>36946</v>
          </cell>
          <cell r="B546">
            <v>4.835</v>
          </cell>
          <cell r="C546">
            <v>4.9000000000000004</v>
          </cell>
          <cell r="D546">
            <v>12.68</v>
          </cell>
          <cell r="E546">
            <v>4.915</v>
          </cell>
          <cell r="F546">
            <v>4.9649999999999999</v>
          </cell>
          <cell r="G546">
            <v>7.8449999999999998</v>
          </cell>
          <cell r="H546">
            <v>7.7799999999999994</v>
          </cell>
          <cell r="I546">
            <v>-6.5000000000000391E-2</v>
          </cell>
          <cell r="J546">
            <v>0.12999999999999989</v>
          </cell>
          <cell r="K546">
            <v>6.4999999999999503E-2</v>
          </cell>
          <cell r="L546">
            <v>-1.499999999999968E-2</v>
          </cell>
          <cell r="M546">
            <v>7.88</v>
          </cell>
          <cell r="N546">
            <v>9.02</v>
          </cell>
          <cell r="O546">
            <v>7.2249999999999996</v>
          </cell>
          <cell r="P546">
            <v>5.0650000000000004</v>
          </cell>
          <cell r="Q546">
            <v>5.14</v>
          </cell>
          <cell r="R546">
            <v>-3.66</v>
          </cell>
          <cell r="S546">
            <v>1.1399999999999997</v>
          </cell>
          <cell r="T546">
            <v>5.1449999999999996</v>
          </cell>
          <cell r="U546">
            <v>5.0449999999999999</v>
          </cell>
          <cell r="V546">
            <v>4.8600000000000003</v>
          </cell>
          <cell r="W546">
            <v>4.8849999999999998</v>
          </cell>
          <cell r="X546">
            <v>4.915</v>
          </cell>
          <cell r="Y546">
            <v>5.26</v>
          </cell>
          <cell r="Z546">
            <v>4.99</v>
          </cell>
          <cell r="AA546">
            <v>5.0049999999999999</v>
          </cell>
          <cell r="AB546">
            <v>5.18</v>
          </cell>
          <cell r="AC546">
            <v>5.0250000000000004</v>
          </cell>
          <cell r="AD546">
            <v>5.415</v>
          </cell>
          <cell r="AE546">
            <v>5.0449999999999999</v>
          </cell>
          <cell r="AF546">
            <v>9.8000000000000007</v>
          </cell>
          <cell r="AG546">
            <v>16</v>
          </cell>
          <cell r="AH546">
            <v>12.2</v>
          </cell>
        </row>
        <row r="547">
          <cell r="A547">
            <v>36947</v>
          </cell>
          <cell r="B547">
            <v>4.835</v>
          </cell>
          <cell r="C547">
            <v>4.9000000000000004</v>
          </cell>
          <cell r="D547">
            <v>12.68</v>
          </cell>
          <cell r="E547">
            <v>4.915</v>
          </cell>
          <cell r="F547">
            <v>4.9649999999999999</v>
          </cell>
          <cell r="G547">
            <v>7.8449999999999998</v>
          </cell>
          <cell r="H547">
            <v>7.7799999999999994</v>
          </cell>
          <cell r="I547">
            <v>-6.5000000000000391E-2</v>
          </cell>
          <cell r="J547">
            <v>0.12999999999999989</v>
          </cell>
          <cell r="K547">
            <v>6.4999999999999503E-2</v>
          </cell>
          <cell r="L547">
            <v>-1.499999999999968E-2</v>
          </cell>
          <cell r="M547">
            <v>7.88</v>
          </cell>
          <cell r="N547">
            <v>9.02</v>
          </cell>
          <cell r="O547">
            <v>7.2249999999999996</v>
          </cell>
          <cell r="P547">
            <v>5.0650000000000004</v>
          </cell>
          <cell r="Q547">
            <v>5.14</v>
          </cell>
          <cell r="R547">
            <v>-3.66</v>
          </cell>
          <cell r="S547">
            <v>1.1399999999999997</v>
          </cell>
          <cell r="T547">
            <v>5.1449999999999996</v>
          </cell>
          <cell r="U547">
            <v>5.0449999999999999</v>
          </cell>
          <cell r="V547">
            <v>4.8600000000000003</v>
          </cell>
          <cell r="W547">
            <v>4.8849999999999998</v>
          </cell>
          <cell r="X547">
            <v>4.915</v>
          </cell>
          <cell r="Y547">
            <v>5.26</v>
          </cell>
          <cell r="Z547">
            <v>4.99</v>
          </cell>
          <cell r="AA547">
            <v>5.0049999999999999</v>
          </cell>
          <cell r="AB547">
            <v>5.18</v>
          </cell>
          <cell r="AC547">
            <v>5.0250000000000004</v>
          </cell>
          <cell r="AD547">
            <v>5.415</v>
          </cell>
          <cell r="AE547">
            <v>5.0449999999999999</v>
          </cell>
          <cell r="AF547">
            <v>9.8000000000000007</v>
          </cell>
          <cell r="AG547">
            <v>16</v>
          </cell>
          <cell r="AH547">
            <v>12.2</v>
          </cell>
        </row>
        <row r="548">
          <cell r="A548">
            <v>36948</v>
          </cell>
          <cell r="B548">
            <v>4.835</v>
          </cell>
          <cell r="C548">
            <v>4.9000000000000004</v>
          </cell>
          <cell r="D548">
            <v>12.68</v>
          </cell>
          <cell r="E548">
            <v>4.915</v>
          </cell>
          <cell r="F548">
            <v>4.9649999999999999</v>
          </cell>
          <cell r="G548">
            <v>7.8449999999999998</v>
          </cell>
          <cell r="H548">
            <v>7.7799999999999994</v>
          </cell>
          <cell r="I548">
            <v>-6.5000000000000391E-2</v>
          </cell>
          <cell r="J548">
            <v>0.12999999999999989</v>
          </cell>
          <cell r="K548">
            <v>6.4999999999999503E-2</v>
          </cell>
          <cell r="L548">
            <v>-1.499999999999968E-2</v>
          </cell>
          <cell r="M548">
            <v>7.88</v>
          </cell>
          <cell r="N548">
            <v>9.02</v>
          </cell>
          <cell r="O548">
            <v>7.2249999999999996</v>
          </cell>
          <cell r="P548">
            <v>5.0650000000000004</v>
          </cell>
          <cell r="Q548">
            <v>5.14</v>
          </cell>
          <cell r="R548">
            <v>-3.66</v>
          </cell>
          <cell r="S548">
            <v>1.1399999999999997</v>
          </cell>
          <cell r="T548">
            <v>5.1449999999999996</v>
          </cell>
          <cell r="U548">
            <v>5.0449999999999999</v>
          </cell>
          <cell r="V548">
            <v>4.8600000000000003</v>
          </cell>
          <cell r="W548">
            <v>4.8849999999999998</v>
          </cell>
          <cell r="X548">
            <v>4.915</v>
          </cell>
          <cell r="Y548">
            <v>5.26</v>
          </cell>
          <cell r="Z548">
            <v>4.99</v>
          </cell>
          <cell r="AA548">
            <v>5.0049999999999999</v>
          </cell>
          <cell r="AB548">
            <v>5.18</v>
          </cell>
          <cell r="AC548">
            <v>5.0250000000000004</v>
          </cell>
          <cell r="AD548">
            <v>5.415</v>
          </cell>
          <cell r="AE548">
            <v>5.0449999999999999</v>
          </cell>
          <cell r="AF548">
            <v>9.8000000000000007</v>
          </cell>
          <cell r="AG548">
            <v>16</v>
          </cell>
          <cell r="AH548">
            <v>12.2</v>
          </cell>
        </row>
        <row r="549">
          <cell r="A549">
            <v>36949</v>
          </cell>
          <cell r="B549">
            <v>4.83</v>
          </cell>
          <cell r="C549">
            <v>4.91</v>
          </cell>
          <cell r="D549">
            <v>13.12</v>
          </cell>
          <cell r="E549">
            <v>4.9050000000000002</v>
          </cell>
          <cell r="F549">
            <v>5.0149999999999997</v>
          </cell>
          <cell r="G549">
            <v>8.2899999999999991</v>
          </cell>
          <cell r="H549">
            <v>8.2099999999999991</v>
          </cell>
          <cell r="I549">
            <v>-8.0000000000000071E-2</v>
          </cell>
          <cell r="J549">
            <v>0.18499999999999961</v>
          </cell>
          <cell r="K549">
            <v>0.10499999999999954</v>
          </cell>
          <cell r="L549">
            <v>4.9999999999998934E-3</v>
          </cell>
          <cell r="M549">
            <v>7.2649999999999997</v>
          </cell>
          <cell r="N549">
            <v>8.8800000000000008</v>
          </cell>
          <cell r="O549">
            <v>7.35</v>
          </cell>
          <cell r="P549">
            <v>5.28</v>
          </cell>
          <cell r="Q549">
            <v>5.28</v>
          </cell>
          <cell r="R549">
            <v>-4.2399999999999984</v>
          </cell>
          <cell r="S549">
            <v>1.6150000000000011</v>
          </cell>
          <cell r="T549">
            <v>5.2949999999999999</v>
          </cell>
          <cell r="U549">
            <v>5.0599999999999996</v>
          </cell>
          <cell r="V549">
            <v>4.875</v>
          </cell>
          <cell r="W549">
            <v>4.8849999999999998</v>
          </cell>
          <cell r="X549">
            <v>4.9800000000000004</v>
          </cell>
          <cell r="Y549">
            <v>5.2949999999999999</v>
          </cell>
          <cell r="Z549">
            <v>5.05</v>
          </cell>
          <cell r="AA549">
            <v>5.08</v>
          </cell>
          <cell r="AB549">
            <v>5.3150000000000004</v>
          </cell>
          <cell r="AC549">
            <v>5.1100000000000003</v>
          </cell>
          <cell r="AD549">
            <v>5.42</v>
          </cell>
          <cell r="AE549">
            <v>5.12</v>
          </cell>
          <cell r="AF549">
            <v>11</v>
          </cell>
          <cell r="AG549">
            <v>14</v>
          </cell>
          <cell r="AH549">
            <v>12.67</v>
          </cell>
        </row>
        <row r="550">
          <cell r="A550">
            <v>36950</v>
          </cell>
          <cell r="B550">
            <v>4.8650000000000002</v>
          </cell>
          <cell r="C550">
            <v>4.97</v>
          </cell>
          <cell r="D550">
            <v>12.45</v>
          </cell>
          <cell r="E550">
            <v>4.96</v>
          </cell>
          <cell r="F550">
            <v>5.1100000000000003</v>
          </cell>
          <cell r="G550">
            <v>7.5849999999999991</v>
          </cell>
          <cell r="H550">
            <v>7.4799999999999995</v>
          </cell>
          <cell r="I550">
            <v>-0.10499999999999954</v>
          </cell>
          <cell r="J550">
            <v>0.24500000000000011</v>
          </cell>
          <cell r="K550">
            <v>0.14000000000000057</v>
          </cell>
          <cell r="L550">
            <v>9.9999999999997868E-3</v>
          </cell>
          <cell r="M550">
            <v>6.54</v>
          </cell>
          <cell r="N550">
            <v>5.1100000000000003</v>
          </cell>
          <cell r="O550">
            <v>7.41</v>
          </cell>
          <cell r="P550">
            <v>5.2850000000000001</v>
          </cell>
          <cell r="Q550">
            <v>5.35</v>
          </cell>
          <cell r="R550">
            <v>-7.339999999999999</v>
          </cell>
          <cell r="S550">
            <v>-1.4299999999999997</v>
          </cell>
          <cell r="T550">
            <v>5.3150000000000004</v>
          </cell>
          <cell r="U550">
            <v>5.0949999999999998</v>
          </cell>
          <cell r="V550">
            <v>4.915</v>
          </cell>
          <cell r="W550">
            <v>4.8949999999999996</v>
          </cell>
          <cell r="X550">
            <v>4.9749999999999996</v>
          </cell>
          <cell r="Y550">
            <v>5.3250000000000002</v>
          </cell>
          <cell r="Z550">
            <v>5.1349999999999998</v>
          </cell>
          <cell r="AA550">
            <v>5.1150000000000002</v>
          </cell>
          <cell r="AB550">
            <v>5.33</v>
          </cell>
          <cell r="AC550">
            <v>5.1449999999999996</v>
          </cell>
          <cell r="AD550">
            <v>5.4450000000000003</v>
          </cell>
          <cell r="AE550">
            <v>5.125</v>
          </cell>
          <cell r="AF550">
            <v>10.5</v>
          </cell>
          <cell r="AG550">
            <v>13.38</v>
          </cell>
          <cell r="AH550">
            <v>12.15</v>
          </cell>
        </row>
        <row r="551">
          <cell r="A551">
            <v>36951</v>
          </cell>
          <cell r="B551">
            <v>5.1050000000000004</v>
          </cell>
          <cell r="C551">
            <v>5.2050000000000001</v>
          </cell>
          <cell r="D551">
            <v>12.955</v>
          </cell>
          <cell r="E551">
            <v>5.125</v>
          </cell>
          <cell r="F551">
            <v>5.2850000000000001</v>
          </cell>
          <cell r="G551">
            <v>7.85</v>
          </cell>
          <cell r="H551">
            <v>7.75</v>
          </cell>
          <cell r="I551">
            <v>-9.9999999999999645E-2</v>
          </cell>
          <cell r="J551">
            <v>0.17999999999999972</v>
          </cell>
          <cell r="K551">
            <v>8.0000000000000071E-2</v>
          </cell>
          <cell r="L551">
            <v>8.0000000000000071E-2</v>
          </cell>
          <cell r="M551">
            <v>6.9</v>
          </cell>
          <cell r="N551">
            <v>8.32</v>
          </cell>
          <cell r="O551">
            <v>7.375</v>
          </cell>
          <cell r="P551">
            <v>5.3150000000000004</v>
          </cell>
          <cell r="Q551">
            <v>5.375</v>
          </cell>
          <cell r="R551">
            <v>-4.6349999999999998</v>
          </cell>
          <cell r="S551">
            <v>1.42</v>
          </cell>
          <cell r="T551">
            <v>5.31</v>
          </cell>
          <cell r="U551">
            <v>5.165</v>
          </cell>
          <cell r="V551">
            <v>5.0650000000000004</v>
          </cell>
          <cell r="W551">
            <v>5.125</v>
          </cell>
          <cell r="X551">
            <v>5.1950000000000003</v>
          </cell>
          <cell r="Y551">
            <v>5.49</v>
          </cell>
          <cell r="Z551">
            <v>5.29</v>
          </cell>
          <cell r="AA551">
            <v>5.24</v>
          </cell>
          <cell r="AB551">
            <v>5.4050000000000002</v>
          </cell>
          <cell r="AC551">
            <v>5.24</v>
          </cell>
          <cell r="AD551">
            <v>5.6150000000000002</v>
          </cell>
          <cell r="AE551">
            <v>5.29</v>
          </cell>
          <cell r="AF551">
            <v>10.9</v>
          </cell>
          <cell r="AG551">
            <v>13.7</v>
          </cell>
          <cell r="AH551">
            <v>12.8</v>
          </cell>
        </row>
        <row r="552">
          <cell r="A552">
            <v>36952</v>
          </cell>
          <cell r="B552">
            <v>5.0049999999999999</v>
          </cell>
          <cell r="C552">
            <v>5.37</v>
          </cell>
          <cell r="D552">
            <v>23.95</v>
          </cell>
          <cell r="E552">
            <v>5.1449999999999996</v>
          </cell>
          <cell r="F552">
            <v>5.3</v>
          </cell>
          <cell r="G552">
            <v>18.945</v>
          </cell>
          <cell r="H552">
            <v>18.579999999999998</v>
          </cell>
          <cell r="I552">
            <v>-0.36500000000000021</v>
          </cell>
          <cell r="J552">
            <v>0.29499999999999993</v>
          </cell>
          <cell r="K552">
            <v>-7.0000000000000284E-2</v>
          </cell>
          <cell r="L552">
            <v>0.22500000000000053</v>
          </cell>
          <cell r="M552">
            <v>10.275</v>
          </cell>
          <cell r="N552">
            <v>11.074999999999999</v>
          </cell>
          <cell r="O552">
            <v>7.2450000000000001</v>
          </cell>
          <cell r="P552">
            <v>5.2750000000000004</v>
          </cell>
          <cell r="Q552">
            <v>5.38</v>
          </cell>
          <cell r="R552">
            <v>-12.875</v>
          </cell>
          <cell r="S552">
            <v>0.79999999999999893</v>
          </cell>
          <cell r="T552">
            <v>5.2350000000000003</v>
          </cell>
          <cell r="U552">
            <v>5.085</v>
          </cell>
          <cell r="V552">
            <v>5.0449999999999999</v>
          </cell>
          <cell r="W552">
            <v>5.0999999999999996</v>
          </cell>
          <cell r="X552">
            <v>5.1550000000000002</v>
          </cell>
          <cell r="Y552">
            <v>5.375</v>
          </cell>
          <cell r="Z552">
            <v>5.27</v>
          </cell>
          <cell r="AA552">
            <v>5.1349999999999998</v>
          </cell>
          <cell r="AB552">
            <v>5.2850000000000001</v>
          </cell>
          <cell r="AC552">
            <v>5.14</v>
          </cell>
          <cell r="AD552">
            <v>5.49</v>
          </cell>
          <cell r="AE552">
            <v>5.2050000000000001</v>
          </cell>
          <cell r="AF552">
            <v>16.5</v>
          </cell>
          <cell r="AG552">
            <v>33</v>
          </cell>
          <cell r="AH552">
            <v>24.84</v>
          </cell>
        </row>
        <row r="553">
          <cell r="A553">
            <v>36953</v>
          </cell>
          <cell r="B553">
            <v>4.9749999999999996</v>
          </cell>
          <cell r="C553">
            <v>5.2649999999999997</v>
          </cell>
          <cell r="D553">
            <v>27.79</v>
          </cell>
          <cell r="E553">
            <v>5.01</v>
          </cell>
          <cell r="F553">
            <v>5.1849999999999996</v>
          </cell>
          <cell r="G553">
            <v>22.814999999999998</v>
          </cell>
          <cell r="H553">
            <v>22.524999999999999</v>
          </cell>
          <cell r="I553">
            <v>-0.29000000000000004</v>
          </cell>
          <cell r="J553">
            <v>0.20999999999999996</v>
          </cell>
          <cell r="K553">
            <v>-8.0000000000000071E-2</v>
          </cell>
          <cell r="L553">
            <v>0.25499999999999989</v>
          </cell>
          <cell r="M553">
            <v>9.99</v>
          </cell>
          <cell r="N553">
            <v>10.385</v>
          </cell>
          <cell r="O553">
            <v>7.2850000000000001</v>
          </cell>
          <cell r="P553">
            <v>5.28</v>
          </cell>
          <cell r="Q553">
            <v>5.3049999999999997</v>
          </cell>
          <cell r="R553">
            <v>-17.405000000000001</v>
          </cell>
          <cell r="S553">
            <v>0.39499999999999957</v>
          </cell>
          <cell r="T553">
            <v>5.25</v>
          </cell>
          <cell r="U553">
            <v>5.09</v>
          </cell>
          <cell r="V553">
            <v>4.875</v>
          </cell>
          <cell r="W553">
            <v>4.96</v>
          </cell>
          <cell r="X553">
            <v>17.57</v>
          </cell>
          <cell r="Y553">
            <v>5.32</v>
          </cell>
          <cell r="Z553">
            <v>5.18</v>
          </cell>
          <cell r="AA553">
            <v>5.07</v>
          </cell>
          <cell r="AB553">
            <v>5.21</v>
          </cell>
          <cell r="AC553">
            <v>5.0949999999999998</v>
          </cell>
          <cell r="AD553">
            <v>5.49</v>
          </cell>
          <cell r="AE553">
            <v>5.0599999999999996</v>
          </cell>
          <cell r="AF553">
            <v>18</v>
          </cell>
          <cell r="AG553">
            <v>32.5</v>
          </cell>
          <cell r="AH553">
            <v>27.35</v>
          </cell>
        </row>
        <row r="554">
          <cell r="A554">
            <v>36954</v>
          </cell>
          <cell r="B554">
            <v>4.9749999999999996</v>
          </cell>
          <cell r="C554">
            <v>5.2649999999999997</v>
          </cell>
          <cell r="D554">
            <v>27.79</v>
          </cell>
          <cell r="E554">
            <v>5.01</v>
          </cell>
          <cell r="F554">
            <v>5.1849999999999996</v>
          </cell>
          <cell r="G554">
            <v>22.814999999999998</v>
          </cell>
          <cell r="H554">
            <v>22.524999999999999</v>
          </cell>
          <cell r="I554">
            <v>-0.29000000000000004</v>
          </cell>
          <cell r="J554">
            <v>0.20999999999999996</v>
          </cell>
          <cell r="K554">
            <v>-8.0000000000000071E-2</v>
          </cell>
          <cell r="L554">
            <v>0.25499999999999989</v>
          </cell>
          <cell r="M554">
            <v>9.99</v>
          </cell>
          <cell r="N554">
            <v>10.385</v>
          </cell>
          <cell r="O554">
            <v>7.2850000000000001</v>
          </cell>
          <cell r="P554">
            <v>5.28</v>
          </cell>
          <cell r="Q554">
            <v>5.3049999999999997</v>
          </cell>
          <cell r="R554">
            <v>-17.405000000000001</v>
          </cell>
          <cell r="S554">
            <v>0.39499999999999957</v>
          </cell>
          <cell r="T554">
            <v>5.25</v>
          </cell>
          <cell r="U554">
            <v>5.09</v>
          </cell>
          <cell r="V554">
            <v>4.875</v>
          </cell>
          <cell r="W554">
            <v>4.96</v>
          </cell>
          <cell r="X554">
            <v>17.57</v>
          </cell>
          <cell r="Y554">
            <v>5.32</v>
          </cell>
          <cell r="Z554">
            <v>5.18</v>
          </cell>
          <cell r="AA554">
            <v>5.07</v>
          </cell>
          <cell r="AB554">
            <v>5.21</v>
          </cell>
          <cell r="AC554">
            <v>5.0949999999999998</v>
          </cell>
          <cell r="AD554">
            <v>5.49</v>
          </cell>
          <cell r="AE554">
            <v>5.0599999999999996</v>
          </cell>
          <cell r="AF554">
            <v>18</v>
          </cell>
          <cell r="AG554">
            <v>32.5</v>
          </cell>
          <cell r="AH554">
            <v>27.35</v>
          </cell>
        </row>
        <row r="555">
          <cell r="A555">
            <v>36955</v>
          </cell>
          <cell r="B555">
            <v>4.9749999999999996</v>
          </cell>
          <cell r="C555">
            <v>5.2649999999999997</v>
          </cell>
          <cell r="D555">
            <v>27.79</v>
          </cell>
          <cell r="E555">
            <v>5.01</v>
          </cell>
          <cell r="F555">
            <v>5.1849999999999996</v>
          </cell>
          <cell r="G555">
            <v>22.814999999999998</v>
          </cell>
          <cell r="H555">
            <v>22.524999999999999</v>
          </cell>
          <cell r="I555">
            <v>-0.29000000000000004</v>
          </cell>
          <cell r="J555">
            <v>0.20999999999999996</v>
          </cell>
          <cell r="K555">
            <v>-8.0000000000000071E-2</v>
          </cell>
          <cell r="L555">
            <v>0.25499999999999989</v>
          </cell>
          <cell r="M555">
            <v>9.99</v>
          </cell>
          <cell r="N555">
            <v>10.385</v>
          </cell>
          <cell r="O555">
            <v>7.2850000000000001</v>
          </cell>
          <cell r="P555">
            <v>5.28</v>
          </cell>
          <cell r="Q555">
            <v>5.3049999999999997</v>
          </cell>
          <cell r="R555">
            <v>-17.405000000000001</v>
          </cell>
          <cell r="S555">
            <v>0.39499999999999957</v>
          </cell>
          <cell r="T555">
            <v>5.25</v>
          </cell>
          <cell r="U555">
            <v>5.09</v>
          </cell>
          <cell r="V555">
            <v>4.875</v>
          </cell>
          <cell r="W555">
            <v>4.96</v>
          </cell>
          <cell r="X555">
            <v>17.57</v>
          </cell>
          <cell r="Y555">
            <v>5.32</v>
          </cell>
          <cell r="Z555">
            <v>5.18</v>
          </cell>
          <cell r="AA555">
            <v>5.07</v>
          </cell>
          <cell r="AB555">
            <v>5.21</v>
          </cell>
          <cell r="AC555">
            <v>5.0949999999999998</v>
          </cell>
          <cell r="AD555">
            <v>5.49</v>
          </cell>
          <cell r="AE555">
            <v>5.0599999999999996</v>
          </cell>
          <cell r="AF555">
            <v>18</v>
          </cell>
          <cell r="AG555">
            <v>32.5</v>
          </cell>
          <cell r="AH555">
            <v>27.35</v>
          </cell>
        </row>
        <row r="556">
          <cell r="A556">
            <v>36956</v>
          </cell>
          <cell r="B556">
            <v>5.2050000000000001</v>
          </cell>
          <cell r="C556">
            <v>5.2</v>
          </cell>
          <cell r="D556">
            <v>31.31</v>
          </cell>
          <cell r="E556">
            <v>5.0750000000000002</v>
          </cell>
          <cell r="F556">
            <v>5.32</v>
          </cell>
          <cell r="G556">
            <v>26.104999999999997</v>
          </cell>
          <cell r="H556">
            <v>26.11</v>
          </cell>
          <cell r="I556">
            <v>4.9999999999998934E-3</v>
          </cell>
          <cell r="J556">
            <v>0.11500000000000021</v>
          </cell>
          <cell r="K556">
            <v>0.12000000000000011</v>
          </cell>
          <cell r="L556">
            <v>0.125</v>
          </cell>
          <cell r="M556">
            <v>9.84</v>
          </cell>
          <cell r="N556">
            <v>10.525</v>
          </cell>
          <cell r="O556">
            <v>7.55</v>
          </cell>
          <cell r="P556">
            <v>5.3550000000000004</v>
          </cell>
          <cell r="Q556">
            <v>5.39</v>
          </cell>
          <cell r="R556">
            <v>-20.784999999999997</v>
          </cell>
          <cell r="S556">
            <v>0.6850000000000005</v>
          </cell>
          <cell r="T556">
            <v>5.415</v>
          </cell>
          <cell r="U556">
            <v>5.3150000000000004</v>
          </cell>
          <cell r="V556">
            <v>5.0250000000000004</v>
          </cell>
          <cell r="W556">
            <v>4.9950000000000001</v>
          </cell>
          <cell r="X556">
            <v>5.07</v>
          </cell>
          <cell r="Y556">
            <v>5.54</v>
          </cell>
          <cell r="Z556">
            <v>5.3049999999999997</v>
          </cell>
          <cell r="AA556">
            <v>5.2850000000000001</v>
          </cell>
          <cell r="AB556">
            <v>5.43</v>
          </cell>
          <cell r="AC556">
            <v>5.32</v>
          </cell>
          <cell r="AD556">
            <v>5.6849999999999996</v>
          </cell>
          <cell r="AE556">
            <v>5.23</v>
          </cell>
          <cell r="AF556">
            <v>19</v>
          </cell>
          <cell r="AG556">
            <v>36</v>
          </cell>
          <cell r="AH556">
            <v>29.5</v>
          </cell>
        </row>
        <row r="557">
          <cell r="A557">
            <v>36957</v>
          </cell>
          <cell r="B557">
            <v>5.1100000000000003</v>
          </cell>
          <cell r="C557">
            <v>5.12</v>
          </cell>
          <cell r="D557">
            <v>25.265000000000001</v>
          </cell>
          <cell r="E557">
            <v>4.9249999999999998</v>
          </cell>
          <cell r="F557">
            <v>5.2249999999999996</v>
          </cell>
          <cell r="G557">
            <v>20.155000000000001</v>
          </cell>
          <cell r="H557">
            <v>20.145</v>
          </cell>
          <cell r="I557">
            <v>-9.9999999999997868E-3</v>
          </cell>
          <cell r="J557">
            <v>0.11499999999999932</v>
          </cell>
          <cell r="K557">
            <v>0.10499999999999954</v>
          </cell>
          <cell r="L557">
            <v>0.19500000000000028</v>
          </cell>
          <cell r="M557">
            <v>9.7449999999999992</v>
          </cell>
          <cell r="N557">
            <v>10.42</v>
          </cell>
          <cell r="O557">
            <v>7.42</v>
          </cell>
          <cell r="P557">
            <v>5.2149999999999999</v>
          </cell>
          <cell r="Q557">
            <v>5.24</v>
          </cell>
          <cell r="R557">
            <v>-14.845000000000001</v>
          </cell>
          <cell r="S557">
            <v>0.67500000000000071</v>
          </cell>
          <cell r="T557">
            <v>5.33</v>
          </cell>
          <cell r="U557">
            <v>5.26</v>
          </cell>
          <cell r="V557">
            <v>4.9800000000000004</v>
          </cell>
          <cell r="W557">
            <v>4.96</v>
          </cell>
          <cell r="X557">
            <v>5.01</v>
          </cell>
          <cell r="Y557">
            <v>5.5149999999999997</v>
          </cell>
          <cell r="Z557">
            <v>5.26</v>
          </cell>
          <cell r="AA557">
            <v>5.24</v>
          </cell>
          <cell r="AB557">
            <v>5.38</v>
          </cell>
          <cell r="AC557">
            <v>5.26</v>
          </cell>
          <cell r="AD557">
            <v>5.67</v>
          </cell>
          <cell r="AE557">
            <v>5.2</v>
          </cell>
          <cell r="AF557">
            <v>12.5</v>
          </cell>
          <cell r="AG557">
            <v>33</v>
          </cell>
          <cell r="AH557">
            <v>23.9</v>
          </cell>
        </row>
        <row r="558">
          <cell r="A558">
            <v>36958</v>
          </cell>
          <cell r="B558">
            <v>5.1050000000000004</v>
          </cell>
          <cell r="C558">
            <v>5.0449999999999999</v>
          </cell>
          <cell r="D558">
            <v>14.28</v>
          </cell>
          <cell r="E558">
            <v>4.92</v>
          </cell>
          <cell r="F558">
            <v>5.18</v>
          </cell>
          <cell r="G558">
            <v>9.1749999999999989</v>
          </cell>
          <cell r="H558">
            <v>9.2349999999999994</v>
          </cell>
          <cell r="I558">
            <v>6.0000000000000497E-2</v>
          </cell>
          <cell r="J558">
            <v>7.4999999999999289E-2</v>
          </cell>
          <cell r="K558">
            <v>0.13499999999999979</v>
          </cell>
          <cell r="L558">
            <v>0.125</v>
          </cell>
          <cell r="M558">
            <v>8.56</v>
          </cell>
          <cell r="N558">
            <v>9.7949999999999999</v>
          </cell>
          <cell r="O558">
            <v>7.3949999999999996</v>
          </cell>
          <cell r="P558">
            <v>5.1550000000000002</v>
          </cell>
          <cell r="Q558">
            <v>5.19</v>
          </cell>
          <cell r="R558">
            <v>-4.4849999999999994</v>
          </cell>
          <cell r="S558">
            <v>1.2349999999999994</v>
          </cell>
          <cell r="T558">
            <v>5.2750000000000004</v>
          </cell>
          <cell r="U558">
            <v>5.2249999999999996</v>
          </cell>
          <cell r="V558">
            <v>4.9249999999999998</v>
          </cell>
          <cell r="W558">
            <v>4.915</v>
          </cell>
          <cell r="X558">
            <v>4.96</v>
          </cell>
          <cell r="Y558">
            <v>5.44</v>
          </cell>
          <cell r="Z558">
            <v>5.21</v>
          </cell>
          <cell r="AA558">
            <v>5.165</v>
          </cell>
          <cell r="AB558">
            <v>5.32</v>
          </cell>
          <cell r="AC558">
            <v>5.19</v>
          </cell>
          <cell r="AD558">
            <v>5.62</v>
          </cell>
          <cell r="AE558">
            <v>5.1349999999999998</v>
          </cell>
          <cell r="AF558">
            <v>10.5</v>
          </cell>
          <cell r="AG558">
            <v>17.5</v>
          </cell>
          <cell r="AH558">
            <v>14.14</v>
          </cell>
        </row>
        <row r="559">
          <cell r="A559">
            <v>36959</v>
          </cell>
          <cell r="B559">
            <v>5.07</v>
          </cell>
          <cell r="C559">
            <v>5.0449999999999999</v>
          </cell>
          <cell r="D559">
            <v>12.824999999999999</v>
          </cell>
          <cell r="E559">
            <v>4.9450000000000003</v>
          </cell>
          <cell r="F559">
            <v>5.17</v>
          </cell>
          <cell r="G559">
            <v>7.754999999999999</v>
          </cell>
          <cell r="H559">
            <v>7.7799999999999994</v>
          </cell>
          <cell r="I559">
            <v>2.5000000000000355E-2</v>
          </cell>
          <cell r="J559">
            <v>9.9999999999999645E-2</v>
          </cell>
          <cell r="K559">
            <v>0.125</v>
          </cell>
          <cell r="L559">
            <v>9.9999999999999645E-2</v>
          </cell>
          <cell r="M559">
            <v>8.1999999999999993</v>
          </cell>
          <cell r="N559">
            <v>9.5449999999999999</v>
          </cell>
          <cell r="O559">
            <v>7.415</v>
          </cell>
          <cell r="P559">
            <v>5.0999999999999996</v>
          </cell>
          <cell r="Q559">
            <v>5.1550000000000002</v>
          </cell>
          <cell r="R559">
            <v>-3.2799999999999994</v>
          </cell>
          <cell r="S559">
            <v>1.3450000000000006</v>
          </cell>
          <cell r="T559">
            <v>5.19</v>
          </cell>
          <cell r="U559">
            <v>5.2450000000000001</v>
          </cell>
          <cell r="V559">
            <v>4.9249999999999998</v>
          </cell>
          <cell r="W559">
            <v>4.93</v>
          </cell>
          <cell r="X559">
            <v>4.9749999999999996</v>
          </cell>
          <cell r="Y559">
            <v>5.48</v>
          </cell>
          <cell r="Z559">
            <v>5.22</v>
          </cell>
          <cell r="AA559">
            <v>5.2</v>
          </cell>
          <cell r="AB559">
            <v>5.34</v>
          </cell>
          <cell r="AC559">
            <v>5.22</v>
          </cell>
          <cell r="AD559">
            <v>5.63</v>
          </cell>
          <cell r="AE559">
            <v>5.125</v>
          </cell>
          <cell r="AF559">
            <v>10.75</v>
          </cell>
          <cell r="AG559">
            <v>15</v>
          </cell>
          <cell r="AH559">
            <v>12.87</v>
          </cell>
        </row>
        <row r="560">
          <cell r="A560">
            <v>36960</v>
          </cell>
          <cell r="B560">
            <v>4.9850000000000003</v>
          </cell>
          <cell r="C560">
            <v>4.93</v>
          </cell>
          <cell r="D560">
            <v>12.505000000000001</v>
          </cell>
          <cell r="E560">
            <v>4.835</v>
          </cell>
          <cell r="F560">
            <v>5.0650000000000004</v>
          </cell>
          <cell r="G560">
            <v>7.5200000000000005</v>
          </cell>
          <cell r="H560">
            <v>7.5750000000000011</v>
          </cell>
          <cell r="I560">
            <v>5.5000000000000604E-2</v>
          </cell>
          <cell r="J560">
            <v>8.0000000000000071E-2</v>
          </cell>
          <cell r="K560">
            <v>0.13500000000000068</v>
          </cell>
          <cell r="L560">
            <v>9.4999999999999751E-2</v>
          </cell>
          <cell r="M560">
            <v>7.2350000000000003</v>
          </cell>
          <cell r="N560">
            <v>8.98</v>
          </cell>
          <cell r="O560">
            <v>7.2649999999999997</v>
          </cell>
          <cell r="P560">
            <v>5.1150000000000002</v>
          </cell>
          <cell r="Q560">
            <v>5.125</v>
          </cell>
          <cell r="R560">
            <v>-3.5250000000000004</v>
          </cell>
          <cell r="S560">
            <v>1.7450000000000001</v>
          </cell>
          <cell r="T560">
            <v>5.165</v>
          </cell>
          <cell r="U560">
            <v>5.125</v>
          </cell>
          <cell r="V560">
            <v>4.7949999999999999</v>
          </cell>
          <cell r="W560">
            <v>4.8</v>
          </cell>
          <cell r="X560">
            <v>4.835</v>
          </cell>
          <cell r="Y560">
            <v>5.33</v>
          </cell>
          <cell r="Z560">
            <v>5.1150000000000002</v>
          </cell>
          <cell r="AA560">
            <v>5.08</v>
          </cell>
          <cell r="AB560">
            <v>5.21</v>
          </cell>
          <cell r="AC560">
            <v>5.0999999999999996</v>
          </cell>
          <cell r="AD560">
            <v>5.4950000000000001</v>
          </cell>
          <cell r="AE560">
            <v>5</v>
          </cell>
          <cell r="AF560">
            <v>10.5</v>
          </cell>
          <cell r="AG560">
            <v>13.5</v>
          </cell>
          <cell r="AH560">
            <v>12.23</v>
          </cell>
        </row>
        <row r="561">
          <cell r="A561">
            <v>36961</v>
          </cell>
          <cell r="B561">
            <v>4.9850000000000003</v>
          </cell>
          <cell r="C561">
            <v>4.93</v>
          </cell>
          <cell r="D561">
            <v>12.505000000000001</v>
          </cell>
          <cell r="E561">
            <v>4.835</v>
          </cell>
          <cell r="F561">
            <v>5.0650000000000004</v>
          </cell>
          <cell r="G561">
            <v>7.5200000000000005</v>
          </cell>
          <cell r="H561">
            <v>7.5750000000000011</v>
          </cell>
          <cell r="I561">
            <v>5.5000000000000604E-2</v>
          </cell>
          <cell r="J561">
            <v>8.0000000000000071E-2</v>
          </cell>
          <cell r="K561">
            <v>0.13500000000000068</v>
          </cell>
          <cell r="L561">
            <v>9.4999999999999751E-2</v>
          </cell>
          <cell r="M561">
            <v>7.2350000000000003</v>
          </cell>
          <cell r="N561">
            <v>8.98</v>
          </cell>
          <cell r="O561">
            <v>7.2649999999999997</v>
          </cell>
          <cell r="P561">
            <v>5.1150000000000002</v>
          </cell>
          <cell r="Q561">
            <v>5.125</v>
          </cell>
          <cell r="R561">
            <v>-3.5250000000000004</v>
          </cell>
          <cell r="S561">
            <v>1.7450000000000001</v>
          </cell>
          <cell r="T561">
            <v>5.165</v>
          </cell>
          <cell r="U561">
            <v>5.125</v>
          </cell>
          <cell r="V561">
            <v>4.7949999999999999</v>
          </cell>
          <cell r="W561">
            <v>4.8</v>
          </cell>
          <cell r="X561">
            <v>4.835</v>
          </cell>
          <cell r="Y561">
            <v>5.33</v>
          </cell>
          <cell r="Z561">
            <v>5.1150000000000002</v>
          </cell>
          <cell r="AA561">
            <v>5.08</v>
          </cell>
          <cell r="AB561">
            <v>5.21</v>
          </cell>
          <cell r="AC561">
            <v>5.0999999999999996</v>
          </cell>
          <cell r="AD561">
            <v>5.4950000000000001</v>
          </cell>
          <cell r="AE561">
            <v>5</v>
          </cell>
          <cell r="AF561">
            <v>10.5</v>
          </cell>
          <cell r="AG561">
            <v>13.5</v>
          </cell>
          <cell r="AH561">
            <v>12.23</v>
          </cell>
        </row>
        <row r="562">
          <cell r="A562">
            <v>36962</v>
          </cell>
          <cell r="B562">
            <v>4.9850000000000003</v>
          </cell>
          <cell r="C562">
            <v>4.93</v>
          </cell>
          <cell r="D562">
            <v>12.505000000000001</v>
          </cell>
          <cell r="E562">
            <v>4.835</v>
          </cell>
          <cell r="F562">
            <v>5.0650000000000004</v>
          </cell>
          <cell r="G562">
            <v>7.5200000000000005</v>
          </cell>
          <cell r="H562">
            <v>7.5750000000000011</v>
          </cell>
          <cell r="I562">
            <v>5.5000000000000604E-2</v>
          </cell>
          <cell r="J562">
            <v>8.0000000000000071E-2</v>
          </cell>
          <cell r="K562">
            <v>0.13500000000000068</v>
          </cell>
          <cell r="L562">
            <v>9.4999999999999751E-2</v>
          </cell>
          <cell r="M562">
            <v>7.2350000000000003</v>
          </cell>
          <cell r="N562">
            <v>8.98</v>
          </cell>
          <cell r="O562">
            <v>7.2649999999999997</v>
          </cell>
          <cell r="P562">
            <v>5.1150000000000002</v>
          </cell>
          <cell r="Q562">
            <v>5.125</v>
          </cell>
          <cell r="R562">
            <v>-3.5250000000000004</v>
          </cell>
          <cell r="S562">
            <v>1.7450000000000001</v>
          </cell>
          <cell r="T562">
            <v>5.165</v>
          </cell>
          <cell r="U562">
            <v>5.125</v>
          </cell>
          <cell r="V562">
            <v>4.7949999999999999</v>
          </cell>
          <cell r="W562">
            <v>4.8</v>
          </cell>
          <cell r="X562">
            <v>4.835</v>
          </cell>
          <cell r="Y562">
            <v>5.33</v>
          </cell>
          <cell r="Z562">
            <v>5.1150000000000002</v>
          </cell>
          <cell r="AA562">
            <v>5.08</v>
          </cell>
          <cell r="AB562">
            <v>5.21</v>
          </cell>
          <cell r="AC562">
            <v>5.0999999999999996</v>
          </cell>
          <cell r="AD562">
            <v>5.4950000000000001</v>
          </cell>
          <cell r="AE562">
            <v>5</v>
          </cell>
          <cell r="AF562">
            <v>10.5</v>
          </cell>
          <cell r="AG562">
            <v>13.5</v>
          </cell>
          <cell r="AH562">
            <v>12.23</v>
          </cell>
        </row>
        <row r="563">
          <cell r="A563">
            <v>36963</v>
          </cell>
          <cell r="B563">
            <v>4.835</v>
          </cell>
          <cell r="C563">
            <v>4.8049999999999997</v>
          </cell>
          <cell r="D563">
            <v>11.565</v>
          </cell>
          <cell r="E563">
            <v>4.6349999999999998</v>
          </cell>
          <cell r="F563">
            <v>4.9050000000000002</v>
          </cell>
          <cell r="G563">
            <v>6.7299999999999995</v>
          </cell>
          <cell r="H563">
            <v>6.76</v>
          </cell>
          <cell r="I563">
            <v>3.0000000000000249E-2</v>
          </cell>
          <cell r="J563">
            <v>7.0000000000000284E-2</v>
          </cell>
          <cell r="K563">
            <v>0.10000000000000053</v>
          </cell>
          <cell r="L563">
            <v>0.16999999999999993</v>
          </cell>
          <cell r="M563">
            <v>6.65</v>
          </cell>
          <cell r="N563">
            <v>8.875</v>
          </cell>
          <cell r="O563">
            <v>7.0750000000000002</v>
          </cell>
          <cell r="P563">
            <v>4.9800000000000004</v>
          </cell>
          <cell r="Q563">
            <v>5.0250000000000004</v>
          </cell>
          <cell r="R563">
            <v>-2.6899999999999995</v>
          </cell>
          <cell r="S563">
            <v>2.2249999999999996</v>
          </cell>
          <cell r="T563">
            <v>5.0199999999999996</v>
          </cell>
          <cell r="U563">
            <v>4.9800000000000004</v>
          </cell>
          <cell r="V563">
            <v>4.62</v>
          </cell>
          <cell r="W563">
            <v>4.6500000000000004</v>
          </cell>
          <cell r="X563">
            <v>4.68</v>
          </cell>
          <cell r="Y563">
            <v>5.1749999999999998</v>
          </cell>
          <cell r="Z563">
            <v>4.9749999999999996</v>
          </cell>
          <cell r="AA563">
            <v>4.9249999999999998</v>
          </cell>
          <cell r="AB563">
            <v>5.0549999999999997</v>
          </cell>
          <cell r="AC563">
            <v>4.9400000000000004</v>
          </cell>
          <cell r="AD563">
            <v>5.3250000000000002</v>
          </cell>
          <cell r="AE563">
            <v>4.8650000000000002</v>
          </cell>
          <cell r="AF563">
            <v>9.93</v>
          </cell>
          <cell r="AG563">
            <v>12.75</v>
          </cell>
          <cell r="AH563">
            <v>11.71</v>
          </cell>
        </row>
        <row r="564">
          <cell r="A564">
            <v>36964</v>
          </cell>
          <cell r="B564">
            <v>4.9349999999999996</v>
          </cell>
          <cell r="C564">
            <v>4.99</v>
          </cell>
          <cell r="D564">
            <v>10.92</v>
          </cell>
          <cell r="E564">
            <v>4.8600000000000003</v>
          </cell>
          <cell r="F564">
            <v>5.03</v>
          </cell>
          <cell r="G564">
            <v>5.9850000000000003</v>
          </cell>
          <cell r="H564">
            <v>5.93</v>
          </cell>
          <cell r="I564">
            <v>-5.5000000000000604E-2</v>
          </cell>
          <cell r="J564">
            <v>9.5000000000000639E-2</v>
          </cell>
          <cell r="K564">
            <v>4.0000000000000036E-2</v>
          </cell>
          <cell r="L564">
            <v>0.12999999999999989</v>
          </cell>
          <cell r="M564">
            <v>6.28</v>
          </cell>
          <cell r="N564">
            <v>8.9849999999999994</v>
          </cell>
          <cell r="O564">
            <v>7.165</v>
          </cell>
          <cell r="P564">
            <v>5.07</v>
          </cell>
          <cell r="Q564">
            <v>5.0599999999999996</v>
          </cell>
          <cell r="R564">
            <v>-1.9350000000000005</v>
          </cell>
          <cell r="S564">
            <v>2.7049999999999992</v>
          </cell>
          <cell r="T564">
            <v>5.13</v>
          </cell>
          <cell r="U564">
            <v>5.0750000000000002</v>
          </cell>
          <cell r="V564">
            <v>4.8</v>
          </cell>
          <cell r="W564">
            <v>4.8250000000000002</v>
          </cell>
          <cell r="X564">
            <v>4.8899999999999997</v>
          </cell>
          <cell r="Y564">
            <v>5.2850000000000001</v>
          </cell>
          <cell r="Z564">
            <v>5.0549999999999997</v>
          </cell>
          <cell r="AA564">
            <v>5.04</v>
          </cell>
          <cell r="AB564">
            <v>5.16</v>
          </cell>
          <cell r="AC564">
            <v>5.05</v>
          </cell>
          <cell r="AD564">
            <v>5.4249999999999998</v>
          </cell>
          <cell r="AE564">
            <v>4.9550000000000001</v>
          </cell>
          <cell r="AF564">
            <v>9.8000000000000007</v>
          </cell>
          <cell r="AG564">
            <v>13</v>
          </cell>
          <cell r="AH564">
            <v>10.93</v>
          </cell>
        </row>
        <row r="565">
          <cell r="A565">
            <v>36965</v>
          </cell>
          <cell r="B565">
            <v>4.875</v>
          </cell>
          <cell r="C565">
            <v>4.8600000000000003</v>
          </cell>
          <cell r="D565">
            <v>9.5350000000000001</v>
          </cell>
          <cell r="E565">
            <v>4.75</v>
          </cell>
          <cell r="F565">
            <v>4.915</v>
          </cell>
          <cell r="G565">
            <v>4.66</v>
          </cell>
          <cell r="H565">
            <v>4.6749999999999998</v>
          </cell>
          <cell r="I565">
            <v>1.499999999999968E-2</v>
          </cell>
          <cell r="J565">
            <v>4.0000000000000036E-2</v>
          </cell>
          <cell r="K565">
            <v>5.4999999999999716E-2</v>
          </cell>
          <cell r="L565">
            <v>0.11000000000000032</v>
          </cell>
          <cell r="M565">
            <v>5.8849999999999998</v>
          </cell>
          <cell r="N565">
            <v>8.7949999999999999</v>
          </cell>
          <cell r="O565">
            <v>7.12</v>
          </cell>
          <cell r="P565">
            <v>4.93</v>
          </cell>
          <cell r="Q565">
            <v>4.9649999999999999</v>
          </cell>
          <cell r="R565">
            <v>-0.74000000000000021</v>
          </cell>
          <cell r="S565">
            <v>2.91</v>
          </cell>
          <cell r="T565">
            <v>4.93</v>
          </cell>
          <cell r="U565">
            <v>4.99</v>
          </cell>
          <cell r="V565">
            <v>4.7450000000000001</v>
          </cell>
          <cell r="W565">
            <v>4.7350000000000003</v>
          </cell>
          <cell r="X565">
            <v>4.7750000000000004</v>
          </cell>
          <cell r="Y565">
            <v>5.19</v>
          </cell>
          <cell r="Z565">
            <v>4.95</v>
          </cell>
          <cell r="AA565">
            <v>4.9349999999999996</v>
          </cell>
          <cell r="AB565">
            <v>5.07</v>
          </cell>
          <cell r="AC565">
            <v>4.9450000000000003</v>
          </cell>
          <cell r="AD565">
            <v>5.335</v>
          </cell>
          <cell r="AE565">
            <v>4.88</v>
          </cell>
          <cell r="AF565">
            <v>8.6</v>
          </cell>
          <cell r="AG565">
            <v>10.75</v>
          </cell>
          <cell r="AH565">
            <v>9.5</v>
          </cell>
        </row>
        <row r="566">
          <cell r="A566">
            <v>36966</v>
          </cell>
          <cell r="B566">
            <v>4.78</v>
          </cell>
          <cell r="C566">
            <v>4.8250000000000002</v>
          </cell>
          <cell r="D566">
            <v>9.41</v>
          </cell>
          <cell r="E566">
            <v>4.7</v>
          </cell>
          <cell r="F566">
            <v>4.8650000000000002</v>
          </cell>
          <cell r="G566">
            <v>4.63</v>
          </cell>
          <cell r="H566">
            <v>4.585</v>
          </cell>
          <cell r="I566">
            <v>-4.4999999999999929E-2</v>
          </cell>
          <cell r="J566">
            <v>8.4999999999999964E-2</v>
          </cell>
          <cell r="K566">
            <v>4.0000000000000036E-2</v>
          </cell>
          <cell r="L566">
            <v>0.125</v>
          </cell>
          <cell r="M566">
            <v>6.3049999999999997</v>
          </cell>
          <cell r="N566">
            <v>9.31</v>
          </cell>
          <cell r="O566">
            <v>7.0149999999999997</v>
          </cell>
          <cell r="P566">
            <v>4.9000000000000004</v>
          </cell>
          <cell r="Q566">
            <v>4.9000000000000004</v>
          </cell>
          <cell r="R566">
            <v>-9.9999999999999645E-2</v>
          </cell>
          <cell r="S566">
            <v>3.0050000000000008</v>
          </cell>
          <cell r="T566">
            <v>4.915</v>
          </cell>
          <cell r="U566">
            <v>4.915</v>
          </cell>
          <cell r="V566">
            <v>4.6749999999999998</v>
          </cell>
          <cell r="W566">
            <v>4.68</v>
          </cell>
          <cell r="X566">
            <v>4.72</v>
          </cell>
          <cell r="Y566">
            <v>5.125</v>
          </cell>
          <cell r="Z566">
            <v>4.92</v>
          </cell>
          <cell r="AA566">
            <v>4.875</v>
          </cell>
          <cell r="AB566">
            <v>4.9850000000000003</v>
          </cell>
          <cell r="AC566">
            <v>4.915</v>
          </cell>
          <cell r="AD566">
            <v>5.2450000000000001</v>
          </cell>
          <cell r="AE566">
            <v>4.87</v>
          </cell>
          <cell r="AF566">
            <v>8.9</v>
          </cell>
          <cell r="AG566">
            <v>10.25</v>
          </cell>
          <cell r="AH566">
            <v>9.4700000000000006</v>
          </cell>
        </row>
        <row r="567">
          <cell r="A567">
            <v>36967</v>
          </cell>
          <cell r="B567">
            <v>4.8449999999999998</v>
          </cell>
          <cell r="C567">
            <v>4.8099999999999996</v>
          </cell>
          <cell r="D567">
            <v>9.0250000000000004</v>
          </cell>
          <cell r="E567">
            <v>4.68</v>
          </cell>
          <cell r="F567">
            <v>4.9400000000000004</v>
          </cell>
          <cell r="G567">
            <v>4.1800000000000006</v>
          </cell>
          <cell r="H567">
            <v>4.2150000000000007</v>
          </cell>
          <cell r="I567">
            <v>3.5000000000000142E-2</v>
          </cell>
          <cell r="J567">
            <v>9.5000000000000639E-2</v>
          </cell>
          <cell r="K567">
            <v>0.13000000000000078</v>
          </cell>
          <cell r="L567">
            <v>0.12999999999999989</v>
          </cell>
          <cell r="M567">
            <v>7.25</v>
          </cell>
          <cell r="N567">
            <v>8.8800000000000008</v>
          </cell>
          <cell r="O567">
            <v>7.0049999999999999</v>
          </cell>
          <cell r="P567">
            <v>4.95</v>
          </cell>
          <cell r="Q567">
            <v>4.96</v>
          </cell>
          <cell r="R567">
            <v>-0.14499999999999957</v>
          </cell>
          <cell r="S567">
            <v>1.6300000000000008</v>
          </cell>
          <cell r="T567">
            <v>4.96</v>
          </cell>
          <cell r="U567">
            <v>4.9800000000000004</v>
          </cell>
          <cell r="V567">
            <v>4.67</v>
          </cell>
          <cell r="W567">
            <v>4.6749999999999998</v>
          </cell>
          <cell r="X567">
            <v>4.7249999999999996</v>
          </cell>
          <cell r="Y567">
            <v>5.17</v>
          </cell>
          <cell r="Z567">
            <v>4.97</v>
          </cell>
          <cell r="AA567">
            <v>4.9400000000000004</v>
          </cell>
          <cell r="AB567">
            <v>5.0199999999999996</v>
          </cell>
          <cell r="AC567">
            <v>4.96</v>
          </cell>
          <cell r="AD567">
            <v>5.33</v>
          </cell>
          <cell r="AE567">
            <v>4.875</v>
          </cell>
          <cell r="AF567">
            <v>8</v>
          </cell>
          <cell r="AG567">
            <v>9.5</v>
          </cell>
          <cell r="AH567">
            <v>9.07</v>
          </cell>
        </row>
        <row r="568">
          <cell r="A568">
            <v>36968</v>
          </cell>
          <cell r="B568">
            <v>4.8449999999999998</v>
          </cell>
          <cell r="C568">
            <v>4.8099999999999996</v>
          </cell>
          <cell r="D568">
            <v>9.0250000000000004</v>
          </cell>
          <cell r="E568">
            <v>4.68</v>
          </cell>
          <cell r="F568">
            <v>4.9400000000000004</v>
          </cell>
          <cell r="G568">
            <v>4.1800000000000006</v>
          </cell>
          <cell r="H568">
            <v>4.2150000000000007</v>
          </cell>
          <cell r="I568">
            <v>3.5000000000000142E-2</v>
          </cell>
          <cell r="J568">
            <v>9.5000000000000639E-2</v>
          </cell>
          <cell r="K568">
            <v>0.13000000000000078</v>
          </cell>
          <cell r="L568">
            <v>0.12999999999999989</v>
          </cell>
          <cell r="M568">
            <v>7.25</v>
          </cell>
          <cell r="N568">
            <v>8.8800000000000008</v>
          </cell>
          <cell r="O568">
            <v>7.0049999999999999</v>
          </cell>
          <cell r="P568">
            <v>4.95</v>
          </cell>
          <cell r="Q568">
            <v>4.96</v>
          </cell>
          <cell r="R568">
            <v>-0.14499999999999957</v>
          </cell>
          <cell r="S568">
            <v>1.6300000000000008</v>
          </cell>
          <cell r="T568">
            <v>4.96</v>
          </cell>
          <cell r="U568">
            <v>4.9800000000000004</v>
          </cell>
          <cell r="V568">
            <v>4.67</v>
          </cell>
          <cell r="W568">
            <v>4.6749999999999998</v>
          </cell>
          <cell r="X568">
            <v>4.7249999999999996</v>
          </cell>
          <cell r="Y568">
            <v>5.17</v>
          </cell>
          <cell r="Z568">
            <v>4.97</v>
          </cell>
          <cell r="AA568">
            <v>4.9400000000000004</v>
          </cell>
          <cell r="AB568">
            <v>5.0199999999999996</v>
          </cell>
          <cell r="AC568">
            <v>4.96</v>
          </cell>
          <cell r="AD568">
            <v>5.33</v>
          </cell>
          <cell r="AE568">
            <v>4.875</v>
          </cell>
          <cell r="AF568">
            <v>8</v>
          </cell>
          <cell r="AG568">
            <v>9.5</v>
          </cell>
          <cell r="AH568">
            <v>9.07</v>
          </cell>
        </row>
        <row r="569">
          <cell r="A569">
            <v>36969</v>
          </cell>
          <cell r="B569">
            <v>4.8449999999999998</v>
          </cell>
          <cell r="C569">
            <v>4.8099999999999996</v>
          </cell>
          <cell r="D569">
            <v>9.0250000000000004</v>
          </cell>
          <cell r="E569">
            <v>4.68</v>
          </cell>
          <cell r="F569">
            <v>4.9400000000000004</v>
          </cell>
          <cell r="G569">
            <v>4.1800000000000006</v>
          </cell>
          <cell r="H569">
            <v>4.2150000000000007</v>
          </cell>
          <cell r="I569">
            <v>3.5000000000000142E-2</v>
          </cell>
          <cell r="J569">
            <v>9.5000000000000639E-2</v>
          </cell>
          <cell r="K569">
            <v>0.13000000000000078</v>
          </cell>
          <cell r="L569">
            <v>0.12999999999999989</v>
          </cell>
          <cell r="M569">
            <v>7.25</v>
          </cell>
          <cell r="N569">
            <v>8.8800000000000008</v>
          </cell>
          <cell r="O569">
            <v>7.0049999999999999</v>
          </cell>
          <cell r="P569">
            <v>4.95</v>
          </cell>
          <cell r="Q569">
            <v>4.96</v>
          </cell>
          <cell r="R569">
            <v>-0.14499999999999957</v>
          </cell>
          <cell r="S569">
            <v>1.6300000000000008</v>
          </cell>
          <cell r="T569">
            <v>4.96</v>
          </cell>
          <cell r="U569">
            <v>4.9800000000000004</v>
          </cell>
          <cell r="V569">
            <v>4.67</v>
          </cell>
          <cell r="W569">
            <v>4.6749999999999998</v>
          </cell>
          <cell r="X569">
            <v>4.7249999999999996</v>
          </cell>
          <cell r="Y569">
            <v>5.17</v>
          </cell>
          <cell r="Z569">
            <v>4.97</v>
          </cell>
          <cell r="AA569">
            <v>4.9400000000000004</v>
          </cell>
          <cell r="AB569">
            <v>5.0199999999999996</v>
          </cell>
          <cell r="AC569">
            <v>4.96</v>
          </cell>
          <cell r="AD569">
            <v>5.33</v>
          </cell>
          <cell r="AE569">
            <v>4.875</v>
          </cell>
          <cell r="AF569">
            <v>8</v>
          </cell>
          <cell r="AG569">
            <v>9.5</v>
          </cell>
          <cell r="AH569">
            <v>9.07</v>
          </cell>
        </row>
        <row r="570">
          <cell r="A570">
            <v>36970</v>
          </cell>
          <cell r="B570">
            <v>4.8849999999999998</v>
          </cell>
          <cell r="C570">
            <v>4.8550000000000004</v>
          </cell>
          <cell r="D570">
            <v>9.9450000000000003</v>
          </cell>
          <cell r="E570">
            <v>4.6950000000000003</v>
          </cell>
          <cell r="F570">
            <v>5.03</v>
          </cell>
          <cell r="G570">
            <v>5.0600000000000005</v>
          </cell>
          <cell r="H570">
            <v>5.09</v>
          </cell>
          <cell r="I570">
            <v>2.9999999999999361E-2</v>
          </cell>
          <cell r="J570">
            <v>0.14500000000000046</v>
          </cell>
          <cell r="K570">
            <v>0.17499999999999982</v>
          </cell>
          <cell r="L570">
            <v>0.16000000000000014</v>
          </cell>
          <cell r="M570">
            <v>6.9850000000000003</v>
          </cell>
          <cell r="N570">
            <v>7.0049999999999999</v>
          </cell>
          <cell r="O570">
            <v>7.2249999999999996</v>
          </cell>
          <cell r="P570">
            <v>5.05</v>
          </cell>
          <cell r="Q570">
            <v>5.0650000000000004</v>
          </cell>
          <cell r="R570">
            <v>-2.9400000000000004</v>
          </cell>
          <cell r="S570">
            <v>1.9999999999999574E-2</v>
          </cell>
          <cell r="T570">
            <v>5.0449999999999999</v>
          </cell>
          <cell r="U570">
            <v>5.0650000000000004</v>
          </cell>
          <cell r="V570">
            <v>4.72</v>
          </cell>
          <cell r="W570">
            <v>4.6900000000000004</v>
          </cell>
          <cell r="X570">
            <v>4.74</v>
          </cell>
          <cell r="Y570">
            <v>5.2350000000000003</v>
          </cell>
          <cell r="Z570">
            <v>5.05</v>
          </cell>
          <cell r="AA570">
            <v>4.9649999999999999</v>
          </cell>
          <cell r="AB570">
            <v>5.085</v>
          </cell>
          <cell r="AC570">
            <v>5.0049999999999999</v>
          </cell>
          <cell r="AD570">
            <v>5.4</v>
          </cell>
          <cell r="AE570">
            <v>4.9349999999999996</v>
          </cell>
          <cell r="AF570">
            <v>9</v>
          </cell>
          <cell r="AG570">
            <v>10.75</v>
          </cell>
          <cell r="AH570">
            <v>9.7899999999999991</v>
          </cell>
        </row>
        <row r="571">
          <cell r="A571">
            <v>36971</v>
          </cell>
          <cell r="B571">
            <v>4.8949999999999996</v>
          </cell>
          <cell r="C571">
            <v>4.7249999999999996</v>
          </cell>
          <cell r="D571">
            <v>11.035</v>
          </cell>
          <cell r="E571">
            <v>4.5999999999999996</v>
          </cell>
          <cell r="F571">
            <v>5</v>
          </cell>
          <cell r="G571">
            <v>6.1400000000000006</v>
          </cell>
          <cell r="H571">
            <v>6.3100000000000005</v>
          </cell>
          <cell r="I571">
            <v>0.16999999999999993</v>
          </cell>
          <cell r="J571">
            <v>0.10500000000000043</v>
          </cell>
          <cell r="K571">
            <v>0.27500000000000036</v>
          </cell>
          <cell r="L571">
            <v>0.125</v>
          </cell>
          <cell r="M571">
            <v>5.87</v>
          </cell>
          <cell r="N571">
            <v>6.04</v>
          </cell>
          <cell r="O571">
            <v>7.27</v>
          </cell>
          <cell r="P571">
            <v>5.0549999999999997</v>
          </cell>
          <cell r="Q571">
            <v>5.0549999999999997</v>
          </cell>
          <cell r="R571">
            <v>-4.9950000000000001</v>
          </cell>
          <cell r="S571">
            <v>0.16999999999999993</v>
          </cell>
          <cell r="T571">
            <v>5.04</v>
          </cell>
          <cell r="U571">
            <v>5.08</v>
          </cell>
          <cell r="V571">
            <v>4.57</v>
          </cell>
          <cell r="W571">
            <v>4.6349999999999998</v>
          </cell>
          <cell r="X571">
            <v>4.62</v>
          </cell>
          <cell r="Y571">
            <v>5.2249999999999996</v>
          </cell>
          <cell r="Z571">
            <v>5.0350000000000001</v>
          </cell>
          <cell r="AA571">
            <v>4.9800000000000004</v>
          </cell>
          <cell r="AB571">
            <v>5.0750000000000002</v>
          </cell>
          <cell r="AC571">
            <v>4.9850000000000003</v>
          </cell>
          <cell r="AD571">
            <v>5.39</v>
          </cell>
          <cell r="AE571">
            <v>4.8550000000000004</v>
          </cell>
          <cell r="AF571">
            <v>9</v>
          </cell>
          <cell r="AG571">
            <v>11.85</v>
          </cell>
          <cell r="AH571">
            <v>11.05</v>
          </cell>
        </row>
        <row r="572">
          <cell r="A572">
            <v>36972</v>
          </cell>
          <cell r="B572">
            <v>4.9800000000000004</v>
          </cell>
          <cell r="C572">
            <v>4.63</v>
          </cell>
          <cell r="D572">
            <v>11.605</v>
          </cell>
          <cell r="E572">
            <v>4.6749999999999998</v>
          </cell>
          <cell r="F572">
            <v>5.07</v>
          </cell>
          <cell r="G572">
            <v>6.625</v>
          </cell>
          <cell r="H572">
            <v>6.9750000000000005</v>
          </cell>
          <cell r="I572">
            <v>0.35000000000000053</v>
          </cell>
          <cell r="J572">
            <v>8.9999999999999858E-2</v>
          </cell>
          <cell r="K572">
            <v>0.44000000000000039</v>
          </cell>
          <cell r="L572">
            <v>-4.4999999999999929E-2</v>
          </cell>
          <cell r="M572">
            <v>5.5549999999999997</v>
          </cell>
          <cell r="N572">
            <v>5.9850000000000003</v>
          </cell>
          <cell r="O572">
            <v>7.4</v>
          </cell>
          <cell r="P572">
            <v>5.16</v>
          </cell>
          <cell r="Q572">
            <v>5.13</v>
          </cell>
          <cell r="R572">
            <v>-5.62</v>
          </cell>
          <cell r="S572">
            <v>0.4300000000000006</v>
          </cell>
          <cell r="T572">
            <v>5.09</v>
          </cell>
          <cell r="U572">
            <v>5.1749999999999998</v>
          </cell>
          <cell r="V572">
            <v>4.6449999999999996</v>
          </cell>
          <cell r="W572">
            <v>4.66</v>
          </cell>
          <cell r="X572">
            <v>4.72</v>
          </cell>
          <cell r="Y572">
            <v>5.34</v>
          </cell>
          <cell r="Z572">
            <v>5.0999999999999996</v>
          </cell>
          <cell r="AA572">
            <v>5.07</v>
          </cell>
          <cell r="AB572">
            <v>5.14</v>
          </cell>
          <cell r="AC572">
            <v>5.0750000000000002</v>
          </cell>
          <cell r="AD572">
            <v>5.5149999999999997</v>
          </cell>
          <cell r="AE572">
            <v>4.8899999999999997</v>
          </cell>
          <cell r="AF572">
            <v>4.6500000000000004</v>
          </cell>
          <cell r="AG572">
            <v>12.15</v>
          </cell>
          <cell r="AH572">
            <v>11.37</v>
          </cell>
        </row>
        <row r="573">
          <cell r="A573">
            <v>36973</v>
          </cell>
          <cell r="B573">
            <v>4.8550000000000004</v>
          </cell>
          <cell r="C573">
            <v>4.5999999999999996</v>
          </cell>
          <cell r="D573">
            <v>10.994999999999999</v>
          </cell>
          <cell r="E573">
            <v>4.6550000000000002</v>
          </cell>
          <cell r="F573">
            <v>4.8849999999999998</v>
          </cell>
          <cell r="G573">
            <v>6.1399999999999988</v>
          </cell>
          <cell r="H573">
            <v>6.3949999999999996</v>
          </cell>
          <cell r="I573">
            <v>0.25500000000000078</v>
          </cell>
          <cell r="J573">
            <v>2.9999999999999361E-2</v>
          </cell>
          <cell r="K573">
            <v>0.28500000000000014</v>
          </cell>
          <cell r="L573">
            <v>-5.5000000000000604E-2</v>
          </cell>
          <cell r="M573">
            <v>5.7350000000000003</v>
          </cell>
          <cell r="N573">
            <v>6.71</v>
          </cell>
          <cell r="O573">
            <v>7.26</v>
          </cell>
          <cell r="P573">
            <v>5.0650000000000004</v>
          </cell>
          <cell r="Q573">
            <v>5.0750000000000002</v>
          </cell>
          <cell r="R573">
            <v>-4.2849999999999993</v>
          </cell>
          <cell r="S573">
            <v>0.97499999999999964</v>
          </cell>
          <cell r="T573">
            <v>5.0750000000000002</v>
          </cell>
          <cell r="U573">
            <v>5.0250000000000004</v>
          </cell>
          <cell r="V573">
            <v>4.6500000000000004</v>
          </cell>
          <cell r="W573">
            <v>4.67</v>
          </cell>
          <cell r="X573">
            <v>4.7050000000000001</v>
          </cell>
          <cell r="Y573">
            <v>5.1749999999999998</v>
          </cell>
          <cell r="Z573">
            <v>4.9550000000000001</v>
          </cell>
          <cell r="AA573">
            <v>4.92</v>
          </cell>
          <cell r="AB573">
            <v>5.0449999999999999</v>
          </cell>
          <cell r="AC573">
            <v>4.93</v>
          </cell>
          <cell r="AD573">
            <v>5.3449999999999998</v>
          </cell>
          <cell r="AE573">
            <v>4.8600000000000003</v>
          </cell>
          <cell r="AF573">
            <v>10.5</v>
          </cell>
          <cell r="AG573">
            <v>11.6</v>
          </cell>
          <cell r="AH573">
            <v>10.96</v>
          </cell>
        </row>
        <row r="574">
          <cell r="A574">
            <v>36974</v>
          </cell>
          <cell r="B574">
            <v>5.1050000000000004</v>
          </cell>
          <cell r="C574">
            <v>4.7350000000000003</v>
          </cell>
          <cell r="D574">
            <v>11.13</v>
          </cell>
          <cell r="E574">
            <v>4.7249999999999996</v>
          </cell>
          <cell r="F574">
            <v>5.125</v>
          </cell>
          <cell r="G574">
            <v>6.0250000000000004</v>
          </cell>
          <cell r="H574">
            <v>6.3950000000000005</v>
          </cell>
          <cell r="I574">
            <v>0.37000000000000011</v>
          </cell>
          <cell r="J574">
            <v>1.9999999999999574E-2</v>
          </cell>
          <cell r="K574">
            <v>0.38999999999999968</v>
          </cell>
          <cell r="L574">
            <v>1.0000000000000675E-2</v>
          </cell>
          <cell r="M574">
            <v>6.64</v>
          </cell>
          <cell r="N574">
            <v>8.76</v>
          </cell>
          <cell r="O574">
            <v>7.5650000000000004</v>
          </cell>
          <cell r="P574">
            <v>5.2450000000000001</v>
          </cell>
          <cell r="Q574">
            <v>5.23</v>
          </cell>
          <cell r="R574">
            <v>-2.370000000000001</v>
          </cell>
          <cell r="S574">
            <v>2.12</v>
          </cell>
          <cell r="T574">
            <v>5.22</v>
          </cell>
          <cell r="U574">
            <v>5.21</v>
          </cell>
          <cell r="V574">
            <v>4.7750000000000004</v>
          </cell>
          <cell r="W574">
            <v>5.42</v>
          </cell>
          <cell r="X574">
            <v>4.7450000000000001</v>
          </cell>
          <cell r="Y574">
            <v>5.42</v>
          </cell>
          <cell r="Z574">
            <v>5.1849999999999996</v>
          </cell>
          <cell r="AA574">
            <v>5.14</v>
          </cell>
          <cell r="AB574">
            <v>5.26</v>
          </cell>
          <cell r="AC574">
            <v>5.15</v>
          </cell>
          <cell r="AD574">
            <v>5.6150000000000002</v>
          </cell>
          <cell r="AE574">
            <v>4.9349999999999996</v>
          </cell>
          <cell r="AF574">
            <v>10.25</v>
          </cell>
          <cell r="AG574">
            <v>11.8</v>
          </cell>
          <cell r="AH574">
            <v>11.05</v>
          </cell>
        </row>
        <row r="575">
          <cell r="A575">
            <v>36975</v>
          </cell>
          <cell r="B575">
            <v>5.1050000000000004</v>
          </cell>
          <cell r="C575">
            <v>4.7350000000000003</v>
          </cell>
          <cell r="D575">
            <v>11.13</v>
          </cell>
          <cell r="E575">
            <v>4.7249999999999996</v>
          </cell>
          <cell r="F575">
            <v>5.125</v>
          </cell>
          <cell r="G575">
            <v>6.0250000000000004</v>
          </cell>
          <cell r="H575">
            <v>6.3950000000000005</v>
          </cell>
          <cell r="I575">
            <v>0.37000000000000011</v>
          </cell>
          <cell r="J575">
            <v>1.9999999999999574E-2</v>
          </cell>
          <cell r="K575">
            <v>0.38999999999999968</v>
          </cell>
          <cell r="L575">
            <v>1.0000000000000675E-2</v>
          </cell>
          <cell r="M575">
            <v>6.64</v>
          </cell>
          <cell r="N575">
            <v>8.76</v>
          </cell>
          <cell r="O575">
            <v>7.5650000000000004</v>
          </cell>
          <cell r="P575">
            <v>5.2450000000000001</v>
          </cell>
          <cell r="Q575">
            <v>5.23</v>
          </cell>
          <cell r="R575">
            <v>-2.370000000000001</v>
          </cell>
          <cell r="S575">
            <v>2.12</v>
          </cell>
          <cell r="T575">
            <v>5.22</v>
          </cell>
          <cell r="U575">
            <v>5.21</v>
          </cell>
          <cell r="V575">
            <v>4.7750000000000004</v>
          </cell>
          <cell r="W575">
            <v>5.42</v>
          </cell>
          <cell r="X575">
            <v>4.7450000000000001</v>
          </cell>
          <cell r="Y575">
            <v>5.42</v>
          </cell>
          <cell r="Z575">
            <v>5.1849999999999996</v>
          </cell>
          <cell r="AA575">
            <v>5.14</v>
          </cell>
          <cell r="AB575">
            <v>5.26</v>
          </cell>
          <cell r="AC575">
            <v>5.15</v>
          </cell>
          <cell r="AD575">
            <v>5.6150000000000002</v>
          </cell>
          <cell r="AE575">
            <v>4.9349999999999996</v>
          </cell>
          <cell r="AF575">
            <v>10.25</v>
          </cell>
          <cell r="AG575">
            <v>11.8</v>
          </cell>
          <cell r="AH575">
            <v>11.05</v>
          </cell>
        </row>
        <row r="576">
          <cell r="A576">
            <v>36976</v>
          </cell>
          <cell r="B576">
            <v>5.1050000000000004</v>
          </cell>
          <cell r="C576">
            <v>4.7350000000000003</v>
          </cell>
          <cell r="D576">
            <v>11.13</v>
          </cell>
          <cell r="E576">
            <v>4.7249999999999996</v>
          </cell>
          <cell r="F576">
            <v>5.125</v>
          </cell>
          <cell r="G576">
            <v>6.0250000000000004</v>
          </cell>
          <cell r="H576">
            <v>6.3950000000000005</v>
          </cell>
          <cell r="I576">
            <v>0.37000000000000011</v>
          </cell>
          <cell r="J576">
            <v>1.9999999999999574E-2</v>
          </cell>
          <cell r="K576">
            <v>0.38999999999999968</v>
          </cell>
          <cell r="L576">
            <v>1.0000000000000675E-2</v>
          </cell>
          <cell r="M576">
            <v>6.64</v>
          </cell>
          <cell r="N576">
            <v>8.76</v>
          </cell>
          <cell r="O576">
            <v>7.5650000000000004</v>
          </cell>
          <cell r="P576">
            <v>5.2450000000000001</v>
          </cell>
          <cell r="Q576">
            <v>5.23</v>
          </cell>
          <cell r="R576">
            <v>-2.370000000000001</v>
          </cell>
          <cell r="S576">
            <v>2.12</v>
          </cell>
          <cell r="T576">
            <v>5.22</v>
          </cell>
          <cell r="U576">
            <v>5.21</v>
          </cell>
          <cell r="V576">
            <v>4.7750000000000004</v>
          </cell>
          <cell r="W576">
            <v>5.42</v>
          </cell>
          <cell r="X576">
            <v>4.7450000000000001</v>
          </cell>
          <cell r="Y576">
            <v>5.42</v>
          </cell>
          <cell r="Z576">
            <v>5.1849999999999996</v>
          </cell>
          <cell r="AA576">
            <v>5.14</v>
          </cell>
          <cell r="AB576">
            <v>5.26</v>
          </cell>
          <cell r="AC576">
            <v>5.15</v>
          </cell>
          <cell r="AD576">
            <v>5.6150000000000002</v>
          </cell>
          <cell r="AE576">
            <v>4.9349999999999996</v>
          </cell>
          <cell r="AF576">
            <v>10.25</v>
          </cell>
          <cell r="AG576">
            <v>11.8</v>
          </cell>
          <cell r="AH576">
            <v>11.05</v>
          </cell>
        </row>
        <row r="577">
          <cell r="A577">
            <v>36977</v>
          </cell>
          <cell r="B577">
            <v>5.0549999999999997</v>
          </cell>
          <cell r="C577">
            <v>4.4400000000000004</v>
          </cell>
          <cell r="D577">
            <v>10.25</v>
          </cell>
          <cell r="E577">
            <v>4.67</v>
          </cell>
          <cell r="F577">
            <v>5.16</v>
          </cell>
          <cell r="G577">
            <v>5.1950000000000003</v>
          </cell>
          <cell r="H577">
            <v>5.81</v>
          </cell>
          <cell r="I577">
            <v>0.61499999999999932</v>
          </cell>
          <cell r="J577">
            <v>0.10500000000000043</v>
          </cell>
          <cell r="K577">
            <v>0.71999999999999975</v>
          </cell>
          <cell r="L577">
            <v>-0.22999999999999954</v>
          </cell>
          <cell r="M577">
            <v>6.4550000000000001</v>
          </cell>
          <cell r="N577">
            <v>8.74</v>
          </cell>
          <cell r="O577">
            <v>7.3700999999999999</v>
          </cell>
          <cell r="P577">
            <v>5.165</v>
          </cell>
          <cell r="Q577">
            <v>5.165</v>
          </cell>
          <cell r="R577">
            <v>-1.5099999999999998</v>
          </cell>
          <cell r="S577">
            <v>2.2850000000000001</v>
          </cell>
          <cell r="T577">
            <v>5.18</v>
          </cell>
          <cell r="U577">
            <v>5.2050000000000001</v>
          </cell>
          <cell r="V577">
            <v>4.6950000000000003</v>
          </cell>
          <cell r="W577">
            <v>4.63</v>
          </cell>
          <cell r="X577">
            <v>4.68</v>
          </cell>
          <cell r="Y577">
            <v>5.4</v>
          </cell>
          <cell r="Z577">
            <v>5.21</v>
          </cell>
          <cell r="AA577">
            <v>5.1349999999999998</v>
          </cell>
          <cell r="AB577">
            <v>5.25</v>
          </cell>
          <cell r="AC577">
            <v>5.16</v>
          </cell>
          <cell r="AD577">
            <v>5.58</v>
          </cell>
          <cell r="AE577">
            <v>4.96</v>
          </cell>
          <cell r="AF577">
            <v>9.25</v>
          </cell>
          <cell r="AG577">
            <v>11.75</v>
          </cell>
          <cell r="AH577">
            <v>10.28</v>
          </cell>
        </row>
        <row r="578">
          <cell r="A578">
            <v>36978</v>
          </cell>
          <cell r="B578">
            <v>5.2649999999999997</v>
          </cell>
          <cell r="C578">
            <v>4.5</v>
          </cell>
          <cell r="D578">
            <v>10.78</v>
          </cell>
          <cell r="E578">
            <v>4.6550000000000002</v>
          </cell>
          <cell r="F578">
            <v>5.3550000000000004</v>
          </cell>
          <cell r="G578">
            <v>5.5149999999999997</v>
          </cell>
          <cell r="H578">
            <v>6.2799999999999994</v>
          </cell>
          <cell r="I578">
            <v>0.76499999999999968</v>
          </cell>
          <cell r="J578">
            <v>9.0000000000000746E-2</v>
          </cell>
          <cell r="K578">
            <v>0.85500000000000043</v>
          </cell>
          <cell r="L578">
            <v>-0.15500000000000025</v>
          </cell>
          <cell r="M578">
            <v>5.77</v>
          </cell>
          <cell r="N578">
            <v>8.74</v>
          </cell>
          <cell r="O578">
            <v>7.7350000000000003</v>
          </cell>
          <cell r="P578">
            <v>5.335</v>
          </cell>
          <cell r="Q578">
            <v>5.3049999999999997</v>
          </cell>
          <cell r="R578">
            <v>-2.0399999999999991</v>
          </cell>
          <cell r="S578">
            <v>2.9700000000000006</v>
          </cell>
          <cell r="T578">
            <v>5.37</v>
          </cell>
          <cell r="U578">
            <v>5.3949999999999996</v>
          </cell>
          <cell r="V578">
            <v>4.5999999999999996</v>
          </cell>
          <cell r="W578">
            <v>4.63</v>
          </cell>
          <cell r="X578">
            <v>4.6849999999999996</v>
          </cell>
          <cell r="Y578">
            <v>5.6050000000000004</v>
          </cell>
          <cell r="Z578">
            <v>5.4050000000000002</v>
          </cell>
          <cell r="AA578">
            <v>5.32</v>
          </cell>
          <cell r="AB578">
            <v>5.4550000000000001</v>
          </cell>
          <cell r="AC578">
            <v>5.3449999999999998</v>
          </cell>
          <cell r="AD578">
            <v>5.82</v>
          </cell>
          <cell r="AE578">
            <v>4.9649999999999999</v>
          </cell>
          <cell r="AF578">
            <v>10</v>
          </cell>
          <cell r="AG578">
            <v>11.8</v>
          </cell>
          <cell r="AH578">
            <v>10.77</v>
          </cell>
        </row>
        <row r="579">
          <cell r="A579">
            <v>36979</v>
          </cell>
          <cell r="B579">
            <v>5.4349999999999996</v>
          </cell>
          <cell r="C579">
            <v>4.585</v>
          </cell>
          <cell r="D579">
            <v>13.585000000000001</v>
          </cell>
          <cell r="E579">
            <v>4.6950000000000003</v>
          </cell>
          <cell r="F579">
            <v>5.53</v>
          </cell>
          <cell r="G579">
            <v>8.1500000000000021</v>
          </cell>
          <cell r="H579">
            <v>9</v>
          </cell>
          <cell r="I579">
            <v>0.84999999999999964</v>
          </cell>
          <cell r="J579">
            <v>9.5000000000000639E-2</v>
          </cell>
          <cell r="K579">
            <v>0.94500000000000028</v>
          </cell>
          <cell r="L579">
            <v>-0.11000000000000032</v>
          </cell>
          <cell r="M579">
            <v>5.8449999999999998</v>
          </cell>
          <cell r="N579">
            <v>10.035</v>
          </cell>
          <cell r="O579">
            <v>7.9749999999999996</v>
          </cell>
          <cell r="P579">
            <v>5.4450000000000003</v>
          </cell>
          <cell r="Q579">
            <v>5.4850000000000003</v>
          </cell>
          <cell r="R579">
            <v>-3.5500000000000007</v>
          </cell>
          <cell r="S579">
            <v>4.1900000000000004</v>
          </cell>
          <cell r="T579">
            <v>5.44</v>
          </cell>
          <cell r="U579">
            <v>5.59</v>
          </cell>
          <cell r="V579">
            <v>4.7</v>
          </cell>
          <cell r="W579">
            <v>4.6500000000000004</v>
          </cell>
          <cell r="X579">
            <v>4.7249999999999996</v>
          </cell>
          <cell r="Y579">
            <v>5.7949999999999999</v>
          </cell>
          <cell r="Z579">
            <v>5.6</v>
          </cell>
          <cell r="AA579">
            <v>5.4950000000000001</v>
          </cell>
          <cell r="AB579">
            <v>5.59</v>
          </cell>
          <cell r="AC579">
            <v>5.51</v>
          </cell>
          <cell r="AD579">
            <v>6.02</v>
          </cell>
          <cell r="AE579">
            <v>4.9850000000000003</v>
          </cell>
          <cell r="AF579">
            <v>12.8</v>
          </cell>
          <cell r="AG579">
            <v>14.6</v>
          </cell>
          <cell r="AH579">
            <v>13.58</v>
          </cell>
        </row>
        <row r="580">
          <cell r="A580">
            <v>36980</v>
          </cell>
          <cell r="B580">
            <v>5.16</v>
          </cell>
          <cell r="C580">
            <v>4.01</v>
          </cell>
          <cell r="D580">
            <v>21.37</v>
          </cell>
          <cell r="E580">
            <v>3.99</v>
          </cell>
          <cell r="F580">
            <v>5.22</v>
          </cell>
          <cell r="G580">
            <v>16.21</v>
          </cell>
          <cell r="H580">
            <v>17.36</v>
          </cell>
          <cell r="I580">
            <v>1.1500000000000004</v>
          </cell>
          <cell r="J580">
            <v>5.9999999999999609E-2</v>
          </cell>
          <cell r="K580">
            <v>1.21</v>
          </cell>
          <cell r="L580">
            <v>1.9999999999999574E-2</v>
          </cell>
          <cell r="M580">
            <v>6.36</v>
          </cell>
          <cell r="N580">
            <v>8.5150000000000006</v>
          </cell>
          <cell r="O580">
            <v>7.7</v>
          </cell>
          <cell r="P580">
            <v>5.3949999999999996</v>
          </cell>
          <cell r="Q580">
            <v>5.4349999999999996</v>
          </cell>
          <cell r="R580">
            <v>-12.855</v>
          </cell>
          <cell r="S580">
            <v>2.1550000000000002</v>
          </cell>
          <cell r="T580">
            <v>5.3</v>
          </cell>
          <cell r="U580">
            <v>5.32</v>
          </cell>
          <cell r="V580">
            <v>3.94</v>
          </cell>
          <cell r="W580">
            <v>3.98</v>
          </cell>
          <cell r="X580">
            <v>3.9950000000000001</v>
          </cell>
          <cell r="Y580">
            <v>5.4850000000000003</v>
          </cell>
          <cell r="Z580">
            <v>5.24</v>
          </cell>
          <cell r="AA580">
            <v>5.23</v>
          </cell>
          <cell r="AB580">
            <v>5.34</v>
          </cell>
          <cell r="AC580">
            <v>5.24</v>
          </cell>
          <cell r="AD580">
            <v>5.6550000000000002</v>
          </cell>
          <cell r="AE580">
            <v>4.2549999999999999</v>
          </cell>
          <cell r="AF580">
            <v>13.25</v>
          </cell>
          <cell r="AG580">
            <v>14.25</v>
          </cell>
          <cell r="AH580">
            <v>13.89</v>
          </cell>
        </row>
        <row r="581">
          <cell r="A581">
            <v>36981</v>
          </cell>
          <cell r="B581">
            <v>5.16</v>
          </cell>
          <cell r="C581">
            <v>4.01</v>
          </cell>
          <cell r="D581">
            <v>21.37</v>
          </cell>
          <cell r="E581">
            <v>3.99</v>
          </cell>
          <cell r="F581">
            <v>5.22</v>
          </cell>
          <cell r="G581">
            <v>16.21</v>
          </cell>
          <cell r="H581">
            <v>17.36</v>
          </cell>
          <cell r="I581">
            <v>1.1500000000000004</v>
          </cell>
          <cell r="J581">
            <v>5.9999999999999609E-2</v>
          </cell>
          <cell r="K581">
            <v>1.21</v>
          </cell>
          <cell r="L581">
            <v>1.9999999999999574E-2</v>
          </cell>
          <cell r="M581">
            <v>6.36</v>
          </cell>
          <cell r="N581">
            <v>8.5150000000000006</v>
          </cell>
          <cell r="O581">
            <v>7.7</v>
          </cell>
          <cell r="P581">
            <v>5.3949999999999996</v>
          </cell>
          <cell r="Q581">
            <v>5.4349999999999996</v>
          </cell>
          <cell r="R581">
            <v>-12.855</v>
          </cell>
          <cell r="S581">
            <v>2.1550000000000002</v>
          </cell>
          <cell r="T581">
            <v>5.3</v>
          </cell>
          <cell r="U581">
            <v>5.32</v>
          </cell>
          <cell r="V581">
            <v>3.94</v>
          </cell>
          <cell r="W581">
            <v>3.98</v>
          </cell>
          <cell r="X581">
            <v>3.9950000000000001</v>
          </cell>
          <cell r="Y581">
            <v>5.4850000000000003</v>
          </cell>
          <cell r="Z581">
            <v>5.24</v>
          </cell>
          <cell r="AA581">
            <v>5.23</v>
          </cell>
          <cell r="AB581">
            <v>5.34</v>
          </cell>
          <cell r="AC581">
            <v>5.24</v>
          </cell>
          <cell r="AD581">
            <v>5.6550000000000002</v>
          </cell>
          <cell r="AE581">
            <v>4.2549999999999999</v>
          </cell>
          <cell r="AF581">
            <v>13.25</v>
          </cell>
          <cell r="AG581">
            <v>14.25</v>
          </cell>
          <cell r="AH581">
            <v>13.89</v>
          </cell>
        </row>
        <row r="582">
          <cell r="A582">
            <v>36982</v>
          </cell>
          <cell r="B582">
            <v>5.16</v>
          </cell>
          <cell r="C582">
            <v>4.01</v>
          </cell>
          <cell r="D582">
            <v>21.37</v>
          </cell>
          <cell r="E582">
            <v>3.99</v>
          </cell>
          <cell r="F582">
            <v>5.22</v>
          </cell>
          <cell r="G582">
            <v>16.21</v>
          </cell>
          <cell r="H582">
            <v>17.36</v>
          </cell>
          <cell r="I582">
            <v>1.1500000000000004</v>
          </cell>
          <cell r="J582">
            <v>5.9999999999999609E-2</v>
          </cell>
          <cell r="K582">
            <v>1.21</v>
          </cell>
          <cell r="L582">
            <v>1.9999999999999574E-2</v>
          </cell>
          <cell r="M582">
            <v>6.36</v>
          </cell>
          <cell r="N582">
            <v>8.5150000000000006</v>
          </cell>
          <cell r="O582">
            <v>7.7</v>
          </cell>
          <cell r="P582">
            <v>5.3949999999999996</v>
          </cell>
          <cell r="Q582">
            <v>5.4349999999999996</v>
          </cell>
          <cell r="R582">
            <v>-12.855</v>
          </cell>
          <cell r="S582">
            <v>2.1550000000000002</v>
          </cell>
          <cell r="T582">
            <v>5.3</v>
          </cell>
          <cell r="U582">
            <v>5.32</v>
          </cell>
          <cell r="V582">
            <v>3.94</v>
          </cell>
          <cell r="W582">
            <v>3.98</v>
          </cell>
          <cell r="X582">
            <v>3.9950000000000001</v>
          </cell>
          <cell r="Y582">
            <v>5.4850000000000003</v>
          </cell>
          <cell r="Z582">
            <v>5.24</v>
          </cell>
          <cell r="AA582">
            <v>5.23</v>
          </cell>
          <cell r="AB582">
            <v>5.34</v>
          </cell>
          <cell r="AC582">
            <v>5.24</v>
          </cell>
          <cell r="AD582">
            <v>5.6550000000000002</v>
          </cell>
          <cell r="AE582">
            <v>4.2549999999999999</v>
          </cell>
          <cell r="AF582">
            <v>13.25</v>
          </cell>
          <cell r="AG582">
            <v>14.25</v>
          </cell>
          <cell r="AH582">
            <v>13.89</v>
          </cell>
        </row>
        <row r="583">
          <cell r="A583">
            <v>36983</v>
          </cell>
          <cell r="B583">
            <v>5.16</v>
          </cell>
          <cell r="C583">
            <v>4.01</v>
          </cell>
          <cell r="D583">
            <v>21.37</v>
          </cell>
          <cell r="E583">
            <v>3.99</v>
          </cell>
          <cell r="F583">
            <v>5.22</v>
          </cell>
          <cell r="G583">
            <v>16.21</v>
          </cell>
          <cell r="H583">
            <v>17.36</v>
          </cell>
          <cell r="I583">
            <v>1.1500000000000004</v>
          </cell>
          <cell r="J583">
            <v>5.9999999999999609E-2</v>
          </cell>
          <cell r="K583">
            <v>1.21</v>
          </cell>
          <cell r="L583">
            <v>1.9999999999999574E-2</v>
          </cell>
          <cell r="M583">
            <v>6.36</v>
          </cell>
          <cell r="N583">
            <v>8.5150000000000006</v>
          </cell>
          <cell r="O583">
            <v>7.7</v>
          </cell>
          <cell r="P583">
            <v>5.3949999999999996</v>
          </cell>
          <cell r="Q583">
            <v>5.4349999999999996</v>
          </cell>
          <cell r="R583">
            <v>-12.855</v>
          </cell>
          <cell r="S583">
            <v>2.1550000000000002</v>
          </cell>
          <cell r="T583">
            <v>5.3</v>
          </cell>
          <cell r="U583">
            <v>5.32</v>
          </cell>
          <cell r="V583">
            <v>3.94</v>
          </cell>
          <cell r="W583">
            <v>3.98</v>
          </cell>
          <cell r="X583">
            <v>3.9950000000000001</v>
          </cell>
          <cell r="Y583">
            <v>5.4850000000000003</v>
          </cell>
          <cell r="Z583">
            <v>5.24</v>
          </cell>
          <cell r="AA583">
            <v>5.23</v>
          </cell>
          <cell r="AB583">
            <v>5.34</v>
          </cell>
          <cell r="AC583">
            <v>5.24</v>
          </cell>
          <cell r="AD583">
            <v>5.6550000000000002</v>
          </cell>
          <cell r="AE583">
            <v>4.2549999999999999</v>
          </cell>
          <cell r="AF583">
            <v>13.25</v>
          </cell>
          <cell r="AG583">
            <v>14.25</v>
          </cell>
          <cell r="AH583">
            <v>13.89</v>
          </cell>
        </row>
        <row r="584">
          <cell r="A584">
            <v>36984</v>
          </cell>
          <cell r="B584">
            <v>4.79</v>
          </cell>
          <cell r="C584">
            <v>3.645</v>
          </cell>
          <cell r="D584">
            <v>12.5</v>
          </cell>
          <cell r="E584">
            <v>3.3250000000000002</v>
          </cell>
          <cell r="F584">
            <v>4.9550000000000001</v>
          </cell>
          <cell r="G584">
            <v>7.71</v>
          </cell>
          <cell r="H584">
            <v>8.8550000000000004</v>
          </cell>
          <cell r="I584">
            <v>1.145</v>
          </cell>
          <cell r="J584">
            <v>0.16500000000000004</v>
          </cell>
          <cell r="K584">
            <v>1.31</v>
          </cell>
          <cell r="L584">
            <v>0.31999999999999984</v>
          </cell>
          <cell r="M584">
            <v>5.35</v>
          </cell>
          <cell r="N584">
            <v>8.44</v>
          </cell>
          <cell r="O584">
            <v>7.165</v>
          </cell>
          <cell r="P584">
            <v>5.1050000000000004</v>
          </cell>
          <cell r="Q584">
            <v>5.15</v>
          </cell>
          <cell r="R584">
            <v>-4.0600000000000005</v>
          </cell>
          <cell r="S584">
            <v>3.09</v>
          </cell>
          <cell r="T584">
            <v>4.9550000000000001</v>
          </cell>
          <cell r="U584">
            <v>5.03</v>
          </cell>
          <cell r="V584">
            <v>3.34</v>
          </cell>
          <cell r="W584">
            <v>3.2949999999999999</v>
          </cell>
          <cell r="X584">
            <v>3.3650000000000002</v>
          </cell>
          <cell r="Y584">
            <v>5.14</v>
          </cell>
          <cell r="Z584">
            <v>4.99</v>
          </cell>
          <cell r="AA584">
            <v>4.87</v>
          </cell>
          <cell r="AB584">
            <v>4.99</v>
          </cell>
          <cell r="AC584">
            <v>4.8849999999999998</v>
          </cell>
          <cell r="AD584">
            <v>5.335</v>
          </cell>
          <cell r="AE584">
            <v>3.4550000000000001</v>
          </cell>
          <cell r="AF584">
            <v>11.25</v>
          </cell>
          <cell r="AG584">
            <v>13.15</v>
          </cell>
          <cell r="AH584">
            <v>12.4</v>
          </cell>
        </row>
        <row r="585">
          <cell r="A585">
            <v>36985</v>
          </cell>
          <cell r="B585">
            <v>5.0049999999999999</v>
          </cell>
          <cell r="C585">
            <v>4.5049999999999999</v>
          </cell>
          <cell r="D585">
            <v>14.71</v>
          </cell>
          <cell r="E585">
            <v>4.01</v>
          </cell>
          <cell r="F585">
            <v>5.2149999999999999</v>
          </cell>
          <cell r="G585">
            <v>9.7050000000000018</v>
          </cell>
          <cell r="H585">
            <v>10.205000000000002</v>
          </cell>
          <cell r="I585">
            <v>0.5</v>
          </cell>
          <cell r="J585">
            <v>0.20999999999999996</v>
          </cell>
          <cell r="K585">
            <v>0.71</v>
          </cell>
          <cell r="L585">
            <v>0.49500000000000011</v>
          </cell>
          <cell r="M585">
            <v>5.8449999999999998</v>
          </cell>
          <cell r="N585">
            <v>10.63</v>
          </cell>
          <cell r="O585">
            <v>7.5</v>
          </cell>
          <cell r="P585">
            <v>5.2149999999999999</v>
          </cell>
          <cell r="Q585">
            <v>5.3049999999999997</v>
          </cell>
          <cell r="R585">
            <v>-4.08</v>
          </cell>
          <cell r="S585">
            <v>4.785000000000001</v>
          </cell>
          <cell r="T585">
            <v>5.1950000000000003</v>
          </cell>
          <cell r="U585">
            <v>5.2350000000000003</v>
          </cell>
          <cell r="V585">
            <v>3.645</v>
          </cell>
          <cell r="W585">
            <v>3.66</v>
          </cell>
          <cell r="X585">
            <v>3.79</v>
          </cell>
          <cell r="Y585">
            <v>5.3250000000000002</v>
          </cell>
          <cell r="Z585">
            <v>5.23</v>
          </cell>
          <cell r="AA585">
            <v>5.0750000000000002</v>
          </cell>
          <cell r="AB585">
            <v>5.1950000000000003</v>
          </cell>
          <cell r="AC585">
            <v>5.0750000000000002</v>
          </cell>
          <cell r="AD585">
            <v>5.5149999999999997</v>
          </cell>
          <cell r="AE585">
            <v>3.895</v>
          </cell>
          <cell r="AF585">
            <v>13.5</v>
          </cell>
          <cell r="AG585">
            <v>15.9</v>
          </cell>
          <cell r="AH585">
            <v>14.73</v>
          </cell>
        </row>
        <row r="586">
          <cell r="A586">
            <v>36986</v>
          </cell>
          <cell r="B586">
            <v>5.0949999999999998</v>
          </cell>
          <cell r="C586">
            <v>4.7450000000000001</v>
          </cell>
          <cell r="D586">
            <v>15.63</v>
          </cell>
          <cell r="E586">
            <v>4.74</v>
          </cell>
          <cell r="F586">
            <v>5.23</v>
          </cell>
          <cell r="G586">
            <v>10.535</v>
          </cell>
          <cell r="H586">
            <v>10.885000000000002</v>
          </cell>
          <cell r="I586">
            <v>0.34999999999999964</v>
          </cell>
          <cell r="J586">
            <v>0.13500000000000068</v>
          </cell>
          <cell r="K586">
            <v>0.48500000000000032</v>
          </cell>
          <cell r="L586">
            <v>4.9999999999998934E-3</v>
          </cell>
          <cell r="M586">
            <v>7.3</v>
          </cell>
          <cell r="N586">
            <v>12.815</v>
          </cell>
          <cell r="O586">
            <v>7.3650000000000002</v>
          </cell>
          <cell r="P586">
            <v>5.2</v>
          </cell>
          <cell r="Q586">
            <v>5.27</v>
          </cell>
          <cell r="R586">
            <v>-2.8150000000000013</v>
          </cell>
          <cell r="S586">
            <v>5.5149999999999997</v>
          </cell>
          <cell r="T586">
            <v>5.1349999999999998</v>
          </cell>
          <cell r="U586">
            <v>5.2249999999999996</v>
          </cell>
          <cell r="V586">
            <v>4.6500000000000004</v>
          </cell>
          <cell r="W586">
            <v>4.6449999999999996</v>
          </cell>
          <cell r="X586">
            <v>4.7549999999999999</v>
          </cell>
          <cell r="Y586">
            <v>5.335</v>
          </cell>
          <cell r="Z586">
            <v>5.23</v>
          </cell>
          <cell r="AA586">
            <v>5.09</v>
          </cell>
          <cell r="AB586">
            <v>5.1950000000000003</v>
          </cell>
          <cell r="AC586">
            <v>5.0949999999999998</v>
          </cell>
          <cell r="AD586">
            <v>5.48</v>
          </cell>
          <cell r="AE586">
            <v>4.8550000000000004</v>
          </cell>
          <cell r="AF586">
            <v>14.45</v>
          </cell>
          <cell r="AG586">
            <v>16.5</v>
          </cell>
          <cell r="AH586">
            <v>15.53</v>
          </cell>
        </row>
        <row r="587">
          <cell r="A587">
            <v>36987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R587">
            <v>0</v>
          </cell>
          <cell r="S587">
            <v>0</v>
          </cell>
        </row>
        <row r="588">
          <cell r="A588">
            <v>36988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R588">
            <v>0</v>
          </cell>
          <cell r="S588">
            <v>0</v>
          </cell>
        </row>
        <row r="589">
          <cell r="A589">
            <v>36989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R589">
            <v>0</v>
          </cell>
          <cell r="S589">
            <v>0</v>
          </cell>
        </row>
        <row r="590">
          <cell r="A590">
            <v>36990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R590">
            <v>0</v>
          </cell>
          <cell r="S590">
            <v>0</v>
          </cell>
        </row>
        <row r="591">
          <cell r="A591">
            <v>36991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R591">
            <v>0</v>
          </cell>
          <cell r="S591">
            <v>0</v>
          </cell>
        </row>
        <row r="592">
          <cell r="A592">
            <v>36992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R592">
            <v>0</v>
          </cell>
          <cell r="S592">
            <v>0</v>
          </cell>
        </row>
        <row r="593">
          <cell r="A593">
            <v>36993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R593">
            <v>0</v>
          </cell>
          <cell r="S593">
            <v>0</v>
          </cell>
        </row>
        <row r="594">
          <cell r="A594">
            <v>36994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R594">
            <v>0</v>
          </cell>
          <cell r="S594">
            <v>0</v>
          </cell>
        </row>
        <row r="595">
          <cell r="A595">
            <v>36995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R595">
            <v>0</v>
          </cell>
          <cell r="S595">
            <v>0</v>
          </cell>
        </row>
        <row r="596">
          <cell r="A596">
            <v>36996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R596">
            <v>0</v>
          </cell>
          <cell r="S596">
            <v>0</v>
          </cell>
        </row>
        <row r="597">
          <cell r="A597">
            <v>36997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R597">
            <v>0</v>
          </cell>
          <cell r="S597">
            <v>0</v>
          </cell>
        </row>
        <row r="598">
          <cell r="A598">
            <v>36998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R598">
            <v>0</v>
          </cell>
          <cell r="S598">
            <v>0</v>
          </cell>
        </row>
        <row r="599">
          <cell r="A599">
            <v>36999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R599">
            <v>0</v>
          </cell>
          <cell r="S599">
            <v>0</v>
          </cell>
        </row>
        <row r="600">
          <cell r="A600">
            <v>37000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R600">
            <v>0</v>
          </cell>
          <cell r="S600">
            <v>0</v>
          </cell>
        </row>
        <row r="601">
          <cell r="A601">
            <v>37001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R601">
            <v>0</v>
          </cell>
          <cell r="S601">
            <v>0</v>
          </cell>
        </row>
        <row r="602">
          <cell r="A602">
            <v>37002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R602">
            <v>0</v>
          </cell>
          <cell r="S602">
            <v>0</v>
          </cell>
        </row>
        <row r="603">
          <cell r="A603">
            <v>37003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R603">
            <v>0</v>
          </cell>
          <cell r="S603">
            <v>0</v>
          </cell>
        </row>
        <row r="604">
          <cell r="A604">
            <v>37004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R604">
            <v>0</v>
          </cell>
          <cell r="S604">
            <v>0</v>
          </cell>
        </row>
        <row r="605">
          <cell r="A605">
            <v>37005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R605">
            <v>0</v>
          </cell>
          <cell r="S605">
            <v>0</v>
          </cell>
        </row>
        <row r="606">
          <cell r="A606">
            <v>37006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R606">
            <v>0</v>
          </cell>
          <cell r="S606">
            <v>0</v>
          </cell>
        </row>
        <row r="607">
          <cell r="A607">
            <v>37007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R607">
            <v>0</v>
          </cell>
          <cell r="S607">
            <v>0</v>
          </cell>
        </row>
        <row r="608">
          <cell r="A608">
            <v>37008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R608">
            <v>0</v>
          </cell>
          <cell r="S608">
            <v>0</v>
          </cell>
        </row>
        <row r="609">
          <cell r="A609">
            <v>37009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R609">
            <v>0</v>
          </cell>
          <cell r="S609">
            <v>0</v>
          </cell>
        </row>
        <row r="610">
          <cell r="A610">
            <v>37010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R610">
            <v>0</v>
          </cell>
          <cell r="S610">
            <v>0</v>
          </cell>
        </row>
        <row r="611">
          <cell r="A611">
            <v>37011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R611">
            <v>0</v>
          </cell>
          <cell r="S611">
            <v>0</v>
          </cell>
        </row>
        <row r="612">
          <cell r="A612">
            <v>37012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R612">
            <v>0</v>
          </cell>
          <cell r="S612">
            <v>0</v>
          </cell>
        </row>
        <row r="613">
          <cell r="A613">
            <v>37013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R613">
            <v>0</v>
          </cell>
          <cell r="S613">
            <v>0</v>
          </cell>
        </row>
        <row r="614">
          <cell r="A614">
            <v>37014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R614">
            <v>0</v>
          </cell>
          <cell r="S614">
            <v>0</v>
          </cell>
        </row>
        <row r="615">
          <cell r="A615">
            <v>37015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R615">
            <v>0</v>
          </cell>
          <cell r="S615">
            <v>0</v>
          </cell>
        </row>
        <row r="616">
          <cell r="A616">
            <v>37016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R616">
            <v>0</v>
          </cell>
          <cell r="S616">
            <v>0</v>
          </cell>
        </row>
        <row r="617">
          <cell r="A617">
            <v>37017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R617">
            <v>0</v>
          </cell>
          <cell r="S617">
            <v>0</v>
          </cell>
        </row>
        <row r="618">
          <cell r="A618">
            <v>37018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R618">
            <v>0</v>
          </cell>
          <cell r="S618">
            <v>0</v>
          </cell>
        </row>
        <row r="619">
          <cell r="A619">
            <v>37019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R619">
            <v>0</v>
          </cell>
          <cell r="S619">
            <v>0</v>
          </cell>
        </row>
        <row r="620">
          <cell r="A620">
            <v>37020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R620">
            <v>0</v>
          </cell>
          <cell r="S620">
            <v>0</v>
          </cell>
        </row>
        <row r="621">
          <cell r="A621">
            <v>37021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R621">
            <v>0</v>
          </cell>
          <cell r="S621">
            <v>0</v>
          </cell>
        </row>
        <row r="622">
          <cell r="A622">
            <v>37022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R622">
            <v>0</v>
          </cell>
          <cell r="S622">
            <v>0</v>
          </cell>
        </row>
        <row r="623">
          <cell r="A623">
            <v>37023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R623">
            <v>0</v>
          </cell>
          <cell r="S623">
            <v>0</v>
          </cell>
        </row>
        <row r="624">
          <cell r="A624">
            <v>37024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R624">
            <v>0</v>
          </cell>
          <cell r="S624">
            <v>0</v>
          </cell>
        </row>
        <row r="625">
          <cell r="A625">
            <v>37025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R625">
            <v>0</v>
          </cell>
          <cell r="S625">
            <v>0</v>
          </cell>
        </row>
        <row r="626">
          <cell r="A626">
            <v>37026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R626">
            <v>0</v>
          </cell>
          <cell r="S626">
            <v>0</v>
          </cell>
        </row>
        <row r="627">
          <cell r="A627">
            <v>37027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R627">
            <v>0</v>
          </cell>
          <cell r="S627">
            <v>0</v>
          </cell>
        </row>
        <row r="628">
          <cell r="A628">
            <v>37028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R628">
            <v>0</v>
          </cell>
          <cell r="S628">
            <v>0</v>
          </cell>
        </row>
        <row r="629">
          <cell r="A629">
            <v>37029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R629">
            <v>0</v>
          </cell>
          <cell r="S629">
            <v>0</v>
          </cell>
        </row>
        <row r="630">
          <cell r="A630">
            <v>37030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R630">
            <v>0</v>
          </cell>
          <cell r="S630">
            <v>0</v>
          </cell>
        </row>
        <row r="631">
          <cell r="A631">
            <v>37031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R631">
            <v>0</v>
          </cell>
          <cell r="S631">
            <v>0</v>
          </cell>
        </row>
        <row r="632">
          <cell r="A632">
            <v>37032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R632">
            <v>0</v>
          </cell>
          <cell r="S632">
            <v>0</v>
          </cell>
        </row>
        <row r="633">
          <cell r="A633">
            <v>37033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R633">
            <v>0</v>
          </cell>
          <cell r="S633">
            <v>0</v>
          </cell>
        </row>
        <row r="634">
          <cell r="A634">
            <v>37034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R634">
            <v>0</v>
          </cell>
          <cell r="S634">
            <v>0</v>
          </cell>
        </row>
        <row r="635">
          <cell r="A635">
            <v>37035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R635">
            <v>0</v>
          </cell>
          <cell r="S635">
            <v>0</v>
          </cell>
        </row>
        <row r="636">
          <cell r="A636">
            <v>37036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R636">
            <v>0</v>
          </cell>
          <cell r="S636">
            <v>0</v>
          </cell>
        </row>
        <row r="637">
          <cell r="A637">
            <v>37037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R637">
            <v>0</v>
          </cell>
          <cell r="S637">
            <v>0</v>
          </cell>
        </row>
        <row r="638">
          <cell r="A638">
            <v>37038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R638">
            <v>0</v>
          </cell>
          <cell r="S638">
            <v>0</v>
          </cell>
        </row>
        <row r="639">
          <cell r="A639">
            <v>37039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R639">
            <v>0</v>
          </cell>
          <cell r="S639">
            <v>0</v>
          </cell>
        </row>
        <row r="640">
          <cell r="A640">
            <v>37040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R640">
            <v>0</v>
          </cell>
          <cell r="S640">
            <v>0</v>
          </cell>
        </row>
        <row r="641">
          <cell r="A641">
            <v>37041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R641">
            <v>0</v>
          </cell>
          <cell r="S641">
            <v>0</v>
          </cell>
        </row>
        <row r="642">
          <cell r="A642">
            <v>37042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R642">
            <v>0</v>
          </cell>
          <cell r="S642">
            <v>0</v>
          </cell>
        </row>
        <row r="643">
          <cell r="A643">
            <v>37043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R643">
            <v>0</v>
          </cell>
          <cell r="S643">
            <v>0</v>
          </cell>
        </row>
        <row r="644">
          <cell r="A644">
            <v>37044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R644">
            <v>0</v>
          </cell>
          <cell r="S644">
            <v>0</v>
          </cell>
        </row>
        <row r="645">
          <cell r="A645">
            <v>37045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R645">
            <v>0</v>
          </cell>
          <cell r="S645">
            <v>0</v>
          </cell>
        </row>
        <row r="646">
          <cell r="A646">
            <v>37046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R646">
            <v>0</v>
          </cell>
          <cell r="S646">
            <v>0</v>
          </cell>
        </row>
        <row r="647">
          <cell r="A647">
            <v>37047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R647">
            <v>0</v>
          </cell>
          <cell r="S647">
            <v>0</v>
          </cell>
        </row>
        <row r="648">
          <cell r="A648">
            <v>37048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R648">
            <v>0</v>
          </cell>
          <cell r="S648">
            <v>0</v>
          </cell>
        </row>
        <row r="649">
          <cell r="A649">
            <v>37049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R649">
            <v>0</v>
          </cell>
          <cell r="S649">
            <v>0</v>
          </cell>
        </row>
        <row r="650">
          <cell r="A650">
            <v>37050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R650">
            <v>0</v>
          </cell>
          <cell r="S650">
            <v>0</v>
          </cell>
        </row>
        <row r="651">
          <cell r="A651">
            <v>37051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R651">
            <v>0</v>
          </cell>
          <cell r="S651">
            <v>0</v>
          </cell>
        </row>
        <row r="652">
          <cell r="A652">
            <v>37052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R652">
            <v>0</v>
          </cell>
          <cell r="S652">
            <v>0</v>
          </cell>
        </row>
        <row r="653">
          <cell r="A653">
            <v>37053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R653">
            <v>0</v>
          </cell>
          <cell r="S653">
            <v>0</v>
          </cell>
        </row>
        <row r="654">
          <cell r="A654">
            <v>37054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R654">
            <v>0</v>
          </cell>
          <cell r="S654">
            <v>0</v>
          </cell>
        </row>
        <row r="655">
          <cell r="A655">
            <v>37055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R655">
            <v>0</v>
          </cell>
          <cell r="S655">
            <v>0</v>
          </cell>
        </row>
        <row r="656">
          <cell r="A656">
            <v>37056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R656">
            <v>0</v>
          </cell>
          <cell r="S656">
            <v>0</v>
          </cell>
        </row>
        <row r="657">
          <cell r="A657">
            <v>37057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R657">
            <v>0</v>
          </cell>
          <cell r="S657">
            <v>0</v>
          </cell>
        </row>
        <row r="658">
          <cell r="A658">
            <v>37058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R658">
            <v>0</v>
          </cell>
          <cell r="S658">
            <v>0</v>
          </cell>
        </row>
        <row r="659">
          <cell r="A659">
            <v>37059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R659">
            <v>0</v>
          </cell>
          <cell r="S659">
            <v>0</v>
          </cell>
        </row>
        <row r="660">
          <cell r="A660">
            <v>37060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R660">
            <v>0</v>
          </cell>
          <cell r="S660">
            <v>0</v>
          </cell>
        </row>
        <row r="661">
          <cell r="A661">
            <v>37061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R661">
            <v>0</v>
          </cell>
          <cell r="S661">
            <v>0</v>
          </cell>
        </row>
        <row r="662">
          <cell r="A662">
            <v>37062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R662">
            <v>0</v>
          </cell>
          <cell r="S662">
            <v>0</v>
          </cell>
        </row>
        <row r="663">
          <cell r="A663">
            <v>37063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R663">
            <v>0</v>
          </cell>
          <cell r="S663">
            <v>0</v>
          </cell>
        </row>
        <row r="664">
          <cell r="A664">
            <v>37064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R664">
            <v>0</v>
          </cell>
          <cell r="S664">
            <v>0</v>
          </cell>
        </row>
        <row r="665">
          <cell r="A665">
            <v>37065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R665">
            <v>0</v>
          </cell>
          <cell r="S665">
            <v>0</v>
          </cell>
        </row>
        <row r="666">
          <cell r="A666">
            <v>37066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R666">
            <v>0</v>
          </cell>
          <cell r="S666">
            <v>0</v>
          </cell>
        </row>
        <row r="667">
          <cell r="A667">
            <v>37067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R667">
            <v>0</v>
          </cell>
          <cell r="S667">
            <v>0</v>
          </cell>
        </row>
        <row r="668">
          <cell r="A668">
            <v>37068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R668">
            <v>0</v>
          </cell>
          <cell r="S668">
            <v>0</v>
          </cell>
        </row>
        <row r="669">
          <cell r="A669">
            <v>37069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R669">
            <v>0</v>
          </cell>
          <cell r="S669">
            <v>0</v>
          </cell>
        </row>
        <row r="670">
          <cell r="A670">
            <v>37070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R670">
            <v>0</v>
          </cell>
          <cell r="S670">
            <v>0</v>
          </cell>
        </row>
        <row r="671">
          <cell r="A671">
            <v>37071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R671">
            <v>0</v>
          </cell>
          <cell r="S671">
            <v>0</v>
          </cell>
        </row>
        <row r="672">
          <cell r="A672">
            <v>37072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R672">
            <v>0</v>
          </cell>
          <cell r="S672">
            <v>0</v>
          </cell>
        </row>
        <row r="673">
          <cell r="A673">
            <v>37073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R673">
            <v>0</v>
          </cell>
          <cell r="S673">
            <v>0</v>
          </cell>
        </row>
        <row r="674">
          <cell r="A674">
            <v>37074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R674">
            <v>0</v>
          </cell>
          <cell r="S674">
            <v>0</v>
          </cell>
        </row>
        <row r="675">
          <cell r="A675">
            <v>37075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R675">
            <v>0</v>
          </cell>
          <cell r="S675">
            <v>0</v>
          </cell>
        </row>
        <row r="676">
          <cell r="A676">
            <v>37076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R676">
            <v>0</v>
          </cell>
          <cell r="S676">
            <v>0</v>
          </cell>
        </row>
        <row r="677">
          <cell r="A677">
            <v>37077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R677">
            <v>0</v>
          </cell>
          <cell r="S677">
            <v>0</v>
          </cell>
        </row>
        <row r="678">
          <cell r="A678">
            <v>37078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R678">
            <v>0</v>
          </cell>
          <cell r="S678">
            <v>0</v>
          </cell>
        </row>
        <row r="679">
          <cell r="A679">
            <v>37079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R679">
            <v>0</v>
          </cell>
          <cell r="S679">
            <v>0</v>
          </cell>
        </row>
        <row r="680">
          <cell r="A680">
            <v>37080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R680">
            <v>0</v>
          </cell>
          <cell r="S680">
            <v>0</v>
          </cell>
        </row>
        <row r="681">
          <cell r="A681">
            <v>37081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R681">
            <v>0</v>
          </cell>
          <cell r="S681">
            <v>0</v>
          </cell>
        </row>
        <row r="682">
          <cell r="A682">
            <v>37082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R682">
            <v>0</v>
          </cell>
          <cell r="S682">
            <v>0</v>
          </cell>
        </row>
        <row r="683">
          <cell r="A683">
            <v>37083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R683">
            <v>0</v>
          </cell>
          <cell r="S683">
            <v>0</v>
          </cell>
        </row>
        <row r="684">
          <cell r="A684">
            <v>37084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R684">
            <v>0</v>
          </cell>
          <cell r="S684">
            <v>0</v>
          </cell>
        </row>
        <row r="685">
          <cell r="A685">
            <v>37085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R685">
            <v>0</v>
          </cell>
          <cell r="S685">
            <v>0</v>
          </cell>
        </row>
        <row r="686">
          <cell r="A686">
            <v>37086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R686">
            <v>0</v>
          </cell>
          <cell r="S686">
            <v>0</v>
          </cell>
        </row>
        <row r="687">
          <cell r="A687">
            <v>37087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R687">
            <v>0</v>
          </cell>
          <cell r="S687">
            <v>0</v>
          </cell>
        </row>
        <row r="688">
          <cell r="A688">
            <v>37088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R688">
            <v>0</v>
          </cell>
          <cell r="S688">
            <v>0</v>
          </cell>
        </row>
        <row r="689">
          <cell r="A689">
            <v>37089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R689">
            <v>0</v>
          </cell>
          <cell r="S689">
            <v>0</v>
          </cell>
        </row>
        <row r="690">
          <cell r="A690">
            <v>37090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R690">
            <v>0</v>
          </cell>
          <cell r="S690">
            <v>0</v>
          </cell>
        </row>
        <row r="691">
          <cell r="A691">
            <v>37091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R691">
            <v>0</v>
          </cell>
          <cell r="S691">
            <v>0</v>
          </cell>
        </row>
        <row r="692">
          <cell r="A692">
            <v>37092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R692">
            <v>0</v>
          </cell>
          <cell r="S692">
            <v>0</v>
          </cell>
        </row>
        <row r="693">
          <cell r="A693">
            <v>37093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R693">
            <v>0</v>
          </cell>
          <cell r="S693">
            <v>0</v>
          </cell>
        </row>
        <row r="694">
          <cell r="A694">
            <v>37094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R694">
            <v>0</v>
          </cell>
          <cell r="S694">
            <v>0</v>
          </cell>
        </row>
        <row r="695">
          <cell r="A695">
            <v>37095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R695">
            <v>0</v>
          </cell>
          <cell r="S695">
            <v>0</v>
          </cell>
        </row>
        <row r="696">
          <cell r="A696">
            <v>37096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R696">
            <v>0</v>
          </cell>
          <cell r="S696">
            <v>0</v>
          </cell>
        </row>
        <row r="697">
          <cell r="A697">
            <v>37097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R697">
            <v>0</v>
          </cell>
          <cell r="S697">
            <v>0</v>
          </cell>
        </row>
        <row r="698">
          <cell r="A698">
            <v>37098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R698">
            <v>0</v>
          </cell>
          <cell r="S698">
            <v>0</v>
          </cell>
        </row>
        <row r="699">
          <cell r="A699">
            <v>37099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R699">
            <v>0</v>
          </cell>
          <cell r="S699">
            <v>0</v>
          </cell>
        </row>
        <row r="700">
          <cell r="A700">
            <v>37100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R700">
            <v>0</v>
          </cell>
          <cell r="S700">
            <v>0</v>
          </cell>
        </row>
        <row r="701">
          <cell r="A701">
            <v>37101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R701">
            <v>0</v>
          </cell>
          <cell r="S701">
            <v>0</v>
          </cell>
        </row>
        <row r="702">
          <cell r="A702">
            <v>37102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R702">
            <v>0</v>
          </cell>
          <cell r="S702">
            <v>0</v>
          </cell>
        </row>
        <row r="703">
          <cell r="A703">
            <v>37103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R703">
            <v>0</v>
          </cell>
          <cell r="S703">
            <v>0</v>
          </cell>
        </row>
        <row r="704">
          <cell r="A704">
            <v>37104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R704">
            <v>0</v>
          </cell>
          <cell r="S704">
            <v>0</v>
          </cell>
        </row>
        <row r="705">
          <cell r="A705">
            <v>37105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R705">
            <v>0</v>
          </cell>
          <cell r="S705">
            <v>0</v>
          </cell>
        </row>
        <row r="706">
          <cell r="A706">
            <v>37106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R706">
            <v>0</v>
          </cell>
          <cell r="S706">
            <v>0</v>
          </cell>
        </row>
        <row r="707">
          <cell r="A707">
            <v>37107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R707">
            <v>0</v>
          </cell>
          <cell r="S707">
            <v>0</v>
          </cell>
        </row>
        <row r="708">
          <cell r="A708">
            <v>37108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R708">
            <v>0</v>
          </cell>
          <cell r="S708">
            <v>0</v>
          </cell>
        </row>
        <row r="709">
          <cell r="A709">
            <v>37109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R709">
            <v>0</v>
          </cell>
          <cell r="S709">
            <v>0</v>
          </cell>
        </row>
        <row r="710">
          <cell r="A710">
            <v>37110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R710">
            <v>0</v>
          </cell>
          <cell r="S710">
            <v>0</v>
          </cell>
        </row>
        <row r="711">
          <cell r="A711">
            <v>37111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R711">
            <v>0</v>
          </cell>
          <cell r="S711">
            <v>0</v>
          </cell>
        </row>
        <row r="712">
          <cell r="A712">
            <v>37112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R712">
            <v>0</v>
          </cell>
          <cell r="S712">
            <v>0</v>
          </cell>
        </row>
        <row r="713">
          <cell r="A713">
            <v>37113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R713">
            <v>0</v>
          </cell>
          <cell r="S713">
            <v>0</v>
          </cell>
        </row>
        <row r="714">
          <cell r="A714">
            <v>37114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R714">
            <v>0</v>
          </cell>
          <cell r="S714">
            <v>0</v>
          </cell>
        </row>
        <row r="715">
          <cell r="A715">
            <v>37115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R715">
            <v>0</v>
          </cell>
          <cell r="S715">
            <v>0</v>
          </cell>
        </row>
        <row r="716">
          <cell r="A716">
            <v>37116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R716">
            <v>0</v>
          </cell>
          <cell r="S716">
            <v>0</v>
          </cell>
        </row>
        <row r="717">
          <cell r="A717">
            <v>37117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R717">
            <v>0</v>
          </cell>
          <cell r="S717">
            <v>0</v>
          </cell>
        </row>
        <row r="718">
          <cell r="A718">
            <v>37118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R718">
            <v>0</v>
          </cell>
          <cell r="S718">
            <v>0</v>
          </cell>
        </row>
        <row r="719">
          <cell r="A719">
            <v>37119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R719">
            <v>0</v>
          </cell>
          <cell r="S719">
            <v>0</v>
          </cell>
        </row>
        <row r="720">
          <cell r="A720">
            <v>37120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R720">
            <v>0</v>
          </cell>
          <cell r="S720">
            <v>0</v>
          </cell>
        </row>
        <row r="721">
          <cell r="A721">
            <v>37121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R721">
            <v>0</v>
          </cell>
          <cell r="S721">
            <v>0</v>
          </cell>
        </row>
        <row r="722">
          <cell r="A722">
            <v>37122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R722">
            <v>0</v>
          </cell>
          <cell r="S722">
            <v>0</v>
          </cell>
        </row>
        <row r="723">
          <cell r="A723">
            <v>37123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R723">
            <v>0</v>
          </cell>
          <cell r="S723">
            <v>0</v>
          </cell>
        </row>
        <row r="724">
          <cell r="A724">
            <v>37124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R724">
            <v>0</v>
          </cell>
          <cell r="S724">
            <v>0</v>
          </cell>
        </row>
        <row r="725">
          <cell r="A725">
            <v>37125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R725">
            <v>0</v>
          </cell>
          <cell r="S725">
            <v>0</v>
          </cell>
        </row>
        <row r="726">
          <cell r="A726">
            <v>37126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R726">
            <v>0</v>
          </cell>
          <cell r="S726">
            <v>0</v>
          </cell>
        </row>
        <row r="727">
          <cell r="A727">
            <v>37127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R727">
            <v>0</v>
          </cell>
          <cell r="S727">
            <v>0</v>
          </cell>
        </row>
        <row r="728">
          <cell r="A728">
            <v>37128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R728">
            <v>0</v>
          </cell>
          <cell r="S728">
            <v>0</v>
          </cell>
        </row>
        <row r="729">
          <cell r="A729">
            <v>37129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R729">
            <v>0</v>
          </cell>
          <cell r="S729">
            <v>0</v>
          </cell>
        </row>
        <row r="730">
          <cell r="A730">
            <v>37130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R730">
            <v>0</v>
          </cell>
          <cell r="S730">
            <v>0</v>
          </cell>
        </row>
        <row r="731">
          <cell r="A731">
            <v>37131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R731">
            <v>0</v>
          </cell>
          <cell r="S731">
            <v>0</v>
          </cell>
        </row>
        <row r="732">
          <cell r="A732">
            <v>37132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R732">
            <v>0</v>
          </cell>
          <cell r="S732">
            <v>0</v>
          </cell>
        </row>
        <row r="733">
          <cell r="A733">
            <v>37133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R733">
            <v>0</v>
          </cell>
          <cell r="S733">
            <v>0</v>
          </cell>
        </row>
        <row r="734">
          <cell r="A734">
            <v>37134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R734">
            <v>0</v>
          </cell>
          <cell r="S734">
            <v>0</v>
          </cell>
        </row>
        <row r="735">
          <cell r="A735">
            <v>37135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R735">
            <v>0</v>
          </cell>
          <cell r="S735">
            <v>0</v>
          </cell>
        </row>
        <row r="736">
          <cell r="A736">
            <v>37136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R736">
            <v>0</v>
          </cell>
          <cell r="S736">
            <v>0</v>
          </cell>
        </row>
        <row r="737">
          <cell r="A737">
            <v>37137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R737">
            <v>0</v>
          </cell>
          <cell r="S737">
            <v>0</v>
          </cell>
        </row>
        <row r="738">
          <cell r="A738">
            <v>37138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R738">
            <v>0</v>
          </cell>
          <cell r="S738">
            <v>0</v>
          </cell>
        </row>
        <row r="739">
          <cell r="A739">
            <v>37139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R739">
            <v>0</v>
          </cell>
          <cell r="S739">
            <v>0</v>
          </cell>
        </row>
        <row r="740">
          <cell r="A740">
            <v>37140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R740">
            <v>0</v>
          </cell>
          <cell r="S740">
            <v>0</v>
          </cell>
        </row>
        <row r="741">
          <cell r="A741">
            <v>37141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R741">
            <v>0</v>
          </cell>
          <cell r="S741">
            <v>0</v>
          </cell>
        </row>
        <row r="742">
          <cell r="A742">
            <v>37142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R742">
            <v>0</v>
          </cell>
          <cell r="S742">
            <v>0</v>
          </cell>
        </row>
        <row r="743">
          <cell r="A743">
            <v>37143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R743">
            <v>0</v>
          </cell>
          <cell r="S743">
            <v>0</v>
          </cell>
        </row>
        <row r="744">
          <cell r="A744">
            <v>37144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R744">
            <v>0</v>
          </cell>
          <cell r="S744">
            <v>0</v>
          </cell>
        </row>
        <row r="745">
          <cell r="A745">
            <v>37145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R745">
            <v>0</v>
          </cell>
          <cell r="S745">
            <v>0</v>
          </cell>
        </row>
        <row r="746">
          <cell r="A746">
            <v>37146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R746">
            <v>0</v>
          </cell>
          <cell r="S746">
            <v>0</v>
          </cell>
        </row>
        <row r="747">
          <cell r="A747">
            <v>37147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R747">
            <v>0</v>
          </cell>
          <cell r="S747">
            <v>0</v>
          </cell>
        </row>
        <row r="748">
          <cell r="A748">
            <v>37148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R748">
            <v>0</v>
          </cell>
          <cell r="S748">
            <v>0</v>
          </cell>
        </row>
        <row r="749">
          <cell r="A749">
            <v>37149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R749">
            <v>0</v>
          </cell>
          <cell r="S749">
            <v>0</v>
          </cell>
        </row>
        <row r="750">
          <cell r="A750">
            <v>37150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R750">
            <v>0</v>
          </cell>
          <cell r="S750">
            <v>0</v>
          </cell>
        </row>
        <row r="751">
          <cell r="A751">
            <v>37151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R751">
            <v>0</v>
          </cell>
          <cell r="S751">
            <v>0</v>
          </cell>
        </row>
        <row r="752">
          <cell r="A752">
            <v>37152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R752">
            <v>0</v>
          </cell>
          <cell r="S752">
            <v>0</v>
          </cell>
        </row>
        <row r="753">
          <cell r="A753">
            <v>37153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R753">
            <v>0</v>
          </cell>
          <cell r="S753">
            <v>0</v>
          </cell>
        </row>
        <row r="754">
          <cell r="A754">
            <v>37154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R754">
            <v>0</v>
          </cell>
          <cell r="S754">
            <v>0</v>
          </cell>
        </row>
        <row r="755">
          <cell r="A755">
            <v>37155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R755">
            <v>0</v>
          </cell>
          <cell r="S755">
            <v>0</v>
          </cell>
        </row>
        <row r="756">
          <cell r="A756">
            <v>37156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R756">
            <v>0</v>
          </cell>
          <cell r="S756">
            <v>0</v>
          </cell>
        </row>
        <row r="757">
          <cell r="A757">
            <v>37157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R757">
            <v>0</v>
          </cell>
          <cell r="S757">
            <v>0</v>
          </cell>
        </row>
        <row r="758">
          <cell r="A758">
            <v>37158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R758">
            <v>0</v>
          </cell>
          <cell r="S758">
            <v>0</v>
          </cell>
        </row>
        <row r="759">
          <cell r="A759">
            <v>37159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R759">
            <v>0</v>
          </cell>
          <cell r="S759">
            <v>0</v>
          </cell>
        </row>
        <row r="760">
          <cell r="A760">
            <v>37160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R760">
            <v>0</v>
          </cell>
          <cell r="S760">
            <v>0</v>
          </cell>
        </row>
        <row r="761">
          <cell r="A761">
            <v>37161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R761">
            <v>0</v>
          </cell>
          <cell r="S761">
            <v>0</v>
          </cell>
        </row>
        <row r="762">
          <cell r="A762">
            <v>37162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R762">
            <v>0</v>
          </cell>
          <cell r="S762">
            <v>0</v>
          </cell>
        </row>
        <row r="763">
          <cell r="A763">
            <v>37163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R763">
            <v>0</v>
          </cell>
          <cell r="S763">
            <v>0</v>
          </cell>
        </row>
        <row r="764">
          <cell r="A764">
            <v>37164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R764">
            <v>0</v>
          </cell>
          <cell r="S764">
            <v>0</v>
          </cell>
        </row>
        <row r="765">
          <cell r="A765">
            <v>37165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R765">
            <v>0</v>
          </cell>
          <cell r="S765">
            <v>0</v>
          </cell>
        </row>
        <row r="766">
          <cell r="A766">
            <v>37166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R766">
            <v>0</v>
          </cell>
          <cell r="S766">
            <v>0</v>
          </cell>
        </row>
        <row r="767">
          <cell r="A767">
            <v>37167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R767">
            <v>0</v>
          </cell>
          <cell r="S767">
            <v>0</v>
          </cell>
        </row>
        <row r="768">
          <cell r="A768">
            <v>37168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R768">
            <v>0</v>
          </cell>
          <cell r="S768">
            <v>0</v>
          </cell>
        </row>
        <row r="769">
          <cell r="A769">
            <v>37169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R769">
            <v>0</v>
          </cell>
          <cell r="S769">
            <v>0</v>
          </cell>
        </row>
        <row r="770">
          <cell r="A770">
            <v>37170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R770">
            <v>0</v>
          </cell>
          <cell r="S770">
            <v>0</v>
          </cell>
        </row>
        <row r="771">
          <cell r="A771">
            <v>37171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R771">
            <v>0</v>
          </cell>
          <cell r="S771">
            <v>0</v>
          </cell>
        </row>
        <row r="772">
          <cell r="A772">
            <v>37172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R772">
            <v>0</v>
          </cell>
          <cell r="S772">
            <v>0</v>
          </cell>
        </row>
        <row r="773">
          <cell r="A773">
            <v>37173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R773">
            <v>0</v>
          </cell>
          <cell r="S773">
            <v>0</v>
          </cell>
        </row>
        <row r="774">
          <cell r="A774">
            <v>37174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R774">
            <v>0</v>
          </cell>
          <cell r="S774">
            <v>0</v>
          </cell>
        </row>
        <row r="775">
          <cell r="A775">
            <v>37175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R775">
            <v>0</v>
          </cell>
          <cell r="S775">
            <v>0</v>
          </cell>
        </row>
        <row r="776">
          <cell r="A776">
            <v>37176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R776">
            <v>0</v>
          </cell>
          <cell r="S776">
            <v>0</v>
          </cell>
        </row>
        <row r="777">
          <cell r="A777">
            <v>37177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R777">
            <v>0</v>
          </cell>
          <cell r="S777">
            <v>0</v>
          </cell>
        </row>
        <row r="778">
          <cell r="A778">
            <v>37178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R778">
            <v>0</v>
          </cell>
          <cell r="S778">
            <v>0</v>
          </cell>
        </row>
        <row r="779">
          <cell r="A779">
            <v>37179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R779">
            <v>0</v>
          </cell>
          <cell r="S779">
            <v>0</v>
          </cell>
        </row>
        <row r="780">
          <cell r="A780">
            <v>37180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R780">
            <v>0</v>
          </cell>
          <cell r="S780">
            <v>0</v>
          </cell>
        </row>
        <row r="781">
          <cell r="A781">
            <v>37181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R781">
            <v>0</v>
          </cell>
          <cell r="S781">
            <v>0</v>
          </cell>
        </row>
        <row r="782">
          <cell r="A782">
            <v>37182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R782">
            <v>0</v>
          </cell>
          <cell r="S782">
            <v>0</v>
          </cell>
        </row>
        <row r="783">
          <cell r="A783">
            <v>37183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R783">
            <v>0</v>
          </cell>
          <cell r="S783">
            <v>0</v>
          </cell>
        </row>
        <row r="784">
          <cell r="A784">
            <v>37184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R784">
            <v>0</v>
          </cell>
          <cell r="S784">
            <v>0</v>
          </cell>
        </row>
        <row r="785">
          <cell r="A785">
            <v>37185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R785">
            <v>0</v>
          </cell>
          <cell r="S785">
            <v>0</v>
          </cell>
        </row>
        <row r="786">
          <cell r="A786">
            <v>37186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R786">
            <v>0</v>
          </cell>
          <cell r="S786">
            <v>0</v>
          </cell>
        </row>
        <row r="787">
          <cell r="A787">
            <v>37187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R787">
            <v>0</v>
          </cell>
          <cell r="S787">
            <v>0</v>
          </cell>
        </row>
        <row r="788">
          <cell r="A788">
            <v>37188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R788">
            <v>0</v>
          </cell>
          <cell r="S788">
            <v>0</v>
          </cell>
        </row>
        <row r="789">
          <cell r="A789">
            <v>37189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R789">
            <v>0</v>
          </cell>
          <cell r="S789">
            <v>0</v>
          </cell>
        </row>
        <row r="790">
          <cell r="A790">
            <v>37190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R790">
            <v>0</v>
          </cell>
          <cell r="S790">
            <v>0</v>
          </cell>
        </row>
        <row r="791">
          <cell r="A791">
            <v>37191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R791">
            <v>0</v>
          </cell>
          <cell r="S791">
            <v>0</v>
          </cell>
        </row>
        <row r="792">
          <cell r="A792">
            <v>37192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R792">
            <v>0</v>
          </cell>
          <cell r="S792">
            <v>0</v>
          </cell>
        </row>
        <row r="793">
          <cell r="A793">
            <v>37193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R793">
            <v>0</v>
          </cell>
          <cell r="S793">
            <v>0</v>
          </cell>
        </row>
        <row r="794">
          <cell r="A794">
            <v>37194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R794">
            <v>0</v>
          </cell>
          <cell r="S794">
            <v>0</v>
          </cell>
        </row>
        <row r="795">
          <cell r="A795">
            <v>37195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R795">
            <v>0</v>
          </cell>
          <cell r="S795">
            <v>0</v>
          </cell>
        </row>
        <row r="796">
          <cell r="A796">
            <v>37196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R796">
            <v>0</v>
          </cell>
          <cell r="S796">
            <v>0</v>
          </cell>
        </row>
        <row r="797">
          <cell r="A797">
            <v>37197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R797">
            <v>0</v>
          </cell>
          <cell r="S797">
            <v>0</v>
          </cell>
        </row>
        <row r="798">
          <cell r="A798">
            <v>37198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R798">
            <v>0</v>
          </cell>
          <cell r="S798">
            <v>0</v>
          </cell>
        </row>
        <row r="799">
          <cell r="A799">
            <v>37199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R799">
            <v>0</v>
          </cell>
          <cell r="S799">
            <v>0</v>
          </cell>
        </row>
        <row r="800">
          <cell r="A800">
            <v>37200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R800">
            <v>0</v>
          </cell>
          <cell r="S800">
            <v>0</v>
          </cell>
        </row>
        <row r="801">
          <cell r="A801">
            <v>37201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R801">
            <v>0</v>
          </cell>
          <cell r="S801">
            <v>0</v>
          </cell>
        </row>
        <row r="802">
          <cell r="A802">
            <v>37202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R802">
            <v>0</v>
          </cell>
          <cell r="S802">
            <v>0</v>
          </cell>
        </row>
        <row r="803">
          <cell r="A803">
            <v>37203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R803">
            <v>0</v>
          </cell>
          <cell r="S803">
            <v>0</v>
          </cell>
        </row>
        <row r="804">
          <cell r="A804">
            <v>37204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R804">
            <v>0</v>
          </cell>
          <cell r="S804">
            <v>0</v>
          </cell>
        </row>
        <row r="805">
          <cell r="A805">
            <v>37205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R805">
            <v>0</v>
          </cell>
          <cell r="S805">
            <v>0</v>
          </cell>
        </row>
        <row r="806">
          <cell r="A806">
            <v>37206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R806">
            <v>0</v>
          </cell>
          <cell r="S806">
            <v>0</v>
          </cell>
        </row>
        <row r="807">
          <cell r="A807">
            <v>37207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R807">
            <v>0</v>
          </cell>
          <cell r="S807">
            <v>0</v>
          </cell>
        </row>
        <row r="808">
          <cell r="A808">
            <v>37208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R808">
            <v>0</v>
          </cell>
          <cell r="S808">
            <v>0</v>
          </cell>
        </row>
        <row r="809">
          <cell r="A809">
            <v>37209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R809">
            <v>0</v>
          </cell>
          <cell r="S809">
            <v>0</v>
          </cell>
        </row>
        <row r="810">
          <cell r="A810">
            <v>37210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R810">
            <v>0</v>
          </cell>
          <cell r="S810">
            <v>0</v>
          </cell>
        </row>
        <row r="811">
          <cell r="A811">
            <v>37211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R811">
            <v>0</v>
          </cell>
          <cell r="S811">
            <v>0</v>
          </cell>
        </row>
        <row r="812">
          <cell r="A812">
            <v>37212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R812">
            <v>0</v>
          </cell>
          <cell r="S812">
            <v>0</v>
          </cell>
        </row>
        <row r="813">
          <cell r="A813">
            <v>37213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R813">
            <v>0</v>
          </cell>
          <cell r="S813">
            <v>0</v>
          </cell>
        </row>
        <row r="814">
          <cell r="A814">
            <v>37214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R814">
            <v>0</v>
          </cell>
          <cell r="S814">
            <v>0</v>
          </cell>
        </row>
        <row r="815">
          <cell r="A815">
            <v>37215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R815">
            <v>0</v>
          </cell>
          <cell r="S815">
            <v>0</v>
          </cell>
        </row>
        <row r="816">
          <cell r="A816">
            <v>37216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R816">
            <v>0</v>
          </cell>
          <cell r="S816">
            <v>0</v>
          </cell>
        </row>
        <row r="817">
          <cell r="A817">
            <v>37217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R817">
            <v>0</v>
          </cell>
          <cell r="S817">
            <v>0</v>
          </cell>
        </row>
        <row r="818">
          <cell r="A818">
            <v>37218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R818">
            <v>0</v>
          </cell>
          <cell r="S818">
            <v>0</v>
          </cell>
        </row>
        <row r="819">
          <cell r="A819">
            <v>37219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R819">
            <v>0</v>
          </cell>
          <cell r="S819">
            <v>0</v>
          </cell>
        </row>
        <row r="820">
          <cell r="A820">
            <v>37220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R820">
            <v>0</v>
          </cell>
          <cell r="S820">
            <v>0</v>
          </cell>
        </row>
        <row r="821">
          <cell r="A821">
            <v>37221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R821">
            <v>0</v>
          </cell>
          <cell r="S821">
            <v>0</v>
          </cell>
        </row>
        <row r="822">
          <cell r="A822">
            <v>37222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R822">
            <v>0</v>
          </cell>
          <cell r="S822">
            <v>0</v>
          </cell>
        </row>
        <row r="823">
          <cell r="A823">
            <v>37223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R823">
            <v>0</v>
          </cell>
          <cell r="S823">
            <v>0</v>
          </cell>
        </row>
        <row r="824">
          <cell r="A824">
            <v>37224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R824">
            <v>0</v>
          </cell>
          <cell r="S824">
            <v>0</v>
          </cell>
        </row>
        <row r="825">
          <cell r="A825">
            <v>37225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R825">
            <v>0</v>
          </cell>
          <cell r="S825">
            <v>0</v>
          </cell>
        </row>
        <row r="826">
          <cell r="A826">
            <v>37226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R826">
            <v>0</v>
          </cell>
          <cell r="S826">
            <v>0</v>
          </cell>
        </row>
        <row r="827">
          <cell r="A827">
            <v>37227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R827">
            <v>0</v>
          </cell>
          <cell r="S827">
            <v>0</v>
          </cell>
        </row>
        <row r="828">
          <cell r="A828">
            <v>37228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R828">
            <v>0</v>
          </cell>
          <cell r="S828">
            <v>0</v>
          </cell>
        </row>
        <row r="829">
          <cell r="A829">
            <v>37229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R829">
            <v>0</v>
          </cell>
          <cell r="S829">
            <v>0</v>
          </cell>
        </row>
        <row r="830">
          <cell r="A830">
            <v>37230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R830">
            <v>0</v>
          </cell>
          <cell r="S830">
            <v>0</v>
          </cell>
        </row>
        <row r="831">
          <cell r="A831">
            <v>37231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R831">
            <v>0</v>
          </cell>
          <cell r="S831">
            <v>0</v>
          </cell>
        </row>
        <row r="832">
          <cell r="A832">
            <v>37232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R832">
            <v>0</v>
          </cell>
          <cell r="S832">
            <v>0</v>
          </cell>
        </row>
        <row r="833">
          <cell r="A833">
            <v>37233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R833">
            <v>0</v>
          </cell>
          <cell r="S833">
            <v>0</v>
          </cell>
        </row>
        <row r="834">
          <cell r="A834">
            <v>37234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R834">
            <v>0</v>
          </cell>
          <cell r="S834">
            <v>0</v>
          </cell>
        </row>
        <row r="835">
          <cell r="A835">
            <v>37235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R835">
            <v>0</v>
          </cell>
          <cell r="S835">
            <v>0</v>
          </cell>
        </row>
        <row r="836">
          <cell r="A836">
            <v>37236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R836">
            <v>0</v>
          </cell>
          <cell r="S836">
            <v>0</v>
          </cell>
        </row>
        <row r="837">
          <cell r="A837">
            <v>37237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R837">
            <v>0</v>
          </cell>
          <cell r="S837">
            <v>0</v>
          </cell>
        </row>
        <row r="838">
          <cell r="A838">
            <v>37238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R838">
            <v>0</v>
          </cell>
          <cell r="S838">
            <v>0</v>
          </cell>
        </row>
        <row r="839">
          <cell r="A839">
            <v>37239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R839">
            <v>0</v>
          </cell>
          <cell r="S839">
            <v>0</v>
          </cell>
        </row>
        <row r="840">
          <cell r="A840">
            <v>37240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R840">
            <v>0</v>
          </cell>
          <cell r="S840">
            <v>0</v>
          </cell>
        </row>
        <row r="841">
          <cell r="A841">
            <v>37241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R841">
            <v>0</v>
          </cell>
          <cell r="S841">
            <v>0</v>
          </cell>
        </row>
        <row r="842">
          <cell r="A842">
            <v>37242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R842">
            <v>0</v>
          </cell>
          <cell r="S842">
            <v>0</v>
          </cell>
        </row>
        <row r="843">
          <cell r="A843">
            <v>37243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R843">
            <v>0</v>
          </cell>
          <cell r="S843">
            <v>0</v>
          </cell>
        </row>
        <row r="844">
          <cell r="A844">
            <v>37244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R844">
            <v>0</v>
          </cell>
          <cell r="S844">
            <v>0</v>
          </cell>
        </row>
        <row r="845">
          <cell r="A845">
            <v>37245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R845">
            <v>0</v>
          </cell>
          <cell r="S845">
            <v>0</v>
          </cell>
        </row>
        <row r="846">
          <cell r="A846">
            <v>37246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R846">
            <v>0</v>
          </cell>
          <cell r="S846">
            <v>0</v>
          </cell>
        </row>
        <row r="847">
          <cell r="A847">
            <v>37247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R847">
            <v>0</v>
          </cell>
          <cell r="S847">
            <v>0</v>
          </cell>
        </row>
        <row r="848">
          <cell r="A848">
            <v>37248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R848">
            <v>0</v>
          </cell>
          <cell r="S848">
            <v>0</v>
          </cell>
        </row>
        <row r="849">
          <cell r="A849">
            <v>37249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R849">
            <v>0</v>
          </cell>
          <cell r="S849">
            <v>0</v>
          </cell>
        </row>
        <row r="850">
          <cell r="A850">
            <v>37250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R850">
            <v>0</v>
          </cell>
          <cell r="S850">
            <v>0</v>
          </cell>
        </row>
        <row r="851">
          <cell r="A851">
            <v>37251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R851">
            <v>0</v>
          </cell>
          <cell r="S851">
            <v>0</v>
          </cell>
        </row>
        <row r="852">
          <cell r="A852">
            <v>37252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R852">
            <v>0</v>
          </cell>
          <cell r="S852">
            <v>0</v>
          </cell>
        </row>
        <row r="853">
          <cell r="A853">
            <v>37253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R853">
            <v>0</v>
          </cell>
          <cell r="S853">
            <v>0</v>
          </cell>
        </row>
        <row r="854">
          <cell r="A854">
            <v>37254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R854">
            <v>0</v>
          </cell>
          <cell r="S854">
            <v>0</v>
          </cell>
        </row>
        <row r="855">
          <cell r="A855">
            <v>37255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R855">
            <v>0</v>
          </cell>
          <cell r="S855">
            <v>0</v>
          </cell>
        </row>
        <row r="856">
          <cell r="A856">
            <v>37256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R856">
            <v>0</v>
          </cell>
          <cell r="S856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Price Sheet"/>
      <sheetName val="Spreads"/>
      <sheetName val="Map"/>
      <sheetName val="Data"/>
      <sheetName val="Variable Rates"/>
      <sheetName val="Indicies"/>
      <sheetName val="Sheet1"/>
    </sheetNames>
    <sheetDataSet>
      <sheetData sheetId="0"/>
      <sheetData sheetId="1"/>
      <sheetData sheetId="2"/>
      <sheetData sheetId="3"/>
      <sheetData sheetId="4">
        <row r="2">
          <cell r="AC2">
            <v>34700</v>
          </cell>
          <cell r="AD2">
            <v>34731</v>
          </cell>
          <cell r="AE2">
            <v>34759</v>
          </cell>
          <cell r="AF2">
            <v>34790</v>
          </cell>
          <cell r="AG2">
            <v>34820</v>
          </cell>
          <cell r="AH2">
            <v>34851</v>
          </cell>
          <cell r="AI2">
            <v>34881</v>
          </cell>
          <cell r="AJ2">
            <v>34912</v>
          </cell>
          <cell r="AK2">
            <v>34943</v>
          </cell>
          <cell r="AL2">
            <v>34973</v>
          </cell>
          <cell r="AM2">
            <v>35004</v>
          </cell>
          <cell r="AN2">
            <v>35034</v>
          </cell>
          <cell r="AO2">
            <v>35065</v>
          </cell>
          <cell r="AP2">
            <v>35096</v>
          </cell>
          <cell r="AQ2">
            <v>35125</v>
          </cell>
          <cell r="AR2">
            <v>35156</v>
          </cell>
          <cell r="AS2">
            <v>35186</v>
          </cell>
          <cell r="AT2">
            <v>35217</v>
          </cell>
          <cell r="AU2">
            <v>35247</v>
          </cell>
          <cell r="AV2">
            <v>35278</v>
          </cell>
          <cell r="AW2">
            <v>35309</v>
          </cell>
          <cell r="AX2">
            <v>35339</v>
          </cell>
          <cell r="AY2">
            <v>35370</v>
          </cell>
          <cell r="AZ2">
            <v>35400</v>
          </cell>
          <cell r="BA2">
            <v>35431</v>
          </cell>
          <cell r="BB2">
            <v>35462</v>
          </cell>
          <cell r="BC2">
            <v>35490</v>
          </cell>
          <cell r="BD2">
            <v>35521</v>
          </cell>
          <cell r="BE2">
            <v>35551</v>
          </cell>
          <cell r="BF2">
            <v>35582</v>
          </cell>
          <cell r="BG2">
            <v>35612</v>
          </cell>
          <cell r="BH2">
            <v>35643</v>
          </cell>
          <cell r="BI2">
            <v>35674</v>
          </cell>
          <cell r="BJ2">
            <v>35704</v>
          </cell>
          <cell r="BK2">
            <v>35735</v>
          </cell>
          <cell r="BL2">
            <v>35765</v>
          </cell>
          <cell r="BM2">
            <v>35796</v>
          </cell>
          <cell r="BN2">
            <v>35827</v>
          </cell>
          <cell r="BO2">
            <v>35855</v>
          </cell>
          <cell r="BP2">
            <v>35886</v>
          </cell>
          <cell r="BQ2">
            <v>35916</v>
          </cell>
          <cell r="BR2">
            <v>35947</v>
          </cell>
          <cell r="BS2">
            <v>35977</v>
          </cell>
          <cell r="BT2">
            <v>36008</v>
          </cell>
          <cell r="BU2">
            <v>36039</v>
          </cell>
          <cell r="BV2">
            <v>36069</v>
          </cell>
          <cell r="BW2">
            <v>36100</v>
          </cell>
          <cell r="BX2">
            <v>36130</v>
          </cell>
          <cell r="BY2">
            <v>36161</v>
          </cell>
          <cell r="BZ2">
            <v>36192</v>
          </cell>
          <cell r="CA2">
            <v>36220</v>
          </cell>
          <cell r="CB2">
            <v>36251</v>
          </cell>
          <cell r="CC2">
            <v>36281</v>
          </cell>
          <cell r="CD2">
            <v>36312</v>
          </cell>
          <cell r="CE2">
            <v>36342</v>
          </cell>
          <cell r="CF2">
            <v>36373</v>
          </cell>
          <cell r="CG2">
            <v>36404</v>
          </cell>
          <cell r="CH2">
            <v>36434</v>
          </cell>
          <cell r="CI2">
            <v>36465</v>
          </cell>
          <cell r="CJ2">
            <v>36495</v>
          </cell>
          <cell r="CK2">
            <v>36526</v>
          </cell>
          <cell r="CL2">
            <v>36557</v>
          </cell>
          <cell r="CM2">
            <v>36586</v>
          </cell>
          <cell r="CN2">
            <v>36617</v>
          </cell>
          <cell r="CO2">
            <v>36647</v>
          </cell>
          <cell r="CP2">
            <v>36678</v>
          </cell>
          <cell r="CQ2">
            <v>36708</v>
          </cell>
          <cell r="CR2">
            <v>36739</v>
          </cell>
          <cell r="CS2">
            <v>36770</v>
          </cell>
          <cell r="CT2">
            <v>36800</v>
          </cell>
          <cell r="CU2">
            <v>36831</v>
          </cell>
          <cell r="CV2">
            <v>36861</v>
          </cell>
          <cell r="CW2">
            <v>36892</v>
          </cell>
          <cell r="CX2">
            <v>36923</v>
          </cell>
          <cell r="CY2">
            <v>36951</v>
          </cell>
          <cell r="CZ2">
            <v>36982</v>
          </cell>
          <cell r="DA2">
            <v>37012</v>
          </cell>
          <cell r="DB2">
            <v>37043</v>
          </cell>
          <cell r="DC2">
            <v>37073</v>
          </cell>
          <cell r="DD2">
            <v>37104</v>
          </cell>
          <cell r="DE2">
            <v>37135</v>
          </cell>
          <cell r="DF2">
            <v>37165</v>
          </cell>
          <cell r="DG2">
            <v>37196</v>
          </cell>
          <cell r="DH2">
            <v>37226</v>
          </cell>
        </row>
        <row r="3">
          <cell r="AB3" t="str">
            <v>Nova, Aeco C</v>
          </cell>
          <cell r="AC3">
            <v>0.95870967741935476</v>
          </cell>
          <cell r="AD3">
            <v>0.97821428571428548</v>
          </cell>
          <cell r="AE3">
            <v>1.0458064516129031</v>
          </cell>
          <cell r="AF3">
            <v>1.2366666666666668</v>
          </cell>
          <cell r="AG3">
            <v>1.2525806451612902</v>
          </cell>
          <cell r="AH3">
            <v>1.1203333333333334</v>
          </cell>
          <cell r="AI3">
            <v>0.99451612903225817</v>
          </cell>
          <cell r="AJ3">
            <v>1.0367741935483872</v>
          </cell>
          <cell r="AK3">
            <v>1.0766666666666669</v>
          </cell>
          <cell r="AL3">
            <v>1.2132258064516128</v>
          </cell>
          <cell r="AM3">
            <v>1.2403333333333333</v>
          </cell>
          <cell r="AN3">
            <v>1.3645161290322583</v>
          </cell>
          <cell r="AO3">
            <v>1.5325806451612902</v>
          </cell>
          <cell r="AP3">
            <v>1.5210344827586206</v>
          </cell>
          <cell r="AQ3">
            <v>1.3167741935483872</v>
          </cell>
          <cell r="AR3">
            <v>1.1873333333333329</v>
          </cell>
          <cell r="AS3">
            <v>1.0938709677419356</v>
          </cell>
          <cell r="AT3">
            <v>1.1033333333333331</v>
          </cell>
          <cell r="AU3">
            <v>1.1637096774193549</v>
          </cell>
          <cell r="AV3">
            <v>1.1480645161290324</v>
          </cell>
          <cell r="AW3">
            <v>1.1145</v>
          </cell>
          <cell r="AX3">
            <v>1.3759677419354839</v>
          </cell>
          <cell r="AY3">
            <v>1.9059999999999993</v>
          </cell>
          <cell r="AZ3">
            <v>2.1685483870967746</v>
          </cell>
          <cell r="BA3">
            <v>2.8358064516129025</v>
          </cell>
          <cell r="BB3">
            <v>1.8896428571428567</v>
          </cell>
          <cell r="BC3">
            <v>1.4790322580645161</v>
          </cell>
          <cell r="BD3">
            <v>1.7768333333333335</v>
          </cell>
          <cell r="BE3">
            <v>1.7177419354838706</v>
          </cell>
          <cell r="BF3">
            <v>1.5523333333333331</v>
          </cell>
          <cell r="BG3">
            <v>1.5072580645161289</v>
          </cell>
          <cell r="BH3">
            <v>1.4969354838709679</v>
          </cell>
          <cell r="BI3">
            <v>1.4648333333333332</v>
          </cell>
          <cell r="BJ3">
            <v>1.7343548387096772</v>
          </cell>
          <cell r="BK3">
            <v>1.6788333333333327</v>
          </cell>
          <cell r="BL3">
            <v>1.3391935483870963</v>
          </cell>
          <cell r="BM3">
            <v>1.4580645161290322</v>
          </cell>
          <cell r="BN3">
            <v>1.6378571428571429</v>
          </cell>
          <cell r="BO3">
            <v>1.7538709677419351</v>
          </cell>
          <cell r="BP3">
            <v>2.2163333333333335</v>
          </cell>
          <cell r="BQ3">
            <v>1.7604838709677417</v>
          </cell>
          <cell r="BR3">
            <v>1.8073333333333339</v>
          </cell>
          <cell r="BS3">
            <v>1.9741935483870965</v>
          </cell>
          <cell r="BT3">
            <v>1.7622580645161283</v>
          </cell>
          <cell r="BU3">
            <v>2.0070000000000001</v>
          </cell>
          <cell r="BV3">
            <v>2.3535483870967742</v>
          </cell>
          <cell r="BW3">
            <v>2.5248333333333335</v>
          </cell>
          <cell r="BX3">
            <v>2.222258064516129</v>
          </cell>
          <cell r="BY3">
            <v>2.3129032258064517</v>
          </cell>
          <cell r="BZ3">
            <v>2.2437499999999999</v>
          </cell>
          <cell r="CA3">
            <v>2.2025806451612904</v>
          </cell>
          <cell r="CB3">
            <v>2.5260000000000002</v>
          </cell>
          <cell r="CC3">
            <v>2.6993548387096782</v>
          </cell>
          <cell r="CD3">
            <v>2.7919999999999998</v>
          </cell>
          <cell r="CE3">
            <v>2.7812903225806451</v>
          </cell>
          <cell r="CF3">
            <v>3.250322580645161</v>
          </cell>
          <cell r="CG3">
            <v>3.1150000000000002</v>
          </cell>
          <cell r="CH3">
            <v>3.5780645161290319</v>
          </cell>
          <cell r="CI3">
            <v>2.8945000000000007</v>
          </cell>
          <cell r="CJ3">
            <v>2.790322580645161</v>
          </cell>
          <cell r="CK3">
            <v>2.827096774193548</v>
          </cell>
          <cell r="CL3">
            <v>3.1018965517241388</v>
          </cell>
          <cell r="CM3">
            <v>3.521290322580644</v>
          </cell>
          <cell r="CN3">
            <v>3.7708333333333335</v>
          </cell>
          <cell r="CO3">
            <v>4.3430645161290338</v>
          </cell>
          <cell r="CP3">
            <v>5.1076666666666659</v>
          </cell>
          <cell r="CQ3">
            <v>4.535967741935484</v>
          </cell>
          <cell r="CR3">
            <v>4.5043548387096788</v>
          </cell>
          <cell r="CS3">
            <v>6.2013333333333351</v>
          </cell>
          <cell r="CT3">
            <v>6.444193548387096</v>
          </cell>
          <cell r="CU3">
            <v>7.1614999999999993</v>
          </cell>
          <cell r="CV3">
            <v>11.717419354838707</v>
          </cell>
          <cell r="CW3">
            <v>10.727903225806452</v>
          </cell>
          <cell r="CX3">
            <v>7.8455357142857114</v>
          </cell>
          <cell r="CY3">
            <v>7.3474225806451621</v>
          </cell>
          <cell r="CZ3">
            <v>7.4859999999999998</v>
          </cell>
          <cell r="DA3" t="e">
            <v>#DIV/0!</v>
          </cell>
          <cell r="DB3" t="e">
            <v>#DIV/0!</v>
          </cell>
          <cell r="DC3" t="e">
            <v>#DIV/0!</v>
          </cell>
          <cell r="DD3" t="e">
            <v>#DIV/0!</v>
          </cell>
          <cell r="DE3" t="e">
            <v>#DIV/0!</v>
          </cell>
          <cell r="DF3" t="e">
            <v>#DIV/0!</v>
          </cell>
          <cell r="DG3" t="e">
            <v>#DIV/0!</v>
          </cell>
          <cell r="DH3" t="e">
            <v>#DIV/0!</v>
          </cell>
        </row>
        <row r="4">
          <cell r="AB4" t="str">
            <v>NW, Sumas</v>
          </cell>
          <cell r="AC4">
            <v>1.0655172413793106</v>
          </cell>
          <cell r="AD4">
            <v>1.0422222222222222</v>
          </cell>
          <cell r="AE4">
            <v>1.0096774193548386</v>
          </cell>
          <cell r="AF4">
            <v>1.0010000000000003</v>
          </cell>
          <cell r="AG4">
            <v>0.96633333333333382</v>
          </cell>
          <cell r="AH4">
            <v>0.94466666666666632</v>
          </cell>
          <cell r="AI4">
            <v>0.7681034482758623</v>
          </cell>
          <cell r="AJ4">
            <v>0.84120689655172454</v>
          </cell>
          <cell r="AK4">
            <v>0.85714285714285732</v>
          </cell>
          <cell r="AL4">
            <v>1.0320967741935483</v>
          </cell>
          <cell r="AM4">
            <v>1.1057142857142856</v>
          </cell>
          <cell r="AN4">
            <v>1.1117241379310345</v>
          </cell>
          <cell r="AO4">
            <v>1.1993333333333334</v>
          </cell>
          <cell r="AP4">
            <v>1.279655172413793</v>
          </cell>
          <cell r="AQ4">
            <v>0.98677419354838725</v>
          </cell>
          <cell r="AR4">
            <v>0.9565517241379311</v>
          </cell>
          <cell r="AS4">
            <v>0.95566666666666711</v>
          </cell>
          <cell r="AT4">
            <v>0.97599999999999987</v>
          </cell>
          <cell r="AU4">
            <v>0.95599999999999985</v>
          </cell>
          <cell r="AV4">
            <v>1.0001612903225805</v>
          </cell>
          <cell r="AW4">
            <v>1.0308928571428573</v>
          </cell>
          <cell r="AX4">
            <v>1.431290322580645</v>
          </cell>
          <cell r="AY4">
            <v>2.6541071428571432</v>
          </cell>
          <cell r="AZ4">
            <v>3.4444827586206901</v>
          </cell>
          <cell r="BA4">
            <v>2.9123333333333332</v>
          </cell>
          <cell r="BB4">
            <v>1.6446296296296297</v>
          </cell>
          <cell r="BC4">
            <v>1.2033333333333336</v>
          </cell>
          <cell r="BD4">
            <v>1.4203333333333332</v>
          </cell>
          <cell r="BE4">
            <v>1.377833333333333</v>
          </cell>
          <cell r="BF4">
            <v>1.2591666666666661</v>
          </cell>
          <cell r="BG4">
            <v>1.105833333333333</v>
          </cell>
          <cell r="BH4">
            <v>1.1693548387096775</v>
          </cell>
          <cell r="BI4">
            <v>1.2121428571428574</v>
          </cell>
          <cell r="BJ4">
            <v>1.6011290322580645</v>
          </cell>
          <cell r="BK4">
            <v>1.3225000000000005</v>
          </cell>
          <cell r="BL4">
            <v>1.8605172413793101</v>
          </cell>
          <cell r="BM4">
            <v>1.9118333333333339</v>
          </cell>
          <cell r="BN4">
            <v>1.2579629629629632</v>
          </cell>
          <cell r="BO4">
            <v>1.4558064516129035</v>
          </cell>
          <cell r="BP4">
            <v>1.8214814814814813</v>
          </cell>
          <cell r="BQ4">
            <v>1.4465000000000001</v>
          </cell>
          <cell r="BR4">
            <v>1.3798333333333337</v>
          </cell>
          <cell r="BS4">
            <v>1.4853333333333332</v>
          </cell>
          <cell r="BT4">
            <v>1.5446774193548389</v>
          </cell>
          <cell r="BU4">
            <v>1.5637931034482759</v>
          </cell>
          <cell r="BV4">
            <v>1.7353225806451613</v>
          </cell>
          <cell r="BW4">
            <v>1.8533928571428564</v>
          </cell>
          <cell r="BX4">
            <v>3.3312068965517247</v>
          </cell>
          <cell r="BY4">
            <v>1.7448275862068967</v>
          </cell>
          <cell r="BZ4">
            <v>1.5794642857142855</v>
          </cell>
          <cell r="CA4">
            <v>1.5366129032258069</v>
          </cell>
          <cell r="CB4">
            <v>1.8251666666666668</v>
          </cell>
          <cell r="CC4">
            <v>1.9408064516129027</v>
          </cell>
          <cell r="CD4">
            <v>1.981166666666667</v>
          </cell>
          <cell r="CE4">
            <v>1.9725806451612902</v>
          </cell>
          <cell r="CF4">
            <v>2.2596774193548388</v>
          </cell>
          <cell r="CG4">
            <v>2.2366666666666668</v>
          </cell>
          <cell r="CH4">
            <v>2.573064516129032</v>
          </cell>
          <cell r="CI4">
            <v>2.1288333333333336</v>
          </cell>
          <cell r="CJ4">
            <v>2.2051612903225815</v>
          </cell>
          <cell r="CK4">
            <v>2.2770967741935491</v>
          </cell>
          <cell r="CL4">
            <v>2.3600000000000003</v>
          </cell>
          <cell r="CM4">
            <v>2.5746774193548383</v>
          </cell>
          <cell r="CN4">
            <v>2.7053333333333338</v>
          </cell>
          <cell r="CO4">
            <v>3.060483870967742</v>
          </cell>
          <cell r="CP4">
            <v>3.6911666666666658</v>
          </cell>
          <cell r="CQ4">
            <v>3.4230645161290312</v>
          </cell>
          <cell r="CR4">
            <v>3.1546774193548379</v>
          </cell>
          <cell r="CS4">
            <v>4.5286666666666653</v>
          </cell>
          <cell r="CT4">
            <v>4.7193548387096769</v>
          </cell>
          <cell r="CU4">
            <v>9.4011666666666667</v>
          </cell>
          <cell r="CV4">
            <v>17.540967741935486</v>
          </cell>
          <cell r="CW4">
            <v>8.0674193548387105</v>
          </cell>
          <cell r="CX4">
            <v>6.0458928571428583</v>
          </cell>
          <cell r="CY4">
            <v>5.1654838709677433</v>
          </cell>
          <cell r="CZ4">
            <v>5.2619999999999996</v>
          </cell>
          <cell r="DA4" t="e">
            <v>#DIV/0!</v>
          </cell>
          <cell r="DB4" t="e">
            <v>#DIV/0!</v>
          </cell>
          <cell r="DC4" t="e">
            <v>#DIV/0!</v>
          </cell>
          <cell r="DD4" t="e">
            <v>#DIV/0!</v>
          </cell>
          <cell r="DE4" t="e">
            <v>#DIV/0!</v>
          </cell>
          <cell r="DF4" t="e">
            <v>#DIV/0!</v>
          </cell>
          <cell r="DG4" t="e">
            <v>#DIV/0!</v>
          </cell>
          <cell r="DH4" t="e">
            <v>#DIV/0!</v>
          </cell>
        </row>
        <row r="5">
          <cell r="AB5" t="str">
            <v>Rockies, CIG</v>
          </cell>
          <cell r="AC5">
            <v>1.1393103448275856</v>
          </cell>
          <cell r="AD5">
            <v>1.0648148148148151</v>
          </cell>
          <cell r="AE5">
            <v>1.0587096774193545</v>
          </cell>
          <cell r="AF5">
            <v>1.056</v>
          </cell>
          <cell r="AG5">
            <v>1.1073333333333331</v>
          </cell>
          <cell r="AH5">
            <v>1.0873333333333335</v>
          </cell>
          <cell r="AI5">
            <v>0.86327586206896556</v>
          </cell>
          <cell r="AJ5">
            <v>0.89672413793103423</v>
          </cell>
          <cell r="AK5">
            <v>0.97392857142857137</v>
          </cell>
          <cell r="AL5">
            <v>1.056774193548387</v>
          </cell>
          <cell r="AM5">
            <v>1.1771428571428566</v>
          </cell>
          <cell r="AN5">
            <v>1.0793103448275867</v>
          </cell>
          <cell r="AO5">
            <v>1.1596666666666664</v>
          </cell>
          <cell r="AP5">
            <v>1.2958620689655169</v>
          </cell>
          <cell r="AQ5">
            <v>1.084838709677419</v>
          </cell>
          <cell r="AR5">
            <v>1.0655172413793099</v>
          </cell>
          <cell r="AS5">
            <v>1.0520000000000003</v>
          </cell>
          <cell r="AT5">
            <v>1.1306666666666665</v>
          </cell>
          <cell r="AU5">
            <v>1.1273333333333333</v>
          </cell>
          <cell r="AV5">
            <v>1.3291935483870965</v>
          </cell>
          <cell r="AW5">
            <v>1.2603571428571432</v>
          </cell>
          <cell r="AX5">
            <v>1.8256451612903219</v>
          </cell>
          <cell r="AY5">
            <v>2.7182142857142857</v>
          </cell>
          <cell r="AZ5">
            <v>3.6286206896551727</v>
          </cell>
          <cell r="BA5">
            <v>3.3</v>
          </cell>
          <cell r="BB5">
            <v>1.9751851851851854</v>
          </cell>
          <cell r="BC5">
            <v>1.5086666666666664</v>
          </cell>
          <cell r="BD5">
            <v>1.6168333333333331</v>
          </cell>
          <cell r="BE5">
            <v>1.4656666666666669</v>
          </cell>
          <cell r="BF5">
            <v>1.3595000000000002</v>
          </cell>
          <cell r="BG5">
            <v>1.3148333333333335</v>
          </cell>
          <cell r="BH5">
            <v>1.4451612903225806</v>
          </cell>
          <cell r="BI5">
            <v>1.8001785714285714</v>
          </cell>
          <cell r="BJ5">
            <v>2.1641935483870958</v>
          </cell>
          <cell r="BK5">
            <v>2.4657142857142853</v>
          </cell>
          <cell r="BL5">
            <v>2.0912068965517245</v>
          </cell>
          <cell r="BM5">
            <v>1.9256666666666666</v>
          </cell>
          <cell r="BN5">
            <v>1.8335185185185185</v>
          </cell>
          <cell r="BO5">
            <v>1.9698387096774195</v>
          </cell>
          <cell r="BP5">
            <v>2.0918518518518514</v>
          </cell>
          <cell r="BQ5">
            <v>1.7878333333333329</v>
          </cell>
          <cell r="BR5">
            <v>1.5273333333333328</v>
          </cell>
          <cell r="BS5">
            <v>1.7190000000000003</v>
          </cell>
          <cell r="BT5">
            <v>1.6622580645161293</v>
          </cell>
          <cell r="BU5">
            <v>1.6308620689655173</v>
          </cell>
          <cell r="BV5">
            <v>1.6888709677419347</v>
          </cell>
          <cell r="BW5">
            <v>1.8814285714285712</v>
          </cell>
          <cell r="BX5">
            <v>1.6596551724137931</v>
          </cell>
          <cell r="BY5">
            <v>1.6729310344827586</v>
          </cell>
          <cell r="BZ5">
            <v>1.5894642857142856</v>
          </cell>
          <cell r="CA5">
            <v>1.5129032258064519</v>
          </cell>
          <cell r="CB5">
            <v>1.8115000000000001</v>
          </cell>
          <cell r="CC5">
            <v>1.9456451612903227</v>
          </cell>
          <cell r="CD5">
            <v>1.9645000000000004</v>
          </cell>
          <cell r="CE5">
            <v>1.9558064516129032</v>
          </cell>
          <cell r="CF5">
            <v>2.2967741935483872</v>
          </cell>
          <cell r="CG5">
            <v>2.2576666666666672</v>
          </cell>
          <cell r="CH5">
            <v>2.544193548387097</v>
          </cell>
          <cell r="CI5">
            <v>2.0675000000000003</v>
          </cell>
          <cell r="CJ5">
            <v>2.1519354838709677</v>
          </cell>
          <cell r="CK5">
            <v>2.1890322580645161</v>
          </cell>
          <cell r="CL5">
            <v>2.3251724137931036</v>
          </cell>
          <cell r="CM5">
            <v>2.4980645161290318</v>
          </cell>
          <cell r="CN5">
            <v>2.5973333333333324</v>
          </cell>
          <cell r="CO5">
            <v>2.9853225806451618</v>
          </cell>
          <cell r="CP5">
            <v>3.6560000000000006</v>
          </cell>
          <cell r="CQ5">
            <v>3.3449999999999998</v>
          </cell>
          <cell r="CR5">
            <v>3.1201612903225806</v>
          </cell>
          <cell r="CS5">
            <v>3.8505000000000007</v>
          </cell>
          <cell r="CT5">
            <v>4.5212903225806471</v>
          </cell>
          <cell r="CU5">
            <v>5.1856666666666662</v>
          </cell>
          <cell r="CV5">
            <v>7.9808064516129038</v>
          </cell>
          <cell r="CW5">
            <v>7.8933870967741937</v>
          </cell>
          <cell r="CX5">
            <v>5.5135714285714297</v>
          </cell>
          <cell r="CY5">
            <v>4.7293548387096775</v>
          </cell>
          <cell r="CZ5">
            <v>3.903</v>
          </cell>
          <cell r="DA5" t="e">
            <v>#DIV/0!</v>
          </cell>
          <cell r="DB5" t="e">
            <v>#DIV/0!</v>
          </cell>
          <cell r="DC5" t="e">
            <v>#DIV/0!</v>
          </cell>
          <cell r="DD5" t="e">
            <v>#DIV/0!</v>
          </cell>
          <cell r="DE5" t="e">
            <v>#DIV/0!</v>
          </cell>
          <cell r="DF5" t="e">
            <v>#DIV/0!</v>
          </cell>
          <cell r="DG5" t="e">
            <v>#DIV/0!</v>
          </cell>
          <cell r="DH5" t="e">
            <v>#DIV/0!</v>
          </cell>
        </row>
        <row r="6">
          <cell r="AB6" t="str">
            <v>El Paso, Non Bondad</v>
          </cell>
          <cell r="AC6" t="str">
            <v>N/A</v>
          </cell>
          <cell r="AD6" t="str">
            <v>N/A</v>
          </cell>
          <cell r="AE6" t="str">
            <v>N/A</v>
          </cell>
          <cell r="AF6" t="str">
            <v>N/A</v>
          </cell>
          <cell r="AG6" t="str">
            <v>N/A</v>
          </cell>
          <cell r="AH6" t="str">
            <v>N/A</v>
          </cell>
          <cell r="AI6" t="str">
            <v>N/A</v>
          </cell>
          <cell r="AJ6" t="str">
            <v>N/A</v>
          </cell>
          <cell r="AK6" t="str">
            <v>N/A</v>
          </cell>
          <cell r="AL6" t="str">
            <v>N/A</v>
          </cell>
          <cell r="AM6" t="str">
            <v>N/A</v>
          </cell>
          <cell r="AN6" t="str">
            <v>N/A</v>
          </cell>
          <cell r="AO6" t="str">
            <v>N/A</v>
          </cell>
          <cell r="AP6" t="str">
            <v>N/A</v>
          </cell>
          <cell r="AQ6" t="str">
            <v>N/A</v>
          </cell>
          <cell r="AR6" t="str">
            <v>N/A</v>
          </cell>
          <cell r="AS6" t="str">
            <v>N/A</v>
          </cell>
          <cell r="AT6" t="str">
            <v>N/A</v>
          </cell>
          <cell r="AU6" t="str">
            <v>N/A</v>
          </cell>
          <cell r="AV6" t="str">
            <v>N/A</v>
          </cell>
          <cell r="AW6" t="str">
            <v>N/A</v>
          </cell>
          <cell r="AX6" t="str">
            <v>N/A</v>
          </cell>
          <cell r="AY6" t="str">
            <v>N/A</v>
          </cell>
          <cell r="AZ6" t="str">
            <v>N/A</v>
          </cell>
          <cell r="BA6" t="str">
            <v>N/A</v>
          </cell>
          <cell r="BB6" t="str">
            <v>N/A</v>
          </cell>
          <cell r="BC6" t="str">
            <v>N/A</v>
          </cell>
          <cell r="BD6" t="str">
            <v>N/A</v>
          </cell>
          <cell r="BE6">
            <v>2.0449999999999999</v>
          </cell>
          <cell r="BF6">
            <v>1.9495000000000002</v>
          </cell>
          <cell r="BG6">
            <v>2.0369999999999995</v>
          </cell>
          <cell r="BH6">
            <v>2.2740322580645165</v>
          </cell>
          <cell r="BI6">
            <v>2.6923214285714283</v>
          </cell>
          <cell r="BJ6">
            <v>2.7467741935483869</v>
          </cell>
          <cell r="BK6">
            <v>2.6941071428571419</v>
          </cell>
          <cell r="BL6">
            <v>2.1493103448275854</v>
          </cell>
          <cell r="BM6">
            <v>1.9296666666666673</v>
          </cell>
          <cell r="BN6">
            <v>2.0142592592592594</v>
          </cell>
          <cell r="BO6">
            <v>2.0822580645161288</v>
          </cell>
          <cell r="BP6">
            <v>2.1722222222222225</v>
          </cell>
          <cell r="BQ6">
            <v>1.8666666666666667</v>
          </cell>
          <cell r="BR6">
            <v>1.639833333333333</v>
          </cell>
          <cell r="BS6">
            <v>1.854166666666667</v>
          </cell>
          <cell r="BT6">
            <v>1.7256451612903221</v>
          </cell>
          <cell r="BU6">
            <v>1.7337931034482761</v>
          </cell>
          <cell r="BV6">
            <v>1.694032258064516</v>
          </cell>
          <cell r="BW6">
            <v>1.9733928571428572</v>
          </cell>
          <cell r="BX6">
            <v>1.6982758620689651</v>
          </cell>
          <cell r="BY6">
            <v>1.7370689655172415</v>
          </cell>
          <cell r="BZ6">
            <v>1.594642857142857</v>
          </cell>
          <cell r="CA6">
            <v>1.5562903225806455</v>
          </cell>
          <cell r="CB6">
            <v>1.9113333333333331</v>
          </cell>
          <cell r="CC6">
            <v>1.9785483870967744</v>
          </cell>
          <cell r="CD6">
            <v>2.0229999999999997</v>
          </cell>
          <cell r="CE6">
            <v>2.0091935483870973</v>
          </cell>
          <cell r="CF6">
            <v>2.3998387096774199</v>
          </cell>
          <cell r="CG6">
            <v>2.2928333333333328</v>
          </cell>
          <cell r="CH6">
            <v>2.600161290322581</v>
          </cell>
          <cell r="CI6">
            <v>2.1531666666666665</v>
          </cell>
          <cell r="CJ6">
            <v>2.2322580645161287</v>
          </cell>
          <cell r="CK6">
            <v>2.2464516129032264</v>
          </cell>
          <cell r="CL6">
            <v>2.4037931034482756</v>
          </cell>
          <cell r="CM6">
            <v>2.6214516129032264</v>
          </cell>
          <cell r="CN6">
            <v>2.738833333333333</v>
          </cell>
          <cell r="CO6">
            <v>3.1788709677419349</v>
          </cell>
          <cell r="CP6">
            <v>3.972</v>
          </cell>
          <cell r="CQ6">
            <v>3.6509677419354833</v>
          </cell>
          <cell r="CR6">
            <v>3.4111290322580632</v>
          </cell>
          <cell r="CS6">
            <v>4.1896666666666675</v>
          </cell>
          <cell r="CT6">
            <v>4.5819354838709669</v>
          </cell>
          <cell r="CU6">
            <v>5.2401666666666671</v>
          </cell>
          <cell r="CV6">
            <v>8.0285483870967731</v>
          </cell>
          <cell r="CW6">
            <v>8.1417741935483878</v>
          </cell>
          <cell r="CX6">
            <v>5.6066071428571433</v>
          </cell>
          <cell r="CY6">
            <v>4.84</v>
          </cell>
          <cell r="CZ6">
            <v>4.1829999999999998</v>
          </cell>
          <cell r="DA6" t="e">
            <v>#DIV/0!</v>
          </cell>
          <cell r="DB6" t="e">
            <v>#DIV/0!</v>
          </cell>
          <cell r="DC6" t="e">
            <v>#DIV/0!</v>
          </cell>
          <cell r="DD6" t="e">
            <v>#DIV/0!</v>
          </cell>
          <cell r="DE6" t="e">
            <v>#DIV/0!</v>
          </cell>
          <cell r="DF6" t="e">
            <v>#DIV/0!</v>
          </cell>
          <cell r="DG6" t="e">
            <v>#DIV/0!</v>
          </cell>
          <cell r="DH6" t="e">
            <v>#DIV/0!</v>
          </cell>
        </row>
        <row r="7">
          <cell r="AB7" t="str">
            <v>El Paso, Permian</v>
          </cell>
          <cell r="AC7">
            <v>1.2715000000000001</v>
          </cell>
          <cell r="AD7">
            <v>1.2310526315789476</v>
          </cell>
          <cell r="AE7">
            <v>1.2586363636363638</v>
          </cell>
          <cell r="AF7">
            <v>1.3090000000000002</v>
          </cell>
          <cell r="AG7">
            <v>1.3209090909090908</v>
          </cell>
          <cell r="AH7">
            <v>1.2331818181818186</v>
          </cell>
          <cell r="AI7">
            <v>1.1907894736842104</v>
          </cell>
          <cell r="AJ7">
            <v>1.3659523809523808</v>
          </cell>
          <cell r="AK7">
            <v>1.4542105263157894</v>
          </cell>
          <cell r="AL7">
            <v>1.4347368421052633</v>
          </cell>
          <cell r="AM7">
            <v>1.6042857142857148</v>
          </cell>
          <cell r="AN7">
            <v>1.7941379310344827</v>
          </cell>
          <cell r="AO7">
            <v>1.8226666666666667</v>
          </cell>
          <cell r="AP7">
            <v>2.6865517241379298</v>
          </cell>
          <cell r="AQ7">
            <v>2.3148387096774194</v>
          </cell>
          <cell r="AR7">
            <v>2.0214285714285722</v>
          </cell>
          <cell r="AS7">
            <v>1.9213333333333333</v>
          </cell>
          <cell r="AT7">
            <v>2.0049999999999999</v>
          </cell>
          <cell r="AU7">
            <v>2.1056896551724131</v>
          </cell>
          <cell r="AV7">
            <v>1.8415000000000004</v>
          </cell>
          <cell r="AW7">
            <v>1.607321428571429</v>
          </cell>
          <cell r="AX7">
            <v>2.1965000000000003</v>
          </cell>
          <cell r="AY7">
            <v>2.8379629629629624</v>
          </cell>
          <cell r="AZ7">
            <v>3.5789285714285697</v>
          </cell>
          <cell r="BA7">
            <v>3.2053333333333334</v>
          </cell>
          <cell r="BB7">
            <v>2.0296296296296288</v>
          </cell>
          <cell r="BC7">
            <v>1.7177586206896549</v>
          </cell>
          <cell r="BD7">
            <v>1.8408620689655171</v>
          </cell>
          <cell r="BE7">
            <v>1.9921666666666671</v>
          </cell>
          <cell r="BF7">
            <v>1.9903333333333333</v>
          </cell>
          <cell r="BG7">
            <v>2.0696666666666665</v>
          </cell>
          <cell r="BH7">
            <v>2.3493548387096777</v>
          </cell>
          <cell r="BI7">
            <v>2.7277586206896554</v>
          </cell>
          <cell r="BJ7">
            <v>2.8179032258064516</v>
          </cell>
          <cell r="BK7">
            <v>2.7560714285714281</v>
          </cell>
          <cell r="BL7">
            <v>2.1658620689655175</v>
          </cell>
          <cell r="BM7">
            <v>1.9436666666666667</v>
          </cell>
          <cell r="BN7">
            <v>2.0403703703703702</v>
          </cell>
          <cell r="BO7">
            <v>2.1064516129032258</v>
          </cell>
          <cell r="BP7">
            <v>2.2527586206896553</v>
          </cell>
          <cell r="BQ7">
            <v>1.9516666666666669</v>
          </cell>
          <cell r="BR7">
            <v>1.9353333333333336</v>
          </cell>
          <cell r="BS7">
            <v>2.1031666666666666</v>
          </cell>
          <cell r="BT7">
            <v>1.7708064516129027</v>
          </cell>
          <cell r="BU7">
            <v>1.8348275862068966</v>
          </cell>
          <cell r="BV7">
            <v>1.7772580645161287</v>
          </cell>
          <cell r="BW7">
            <v>1.9916071428571429</v>
          </cell>
          <cell r="BX7">
            <v>1.6836206896551729</v>
          </cell>
          <cell r="BY7">
            <v>1.7429310344827591</v>
          </cell>
          <cell r="BZ7">
            <v>1.6287500000000001</v>
          </cell>
          <cell r="CA7">
            <v>1.6043548387096778</v>
          </cell>
          <cell r="CB7">
            <v>1.9618333333333335</v>
          </cell>
          <cell r="CC7">
            <v>2.1083870967741936</v>
          </cell>
          <cell r="CD7">
            <v>2.1503333333333337</v>
          </cell>
          <cell r="CE7">
            <v>2.1935483870967736</v>
          </cell>
          <cell r="CF7">
            <v>2.6482258064516135</v>
          </cell>
          <cell r="CG7">
            <v>2.4149999999999991</v>
          </cell>
          <cell r="CH7">
            <v>2.6064516129032262</v>
          </cell>
          <cell r="CI7">
            <v>2.1678333333333328</v>
          </cell>
          <cell r="CJ7">
            <v>2.2372580645161291</v>
          </cell>
          <cell r="CK7">
            <v>2.2654838709677421</v>
          </cell>
          <cell r="CL7">
            <v>2.4429310344827586</v>
          </cell>
          <cell r="CM7">
            <v>2.6653225806451619</v>
          </cell>
          <cell r="CN7">
            <v>2.8133333333333326</v>
          </cell>
          <cell r="CO7">
            <v>3.3643548387096769</v>
          </cell>
          <cell r="CP7">
            <v>4.158500000000001</v>
          </cell>
          <cell r="CQ7">
            <v>3.991451612903226</v>
          </cell>
          <cell r="CR7">
            <v>4.3204838709677409</v>
          </cell>
          <cell r="CS7">
            <v>4.9026666666666667</v>
          </cell>
          <cell r="CT7">
            <v>4.9219354838709704</v>
          </cell>
          <cell r="CU7">
            <v>5.4444999999999997</v>
          </cell>
          <cell r="CV7">
            <v>8.7014516129032256</v>
          </cell>
          <cell r="CW7">
            <v>8.0261290322580638</v>
          </cell>
          <cell r="CX7">
            <v>5.5205357142857157</v>
          </cell>
          <cell r="CY7">
            <v>5.0143548387096768</v>
          </cell>
          <cell r="CZ7">
            <v>5.0419999999999998</v>
          </cell>
          <cell r="DA7" t="e">
            <v>#DIV/0!</v>
          </cell>
          <cell r="DB7" t="e">
            <v>#DIV/0!</v>
          </cell>
          <cell r="DC7" t="e">
            <v>#DIV/0!</v>
          </cell>
          <cell r="DD7" t="e">
            <v>#DIV/0!</v>
          </cell>
          <cell r="DE7" t="e">
            <v>#DIV/0!</v>
          </cell>
          <cell r="DF7" t="e">
            <v>#DIV/0!</v>
          </cell>
          <cell r="DG7" t="e">
            <v>#DIV/0!</v>
          </cell>
          <cell r="DH7" t="e">
            <v>#DIV/0!</v>
          </cell>
        </row>
        <row r="8">
          <cell r="AB8" t="str">
            <v>Henry Hub</v>
          </cell>
          <cell r="AC8">
            <v>1.5113793103448281</v>
          </cell>
          <cell r="AD8">
            <v>1.5818518518518521</v>
          </cell>
          <cell r="AE8">
            <v>1.5393548387096778</v>
          </cell>
          <cell r="AF8">
            <v>1.6133333333333331</v>
          </cell>
          <cell r="AG8">
            <v>1.6359999999999992</v>
          </cell>
          <cell r="AH8">
            <v>1.6173333333333337</v>
          </cell>
          <cell r="AI8">
            <v>1.4308620689655172</v>
          </cell>
          <cell r="AJ8">
            <v>1.5365517241379314</v>
          </cell>
          <cell r="AK8">
            <v>1.6312499999999996</v>
          </cell>
          <cell r="AL8">
            <v>1.7472580645161289</v>
          </cell>
          <cell r="AM8">
            <v>2.0399999999999996</v>
          </cell>
          <cell r="AN8">
            <v>2.6989655172413798</v>
          </cell>
          <cell r="AO8">
            <v>2.9566666666666652</v>
          </cell>
          <cell r="AP8">
            <v>5.4179310344827565</v>
          </cell>
          <cell r="AQ8">
            <v>2.9719354838709684</v>
          </cell>
          <cell r="AR8">
            <v>2.2320689655172421</v>
          </cell>
          <cell r="AS8">
            <v>2.2333333333333334</v>
          </cell>
          <cell r="AT8">
            <v>2.4953333333333338</v>
          </cell>
          <cell r="AU8">
            <v>2.491333333333333</v>
          </cell>
          <cell r="AV8">
            <v>2.0429032258064517</v>
          </cell>
          <cell r="AW8">
            <v>1.8301785714285717</v>
          </cell>
          <cell r="AX8">
            <v>2.3545161290322585</v>
          </cell>
          <cell r="AY8">
            <v>3.0598214285714285</v>
          </cell>
          <cell r="AZ8">
            <v>3.6967241379310338</v>
          </cell>
          <cell r="BA8">
            <v>3.3496666666666659</v>
          </cell>
          <cell r="BB8">
            <v>2.2238888888888888</v>
          </cell>
          <cell r="BC8">
            <v>1.8926666666666667</v>
          </cell>
          <cell r="BD8">
            <v>2.0303333333333331</v>
          </cell>
          <cell r="BE8">
            <v>2.2393333333333332</v>
          </cell>
          <cell r="BF8">
            <v>2.1941666666666664</v>
          </cell>
          <cell r="BG8">
            <v>2.1848333333333327</v>
          </cell>
          <cell r="BH8">
            <v>2.4729032258064514</v>
          </cell>
          <cell r="BI8">
            <v>2.8644642857142855</v>
          </cell>
          <cell r="BJ8">
            <v>3.0248387096774194</v>
          </cell>
          <cell r="BK8">
            <v>2.993035714285714</v>
          </cell>
          <cell r="BL8">
            <v>2.3494827586206899</v>
          </cell>
          <cell r="BM8">
            <v>2.1061666666666663</v>
          </cell>
          <cell r="BN8">
            <v>2.2185185185185179</v>
          </cell>
          <cell r="BO8">
            <v>2.2249999999999996</v>
          </cell>
          <cell r="BP8">
            <v>2.4468518518518518</v>
          </cell>
          <cell r="BQ8">
            <v>2.1269999999999998</v>
          </cell>
          <cell r="BR8">
            <v>2.1554999999999995</v>
          </cell>
          <cell r="BS8">
            <v>2.1906666666666674</v>
          </cell>
          <cell r="BT8">
            <v>1.8406451612903227</v>
          </cell>
          <cell r="BU8">
            <v>1.9986206896551721</v>
          </cell>
          <cell r="BV8">
            <v>1.8832258064516132</v>
          </cell>
          <cell r="BW8">
            <v>2.0992857142857142</v>
          </cell>
          <cell r="BX8">
            <v>1.6705172413793103</v>
          </cell>
          <cell r="BY8">
            <v>1.8444827586206898</v>
          </cell>
          <cell r="BZ8">
            <v>1.779821428571428</v>
          </cell>
          <cell r="CA8">
            <v>1.7741935483870972</v>
          </cell>
          <cell r="CB8">
            <v>2.1244999999999994</v>
          </cell>
          <cell r="CC8">
            <v>2.254838709677419</v>
          </cell>
          <cell r="CD8">
            <v>2.2951666666666664</v>
          </cell>
          <cell r="CE8">
            <v>2.2893548387096767</v>
          </cell>
          <cell r="CF8">
            <v>2.7796774193548388</v>
          </cell>
          <cell r="CG8">
            <v>2.5736666666666665</v>
          </cell>
          <cell r="CH8">
            <v>2.6833870967741937</v>
          </cell>
          <cell r="CI8">
            <v>2.3123333333333331</v>
          </cell>
          <cell r="CJ8">
            <v>2.3546774193548381</v>
          </cell>
          <cell r="CK8">
            <v>2.3987096774193541</v>
          </cell>
          <cell r="CL8">
            <v>2.656896551724139</v>
          </cell>
          <cell r="CM8">
            <v>2.7808064516129019</v>
          </cell>
          <cell r="CN8">
            <v>3.0200000000000014</v>
          </cell>
          <cell r="CO8">
            <v>3.5748387096774188</v>
          </cell>
          <cell r="CP8">
            <v>4.3011666666666661</v>
          </cell>
          <cell r="CQ8">
            <v>4.0396774193548382</v>
          </cell>
          <cell r="CR8">
            <v>4.3846774193548388</v>
          </cell>
          <cell r="CS8">
            <v>5.0141666666666671</v>
          </cell>
          <cell r="CT8">
            <v>5.0320967741935494</v>
          </cell>
          <cell r="CU8">
            <v>5.4935</v>
          </cell>
          <cell r="CV8">
            <v>8.670806451612906</v>
          </cell>
          <cell r="CW8">
            <v>8.449193548387095</v>
          </cell>
          <cell r="CX8">
            <v>5.6512499999999983</v>
          </cell>
          <cell r="CY8">
            <v>5.1498387096774199</v>
          </cell>
          <cell r="CZ8">
            <v>5.2260000000000009</v>
          </cell>
          <cell r="DA8" t="e">
            <v>#DIV/0!</v>
          </cell>
          <cell r="DB8" t="e">
            <v>#DIV/0!</v>
          </cell>
          <cell r="DC8" t="e">
            <v>#DIV/0!</v>
          </cell>
          <cell r="DD8" t="e">
            <v>#DIV/0!</v>
          </cell>
          <cell r="DE8" t="e">
            <v>#DIV/0!</v>
          </cell>
          <cell r="DF8" t="e">
            <v>#DIV/0!</v>
          </cell>
          <cell r="DG8" t="e">
            <v>#DIV/0!</v>
          </cell>
          <cell r="DH8" t="e">
            <v>#DIV/0!</v>
          </cell>
        </row>
        <row r="9">
          <cell r="AB9" t="str">
            <v>Malin</v>
          </cell>
          <cell r="AC9" t="str">
            <v>N/A</v>
          </cell>
          <cell r="AD9" t="str">
            <v>N/A</v>
          </cell>
          <cell r="AE9" t="str">
            <v>N/A</v>
          </cell>
          <cell r="AF9" t="str">
            <v>N/A</v>
          </cell>
          <cell r="AG9" t="str">
            <v>N/A</v>
          </cell>
          <cell r="AH9" t="str">
            <v>N/A</v>
          </cell>
          <cell r="AI9" t="str">
            <v>N/A</v>
          </cell>
          <cell r="AJ9" t="str">
            <v>N/A</v>
          </cell>
          <cell r="AK9" t="str">
            <v>N/A</v>
          </cell>
          <cell r="AL9" t="str">
            <v>N/A</v>
          </cell>
          <cell r="AM9" t="str">
            <v>N/A</v>
          </cell>
          <cell r="AN9" t="str">
            <v>N/A</v>
          </cell>
          <cell r="AO9" t="str">
            <v>N/A</v>
          </cell>
          <cell r="AP9" t="str">
            <v>N/A</v>
          </cell>
          <cell r="AQ9" t="str">
            <v>N/A</v>
          </cell>
          <cell r="AR9" t="str">
            <v>N/A</v>
          </cell>
          <cell r="AS9" t="str">
            <v>N/A</v>
          </cell>
          <cell r="AT9" t="str">
            <v>N/A</v>
          </cell>
          <cell r="AU9" t="str">
            <v>N/A</v>
          </cell>
          <cell r="AV9" t="str">
            <v>N/A</v>
          </cell>
          <cell r="AW9" t="str">
            <v>N/A</v>
          </cell>
          <cell r="AX9" t="str">
            <v>N/A</v>
          </cell>
          <cell r="AY9" t="str">
            <v>N/A</v>
          </cell>
          <cell r="AZ9" t="str">
            <v>N/A</v>
          </cell>
          <cell r="BA9" t="str">
            <v>N/A</v>
          </cell>
          <cell r="BB9" t="str">
            <v>N/A</v>
          </cell>
          <cell r="BC9" t="str">
            <v>N/A</v>
          </cell>
          <cell r="BD9" t="str">
            <v>N/A</v>
          </cell>
          <cell r="BE9" t="str">
            <v>N/A</v>
          </cell>
          <cell r="BF9" t="str">
            <v>N/A</v>
          </cell>
          <cell r="BG9" t="str">
            <v>N/A</v>
          </cell>
          <cell r="BH9" t="str">
            <v>N/A</v>
          </cell>
          <cell r="BI9" t="str">
            <v>N/A</v>
          </cell>
          <cell r="BJ9" t="str">
            <v>N/A</v>
          </cell>
          <cell r="BK9" t="str">
            <v>N/A</v>
          </cell>
          <cell r="BL9" t="str">
            <v>N/A</v>
          </cell>
          <cell r="BM9" t="str">
            <v>N/A</v>
          </cell>
          <cell r="BN9">
            <v>1.9450000000000001</v>
          </cell>
          <cell r="BO9">
            <v>2.0224193548387097</v>
          </cell>
          <cell r="BP9">
            <v>2.2996296296296297</v>
          </cell>
          <cell r="BQ9">
            <v>1.7344999999999995</v>
          </cell>
          <cell r="BR9">
            <v>1.6911666666666674</v>
          </cell>
          <cell r="BS9">
            <v>1.9600000000000004</v>
          </cell>
          <cell r="BT9">
            <v>1.9964516129032253</v>
          </cell>
          <cell r="BU9">
            <v>1.8922413793103443</v>
          </cell>
          <cell r="BV9">
            <v>2.0293548387096778</v>
          </cell>
          <cell r="BW9">
            <v>2.226428571428571</v>
          </cell>
          <cell r="BX9">
            <v>2.2320689655172412</v>
          </cell>
          <cell r="BY9">
            <v>1.7677586206896554</v>
          </cell>
          <cell r="BZ9">
            <v>1.7157142857142851</v>
          </cell>
          <cell r="CA9">
            <v>1.64758064516129</v>
          </cell>
          <cell r="CB9">
            <v>1.9538333333333331</v>
          </cell>
          <cell r="CC9">
            <v>2.1056451612903224</v>
          </cell>
          <cell r="CD9">
            <v>2.1575000000000002</v>
          </cell>
          <cell r="CE9">
            <v>2.1501612903225804</v>
          </cell>
          <cell r="CF9">
            <v>2.4495161290322578</v>
          </cell>
          <cell r="CG9">
            <v>2.4374999999999996</v>
          </cell>
          <cell r="CH9">
            <v>2.7946774193548398</v>
          </cell>
          <cell r="CI9">
            <v>2.3978333333333337</v>
          </cell>
          <cell r="CJ9">
            <v>2.3588709677419355</v>
          </cell>
          <cell r="CK9">
            <v>2.3787096774193541</v>
          </cell>
          <cell r="CL9">
            <v>2.4881034482758615</v>
          </cell>
          <cell r="CM9">
            <v>2.7233870967741933</v>
          </cell>
          <cell r="CN9">
            <v>2.8894999999999995</v>
          </cell>
          <cell r="CO9">
            <v>3.2964516129032257</v>
          </cell>
          <cell r="CP9">
            <v>4.1558333333333328</v>
          </cell>
          <cell r="CQ9">
            <v>3.9380645161290326</v>
          </cell>
          <cell r="CR9">
            <v>4.4088709677419367</v>
          </cell>
          <cell r="CS9">
            <v>5.3293333333333335</v>
          </cell>
          <cell r="CT9">
            <v>5.2716129032258072</v>
          </cell>
          <cell r="CU9">
            <v>9.4763333333333346</v>
          </cell>
          <cell r="CV9">
            <v>19.993870967741938</v>
          </cell>
          <cell r="CW9">
            <v>10.177580645161289</v>
          </cell>
          <cell r="CX9">
            <v>9.649464285714286</v>
          </cell>
          <cell r="CY9">
            <v>7.3200000000000021</v>
          </cell>
          <cell r="CZ9">
            <v>6.2430000000000003</v>
          </cell>
          <cell r="DA9" t="e">
            <v>#DIV/0!</v>
          </cell>
          <cell r="DB9" t="e">
            <v>#DIV/0!</v>
          </cell>
          <cell r="DC9" t="e">
            <v>#DIV/0!</v>
          </cell>
          <cell r="DD9" t="e">
            <v>#DIV/0!</v>
          </cell>
          <cell r="DE9" t="e">
            <v>#DIV/0!</v>
          </cell>
          <cell r="DF9" t="e">
            <v>#DIV/0!</v>
          </cell>
          <cell r="DG9" t="e">
            <v>#DIV/0!</v>
          </cell>
          <cell r="DH9" t="e">
            <v>#DIV/0!</v>
          </cell>
        </row>
        <row r="10">
          <cell r="AB10" t="str">
            <v>NW, Domestic</v>
          </cell>
          <cell r="AC10">
            <v>1.1203448275862065</v>
          </cell>
          <cell r="AD10">
            <v>1.0496296296296295</v>
          </cell>
          <cell r="AE10">
            <v>1.0341935483870968</v>
          </cell>
          <cell r="AF10">
            <v>1.0453333333333328</v>
          </cell>
          <cell r="AG10">
            <v>1.1033333333333331</v>
          </cell>
          <cell r="AH10">
            <v>1.0770000000000002</v>
          </cell>
          <cell r="AI10">
            <v>0.87310344827586228</v>
          </cell>
          <cell r="AJ10">
            <v>0.92568965517241375</v>
          </cell>
          <cell r="AK10">
            <v>0.96107142857142791</v>
          </cell>
          <cell r="AL10">
            <v>1.0288461538461537</v>
          </cell>
          <cell r="AM10">
            <v>1.116785714285714</v>
          </cell>
          <cell r="AN10">
            <v>1.0762068965517242</v>
          </cell>
          <cell r="AO10">
            <v>1.1769999999999998</v>
          </cell>
          <cell r="AP10">
            <v>1.2765517241379312</v>
          </cell>
          <cell r="AQ10">
            <v>1.0609677419354839</v>
          </cell>
          <cell r="AR10">
            <v>1.0472413793103448</v>
          </cell>
          <cell r="AS10">
            <v>1.0496666666666667</v>
          </cell>
          <cell r="AT10">
            <v>1.1500000000000006</v>
          </cell>
          <cell r="AU10">
            <v>1.139666666666667</v>
          </cell>
          <cell r="AV10">
            <v>1.2801612903225812</v>
          </cell>
          <cell r="AW10">
            <v>1.2412499999999997</v>
          </cell>
          <cell r="AX10">
            <v>1.8345161290322576</v>
          </cell>
          <cell r="AY10">
            <v>2.8651785714285718</v>
          </cell>
          <cell r="AZ10">
            <v>3.5672413793103455</v>
          </cell>
          <cell r="BA10">
            <v>3.0668333333333333</v>
          </cell>
          <cell r="BB10">
            <v>1.9637037037037044</v>
          </cell>
          <cell r="BC10">
            <v>1.5388333333333331</v>
          </cell>
          <cell r="BD10">
            <v>1.6201666666666663</v>
          </cell>
          <cell r="BE10">
            <v>1.4926666666666673</v>
          </cell>
          <cell r="BF10">
            <v>1.3513333333333335</v>
          </cell>
          <cell r="BG10">
            <v>1.3073333333333332</v>
          </cell>
          <cell r="BH10">
            <v>1.4329032258064516</v>
          </cell>
          <cell r="BI10">
            <v>1.7928571428571434</v>
          </cell>
          <cell r="BJ10">
            <v>2.1791935483870968</v>
          </cell>
          <cell r="BK10">
            <v>2.4423214285714288</v>
          </cell>
          <cell r="BL10">
            <v>2.1049999999999995</v>
          </cell>
          <cell r="BM10">
            <v>1.9286666666666668</v>
          </cell>
          <cell r="BN10">
            <v>1.8285185185185187</v>
          </cell>
          <cell r="BO10">
            <v>1.9712903225806446</v>
          </cell>
          <cell r="BP10">
            <v>2.137592592592592</v>
          </cell>
          <cell r="BQ10">
            <v>1.7943333333333327</v>
          </cell>
          <cell r="BR10">
            <v>1.5129999999999997</v>
          </cell>
          <cell r="BS10">
            <v>1.7303333333333337</v>
          </cell>
          <cell r="BT10">
            <v>1.7269354838709678</v>
          </cell>
          <cell r="BU10">
            <v>1.6936206896551729</v>
          </cell>
          <cell r="BV10">
            <v>1.7430645161290317</v>
          </cell>
          <cell r="BW10">
            <v>1.8978571428571429</v>
          </cell>
          <cell r="BX10">
            <v>1.7058620689655175</v>
          </cell>
          <cell r="BY10">
            <v>1.6737931034482754</v>
          </cell>
          <cell r="BZ10">
            <v>1.58125</v>
          </cell>
          <cell r="CA10">
            <v>1.524516129032258</v>
          </cell>
          <cell r="CB10">
            <v>1.8385</v>
          </cell>
          <cell r="CC10">
            <v>1.9770967741935488</v>
          </cell>
          <cell r="CD10">
            <v>1.9841666666666666</v>
          </cell>
          <cell r="CE10">
            <v>1.9603225806451616</v>
          </cell>
          <cell r="CF10">
            <v>2.3204838709677413</v>
          </cell>
          <cell r="CG10">
            <v>2.2628333333333339</v>
          </cell>
          <cell r="CH10">
            <v>2.5670967741935486</v>
          </cell>
          <cell r="CI10">
            <v>2.1171666666666669</v>
          </cell>
          <cell r="CJ10">
            <v>2.1874193548387093</v>
          </cell>
          <cell r="CK10">
            <v>2.2230645161290332</v>
          </cell>
          <cell r="CL10">
            <v>2.365344827586207</v>
          </cell>
          <cell r="CM10">
            <v>2.560483870967742</v>
          </cell>
          <cell r="CN10">
            <v>2.6925000000000003</v>
          </cell>
          <cell r="CO10">
            <v>3.0670967741935486</v>
          </cell>
          <cell r="CP10">
            <v>3.7635000000000001</v>
          </cell>
          <cell r="CQ10">
            <v>3.4235483870967744</v>
          </cell>
          <cell r="CR10">
            <v>3.201935483870967</v>
          </cell>
          <cell r="CS10">
            <v>4.0146666666666668</v>
          </cell>
          <cell r="CT10">
            <v>4.5633870967741927</v>
          </cell>
          <cell r="CU10">
            <v>5.219333333333334</v>
          </cell>
          <cell r="CV10">
            <v>8.0119354838709658</v>
          </cell>
          <cell r="CW10">
            <v>8.0356451612903221</v>
          </cell>
          <cell r="CX10">
            <v>6.0644642857142825</v>
          </cell>
          <cell r="CY10">
            <v>5.9974193548387102</v>
          </cell>
          <cell r="CZ10">
            <v>3.9799999999999995</v>
          </cell>
          <cell r="DA10" t="e">
            <v>#DIV/0!</v>
          </cell>
          <cell r="DB10" t="e">
            <v>#DIV/0!</v>
          </cell>
          <cell r="DC10" t="e">
            <v>#DIV/0!</v>
          </cell>
          <cell r="DD10" t="e">
            <v>#DIV/0!</v>
          </cell>
          <cell r="DE10" t="e">
            <v>#DIV/0!</v>
          </cell>
          <cell r="DF10" t="e">
            <v>#DIV/0!</v>
          </cell>
          <cell r="DG10" t="e">
            <v>#DIV/0!</v>
          </cell>
          <cell r="DH10" t="e">
            <v>#DIV/0!</v>
          </cell>
        </row>
        <row r="11">
          <cell r="AB11" t="str">
            <v>NW, Stanfield</v>
          </cell>
          <cell r="AC11" t="str">
            <v>N/A</v>
          </cell>
          <cell r="AD11" t="str">
            <v>N/A</v>
          </cell>
          <cell r="AE11" t="str">
            <v>N/A</v>
          </cell>
          <cell r="AF11" t="str">
            <v>N/A</v>
          </cell>
          <cell r="AG11" t="str">
            <v>N/A</v>
          </cell>
          <cell r="AH11" t="str">
            <v>N/A</v>
          </cell>
          <cell r="AI11" t="str">
            <v>N/A</v>
          </cell>
          <cell r="AJ11" t="str">
            <v>N/A</v>
          </cell>
          <cell r="AK11" t="str">
            <v>N/A</v>
          </cell>
          <cell r="AL11">
            <v>1.1499999999999999</v>
          </cell>
          <cell r="AM11">
            <v>1.1121428571428573</v>
          </cell>
          <cell r="AN11">
            <v>1.1458620689655166</v>
          </cell>
          <cell r="AO11">
            <v>1.1739999999999999</v>
          </cell>
          <cell r="AP11">
            <v>1.2855172413793106</v>
          </cell>
          <cell r="AQ11">
            <v>1.0751612903225809</v>
          </cell>
          <cell r="AR11">
            <v>1.04</v>
          </cell>
          <cell r="AS11">
            <v>0.9806666666666668</v>
          </cell>
          <cell r="AT11">
            <v>1.0106666666666666</v>
          </cell>
          <cell r="AU11">
            <v>1.1415000000000002</v>
          </cell>
          <cell r="AV11">
            <v>1.2662903225806452</v>
          </cell>
          <cell r="AW11">
            <v>1.1898214285714286</v>
          </cell>
          <cell r="AX11">
            <v>1.8780645161290317</v>
          </cell>
          <cell r="AY11">
            <v>2.6826785714285712</v>
          </cell>
          <cell r="AZ11">
            <v>3.4201724137931016</v>
          </cell>
          <cell r="BA11">
            <v>2.9568333333333339</v>
          </cell>
          <cell r="BB11">
            <v>1.7731481481481481</v>
          </cell>
          <cell r="BC11">
            <v>1.3180000000000001</v>
          </cell>
          <cell r="BD11">
            <v>1.5336666666666663</v>
          </cell>
          <cell r="BE11">
            <v>1.4781666666666673</v>
          </cell>
          <cell r="BF11">
            <v>1.3391666666666662</v>
          </cell>
          <cell r="BG11">
            <v>1.2591666666666665</v>
          </cell>
          <cell r="BH11">
            <v>1.4224193548387096</v>
          </cell>
          <cell r="BI11">
            <v>1.7982142857142858</v>
          </cell>
          <cell r="BJ11">
            <v>2.1093548387096779</v>
          </cell>
          <cell r="BK11">
            <v>2.1175000000000006</v>
          </cell>
          <cell r="BL11">
            <v>2.0289655172413794</v>
          </cell>
          <cell r="BM11">
            <v>1.934166666666667</v>
          </cell>
          <cell r="BN11">
            <v>1.7501851851851853</v>
          </cell>
          <cell r="BO11">
            <v>1.8940322580645153</v>
          </cell>
          <cell r="BP11">
            <v>2.101666666666667</v>
          </cell>
          <cell r="BQ11">
            <v>1.6541666666666666</v>
          </cell>
          <cell r="BR11">
            <v>1.4908333333333332</v>
          </cell>
          <cell r="BS11">
            <v>1.7215000000000009</v>
          </cell>
          <cell r="BT11">
            <v>1.7038709677419355</v>
          </cell>
          <cell r="BU11">
            <v>1.6537931034482758</v>
          </cell>
          <cell r="BV11">
            <v>1.7546774193548396</v>
          </cell>
          <cell r="BW11">
            <v>1.9580357142857143</v>
          </cell>
          <cell r="BX11">
            <v>2.1131034482758619</v>
          </cell>
          <cell r="BY11">
            <v>1.7106896551724136</v>
          </cell>
          <cell r="BZ11">
            <v>1.6242857142857141</v>
          </cell>
          <cell r="CA11">
            <v>1.5614516129032252</v>
          </cell>
          <cell r="CB11">
            <v>1.8568333333333336</v>
          </cell>
          <cell r="CC11">
            <v>2.0219354838709678</v>
          </cell>
          <cell r="CD11">
            <v>2.048</v>
          </cell>
          <cell r="CE11">
            <v>2.0151612903225802</v>
          </cell>
          <cell r="CF11">
            <v>2.363387096774193</v>
          </cell>
          <cell r="CG11">
            <v>2.3038333333333338</v>
          </cell>
          <cell r="CH11">
            <v>2.6324193548387105</v>
          </cell>
          <cell r="CI11">
            <v>2.1676666666666669</v>
          </cell>
          <cell r="CJ11">
            <v>2.229193548387097</v>
          </cell>
          <cell r="CK11">
            <v>2.2798387096774193</v>
          </cell>
          <cell r="CL11">
            <v>2.3825862068965513</v>
          </cell>
          <cell r="CM11">
            <v>2.6111290322580643</v>
          </cell>
          <cell r="CN11">
            <v>2.7911666666666668</v>
          </cell>
          <cell r="CO11">
            <v>3.1640322580645153</v>
          </cell>
          <cell r="CP11">
            <v>3.8258333333333332</v>
          </cell>
          <cell r="CQ11">
            <v>3.4935483870967761</v>
          </cell>
          <cell r="CR11">
            <v>3.3391935483870983</v>
          </cell>
          <cell r="CS11">
            <v>4.6545000000000005</v>
          </cell>
          <cell r="CT11">
            <v>4.833387096774195</v>
          </cell>
          <cell r="CU11">
            <v>9.7605000000000004</v>
          </cell>
          <cell r="CV11">
            <v>18.367096774193548</v>
          </cell>
          <cell r="CW11">
            <v>8.3782258064516117</v>
          </cell>
          <cell r="CX11">
            <v>6.1189285714285697</v>
          </cell>
          <cell r="CY11">
            <v>5.1835483870967742</v>
          </cell>
          <cell r="CZ11">
            <v>5.319</v>
          </cell>
          <cell r="DA11" t="e">
            <v>#DIV/0!</v>
          </cell>
          <cell r="DB11" t="e">
            <v>#DIV/0!</v>
          </cell>
          <cell r="DC11" t="e">
            <v>#DIV/0!</v>
          </cell>
          <cell r="DD11" t="e">
            <v>#DIV/0!</v>
          </cell>
          <cell r="DE11" t="e">
            <v>#DIV/0!</v>
          </cell>
          <cell r="DF11" t="e">
            <v>#DIV/0!</v>
          </cell>
          <cell r="DG11" t="e">
            <v>#DIV/0!</v>
          </cell>
          <cell r="DH11" t="e">
            <v>#DIV/0!</v>
          </cell>
        </row>
        <row r="12">
          <cell r="AB12" t="str">
            <v>PG&amp;E City Gate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  <cell r="AG12" t="str">
            <v>N/A</v>
          </cell>
          <cell r="AH12" t="str">
            <v>N/A</v>
          </cell>
          <cell r="AI12" t="str">
            <v>N/A</v>
          </cell>
          <cell r="AJ12" t="str">
            <v>N/A</v>
          </cell>
          <cell r="AK12" t="str">
            <v>N/A</v>
          </cell>
          <cell r="AL12" t="str">
            <v>N/A</v>
          </cell>
          <cell r="AM12" t="str">
            <v>N/A</v>
          </cell>
          <cell r="AN12" t="str">
            <v>N/A</v>
          </cell>
          <cell r="AO12" t="str">
            <v>N/A</v>
          </cell>
          <cell r="AP12" t="str">
            <v>N/A</v>
          </cell>
          <cell r="AQ12" t="str">
            <v>N/A</v>
          </cell>
          <cell r="AR12" t="str">
            <v>N/A</v>
          </cell>
          <cell r="AS12" t="str">
            <v>N/A</v>
          </cell>
          <cell r="AT12" t="str">
            <v>N/A</v>
          </cell>
          <cell r="AU12" t="str">
            <v>N/A</v>
          </cell>
          <cell r="AV12" t="str">
            <v>N/A</v>
          </cell>
          <cell r="AW12" t="str">
            <v>N/A</v>
          </cell>
          <cell r="AX12" t="str">
            <v>N/A</v>
          </cell>
          <cell r="AY12" t="str">
            <v>N/A</v>
          </cell>
          <cell r="AZ12" t="str">
            <v>N/A</v>
          </cell>
          <cell r="BA12" t="str">
            <v>N/A</v>
          </cell>
          <cell r="BB12" t="str">
            <v>N/A</v>
          </cell>
          <cell r="BC12" t="str">
            <v>N/A</v>
          </cell>
          <cell r="BD12" t="str">
            <v>N/A</v>
          </cell>
          <cell r="BE12" t="str">
            <v>N/A</v>
          </cell>
          <cell r="BF12" t="str">
            <v>N/A</v>
          </cell>
          <cell r="BG12" t="str">
            <v>N/A</v>
          </cell>
          <cell r="BH12" t="str">
            <v>N/A</v>
          </cell>
          <cell r="BI12" t="str">
            <v>N/A</v>
          </cell>
          <cell r="BJ12" t="str">
            <v>N/A</v>
          </cell>
          <cell r="BK12" t="str">
            <v>N/A</v>
          </cell>
          <cell r="BL12" t="str">
            <v>N/A</v>
          </cell>
          <cell r="BM12" t="str">
            <v>N/A</v>
          </cell>
          <cell r="BN12" t="str">
            <v>N/A</v>
          </cell>
          <cell r="BO12" t="str">
            <v>N/A</v>
          </cell>
          <cell r="BP12" t="str">
            <v>N/A</v>
          </cell>
          <cell r="BQ12">
            <v>2.2549999999999999</v>
          </cell>
          <cell r="BR12">
            <v>2.075333333333333</v>
          </cell>
          <cell r="BS12">
            <v>2.4371666666666667</v>
          </cell>
          <cell r="BT12">
            <v>2.3982258064516118</v>
          </cell>
          <cell r="BU12">
            <v>2.3041379310344814</v>
          </cell>
          <cell r="BV12">
            <v>2.3846774193548392</v>
          </cell>
          <cell r="BW12">
            <v>2.5983928571428581</v>
          </cell>
          <cell r="BX12">
            <v>2.5518965517241377</v>
          </cell>
          <cell r="BY12">
            <v>2.0749999999999997</v>
          </cell>
          <cell r="BZ12">
            <v>1.9471428571428575</v>
          </cell>
          <cell r="CA12">
            <v>1.9200000000000002</v>
          </cell>
          <cell r="CB12">
            <v>2.2775000000000007</v>
          </cell>
          <cell r="CC12">
            <v>2.4109677419354831</v>
          </cell>
          <cell r="CD12">
            <v>2.4586666666666668</v>
          </cell>
          <cell r="CE12">
            <v>2.4770967741935483</v>
          </cell>
          <cell r="CF12">
            <v>2.7438709677419348</v>
          </cell>
          <cell r="CG12">
            <v>2.7884999999999995</v>
          </cell>
          <cell r="CH12">
            <v>3.1562903225806451</v>
          </cell>
          <cell r="CI12">
            <v>2.6666666666666661</v>
          </cell>
          <cell r="CJ12">
            <v>2.5098387096774193</v>
          </cell>
          <cell r="CK12">
            <v>2.4787096774193551</v>
          </cell>
          <cell r="CL12">
            <v>2.6960344827586225</v>
          </cell>
          <cell r="CM12">
            <v>2.9650000000000007</v>
          </cell>
          <cell r="CN12">
            <v>3.085</v>
          </cell>
          <cell r="CO12">
            <v>3.6777419354838714</v>
          </cell>
          <cell r="CP12">
            <v>4.6659999999999995</v>
          </cell>
          <cell r="CQ12">
            <v>4.395161290322581</v>
          </cell>
          <cell r="CR12">
            <v>4.8640322580645154</v>
          </cell>
          <cell r="CS12">
            <v>5.916333333333335</v>
          </cell>
          <cell r="CT12">
            <v>5.5932258064516134</v>
          </cell>
          <cell r="CU12">
            <v>9.7668333333333326</v>
          </cell>
          <cell r="CV12">
            <v>20.994838709677417</v>
          </cell>
          <cell r="CW12">
            <v>10.738870967741933</v>
          </cell>
          <cell r="CX12">
            <v>10.664821428571425</v>
          </cell>
          <cell r="CY12">
            <v>8.933709677419353</v>
          </cell>
          <cell r="CZ12">
            <v>9.7829999999999995</v>
          </cell>
          <cell r="DA12" t="e">
            <v>#DIV/0!</v>
          </cell>
          <cell r="DB12" t="e">
            <v>#DIV/0!</v>
          </cell>
          <cell r="DC12" t="e">
            <v>#DIV/0!</v>
          </cell>
          <cell r="DD12" t="e">
            <v>#DIV/0!</v>
          </cell>
          <cell r="DE12" t="e">
            <v>#DIV/0!</v>
          </cell>
          <cell r="DF12" t="e">
            <v>#DIV/0!</v>
          </cell>
          <cell r="DG12" t="e">
            <v>#DIV/0!</v>
          </cell>
          <cell r="DH12" t="e">
            <v>#DIV/0!</v>
          </cell>
        </row>
        <row r="13">
          <cell r="AB13" t="str">
            <v>Rockies, Questar</v>
          </cell>
          <cell r="AC13">
            <v>1.13551724137931</v>
          </cell>
          <cell r="AD13">
            <v>1.0755555555555556</v>
          </cell>
          <cell r="AE13">
            <v>1.0348387096774192</v>
          </cell>
          <cell r="AF13">
            <v>1.0650000000000004</v>
          </cell>
          <cell r="AG13">
            <v>1.0986666666666669</v>
          </cell>
          <cell r="AH13">
            <v>1.0853333333333333</v>
          </cell>
          <cell r="AI13">
            <v>0.86206896551724166</v>
          </cell>
          <cell r="AJ13">
            <v>0.89741379310344838</v>
          </cell>
          <cell r="AK13">
            <v>0.96214285714285652</v>
          </cell>
          <cell r="AL13">
            <v>1.0458064516129029</v>
          </cell>
          <cell r="AM13">
            <v>1.1689285714285715</v>
          </cell>
          <cell r="AN13">
            <v>1.1224137931034484</v>
          </cell>
          <cell r="AO13">
            <v>1.1826666666666665</v>
          </cell>
          <cell r="AP13">
            <v>1.3768965517241378</v>
          </cell>
          <cell r="AQ13">
            <v>1.0967741935483872</v>
          </cell>
          <cell r="AR13">
            <v>1.0703448275862062</v>
          </cell>
          <cell r="AS13">
            <v>1.0343333333333333</v>
          </cell>
          <cell r="AT13">
            <v>1.0993333333333333</v>
          </cell>
          <cell r="AU13">
            <v>1.1423333333333332</v>
          </cell>
          <cell r="AV13">
            <v>1.2787096774193547</v>
          </cell>
          <cell r="AW13">
            <v>1.2271428571428573</v>
          </cell>
          <cell r="AX13">
            <v>1.6359677419354839</v>
          </cell>
          <cell r="AY13">
            <v>2.7276785714285716</v>
          </cell>
          <cell r="AZ13">
            <v>3.645</v>
          </cell>
          <cell r="BA13">
            <v>3.2956666666666665</v>
          </cell>
          <cell r="BB13">
            <v>2.0038888888888891</v>
          </cell>
          <cell r="BC13">
            <v>1.5229999999999997</v>
          </cell>
          <cell r="BD13">
            <v>1.5535000000000003</v>
          </cell>
          <cell r="BE13">
            <v>1.4529999999999996</v>
          </cell>
          <cell r="BF13">
            <v>1.3303333333333329</v>
          </cell>
          <cell r="BG13">
            <v>1.3036666666666668</v>
          </cell>
          <cell r="BH13">
            <v>1.4204838709677421</v>
          </cell>
          <cell r="BI13">
            <v>1.7805357142857148</v>
          </cell>
          <cell r="BJ13">
            <v>2.1337096774193549</v>
          </cell>
          <cell r="BK13">
            <v>2.4501785714285718</v>
          </cell>
          <cell r="BL13">
            <v>2.1001724137931039</v>
          </cell>
          <cell r="BM13">
            <v>1.9033333333333331</v>
          </cell>
          <cell r="BN13">
            <v>1.807592592592592</v>
          </cell>
          <cell r="BO13">
            <v>1.9764516129032261</v>
          </cell>
          <cell r="BP13">
            <v>2.092407407407407</v>
          </cell>
          <cell r="BQ13">
            <v>1.8163333333333331</v>
          </cell>
          <cell r="BR13">
            <v>1.5108333333333333</v>
          </cell>
          <cell r="BS13">
            <v>1.7009999999999994</v>
          </cell>
          <cell r="BT13">
            <v>1.6679032258064515</v>
          </cell>
          <cell r="BU13">
            <v>1.6187931034482756</v>
          </cell>
          <cell r="BV13">
            <v>1.6753225806451615</v>
          </cell>
          <cell r="BW13">
            <v>1.8589285714285722</v>
          </cell>
          <cell r="BX13">
            <v>1.6670689655172415</v>
          </cell>
          <cell r="BY13">
            <v>1.624655172413793</v>
          </cell>
          <cell r="BZ13">
            <v>1.5530357142857141</v>
          </cell>
          <cell r="CA13">
            <v>1.4917741935483873</v>
          </cell>
          <cell r="CB13">
            <v>1.7963333333333333</v>
          </cell>
          <cell r="CC13">
            <v>1.9222580645161282</v>
          </cell>
          <cell r="CD13">
            <v>1.9218333333333342</v>
          </cell>
          <cell r="CE13">
            <v>1.9241935483870964</v>
          </cell>
          <cell r="CF13">
            <v>2.2729032258064508</v>
          </cell>
          <cell r="CG13">
            <v>2.2418333333333327</v>
          </cell>
          <cell r="CH13">
            <v>2.5587096774193543</v>
          </cell>
          <cell r="CI13">
            <v>2.0128333333333335</v>
          </cell>
          <cell r="CJ13">
            <v>2.1396774193548387</v>
          </cell>
          <cell r="CK13">
            <v>2.1667741935483869</v>
          </cell>
          <cell r="CL13">
            <v>2.3053448275862061</v>
          </cell>
          <cell r="CM13">
            <v>2.495483870967742</v>
          </cell>
          <cell r="CN13">
            <v>2.6110000000000002</v>
          </cell>
          <cell r="CO13">
            <v>2.915806451612903</v>
          </cell>
          <cell r="CP13">
            <v>3.6053333333333346</v>
          </cell>
          <cell r="CQ13">
            <v>3.2006451612903231</v>
          </cell>
          <cell r="CR13">
            <v>3.1340322580645164</v>
          </cell>
          <cell r="CS13">
            <v>3.8586666666666662</v>
          </cell>
          <cell r="CT13">
            <v>4.4735483870967743</v>
          </cell>
          <cell r="CU13">
            <v>5.1701666666666686</v>
          </cell>
          <cell r="CV13">
            <v>7.9695161290322591</v>
          </cell>
          <cell r="CW13">
            <v>7.9620967741935491</v>
          </cell>
          <cell r="CX13">
            <v>5.5708928571428542</v>
          </cell>
          <cell r="CY13">
            <v>4.8066129032258056</v>
          </cell>
          <cell r="CZ13">
            <v>3.9119999999999999</v>
          </cell>
          <cell r="DA13" t="e">
            <v>#DIV/0!</v>
          </cell>
          <cell r="DB13" t="e">
            <v>#DIV/0!</v>
          </cell>
          <cell r="DC13" t="e">
            <v>#DIV/0!</v>
          </cell>
          <cell r="DD13" t="e">
            <v>#DIV/0!</v>
          </cell>
          <cell r="DE13" t="e">
            <v>#DIV/0!</v>
          </cell>
          <cell r="DF13" t="e">
            <v>#DIV/0!</v>
          </cell>
          <cell r="DG13" t="e">
            <v>#DIV/0!</v>
          </cell>
          <cell r="DH13" t="e">
            <v>#DIV/0!</v>
          </cell>
        </row>
        <row r="14">
          <cell r="AB14" t="str">
            <v>Socal</v>
          </cell>
          <cell r="AC14" t="str">
            <v>N/A</v>
          </cell>
          <cell r="AD14" t="str">
            <v>N/A</v>
          </cell>
          <cell r="AE14" t="str">
            <v>N/A</v>
          </cell>
          <cell r="AF14" t="str">
            <v>N/A</v>
          </cell>
          <cell r="AG14" t="str">
            <v>N/A</v>
          </cell>
          <cell r="AH14" t="str">
            <v>N/A</v>
          </cell>
          <cell r="AI14" t="str">
            <v>N/A</v>
          </cell>
          <cell r="AJ14" t="str">
            <v>N/A</v>
          </cell>
          <cell r="AK14" t="str">
            <v>N/A</v>
          </cell>
          <cell r="AL14" t="str">
            <v>N/A</v>
          </cell>
          <cell r="AM14" t="str">
            <v>N/A</v>
          </cell>
          <cell r="AN14" t="str">
            <v>N/A</v>
          </cell>
          <cell r="AO14" t="str">
            <v>N/A</v>
          </cell>
          <cell r="AP14" t="str">
            <v>N/A</v>
          </cell>
          <cell r="AQ14" t="str">
            <v>N/A</v>
          </cell>
          <cell r="AR14" t="str">
            <v>N/A</v>
          </cell>
          <cell r="AS14" t="str">
            <v>N/A</v>
          </cell>
          <cell r="AT14" t="str">
            <v>N/A</v>
          </cell>
          <cell r="AU14" t="str">
            <v>N/A</v>
          </cell>
          <cell r="AV14" t="str">
            <v>N/A</v>
          </cell>
          <cell r="AW14" t="str">
            <v>N/A</v>
          </cell>
          <cell r="AX14" t="str">
            <v>N/A</v>
          </cell>
          <cell r="AY14" t="str">
            <v>N/A</v>
          </cell>
          <cell r="AZ14" t="str">
            <v>N/A</v>
          </cell>
          <cell r="BA14" t="str">
            <v>N/A</v>
          </cell>
          <cell r="BB14" t="str">
            <v>N/A</v>
          </cell>
          <cell r="BC14" t="str">
            <v>N/A</v>
          </cell>
          <cell r="BD14" t="str">
            <v>N/A</v>
          </cell>
          <cell r="BE14" t="str">
            <v>N/A</v>
          </cell>
          <cell r="BF14" t="str">
            <v>N/A</v>
          </cell>
          <cell r="BG14" t="str">
            <v>N/A</v>
          </cell>
          <cell r="BH14" t="str">
            <v>N/A</v>
          </cell>
          <cell r="BI14" t="str">
            <v>N/A</v>
          </cell>
          <cell r="BJ14" t="str">
            <v>N/A</v>
          </cell>
          <cell r="BK14" t="str">
            <v>N/A</v>
          </cell>
          <cell r="BL14" t="str">
            <v>N/A</v>
          </cell>
          <cell r="BM14" t="str">
            <v>N/A</v>
          </cell>
          <cell r="BN14">
            <v>2.2410714285714288</v>
          </cell>
          <cell r="BO14">
            <v>2.3650000000000002</v>
          </cell>
          <cell r="BP14">
            <v>2.5196666666666663</v>
          </cell>
          <cell r="BQ14">
            <v>2.1606451612903226</v>
          </cell>
          <cell r="BR14">
            <v>2.0108333333333337</v>
          </cell>
          <cell r="BS14">
            <v>2.3241935483870968</v>
          </cell>
          <cell r="BT14">
            <v>2.2232258064516137</v>
          </cell>
          <cell r="BU14">
            <v>2.1348333333333334</v>
          </cell>
          <cell r="BV14">
            <v>2.2053225806451615</v>
          </cell>
          <cell r="BW14">
            <v>2.3533333333333339</v>
          </cell>
          <cell r="BX14">
            <v>2.1232258064516127</v>
          </cell>
          <cell r="BY14">
            <v>1.8974193548387093</v>
          </cell>
          <cell r="BZ14">
            <v>1.8169642857142863</v>
          </cell>
          <cell r="CA14">
            <v>1.7133870967741935</v>
          </cell>
          <cell r="CB14">
            <v>2.0803333333333329</v>
          </cell>
          <cell r="CC14">
            <v>2.2151612903225808</v>
          </cell>
          <cell r="CD14">
            <v>2.2921666666666667</v>
          </cell>
          <cell r="CE14">
            <v>2.3417741935483876</v>
          </cell>
          <cell r="CF14">
            <v>2.7216129032258061</v>
          </cell>
          <cell r="CG14">
            <v>2.6663333333333341</v>
          </cell>
          <cell r="CH14">
            <v>2.9374193548387093</v>
          </cell>
          <cell r="CI14">
            <v>2.5641666666666656</v>
          </cell>
          <cell r="CJ14">
            <v>2.4649999999999999</v>
          </cell>
          <cell r="CK14">
            <v>2.4237096774193558</v>
          </cell>
          <cell r="CL14">
            <v>2.616896551724138</v>
          </cell>
          <cell r="CM14">
            <v>2.8348387096774186</v>
          </cell>
          <cell r="CN14">
            <v>3.0128333333333335</v>
          </cell>
          <cell r="CO14">
            <v>3.6243548387096762</v>
          </cell>
          <cell r="CP14">
            <v>4.6306666666666665</v>
          </cell>
          <cell r="CQ14">
            <v>4.6153225806451612</v>
          </cell>
          <cell r="CR14">
            <v>5.2424193548387104</v>
          </cell>
          <cell r="CS14">
            <v>6.0076666666666654</v>
          </cell>
          <cell r="CT14">
            <v>5.57790322580645</v>
          </cell>
          <cell r="CU14">
            <v>9.6803333333333352</v>
          </cell>
          <cell r="CV14">
            <v>25.08274193548387</v>
          </cell>
          <cell r="CW14">
            <v>12.681354838709677</v>
          </cell>
          <cell r="CX14">
            <v>18.735285714285716</v>
          </cell>
          <cell r="CY14">
            <v>14.977419354838707</v>
          </cell>
          <cell r="CZ14">
            <v>17.116</v>
          </cell>
          <cell r="DA14" t="e">
            <v>#DIV/0!</v>
          </cell>
          <cell r="DB14" t="e">
            <v>#DIV/0!</v>
          </cell>
          <cell r="DC14" t="e">
            <v>#DIV/0!</v>
          </cell>
          <cell r="DD14" t="e">
            <v>#DIV/0!</v>
          </cell>
          <cell r="DE14" t="e">
            <v>#DIV/0!</v>
          </cell>
          <cell r="DF14" t="e">
            <v>#DIV/0!</v>
          </cell>
          <cell r="DG14" t="e">
            <v>#DIV/0!</v>
          </cell>
          <cell r="DH14" t="e">
            <v>#DIV/0!</v>
          </cell>
        </row>
        <row r="15">
          <cell r="AB15" t="str">
            <v>Waha</v>
          </cell>
          <cell r="AC15">
            <v>1.3317241379310341</v>
          </cell>
          <cell r="AD15">
            <v>1.3203703703703704</v>
          </cell>
          <cell r="AE15">
            <v>1.3512903225806454</v>
          </cell>
          <cell r="AF15">
            <v>1.3850000000000005</v>
          </cell>
          <cell r="AG15">
            <v>1.3909999999999998</v>
          </cell>
          <cell r="AH15">
            <v>1.3129999999999997</v>
          </cell>
          <cell r="AI15">
            <v>1.2732758620689657</v>
          </cell>
          <cell r="AJ15">
            <v>1.4394827586206895</v>
          </cell>
          <cell r="AK15">
            <v>1.5087500000000003</v>
          </cell>
          <cell r="AL15">
            <v>1.5112903225806444</v>
          </cell>
          <cell r="AM15">
            <v>1.6817857142857144</v>
          </cell>
          <cell r="AN15">
            <v>1.8272413793103455</v>
          </cell>
          <cell r="AO15">
            <v>1.9313333333333331</v>
          </cell>
          <cell r="AP15">
            <v>3.0241379310344825</v>
          </cell>
          <cell r="AQ15">
            <v>2.3822580645161282</v>
          </cell>
          <cell r="AR15">
            <v>2.0958620689655172</v>
          </cell>
          <cell r="AS15">
            <v>2.0146666666666664</v>
          </cell>
          <cell r="AT15">
            <v>2.0933333333333328</v>
          </cell>
          <cell r="AU15">
            <v>2.1761666666666666</v>
          </cell>
          <cell r="AV15">
            <v>1.8945161290322576</v>
          </cell>
          <cell r="AW15">
            <v>1.6853571428571426</v>
          </cell>
          <cell r="AX15">
            <v>2.2472580645161293</v>
          </cell>
          <cell r="AY15">
            <v>2.9149999999999991</v>
          </cell>
          <cell r="AZ15">
            <v>3.5889655172413799</v>
          </cell>
          <cell r="BA15">
            <v>3.2578333333333336</v>
          </cell>
          <cell r="BB15">
            <v>2.0870370370370366</v>
          </cell>
          <cell r="BC15">
            <v>1.7810000000000001</v>
          </cell>
          <cell r="BD15">
            <v>1.8946666666666667</v>
          </cell>
          <cell r="BE15">
            <v>2.0684999999999998</v>
          </cell>
          <cell r="BF15">
            <v>2.06</v>
          </cell>
          <cell r="BG15">
            <v>2.1234999999999995</v>
          </cell>
          <cell r="BH15">
            <v>2.4061290322580642</v>
          </cell>
          <cell r="BI15">
            <v>2.7878571428571428</v>
          </cell>
          <cell r="BJ15">
            <v>2.8887096774193544</v>
          </cell>
          <cell r="BK15">
            <v>2.8262500000000004</v>
          </cell>
          <cell r="BL15">
            <v>2.1943103448275862</v>
          </cell>
          <cell r="BM15">
            <v>1.9831666666666661</v>
          </cell>
          <cell r="BN15">
            <v>2.0994444444444444</v>
          </cell>
          <cell r="BO15">
            <v>2.1719354838709677</v>
          </cell>
          <cell r="BP15">
            <v>2.338888888888889</v>
          </cell>
          <cell r="BQ15">
            <v>2.0341666666666667</v>
          </cell>
          <cell r="BR15">
            <v>2.0820000000000003</v>
          </cell>
          <cell r="BS15">
            <v>2.154666666666667</v>
          </cell>
          <cell r="BT15">
            <v>1.806451612903226</v>
          </cell>
          <cell r="BU15">
            <v>1.9077586206896551</v>
          </cell>
          <cell r="BV15">
            <v>1.8185483870967742</v>
          </cell>
          <cell r="BW15">
            <v>2.0201785714285707</v>
          </cell>
          <cell r="BX15">
            <v>1.6970689655172415</v>
          </cell>
          <cell r="BY15">
            <v>1.7737931034482766</v>
          </cell>
          <cell r="BZ15">
            <v>1.6710714285714285</v>
          </cell>
          <cell r="CA15">
            <v>1.6604838709677423</v>
          </cell>
          <cell r="CB15">
            <v>2.0258333333333334</v>
          </cell>
          <cell r="CC15">
            <v>2.1569354838709676</v>
          </cell>
          <cell r="CD15">
            <v>2.2069999999999999</v>
          </cell>
          <cell r="CE15">
            <v>2.2443548387096781</v>
          </cell>
          <cell r="CF15">
            <v>2.7211290322580646</v>
          </cell>
          <cell r="CG15">
            <v>2.4723333333333333</v>
          </cell>
          <cell r="CH15">
            <v>2.6445161290322581</v>
          </cell>
          <cell r="CI15">
            <v>2.2081666666666666</v>
          </cell>
          <cell r="CJ15">
            <v>2.278225806451613</v>
          </cell>
          <cell r="CK15">
            <v>2.306129032258065</v>
          </cell>
          <cell r="CL15">
            <v>2.4948275862068963</v>
          </cell>
          <cell r="CM15">
            <v>2.7187096774193558</v>
          </cell>
          <cell r="CN15">
            <v>2.8971666666666653</v>
          </cell>
          <cell r="CO15">
            <v>3.4314516129032264</v>
          </cell>
          <cell r="CP15">
            <v>4.2038333333333329</v>
          </cell>
          <cell r="CQ15">
            <v>4.0377419354838713</v>
          </cell>
          <cell r="CR15">
            <v>4.3829032258064506</v>
          </cell>
          <cell r="CS15">
            <v>4.9881666666666682</v>
          </cell>
          <cell r="CT15">
            <v>4.9640322580645151</v>
          </cell>
          <cell r="CU15">
            <v>5.4916666666666663</v>
          </cell>
          <cell r="CV15">
            <v>8.7109677419354821</v>
          </cell>
          <cell r="CW15">
            <v>8.1004838709677411</v>
          </cell>
          <cell r="CX15">
            <v>5.6467857142857145</v>
          </cell>
          <cell r="CY15">
            <v>5.1164516129032256</v>
          </cell>
          <cell r="CZ15">
            <v>5.1680000000000001</v>
          </cell>
          <cell r="DA15" t="e">
            <v>#DIV/0!</v>
          </cell>
          <cell r="DB15" t="e">
            <v>#DIV/0!</v>
          </cell>
          <cell r="DC15" t="e">
            <v>#DIV/0!</v>
          </cell>
          <cell r="DD15" t="e">
            <v>#DIV/0!</v>
          </cell>
          <cell r="DE15" t="e">
            <v>#DIV/0!</v>
          </cell>
          <cell r="DF15" t="e">
            <v>#DIV/0!</v>
          </cell>
          <cell r="DG15" t="e">
            <v>#DIV/0!</v>
          </cell>
          <cell r="DH15" t="e">
            <v>#DIV/0!</v>
          </cell>
        </row>
        <row r="16">
          <cell r="AB16" t="str">
            <v>Kingsgate</v>
          </cell>
          <cell r="AC16">
            <v>0.94793103448275828</v>
          </cell>
          <cell r="AD16">
            <v>0.84666666666666657</v>
          </cell>
          <cell r="AE16">
            <v>0.87677419354838715</v>
          </cell>
          <cell r="AF16">
            <v>0.97733333333333339</v>
          </cell>
          <cell r="AG16">
            <v>0.99099999999999955</v>
          </cell>
          <cell r="AH16">
            <v>0.92833333333333301</v>
          </cell>
          <cell r="AI16">
            <v>0.78517241379310354</v>
          </cell>
          <cell r="AJ16">
            <v>0.83034482758620709</v>
          </cell>
          <cell r="AK16">
            <v>0.85607142857142882</v>
          </cell>
          <cell r="AL16">
            <v>1.0104838709677422</v>
          </cell>
          <cell r="AM16">
            <v>1.0428571428571431</v>
          </cell>
          <cell r="AN16">
            <v>1.0720689655172413</v>
          </cell>
          <cell r="AO16">
            <v>1.2299999999999995</v>
          </cell>
          <cell r="AP16">
            <v>1.2162068965517241</v>
          </cell>
          <cell r="AQ16">
            <v>1.0499999999999996</v>
          </cell>
          <cell r="AR16">
            <v>0.97034482758620666</v>
          </cell>
          <cell r="AS16">
            <v>0.89600000000000002</v>
          </cell>
          <cell r="AT16">
            <v>0.91533333333333333</v>
          </cell>
          <cell r="AU16">
            <v>0.98516666666666675</v>
          </cell>
          <cell r="AV16">
            <v>0.9925806451612903</v>
          </cell>
          <cell r="AW16">
            <v>1.0198214285714287</v>
          </cell>
          <cell r="AX16">
            <v>1.3246774193548385</v>
          </cell>
          <cell r="AY16">
            <v>2.2187499999999996</v>
          </cell>
          <cell r="AZ16">
            <v>2.8931034482758617</v>
          </cell>
          <cell r="BA16">
            <v>2.7215000000000011</v>
          </cell>
          <cell r="BB16">
            <v>1.6283333333333332</v>
          </cell>
          <cell r="BC16">
            <v>1.2308333333333334</v>
          </cell>
          <cell r="BD16">
            <v>1.4316666666666662</v>
          </cell>
          <cell r="BE16">
            <v>1.3856666666666664</v>
          </cell>
          <cell r="BF16">
            <v>1.2553333333333334</v>
          </cell>
          <cell r="BG16">
            <v>1.2423333333333337</v>
          </cell>
          <cell r="BH16">
            <v>1.2790322580645164</v>
          </cell>
          <cell r="BI16">
            <v>1.4737500000000003</v>
          </cell>
          <cell r="BJ16">
            <v>1.661774193548387</v>
          </cell>
          <cell r="BK16">
            <v>1.7871428571428571</v>
          </cell>
          <cell r="BL16">
            <v>1.5441379310344823</v>
          </cell>
          <cell r="BM16">
            <v>1.7046666666666668</v>
          </cell>
          <cell r="BN16">
            <v>1.4374074074074072</v>
          </cell>
          <cell r="BO16">
            <v>1.6135483870967742</v>
          </cell>
          <cell r="BP16">
            <v>1.895</v>
          </cell>
          <cell r="BQ16">
            <v>1.4151666666666667</v>
          </cell>
          <cell r="BR16">
            <v>1.4288333333333327</v>
          </cell>
          <cell r="BS16">
            <v>1.5789999999999993</v>
          </cell>
          <cell r="BT16">
            <v>1.5054838709677412</v>
          </cell>
          <cell r="BU16">
            <v>1.5025862068965516</v>
          </cell>
          <cell r="BV16">
            <v>1.7395161290322581</v>
          </cell>
          <cell r="BW16">
            <v>1.8833928571428573</v>
          </cell>
          <cell r="BX16">
            <v>1.8329310344827581</v>
          </cell>
          <cell r="BY16">
            <v>1.6946551724137928</v>
          </cell>
          <cell r="BZ16">
            <v>1.6187500000000001</v>
          </cell>
          <cell r="CA16">
            <v>1.576129032258065</v>
          </cell>
          <cell r="CB16">
            <v>1.8405</v>
          </cell>
          <cell r="CC16">
            <v>2.0104838709677422</v>
          </cell>
          <cell r="CD16">
            <v>2.0563333333333333</v>
          </cell>
          <cell r="CE16">
            <v>2.0091935483870969</v>
          </cell>
          <cell r="CF16">
            <v>2.3204838709677413</v>
          </cell>
          <cell r="CG16">
            <v>2.2578333333333331</v>
          </cell>
          <cell r="CH16">
            <v>2.6116129032258062</v>
          </cell>
          <cell r="CI16">
            <v>2.1739999999999995</v>
          </cell>
          <cell r="CJ16">
            <v>2.1691935483870965</v>
          </cell>
          <cell r="CK16">
            <v>2.2156666666666656</v>
          </cell>
          <cell r="CL16">
            <v>2.3313793103448277</v>
          </cell>
          <cell r="CM16">
            <v>2.5911290322580647</v>
          </cell>
          <cell r="CN16">
            <v>2.7471666666666654</v>
          </cell>
          <cell r="CO16">
            <v>3.100967741935484</v>
          </cell>
          <cell r="CP16">
            <v>3.7353333333333341</v>
          </cell>
          <cell r="CQ16">
            <v>3.365483870967743</v>
          </cell>
          <cell r="CR16">
            <v>3.289677419354839</v>
          </cell>
          <cell r="CS16">
            <v>4.5561666666666669</v>
          </cell>
          <cell r="CT16">
            <v>4.6958064516129037</v>
          </cell>
          <cell r="CU16">
            <v>8.9963333333333324</v>
          </cell>
          <cell r="CV16">
            <v>17.510161290322579</v>
          </cell>
          <cell r="CW16">
            <v>8.3217741935483858</v>
          </cell>
          <cell r="CX16">
            <v>6.040357142857145</v>
          </cell>
          <cell r="CY16">
            <v>5.1733870967741948</v>
          </cell>
          <cell r="CZ16">
            <v>5.1769999999999996</v>
          </cell>
          <cell r="DA16" t="e">
            <v>#DIV/0!</v>
          </cell>
          <cell r="DB16" t="e">
            <v>#DIV/0!</v>
          </cell>
          <cell r="DC16" t="e">
            <v>#DIV/0!</v>
          </cell>
          <cell r="DD16" t="e">
            <v>#DIV/0!</v>
          </cell>
          <cell r="DE16" t="e">
            <v>#DIV/0!</v>
          </cell>
          <cell r="DF16" t="e">
            <v>#DIV/0!</v>
          </cell>
          <cell r="DG16" t="e">
            <v>#DIV/0!</v>
          </cell>
          <cell r="DH16" t="e">
            <v>#DIV/0!</v>
          </cell>
        </row>
        <row r="17">
          <cell r="AB17" t="str">
            <v>Kern River, Rockies</v>
          </cell>
          <cell r="AC17">
            <v>1.1427586206896549</v>
          </cell>
          <cell r="AD17">
            <v>1.0718518518518512</v>
          </cell>
          <cell r="AE17">
            <v>1.0474193548387092</v>
          </cell>
          <cell r="AF17">
            <v>1.0723333333333336</v>
          </cell>
          <cell r="AG17">
            <v>1.1046666666666667</v>
          </cell>
          <cell r="AH17">
            <v>1.0896666666666666</v>
          </cell>
          <cell r="AI17">
            <v>0.86758620689655164</v>
          </cell>
          <cell r="AJ17">
            <v>0.9313793103448279</v>
          </cell>
          <cell r="AK17">
            <v>0.98107142857142815</v>
          </cell>
          <cell r="AL17">
            <v>1.0588709677419348</v>
          </cell>
          <cell r="AM17">
            <v>1.2049999999999998</v>
          </cell>
          <cell r="AN17">
            <v>1.0758620689655172</v>
          </cell>
          <cell r="AO17">
            <v>1.149</v>
          </cell>
          <cell r="AP17">
            <v>1.3768965517241376</v>
          </cell>
          <cell r="AQ17">
            <v>1.0838709677419358</v>
          </cell>
          <cell r="AR17">
            <v>1.082413793103449</v>
          </cell>
          <cell r="AS17">
            <v>1.0603333333333336</v>
          </cell>
          <cell r="AT17">
            <v>1.1446666666666667</v>
          </cell>
          <cell r="AU17">
            <v>1.1525000000000001</v>
          </cell>
          <cell r="AV17">
            <v>1.2825806451612909</v>
          </cell>
          <cell r="AW17">
            <v>1.2500000000000002</v>
          </cell>
          <cell r="AX17">
            <v>1.8220967741935488</v>
          </cell>
          <cell r="AY17">
            <v>2.864642857142857</v>
          </cell>
          <cell r="AZ17">
            <v>3.6458620689655175</v>
          </cell>
          <cell r="BA17">
            <v>3.1138333333333343</v>
          </cell>
          <cell r="BB17">
            <v>1.9842592592592592</v>
          </cell>
          <cell r="BC17">
            <v>1.5321666666666662</v>
          </cell>
          <cell r="BD17">
            <v>1.6234999999999999</v>
          </cell>
          <cell r="BE17">
            <v>1.5045000000000002</v>
          </cell>
          <cell r="BF17">
            <v>1.3566666666666665</v>
          </cell>
          <cell r="BG17">
            <v>1.3080000000000003</v>
          </cell>
          <cell r="BH17">
            <v>1.4254838709677424</v>
          </cell>
          <cell r="BI17">
            <v>1.7935714285714284</v>
          </cell>
          <cell r="BJ17">
            <v>2.1674193548387097</v>
          </cell>
          <cell r="BK17">
            <v>2.4505357142857145</v>
          </cell>
          <cell r="BL17">
            <v>2.1024137931034486</v>
          </cell>
          <cell r="BM17">
            <v>1.9408333333333332</v>
          </cell>
          <cell r="BN17">
            <v>1.8294444444444447</v>
          </cell>
          <cell r="BO17">
            <v>1.9748387096774196</v>
          </cell>
          <cell r="BP17">
            <v>2.132592592592593</v>
          </cell>
          <cell r="BQ17">
            <v>1.8005</v>
          </cell>
          <cell r="BR17">
            <v>1.5138333333333329</v>
          </cell>
          <cell r="BS17">
            <v>1.7288333333333332</v>
          </cell>
          <cell r="BT17">
            <v>1.7119354838709675</v>
          </cell>
          <cell r="BU17">
            <v>1.6870689655172408</v>
          </cell>
          <cell r="BV17">
            <v>1.7425806451612904</v>
          </cell>
          <cell r="BW17">
            <v>1.9233928571428567</v>
          </cell>
          <cell r="BX17">
            <v>1.7579310344827588</v>
          </cell>
          <cell r="BY17">
            <v>1.691724137931035</v>
          </cell>
          <cell r="BZ17">
            <v>1.6144642857142859</v>
          </cell>
          <cell r="CA17">
            <v>1.5354838709677423</v>
          </cell>
          <cell r="CB17">
            <v>1.8541666666666674</v>
          </cell>
          <cell r="CC17">
            <v>1.9979032258064515</v>
          </cell>
          <cell r="CD17">
            <v>2.0016666666666665</v>
          </cell>
          <cell r="CE17">
            <v>1.9664516129032261</v>
          </cell>
          <cell r="CF17">
            <v>2.3350000000000004</v>
          </cell>
          <cell r="CG17">
            <v>2.2663333333333329</v>
          </cell>
          <cell r="CH17">
            <v>2.5746774193548387</v>
          </cell>
          <cell r="CI17">
            <v>2.1291666666666669</v>
          </cell>
          <cell r="CJ17">
            <v>2.2111290322580648</v>
          </cell>
          <cell r="CK17">
            <v>2.2350000000000012</v>
          </cell>
          <cell r="CL17">
            <v>2.3712068965517243</v>
          </cell>
          <cell r="CM17">
            <v>2.5606451612903229</v>
          </cell>
          <cell r="CN17">
            <v>2.6925000000000003</v>
          </cell>
          <cell r="CO17">
            <v>3.0670967741935486</v>
          </cell>
          <cell r="CP17">
            <v>3.7635000000000001</v>
          </cell>
          <cell r="CQ17">
            <v>3.4235483870967744</v>
          </cell>
          <cell r="CR17">
            <v>3.201935483870967</v>
          </cell>
          <cell r="CS17">
            <v>4.0146666666666668</v>
          </cell>
          <cell r="CT17">
            <v>4.5633870967741927</v>
          </cell>
          <cell r="CU17">
            <v>5.219333333333334</v>
          </cell>
          <cell r="CV17">
            <v>8.0119354838709658</v>
          </cell>
          <cell r="CW17">
            <v>8.0356451612903221</v>
          </cell>
          <cell r="CX17">
            <v>6.0644642857142825</v>
          </cell>
          <cell r="CY17">
            <v>5.9974193548387102</v>
          </cell>
          <cell r="CZ17">
            <v>3.9799999999999995</v>
          </cell>
          <cell r="DA17" t="e">
            <v>#DIV/0!</v>
          </cell>
          <cell r="DB17" t="e">
            <v>#DIV/0!</v>
          </cell>
          <cell r="DC17" t="e">
            <v>#DIV/0!</v>
          </cell>
          <cell r="DD17" t="e">
            <v>#DIV/0!</v>
          </cell>
          <cell r="DE17" t="e">
            <v>#DIV/0!</v>
          </cell>
          <cell r="DF17" t="e">
            <v>#DIV/0!</v>
          </cell>
          <cell r="DG17" t="e">
            <v>#DIV/0!</v>
          </cell>
          <cell r="DH17" t="e">
            <v>#DIV/0!</v>
          </cell>
        </row>
        <row r="18">
          <cell r="AB18" t="str">
            <v>Chicago LDC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>
            <v>3.52</v>
          </cell>
          <cell r="AR18">
            <v>2.5009999999999999</v>
          </cell>
          <cell r="AS18">
            <v>2.3796774193548385</v>
          </cell>
          <cell r="AT18">
            <v>2.4939999999999998</v>
          </cell>
          <cell r="AU18">
            <v>2.54</v>
          </cell>
          <cell r="AV18">
            <v>2.1064516129032258</v>
          </cell>
          <cell r="AW18">
            <v>1.9098333333333339</v>
          </cell>
          <cell r="AX18">
            <v>2.532258064516129</v>
          </cell>
          <cell r="AY18">
            <v>3.3810000000000007</v>
          </cell>
          <cell r="AZ18">
            <v>3.8919354838709683</v>
          </cell>
          <cell r="BA18">
            <v>3.8732258064516132</v>
          </cell>
          <cell r="BB18">
            <v>2.3441071428571432</v>
          </cell>
          <cell r="BC18">
            <v>1.9561290322580642</v>
          </cell>
          <cell r="BD18">
            <v>2.0980000000000003</v>
          </cell>
          <cell r="BE18">
            <v>2.2866129032258069</v>
          </cell>
          <cell r="BF18">
            <v>2.2425000000000002</v>
          </cell>
          <cell r="BG18">
            <v>2.2401612903225812</v>
          </cell>
          <cell r="BH18">
            <v>2.5296774193548388</v>
          </cell>
          <cell r="BI18">
            <v>2.9625000000000008</v>
          </cell>
          <cell r="BJ18">
            <v>3.2103225806451605</v>
          </cell>
          <cell r="BK18">
            <v>3.1366666666666672</v>
          </cell>
          <cell r="BL18">
            <v>2.3622580645161295</v>
          </cell>
          <cell r="BM18">
            <v>2.1591935483870968</v>
          </cell>
          <cell r="BN18">
            <v>2.2460714285714287</v>
          </cell>
          <cell r="BO18">
            <v>2.3125806451612907</v>
          </cell>
          <cell r="BP18">
            <v>2.5031666666666661</v>
          </cell>
          <cell r="BQ18">
            <v>2.2388709677419345</v>
          </cell>
          <cell r="BR18">
            <v>2.2191666666666663</v>
          </cell>
          <cell r="BS18">
            <v>2.2309677419354843</v>
          </cell>
          <cell r="BT18">
            <v>1.9098387096774194</v>
          </cell>
          <cell r="BU18">
            <v>2.0211666666666668</v>
          </cell>
          <cell r="BV18">
            <v>1.9979032258064522</v>
          </cell>
          <cell r="BW18">
            <v>2.1728333333333336</v>
          </cell>
          <cell r="BX18">
            <v>1.7811290322580651</v>
          </cell>
          <cell r="BY18">
            <v>1.9593548387096773</v>
          </cell>
          <cell r="BZ18">
            <v>1.8000000000000005</v>
          </cell>
          <cell r="CA18">
            <v>1.7920967741935485</v>
          </cell>
          <cell r="CB18">
            <v>2.1411666666666664</v>
          </cell>
          <cell r="CC18">
            <v>2.3009677419354824</v>
          </cell>
          <cell r="CD18">
            <v>2.3133333333333335</v>
          </cell>
          <cell r="CE18">
            <v>2.3361290322580652</v>
          </cell>
          <cell r="CF18">
            <v>2.8277419354838718</v>
          </cell>
          <cell r="CG18">
            <v>2.6531666666666669</v>
          </cell>
          <cell r="CH18">
            <v>2.77725806451613</v>
          </cell>
          <cell r="CI18">
            <v>2.369333333333334</v>
          </cell>
          <cell r="CJ18">
            <v>2.3896774193548391</v>
          </cell>
          <cell r="CK18">
            <v>2.4453225806451617</v>
          </cell>
          <cell r="CL18">
            <v>2.6687931034482744</v>
          </cell>
          <cell r="CM18">
            <v>2.8275806451612899</v>
          </cell>
          <cell r="CN18">
            <v>3.0630000000000002</v>
          </cell>
          <cell r="CO18">
            <v>3.6211290322580645</v>
          </cell>
          <cell r="CP18">
            <v>4.3786666666666649</v>
          </cell>
          <cell r="CQ18">
            <v>4.0883870967741931</v>
          </cell>
          <cell r="CR18">
            <v>4.4595161290322585</v>
          </cell>
          <cell r="CS18">
            <v>5.1645000000000003</v>
          </cell>
          <cell r="CT18">
            <v>5.1685483870967737</v>
          </cell>
          <cell r="CU18">
            <v>5.5793333333333344</v>
          </cell>
          <cell r="CV18">
            <v>9.6680645161290304</v>
          </cell>
          <cell r="CW18">
            <v>8.227709677419357</v>
          </cell>
          <cell r="CX18">
            <v>5.8805357142857124</v>
          </cell>
          <cell r="CY18">
            <v>5.3574193548387088</v>
          </cell>
          <cell r="CZ18">
            <v>5.3540000000000001</v>
          </cell>
          <cell r="DA18" t="e">
            <v>#DIV/0!</v>
          </cell>
          <cell r="DB18" t="e">
            <v>#DIV/0!</v>
          </cell>
          <cell r="DC18" t="e">
            <v>#DIV/0!</v>
          </cell>
          <cell r="DD18" t="e">
            <v>#DIV/0!</v>
          </cell>
          <cell r="DE18" t="e">
            <v>#DIV/0!</v>
          </cell>
          <cell r="DF18" t="e">
            <v>#DIV/0!</v>
          </cell>
          <cell r="DG18" t="e">
            <v>#DIV/0!</v>
          </cell>
          <cell r="DH18" t="e">
            <v>#DIV/0!</v>
          </cell>
        </row>
        <row r="19">
          <cell r="AB19" t="str">
            <v>Katy</v>
          </cell>
          <cell r="AC19">
            <v>1.403</v>
          </cell>
          <cell r="AD19">
            <v>1.4247368421052631</v>
          </cell>
          <cell r="AE19">
            <v>1.4670833333333337</v>
          </cell>
          <cell r="AF19">
            <v>1.56</v>
          </cell>
          <cell r="AG19">
            <v>1.5904545454545456</v>
          </cell>
          <cell r="AH19">
            <v>1.5086363636363638</v>
          </cell>
          <cell r="AI19">
            <v>1.3778947368421053</v>
          </cell>
          <cell r="AJ19">
            <v>1.5021428571428572</v>
          </cell>
          <cell r="AK19">
            <v>1.5635714285714286</v>
          </cell>
          <cell r="AL19">
            <v>1.651290322580645</v>
          </cell>
          <cell r="AM19">
            <v>1.8435714285714284</v>
          </cell>
          <cell r="AN19">
            <v>1.9248275862068969</v>
          </cell>
          <cell r="AO19">
            <v>1.9933333333333332</v>
          </cell>
          <cell r="AP19">
            <v>3.3458620689655172</v>
          </cell>
          <cell r="AQ19">
            <v>2.4270967741935476</v>
          </cell>
          <cell r="AR19">
            <v>2.1782758620689662</v>
          </cell>
          <cell r="AS19">
            <v>2.1776666666666662</v>
          </cell>
          <cell r="AT19">
            <v>2.4043333333333323</v>
          </cell>
          <cell r="AU19">
            <v>2.4133333333333336</v>
          </cell>
          <cell r="AV19">
            <v>1.9937096774193543</v>
          </cell>
          <cell r="AW19">
            <v>1.7762500000000003</v>
          </cell>
          <cell r="AX19">
            <v>2.2943548387096775</v>
          </cell>
          <cell r="AY19">
            <v>2.9323214285714276</v>
          </cell>
          <cell r="AZ19">
            <v>3.5875862068965518</v>
          </cell>
          <cell r="BA19">
            <v>3.2531666666666665</v>
          </cell>
          <cell r="BB19">
            <v>2.1359259259259264</v>
          </cell>
          <cell r="BC19">
            <v>1.8430000000000002</v>
          </cell>
          <cell r="BD19">
            <v>1.9653333333333336</v>
          </cell>
          <cell r="BE19">
            <v>2.1505000000000005</v>
          </cell>
          <cell r="BF19">
            <v>2.1309999999999998</v>
          </cell>
          <cell r="BG19">
            <v>2.1451666666666664</v>
          </cell>
          <cell r="BH19">
            <v>2.4461290322580647</v>
          </cell>
          <cell r="BI19">
            <v>2.8285714285714292</v>
          </cell>
          <cell r="BJ19">
            <v>2.979516129032258</v>
          </cell>
          <cell r="BK19">
            <v>2.9271428571428579</v>
          </cell>
          <cell r="BL19">
            <v>2.2400000000000002</v>
          </cell>
          <cell r="BM19">
            <v>2.0408333333333331</v>
          </cell>
          <cell r="BN19">
            <v>2.1687037037037031</v>
          </cell>
          <cell r="BO19">
            <v>2.1996774193548383</v>
          </cell>
          <cell r="BP19">
            <v>2.4127777777777775</v>
          </cell>
          <cell r="BQ19">
            <v>2.1068333333333329</v>
          </cell>
          <cell r="BR19">
            <v>2.1516666666666668</v>
          </cell>
          <cell r="BS19">
            <v>2.1856666666666658</v>
          </cell>
          <cell r="BT19">
            <v>1.8450000000000004</v>
          </cell>
          <cell r="BU19">
            <v>1.9762068965517243</v>
          </cell>
          <cell r="BV19">
            <v>1.8700000000000006</v>
          </cell>
          <cell r="BW19">
            <v>2.0605357142857144</v>
          </cell>
          <cell r="BX19">
            <v>1.6643103448275858</v>
          </cell>
          <cell r="BY19">
            <v>1.803620689655173</v>
          </cell>
          <cell r="BZ19">
            <v>1.7287500000000002</v>
          </cell>
          <cell r="CA19">
            <v>1.7237096774193545</v>
          </cell>
          <cell r="CB19">
            <v>2.0863333333333336</v>
          </cell>
          <cell r="CC19">
            <v>2.2296774193548399</v>
          </cell>
          <cell r="CD19">
            <v>2.2576666666666672</v>
          </cell>
          <cell r="CE19">
            <v>2.2837096774193548</v>
          </cell>
          <cell r="CF19">
            <v>2.7779032258064511</v>
          </cell>
          <cell r="CG19">
            <v>2.5301666666666671</v>
          </cell>
          <cell r="CH19">
            <v>2.6683870967741932</v>
          </cell>
          <cell r="CI19">
            <v>2.25</v>
          </cell>
          <cell r="CJ19">
            <v>2.3091935483870962</v>
          </cell>
          <cell r="CK19">
            <v>2.3517741935483873</v>
          </cell>
          <cell r="CL19">
            <v>2.5577586206896559</v>
          </cell>
          <cell r="CM19">
            <v>2.7664516129032264</v>
          </cell>
          <cell r="CN19">
            <v>2.9661666666666675</v>
          </cell>
          <cell r="CO19">
            <v>3.5269354838709672</v>
          </cell>
          <cell r="CP19">
            <v>4.2480000000000011</v>
          </cell>
          <cell r="CQ19">
            <v>4.0575806451612904</v>
          </cell>
          <cell r="CR19">
            <v>4.3890322580645158</v>
          </cell>
          <cell r="CS19">
            <v>5.0133333333333336</v>
          </cell>
          <cell r="CT19">
            <v>4.9841935483870961</v>
          </cell>
          <cell r="CU19">
            <v>5.4594999999999994</v>
          </cell>
          <cell r="CV19">
            <v>8.647741935483868</v>
          </cell>
          <cell r="CW19">
            <v>8.3550000000000004</v>
          </cell>
          <cell r="CX19">
            <v>5.6360714285714293</v>
          </cell>
          <cell r="CY19">
            <v>5.1496774193548394</v>
          </cell>
          <cell r="CZ19">
            <v>5.1860000000000008</v>
          </cell>
          <cell r="DA19" t="e">
            <v>#DIV/0!</v>
          </cell>
          <cell r="DB19" t="e">
            <v>#DIV/0!</v>
          </cell>
          <cell r="DC19" t="e">
            <v>#DIV/0!</v>
          </cell>
          <cell r="DD19" t="e">
            <v>#DIV/0!</v>
          </cell>
          <cell r="DE19" t="e">
            <v>#DIV/0!</v>
          </cell>
          <cell r="DF19" t="e">
            <v>#DIV/0!</v>
          </cell>
          <cell r="DG19" t="e">
            <v>#DIV/0!</v>
          </cell>
          <cell r="DH19" t="e">
            <v>#DIV/0!</v>
          </cell>
        </row>
        <row r="20">
          <cell r="AB20" t="str">
            <v>NGPL MidCon</v>
          </cell>
          <cell r="AC20">
            <v>1.3217241379310338</v>
          </cell>
          <cell r="AD20">
            <v>1.3174074074074076</v>
          </cell>
          <cell r="AE20">
            <v>1.3141935483870968</v>
          </cell>
          <cell r="AF20">
            <v>1.3916666666666666</v>
          </cell>
          <cell r="AG20">
            <v>1.3926666666666672</v>
          </cell>
          <cell r="AH20">
            <v>1.3039999999999998</v>
          </cell>
          <cell r="AI20">
            <v>1.2532758620689655</v>
          </cell>
          <cell r="AJ20">
            <v>1.4191379310344825</v>
          </cell>
          <cell r="AK20">
            <v>1.4862500000000001</v>
          </cell>
          <cell r="AL20">
            <v>1.5009677419354841</v>
          </cell>
          <cell r="AM20">
            <v>1.7096428571428568</v>
          </cell>
          <cell r="AN20">
            <v>1.8255172413793108</v>
          </cell>
          <cell r="AO20">
            <v>1.9289999999999998</v>
          </cell>
          <cell r="AP20">
            <v>3.1051724137931034</v>
          </cell>
          <cell r="AQ20">
            <v>2.3951612903225805</v>
          </cell>
          <cell r="AR20">
            <v>2.0734482758620696</v>
          </cell>
          <cell r="AS20">
            <v>2.0083333333333337</v>
          </cell>
          <cell r="AT20">
            <v>2.097666666666667</v>
          </cell>
          <cell r="AU20">
            <v>2.1799999999999997</v>
          </cell>
          <cell r="AV20">
            <v>1.8522580645161286</v>
          </cell>
          <cell r="AW20">
            <v>1.6708928571428567</v>
          </cell>
          <cell r="AX20">
            <v>2.2017741935483874</v>
          </cell>
          <cell r="AY20">
            <v>2.9598214285714293</v>
          </cell>
          <cell r="AZ20">
            <v>3.6329310344827586</v>
          </cell>
          <cell r="BA20">
            <v>3.3514999999999997</v>
          </cell>
          <cell r="BB20">
            <v>2.0827777777777774</v>
          </cell>
          <cell r="BC20">
            <v>1.770166666666666</v>
          </cell>
          <cell r="BD20">
            <v>1.8758333333333335</v>
          </cell>
          <cell r="BE20">
            <v>2.0406666666666671</v>
          </cell>
          <cell r="BF20">
            <v>2.0329999999999999</v>
          </cell>
          <cell r="BG20">
            <v>2.0674999999999999</v>
          </cell>
          <cell r="BH20">
            <v>2.3598387096774194</v>
          </cell>
          <cell r="BI20">
            <v>2.7467857142857146</v>
          </cell>
          <cell r="BJ20">
            <v>2.8885483870967743</v>
          </cell>
          <cell r="BK20">
            <v>2.8596428571428576</v>
          </cell>
          <cell r="BL20">
            <v>2.1934482758620688</v>
          </cell>
          <cell r="BM20">
            <v>2.004666666666667</v>
          </cell>
          <cell r="BN20">
            <v>2.1168518518518518</v>
          </cell>
          <cell r="BO20">
            <v>2.1583870967741938</v>
          </cell>
          <cell r="BP20">
            <v>2.3366666666666664</v>
          </cell>
          <cell r="BQ20">
            <v>2.049833333333333</v>
          </cell>
          <cell r="BR20">
            <v>2.057833333333333</v>
          </cell>
          <cell r="BS20">
            <v>2.1</v>
          </cell>
          <cell r="BT20">
            <v>1.76</v>
          </cell>
          <cell r="BU20">
            <v>1.8675862068965519</v>
          </cell>
          <cell r="BV20">
            <v>1.7748387096774192</v>
          </cell>
          <cell r="BW20">
            <v>2.0249999999999999</v>
          </cell>
          <cell r="BX20">
            <v>1.6687931034482755</v>
          </cell>
          <cell r="BY20">
            <v>1.7793103448275862</v>
          </cell>
          <cell r="BZ20">
            <v>1.680535714285714</v>
          </cell>
          <cell r="CA20">
            <v>1.6562903225806451</v>
          </cell>
          <cell r="CB20">
            <v>1.988166666666666</v>
          </cell>
          <cell r="CC20">
            <v>2.1199999999999997</v>
          </cell>
          <cell r="CD20">
            <v>2.1498333333333326</v>
          </cell>
          <cell r="CE20">
            <v>2.193387096774194</v>
          </cell>
          <cell r="CF20">
            <v>2.6469354838709678</v>
          </cell>
          <cell r="CG20">
            <v>2.4453333333333322</v>
          </cell>
          <cell r="CH20">
            <v>2.6208064516129035</v>
          </cell>
          <cell r="CI20">
            <v>2.1906666666666665</v>
          </cell>
          <cell r="CJ20">
            <v>2.2348387096774198</v>
          </cell>
          <cell r="CK20">
            <v>2.2603225806451617</v>
          </cell>
          <cell r="CL20">
            <v>2.4634482758620688</v>
          </cell>
          <cell r="CM20">
            <v>2.6730645161290334</v>
          </cell>
          <cell r="CN20">
            <v>2.8774999999999986</v>
          </cell>
          <cell r="CO20">
            <v>3.3848387096774197</v>
          </cell>
          <cell r="CP20">
            <v>4.1119999999999992</v>
          </cell>
          <cell r="CQ20">
            <v>3.8767741935483864</v>
          </cell>
          <cell r="CR20">
            <v>4.2609677419354837</v>
          </cell>
          <cell r="CS20">
            <v>4.8976666666666659</v>
          </cell>
          <cell r="CT20">
            <v>4.9306451612903217</v>
          </cell>
          <cell r="CU20">
            <v>184.23266666666666</v>
          </cell>
          <cell r="CV20">
            <v>8.6688709677419364</v>
          </cell>
          <cell r="CW20">
            <v>8.1504838709677454</v>
          </cell>
          <cell r="CX20">
            <v>5.6578571428571438</v>
          </cell>
          <cell r="CY20">
            <v>5.0991935483870963</v>
          </cell>
          <cell r="CZ20">
            <v>5.0990000000000002</v>
          </cell>
          <cell r="DA20" t="e">
            <v>#DIV/0!</v>
          </cell>
          <cell r="DB20" t="e">
            <v>#DIV/0!</v>
          </cell>
          <cell r="DC20" t="e">
            <v>#DIV/0!</v>
          </cell>
          <cell r="DD20" t="e">
            <v>#DIV/0!</v>
          </cell>
          <cell r="DE20" t="e">
            <v>#DIV/0!</v>
          </cell>
          <cell r="DF20" t="e">
            <v>#DIV/0!</v>
          </cell>
          <cell r="DG20" t="e">
            <v>#DIV/0!</v>
          </cell>
          <cell r="DH20" t="e">
            <v>#DIV/0!</v>
          </cell>
        </row>
        <row r="21">
          <cell r="AB21" t="str">
            <v>Northern (Demarc)</v>
          </cell>
          <cell r="AC21">
            <v>1.3158620689655176</v>
          </cell>
          <cell r="AD21">
            <v>1.293703703703704</v>
          </cell>
          <cell r="AE21">
            <v>1.2951612903225809</v>
          </cell>
          <cell r="AF21">
            <v>1.4073333333333329</v>
          </cell>
          <cell r="AG21">
            <v>1.367333333333334</v>
          </cell>
          <cell r="AH21">
            <v>1.2913333333333334</v>
          </cell>
          <cell r="AI21">
            <v>1.2543103448275863</v>
          </cell>
          <cell r="AJ21">
            <v>1.4196551724137929</v>
          </cell>
          <cell r="AK21">
            <v>1.5074999999999992</v>
          </cell>
          <cell r="AL21">
            <v>1.5096774193548386</v>
          </cell>
          <cell r="AM21">
            <v>1.7232142857142858</v>
          </cell>
          <cell r="AN21">
            <v>1.8406896551724132</v>
          </cell>
          <cell r="AO21">
            <v>2.1046666666666662</v>
          </cell>
          <cell r="AP21">
            <v>3.1382758620689652</v>
          </cell>
          <cell r="AQ21">
            <v>2.4896774193548379</v>
          </cell>
          <cell r="AR21">
            <v>2.1034482758620676</v>
          </cell>
          <cell r="AS21">
            <v>1.976</v>
          </cell>
          <cell r="AT21">
            <v>2.0740000000000007</v>
          </cell>
          <cell r="AU21">
            <v>2.1736666666666662</v>
          </cell>
          <cell r="AV21">
            <v>1.8616129032258062</v>
          </cell>
          <cell r="AW21">
            <v>1.6982142857142855</v>
          </cell>
          <cell r="AX21">
            <v>2.2759677419354838</v>
          </cell>
          <cell r="AY21">
            <v>3.0016071428571434</v>
          </cell>
          <cell r="AZ21">
            <v>3.7236206896551729</v>
          </cell>
          <cell r="BA21">
            <v>3.5366666666666657</v>
          </cell>
          <cell r="BB21">
            <v>2.1098148148148148</v>
          </cell>
          <cell r="BC21">
            <v>1.7746666666666671</v>
          </cell>
          <cell r="BD21">
            <v>1.9194999999999998</v>
          </cell>
          <cell r="BE21">
            <v>2.0539999999999998</v>
          </cell>
          <cell r="BF21">
            <v>2.0354999999999994</v>
          </cell>
          <cell r="BG21">
            <v>2.0750000000000002</v>
          </cell>
          <cell r="BH21">
            <v>2.390967741935484</v>
          </cell>
          <cell r="BI21">
            <v>2.7853571428571429</v>
          </cell>
          <cell r="BJ21">
            <v>3.0074193548387087</v>
          </cell>
          <cell r="BK21">
            <v>2.9882142857142857</v>
          </cell>
          <cell r="BL21">
            <v>2.2248275862068962</v>
          </cell>
          <cell r="BM21">
            <v>2.063333333333333</v>
          </cell>
          <cell r="BN21">
            <v>2.1259259259259258</v>
          </cell>
          <cell r="BO21">
            <v>2.2137096774193545</v>
          </cell>
          <cell r="BP21">
            <v>2.3537037037037036</v>
          </cell>
          <cell r="BQ21">
            <v>2.0566666666666666</v>
          </cell>
          <cell r="BR21">
            <v>2.0686666666666671</v>
          </cell>
          <cell r="BS21">
            <v>2.1225000000000005</v>
          </cell>
          <cell r="BT21">
            <v>1.8006451612903229</v>
          </cell>
          <cell r="BU21">
            <v>1.8875862068965517</v>
          </cell>
          <cell r="BV21">
            <v>1.8533870967741934</v>
          </cell>
          <cell r="BW21">
            <v>2.0549999999999997</v>
          </cell>
          <cell r="BX21">
            <v>1.7075862068965519</v>
          </cell>
          <cell r="BY21">
            <v>1.8679310344827587</v>
          </cell>
          <cell r="BZ21">
            <v>1.7230357142857147</v>
          </cell>
          <cell r="CA21">
            <v>1.6896774193548383</v>
          </cell>
          <cell r="CB21">
            <v>2.0216666666666665</v>
          </cell>
          <cell r="CC21">
            <v>2.1591935483870968</v>
          </cell>
          <cell r="CD21">
            <v>2.1934999999999998</v>
          </cell>
          <cell r="CE21">
            <v>2.2324193548387097</v>
          </cell>
          <cell r="CF21">
            <v>2.6779032258064515</v>
          </cell>
          <cell r="CG21">
            <v>2.5245000000000006</v>
          </cell>
          <cell r="CH21">
            <v>2.6906451612903224</v>
          </cell>
          <cell r="CI21">
            <v>2.2720000000000002</v>
          </cell>
          <cell r="CJ21">
            <v>2.3130645161290331</v>
          </cell>
          <cell r="CK21">
            <v>2.3625806451612905</v>
          </cell>
          <cell r="CL21">
            <v>2.5575862068965516</v>
          </cell>
          <cell r="CM21">
            <v>2.702096774193548</v>
          </cell>
          <cell r="CN21">
            <v>2.9440000000000008</v>
          </cell>
          <cell r="CO21">
            <v>3.3890322580645167</v>
          </cell>
          <cell r="CP21">
            <v>4.1551666666666653</v>
          </cell>
          <cell r="CQ21">
            <v>3.9630645161290321</v>
          </cell>
          <cell r="CR21">
            <v>4.291935483870966</v>
          </cell>
          <cell r="CS21">
            <v>4.9933333333333341</v>
          </cell>
          <cell r="CT21">
            <v>5.052741935483871</v>
          </cell>
          <cell r="CU21">
            <v>5.4756666666666662</v>
          </cell>
          <cell r="CV21">
            <v>9.2391935483870977</v>
          </cell>
          <cell r="CW21">
            <v>8.4014516129032248</v>
          </cell>
          <cell r="CX21">
            <v>5.8533928571428575</v>
          </cell>
          <cell r="CY21">
            <v>5.2209677419354845</v>
          </cell>
          <cell r="CZ21">
            <v>5.2120000000000006</v>
          </cell>
          <cell r="DA21" t="e">
            <v>#DIV/0!</v>
          </cell>
          <cell r="DB21" t="e">
            <v>#DIV/0!</v>
          </cell>
          <cell r="DC21" t="e">
            <v>#DIV/0!</v>
          </cell>
          <cell r="DD21" t="e">
            <v>#DIV/0!</v>
          </cell>
          <cell r="DE21" t="e">
            <v>#DIV/0!</v>
          </cell>
          <cell r="DF21" t="e">
            <v>#DIV/0!</v>
          </cell>
          <cell r="DG21" t="e">
            <v>#DIV/0!</v>
          </cell>
          <cell r="DH21" t="e">
            <v>#DIV/0!</v>
          </cell>
        </row>
        <row r="22">
          <cell r="AB22" t="str">
            <v>PEPL</v>
          </cell>
          <cell r="AC22">
            <v>1.3289655172413797</v>
          </cell>
          <cell r="AD22">
            <v>1.3155555555555556</v>
          </cell>
          <cell r="AE22">
            <v>1.3148387096774194</v>
          </cell>
          <cell r="AF22">
            <v>1.4019999999999999</v>
          </cell>
          <cell r="AG22">
            <v>1.3956666666666666</v>
          </cell>
          <cell r="AH22">
            <v>1.3203333333333334</v>
          </cell>
          <cell r="AI22">
            <v>1.262068965517241</v>
          </cell>
          <cell r="AJ22">
            <v>1.4062068965517243</v>
          </cell>
          <cell r="AK22">
            <v>1.5028571428571431</v>
          </cell>
          <cell r="AL22">
            <v>1.5120689655172412</v>
          </cell>
          <cell r="AM22">
            <v>1.7171428571428569</v>
          </cell>
          <cell r="AN22">
            <v>1.8248275862068961</v>
          </cell>
          <cell r="AO22">
            <v>2.0123333333333329</v>
          </cell>
          <cell r="AP22">
            <v>3.2334482758620693</v>
          </cell>
          <cell r="AQ22">
            <v>2.4177419354838707</v>
          </cell>
          <cell r="AR22">
            <v>2.0796551724137933</v>
          </cell>
          <cell r="AS22">
            <v>2.0013333333333332</v>
          </cell>
          <cell r="AT22">
            <v>2.0989999999999998</v>
          </cell>
          <cell r="AU22">
            <v>2.1876666666666669</v>
          </cell>
          <cell r="AV22">
            <v>1.8601612903225797</v>
          </cell>
          <cell r="AW22">
            <v>1.6660714285714289</v>
          </cell>
          <cell r="AX22">
            <v>2.2216129032258061</v>
          </cell>
          <cell r="AY22">
            <v>2.9816071428571425</v>
          </cell>
          <cell r="AZ22">
            <v>3.6082758620689672</v>
          </cell>
          <cell r="BA22">
            <v>3.4478333333333335</v>
          </cell>
          <cell r="BB22">
            <v>2.0738888888888893</v>
          </cell>
          <cell r="BC22">
            <v>1.7676666666666665</v>
          </cell>
          <cell r="BD22">
            <v>1.8723333333333332</v>
          </cell>
          <cell r="BE22">
            <v>2.0445000000000007</v>
          </cell>
          <cell r="BF22">
            <v>2.0426666666666669</v>
          </cell>
          <cell r="BG22">
            <v>2.0781666666666672</v>
          </cell>
          <cell r="BH22">
            <v>2.3667741935483861</v>
          </cell>
          <cell r="BI22">
            <v>2.7599999999999989</v>
          </cell>
          <cell r="BJ22">
            <v>2.9150000000000005</v>
          </cell>
          <cell r="BK22">
            <v>2.9016071428571437</v>
          </cell>
          <cell r="BL22">
            <v>2.2217241379310337</v>
          </cell>
          <cell r="BM22">
            <v>2.0345000000000004</v>
          </cell>
          <cell r="BN22">
            <v>2.1146296296296292</v>
          </cell>
          <cell r="BO22">
            <v>2.1640322580645166</v>
          </cell>
          <cell r="BP22">
            <v>2.3366666666666664</v>
          </cell>
          <cell r="BQ22">
            <v>2.0461666666666667</v>
          </cell>
          <cell r="BR22">
            <v>2.0548333333333333</v>
          </cell>
          <cell r="BS22">
            <v>2.0950000000000006</v>
          </cell>
          <cell r="BT22">
            <v>1.7595161290322583</v>
          </cell>
          <cell r="BU22">
            <v>1.8646551724137936</v>
          </cell>
          <cell r="BV22">
            <v>1.7993548387096776</v>
          </cell>
          <cell r="BW22">
            <v>2.0414285714285718</v>
          </cell>
          <cell r="BX22">
            <v>1.691551724137931</v>
          </cell>
          <cell r="BY22">
            <v>1.8005172413793105</v>
          </cell>
          <cell r="BZ22">
            <v>1.7026785714285715</v>
          </cell>
          <cell r="CA22">
            <v>1.6667741935483873</v>
          </cell>
          <cell r="CB22">
            <v>1.9973333333333334</v>
          </cell>
          <cell r="CC22">
            <v>2.1301612903225799</v>
          </cell>
          <cell r="CD22">
            <v>2.1558333333333337</v>
          </cell>
          <cell r="CE22">
            <v>2.1982258064516129</v>
          </cell>
          <cell r="CF22">
            <v>2.660645161290323</v>
          </cell>
          <cell r="CG22">
            <v>2.450499999999999</v>
          </cell>
          <cell r="CH22">
            <v>2.6235483870967742</v>
          </cell>
          <cell r="CI22">
            <v>2.2153333333333336</v>
          </cell>
          <cell r="CJ22">
            <v>2.2749999999999999</v>
          </cell>
          <cell r="CK22">
            <v>2.2816129032258066</v>
          </cell>
          <cell r="CL22">
            <v>2.4824137931034476</v>
          </cell>
          <cell r="CM22">
            <v>2.6922580645161278</v>
          </cell>
          <cell r="CN22">
            <v>2.8988333333333332</v>
          </cell>
          <cell r="CO22">
            <v>3.3953225806451615</v>
          </cell>
          <cell r="CP22">
            <v>4.1226666666666656</v>
          </cell>
          <cell r="CQ22">
            <v>3.8912903225806446</v>
          </cell>
          <cell r="CR22">
            <v>4.2762903225806452</v>
          </cell>
          <cell r="CS22">
            <v>4.9329999999999989</v>
          </cell>
          <cell r="CT22">
            <v>4.9429032258064529</v>
          </cell>
          <cell r="CU22">
            <v>5.3266666666666653</v>
          </cell>
          <cell r="CV22">
            <v>8.7395161290322587</v>
          </cell>
          <cell r="CW22">
            <v>8.2245161290322581</v>
          </cell>
          <cell r="CX22">
            <v>5.6867857142857172</v>
          </cell>
          <cell r="CY22">
            <v>5.116935483870968</v>
          </cell>
          <cell r="CZ22">
            <v>5.1070000000000002</v>
          </cell>
          <cell r="DA22" t="e">
            <v>#DIV/0!</v>
          </cell>
          <cell r="DB22" t="e">
            <v>#DIV/0!</v>
          </cell>
          <cell r="DC22" t="e">
            <v>#DIV/0!</v>
          </cell>
          <cell r="DD22" t="e">
            <v>#DIV/0!</v>
          </cell>
          <cell r="DE22" t="e">
            <v>#DIV/0!</v>
          </cell>
          <cell r="DF22" t="e">
            <v>#DIV/0!</v>
          </cell>
          <cell r="DG22" t="e">
            <v>#DIV/0!</v>
          </cell>
          <cell r="DH22" t="e">
            <v>#DIV/0!</v>
          </cell>
        </row>
      </sheetData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B1:H23"/>
  <sheetViews>
    <sheetView workbookViewId="0">
      <selection activeCell="E23" sqref="E23"/>
    </sheetView>
  </sheetViews>
  <sheetFormatPr defaultRowHeight="15"/>
  <cols>
    <col min="3" max="3" width="10.5703125" customWidth="1"/>
  </cols>
  <sheetData>
    <row r="1" spans="2:8" ht="15.75" thickBot="1"/>
    <row r="2" spans="2:8" ht="15.75" thickBot="1">
      <c r="B2" s="157" t="s">
        <v>98</v>
      </c>
      <c r="C2" s="158">
        <v>36556</v>
      </c>
      <c r="E2" s="5"/>
      <c r="F2" s="6"/>
      <c r="G2" s="159"/>
      <c r="H2" s="6"/>
    </row>
    <row r="3" spans="2:8" ht="15.75" thickBot="1">
      <c r="B3" s="157" t="s">
        <v>99</v>
      </c>
      <c r="C3" s="158">
        <v>36603</v>
      </c>
      <c r="E3" s="5"/>
      <c r="F3" s="6"/>
      <c r="G3" s="159"/>
      <c r="H3" s="6"/>
    </row>
    <row r="4" spans="2:8" ht="12" customHeight="1"/>
    <row r="5" spans="2:8" ht="12" customHeight="1"/>
    <row r="6" spans="2:8" ht="15.75" customHeight="1"/>
    <row r="7" spans="2:8">
      <c r="B7" s="180">
        <f ca="1">MATCH(C2,INDIRECT("Data!" &amp; C23))</f>
        <v>1006</v>
      </c>
      <c r="C7" s="180">
        <f ca="1">MATCH(C3,INDIRECT("Data!" &amp; C23))</f>
        <v>1053</v>
      </c>
    </row>
    <row r="8" spans="2:8" ht="15.75" thickBot="1">
      <c r="D8" s="181"/>
      <c r="E8" s="181"/>
    </row>
    <row r="9" spans="2:8" ht="15.75" thickBot="1">
      <c r="B9" s="157" t="s">
        <v>115</v>
      </c>
      <c r="C9" s="157" t="s">
        <v>114</v>
      </c>
    </row>
    <row r="10" spans="2:8" ht="15.75" thickBot="1">
      <c r="B10" s="179">
        <v>3</v>
      </c>
      <c r="C10" s="158" t="s">
        <v>100</v>
      </c>
    </row>
    <row r="11" spans="2:8" ht="15.75" thickBot="1">
      <c r="B11" s="179">
        <v>4</v>
      </c>
      <c r="C11" s="158" t="s">
        <v>101</v>
      </c>
    </row>
    <row r="12" spans="2:8" ht="15.75" thickBot="1">
      <c r="B12" s="179">
        <v>5</v>
      </c>
      <c r="C12" s="158" t="s">
        <v>102</v>
      </c>
    </row>
    <row r="13" spans="2:8" ht="15.75" thickBot="1">
      <c r="B13" s="179">
        <v>6</v>
      </c>
      <c r="C13" s="158" t="s">
        <v>109</v>
      </c>
    </row>
    <row r="14" spans="2:8" ht="15.75" thickBot="1">
      <c r="B14" s="179">
        <v>7</v>
      </c>
      <c r="C14" s="158" t="s">
        <v>103</v>
      </c>
    </row>
    <row r="15" spans="2:8" ht="15.75" thickBot="1">
      <c r="B15" s="179">
        <v>8</v>
      </c>
      <c r="C15" s="158" t="s">
        <v>104</v>
      </c>
    </row>
    <row r="16" spans="2:8" ht="15.75" thickBot="1">
      <c r="B16" s="179">
        <v>9</v>
      </c>
      <c r="C16" s="158"/>
    </row>
    <row r="17" spans="2:3" ht="15.75" thickBot="1">
      <c r="B17" s="179">
        <v>10</v>
      </c>
      <c r="C17" s="158" t="s">
        <v>105</v>
      </c>
    </row>
    <row r="18" spans="2:3" ht="15.75" thickBot="1">
      <c r="B18" s="179">
        <v>11</v>
      </c>
      <c r="C18" s="158" t="s">
        <v>106</v>
      </c>
    </row>
    <row r="19" spans="2:3" ht="15.75" thickBot="1">
      <c r="B19" s="179">
        <v>12</v>
      </c>
      <c r="C19" s="158" t="s">
        <v>107</v>
      </c>
    </row>
    <row r="20" spans="2:3" ht="15.75" thickBot="1">
      <c r="B20" s="179">
        <v>13</v>
      </c>
      <c r="C20" s="158" t="s">
        <v>108</v>
      </c>
    </row>
    <row r="22" spans="2:3" ht="15.75" thickBot="1"/>
    <row r="23" spans="2:3" ht="15.75" thickBot="1">
      <c r="B23" s="157" t="s">
        <v>116</v>
      </c>
      <c r="C23" s="158" t="s">
        <v>144</v>
      </c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">
              <controlPr defaultSize="0" print="0" autoFill="0" autoLine="0" autoPict="0" macro="[0]!UploadSocalFlows">
                <anchor moveWithCells="1" sizeWithCells="1">
                  <from>
                    <xdr:col>1</xdr:col>
                    <xdr:colOff>0</xdr:colOff>
                    <xdr:row>4</xdr:row>
                    <xdr:rowOff>228600</xdr:rowOff>
                  </from>
                  <to>
                    <xdr:col>3</xdr:col>
                    <xdr:colOff>0</xdr:colOff>
                    <xdr:row>6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O8"/>
  <sheetViews>
    <sheetView topLeftCell="B1" workbookViewId="0">
      <selection activeCell="C15" sqref="C15"/>
    </sheetView>
  </sheetViews>
  <sheetFormatPr defaultRowHeight="11.25"/>
  <cols>
    <col min="1" max="1" width="15.7109375" style="11" bestFit="1" customWidth="1"/>
    <col min="2" max="2" width="16.42578125" style="11" customWidth="1"/>
    <col min="3" max="4" width="9.140625" style="11"/>
    <col min="5" max="6" width="9.28515625" style="11" bestFit="1" customWidth="1"/>
    <col min="7" max="9" width="9.140625" style="11"/>
    <col min="10" max="10" width="9.28515625" style="11" bestFit="1" customWidth="1"/>
    <col min="11" max="13" width="10.140625" style="11" bestFit="1" customWidth="1"/>
    <col min="14" max="16384" width="9.140625" style="11"/>
  </cols>
  <sheetData>
    <row r="1" spans="1:15" ht="12" thickBot="1">
      <c r="A1" s="305">
        <f ca="1">TODAY()</f>
        <v>36987</v>
      </c>
      <c r="E1" s="76">
        <v>31</v>
      </c>
      <c r="F1" s="76">
        <f>G2-F2</f>
        <v>30</v>
      </c>
      <c r="G1" s="76">
        <f t="shared" ref="G1:M1" si="0">H2-G2</f>
        <v>31</v>
      </c>
      <c r="H1" s="76">
        <f t="shared" si="0"/>
        <v>30</v>
      </c>
      <c r="I1" s="76">
        <f t="shared" si="0"/>
        <v>31</v>
      </c>
      <c r="J1" s="76">
        <f t="shared" si="0"/>
        <v>31</v>
      </c>
      <c r="K1" s="76">
        <f t="shared" si="0"/>
        <v>30</v>
      </c>
      <c r="L1" s="76">
        <f t="shared" si="0"/>
        <v>31</v>
      </c>
      <c r="M1" s="76">
        <f t="shared" si="0"/>
        <v>30</v>
      </c>
      <c r="N1" s="76">
        <v>31</v>
      </c>
      <c r="O1" s="306"/>
    </row>
    <row r="2" spans="1:15" ht="12" thickBot="1">
      <c r="A2" s="293" t="s">
        <v>123</v>
      </c>
      <c r="B2" s="294" t="s">
        <v>142</v>
      </c>
      <c r="C2" s="295">
        <v>36556</v>
      </c>
      <c r="D2" s="295">
        <v>36557</v>
      </c>
      <c r="E2" s="295">
        <v>36586</v>
      </c>
      <c r="F2" s="295">
        <v>36617</v>
      </c>
      <c r="G2" s="295">
        <v>36647</v>
      </c>
      <c r="H2" s="295">
        <v>36678</v>
      </c>
      <c r="I2" s="295">
        <v>36708</v>
      </c>
      <c r="J2" s="295">
        <v>36739</v>
      </c>
      <c r="K2" s="295">
        <v>36770</v>
      </c>
      <c r="L2" s="295">
        <v>36800</v>
      </c>
      <c r="M2" s="295">
        <v>36831</v>
      </c>
      <c r="N2" s="296">
        <v>36861</v>
      </c>
    </row>
    <row r="3" spans="1:15">
      <c r="A3" s="11" t="s">
        <v>124</v>
      </c>
      <c r="B3" s="297" t="s">
        <v>10</v>
      </c>
      <c r="C3" s="172">
        <v>2611290.3225806453</v>
      </c>
      <c r="D3" s="172">
        <v>2575724</v>
      </c>
      <c r="E3" s="172">
        <v>2700000</v>
      </c>
      <c r="F3" s="172">
        <v>3050000</v>
      </c>
      <c r="G3" s="172">
        <v>2900000</v>
      </c>
      <c r="H3" s="172">
        <v>2950000</v>
      </c>
      <c r="I3" s="172">
        <v>3000000</v>
      </c>
      <c r="J3" s="172">
        <v>2950000</v>
      </c>
      <c r="K3" s="172">
        <v>2900000</v>
      </c>
      <c r="L3" s="172">
        <v>3000000</v>
      </c>
      <c r="M3" s="172">
        <v>2750000</v>
      </c>
      <c r="N3" s="298">
        <v>2650000</v>
      </c>
    </row>
    <row r="4" spans="1:15">
      <c r="A4" s="11" t="s">
        <v>143</v>
      </c>
      <c r="B4" s="297" t="s">
        <v>111</v>
      </c>
      <c r="C4" s="172">
        <v>-509516.12903225806</v>
      </c>
      <c r="D4" s="172">
        <v>-496483</v>
      </c>
      <c r="E4" s="172">
        <f>E3-E5</f>
        <v>-300000</v>
      </c>
      <c r="F4" s="172">
        <f t="shared" ref="F4:N4" si="1">F3-F5</f>
        <v>350000</v>
      </c>
      <c r="G4" s="172">
        <f t="shared" si="1"/>
        <v>550000</v>
      </c>
      <c r="H4" s="172">
        <f t="shared" si="1"/>
        <v>350000</v>
      </c>
      <c r="I4" s="172">
        <f t="shared" si="1"/>
        <v>100000</v>
      </c>
      <c r="J4" s="172">
        <f t="shared" si="1"/>
        <v>-50000</v>
      </c>
      <c r="K4" s="172">
        <f t="shared" si="1"/>
        <v>200000</v>
      </c>
      <c r="L4" s="172">
        <f t="shared" si="1"/>
        <v>250000</v>
      </c>
      <c r="M4" s="172">
        <f t="shared" si="1"/>
        <v>100000</v>
      </c>
      <c r="N4" s="298">
        <f t="shared" si="1"/>
        <v>-400000</v>
      </c>
    </row>
    <row r="5" spans="1:15" ht="12" thickBot="1">
      <c r="A5" s="11" t="s">
        <v>123</v>
      </c>
      <c r="B5" s="297" t="s">
        <v>112</v>
      </c>
      <c r="C5" s="299">
        <v>3123483.8709677421</v>
      </c>
      <c r="D5" s="300">
        <v>3069448</v>
      </c>
      <c r="E5" s="299">
        <v>3000000</v>
      </c>
      <c r="F5" s="299">
        <v>2700000</v>
      </c>
      <c r="G5" s="299">
        <v>2350000</v>
      </c>
      <c r="H5" s="299">
        <v>2600000</v>
      </c>
      <c r="I5" s="299">
        <v>2900000</v>
      </c>
      <c r="J5" s="299">
        <v>3000000</v>
      </c>
      <c r="K5" s="299">
        <v>2700000</v>
      </c>
      <c r="L5" s="299">
        <v>2750000</v>
      </c>
      <c r="M5" s="299">
        <v>2650000</v>
      </c>
      <c r="N5" s="301">
        <v>3050000</v>
      </c>
    </row>
    <row r="6" spans="1:15" ht="12.75" thickTop="1" thickBot="1">
      <c r="B6" s="302" t="s">
        <v>113</v>
      </c>
      <c r="C6" s="303">
        <v>62970000</v>
      </c>
      <c r="D6" s="303">
        <v>48405000</v>
      </c>
      <c r="E6" s="303">
        <f>D6+E4*$E1</f>
        <v>39105000</v>
      </c>
      <c r="F6" s="303">
        <f t="shared" ref="F6:N6" si="2">E6+F4*F1</f>
        <v>49605000</v>
      </c>
      <c r="G6" s="303">
        <f t="shared" si="2"/>
        <v>66655000</v>
      </c>
      <c r="H6" s="303">
        <f t="shared" si="2"/>
        <v>77155000</v>
      </c>
      <c r="I6" s="303">
        <f t="shared" si="2"/>
        <v>80255000</v>
      </c>
      <c r="J6" s="303">
        <f t="shared" si="2"/>
        <v>78705000</v>
      </c>
      <c r="K6" s="303">
        <f t="shared" si="2"/>
        <v>84705000</v>
      </c>
      <c r="L6" s="303">
        <f t="shared" si="2"/>
        <v>92455000</v>
      </c>
      <c r="M6" s="303">
        <f t="shared" si="2"/>
        <v>95455000</v>
      </c>
      <c r="N6" s="304">
        <f t="shared" si="2"/>
        <v>83055000</v>
      </c>
    </row>
    <row r="7" spans="1:15">
      <c r="D7" s="11">
        <f>D1</f>
        <v>0</v>
      </c>
      <c r="E7" s="11">
        <v>31</v>
      </c>
      <c r="F7" s="11">
        <v>30</v>
      </c>
      <c r="G7" s="11">
        <v>31</v>
      </c>
      <c r="H7" s="11">
        <v>30</v>
      </c>
      <c r="I7" s="76">
        <v>31</v>
      </c>
      <c r="J7" s="11">
        <v>31</v>
      </c>
      <c r="K7" s="11">
        <v>30</v>
      </c>
      <c r="L7" s="11">
        <v>31</v>
      </c>
      <c r="M7" s="11">
        <v>30</v>
      </c>
      <c r="N7" s="11">
        <v>31</v>
      </c>
    </row>
    <row r="8" spans="1:15">
      <c r="E8" s="305">
        <f ca="1">DATE(YEAR($A$1),MONTH($A$1),31)</f>
        <v>37012</v>
      </c>
      <c r="F8" s="305">
        <f ca="1">DATE(YEAR(E8),MONTH(E8)+1,30)</f>
        <v>37072</v>
      </c>
      <c r="G8" s="305">
        <f ca="1">DATE(YEAR(F8),MONTH(F8)+1,31)</f>
        <v>37103</v>
      </c>
      <c r="H8" s="305">
        <f t="shared" ref="H8:M8" ca="1" si="3">DATE(YEAR(G8),MONTH(G8)+1,30)</f>
        <v>37133</v>
      </c>
      <c r="I8" s="305">
        <f ca="1">DATE(YEAR(H8),MONTH(H8)+1,31)</f>
        <v>37165</v>
      </c>
      <c r="J8" s="305">
        <f ca="1">DATE(YEAR(I8),MONTH(I8)+1,31)</f>
        <v>37226</v>
      </c>
      <c r="K8" s="305">
        <f t="shared" ca="1" si="3"/>
        <v>37286</v>
      </c>
      <c r="L8" s="305">
        <f ca="1">DATE(YEAR(K8),MONTH(K8)+1,31)</f>
        <v>37318</v>
      </c>
      <c r="M8" s="305">
        <f t="shared" ca="1" si="3"/>
        <v>37376</v>
      </c>
      <c r="N8" s="305">
        <f ca="1">DATE(YEAR(M8),MONTH(M8)+1,31)</f>
        <v>37407</v>
      </c>
    </row>
  </sheetData>
  <printOptions horizontalCentered="1" verticalCentered="1"/>
  <pageMargins left="0.2" right="0.23" top="0.52" bottom="0.55000000000000004" header="0.5" footer="0.5"/>
  <pageSetup scale="8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O82"/>
  <sheetViews>
    <sheetView tabSelected="1" topLeftCell="A5" workbookViewId="0">
      <pane xSplit="1" topLeftCell="B1" activePane="topRight" state="frozen"/>
      <selection activeCell="A24" sqref="A24"/>
      <selection pane="topRight" activeCell="R19" sqref="R19"/>
    </sheetView>
  </sheetViews>
  <sheetFormatPr defaultColWidth="8.7109375" defaultRowHeight="11.25"/>
  <cols>
    <col min="1" max="1" width="26.28515625" style="11" customWidth="1"/>
    <col min="2" max="2" width="10.5703125" style="11" customWidth="1"/>
    <col min="3" max="3" width="10.28515625" style="11" customWidth="1"/>
    <col min="4" max="4" width="10.85546875" style="11" customWidth="1"/>
    <col min="5" max="5" width="12.140625" style="11" customWidth="1"/>
    <col min="6" max="6" width="12.28515625" style="11" customWidth="1"/>
    <col min="7" max="7" width="9.85546875" style="11" bestFit="1" customWidth="1"/>
    <col min="8" max="8" width="15.7109375" style="11" bestFit="1" customWidth="1"/>
    <col min="9" max="9" width="14.140625" style="11" bestFit="1" customWidth="1"/>
    <col min="10" max="10" width="11" style="11" customWidth="1"/>
    <col min="11" max="11" width="11.7109375" style="11" customWidth="1"/>
    <col min="12" max="12" width="10.85546875" style="11" customWidth="1"/>
    <col min="13" max="13" width="11.140625" style="11" customWidth="1"/>
    <col min="14" max="14" width="11" style="11" customWidth="1"/>
    <col min="15" max="15" width="15.5703125" style="11" customWidth="1"/>
    <col min="16" max="16" width="12" style="11" customWidth="1"/>
    <col min="17" max="18" width="13.140625" style="11" customWidth="1"/>
    <col min="19" max="19" width="9.28515625" style="11" customWidth="1"/>
    <col min="20" max="20" width="11.140625" style="11" customWidth="1"/>
    <col min="21" max="21" width="14.140625" style="11" customWidth="1"/>
    <col min="22" max="22" width="11.140625" style="11" customWidth="1"/>
    <col min="23" max="24" width="8.7109375" style="11" customWidth="1"/>
    <col min="25" max="26" width="9.28515625" style="11" bestFit="1" customWidth="1"/>
    <col min="27" max="27" width="10.42578125" style="11" bestFit="1" customWidth="1"/>
    <col min="28" max="28" width="11" style="11" bestFit="1" customWidth="1"/>
    <col min="29" max="29" width="12.42578125" style="11" bestFit="1" customWidth="1"/>
    <col min="30" max="30" width="10.42578125" style="11" bestFit="1" customWidth="1"/>
    <col min="31" max="31" width="9.85546875" style="11" bestFit="1" customWidth="1"/>
    <col min="32" max="33" width="9.28515625" style="11" bestFit="1" customWidth="1"/>
    <col min="34" max="40" width="10.42578125" style="11" bestFit="1" customWidth="1"/>
    <col min="41" max="41" width="9.28515625" style="11" bestFit="1" customWidth="1"/>
    <col min="42" max="16384" width="8.7109375" style="11"/>
  </cols>
  <sheetData>
    <row r="1" spans="1:30" ht="15.75">
      <c r="A1" s="137" t="s">
        <v>76</v>
      </c>
      <c r="B1" s="382">
        <f ca="1">TODAY()</f>
        <v>36987</v>
      </c>
      <c r="C1" s="383"/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4"/>
      <c r="P1" s="80"/>
      <c r="Q1" s="80"/>
      <c r="R1" s="80"/>
      <c r="S1" s="80"/>
      <c r="T1" s="80"/>
      <c r="U1" s="80"/>
      <c r="V1" s="80"/>
    </row>
    <row r="2" spans="1:30" ht="16.5" thickBot="1">
      <c r="A2" s="137"/>
      <c r="B2" s="378" t="s">
        <v>39</v>
      </c>
      <c r="C2" s="379"/>
      <c r="D2" s="379"/>
      <c r="E2" s="379"/>
      <c r="F2" s="379"/>
      <c r="G2" s="379"/>
      <c r="H2" s="379"/>
      <c r="I2" s="379"/>
      <c r="J2" s="379"/>
      <c r="K2" s="379"/>
      <c r="L2" s="380"/>
      <c r="M2" s="380"/>
      <c r="N2" s="380"/>
      <c r="O2" s="381"/>
      <c r="R2" s="85"/>
      <c r="S2" s="229"/>
      <c r="T2" s="229"/>
      <c r="U2" s="229"/>
      <c r="V2" s="22"/>
      <c r="Z2" s="22"/>
      <c r="AA2" s="231"/>
      <c r="AB2" s="231"/>
      <c r="AC2" s="231"/>
      <c r="AD2" s="231"/>
    </row>
    <row r="3" spans="1:30" ht="13.5" customHeight="1">
      <c r="A3" s="385" t="s">
        <v>127</v>
      </c>
      <c r="B3" s="234">
        <f ca="1">B10+7</f>
        <v>36993</v>
      </c>
      <c r="C3" s="232">
        <f ca="1">B3-1</f>
        <v>36992</v>
      </c>
      <c r="D3" s="232">
        <f t="shared" ref="D3:I3" ca="1" si="0">C3-1</f>
        <v>36991</v>
      </c>
      <c r="E3" s="232">
        <f t="shared" ca="1" si="0"/>
        <v>36990</v>
      </c>
      <c r="F3" s="232">
        <f t="shared" ca="1" si="0"/>
        <v>36989</v>
      </c>
      <c r="G3" s="232">
        <f t="shared" ca="1" si="0"/>
        <v>36988</v>
      </c>
      <c r="H3" s="232">
        <f t="shared" ca="1" si="0"/>
        <v>36987</v>
      </c>
      <c r="I3" s="232">
        <f t="shared" ca="1" si="0"/>
        <v>36986</v>
      </c>
      <c r="J3" s="232">
        <f ca="1">I3-1</f>
        <v>36985</v>
      </c>
      <c r="K3" s="233">
        <f ca="1">J3-1</f>
        <v>36984</v>
      </c>
      <c r="L3" s="22"/>
      <c r="M3" s="22"/>
      <c r="N3" s="22"/>
      <c r="O3" s="23"/>
      <c r="R3" s="230"/>
      <c r="S3" s="334"/>
      <c r="T3" s="334"/>
      <c r="U3" s="334"/>
      <c r="V3" s="80"/>
      <c r="Z3" s="22"/>
      <c r="AA3" s="156"/>
      <c r="AB3" s="156"/>
      <c r="AC3" s="156"/>
      <c r="AD3" s="156"/>
    </row>
    <row r="4" spans="1:30" ht="12" customHeight="1" thickBot="1">
      <c r="A4" s="386"/>
      <c r="B4" s="317">
        <f ca="1">VLOOKUP(B$3,forecast,3)</f>
        <v>2899176.7189945811</v>
      </c>
      <c r="C4" s="318">
        <f t="shared" ref="C4:K4" ca="1" si="1">VLOOKUP(C$3,forecast,3)</f>
        <v>2899176.7189945811</v>
      </c>
      <c r="D4" s="318">
        <f t="shared" ca="1" si="1"/>
        <v>2899176.7189945811</v>
      </c>
      <c r="E4" s="318">
        <f t="shared" ca="1" si="1"/>
        <v>2899176.7189945811</v>
      </c>
      <c r="F4" s="318">
        <f t="shared" ca="1" si="1"/>
        <v>2899176.7189945811</v>
      </c>
      <c r="G4" s="318">
        <f t="shared" ca="1" si="1"/>
        <v>2899176.7189945811</v>
      </c>
      <c r="H4" s="318">
        <f t="shared" ca="1" si="1"/>
        <v>2899176.7189945811</v>
      </c>
      <c r="I4" s="318">
        <f t="shared" ca="1" si="1"/>
        <v>2899176.7189945811</v>
      </c>
      <c r="J4" s="318">
        <f t="shared" ca="1" si="1"/>
        <v>2899176.7189945811</v>
      </c>
      <c r="K4" s="319">
        <f t="shared" ca="1" si="1"/>
        <v>2899176.7189945811</v>
      </c>
      <c r="L4" s="228"/>
      <c r="M4" s="22"/>
      <c r="N4" s="22"/>
      <c r="O4" s="23"/>
      <c r="R4" s="230"/>
      <c r="S4" s="334"/>
      <c r="T4" s="334"/>
      <c r="U4" s="334"/>
      <c r="Z4" s="22"/>
      <c r="AA4" s="229"/>
      <c r="AB4" s="229"/>
      <c r="AC4" s="229"/>
      <c r="AD4" s="229"/>
    </row>
    <row r="5" spans="1:30" ht="10.5" customHeight="1">
      <c r="A5" s="387" t="s">
        <v>78</v>
      </c>
      <c r="B5" s="320">
        <f ca="1">VLOOKUP(B$10,[2]Sheet1!$B$2056:$AZ$2667,40,0)</f>
        <v>64.05</v>
      </c>
      <c r="C5" s="182">
        <f ca="1">VLOOKUP(C$10,[2]Sheet1!$B$2056:$AZ$2667,40,0)</f>
        <v>62.5</v>
      </c>
      <c r="D5" s="182">
        <f ca="1">VLOOKUP(D$10,[2]Sheet1!$B$2056:$AZ$2667,40,0)</f>
        <v>61.55</v>
      </c>
      <c r="E5" s="182">
        <f ca="1">VLOOKUP(E$10,[2]Sheet1!$B$2056:$AZ$2667,40,0)</f>
        <v>63</v>
      </c>
      <c r="F5" s="182">
        <f ca="1">VLOOKUP(F$10,[2]Sheet1!$B$2056:$AZ$2667,40,0)</f>
        <v>69.55</v>
      </c>
      <c r="G5" s="182">
        <f ca="1">VLOOKUP(G$10,[2]Sheet1!$B$2056:$AZ$2667,40,0)</f>
        <v>72</v>
      </c>
      <c r="H5" s="182">
        <f ca="1">VLOOKUP(H$10,[2]Sheet1!$B$2056:$AZ$2667,40,0)</f>
        <v>73.05</v>
      </c>
      <c r="I5" s="182">
        <f ca="1">VLOOKUP(I$10,[2]Sheet1!$B$2056:$AZ$2667,40,0)</f>
        <v>71.05</v>
      </c>
      <c r="J5" s="182">
        <f ca="1">VLOOKUP(J$10,[2]Sheet1!$B$2056:$AZ$2667,40,0)</f>
        <v>70.5</v>
      </c>
      <c r="K5" s="182">
        <f ca="1">VLOOKUP(K$10,[2]Sheet1!$B$2056:$AZ$2667,40,0)</f>
        <v>69.95</v>
      </c>
      <c r="L5" s="182">
        <f ca="1">VLOOKUP(L$10,[2]Sheet1!$B$2056:$AZ$2667,40,0)</f>
        <v>67</v>
      </c>
      <c r="M5" s="182">
        <f ca="1">VLOOKUP(M$10,[2]Sheet1!$B$2056:$AZ$2667,40,0)</f>
        <v>68</v>
      </c>
      <c r="N5" s="182">
        <f ca="1">VLOOKUP(N$10,[2]Sheet1!$B$2056:$AZ$2667,40,0)</f>
        <v>67.55</v>
      </c>
      <c r="O5" s="183">
        <f ca="1">VLOOKUP(O$10,[2]Sheet1!$B$2056:$AZ$2667,40,0)</f>
        <v>68.55</v>
      </c>
      <c r="R5" s="230"/>
      <c r="S5" s="334"/>
      <c r="T5" s="334"/>
      <c r="U5" s="334"/>
      <c r="Z5" s="230"/>
      <c r="AA5" s="189"/>
      <c r="AB5" s="189"/>
      <c r="AC5" s="189"/>
      <c r="AD5" s="189"/>
    </row>
    <row r="6" spans="1:30" ht="12.75" customHeight="1" thickBot="1">
      <c r="A6" s="387"/>
      <c r="B6" s="348">
        <f ca="1">VLOOKUP(B$10,[2]Sheet1!$B$2056:$AZ$2667,41,0)</f>
        <v>48</v>
      </c>
      <c r="C6" s="349">
        <f ca="1">VLOOKUP(C$10,[2]Sheet1!$B$2056:$AZ$2667,41,0)</f>
        <v>44.05</v>
      </c>
      <c r="D6" s="349">
        <f ca="1">VLOOKUP(D$10,[2]Sheet1!$B$2056:$AZ$2667,41,0)</f>
        <v>47.05</v>
      </c>
      <c r="E6" s="349">
        <f ca="1">VLOOKUP(E$10,[2]Sheet1!$B$2056:$AZ$2667,41,0)</f>
        <v>50</v>
      </c>
      <c r="F6" s="349">
        <f ca="1">VLOOKUP(F$10,[2]Sheet1!$B$2056:$AZ$2667,41,0)</f>
        <v>54.5</v>
      </c>
      <c r="G6" s="349">
        <f ca="1">VLOOKUP(G$10,[2]Sheet1!$B$2056:$AZ$2667,41,0)</f>
        <v>55.5</v>
      </c>
      <c r="H6" s="349">
        <f ca="1">VLOOKUP(H$10,[2]Sheet1!$B$2056:$AZ$2667,41,0)</f>
        <v>54.95</v>
      </c>
      <c r="I6" s="349">
        <f ca="1">VLOOKUP(I$10,[2]Sheet1!$B$2056:$AZ$2667,41,0)</f>
        <v>55.5</v>
      </c>
      <c r="J6" s="349">
        <f ca="1">VLOOKUP(J$10,[2]Sheet1!$B$2056:$AZ$2667,41,0)</f>
        <v>53.5</v>
      </c>
      <c r="K6" s="349">
        <f ca="1">VLOOKUP(K$10,[2]Sheet1!$B$2056:$AZ$2667,41,0)</f>
        <v>49.45</v>
      </c>
      <c r="L6" s="349">
        <f ca="1">VLOOKUP(L$10,[2]Sheet1!$B$2056:$AZ$2667,41,0)</f>
        <v>51</v>
      </c>
      <c r="M6" s="349">
        <f ca="1">VLOOKUP(M$10,[2]Sheet1!$B$2056:$AZ$2667,41,0)</f>
        <v>56.45</v>
      </c>
      <c r="N6" s="349">
        <f ca="1">VLOOKUP(N$10,[2]Sheet1!$B$2056:$AZ$2667,41,0)</f>
        <v>53.55</v>
      </c>
      <c r="O6" s="350">
        <f ca="1">VLOOKUP(O$10,[2]Sheet1!$B$2056:$AZ$2667,41,0)</f>
        <v>51</v>
      </c>
      <c r="R6" s="230"/>
      <c r="S6" s="334"/>
      <c r="T6" s="334"/>
      <c r="U6" s="334"/>
      <c r="Z6" s="230"/>
      <c r="AA6" s="189"/>
      <c r="AB6" s="189"/>
      <c r="AC6" s="189"/>
      <c r="AD6" s="189"/>
    </row>
    <row r="7" spans="1:30" ht="10.15" customHeight="1">
      <c r="A7" s="387" t="s">
        <v>57</v>
      </c>
      <c r="B7" s="21">
        <f ca="1">VLOOKUP(B$10,[3]Sheet1!$B$1756:$AZ$2667,38,0)</f>
        <v>60.1</v>
      </c>
      <c r="C7" s="22">
        <f ca="1">VLOOKUP(C$10,[3]Sheet1!$B$1756:$AZ$2667,38,0)</f>
        <v>61</v>
      </c>
      <c r="D7" s="22">
        <f ca="1">VLOOKUP(D$10,[3]Sheet1!$B$1756:$AZ$2667,38,0)</f>
        <v>63</v>
      </c>
      <c r="E7" s="22">
        <f ca="1">VLOOKUP(E$10,[3]Sheet1!$B$1756:$AZ$2667,38,0)</f>
        <v>63</v>
      </c>
      <c r="F7" s="22">
        <f ca="1">VLOOKUP(F$10,[3]Sheet1!$B$1756:$AZ$2667,38,0)</f>
        <v>60.1</v>
      </c>
      <c r="G7" s="22">
        <f ca="1">VLOOKUP(G$10,[3]Sheet1!$B$1756:$AZ$2667,38,0)</f>
        <v>64</v>
      </c>
      <c r="H7" s="22">
        <f ca="1">VLOOKUP(H$10,[3]Sheet1!$B$1756:$AZ$2667,38,0)</f>
        <v>66</v>
      </c>
      <c r="I7" s="22">
        <f ca="1">VLOOKUP(I$10,[3]Sheet1!$B$1756:$AZ$2667,38,0)</f>
        <v>64</v>
      </c>
      <c r="J7" s="22">
        <f ca="1">VLOOKUP(J$10,[3]Sheet1!$B$1756:$AZ$2667,38,0)</f>
        <v>64</v>
      </c>
      <c r="K7" s="22">
        <f ca="1">VLOOKUP(K$10,[3]Sheet1!$B$1756:$AZ$2667,38,0)</f>
        <v>66</v>
      </c>
      <c r="L7" s="22">
        <f ca="1">VLOOKUP(L$10,[3]Sheet1!$B$1756:$AZ$2667,38,0)</f>
        <v>64</v>
      </c>
      <c r="M7" s="22">
        <f ca="1">VLOOKUP(M$10,[3]Sheet1!$B$1756:$AZ$2667,38,0)</f>
        <v>64.900000000000006</v>
      </c>
      <c r="N7" s="22">
        <f ca="1">VLOOKUP(N$10,[3]Sheet1!$B$1756:$AZ$2667,38,0)</f>
        <v>60.1</v>
      </c>
      <c r="O7" s="23">
        <f ca="1">VLOOKUP(O$10,[3]Sheet1!$B$1756:$AZ$2667,38,0)</f>
        <v>62.1</v>
      </c>
      <c r="R7" s="230"/>
      <c r="S7" s="334"/>
      <c r="T7" s="334"/>
      <c r="U7" s="334"/>
      <c r="Z7" s="230"/>
      <c r="AA7" s="189"/>
      <c r="AB7" s="189"/>
      <c r="AC7" s="189"/>
      <c r="AD7" s="189"/>
    </row>
    <row r="8" spans="1:30" ht="12" thickBot="1">
      <c r="A8" s="387"/>
      <c r="B8" s="24">
        <f ca="1">VLOOKUP(B$10,[3]Sheet1!$B$1756:$AZ$2667,39,0)</f>
        <v>48</v>
      </c>
      <c r="C8" s="25">
        <f ca="1">VLOOKUP(C$10,[3]Sheet1!$B$1756:$AZ$2667,39,0)</f>
        <v>51.1</v>
      </c>
      <c r="D8" s="25">
        <f ca="1">VLOOKUP(D$10,[3]Sheet1!$B$1756:$AZ$2667,39,0)</f>
        <v>52</v>
      </c>
      <c r="E8" s="25">
        <f ca="1">VLOOKUP(E$10,[3]Sheet1!$B$1756:$AZ$2667,39,0)</f>
        <v>54</v>
      </c>
      <c r="F8" s="25">
        <f ca="1">VLOOKUP(F$10,[3]Sheet1!$B$1756:$AZ$2667,39,0)</f>
        <v>55.9</v>
      </c>
      <c r="G8" s="25">
        <f ca="1">VLOOKUP(G$10,[3]Sheet1!$B$1756:$AZ$2667,39,0)</f>
        <v>57</v>
      </c>
      <c r="H8" s="25">
        <f ca="1">VLOOKUP(H$10,[3]Sheet1!$B$1756:$AZ$2667,39,0)</f>
        <v>55.9</v>
      </c>
      <c r="I8" s="25">
        <f ca="1">VLOOKUP(I$10,[3]Sheet1!$B$1756:$AZ$2667,39,0)</f>
        <v>57.9</v>
      </c>
      <c r="J8" s="25">
        <f ca="1">VLOOKUP(J$10,[3]Sheet1!$B$1756:$AZ$2667,39,0)</f>
        <v>55.9</v>
      </c>
      <c r="K8" s="25">
        <f ca="1">VLOOKUP(K$10,[3]Sheet1!$B$1756:$AZ$2667,39,0)</f>
        <v>52</v>
      </c>
      <c r="L8" s="25">
        <f ca="1">VLOOKUP(L$10,[3]Sheet1!$B$1756:$AZ$2667,39,0)</f>
        <v>54</v>
      </c>
      <c r="M8" s="25">
        <f ca="1">VLOOKUP(M$10,[3]Sheet1!$B$1756:$AZ$2667,39,0)</f>
        <v>57</v>
      </c>
      <c r="N8" s="25">
        <f ca="1">VLOOKUP(N$10,[3]Sheet1!$B$1756:$AZ$2667,39,0)</f>
        <v>54</v>
      </c>
      <c r="O8" s="26">
        <f ca="1">VLOOKUP(O$10,[3]Sheet1!$B$1756:$AZ$2667,39,0)</f>
        <v>52</v>
      </c>
      <c r="P8" s="192"/>
      <c r="R8" s="78"/>
      <c r="S8" s="334"/>
      <c r="T8" s="334"/>
      <c r="U8" s="334"/>
      <c r="Z8" s="230"/>
      <c r="AA8" s="189"/>
      <c r="AB8" s="189"/>
      <c r="AC8" s="189"/>
      <c r="AD8" s="189"/>
    </row>
    <row r="9" spans="1:30">
      <c r="A9" s="87"/>
      <c r="B9" s="142">
        <f t="shared" ref="B9:O9" ca="1" si="2">B10</f>
        <v>36986</v>
      </c>
      <c r="C9" s="138">
        <f t="shared" ca="1" si="2"/>
        <v>36985</v>
      </c>
      <c r="D9" s="138">
        <f t="shared" ca="1" si="2"/>
        <v>36984</v>
      </c>
      <c r="E9" s="138">
        <f ca="1">E10</f>
        <v>36983</v>
      </c>
      <c r="F9" s="138">
        <f t="shared" ca="1" si="2"/>
        <v>36982</v>
      </c>
      <c r="G9" s="138">
        <f t="shared" ca="1" si="2"/>
        <v>36981</v>
      </c>
      <c r="H9" s="213">
        <f t="shared" ca="1" si="2"/>
        <v>36980</v>
      </c>
      <c r="I9" s="215">
        <f t="shared" ca="1" si="2"/>
        <v>36979</v>
      </c>
      <c r="J9" s="215">
        <f t="shared" ca="1" si="2"/>
        <v>36978</v>
      </c>
      <c r="K9" s="215">
        <f t="shared" ca="1" si="2"/>
        <v>36977</v>
      </c>
      <c r="L9" s="215">
        <f t="shared" ca="1" si="2"/>
        <v>36976</v>
      </c>
      <c r="M9" s="215">
        <f t="shared" ca="1" si="2"/>
        <v>36975</v>
      </c>
      <c r="N9" s="215">
        <f t="shared" ca="1" si="2"/>
        <v>36974</v>
      </c>
      <c r="O9" s="142">
        <f t="shared" ca="1" si="2"/>
        <v>36973</v>
      </c>
      <c r="P9" s="214" t="s">
        <v>36</v>
      </c>
      <c r="Q9" s="190" t="s">
        <v>37</v>
      </c>
      <c r="R9" s="78"/>
      <c r="S9" s="334"/>
      <c r="T9" s="334"/>
      <c r="U9" s="334"/>
      <c r="Z9" s="230"/>
      <c r="AA9" s="189"/>
      <c r="AB9" s="189"/>
      <c r="AC9" s="189"/>
      <c r="AD9" s="189"/>
    </row>
    <row r="10" spans="1:30" ht="12" thickBot="1">
      <c r="A10" s="291"/>
      <c r="B10" s="65">
        <f ca="1">TODAY()-1</f>
        <v>36986</v>
      </c>
      <c r="C10" s="131">
        <f ca="1">B10-1</f>
        <v>36985</v>
      </c>
      <c r="D10" s="131">
        <f t="shared" ref="D10:O10" ca="1" si="3">C10-1</f>
        <v>36984</v>
      </c>
      <c r="E10" s="131">
        <f t="shared" ca="1" si="3"/>
        <v>36983</v>
      </c>
      <c r="F10" s="131">
        <f t="shared" ca="1" si="3"/>
        <v>36982</v>
      </c>
      <c r="G10" s="131">
        <f t="shared" ca="1" si="3"/>
        <v>36981</v>
      </c>
      <c r="H10" s="131">
        <f t="shared" ca="1" si="3"/>
        <v>36980</v>
      </c>
      <c r="I10" s="131">
        <f t="shared" ca="1" si="3"/>
        <v>36979</v>
      </c>
      <c r="J10" s="131">
        <f t="shared" ca="1" si="3"/>
        <v>36978</v>
      </c>
      <c r="K10" s="131">
        <f t="shared" ca="1" si="3"/>
        <v>36977</v>
      </c>
      <c r="L10" s="131">
        <f t="shared" ca="1" si="3"/>
        <v>36976</v>
      </c>
      <c r="M10" s="131">
        <f t="shared" ca="1" si="3"/>
        <v>36975</v>
      </c>
      <c r="N10" s="131">
        <f t="shared" ca="1" si="3"/>
        <v>36974</v>
      </c>
      <c r="O10" s="131">
        <f t="shared" ca="1" si="3"/>
        <v>36973</v>
      </c>
      <c r="P10" s="62">
        <f ca="1">DATE(YEAR($B$10),MONTH($B$10),1)</f>
        <v>36982</v>
      </c>
      <c r="Q10" s="62">
        <f ca="1">DATE(YEAR($B$10)-1,MONTH($B$9),1)</f>
        <v>36617</v>
      </c>
      <c r="R10" s="131"/>
      <c r="S10" s="131"/>
      <c r="T10" s="131"/>
      <c r="U10" s="22"/>
      <c r="Z10" s="230"/>
      <c r="AA10" s="189"/>
      <c r="AB10" s="189"/>
      <c r="AC10" s="189"/>
      <c r="AD10" s="189"/>
    </row>
    <row r="11" spans="1:30" ht="13.9" customHeight="1">
      <c r="A11" s="66" t="s">
        <v>30</v>
      </c>
      <c r="B11" s="19">
        <f ca="1">VLOOKUP(B10,data!$A$6:$M$15000,3)</f>
        <v>491000</v>
      </c>
      <c r="C11" s="173">
        <f ca="1">VLOOKUP(C10,data!$A$6:$M$15000,3)</f>
        <v>508000</v>
      </c>
      <c r="D11" s="132">
        <f ca="1">VLOOKUP(D10,data!$A$6:$M$15000,3)</f>
        <v>505000</v>
      </c>
      <c r="E11" s="19">
        <f ca="1">VLOOKUP(E10,data!$A$6:$M$15000,3)</f>
        <v>454000</v>
      </c>
      <c r="F11" s="19">
        <f ca="1">VLOOKUP(F10,data!$A$6:$M$15000,3)</f>
        <v>534000</v>
      </c>
      <c r="G11" s="19">
        <f ca="1">VLOOKUP(G10,data!$A$6:$M$15000,3)</f>
        <v>517000</v>
      </c>
      <c r="H11" s="19">
        <f ca="1">VLOOKUP(H10,data!$A$6:$M$15000,3)</f>
        <v>530000</v>
      </c>
      <c r="I11" s="19">
        <f ca="1">VLOOKUP(I10,data!$A$6:$M$15000,3)</f>
        <v>542000</v>
      </c>
      <c r="J11" s="19">
        <f ca="1">VLOOKUP(J10,data!$A$6:$M$15000,3)</f>
        <v>516000</v>
      </c>
      <c r="K11" s="19">
        <f ca="1">VLOOKUP(K10,data!$A$6:$M$15000,3)</f>
        <v>535000</v>
      </c>
      <c r="L11" s="19">
        <f ca="1">VLOOKUP(L10,data!$A$6:$M$15000,3)</f>
        <v>537000</v>
      </c>
      <c r="M11" s="19">
        <f ca="1">VLOOKUP(M10,data!$A$6:$M$15000,3)</f>
        <v>541000</v>
      </c>
      <c r="N11" s="19">
        <f ca="1">VLOOKUP(N10,data!$A$6:$M$15000,3)</f>
        <v>543000</v>
      </c>
      <c r="O11" s="19">
        <f ca="1">VLOOKUP(O10,data!$A$6:$M$15000,3)</f>
        <v>539000</v>
      </c>
      <c r="P11" s="119">
        <f ca="1">VLOOKUP($P$10,Topock!$S$5:$T$1984,2)</f>
        <v>498400</v>
      </c>
      <c r="Q11" s="118">
        <f ca="1">VLOOKUP($Q$10,Topock!$S$5:$T$82,2)</f>
        <v>531633.33333333337</v>
      </c>
      <c r="R11" s="80"/>
      <c r="S11" s="80"/>
      <c r="T11" s="191"/>
      <c r="Z11" s="230"/>
      <c r="AA11" s="189"/>
      <c r="AB11" s="189"/>
      <c r="AC11" s="189"/>
      <c r="AD11" s="189"/>
    </row>
    <row r="12" spans="1:30">
      <c r="A12" s="66" t="s">
        <v>31</v>
      </c>
      <c r="B12" s="19">
        <f ca="1">VLOOKUP(B10,data!$A$6:$M$15000,4)</f>
        <v>1106000</v>
      </c>
      <c r="C12" s="174">
        <f ca="1">VLOOKUP(C10,data!$A$6:$M$15000,4)</f>
        <v>1156000</v>
      </c>
      <c r="D12" s="132">
        <f ca="1">VLOOKUP(D10,data!$A$6:$M$15000,4)</f>
        <v>1159000</v>
      </c>
      <c r="E12" s="19">
        <f ca="1">VLOOKUP(E10,data!$A$6:$M$15000,4)</f>
        <v>1074000</v>
      </c>
      <c r="F12" s="19">
        <f ca="1">VLOOKUP(F10,data!$A$6:$M$15000,4)</f>
        <v>1107000</v>
      </c>
      <c r="G12" s="19">
        <f ca="1">VLOOKUP(G10,data!$A$6:$M$15000,4)</f>
        <v>1078000</v>
      </c>
      <c r="H12" s="19">
        <f ca="1">VLOOKUP(H10,data!$A$6:$M$15000,4)</f>
        <v>1199000</v>
      </c>
      <c r="I12" s="19">
        <f ca="1">VLOOKUP(I10,data!$A$6:$M$15000,4)</f>
        <v>1241000</v>
      </c>
      <c r="J12" s="19">
        <f ca="1">VLOOKUP(J10,data!$A$6:$M$15000,4)</f>
        <v>1251000</v>
      </c>
      <c r="K12" s="19">
        <f ca="1">VLOOKUP(K10,data!$A$6:$M$15000,4)</f>
        <v>1200000</v>
      </c>
      <c r="L12" s="19">
        <f ca="1">VLOOKUP(L10,data!$A$6:$M$15000,4)</f>
        <v>1164000</v>
      </c>
      <c r="M12" s="19">
        <f ca="1">VLOOKUP(M10,data!$A$6:$M$15000,4)</f>
        <v>1121000</v>
      </c>
      <c r="N12" s="19">
        <f ca="1">VLOOKUP(N10,data!$A$6:$M$15000,4)</f>
        <v>1076000</v>
      </c>
      <c r="O12" s="19">
        <f ca="1">VLOOKUP(O10,data!$A$6:$M$15000,4)</f>
        <v>1097000</v>
      </c>
      <c r="P12" s="120">
        <f ca="1">VLOOKUP($P$10,Ehrenberg!$S$6:$T$1694,2)</f>
        <v>1120400</v>
      </c>
      <c r="Q12" s="67">
        <f ca="1">VLOOKUP($Q$10,Ehrenberg!$S$6:$T$692,2)</f>
        <v>778566.66666666663</v>
      </c>
      <c r="R12" s="184"/>
      <c r="S12" s="80"/>
      <c r="T12" s="191"/>
      <c r="Z12" s="22"/>
      <c r="AA12" s="22"/>
      <c r="AB12" s="22"/>
      <c r="AC12" s="22"/>
      <c r="AD12" s="86"/>
    </row>
    <row r="13" spans="1:30">
      <c r="A13" s="66" t="s">
        <v>32</v>
      </c>
      <c r="B13" s="19">
        <f ca="1">VLOOKUP(B10,data!$A$6:$M$15000,5)</f>
        <v>517000</v>
      </c>
      <c r="C13" s="174">
        <f ca="1">VLOOKUP(C10,data!$A$6:$M$15000,5)</f>
        <v>437000</v>
      </c>
      <c r="D13" s="132">
        <f ca="1">VLOOKUP(D10,data!$A$6:$M$15000,5)</f>
        <v>456000</v>
      </c>
      <c r="E13" s="19">
        <f ca="1">VLOOKUP(E10,data!$A$6:$M$15000,5)</f>
        <v>466000</v>
      </c>
      <c r="F13" s="19">
        <f ca="1">VLOOKUP(F10,data!$A$6:$M$15000,5)</f>
        <v>478000</v>
      </c>
      <c r="G13" s="19">
        <f ca="1">VLOOKUP(G10,data!$A$6:$M$15000,5)</f>
        <v>332000</v>
      </c>
      <c r="H13" s="19">
        <f ca="1">VLOOKUP(H10,data!$A$6:$M$15000,5)</f>
        <v>325000</v>
      </c>
      <c r="I13" s="19">
        <f ca="1">VLOOKUP(I10,data!$A$6:$M$15000,5)</f>
        <v>324000</v>
      </c>
      <c r="J13" s="19">
        <f ca="1">VLOOKUP(J10,data!$A$6:$M$15000,5)</f>
        <v>379000</v>
      </c>
      <c r="K13" s="19">
        <f ca="1">VLOOKUP(K10,data!$A$6:$M$15000,5)</f>
        <v>340000</v>
      </c>
      <c r="L13" s="19">
        <f ca="1">VLOOKUP(L10,data!$A$6:$M$15000,5)</f>
        <v>338000</v>
      </c>
      <c r="M13" s="19">
        <f ca="1">VLOOKUP(M10,data!$A$6:$M$15000,5)</f>
        <v>339000</v>
      </c>
      <c r="N13" s="19">
        <f ca="1">VLOOKUP(N10,data!$A$6:$M$15000,5)</f>
        <v>337000</v>
      </c>
      <c r="O13" s="19">
        <f ca="1">VLOOKUP(O10,data!$A$6:$M$15000,5)</f>
        <v>384000</v>
      </c>
      <c r="P13" s="120">
        <f ca="1">VLOOKUP($P$10,'Kern Mojave'!$S$4:$T$1934,2)</f>
        <v>470800</v>
      </c>
      <c r="Q13" s="67">
        <f ca="1">VLOOKUP($Q$10,'Kern Mojave'!$S$4:$T$932,2)</f>
        <v>461900</v>
      </c>
      <c r="R13" s="172"/>
      <c r="S13" s="80"/>
      <c r="T13" s="191"/>
      <c r="Z13" s="22"/>
      <c r="AA13" s="22"/>
      <c r="AB13" s="22"/>
      <c r="AC13" s="22"/>
      <c r="AD13" s="86"/>
    </row>
    <row r="14" spans="1:30">
      <c r="A14" s="292" t="s">
        <v>77</v>
      </c>
      <c r="B14" s="19">
        <f ca="1">VLOOKUP(B10,data!$A$6:$M$15000,6)</f>
        <v>264000</v>
      </c>
      <c r="C14" s="174">
        <f ca="1">VLOOKUP(C10,data!$A$6:$M$15000,6)</f>
        <v>295000</v>
      </c>
      <c r="D14" s="132">
        <f ca="1">VLOOKUP(D10,data!$A$6:$M$15000,6)</f>
        <v>292000</v>
      </c>
      <c r="E14" s="19">
        <f ca="1">VLOOKUP(E10,data!$A$6:$M$15000,6)</f>
        <v>311000</v>
      </c>
      <c r="F14" s="19">
        <f ca="1">VLOOKUP(F10,data!$A$6:$M$15000,6)</f>
        <v>252000</v>
      </c>
      <c r="G14" s="19">
        <f ca="1">VLOOKUP(G10,data!$A$6:$M$15000,6)</f>
        <v>416000</v>
      </c>
      <c r="H14" s="19">
        <f ca="1">VLOOKUP(H10,data!$A$6:$M$15000,6)</f>
        <v>336000</v>
      </c>
      <c r="I14" s="19">
        <f ca="1">VLOOKUP(I10,data!$A$6:$M$15000,6)</f>
        <v>324000</v>
      </c>
      <c r="J14" s="19">
        <f ca="1">VLOOKUP(J10,data!$A$6:$M$15000,6)</f>
        <v>372000</v>
      </c>
      <c r="K14" s="19">
        <f ca="1">VLOOKUP(K10,data!$A$6:$M$15000,6)</f>
        <v>320000</v>
      </c>
      <c r="L14" s="19">
        <f ca="1">VLOOKUP(L10,data!$A$6:$M$15000,6)</f>
        <v>321000</v>
      </c>
      <c r="M14" s="19">
        <f ca="1">VLOOKUP(M10,data!$A$6:$M$15000,6)</f>
        <v>320000</v>
      </c>
      <c r="N14" s="19">
        <f ca="1">VLOOKUP(N10,data!$A$6:$M$15000,6)</f>
        <v>323000</v>
      </c>
      <c r="O14" s="19">
        <f ca="1">VLOOKUP(O10,data!$A$6:$M$15000,6)</f>
        <v>372000</v>
      </c>
      <c r="P14" s="120">
        <f ca="1">VLOOKUP($P$10,'PG&amp;E WR'!$S$7:$T$1224,2)</f>
        <v>282800</v>
      </c>
      <c r="Q14" s="67">
        <f ca="1">VLOOKUP($Q$10,'PG&amp;E WR'!$S$7:$T$1224,2)</f>
        <v>188200</v>
      </c>
      <c r="R14" s="172"/>
      <c r="S14" s="80"/>
      <c r="T14" s="191"/>
      <c r="Z14" s="22"/>
      <c r="AA14" s="22"/>
      <c r="AB14" s="22"/>
      <c r="AC14" s="22"/>
      <c r="AD14" s="22"/>
    </row>
    <row r="15" spans="1:30">
      <c r="A15" s="66" t="s">
        <v>33</v>
      </c>
      <c r="B15" s="19">
        <f ca="1">VLOOKUP(B10,data!$A$6:$M$15000,7)</f>
        <v>736000</v>
      </c>
      <c r="C15" s="174">
        <f ca="1">VLOOKUP(C10,data!$A$6:$M$15000,7)</f>
        <v>730000</v>
      </c>
      <c r="D15" s="132">
        <f ca="1">VLOOKUP(D10,data!$A$6:$M$15000,7)</f>
        <v>729000</v>
      </c>
      <c r="E15" s="19">
        <f ca="1">VLOOKUP(E10,data!$A$6:$M$15000,7)</f>
        <v>666000</v>
      </c>
      <c r="F15" s="19">
        <f ca="1">VLOOKUP(F10,data!$A$6:$M$15000,7)</f>
        <v>777000</v>
      </c>
      <c r="G15" s="19">
        <f ca="1">VLOOKUP(G10,data!$A$6:$M$15000,7)</f>
        <v>758000</v>
      </c>
      <c r="H15" s="19">
        <f ca="1">VLOOKUP(H10,data!$A$6:$M$15000,7)</f>
        <v>798000</v>
      </c>
      <c r="I15" s="19">
        <f ca="1">VLOOKUP(I10,data!$A$6:$M$15000,7)</f>
        <v>814000</v>
      </c>
      <c r="J15" s="19">
        <f ca="1">VLOOKUP(J10,data!$A$6:$M$15000,7)</f>
        <v>810000</v>
      </c>
      <c r="K15" s="19">
        <f ca="1">VLOOKUP(K10,data!$A$6:$M$15000,7)</f>
        <v>799000</v>
      </c>
      <c r="L15" s="19">
        <f ca="1">VLOOKUP(L10,data!$A$6:$M$15000,7)</f>
        <v>783000</v>
      </c>
      <c r="M15" s="19">
        <f ca="1">VLOOKUP(M10,data!$A$6:$M$15000,7)</f>
        <v>794000</v>
      </c>
      <c r="N15" s="19">
        <f ca="1">VLOOKUP(N10,data!$A$6:$M$15000,7)</f>
        <v>792000</v>
      </c>
      <c r="O15" s="19">
        <f ca="1">VLOOKUP(O10,data!$A$6:$M$15000,7)</f>
        <v>788000</v>
      </c>
      <c r="P15" s="120">
        <f ca="1">VLOOKUP($P$10,'TW N Needles'!$S$8:$T$1940,2)</f>
        <v>727600</v>
      </c>
      <c r="Q15" s="67">
        <f ca="1">VLOOKUP($Q$10,'TW N Needles'!$S$8:$T$938,2)</f>
        <v>608866.66666666663</v>
      </c>
      <c r="R15" s="172"/>
      <c r="S15" s="80"/>
      <c r="T15" s="191"/>
      <c r="Z15" s="22"/>
      <c r="AA15" s="22"/>
      <c r="AB15" s="22"/>
      <c r="AC15" s="22"/>
      <c r="AD15" s="22"/>
    </row>
    <row r="16" spans="1:30">
      <c r="A16" s="66" t="s">
        <v>34</v>
      </c>
      <c r="B16" s="70">
        <f ca="1">VLOOKUP(B10,data!$A$6:$M$15000,8)</f>
        <v>309000</v>
      </c>
      <c r="C16" s="175">
        <f ca="1">VLOOKUP(C10,data!$A$6:$M$15000,8)</f>
        <v>278000</v>
      </c>
      <c r="D16" s="133">
        <f ca="1">VLOOKUP(D10,data!$A$6:$M$15000,8)</f>
        <v>278000</v>
      </c>
      <c r="E16" s="70">
        <f ca="1">VLOOKUP(E10,data!$A$6:$M$15000,8)</f>
        <v>275000</v>
      </c>
      <c r="F16" s="70">
        <f ca="1">VLOOKUP(F10,data!$A$6:$M$15000,8)</f>
        <v>277000</v>
      </c>
      <c r="G16" s="70">
        <f ca="1">VLOOKUP(G10,data!$A$6:$M$15000,8)</f>
        <v>316000</v>
      </c>
      <c r="H16" s="70">
        <f ca="1">VLOOKUP(H10,data!$A$6:$M$15000,8)</f>
        <v>306000</v>
      </c>
      <c r="I16" s="70">
        <f ca="1">VLOOKUP(I10,data!$A$6:$M$15000,8)</f>
        <v>319000</v>
      </c>
      <c r="J16" s="70">
        <f ca="1">VLOOKUP(J10,data!$A$6:$M$15000,8)</f>
        <v>301000</v>
      </c>
      <c r="K16" s="70">
        <f ca="1">VLOOKUP(K10,data!$A$6:$M$15000,8)</f>
        <v>310000</v>
      </c>
      <c r="L16" s="70">
        <f ca="1">VLOOKUP(L10,data!$A$6:$M$15000,8)</f>
        <v>313000</v>
      </c>
      <c r="M16" s="70">
        <f ca="1">VLOOKUP(M10,data!$A$6:$M$15000,8)</f>
        <v>305000</v>
      </c>
      <c r="N16" s="70">
        <f ca="1">VLOOKUP(N10,data!$A$6:$M$15000,8)</f>
        <v>283000</v>
      </c>
      <c r="O16" s="70">
        <f ca="1">VLOOKUP(O10,data!$A$6:$M$15000,8)</f>
        <v>307000</v>
      </c>
      <c r="P16" s="121">
        <f ca="1">VLOOKUP($P$10,'Cali Prod'!$S$5:$T$1960,2)</f>
        <v>283400</v>
      </c>
      <c r="Q16" s="71">
        <f ca="1">VLOOKUP($Q$10,'Cali Prod'!$S$5:$T$1059,2)</f>
        <v>245300</v>
      </c>
      <c r="R16" s="172"/>
      <c r="S16" s="80"/>
      <c r="T16" s="191"/>
      <c r="Z16" s="22"/>
      <c r="AA16" s="22"/>
      <c r="AB16" s="22"/>
      <c r="AC16" s="22"/>
      <c r="AD16" s="22"/>
    </row>
    <row r="17" spans="1:30" ht="10.15" customHeight="1">
      <c r="A17" s="66" t="s">
        <v>10</v>
      </c>
      <c r="B17" s="19">
        <f ca="1">VLOOKUP(B10,data!$A$6:$M$15000,10)</f>
        <v>3478000</v>
      </c>
      <c r="C17" s="174">
        <f ca="1">VLOOKUP(C10,data!$A$6:$M$15000,10)</f>
        <v>3455000</v>
      </c>
      <c r="D17" s="132">
        <f ca="1">VLOOKUP(D10,data!$A$6:$M$15000,10)</f>
        <v>3469000</v>
      </c>
      <c r="E17" s="19">
        <f ca="1">VLOOKUP(E10,data!$A$6:$M$15000,10)</f>
        <v>3296000</v>
      </c>
      <c r="F17" s="19">
        <f ca="1">VLOOKUP(F10,data!$A$6:$M$15000,10)</f>
        <v>3472000</v>
      </c>
      <c r="G17" s="19">
        <f ca="1">VLOOKUP(G10,data!$A$6:$M$15000,10)</f>
        <v>3458000</v>
      </c>
      <c r="H17" s="19">
        <f ca="1">VLOOKUP(H10,data!$A$6:$M$15000,10)</f>
        <v>3538000</v>
      </c>
      <c r="I17" s="19">
        <f ca="1">VLOOKUP(I10,data!$A$6:$M$15000,10)</f>
        <v>3607000</v>
      </c>
      <c r="J17" s="19">
        <f ca="1">VLOOKUP(J10,data!$A$6:$M$15000,10)</f>
        <v>3671000</v>
      </c>
      <c r="K17" s="19">
        <f ca="1">VLOOKUP(K10,data!$A$6:$M$15000,10)</f>
        <v>3547000</v>
      </c>
      <c r="L17" s="19">
        <f ca="1">VLOOKUP(L10,data!$A$6:$M$15000,10)</f>
        <v>3456000</v>
      </c>
      <c r="M17" s="19">
        <f ca="1">VLOOKUP(M10,data!$A$6:$M$15000,10)</f>
        <v>3419000</v>
      </c>
      <c r="N17" s="19">
        <f ca="1">VLOOKUP(N10,data!$A$6:$M$15000,10)</f>
        <v>3354000</v>
      </c>
      <c r="O17" s="19">
        <f ca="1">VLOOKUP(O10,data!$A$6:$M$15000,10)</f>
        <v>3487000</v>
      </c>
      <c r="P17" s="120">
        <f ca="1">VLOOKUP($P$10,'Total Receipts'!$V$5:$W$1978,2)</f>
        <v>3434000</v>
      </c>
      <c r="Q17" s="67">
        <f ca="1">VLOOKUP($Q$10,'Total Receipts'!$V$5:$W$976,2)</f>
        <v>2811633.3333333335</v>
      </c>
      <c r="R17" s="172"/>
      <c r="S17" s="80"/>
      <c r="T17" s="191"/>
      <c r="Z17" s="22"/>
      <c r="AA17" s="22"/>
      <c r="AB17" s="22"/>
      <c r="AC17" s="22"/>
      <c r="AD17" s="22"/>
    </row>
    <row r="18" spans="1:30">
      <c r="A18" s="66" t="s">
        <v>35</v>
      </c>
      <c r="B18" s="88">
        <f ca="1">VLOOKUP(B10,data!$A$6:$M$15000,11)</f>
        <v>28000</v>
      </c>
      <c r="C18" s="176">
        <f ca="1">VLOOKUP(C10,data!$A$6:$M$15000,11)</f>
        <v>1000</v>
      </c>
      <c r="D18" s="134">
        <f ca="1">VLOOKUP(D10,data!$A$6:$M$15000,11)</f>
        <v>96000</v>
      </c>
      <c r="E18" s="88">
        <f ca="1">VLOOKUP(E10,data!$A$6:$M$15000,11)</f>
        <v>160000</v>
      </c>
      <c r="F18" s="88">
        <f ca="1">VLOOKUP(F10,data!$A$6:$M$15000,11)</f>
        <v>676000</v>
      </c>
      <c r="G18" s="88">
        <f ca="1">VLOOKUP(G10,data!$A$6:$M$15000,11)</f>
        <v>509000</v>
      </c>
      <c r="H18" s="88">
        <f ca="1">VLOOKUP(H10,data!$A$6:$M$15000,11)</f>
        <v>573000</v>
      </c>
      <c r="I18" s="88">
        <f ca="1">VLOOKUP(I10,data!$A$6:$M$15000,11)</f>
        <v>476000</v>
      </c>
      <c r="J18" s="88">
        <f ca="1">VLOOKUP(J10,data!$A$6:$M$15000,11)</f>
        <v>547000</v>
      </c>
      <c r="K18" s="88">
        <f ca="1">VLOOKUP(K10,data!$A$6:$M$15000,11)</f>
        <v>395000</v>
      </c>
      <c r="L18" s="88">
        <f ca="1">VLOOKUP(L10,data!$A$6:$M$15000,11)</f>
        <v>418000</v>
      </c>
      <c r="M18" s="88">
        <f ca="1">VLOOKUP(M10,data!$A$6:$M$15000,11)</f>
        <v>629000</v>
      </c>
      <c r="N18" s="88">
        <f ca="1">VLOOKUP(N10,data!$A$6:$M$15000,11)</f>
        <v>603000</v>
      </c>
      <c r="O18" s="88">
        <f ca="1">VLOOKUP(O10,data!$A$6:$M$15000,11)</f>
        <v>279000</v>
      </c>
      <c r="P18" s="122">
        <f ca="1">VLOOKUP($P$10,'Inj-WD'!$S$3:$T$1938,2)</f>
        <v>192200</v>
      </c>
      <c r="Q18" s="89">
        <f ca="1">VLOOKUP($Q$10,'Inj-WD'!$S$3:$T$936,2)</f>
        <v>390966.66666666669</v>
      </c>
      <c r="R18" s="172"/>
      <c r="S18" s="80"/>
      <c r="T18" s="191"/>
      <c r="Z18" s="22"/>
      <c r="AA18" s="22"/>
      <c r="AB18" s="22"/>
      <c r="AC18" s="22"/>
      <c r="AD18" s="22"/>
    </row>
    <row r="19" spans="1:30">
      <c r="A19" s="66" t="s">
        <v>12</v>
      </c>
      <c r="B19" s="19">
        <f ca="1">VLOOKUP(B10,data!$A$6:$M$15000,12)</f>
        <v>3450000</v>
      </c>
      <c r="C19" s="174">
        <f ca="1">VLOOKUP(C10,data!$A$6:$M$15000,12)</f>
        <v>3420000</v>
      </c>
      <c r="D19" s="132">
        <f ca="1">VLOOKUP(D10,data!$A$6:$M$15000,12)</f>
        <v>3356000</v>
      </c>
      <c r="E19" s="19">
        <f ca="1">VLOOKUP(E10,data!$A$6:$M$15000,12)</f>
        <v>3200000</v>
      </c>
      <c r="F19" s="19">
        <f ca="1">VLOOKUP(F10,data!$A$6:$M$15000,12)</f>
        <v>2815000</v>
      </c>
      <c r="G19" s="19">
        <f ca="1">VLOOKUP(G10,data!$A$6:$M$15000,12)</f>
        <v>2730000</v>
      </c>
      <c r="H19" s="19">
        <f ca="1">VLOOKUP(H10,data!$A$6:$M$15000,12)</f>
        <v>3081000</v>
      </c>
      <c r="I19" s="19">
        <f ca="1">VLOOKUP(I10,data!$A$6:$M$15000,12)</f>
        <v>3140000</v>
      </c>
      <c r="J19" s="19">
        <f ca="1">VLOOKUP(J10,data!$A$6:$M$15000,12)</f>
        <v>3183000</v>
      </c>
      <c r="K19" s="19">
        <f ca="1">VLOOKUP(K10,data!$A$6:$M$15000,12)</f>
        <v>3097000</v>
      </c>
      <c r="L19" s="19">
        <f ca="1">VLOOKUP(L10,data!$A$6:$M$15000,12)</f>
        <v>3052000</v>
      </c>
      <c r="M19" s="19">
        <f ca="1">VLOOKUP(M10,data!$A$6:$M$15000,12)</f>
        <v>2724000</v>
      </c>
      <c r="N19" s="19">
        <f ca="1">VLOOKUP(N10,data!$A$6:$M$15000,12)</f>
        <v>2830000</v>
      </c>
      <c r="O19" s="19">
        <f ca="1">VLOOKUP(O10,data!$A$6:$M$15000,12)</f>
        <v>3127000</v>
      </c>
      <c r="P19" s="120">
        <f ca="1">VLOOKUP($P$10,'Total Sendout'!$U$5:$V$1965,2)</f>
        <v>3248200</v>
      </c>
      <c r="Q19" s="118">
        <f ca="1">VLOOKUP($Q$10,'Total Sendout'!$U$5:$V$963,2)</f>
        <v>2422966.6666666665</v>
      </c>
      <c r="R19" s="172"/>
      <c r="S19" s="80"/>
      <c r="T19" s="191"/>
    </row>
    <row r="20" spans="1:30">
      <c r="A20" s="66" t="s">
        <v>13</v>
      </c>
      <c r="B20" s="117">
        <f ca="1">VLOOKUP(B10,data!$A$6:$M$15000,13)</f>
        <v>23130000</v>
      </c>
      <c r="C20" s="177">
        <f ca="1">VLOOKUP(C10,data!$A$6:$M$15000,13)</f>
        <v>23102000</v>
      </c>
      <c r="D20" s="135">
        <f ca="1">VLOOKUP(D10,data!$A$6:$M$15000,13)</f>
        <v>23044000</v>
      </c>
      <c r="E20" s="117">
        <f ca="1">VLOOKUP(E10,data!$A$6:$M$15000,13)</f>
        <v>22948000</v>
      </c>
      <c r="F20" s="117">
        <f ca="1">VLOOKUP(F10,data!$A$6:$M$15000,13)</f>
        <v>22787000</v>
      </c>
      <c r="G20" s="117">
        <f ca="1">VLOOKUP(G10,data!$A$6:$M$15000,13)</f>
        <v>22111000</v>
      </c>
      <c r="H20" s="117">
        <f ca="1">VLOOKUP(H10,data!$A$6:$M$15000,13)</f>
        <v>21602000</v>
      </c>
      <c r="I20" s="117">
        <f ca="1">VLOOKUP(I10,data!$A$6:$M$15000,13)</f>
        <v>21028000</v>
      </c>
      <c r="J20" s="117">
        <f ca="1">VLOOKUP(J10,data!$A$6:$M$15000,13)</f>
        <v>20552000</v>
      </c>
      <c r="K20" s="117">
        <f ca="1">VLOOKUP(K10,data!$A$6:$M$15000,13)</f>
        <v>19993000</v>
      </c>
      <c r="L20" s="117">
        <f ca="1">VLOOKUP(L10,data!$A$6:$M$15000,13)</f>
        <v>19598000</v>
      </c>
      <c r="M20" s="117">
        <f ca="1">VLOOKUP(M10,data!$A$6:$M$15000,13)</f>
        <v>19180000</v>
      </c>
      <c r="N20" s="117">
        <f ca="1">VLOOKUP(N10,data!$A$6:$M$15000,13)</f>
        <v>18551000</v>
      </c>
      <c r="O20" s="117">
        <f ca="1">VLOOKUP(O10,data!$A$6:$M$15000,13)</f>
        <v>17948000</v>
      </c>
      <c r="P20" s="154">
        <f ca="1">VLOOKUP($P$10,'Inj-WD'!$S$3:$U$1938,3)</f>
        <v>961000</v>
      </c>
      <c r="Q20" s="155">
        <f ca="1">VLOOKUP($Q$10,'Inj-WD'!$S$3:$U$1938,3)</f>
        <v>11729000</v>
      </c>
      <c r="R20" s="172"/>
      <c r="S20" s="80"/>
      <c r="T20" s="191"/>
    </row>
    <row r="21" spans="1:30">
      <c r="A21" s="66" t="s">
        <v>60</v>
      </c>
      <c r="B21" s="70">
        <f ca="1">VLOOKUP(B78,data!$A$6:$M$15000,13)</f>
        <v>50710000</v>
      </c>
      <c r="C21" s="284">
        <f ca="1">VLOOKUP(C78,data!$A$6:$M$15000,13)</f>
        <v>50711000</v>
      </c>
      <c r="D21" s="70">
        <f ca="1">VLOOKUP(D78,data!$A$6:$M$15000,13)</f>
        <v>50654000</v>
      </c>
      <c r="E21" s="70">
        <f ca="1">VLOOKUP(E78,data!$A$6:$M$15000,13)</f>
        <v>50528000</v>
      </c>
      <c r="F21" s="70">
        <f ca="1">VLOOKUP(F78,data!$A$6:$M$15000,13)</f>
        <v>49849000</v>
      </c>
      <c r="G21" s="70">
        <f ca="1">VLOOKUP(G78,data!$A$6:$M$15000,13)</f>
        <v>49222000</v>
      </c>
      <c r="H21" s="70">
        <f ca="1">VLOOKUP(H78,data!$A$6:$M$15000,13)</f>
        <v>48709000</v>
      </c>
      <c r="I21" s="70">
        <f ca="1">VLOOKUP(I78,data!$A$6:$M$15000,13)</f>
        <v>48373000</v>
      </c>
      <c r="J21" s="70">
        <f ca="1">VLOOKUP(J78,data!$A$6:$M$15000,13)</f>
        <v>48108000</v>
      </c>
      <c r="K21" s="70">
        <f ca="1">VLOOKUP(K78,data!$A$6:$M$15000,13)</f>
        <v>47981000</v>
      </c>
      <c r="L21" s="70">
        <f ca="1">VLOOKUP(L78,data!$A$6:$M$15000,13)</f>
        <v>46620000</v>
      </c>
      <c r="M21" s="70">
        <f ca="1">VLOOKUP(M78,data!$A$6:$M$15000,13)</f>
        <v>47059000</v>
      </c>
      <c r="N21" s="70">
        <f ca="1">VLOOKUP(N78,data!$A$6:$M$15000,13)</f>
        <v>46706000</v>
      </c>
      <c r="O21" s="71">
        <f ca="1">VLOOKUP(O78,data!$A$6:$M$15000,13)</f>
        <v>46665000</v>
      </c>
      <c r="P21" s="120">
        <f ca="1">VLOOKUP($Q$10,'Total Inv'!$U$3:$W$535,3)</f>
        <v>60911000</v>
      </c>
      <c r="Q21" s="67">
        <f ca="1">VLOOKUP($Q$78,'Total Inv'!$U$3:$W$535,3)</f>
        <v>38789000</v>
      </c>
      <c r="R21" s="172"/>
      <c r="S21" s="80"/>
      <c r="T21" s="191"/>
    </row>
    <row r="22" spans="1:30" ht="12" thickBot="1">
      <c r="A22" s="139" t="s">
        <v>62</v>
      </c>
      <c r="B22" s="128">
        <f ca="1">B20-B21</f>
        <v>-27580000</v>
      </c>
      <c r="C22" s="178">
        <f t="shared" ref="C22:I22" ca="1" si="4">C20-C21</f>
        <v>-27609000</v>
      </c>
      <c r="D22" s="136">
        <f t="shared" ca="1" si="4"/>
        <v>-27610000</v>
      </c>
      <c r="E22" s="128">
        <f t="shared" ca="1" si="4"/>
        <v>-27580000</v>
      </c>
      <c r="F22" s="128">
        <f t="shared" ca="1" si="4"/>
        <v>-27062000</v>
      </c>
      <c r="G22" s="128">
        <f t="shared" ca="1" si="4"/>
        <v>-27111000</v>
      </c>
      <c r="H22" s="128">
        <f t="shared" ca="1" si="4"/>
        <v>-27107000</v>
      </c>
      <c r="I22" s="128">
        <f t="shared" ca="1" si="4"/>
        <v>-27345000</v>
      </c>
      <c r="J22" s="128">
        <f t="shared" ref="J22:O22" ca="1" si="5">J20-J21</f>
        <v>-27556000</v>
      </c>
      <c r="K22" s="128">
        <f t="shared" ca="1" si="5"/>
        <v>-27988000</v>
      </c>
      <c r="L22" s="128">
        <f t="shared" ca="1" si="5"/>
        <v>-27022000</v>
      </c>
      <c r="M22" s="128">
        <f t="shared" ca="1" si="5"/>
        <v>-27879000</v>
      </c>
      <c r="N22" s="128">
        <f t="shared" ca="1" si="5"/>
        <v>-28155000</v>
      </c>
      <c r="O22" s="128">
        <f t="shared" ca="1" si="5"/>
        <v>-28717000</v>
      </c>
      <c r="P22" s="129">
        <f ca="1">$C$20-$P$21</f>
        <v>-37809000</v>
      </c>
      <c r="Q22" s="130">
        <f ca="1">$P$21-$Q$21</f>
        <v>22122000</v>
      </c>
      <c r="R22" s="185"/>
      <c r="S22" s="80"/>
      <c r="T22" s="191"/>
    </row>
    <row r="23" spans="1:30" ht="12.75" customHeight="1" thickTop="1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Q23" s="344"/>
    </row>
    <row r="24" spans="1:30" ht="12" thickBot="1">
      <c r="A24" s="332" t="s">
        <v>55</v>
      </c>
      <c r="B24" s="333">
        <f t="shared" ref="B24:I24" ca="1" si="6">B17-B18-B19</f>
        <v>0</v>
      </c>
      <c r="C24" s="333">
        <f t="shared" ca="1" si="6"/>
        <v>34000</v>
      </c>
      <c r="D24" s="333">
        <f t="shared" ca="1" si="6"/>
        <v>17000</v>
      </c>
      <c r="E24" s="333">
        <f t="shared" ca="1" si="6"/>
        <v>-64000</v>
      </c>
      <c r="F24" s="333">
        <f t="shared" ca="1" si="6"/>
        <v>-19000</v>
      </c>
      <c r="G24" s="333">
        <f t="shared" ca="1" si="6"/>
        <v>219000</v>
      </c>
      <c r="H24" s="333">
        <f t="shared" ca="1" si="6"/>
        <v>-116000</v>
      </c>
      <c r="I24" s="333">
        <f t="shared" ca="1" si="6"/>
        <v>-9000</v>
      </c>
      <c r="J24" s="333">
        <f t="shared" ref="J24:O24" ca="1" si="7">J17-J18-J19</f>
        <v>-59000</v>
      </c>
      <c r="K24" s="333">
        <f t="shared" ca="1" si="7"/>
        <v>55000</v>
      </c>
      <c r="L24" s="333">
        <f t="shared" ca="1" si="7"/>
        <v>-14000</v>
      </c>
      <c r="M24" s="333">
        <f t="shared" ca="1" si="7"/>
        <v>66000</v>
      </c>
      <c r="N24" s="333">
        <f t="shared" ca="1" si="7"/>
        <v>-79000</v>
      </c>
      <c r="O24" s="333">
        <f t="shared" ca="1" si="7"/>
        <v>81000</v>
      </c>
      <c r="P24" s="333">
        <f ca="1">P17-P18-P19</f>
        <v>-6400</v>
      </c>
      <c r="Q24" s="345">
        <f ca="1">Q17-Q18-Q19</f>
        <v>-2299.9999999995343</v>
      </c>
    </row>
    <row r="25" spans="1:30" ht="12" thickTop="1">
      <c r="A25" s="328" t="s">
        <v>146</v>
      </c>
      <c r="B25" s="329">
        <f ca="1">VLOOKUP(B$10,[7]Sheet1!$A$1:$AX$50000,33,0)</f>
        <v>16.5</v>
      </c>
      <c r="C25" s="329">
        <f ca="1">VLOOKUP(C$10,[7]Sheet1!$A$1:$AX$50000,33,0)</f>
        <v>15.9</v>
      </c>
      <c r="D25" s="329">
        <f ca="1">VLOOKUP(D$10,[7]Sheet1!$A$1:$AX$50000,33,0)</f>
        <v>13.15</v>
      </c>
      <c r="E25" s="329">
        <f ca="1">VLOOKUP(E$10,[7]Sheet1!$A$1:$AX$50000,33,0)</f>
        <v>14.25</v>
      </c>
      <c r="F25" s="329">
        <f ca="1">VLOOKUP(F$10,[7]Sheet1!$A$1:$AX$50000,33,0)</f>
        <v>14.25</v>
      </c>
      <c r="G25" s="329">
        <f ca="1">VLOOKUP(G$10,[7]Sheet1!$A$1:$AX$50000,33,0)</f>
        <v>14.25</v>
      </c>
      <c r="H25" s="329">
        <f ca="1">VLOOKUP(H$10,[7]Sheet1!$A$1:$AX$50000,33,0)</f>
        <v>14.25</v>
      </c>
      <c r="I25" s="329">
        <f ca="1">VLOOKUP(I$10,[7]Sheet1!$A$1:$AX$50000,33,0)</f>
        <v>14.6</v>
      </c>
      <c r="J25" s="329">
        <f ca="1">VLOOKUP(J$10,[7]Sheet1!$A$1:$AX$50000,33,0)</f>
        <v>11.8</v>
      </c>
      <c r="K25" s="329">
        <f ca="1">VLOOKUP(K$10,[7]Sheet1!$A$1:$AX$50000,33,0)</f>
        <v>11.75</v>
      </c>
      <c r="L25" s="329">
        <f ca="1">VLOOKUP(L$10,[7]Sheet1!$A$1:$AX$50000,33,0)</f>
        <v>11.8</v>
      </c>
      <c r="M25" s="329">
        <f ca="1">VLOOKUP(M$10,[7]Sheet1!$A$1:$AX$50000,33,0)</f>
        <v>11.8</v>
      </c>
      <c r="N25" s="329">
        <f ca="1">VLOOKUP(N$10,[7]Sheet1!$A$1:$AX$50000,33,0)</f>
        <v>11.8</v>
      </c>
      <c r="O25" s="351">
        <f ca="1">VLOOKUP(O$10,[7]Sheet1!$A$1:$AX$50000,33,0)</f>
        <v>11.6</v>
      </c>
      <c r="P25" s="73"/>
      <c r="Q25" s="73"/>
    </row>
    <row r="26" spans="1:30">
      <c r="A26" s="328" t="s">
        <v>145</v>
      </c>
      <c r="B26" s="329">
        <f ca="1">VLOOKUP(B$10,[7]Sheet1!$A$1:$AX$50000,34,0)</f>
        <v>15.53</v>
      </c>
      <c r="C26" s="329">
        <f ca="1">VLOOKUP(C$10,[7]Sheet1!$A$1:$AX$50000,34,0)</f>
        <v>14.73</v>
      </c>
      <c r="D26" s="329">
        <f ca="1">VLOOKUP(D$10,[7]Sheet1!$A$1:$AX$50000,34,0)</f>
        <v>12.4</v>
      </c>
      <c r="E26" s="329">
        <f ca="1">VLOOKUP(E$10,[7]Sheet1!$A$1:$AX$50000,34,0)</f>
        <v>13.89</v>
      </c>
      <c r="F26" s="329">
        <f ca="1">VLOOKUP(F$10,[7]Sheet1!$A$1:$AX$50000,34,0)</f>
        <v>13.89</v>
      </c>
      <c r="G26" s="329">
        <f ca="1">VLOOKUP(G$10,[7]Sheet1!$A$1:$AX$50000,34,0)</f>
        <v>13.89</v>
      </c>
      <c r="H26" s="329">
        <f ca="1">VLOOKUP(H$10,[7]Sheet1!$A$1:$AX$50000,34,0)</f>
        <v>13.89</v>
      </c>
      <c r="I26" s="329">
        <f ca="1">VLOOKUP(I$10,[7]Sheet1!$A$1:$AX$50000,34,0)</f>
        <v>13.58</v>
      </c>
      <c r="J26" s="329">
        <f ca="1">VLOOKUP(J$10,[7]Sheet1!$A$1:$AX$50000,34,0)</f>
        <v>10.77</v>
      </c>
      <c r="K26" s="329">
        <f ca="1">VLOOKUP(K$10,[7]Sheet1!$A$1:$AX$50000,34,0)</f>
        <v>10.28</v>
      </c>
      <c r="L26" s="329">
        <f ca="1">VLOOKUP(L$10,[7]Sheet1!$A$1:$AX$50000,34,0)</f>
        <v>11.05</v>
      </c>
      <c r="M26" s="329">
        <f ca="1">VLOOKUP(M$10,[7]Sheet1!$A$1:$AX$50000,34,0)</f>
        <v>11.05</v>
      </c>
      <c r="N26" s="329">
        <f ca="1">VLOOKUP(N$10,[7]Sheet1!$A$1:$AX$50000,34,0)</f>
        <v>11.05</v>
      </c>
      <c r="O26" s="351">
        <f ca="1">VLOOKUP(O$10,[7]Sheet1!$A$1:$AX$50000,34,0)</f>
        <v>10.96</v>
      </c>
      <c r="P26" s="73"/>
      <c r="Q26" s="73"/>
    </row>
    <row r="27" spans="1:30" ht="12" thickBot="1">
      <c r="A27" s="330" t="s">
        <v>147</v>
      </c>
      <c r="B27" s="331">
        <f ca="1">VLOOKUP(B$10,[7]Sheet1!$A$1:$AX$50000,32,0)</f>
        <v>14.45</v>
      </c>
      <c r="C27" s="331">
        <f ca="1">VLOOKUP(C$10,[7]Sheet1!$A$1:$AX$50000,32,0)</f>
        <v>13.5</v>
      </c>
      <c r="D27" s="331">
        <f ca="1">VLOOKUP(D$10,[7]Sheet1!$A$1:$AX$50000,32,0)</f>
        <v>11.25</v>
      </c>
      <c r="E27" s="331">
        <f ca="1">VLOOKUP(E$10,[7]Sheet1!$A$1:$AX$50000,32,0)</f>
        <v>13.25</v>
      </c>
      <c r="F27" s="331">
        <f ca="1">VLOOKUP(F$10,[7]Sheet1!$A$1:$AX$50000,32,0)</f>
        <v>13.25</v>
      </c>
      <c r="G27" s="331">
        <f ca="1">VLOOKUP(G$10,[7]Sheet1!$A$1:$AX$50000,32,0)</f>
        <v>13.25</v>
      </c>
      <c r="H27" s="331">
        <f ca="1">VLOOKUP(H$10,[7]Sheet1!$A$1:$AX$50000,32,0)</f>
        <v>13.25</v>
      </c>
      <c r="I27" s="331">
        <f ca="1">VLOOKUP(I$10,[7]Sheet1!$A$1:$AX$50000,32,0)</f>
        <v>12.8</v>
      </c>
      <c r="J27" s="331">
        <f ca="1">VLOOKUP(J$10,[7]Sheet1!$A$1:$AX$50000,32,0)</f>
        <v>10</v>
      </c>
      <c r="K27" s="331">
        <f ca="1">VLOOKUP(K$10,[7]Sheet1!$A$1:$AX$50000,32,0)</f>
        <v>9.25</v>
      </c>
      <c r="L27" s="331">
        <f ca="1">VLOOKUP(L$10,[7]Sheet1!$A$1:$AX$50000,32,0)</f>
        <v>10.25</v>
      </c>
      <c r="M27" s="331">
        <f ca="1">VLOOKUP(M$10,[7]Sheet1!$A$1:$AX$50000,32,0)</f>
        <v>10.25</v>
      </c>
      <c r="N27" s="331">
        <f ca="1">VLOOKUP(N$10,[7]Sheet1!$A$1:$AX$50000,32,0)</f>
        <v>10.25</v>
      </c>
      <c r="O27" s="352">
        <f ca="1">VLOOKUP(O$10,[7]Sheet1!$A$1:$AX$50000,32,0)</f>
        <v>10.5</v>
      </c>
    </row>
    <row r="28" spans="1:30" s="72" customFormat="1" ht="12" thickBot="1">
      <c r="N28" s="184"/>
      <c r="O28" s="184"/>
      <c r="P28" s="184"/>
      <c r="Q28" s="184"/>
      <c r="R28" s="184"/>
      <c r="S28" s="184"/>
      <c r="T28" s="184"/>
      <c r="U28" s="184"/>
      <c r="V28" s="184"/>
    </row>
    <row r="29" spans="1:30" ht="39" customHeight="1" thickBot="1">
      <c r="A29" s="321"/>
      <c r="B29" s="342" t="s">
        <v>30</v>
      </c>
      <c r="C29" s="342" t="s">
        <v>31</v>
      </c>
      <c r="D29" s="342" t="s">
        <v>32</v>
      </c>
      <c r="E29" s="342" t="s">
        <v>77</v>
      </c>
      <c r="F29" s="342" t="s">
        <v>33</v>
      </c>
      <c r="G29" s="342" t="s">
        <v>34</v>
      </c>
      <c r="H29" s="342" t="s">
        <v>10</v>
      </c>
      <c r="I29" s="342" t="s">
        <v>74</v>
      </c>
      <c r="J29" s="342" t="s">
        <v>12</v>
      </c>
      <c r="K29" s="342" t="s">
        <v>96</v>
      </c>
      <c r="L29" s="342" t="s">
        <v>75</v>
      </c>
      <c r="M29" s="343" t="s">
        <v>79</v>
      </c>
      <c r="N29" s="364" t="s">
        <v>157</v>
      </c>
      <c r="O29" s="365" t="s">
        <v>158</v>
      </c>
      <c r="P29" s="365" t="s">
        <v>159</v>
      </c>
      <c r="Q29" s="365" t="s">
        <v>160</v>
      </c>
      <c r="R29" s="366" t="s">
        <v>161</v>
      </c>
      <c r="S29" s="335"/>
      <c r="T29" s="335"/>
      <c r="U29" s="335"/>
      <c r="V29" s="335"/>
    </row>
    <row r="30" spans="1:30" ht="13.9" customHeight="1">
      <c r="A30" s="285">
        <f t="shared" ref="A30:A57" ca="1" si="8">DATE(YEAR(A31),MONTH(A31)-1,1)</f>
        <v>36100</v>
      </c>
      <c r="B30" s="338">
        <f ca="1">VLOOKUP($A30,Topock!$S$5:$T$764,2)</f>
        <v>424533.33333333331</v>
      </c>
      <c r="C30" s="288">
        <f ca="1">VLOOKUP($A30,Ehrenberg!$S$7:$T$536,2)</f>
        <v>963900</v>
      </c>
      <c r="D30" s="288">
        <f ca="1">VLOOKUP($A30,'Kern Mojave'!$S$5:$T$533,2)</f>
        <v>218433.33333333334</v>
      </c>
      <c r="E30" s="288">
        <f ca="1">VLOOKUP(Ops!$A30,'PG&amp;E WR'!$S$8:$T$552,2)</f>
        <v>187466.66666666666</v>
      </c>
      <c r="F30" s="288">
        <f ca="1">VLOOKUP($A30,'TW N Needles'!$S$8:$T$536,2)</f>
        <v>648366.66666666663</v>
      </c>
      <c r="G30" s="288">
        <f ca="1">VLOOKUP($A30,'Cali Prod'!$S$5:$T$535,2)</f>
        <v>186833.33333333334</v>
      </c>
      <c r="H30" s="288">
        <f ca="1">VLOOKUP($A30,'Total Receipts'!$V$5:$W$536,2)</f>
        <v>2689633.3333333335</v>
      </c>
      <c r="I30" s="289">
        <f ca="1">VLOOKUP($A30,'Inj-WD'!$S$4:$T$541,2)</f>
        <v>184833.33333333334</v>
      </c>
      <c r="J30" s="288">
        <f ca="1">VLOOKUP($A30,'Total Sendout'!$U$5:$V$539,2)</f>
        <v>2501400</v>
      </c>
      <c r="K30" s="288">
        <f ca="1">VLOOKUP($A30,'Total Inv'!$U$3:$W$534,3)</f>
        <v>98791000</v>
      </c>
      <c r="L30" s="289">
        <f ca="1">VLOOKUP($A30,'Inj-WD'!$S$3:$U$60,3)</f>
        <v>5545000</v>
      </c>
      <c r="M30" s="339">
        <f ca="1">VLOOKUP($A30,'Total Sendout'!$U$5:$W$539,3)</f>
        <v>3042000</v>
      </c>
      <c r="N30" s="369">
        <f ca="1">HLOOKUP($A30,[8]Data!$AB$2:$EL$22,13)</f>
        <v>2.3533333333333339</v>
      </c>
      <c r="O30" s="367">
        <f ca="1">HLOOKUP($A30,[8]Data!$AB$2:$EL$22,5)</f>
        <v>1.9733928571428572</v>
      </c>
      <c r="P30" s="367">
        <f ca="1">HLOOKUP($A30,[8]Data!$AB$2:$EL$22,6)</f>
        <v>1.9916071428571429</v>
      </c>
      <c r="Q30" s="368">
        <f ca="1">N30-O30</f>
        <v>0.37994047619047677</v>
      </c>
      <c r="R30" s="370">
        <f ca="1">N30-P30</f>
        <v>0.36172619047619103</v>
      </c>
      <c r="T30" s="225"/>
      <c r="U30" s="337"/>
      <c r="V30" s="337"/>
    </row>
    <row r="31" spans="1:30">
      <c r="A31" s="286">
        <f t="shared" ca="1" si="8"/>
        <v>36130</v>
      </c>
      <c r="B31" s="93">
        <f ca="1">VLOOKUP($A31,Topock!$S$5:$T$764,2)</f>
        <v>432322.58064516127</v>
      </c>
      <c r="C31" s="94">
        <f ca="1">VLOOKUP($A31,Ehrenberg!$S$7:$T$536,2)</f>
        <v>1045580.6451612903</v>
      </c>
      <c r="D31" s="94">
        <f ca="1">VLOOKUP($A31,'Kern Mojave'!$S$5:$T$533,2)</f>
        <v>161387.09677419355</v>
      </c>
      <c r="E31" s="94">
        <f ca="1">VLOOKUP(Ops!$A31,'PG&amp;E WR'!$S$8:$T$552,2)</f>
        <v>59615.384615384617</v>
      </c>
      <c r="F31" s="94">
        <f ca="1">VLOOKUP($A31,'TW N Needles'!$S$8:$T$536,2)</f>
        <v>650354.83870967745</v>
      </c>
      <c r="G31" s="94">
        <f ca="1">VLOOKUP($A31,'Cali Prod'!$S$5:$T$535,2)</f>
        <v>191806.45161290321</v>
      </c>
      <c r="H31" s="94">
        <f ca="1">VLOOKUP($A31,'Total Receipts'!$V$5:$W$536,2)</f>
        <v>2592000</v>
      </c>
      <c r="I31" s="290">
        <f ca="1">VLOOKUP($A31,'Inj-WD'!$S$4:$T$541,2)</f>
        <v>-571354.83870967745</v>
      </c>
      <c r="J31" s="94">
        <f ca="1">VLOOKUP($A31,'Total Sendout'!$U$5:$V$539,2)</f>
        <v>3137766.6666666665</v>
      </c>
      <c r="K31" s="94">
        <f ca="1">VLOOKUP($A31,'Total Inv'!$U$3:$W$534,3)</f>
        <v>81080000</v>
      </c>
      <c r="L31" s="290">
        <f ca="1">VLOOKUP($A31,'Inj-WD'!$S$3:$U$60,3)</f>
        <v>-17712000</v>
      </c>
      <c r="M31" s="95">
        <f ca="1">VLOOKUP($A31,'Total Sendout'!$U$5:$W$539,3)</f>
        <v>4648000</v>
      </c>
      <c r="N31" s="369">
        <f ca="1">HLOOKUP($A31,[8]Data!$AB$2:$EL$22,13)</f>
        <v>2.1232258064516127</v>
      </c>
      <c r="O31" s="367">
        <f ca="1">HLOOKUP($A31,[8]Data!$AB$2:$EL$22,5)</f>
        <v>1.6982758620689651</v>
      </c>
      <c r="P31" s="367">
        <f ca="1">HLOOKUP($A31,[8]Data!$AB$2:$EL$22,6)</f>
        <v>1.6836206896551729</v>
      </c>
      <c r="Q31" s="368">
        <f t="shared" ref="Q31:Q59" ca="1" si="9">N31-O31</f>
        <v>0.42494994438264766</v>
      </c>
      <c r="R31" s="370">
        <f t="shared" ref="R31:R59" ca="1" si="10">N31-P31</f>
        <v>0.43960511679643988</v>
      </c>
      <c r="T31" s="225"/>
      <c r="U31" s="337"/>
      <c r="V31" s="337"/>
    </row>
    <row r="32" spans="1:30">
      <c r="A32" s="286">
        <f t="shared" ca="1" si="8"/>
        <v>36161</v>
      </c>
      <c r="B32" s="93">
        <f ca="1">VLOOKUP($A32,Topock!$S$5:$T$764,2)</f>
        <v>481806.45161290321</v>
      </c>
      <c r="C32" s="94">
        <f ca="1">VLOOKUP($A32,Ehrenberg!$S$7:$T$536,2)</f>
        <v>872161.29032258061</v>
      </c>
      <c r="D32" s="94">
        <f ca="1">VLOOKUP($A32,'Kern Mojave'!$S$5:$T$533,2)</f>
        <v>149258.06451612903</v>
      </c>
      <c r="E32" s="94">
        <f ca="1">VLOOKUP(Ops!$A32,'PG&amp;E WR'!$S$8:$T$552,2)</f>
        <v>100043.47826086957</v>
      </c>
      <c r="F32" s="94">
        <f ca="1">VLOOKUP($A32,'TW N Needles'!$S$8:$T$536,2)</f>
        <v>605000</v>
      </c>
      <c r="G32" s="94">
        <f ca="1">VLOOKUP($A32,'Cali Prod'!$S$5:$T$535,2)</f>
        <v>190096.77419354839</v>
      </c>
      <c r="H32" s="94">
        <f ca="1">VLOOKUP($A32,'Total Receipts'!$V$5:$W$536,2)</f>
        <v>2443806.4516129033</v>
      </c>
      <c r="I32" s="290">
        <f ca="1">VLOOKUP($A32,'Inj-WD'!$S$4:$T$541,2)</f>
        <v>-544838.70967741939</v>
      </c>
      <c r="J32" s="94">
        <f ca="1">VLOOKUP($A32,'Total Sendout'!$U$5:$V$539,2)</f>
        <v>2987387.0967741935</v>
      </c>
      <c r="K32" s="94">
        <f ca="1">VLOOKUP($A32,'Total Inv'!$U$3:$W$534,3)</f>
        <v>65284000</v>
      </c>
      <c r="L32" s="290">
        <f ca="1">VLOOKUP($A32,'Inj-WD'!$S$3:$U$60,3)</f>
        <v>-16890000</v>
      </c>
      <c r="M32" s="95">
        <f ca="1">VLOOKUP($A32,'Total Sendout'!$U$5:$W$539,3)</f>
        <v>3964000</v>
      </c>
      <c r="N32" s="369">
        <f ca="1">HLOOKUP($A32,[8]Data!$AB$2:$EL$22,13)</f>
        <v>1.8974193548387093</v>
      </c>
      <c r="O32" s="367">
        <f ca="1">HLOOKUP($A32,[8]Data!$AB$2:$EL$22,5)</f>
        <v>1.7370689655172415</v>
      </c>
      <c r="P32" s="367">
        <f ca="1">HLOOKUP($A32,[8]Data!$AB$2:$EL$22,6)</f>
        <v>1.7429310344827591</v>
      </c>
      <c r="Q32" s="368">
        <f t="shared" ca="1" si="9"/>
        <v>0.16035038932146772</v>
      </c>
      <c r="R32" s="370">
        <f t="shared" ca="1" si="10"/>
        <v>0.15448832035595017</v>
      </c>
      <c r="T32" s="225"/>
      <c r="U32" s="337"/>
      <c r="V32" s="337"/>
    </row>
    <row r="33" spans="1:22">
      <c r="A33" s="286">
        <f t="shared" ca="1" si="8"/>
        <v>36192</v>
      </c>
      <c r="B33" s="93">
        <f ca="1">VLOOKUP($A33,Topock!$S$5:$T$764,2)</f>
        <v>515035.71428571426</v>
      </c>
      <c r="C33" s="94">
        <f ca="1">VLOOKUP($A33,Ehrenberg!$S$7:$T$536,2)</f>
        <v>681107.14285714284</v>
      </c>
      <c r="D33" s="94">
        <f ca="1">VLOOKUP($A33,'Kern Mojave'!$S$5:$T$533,2)</f>
        <v>215892.85714285713</v>
      </c>
      <c r="E33" s="94">
        <f ca="1">VLOOKUP(Ops!$A33,'PG&amp;E WR'!$S$8:$T$552,2)</f>
        <v>139500</v>
      </c>
      <c r="F33" s="94">
        <f ca="1">VLOOKUP($A33,'TW N Needles'!$S$8:$T$536,2)</f>
        <v>679678.57142857148</v>
      </c>
      <c r="G33" s="94">
        <f ca="1">VLOOKUP($A33,'Cali Prod'!$S$5:$T$535,2)</f>
        <v>185607.14285714287</v>
      </c>
      <c r="H33" s="94">
        <f ca="1">VLOOKUP($A33,'Total Receipts'!$V$5:$W$536,2)</f>
        <v>2485250</v>
      </c>
      <c r="I33" s="290">
        <f ca="1">VLOOKUP($A33,'Inj-WD'!$S$4:$T$541,2)</f>
        <v>-446642.85714285716</v>
      </c>
      <c r="J33" s="94">
        <f ca="1">VLOOKUP($A33,'Total Sendout'!$U$5:$V$539,2)</f>
        <v>2933071.4285714286</v>
      </c>
      <c r="K33" s="94">
        <f ca="1">VLOOKUP($A33,'Total Inv'!$U$3:$W$534,3)</f>
        <v>52783000</v>
      </c>
      <c r="L33" s="290">
        <f ca="1">VLOOKUP($A33,'Inj-WD'!$S$3:$U$60,3)</f>
        <v>-12506000</v>
      </c>
      <c r="M33" s="95">
        <f ca="1">VLOOKUP($A33,'Total Sendout'!$U$5:$W$539,3)</f>
        <v>4011000</v>
      </c>
      <c r="N33" s="369">
        <f ca="1">HLOOKUP($A33,[8]Data!$AB$2:$EL$22,13)</f>
        <v>1.8169642857142863</v>
      </c>
      <c r="O33" s="367">
        <f ca="1">HLOOKUP($A33,[8]Data!$AB$2:$EL$22,5)</f>
        <v>1.594642857142857</v>
      </c>
      <c r="P33" s="367">
        <f ca="1">HLOOKUP($A33,[8]Data!$AB$2:$EL$22,6)</f>
        <v>1.6287500000000001</v>
      </c>
      <c r="Q33" s="368">
        <f t="shared" ca="1" si="9"/>
        <v>0.22232142857142922</v>
      </c>
      <c r="R33" s="370">
        <f t="shared" ca="1" si="10"/>
        <v>0.18821428571428611</v>
      </c>
      <c r="T33" s="225"/>
      <c r="U33" s="337"/>
      <c r="V33" s="337"/>
    </row>
    <row r="34" spans="1:22">
      <c r="A34" s="286">
        <f t="shared" ca="1" si="8"/>
        <v>36220</v>
      </c>
      <c r="B34" s="47">
        <f ca="1">VLOOKUP($A34,Topock!$S$5:$T$764,2)</f>
        <v>533161.29032258061</v>
      </c>
      <c r="C34" s="48">
        <f ca="1">VLOOKUP($A34,Ehrenberg!$S$7:$T$536,2)</f>
        <v>679548.38709677418</v>
      </c>
      <c r="D34" s="48">
        <f ca="1">VLOOKUP($A34,'Kern Mojave'!$S$5:$T$533,2)</f>
        <v>287225.80645161291</v>
      </c>
      <c r="E34" s="48">
        <f ca="1">VLOOKUP(Ops!$A34,'PG&amp;E WR'!$S$8:$T$552,2)</f>
        <v>280806.45161290321</v>
      </c>
      <c r="F34" s="48">
        <f ca="1">VLOOKUP($A34,'TW N Needles'!$S$8:$T$536,2)</f>
        <v>552806.45161290327</v>
      </c>
      <c r="G34" s="48">
        <f ca="1">VLOOKUP($A34,'Cali Prod'!$S$5:$T$535,2)</f>
        <v>177774.19354838709</v>
      </c>
      <c r="H34" s="48">
        <f ca="1">VLOOKUP($A34,'Total Receipts'!$V$5:$W$536,2)</f>
        <v>2578548.3870967743</v>
      </c>
      <c r="I34" s="68">
        <f ca="1">VLOOKUP($A34,'Inj-WD'!$S$4:$T$541,2)</f>
        <v>-251032.25806451612</v>
      </c>
      <c r="J34" s="48">
        <f ca="1">VLOOKUP($A34,'Total Sendout'!$U$5:$V$539,2)</f>
        <v>2835258.064516129</v>
      </c>
      <c r="K34" s="48">
        <f ca="1">VLOOKUP($A34,'Total Inv'!$U$3:$W$534,3)</f>
        <v>44969000</v>
      </c>
      <c r="L34" s="68">
        <f ca="1">VLOOKUP($A34,'Inj-WD'!$S$3:$U$60,3)</f>
        <v>-7782000</v>
      </c>
      <c r="M34" s="49">
        <f ca="1">VLOOKUP($A34,'Total Sendout'!$U$5:$W$539,3)</f>
        <v>3609000</v>
      </c>
      <c r="N34" s="369">
        <f ca="1">HLOOKUP($A34,[8]Data!$AB$2:$EL$22,13)</f>
        <v>1.7133870967741935</v>
      </c>
      <c r="O34" s="367">
        <f ca="1">HLOOKUP($A34,[8]Data!$AB$2:$EL$22,5)</f>
        <v>1.5562903225806455</v>
      </c>
      <c r="P34" s="367">
        <f ca="1">HLOOKUP($A34,[8]Data!$AB$2:$EL$22,6)</f>
        <v>1.6043548387096778</v>
      </c>
      <c r="Q34" s="368">
        <f t="shared" ca="1" si="9"/>
        <v>0.15709677419354806</v>
      </c>
      <c r="R34" s="370">
        <f t="shared" ca="1" si="10"/>
        <v>0.10903225806451577</v>
      </c>
      <c r="T34" s="225"/>
      <c r="U34" s="337"/>
      <c r="V34" s="337"/>
    </row>
    <row r="35" spans="1:22">
      <c r="A35" s="286">
        <f t="shared" ca="1" si="8"/>
        <v>36251</v>
      </c>
      <c r="B35" s="47">
        <f ca="1">VLOOKUP($A35,Topock!$S$5:$T$764,2)</f>
        <v>508533.33333333331</v>
      </c>
      <c r="C35" s="48">
        <f ca="1">VLOOKUP($A35,Ehrenberg!$S$7:$T$536,2)</f>
        <v>685933.33333333337</v>
      </c>
      <c r="D35" s="48">
        <f ca="1">VLOOKUP($A35,'Kern Mojave'!$S$5:$T$533,2)</f>
        <v>309800</v>
      </c>
      <c r="E35" s="48">
        <f ca="1">VLOOKUP(Ops!$A35,'PG&amp;E WR'!$S$8:$T$552,2)</f>
        <v>274400</v>
      </c>
      <c r="F35" s="48">
        <f ca="1">VLOOKUP($A35,'TW N Needles'!$S$8:$T$536,2)</f>
        <v>585866.66666666663</v>
      </c>
      <c r="G35" s="48">
        <f ca="1">VLOOKUP($A35,'Cali Prod'!$S$5:$T$535,2)</f>
        <v>179966.66666666666</v>
      </c>
      <c r="H35" s="48">
        <f ca="1">VLOOKUP($A35,'Total Receipts'!$V$5:$W$536,2)</f>
        <v>2607766.6666666665</v>
      </c>
      <c r="I35" s="68">
        <f ca="1">VLOOKUP($A35,'Inj-WD'!$S$4:$T$541,2)</f>
        <v>-205733.33333333334</v>
      </c>
      <c r="J35" s="48">
        <f ca="1">VLOOKUP($A35,'Total Sendout'!$U$5:$V$539,2)</f>
        <v>2801266.6666666665</v>
      </c>
      <c r="K35" s="48">
        <f ca="1">VLOOKUP($A35,'Total Inv'!$U$3:$W$534,3)</f>
        <v>38789000</v>
      </c>
      <c r="L35" s="68">
        <f ca="1">VLOOKUP($A35,'Inj-WD'!$S$3:$U$60,3)</f>
        <v>-6172000</v>
      </c>
      <c r="M35" s="49">
        <f ca="1">VLOOKUP($A35,'Total Sendout'!$U$5:$W$539,3)</f>
        <v>3671000</v>
      </c>
      <c r="N35" s="369">
        <f ca="1">HLOOKUP($A35,[8]Data!$AB$2:$EL$22,13)</f>
        <v>2.0803333333333329</v>
      </c>
      <c r="O35" s="367">
        <f ca="1">HLOOKUP($A35,[8]Data!$AB$2:$EL$22,5)</f>
        <v>1.9113333333333331</v>
      </c>
      <c r="P35" s="367">
        <f ca="1">HLOOKUP($A35,[8]Data!$AB$2:$EL$22,6)</f>
        <v>1.9618333333333335</v>
      </c>
      <c r="Q35" s="368">
        <f t="shared" ca="1" si="9"/>
        <v>0.16899999999999982</v>
      </c>
      <c r="R35" s="370">
        <f t="shared" ca="1" si="10"/>
        <v>0.11849999999999938</v>
      </c>
      <c r="T35" s="225"/>
      <c r="U35" s="337"/>
      <c r="V35" s="337"/>
    </row>
    <row r="36" spans="1:22">
      <c r="A36" s="286">
        <f t="shared" ca="1" si="8"/>
        <v>36281</v>
      </c>
      <c r="B36" s="47">
        <f ca="1">VLOOKUP($A36,Topock!$S$5:$T$764,2)</f>
        <v>520870.96774193546</v>
      </c>
      <c r="C36" s="48">
        <f ca="1">VLOOKUP($A36,Ehrenberg!$S$7:$T$536,2)</f>
        <v>783225.80645161285</v>
      </c>
      <c r="D36" s="48">
        <f ca="1">VLOOKUP($A36,'Kern Mojave'!$S$5:$T$533,2)</f>
        <v>332709.67741935485</v>
      </c>
      <c r="E36" s="48">
        <f ca="1">VLOOKUP(Ops!$A36,'PG&amp;E WR'!$S$8:$T$552,2)</f>
        <v>325322.58064516127</v>
      </c>
      <c r="F36" s="48">
        <f ca="1">VLOOKUP($A36,'TW N Needles'!$S$8:$T$536,2)</f>
        <v>573419.3548387097</v>
      </c>
      <c r="G36" s="48">
        <f ca="1">VLOOKUP($A36,'Cali Prod'!$S$5:$T$535,2)</f>
        <v>173580.64516129033</v>
      </c>
      <c r="H36" s="48">
        <f ca="1">VLOOKUP($A36,'Total Receipts'!$V$5:$W$536,2)</f>
        <v>2773096.7741935486</v>
      </c>
      <c r="I36" s="68">
        <f ca="1">VLOOKUP($A36,'Inj-WD'!$S$4:$T$541,2)</f>
        <v>559161.29032258061</v>
      </c>
      <c r="J36" s="48">
        <f ca="1">VLOOKUP($A36,'Total Sendout'!$U$5:$V$539,2)</f>
        <v>2214161.2903225808</v>
      </c>
      <c r="K36" s="48">
        <f ca="1">VLOOKUP($A36,'Total Inv'!$U$3:$W$534,3)</f>
        <v>56057000</v>
      </c>
      <c r="L36" s="68">
        <f ca="1">VLOOKUP($A36,'Inj-WD'!$S$3:$U$60,3)</f>
        <v>17334000</v>
      </c>
      <c r="M36" s="49">
        <f ca="1">VLOOKUP($A36,'Total Sendout'!$U$5:$W$539,3)</f>
        <v>2733000</v>
      </c>
      <c r="N36" s="369">
        <f ca="1">HLOOKUP($A36,[8]Data!$AB$2:$EL$22,13)</f>
        <v>2.2151612903225808</v>
      </c>
      <c r="O36" s="367">
        <f ca="1">HLOOKUP($A36,[8]Data!$AB$2:$EL$22,5)</f>
        <v>1.9785483870967744</v>
      </c>
      <c r="P36" s="367">
        <f ca="1">HLOOKUP($A36,[8]Data!$AB$2:$EL$22,6)</f>
        <v>2.1083870967741936</v>
      </c>
      <c r="Q36" s="368">
        <f t="shared" ca="1" si="9"/>
        <v>0.23661290322580641</v>
      </c>
      <c r="R36" s="370">
        <f t="shared" ca="1" si="10"/>
        <v>0.10677419354838724</v>
      </c>
      <c r="T36" s="225"/>
      <c r="U36" s="337"/>
      <c r="V36" s="337"/>
    </row>
    <row r="37" spans="1:22">
      <c r="A37" s="286">
        <f t="shared" ca="1" si="8"/>
        <v>36312</v>
      </c>
      <c r="B37" s="47">
        <f ca="1">VLOOKUP($A37,Topock!$S$5:$T$764,2)</f>
        <v>530300</v>
      </c>
      <c r="C37" s="48">
        <f ca="1">VLOOKUP($A37,Ehrenberg!$S$7:$T$536,2)</f>
        <v>701233.33333333337</v>
      </c>
      <c r="D37" s="48">
        <f ca="1">VLOOKUP($A37,'Kern Mojave'!$S$5:$T$533,2)</f>
        <v>383666.66666666669</v>
      </c>
      <c r="E37" s="48">
        <f ca="1">VLOOKUP(Ops!$A37,'PG&amp;E WR'!$S$8:$T$552,2)</f>
        <v>362200</v>
      </c>
      <c r="F37" s="48">
        <f ca="1">VLOOKUP($A37,'TW N Needles'!$S$8:$T$536,2)</f>
        <v>613433.33333333337</v>
      </c>
      <c r="G37" s="48">
        <f ca="1">VLOOKUP($A37,'Cali Prod'!$S$5:$T$535,2)</f>
        <v>246166.66666666666</v>
      </c>
      <c r="H37" s="48">
        <f ca="1">VLOOKUP($A37,'Total Receipts'!$V$5:$W$536,2)</f>
        <v>2836966.6666666665</v>
      </c>
      <c r="I37" s="68">
        <f ca="1">VLOOKUP($A37,'Inj-WD'!$S$4:$T$541,2)</f>
        <v>412133.33333333331</v>
      </c>
      <c r="J37" s="48">
        <f ca="1">VLOOKUP($A37,'Total Sendout'!$U$5:$V$539,2)</f>
        <v>2421600</v>
      </c>
      <c r="K37" s="48">
        <f ca="1">VLOOKUP($A37,'Total Inv'!$U$3:$W$534,3)</f>
        <v>68397000</v>
      </c>
      <c r="L37" s="68">
        <f ca="1">VLOOKUP($A37,'Inj-WD'!$S$3:$U$60,3)</f>
        <v>12364000</v>
      </c>
      <c r="M37" s="49">
        <f ca="1">VLOOKUP($A37,'Total Sendout'!$U$5:$W$539,3)</f>
        <v>3102000</v>
      </c>
      <c r="N37" s="369">
        <f ca="1">HLOOKUP($A37,[8]Data!$AB$2:$EL$22,13)</f>
        <v>2.2921666666666667</v>
      </c>
      <c r="O37" s="367">
        <f ca="1">HLOOKUP($A37,[8]Data!$AB$2:$EL$22,5)</f>
        <v>2.0229999999999997</v>
      </c>
      <c r="P37" s="367">
        <f ca="1">HLOOKUP($A37,[8]Data!$AB$2:$EL$22,6)</f>
        <v>2.1503333333333337</v>
      </c>
      <c r="Q37" s="368">
        <f t="shared" ca="1" si="9"/>
        <v>0.269166666666667</v>
      </c>
      <c r="R37" s="370">
        <f t="shared" ca="1" si="10"/>
        <v>0.14183333333333303</v>
      </c>
      <c r="T37" s="225"/>
      <c r="U37" s="337"/>
      <c r="V37" s="337"/>
    </row>
    <row r="38" spans="1:22">
      <c r="A38" s="286">
        <f t="shared" ca="1" si="8"/>
        <v>36342</v>
      </c>
      <c r="B38" s="93">
        <f ca="1">VLOOKUP($A38,Topock!$S$5:$T$764,2)</f>
        <v>523064.51612903224</v>
      </c>
      <c r="C38" s="94">
        <f ca="1">VLOOKUP($A38,Ehrenberg!$S$7:$T$536,2)</f>
        <v>744774.19354838715</v>
      </c>
      <c r="D38" s="94">
        <f ca="1">VLOOKUP($A38,'Kern Mojave'!$S$5:$T$533,2)</f>
        <v>379000</v>
      </c>
      <c r="E38" s="94">
        <f ca="1">VLOOKUP(Ops!$A38,'PG&amp;E WR'!$S$8:$T$552,2)</f>
        <v>362612.90322580643</v>
      </c>
      <c r="F38" s="94">
        <f ca="1">VLOOKUP($A38,'TW N Needles'!$S$8:$T$536,2)</f>
        <v>663451.61290322582</v>
      </c>
      <c r="G38" s="94">
        <f ca="1">VLOOKUP($A38,'Cali Prod'!$S$5:$T$535,2)</f>
        <v>249193.54838709679</v>
      </c>
      <c r="H38" s="94">
        <f ca="1">VLOOKUP($A38,'Total Receipts'!$V$5:$W$536,2)</f>
        <v>2922032.2580645164</v>
      </c>
      <c r="I38" s="290">
        <f ca="1">VLOOKUP($A38,'Inj-WD'!$S$4:$T$541,2)</f>
        <v>282709.67741935485</v>
      </c>
      <c r="J38" s="94">
        <f ca="1">VLOOKUP($A38,'Total Sendout'!$U$5:$V$539,2)</f>
        <v>2643096.7741935486</v>
      </c>
      <c r="K38" s="94">
        <f ca="1">VLOOKUP($A38,'Total Inv'!$U$3:$W$534,3)</f>
        <v>77117000</v>
      </c>
      <c r="L38" s="290">
        <f ca="1">VLOOKUP($A38,'Inj-WD'!$S$3:$U$60,3)</f>
        <v>8764000</v>
      </c>
      <c r="M38" s="95">
        <f ca="1">VLOOKUP($A38,'Total Sendout'!$U$5:$W$539,3)</f>
        <v>3456000</v>
      </c>
      <c r="N38" s="369">
        <f ca="1">HLOOKUP($A38,[8]Data!$AB$2:$EL$22,13)</f>
        <v>2.3417741935483876</v>
      </c>
      <c r="O38" s="367">
        <f ca="1">HLOOKUP($A38,[8]Data!$AB$2:$EL$22,5)</f>
        <v>2.0091935483870973</v>
      </c>
      <c r="P38" s="367">
        <f ca="1">HLOOKUP($A38,[8]Data!$AB$2:$EL$22,6)</f>
        <v>2.1935483870967736</v>
      </c>
      <c r="Q38" s="368">
        <f t="shared" ca="1" si="9"/>
        <v>0.33258064516129027</v>
      </c>
      <c r="R38" s="370">
        <f t="shared" ca="1" si="10"/>
        <v>0.14822580645161398</v>
      </c>
      <c r="T38" s="324"/>
      <c r="U38" s="337"/>
      <c r="V38" s="337"/>
    </row>
    <row r="39" spans="1:22">
      <c r="A39" s="286">
        <f t="shared" ca="1" si="8"/>
        <v>36373</v>
      </c>
      <c r="B39" s="93">
        <f ca="1">VLOOKUP($A39,Topock!$S$5:$T$764,2)</f>
        <v>515451.61290322582</v>
      </c>
      <c r="C39" s="94">
        <f ca="1">VLOOKUP($A39,Ehrenberg!$S$7:$T$536,2)</f>
        <v>569612.90322580643</v>
      </c>
      <c r="D39" s="94">
        <f ca="1">VLOOKUP($A39,'Kern Mojave'!$S$5:$T$533,2)</f>
        <v>483387.09677419357</v>
      </c>
      <c r="E39" s="94">
        <f ca="1">VLOOKUP(Ops!$A39,'PG&amp;E WR'!$S$8:$T$552,2)</f>
        <v>267580.6451612903</v>
      </c>
      <c r="F39" s="94">
        <f ca="1">VLOOKUP($A39,'TW N Needles'!$S$8:$T$536,2)</f>
        <v>626483.87096774194</v>
      </c>
      <c r="G39" s="94">
        <f ca="1">VLOOKUP($A39,'Cali Prod'!$S$5:$T$535,2)</f>
        <v>264096.77419354836</v>
      </c>
      <c r="H39" s="94">
        <f ca="1">VLOOKUP($A39,'Total Receipts'!$V$5:$W$536,2)</f>
        <v>2726483.8709677421</v>
      </c>
      <c r="I39" s="290">
        <f ca="1">VLOOKUP($A39,'Inj-WD'!$S$4:$T$541,2)</f>
        <v>18400</v>
      </c>
      <c r="J39" s="94">
        <f ca="1">VLOOKUP($A39,'Total Sendout'!$U$5:$V$539,2)</f>
        <v>2706516.1290322579</v>
      </c>
      <c r="K39" s="94">
        <f ca="1">VLOOKUP($A39,'Total Inv'!$U$3:$W$534,3)</f>
        <v>78044000</v>
      </c>
      <c r="L39" s="290">
        <f ca="1">VLOOKUP($A39,'Inj-WD'!$S$3:$U$60,3)</f>
        <v>552000</v>
      </c>
      <c r="M39" s="95">
        <f ca="1">VLOOKUP($A39,'Total Sendout'!$U$5:$W$539,3)</f>
        <v>3691000</v>
      </c>
      <c r="N39" s="369">
        <f ca="1">HLOOKUP($A39,[8]Data!$AB$2:$EL$22,13)</f>
        <v>2.7216129032258061</v>
      </c>
      <c r="O39" s="367">
        <f ca="1">HLOOKUP($A39,[8]Data!$AB$2:$EL$22,5)</f>
        <v>2.3998387096774199</v>
      </c>
      <c r="P39" s="367">
        <f ca="1">HLOOKUP($A39,[8]Data!$AB$2:$EL$22,6)</f>
        <v>2.6482258064516135</v>
      </c>
      <c r="Q39" s="368">
        <f t="shared" ca="1" si="9"/>
        <v>0.32177419354838621</v>
      </c>
      <c r="R39" s="370">
        <f t="shared" ca="1" si="10"/>
        <v>7.3387096774192528E-2</v>
      </c>
      <c r="T39" s="225"/>
      <c r="U39" s="337"/>
      <c r="V39" s="337"/>
    </row>
    <row r="40" spans="1:22">
      <c r="A40" s="286">
        <f t="shared" ca="1" si="8"/>
        <v>36404</v>
      </c>
      <c r="B40" s="93">
        <f ca="1">VLOOKUP($A40,Topock!$S$5:$T$764,2)</f>
        <v>509566.66666666669</v>
      </c>
      <c r="C40" s="94">
        <f ca="1">VLOOKUP($A40,Ehrenberg!$S$7:$T$536,2)</f>
        <v>810300</v>
      </c>
      <c r="D40" s="94">
        <f ca="1">VLOOKUP($A40,'Kern Mojave'!$S$5:$T$533,2)</f>
        <v>417833.33333333331</v>
      </c>
      <c r="E40" s="94">
        <f ca="1">VLOOKUP(Ops!$A40,'PG&amp;E WR'!$S$8:$T$552,2)</f>
        <v>254300</v>
      </c>
      <c r="F40" s="94">
        <f ca="1">VLOOKUP($A40,'TW N Needles'!$S$8:$T$536,2)</f>
        <v>677400</v>
      </c>
      <c r="G40" s="94">
        <f ca="1">VLOOKUP($A40,'Cali Prod'!$S$5:$T$535,2)</f>
        <v>259800</v>
      </c>
      <c r="H40" s="94">
        <f ca="1">VLOOKUP($A40,'Total Receipts'!$V$5:$W$536,2)</f>
        <v>2928300</v>
      </c>
      <c r="I40" s="290">
        <f ca="1">VLOOKUP($A40,'Inj-WD'!$S$4:$T$541,2)</f>
        <v>285233.33333333331</v>
      </c>
      <c r="J40" s="94">
        <f ca="1">VLOOKUP($A40,'Total Sendout'!$U$5:$V$539,2)</f>
        <v>2645233.3333333335</v>
      </c>
      <c r="K40" s="94">
        <f ca="1">VLOOKUP($A40,'Total Inv'!$U$3:$W$534,3)</f>
        <v>86618000</v>
      </c>
      <c r="L40" s="290">
        <f ca="1">VLOOKUP($A40,'Inj-WD'!$S$3:$U$60,3)</f>
        <v>8557000</v>
      </c>
      <c r="M40" s="95">
        <f ca="1">VLOOKUP($A40,'Total Sendout'!$U$5:$W$539,3)</f>
        <v>3168000</v>
      </c>
      <c r="N40" s="369">
        <f ca="1">HLOOKUP($A40,[8]Data!$AB$2:$EL$22,13)</f>
        <v>2.6663333333333341</v>
      </c>
      <c r="O40" s="367">
        <f ca="1">HLOOKUP($A40,[8]Data!$AB$2:$EL$22,5)</f>
        <v>2.2928333333333328</v>
      </c>
      <c r="P40" s="367">
        <f ca="1">HLOOKUP($A40,[8]Data!$AB$2:$EL$22,6)</f>
        <v>2.4149999999999991</v>
      </c>
      <c r="Q40" s="368">
        <f t="shared" ca="1" si="9"/>
        <v>0.37350000000000128</v>
      </c>
      <c r="R40" s="370">
        <f t="shared" ca="1" si="10"/>
        <v>0.25133333333333496</v>
      </c>
      <c r="T40" s="225"/>
      <c r="U40" s="337"/>
      <c r="V40" s="337"/>
    </row>
    <row r="41" spans="1:22">
      <c r="A41" s="286">
        <f t="shared" ca="1" si="8"/>
        <v>36434</v>
      </c>
      <c r="B41" s="93">
        <f ca="1">VLOOKUP($A41,Topock!$S$5:$T$764,2)</f>
        <v>477806.45161290321</v>
      </c>
      <c r="C41" s="94">
        <f ca="1">VLOOKUP($A41,Ehrenberg!$S$7:$T$536,2)</f>
        <v>1037419.3548387097</v>
      </c>
      <c r="D41" s="94">
        <f ca="1">VLOOKUP($A41,'Kern Mojave'!$S$5:$T$533,2)</f>
        <v>389774.19354838709</v>
      </c>
      <c r="E41" s="94">
        <f ca="1">VLOOKUP(Ops!$A41,'PG&amp;E WR'!$S$8:$T$552,2)</f>
        <v>194419.35483870967</v>
      </c>
      <c r="F41" s="94">
        <f ca="1">VLOOKUP($A41,'TW N Needles'!$S$8:$T$536,2)</f>
        <v>721645.16129032255</v>
      </c>
      <c r="G41" s="94">
        <f ca="1">VLOOKUP($A41,'Cali Prod'!$S$5:$T$535,2)</f>
        <v>255903.22580645161</v>
      </c>
      <c r="H41" s="94">
        <f ca="1">VLOOKUP($A41,'Total Receipts'!$V$5:$W$536,2)</f>
        <v>3061322.5806451612</v>
      </c>
      <c r="I41" s="290">
        <f ca="1">VLOOKUP($A41,'Inj-WD'!$S$4:$T$541,2)</f>
        <v>88129.032258064515</v>
      </c>
      <c r="J41" s="94">
        <f ca="1">VLOOKUP($A41,'Total Sendout'!$U$5:$V$539,2)</f>
        <v>2964096.7741935486</v>
      </c>
      <c r="K41" s="94">
        <f ca="1">VLOOKUP($A41,'Total Inv'!$U$3:$W$534,3)</f>
        <v>89228000</v>
      </c>
      <c r="L41" s="290">
        <f ca="1">VLOOKUP($A41,'Inj-WD'!$S$3:$U$60,3)</f>
        <v>2732000</v>
      </c>
      <c r="M41" s="95">
        <f ca="1">VLOOKUP($A41,'Total Sendout'!$U$5:$W$539,3)</f>
        <v>3387000</v>
      </c>
      <c r="N41" s="369">
        <f ca="1">HLOOKUP($A41,[8]Data!$AB$2:$EL$22,13)</f>
        <v>2.9374193548387093</v>
      </c>
      <c r="O41" s="367">
        <f ca="1">HLOOKUP($A41,[8]Data!$AB$2:$EL$22,5)</f>
        <v>2.600161290322581</v>
      </c>
      <c r="P41" s="367">
        <f ca="1">HLOOKUP($A41,[8]Data!$AB$2:$EL$22,6)</f>
        <v>2.6064516129032262</v>
      </c>
      <c r="Q41" s="368">
        <f t="shared" ca="1" si="9"/>
        <v>0.33725806451612828</v>
      </c>
      <c r="R41" s="370">
        <f t="shared" ca="1" si="10"/>
        <v>0.33096774193548306</v>
      </c>
      <c r="T41" s="225"/>
      <c r="U41" s="337"/>
      <c r="V41" s="337"/>
    </row>
    <row r="42" spans="1:22">
      <c r="A42" s="286">
        <f t="shared" ca="1" si="8"/>
        <v>36465</v>
      </c>
      <c r="B42" s="47">
        <f ca="1">VLOOKUP($A42,Topock!$S$5:$T$764,2)</f>
        <v>513033.33333333331</v>
      </c>
      <c r="C42" s="48">
        <f ca="1">VLOOKUP($A42,Ehrenberg!$S$7:$T$536,2)</f>
        <v>943800</v>
      </c>
      <c r="D42" s="48">
        <f ca="1">VLOOKUP($A42,'Kern Mojave'!$S$5:$T$533,2)</f>
        <v>329066.66666666669</v>
      </c>
      <c r="E42" s="48">
        <f ca="1">VLOOKUP(Ops!$A42,'PG&amp;E WR'!$S$8:$T$552,2)</f>
        <v>110800</v>
      </c>
      <c r="F42" s="48">
        <f ca="1">VLOOKUP($A42,'TW N Needles'!$S$8:$T$536,2)</f>
        <v>722433.33333333337</v>
      </c>
      <c r="G42" s="48">
        <f ca="1">VLOOKUP($A42,'Cali Prod'!$S$5:$T$535,2)</f>
        <v>261500</v>
      </c>
      <c r="H42" s="48">
        <f ca="1">VLOOKUP($A42,'Total Receipts'!$V$5:$W$536,2)</f>
        <v>2880700</v>
      </c>
      <c r="I42" s="68">
        <f ca="1">VLOOKUP($A42,'Inj-WD'!$S$4:$T$541,2)</f>
        <v>150933.33333333334</v>
      </c>
      <c r="J42" s="48">
        <f ca="1">VLOOKUP($A42,'Total Sendout'!$U$5:$V$539,2)</f>
        <v>2738600</v>
      </c>
      <c r="K42" s="48">
        <f ca="1">VLOOKUP($A42,'Total Inv'!$U$3:$W$534,3)</f>
        <v>92944000</v>
      </c>
      <c r="L42" s="68">
        <f ca="1">VLOOKUP($A42,'Inj-WD'!$S$3:$U$60,3)</f>
        <v>4528000</v>
      </c>
      <c r="M42" s="49">
        <f ca="1">VLOOKUP($A42,'Total Sendout'!$U$5:$W$539,3)</f>
        <v>3360000</v>
      </c>
      <c r="N42" s="369">
        <f ca="1">HLOOKUP($A42,[8]Data!$AB$2:$EL$22,13)</f>
        <v>2.5641666666666656</v>
      </c>
      <c r="O42" s="367">
        <f ca="1">HLOOKUP($A42,[8]Data!$AB$2:$EL$22,5)</f>
        <v>2.1531666666666665</v>
      </c>
      <c r="P42" s="367">
        <f ca="1">HLOOKUP($A42,[8]Data!$AB$2:$EL$22,6)</f>
        <v>2.1678333333333328</v>
      </c>
      <c r="Q42" s="368">
        <f t="shared" ca="1" si="9"/>
        <v>0.41099999999999914</v>
      </c>
      <c r="R42" s="370">
        <f t="shared" ca="1" si="10"/>
        <v>0.39633333333333276</v>
      </c>
      <c r="T42" s="225"/>
      <c r="U42" s="337"/>
      <c r="V42" s="337"/>
    </row>
    <row r="43" spans="1:22">
      <c r="A43" s="286">
        <f t="shared" ca="1" si="8"/>
        <v>36495</v>
      </c>
      <c r="B43" s="47">
        <f ca="1">VLOOKUP($A43,Topock!$S$5:$T$764,2)</f>
        <v>469903.90322580643</v>
      </c>
      <c r="C43" s="48">
        <f ca="1">VLOOKUP($A43,Ehrenberg!$S$7:$T$536,2)</f>
        <v>936062.6451612903</v>
      </c>
      <c r="D43" s="48">
        <f ca="1">VLOOKUP($A43,'Kern Mojave'!$S$5:$T$533,2)</f>
        <v>161982.61290322582</v>
      </c>
      <c r="E43" s="48">
        <f ca="1">VLOOKUP(Ops!$A43,'PG&amp;E WR'!$S$8:$T$552,2)</f>
        <v>137157.25806451612</v>
      </c>
      <c r="F43" s="48">
        <f ca="1">VLOOKUP($A43,'TW N Needles'!$S$8:$T$536,2)</f>
        <v>695830.6451612903</v>
      </c>
      <c r="G43" s="48">
        <f ca="1">VLOOKUP($A43,'Cali Prod'!$S$5:$T$535,2)</f>
        <v>265055.96774193546</v>
      </c>
      <c r="H43" s="48">
        <f ca="1">VLOOKUP($A43,'Total Receipts'!$V$5:$W$536,2)</f>
        <v>2651193.5483870967</v>
      </c>
      <c r="I43" s="68">
        <f ca="1">VLOOKUP($A43,'Inj-WD'!$S$4:$T$541,2)</f>
        <v>-463645.16129032261</v>
      </c>
      <c r="J43" s="48">
        <f ca="1">VLOOKUP($A43,'Total Sendout'!$U$5:$V$539,2)</f>
        <v>3114903.2258064514</v>
      </c>
      <c r="K43" s="48">
        <f ca="1">VLOOKUP($A43,'Total Inv'!$U$3:$W$534,3)</f>
        <v>78580000</v>
      </c>
      <c r="L43" s="68">
        <f ca="1">VLOOKUP($A43,'Inj-WD'!$S$3:$U$60,3)</f>
        <v>-14373000</v>
      </c>
      <c r="M43" s="49">
        <f ca="1">VLOOKUP($A43,'Total Sendout'!$U$5:$W$539,3)</f>
        <v>3813000</v>
      </c>
      <c r="N43" s="369">
        <f ca="1">HLOOKUP($A43,[8]Data!$AB$2:$EL$22,13)</f>
        <v>2.4649999999999999</v>
      </c>
      <c r="O43" s="367">
        <f ca="1">HLOOKUP($A43,[8]Data!$AB$2:$EL$22,5)</f>
        <v>2.2322580645161287</v>
      </c>
      <c r="P43" s="367">
        <f ca="1">HLOOKUP($A43,[8]Data!$AB$2:$EL$22,6)</f>
        <v>2.2372580645161291</v>
      </c>
      <c r="Q43" s="368">
        <f t="shared" ca="1" si="9"/>
        <v>0.23274193548387112</v>
      </c>
      <c r="R43" s="370">
        <f t="shared" ca="1" si="10"/>
        <v>0.22774193548387078</v>
      </c>
      <c r="S43" s="336"/>
      <c r="T43" s="337"/>
      <c r="U43" s="337"/>
      <c r="V43" s="337"/>
    </row>
    <row r="44" spans="1:22">
      <c r="A44" s="286">
        <f t="shared" ca="1" si="8"/>
        <v>36526</v>
      </c>
      <c r="B44" s="47">
        <f ca="1">VLOOKUP($A44,Topock!$S$5:$T$764,2)</f>
        <v>530096.77419354836</v>
      </c>
      <c r="C44" s="48">
        <f ca="1">VLOOKUP($A44,Ehrenberg!$S$7:$T$536,2)</f>
        <v>871548.38709677418</v>
      </c>
      <c r="D44" s="48">
        <f ca="1">VLOOKUP($A44,'Kern Mojave'!$S$5:$T$533,2)</f>
        <v>197064.51612903227</v>
      </c>
      <c r="E44" s="48">
        <f ca="1">VLOOKUP(Ops!$A44,'PG&amp;E WR'!$S$8:$T$552,2)</f>
        <v>78225.806451612909</v>
      </c>
      <c r="F44" s="48">
        <f ca="1">VLOOKUP($A44,'TW N Needles'!$S$8:$T$536,2)</f>
        <v>676967.74193548388</v>
      </c>
      <c r="G44" s="48">
        <f ca="1">VLOOKUP($A44,'Cali Prod'!$S$5:$T$535,2)</f>
        <v>257645.16129032258</v>
      </c>
      <c r="H44" s="48">
        <f ca="1">VLOOKUP($A44,'Total Receipts'!$V$5:$W$536,2)</f>
        <v>2611290.3225806453</v>
      </c>
      <c r="I44" s="68">
        <f ca="1">VLOOKUP($A44,'Inj-WD'!$S$4:$T$541,2)</f>
        <v>-509516.12903225806</v>
      </c>
      <c r="J44" s="48">
        <f ca="1">VLOOKUP($A44,'Total Sendout'!$U$5:$V$539,2)</f>
        <v>3123483.8709677421</v>
      </c>
      <c r="K44" s="48">
        <f ca="1">VLOOKUP($A44,'Total Inv'!$U$3:$W$534,3)</f>
        <v>62970000</v>
      </c>
      <c r="L44" s="68">
        <f ca="1">VLOOKUP($A44,'Inj-WD'!$S$3:$U$60,3)</f>
        <v>-15795000</v>
      </c>
      <c r="M44" s="49">
        <f ca="1">VLOOKUP($A44,'Total Sendout'!$U$5:$W$539,3)</f>
        <v>3783000</v>
      </c>
      <c r="N44" s="369">
        <f ca="1">HLOOKUP($A44,[8]Data!$AB$2:$EL$22,13)</f>
        <v>2.4237096774193558</v>
      </c>
      <c r="O44" s="367">
        <f ca="1">HLOOKUP($A44,[8]Data!$AB$2:$EL$22,5)</f>
        <v>2.2464516129032264</v>
      </c>
      <c r="P44" s="367">
        <f ca="1">HLOOKUP($A44,[8]Data!$AB$2:$EL$22,6)</f>
        <v>2.2654838709677421</v>
      </c>
      <c r="Q44" s="368">
        <f t="shared" ca="1" si="9"/>
        <v>0.17725806451612947</v>
      </c>
      <c r="R44" s="370">
        <f t="shared" ca="1" si="10"/>
        <v>0.15822580645161377</v>
      </c>
      <c r="S44" s="336"/>
      <c r="T44" s="337"/>
      <c r="U44" s="337"/>
      <c r="V44" s="337"/>
    </row>
    <row r="45" spans="1:22" ht="13.15" customHeight="1">
      <c r="A45" s="286">
        <f t="shared" ca="1" si="8"/>
        <v>36557</v>
      </c>
      <c r="B45" s="47">
        <f ca="1">VLOOKUP($A45,Topock!$S$5:$T$764,2)</f>
        <v>535103.44827586203</v>
      </c>
      <c r="C45" s="48">
        <f ca="1">VLOOKUP($A45,Ehrenberg!$S$7:$T$536,2)</f>
        <v>657034.48275862064</v>
      </c>
      <c r="D45" s="48">
        <f ca="1">VLOOKUP($A45,'Kern Mojave'!$S$5:$T$533,2)</f>
        <v>275965.5172413793</v>
      </c>
      <c r="E45" s="48">
        <f ca="1">VLOOKUP(Ops!$A45,'PG&amp;E WR'!$S$8:$T$552,2)</f>
        <v>163931.03448275861</v>
      </c>
      <c r="F45" s="48">
        <f ca="1">VLOOKUP($A45,'TW N Needles'!$S$8:$T$536,2)</f>
        <v>674586.20689655177</v>
      </c>
      <c r="G45" s="48">
        <f ca="1">VLOOKUP($A45,'Cali Prod'!$S$5:$T$535,2)</f>
        <v>269068.96551724139</v>
      </c>
      <c r="H45" s="48">
        <f ca="1">VLOOKUP($A45,'Total Receipts'!$V$5:$W$536,2)</f>
        <v>2575724.1379310344</v>
      </c>
      <c r="I45" s="68">
        <f ca="1">VLOOKUP($A45,'Inj-WD'!$S$4:$T$541,2)</f>
        <v>-496482.75862068968</v>
      </c>
      <c r="J45" s="48">
        <f ca="1">VLOOKUP($A45,'Total Sendout'!$U$5:$V$539,2)</f>
        <v>3069448.2758620689</v>
      </c>
      <c r="K45" s="48">
        <f ca="1">VLOOKUP($A45,'Total Inv'!$U$3:$W$534,3)</f>
        <v>48405000</v>
      </c>
      <c r="L45" s="68">
        <f ca="1">VLOOKUP($A45,'Inj-WD'!$S$3:$U$60,3)</f>
        <v>-14398000</v>
      </c>
      <c r="M45" s="49">
        <f ca="1">VLOOKUP($A45,'Total Sendout'!$U$5:$W$539,3)</f>
        <v>3904000</v>
      </c>
      <c r="N45" s="369">
        <f ca="1">HLOOKUP($A45,[8]Data!$AB$2:$EL$22,13)</f>
        <v>2.616896551724138</v>
      </c>
      <c r="O45" s="367">
        <f ca="1">HLOOKUP($A45,[8]Data!$AB$2:$EL$22,5)</f>
        <v>2.4037931034482756</v>
      </c>
      <c r="P45" s="367">
        <f ca="1">HLOOKUP($A45,[8]Data!$AB$2:$EL$22,6)</f>
        <v>2.4429310344827586</v>
      </c>
      <c r="Q45" s="368">
        <f t="shared" ca="1" si="9"/>
        <v>0.21310344827586247</v>
      </c>
      <c r="R45" s="370">
        <f t="shared" ca="1" si="10"/>
        <v>0.17396551724137943</v>
      </c>
      <c r="S45" s="46"/>
      <c r="T45" s="46"/>
      <c r="V45" s="337"/>
    </row>
    <row r="46" spans="1:22">
      <c r="A46" s="286">
        <f t="shared" ca="1" si="8"/>
        <v>36586</v>
      </c>
      <c r="B46" s="93">
        <f ca="1">VLOOKUP($A46,Topock!$S$5:$T$764,2)</f>
        <v>527709.67741935479</v>
      </c>
      <c r="C46" s="94">
        <f ca="1">VLOOKUP($A46,Ehrenberg!$S$7:$T$536,2)</f>
        <v>865516.12903225806</v>
      </c>
      <c r="D46" s="94">
        <f ca="1">VLOOKUP($A46,'Kern Mojave'!$S$5:$T$533,2)</f>
        <v>349645.16129032261</v>
      </c>
      <c r="E46" s="94">
        <f ca="1">VLOOKUP(Ops!$A46,'PG&amp;E WR'!$S$8:$T$552,2)</f>
        <v>223225.80645161291</v>
      </c>
      <c r="F46" s="94">
        <f ca="1">VLOOKUP($A46,'TW N Needles'!$S$8:$T$536,2)</f>
        <v>684709.67741935479</v>
      </c>
      <c r="G46" s="94">
        <f ca="1">VLOOKUP($A46,'Cali Prod'!$S$5:$T$535,2)</f>
        <v>249967.74193548388</v>
      </c>
      <c r="H46" s="94">
        <f ca="1">VLOOKUP($A46,'Total Receipts'!$V$5:$W$536,2)</f>
        <v>2861806.4516129033</v>
      </c>
      <c r="I46" s="290">
        <f ca="1">VLOOKUP($A46,'Inj-WD'!$S$4:$T$541,2)</f>
        <v>30258.064516129034</v>
      </c>
      <c r="J46" s="94">
        <f ca="1">VLOOKUP($A46,'Total Sendout'!$U$5:$V$539,2)</f>
        <v>2825354.8387096776</v>
      </c>
      <c r="K46" s="94">
        <f ca="1">VLOOKUP($A46,'Total Inv'!$U$3:$W$534,3)</f>
        <v>49222000</v>
      </c>
      <c r="L46" s="290">
        <f ca="1">VLOOKUP($A46,'Inj-WD'!$S$3:$U$60,3)</f>
        <v>938000</v>
      </c>
      <c r="M46" s="95">
        <f ca="1">VLOOKUP($A46,'Total Sendout'!$U$5:$W$539,3)</f>
        <v>3871000</v>
      </c>
      <c r="N46" s="369">
        <f ca="1">HLOOKUP($A46,[8]Data!$AB$2:$EL$22,13)</f>
        <v>2.8348387096774186</v>
      </c>
      <c r="O46" s="367">
        <f ca="1">HLOOKUP($A46,[8]Data!$AB$2:$EL$22,5)</f>
        <v>2.6214516129032264</v>
      </c>
      <c r="P46" s="367">
        <f ca="1">HLOOKUP($A46,[8]Data!$AB$2:$EL$22,6)</f>
        <v>2.6653225806451619</v>
      </c>
      <c r="Q46" s="368">
        <f t="shared" ca="1" si="9"/>
        <v>0.21338709677419221</v>
      </c>
      <c r="R46" s="370">
        <f t="shared" ca="1" si="10"/>
        <v>0.16951612903225666</v>
      </c>
      <c r="V46" s="337"/>
    </row>
    <row r="47" spans="1:22">
      <c r="A47" s="286">
        <f t="shared" ca="1" si="8"/>
        <v>36617</v>
      </c>
      <c r="B47" s="93">
        <f ca="1">VLOOKUP($A47,Topock!$S$5:$T$764,2)</f>
        <v>531633.33333333337</v>
      </c>
      <c r="C47" s="94">
        <f ca="1">VLOOKUP($A47,Ehrenberg!$S$7:$T$536,2)</f>
        <v>778566.66666666663</v>
      </c>
      <c r="D47" s="94">
        <f ca="1">VLOOKUP($A47,'Kern Mojave'!$S$5:$T$533,2)</f>
        <v>461900</v>
      </c>
      <c r="E47" s="94">
        <f ca="1">VLOOKUP(Ops!$A47,'PG&amp;E WR'!$S$8:$T$552,2)</f>
        <v>188200</v>
      </c>
      <c r="F47" s="94">
        <f ca="1">VLOOKUP($A47,'TW N Needles'!$S$8:$T$536,2)</f>
        <v>608866.66666666663</v>
      </c>
      <c r="G47" s="94">
        <f ca="1">VLOOKUP($A47,'Cali Prod'!$S$5:$T$535,2)</f>
        <v>245300</v>
      </c>
      <c r="H47" s="94">
        <f ca="1">VLOOKUP($A47,'Total Receipts'!$V$5:$W$536,2)</f>
        <v>2811633.3333333335</v>
      </c>
      <c r="I47" s="290">
        <f ca="1">VLOOKUP($A47,'Inj-WD'!$S$4:$T$541,2)</f>
        <v>390966.66666666669</v>
      </c>
      <c r="J47" s="94">
        <f ca="1">VLOOKUP($A47,'Total Sendout'!$U$5:$V$539,2)</f>
        <v>2422966.6666666665</v>
      </c>
      <c r="K47" s="94">
        <f ca="1">VLOOKUP($A47,'Total Inv'!$U$3:$W$534,3)</f>
        <v>60911000</v>
      </c>
      <c r="L47" s="290">
        <f ca="1">VLOOKUP($A47,'Inj-WD'!$S$3:$U$60,3)</f>
        <v>11729000</v>
      </c>
      <c r="M47" s="95">
        <f ca="1">VLOOKUP($A47,'Total Sendout'!$U$5:$W$539,3)</f>
        <v>2976000</v>
      </c>
      <c r="N47" s="369">
        <f ca="1">HLOOKUP($A47,[8]Data!$AB$2:$EL$22,13)</f>
        <v>3.0128333333333335</v>
      </c>
      <c r="O47" s="367">
        <f ca="1">HLOOKUP($A47,[8]Data!$AB$2:$EL$22,5)</f>
        <v>2.738833333333333</v>
      </c>
      <c r="P47" s="367">
        <f ca="1">HLOOKUP($A47,[8]Data!$AB$2:$EL$22,6)</f>
        <v>2.8133333333333326</v>
      </c>
      <c r="Q47" s="368">
        <f t="shared" ca="1" si="9"/>
        <v>0.27400000000000047</v>
      </c>
      <c r="R47" s="370">
        <f t="shared" ca="1" si="10"/>
        <v>0.1995000000000009</v>
      </c>
      <c r="V47" s="337"/>
    </row>
    <row r="48" spans="1:22">
      <c r="A48" s="286">
        <f t="shared" ca="1" si="8"/>
        <v>36647</v>
      </c>
      <c r="B48" s="93">
        <f ca="1">VLOOKUP($A48,Topock!$S$5:$T$764,2)</f>
        <v>522387.09677419357</v>
      </c>
      <c r="C48" s="94">
        <f ca="1">VLOOKUP($A48,Ehrenberg!$S$7:$T$536,2)</f>
        <v>651290.32258064521</v>
      </c>
      <c r="D48" s="94">
        <f ca="1">VLOOKUP($A48,'Kern Mojave'!$S$5:$T$533,2)</f>
        <v>490516.12903225806</v>
      </c>
      <c r="E48" s="94">
        <f ca="1">VLOOKUP(Ops!$A48,'PG&amp;E WR'!$S$8:$T$552,2)</f>
        <v>264612.90322580643</v>
      </c>
      <c r="F48" s="94">
        <f ca="1">VLOOKUP($A48,'TW N Needles'!$S$8:$T$536,2)</f>
        <v>663548.38709677418</v>
      </c>
      <c r="G48" s="94">
        <f ca="1">VLOOKUP($A48,'Cali Prod'!$S$5:$T$535,2)</f>
        <v>229612.90322580645</v>
      </c>
      <c r="H48" s="94">
        <f ca="1">VLOOKUP($A48,'Total Receipts'!$V$5:$W$536,2)</f>
        <v>2821935.4838709678</v>
      </c>
      <c r="I48" s="290">
        <f ca="1">VLOOKUP($A48,'Inj-WD'!$S$4:$T$541,2)</f>
        <v>152645.16129032258</v>
      </c>
      <c r="J48" s="94">
        <f ca="1">VLOOKUP($A48,'Total Sendout'!$U$5:$V$539,2)</f>
        <v>2665677.4193548388</v>
      </c>
      <c r="K48" s="94">
        <f ca="1">VLOOKUP($A48,'Total Inv'!$U$3:$W$534,3)</f>
        <v>65633000</v>
      </c>
      <c r="L48" s="290">
        <f ca="1">VLOOKUP($A48,'Inj-WD'!$S$3:$U$60,3)</f>
        <v>4732000</v>
      </c>
      <c r="M48" s="95">
        <f ca="1">VLOOKUP($A48,'Total Sendout'!$U$5:$W$539,3)</f>
        <v>3250000</v>
      </c>
      <c r="N48" s="369">
        <f ca="1">HLOOKUP($A48,[8]Data!$AB$2:$EL$22,13)</f>
        <v>3.6243548387096762</v>
      </c>
      <c r="O48" s="367">
        <f ca="1">HLOOKUP($A48,[8]Data!$AB$2:$EL$22,5)</f>
        <v>3.1788709677419349</v>
      </c>
      <c r="P48" s="367">
        <f ca="1">HLOOKUP($A48,[8]Data!$AB$2:$EL$22,6)</f>
        <v>3.3643548387096769</v>
      </c>
      <c r="Q48" s="368">
        <f t="shared" ca="1" si="9"/>
        <v>0.44548387096774134</v>
      </c>
      <c r="R48" s="370">
        <f t="shared" ca="1" si="10"/>
        <v>0.25999999999999934</v>
      </c>
      <c r="V48" s="337"/>
    </row>
    <row r="49" spans="1:41">
      <c r="A49" s="286">
        <f t="shared" ca="1" si="8"/>
        <v>36678</v>
      </c>
      <c r="B49" s="93">
        <f ca="1">VLOOKUP($A49,Topock!$S$5:$T$764,2)</f>
        <v>520966.66666666669</v>
      </c>
      <c r="C49" s="94">
        <f ca="1">VLOOKUP($A49,Ehrenberg!$S$7:$T$536,2)</f>
        <v>963266.66666666663</v>
      </c>
      <c r="D49" s="94">
        <f ca="1">VLOOKUP($A49,'Kern Mojave'!$S$5:$T$533,2)</f>
        <v>391066.66666666669</v>
      </c>
      <c r="E49" s="94">
        <f ca="1">VLOOKUP(Ops!$A49,'PG&amp;E WR'!$S$8:$T$552,2)</f>
        <v>342500</v>
      </c>
      <c r="F49" s="94">
        <f ca="1">VLOOKUP($A49,'TW N Needles'!$S$8:$T$536,2)</f>
        <v>696866.66666666663</v>
      </c>
      <c r="G49" s="94">
        <f ca="1">VLOOKUP($A49,'Cali Prod'!$S$5:$T$535,2)</f>
        <v>252066.66666666666</v>
      </c>
      <c r="H49" s="94">
        <f ca="1">VLOOKUP($A49,'Total Receipts'!$V$5:$W$536,2)</f>
        <v>3167033.3333333335</v>
      </c>
      <c r="I49" s="290">
        <f ca="1">VLOOKUP($A49,'Inj-WD'!$S$4:$T$541,2)</f>
        <v>68500</v>
      </c>
      <c r="J49" s="94">
        <f ca="1">VLOOKUP($A49,'Total Sendout'!$U$5:$V$539,2)</f>
        <v>3097900</v>
      </c>
      <c r="K49" s="94">
        <f ca="1">VLOOKUP($A49,'Total Inv'!$U$3:$W$534,3)</f>
        <v>67650000</v>
      </c>
      <c r="L49" s="290">
        <f ca="1">VLOOKUP($A49,'Inj-WD'!$S$3:$U$60,3)</f>
        <v>2055000</v>
      </c>
      <c r="M49" s="95">
        <f ca="1">VLOOKUP($A49,'Total Sendout'!$U$5:$W$539,3)</f>
        <v>3760000</v>
      </c>
      <c r="N49" s="369">
        <f ca="1">HLOOKUP($A49,[8]Data!$AB$2:$EL$22,13)</f>
        <v>4.6306666666666665</v>
      </c>
      <c r="O49" s="367">
        <f ca="1">HLOOKUP($A49,[8]Data!$AB$2:$EL$22,5)</f>
        <v>3.972</v>
      </c>
      <c r="P49" s="367">
        <f ca="1">HLOOKUP($A49,[8]Data!$AB$2:$EL$22,6)</f>
        <v>4.158500000000001</v>
      </c>
      <c r="Q49" s="368">
        <f t="shared" ca="1" si="9"/>
        <v>0.65866666666666651</v>
      </c>
      <c r="R49" s="370">
        <f t="shared" ca="1" si="10"/>
        <v>0.47216666666666551</v>
      </c>
      <c r="U49" s="46"/>
      <c r="V49" s="337"/>
    </row>
    <row r="50" spans="1:41">
      <c r="A50" s="286">
        <f t="shared" ca="1" si="8"/>
        <v>36708</v>
      </c>
      <c r="B50" s="47">
        <f ca="1">VLOOKUP($A50,Topock!$S$5:$T$764,2)</f>
        <v>522096.77419354836</v>
      </c>
      <c r="C50" s="48">
        <f ca="1">VLOOKUP($A50,Ehrenberg!$S$7:$T$536,2)</f>
        <v>1043258.0645161291</v>
      </c>
      <c r="D50" s="48">
        <f ca="1">VLOOKUP($A50,'Kern Mojave'!$S$5:$T$533,2)</f>
        <v>392903.22580645164</v>
      </c>
      <c r="E50" s="48">
        <f ca="1">VLOOKUP(Ops!$A50,'PG&amp;E WR'!$S$8:$T$552,2)</f>
        <v>381354.83870967739</v>
      </c>
      <c r="F50" s="48">
        <f ca="1">VLOOKUP($A50,'TW N Needles'!$S$8:$T$536,2)</f>
        <v>708645.16129032255</v>
      </c>
      <c r="G50" s="48">
        <f ca="1">VLOOKUP($A50,'Cali Prod'!$S$5:$T$535,2)</f>
        <v>246645.16129032258</v>
      </c>
      <c r="H50" s="48">
        <f ca="1">VLOOKUP($A50,'Total Receipts'!$V$5:$W$536,2)</f>
        <v>3294193.5483870967</v>
      </c>
      <c r="I50" s="68">
        <f ca="1">VLOOKUP($A50,'Inj-WD'!$S$4:$T$541,2)</f>
        <v>-37709.677419354841</v>
      </c>
      <c r="J50" s="48">
        <f ca="1">VLOOKUP($A50,'Total Sendout'!$U$5:$V$539,2)</f>
        <v>3320806.4516129033</v>
      </c>
      <c r="K50" s="48">
        <f ca="1">VLOOKUP($A50,'Total Inv'!$U$3:$W$534,3)</f>
        <v>66434000</v>
      </c>
      <c r="L50" s="68">
        <f ca="1">VLOOKUP($A50,'Inj-WD'!$S$3:$U$60,3)</f>
        <v>-1169000</v>
      </c>
      <c r="M50" s="49">
        <f ca="1">VLOOKUP($A50,'Total Sendout'!$U$5:$W$539,3)</f>
        <v>3919000</v>
      </c>
      <c r="N50" s="369">
        <f ca="1">HLOOKUP($A50,[8]Data!$AB$2:$EL$22,13)</f>
        <v>4.6153225806451612</v>
      </c>
      <c r="O50" s="367">
        <f ca="1">HLOOKUP($A50,[8]Data!$AB$2:$EL$22,5)</f>
        <v>3.6509677419354833</v>
      </c>
      <c r="P50" s="367">
        <f ca="1">HLOOKUP($A50,[8]Data!$AB$2:$EL$22,6)</f>
        <v>3.991451612903226</v>
      </c>
      <c r="Q50" s="368">
        <f t="shared" ca="1" si="9"/>
        <v>0.96435483870967786</v>
      </c>
      <c r="R50" s="370">
        <f t="shared" ca="1" si="10"/>
        <v>0.62387096774193518</v>
      </c>
      <c r="U50" s="46"/>
      <c r="V50" s="337"/>
    </row>
    <row r="51" spans="1:41">
      <c r="A51" s="286">
        <f t="shared" ca="1" si="8"/>
        <v>36739</v>
      </c>
      <c r="B51" s="47">
        <f ca="1">VLOOKUP($A51,Topock!$S$5:$T$764,2)</f>
        <v>502709.67741935485</v>
      </c>
      <c r="C51" s="48">
        <f ca="1">VLOOKUP($A51,Ehrenberg!$S$7:$T$536,2)</f>
        <v>957451.61290322582</v>
      </c>
      <c r="D51" s="48">
        <f ca="1">VLOOKUP($A51,'Kern Mojave'!$S$5:$T$533,2)</f>
        <v>344000</v>
      </c>
      <c r="E51" s="48">
        <f ca="1">VLOOKUP(Ops!$A51,'PG&amp;E WR'!$S$8:$T$552,2)</f>
        <v>424451.61290322582</v>
      </c>
      <c r="F51" s="48">
        <f ca="1">VLOOKUP($A51,'TW N Needles'!$S$8:$T$536,2)</f>
        <v>711064.51612903224</v>
      </c>
      <c r="G51" s="48" t="e">
        <f ca="1">VLOOKUP($A51,'Cali Prod'!$S$5:$T$535,2)</f>
        <v>#REF!</v>
      </c>
      <c r="H51" s="48">
        <f ca="1">VLOOKUP($A51,'Total Receipts'!$V$5:$W$536,2)</f>
        <v>3210903.2258064514</v>
      </c>
      <c r="I51" s="68">
        <f ca="1">VLOOKUP($A51,'Inj-WD'!$S$4:$T$541,2)</f>
        <v>-405161.29032258067</v>
      </c>
      <c r="J51" s="48">
        <f ca="1">VLOOKUP($A51,'Total Sendout'!$U$5:$V$539,2)</f>
        <v>3616161.2903225808</v>
      </c>
      <c r="K51" s="48">
        <f ca="1">VLOOKUP($A51,'Total Inv'!$U$3:$W$534,3)</f>
        <v>53831000</v>
      </c>
      <c r="L51" s="68">
        <f ca="1">VLOOKUP($A51,'Inj-WD'!$S$3:$U$60,3)</f>
        <v>-12560000</v>
      </c>
      <c r="M51" s="49">
        <f ca="1">VLOOKUP($A51,'Total Sendout'!$U$5:$W$539,3)</f>
        <v>4016000</v>
      </c>
      <c r="N51" s="369">
        <f ca="1">HLOOKUP($A51,[8]Data!$AB$2:$EL$22,13)</f>
        <v>5.2424193548387104</v>
      </c>
      <c r="O51" s="367">
        <f ca="1">HLOOKUP($A51,[8]Data!$AB$2:$EL$22,5)</f>
        <v>3.4111290322580632</v>
      </c>
      <c r="P51" s="367">
        <f ca="1">HLOOKUP($A51,[8]Data!$AB$2:$EL$22,6)</f>
        <v>4.3204838709677409</v>
      </c>
      <c r="Q51" s="368">
        <f t="shared" ca="1" si="9"/>
        <v>1.8312903225806472</v>
      </c>
      <c r="R51" s="370">
        <f t="shared" ca="1" si="10"/>
        <v>0.92193548387096946</v>
      </c>
      <c r="U51" s="46"/>
      <c r="V51" s="337"/>
    </row>
    <row r="52" spans="1:41">
      <c r="A52" s="286">
        <f t="shared" ca="1" si="8"/>
        <v>36770</v>
      </c>
      <c r="B52" s="47">
        <f ca="1">VLOOKUP($A52,Topock!$S$5:$T$764,2)</f>
        <v>499333.33333333331</v>
      </c>
      <c r="C52" s="48">
        <f ca="1">VLOOKUP($A52,Ehrenberg!$S$7:$T$536,2)</f>
        <v>1093733.3333333333</v>
      </c>
      <c r="D52" s="48">
        <f ca="1">VLOOKUP($A52,'Kern Mojave'!$S$5:$T$533,2)</f>
        <v>350100</v>
      </c>
      <c r="E52" s="48">
        <f ca="1">VLOOKUP(Ops!$A52,'PG&amp;E WR'!$S$8:$T$552,2)</f>
        <v>397033.33333333331</v>
      </c>
      <c r="F52" s="48">
        <f ca="1">VLOOKUP($A52,'TW N Needles'!$S$8:$T$536,2)</f>
        <v>705933.33333333337</v>
      </c>
      <c r="G52" s="48">
        <f ca="1">VLOOKUP($A52,'Cali Prod'!$S$5:$T$535,2)</f>
        <v>265033.33333333331</v>
      </c>
      <c r="H52" s="48">
        <f ca="1">VLOOKUP($A52,'Total Receipts'!$V$5:$W$536,2)</f>
        <v>3311333.3333333335</v>
      </c>
      <c r="I52" s="68">
        <f ca="1">VLOOKUP($A52,'Inj-WD'!$S$4:$T$541,2)</f>
        <v>118633.33333333333</v>
      </c>
      <c r="J52" s="48">
        <f ca="1">VLOOKUP($A52,'Total Sendout'!$U$5:$V$539,2)</f>
        <v>3191666.6666666665</v>
      </c>
      <c r="K52" s="48">
        <f ca="1">VLOOKUP($A52,'Total Inv'!$U$3:$W$534,3)</f>
        <v>57385000</v>
      </c>
      <c r="L52" s="68">
        <f ca="1">VLOOKUP($A52,'Inj-WD'!$S$3:$U$60,3)</f>
        <v>3559000</v>
      </c>
      <c r="M52" s="49">
        <f ca="1">VLOOKUP($A52,'Total Sendout'!$U$5:$W$539,3)</f>
        <v>3847000</v>
      </c>
      <c r="N52" s="369">
        <f ca="1">HLOOKUP($A52,[8]Data!$AB$2:$EL$22,13)</f>
        <v>6.0076666666666654</v>
      </c>
      <c r="O52" s="367">
        <f ca="1">HLOOKUP($A52,[8]Data!$AB$2:$EL$22,5)</f>
        <v>4.1896666666666675</v>
      </c>
      <c r="P52" s="367">
        <f ca="1">HLOOKUP($A52,[8]Data!$AB$2:$EL$22,6)</f>
        <v>4.9026666666666667</v>
      </c>
      <c r="Q52" s="368">
        <f t="shared" ca="1" si="9"/>
        <v>1.8179999999999978</v>
      </c>
      <c r="R52" s="370">
        <f t="shared" ca="1" si="10"/>
        <v>1.1049999999999986</v>
      </c>
      <c r="U52" s="46"/>
      <c r="V52" s="337"/>
    </row>
    <row r="53" spans="1:41">
      <c r="A53" s="286">
        <f t="shared" ca="1" si="8"/>
        <v>36800</v>
      </c>
      <c r="B53" s="47">
        <f ca="1">VLOOKUP($A53,Topock!$S$5:$T$764,2)</f>
        <v>511612.90322580643</v>
      </c>
      <c r="C53" s="48">
        <f ca="1">VLOOKUP($A53,Ehrenberg!$S$7:$T$536,2)</f>
        <v>1165096.7741935484</v>
      </c>
      <c r="D53" s="48">
        <f ca="1">VLOOKUP($A53,'Kern Mojave'!$S$5:$T$533,2)</f>
        <v>383838.70967741933</v>
      </c>
      <c r="E53" s="48">
        <f ca="1">VLOOKUP(Ops!$A53,'PG&amp;E WR'!$S$8:$T$552,2)</f>
        <v>312290.32258064515</v>
      </c>
      <c r="F53" s="48">
        <f ca="1">VLOOKUP($A53,'TW N Needles'!$S$8:$T$536,2)</f>
        <v>703612.90322580643</v>
      </c>
      <c r="G53" s="48">
        <f ca="1">VLOOKUP($A53,'Cali Prod'!$S$5:$T$535,2)</f>
        <v>277483.87096774194</v>
      </c>
      <c r="H53" s="48">
        <f ca="1">VLOOKUP($A53,'Total Receipts'!$V$5:$W$536,2)</f>
        <v>3353774.1935483869</v>
      </c>
      <c r="I53" s="68">
        <f ca="1">VLOOKUP($A53,'Inj-WD'!$S$4:$T$541,2)</f>
        <v>254967.74193548388</v>
      </c>
      <c r="J53" s="48">
        <f ca="1">VLOOKUP($A53,'Total Sendout'!$U$5:$V$539,2)</f>
        <v>3104806.4516129033</v>
      </c>
      <c r="K53" s="48">
        <f ca="1">VLOOKUP($A53,'Total Inv'!$U$3:$W$534,3)</f>
        <v>65292000</v>
      </c>
      <c r="L53" s="68">
        <f ca="1">VLOOKUP($A53,'Inj-WD'!$S$3:$U$60,3)</f>
        <v>7904000</v>
      </c>
      <c r="M53" s="49">
        <f ca="1">VLOOKUP($A53,'Total Sendout'!$U$5:$W$539,3)</f>
        <v>3459000</v>
      </c>
      <c r="N53" s="369">
        <f ca="1">HLOOKUP($A53,[8]Data!$AB$2:$EL$22,13)</f>
        <v>5.57790322580645</v>
      </c>
      <c r="O53" s="367">
        <f ca="1">HLOOKUP($A53,[8]Data!$AB$2:$EL$22,5)</f>
        <v>4.5819354838709669</v>
      </c>
      <c r="P53" s="367">
        <f ca="1">HLOOKUP($A53,[8]Data!$AB$2:$EL$22,6)</f>
        <v>4.9219354838709704</v>
      </c>
      <c r="Q53" s="368">
        <f t="shared" ca="1" si="9"/>
        <v>0.9959677419354831</v>
      </c>
      <c r="R53" s="370">
        <f t="shared" ca="1" si="10"/>
        <v>0.65596774193547969</v>
      </c>
      <c r="U53" s="46"/>
      <c r="V53" s="337"/>
    </row>
    <row r="54" spans="1:41">
      <c r="A54" s="286">
        <f t="shared" ca="1" si="8"/>
        <v>36831</v>
      </c>
      <c r="B54" s="93">
        <f ca="1">VLOOKUP($A54,Topock!$S$5:$T$764,2)</f>
        <v>510266.66666666669</v>
      </c>
      <c r="C54" s="94">
        <f ca="1">VLOOKUP($A54,Ehrenberg!$S$7:$T$536,2)</f>
        <v>1094700</v>
      </c>
      <c r="D54" s="94">
        <f ca="1">VLOOKUP($A54,'Kern Mojave'!$S$5:$T$533,2)</f>
        <v>269166.66666666669</v>
      </c>
      <c r="E54" s="94">
        <f ca="1">VLOOKUP(Ops!$A54,'PG&amp;E WR'!$S$8:$T$552,2)</f>
        <v>194333.33333333334</v>
      </c>
      <c r="F54" s="94">
        <f ca="1">VLOOKUP($A54,'TW N Needles'!$S$8:$T$536,2)</f>
        <v>648266.66666666663</v>
      </c>
      <c r="G54" s="94">
        <f ca="1">VLOOKUP($A54,'Cali Prod'!$S$5:$T$535,2)</f>
        <v>306533.33333333331</v>
      </c>
      <c r="H54" s="94">
        <f ca="1">VLOOKUP($A54,'Total Receipts'!$V$5:$W$536,2)</f>
        <v>3023266.6666666665</v>
      </c>
      <c r="I54" s="290">
        <f ca="1">VLOOKUP($A54,'Inj-WD'!$S$4:$T$541,2)</f>
        <v>-491766.66666666669</v>
      </c>
      <c r="J54" s="94">
        <f ca="1">VLOOKUP($A54,'Total Sendout'!$U$5:$V$539,2)</f>
        <v>3509000</v>
      </c>
      <c r="K54" s="94">
        <f ca="1">VLOOKUP($A54,'Total Inv'!$U$3:$W$534,3)</f>
        <v>50042000</v>
      </c>
      <c r="L54" s="290">
        <f ca="1">VLOOKUP($A54,'Inj-WD'!$S$3:$U$60,3)</f>
        <v>-14753000</v>
      </c>
      <c r="M54" s="95">
        <f ca="1">VLOOKUP($A54,'Total Sendout'!$U$5:$W$539,3)</f>
        <v>4552000</v>
      </c>
      <c r="N54" s="369">
        <f ca="1">HLOOKUP($A54,[8]Data!$AB$2:$EL$22,13)</f>
        <v>9.6803333333333352</v>
      </c>
      <c r="O54" s="367">
        <f ca="1">HLOOKUP($A54,[8]Data!$AB$2:$EL$22,5)</f>
        <v>5.2401666666666671</v>
      </c>
      <c r="P54" s="367">
        <f ca="1">HLOOKUP($A54,[8]Data!$AB$2:$EL$22,6)</f>
        <v>5.4444999999999997</v>
      </c>
      <c r="Q54" s="368">
        <f t="shared" ca="1" si="9"/>
        <v>4.4401666666666681</v>
      </c>
      <c r="R54" s="370">
        <f t="shared" ca="1" si="10"/>
        <v>4.2358333333333356</v>
      </c>
      <c r="U54" s="46"/>
      <c r="V54" s="337"/>
    </row>
    <row r="55" spans="1:41">
      <c r="A55" s="286">
        <f t="shared" ca="1" si="8"/>
        <v>36861</v>
      </c>
      <c r="B55" s="93">
        <f ca="1">VLOOKUP($A55,Topock!$S$5:$T$764,2)</f>
        <v>527032.25806451612</v>
      </c>
      <c r="C55" s="94">
        <f ca="1">VLOOKUP($A55,Ehrenberg!$S$7:$T$536,2)</f>
        <v>1181935.4838709678</v>
      </c>
      <c r="D55" s="94">
        <f ca="1">VLOOKUP($A55,'Kern Mojave'!$S$5:$T$533,2)</f>
        <v>391709.67741935485</v>
      </c>
      <c r="E55" s="94">
        <f ca="1">VLOOKUP(Ops!$A55,'PG&amp;E WR'!$S$8:$T$552,2)</f>
        <v>303677.41935483873</v>
      </c>
      <c r="F55" s="94">
        <f ca="1">VLOOKUP($A55,'TW N Needles'!$S$8:$T$536,2)</f>
        <v>737516.12903225806</v>
      </c>
      <c r="G55" s="94">
        <f ca="1">VLOOKUP($A55,'Cali Prod'!$S$5:$T$535,2)</f>
        <v>297451.61290322582</v>
      </c>
      <c r="H55" s="94">
        <f ca="1">VLOOKUP($A55,'Total Receipts'!$V$5:$W$536,2)</f>
        <v>3439322.5806451612</v>
      </c>
      <c r="I55" s="290">
        <f ca="1">VLOOKUP($A55,'Inj-WD'!$S$4:$T$541,2)</f>
        <v>4032.2580645161293</v>
      </c>
      <c r="J55" s="94">
        <f ca="1">VLOOKUP($A55,'Total Sendout'!$U$5:$V$539,2)</f>
        <v>3433677.4193548388</v>
      </c>
      <c r="K55" s="94">
        <f ca="1">VLOOKUP($A55,'Total Inv'!$U$3:$W$534,3)</f>
        <v>50168000</v>
      </c>
      <c r="L55" s="290">
        <f ca="1">VLOOKUP($A55,'Inj-WD'!$S$3:$U$60,3)</f>
        <v>125000</v>
      </c>
      <c r="M55" s="95">
        <f ca="1">VLOOKUP($A55,'Total Sendout'!$U$5:$W$539,3)</f>
        <v>4014000</v>
      </c>
      <c r="N55" s="369">
        <f ca="1">HLOOKUP($A55,[8]Data!$AB$2:$EL$22,13)</f>
        <v>25.08274193548387</v>
      </c>
      <c r="O55" s="367">
        <f ca="1">HLOOKUP($A55,[8]Data!$AB$2:$EL$22,5)</f>
        <v>8.0285483870967731</v>
      </c>
      <c r="P55" s="367">
        <f ca="1">HLOOKUP($A55,[8]Data!$AB$2:$EL$22,6)</f>
        <v>8.7014516129032256</v>
      </c>
      <c r="Q55" s="368">
        <f t="shared" ca="1" si="9"/>
        <v>17.054193548387097</v>
      </c>
      <c r="R55" s="370">
        <f t="shared" ca="1" si="10"/>
        <v>16.381290322580647</v>
      </c>
      <c r="S55" s="46"/>
      <c r="T55" s="46"/>
      <c r="U55" s="46"/>
      <c r="V55" s="337"/>
    </row>
    <row r="56" spans="1:41">
      <c r="A56" s="286">
        <f t="shared" ca="1" si="8"/>
        <v>36892</v>
      </c>
      <c r="B56" s="93">
        <f ca="1">VLOOKUP($A56,Topock!$S$5:$T$764,2)</f>
        <v>533193.54838709673</v>
      </c>
      <c r="C56" s="94">
        <f ca="1">VLOOKUP($A56,Ehrenberg!$S$7:$T$536,2)</f>
        <v>1190032.2580645161</v>
      </c>
      <c r="D56" s="94">
        <f ca="1">VLOOKUP($A56,'Kern Mojave'!$S$5:$T$533,2)</f>
        <v>422548.38709677418</v>
      </c>
      <c r="E56" s="94">
        <f ca="1">VLOOKUP(Ops!$A56,'PG&amp;E WR'!$S$8:$T$552,2)</f>
        <v>330483.87096774194</v>
      </c>
      <c r="F56" s="94">
        <f ca="1">VLOOKUP($A56,'TW N Needles'!$S$8:$T$536,2)</f>
        <v>756612.90322580643</v>
      </c>
      <c r="G56" s="94">
        <f ca="1">VLOOKUP($A56,'Cali Prod'!$S$5:$T$535,2)</f>
        <v>288903.22580645164</v>
      </c>
      <c r="H56" s="94">
        <f ca="1">VLOOKUP($A56,'Total Receipts'!$V$5:$W$536,2)</f>
        <v>3522741.935483871</v>
      </c>
      <c r="I56" s="290">
        <f ca="1">VLOOKUP($A56,'Inj-WD'!$S$4:$T$541,2)</f>
        <v>-710129.03225806449</v>
      </c>
      <c r="J56" s="94">
        <f ca="1">VLOOKUP($A56,'Total Sendout'!$U$5:$V$539,2)</f>
        <v>4231161.2903225804</v>
      </c>
      <c r="K56" s="94">
        <f ca="1">VLOOKUP($A56,'Total Inv'!$U$3:$W$534,3)</f>
        <v>28000000</v>
      </c>
      <c r="L56" s="290">
        <f ca="1">VLOOKUP($A56,'Inj-WD'!$S$3:$U$60,3)</f>
        <v>-22014000</v>
      </c>
      <c r="M56" s="95">
        <f ca="1">VLOOKUP($A56,'Total Sendout'!$U$5:$W$539,3)</f>
        <v>5211000</v>
      </c>
      <c r="N56" s="369">
        <f ca="1">HLOOKUP($A56,[8]Data!$AB$2:$EL$22,13)</f>
        <v>12.681354838709677</v>
      </c>
      <c r="O56" s="367">
        <f ca="1">HLOOKUP($A56,[8]Data!$AB$2:$EL$22,5)</f>
        <v>8.1417741935483878</v>
      </c>
      <c r="P56" s="367">
        <f ca="1">HLOOKUP($A56,[8]Data!$AB$2:$EL$22,6)</f>
        <v>8.0261290322580638</v>
      </c>
      <c r="Q56" s="368">
        <f t="shared" ca="1" si="9"/>
        <v>4.5395806451612888</v>
      </c>
      <c r="R56" s="370">
        <f t="shared" ca="1" si="10"/>
        <v>4.6552258064516128</v>
      </c>
      <c r="S56" s="46"/>
      <c r="T56" s="46"/>
      <c r="U56" s="46"/>
      <c r="V56" s="337"/>
    </row>
    <row r="57" spans="1:41">
      <c r="A57" s="286">
        <f t="shared" ca="1" si="8"/>
        <v>36923</v>
      </c>
      <c r="B57" s="93">
        <f ca="1">VLOOKUP($A57,Topock!$S$5:$T$764,2)</f>
        <v>532214.28571428568</v>
      </c>
      <c r="C57" s="94">
        <f ca="1">VLOOKUP($A57,Ehrenberg!$S$7:$T$536,2)</f>
        <v>1200964.2857142857</v>
      </c>
      <c r="D57" s="94">
        <f ca="1">VLOOKUP($A57,'Kern Mojave'!$S$5:$T$533,2)</f>
        <v>475821.42857142858</v>
      </c>
      <c r="E57" s="94">
        <f ca="1">VLOOKUP(Ops!$A57,'PG&amp;E WR'!$S$8:$T$552,2)</f>
        <v>283178.57142857142</v>
      </c>
      <c r="F57" s="94">
        <f ca="1">VLOOKUP($A57,'TW N Needles'!$S$8:$T$536,2)</f>
        <v>770892.85714285716</v>
      </c>
      <c r="G57" s="94">
        <f ca="1">VLOOKUP($A57,'Cali Prod'!$S$5:$T$535,2)</f>
        <v>314785.71428571426</v>
      </c>
      <c r="H57" s="94">
        <f ca="1">VLOOKUP($A57,'Total Receipts'!$V$5:$W$536,2)</f>
        <v>3577821.4285714286</v>
      </c>
      <c r="I57" s="290">
        <f ca="1">VLOOKUP($A57,'Inj-WD'!$S$4:$T$541,2)</f>
        <v>-512535.71428571426</v>
      </c>
      <c r="J57" s="94">
        <f ca="1">VLOOKUP($A57,'Total Sendout'!$U$5:$V$539,2)</f>
        <v>4093750</v>
      </c>
      <c r="K57" s="94">
        <f ca="1">VLOOKUP($A57,'Total Inv'!$U$3:$W$534,3)</f>
        <v>13953000</v>
      </c>
      <c r="L57" s="290">
        <f ca="1">VLOOKUP($A57,'Inj-WD'!$S$3:$U$60,3)</f>
        <v>-14351000</v>
      </c>
      <c r="M57" s="95">
        <f ca="1">VLOOKUP($A57,'Total Sendout'!$U$5:$W$539,3)</f>
        <v>5177000</v>
      </c>
      <c r="N57" s="369">
        <f ca="1">HLOOKUP($A57,[8]Data!$AB$2:$EL$22,13)</f>
        <v>18.735285714285716</v>
      </c>
      <c r="O57" s="367">
        <f ca="1">HLOOKUP($A57,[8]Data!$AB$2:$EL$22,5)</f>
        <v>5.6066071428571433</v>
      </c>
      <c r="P57" s="367">
        <f ca="1">HLOOKUP($A57,[8]Data!$AB$2:$EL$22,6)</f>
        <v>5.5205357142857157</v>
      </c>
      <c r="Q57" s="368">
        <f t="shared" ca="1" si="9"/>
        <v>13.128678571428573</v>
      </c>
      <c r="R57" s="370">
        <f t="shared" ca="1" si="10"/>
        <v>13.21475</v>
      </c>
      <c r="S57" s="336"/>
      <c r="T57" s="337"/>
      <c r="U57" s="337"/>
      <c r="V57" s="337"/>
      <c r="AB57" s="116"/>
    </row>
    <row r="58" spans="1:41">
      <c r="A58" s="286">
        <f ca="1">DATE(YEAR(A59),MONTH(A59)-1,1)</f>
        <v>36951</v>
      </c>
      <c r="B58" s="47">
        <f ca="1">VLOOKUP($A58,Topock!$S$5:$T$764,2)</f>
        <v>536645.16129032255</v>
      </c>
      <c r="C58" s="48">
        <f ca="1">VLOOKUP($A58,Ehrenberg!$S$7:$T$536,2)</f>
        <v>1194129.0322580645</v>
      </c>
      <c r="D58" s="48">
        <f ca="1">VLOOKUP($A58,'Kern Mojave'!$S$5:$T$533,2)</f>
        <v>362935.48387096776</v>
      </c>
      <c r="E58" s="48">
        <f ca="1">VLOOKUP(Ops!$A58,'PG&amp;E WR'!$S$8:$T$552,2)</f>
        <v>370451.61290322582</v>
      </c>
      <c r="F58" s="48">
        <f ca="1">VLOOKUP($A58,'TW N Needles'!$S$8:$T$536,2)</f>
        <v>784741.93548387091</v>
      </c>
      <c r="G58" s="48">
        <f ca="1">VLOOKUP($A58,'Cali Prod'!$S$5:$T$535,2)</f>
        <v>308451.61290322582</v>
      </c>
      <c r="H58" s="48">
        <f ca="1">VLOOKUP($A58,'Total Receipts'!$V$5:$W$536,2)</f>
        <v>3564193.5483870967</v>
      </c>
      <c r="I58" s="68">
        <f ca="1">VLOOKUP($A58,'Inj-WD'!$S$4:$T$541,2)</f>
        <v>275580.6451612903</v>
      </c>
      <c r="J58" s="48">
        <f ca="1">VLOOKUP($A58,'Total Sendout'!$U$5:$V$539,2)</f>
        <v>3280838.7096774192</v>
      </c>
      <c r="K58" s="48">
        <f ca="1">VLOOKUP($A58,'Total Inv'!$U$3:$W$534,3)</f>
        <v>22111000</v>
      </c>
      <c r="L58" s="68">
        <f ca="1">VLOOKUP($A58,'Inj-WD'!$S$3:$U$60,3)</f>
        <v>8543000</v>
      </c>
      <c r="M58" s="49">
        <f ca="1">VLOOKUP($A58,'Total Sendout'!$U$5:$W$539,3)</f>
        <v>4131000</v>
      </c>
      <c r="N58" s="369">
        <f ca="1">HLOOKUP($A58,[8]Data!$AB$2:$EL$22,13)</f>
        <v>14.977419354838707</v>
      </c>
      <c r="O58" s="367">
        <f ca="1">HLOOKUP($A58,[8]Data!$AB$2:$EL$22,5)</f>
        <v>4.84</v>
      </c>
      <c r="P58" s="367">
        <f ca="1">HLOOKUP($A58,[8]Data!$AB$2:$EL$22,6)</f>
        <v>5.0143548387096768</v>
      </c>
      <c r="Q58" s="368">
        <f t="shared" ca="1" si="9"/>
        <v>10.137419354838707</v>
      </c>
      <c r="R58" s="370">
        <f t="shared" ca="1" si="10"/>
        <v>9.9630645161290303</v>
      </c>
      <c r="S58" s="336"/>
      <c r="T58" s="337"/>
      <c r="U58" s="337"/>
      <c r="V58" s="337"/>
      <c r="AB58" s="116"/>
    </row>
    <row r="59" spans="1:41" ht="12" thickBot="1">
      <c r="A59" s="287">
        <f ca="1">DATE(YEAR($B$1),MONTH($B$1),1)</f>
        <v>36982</v>
      </c>
      <c r="B59" s="340">
        <f ca="1">VLOOKUP($A59,Topock!$S$5:$T$764,2)</f>
        <v>498400</v>
      </c>
      <c r="C59" s="211">
        <f ca="1">VLOOKUP($A59,Ehrenberg!$S$7:$T$536,2)</f>
        <v>1120400</v>
      </c>
      <c r="D59" s="211">
        <f ca="1">VLOOKUP($A59,'Kern Mojave'!$S$5:$T$533,2)</f>
        <v>470800</v>
      </c>
      <c r="E59" s="211">
        <f ca="1">VLOOKUP(Ops!$A59,'PG&amp;E WR'!$S$8:$T$552,2)</f>
        <v>282800</v>
      </c>
      <c r="F59" s="211">
        <f ca="1">VLOOKUP($A59,'TW N Needles'!$S$8:$T$536,2)</f>
        <v>727600</v>
      </c>
      <c r="G59" s="211">
        <f ca="1">VLOOKUP($A59,'Cali Prod'!$S$5:$T$535,2)</f>
        <v>283400</v>
      </c>
      <c r="H59" s="211">
        <f ca="1">VLOOKUP($A59,'Total Receipts'!$V$5:$W$536,2)</f>
        <v>3434000</v>
      </c>
      <c r="I59" s="212">
        <f ca="1">VLOOKUP($A59,'Inj-WD'!$S$4:$T$541,2)</f>
        <v>192200</v>
      </c>
      <c r="J59" s="211">
        <f ca="1">VLOOKUP($A59,'Total Sendout'!$U$5:$V$539,2)</f>
        <v>3248200</v>
      </c>
      <c r="K59" s="211" t="str">
        <f ca="1">VLOOKUP($A59,'Total Inv'!$U$3:$W$534,3)</f>
        <v>N/A</v>
      </c>
      <c r="L59" s="212">
        <f ca="1">VLOOKUP($A59,'Inj-WD'!$S$3:$U$60,3)</f>
        <v>961000</v>
      </c>
      <c r="M59" s="341">
        <f ca="1">VLOOKUP($A59,'Total Sendout'!$U$5:$W$539,3)</f>
        <v>3450000</v>
      </c>
      <c r="N59" s="371">
        <f ca="1">HLOOKUP($A59,[8]Data!$AB$2:$EL$22,13)</f>
        <v>17.116</v>
      </c>
      <c r="O59" s="372">
        <f ca="1">HLOOKUP($A59,[8]Data!$AB$2:$EL$22,5)</f>
        <v>4.1829999999999998</v>
      </c>
      <c r="P59" s="372">
        <f ca="1">HLOOKUP($A59,[8]Data!$AB$2:$EL$22,6)</f>
        <v>5.0419999999999998</v>
      </c>
      <c r="Q59" s="373">
        <f t="shared" ca="1" si="9"/>
        <v>12.933</v>
      </c>
      <c r="R59" s="374">
        <f t="shared" ca="1" si="10"/>
        <v>12.074</v>
      </c>
      <c r="S59" s="336"/>
      <c r="T59" s="337"/>
      <c r="U59" s="337"/>
      <c r="V59" s="337"/>
      <c r="Z59" s="22"/>
      <c r="AA59" s="22"/>
      <c r="AB59" s="85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</row>
    <row r="60" spans="1:41">
      <c r="A60" s="84" t="s">
        <v>63</v>
      </c>
      <c r="B60" s="123" t="s">
        <v>66</v>
      </c>
      <c r="C60" s="124" t="s">
        <v>67</v>
      </c>
      <c r="H60" s="217"/>
      <c r="I60" s="217"/>
      <c r="J60" s="217"/>
      <c r="K60" s="220"/>
      <c r="L60" s="220"/>
      <c r="M60" s="217"/>
      <c r="N60" s="225"/>
      <c r="R60" s="225"/>
      <c r="S60" s="225"/>
      <c r="T60" s="225"/>
      <c r="U60" s="225"/>
      <c r="V60" s="85"/>
      <c r="AM60" s="227"/>
      <c r="AN60" s="221"/>
      <c r="AO60" s="221"/>
    </row>
    <row r="61" spans="1:41">
      <c r="A61" s="69"/>
      <c r="B61" s="82">
        <v>2000000</v>
      </c>
      <c r="C61" s="83">
        <v>780000</v>
      </c>
      <c r="E61" s="291" t="s">
        <v>117</v>
      </c>
      <c r="F61" s="361">
        <f ca="1">$C$20</f>
        <v>23102000</v>
      </c>
      <c r="G61" s="126">
        <v>1999</v>
      </c>
      <c r="H61" s="125" t="s">
        <v>70</v>
      </c>
      <c r="I61" s="46">
        <v>105000000</v>
      </c>
      <c r="J61" s="388" t="s">
        <v>95</v>
      </c>
      <c r="K61" s="389"/>
      <c r="L61" s="390"/>
      <c r="R61" s="347"/>
      <c r="S61" s="346"/>
      <c r="T61" s="347"/>
      <c r="U61" s="221"/>
      <c r="V61" s="225"/>
      <c r="AL61" s="227"/>
      <c r="AM61" s="218"/>
      <c r="AN61" s="218"/>
    </row>
    <row r="62" spans="1:41">
      <c r="A62" s="84" t="s">
        <v>64</v>
      </c>
      <c r="B62" s="123" t="s">
        <v>66</v>
      </c>
      <c r="C62" s="124" t="s">
        <v>67</v>
      </c>
      <c r="E62" s="362">
        <v>0.7</v>
      </c>
      <c r="F62" s="363">
        <v>40000000</v>
      </c>
      <c r="G62" s="126">
        <v>1998</v>
      </c>
      <c r="H62" s="125" t="s">
        <v>70</v>
      </c>
      <c r="I62" s="46">
        <v>112000000</v>
      </c>
      <c r="J62" s="375">
        <f ca="1">($P$79-$B$10)*$P$18+$B$20</f>
        <v>27935000</v>
      </c>
      <c r="K62" s="376"/>
      <c r="L62" s="377"/>
      <c r="O62" s="46"/>
      <c r="P62" s="46"/>
      <c r="Q62" s="46"/>
      <c r="R62" s="172"/>
      <c r="S62" s="172"/>
      <c r="T62" s="172"/>
      <c r="U62" s="218"/>
      <c r="V62" s="216"/>
      <c r="AL62" s="227"/>
      <c r="AM62" s="218"/>
      <c r="AN62" s="218"/>
    </row>
    <row r="63" spans="1:41" ht="12.75" customHeight="1">
      <c r="A63" s="69"/>
      <c r="B63" s="82">
        <v>3000000</v>
      </c>
      <c r="C63" s="83">
        <v>780000</v>
      </c>
      <c r="E63" s="362">
        <v>0.9</v>
      </c>
      <c r="F63" s="363">
        <v>25000000</v>
      </c>
      <c r="G63" s="46"/>
      <c r="H63" s="46"/>
      <c r="I63" s="46"/>
      <c r="K63" s="172"/>
      <c r="L63" s="172"/>
      <c r="M63" s="172"/>
      <c r="N63" s="172"/>
      <c r="R63" s="172"/>
      <c r="S63" s="172"/>
      <c r="T63" s="172"/>
      <c r="U63" s="218"/>
      <c r="V63" s="225"/>
      <c r="AL63" s="227"/>
      <c r="AM63" s="223"/>
      <c r="AN63" s="223"/>
    </row>
    <row r="64" spans="1:41" ht="12.75" customHeight="1">
      <c r="A64" s="84" t="s">
        <v>65</v>
      </c>
      <c r="B64" s="123" t="s">
        <v>68</v>
      </c>
      <c r="C64" s="124" t="s">
        <v>69</v>
      </c>
      <c r="E64" s="81" t="s">
        <v>118</v>
      </c>
      <c r="F64" s="83">
        <v>20000000</v>
      </c>
      <c r="H64" s="125" t="s">
        <v>71</v>
      </c>
      <c r="I64" s="46">
        <v>70000000</v>
      </c>
      <c r="K64" s="172"/>
      <c r="L64" s="325"/>
      <c r="M64" s="325"/>
      <c r="N64" s="325"/>
      <c r="R64" s="325"/>
      <c r="S64" s="325"/>
      <c r="T64" s="325"/>
      <c r="U64" s="223"/>
      <c r="V64" s="225"/>
      <c r="AL64" s="227"/>
      <c r="AM64" s="224"/>
      <c r="AN64" s="224"/>
    </row>
    <row r="65" spans="1:41">
      <c r="A65" s="81"/>
      <c r="B65" s="82">
        <v>1985000</v>
      </c>
      <c r="C65" s="83">
        <v>327000</v>
      </c>
      <c r="H65" s="125" t="s">
        <v>72</v>
      </c>
      <c r="I65" s="46">
        <v>35000000</v>
      </c>
      <c r="K65" s="325"/>
      <c r="L65" s="325"/>
      <c r="M65" s="325"/>
      <c r="N65" s="325"/>
      <c r="O65" s="46"/>
      <c r="P65" s="46"/>
      <c r="Q65" s="46"/>
      <c r="R65" s="325"/>
      <c r="S65" s="325"/>
      <c r="T65" s="325"/>
      <c r="U65" s="322"/>
      <c r="V65" s="225"/>
      <c r="AL65" s="227"/>
      <c r="AM65" s="222"/>
      <c r="AN65" s="222"/>
    </row>
    <row r="66" spans="1:41">
      <c r="H66" s="225"/>
      <c r="I66" s="225"/>
      <c r="J66" s="225"/>
      <c r="K66" s="225"/>
      <c r="L66" s="225"/>
      <c r="M66" s="225"/>
      <c r="N66" s="225"/>
      <c r="O66" s="225"/>
      <c r="P66" s="324"/>
      <c r="Q66" s="225"/>
      <c r="R66" s="225"/>
      <c r="S66" s="225"/>
      <c r="T66" s="225"/>
      <c r="U66" s="225"/>
      <c r="V66" s="225"/>
      <c r="AL66" s="227"/>
      <c r="AM66" s="222"/>
      <c r="AN66" s="222"/>
    </row>
    <row r="67" spans="1:41">
      <c r="H67" s="216"/>
      <c r="V67" s="225"/>
      <c r="AL67" s="227"/>
      <c r="AM67" s="221"/>
      <c r="AN67" s="221"/>
    </row>
    <row r="68" spans="1:41">
      <c r="V68" s="225"/>
      <c r="AL68" s="227"/>
      <c r="AM68" s="218"/>
      <c r="AN68" s="218"/>
    </row>
    <row r="69" spans="1:41">
      <c r="V69" s="216"/>
      <c r="AL69" s="227"/>
      <c r="AM69" s="218"/>
      <c r="AN69" s="218"/>
    </row>
    <row r="70" spans="1:41">
      <c r="V70" s="225"/>
      <c r="AL70" s="227"/>
      <c r="AM70" s="223"/>
      <c r="AN70" s="223"/>
    </row>
    <row r="71" spans="1:41">
      <c r="V71" s="225"/>
      <c r="AL71" s="227"/>
      <c r="AM71" s="224"/>
      <c r="AN71" s="224"/>
    </row>
    <row r="72" spans="1:41">
      <c r="H72" s="225"/>
      <c r="I72" s="225"/>
      <c r="J72" s="225"/>
      <c r="K72" s="225"/>
      <c r="L72" s="225"/>
      <c r="M72" s="225"/>
      <c r="N72" s="225"/>
      <c r="O72" s="225"/>
      <c r="P72" s="324"/>
      <c r="Q72" s="225"/>
      <c r="R72" s="225"/>
      <c r="S72" s="225"/>
      <c r="T72" s="225"/>
      <c r="U72" s="225"/>
      <c r="V72" s="225"/>
      <c r="AL72" s="227"/>
      <c r="AM72" s="222"/>
      <c r="AN72" s="222"/>
    </row>
    <row r="73" spans="1:41">
      <c r="A73" s="80"/>
      <c r="B73" s="307"/>
      <c r="C73" s="307"/>
      <c r="D73" s="307"/>
      <c r="E73" s="307"/>
      <c r="F73" s="307"/>
      <c r="G73" s="307"/>
      <c r="H73" s="216"/>
      <c r="I73" s="323"/>
      <c r="J73" s="221"/>
      <c r="K73" s="221"/>
      <c r="L73" s="221"/>
      <c r="M73" s="221"/>
      <c r="N73" s="221"/>
      <c r="O73" s="221"/>
      <c r="P73" s="221"/>
      <c r="Q73" s="221"/>
      <c r="R73" s="221"/>
      <c r="S73" s="221"/>
      <c r="T73" s="221"/>
      <c r="U73" s="221"/>
      <c r="V73" s="225"/>
      <c r="AL73" s="227"/>
      <c r="AM73" s="221"/>
      <c r="AN73" s="221"/>
    </row>
    <row r="74" spans="1:41">
      <c r="A74" s="80"/>
      <c r="B74" s="172"/>
      <c r="C74" s="172"/>
      <c r="D74" s="172"/>
      <c r="E74" s="172"/>
      <c r="F74" s="172"/>
      <c r="G74" s="172"/>
      <c r="H74" s="225"/>
      <c r="I74" s="322"/>
      <c r="J74" s="218"/>
      <c r="K74" s="218"/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25"/>
      <c r="AL74" s="227"/>
      <c r="AM74" s="218"/>
      <c r="AN74" s="218"/>
    </row>
    <row r="75" spans="1:41">
      <c r="A75" s="80"/>
      <c r="B75" s="172"/>
      <c r="C75" s="172"/>
      <c r="D75" s="172"/>
      <c r="E75" s="172"/>
      <c r="F75" s="172"/>
      <c r="G75" s="172"/>
      <c r="H75" s="225"/>
      <c r="I75" s="322"/>
      <c r="J75" s="218"/>
      <c r="K75" s="218"/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25"/>
      <c r="AL75" s="227"/>
      <c r="AM75" s="218"/>
      <c r="AN75" s="218"/>
    </row>
    <row r="76" spans="1:41">
      <c r="B76" s="46"/>
      <c r="C76" s="46"/>
      <c r="D76" s="46"/>
      <c r="E76" s="46"/>
      <c r="F76" s="46"/>
      <c r="G76" s="46"/>
      <c r="H76" s="225"/>
      <c r="I76" s="322"/>
      <c r="J76" s="223"/>
      <c r="K76" s="218"/>
      <c r="L76" s="218"/>
      <c r="M76" s="223"/>
      <c r="N76" s="223"/>
      <c r="O76" s="223"/>
      <c r="P76" s="223"/>
      <c r="Q76" s="223"/>
      <c r="R76" s="223"/>
      <c r="S76" s="223"/>
      <c r="T76" s="223"/>
      <c r="U76" s="223"/>
      <c r="V76" s="216"/>
      <c r="AL76" s="227"/>
      <c r="AM76" s="223"/>
      <c r="AN76" s="223"/>
    </row>
    <row r="77" spans="1:41">
      <c r="B77" s="46"/>
      <c r="C77" s="46"/>
      <c r="D77" s="46"/>
      <c r="E77" s="46"/>
      <c r="F77" s="46"/>
      <c r="G77" s="46"/>
      <c r="H77" s="85"/>
      <c r="I77" s="322"/>
      <c r="J77" s="322"/>
      <c r="K77" s="322"/>
      <c r="L77" s="322"/>
      <c r="M77" s="322"/>
      <c r="N77" s="322"/>
      <c r="O77" s="322"/>
      <c r="P77" s="322"/>
      <c r="Q77" s="322"/>
      <c r="R77" s="322"/>
      <c r="S77" s="322"/>
      <c r="T77" s="322"/>
      <c r="U77" s="322"/>
      <c r="V77" s="225"/>
      <c r="AL77" s="227"/>
      <c r="AM77" s="224"/>
      <c r="AN77" s="224"/>
    </row>
    <row r="78" spans="1:41">
      <c r="A78" s="11" t="s">
        <v>61</v>
      </c>
      <c r="B78" s="74">
        <f ca="1">DATE(YEAR(B10)-1,MONTH(B10),DAY(B10))</f>
        <v>36621</v>
      </c>
      <c r="C78" s="74">
        <f t="shared" ref="C78:O78" ca="1" si="11">DATE(YEAR(C10)-1,MONTH(C10),DAY(C10))</f>
        <v>36620</v>
      </c>
      <c r="D78" s="74">
        <f t="shared" ca="1" si="11"/>
        <v>36619</v>
      </c>
      <c r="E78" s="74">
        <f t="shared" ca="1" si="11"/>
        <v>36618</v>
      </c>
      <c r="F78" s="74">
        <f t="shared" ca="1" si="11"/>
        <v>36617</v>
      </c>
      <c r="G78" s="74">
        <f t="shared" ca="1" si="11"/>
        <v>36616</v>
      </c>
      <c r="H78" s="74">
        <f t="shared" ca="1" si="11"/>
        <v>36615</v>
      </c>
      <c r="I78" s="74">
        <f t="shared" ca="1" si="11"/>
        <v>36614</v>
      </c>
      <c r="J78" s="74">
        <f t="shared" ca="1" si="11"/>
        <v>36613</v>
      </c>
      <c r="K78" s="74">
        <f t="shared" ca="1" si="11"/>
        <v>36612</v>
      </c>
      <c r="L78" s="74">
        <f t="shared" ca="1" si="11"/>
        <v>36611</v>
      </c>
      <c r="M78" s="74">
        <f t="shared" ca="1" si="11"/>
        <v>36610</v>
      </c>
      <c r="N78" s="74">
        <f t="shared" ca="1" si="11"/>
        <v>36609</v>
      </c>
      <c r="O78" s="74">
        <f t="shared" ca="1" si="11"/>
        <v>36608</v>
      </c>
      <c r="P78" s="74">
        <f ca="1">DATE(YEAR(P10)-1,MONTH(P10),DAY(P10))</f>
        <v>36617</v>
      </c>
      <c r="Q78" s="74">
        <f ca="1">DATE(YEAR(Q10)-1,MONTH(Q10),DAY(Q10))</f>
        <v>36251</v>
      </c>
      <c r="W78" s="225"/>
      <c r="Y78" s="217"/>
      <c r="Z78" s="217"/>
      <c r="AA78" s="217"/>
      <c r="AB78" s="217"/>
      <c r="AC78" s="217"/>
      <c r="AD78" s="217"/>
      <c r="AE78" s="217"/>
      <c r="AF78" s="217"/>
      <c r="AG78" s="219"/>
      <c r="AH78" s="217"/>
      <c r="AI78" s="217"/>
      <c r="AJ78" s="217"/>
      <c r="AK78" s="217"/>
      <c r="AL78" s="217"/>
      <c r="AM78" s="227"/>
      <c r="AN78" s="22"/>
      <c r="AO78" s="22"/>
    </row>
    <row r="79" spans="1:41">
      <c r="B79" s="46"/>
      <c r="C79" s="46"/>
      <c r="D79" s="46"/>
      <c r="E79" s="46"/>
      <c r="F79" s="46"/>
      <c r="G79" s="46"/>
      <c r="H79" s="46"/>
      <c r="I79" s="46"/>
      <c r="K79" s="46"/>
      <c r="P79" s="74">
        <f ca="1">DATE(YEAR($B$10),MONTH($B$10),DAY(EOMONTH(TODAY(),0)))</f>
        <v>37011</v>
      </c>
      <c r="W79" s="225"/>
      <c r="X79" s="217"/>
      <c r="Y79" s="225"/>
      <c r="Z79" s="225"/>
      <c r="AA79" s="225"/>
      <c r="AB79" s="225"/>
      <c r="AC79" s="225"/>
      <c r="AD79" s="225"/>
      <c r="AE79" s="225"/>
      <c r="AF79" s="226"/>
      <c r="AG79" s="225"/>
      <c r="AH79" s="225"/>
      <c r="AI79" s="225"/>
      <c r="AJ79" s="225"/>
      <c r="AK79" s="225"/>
      <c r="AL79" s="85"/>
      <c r="AM79" s="227"/>
      <c r="AN79" s="22"/>
      <c r="AO79" s="22"/>
    </row>
    <row r="80" spans="1:41">
      <c r="B80" s="46"/>
      <c r="C80" s="46"/>
      <c r="D80" s="46"/>
      <c r="E80" s="46"/>
      <c r="F80" s="46"/>
      <c r="G80" s="46"/>
      <c r="H80" s="46"/>
      <c r="I80" s="46"/>
      <c r="J80" s="46"/>
      <c r="K80" s="46"/>
      <c r="W80" s="225"/>
      <c r="X80" s="217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85"/>
      <c r="AM80" s="227"/>
    </row>
    <row r="81" spans="23:24">
      <c r="W81" s="225"/>
      <c r="X81" s="225"/>
    </row>
    <row r="82" spans="23:24">
      <c r="W82" s="85"/>
      <c r="X82" s="85"/>
    </row>
  </sheetData>
  <mergeCells count="7">
    <mergeCell ref="J62:L62"/>
    <mergeCell ref="B2:O2"/>
    <mergeCell ref="B1:O1"/>
    <mergeCell ref="A3:A4"/>
    <mergeCell ref="A5:A6"/>
    <mergeCell ref="A7:A8"/>
    <mergeCell ref="J61:L61"/>
  </mergeCells>
  <printOptions horizontalCentered="1" verticalCentered="1"/>
  <pageMargins left="0.1" right="0.1" top="0.25" bottom="0.3" header="0.1" footer="0.1"/>
  <pageSetup scale="59" orientation="landscape" r:id="rId1"/>
  <headerFooter alignWithMargins="0">
    <oddFooter>&amp;CSocal_Flows.xls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O1763"/>
  <sheetViews>
    <sheetView workbookViewId="0">
      <pane xSplit="2" ySplit="6" topLeftCell="C1426" activePane="bottomRight" state="frozen"/>
      <selection pane="topRight" activeCell="C1" sqref="C1"/>
      <selection pane="bottomLeft" activeCell="A7" sqref="A7"/>
      <selection pane="bottomRight" activeCell="C1441" sqref="C1441:M1442"/>
    </sheetView>
  </sheetViews>
  <sheetFormatPr defaultColWidth="9.28515625" defaultRowHeight="11.25"/>
  <cols>
    <col min="1" max="1" width="9.28515625" style="2" customWidth="1"/>
    <col min="2" max="2" width="9.28515625" style="4" customWidth="1"/>
    <col min="3" max="5" width="9.28515625" style="5" customWidth="1"/>
    <col min="6" max="6" width="10.7109375" style="5" customWidth="1"/>
    <col min="7" max="7" width="11" style="5" customWidth="1"/>
    <col min="8" max="9" width="9.28515625" style="5" customWidth="1"/>
    <col min="10" max="10" width="9.28515625" style="6" customWidth="1"/>
    <col min="11" max="11" width="9.28515625" style="159" customWidth="1"/>
    <col min="12" max="13" width="9.28515625" style="6" customWidth="1"/>
    <col min="14" max="16384" width="9.28515625" style="2"/>
  </cols>
  <sheetData>
    <row r="1" spans="1:13" ht="12" thickBot="1"/>
    <row r="2" spans="1:13" ht="12" thickBot="1">
      <c r="F2" s="157" t="s">
        <v>98</v>
      </c>
      <c r="G2" s="158">
        <v>36465</v>
      </c>
      <c r="H2" s="5">
        <f>MATCH(UploadFromDate,DateRange)</f>
        <v>915</v>
      </c>
    </row>
    <row r="3" spans="1:13" ht="12" thickBot="1">
      <c r="F3" s="157" t="s">
        <v>99</v>
      </c>
      <c r="G3" s="158">
        <v>36473</v>
      </c>
      <c r="H3" s="5">
        <f>MATCH(UploadToDate,DateRange)</f>
        <v>923</v>
      </c>
    </row>
    <row r="5" spans="1:13">
      <c r="A5" s="10" t="s">
        <v>0</v>
      </c>
      <c r="C5" s="5" t="s">
        <v>100</v>
      </c>
      <c r="D5" s="5" t="s">
        <v>101</v>
      </c>
      <c r="E5" s="5" t="s">
        <v>102</v>
      </c>
      <c r="F5" s="5" t="s">
        <v>109</v>
      </c>
      <c r="G5" s="5" t="s">
        <v>103</v>
      </c>
      <c r="H5" s="5" t="s">
        <v>104</v>
      </c>
      <c r="J5" s="6" t="s">
        <v>105</v>
      </c>
      <c r="K5" s="159" t="s">
        <v>106</v>
      </c>
      <c r="L5" s="6" t="s">
        <v>107</v>
      </c>
      <c r="M5" s="6" t="s">
        <v>108</v>
      </c>
    </row>
    <row r="6" spans="1:13" s="3" customFormat="1" ht="45">
      <c r="A6" s="7" t="s">
        <v>1</v>
      </c>
      <c r="B6" s="8" t="s">
        <v>2</v>
      </c>
      <c r="C6" s="9" t="s">
        <v>3</v>
      </c>
      <c r="D6" s="9" t="s">
        <v>4</v>
      </c>
      <c r="E6" s="9" t="s">
        <v>7</v>
      </c>
      <c r="F6" s="9" t="s">
        <v>6</v>
      </c>
      <c r="G6" s="9" t="s">
        <v>5</v>
      </c>
      <c r="H6" s="9" t="s">
        <v>8</v>
      </c>
      <c r="I6" s="9" t="s">
        <v>9</v>
      </c>
      <c r="J6" s="9" t="s">
        <v>10</v>
      </c>
      <c r="K6" s="160" t="s">
        <v>11</v>
      </c>
      <c r="L6" s="9" t="s">
        <v>12</v>
      </c>
      <c r="M6" s="9" t="s">
        <v>13</v>
      </c>
    </row>
    <row r="7" spans="1:13">
      <c r="A7" s="1">
        <v>35551</v>
      </c>
      <c r="B7" s="4">
        <v>35551</v>
      </c>
      <c r="C7" s="5">
        <v>531000</v>
      </c>
      <c r="D7" s="5">
        <v>747000</v>
      </c>
      <c r="E7" s="5">
        <v>380000</v>
      </c>
      <c r="F7" s="5">
        <v>489000</v>
      </c>
      <c r="G7" s="5">
        <v>586000</v>
      </c>
      <c r="H7" s="5">
        <v>224000</v>
      </c>
      <c r="I7" s="5">
        <v>54000</v>
      </c>
      <c r="J7" s="6">
        <v>3011000</v>
      </c>
      <c r="K7" s="159">
        <v>703000</v>
      </c>
      <c r="L7" s="6">
        <v>2211000</v>
      </c>
      <c r="M7" s="6">
        <v>32062000</v>
      </c>
    </row>
    <row r="8" spans="1:13">
      <c r="A8" s="1">
        <v>35552</v>
      </c>
      <c r="B8" s="4">
        <v>35552</v>
      </c>
      <c r="C8" s="5">
        <v>525000</v>
      </c>
      <c r="D8" s="5">
        <v>723000</v>
      </c>
      <c r="E8" s="5">
        <v>352000</v>
      </c>
      <c r="F8" s="5">
        <v>477000</v>
      </c>
      <c r="G8" s="5">
        <v>602000</v>
      </c>
      <c r="H8" s="5">
        <v>215000</v>
      </c>
      <c r="I8" s="5">
        <v>54000</v>
      </c>
      <c r="J8" s="6">
        <v>2948000</v>
      </c>
      <c r="K8" s="159">
        <v>867000</v>
      </c>
      <c r="L8" s="6">
        <v>2149000</v>
      </c>
      <c r="M8" s="6">
        <v>32929000</v>
      </c>
    </row>
    <row r="9" spans="1:13">
      <c r="A9" s="1">
        <v>35553</v>
      </c>
      <c r="B9" s="4">
        <v>35553</v>
      </c>
      <c r="C9" s="5">
        <v>531000</v>
      </c>
      <c r="D9" s="5">
        <v>702000</v>
      </c>
      <c r="E9" s="5">
        <v>356000</v>
      </c>
      <c r="F9" s="5">
        <v>472000</v>
      </c>
      <c r="G9" s="5">
        <v>558000</v>
      </c>
      <c r="H9" s="5">
        <v>178000</v>
      </c>
      <c r="I9" s="5">
        <v>54000</v>
      </c>
      <c r="J9" s="6">
        <v>2851000</v>
      </c>
      <c r="K9" s="159">
        <v>893000</v>
      </c>
      <c r="L9" s="6">
        <v>1921000</v>
      </c>
      <c r="M9" s="6">
        <v>33822000</v>
      </c>
    </row>
    <row r="10" spans="1:13">
      <c r="A10" s="1">
        <v>35554</v>
      </c>
      <c r="B10" s="4">
        <v>35554</v>
      </c>
      <c r="C10" s="5">
        <v>530000</v>
      </c>
      <c r="D10" s="5">
        <v>694000</v>
      </c>
      <c r="E10" s="5">
        <v>347000</v>
      </c>
      <c r="F10" s="5">
        <v>465000</v>
      </c>
      <c r="G10" s="5">
        <v>565000</v>
      </c>
      <c r="H10" s="5">
        <v>176000</v>
      </c>
      <c r="I10" s="5">
        <v>52000</v>
      </c>
      <c r="J10" s="6">
        <v>2829000</v>
      </c>
      <c r="K10" s="159">
        <v>899000</v>
      </c>
      <c r="L10" s="6">
        <v>1908000</v>
      </c>
      <c r="M10" s="6">
        <v>34721000</v>
      </c>
    </row>
    <row r="11" spans="1:13">
      <c r="A11" s="1">
        <v>35555</v>
      </c>
      <c r="B11" s="4">
        <v>35555</v>
      </c>
      <c r="C11" s="5">
        <v>533000</v>
      </c>
      <c r="D11" s="5">
        <v>702000</v>
      </c>
      <c r="E11" s="5">
        <v>358000</v>
      </c>
      <c r="F11" s="5">
        <v>468000</v>
      </c>
      <c r="G11" s="5">
        <v>594000</v>
      </c>
      <c r="H11" s="5">
        <v>176000</v>
      </c>
      <c r="I11" s="5">
        <v>52000</v>
      </c>
      <c r="J11" s="6">
        <v>2883000</v>
      </c>
      <c r="K11" s="159">
        <v>479000</v>
      </c>
      <c r="L11" s="6">
        <v>2388000</v>
      </c>
      <c r="M11" s="6">
        <v>35200000</v>
      </c>
    </row>
    <row r="12" spans="1:13">
      <c r="A12" s="1">
        <v>35556</v>
      </c>
      <c r="B12" s="4">
        <v>35556</v>
      </c>
      <c r="C12" s="5">
        <v>532000</v>
      </c>
      <c r="D12" s="5">
        <v>567000</v>
      </c>
      <c r="E12" s="5">
        <v>253000</v>
      </c>
      <c r="F12" s="5">
        <v>467000</v>
      </c>
      <c r="G12" s="5">
        <v>559000</v>
      </c>
      <c r="H12" s="5">
        <v>177000</v>
      </c>
      <c r="I12" s="5">
        <v>48000</v>
      </c>
      <c r="J12" s="6">
        <v>2603000</v>
      </c>
      <c r="K12" s="159">
        <v>312000</v>
      </c>
      <c r="L12" s="6">
        <v>2328000</v>
      </c>
      <c r="M12" s="6">
        <v>35512000</v>
      </c>
    </row>
    <row r="13" spans="1:13">
      <c r="A13" s="1">
        <v>35557</v>
      </c>
      <c r="B13" s="4">
        <v>35557</v>
      </c>
      <c r="C13" s="5">
        <v>531000</v>
      </c>
      <c r="D13" s="5">
        <v>646000</v>
      </c>
      <c r="E13" s="5">
        <v>314000</v>
      </c>
      <c r="F13" s="5">
        <v>472000</v>
      </c>
      <c r="G13" s="5">
        <v>549000</v>
      </c>
      <c r="H13" s="5">
        <v>188000</v>
      </c>
      <c r="I13" s="5">
        <v>50000</v>
      </c>
      <c r="J13" s="6">
        <v>2750000</v>
      </c>
      <c r="K13" s="159">
        <v>339000</v>
      </c>
      <c r="L13" s="6">
        <v>2420000</v>
      </c>
      <c r="M13" s="6">
        <v>35852000</v>
      </c>
    </row>
    <row r="14" spans="1:13">
      <c r="A14" s="1">
        <v>35558</v>
      </c>
      <c r="B14" s="4">
        <v>35558</v>
      </c>
      <c r="C14" s="5">
        <v>531000</v>
      </c>
      <c r="D14" s="5">
        <v>707000</v>
      </c>
      <c r="E14" s="5">
        <v>304000</v>
      </c>
      <c r="F14" s="5">
        <v>478000</v>
      </c>
      <c r="G14" s="5">
        <v>587000</v>
      </c>
      <c r="H14" s="5">
        <v>188000</v>
      </c>
      <c r="I14" s="5">
        <v>50000</v>
      </c>
      <c r="J14" s="6">
        <v>2845000</v>
      </c>
      <c r="K14" s="159">
        <v>454000</v>
      </c>
      <c r="L14" s="6">
        <v>2376000</v>
      </c>
      <c r="M14" s="6">
        <v>36306000</v>
      </c>
    </row>
    <row r="15" spans="1:13">
      <c r="A15" s="1">
        <v>35559</v>
      </c>
      <c r="B15" s="4">
        <v>35559</v>
      </c>
      <c r="C15" s="5">
        <v>531000</v>
      </c>
      <c r="D15" s="5">
        <v>735000</v>
      </c>
      <c r="E15" s="5">
        <v>290000</v>
      </c>
      <c r="F15" s="5">
        <v>482000</v>
      </c>
      <c r="G15" s="5">
        <v>553000</v>
      </c>
      <c r="H15" s="5">
        <v>188000</v>
      </c>
      <c r="I15" s="5">
        <v>49000</v>
      </c>
      <c r="J15" s="6">
        <v>2828000</v>
      </c>
      <c r="K15" s="159">
        <v>584000</v>
      </c>
      <c r="L15" s="6">
        <v>2307000</v>
      </c>
      <c r="M15" s="6">
        <v>36890000</v>
      </c>
    </row>
    <row r="16" spans="1:13">
      <c r="A16" s="1">
        <v>35560</v>
      </c>
      <c r="B16" s="4">
        <v>35560</v>
      </c>
      <c r="C16" s="5">
        <v>531000</v>
      </c>
      <c r="D16" s="5">
        <v>690000</v>
      </c>
      <c r="E16" s="5">
        <v>358000</v>
      </c>
      <c r="F16" s="5">
        <v>472000</v>
      </c>
      <c r="G16" s="5">
        <v>562000</v>
      </c>
      <c r="H16" s="5">
        <v>173000</v>
      </c>
      <c r="I16" s="5">
        <v>34000</v>
      </c>
      <c r="J16" s="6">
        <v>2820000</v>
      </c>
      <c r="K16" s="159">
        <v>848000</v>
      </c>
      <c r="L16" s="6">
        <v>1981000</v>
      </c>
      <c r="M16" s="6">
        <v>37738000</v>
      </c>
    </row>
    <row r="17" spans="1:13">
      <c r="A17" s="1">
        <v>35561</v>
      </c>
      <c r="B17" s="4">
        <v>35561</v>
      </c>
      <c r="C17" s="5">
        <v>533000</v>
      </c>
      <c r="D17" s="5">
        <v>677000</v>
      </c>
      <c r="E17" s="5">
        <v>340000</v>
      </c>
      <c r="F17" s="5">
        <v>473000</v>
      </c>
      <c r="G17" s="5">
        <v>571000</v>
      </c>
      <c r="H17" s="5">
        <v>171000</v>
      </c>
      <c r="I17" s="5">
        <v>32000</v>
      </c>
      <c r="J17" s="6">
        <v>2797000</v>
      </c>
      <c r="K17" s="159">
        <v>859000</v>
      </c>
      <c r="L17" s="6">
        <v>1872000</v>
      </c>
      <c r="M17" s="6">
        <v>38597000</v>
      </c>
    </row>
    <row r="18" spans="1:13">
      <c r="A18" s="1">
        <v>35562</v>
      </c>
      <c r="B18" s="4">
        <v>35562</v>
      </c>
      <c r="C18" s="5">
        <v>531000</v>
      </c>
      <c r="D18" s="5">
        <v>716000</v>
      </c>
      <c r="E18" s="5">
        <v>303000</v>
      </c>
      <c r="F18" s="5">
        <v>466000</v>
      </c>
      <c r="G18" s="5">
        <v>603000</v>
      </c>
      <c r="H18" s="5">
        <v>186000</v>
      </c>
      <c r="I18" s="5">
        <v>48000</v>
      </c>
      <c r="J18" s="6">
        <v>2853000</v>
      </c>
      <c r="K18" s="159">
        <v>641000</v>
      </c>
      <c r="L18" s="6">
        <v>2221000</v>
      </c>
      <c r="M18" s="6">
        <v>39238000</v>
      </c>
    </row>
    <row r="19" spans="1:13">
      <c r="A19" s="1">
        <v>35563</v>
      </c>
      <c r="B19" s="4">
        <v>35563</v>
      </c>
      <c r="C19" s="5">
        <v>485000</v>
      </c>
      <c r="D19" s="5">
        <v>713000</v>
      </c>
      <c r="E19" s="5">
        <v>291000</v>
      </c>
      <c r="F19" s="5">
        <v>476000</v>
      </c>
      <c r="G19" s="5">
        <v>589000</v>
      </c>
      <c r="H19" s="5">
        <v>194000</v>
      </c>
      <c r="I19" s="5">
        <v>50000</v>
      </c>
      <c r="J19" s="6">
        <v>2798000</v>
      </c>
      <c r="K19" s="159">
        <v>460000</v>
      </c>
      <c r="L19" s="6">
        <v>2305000</v>
      </c>
      <c r="M19" s="6">
        <v>39699000</v>
      </c>
    </row>
    <row r="20" spans="1:13">
      <c r="A20" s="1">
        <v>35564</v>
      </c>
      <c r="B20" s="4">
        <v>35564</v>
      </c>
      <c r="C20" s="5">
        <v>524000</v>
      </c>
      <c r="D20" s="5">
        <v>709000</v>
      </c>
      <c r="E20" s="5">
        <v>298000</v>
      </c>
      <c r="F20" s="5">
        <v>508000</v>
      </c>
      <c r="G20" s="5">
        <v>608000</v>
      </c>
      <c r="H20" s="5">
        <v>146000</v>
      </c>
      <c r="I20" s="5">
        <v>48000</v>
      </c>
      <c r="J20" s="6">
        <v>2841000</v>
      </c>
      <c r="K20" s="159">
        <v>545000</v>
      </c>
      <c r="L20" s="6">
        <v>2314000</v>
      </c>
      <c r="M20" s="6">
        <v>40243000</v>
      </c>
    </row>
    <row r="21" spans="1:13">
      <c r="A21" s="1">
        <v>35565</v>
      </c>
      <c r="B21" s="4">
        <v>35565</v>
      </c>
      <c r="C21" s="5">
        <v>535000</v>
      </c>
      <c r="D21" s="5">
        <v>726000</v>
      </c>
      <c r="E21" s="5">
        <v>299000</v>
      </c>
      <c r="F21" s="5">
        <v>522000</v>
      </c>
      <c r="G21" s="5">
        <v>600000</v>
      </c>
      <c r="H21" s="5">
        <v>162000</v>
      </c>
      <c r="I21" s="5">
        <v>47000</v>
      </c>
      <c r="J21" s="6">
        <v>2891000</v>
      </c>
      <c r="K21" s="159">
        <v>403000</v>
      </c>
      <c r="L21" s="6">
        <v>2428000</v>
      </c>
      <c r="M21" s="6">
        <v>40646000</v>
      </c>
    </row>
    <row r="22" spans="1:13">
      <c r="A22" s="1">
        <v>35566</v>
      </c>
      <c r="B22" s="4">
        <v>35566</v>
      </c>
      <c r="C22" s="5">
        <v>533000</v>
      </c>
      <c r="D22" s="5">
        <v>697000</v>
      </c>
      <c r="E22" s="5">
        <v>266000</v>
      </c>
      <c r="F22" s="5">
        <v>531000</v>
      </c>
      <c r="G22" s="5">
        <v>595000</v>
      </c>
      <c r="H22" s="5">
        <v>158000</v>
      </c>
      <c r="I22" s="5">
        <v>46000</v>
      </c>
      <c r="J22" s="6">
        <v>2826000</v>
      </c>
      <c r="K22" s="159">
        <v>457000</v>
      </c>
      <c r="L22" s="6">
        <v>2428000</v>
      </c>
      <c r="M22" s="6">
        <v>41103000</v>
      </c>
    </row>
    <row r="23" spans="1:13">
      <c r="A23" s="1">
        <v>35567</v>
      </c>
      <c r="B23" s="4">
        <v>35567</v>
      </c>
      <c r="C23" s="5">
        <v>528000</v>
      </c>
      <c r="D23" s="5">
        <v>632000</v>
      </c>
      <c r="E23" s="5">
        <v>340000</v>
      </c>
      <c r="F23" s="5">
        <v>554000</v>
      </c>
      <c r="G23" s="5">
        <v>536000</v>
      </c>
      <c r="H23" s="5">
        <v>160000</v>
      </c>
      <c r="I23" s="5">
        <v>48000</v>
      </c>
      <c r="J23" s="6">
        <v>2798000</v>
      </c>
      <c r="K23" s="159">
        <v>705000</v>
      </c>
      <c r="L23" s="6">
        <v>2114000</v>
      </c>
      <c r="M23" s="6">
        <v>41808000</v>
      </c>
    </row>
    <row r="24" spans="1:13">
      <c r="A24" s="1">
        <v>35568</v>
      </c>
      <c r="B24" s="4">
        <v>35568</v>
      </c>
      <c r="C24" s="5">
        <v>531000</v>
      </c>
      <c r="D24" s="5">
        <v>712000</v>
      </c>
      <c r="E24" s="5">
        <v>312000</v>
      </c>
      <c r="F24" s="5">
        <v>523000</v>
      </c>
      <c r="G24" s="5">
        <v>564000</v>
      </c>
      <c r="H24" s="5">
        <v>161000</v>
      </c>
      <c r="I24" s="5">
        <v>44000</v>
      </c>
      <c r="J24" s="6">
        <v>2847000</v>
      </c>
      <c r="K24" s="159">
        <v>816000</v>
      </c>
      <c r="L24" s="6">
        <v>2009000</v>
      </c>
      <c r="M24" s="6">
        <v>42624000</v>
      </c>
    </row>
    <row r="25" spans="1:13">
      <c r="A25" s="1">
        <v>35569</v>
      </c>
      <c r="B25" s="4">
        <v>35569</v>
      </c>
      <c r="C25" s="5">
        <v>531000</v>
      </c>
      <c r="D25" s="5">
        <v>716000</v>
      </c>
      <c r="E25" s="5">
        <v>328000</v>
      </c>
      <c r="F25" s="5">
        <v>524000</v>
      </c>
      <c r="G25" s="5">
        <v>575000</v>
      </c>
      <c r="H25" s="5">
        <v>161000</v>
      </c>
      <c r="I25" s="5">
        <v>43000</v>
      </c>
      <c r="J25" s="6">
        <v>2878000</v>
      </c>
      <c r="K25" s="159">
        <v>400000</v>
      </c>
      <c r="L25" s="6">
        <v>2420000</v>
      </c>
      <c r="M25" s="6">
        <v>43024000</v>
      </c>
    </row>
    <row r="26" spans="1:13">
      <c r="A26" s="1">
        <v>35570</v>
      </c>
      <c r="B26" s="4">
        <v>35570</v>
      </c>
      <c r="C26" s="5">
        <v>532000</v>
      </c>
      <c r="D26" s="5">
        <v>715000</v>
      </c>
      <c r="E26" s="5">
        <v>329000</v>
      </c>
      <c r="F26" s="5">
        <v>528000</v>
      </c>
      <c r="G26" s="5">
        <v>584000</v>
      </c>
      <c r="H26" s="5">
        <v>158000</v>
      </c>
      <c r="I26" s="5">
        <v>40000</v>
      </c>
      <c r="J26" s="6">
        <v>2886000</v>
      </c>
      <c r="K26" s="159">
        <v>584000</v>
      </c>
      <c r="L26" s="6">
        <v>2373000</v>
      </c>
      <c r="M26" s="6">
        <v>43472000</v>
      </c>
    </row>
    <row r="27" spans="1:13">
      <c r="A27" s="1">
        <v>35571</v>
      </c>
      <c r="B27" s="4">
        <v>35571</v>
      </c>
      <c r="C27" s="5">
        <v>532000</v>
      </c>
      <c r="D27" s="5">
        <v>743000</v>
      </c>
      <c r="E27" s="5">
        <v>319000</v>
      </c>
      <c r="F27" s="5">
        <v>527000</v>
      </c>
      <c r="G27" s="5">
        <v>573000</v>
      </c>
      <c r="H27" s="5">
        <v>160000</v>
      </c>
      <c r="I27" s="5">
        <v>41000</v>
      </c>
      <c r="J27" s="6">
        <v>2895000</v>
      </c>
      <c r="K27" s="159">
        <v>626000</v>
      </c>
      <c r="L27" s="6">
        <v>2204000</v>
      </c>
      <c r="M27" s="6">
        <v>44099000</v>
      </c>
    </row>
    <row r="28" spans="1:13">
      <c r="A28" s="1">
        <v>35572</v>
      </c>
      <c r="B28" s="4">
        <v>35572</v>
      </c>
      <c r="C28" s="5">
        <v>531000</v>
      </c>
      <c r="D28" s="5">
        <v>731000</v>
      </c>
      <c r="E28" s="5">
        <v>340000</v>
      </c>
      <c r="F28" s="5">
        <v>539000</v>
      </c>
      <c r="G28" s="5">
        <v>585000</v>
      </c>
      <c r="H28" s="5">
        <v>159000</v>
      </c>
      <c r="I28" s="5">
        <v>42000</v>
      </c>
      <c r="J28" s="6">
        <v>2927000</v>
      </c>
      <c r="K28" s="159">
        <v>774000</v>
      </c>
      <c r="L28" s="6">
        <v>2194000</v>
      </c>
      <c r="M28" s="6">
        <v>44872000</v>
      </c>
    </row>
    <row r="29" spans="1:13">
      <c r="A29" s="1">
        <v>35573</v>
      </c>
      <c r="B29" s="4">
        <v>35573</v>
      </c>
      <c r="C29" s="5">
        <v>531000</v>
      </c>
      <c r="D29" s="5">
        <v>747000</v>
      </c>
      <c r="E29" s="5">
        <v>335000</v>
      </c>
      <c r="F29" s="5">
        <v>529000</v>
      </c>
      <c r="G29" s="5">
        <v>600000</v>
      </c>
      <c r="H29" s="5">
        <v>160000</v>
      </c>
      <c r="I29" s="5">
        <v>40000</v>
      </c>
      <c r="J29" s="6">
        <v>2942000</v>
      </c>
      <c r="K29" s="159">
        <v>856000</v>
      </c>
      <c r="L29" s="6">
        <v>2034000</v>
      </c>
      <c r="M29" s="6">
        <v>45728000</v>
      </c>
    </row>
    <row r="30" spans="1:13">
      <c r="A30" s="1">
        <v>35574</v>
      </c>
      <c r="B30" s="4">
        <v>35574</v>
      </c>
      <c r="C30" s="5">
        <v>532000</v>
      </c>
      <c r="D30" s="5">
        <v>658000</v>
      </c>
      <c r="E30" s="5">
        <v>186000</v>
      </c>
      <c r="F30" s="5">
        <v>319000</v>
      </c>
      <c r="G30" s="5">
        <v>426000</v>
      </c>
      <c r="H30" s="5">
        <v>160000</v>
      </c>
      <c r="I30" s="5">
        <v>41000</v>
      </c>
      <c r="J30" s="6">
        <v>2322000</v>
      </c>
      <c r="K30" s="159">
        <v>552000</v>
      </c>
      <c r="L30" s="6">
        <v>1889000</v>
      </c>
      <c r="M30" s="6">
        <v>46283000</v>
      </c>
    </row>
    <row r="31" spans="1:13">
      <c r="A31" s="1">
        <v>35575</v>
      </c>
      <c r="B31" s="4">
        <v>35575</v>
      </c>
      <c r="C31" s="5">
        <v>529000</v>
      </c>
      <c r="D31" s="5">
        <v>692000</v>
      </c>
      <c r="E31" s="5">
        <v>209000</v>
      </c>
      <c r="F31" s="5">
        <v>359000</v>
      </c>
      <c r="G31" s="5">
        <v>450000</v>
      </c>
      <c r="H31" s="5">
        <v>156000</v>
      </c>
      <c r="I31" s="5">
        <v>37000</v>
      </c>
      <c r="J31" s="6">
        <v>2432000</v>
      </c>
      <c r="K31" s="159">
        <v>722000</v>
      </c>
      <c r="L31" s="6">
        <v>1597000</v>
      </c>
      <c r="M31" s="6">
        <v>47001000</v>
      </c>
    </row>
    <row r="32" spans="1:13">
      <c r="A32" s="1">
        <v>35576</v>
      </c>
      <c r="B32" s="4">
        <v>35576</v>
      </c>
      <c r="C32" s="5">
        <v>524000</v>
      </c>
      <c r="D32" s="5">
        <v>705000</v>
      </c>
      <c r="E32" s="5">
        <v>213000</v>
      </c>
      <c r="F32" s="5">
        <v>353000</v>
      </c>
      <c r="G32" s="5">
        <v>462000</v>
      </c>
      <c r="H32" s="5">
        <v>152000</v>
      </c>
      <c r="I32" s="5">
        <v>19000</v>
      </c>
      <c r="J32" s="6">
        <v>2428000</v>
      </c>
      <c r="K32" s="159">
        <v>743000</v>
      </c>
      <c r="L32" s="6">
        <v>1805000</v>
      </c>
      <c r="M32" s="6">
        <v>47749000</v>
      </c>
    </row>
    <row r="33" spans="1:13">
      <c r="A33" s="1">
        <v>35577</v>
      </c>
      <c r="B33" s="4">
        <v>35577</v>
      </c>
      <c r="C33" s="5">
        <v>532000</v>
      </c>
      <c r="D33" s="5">
        <v>711000</v>
      </c>
      <c r="E33" s="5">
        <v>214000</v>
      </c>
      <c r="F33" s="5">
        <v>470000</v>
      </c>
      <c r="G33" s="5">
        <v>465000</v>
      </c>
      <c r="H33" s="5">
        <v>160000</v>
      </c>
      <c r="I33" s="5">
        <v>11000</v>
      </c>
      <c r="J33" s="6">
        <v>2563000</v>
      </c>
      <c r="K33" s="159">
        <v>50000</v>
      </c>
      <c r="L33" s="6">
        <v>2490000</v>
      </c>
      <c r="M33" s="6">
        <v>47802000</v>
      </c>
    </row>
    <row r="34" spans="1:13">
      <c r="A34" s="1">
        <v>35578</v>
      </c>
      <c r="B34" s="4">
        <v>35578</v>
      </c>
      <c r="C34" s="5">
        <v>531000</v>
      </c>
      <c r="D34" s="5">
        <v>805000</v>
      </c>
      <c r="E34" s="5">
        <v>207000</v>
      </c>
      <c r="F34" s="5">
        <v>472000</v>
      </c>
      <c r="G34" s="5">
        <v>453000</v>
      </c>
      <c r="H34" s="5">
        <v>162000</v>
      </c>
      <c r="I34" s="5">
        <v>10000</v>
      </c>
      <c r="J34" s="6">
        <v>2640000</v>
      </c>
      <c r="K34" s="159">
        <v>62000</v>
      </c>
      <c r="L34" s="6">
        <v>2668000</v>
      </c>
      <c r="M34" s="6">
        <v>47863000</v>
      </c>
    </row>
    <row r="35" spans="1:13">
      <c r="A35" s="1">
        <v>35579</v>
      </c>
      <c r="B35" s="4">
        <v>35579</v>
      </c>
      <c r="C35" s="5">
        <v>533000</v>
      </c>
      <c r="D35" s="5">
        <v>754000</v>
      </c>
      <c r="E35" s="5">
        <v>198000</v>
      </c>
      <c r="F35" s="5">
        <v>493000</v>
      </c>
      <c r="G35" s="5">
        <v>588000</v>
      </c>
      <c r="H35" s="5">
        <v>164000</v>
      </c>
      <c r="I35" s="5">
        <v>20000</v>
      </c>
      <c r="J35" s="6">
        <v>2750000</v>
      </c>
      <c r="K35" s="159">
        <v>-43000</v>
      </c>
      <c r="L35" s="6">
        <v>2669000</v>
      </c>
      <c r="M35" s="6">
        <v>47821000</v>
      </c>
    </row>
    <row r="36" spans="1:13">
      <c r="A36" s="1">
        <v>35580</v>
      </c>
      <c r="B36" s="4">
        <v>35580</v>
      </c>
      <c r="C36" s="5">
        <v>527000</v>
      </c>
      <c r="D36" s="5">
        <v>732000</v>
      </c>
      <c r="E36" s="5">
        <v>215000</v>
      </c>
      <c r="F36" s="5">
        <v>480000</v>
      </c>
      <c r="G36" s="5">
        <v>625000</v>
      </c>
      <c r="H36" s="5">
        <v>164000</v>
      </c>
      <c r="I36" s="5">
        <v>49000</v>
      </c>
      <c r="J36" s="6">
        <v>2792000</v>
      </c>
      <c r="K36" s="159">
        <v>359000</v>
      </c>
      <c r="L36" s="6">
        <v>2490000</v>
      </c>
      <c r="M36" s="6">
        <v>48175000</v>
      </c>
    </row>
    <row r="37" spans="1:13">
      <c r="A37" s="1">
        <v>35581</v>
      </c>
      <c r="B37" s="4">
        <v>35581</v>
      </c>
      <c r="C37" s="5">
        <v>531000</v>
      </c>
      <c r="D37" s="5">
        <v>752000</v>
      </c>
      <c r="E37" s="5">
        <v>287000</v>
      </c>
      <c r="F37" s="5">
        <v>516000</v>
      </c>
      <c r="G37" s="5">
        <v>488000</v>
      </c>
      <c r="H37" s="5">
        <v>163000</v>
      </c>
      <c r="I37" s="5">
        <v>53000</v>
      </c>
      <c r="J37" s="6">
        <v>2790000</v>
      </c>
      <c r="K37" s="159">
        <v>622000</v>
      </c>
      <c r="L37" s="6">
        <v>2187000</v>
      </c>
      <c r="M37" s="6">
        <v>48797000</v>
      </c>
    </row>
    <row r="38" spans="1:13">
      <c r="A38" s="1">
        <v>35582</v>
      </c>
      <c r="B38" s="4">
        <v>35582</v>
      </c>
      <c r="C38" s="5">
        <v>524000</v>
      </c>
      <c r="D38" s="5">
        <v>676000</v>
      </c>
      <c r="E38" s="5">
        <v>287000</v>
      </c>
      <c r="F38" s="5">
        <v>429000</v>
      </c>
      <c r="G38" s="5">
        <v>510000</v>
      </c>
      <c r="H38" s="5">
        <v>163000</v>
      </c>
      <c r="I38" s="5">
        <v>51000</v>
      </c>
      <c r="J38" s="6">
        <v>2640000</v>
      </c>
      <c r="K38" s="159">
        <v>508000</v>
      </c>
      <c r="L38" s="6">
        <v>2108000</v>
      </c>
      <c r="M38" s="6">
        <v>49331000</v>
      </c>
    </row>
    <row r="39" spans="1:13">
      <c r="A39" s="1">
        <v>35583</v>
      </c>
      <c r="B39" s="4">
        <v>35583</v>
      </c>
      <c r="C39" s="5">
        <v>530000</v>
      </c>
      <c r="D39" s="5">
        <v>657000</v>
      </c>
      <c r="E39" s="5">
        <v>274000</v>
      </c>
      <c r="F39" s="5">
        <v>502000</v>
      </c>
      <c r="G39" s="5">
        <v>550000</v>
      </c>
      <c r="H39" s="5">
        <v>164000</v>
      </c>
      <c r="I39" s="5">
        <v>48000</v>
      </c>
      <c r="J39" s="6">
        <v>2725000</v>
      </c>
      <c r="K39" s="159">
        <v>290000</v>
      </c>
      <c r="L39" s="6">
        <v>2409000</v>
      </c>
      <c r="M39" s="6">
        <v>49616000</v>
      </c>
    </row>
    <row r="40" spans="1:13">
      <c r="A40" s="1">
        <v>35584</v>
      </c>
      <c r="B40" s="4">
        <v>35584</v>
      </c>
      <c r="C40" s="5">
        <v>530000</v>
      </c>
      <c r="D40" s="5">
        <v>680000</v>
      </c>
      <c r="E40" s="5">
        <v>285000</v>
      </c>
      <c r="F40" s="5">
        <v>539000</v>
      </c>
      <c r="G40" s="5">
        <v>554000</v>
      </c>
      <c r="H40" s="5">
        <v>179000</v>
      </c>
      <c r="I40" s="5">
        <v>43000</v>
      </c>
      <c r="J40" s="6">
        <v>2810000</v>
      </c>
      <c r="K40" s="159">
        <v>512000</v>
      </c>
      <c r="L40" s="6">
        <v>2353000</v>
      </c>
      <c r="M40" s="6">
        <v>50119000</v>
      </c>
    </row>
    <row r="41" spans="1:13">
      <c r="A41" s="1">
        <v>35585</v>
      </c>
      <c r="B41" s="4">
        <v>35585</v>
      </c>
      <c r="C41" s="5">
        <v>531000</v>
      </c>
      <c r="D41" s="5">
        <v>698000</v>
      </c>
      <c r="E41" s="5">
        <v>255000</v>
      </c>
      <c r="F41" s="5">
        <v>554000</v>
      </c>
      <c r="G41" s="5">
        <v>583000</v>
      </c>
      <c r="H41" s="5">
        <v>260000</v>
      </c>
      <c r="I41" s="5">
        <v>50000</v>
      </c>
      <c r="J41" s="6">
        <v>2931000</v>
      </c>
      <c r="K41" s="159">
        <v>417000</v>
      </c>
      <c r="L41" s="6">
        <v>2479000</v>
      </c>
      <c r="M41" s="6">
        <v>50607000</v>
      </c>
    </row>
    <row r="42" spans="1:13">
      <c r="A42" s="1">
        <v>35586</v>
      </c>
      <c r="B42" s="4">
        <v>35586</v>
      </c>
      <c r="C42" s="5">
        <v>519000</v>
      </c>
      <c r="D42" s="5">
        <v>787000</v>
      </c>
      <c r="E42" s="5">
        <v>291000</v>
      </c>
      <c r="F42" s="5">
        <v>526000</v>
      </c>
      <c r="G42" s="5">
        <v>593000</v>
      </c>
      <c r="H42" s="5">
        <v>215000</v>
      </c>
      <c r="I42" s="5">
        <v>55000</v>
      </c>
      <c r="J42" s="6">
        <v>2986000</v>
      </c>
      <c r="K42" s="159">
        <v>733000</v>
      </c>
      <c r="L42" s="6">
        <v>2101000</v>
      </c>
      <c r="M42" s="6">
        <v>51337000</v>
      </c>
    </row>
    <row r="43" spans="1:13">
      <c r="A43" s="1">
        <v>35587</v>
      </c>
      <c r="B43" s="4">
        <v>35587</v>
      </c>
      <c r="C43" s="5">
        <v>515000</v>
      </c>
      <c r="D43" s="5">
        <v>721000</v>
      </c>
      <c r="E43" s="5">
        <v>302000</v>
      </c>
      <c r="F43" s="5">
        <v>425000</v>
      </c>
      <c r="G43" s="5">
        <v>569000</v>
      </c>
      <c r="H43" s="5">
        <v>210000</v>
      </c>
      <c r="I43" s="5">
        <v>59000</v>
      </c>
      <c r="J43" s="6">
        <v>2801000</v>
      </c>
      <c r="K43" s="159">
        <v>884000</v>
      </c>
      <c r="L43" s="6">
        <v>2098000</v>
      </c>
      <c r="M43" s="6">
        <v>52221000</v>
      </c>
    </row>
    <row r="44" spans="1:13">
      <c r="A44" s="1">
        <v>35588</v>
      </c>
      <c r="B44" s="4">
        <v>35588</v>
      </c>
      <c r="C44" s="5">
        <v>469000</v>
      </c>
      <c r="D44" s="5">
        <v>657000</v>
      </c>
      <c r="E44" s="5">
        <v>214000</v>
      </c>
      <c r="F44" s="5">
        <v>457000</v>
      </c>
      <c r="G44" s="5">
        <v>444000</v>
      </c>
      <c r="H44" s="5">
        <v>213000</v>
      </c>
      <c r="I44" s="5">
        <v>57000</v>
      </c>
      <c r="J44" s="6">
        <v>2511000</v>
      </c>
      <c r="K44" s="159">
        <v>512000</v>
      </c>
      <c r="L44" s="6">
        <v>2022000</v>
      </c>
      <c r="M44" s="6">
        <v>52720000</v>
      </c>
    </row>
    <row r="45" spans="1:13">
      <c r="A45" s="1">
        <v>35589</v>
      </c>
      <c r="B45" s="4">
        <v>35589</v>
      </c>
      <c r="C45" s="5">
        <v>482000</v>
      </c>
      <c r="D45" s="5">
        <v>698000</v>
      </c>
      <c r="E45" s="5">
        <v>201000</v>
      </c>
      <c r="F45" s="5">
        <v>394000</v>
      </c>
      <c r="G45" s="5">
        <v>474000</v>
      </c>
      <c r="H45" s="5">
        <v>217000</v>
      </c>
      <c r="I45" s="5">
        <v>59000</v>
      </c>
      <c r="J45" s="6">
        <v>2525000</v>
      </c>
      <c r="K45" s="159">
        <v>546000</v>
      </c>
      <c r="L45" s="6">
        <v>2004000</v>
      </c>
      <c r="M45" s="6">
        <v>53265000</v>
      </c>
    </row>
    <row r="46" spans="1:13">
      <c r="A46" s="1">
        <v>35590</v>
      </c>
      <c r="B46" s="4">
        <v>35590</v>
      </c>
      <c r="C46" s="5">
        <v>528000</v>
      </c>
      <c r="D46" s="5">
        <v>765000</v>
      </c>
      <c r="E46" s="5">
        <v>335000</v>
      </c>
      <c r="F46" s="5">
        <v>505000</v>
      </c>
      <c r="G46" s="5">
        <v>512000</v>
      </c>
      <c r="H46" s="5">
        <v>215000</v>
      </c>
      <c r="I46" s="5">
        <v>63000</v>
      </c>
      <c r="J46" s="6">
        <v>2923000</v>
      </c>
      <c r="K46" s="159">
        <v>589000</v>
      </c>
      <c r="L46" s="6">
        <v>2270000</v>
      </c>
      <c r="M46" s="6">
        <v>53851000</v>
      </c>
    </row>
    <row r="47" spans="1:13">
      <c r="A47" s="1">
        <v>35591</v>
      </c>
      <c r="B47" s="4">
        <v>35591</v>
      </c>
      <c r="C47" s="5">
        <v>526000</v>
      </c>
      <c r="D47" s="5">
        <v>722000</v>
      </c>
      <c r="E47" s="5">
        <v>294000</v>
      </c>
      <c r="F47" s="5">
        <v>533000</v>
      </c>
      <c r="G47" s="5">
        <v>450000</v>
      </c>
      <c r="H47" s="5">
        <v>216000</v>
      </c>
      <c r="I47" s="5">
        <v>65000</v>
      </c>
      <c r="J47" s="6">
        <v>2806000</v>
      </c>
      <c r="K47" s="159">
        <v>606000</v>
      </c>
      <c r="L47" s="6">
        <v>2237000</v>
      </c>
      <c r="M47" s="6">
        <v>54458000</v>
      </c>
    </row>
    <row r="48" spans="1:13">
      <c r="A48" s="1">
        <v>35592</v>
      </c>
      <c r="B48" s="4">
        <v>35592</v>
      </c>
      <c r="C48" s="5">
        <v>535000</v>
      </c>
      <c r="D48" s="5">
        <v>718000</v>
      </c>
      <c r="E48" s="5">
        <v>301000</v>
      </c>
      <c r="F48" s="5">
        <v>526000</v>
      </c>
      <c r="G48" s="5">
        <v>502000</v>
      </c>
      <c r="H48" s="5">
        <v>215000</v>
      </c>
      <c r="I48" s="5">
        <v>64000</v>
      </c>
      <c r="J48" s="6">
        <v>2861000</v>
      </c>
      <c r="K48" s="159">
        <v>631000</v>
      </c>
      <c r="L48" s="6">
        <v>2194000</v>
      </c>
      <c r="M48" s="6">
        <v>55088000</v>
      </c>
    </row>
    <row r="49" spans="1:13">
      <c r="A49" s="1">
        <v>35593</v>
      </c>
      <c r="B49" s="4">
        <v>35593</v>
      </c>
      <c r="C49" s="5">
        <v>527000</v>
      </c>
      <c r="D49" s="5">
        <v>725000</v>
      </c>
      <c r="E49" s="5">
        <v>364000</v>
      </c>
      <c r="F49" s="5">
        <v>515000</v>
      </c>
      <c r="G49" s="5">
        <v>536000</v>
      </c>
      <c r="H49" s="5">
        <v>215000</v>
      </c>
      <c r="I49" s="5">
        <v>53000</v>
      </c>
      <c r="J49" s="6">
        <v>2935000</v>
      </c>
      <c r="K49" s="159">
        <v>797000</v>
      </c>
      <c r="L49" s="6">
        <v>2133000</v>
      </c>
      <c r="M49" s="6">
        <v>55884000</v>
      </c>
    </row>
    <row r="50" spans="1:13">
      <c r="A50" s="1">
        <v>35594</v>
      </c>
      <c r="B50" s="4">
        <v>35594</v>
      </c>
      <c r="C50" s="5">
        <v>531000</v>
      </c>
      <c r="D50" s="5">
        <v>696000</v>
      </c>
      <c r="E50" s="5">
        <v>350000</v>
      </c>
      <c r="F50" s="5">
        <v>507000</v>
      </c>
      <c r="G50" s="5">
        <v>526000</v>
      </c>
      <c r="H50" s="5">
        <v>213000</v>
      </c>
      <c r="I50" s="5">
        <v>60000</v>
      </c>
      <c r="J50" s="6">
        <v>2883000</v>
      </c>
      <c r="K50" s="159">
        <v>751000</v>
      </c>
      <c r="L50" s="6">
        <v>2090000</v>
      </c>
      <c r="M50" s="6">
        <v>56636000</v>
      </c>
    </row>
    <row r="51" spans="1:13">
      <c r="A51" s="1">
        <v>35595</v>
      </c>
      <c r="B51" s="4">
        <v>35595</v>
      </c>
      <c r="C51" s="5">
        <v>533000</v>
      </c>
      <c r="D51" s="5">
        <v>658000</v>
      </c>
      <c r="E51" s="5">
        <v>311000</v>
      </c>
      <c r="F51" s="5">
        <v>485000</v>
      </c>
      <c r="G51" s="5">
        <v>462000</v>
      </c>
      <c r="H51" s="5">
        <v>209000</v>
      </c>
      <c r="I51" s="5">
        <v>63000</v>
      </c>
      <c r="J51" s="6">
        <v>2721000</v>
      </c>
      <c r="K51" s="159">
        <v>753000</v>
      </c>
      <c r="L51" s="6">
        <v>2053000</v>
      </c>
      <c r="M51" s="6">
        <v>57388000</v>
      </c>
    </row>
    <row r="52" spans="1:13">
      <c r="A52" s="1">
        <v>35596</v>
      </c>
      <c r="B52" s="4">
        <v>35596</v>
      </c>
      <c r="C52" s="5">
        <v>494000</v>
      </c>
      <c r="D52" s="5">
        <v>655000</v>
      </c>
      <c r="E52" s="5">
        <v>254000</v>
      </c>
      <c r="F52" s="5">
        <v>421000</v>
      </c>
      <c r="G52" s="5">
        <v>477000</v>
      </c>
      <c r="H52" s="5">
        <v>211000</v>
      </c>
      <c r="I52" s="5">
        <v>63000</v>
      </c>
      <c r="J52" s="6">
        <v>2575000</v>
      </c>
      <c r="K52" s="159">
        <v>531000</v>
      </c>
      <c r="L52" s="6">
        <v>1974000</v>
      </c>
      <c r="M52" s="6">
        <v>57921000</v>
      </c>
    </row>
    <row r="53" spans="1:13">
      <c r="A53" s="1">
        <v>35597</v>
      </c>
      <c r="B53" s="4">
        <v>35597</v>
      </c>
      <c r="C53" s="5">
        <v>527000</v>
      </c>
      <c r="D53" s="5">
        <v>629000</v>
      </c>
      <c r="E53" s="5">
        <v>291000</v>
      </c>
      <c r="F53" s="5">
        <v>486000</v>
      </c>
      <c r="G53" s="5">
        <v>460000</v>
      </c>
      <c r="H53" s="5">
        <v>213000</v>
      </c>
      <c r="I53" s="5">
        <v>64000</v>
      </c>
      <c r="J53" s="6">
        <v>2670000</v>
      </c>
      <c r="K53" s="159">
        <v>447000</v>
      </c>
      <c r="L53" s="6">
        <v>2297000</v>
      </c>
      <c r="M53" s="6">
        <v>58367000</v>
      </c>
    </row>
    <row r="54" spans="1:13">
      <c r="A54" s="1">
        <v>35598</v>
      </c>
      <c r="B54" s="4">
        <v>35598</v>
      </c>
      <c r="C54" s="5">
        <v>483000</v>
      </c>
      <c r="D54" s="5">
        <v>654000</v>
      </c>
      <c r="E54" s="5">
        <v>216000</v>
      </c>
      <c r="F54" s="5">
        <v>499000</v>
      </c>
      <c r="G54" s="5">
        <v>588000</v>
      </c>
      <c r="H54" s="5">
        <v>206000</v>
      </c>
      <c r="I54" s="5">
        <v>63000</v>
      </c>
      <c r="J54" s="6">
        <v>2709000</v>
      </c>
      <c r="K54" s="159">
        <v>175000</v>
      </c>
      <c r="L54" s="6">
        <v>2517000</v>
      </c>
      <c r="M54" s="6">
        <v>58545000</v>
      </c>
    </row>
    <row r="55" spans="1:13">
      <c r="A55" s="1">
        <v>35599</v>
      </c>
      <c r="B55" s="4">
        <v>35599</v>
      </c>
      <c r="C55" s="5">
        <v>518000</v>
      </c>
      <c r="D55" s="5">
        <v>710000</v>
      </c>
      <c r="E55" s="5">
        <v>268000</v>
      </c>
      <c r="F55" s="5">
        <v>500000</v>
      </c>
      <c r="G55" s="5">
        <v>599000</v>
      </c>
      <c r="H55" s="5">
        <v>207000</v>
      </c>
      <c r="I55" s="5">
        <v>62000</v>
      </c>
      <c r="J55" s="6">
        <v>2864000</v>
      </c>
      <c r="K55" s="159">
        <v>198000</v>
      </c>
      <c r="L55" s="6">
        <v>2602000</v>
      </c>
      <c r="M55" s="6">
        <v>58824000</v>
      </c>
    </row>
    <row r="56" spans="1:13">
      <c r="A56" s="1">
        <v>35600</v>
      </c>
      <c r="B56" s="4">
        <v>35600</v>
      </c>
      <c r="C56" s="5">
        <v>533000</v>
      </c>
      <c r="D56" s="5">
        <v>799000</v>
      </c>
      <c r="E56" s="5">
        <v>218000</v>
      </c>
      <c r="F56" s="5">
        <v>552000</v>
      </c>
      <c r="G56" s="5">
        <v>582000</v>
      </c>
      <c r="H56" s="5">
        <v>203000</v>
      </c>
      <c r="I56" s="5">
        <v>60000</v>
      </c>
      <c r="J56" s="6">
        <v>2947000</v>
      </c>
      <c r="K56" s="159">
        <v>501000</v>
      </c>
      <c r="L56" s="6">
        <v>2452000</v>
      </c>
      <c r="M56" s="6">
        <v>59324000</v>
      </c>
    </row>
    <row r="57" spans="1:13">
      <c r="A57" s="1">
        <v>35601</v>
      </c>
      <c r="B57" s="4">
        <v>35601</v>
      </c>
      <c r="C57" s="5">
        <v>532000</v>
      </c>
      <c r="D57" s="5">
        <v>797000</v>
      </c>
      <c r="E57" s="5">
        <v>271000</v>
      </c>
      <c r="F57" s="5">
        <v>514000</v>
      </c>
      <c r="G57" s="5">
        <v>574000</v>
      </c>
      <c r="H57" s="5">
        <v>205000</v>
      </c>
      <c r="I57" s="5">
        <v>63000</v>
      </c>
      <c r="J57" s="6">
        <v>2956000</v>
      </c>
      <c r="K57" s="159">
        <v>724000</v>
      </c>
      <c r="L57" s="6">
        <v>2166000</v>
      </c>
      <c r="M57" s="6">
        <v>60046000</v>
      </c>
    </row>
    <row r="58" spans="1:13">
      <c r="A58" s="1">
        <v>35602</v>
      </c>
      <c r="B58" s="4">
        <v>35602</v>
      </c>
      <c r="C58" s="5">
        <v>512000</v>
      </c>
      <c r="D58" s="5">
        <v>675000</v>
      </c>
      <c r="E58" s="5">
        <v>226000</v>
      </c>
      <c r="F58" s="5">
        <v>511000</v>
      </c>
      <c r="G58" s="5">
        <v>444000</v>
      </c>
      <c r="H58" s="5">
        <v>204000</v>
      </c>
      <c r="I58" s="5">
        <v>64000</v>
      </c>
      <c r="J58" s="6">
        <v>2636000</v>
      </c>
      <c r="K58" s="159">
        <v>824000</v>
      </c>
      <c r="L58" s="6">
        <v>1871000</v>
      </c>
      <c r="M58" s="6">
        <v>60870000</v>
      </c>
    </row>
    <row r="59" spans="1:13">
      <c r="A59" s="1">
        <v>35603</v>
      </c>
      <c r="B59" s="4">
        <v>35603</v>
      </c>
      <c r="C59" s="5">
        <v>504000</v>
      </c>
      <c r="D59" s="5">
        <v>649000</v>
      </c>
      <c r="E59" s="5">
        <v>214000</v>
      </c>
      <c r="F59" s="5">
        <v>480000</v>
      </c>
      <c r="G59" s="5">
        <v>483000</v>
      </c>
      <c r="H59" s="5">
        <v>202000</v>
      </c>
      <c r="I59" s="5">
        <v>62000</v>
      </c>
      <c r="J59" s="6">
        <v>2594000</v>
      </c>
      <c r="K59" s="159">
        <v>763000</v>
      </c>
      <c r="L59" s="6">
        <v>1856000</v>
      </c>
      <c r="M59" s="6">
        <v>61634000</v>
      </c>
    </row>
    <row r="60" spans="1:13">
      <c r="A60" s="1">
        <v>35604</v>
      </c>
      <c r="B60" s="4">
        <v>35604</v>
      </c>
      <c r="C60" s="5">
        <v>523000</v>
      </c>
      <c r="D60" s="5">
        <v>636000</v>
      </c>
      <c r="E60" s="5">
        <v>221000</v>
      </c>
      <c r="F60" s="5">
        <v>518000</v>
      </c>
      <c r="G60" s="5">
        <v>553000</v>
      </c>
      <c r="H60" s="5">
        <v>203000</v>
      </c>
      <c r="I60" s="5">
        <v>60000</v>
      </c>
      <c r="J60" s="6">
        <v>2714000</v>
      </c>
      <c r="K60" s="159">
        <v>551000</v>
      </c>
      <c r="L60" s="6">
        <v>2185000</v>
      </c>
      <c r="M60" s="6">
        <v>62183000</v>
      </c>
    </row>
    <row r="61" spans="1:13">
      <c r="A61" s="1">
        <v>35605</v>
      </c>
      <c r="B61" s="4">
        <v>35605</v>
      </c>
      <c r="C61" s="5">
        <v>529000</v>
      </c>
      <c r="D61" s="5">
        <v>738000</v>
      </c>
      <c r="E61" s="5">
        <v>297000</v>
      </c>
      <c r="F61" s="5">
        <v>523000</v>
      </c>
      <c r="G61" s="5">
        <v>627000</v>
      </c>
      <c r="H61" s="5">
        <v>208000</v>
      </c>
      <c r="I61" s="5">
        <v>62000</v>
      </c>
      <c r="J61" s="6">
        <v>2984000</v>
      </c>
      <c r="K61" s="159">
        <v>751000</v>
      </c>
      <c r="L61" s="6">
        <v>2252000</v>
      </c>
      <c r="M61" s="6">
        <v>62930000</v>
      </c>
    </row>
    <row r="62" spans="1:13">
      <c r="A62" s="1">
        <v>35606</v>
      </c>
      <c r="B62" s="4">
        <v>35606</v>
      </c>
      <c r="C62" s="5">
        <v>531000</v>
      </c>
      <c r="D62" s="5">
        <v>729000</v>
      </c>
      <c r="E62" s="5">
        <v>300000</v>
      </c>
      <c r="F62" s="5">
        <v>523000</v>
      </c>
      <c r="G62" s="5">
        <v>613000</v>
      </c>
      <c r="H62" s="5">
        <v>209000</v>
      </c>
      <c r="I62" s="5">
        <v>63000</v>
      </c>
      <c r="J62" s="6">
        <v>2968000</v>
      </c>
      <c r="K62" s="159">
        <v>568000</v>
      </c>
      <c r="L62" s="6">
        <v>2324000</v>
      </c>
      <c r="M62" s="6">
        <v>63493000</v>
      </c>
    </row>
    <row r="63" spans="1:13">
      <c r="A63" s="1">
        <v>35607</v>
      </c>
      <c r="B63" s="4">
        <v>35607</v>
      </c>
      <c r="C63" s="5">
        <v>526000</v>
      </c>
      <c r="D63" s="5">
        <v>702000</v>
      </c>
      <c r="E63" s="5">
        <v>280000</v>
      </c>
      <c r="F63" s="5">
        <v>503000</v>
      </c>
      <c r="G63" s="5">
        <v>610000</v>
      </c>
      <c r="H63" s="5">
        <v>205000</v>
      </c>
      <c r="I63" s="5">
        <v>64000</v>
      </c>
      <c r="J63" s="6">
        <v>2890000</v>
      </c>
      <c r="K63" s="159">
        <v>708000</v>
      </c>
      <c r="L63" s="6">
        <v>2190000</v>
      </c>
      <c r="M63" s="6">
        <v>64197000</v>
      </c>
    </row>
    <row r="64" spans="1:13">
      <c r="A64" s="1">
        <v>35608</v>
      </c>
      <c r="B64" s="4">
        <v>35608</v>
      </c>
      <c r="C64" s="5">
        <v>526000</v>
      </c>
      <c r="D64" s="5">
        <v>720000</v>
      </c>
      <c r="E64" s="5">
        <v>225000</v>
      </c>
      <c r="F64" s="5">
        <v>494000</v>
      </c>
      <c r="G64" s="5">
        <v>619000</v>
      </c>
      <c r="H64" s="5">
        <v>209000</v>
      </c>
      <c r="I64" s="5">
        <v>64000</v>
      </c>
      <c r="J64" s="6">
        <v>2857000</v>
      </c>
      <c r="K64" s="159">
        <v>726000</v>
      </c>
      <c r="L64" s="6">
        <v>2079000</v>
      </c>
      <c r="M64" s="6">
        <v>64921000</v>
      </c>
    </row>
    <row r="65" spans="1:13">
      <c r="A65" s="1">
        <v>35609</v>
      </c>
      <c r="B65" s="4">
        <v>35609</v>
      </c>
      <c r="C65" s="5">
        <v>463000</v>
      </c>
      <c r="D65" s="5">
        <v>657000</v>
      </c>
      <c r="E65" s="5">
        <v>244000</v>
      </c>
      <c r="F65" s="5">
        <v>376000</v>
      </c>
      <c r="G65" s="5">
        <v>472000</v>
      </c>
      <c r="H65" s="5">
        <v>209000</v>
      </c>
      <c r="I65" s="5">
        <v>64000</v>
      </c>
      <c r="J65" s="6">
        <v>2485000</v>
      </c>
      <c r="K65" s="159">
        <v>718000</v>
      </c>
      <c r="L65" s="6">
        <v>1969000</v>
      </c>
      <c r="M65" s="6">
        <v>65642000</v>
      </c>
    </row>
    <row r="66" spans="1:13">
      <c r="A66" s="1">
        <v>35610</v>
      </c>
      <c r="B66" s="4">
        <v>35610</v>
      </c>
      <c r="C66" s="5">
        <v>456000</v>
      </c>
      <c r="D66" s="5">
        <v>639000</v>
      </c>
      <c r="E66" s="5">
        <v>239000</v>
      </c>
      <c r="F66" s="5">
        <v>362000</v>
      </c>
      <c r="G66" s="5">
        <v>473000</v>
      </c>
      <c r="H66" s="5">
        <v>208000</v>
      </c>
      <c r="I66" s="5">
        <v>63000</v>
      </c>
      <c r="J66" s="6">
        <v>2440000</v>
      </c>
      <c r="K66" s="159">
        <v>358000</v>
      </c>
      <c r="L66" s="6">
        <v>1983000</v>
      </c>
      <c r="M66" s="6">
        <v>66002000</v>
      </c>
    </row>
    <row r="67" spans="1:13">
      <c r="A67" s="1">
        <v>35611</v>
      </c>
      <c r="B67" s="4">
        <v>35611</v>
      </c>
      <c r="C67" s="5">
        <v>515000</v>
      </c>
      <c r="D67" s="5">
        <v>688000</v>
      </c>
      <c r="E67" s="5">
        <v>228000</v>
      </c>
      <c r="F67" s="5">
        <v>502000</v>
      </c>
      <c r="G67" s="5">
        <v>565000</v>
      </c>
      <c r="H67" s="5">
        <v>209000</v>
      </c>
      <c r="I67" s="5">
        <v>62000</v>
      </c>
      <c r="J67" s="6">
        <v>2769000</v>
      </c>
      <c r="K67" s="159">
        <v>511000</v>
      </c>
      <c r="L67" s="6">
        <v>2291000</v>
      </c>
      <c r="M67" s="6">
        <v>66511000</v>
      </c>
    </row>
    <row r="68" spans="1:13">
      <c r="A68" s="1">
        <v>35612</v>
      </c>
      <c r="B68" s="4">
        <v>35612</v>
      </c>
      <c r="C68" s="5">
        <v>534000</v>
      </c>
      <c r="D68" s="5">
        <v>730000</v>
      </c>
      <c r="E68" s="5">
        <v>184000</v>
      </c>
      <c r="F68" s="5">
        <v>507000</v>
      </c>
      <c r="G68" s="5">
        <v>593000</v>
      </c>
      <c r="H68" s="5">
        <v>205000</v>
      </c>
      <c r="I68" s="5">
        <v>60000</v>
      </c>
      <c r="J68" s="6">
        <v>2813000</v>
      </c>
      <c r="K68" s="159">
        <v>391000</v>
      </c>
      <c r="L68" s="6">
        <v>2412000</v>
      </c>
      <c r="M68" s="6">
        <v>66901000</v>
      </c>
    </row>
    <row r="69" spans="1:13">
      <c r="A69" s="1">
        <v>35613</v>
      </c>
      <c r="B69" s="4">
        <v>35613</v>
      </c>
      <c r="C69" s="5">
        <v>542000</v>
      </c>
      <c r="D69" s="5">
        <v>741000</v>
      </c>
      <c r="E69" s="5">
        <v>215000</v>
      </c>
      <c r="F69" s="5">
        <v>470000</v>
      </c>
      <c r="G69" s="5">
        <v>611000</v>
      </c>
      <c r="H69" s="5">
        <v>210000</v>
      </c>
      <c r="I69" s="5">
        <v>61000</v>
      </c>
      <c r="J69" s="6">
        <v>2850000</v>
      </c>
      <c r="K69" s="159">
        <v>257000</v>
      </c>
      <c r="L69" s="6">
        <v>2568000</v>
      </c>
      <c r="M69" s="6">
        <v>67153000</v>
      </c>
    </row>
    <row r="70" spans="1:13">
      <c r="A70" s="1">
        <v>35614</v>
      </c>
      <c r="B70" s="4">
        <v>35614</v>
      </c>
      <c r="C70" s="5">
        <v>521000</v>
      </c>
      <c r="D70" s="5">
        <v>729000</v>
      </c>
      <c r="E70" s="5">
        <v>210000</v>
      </c>
      <c r="F70" s="5">
        <v>455000</v>
      </c>
      <c r="G70" s="5">
        <v>619000</v>
      </c>
      <c r="H70" s="5">
        <v>204000</v>
      </c>
      <c r="I70" s="5">
        <v>62000</v>
      </c>
      <c r="J70" s="6">
        <v>2800000</v>
      </c>
      <c r="K70" s="159">
        <v>181000</v>
      </c>
      <c r="L70" s="6">
        <v>2618000</v>
      </c>
      <c r="M70" s="6">
        <v>67155000</v>
      </c>
    </row>
    <row r="71" spans="1:13">
      <c r="A71" s="1">
        <v>35615</v>
      </c>
      <c r="B71" s="4">
        <v>35615</v>
      </c>
      <c r="C71" s="5">
        <v>531000</v>
      </c>
      <c r="D71" s="5">
        <v>658000</v>
      </c>
      <c r="E71" s="5">
        <v>147000</v>
      </c>
      <c r="F71" s="5">
        <v>352000</v>
      </c>
      <c r="G71" s="5">
        <v>516000</v>
      </c>
      <c r="H71" s="5">
        <v>178000</v>
      </c>
      <c r="I71" s="5">
        <v>63000</v>
      </c>
      <c r="J71" s="6">
        <v>2445000</v>
      </c>
      <c r="K71" s="159">
        <v>272000</v>
      </c>
      <c r="L71" s="6">
        <v>2266000</v>
      </c>
      <c r="M71" s="6">
        <v>67430000</v>
      </c>
    </row>
    <row r="72" spans="1:13">
      <c r="A72" s="1">
        <v>35616</v>
      </c>
      <c r="B72" s="4">
        <v>35616</v>
      </c>
      <c r="C72" s="5">
        <v>531000</v>
      </c>
      <c r="D72" s="5">
        <v>677000</v>
      </c>
      <c r="E72" s="5">
        <v>217000</v>
      </c>
      <c r="F72" s="5">
        <v>263000</v>
      </c>
      <c r="G72" s="5">
        <v>505000</v>
      </c>
      <c r="H72" s="5">
        <v>179000</v>
      </c>
      <c r="I72" s="5">
        <v>60000</v>
      </c>
      <c r="J72" s="6">
        <v>2432000</v>
      </c>
      <c r="K72" s="159">
        <v>161000</v>
      </c>
      <c r="L72" s="6">
        <v>2238000</v>
      </c>
      <c r="M72" s="6">
        <v>67592000</v>
      </c>
    </row>
    <row r="73" spans="1:13">
      <c r="A73" s="1">
        <v>35617</v>
      </c>
      <c r="B73" s="4">
        <v>35617</v>
      </c>
      <c r="C73" s="5">
        <v>503000</v>
      </c>
      <c r="D73" s="5">
        <v>663000</v>
      </c>
      <c r="E73" s="5">
        <v>216000</v>
      </c>
      <c r="F73" s="5">
        <v>303000</v>
      </c>
      <c r="G73" s="5">
        <v>556000</v>
      </c>
      <c r="H73" s="5">
        <v>180000</v>
      </c>
      <c r="I73" s="5">
        <v>62000</v>
      </c>
      <c r="J73" s="6">
        <v>2483000</v>
      </c>
      <c r="K73" s="159">
        <v>122000</v>
      </c>
      <c r="L73" s="6">
        <v>2380000</v>
      </c>
      <c r="M73" s="6">
        <v>67714000</v>
      </c>
    </row>
    <row r="74" spans="1:13">
      <c r="A74" s="1">
        <v>35618</v>
      </c>
      <c r="B74" s="4">
        <v>35618</v>
      </c>
      <c r="C74" s="5">
        <v>503000</v>
      </c>
      <c r="D74" s="5">
        <v>677000</v>
      </c>
      <c r="E74" s="5">
        <v>159000</v>
      </c>
      <c r="F74" s="5">
        <v>417000</v>
      </c>
      <c r="G74" s="5">
        <v>578000</v>
      </c>
      <c r="H74" s="5">
        <v>192000</v>
      </c>
      <c r="I74" s="5">
        <v>61000</v>
      </c>
      <c r="J74" s="6">
        <v>2587000</v>
      </c>
      <c r="K74" s="159">
        <v>-204000</v>
      </c>
      <c r="L74" s="6">
        <v>2714000</v>
      </c>
      <c r="M74" s="6">
        <v>67512000</v>
      </c>
    </row>
    <row r="75" spans="1:13">
      <c r="A75" s="1">
        <v>35619</v>
      </c>
      <c r="B75" s="4">
        <v>35619</v>
      </c>
      <c r="C75" s="5">
        <v>479000</v>
      </c>
      <c r="D75" s="5">
        <v>986000</v>
      </c>
      <c r="E75" s="5">
        <v>188000</v>
      </c>
      <c r="F75" s="5">
        <v>410000</v>
      </c>
      <c r="G75" s="5">
        <v>618000</v>
      </c>
      <c r="H75" s="5">
        <v>192000</v>
      </c>
      <c r="I75" s="5">
        <v>63000</v>
      </c>
      <c r="J75" s="6">
        <v>2936000</v>
      </c>
      <c r="K75" s="159">
        <v>-2000</v>
      </c>
      <c r="L75" s="6">
        <v>2849000</v>
      </c>
      <c r="M75" s="6">
        <v>67509000</v>
      </c>
    </row>
    <row r="76" spans="1:13">
      <c r="A76" s="1">
        <v>35620</v>
      </c>
      <c r="B76" s="4">
        <v>35620</v>
      </c>
      <c r="C76" s="5">
        <v>493000</v>
      </c>
      <c r="D76" s="5">
        <v>1026000</v>
      </c>
      <c r="E76" s="5">
        <v>191000</v>
      </c>
      <c r="F76" s="5">
        <v>402000</v>
      </c>
      <c r="G76" s="5">
        <v>611000</v>
      </c>
      <c r="H76" s="5">
        <v>189000</v>
      </c>
      <c r="I76" s="5">
        <v>63000</v>
      </c>
      <c r="J76" s="6">
        <v>2975000</v>
      </c>
      <c r="K76" s="159">
        <v>182000</v>
      </c>
      <c r="L76" s="6">
        <v>2765000</v>
      </c>
      <c r="M76" s="6">
        <v>67629000</v>
      </c>
    </row>
    <row r="77" spans="1:13">
      <c r="A77" s="1">
        <v>35621</v>
      </c>
      <c r="B77" s="4">
        <v>35621</v>
      </c>
      <c r="C77" s="5">
        <v>486000</v>
      </c>
      <c r="D77" s="5">
        <v>1016000</v>
      </c>
      <c r="E77" s="5">
        <v>188000</v>
      </c>
      <c r="F77" s="5">
        <v>410000</v>
      </c>
      <c r="G77" s="5">
        <v>624000</v>
      </c>
      <c r="H77" s="5">
        <v>182000</v>
      </c>
      <c r="I77" s="5">
        <v>63000</v>
      </c>
      <c r="J77" s="6">
        <v>2969000</v>
      </c>
      <c r="K77" s="159">
        <v>386000</v>
      </c>
      <c r="L77" s="6">
        <v>2589000</v>
      </c>
      <c r="M77" s="6">
        <v>68075000</v>
      </c>
    </row>
    <row r="78" spans="1:13">
      <c r="A78" s="1">
        <v>35622</v>
      </c>
      <c r="B78" s="4">
        <v>35622</v>
      </c>
      <c r="C78" s="5">
        <v>477000</v>
      </c>
      <c r="D78" s="5">
        <v>1046000</v>
      </c>
      <c r="E78" s="5">
        <v>224000</v>
      </c>
      <c r="F78" s="5">
        <v>421000</v>
      </c>
      <c r="G78" s="5">
        <v>627000</v>
      </c>
      <c r="H78" s="5">
        <v>181000</v>
      </c>
      <c r="I78" s="5">
        <v>63000</v>
      </c>
      <c r="J78" s="6">
        <v>3039000</v>
      </c>
      <c r="K78" s="159">
        <v>679000</v>
      </c>
      <c r="L78" s="6">
        <v>2422000</v>
      </c>
      <c r="M78" s="6">
        <v>68752000</v>
      </c>
    </row>
    <row r="79" spans="1:13">
      <c r="A79" s="1">
        <v>35623</v>
      </c>
      <c r="B79" s="4">
        <v>35623</v>
      </c>
      <c r="C79" s="5">
        <v>440000</v>
      </c>
      <c r="D79" s="5">
        <v>867000</v>
      </c>
      <c r="E79" s="5">
        <v>198000</v>
      </c>
      <c r="F79" s="5">
        <v>270000</v>
      </c>
      <c r="G79" s="5">
        <v>511000</v>
      </c>
      <c r="H79" s="5">
        <v>180000</v>
      </c>
      <c r="I79" s="5">
        <v>65000</v>
      </c>
      <c r="J79" s="6">
        <v>2531000</v>
      </c>
      <c r="K79" s="159">
        <v>161000</v>
      </c>
      <c r="L79" s="6">
        <v>2394000</v>
      </c>
      <c r="M79" s="6">
        <v>68919000</v>
      </c>
    </row>
    <row r="80" spans="1:13">
      <c r="A80" s="1">
        <v>35624</v>
      </c>
      <c r="B80" s="4">
        <v>35624</v>
      </c>
      <c r="C80" s="5">
        <v>461000</v>
      </c>
      <c r="D80" s="5">
        <v>900000</v>
      </c>
      <c r="E80" s="5">
        <v>194000</v>
      </c>
      <c r="F80" s="5">
        <v>318000</v>
      </c>
      <c r="G80" s="5">
        <v>533000</v>
      </c>
      <c r="H80" s="5">
        <v>183000</v>
      </c>
      <c r="I80" s="5">
        <v>54000</v>
      </c>
      <c r="J80" s="6">
        <v>2643000</v>
      </c>
      <c r="K80" s="159">
        <v>248000</v>
      </c>
      <c r="L80" s="6">
        <v>2354000</v>
      </c>
      <c r="M80" s="6">
        <v>69165000</v>
      </c>
    </row>
    <row r="81" spans="1:13">
      <c r="A81" s="1">
        <v>35625</v>
      </c>
      <c r="B81" s="4">
        <v>35625</v>
      </c>
      <c r="C81" s="5">
        <v>443000</v>
      </c>
      <c r="D81" s="5">
        <v>959000</v>
      </c>
      <c r="E81" s="5">
        <v>179000</v>
      </c>
      <c r="F81" s="5">
        <v>367000</v>
      </c>
      <c r="G81" s="5">
        <v>496000</v>
      </c>
      <c r="H81" s="5">
        <v>185000</v>
      </c>
      <c r="I81" s="5">
        <v>58000</v>
      </c>
      <c r="J81" s="6">
        <v>2687000</v>
      </c>
      <c r="K81" s="159">
        <v>-239000</v>
      </c>
      <c r="L81" s="6">
        <v>2853000</v>
      </c>
      <c r="M81" s="6">
        <v>68927000</v>
      </c>
    </row>
    <row r="82" spans="1:13">
      <c r="A82" s="1">
        <v>35626</v>
      </c>
      <c r="B82" s="4">
        <v>35626</v>
      </c>
      <c r="C82" s="5">
        <v>503000</v>
      </c>
      <c r="D82" s="5">
        <v>1035000</v>
      </c>
      <c r="E82" s="5">
        <v>165000</v>
      </c>
      <c r="F82" s="5">
        <v>397000</v>
      </c>
      <c r="G82" s="5">
        <v>588000</v>
      </c>
      <c r="H82" s="5">
        <v>193000</v>
      </c>
      <c r="I82" s="5">
        <v>61000</v>
      </c>
      <c r="J82" s="6">
        <v>2942000</v>
      </c>
      <c r="K82" s="159">
        <v>97000</v>
      </c>
      <c r="L82" s="6">
        <v>2896000</v>
      </c>
      <c r="M82" s="6">
        <v>69023000</v>
      </c>
    </row>
    <row r="83" spans="1:13">
      <c r="A83" s="1">
        <v>35627</v>
      </c>
      <c r="B83" s="4">
        <v>35627</v>
      </c>
      <c r="C83" s="5">
        <v>471000</v>
      </c>
      <c r="D83" s="5">
        <v>1031000</v>
      </c>
      <c r="E83" s="5">
        <v>174000</v>
      </c>
      <c r="F83" s="5">
        <v>407000</v>
      </c>
      <c r="G83" s="5">
        <v>612000</v>
      </c>
      <c r="H83" s="5">
        <v>202000</v>
      </c>
      <c r="I83" s="5">
        <v>62000</v>
      </c>
      <c r="J83" s="6">
        <v>2959000</v>
      </c>
      <c r="K83" s="159">
        <v>-69000</v>
      </c>
      <c r="L83" s="6">
        <v>2968000</v>
      </c>
      <c r="M83" s="6">
        <v>68954000</v>
      </c>
    </row>
    <row r="84" spans="1:13">
      <c r="A84" s="1">
        <v>35628</v>
      </c>
      <c r="B84" s="4">
        <v>35628</v>
      </c>
      <c r="C84" s="5">
        <v>471000</v>
      </c>
      <c r="D84" s="5">
        <v>1013000</v>
      </c>
      <c r="E84" s="5">
        <v>155000</v>
      </c>
      <c r="F84" s="5">
        <v>417000</v>
      </c>
      <c r="G84" s="5">
        <v>587000</v>
      </c>
      <c r="H84" s="5">
        <v>195000</v>
      </c>
      <c r="I84" s="5">
        <v>62000</v>
      </c>
      <c r="J84" s="6">
        <v>2900000</v>
      </c>
      <c r="K84" s="159">
        <v>9000</v>
      </c>
      <c r="L84" s="6">
        <v>2919000</v>
      </c>
      <c r="M84" s="6">
        <v>68963000</v>
      </c>
    </row>
    <row r="85" spans="1:13">
      <c r="A85" s="1">
        <v>35629</v>
      </c>
      <c r="B85" s="4">
        <v>35629</v>
      </c>
      <c r="C85" s="5">
        <v>450000</v>
      </c>
      <c r="D85" s="5">
        <v>1004000</v>
      </c>
      <c r="E85" s="5">
        <v>254000</v>
      </c>
      <c r="F85" s="5">
        <v>358000</v>
      </c>
      <c r="G85" s="5">
        <v>608000</v>
      </c>
      <c r="H85" s="5">
        <v>194000</v>
      </c>
      <c r="I85" s="5">
        <v>60000</v>
      </c>
      <c r="J85" s="6">
        <v>2928000</v>
      </c>
      <c r="K85" s="159">
        <v>140000</v>
      </c>
      <c r="L85" s="6">
        <v>2713000</v>
      </c>
      <c r="M85" s="6">
        <v>69100000</v>
      </c>
    </row>
    <row r="86" spans="1:13">
      <c r="A86" s="1">
        <v>35630</v>
      </c>
      <c r="B86" s="4">
        <v>35630</v>
      </c>
      <c r="C86" s="5">
        <v>423000</v>
      </c>
      <c r="D86" s="5">
        <v>1146000</v>
      </c>
      <c r="E86" s="5">
        <v>147000</v>
      </c>
      <c r="F86" s="5">
        <v>428000</v>
      </c>
      <c r="G86" s="5">
        <v>554000</v>
      </c>
      <c r="H86" s="5">
        <v>195000</v>
      </c>
      <c r="I86" s="5">
        <v>58000</v>
      </c>
      <c r="J86" s="6">
        <v>2951000</v>
      </c>
      <c r="K86" s="159">
        <v>529000</v>
      </c>
      <c r="L86" s="6">
        <v>2254000</v>
      </c>
      <c r="M86" s="6">
        <v>69630000</v>
      </c>
    </row>
    <row r="87" spans="1:13">
      <c r="A87" s="1">
        <v>35631</v>
      </c>
      <c r="B87" s="4">
        <v>35631</v>
      </c>
      <c r="C87" s="5">
        <v>424000</v>
      </c>
      <c r="D87" s="5">
        <v>728000</v>
      </c>
      <c r="E87" s="5">
        <v>168000</v>
      </c>
      <c r="F87" s="5">
        <v>431000</v>
      </c>
      <c r="G87" s="5">
        <v>582000</v>
      </c>
      <c r="H87" s="5">
        <v>199000</v>
      </c>
      <c r="I87" s="5">
        <v>64000</v>
      </c>
      <c r="J87" s="6">
        <v>2596000</v>
      </c>
      <c r="K87" s="159">
        <v>197000</v>
      </c>
      <c r="L87" s="6">
        <v>2180000</v>
      </c>
      <c r="M87" s="6">
        <v>69828000</v>
      </c>
    </row>
    <row r="88" spans="1:13">
      <c r="A88" s="1">
        <v>35632</v>
      </c>
      <c r="B88" s="4">
        <v>35632</v>
      </c>
      <c r="C88" s="5">
        <v>436000</v>
      </c>
      <c r="D88" s="5">
        <v>741000</v>
      </c>
      <c r="E88" s="5">
        <v>128000</v>
      </c>
      <c r="F88" s="5">
        <v>425000</v>
      </c>
      <c r="G88" s="5">
        <v>571000</v>
      </c>
      <c r="H88" s="5">
        <v>197000</v>
      </c>
      <c r="I88" s="5">
        <v>64000</v>
      </c>
      <c r="J88" s="6">
        <v>2562000</v>
      </c>
      <c r="K88" s="159">
        <v>216000</v>
      </c>
      <c r="L88" s="6">
        <v>2466000</v>
      </c>
      <c r="M88" s="6">
        <v>70040000</v>
      </c>
    </row>
    <row r="89" spans="1:13">
      <c r="A89" s="1">
        <v>35633</v>
      </c>
      <c r="B89" s="4">
        <v>35633</v>
      </c>
      <c r="C89" s="5">
        <v>438000</v>
      </c>
      <c r="D89" s="5">
        <v>1043000</v>
      </c>
      <c r="E89" s="5">
        <v>210000</v>
      </c>
      <c r="F89" s="5">
        <v>450000</v>
      </c>
      <c r="G89" s="5">
        <v>560000</v>
      </c>
      <c r="H89" s="5">
        <v>203000</v>
      </c>
      <c r="I89" s="5">
        <v>66000</v>
      </c>
      <c r="J89" s="6">
        <v>2970000</v>
      </c>
      <c r="K89" s="159">
        <v>529000</v>
      </c>
      <c r="L89" s="6">
        <v>2315000</v>
      </c>
      <c r="M89" s="6">
        <v>70551000</v>
      </c>
    </row>
    <row r="90" spans="1:13">
      <c r="A90" s="1">
        <v>35634</v>
      </c>
      <c r="B90" s="4">
        <v>35634</v>
      </c>
      <c r="C90" s="5">
        <v>424000</v>
      </c>
      <c r="D90" s="5">
        <v>948000</v>
      </c>
      <c r="E90" s="5">
        <v>198000</v>
      </c>
      <c r="F90" s="5">
        <v>466000</v>
      </c>
      <c r="G90" s="5">
        <v>576000</v>
      </c>
      <c r="H90" s="5">
        <v>205000</v>
      </c>
      <c r="I90" s="5">
        <v>62000</v>
      </c>
      <c r="J90" s="6">
        <v>2879000</v>
      </c>
      <c r="K90" s="159">
        <v>462000</v>
      </c>
      <c r="L90" s="6">
        <v>2468000</v>
      </c>
      <c r="M90" s="6">
        <v>70983000</v>
      </c>
    </row>
    <row r="91" spans="1:13">
      <c r="A91" s="1">
        <v>35635</v>
      </c>
      <c r="B91" s="4">
        <v>35635</v>
      </c>
      <c r="C91" s="5">
        <v>441000</v>
      </c>
      <c r="D91" s="5">
        <v>878000</v>
      </c>
      <c r="E91" s="5">
        <v>174000</v>
      </c>
      <c r="F91" s="5">
        <v>418000</v>
      </c>
      <c r="G91" s="5">
        <v>562000</v>
      </c>
      <c r="H91" s="5">
        <v>205000</v>
      </c>
      <c r="I91" s="5">
        <v>61000</v>
      </c>
      <c r="J91" s="6">
        <v>2739000</v>
      </c>
      <c r="K91" s="159">
        <v>448000</v>
      </c>
      <c r="L91" s="6">
        <v>2391000</v>
      </c>
      <c r="M91" s="6">
        <v>71431000</v>
      </c>
    </row>
    <row r="92" spans="1:13">
      <c r="A92" s="1">
        <v>35636</v>
      </c>
      <c r="B92" s="4">
        <v>35636</v>
      </c>
      <c r="C92" s="5">
        <v>448000</v>
      </c>
      <c r="D92" s="5">
        <v>772000</v>
      </c>
      <c r="E92" s="5">
        <v>220000</v>
      </c>
      <c r="F92" s="5">
        <v>405000</v>
      </c>
      <c r="G92" s="5">
        <v>535000</v>
      </c>
      <c r="H92" s="5">
        <v>197000</v>
      </c>
      <c r="I92" s="5">
        <v>61000</v>
      </c>
      <c r="J92" s="6">
        <v>2638000</v>
      </c>
      <c r="K92" s="159">
        <v>318000</v>
      </c>
      <c r="L92" s="6">
        <v>2248000</v>
      </c>
      <c r="M92" s="6">
        <v>71749000</v>
      </c>
    </row>
    <row r="93" spans="1:13">
      <c r="A93" s="1">
        <v>35637</v>
      </c>
      <c r="B93" s="4">
        <v>35637</v>
      </c>
      <c r="C93" s="5">
        <v>451000</v>
      </c>
      <c r="D93" s="5">
        <v>524000</v>
      </c>
      <c r="E93" s="5">
        <v>237000</v>
      </c>
      <c r="F93" s="5">
        <v>427000</v>
      </c>
      <c r="G93" s="5">
        <v>548000</v>
      </c>
      <c r="H93" s="5">
        <v>192000</v>
      </c>
      <c r="I93" s="5">
        <v>62000</v>
      </c>
      <c r="J93" s="6">
        <v>2441000</v>
      </c>
      <c r="K93" s="159">
        <v>434000</v>
      </c>
      <c r="L93" s="6">
        <v>2031000</v>
      </c>
      <c r="M93" s="6">
        <v>72179000</v>
      </c>
    </row>
    <row r="94" spans="1:13">
      <c r="A94" s="1">
        <v>35638</v>
      </c>
      <c r="B94" s="4">
        <v>35638</v>
      </c>
      <c r="C94" s="5">
        <v>468000</v>
      </c>
      <c r="D94" s="5">
        <v>582000</v>
      </c>
      <c r="E94" s="5">
        <v>201000</v>
      </c>
      <c r="F94" s="5">
        <v>466000</v>
      </c>
      <c r="G94" s="5">
        <v>559000</v>
      </c>
      <c r="H94" s="5">
        <v>190000</v>
      </c>
      <c r="I94" s="5">
        <v>62000</v>
      </c>
      <c r="J94" s="6">
        <v>2528000</v>
      </c>
      <c r="K94" s="159">
        <v>585000</v>
      </c>
      <c r="L94" s="6">
        <v>1986000</v>
      </c>
      <c r="M94" s="6">
        <v>72766000</v>
      </c>
    </row>
    <row r="95" spans="1:13">
      <c r="A95" s="1">
        <v>35639</v>
      </c>
      <c r="B95" s="4">
        <v>35639</v>
      </c>
      <c r="C95" s="5">
        <v>521000</v>
      </c>
      <c r="D95" s="5">
        <v>552000</v>
      </c>
      <c r="E95" s="5">
        <v>270000</v>
      </c>
      <c r="F95" s="5">
        <v>436000</v>
      </c>
      <c r="G95" s="5">
        <v>552000</v>
      </c>
      <c r="H95" s="5">
        <v>191000</v>
      </c>
      <c r="I95" s="5">
        <v>63000</v>
      </c>
      <c r="J95" s="6">
        <v>2585000</v>
      </c>
      <c r="K95" s="159">
        <v>278000</v>
      </c>
      <c r="L95" s="6">
        <v>2240000</v>
      </c>
      <c r="M95" s="6">
        <v>73046000</v>
      </c>
    </row>
    <row r="96" spans="1:13">
      <c r="A96" s="1">
        <v>35640</v>
      </c>
      <c r="B96" s="4">
        <v>35640</v>
      </c>
      <c r="C96" s="5">
        <v>516000</v>
      </c>
      <c r="D96" s="5">
        <v>832000</v>
      </c>
      <c r="E96" s="5">
        <v>252000</v>
      </c>
      <c r="F96" s="5">
        <v>453000</v>
      </c>
      <c r="G96" s="5">
        <v>588000</v>
      </c>
      <c r="H96" s="5">
        <v>194000</v>
      </c>
      <c r="I96" s="5">
        <v>63000</v>
      </c>
      <c r="J96" s="6">
        <v>2898000</v>
      </c>
      <c r="K96" s="159">
        <v>646000</v>
      </c>
      <c r="L96" s="6">
        <v>2153000</v>
      </c>
      <c r="M96" s="6">
        <v>73690000</v>
      </c>
    </row>
    <row r="97" spans="1:13">
      <c r="A97" s="1">
        <v>35641</v>
      </c>
      <c r="B97" s="4">
        <v>35641</v>
      </c>
      <c r="C97" s="5">
        <v>529000</v>
      </c>
      <c r="D97" s="5">
        <v>825000</v>
      </c>
      <c r="E97" s="5">
        <v>212000</v>
      </c>
      <c r="F97" s="5">
        <v>430000</v>
      </c>
      <c r="G97" s="5">
        <v>575000</v>
      </c>
      <c r="H97" s="5">
        <v>190000</v>
      </c>
      <c r="I97" s="5">
        <v>64000</v>
      </c>
      <c r="J97" s="6">
        <v>2825000</v>
      </c>
      <c r="K97" s="159">
        <v>714000</v>
      </c>
      <c r="L97" s="6">
        <v>2298000</v>
      </c>
      <c r="M97" s="6">
        <v>74405000</v>
      </c>
    </row>
    <row r="98" spans="1:13">
      <c r="A98" s="1">
        <v>35642</v>
      </c>
      <c r="B98" s="4">
        <v>35642</v>
      </c>
      <c r="C98" s="5">
        <v>495000</v>
      </c>
      <c r="D98" s="5">
        <v>813000</v>
      </c>
      <c r="E98" s="5">
        <v>214000</v>
      </c>
      <c r="F98" s="5">
        <v>408000</v>
      </c>
      <c r="G98" s="5">
        <v>535000</v>
      </c>
      <c r="H98" s="5">
        <v>199000</v>
      </c>
      <c r="I98" s="5">
        <v>62000</v>
      </c>
      <c r="J98" s="6">
        <v>2726000</v>
      </c>
      <c r="K98" s="159">
        <v>296000</v>
      </c>
      <c r="L98" s="6">
        <v>2341000</v>
      </c>
      <c r="M98" s="6">
        <v>74703000</v>
      </c>
    </row>
    <row r="99" spans="1:13">
      <c r="A99" s="1">
        <v>35643</v>
      </c>
      <c r="B99" s="4">
        <v>35643</v>
      </c>
      <c r="C99" s="5">
        <v>525000</v>
      </c>
      <c r="D99" s="5">
        <v>700000</v>
      </c>
      <c r="E99" s="5">
        <v>179000</v>
      </c>
      <c r="F99" s="5">
        <v>454000</v>
      </c>
      <c r="G99" s="5">
        <v>545000</v>
      </c>
      <c r="H99" s="5">
        <v>200000</v>
      </c>
      <c r="I99" s="5">
        <v>64000</v>
      </c>
      <c r="J99" s="6">
        <v>2667000</v>
      </c>
      <c r="K99" s="159">
        <v>318000</v>
      </c>
      <c r="L99" s="6">
        <v>2476000</v>
      </c>
      <c r="M99" s="6">
        <v>75021000</v>
      </c>
    </row>
    <row r="100" spans="1:13">
      <c r="A100" s="1">
        <v>35644</v>
      </c>
      <c r="B100" s="4">
        <v>35644</v>
      </c>
      <c r="C100" s="5">
        <v>511000</v>
      </c>
      <c r="D100" s="5">
        <v>614000</v>
      </c>
      <c r="E100" s="5">
        <v>149000</v>
      </c>
      <c r="F100" s="5">
        <v>441000</v>
      </c>
      <c r="G100" s="5">
        <v>527000</v>
      </c>
      <c r="H100" s="5">
        <v>190000</v>
      </c>
      <c r="I100" s="5">
        <v>62000</v>
      </c>
      <c r="J100" s="6">
        <v>2494000</v>
      </c>
      <c r="K100" s="159">
        <v>-10000</v>
      </c>
      <c r="L100" s="6">
        <v>2435000</v>
      </c>
      <c r="M100" s="6">
        <v>75012000</v>
      </c>
    </row>
    <row r="101" spans="1:13">
      <c r="A101" s="1">
        <v>35645</v>
      </c>
      <c r="B101" s="4">
        <v>35645</v>
      </c>
      <c r="C101" s="5">
        <v>501000</v>
      </c>
      <c r="D101" s="5">
        <v>651000</v>
      </c>
      <c r="E101" s="5">
        <v>148000</v>
      </c>
      <c r="F101" s="5">
        <v>454000</v>
      </c>
      <c r="G101" s="5">
        <v>503000</v>
      </c>
      <c r="H101" s="5">
        <v>187000</v>
      </c>
      <c r="I101" s="5">
        <v>63000</v>
      </c>
      <c r="J101" s="6">
        <v>2507000</v>
      </c>
      <c r="K101" s="159">
        <v>74000</v>
      </c>
      <c r="L101" s="6">
        <v>2396000</v>
      </c>
      <c r="M101" s="6">
        <v>75086000</v>
      </c>
    </row>
    <row r="102" spans="1:13">
      <c r="A102" s="1">
        <v>35646</v>
      </c>
      <c r="B102" s="4">
        <v>35646</v>
      </c>
      <c r="C102" s="5">
        <v>499000</v>
      </c>
      <c r="D102" s="5">
        <v>647000</v>
      </c>
      <c r="E102" s="5">
        <v>155000</v>
      </c>
      <c r="F102" s="5">
        <v>440000</v>
      </c>
      <c r="G102" s="5">
        <v>518000</v>
      </c>
      <c r="H102" s="5">
        <v>186000</v>
      </c>
      <c r="I102" s="5">
        <v>64000</v>
      </c>
      <c r="J102" s="6">
        <v>2509000</v>
      </c>
      <c r="K102" s="159">
        <v>-444000</v>
      </c>
      <c r="L102" s="6">
        <v>2981000</v>
      </c>
      <c r="M102" s="6">
        <v>74642000</v>
      </c>
    </row>
    <row r="103" spans="1:13">
      <c r="A103" s="1">
        <v>35647</v>
      </c>
      <c r="B103" s="4">
        <v>35647</v>
      </c>
      <c r="C103" s="5">
        <v>392000</v>
      </c>
      <c r="D103" s="5">
        <v>899000</v>
      </c>
      <c r="E103" s="5">
        <v>132000</v>
      </c>
      <c r="F103" s="5">
        <v>438000</v>
      </c>
      <c r="G103" s="5">
        <v>509000</v>
      </c>
      <c r="H103" s="5">
        <v>182000</v>
      </c>
      <c r="I103" s="5">
        <v>49000</v>
      </c>
      <c r="J103" s="6">
        <v>2601000</v>
      </c>
      <c r="K103" s="159">
        <v>-629000</v>
      </c>
      <c r="L103" s="6">
        <v>3183000</v>
      </c>
      <c r="M103" s="6">
        <v>74029000</v>
      </c>
    </row>
    <row r="104" spans="1:13">
      <c r="A104" s="1">
        <v>35648</v>
      </c>
      <c r="B104" s="4">
        <v>35648</v>
      </c>
      <c r="C104" s="5">
        <v>519000</v>
      </c>
      <c r="D104" s="5">
        <v>906000</v>
      </c>
      <c r="E104" s="5">
        <v>149000</v>
      </c>
      <c r="F104" s="5">
        <v>340000</v>
      </c>
      <c r="G104" s="5">
        <v>532000</v>
      </c>
      <c r="H104" s="5">
        <v>184000</v>
      </c>
      <c r="I104" s="5">
        <v>58000</v>
      </c>
      <c r="J104" s="6">
        <v>2688000</v>
      </c>
      <c r="K104" s="159">
        <v>-395000</v>
      </c>
      <c r="L104" s="6">
        <v>3077000</v>
      </c>
      <c r="M104" s="6">
        <v>73633000</v>
      </c>
    </row>
    <row r="105" spans="1:13">
      <c r="A105" s="1">
        <v>35649</v>
      </c>
      <c r="B105" s="4">
        <v>35649</v>
      </c>
      <c r="C105" s="5">
        <v>504000</v>
      </c>
      <c r="D105" s="5">
        <v>902000</v>
      </c>
      <c r="E105" s="5">
        <v>160000</v>
      </c>
      <c r="F105" s="5">
        <v>275000</v>
      </c>
      <c r="G105" s="5">
        <v>484000</v>
      </c>
      <c r="H105" s="5">
        <v>182000</v>
      </c>
      <c r="I105" s="5">
        <v>65000</v>
      </c>
      <c r="J105" s="6">
        <v>2572000</v>
      </c>
      <c r="K105" s="159">
        <v>-248000</v>
      </c>
      <c r="L105" s="6">
        <v>2901000</v>
      </c>
      <c r="M105" s="6">
        <v>73387000</v>
      </c>
    </row>
    <row r="106" spans="1:13">
      <c r="A106" s="1">
        <v>35650</v>
      </c>
      <c r="B106" s="4">
        <v>35650</v>
      </c>
      <c r="C106" s="5">
        <v>525000</v>
      </c>
      <c r="D106" s="5">
        <v>990000</v>
      </c>
      <c r="E106" s="5">
        <v>283000</v>
      </c>
      <c r="F106" s="5">
        <v>315000</v>
      </c>
      <c r="G106" s="5">
        <v>508000</v>
      </c>
      <c r="H106" s="5">
        <v>184000</v>
      </c>
      <c r="I106" s="5">
        <v>62000</v>
      </c>
      <c r="J106" s="6">
        <v>2867000</v>
      </c>
      <c r="K106" s="159">
        <v>73000</v>
      </c>
      <c r="L106" s="6">
        <v>2685000</v>
      </c>
      <c r="M106" s="6">
        <v>73456000</v>
      </c>
    </row>
    <row r="107" spans="1:13">
      <c r="A107" s="1">
        <v>35651</v>
      </c>
      <c r="B107" s="4">
        <v>35651</v>
      </c>
      <c r="C107" s="5">
        <v>522000</v>
      </c>
      <c r="D107" s="5">
        <v>822000</v>
      </c>
      <c r="E107" s="5">
        <v>151000</v>
      </c>
      <c r="F107" s="5">
        <v>451000</v>
      </c>
      <c r="G107" s="5">
        <v>480000</v>
      </c>
      <c r="H107" s="5">
        <v>187000</v>
      </c>
      <c r="I107" s="5">
        <v>63000</v>
      </c>
      <c r="J107" s="6">
        <v>2676000</v>
      </c>
      <c r="K107" s="159">
        <v>635000</v>
      </c>
      <c r="L107" s="6">
        <v>2171000</v>
      </c>
      <c r="M107" s="6">
        <v>74087000</v>
      </c>
    </row>
    <row r="108" spans="1:13">
      <c r="A108" s="1">
        <v>35652</v>
      </c>
      <c r="B108" s="4">
        <v>35652</v>
      </c>
      <c r="C108" s="5">
        <v>517000</v>
      </c>
      <c r="D108" s="5">
        <v>856000</v>
      </c>
      <c r="E108" s="5">
        <v>157000</v>
      </c>
      <c r="F108" s="5">
        <v>459000</v>
      </c>
      <c r="G108" s="5">
        <v>522000</v>
      </c>
      <c r="H108" s="5">
        <v>190000</v>
      </c>
      <c r="I108" s="5">
        <v>62000</v>
      </c>
      <c r="J108" s="6">
        <v>2763000</v>
      </c>
      <c r="K108" s="159">
        <v>627000</v>
      </c>
      <c r="L108" s="6">
        <v>2050000</v>
      </c>
      <c r="M108" s="6">
        <v>74715000</v>
      </c>
    </row>
    <row r="109" spans="1:13">
      <c r="A109" s="1">
        <v>35653</v>
      </c>
      <c r="B109" s="4">
        <v>35653</v>
      </c>
      <c r="C109" s="5">
        <v>524000</v>
      </c>
      <c r="D109" s="5">
        <v>874000</v>
      </c>
      <c r="E109" s="5">
        <v>190000</v>
      </c>
      <c r="F109" s="5">
        <v>476000</v>
      </c>
      <c r="G109" s="5">
        <v>549000</v>
      </c>
      <c r="H109" s="5">
        <v>188000</v>
      </c>
      <c r="I109" s="5">
        <v>59000</v>
      </c>
      <c r="J109" s="6">
        <v>2860000</v>
      </c>
      <c r="K109" s="159">
        <v>484000</v>
      </c>
      <c r="L109" s="6">
        <v>2426000</v>
      </c>
      <c r="M109" s="6">
        <v>75313000</v>
      </c>
    </row>
    <row r="110" spans="1:13">
      <c r="A110" s="1">
        <v>35654</v>
      </c>
      <c r="B110" s="4">
        <v>35654</v>
      </c>
      <c r="C110" s="5">
        <v>529000</v>
      </c>
      <c r="D110" s="5">
        <v>729000</v>
      </c>
      <c r="E110" s="5">
        <v>262000</v>
      </c>
      <c r="F110" s="5">
        <v>460000</v>
      </c>
      <c r="G110" s="5">
        <v>637000</v>
      </c>
      <c r="H110" s="5">
        <v>183000</v>
      </c>
      <c r="I110" s="5">
        <v>62000</v>
      </c>
      <c r="J110" s="6">
        <v>2862000</v>
      </c>
      <c r="K110" s="159">
        <v>538000</v>
      </c>
      <c r="L110" s="6">
        <v>2399000</v>
      </c>
      <c r="M110" s="6">
        <v>75853000</v>
      </c>
    </row>
    <row r="111" spans="1:13">
      <c r="A111" s="1">
        <v>35655</v>
      </c>
      <c r="B111" s="4">
        <v>35655</v>
      </c>
      <c r="C111" s="5">
        <v>516000</v>
      </c>
      <c r="D111" s="5">
        <v>723000</v>
      </c>
      <c r="E111" s="5">
        <v>254000</v>
      </c>
      <c r="F111" s="5">
        <v>371000</v>
      </c>
      <c r="G111" s="5">
        <v>596000</v>
      </c>
      <c r="H111" s="5">
        <v>182000</v>
      </c>
      <c r="I111" s="5">
        <v>63000</v>
      </c>
      <c r="J111" s="6">
        <v>2705000</v>
      </c>
      <c r="K111" s="159">
        <v>192000</v>
      </c>
      <c r="L111" s="6">
        <v>2427000</v>
      </c>
      <c r="M111" s="6">
        <v>76045000</v>
      </c>
    </row>
    <row r="112" spans="1:13">
      <c r="A112" s="1">
        <v>35656</v>
      </c>
      <c r="B112" s="4">
        <v>35656</v>
      </c>
      <c r="C112" s="5">
        <v>503000</v>
      </c>
      <c r="D112" s="5">
        <v>673000</v>
      </c>
      <c r="E112" s="5">
        <v>250000</v>
      </c>
      <c r="F112" s="5">
        <v>463000</v>
      </c>
      <c r="G112" s="5">
        <v>631000</v>
      </c>
      <c r="H112" s="5">
        <v>182000</v>
      </c>
      <c r="I112" s="5">
        <v>61000</v>
      </c>
      <c r="J112" s="6">
        <v>2763000</v>
      </c>
      <c r="K112" s="159">
        <v>402000</v>
      </c>
      <c r="L112" s="6">
        <v>2417000</v>
      </c>
      <c r="M112" s="6">
        <v>76444000</v>
      </c>
    </row>
    <row r="113" spans="1:13">
      <c r="A113" s="1">
        <v>35657</v>
      </c>
      <c r="B113" s="4">
        <v>35657</v>
      </c>
      <c r="C113" s="5">
        <v>520000</v>
      </c>
      <c r="D113" s="5">
        <v>824000</v>
      </c>
      <c r="E113" s="5">
        <v>258000</v>
      </c>
      <c r="F113" s="5">
        <v>432000</v>
      </c>
      <c r="G113" s="5">
        <v>578000</v>
      </c>
      <c r="H113" s="5">
        <v>181000</v>
      </c>
      <c r="I113" s="5">
        <v>61000</v>
      </c>
      <c r="J113" s="6">
        <v>2854000</v>
      </c>
      <c r="K113" s="159">
        <v>552000</v>
      </c>
      <c r="L113" s="6">
        <v>2223000</v>
      </c>
      <c r="M113" s="6">
        <v>76994000</v>
      </c>
    </row>
    <row r="114" spans="1:13">
      <c r="A114" s="1">
        <v>35658</v>
      </c>
      <c r="B114" s="4">
        <v>35658</v>
      </c>
      <c r="C114" s="5">
        <v>523000</v>
      </c>
      <c r="D114" s="5">
        <v>651000</v>
      </c>
      <c r="E114" s="5">
        <v>204000</v>
      </c>
      <c r="F114" s="5">
        <v>405000</v>
      </c>
      <c r="G114" s="5">
        <v>501000</v>
      </c>
      <c r="H114" s="5">
        <v>187000</v>
      </c>
      <c r="I114" s="5">
        <v>61000</v>
      </c>
      <c r="J114" s="6">
        <v>2532000</v>
      </c>
      <c r="K114" s="159">
        <v>686000</v>
      </c>
      <c r="L114" s="6">
        <v>1893000</v>
      </c>
      <c r="M114" s="6">
        <v>77679000</v>
      </c>
    </row>
    <row r="115" spans="1:13">
      <c r="A115" s="1">
        <v>35659</v>
      </c>
      <c r="B115" s="4">
        <v>35659</v>
      </c>
      <c r="C115" s="5">
        <v>525000</v>
      </c>
      <c r="D115" s="5">
        <v>609000</v>
      </c>
      <c r="E115" s="5">
        <v>207000</v>
      </c>
      <c r="F115" s="5">
        <v>435000</v>
      </c>
      <c r="G115" s="5">
        <v>509000</v>
      </c>
      <c r="H115" s="5">
        <v>184000</v>
      </c>
      <c r="I115" s="5">
        <v>62000</v>
      </c>
      <c r="J115" s="6">
        <v>2531000</v>
      </c>
      <c r="K115" s="159">
        <v>531000</v>
      </c>
      <c r="L115" s="6">
        <v>2026000</v>
      </c>
      <c r="M115" s="6">
        <v>78279000</v>
      </c>
    </row>
    <row r="116" spans="1:13">
      <c r="A116" s="1">
        <v>35660</v>
      </c>
      <c r="B116" s="4">
        <v>35660</v>
      </c>
      <c r="C116" s="5">
        <v>521000</v>
      </c>
      <c r="D116" s="5">
        <v>658000</v>
      </c>
      <c r="E116" s="5">
        <v>220000</v>
      </c>
      <c r="F116" s="5">
        <v>444000</v>
      </c>
      <c r="G116" s="5">
        <v>550000</v>
      </c>
      <c r="H116" s="5">
        <v>186000</v>
      </c>
      <c r="I116" s="5">
        <v>63000</v>
      </c>
      <c r="J116" s="6">
        <v>2642000</v>
      </c>
      <c r="K116" s="159">
        <v>215000</v>
      </c>
      <c r="L116" s="6">
        <v>2343000</v>
      </c>
      <c r="M116" s="6">
        <v>78495000</v>
      </c>
    </row>
    <row r="117" spans="1:13">
      <c r="A117" s="1">
        <v>35661</v>
      </c>
      <c r="B117" s="4">
        <v>35661</v>
      </c>
      <c r="C117" s="5">
        <v>500000</v>
      </c>
      <c r="D117" s="5">
        <v>753000</v>
      </c>
      <c r="E117" s="5">
        <v>151000</v>
      </c>
      <c r="F117" s="5">
        <v>495000</v>
      </c>
      <c r="G117" s="5">
        <v>595000</v>
      </c>
      <c r="H117" s="5">
        <v>184000</v>
      </c>
      <c r="I117" s="5">
        <v>63000</v>
      </c>
      <c r="J117" s="6">
        <v>2741000</v>
      </c>
      <c r="K117" s="159">
        <v>79000</v>
      </c>
      <c r="L117" s="6">
        <v>2637000</v>
      </c>
      <c r="M117" s="6">
        <v>78574000</v>
      </c>
    </row>
    <row r="118" spans="1:13">
      <c r="A118" s="1">
        <v>35662</v>
      </c>
      <c r="B118" s="4">
        <v>35662</v>
      </c>
      <c r="C118" s="5">
        <v>514000</v>
      </c>
      <c r="D118" s="5">
        <v>807000</v>
      </c>
      <c r="E118" s="5">
        <v>141000</v>
      </c>
      <c r="F118" s="5">
        <v>433000</v>
      </c>
      <c r="G118" s="5">
        <v>547000</v>
      </c>
      <c r="H118" s="5">
        <v>182000</v>
      </c>
      <c r="I118" s="5">
        <v>61000</v>
      </c>
      <c r="J118" s="6">
        <v>2685000</v>
      </c>
      <c r="K118" s="159">
        <v>-57000</v>
      </c>
      <c r="L118" s="6">
        <v>2841000</v>
      </c>
      <c r="M118" s="6">
        <v>78519000</v>
      </c>
    </row>
    <row r="119" spans="1:13">
      <c r="A119" s="1">
        <v>35663</v>
      </c>
      <c r="B119" s="4">
        <v>35663</v>
      </c>
      <c r="C119" s="5">
        <v>494000</v>
      </c>
      <c r="D119" s="5">
        <v>868000</v>
      </c>
      <c r="E119" s="5">
        <v>191000</v>
      </c>
      <c r="F119" s="5">
        <v>483000</v>
      </c>
      <c r="G119" s="5">
        <v>465000</v>
      </c>
      <c r="H119" s="5">
        <v>192000</v>
      </c>
      <c r="I119" s="5">
        <v>61000</v>
      </c>
      <c r="J119" s="6">
        <v>2754000</v>
      </c>
      <c r="K119" s="159">
        <v>-111000</v>
      </c>
      <c r="L119" s="6">
        <v>2791000</v>
      </c>
      <c r="M119" s="6">
        <v>78608000</v>
      </c>
    </row>
    <row r="120" spans="1:13">
      <c r="A120" s="1">
        <v>35664</v>
      </c>
      <c r="B120" s="4">
        <v>35664</v>
      </c>
      <c r="C120" s="5">
        <v>511000</v>
      </c>
      <c r="D120" s="5">
        <v>741000</v>
      </c>
      <c r="E120" s="5">
        <v>175000</v>
      </c>
      <c r="F120" s="5">
        <v>480000</v>
      </c>
      <c r="G120" s="5">
        <v>498000</v>
      </c>
      <c r="H120" s="5">
        <v>193000</v>
      </c>
      <c r="I120" s="5">
        <v>52000</v>
      </c>
      <c r="J120" s="6">
        <v>2650000</v>
      </c>
      <c r="K120" s="159">
        <v>43000</v>
      </c>
      <c r="L120" s="6">
        <v>2660000</v>
      </c>
      <c r="M120" s="6">
        <v>78650000</v>
      </c>
    </row>
    <row r="121" spans="1:13">
      <c r="A121" s="1">
        <v>35665</v>
      </c>
      <c r="B121" s="4">
        <v>35665</v>
      </c>
      <c r="C121" s="5">
        <v>524000</v>
      </c>
      <c r="D121" s="5">
        <v>622000</v>
      </c>
      <c r="E121" s="5">
        <v>184000</v>
      </c>
      <c r="F121" s="5">
        <v>473000</v>
      </c>
      <c r="G121" s="5">
        <v>580000</v>
      </c>
      <c r="H121" s="5">
        <v>196000</v>
      </c>
      <c r="I121" s="5">
        <v>58000</v>
      </c>
      <c r="J121" s="6">
        <v>2637000</v>
      </c>
      <c r="K121" s="159">
        <v>283000</v>
      </c>
      <c r="L121" s="6">
        <v>2373000</v>
      </c>
      <c r="M121" s="6">
        <v>78932000</v>
      </c>
    </row>
    <row r="122" spans="1:13">
      <c r="A122" s="1">
        <v>35666</v>
      </c>
      <c r="B122" s="4">
        <v>35666</v>
      </c>
      <c r="C122" s="5">
        <v>525000</v>
      </c>
      <c r="D122" s="5">
        <v>623000</v>
      </c>
      <c r="E122" s="5">
        <v>215000</v>
      </c>
      <c r="F122" s="5">
        <v>467000</v>
      </c>
      <c r="G122" s="5">
        <v>543000</v>
      </c>
      <c r="H122" s="5">
        <v>194000</v>
      </c>
      <c r="I122" s="5">
        <v>56000</v>
      </c>
      <c r="J122" s="6">
        <v>2623000</v>
      </c>
      <c r="K122" s="159">
        <v>178000</v>
      </c>
      <c r="L122" s="6">
        <v>2426000</v>
      </c>
      <c r="M122" s="6">
        <v>79110000</v>
      </c>
    </row>
    <row r="123" spans="1:13">
      <c r="A123" s="1">
        <v>35667</v>
      </c>
      <c r="B123" s="4">
        <v>35667</v>
      </c>
      <c r="C123" s="5">
        <v>533000</v>
      </c>
      <c r="D123" s="5">
        <v>620000</v>
      </c>
      <c r="E123" s="5">
        <v>158000</v>
      </c>
      <c r="F123" s="5">
        <v>419000</v>
      </c>
      <c r="G123" s="5">
        <v>574000</v>
      </c>
      <c r="H123" s="5">
        <v>193000</v>
      </c>
      <c r="I123" s="5">
        <v>61000</v>
      </c>
      <c r="J123" s="6">
        <v>2558000</v>
      </c>
      <c r="K123" s="159">
        <v>-243000</v>
      </c>
      <c r="L123" s="6">
        <v>2757000</v>
      </c>
      <c r="M123" s="6">
        <v>79009000</v>
      </c>
    </row>
    <row r="124" spans="1:13">
      <c r="A124" s="1">
        <v>35668</v>
      </c>
      <c r="B124" s="4">
        <v>35668</v>
      </c>
      <c r="C124" s="5">
        <v>523000</v>
      </c>
      <c r="D124" s="5">
        <v>859000</v>
      </c>
      <c r="E124" s="5">
        <v>202000</v>
      </c>
      <c r="F124" s="5">
        <v>457000</v>
      </c>
      <c r="G124" s="5">
        <v>538000</v>
      </c>
      <c r="H124" s="5">
        <v>198000</v>
      </c>
      <c r="I124" s="5">
        <v>59000</v>
      </c>
      <c r="J124" s="6">
        <v>2836000</v>
      </c>
      <c r="K124" s="159">
        <v>138000</v>
      </c>
      <c r="L124" s="6">
        <v>2721000</v>
      </c>
      <c r="M124" s="6">
        <v>79145000</v>
      </c>
    </row>
    <row r="125" spans="1:13">
      <c r="A125" s="1">
        <v>35669</v>
      </c>
      <c r="B125" s="4">
        <v>35669</v>
      </c>
      <c r="C125" s="5">
        <v>521000</v>
      </c>
      <c r="D125" s="5">
        <v>1000000</v>
      </c>
      <c r="E125" s="5">
        <v>292000</v>
      </c>
      <c r="F125" s="5">
        <v>496000</v>
      </c>
      <c r="G125" s="5">
        <v>509000</v>
      </c>
      <c r="H125" s="5">
        <v>195000</v>
      </c>
      <c r="I125" s="5">
        <v>62000</v>
      </c>
      <c r="J125" s="6">
        <v>3075000</v>
      </c>
      <c r="K125" s="159">
        <v>91000</v>
      </c>
      <c r="L125" s="6">
        <v>2886000</v>
      </c>
      <c r="M125" s="6">
        <v>79238000</v>
      </c>
    </row>
    <row r="126" spans="1:13">
      <c r="A126" s="1">
        <v>35670</v>
      </c>
      <c r="B126" s="4">
        <v>35670</v>
      </c>
      <c r="C126" s="5">
        <v>528000</v>
      </c>
      <c r="D126" s="5">
        <v>757000</v>
      </c>
      <c r="E126" s="5">
        <v>290000</v>
      </c>
      <c r="F126" s="5">
        <v>488000</v>
      </c>
      <c r="G126" s="5">
        <v>484000</v>
      </c>
      <c r="H126" s="5">
        <v>189000</v>
      </c>
      <c r="I126" s="5">
        <v>64000</v>
      </c>
      <c r="J126" s="6">
        <v>2800000</v>
      </c>
      <c r="K126" s="159">
        <v>107000</v>
      </c>
      <c r="L126" s="6">
        <v>2827000</v>
      </c>
      <c r="M126" s="6">
        <v>79346000</v>
      </c>
    </row>
    <row r="127" spans="1:13">
      <c r="A127" s="1">
        <v>35671</v>
      </c>
      <c r="B127" s="4">
        <v>35671</v>
      </c>
      <c r="C127" s="5">
        <v>522000</v>
      </c>
      <c r="D127" s="5">
        <v>839000</v>
      </c>
      <c r="E127" s="5">
        <v>197000</v>
      </c>
      <c r="F127" s="5">
        <v>494000</v>
      </c>
      <c r="G127" s="5">
        <v>502000</v>
      </c>
      <c r="H127" s="5">
        <v>187000</v>
      </c>
      <c r="I127" s="5">
        <v>64000</v>
      </c>
      <c r="J127" s="6">
        <v>2805000</v>
      </c>
      <c r="K127" s="159">
        <v>400000</v>
      </c>
      <c r="L127" s="6">
        <v>2382000</v>
      </c>
      <c r="M127" s="6">
        <v>79660000</v>
      </c>
    </row>
    <row r="128" spans="1:13">
      <c r="A128" s="1">
        <v>35672</v>
      </c>
      <c r="B128" s="4">
        <v>35672</v>
      </c>
      <c r="C128" s="5">
        <v>530000</v>
      </c>
      <c r="D128" s="5">
        <v>697000</v>
      </c>
      <c r="E128" s="5">
        <v>178000</v>
      </c>
      <c r="F128" s="5">
        <v>411000</v>
      </c>
      <c r="G128" s="5">
        <v>449000</v>
      </c>
      <c r="H128" s="5">
        <v>188000</v>
      </c>
      <c r="I128" s="5">
        <v>63000</v>
      </c>
      <c r="J128" s="6">
        <v>2516000</v>
      </c>
      <c r="K128" s="159">
        <v>535000</v>
      </c>
      <c r="L128" s="6">
        <v>2081000</v>
      </c>
      <c r="M128" s="6">
        <v>80197000</v>
      </c>
    </row>
    <row r="129" spans="1:13">
      <c r="A129" s="1">
        <v>35673</v>
      </c>
      <c r="B129" s="4">
        <v>35673</v>
      </c>
      <c r="C129" s="5">
        <v>534000</v>
      </c>
      <c r="D129" s="5">
        <v>639000</v>
      </c>
      <c r="E129" s="5">
        <v>182000</v>
      </c>
      <c r="F129" s="5">
        <v>447000</v>
      </c>
      <c r="G129" s="5">
        <v>461000</v>
      </c>
      <c r="H129" s="5">
        <v>188000</v>
      </c>
      <c r="I129" s="5">
        <v>63000</v>
      </c>
      <c r="J129" s="6">
        <v>2514000</v>
      </c>
      <c r="K129" s="159">
        <v>382000</v>
      </c>
      <c r="L129" s="6">
        <v>2038000</v>
      </c>
      <c r="M129" s="6">
        <v>80577000</v>
      </c>
    </row>
    <row r="130" spans="1:13">
      <c r="A130" s="1">
        <v>35674</v>
      </c>
      <c r="B130" s="4">
        <v>35674</v>
      </c>
      <c r="C130" s="5">
        <v>527000</v>
      </c>
      <c r="D130" s="5">
        <v>736000</v>
      </c>
      <c r="E130" s="5">
        <v>291000</v>
      </c>
      <c r="F130" s="5">
        <v>448000</v>
      </c>
      <c r="G130" s="5">
        <v>526000</v>
      </c>
      <c r="H130" s="5">
        <v>193000</v>
      </c>
      <c r="I130" s="5">
        <v>58000</v>
      </c>
      <c r="J130" s="6">
        <v>2779000</v>
      </c>
      <c r="K130" s="159">
        <v>264000</v>
      </c>
      <c r="L130" s="6">
        <v>2412000</v>
      </c>
      <c r="M130" s="6">
        <v>80843000</v>
      </c>
    </row>
    <row r="131" spans="1:13">
      <c r="A131" s="1">
        <v>35675</v>
      </c>
      <c r="B131" s="4">
        <v>35675</v>
      </c>
      <c r="C131" s="5">
        <v>516000</v>
      </c>
      <c r="D131" s="5">
        <v>793000</v>
      </c>
      <c r="E131" s="5">
        <v>203000</v>
      </c>
      <c r="F131" s="5">
        <v>431000</v>
      </c>
      <c r="G131" s="5">
        <v>413000</v>
      </c>
      <c r="H131" s="5">
        <v>190000</v>
      </c>
      <c r="I131" s="5">
        <v>53000</v>
      </c>
      <c r="J131" s="6">
        <v>2599000</v>
      </c>
      <c r="K131" s="159">
        <v>-132000</v>
      </c>
      <c r="L131" s="6">
        <v>2815000</v>
      </c>
      <c r="M131" s="6">
        <v>80710000</v>
      </c>
    </row>
    <row r="132" spans="1:13">
      <c r="A132" s="1">
        <v>35676</v>
      </c>
      <c r="B132" s="4">
        <v>35676</v>
      </c>
      <c r="C132" s="5">
        <v>503000</v>
      </c>
      <c r="D132" s="5">
        <v>904000</v>
      </c>
      <c r="E132" s="5">
        <v>227000</v>
      </c>
      <c r="F132" s="5">
        <v>460000</v>
      </c>
      <c r="G132" s="5">
        <v>423000</v>
      </c>
      <c r="H132" s="5">
        <v>194000</v>
      </c>
      <c r="I132" s="5">
        <v>61000</v>
      </c>
      <c r="J132" s="6">
        <v>2772000</v>
      </c>
      <c r="K132" s="159">
        <v>-317000</v>
      </c>
      <c r="L132" s="6">
        <v>3047000</v>
      </c>
      <c r="M132" s="6">
        <v>80393000</v>
      </c>
    </row>
    <row r="133" spans="1:13">
      <c r="A133" s="1">
        <v>35677</v>
      </c>
      <c r="B133" s="4">
        <v>35677</v>
      </c>
      <c r="C133" s="5">
        <v>502000</v>
      </c>
      <c r="D133" s="5">
        <v>940000</v>
      </c>
      <c r="E133" s="5">
        <v>214000</v>
      </c>
      <c r="F133" s="5">
        <v>430000</v>
      </c>
      <c r="G133" s="5">
        <v>411000</v>
      </c>
      <c r="H133" s="5">
        <v>197000</v>
      </c>
      <c r="I133" s="5">
        <v>59000</v>
      </c>
      <c r="J133" s="6">
        <v>2753000</v>
      </c>
      <c r="K133" s="159">
        <v>-504000</v>
      </c>
      <c r="L133" s="6">
        <v>3308000</v>
      </c>
      <c r="M133" s="6">
        <v>79900000</v>
      </c>
    </row>
    <row r="134" spans="1:13">
      <c r="A134" s="1">
        <v>35678</v>
      </c>
      <c r="B134" s="4">
        <v>35678</v>
      </c>
      <c r="C134" s="5">
        <v>513000</v>
      </c>
      <c r="D134" s="5">
        <v>889000</v>
      </c>
      <c r="E134" s="5">
        <v>233000</v>
      </c>
      <c r="F134" s="5">
        <v>451000</v>
      </c>
      <c r="G134" s="5">
        <v>363000</v>
      </c>
      <c r="H134" s="5">
        <v>193000</v>
      </c>
      <c r="I134" s="5">
        <v>53000</v>
      </c>
      <c r="J134" s="6">
        <v>2695000</v>
      </c>
      <c r="K134" s="159">
        <v>-495000</v>
      </c>
      <c r="L134" s="6">
        <v>3124000</v>
      </c>
      <c r="M134" s="6">
        <v>79408000</v>
      </c>
    </row>
    <row r="135" spans="1:13">
      <c r="A135" s="1">
        <v>35679</v>
      </c>
      <c r="B135" s="4">
        <v>35679</v>
      </c>
      <c r="C135" s="5">
        <v>522000</v>
      </c>
      <c r="D135" s="5">
        <v>977000</v>
      </c>
      <c r="E135" s="5">
        <v>289000</v>
      </c>
      <c r="F135" s="5">
        <v>517000</v>
      </c>
      <c r="G135" s="5">
        <v>534000</v>
      </c>
      <c r="H135" s="5">
        <v>197000</v>
      </c>
      <c r="I135" s="5">
        <v>62000</v>
      </c>
      <c r="J135" s="6">
        <v>3098000</v>
      </c>
      <c r="K135" s="159">
        <v>409000</v>
      </c>
      <c r="L135" s="6">
        <v>2737000</v>
      </c>
      <c r="M135" s="6">
        <v>79859000</v>
      </c>
    </row>
    <row r="136" spans="1:13">
      <c r="A136" s="1">
        <v>35680</v>
      </c>
      <c r="B136" s="4">
        <v>35680</v>
      </c>
      <c r="C136" s="5">
        <v>531000</v>
      </c>
      <c r="D136" s="5">
        <v>1030000</v>
      </c>
      <c r="E136" s="5">
        <v>290000</v>
      </c>
      <c r="F136" s="5">
        <v>490000</v>
      </c>
      <c r="G136" s="5">
        <v>494000</v>
      </c>
      <c r="H136" s="5">
        <v>197000</v>
      </c>
      <c r="I136" s="5">
        <v>62000</v>
      </c>
      <c r="J136" s="6">
        <v>3094000</v>
      </c>
      <c r="K136" s="159">
        <v>246000</v>
      </c>
      <c r="L136" s="6">
        <v>2822000</v>
      </c>
      <c r="M136" s="6">
        <v>80062000</v>
      </c>
    </row>
    <row r="137" spans="1:13">
      <c r="A137" s="1">
        <v>35681</v>
      </c>
      <c r="B137" s="4">
        <v>35681</v>
      </c>
      <c r="C137" s="5">
        <v>523000</v>
      </c>
      <c r="D137" s="5">
        <v>1073000</v>
      </c>
      <c r="E137" s="5">
        <v>186000</v>
      </c>
      <c r="F137" s="5">
        <v>415000</v>
      </c>
      <c r="G137" s="5">
        <v>414000</v>
      </c>
      <c r="H137" s="5">
        <v>196000</v>
      </c>
      <c r="I137" s="5">
        <v>59000</v>
      </c>
      <c r="J137" s="6">
        <v>2866000</v>
      </c>
      <c r="K137" s="159">
        <v>-329000</v>
      </c>
      <c r="L137" s="6">
        <v>3188000</v>
      </c>
      <c r="M137" s="6">
        <v>79738000</v>
      </c>
    </row>
    <row r="138" spans="1:13">
      <c r="A138" s="1">
        <v>35682</v>
      </c>
      <c r="B138" s="4">
        <v>35682</v>
      </c>
      <c r="C138" s="5">
        <v>518000</v>
      </c>
      <c r="D138" s="5">
        <v>1055000</v>
      </c>
      <c r="E138" s="5">
        <v>176000</v>
      </c>
      <c r="F138" s="5">
        <v>440000</v>
      </c>
      <c r="G138" s="5">
        <v>473000</v>
      </c>
      <c r="H138" s="5">
        <v>201000</v>
      </c>
      <c r="I138" s="5">
        <v>56000</v>
      </c>
      <c r="J138" s="6">
        <v>2919000</v>
      </c>
      <c r="K138" s="159">
        <v>-401000</v>
      </c>
      <c r="L138" s="6">
        <v>3329000</v>
      </c>
      <c r="M138" s="6">
        <v>79338000</v>
      </c>
    </row>
    <row r="139" spans="1:13">
      <c r="A139" s="1">
        <v>35683</v>
      </c>
      <c r="B139" s="4">
        <v>35683</v>
      </c>
      <c r="C139" s="5">
        <v>504000</v>
      </c>
      <c r="D139" s="5">
        <v>993000</v>
      </c>
      <c r="E139" s="5">
        <v>229000</v>
      </c>
      <c r="F139" s="5">
        <v>463000</v>
      </c>
      <c r="G139" s="5">
        <v>455000</v>
      </c>
      <c r="H139" s="5">
        <v>201000</v>
      </c>
      <c r="I139" s="5">
        <v>61000</v>
      </c>
      <c r="J139" s="6">
        <v>2906000</v>
      </c>
      <c r="K139" s="159">
        <v>-396000</v>
      </c>
      <c r="L139" s="6">
        <v>3221000</v>
      </c>
      <c r="M139" s="6">
        <v>78944000</v>
      </c>
    </row>
    <row r="140" spans="1:13">
      <c r="A140" s="1">
        <v>35684</v>
      </c>
      <c r="B140" s="4">
        <v>35684</v>
      </c>
      <c r="C140" s="5">
        <v>492000</v>
      </c>
      <c r="D140" s="5">
        <v>1103000</v>
      </c>
      <c r="E140" s="5">
        <v>277000</v>
      </c>
      <c r="F140" s="5">
        <v>350000</v>
      </c>
      <c r="G140" s="5">
        <v>426000</v>
      </c>
      <c r="H140" s="5">
        <v>188000</v>
      </c>
      <c r="I140" s="5">
        <v>61000</v>
      </c>
      <c r="J140" s="6">
        <v>2897000</v>
      </c>
      <c r="K140" s="159">
        <v>118000</v>
      </c>
      <c r="L140" s="6">
        <v>2809000</v>
      </c>
      <c r="M140" s="6">
        <v>79059000</v>
      </c>
    </row>
    <row r="141" spans="1:13">
      <c r="A141" s="1">
        <v>35685</v>
      </c>
      <c r="B141" s="4">
        <v>35685</v>
      </c>
      <c r="C141" s="5">
        <v>496000</v>
      </c>
      <c r="D141" s="5">
        <v>1151000</v>
      </c>
      <c r="E141" s="5">
        <v>348000</v>
      </c>
      <c r="F141" s="5">
        <v>256000</v>
      </c>
      <c r="G141" s="5">
        <v>500000</v>
      </c>
      <c r="H141" s="5">
        <v>164000</v>
      </c>
      <c r="I141" s="5">
        <v>63000</v>
      </c>
      <c r="J141" s="6">
        <v>2978000</v>
      </c>
      <c r="K141" s="159">
        <v>387000</v>
      </c>
      <c r="L141" s="6">
        <v>2618000</v>
      </c>
      <c r="M141" s="6">
        <v>79444000</v>
      </c>
    </row>
    <row r="142" spans="1:13">
      <c r="A142" s="1">
        <v>35686</v>
      </c>
      <c r="B142" s="4">
        <v>35686</v>
      </c>
      <c r="C142" s="5">
        <v>517000</v>
      </c>
      <c r="D142" s="5">
        <v>1063000</v>
      </c>
      <c r="E142" s="5">
        <v>312000</v>
      </c>
      <c r="F142" s="5">
        <v>460000</v>
      </c>
      <c r="G142" s="5">
        <v>463000</v>
      </c>
      <c r="H142" s="5">
        <v>169000</v>
      </c>
      <c r="I142" s="5">
        <v>63000</v>
      </c>
      <c r="J142" s="6">
        <v>3047000</v>
      </c>
      <c r="K142" s="159">
        <v>648000</v>
      </c>
      <c r="L142" s="6">
        <v>2398000</v>
      </c>
      <c r="M142" s="6">
        <v>80091000</v>
      </c>
    </row>
    <row r="143" spans="1:13">
      <c r="A143" s="1">
        <v>35687</v>
      </c>
      <c r="B143" s="4">
        <v>35687</v>
      </c>
      <c r="C143" s="5">
        <v>529000</v>
      </c>
      <c r="D143" s="5">
        <v>885000</v>
      </c>
      <c r="E143" s="5">
        <v>269000</v>
      </c>
      <c r="F143" s="5">
        <v>388000</v>
      </c>
      <c r="G143" s="5">
        <v>447000</v>
      </c>
      <c r="H143" s="5">
        <v>169000</v>
      </c>
      <c r="I143" s="5">
        <v>63000</v>
      </c>
      <c r="J143" s="6">
        <v>2750000</v>
      </c>
      <c r="K143" s="159">
        <v>215000</v>
      </c>
      <c r="L143" s="6">
        <v>2502000</v>
      </c>
      <c r="M143" s="6">
        <v>80310000</v>
      </c>
    </row>
    <row r="144" spans="1:13">
      <c r="A144" s="1">
        <v>35688</v>
      </c>
      <c r="B144" s="4">
        <v>35688</v>
      </c>
      <c r="C144" s="5">
        <v>531000</v>
      </c>
      <c r="D144" s="5">
        <v>1147000</v>
      </c>
      <c r="E144" s="5">
        <v>298000</v>
      </c>
      <c r="F144" s="5">
        <v>409000</v>
      </c>
      <c r="G144" s="5">
        <v>454000</v>
      </c>
      <c r="H144" s="5">
        <v>175000</v>
      </c>
      <c r="I144" s="5">
        <v>63000</v>
      </c>
      <c r="J144" s="6">
        <v>3077000</v>
      </c>
      <c r="K144" s="159">
        <v>424000</v>
      </c>
      <c r="L144" s="6">
        <v>2653000</v>
      </c>
      <c r="M144" s="6">
        <v>80729000</v>
      </c>
    </row>
    <row r="145" spans="1:13">
      <c r="A145" s="1">
        <v>35689</v>
      </c>
      <c r="B145" s="4">
        <v>35689</v>
      </c>
      <c r="C145" s="5">
        <v>531000</v>
      </c>
      <c r="D145" s="5">
        <v>1100000</v>
      </c>
      <c r="E145" s="5">
        <v>264000</v>
      </c>
      <c r="F145" s="5">
        <v>437000</v>
      </c>
      <c r="G145" s="5">
        <v>410000</v>
      </c>
      <c r="H145" s="5">
        <v>171000</v>
      </c>
      <c r="I145" s="5">
        <v>63000</v>
      </c>
      <c r="J145" s="6">
        <v>2976000</v>
      </c>
      <c r="K145" s="159">
        <v>483000</v>
      </c>
      <c r="L145" s="6">
        <v>2638000</v>
      </c>
      <c r="M145" s="6">
        <v>81138000</v>
      </c>
    </row>
    <row r="146" spans="1:13">
      <c r="A146" s="1">
        <v>35690</v>
      </c>
      <c r="B146" s="4">
        <v>35690</v>
      </c>
      <c r="C146" s="5">
        <v>530000</v>
      </c>
      <c r="D146" s="5">
        <v>1044000</v>
      </c>
      <c r="E146" s="5">
        <v>206000</v>
      </c>
      <c r="F146" s="5">
        <v>457000</v>
      </c>
      <c r="G146" s="5">
        <v>461000</v>
      </c>
      <c r="H146" s="5">
        <v>166000</v>
      </c>
      <c r="I146" s="5">
        <v>61000</v>
      </c>
      <c r="J146" s="6">
        <v>2925000</v>
      </c>
      <c r="K146" s="159">
        <v>283000</v>
      </c>
      <c r="L146" s="6">
        <v>2676000</v>
      </c>
      <c r="M146" s="6">
        <v>81332000</v>
      </c>
    </row>
    <row r="147" spans="1:13">
      <c r="A147" s="1">
        <v>35691</v>
      </c>
      <c r="B147" s="4">
        <v>35691</v>
      </c>
      <c r="C147" s="5">
        <v>533000</v>
      </c>
      <c r="D147" s="5">
        <v>1016000</v>
      </c>
      <c r="E147" s="5">
        <v>281000</v>
      </c>
      <c r="F147" s="5">
        <v>490000</v>
      </c>
      <c r="G147" s="5">
        <v>507000</v>
      </c>
      <c r="H147" s="5">
        <v>184000</v>
      </c>
      <c r="I147" s="5">
        <v>58000</v>
      </c>
      <c r="J147" s="6">
        <v>3069000</v>
      </c>
      <c r="K147" s="159">
        <v>478000</v>
      </c>
      <c r="L147" s="6">
        <v>2676000</v>
      </c>
      <c r="M147" s="6">
        <v>81807000</v>
      </c>
    </row>
    <row r="148" spans="1:13">
      <c r="A148" s="1">
        <v>35692</v>
      </c>
      <c r="B148" s="4">
        <v>35692</v>
      </c>
      <c r="C148" s="5">
        <v>531000</v>
      </c>
      <c r="D148" s="5">
        <v>1015000</v>
      </c>
      <c r="E148" s="5">
        <v>350000</v>
      </c>
      <c r="F148" s="5">
        <v>387000</v>
      </c>
      <c r="G148" s="5">
        <v>540000</v>
      </c>
      <c r="H148" s="5">
        <v>192000</v>
      </c>
      <c r="I148" s="5">
        <v>56000</v>
      </c>
      <c r="J148" s="6">
        <v>3071000</v>
      </c>
      <c r="K148" s="159">
        <v>604000</v>
      </c>
      <c r="L148" s="6">
        <v>2429000</v>
      </c>
      <c r="M148" s="6">
        <v>82342000</v>
      </c>
    </row>
    <row r="149" spans="1:13">
      <c r="A149" s="1">
        <v>35693</v>
      </c>
      <c r="B149" s="4">
        <v>35693</v>
      </c>
      <c r="C149" s="5">
        <v>502000</v>
      </c>
      <c r="D149" s="5">
        <v>848000</v>
      </c>
      <c r="E149" s="5">
        <v>238000</v>
      </c>
      <c r="F149" s="5">
        <v>465000</v>
      </c>
      <c r="G149" s="5">
        <v>408000</v>
      </c>
      <c r="H149" s="5">
        <v>182000</v>
      </c>
      <c r="I149" s="5">
        <v>62000</v>
      </c>
      <c r="J149" s="6">
        <v>2705000</v>
      </c>
      <c r="K149" s="159">
        <v>707000</v>
      </c>
      <c r="L149" s="6">
        <v>2040000</v>
      </c>
      <c r="M149" s="6">
        <v>83033000</v>
      </c>
    </row>
    <row r="150" spans="1:13">
      <c r="A150" s="1">
        <v>35694</v>
      </c>
      <c r="B150" s="4">
        <v>35694</v>
      </c>
      <c r="C150" s="5">
        <v>531000</v>
      </c>
      <c r="D150" s="5">
        <v>825000</v>
      </c>
      <c r="E150" s="5">
        <v>250000</v>
      </c>
      <c r="F150" s="5">
        <v>482000</v>
      </c>
      <c r="G150" s="5">
        <v>404000</v>
      </c>
      <c r="H150" s="5">
        <v>182000</v>
      </c>
      <c r="I150" s="5">
        <v>61000</v>
      </c>
      <c r="J150" s="6">
        <v>2735000</v>
      </c>
      <c r="K150" s="159">
        <v>592000</v>
      </c>
      <c r="L150" s="6">
        <v>2177000</v>
      </c>
      <c r="M150" s="6">
        <v>83641000</v>
      </c>
    </row>
    <row r="151" spans="1:13">
      <c r="A151" s="1">
        <v>35695</v>
      </c>
      <c r="B151" s="4">
        <v>35695</v>
      </c>
      <c r="C151" s="5">
        <v>531000</v>
      </c>
      <c r="D151" s="5">
        <v>1027000</v>
      </c>
      <c r="E151" s="5">
        <v>180000</v>
      </c>
      <c r="F151" s="5">
        <v>431000</v>
      </c>
      <c r="G151" s="5">
        <v>441000</v>
      </c>
      <c r="H151" s="5">
        <v>180000</v>
      </c>
      <c r="I151" s="5">
        <v>63000</v>
      </c>
      <c r="J151" s="6">
        <v>2853000</v>
      </c>
      <c r="K151" s="159">
        <v>109000</v>
      </c>
      <c r="L151" s="6">
        <v>2637000</v>
      </c>
      <c r="M151" s="6">
        <v>83752000</v>
      </c>
    </row>
    <row r="152" spans="1:13">
      <c r="A152" s="1">
        <v>35696</v>
      </c>
      <c r="B152" s="4">
        <v>35696</v>
      </c>
      <c r="C152" s="5">
        <v>516000</v>
      </c>
      <c r="D152" s="5">
        <v>1094000</v>
      </c>
      <c r="E152" s="5">
        <v>262000</v>
      </c>
      <c r="F152" s="5">
        <v>370000</v>
      </c>
      <c r="G152" s="5">
        <v>415000</v>
      </c>
      <c r="H152" s="5">
        <v>184000</v>
      </c>
      <c r="I152" s="5">
        <v>60000</v>
      </c>
      <c r="J152" s="6">
        <v>2901000</v>
      </c>
      <c r="K152" s="159">
        <v>45000</v>
      </c>
      <c r="L152" s="6">
        <v>2873000</v>
      </c>
      <c r="M152" s="6">
        <v>83567000</v>
      </c>
    </row>
    <row r="153" spans="1:13">
      <c r="A153" s="1">
        <v>35697</v>
      </c>
      <c r="B153" s="4">
        <v>35697</v>
      </c>
      <c r="C153" s="5">
        <v>489000</v>
      </c>
      <c r="D153" s="5">
        <v>1015000</v>
      </c>
      <c r="E153" s="5">
        <v>264000</v>
      </c>
      <c r="F153" s="5">
        <v>253000</v>
      </c>
      <c r="G153" s="5">
        <v>424000</v>
      </c>
      <c r="H153" s="5">
        <v>198000</v>
      </c>
      <c r="I153" s="5">
        <v>62000</v>
      </c>
      <c r="J153" s="6">
        <v>2705000</v>
      </c>
      <c r="K153" s="159">
        <v>-2000</v>
      </c>
      <c r="L153" s="6">
        <v>2782000</v>
      </c>
      <c r="M153" s="6">
        <v>83348000</v>
      </c>
    </row>
    <row r="154" spans="1:13">
      <c r="A154" s="1">
        <v>35698</v>
      </c>
      <c r="B154" s="4">
        <v>35698</v>
      </c>
      <c r="C154" s="5">
        <v>502000</v>
      </c>
      <c r="D154" s="5">
        <v>995000</v>
      </c>
      <c r="E154" s="5">
        <v>268000</v>
      </c>
      <c r="F154" s="5">
        <v>335000</v>
      </c>
      <c r="G154" s="5">
        <v>429000</v>
      </c>
      <c r="H154" s="5">
        <v>187000</v>
      </c>
      <c r="I154" s="5">
        <v>62000</v>
      </c>
      <c r="J154" s="6">
        <v>2778000</v>
      </c>
      <c r="K154" s="159">
        <v>251000</v>
      </c>
      <c r="L154" s="6">
        <v>2465000</v>
      </c>
      <c r="M154" s="6">
        <v>83601000</v>
      </c>
    </row>
    <row r="155" spans="1:13">
      <c r="A155" s="1">
        <v>35699</v>
      </c>
      <c r="B155" s="4">
        <v>35699</v>
      </c>
      <c r="C155" s="5">
        <v>501000</v>
      </c>
      <c r="D155" s="5">
        <v>1025000</v>
      </c>
      <c r="E155" s="5">
        <v>294000</v>
      </c>
      <c r="F155" s="5">
        <v>398000</v>
      </c>
      <c r="G155" s="5">
        <v>401000</v>
      </c>
      <c r="H155" s="5">
        <v>183000</v>
      </c>
      <c r="I155" s="5">
        <v>62000</v>
      </c>
      <c r="J155" s="6">
        <v>2864000</v>
      </c>
      <c r="K155" s="159">
        <v>524000</v>
      </c>
      <c r="L155" s="6">
        <v>2350000</v>
      </c>
      <c r="M155" s="6">
        <v>84066000</v>
      </c>
    </row>
    <row r="156" spans="1:13">
      <c r="A156" s="1">
        <v>35700</v>
      </c>
      <c r="B156" s="4">
        <v>35700</v>
      </c>
      <c r="C156" s="5">
        <v>528000</v>
      </c>
      <c r="D156" s="5">
        <v>852000</v>
      </c>
      <c r="E156" s="5">
        <v>201000</v>
      </c>
      <c r="F156" s="5">
        <v>482000</v>
      </c>
      <c r="G156" s="5">
        <v>420000</v>
      </c>
      <c r="H156" s="5">
        <v>185000</v>
      </c>
      <c r="I156" s="5">
        <v>63000</v>
      </c>
      <c r="J156" s="6">
        <v>2731000</v>
      </c>
      <c r="K156" s="159">
        <v>306000</v>
      </c>
      <c r="L156" s="6">
        <v>2348000</v>
      </c>
      <c r="M156" s="6">
        <v>84377000</v>
      </c>
    </row>
    <row r="157" spans="1:13">
      <c r="A157" s="1">
        <v>35701</v>
      </c>
      <c r="B157" s="4">
        <v>35701</v>
      </c>
      <c r="C157" s="5">
        <v>532000</v>
      </c>
      <c r="D157" s="5">
        <v>832000</v>
      </c>
      <c r="E157" s="5">
        <v>217000</v>
      </c>
      <c r="F157" s="5">
        <v>496000</v>
      </c>
      <c r="G157" s="5">
        <v>466000</v>
      </c>
      <c r="H157" s="5">
        <v>186000</v>
      </c>
      <c r="I157" s="5">
        <v>61000</v>
      </c>
      <c r="J157" s="6">
        <v>2790000</v>
      </c>
      <c r="K157" s="159">
        <v>352000</v>
      </c>
      <c r="L157" s="6">
        <v>2533000</v>
      </c>
      <c r="M157" s="6">
        <v>84729000</v>
      </c>
    </row>
    <row r="158" spans="1:13">
      <c r="A158" s="1">
        <v>35702</v>
      </c>
      <c r="B158" s="4">
        <v>35702</v>
      </c>
      <c r="C158" s="5">
        <v>510000</v>
      </c>
      <c r="D158" s="5">
        <v>799000</v>
      </c>
      <c r="E158" s="5">
        <v>176000</v>
      </c>
      <c r="F158" s="5">
        <v>246000</v>
      </c>
      <c r="G158" s="5">
        <v>434000</v>
      </c>
      <c r="H158" s="5">
        <v>194000</v>
      </c>
      <c r="I158" s="5">
        <v>63000</v>
      </c>
      <c r="J158" s="6">
        <v>2422000</v>
      </c>
      <c r="K158" s="159">
        <v>-412000</v>
      </c>
      <c r="L158" s="6">
        <v>2882000</v>
      </c>
      <c r="M158" s="6">
        <v>84317000</v>
      </c>
    </row>
    <row r="159" spans="1:13">
      <c r="A159" s="1">
        <v>35703</v>
      </c>
      <c r="B159" s="4">
        <v>35703</v>
      </c>
      <c r="C159" s="5">
        <v>508000</v>
      </c>
      <c r="D159" s="5">
        <v>970000</v>
      </c>
      <c r="E159" s="5">
        <v>156000</v>
      </c>
      <c r="F159" s="5">
        <v>253000</v>
      </c>
      <c r="G159" s="5">
        <v>448000</v>
      </c>
      <c r="H159" s="5">
        <v>194000</v>
      </c>
      <c r="I159" s="5">
        <v>63000</v>
      </c>
      <c r="J159" s="6">
        <v>2592000</v>
      </c>
      <c r="K159" s="159">
        <v>-261000</v>
      </c>
      <c r="L159" s="6">
        <v>2798000</v>
      </c>
      <c r="M159" s="6">
        <v>84058000</v>
      </c>
    </row>
    <row r="160" spans="1:13">
      <c r="A160" s="1">
        <v>35704</v>
      </c>
      <c r="B160" s="4">
        <v>35704</v>
      </c>
      <c r="C160" s="5">
        <v>534000</v>
      </c>
      <c r="D160" s="5">
        <v>732000</v>
      </c>
      <c r="E160" s="5">
        <v>171000</v>
      </c>
      <c r="F160" s="5">
        <v>229000</v>
      </c>
      <c r="G160" s="5">
        <v>421000</v>
      </c>
      <c r="H160" s="5">
        <v>205000</v>
      </c>
      <c r="I160" s="5">
        <v>63000</v>
      </c>
      <c r="J160" s="6">
        <v>2355000</v>
      </c>
      <c r="K160" s="159">
        <v>-341000</v>
      </c>
      <c r="L160" s="6">
        <v>2755000</v>
      </c>
      <c r="M160" s="6">
        <v>83717000</v>
      </c>
    </row>
    <row r="161" spans="1:13">
      <c r="A161" s="1">
        <v>35705</v>
      </c>
      <c r="B161" s="4">
        <v>35705</v>
      </c>
      <c r="C161" s="5">
        <v>531000</v>
      </c>
      <c r="D161" s="5">
        <v>851000</v>
      </c>
      <c r="E161" s="5">
        <v>201000</v>
      </c>
      <c r="F161" s="5">
        <v>322000</v>
      </c>
      <c r="G161" s="5">
        <v>392000</v>
      </c>
      <c r="H161" s="5">
        <v>207000</v>
      </c>
      <c r="I161" s="5">
        <v>61000</v>
      </c>
      <c r="J161" s="6">
        <v>2565000</v>
      </c>
      <c r="K161" s="159">
        <v>-34000</v>
      </c>
      <c r="L161" s="6">
        <v>2584000</v>
      </c>
      <c r="M161" s="6">
        <v>83684000</v>
      </c>
    </row>
    <row r="162" spans="1:13">
      <c r="A162" s="1">
        <v>35706</v>
      </c>
      <c r="B162" s="4">
        <v>35706</v>
      </c>
      <c r="C162" s="5">
        <v>525000</v>
      </c>
      <c r="D162" s="5">
        <v>969000</v>
      </c>
      <c r="E162" s="5">
        <v>243000</v>
      </c>
      <c r="F162" s="5">
        <v>379000</v>
      </c>
      <c r="G162" s="5">
        <v>460000</v>
      </c>
      <c r="H162" s="5">
        <v>187000</v>
      </c>
      <c r="I162" s="5">
        <v>62000</v>
      </c>
      <c r="J162" s="6">
        <v>2825000</v>
      </c>
      <c r="K162" s="159">
        <v>210000</v>
      </c>
      <c r="L162" s="6">
        <v>2502000</v>
      </c>
      <c r="M162" s="6">
        <v>83893000</v>
      </c>
    </row>
    <row r="163" spans="1:13">
      <c r="A163" s="1">
        <v>35707</v>
      </c>
      <c r="B163" s="4">
        <v>35707</v>
      </c>
      <c r="C163" s="5">
        <v>531000</v>
      </c>
      <c r="D163" s="5">
        <v>786000</v>
      </c>
      <c r="E163" s="5">
        <v>228000</v>
      </c>
      <c r="F163" s="5">
        <v>309000</v>
      </c>
      <c r="G163" s="5">
        <v>405000</v>
      </c>
      <c r="H163" s="5">
        <v>187000</v>
      </c>
      <c r="I163" s="5">
        <v>62000</v>
      </c>
      <c r="J163" s="6">
        <v>2508000</v>
      </c>
      <c r="K163" s="159">
        <v>466000</v>
      </c>
      <c r="L163" s="6">
        <v>2135000</v>
      </c>
      <c r="M163" s="6">
        <v>84358000</v>
      </c>
    </row>
    <row r="164" spans="1:13">
      <c r="A164" s="1">
        <v>35708</v>
      </c>
      <c r="B164" s="4">
        <v>35708</v>
      </c>
      <c r="C164" s="5">
        <v>531000</v>
      </c>
      <c r="D164" s="5">
        <v>777000</v>
      </c>
      <c r="E164" s="5">
        <v>206000</v>
      </c>
      <c r="F164" s="5">
        <v>392000</v>
      </c>
      <c r="G164" s="5">
        <v>379000</v>
      </c>
      <c r="H164" s="5">
        <v>187000</v>
      </c>
      <c r="I164" s="5">
        <v>63000</v>
      </c>
      <c r="J164" s="6">
        <v>2535000</v>
      </c>
      <c r="K164" s="159">
        <v>479000</v>
      </c>
      <c r="L164" s="6">
        <v>2076000</v>
      </c>
      <c r="M164" s="6">
        <v>84839000</v>
      </c>
    </row>
    <row r="165" spans="1:13">
      <c r="A165" s="1">
        <v>35709</v>
      </c>
      <c r="B165" s="4">
        <v>35709</v>
      </c>
      <c r="C165" s="5">
        <v>530000</v>
      </c>
      <c r="D165" s="5">
        <v>747000</v>
      </c>
      <c r="E165" s="5">
        <v>249000</v>
      </c>
      <c r="F165" s="5">
        <v>422000</v>
      </c>
      <c r="G165" s="5">
        <v>401000</v>
      </c>
      <c r="H165" s="5">
        <v>187000</v>
      </c>
      <c r="I165" s="5">
        <v>63000</v>
      </c>
      <c r="J165" s="6">
        <v>2599000</v>
      </c>
      <c r="K165" s="159">
        <v>197000</v>
      </c>
      <c r="L165" s="6">
        <v>2404000</v>
      </c>
      <c r="M165" s="6">
        <v>85033000</v>
      </c>
    </row>
    <row r="166" spans="1:13">
      <c r="A166" s="1">
        <v>35710</v>
      </c>
      <c r="B166" s="4">
        <v>35710</v>
      </c>
      <c r="C166" s="5">
        <v>530000</v>
      </c>
      <c r="D166" s="5">
        <v>926000</v>
      </c>
      <c r="E166" s="5">
        <v>318000</v>
      </c>
      <c r="F166" s="5">
        <v>481000</v>
      </c>
      <c r="G166" s="5">
        <v>426000</v>
      </c>
      <c r="H166" s="5">
        <v>182000</v>
      </c>
      <c r="I166" s="5">
        <v>63000</v>
      </c>
      <c r="J166" s="6">
        <v>2926000</v>
      </c>
      <c r="K166" s="159">
        <v>670000</v>
      </c>
      <c r="L166" s="6">
        <v>2261000</v>
      </c>
      <c r="M166" s="6">
        <v>85701000</v>
      </c>
    </row>
    <row r="167" spans="1:13">
      <c r="A167" s="1">
        <v>35711</v>
      </c>
      <c r="B167" s="4">
        <v>35711</v>
      </c>
      <c r="C167" s="5">
        <v>528000</v>
      </c>
      <c r="D167" s="5">
        <v>942000</v>
      </c>
      <c r="E167" s="5">
        <v>294000</v>
      </c>
      <c r="F167" s="5">
        <v>504000</v>
      </c>
      <c r="G167" s="5">
        <v>372000</v>
      </c>
      <c r="H167" s="5">
        <v>183000</v>
      </c>
      <c r="I167" s="5">
        <v>63000</v>
      </c>
      <c r="J167" s="6">
        <v>2886000</v>
      </c>
      <c r="K167" s="159">
        <v>729000</v>
      </c>
      <c r="L167" s="6">
        <v>2198000</v>
      </c>
      <c r="M167" s="6">
        <v>86428000</v>
      </c>
    </row>
    <row r="168" spans="1:13">
      <c r="A168" s="1">
        <v>35712</v>
      </c>
      <c r="B168" s="4">
        <v>35712</v>
      </c>
      <c r="C168" s="5">
        <v>531000</v>
      </c>
      <c r="D168" s="5">
        <v>912000</v>
      </c>
      <c r="E168" s="5">
        <v>255000</v>
      </c>
      <c r="F168" s="5">
        <v>498000</v>
      </c>
      <c r="G168" s="5">
        <v>410000</v>
      </c>
      <c r="H168" s="5">
        <v>174000</v>
      </c>
      <c r="I168" s="5">
        <v>63000</v>
      </c>
      <c r="J168" s="6">
        <v>2843000</v>
      </c>
      <c r="K168" s="159">
        <v>615000</v>
      </c>
      <c r="L168" s="6">
        <v>2228000</v>
      </c>
      <c r="M168" s="6">
        <v>87043000</v>
      </c>
    </row>
    <row r="169" spans="1:13">
      <c r="A169" s="1">
        <v>35713</v>
      </c>
      <c r="B169" s="4">
        <v>35713</v>
      </c>
      <c r="C169" s="5">
        <v>532000</v>
      </c>
      <c r="D169" s="5">
        <v>730000</v>
      </c>
      <c r="E169" s="5">
        <v>311000</v>
      </c>
      <c r="F169" s="5">
        <v>455000</v>
      </c>
      <c r="G169" s="5">
        <v>447000</v>
      </c>
      <c r="H169" s="5">
        <v>180000</v>
      </c>
      <c r="I169" s="5">
        <v>64000</v>
      </c>
      <c r="J169" s="6">
        <v>2719000</v>
      </c>
      <c r="K169" s="159">
        <v>560000</v>
      </c>
      <c r="L169" s="6">
        <v>2207000</v>
      </c>
      <c r="M169" s="6">
        <v>87603000</v>
      </c>
    </row>
    <row r="170" spans="1:13">
      <c r="A170" s="1">
        <v>35714</v>
      </c>
      <c r="B170" s="4">
        <v>35714</v>
      </c>
      <c r="C170" s="5">
        <v>532000</v>
      </c>
      <c r="D170" s="5">
        <v>648000</v>
      </c>
      <c r="E170" s="5">
        <v>272000</v>
      </c>
      <c r="F170" s="5">
        <v>478000</v>
      </c>
      <c r="G170" s="5">
        <v>448000</v>
      </c>
      <c r="H170" s="5">
        <v>182000</v>
      </c>
      <c r="I170" s="5">
        <v>64000</v>
      </c>
      <c r="J170" s="6">
        <v>2624000</v>
      </c>
      <c r="K170" s="159">
        <v>548000</v>
      </c>
      <c r="L170" s="6">
        <v>2027000</v>
      </c>
      <c r="M170" s="6">
        <v>88146000</v>
      </c>
    </row>
    <row r="171" spans="1:13">
      <c r="A171" s="1">
        <v>35715</v>
      </c>
      <c r="B171" s="4">
        <v>35715</v>
      </c>
      <c r="C171" s="5">
        <v>532000</v>
      </c>
      <c r="D171" s="5">
        <v>638000</v>
      </c>
      <c r="E171" s="5">
        <v>268000</v>
      </c>
      <c r="F171" s="5">
        <v>461000</v>
      </c>
      <c r="G171" s="5">
        <v>456000</v>
      </c>
      <c r="H171" s="5">
        <v>182000</v>
      </c>
      <c r="I171" s="5">
        <v>58000</v>
      </c>
      <c r="J171" s="6">
        <v>2595000</v>
      </c>
      <c r="K171" s="159">
        <v>532000</v>
      </c>
      <c r="L171" s="6">
        <v>2025000</v>
      </c>
      <c r="M171" s="6">
        <v>88679000</v>
      </c>
    </row>
    <row r="172" spans="1:13">
      <c r="A172" s="1">
        <v>35716</v>
      </c>
      <c r="B172" s="4">
        <v>35716</v>
      </c>
      <c r="C172" s="5">
        <v>531000</v>
      </c>
      <c r="D172" s="5">
        <v>680000</v>
      </c>
      <c r="E172" s="5">
        <v>286000</v>
      </c>
      <c r="F172" s="5">
        <v>474000</v>
      </c>
      <c r="G172" s="5">
        <v>457000</v>
      </c>
      <c r="H172" s="5">
        <v>193000</v>
      </c>
      <c r="I172" s="5">
        <v>53000</v>
      </c>
      <c r="J172" s="6">
        <v>2674000</v>
      </c>
      <c r="K172" s="159">
        <v>436000</v>
      </c>
      <c r="L172" s="6">
        <v>2198000</v>
      </c>
      <c r="M172" s="6">
        <v>89114000</v>
      </c>
    </row>
    <row r="173" spans="1:13">
      <c r="A173" s="1">
        <v>35717</v>
      </c>
      <c r="B173" s="4">
        <v>35717</v>
      </c>
      <c r="C173" s="5">
        <v>532000</v>
      </c>
      <c r="D173" s="5">
        <v>844000</v>
      </c>
      <c r="E173" s="5">
        <v>182000</v>
      </c>
      <c r="F173" s="5">
        <v>491000</v>
      </c>
      <c r="G173" s="5">
        <v>545000</v>
      </c>
      <c r="H173" s="5">
        <v>203000</v>
      </c>
      <c r="I173" s="5">
        <v>63000</v>
      </c>
      <c r="J173" s="6">
        <v>2860000</v>
      </c>
      <c r="K173" s="159">
        <v>477000</v>
      </c>
      <c r="L173" s="6">
        <v>2413000</v>
      </c>
      <c r="M173" s="6">
        <v>89591000</v>
      </c>
    </row>
    <row r="174" spans="1:13">
      <c r="A174" s="1">
        <v>35718</v>
      </c>
      <c r="B174" s="4">
        <v>35718</v>
      </c>
      <c r="C174" s="5">
        <v>531000</v>
      </c>
      <c r="D174" s="5">
        <v>814000</v>
      </c>
      <c r="E174" s="5">
        <v>185000</v>
      </c>
      <c r="F174" s="5">
        <v>480000</v>
      </c>
      <c r="G174" s="5">
        <v>575000</v>
      </c>
      <c r="H174" s="5">
        <v>206000</v>
      </c>
      <c r="I174" s="5">
        <v>64000</v>
      </c>
      <c r="J174" s="6">
        <v>2855000</v>
      </c>
      <c r="K174" s="159">
        <v>326000</v>
      </c>
      <c r="L174" s="6">
        <v>2520000</v>
      </c>
      <c r="M174" s="6">
        <v>89918000</v>
      </c>
    </row>
    <row r="175" spans="1:13">
      <c r="A175" s="1">
        <v>35719</v>
      </c>
      <c r="B175" s="4">
        <v>35719</v>
      </c>
      <c r="C175" s="5">
        <v>530000</v>
      </c>
      <c r="D175" s="5">
        <v>771000</v>
      </c>
      <c r="E175" s="5">
        <v>186000</v>
      </c>
      <c r="F175" s="5">
        <v>491000</v>
      </c>
      <c r="G175" s="5">
        <v>501000</v>
      </c>
      <c r="H175" s="5">
        <v>203000</v>
      </c>
      <c r="I175" s="5">
        <v>62000</v>
      </c>
      <c r="J175" s="6">
        <v>2744000</v>
      </c>
      <c r="K175" s="159">
        <v>177000</v>
      </c>
      <c r="L175" s="6">
        <v>2574000</v>
      </c>
      <c r="M175" s="6">
        <v>90190000</v>
      </c>
    </row>
    <row r="176" spans="1:13">
      <c r="A176" s="1">
        <v>35720</v>
      </c>
      <c r="B176" s="4">
        <v>35720</v>
      </c>
      <c r="C176" s="5">
        <v>530000</v>
      </c>
      <c r="D176" s="5">
        <v>766000</v>
      </c>
      <c r="E176" s="5">
        <v>182000</v>
      </c>
      <c r="F176" s="5">
        <v>482000</v>
      </c>
      <c r="G176" s="5">
        <v>437000</v>
      </c>
      <c r="H176" s="5">
        <v>186000</v>
      </c>
      <c r="I176" s="5">
        <v>62000</v>
      </c>
      <c r="J176" s="6">
        <v>2645000</v>
      </c>
      <c r="K176" s="159">
        <v>444000</v>
      </c>
      <c r="L176" s="6">
        <v>2282000</v>
      </c>
      <c r="M176" s="6">
        <v>90633000</v>
      </c>
    </row>
    <row r="177" spans="1:13">
      <c r="A177" s="1">
        <v>35721</v>
      </c>
      <c r="B177" s="4">
        <v>35721</v>
      </c>
      <c r="C177" s="5">
        <v>532000</v>
      </c>
      <c r="D177" s="5">
        <v>699000</v>
      </c>
      <c r="E177" s="5">
        <v>194000</v>
      </c>
      <c r="F177" s="5">
        <v>385000</v>
      </c>
      <c r="G177" s="5">
        <v>369000</v>
      </c>
      <c r="H177" s="5">
        <v>191000</v>
      </c>
      <c r="I177" s="5">
        <v>61000</v>
      </c>
      <c r="J177" s="6">
        <v>2431000</v>
      </c>
      <c r="K177" s="159">
        <v>217000</v>
      </c>
      <c r="L177" s="6">
        <v>2258000</v>
      </c>
      <c r="M177" s="6">
        <v>90852000</v>
      </c>
    </row>
    <row r="178" spans="1:13">
      <c r="A178" s="1">
        <v>35722</v>
      </c>
      <c r="B178" s="4">
        <v>35722</v>
      </c>
      <c r="C178" s="5">
        <v>532000</v>
      </c>
      <c r="D178" s="5">
        <v>696000</v>
      </c>
      <c r="E178" s="5">
        <v>207000</v>
      </c>
      <c r="F178" s="5">
        <v>386000</v>
      </c>
      <c r="G178" s="5">
        <v>392000</v>
      </c>
      <c r="H178" s="5">
        <v>201000</v>
      </c>
      <c r="I178" s="5">
        <v>60000</v>
      </c>
      <c r="J178" s="6">
        <v>2474000</v>
      </c>
      <c r="K178" s="159">
        <v>438000</v>
      </c>
      <c r="L178" s="6">
        <v>1995000</v>
      </c>
      <c r="M178" s="6">
        <v>91289000</v>
      </c>
    </row>
    <row r="179" spans="1:13">
      <c r="A179" s="1">
        <v>35723</v>
      </c>
      <c r="B179" s="4">
        <v>35723</v>
      </c>
      <c r="C179" s="5">
        <v>531000</v>
      </c>
      <c r="D179" s="5">
        <v>727000</v>
      </c>
      <c r="E179" s="5">
        <v>243000</v>
      </c>
      <c r="F179" s="5">
        <v>471000</v>
      </c>
      <c r="G179" s="5">
        <v>478000</v>
      </c>
      <c r="H179" s="5">
        <v>210000</v>
      </c>
      <c r="I179" s="5">
        <v>62000</v>
      </c>
      <c r="J179" s="6">
        <v>2722000</v>
      </c>
      <c r="K179" s="159">
        <v>299000</v>
      </c>
      <c r="L179" s="6">
        <v>2364000</v>
      </c>
      <c r="M179" s="6">
        <v>91587000</v>
      </c>
    </row>
    <row r="180" spans="1:13">
      <c r="A180" s="1">
        <v>35724</v>
      </c>
      <c r="B180" s="4">
        <v>35724</v>
      </c>
      <c r="C180" s="5">
        <v>527000</v>
      </c>
      <c r="D180" s="5">
        <v>649000</v>
      </c>
      <c r="E180" s="5">
        <v>253000</v>
      </c>
      <c r="F180" s="5">
        <v>482000</v>
      </c>
      <c r="G180" s="5">
        <v>462000</v>
      </c>
      <c r="H180" s="5">
        <v>206000</v>
      </c>
      <c r="I180" s="5">
        <v>62000</v>
      </c>
      <c r="J180" s="6">
        <v>2641000</v>
      </c>
      <c r="K180" s="159">
        <v>228000</v>
      </c>
      <c r="L180" s="6">
        <v>2383000</v>
      </c>
      <c r="M180" s="6">
        <v>91815000</v>
      </c>
    </row>
    <row r="181" spans="1:13">
      <c r="A181" s="1">
        <v>35725</v>
      </c>
      <c r="B181" s="4">
        <v>35725</v>
      </c>
      <c r="C181" s="5">
        <v>530000</v>
      </c>
      <c r="D181" s="5">
        <v>673000</v>
      </c>
      <c r="E181" s="5">
        <v>251000</v>
      </c>
      <c r="F181" s="5">
        <v>460000</v>
      </c>
      <c r="G181" s="5">
        <v>455000</v>
      </c>
      <c r="H181" s="5">
        <v>205000</v>
      </c>
      <c r="I181" s="5">
        <v>61000</v>
      </c>
      <c r="J181" s="6">
        <v>2635000</v>
      </c>
      <c r="K181" s="159">
        <v>229000</v>
      </c>
      <c r="L181" s="6">
        <v>2383000</v>
      </c>
      <c r="M181" s="6">
        <v>92042000</v>
      </c>
    </row>
    <row r="182" spans="1:13">
      <c r="A182" s="1">
        <v>35726</v>
      </c>
      <c r="B182" s="4">
        <v>35726</v>
      </c>
      <c r="C182" s="5">
        <v>525000</v>
      </c>
      <c r="D182" s="5">
        <v>602000</v>
      </c>
      <c r="E182" s="5">
        <v>236000</v>
      </c>
      <c r="F182" s="5">
        <v>502000</v>
      </c>
      <c r="G182" s="5">
        <v>495000</v>
      </c>
      <c r="H182" s="5">
        <v>196000</v>
      </c>
      <c r="I182" s="5">
        <v>63000</v>
      </c>
      <c r="J182" s="6">
        <v>2619000</v>
      </c>
      <c r="K182" s="159">
        <v>406000</v>
      </c>
      <c r="L182" s="6">
        <v>2283000</v>
      </c>
      <c r="M182" s="6">
        <v>92448000</v>
      </c>
    </row>
    <row r="183" spans="1:13">
      <c r="A183" s="1">
        <v>35727</v>
      </c>
      <c r="B183" s="4">
        <v>35727</v>
      </c>
      <c r="C183" s="5">
        <v>531000</v>
      </c>
      <c r="D183" s="5">
        <v>576000</v>
      </c>
      <c r="E183" s="5">
        <v>238000</v>
      </c>
      <c r="F183" s="5">
        <v>467000</v>
      </c>
      <c r="G183" s="5">
        <v>475000</v>
      </c>
      <c r="H183" s="5">
        <v>205000</v>
      </c>
      <c r="I183" s="5">
        <v>61000</v>
      </c>
      <c r="J183" s="6">
        <v>2553000</v>
      </c>
      <c r="K183" s="159">
        <v>314000</v>
      </c>
      <c r="L183" s="6">
        <v>2377000</v>
      </c>
      <c r="M183" s="6">
        <v>92665000</v>
      </c>
    </row>
    <row r="184" spans="1:13">
      <c r="A184" s="1">
        <v>35728</v>
      </c>
      <c r="B184" s="4">
        <v>35728</v>
      </c>
      <c r="C184" s="5">
        <v>531000</v>
      </c>
      <c r="D184" s="5">
        <v>502000</v>
      </c>
      <c r="E184" s="5">
        <v>156000</v>
      </c>
      <c r="F184" s="5">
        <v>430000</v>
      </c>
      <c r="G184" s="5">
        <v>334000</v>
      </c>
      <c r="H184" s="5">
        <v>219000</v>
      </c>
      <c r="I184" s="5">
        <v>66000</v>
      </c>
      <c r="J184" s="6">
        <v>2238000</v>
      </c>
      <c r="K184" s="159">
        <v>33000</v>
      </c>
      <c r="L184" s="6">
        <v>2209000</v>
      </c>
      <c r="M184" s="6">
        <v>92696000</v>
      </c>
    </row>
    <row r="185" spans="1:13">
      <c r="A185" s="1">
        <v>35729</v>
      </c>
      <c r="B185" s="4">
        <v>35729</v>
      </c>
      <c r="C185" s="5">
        <v>529000</v>
      </c>
      <c r="D185" s="5">
        <v>528000</v>
      </c>
      <c r="E185" s="5">
        <v>190000</v>
      </c>
      <c r="F185" s="5">
        <v>425000</v>
      </c>
      <c r="G185" s="5">
        <v>353000</v>
      </c>
      <c r="H185" s="5">
        <v>210000</v>
      </c>
      <c r="I185" s="5">
        <v>63000</v>
      </c>
      <c r="J185" s="6">
        <v>2298000</v>
      </c>
      <c r="K185" s="159">
        <v>19000</v>
      </c>
      <c r="L185" s="6">
        <v>2216000</v>
      </c>
      <c r="M185" s="6">
        <v>92736000</v>
      </c>
    </row>
    <row r="186" spans="1:13">
      <c r="A186" s="1">
        <v>35730</v>
      </c>
      <c r="B186" s="4">
        <v>35730</v>
      </c>
      <c r="C186" s="5">
        <v>530000</v>
      </c>
      <c r="D186" s="5">
        <v>544000</v>
      </c>
      <c r="E186" s="5">
        <v>191000</v>
      </c>
      <c r="F186" s="5">
        <v>487000</v>
      </c>
      <c r="G186" s="5">
        <v>441000</v>
      </c>
      <c r="H186" s="5">
        <v>209000</v>
      </c>
      <c r="I186" s="5">
        <v>63000</v>
      </c>
      <c r="J186" s="6">
        <v>2465000</v>
      </c>
      <c r="K186" s="159">
        <v>-159000</v>
      </c>
      <c r="L186" s="6">
        <v>2645000</v>
      </c>
      <c r="M186" s="6">
        <v>92578000</v>
      </c>
    </row>
    <row r="187" spans="1:13">
      <c r="A187" s="1">
        <v>35731</v>
      </c>
      <c r="B187" s="4">
        <v>35731</v>
      </c>
      <c r="C187" s="5">
        <v>528000</v>
      </c>
      <c r="D187" s="5">
        <v>598000</v>
      </c>
      <c r="E187" s="5">
        <v>236000</v>
      </c>
      <c r="F187" s="5">
        <v>497000</v>
      </c>
      <c r="G187" s="5">
        <v>492000</v>
      </c>
      <c r="H187" s="5">
        <v>223000</v>
      </c>
      <c r="I187" s="5">
        <v>63000</v>
      </c>
      <c r="J187" s="6">
        <v>2637000</v>
      </c>
      <c r="K187" s="159">
        <v>-32000</v>
      </c>
      <c r="L187" s="6">
        <v>2585000</v>
      </c>
      <c r="M187" s="6">
        <v>92545000</v>
      </c>
    </row>
    <row r="188" spans="1:13">
      <c r="A188" s="1">
        <v>35732</v>
      </c>
      <c r="B188" s="4">
        <v>35732</v>
      </c>
      <c r="C188" s="5">
        <v>523000</v>
      </c>
      <c r="D188" s="5">
        <v>656000</v>
      </c>
      <c r="E188" s="5">
        <v>250000</v>
      </c>
      <c r="F188" s="5">
        <v>503000</v>
      </c>
      <c r="G188" s="5">
        <v>463000</v>
      </c>
      <c r="H188" s="5">
        <v>222000</v>
      </c>
      <c r="I188" s="5">
        <v>62000</v>
      </c>
      <c r="J188" s="6">
        <v>2679000</v>
      </c>
      <c r="K188" s="159">
        <v>335000</v>
      </c>
      <c r="L188" s="6">
        <v>2414000</v>
      </c>
      <c r="M188" s="6">
        <v>92876000</v>
      </c>
    </row>
    <row r="189" spans="1:13">
      <c r="A189" s="1">
        <v>35733</v>
      </c>
      <c r="B189" s="4">
        <v>35733</v>
      </c>
      <c r="C189" s="5">
        <v>528000</v>
      </c>
      <c r="D189" s="5">
        <v>780000</v>
      </c>
      <c r="E189" s="5">
        <v>235000</v>
      </c>
      <c r="F189" s="5">
        <v>499000</v>
      </c>
      <c r="G189" s="5">
        <v>552000</v>
      </c>
      <c r="H189" s="5">
        <v>207000</v>
      </c>
      <c r="I189" s="5">
        <v>61000</v>
      </c>
      <c r="J189" s="6">
        <v>2862000</v>
      </c>
      <c r="K189" s="159">
        <v>520000</v>
      </c>
      <c r="L189" s="6">
        <v>2277000</v>
      </c>
      <c r="M189" s="6">
        <v>93396000</v>
      </c>
    </row>
    <row r="190" spans="1:13">
      <c r="A190" s="1">
        <v>35734</v>
      </c>
      <c r="B190" s="4">
        <v>35734</v>
      </c>
      <c r="C190" s="5">
        <v>532000</v>
      </c>
      <c r="D190" s="5">
        <v>772000</v>
      </c>
      <c r="E190" s="5">
        <v>243000</v>
      </c>
      <c r="F190" s="5">
        <v>499000</v>
      </c>
      <c r="G190" s="5">
        <v>495000</v>
      </c>
      <c r="H190" s="5">
        <v>202000</v>
      </c>
      <c r="I190" s="5">
        <v>59000</v>
      </c>
      <c r="J190" s="6">
        <v>2802000</v>
      </c>
      <c r="K190" s="159">
        <v>582000</v>
      </c>
      <c r="L190" s="6">
        <v>2139000</v>
      </c>
      <c r="M190" s="6">
        <v>93976000</v>
      </c>
    </row>
    <row r="191" spans="1:13">
      <c r="A191" s="1">
        <v>35735</v>
      </c>
      <c r="B191" s="4">
        <v>35735</v>
      </c>
      <c r="C191" s="5">
        <v>530000</v>
      </c>
      <c r="D191" s="5">
        <v>526000</v>
      </c>
      <c r="E191" s="5">
        <v>172000</v>
      </c>
      <c r="F191" s="5">
        <v>400000</v>
      </c>
      <c r="G191" s="5">
        <v>329000</v>
      </c>
      <c r="H191" s="5">
        <v>208000</v>
      </c>
      <c r="I191" s="5">
        <v>60000</v>
      </c>
      <c r="J191" s="6">
        <v>2225000</v>
      </c>
      <c r="K191" s="159">
        <v>306000</v>
      </c>
      <c r="L191" s="6">
        <v>1986000</v>
      </c>
      <c r="M191" s="6">
        <v>94287000</v>
      </c>
    </row>
    <row r="192" spans="1:13">
      <c r="A192" s="1">
        <v>35736</v>
      </c>
      <c r="B192" s="4">
        <v>35736</v>
      </c>
      <c r="C192" s="5">
        <v>531000</v>
      </c>
      <c r="D192" s="5">
        <v>612000</v>
      </c>
      <c r="E192" s="5">
        <v>195000</v>
      </c>
      <c r="F192" s="5">
        <v>469000</v>
      </c>
      <c r="G192" s="5">
        <v>329000</v>
      </c>
      <c r="H192" s="5">
        <v>203000</v>
      </c>
      <c r="I192" s="5">
        <v>61000</v>
      </c>
      <c r="J192" s="6">
        <v>2400000</v>
      </c>
      <c r="K192" s="159">
        <v>342000</v>
      </c>
      <c r="L192" s="6">
        <v>2083000</v>
      </c>
      <c r="M192" s="6">
        <v>94627000</v>
      </c>
    </row>
    <row r="193" spans="1:13">
      <c r="A193" s="1">
        <v>35737</v>
      </c>
      <c r="B193" s="4">
        <v>35737</v>
      </c>
      <c r="C193" s="5">
        <v>531000</v>
      </c>
      <c r="D193" s="5">
        <v>643000</v>
      </c>
      <c r="E193" s="5">
        <v>153000</v>
      </c>
      <c r="F193" s="5">
        <v>520000</v>
      </c>
      <c r="G193" s="5">
        <v>410000</v>
      </c>
      <c r="H193" s="5">
        <v>192000</v>
      </c>
      <c r="I193" s="5">
        <v>59000</v>
      </c>
      <c r="J193" s="6">
        <v>2508000</v>
      </c>
      <c r="K193" s="159">
        <v>221000</v>
      </c>
      <c r="L193" s="6">
        <v>2456000</v>
      </c>
      <c r="M193" s="6">
        <v>94848000</v>
      </c>
    </row>
    <row r="194" spans="1:13">
      <c r="A194" s="1">
        <v>35738</v>
      </c>
      <c r="B194" s="4">
        <v>35738</v>
      </c>
      <c r="C194" s="5">
        <v>531000</v>
      </c>
      <c r="D194" s="5">
        <v>661000</v>
      </c>
      <c r="E194" s="5">
        <v>174000</v>
      </c>
      <c r="F194" s="5">
        <v>507000</v>
      </c>
      <c r="G194" s="5">
        <v>503000</v>
      </c>
      <c r="H194" s="5">
        <v>188000</v>
      </c>
      <c r="I194" s="5">
        <v>59000</v>
      </c>
      <c r="J194" s="6">
        <v>2623000</v>
      </c>
      <c r="K194" s="159">
        <v>339000</v>
      </c>
      <c r="L194" s="6">
        <v>2280000</v>
      </c>
      <c r="M194" s="6">
        <v>95184000</v>
      </c>
    </row>
    <row r="195" spans="1:13">
      <c r="A195" s="1">
        <v>35739</v>
      </c>
      <c r="B195" s="4">
        <v>35739</v>
      </c>
      <c r="C195" s="5">
        <v>532000</v>
      </c>
      <c r="D195" s="5">
        <v>636000</v>
      </c>
      <c r="E195" s="5">
        <v>180000</v>
      </c>
      <c r="F195" s="5">
        <v>489000</v>
      </c>
      <c r="G195" s="5">
        <v>392000</v>
      </c>
      <c r="H195" s="5">
        <v>192000</v>
      </c>
      <c r="I195" s="5">
        <v>61000</v>
      </c>
      <c r="J195" s="6">
        <v>2482000</v>
      </c>
      <c r="K195" s="159">
        <v>62000</v>
      </c>
      <c r="L195" s="6">
        <v>2405000</v>
      </c>
      <c r="M195" s="6">
        <v>95248000</v>
      </c>
    </row>
    <row r="196" spans="1:13">
      <c r="A196" s="1">
        <v>35740</v>
      </c>
      <c r="B196" s="4">
        <v>35740</v>
      </c>
      <c r="C196" s="5">
        <v>527000</v>
      </c>
      <c r="D196" s="5">
        <v>548000</v>
      </c>
      <c r="E196" s="5">
        <v>210000</v>
      </c>
      <c r="F196" s="5">
        <v>433000</v>
      </c>
      <c r="G196" s="5">
        <v>417000</v>
      </c>
      <c r="H196" s="5">
        <v>191000</v>
      </c>
      <c r="I196" s="5">
        <v>61000</v>
      </c>
      <c r="J196" s="6">
        <v>2387000</v>
      </c>
      <c r="K196" s="159">
        <v>160000</v>
      </c>
      <c r="L196" s="6">
        <v>2300000</v>
      </c>
      <c r="M196" s="6">
        <v>95406000</v>
      </c>
    </row>
    <row r="197" spans="1:13">
      <c r="A197" s="1">
        <v>35741</v>
      </c>
      <c r="B197" s="4">
        <v>35741</v>
      </c>
      <c r="C197" s="5">
        <v>531000</v>
      </c>
      <c r="D197" s="5">
        <v>557000</v>
      </c>
      <c r="E197" s="5">
        <v>246000</v>
      </c>
      <c r="F197" s="5">
        <v>443000</v>
      </c>
      <c r="G197" s="5">
        <v>432000</v>
      </c>
      <c r="H197" s="5">
        <v>203000</v>
      </c>
      <c r="I197" s="5">
        <v>50000</v>
      </c>
      <c r="J197" s="6">
        <v>2462000</v>
      </c>
      <c r="K197" s="159">
        <v>269000</v>
      </c>
      <c r="L197" s="6">
        <v>2141000</v>
      </c>
      <c r="M197" s="6">
        <v>95680000</v>
      </c>
    </row>
    <row r="198" spans="1:13">
      <c r="A198" s="1">
        <v>35742</v>
      </c>
      <c r="B198" s="4">
        <v>35742</v>
      </c>
      <c r="C198" s="5">
        <v>531000</v>
      </c>
      <c r="D198" s="5">
        <v>605000</v>
      </c>
      <c r="E198" s="5">
        <v>230000</v>
      </c>
      <c r="F198" s="5">
        <v>440000</v>
      </c>
      <c r="G198" s="5">
        <v>380000</v>
      </c>
      <c r="H198" s="5">
        <v>203000</v>
      </c>
      <c r="I198" s="5">
        <v>63000</v>
      </c>
      <c r="J198" s="6">
        <v>2452000</v>
      </c>
      <c r="K198" s="159">
        <v>409000</v>
      </c>
      <c r="L198" s="6">
        <v>2041000</v>
      </c>
      <c r="M198" s="6">
        <v>96087000</v>
      </c>
    </row>
    <row r="199" spans="1:13">
      <c r="A199" s="1">
        <v>35743</v>
      </c>
      <c r="B199" s="4">
        <v>35743</v>
      </c>
      <c r="C199" s="5">
        <v>530000</v>
      </c>
      <c r="D199" s="5">
        <v>592000</v>
      </c>
      <c r="E199" s="5">
        <v>216000</v>
      </c>
      <c r="F199" s="5">
        <v>441000</v>
      </c>
      <c r="G199" s="5">
        <v>384000</v>
      </c>
      <c r="H199" s="5">
        <v>204000</v>
      </c>
      <c r="I199" s="5">
        <v>62000</v>
      </c>
      <c r="J199" s="6">
        <v>2429000</v>
      </c>
      <c r="K199" s="159">
        <v>338000</v>
      </c>
      <c r="L199" s="6">
        <v>2068000</v>
      </c>
      <c r="M199" s="6">
        <v>96427000</v>
      </c>
    </row>
    <row r="200" spans="1:13">
      <c r="A200" s="1">
        <v>35744</v>
      </c>
      <c r="B200" s="4">
        <v>35744</v>
      </c>
      <c r="C200" s="5">
        <v>530000</v>
      </c>
      <c r="D200" s="5">
        <v>577000</v>
      </c>
      <c r="E200" s="5">
        <v>220000</v>
      </c>
      <c r="F200" s="5">
        <v>433000</v>
      </c>
      <c r="G200" s="5">
        <v>457000</v>
      </c>
      <c r="H200" s="5">
        <v>202000</v>
      </c>
      <c r="I200" s="5">
        <v>40000</v>
      </c>
      <c r="J200" s="6">
        <v>2459000</v>
      </c>
      <c r="K200" s="159">
        <v>37000</v>
      </c>
      <c r="L200" s="6">
        <v>2489000</v>
      </c>
      <c r="M200" s="6">
        <v>96466000</v>
      </c>
    </row>
    <row r="201" spans="1:13">
      <c r="A201" s="1">
        <v>35745</v>
      </c>
      <c r="B201" s="4">
        <v>35745</v>
      </c>
      <c r="C201" s="5">
        <v>531000</v>
      </c>
      <c r="D201" s="5">
        <v>563000</v>
      </c>
      <c r="E201" s="5">
        <v>195000</v>
      </c>
      <c r="F201" s="5">
        <v>472000</v>
      </c>
      <c r="G201" s="5">
        <v>419000</v>
      </c>
      <c r="H201" s="5">
        <v>195000</v>
      </c>
      <c r="I201" s="5">
        <v>60000</v>
      </c>
      <c r="J201" s="6">
        <v>2435000</v>
      </c>
      <c r="K201" s="159">
        <v>-85000</v>
      </c>
      <c r="L201" s="6">
        <v>2464000</v>
      </c>
      <c r="M201" s="6">
        <v>96380000</v>
      </c>
    </row>
    <row r="202" spans="1:13">
      <c r="A202" s="1">
        <v>35746</v>
      </c>
      <c r="B202" s="4">
        <v>35746</v>
      </c>
      <c r="C202" s="5">
        <v>511000</v>
      </c>
      <c r="D202" s="5">
        <v>715000</v>
      </c>
      <c r="E202" s="5">
        <v>223000</v>
      </c>
      <c r="F202" s="5">
        <v>439000</v>
      </c>
      <c r="G202" s="5">
        <v>440000</v>
      </c>
      <c r="H202" s="5">
        <v>190000</v>
      </c>
      <c r="I202" s="5">
        <v>60000</v>
      </c>
      <c r="J202" s="6">
        <v>2578000</v>
      </c>
      <c r="K202" s="159">
        <v>103000</v>
      </c>
      <c r="L202" s="6">
        <v>2478000</v>
      </c>
      <c r="M202" s="6">
        <v>96483000</v>
      </c>
    </row>
    <row r="203" spans="1:13">
      <c r="A203" s="1">
        <v>35747</v>
      </c>
      <c r="B203" s="4">
        <v>35747</v>
      </c>
      <c r="C203" s="5">
        <v>470000</v>
      </c>
      <c r="D203" s="5">
        <v>578000</v>
      </c>
      <c r="E203" s="5">
        <v>224000</v>
      </c>
      <c r="F203" s="5">
        <v>488000</v>
      </c>
      <c r="G203" s="5">
        <v>422000</v>
      </c>
      <c r="H203" s="5">
        <v>191000</v>
      </c>
      <c r="I203" s="5">
        <v>62000</v>
      </c>
      <c r="J203" s="6">
        <v>2435000</v>
      </c>
      <c r="K203" s="159">
        <v>-371000</v>
      </c>
      <c r="L203" s="6">
        <v>2873000</v>
      </c>
      <c r="M203" s="6">
        <v>96114000</v>
      </c>
    </row>
    <row r="204" spans="1:13">
      <c r="A204" s="1">
        <v>35748</v>
      </c>
      <c r="B204" s="4">
        <v>35748</v>
      </c>
      <c r="C204" s="5">
        <v>492000</v>
      </c>
      <c r="D204" s="5">
        <v>560000</v>
      </c>
      <c r="E204" s="5">
        <v>224000</v>
      </c>
      <c r="F204" s="5">
        <v>489000</v>
      </c>
      <c r="G204" s="5">
        <v>354000</v>
      </c>
      <c r="H204" s="5">
        <v>178000</v>
      </c>
      <c r="I204" s="5">
        <v>63000</v>
      </c>
      <c r="J204" s="6">
        <v>2360000</v>
      </c>
      <c r="K204" s="159">
        <v>-223000</v>
      </c>
      <c r="L204" s="6">
        <v>2618000</v>
      </c>
      <c r="M204" s="6">
        <v>95889000</v>
      </c>
    </row>
    <row r="205" spans="1:13">
      <c r="A205" s="1">
        <v>35749</v>
      </c>
      <c r="B205" s="4">
        <v>35749</v>
      </c>
      <c r="C205" s="5">
        <v>497000</v>
      </c>
      <c r="D205" s="5">
        <v>551000</v>
      </c>
      <c r="E205" s="5">
        <v>268000</v>
      </c>
      <c r="F205" s="5">
        <v>481000</v>
      </c>
      <c r="G205" s="5">
        <v>382000</v>
      </c>
      <c r="H205" s="5">
        <v>181000</v>
      </c>
      <c r="I205" s="5">
        <v>61000</v>
      </c>
      <c r="J205" s="6">
        <v>2421000</v>
      </c>
      <c r="K205" s="159">
        <v>-142000</v>
      </c>
      <c r="L205" s="6">
        <v>2478000</v>
      </c>
      <c r="M205" s="6">
        <v>95749000</v>
      </c>
    </row>
    <row r="206" spans="1:13">
      <c r="A206" s="1">
        <v>35750</v>
      </c>
      <c r="B206" s="4">
        <v>35750</v>
      </c>
      <c r="C206" s="5">
        <v>468000</v>
      </c>
      <c r="D206" s="5">
        <v>540000</v>
      </c>
      <c r="E206" s="5">
        <v>270000</v>
      </c>
      <c r="F206" s="5">
        <v>448000</v>
      </c>
      <c r="G206" s="5">
        <v>395000</v>
      </c>
      <c r="H206" s="5">
        <v>183000</v>
      </c>
      <c r="I206" s="5">
        <v>62000</v>
      </c>
      <c r="J206" s="6">
        <v>2366000</v>
      </c>
      <c r="K206" s="159">
        <v>-258000</v>
      </c>
      <c r="L206" s="6">
        <v>2517000</v>
      </c>
      <c r="M206" s="6">
        <v>95491000</v>
      </c>
    </row>
    <row r="207" spans="1:13">
      <c r="A207" s="1">
        <v>35751</v>
      </c>
      <c r="B207" s="4">
        <v>35751</v>
      </c>
      <c r="C207" s="5">
        <v>478000</v>
      </c>
      <c r="D207" s="5">
        <v>536000</v>
      </c>
      <c r="E207" s="5">
        <v>247000</v>
      </c>
      <c r="F207" s="5">
        <v>483000</v>
      </c>
      <c r="G207" s="5">
        <v>357000</v>
      </c>
      <c r="H207" s="5">
        <v>181000</v>
      </c>
      <c r="I207" s="5">
        <v>62000</v>
      </c>
      <c r="J207" s="6">
        <v>2344000</v>
      </c>
      <c r="K207" s="159">
        <v>-430000</v>
      </c>
      <c r="L207" s="6">
        <v>2809000</v>
      </c>
      <c r="M207" s="6">
        <v>95064000</v>
      </c>
    </row>
    <row r="208" spans="1:13">
      <c r="A208" s="1">
        <v>35752</v>
      </c>
      <c r="B208" s="4">
        <v>35752</v>
      </c>
      <c r="C208" s="5">
        <v>477000</v>
      </c>
      <c r="D208" s="5">
        <v>627000</v>
      </c>
      <c r="E208" s="5">
        <v>228000</v>
      </c>
      <c r="F208" s="5">
        <v>443000</v>
      </c>
      <c r="G208" s="5">
        <v>313000</v>
      </c>
      <c r="H208" s="5">
        <v>185000</v>
      </c>
      <c r="I208" s="5">
        <v>62000</v>
      </c>
      <c r="J208" s="6">
        <v>2335000</v>
      </c>
      <c r="K208" s="159">
        <v>-273000</v>
      </c>
      <c r="L208" s="6">
        <v>2664000</v>
      </c>
      <c r="M208" s="6">
        <v>94791000</v>
      </c>
    </row>
    <row r="209" spans="1:13">
      <c r="A209" s="1">
        <v>35753</v>
      </c>
      <c r="B209" s="4">
        <v>35753</v>
      </c>
      <c r="C209" s="5">
        <v>435000</v>
      </c>
      <c r="D209" s="5">
        <v>532000</v>
      </c>
      <c r="E209" s="5">
        <v>210000</v>
      </c>
      <c r="F209" s="5">
        <v>447000</v>
      </c>
      <c r="G209" s="5">
        <v>370000</v>
      </c>
      <c r="H209" s="5">
        <v>189000</v>
      </c>
      <c r="I209" s="5">
        <v>61000</v>
      </c>
      <c r="J209" s="6">
        <v>2244000</v>
      </c>
      <c r="K209" s="159">
        <v>-366000</v>
      </c>
      <c r="L209" s="6">
        <v>2509000</v>
      </c>
      <c r="M209" s="6">
        <v>94428000</v>
      </c>
    </row>
    <row r="210" spans="1:13">
      <c r="A210" s="1">
        <v>35754</v>
      </c>
      <c r="B210" s="4">
        <v>35754</v>
      </c>
      <c r="C210" s="5">
        <v>440000</v>
      </c>
      <c r="D210" s="5">
        <v>510000</v>
      </c>
      <c r="E210" s="5">
        <v>210000</v>
      </c>
      <c r="F210" s="5">
        <v>465000</v>
      </c>
      <c r="G210" s="5">
        <v>385000</v>
      </c>
      <c r="H210" s="5">
        <v>188000</v>
      </c>
      <c r="I210" s="5">
        <v>62000</v>
      </c>
      <c r="J210" s="6">
        <v>2260000</v>
      </c>
      <c r="K210" s="159">
        <v>-96000</v>
      </c>
      <c r="L210" s="6">
        <v>2507000</v>
      </c>
      <c r="M210" s="6">
        <v>94329000</v>
      </c>
    </row>
    <row r="211" spans="1:13">
      <c r="A211" s="1">
        <v>35755</v>
      </c>
      <c r="B211" s="4">
        <v>35755</v>
      </c>
      <c r="C211" s="5">
        <v>470000</v>
      </c>
      <c r="D211" s="5">
        <v>561000</v>
      </c>
      <c r="E211" s="5">
        <v>273000</v>
      </c>
      <c r="F211" s="5">
        <v>461000</v>
      </c>
      <c r="G211" s="5">
        <v>309000</v>
      </c>
      <c r="H211" s="5">
        <v>193000</v>
      </c>
      <c r="I211" s="5">
        <v>23000</v>
      </c>
      <c r="J211" s="6">
        <v>2290000</v>
      </c>
      <c r="K211" s="159">
        <v>-76000</v>
      </c>
      <c r="L211" s="6">
        <v>2271000</v>
      </c>
      <c r="M211" s="6">
        <v>94252000</v>
      </c>
    </row>
    <row r="212" spans="1:13">
      <c r="A212" s="1">
        <v>35756</v>
      </c>
      <c r="B212" s="4">
        <v>35756</v>
      </c>
      <c r="C212" s="5">
        <v>488000</v>
      </c>
      <c r="D212" s="5">
        <v>525000</v>
      </c>
      <c r="E212" s="5">
        <v>256000</v>
      </c>
      <c r="F212" s="5">
        <v>418000</v>
      </c>
      <c r="G212" s="5">
        <v>364000</v>
      </c>
      <c r="H212" s="5">
        <v>196000</v>
      </c>
      <c r="I212" s="5">
        <v>45000</v>
      </c>
      <c r="J212" s="6">
        <v>2292000</v>
      </c>
      <c r="K212" s="159">
        <v>129000</v>
      </c>
      <c r="L212" s="6">
        <v>2251000</v>
      </c>
      <c r="M212" s="6">
        <v>94381000</v>
      </c>
    </row>
    <row r="213" spans="1:13">
      <c r="A213" s="1">
        <v>35757</v>
      </c>
      <c r="B213" s="4">
        <v>35757</v>
      </c>
      <c r="C213" s="5">
        <v>497000</v>
      </c>
      <c r="D213" s="5">
        <v>531000</v>
      </c>
      <c r="E213" s="5">
        <v>256000</v>
      </c>
      <c r="F213" s="5">
        <v>417000</v>
      </c>
      <c r="G213" s="5">
        <v>364000</v>
      </c>
      <c r="H213" s="5">
        <v>194000</v>
      </c>
      <c r="I213" s="5">
        <v>39000</v>
      </c>
      <c r="J213" s="6">
        <v>2298000</v>
      </c>
      <c r="K213" s="159">
        <v>-47000</v>
      </c>
      <c r="L213" s="6">
        <v>2247000</v>
      </c>
      <c r="M213" s="6">
        <v>94335000</v>
      </c>
    </row>
    <row r="214" spans="1:13">
      <c r="A214" s="1">
        <v>35758</v>
      </c>
      <c r="B214" s="4">
        <v>35758</v>
      </c>
      <c r="C214" s="5">
        <v>500000</v>
      </c>
      <c r="D214" s="5">
        <v>542000</v>
      </c>
      <c r="E214" s="5">
        <v>254000</v>
      </c>
      <c r="F214" s="5">
        <v>407000</v>
      </c>
      <c r="G214" s="5">
        <v>369000</v>
      </c>
      <c r="H214" s="5">
        <v>198000</v>
      </c>
      <c r="I214" s="5">
        <v>36000</v>
      </c>
      <c r="J214" s="6">
        <v>2306000</v>
      </c>
      <c r="K214" s="159">
        <v>-263000</v>
      </c>
      <c r="L214" s="6">
        <v>2574000</v>
      </c>
      <c r="M214" s="6">
        <v>94073000</v>
      </c>
    </row>
    <row r="215" spans="1:13">
      <c r="A215" s="1">
        <v>35759</v>
      </c>
      <c r="B215" s="4">
        <v>35759</v>
      </c>
      <c r="C215" s="5">
        <v>496000</v>
      </c>
      <c r="D215" s="5">
        <v>556000</v>
      </c>
      <c r="E215" s="5">
        <v>245000</v>
      </c>
      <c r="F215" s="5">
        <v>415000</v>
      </c>
      <c r="G215" s="5">
        <v>356000</v>
      </c>
      <c r="H215" s="5">
        <v>194000</v>
      </c>
      <c r="I215" s="5">
        <v>50000</v>
      </c>
      <c r="J215" s="6">
        <v>2312000</v>
      </c>
      <c r="K215" s="159">
        <v>-194000</v>
      </c>
      <c r="L215" s="6">
        <v>2446000</v>
      </c>
      <c r="M215" s="6">
        <v>93858000</v>
      </c>
    </row>
    <row r="216" spans="1:13">
      <c r="A216" s="1">
        <v>35760</v>
      </c>
      <c r="B216" s="4">
        <v>35760</v>
      </c>
      <c r="C216" s="5">
        <v>445000</v>
      </c>
      <c r="D216" s="5">
        <v>530000</v>
      </c>
      <c r="E216" s="5">
        <v>259000</v>
      </c>
      <c r="F216" s="5">
        <v>412000</v>
      </c>
      <c r="G216" s="5">
        <v>389000</v>
      </c>
      <c r="H216" s="5">
        <v>181000</v>
      </c>
      <c r="I216" s="5">
        <v>61000</v>
      </c>
      <c r="J216" s="6">
        <v>2277000</v>
      </c>
      <c r="K216" s="159">
        <v>-310000</v>
      </c>
      <c r="L216" s="6">
        <v>2687000</v>
      </c>
      <c r="M216" s="6">
        <v>93558000</v>
      </c>
    </row>
    <row r="217" spans="1:13">
      <c r="A217" s="1">
        <v>35761</v>
      </c>
      <c r="B217" s="4">
        <v>35761</v>
      </c>
      <c r="C217" s="5">
        <v>465000</v>
      </c>
      <c r="D217" s="5">
        <v>583000</v>
      </c>
      <c r="E217" s="5">
        <v>268000</v>
      </c>
      <c r="F217" s="5">
        <v>423000</v>
      </c>
      <c r="G217" s="5">
        <v>361000</v>
      </c>
      <c r="H217" s="5">
        <v>201000</v>
      </c>
      <c r="I217" s="5">
        <v>46000</v>
      </c>
      <c r="J217" s="6">
        <v>2347000</v>
      </c>
      <c r="K217" s="159">
        <v>-143000</v>
      </c>
      <c r="L217" s="6">
        <v>2454000</v>
      </c>
      <c r="M217" s="6">
        <v>93411000</v>
      </c>
    </row>
    <row r="218" spans="1:13">
      <c r="A218" s="1">
        <v>35762</v>
      </c>
      <c r="B218" s="4">
        <v>35762</v>
      </c>
      <c r="C218" s="5">
        <v>447000</v>
      </c>
      <c r="D218" s="5">
        <v>585000</v>
      </c>
      <c r="E218" s="5">
        <v>284000</v>
      </c>
      <c r="F218" s="5">
        <v>425000</v>
      </c>
      <c r="G218" s="5">
        <v>322000</v>
      </c>
      <c r="H218" s="5">
        <v>199000</v>
      </c>
      <c r="I218" s="5">
        <v>53000</v>
      </c>
      <c r="J218" s="6">
        <v>2315000</v>
      </c>
      <c r="K218" s="159">
        <v>-81000</v>
      </c>
      <c r="L218" s="6">
        <v>2460000</v>
      </c>
      <c r="M218" s="6">
        <v>93331000</v>
      </c>
    </row>
    <row r="219" spans="1:13">
      <c r="A219" s="1">
        <v>35763</v>
      </c>
      <c r="B219" s="4">
        <v>35763</v>
      </c>
      <c r="C219" s="5">
        <v>462000</v>
      </c>
      <c r="D219" s="5">
        <v>604000</v>
      </c>
      <c r="E219" s="5">
        <v>279000</v>
      </c>
      <c r="F219" s="5">
        <v>425000</v>
      </c>
      <c r="G219" s="5">
        <v>292000</v>
      </c>
      <c r="H219" s="5">
        <v>197000</v>
      </c>
      <c r="I219" s="5">
        <v>60000</v>
      </c>
      <c r="J219" s="6">
        <v>2319000</v>
      </c>
      <c r="K219" s="159">
        <v>-102000</v>
      </c>
      <c r="L219" s="6">
        <v>2281000</v>
      </c>
      <c r="M219" s="6">
        <v>93230000</v>
      </c>
    </row>
    <row r="220" spans="1:13">
      <c r="A220" s="1">
        <v>35764</v>
      </c>
      <c r="B220" s="4">
        <v>35764</v>
      </c>
      <c r="C220" s="5">
        <v>459000</v>
      </c>
      <c r="D220" s="5">
        <v>586000</v>
      </c>
      <c r="E220" s="5">
        <v>270000</v>
      </c>
      <c r="F220" s="5">
        <v>426000</v>
      </c>
      <c r="G220" s="5">
        <v>354000</v>
      </c>
      <c r="H220" s="5">
        <v>198000</v>
      </c>
      <c r="I220" s="5">
        <v>59000</v>
      </c>
      <c r="J220" s="6">
        <v>2352000</v>
      </c>
      <c r="K220" s="159">
        <v>-303000</v>
      </c>
      <c r="L220" s="6">
        <v>2752000</v>
      </c>
      <c r="M220" s="6">
        <v>92893000</v>
      </c>
    </row>
    <row r="221" spans="1:13">
      <c r="A221" s="1">
        <v>35765</v>
      </c>
      <c r="B221" s="4">
        <v>35765</v>
      </c>
      <c r="C221" s="5">
        <v>341000</v>
      </c>
      <c r="D221" s="5">
        <v>606000</v>
      </c>
      <c r="E221" s="5">
        <v>179000</v>
      </c>
      <c r="F221" s="5">
        <v>406000</v>
      </c>
      <c r="G221" s="5">
        <v>342000</v>
      </c>
      <c r="H221" s="5">
        <v>191000</v>
      </c>
      <c r="I221" s="5">
        <v>18000</v>
      </c>
      <c r="J221" s="6">
        <v>2083000</v>
      </c>
      <c r="K221" s="159">
        <v>-714000</v>
      </c>
      <c r="L221" s="6">
        <v>2794000</v>
      </c>
      <c r="M221" s="6">
        <v>92222000</v>
      </c>
    </row>
    <row r="222" spans="1:13">
      <c r="A222" s="1">
        <v>35766</v>
      </c>
      <c r="B222" s="4">
        <v>35766</v>
      </c>
      <c r="C222" s="5">
        <v>336000</v>
      </c>
      <c r="D222" s="5">
        <v>578000</v>
      </c>
      <c r="E222" s="5">
        <v>219000</v>
      </c>
      <c r="F222" s="5">
        <v>373000</v>
      </c>
      <c r="G222" s="5">
        <v>342000</v>
      </c>
      <c r="H222" s="5">
        <v>200000</v>
      </c>
      <c r="I222" s="5">
        <v>11000</v>
      </c>
      <c r="J222" s="6">
        <v>2059000</v>
      </c>
      <c r="K222" s="159">
        <v>-685000</v>
      </c>
      <c r="L222" s="6">
        <v>2794000</v>
      </c>
      <c r="M222" s="6">
        <v>91534000</v>
      </c>
    </row>
    <row r="223" spans="1:13">
      <c r="A223" s="1">
        <v>35767</v>
      </c>
      <c r="B223" s="4">
        <v>35767</v>
      </c>
      <c r="C223" s="5">
        <v>372000</v>
      </c>
      <c r="D223" s="5">
        <v>543000</v>
      </c>
      <c r="E223" s="5">
        <v>203000</v>
      </c>
      <c r="F223" s="5">
        <v>363000</v>
      </c>
      <c r="G223" s="5">
        <v>316000</v>
      </c>
      <c r="H223" s="5">
        <v>190000</v>
      </c>
      <c r="I223" s="5">
        <v>10000</v>
      </c>
      <c r="J223" s="6">
        <v>1997000</v>
      </c>
      <c r="K223" s="159">
        <v>-814000</v>
      </c>
      <c r="L223" s="6">
        <v>2823000</v>
      </c>
      <c r="M223" s="6">
        <v>90718000</v>
      </c>
    </row>
    <row r="224" spans="1:13">
      <c r="A224" s="1">
        <v>35768</v>
      </c>
      <c r="B224" s="4">
        <v>35768</v>
      </c>
      <c r="C224" s="5">
        <v>338000</v>
      </c>
      <c r="D224" s="5">
        <v>549000</v>
      </c>
      <c r="E224" s="5">
        <v>137000</v>
      </c>
      <c r="F224" s="5">
        <v>320000</v>
      </c>
      <c r="G224" s="5">
        <v>339000</v>
      </c>
      <c r="H224" s="5">
        <v>189000</v>
      </c>
      <c r="I224" s="5">
        <v>28000</v>
      </c>
      <c r="J224" s="6">
        <v>1900000</v>
      </c>
      <c r="K224" s="159">
        <v>-923000</v>
      </c>
      <c r="L224" s="6">
        <v>2761000</v>
      </c>
      <c r="M224" s="6">
        <v>89810000</v>
      </c>
    </row>
    <row r="225" spans="1:13">
      <c r="A225" s="1">
        <v>35769</v>
      </c>
      <c r="B225" s="4">
        <v>35769</v>
      </c>
      <c r="C225" s="5">
        <v>380000</v>
      </c>
      <c r="D225" s="5">
        <v>482000</v>
      </c>
      <c r="E225" s="5">
        <v>141000</v>
      </c>
      <c r="F225" s="5">
        <v>312000</v>
      </c>
      <c r="G225" s="5">
        <v>316000</v>
      </c>
      <c r="H225" s="5">
        <v>189000</v>
      </c>
      <c r="I225" s="5">
        <v>55000</v>
      </c>
      <c r="J225" s="6">
        <v>1875000</v>
      </c>
      <c r="K225" s="159">
        <v>-1000000</v>
      </c>
      <c r="L225" s="6">
        <v>2785000</v>
      </c>
      <c r="M225" s="6">
        <v>88814000</v>
      </c>
    </row>
    <row r="226" spans="1:13">
      <c r="A226" s="1">
        <v>35770</v>
      </c>
      <c r="B226" s="4">
        <v>35770</v>
      </c>
      <c r="C226" s="5">
        <v>404000</v>
      </c>
      <c r="D226" s="5">
        <v>512000</v>
      </c>
      <c r="E226" s="5">
        <v>173000</v>
      </c>
      <c r="F226" s="5">
        <v>309000</v>
      </c>
      <c r="G226" s="5">
        <v>344000</v>
      </c>
      <c r="H226" s="5">
        <v>191000</v>
      </c>
      <c r="I226" s="5">
        <v>57000</v>
      </c>
      <c r="J226" s="6">
        <v>1990000</v>
      </c>
      <c r="K226" s="159">
        <v>-687000</v>
      </c>
      <c r="L226" s="6">
        <v>2705000</v>
      </c>
      <c r="M226" s="6">
        <v>87983000</v>
      </c>
    </row>
    <row r="227" spans="1:13">
      <c r="A227" s="1">
        <v>35771</v>
      </c>
      <c r="B227" s="4">
        <v>35771</v>
      </c>
      <c r="C227" s="5">
        <v>393000</v>
      </c>
      <c r="D227" s="5">
        <v>509000</v>
      </c>
      <c r="E227" s="5">
        <v>199000</v>
      </c>
      <c r="F227" s="5">
        <v>318000</v>
      </c>
      <c r="G227" s="5">
        <v>337000</v>
      </c>
      <c r="H227" s="5">
        <v>194000</v>
      </c>
      <c r="I227" s="5">
        <v>57000</v>
      </c>
      <c r="J227" s="6">
        <v>2007000</v>
      </c>
      <c r="K227" s="159">
        <v>-688000</v>
      </c>
      <c r="L227" s="6">
        <v>2745000</v>
      </c>
      <c r="M227" s="6">
        <v>87299000</v>
      </c>
    </row>
    <row r="228" spans="1:13">
      <c r="A228" s="1">
        <v>35772</v>
      </c>
      <c r="B228" s="4">
        <v>35772</v>
      </c>
      <c r="C228" s="5">
        <v>393000</v>
      </c>
      <c r="D228" s="5">
        <v>499000</v>
      </c>
      <c r="E228" s="5">
        <v>199000</v>
      </c>
      <c r="F228" s="5">
        <v>317000</v>
      </c>
      <c r="G228" s="5">
        <v>329000</v>
      </c>
      <c r="H228" s="5">
        <v>192000</v>
      </c>
      <c r="I228" s="5">
        <v>53000</v>
      </c>
      <c r="J228" s="6">
        <v>1982000</v>
      </c>
      <c r="K228" s="159">
        <v>-1274000</v>
      </c>
      <c r="L228" s="6">
        <v>3368000</v>
      </c>
      <c r="M228" s="6">
        <v>86028000</v>
      </c>
    </row>
    <row r="229" spans="1:13">
      <c r="A229" s="1">
        <v>35773</v>
      </c>
      <c r="B229" s="4">
        <v>35773</v>
      </c>
      <c r="C229" s="5">
        <v>345000</v>
      </c>
      <c r="D229" s="5">
        <v>490000</v>
      </c>
      <c r="E229" s="5">
        <v>114000</v>
      </c>
      <c r="F229" s="5">
        <v>269000</v>
      </c>
      <c r="G229" s="5">
        <v>316000</v>
      </c>
      <c r="H229" s="5">
        <v>192000</v>
      </c>
      <c r="I229" s="5">
        <v>50000</v>
      </c>
      <c r="J229" s="6">
        <v>1776000</v>
      </c>
      <c r="K229" s="159">
        <v>-1933000</v>
      </c>
      <c r="L229" s="6">
        <v>3656000</v>
      </c>
      <c r="M229" s="6">
        <v>84098000</v>
      </c>
    </row>
    <row r="230" spans="1:13">
      <c r="A230" s="1">
        <v>35774</v>
      </c>
      <c r="B230" s="4">
        <v>35774</v>
      </c>
      <c r="C230" s="5">
        <v>293000</v>
      </c>
      <c r="D230" s="5">
        <v>538000</v>
      </c>
      <c r="E230" s="5">
        <v>204000</v>
      </c>
      <c r="F230" s="5">
        <v>266000</v>
      </c>
      <c r="G230" s="5">
        <v>269000</v>
      </c>
      <c r="H230" s="5">
        <v>194000</v>
      </c>
      <c r="I230" s="5">
        <v>56000</v>
      </c>
      <c r="J230" s="6">
        <v>1820000</v>
      </c>
      <c r="K230" s="159">
        <v>-1802000</v>
      </c>
      <c r="L230" s="6">
        <v>3636000</v>
      </c>
      <c r="M230" s="6">
        <v>82296000</v>
      </c>
    </row>
    <row r="231" spans="1:13">
      <c r="A231" s="1">
        <v>35775</v>
      </c>
      <c r="B231" s="4">
        <v>35775</v>
      </c>
      <c r="C231" s="5">
        <v>344000</v>
      </c>
      <c r="D231" s="5">
        <v>495000</v>
      </c>
      <c r="E231" s="5">
        <v>161000</v>
      </c>
      <c r="F231" s="5">
        <v>257000</v>
      </c>
      <c r="G231" s="5">
        <v>263000</v>
      </c>
      <c r="H231" s="5">
        <v>189000</v>
      </c>
      <c r="I231" s="5">
        <v>56000</v>
      </c>
      <c r="J231" s="6">
        <v>1765000</v>
      </c>
      <c r="K231" s="159">
        <v>-2006000</v>
      </c>
      <c r="L231" s="6">
        <v>3758000</v>
      </c>
      <c r="M231" s="6">
        <v>80289000</v>
      </c>
    </row>
    <row r="232" spans="1:13">
      <c r="A232" s="1">
        <v>35776</v>
      </c>
      <c r="B232" s="4">
        <v>35776</v>
      </c>
      <c r="C232" s="5">
        <v>340000</v>
      </c>
      <c r="D232" s="5">
        <v>467000</v>
      </c>
      <c r="E232" s="5">
        <v>167000</v>
      </c>
      <c r="F232" s="5">
        <v>275000</v>
      </c>
      <c r="G232" s="5">
        <v>260000</v>
      </c>
      <c r="H232" s="5">
        <v>184000</v>
      </c>
      <c r="I232" s="5">
        <v>58000</v>
      </c>
      <c r="J232" s="6">
        <v>1751000</v>
      </c>
      <c r="K232" s="159">
        <v>-1747000</v>
      </c>
      <c r="L232" s="6">
        <v>3505000</v>
      </c>
      <c r="M232" s="6">
        <v>78542000</v>
      </c>
    </row>
    <row r="233" spans="1:13">
      <c r="A233" s="1">
        <v>35777</v>
      </c>
      <c r="B233" s="4">
        <v>35777</v>
      </c>
      <c r="C233" s="5">
        <v>330000</v>
      </c>
      <c r="D233" s="5">
        <v>462000</v>
      </c>
      <c r="E233" s="5">
        <v>143000</v>
      </c>
      <c r="F233" s="5">
        <v>347000</v>
      </c>
      <c r="G233" s="5">
        <v>311000</v>
      </c>
      <c r="H233" s="5">
        <v>189000</v>
      </c>
      <c r="I233" s="5">
        <v>60000</v>
      </c>
      <c r="J233" s="6">
        <v>1842000</v>
      </c>
      <c r="K233" s="159">
        <v>-1184000</v>
      </c>
      <c r="L233" s="6">
        <v>3047000</v>
      </c>
      <c r="M233" s="6">
        <v>77354000</v>
      </c>
    </row>
    <row r="234" spans="1:13">
      <c r="A234" s="1">
        <v>35778</v>
      </c>
      <c r="B234" s="4">
        <v>35778</v>
      </c>
      <c r="C234" s="5">
        <v>368000</v>
      </c>
      <c r="D234" s="5">
        <v>486000</v>
      </c>
      <c r="E234" s="5">
        <v>130000</v>
      </c>
      <c r="F234" s="5">
        <v>336000</v>
      </c>
      <c r="G234" s="5">
        <v>314000</v>
      </c>
      <c r="H234" s="5">
        <v>191000</v>
      </c>
      <c r="I234" s="5">
        <v>61000</v>
      </c>
      <c r="J234" s="6">
        <v>1886000</v>
      </c>
      <c r="K234" s="159">
        <v>-1120000</v>
      </c>
      <c r="L234" s="6">
        <v>2904000</v>
      </c>
      <c r="M234" s="6">
        <v>76236000</v>
      </c>
    </row>
    <row r="235" spans="1:13">
      <c r="A235" s="1">
        <v>35779</v>
      </c>
      <c r="B235" s="4">
        <v>35779</v>
      </c>
      <c r="C235" s="5">
        <v>367000</v>
      </c>
      <c r="D235" s="5">
        <v>484000</v>
      </c>
      <c r="E235" s="5">
        <v>116000</v>
      </c>
      <c r="F235" s="5">
        <v>285000</v>
      </c>
      <c r="G235" s="5">
        <v>334000</v>
      </c>
      <c r="H235" s="5">
        <v>193000</v>
      </c>
      <c r="I235" s="5">
        <v>60000</v>
      </c>
      <c r="J235" s="6">
        <v>1839000</v>
      </c>
      <c r="K235" s="159">
        <v>-1179000</v>
      </c>
      <c r="L235" s="6">
        <v>3114000</v>
      </c>
      <c r="M235" s="6">
        <v>75065000</v>
      </c>
    </row>
    <row r="236" spans="1:13">
      <c r="A236" s="1">
        <v>35780</v>
      </c>
      <c r="B236" s="4">
        <v>35780</v>
      </c>
      <c r="C236" s="5">
        <v>392000</v>
      </c>
      <c r="D236" s="5">
        <v>537000</v>
      </c>
      <c r="E236" s="5">
        <v>130000</v>
      </c>
      <c r="F236" s="5">
        <v>291000</v>
      </c>
      <c r="G236" s="5">
        <v>344000</v>
      </c>
      <c r="H236" s="5">
        <v>186000</v>
      </c>
      <c r="I236" s="5">
        <v>61000</v>
      </c>
      <c r="J236" s="6">
        <v>1941000</v>
      </c>
      <c r="K236" s="159">
        <v>-1186000</v>
      </c>
      <c r="L236" s="6">
        <v>3071000</v>
      </c>
      <c r="M236" s="6">
        <v>73882000</v>
      </c>
    </row>
    <row r="237" spans="1:13">
      <c r="A237" s="1">
        <v>35781</v>
      </c>
      <c r="B237" s="4">
        <v>35781</v>
      </c>
      <c r="C237" s="5">
        <v>349000</v>
      </c>
      <c r="D237" s="5">
        <v>553000</v>
      </c>
      <c r="E237" s="5">
        <v>100000</v>
      </c>
      <c r="F237" s="5">
        <v>347000</v>
      </c>
      <c r="G237" s="5">
        <v>313000</v>
      </c>
      <c r="H237" s="5">
        <v>185000</v>
      </c>
      <c r="I237" s="5">
        <v>62000</v>
      </c>
      <c r="J237" s="6">
        <v>1909000</v>
      </c>
      <c r="K237" s="159">
        <v>-1185000</v>
      </c>
      <c r="L237" s="6">
        <v>3050000</v>
      </c>
      <c r="M237" s="6">
        <v>72694000</v>
      </c>
    </row>
    <row r="238" spans="1:13">
      <c r="A238" s="1">
        <v>35782</v>
      </c>
      <c r="B238" s="4">
        <v>35782</v>
      </c>
      <c r="C238" s="5">
        <v>312000</v>
      </c>
      <c r="D238" s="5">
        <v>536000</v>
      </c>
      <c r="E238" s="5">
        <v>84000</v>
      </c>
      <c r="F238" s="5">
        <v>347000</v>
      </c>
      <c r="G238" s="5">
        <v>347000</v>
      </c>
      <c r="H238" s="5">
        <v>188000</v>
      </c>
      <c r="I238" s="5">
        <v>49000</v>
      </c>
      <c r="J238" s="6">
        <v>1863000</v>
      </c>
      <c r="K238" s="159">
        <v>-1562000</v>
      </c>
      <c r="L238" s="6">
        <v>3452000</v>
      </c>
      <c r="M238" s="6">
        <v>71132000</v>
      </c>
    </row>
    <row r="239" spans="1:13">
      <c r="A239" s="1">
        <v>35783</v>
      </c>
      <c r="B239" s="4">
        <v>35783</v>
      </c>
      <c r="C239" s="5">
        <v>388000</v>
      </c>
      <c r="D239" s="5">
        <v>541000</v>
      </c>
      <c r="E239" s="5">
        <v>116000</v>
      </c>
      <c r="F239" s="5">
        <v>283000</v>
      </c>
      <c r="G239" s="5">
        <v>288000</v>
      </c>
      <c r="H239" s="5">
        <v>183000</v>
      </c>
      <c r="I239" s="5">
        <v>62000</v>
      </c>
      <c r="J239" s="6">
        <v>1861000</v>
      </c>
      <c r="K239" s="159">
        <v>-1279000</v>
      </c>
      <c r="L239" s="6">
        <v>3222000</v>
      </c>
      <c r="M239" s="6">
        <v>69852000</v>
      </c>
    </row>
    <row r="240" spans="1:13">
      <c r="A240" s="1">
        <v>35784</v>
      </c>
      <c r="B240" s="4">
        <v>35784</v>
      </c>
      <c r="C240" s="5">
        <v>424000</v>
      </c>
      <c r="D240" s="5">
        <v>524000</v>
      </c>
      <c r="E240" s="5">
        <v>72000</v>
      </c>
      <c r="F240" s="5">
        <v>331000</v>
      </c>
      <c r="G240" s="5">
        <v>233000</v>
      </c>
      <c r="H240" s="5">
        <v>204000</v>
      </c>
      <c r="I240" s="5">
        <v>63000</v>
      </c>
      <c r="J240" s="6">
        <v>1851000</v>
      </c>
      <c r="K240" s="159">
        <v>-1284000</v>
      </c>
      <c r="L240" s="6">
        <v>3053000</v>
      </c>
      <c r="M240" s="6">
        <v>68576000</v>
      </c>
    </row>
    <row r="241" spans="1:13">
      <c r="A241" s="1">
        <v>35785</v>
      </c>
      <c r="B241" s="4">
        <v>35785</v>
      </c>
      <c r="C241" s="5">
        <v>481000</v>
      </c>
      <c r="D241" s="5">
        <v>503000</v>
      </c>
      <c r="E241" s="5">
        <v>132000</v>
      </c>
      <c r="F241" s="5">
        <v>334000</v>
      </c>
      <c r="G241" s="5">
        <v>242000</v>
      </c>
      <c r="H241" s="5">
        <v>204000</v>
      </c>
      <c r="I241" s="5">
        <v>61000</v>
      </c>
      <c r="J241" s="6">
        <v>1957000</v>
      </c>
      <c r="K241" s="159">
        <v>-1562000</v>
      </c>
      <c r="L241" s="6">
        <v>3552000</v>
      </c>
      <c r="M241" s="6">
        <v>67020000</v>
      </c>
    </row>
    <row r="242" spans="1:13">
      <c r="A242" s="1">
        <v>35786</v>
      </c>
      <c r="B242" s="4">
        <v>35786</v>
      </c>
      <c r="C242" s="5">
        <v>469000</v>
      </c>
      <c r="D242" s="5">
        <v>529000</v>
      </c>
      <c r="E242" s="5">
        <v>99000</v>
      </c>
      <c r="F242" s="5">
        <v>328000</v>
      </c>
      <c r="G242" s="5">
        <v>248000</v>
      </c>
      <c r="H242" s="5">
        <v>195000</v>
      </c>
      <c r="I242" s="5">
        <v>63000</v>
      </c>
      <c r="J242" s="6">
        <v>1931000</v>
      </c>
      <c r="K242" s="159">
        <v>-1983000</v>
      </c>
      <c r="L242" s="6">
        <v>3837000</v>
      </c>
      <c r="M242" s="6">
        <v>65036000</v>
      </c>
    </row>
    <row r="243" spans="1:13">
      <c r="A243" s="1">
        <v>35787</v>
      </c>
      <c r="B243" s="4">
        <v>35787</v>
      </c>
      <c r="C243" s="5">
        <v>396000</v>
      </c>
      <c r="D243" s="5">
        <v>569000</v>
      </c>
      <c r="E243" s="5">
        <v>81000</v>
      </c>
      <c r="F243" s="5">
        <v>327000</v>
      </c>
      <c r="G243" s="5">
        <v>289000</v>
      </c>
      <c r="H243" s="5">
        <v>197000</v>
      </c>
      <c r="I243" s="5">
        <v>63000</v>
      </c>
      <c r="J243" s="6">
        <v>1922000</v>
      </c>
      <c r="K243" s="159">
        <v>-1740000</v>
      </c>
      <c r="L243" s="6">
        <v>3481000</v>
      </c>
      <c r="M243" s="6">
        <v>63296000</v>
      </c>
    </row>
    <row r="244" spans="1:13">
      <c r="A244" s="1">
        <v>35788</v>
      </c>
      <c r="B244" s="4">
        <v>35788</v>
      </c>
      <c r="C244" s="5">
        <v>382000</v>
      </c>
      <c r="D244" s="5">
        <v>596000</v>
      </c>
      <c r="E244" s="5">
        <v>144000</v>
      </c>
      <c r="F244" s="5">
        <v>360000</v>
      </c>
      <c r="G244" s="5">
        <v>263000</v>
      </c>
      <c r="H244" s="5">
        <v>202000</v>
      </c>
      <c r="I244" s="5">
        <v>62000</v>
      </c>
      <c r="J244" s="6">
        <v>2009000</v>
      </c>
      <c r="K244" s="159">
        <v>-1375000</v>
      </c>
      <c r="L244" s="6">
        <v>3311000</v>
      </c>
      <c r="M244" s="6">
        <v>61926000</v>
      </c>
    </row>
    <row r="245" spans="1:13">
      <c r="A245" s="1">
        <v>35789</v>
      </c>
      <c r="B245" s="4">
        <v>35789</v>
      </c>
      <c r="C245" s="5">
        <v>418000</v>
      </c>
      <c r="D245" s="5">
        <v>603000</v>
      </c>
      <c r="E245" s="5">
        <v>70000</v>
      </c>
      <c r="F245" s="5">
        <v>231000</v>
      </c>
      <c r="G245" s="5">
        <v>338000</v>
      </c>
      <c r="H245" s="5">
        <v>202000</v>
      </c>
      <c r="I245" s="5">
        <v>62000</v>
      </c>
      <c r="J245" s="6">
        <v>1924000</v>
      </c>
      <c r="K245" s="159">
        <v>-1228000</v>
      </c>
      <c r="L245" s="6">
        <v>3265000</v>
      </c>
      <c r="M245" s="6">
        <v>60698000</v>
      </c>
    </row>
    <row r="246" spans="1:13">
      <c r="A246" s="1">
        <v>35790</v>
      </c>
      <c r="B246" s="4">
        <v>35790</v>
      </c>
      <c r="C246" s="5">
        <v>411000</v>
      </c>
      <c r="D246" s="5">
        <v>597000</v>
      </c>
      <c r="E246" s="5">
        <v>90000</v>
      </c>
      <c r="F246" s="5">
        <v>184000</v>
      </c>
      <c r="G246" s="5">
        <v>389000</v>
      </c>
      <c r="H246" s="5">
        <v>205000</v>
      </c>
      <c r="I246" s="5">
        <v>60000</v>
      </c>
      <c r="J246" s="6">
        <v>1936000</v>
      </c>
      <c r="K246" s="159">
        <v>-1516000</v>
      </c>
      <c r="L246" s="6">
        <v>3497000</v>
      </c>
      <c r="M246" s="6">
        <v>59182000</v>
      </c>
    </row>
    <row r="247" spans="1:13">
      <c r="A247" s="1">
        <v>35791</v>
      </c>
      <c r="B247" s="4">
        <v>35791</v>
      </c>
      <c r="C247" s="5">
        <v>448000</v>
      </c>
      <c r="D247" s="5">
        <v>603000</v>
      </c>
      <c r="E247" s="5">
        <v>92000</v>
      </c>
      <c r="F247" s="5">
        <v>184000</v>
      </c>
      <c r="G247" s="5">
        <v>335000</v>
      </c>
      <c r="H247" s="5">
        <v>202000</v>
      </c>
      <c r="I247" s="5">
        <v>61000</v>
      </c>
      <c r="J247" s="6">
        <v>1925000</v>
      </c>
      <c r="K247" s="159">
        <v>-1219000</v>
      </c>
      <c r="L247" s="6">
        <v>3199000</v>
      </c>
      <c r="M247" s="6">
        <v>57963000</v>
      </c>
    </row>
    <row r="248" spans="1:13">
      <c r="A248" s="1">
        <v>35792</v>
      </c>
      <c r="B248" s="4">
        <v>35792</v>
      </c>
      <c r="C248" s="5">
        <v>444000</v>
      </c>
      <c r="D248" s="5">
        <v>576000</v>
      </c>
      <c r="E248" s="5">
        <v>68000</v>
      </c>
      <c r="F248" s="5">
        <v>175000</v>
      </c>
      <c r="G248" s="5">
        <v>320000</v>
      </c>
      <c r="H248" s="5">
        <v>203000</v>
      </c>
      <c r="I248" s="5">
        <v>61000</v>
      </c>
      <c r="J248" s="6">
        <v>1847000</v>
      </c>
      <c r="K248" s="159">
        <v>-943000</v>
      </c>
      <c r="L248" s="6">
        <v>2760000</v>
      </c>
      <c r="M248" s="6">
        <v>57021000</v>
      </c>
    </row>
    <row r="249" spans="1:13">
      <c r="A249" s="1">
        <v>35793</v>
      </c>
      <c r="B249" s="4">
        <v>35793</v>
      </c>
      <c r="C249" s="5">
        <v>429000</v>
      </c>
      <c r="D249" s="5">
        <v>584000</v>
      </c>
      <c r="E249" s="5">
        <v>79000</v>
      </c>
      <c r="F249" s="5">
        <v>181000</v>
      </c>
      <c r="G249" s="5">
        <v>370000</v>
      </c>
      <c r="H249" s="5">
        <v>200000</v>
      </c>
      <c r="I249" s="5">
        <v>60000</v>
      </c>
      <c r="J249" s="6">
        <v>1903000</v>
      </c>
      <c r="K249" s="159">
        <v>-833000</v>
      </c>
      <c r="L249" s="6">
        <v>2784000</v>
      </c>
      <c r="M249" s="6">
        <v>56186000</v>
      </c>
    </row>
    <row r="250" spans="1:13">
      <c r="A250" s="1">
        <v>35794</v>
      </c>
      <c r="B250" s="4">
        <v>35794</v>
      </c>
      <c r="C250" s="5">
        <v>439000</v>
      </c>
      <c r="D250" s="5">
        <v>530000</v>
      </c>
      <c r="E250" s="5">
        <v>130000</v>
      </c>
      <c r="F250" s="5">
        <v>207000</v>
      </c>
      <c r="G250" s="5">
        <v>313000</v>
      </c>
      <c r="H250" s="5">
        <v>203000</v>
      </c>
      <c r="I250" s="5">
        <v>61000</v>
      </c>
      <c r="J250" s="6">
        <v>1883000</v>
      </c>
      <c r="K250" s="159">
        <v>-569000</v>
      </c>
      <c r="L250" s="6">
        <v>2469000</v>
      </c>
      <c r="M250" s="6">
        <v>55614000</v>
      </c>
    </row>
    <row r="251" spans="1:13">
      <c r="A251" s="1">
        <v>35795</v>
      </c>
      <c r="B251" s="4">
        <v>35795</v>
      </c>
      <c r="C251" s="5">
        <v>454000</v>
      </c>
      <c r="D251" s="5">
        <v>622000</v>
      </c>
      <c r="E251" s="5">
        <v>117000</v>
      </c>
      <c r="F251" s="5">
        <v>213000</v>
      </c>
      <c r="G251" s="5">
        <v>342000</v>
      </c>
      <c r="H251" s="5">
        <v>203000</v>
      </c>
      <c r="I251" s="5">
        <v>61000</v>
      </c>
      <c r="J251" s="6">
        <v>2012000</v>
      </c>
      <c r="K251" s="159">
        <v>-277000</v>
      </c>
      <c r="L251" s="6">
        <v>2276000</v>
      </c>
      <c r="M251" s="6">
        <v>55335000</v>
      </c>
    </row>
    <row r="252" spans="1:13">
      <c r="A252" s="1">
        <v>35796</v>
      </c>
      <c r="B252" s="4">
        <v>35796</v>
      </c>
      <c r="C252" s="5">
        <v>416000</v>
      </c>
      <c r="D252" s="5">
        <v>746000</v>
      </c>
      <c r="E252" s="5">
        <v>145000</v>
      </c>
      <c r="F252" s="5">
        <v>301000</v>
      </c>
      <c r="G252" s="5">
        <v>572000</v>
      </c>
      <c r="H252" s="5">
        <v>204000</v>
      </c>
      <c r="I252" s="5">
        <v>63000</v>
      </c>
      <c r="J252" s="6">
        <v>2447000</v>
      </c>
      <c r="K252" s="159">
        <v>79000</v>
      </c>
      <c r="L252" s="6">
        <v>2225000</v>
      </c>
      <c r="M252" s="6">
        <v>55413000</v>
      </c>
    </row>
    <row r="253" spans="1:13">
      <c r="A253" s="1">
        <v>35797</v>
      </c>
      <c r="B253" s="4">
        <v>35797</v>
      </c>
      <c r="C253" s="5">
        <v>410000</v>
      </c>
      <c r="D253" s="5">
        <v>746000</v>
      </c>
      <c r="E253" s="5">
        <v>154000</v>
      </c>
      <c r="F253" s="5">
        <v>310000</v>
      </c>
      <c r="G253" s="5">
        <v>580000</v>
      </c>
      <c r="H253" s="5">
        <v>202000</v>
      </c>
      <c r="I253" s="5">
        <v>61000</v>
      </c>
      <c r="J253" s="6">
        <v>2463000</v>
      </c>
      <c r="K253" s="159">
        <v>82000</v>
      </c>
      <c r="L253" s="6">
        <v>2474000</v>
      </c>
      <c r="M253" s="6">
        <v>55497000</v>
      </c>
    </row>
    <row r="254" spans="1:13">
      <c r="A254" s="1">
        <v>35798</v>
      </c>
      <c r="B254" s="4">
        <v>35798</v>
      </c>
      <c r="C254" s="5">
        <v>417000</v>
      </c>
      <c r="D254" s="5">
        <v>743000</v>
      </c>
      <c r="E254" s="5">
        <v>159000</v>
      </c>
      <c r="F254" s="5">
        <v>313000</v>
      </c>
      <c r="G254" s="5">
        <v>589000</v>
      </c>
      <c r="H254" s="5">
        <v>197000</v>
      </c>
      <c r="I254" s="5">
        <v>62000</v>
      </c>
      <c r="J254" s="6">
        <v>2480000</v>
      </c>
      <c r="K254" s="159">
        <v>-11000</v>
      </c>
      <c r="L254" s="6">
        <v>2628000</v>
      </c>
      <c r="M254" s="6">
        <v>55530000</v>
      </c>
    </row>
    <row r="255" spans="1:13">
      <c r="A255" s="1">
        <v>35799</v>
      </c>
      <c r="B255" s="4">
        <v>35799</v>
      </c>
      <c r="C255" s="5">
        <v>424000</v>
      </c>
      <c r="D255" s="5">
        <v>731000</v>
      </c>
      <c r="E255" s="5">
        <v>159000</v>
      </c>
      <c r="F255" s="5">
        <v>315000</v>
      </c>
      <c r="G255" s="5">
        <v>572000</v>
      </c>
      <c r="H255" s="5">
        <v>198000</v>
      </c>
      <c r="I255" s="5">
        <v>62000</v>
      </c>
      <c r="J255" s="6">
        <v>2461000</v>
      </c>
      <c r="K255" s="159">
        <v>-930000</v>
      </c>
      <c r="L255" s="6">
        <v>3314000</v>
      </c>
      <c r="M255" s="6">
        <v>54605000</v>
      </c>
    </row>
    <row r="256" spans="1:13">
      <c r="A256" s="1">
        <v>35800</v>
      </c>
      <c r="B256" s="4">
        <v>35800</v>
      </c>
      <c r="C256" s="5">
        <v>422000</v>
      </c>
      <c r="D256" s="5">
        <v>726000</v>
      </c>
      <c r="E256" s="5">
        <v>101000</v>
      </c>
      <c r="F256" s="5">
        <v>315000</v>
      </c>
      <c r="G256" s="5">
        <v>583000</v>
      </c>
      <c r="H256" s="5">
        <v>199000</v>
      </c>
      <c r="I256" s="5">
        <v>62000</v>
      </c>
      <c r="J256" s="6">
        <v>2408000</v>
      </c>
      <c r="K256" s="159">
        <v>-1357000</v>
      </c>
      <c r="L256" s="6">
        <v>3796000</v>
      </c>
      <c r="M256" s="6">
        <v>53253000</v>
      </c>
    </row>
    <row r="257" spans="1:13">
      <c r="A257" s="1">
        <v>35801</v>
      </c>
      <c r="B257" s="4">
        <v>35801</v>
      </c>
      <c r="C257" s="5">
        <v>385000</v>
      </c>
      <c r="D257" s="5">
        <v>632000</v>
      </c>
      <c r="E257" s="5">
        <v>85000</v>
      </c>
      <c r="F257" s="5">
        <v>270000</v>
      </c>
      <c r="G257" s="5">
        <v>573000</v>
      </c>
      <c r="H257" s="5">
        <v>200000</v>
      </c>
      <c r="I257" s="5">
        <v>64000</v>
      </c>
      <c r="J257" s="6">
        <v>2209000</v>
      </c>
      <c r="K257" s="159">
        <v>-1649000</v>
      </c>
      <c r="L257" s="6">
        <v>3858000</v>
      </c>
      <c r="M257" s="6">
        <v>51605000</v>
      </c>
    </row>
    <row r="258" spans="1:13">
      <c r="A258" s="1">
        <v>35802</v>
      </c>
      <c r="B258" s="4">
        <v>35802</v>
      </c>
      <c r="C258" s="5">
        <v>419000</v>
      </c>
      <c r="D258" s="5">
        <v>736000</v>
      </c>
      <c r="E258" s="5">
        <v>126000</v>
      </c>
      <c r="F258" s="5">
        <v>264000</v>
      </c>
      <c r="G258" s="5">
        <v>564000</v>
      </c>
      <c r="H258" s="5">
        <v>196000</v>
      </c>
      <c r="I258" s="5">
        <v>62000</v>
      </c>
      <c r="J258" s="6">
        <v>2367000</v>
      </c>
      <c r="K258" s="159">
        <v>-1308000</v>
      </c>
      <c r="L258" s="6">
        <v>3489000</v>
      </c>
      <c r="M258" s="6">
        <v>50290000</v>
      </c>
    </row>
    <row r="259" spans="1:13">
      <c r="A259" s="1">
        <v>35803</v>
      </c>
      <c r="B259" s="4">
        <v>35803</v>
      </c>
      <c r="C259" s="5">
        <v>394000</v>
      </c>
      <c r="D259" s="5">
        <v>767000</v>
      </c>
      <c r="E259" s="5">
        <v>131000</v>
      </c>
      <c r="F259" s="5">
        <v>285000</v>
      </c>
      <c r="G259" s="5">
        <v>578000</v>
      </c>
      <c r="H259" s="5">
        <v>195000</v>
      </c>
      <c r="I259" s="5">
        <v>61000</v>
      </c>
      <c r="J259" s="6">
        <v>2411000</v>
      </c>
      <c r="K259" s="159">
        <v>-705000</v>
      </c>
      <c r="L259" s="6">
        <v>3213000</v>
      </c>
      <c r="M259" s="6">
        <v>49587000</v>
      </c>
    </row>
    <row r="260" spans="1:13">
      <c r="A260" s="1">
        <v>35804</v>
      </c>
      <c r="B260" s="4">
        <v>35804</v>
      </c>
      <c r="C260" s="5">
        <v>391000</v>
      </c>
      <c r="D260" s="5">
        <v>702000</v>
      </c>
      <c r="E260" s="5">
        <v>119000</v>
      </c>
      <c r="F260" s="5">
        <v>266000</v>
      </c>
      <c r="G260" s="5">
        <v>559000</v>
      </c>
      <c r="H260" s="5">
        <v>193000</v>
      </c>
      <c r="I260" s="5">
        <v>57000</v>
      </c>
      <c r="J260" s="6">
        <v>2287000</v>
      </c>
      <c r="K260" s="159">
        <v>-894000</v>
      </c>
      <c r="L260" s="6">
        <v>3206000</v>
      </c>
      <c r="M260" s="6">
        <v>48691000</v>
      </c>
    </row>
    <row r="261" spans="1:13">
      <c r="A261" s="1">
        <v>35805</v>
      </c>
      <c r="B261" s="4">
        <v>35805</v>
      </c>
      <c r="C261" s="5">
        <v>368000</v>
      </c>
      <c r="D261" s="5">
        <v>662000</v>
      </c>
      <c r="E261" s="5">
        <v>128000</v>
      </c>
      <c r="F261" s="5">
        <v>280000</v>
      </c>
      <c r="G261" s="5">
        <v>589000</v>
      </c>
      <c r="H261" s="5">
        <v>193000</v>
      </c>
      <c r="I261" s="5">
        <v>42000</v>
      </c>
      <c r="J261" s="6">
        <v>2262000</v>
      </c>
      <c r="K261" s="159">
        <v>-555000</v>
      </c>
      <c r="L261" s="6">
        <v>2786000</v>
      </c>
      <c r="M261" s="6">
        <v>48138000</v>
      </c>
    </row>
    <row r="262" spans="1:13">
      <c r="A262" s="1">
        <v>35806</v>
      </c>
      <c r="B262" s="4">
        <v>35806</v>
      </c>
      <c r="C262" s="5">
        <v>355000</v>
      </c>
      <c r="D262" s="5">
        <v>671000</v>
      </c>
      <c r="E262" s="5">
        <v>138000</v>
      </c>
      <c r="F262" s="5">
        <v>292000</v>
      </c>
      <c r="G262" s="5">
        <v>591000</v>
      </c>
      <c r="H262" s="5">
        <v>193000</v>
      </c>
      <c r="I262" s="5">
        <v>58000</v>
      </c>
      <c r="J262" s="6">
        <v>2298000</v>
      </c>
      <c r="K262" s="159">
        <v>-425000</v>
      </c>
      <c r="L262" s="6">
        <v>2768000</v>
      </c>
      <c r="M262" s="6">
        <v>47713000</v>
      </c>
    </row>
    <row r="263" spans="1:13">
      <c r="A263" s="1">
        <v>35807</v>
      </c>
      <c r="B263" s="4">
        <v>35807</v>
      </c>
      <c r="C263" s="5">
        <v>351000</v>
      </c>
      <c r="D263" s="5">
        <v>662000</v>
      </c>
      <c r="E263" s="5">
        <v>114000</v>
      </c>
      <c r="F263" s="5">
        <v>210000</v>
      </c>
      <c r="G263" s="5">
        <v>625000</v>
      </c>
      <c r="H263" s="5">
        <v>194000</v>
      </c>
      <c r="I263" s="5">
        <v>60000</v>
      </c>
      <c r="J263" s="6">
        <v>2216000</v>
      </c>
      <c r="K263" s="159">
        <v>-993000</v>
      </c>
      <c r="L263" s="6">
        <v>3185000</v>
      </c>
      <c r="M263" s="6">
        <v>46727000</v>
      </c>
    </row>
    <row r="264" spans="1:13">
      <c r="A264" s="1">
        <v>35808</v>
      </c>
      <c r="B264" s="4">
        <v>35808</v>
      </c>
      <c r="C264" s="5">
        <v>357000</v>
      </c>
      <c r="D264" s="5">
        <v>683000</v>
      </c>
      <c r="E264" s="5">
        <v>113000</v>
      </c>
      <c r="F264" s="5">
        <v>261000</v>
      </c>
      <c r="G264" s="5">
        <v>602000</v>
      </c>
      <c r="H264" s="5">
        <v>195000</v>
      </c>
      <c r="I264" s="5">
        <v>59000</v>
      </c>
      <c r="J264" s="6">
        <v>2270000</v>
      </c>
      <c r="K264" s="159">
        <v>-590000</v>
      </c>
      <c r="L264" s="6">
        <v>2960000</v>
      </c>
      <c r="M264" s="6">
        <v>46139000</v>
      </c>
    </row>
    <row r="265" spans="1:13">
      <c r="A265" s="1">
        <v>35809</v>
      </c>
      <c r="B265" s="4">
        <v>35809</v>
      </c>
      <c r="C265" s="5">
        <v>422000</v>
      </c>
      <c r="D265" s="5">
        <v>652000</v>
      </c>
      <c r="E265" s="5">
        <v>162000</v>
      </c>
      <c r="F265" s="5">
        <v>304000</v>
      </c>
      <c r="G265" s="5">
        <v>611000</v>
      </c>
      <c r="H265" s="5">
        <v>193000</v>
      </c>
      <c r="I265" s="5">
        <v>60000</v>
      </c>
      <c r="J265" s="6">
        <v>2404000</v>
      </c>
      <c r="K265" s="159">
        <v>-651000</v>
      </c>
      <c r="L265" s="6">
        <v>2989000</v>
      </c>
      <c r="M265" s="6">
        <v>45435000</v>
      </c>
    </row>
    <row r="266" spans="1:13">
      <c r="A266" s="1">
        <v>35810</v>
      </c>
      <c r="B266" s="4">
        <v>35810</v>
      </c>
      <c r="C266" s="5">
        <v>410000</v>
      </c>
      <c r="D266" s="5">
        <v>702000</v>
      </c>
      <c r="E266" s="5">
        <v>129000</v>
      </c>
      <c r="F266" s="5">
        <v>301000</v>
      </c>
      <c r="G266" s="5">
        <v>721000</v>
      </c>
      <c r="H266" s="5">
        <v>198000</v>
      </c>
      <c r="I266" s="5">
        <v>63000</v>
      </c>
      <c r="J266" s="6">
        <v>2524000</v>
      </c>
      <c r="K266" s="159">
        <v>-551000</v>
      </c>
      <c r="L266" s="6">
        <v>2971000</v>
      </c>
      <c r="M266" s="6">
        <v>44889000</v>
      </c>
    </row>
    <row r="267" spans="1:13">
      <c r="A267" s="1">
        <v>35811</v>
      </c>
      <c r="B267" s="4">
        <v>35811</v>
      </c>
      <c r="C267" s="5">
        <v>403000</v>
      </c>
      <c r="D267" s="5">
        <v>688000</v>
      </c>
      <c r="E267" s="5">
        <v>154000</v>
      </c>
      <c r="F267" s="5">
        <v>281000</v>
      </c>
      <c r="G267" s="5">
        <v>664000</v>
      </c>
      <c r="H267" s="5">
        <v>189000</v>
      </c>
      <c r="I267" s="5">
        <v>61000</v>
      </c>
      <c r="J267" s="6">
        <v>2440000</v>
      </c>
      <c r="K267" s="159">
        <v>26000</v>
      </c>
      <c r="L267" s="6">
        <v>2548000</v>
      </c>
      <c r="M267" s="6">
        <v>44912000</v>
      </c>
    </row>
    <row r="268" spans="1:13">
      <c r="A268" s="1">
        <v>35812</v>
      </c>
      <c r="B268" s="4">
        <v>35812</v>
      </c>
      <c r="C268" s="5">
        <v>427000</v>
      </c>
      <c r="D268" s="5">
        <v>704000</v>
      </c>
      <c r="E268" s="5">
        <v>185000</v>
      </c>
      <c r="F268" s="5">
        <v>309000</v>
      </c>
      <c r="G268" s="5">
        <v>715000</v>
      </c>
      <c r="H268" s="5">
        <v>189000</v>
      </c>
      <c r="I268" s="5">
        <v>48000</v>
      </c>
      <c r="J268" s="6">
        <v>2577000</v>
      </c>
      <c r="K268" s="159">
        <v>108000</v>
      </c>
      <c r="L268" s="6">
        <v>2344000</v>
      </c>
      <c r="M268" s="6">
        <v>45020000</v>
      </c>
    </row>
    <row r="269" spans="1:13">
      <c r="A269" s="1">
        <v>35813</v>
      </c>
      <c r="B269" s="4">
        <v>35813</v>
      </c>
      <c r="C269" s="5">
        <v>423000</v>
      </c>
      <c r="D269" s="5">
        <v>697000</v>
      </c>
      <c r="E269" s="5">
        <v>167000</v>
      </c>
      <c r="F269" s="5">
        <v>306000</v>
      </c>
      <c r="G269" s="5">
        <v>697000</v>
      </c>
      <c r="H269" s="5">
        <v>190000</v>
      </c>
      <c r="I269" s="5">
        <v>62000</v>
      </c>
      <c r="J269" s="6">
        <v>2542000</v>
      </c>
      <c r="K269" s="159">
        <v>232000</v>
      </c>
      <c r="L269" s="6">
        <v>2397000</v>
      </c>
      <c r="M269" s="6">
        <v>45251000</v>
      </c>
    </row>
    <row r="270" spans="1:13">
      <c r="A270" s="1">
        <v>35814</v>
      </c>
      <c r="B270" s="4">
        <v>35814</v>
      </c>
      <c r="C270" s="5">
        <v>454000</v>
      </c>
      <c r="D270" s="5">
        <v>701000</v>
      </c>
      <c r="E270" s="5">
        <v>174000</v>
      </c>
      <c r="F270" s="5">
        <v>310000</v>
      </c>
      <c r="G270" s="5">
        <v>674000</v>
      </c>
      <c r="H270" s="5">
        <v>199000</v>
      </c>
      <c r="I270" s="5">
        <v>62000</v>
      </c>
      <c r="J270" s="6">
        <v>2574000</v>
      </c>
      <c r="K270" s="159">
        <v>-561000</v>
      </c>
      <c r="L270" s="6">
        <v>3152000</v>
      </c>
      <c r="M270" s="6">
        <v>44788000</v>
      </c>
    </row>
    <row r="271" spans="1:13">
      <c r="A271" s="1">
        <v>35815</v>
      </c>
      <c r="B271" s="4">
        <v>35815</v>
      </c>
      <c r="C271" s="5">
        <v>305000</v>
      </c>
      <c r="D271" s="5">
        <v>760000</v>
      </c>
      <c r="E271" s="5">
        <v>193000</v>
      </c>
      <c r="F271" s="5">
        <v>319000</v>
      </c>
      <c r="G271" s="5">
        <v>708000</v>
      </c>
      <c r="H271" s="5">
        <v>198000</v>
      </c>
      <c r="I271" s="5">
        <v>63000</v>
      </c>
      <c r="J271" s="6">
        <v>2546000</v>
      </c>
      <c r="K271" s="159">
        <v>-751000</v>
      </c>
      <c r="L271" s="6">
        <v>3360000</v>
      </c>
      <c r="M271" s="6">
        <v>43956000</v>
      </c>
    </row>
    <row r="272" spans="1:13">
      <c r="A272" s="1">
        <v>35816</v>
      </c>
      <c r="B272" s="4">
        <v>35816</v>
      </c>
      <c r="C272" s="5">
        <v>304000</v>
      </c>
      <c r="D272" s="5">
        <v>766000</v>
      </c>
      <c r="E272" s="5">
        <v>192000</v>
      </c>
      <c r="F272" s="5">
        <v>334000</v>
      </c>
      <c r="G272" s="5">
        <v>683000</v>
      </c>
      <c r="H272" s="5">
        <v>193000</v>
      </c>
      <c r="I272" s="5">
        <v>61000</v>
      </c>
      <c r="J272" s="6">
        <v>2533000</v>
      </c>
      <c r="K272" s="159">
        <v>-686000</v>
      </c>
      <c r="L272" s="6">
        <v>3218000</v>
      </c>
      <c r="M272" s="6">
        <v>43259000</v>
      </c>
    </row>
    <row r="273" spans="1:13">
      <c r="A273" s="1">
        <v>35817</v>
      </c>
      <c r="B273" s="4">
        <v>35817</v>
      </c>
      <c r="C273" s="5">
        <v>310000</v>
      </c>
      <c r="D273" s="5">
        <v>799000</v>
      </c>
      <c r="E273" s="5">
        <v>170000</v>
      </c>
      <c r="F273" s="5">
        <v>332000</v>
      </c>
      <c r="G273" s="5">
        <v>745000</v>
      </c>
      <c r="H273" s="5">
        <v>197000</v>
      </c>
      <c r="I273" s="5">
        <v>62000</v>
      </c>
      <c r="J273" s="6">
        <v>2615000</v>
      </c>
      <c r="K273" s="159">
        <v>-527000</v>
      </c>
      <c r="L273" s="6">
        <v>3140000</v>
      </c>
      <c r="M273" s="6">
        <v>42738000</v>
      </c>
    </row>
    <row r="274" spans="1:13">
      <c r="A274" s="1">
        <v>35818</v>
      </c>
      <c r="B274" s="4">
        <v>35818</v>
      </c>
      <c r="C274" s="5">
        <v>428000</v>
      </c>
      <c r="D274" s="5">
        <v>697000</v>
      </c>
      <c r="E274" s="5">
        <v>185000</v>
      </c>
      <c r="F274" s="5">
        <v>370000</v>
      </c>
      <c r="G274" s="5">
        <v>721000</v>
      </c>
      <c r="H274" s="5">
        <v>195000</v>
      </c>
      <c r="I274" s="5">
        <v>62000</v>
      </c>
      <c r="J274" s="6">
        <v>2658000</v>
      </c>
      <c r="K274" s="159">
        <v>-341000</v>
      </c>
      <c r="L274" s="6">
        <v>2939000</v>
      </c>
      <c r="M274" s="6">
        <v>42344000</v>
      </c>
    </row>
    <row r="275" spans="1:13">
      <c r="A275" s="1">
        <v>35819</v>
      </c>
      <c r="B275" s="4">
        <v>35819</v>
      </c>
      <c r="C275" s="5">
        <v>459000</v>
      </c>
      <c r="D275" s="5">
        <v>686000</v>
      </c>
      <c r="E275" s="5">
        <v>194000</v>
      </c>
      <c r="F275" s="5">
        <v>358000</v>
      </c>
      <c r="G275" s="5">
        <v>706000</v>
      </c>
      <c r="H275" s="5">
        <v>198000</v>
      </c>
      <c r="I275" s="5">
        <v>62000</v>
      </c>
      <c r="J275" s="6">
        <v>2663000</v>
      </c>
      <c r="K275" s="159">
        <v>-23000</v>
      </c>
      <c r="L275" s="6">
        <v>2768000</v>
      </c>
      <c r="M275" s="6">
        <v>42320000</v>
      </c>
    </row>
    <row r="276" spans="1:13">
      <c r="A276" s="1">
        <v>35820</v>
      </c>
      <c r="B276" s="4">
        <v>35820</v>
      </c>
      <c r="C276" s="5">
        <v>458000</v>
      </c>
      <c r="D276" s="5">
        <v>684000</v>
      </c>
      <c r="E276" s="5">
        <v>178000</v>
      </c>
      <c r="F276" s="5">
        <v>364000</v>
      </c>
      <c r="G276" s="5">
        <v>695000</v>
      </c>
      <c r="H276" s="5">
        <v>197000</v>
      </c>
      <c r="I276" s="5">
        <v>62000</v>
      </c>
      <c r="J276" s="6">
        <v>2638000</v>
      </c>
      <c r="K276" s="159">
        <v>-190000</v>
      </c>
      <c r="L276" s="6">
        <v>2681000</v>
      </c>
      <c r="M276" s="6">
        <v>42063000</v>
      </c>
    </row>
    <row r="277" spans="1:13">
      <c r="A277" s="1">
        <v>35821</v>
      </c>
      <c r="B277" s="4">
        <v>35821</v>
      </c>
      <c r="C277" s="5">
        <v>490000</v>
      </c>
      <c r="D277" s="5">
        <v>672000</v>
      </c>
      <c r="E277" s="5">
        <v>150000</v>
      </c>
      <c r="F277" s="5">
        <v>362000</v>
      </c>
      <c r="G277" s="5">
        <v>750000</v>
      </c>
      <c r="H277" s="5">
        <v>197000</v>
      </c>
      <c r="I277" s="5">
        <v>57000</v>
      </c>
      <c r="J277" s="6">
        <v>2678000</v>
      </c>
      <c r="K277" s="159">
        <v>-238000</v>
      </c>
      <c r="L277" s="6">
        <v>3000000</v>
      </c>
      <c r="M277" s="6">
        <v>41827000</v>
      </c>
    </row>
    <row r="278" spans="1:13">
      <c r="A278" s="1">
        <v>35822</v>
      </c>
      <c r="B278" s="4">
        <v>35822</v>
      </c>
      <c r="C278" s="5">
        <v>533000</v>
      </c>
      <c r="D278" s="5">
        <v>585000</v>
      </c>
      <c r="E278" s="5">
        <v>209000</v>
      </c>
      <c r="F278" s="5">
        <v>332000</v>
      </c>
      <c r="G278" s="5">
        <v>687000</v>
      </c>
      <c r="H278" s="5">
        <v>187000</v>
      </c>
      <c r="I278" s="5">
        <v>63000</v>
      </c>
      <c r="J278" s="6">
        <v>2596000</v>
      </c>
      <c r="K278" s="159">
        <v>-343000</v>
      </c>
      <c r="L278" s="6">
        <v>2955000</v>
      </c>
      <c r="M278" s="6">
        <v>41488000</v>
      </c>
    </row>
    <row r="279" spans="1:13">
      <c r="A279" s="1">
        <v>35823</v>
      </c>
      <c r="B279" s="4">
        <v>35823</v>
      </c>
      <c r="C279" s="5">
        <v>529000</v>
      </c>
      <c r="D279" s="5">
        <v>723000</v>
      </c>
      <c r="E279" s="5">
        <v>183000</v>
      </c>
      <c r="F279" s="5">
        <v>322000</v>
      </c>
      <c r="G279" s="5">
        <v>689000</v>
      </c>
      <c r="H279" s="5">
        <v>193000</v>
      </c>
      <c r="I279" s="5">
        <v>63000</v>
      </c>
      <c r="J279" s="6">
        <v>2702000</v>
      </c>
      <c r="K279" s="159">
        <v>-356000</v>
      </c>
      <c r="L279" s="6">
        <v>2929000</v>
      </c>
      <c r="M279" s="6">
        <v>41047000</v>
      </c>
    </row>
    <row r="280" spans="1:13">
      <c r="A280" s="1">
        <v>35824</v>
      </c>
      <c r="B280" s="4">
        <v>35824</v>
      </c>
      <c r="C280" s="5">
        <v>511000</v>
      </c>
      <c r="D280" s="5">
        <v>679000</v>
      </c>
      <c r="E280" s="5">
        <v>187000</v>
      </c>
      <c r="F280" s="5">
        <v>335000</v>
      </c>
      <c r="G280" s="5">
        <v>690000</v>
      </c>
      <c r="H280" s="5">
        <v>185000</v>
      </c>
      <c r="I280" s="5">
        <v>64000</v>
      </c>
      <c r="J280" s="6">
        <v>2651000</v>
      </c>
      <c r="K280" s="159">
        <v>-341000</v>
      </c>
      <c r="L280" s="6">
        <v>3152000</v>
      </c>
      <c r="M280" s="6">
        <v>40709000</v>
      </c>
    </row>
    <row r="281" spans="1:13">
      <c r="A281" s="1">
        <v>35825</v>
      </c>
      <c r="B281" s="4">
        <v>35825</v>
      </c>
      <c r="C281" s="5">
        <v>507000</v>
      </c>
      <c r="D281" s="5">
        <v>651000</v>
      </c>
      <c r="E281" s="5">
        <v>164000</v>
      </c>
      <c r="F281" s="5">
        <v>340000</v>
      </c>
      <c r="G281" s="5">
        <v>676000</v>
      </c>
      <c r="H281" s="5">
        <v>180000</v>
      </c>
      <c r="I281" s="5">
        <v>63000</v>
      </c>
      <c r="J281" s="6">
        <v>2581000</v>
      </c>
      <c r="K281" s="159">
        <v>-311000</v>
      </c>
      <c r="L281" s="6">
        <v>2891000</v>
      </c>
      <c r="M281" s="6">
        <v>40401000</v>
      </c>
    </row>
    <row r="282" spans="1:13">
      <c r="A282" s="1">
        <v>35826</v>
      </c>
      <c r="B282" s="4">
        <v>35826</v>
      </c>
      <c r="C282" s="5">
        <v>491000</v>
      </c>
      <c r="D282" s="5">
        <v>662000</v>
      </c>
      <c r="E282" s="5">
        <v>193000</v>
      </c>
      <c r="F282" s="5">
        <v>344000</v>
      </c>
      <c r="G282" s="5">
        <v>680000</v>
      </c>
      <c r="H282" s="5">
        <v>164000</v>
      </c>
      <c r="I282" s="5">
        <v>61000</v>
      </c>
      <c r="J282" s="6">
        <v>2595000</v>
      </c>
      <c r="K282" s="159">
        <v>-452000</v>
      </c>
      <c r="L282" s="6">
        <v>3035000</v>
      </c>
      <c r="M282" s="6">
        <v>39934000</v>
      </c>
    </row>
    <row r="283" spans="1:13">
      <c r="A283" s="1">
        <v>35827</v>
      </c>
      <c r="B283" s="4">
        <v>35827</v>
      </c>
      <c r="C283" s="5">
        <v>460000</v>
      </c>
      <c r="D283" s="5">
        <v>687000</v>
      </c>
      <c r="E283" s="5">
        <v>214000</v>
      </c>
      <c r="F283" s="5">
        <v>428000</v>
      </c>
      <c r="G283" s="5">
        <v>555000</v>
      </c>
      <c r="H283" s="5">
        <v>175000</v>
      </c>
      <c r="I283" s="5">
        <v>62000</v>
      </c>
      <c r="J283" s="6">
        <v>2581000</v>
      </c>
      <c r="K283" s="159">
        <v>-348000</v>
      </c>
      <c r="L283" s="6">
        <v>2769000</v>
      </c>
      <c r="M283" s="6">
        <v>39584000</v>
      </c>
    </row>
    <row r="284" spans="1:13">
      <c r="A284" s="1">
        <v>35828</v>
      </c>
      <c r="B284" s="4">
        <v>35828</v>
      </c>
      <c r="C284" s="5">
        <v>466000</v>
      </c>
      <c r="D284" s="5">
        <v>706000</v>
      </c>
      <c r="E284" s="5">
        <v>187000</v>
      </c>
      <c r="F284" s="5">
        <v>385000</v>
      </c>
      <c r="G284" s="5">
        <v>552000</v>
      </c>
      <c r="H284" s="5">
        <v>185000</v>
      </c>
      <c r="I284" s="5">
        <v>44000</v>
      </c>
      <c r="J284" s="6">
        <v>2525000</v>
      </c>
      <c r="K284" s="159">
        <v>-350000</v>
      </c>
      <c r="L284" s="6">
        <v>3003000</v>
      </c>
      <c r="M284" s="6">
        <v>39240000</v>
      </c>
    </row>
    <row r="285" spans="1:13">
      <c r="A285" s="1">
        <v>35829</v>
      </c>
      <c r="B285" s="4">
        <v>35829</v>
      </c>
      <c r="C285" s="5">
        <v>520000</v>
      </c>
      <c r="D285" s="5">
        <v>677000</v>
      </c>
      <c r="E285" s="5">
        <v>143000</v>
      </c>
      <c r="F285" s="5">
        <v>353000</v>
      </c>
      <c r="G285" s="5">
        <v>556000</v>
      </c>
      <c r="H285" s="5">
        <v>166000</v>
      </c>
      <c r="I285" s="5">
        <v>38000</v>
      </c>
      <c r="J285" s="6">
        <v>2453000</v>
      </c>
      <c r="K285" s="159">
        <v>-1150000</v>
      </c>
      <c r="L285" s="6">
        <v>3650000</v>
      </c>
      <c r="M285" s="6">
        <v>38083000</v>
      </c>
    </row>
    <row r="286" spans="1:13">
      <c r="A286" s="1">
        <v>35830</v>
      </c>
      <c r="B286" s="4">
        <v>35830</v>
      </c>
      <c r="C286" s="5">
        <v>451000</v>
      </c>
      <c r="D286" s="5">
        <v>642000</v>
      </c>
      <c r="E286" s="5">
        <v>186000</v>
      </c>
      <c r="F286" s="5">
        <v>410000</v>
      </c>
      <c r="G286" s="5">
        <v>493000</v>
      </c>
      <c r="H286" s="5">
        <v>172000</v>
      </c>
      <c r="I286" s="5">
        <v>60000</v>
      </c>
      <c r="J286" s="6">
        <v>2414000</v>
      </c>
      <c r="K286" s="159">
        <v>-891000</v>
      </c>
      <c r="L286" s="6">
        <v>3324000</v>
      </c>
      <c r="M286" s="6">
        <v>37231000</v>
      </c>
    </row>
    <row r="287" spans="1:13">
      <c r="A287" s="1">
        <v>35831</v>
      </c>
      <c r="B287" s="4">
        <v>35831</v>
      </c>
      <c r="C287" s="5">
        <v>429000</v>
      </c>
      <c r="D287" s="5">
        <v>597000</v>
      </c>
      <c r="E287" s="5">
        <v>175000</v>
      </c>
      <c r="F287" s="5">
        <v>416000</v>
      </c>
      <c r="G287" s="5">
        <v>506000</v>
      </c>
      <c r="H287" s="5">
        <v>159000</v>
      </c>
      <c r="I287" s="5">
        <v>51000</v>
      </c>
      <c r="J287" s="6">
        <v>2333000</v>
      </c>
      <c r="K287" s="159">
        <v>-897000</v>
      </c>
      <c r="L287" s="6">
        <v>3134000</v>
      </c>
      <c r="M287" s="6">
        <v>36331000</v>
      </c>
    </row>
    <row r="288" spans="1:13">
      <c r="A288" s="1">
        <v>35832</v>
      </c>
      <c r="B288" s="4">
        <v>35832</v>
      </c>
      <c r="C288" s="5">
        <v>471000</v>
      </c>
      <c r="D288" s="5">
        <v>619000</v>
      </c>
      <c r="E288" s="5">
        <v>223000</v>
      </c>
      <c r="F288" s="5">
        <v>425000</v>
      </c>
      <c r="G288" s="5">
        <v>541000</v>
      </c>
      <c r="H288" s="5">
        <v>155000</v>
      </c>
      <c r="I288" s="5">
        <v>41000</v>
      </c>
      <c r="J288" s="6">
        <v>2475000</v>
      </c>
      <c r="K288" s="159">
        <v>-877000</v>
      </c>
      <c r="L288" s="6">
        <v>3359000</v>
      </c>
      <c r="M288" s="6">
        <v>35454000</v>
      </c>
    </row>
    <row r="289" spans="1:13">
      <c r="A289" s="1">
        <v>35833</v>
      </c>
      <c r="B289" s="4">
        <v>35833</v>
      </c>
      <c r="C289" s="5">
        <v>459000</v>
      </c>
      <c r="D289" s="5">
        <v>545000</v>
      </c>
      <c r="E289" s="5">
        <v>181000</v>
      </c>
      <c r="F289" s="5">
        <v>481000</v>
      </c>
      <c r="G289" s="5">
        <v>501000</v>
      </c>
      <c r="H289" s="5">
        <v>168000</v>
      </c>
      <c r="I289" s="5">
        <v>58000</v>
      </c>
      <c r="J289" s="6">
        <v>2393000</v>
      </c>
      <c r="K289" s="159">
        <v>-535000</v>
      </c>
      <c r="L289" s="6">
        <v>2962000</v>
      </c>
      <c r="M289" s="6">
        <v>34923000</v>
      </c>
    </row>
    <row r="290" spans="1:13">
      <c r="A290" s="1">
        <v>35834</v>
      </c>
      <c r="B290" s="4">
        <v>35834</v>
      </c>
      <c r="C290" s="5">
        <v>457000</v>
      </c>
      <c r="D290" s="5">
        <v>593000</v>
      </c>
      <c r="E290" s="5">
        <v>177000</v>
      </c>
      <c r="F290" s="5">
        <v>476000</v>
      </c>
      <c r="G290" s="5">
        <v>497000</v>
      </c>
      <c r="H290" s="5">
        <v>183000</v>
      </c>
      <c r="I290" s="5">
        <v>62000</v>
      </c>
      <c r="J290" s="6">
        <v>2445000</v>
      </c>
      <c r="K290" s="159">
        <v>-440000</v>
      </c>
      <c r="L290" s="6">
        <v>2935000</v>
      </c>
      <c r="M290" s="6">
        <v>34477000</v>
      </c>
    </row>
    <row r="291" spans="1:13">
      <c r="A291" s="1">
        <v>35835</v>
      </c>
      <c r="B291" s="4">
        <v>35835</v>
      </c>
      <c r="C291" s="5">
        <v>454000</v>
      </c>
      <c r="D291" s="5">
        <v>546000</v>
      </c>
      <c r="E291" s="5">
        <v>209000</v>
      </c>
      <c r="F291" s="5">
        <v>455000</v>
      </c>
      <c r="G291" s="5">
        <v>500000</v>
      </c>
      <c r="H291" s="5">
        <v>185000</v>
      </c>
      <c r="I291" s="5">
        <v>51000</v>
      </c>
      <c r="J291" s="6">
        <v>2400000</v>
      </c>
      <c r="K291" s="159">
        <v>-946000</v>
      </c>
      <c r="L291" s="6">
        <v>3374000</v>
      </c>
      <c r="M291" s="6">
        <v>33533000</v>
      </c>
    </row>
    <row r="292" spans="1:13">
      <c r="A292" s="1">
        <v>35836</v>
      </c>
      <c r="B292" s="4">
        <v>35836</v>
      </c>
      <c r="C292" s="5">
        <v>487000</v>
      </c>
      <c r="D292" s="5">
        <v>638000</v>
      </c>
      <c r="E292" s="5">
        <v>171000</v>
      </c>
      <c r="F292" s="5">
        <v>453000</v>
      </c>
      <c r="G292" s="5">
        <v>508000</v>
      </c>
      <c r="H292" s="5">
        <v>185000</v>
      </c>
      <c r="I292" s="5">
        <v>62000</v>
      </c>
      <c r="J292" s="6">
        <v>2504000</v>
      </c>
      <c r="K292" s="159">
        <v>-792000</v>
      </c>
      <c r="L292" s="6">
        <v>3212000</v>
      </c>
      <c r="M292" s="6">
        <v>32758000</v>
      </c>
    </row>
    <row r="293" spans="1:13">
      <c r="A293" s="1">
        <v>35837</v>
      </c>
      <c r="B293" s="4">
        <v>35837</v>
      </c>
      <c r="C293" s="5">
        <v>492000</v>
      </c>
      <c r="D293" s="5">
        <v>664000</v>
      </c>
      <c r="E293" s="5">
        <v>141000</v>
      </c>
      <c r="F293" s="5">
        <v>464000</v>
      </c>
      <c r="G293" s="5">
        <v>507000</v>
      </c>
      <c r="H293" s="5">
        <v>193000</v>
      </c>
      <c r="I293" s="5">
        <v>61000</v>
      </c>
      <c r="J293" s="6">
        <v>2522000</v>
      </c>
      <c r="K293" s="159">
        <v>-571000</v>
      </c>
      <c r="L293" s="6">
        <v>3126000</v>
      </c>
      <c r="M293" s="6">
        <v>32170000</v>
      </c>
    </row>
    <row r="294" spans="1:13">
      <c r="A294" s="1">
        <v>35838</v>
      </c>
      <c r="B294" s="4">
        <v>35838</v>
      </c>
      <c r="C294" s="5">
        <v>434000</v>
      </c>
      <c r="D294" s="5">
        <v>637000</v>
      </c>
      <c r="E294" s="5">
        <v>126000</v>
      </c>
      <c r="F294" s="5">
        <v>460000</v>
      </c>
      <c r="G294" s="5">
        <v>493000</v>
      </c>
      <c r="H294" s="5">
        <v>185000</v>
      </c>
      <c r="I294" s="5">
        <v>62000</v>
      </c>
      <c r="J294" s="6">
        <v>2397000</v>
      </c>
      <c r="K294" s="159">
        <v>-645000</v>
      </c>
      <c r="L294" s="6">
        <v>3029000</v>
      </c>
      <c r="M294" s="6">
        <v>31525000</v>
      </c>
    </row>
    <row r="295" spans="1:13">
      <c r="A295" s="1">
        <v>35839</v>
      </c>
      <c r="B295" s="4">
        <v>35839</v>
      </c>
      <c r="C295" s="5">
        <v>476000</v>
      </c>
      <c r="D295" s="5">
        <v>670000</v>
      </c>
      <c r="E295" s="5">
        <v>124000</v>
      </c>
      <c r="F295" s="5">
        <v>452000</v>
      </c>
      <c r="G295" s="5">
        <v>519000</v>
      </c>
      <c r="H295" s="5">
        <v>186000</v>
      </c>
      <c r="I295" s="5">
        <v>63000</v>
      </c>
      <c r="J295" s="6">
        <v>2490000</v>
      </c>
      <c r="K295" s="159">
        <v>-308000</v>
      </c>
      <c r="L295" s="6">
        <v>2719000</v>
      </c>
      <c r="M295" s="6">
        <v>31218000</v>
      </c>
    </row>
    <row r="296" spans="1:13">
      <c r="A296" s="1">
        <v>35840</v>
      </c>
      <c r="B296" s="4">
        <v>35840</v>
      </c>
      <c r="C296" s="5">
        <v>472000</v>
      </c>
      <c r="D296" s="5">
        <v>683000</v>
      </c>
      <c r="E296" s="5">
        <v>147000</v>
      </c>
      <c r="F296" s="5">
        <v>432000</v>
      </c>
      <c r="G296" s="5">
        <v>544000</v>
      </c>
      <c r="H296" s="5">
        <v>190000</v>
      </c>
      <c r="I296" s="5">
        <v>65000</v>
      </c>
      <c r="J296" s="6">
        <v>2533000</v>
      </c>
      <c r="K296" s="159">
        <v>-471000</v>
      </c>
      <c r="L296" s="6">
        <v>3091000</v>
      </c>
      <c r="M296" s="6">
        <v>30749000</v>
      </c>
    </row>
    <row r="297" spans="1:13">
      <c r="A297" s="1">
        <v>35841</v>
      </c>
      <c r="B297" s="4">
        <v>35841</v>
      </c>
      <c r="C297" s="5">
        <v>494000</v>
      </c>
      <c r="D297" s="5">
        <v>667000</v>
      </c>
      <c r="E297" s="5">
        <v>148000</v>
      </c>
      <c r="F297" s="5">
        <v>422000</v>
      </c>
      <c r="G297" s="5">
        <v>538000</v>
      </c>
      <c r="H297" s="5">
        <v>189000</v>
      </c>
      <c r="I297" s="5">
        <v>62000</v>
      </c>
      <c r="J297" s="6">
        <v>2520000</v>
      </c>
      <c r="K297" s="159">
        <v>-507000</v>
      </c>
      <c r="L297" s="6">
        <v>3055000</v>
      </c>
      <c r="M297" s="6">
        <v>30243000</v>
      </c>
    </row>
    <row r="298" spans="1:13">
      <c r="A298" s="1">
        <v>35842</v>
      </c>
      <c r="B298" s="4">
        <v>35842</v>
      </c>
      <c r="C298" s="5">
        <v>486000</v>
      </c>
      <c r="D298" s="5">
        <v>651000</v>
      </c>
      <c r="E298" s="5">
        <v>148000</v>
      </c>
      <c r="F298" s="5">
        <v>429000</v>
      </c>
      <c r="G298" s="5">
        <v>542000</v>
      </c>
      <c r="H298" s="5">
        <v>188000</v>
      </c>
      <c r="I298" s="5">
        <v>63000</v>
      </c>
      <c r="J298" s="6">
        <v>2507000</v>
      </c>
      <c r="K298" s="159">
        <v>-853000</v>
      </c>
      <c r="L298" s="6">
        <v>3276000</v>
      </c>
      <c r="M298" s="6">
        <v>29431000</v>
      </c>
    </row>
    <row r="299" spans="1:13">
      <c r="A299" s="1">
        <v>35843</v>
      </c>
      <c r="B299" s="4">
        <v>35843</v>
      </c>
      <c r="C299" s="5">
        <v>501000</v>
      </c>
      <c r="D299" s="5">
        <v>598000</v>
      </c>
      <c r="E299" s="5">
        <v>133000</v>
      </c>
      <c r="F299" s="5">
        <v>423000</v>
      </c>
      <c r="G299" s="5">
        <v>572000</v>
      </c>
      <c r="H299" s="5">
        <v>184000</v>
      </c>
      <c r="I299" s="5">
        <v>63000</v>
      </c>
      <c r="J299" s="6">
        <v>2474000</v>
      </c>
      <c r="K299" s="159">
        <v>-738000</v>
      </c>
      <c r="L299" s="6">
        <v>3321000</v>
      </c>
      <c r="M299" s="6">
        <v>28654000</v>
      </c>
    </row>
    <row r="300" spans="1:13">
      <c r="A300" s="1">
        <v>35844</v>
      </c>
      <c r="B300" s="4">
        <v>35844</v>
      </c>
      <c r="C300" s="5">
        <v>432000</v>
      </c>
      <c r="D300" s="5">
        <v>570000</v>
      </c>
      <c r="E300" s="5">
        <v>129000</v>
      </c>
      <c r="F300" s="5">
        <v>484000</v>
      </c>
      <c r="G300" s="5">
        <v>533000</v>
      </c>
      <c r="H300" s="5">
        <v>190000</v>
      </c>
      <c r="I300" s="5">
        <v>62000</v>
      </c>
      <c r="J300" s="6">
        <v>2400000</v>
      </c>
      <c r="K300" s="159">
        <v>-692000</v>
      </c>
      <c r="L300" s="6">
        <v>3043000</v>
      </c>
      <c r="M300" s="6">
        <v>27874000</v>
      </c>
    </row>
    <row r="301" spans="1:13">
      <c r="A301" s="1">
        <v>35845</v>
      </c>
      <c r="B301" s="4">
        <v>35845</v>
      </c>
      <c r="C301" s="5">
        <v>459000</v>
      </c>
      <c r="D301" s="5">
        <v>612000</v>
      </c>
      <c r="E301" s="5">
        <v>136000</v>
      </c>
      <c r="F301" s="5">
        <v>472000</v>
      </c>
      <c r="G301" s="5">
        <v>555000</v>
      </c>
      <c r="H301" s="5">
        <v>182000</v>
      </c>
      <c r="I301" s="5">
        <v>64000</v>
      </c>
      <c r="J301" s="6">
        <v>2480000</v>
      </c>
      <c r="K301" s="159">
        <v>-1056000</v>
      </c>
      <c r="L301" s="6">
        <v>3516000</v>
      </c>
      <c r="M301" s="6">
        <v>26820000</v>
      </c>
    </row>
    <row r="302" spans="1:13">
      <c r="A302" s="1">
        <v>35846</v>
      </c>
      <c r="B302" s="4">
        <v>35846</v>
      </c>
      <c r="C302" s="5">
        <v>510000</v>
      </c>
      <c r="D302" s="5">
        <v>584000</v>
      </c>
      <c r="E302" s="5">
        <v>118000</v>
      </c>
      <c r="F302" s="5">
        <v>440000</v>
      </c>
      <c r="G302" s="5">
        <v>533000</v>
      </c>
      <c r="H302" s="5">
        <v>185000</v>
      </c>
      <c r="I302" s="5">
        <v>62000</v>
      </c>
      <c r="J302" s="6">
        <v>2432000</v>
      </c>
      <c r="K302" s="159">
        <v>-790000</v>
      </c>
      <c r="L302" s="6">
        <v>3247000</v>
      </c>
      <c r="M302" s="6">
        <v>26040000</v>
      </c>
    </row>
    <row r="303" spans="1:13">
      <c r="A303" s="1">
        <v>35847</v>
      </c>
      <c r="B303" s="4">
        <v>35847</v>
      </c>
      <c r="C303" s="5">
        <v>463000</v>
      </c>
      <c r="D303" s="5">
        <v>697000</v>
      </c>
      <c r="E303" s="5">
        <v>164000</v>
      </c>
      <c r="F303" s="5">
        <v>397000</v>
      </c>
      <c r="G303" s="5">
        <v>536000</v>
      </c>
      <c r="H303" s="5">
        <v>183000</v>
      </c>
      <c r="I303" s="5">
        <v>55000</v>
      </c>
      <c r="J303" s="6">
        <v>2495000</v>
      </c>
      <c r="K303" s="159">
        <v>-481000</v>
      </c>
      <c r="L303" s="6">
        <v>2881000</v>
      </c>
      <c r="M303" s="6">
        <v>25559000</v>
      </c>
    </row>
    <row r="304" spans="1:13">
      <c r="A304" s="1">
        <v>35848</v>
      </c>
      <c r="B304" s="4">
        <v>35848</v>
      </c>
      <c r="C304" s="5">
        <v>475000</v>
      </c>
      <c r="D304" s="5">
        <v>682000</v>
      </c>
      <c r="E304" s="5">
        <v>169000</v>
      </c>
      <c r="F304" s="5">
        <v>399000</v>
      </c>
      <c r="G304" s="5">
        <v>543000</v>
      </c>
      <c r="H304" s="5">
        <v>181000</v>
      </c>
      <c r="I304" s="5">
        <v>63000</v>
      </c>
      <c r="J304" s="6">
        <v>2512000</v>
      </c>
      <c r="K304" s="159">
        <v>-228000</v>
      </c>
      <c r="L304" s="6">
        <v>2738000</v>
      </c>
      <c r="M304" s="6">
        <v>25326000</v>
      </c>
    </row>
    <row r="305" spans="1:13">
      <c r="A305" s="1">
        <v>35849</v>
      </c>
      <c r="B305" s="4">
        <v>35849</v>
      </c>
      <c r="C305" s="5">
        <v>465000</v>
      </c>
      <c r="D305" s="5">
        <v>660000</v>
      </c>
      <c r="E305" s="5">
        <v>152000</v>
      </c>
      <c r="F305" s="5">
        <v>382000</v>
      </c>
      <c r="G305" s="5">
        <v>541000</v>
      </c>
      <c r="H305" s="5">
        <v>186000</v>
      </c>
      <c r="I305" s="5">
        <v>63000</v>
      </c>
      <c r="J305" s="6">
        <v>2449000</v>
      </c>
      <c r="K305" s="159">
        <v>-892000</v>
      </c>
      <c r="L305" s="6">
        <v>3332000</v>
      </c>
      <c r="M305" s="6">
        <v>24437000</v>
      </c>
    </row>
    <row r="306" spans="1:13">
      <c r="A306" s="1">
        <v>35850</v>
      </c>
      <c r="B306" s="4">
        <v>35850</v>
      </c>
      <c r="C306" s="5">
        <v>416000</v>
      </c>
      <c r="D306" s="5">
        <v>716000</v>
      </c>
      <c r="E306" s="5">
        <v>145000</v>
      </c>
      <c r="F306" s="5">
        <v>357000</v>
      </c>
      <c r="G306" s="5">
        <v>603000</v>
      </c>
      <c r="H306" s="5">
        <v>188000</v>
      </c>
      <c r="I306" s="5">
        <v>62000</v>
      </c>
      <c r="J306" s="6">
        <v>2487000</v>
      </c>
      <c r="K306" s="159">
        <v>-724000</v>
      </c>
      <c r="L306" s="6">
        <v>3322000</v>
      </c>
      <c r="M306" s="6">
        <v>23711000</v>
      </c>
    </row>
    <row r="307" spans="1:13">
      <c r="A307" s="1">
        <v>35851</v>
      </c>
      <c r="B307" s="4">
        <v>35851</v>
      </c>
      <c r="C307" s="5">
        <v>396000</v>
      </c>
      <c r="D307" s="5">
        <v>698000</v>
      </c>
      <c r="E307" s="5">
        <v>141000</v>
      </c>
      <c r="F307" s="5">
        <v>334000</v>
      </c>
      <c r="G307" s="5">
        <v>544000</v>
      </c>
      <c r="H307" s="5">
        <v>185000</v>
      </c>
      <c r="I307" s="5">
        <v>63000</v>
      </c>
      <c r="J307" s="6">
        <v>2361000</v>
      </c>
      <c r="K307" s="159">
        <v>-885000</v>
      </c>
      <c r="L307" s="6">
        <v>3195000</v>
      </c>
      <c r="M307" s="6">
        <v>22830000</v>
      </c>
    </row>
    <row r="308" spans="1:13">
      <c r="A308" s="1">
        <v>35852</v>
      </c>
      <c r="B308" s="4">
        <v>35852</v>
      </c>
      <c r="C308" s="5">
        <v>419000</v>
      </c>
      <c r="D308" s="5">
        <v>748000</v>
      </c>
      <c r="E308" s="5">
        <v>98000</v>
      </c>
      <c r="F308" s="5">
        <v>333000</v>
      </c>
      <c r="G308" s="5">
        <v>539000</v>
      </c>
      <c r="H308" s="5">
        <v>185000</v>
      </c>
      <c r="I308" s="5">
        <v>64000</v>
      </c>
      <c r="J308" s="6">
        <v>2386000</v>
      </c>
      <c r="K308" s="159">
        <v>-647000</v>
      </c>
      <c r="L308" s="6">
        <v>3063000</v>
      </c>
      <c r="M308" s="6">
        <v>22183000</v>
      </c>
    </row>
    <row r="309" spans="1:13">
      <c r="A309" s="1">
        <v>35853</v>
      </c>
      <c r="B309" s="4">
        <v>35853</v>
      </c>
      <c r="C309" s="5">
        <v>399000</v>
      </c>
      <c r="D309" s="5">
        <v>676000</v>
      </c>
      <c r="E309" s="5">
        <v>86000</v>
      </c>
      <c r="F309" s="5">
        <v>400000</v>
      </c>
      <c r="G309" s="5">
        <v>549000</v>
      </c>
      <c r="H309" s="5">
        <v>186000</v>
      </c>
      <c r="I309" s="5">
        <v>64000</v>
      </c>
      <c r="J309" s="6">
        <v>2360000</v>
      </c>
      <c r="K309" s="159">
        <v>-519000</v>
      </c>
      <c r="L309" s="6">
        <v>2847000</v>
      </c>
      <c r="M309" s="6">
        <v>21666000</v>
      </c>
    </row>
    <row r="310" spans="1:13">
      <c r="A310" s="1">
        <v>35854</v>
      </c>
      <c r="B310" s="4">
        <v>35854</v>
      </c>
      <c r="C310" s="5">
        <v>401000</v>
      </c>
      <c r="D310" s="5">
        <v>670000</v>
      </c>
      <c r="E310" s="5">
        <v>116000</v>
      </c>
      <c r="F310" s="5">
        <v>400000</v>
      </c>
      <c r="G310" s="5">
        <v>564000</v>
      </c>
      <c r="H310" s="5">
        <v>183000</v>
      </c>
      <c r="I310" s="5">
        <v>64000</v>
      </c>
      <c r="J310" s="6">
        <v>2398000</v>
      </c>
      <c r="K310" s="159">
        <v>-161000</v>
      </c>
      <c r="L310" s="6">
        <v>2481000</v>
      </c>
      <c r="M310" s="6">
        <v>21507000</v>
      </c>
    </row>
    <row r="311" spans="1:13">
      <c r="A311" s="1">
        <v>35855</v>
      </c>
      <c r="B311" s="4">
        <v>35855</v>
      </c>
      <c r="C311" s="5">
        <v>523000</v>
      </c>
      <c r="D311" s="5">
        <v>742000</v>
      </c>
      <c r="E311" s="5">
        <v>225000</v>
      </c>
      <c r="F311" s="5">
        <v>300000</v>
      </c>
      <c r="G311" s="5">
        <v>597000</v>
      </c>
      <c r="H311" s="5">
        <v>182000</v>
      </c>
      <c r="I311" s="5">
        <v>66000</v>
      </c>
      <c r="J311" s="6">
        <v>2635000</v>
      </c>
      <c r="K311" s="159">
        <v>143000</v>
      </c>
      <c r="L311" s="6">
        <v>2573000</v>
      </c>
      <c r="M311" s="6">
        <v>21649000</v>
      </c>
    </row>
    <row r="312" spans="1:13">
      <c r="A312" s="1">
        <v>35856</v>
      </c>
      <c r="B312" s="4">
        <v>35856</v>
      </c>
      <c r="C312" s="5">
        <v>531000</v>
      </c>
      <c r="D312" s="5">
        <v>763000</v>
      </c>
      <c r="E312" s="5">
        <v>242000</v>
      </c>
      <c r="F312" s="5">
        <v>300000</v>
      </c>
      <c r="G312" s="5">
        <v>663000</v>
      </c>
      <c r="H312" s="5">
        <v>186000</v>
      </c>
      <c r="I312" s="5">
        <v>63000</v>
      </c>
      <c r="J312" s="6">
        <v>2748000</v>
      </c>
      <c r="K312" s="159">
        <v>-65000</v>
      </c>
      <c r="L312" s="6">
        <v>2722000</v>
      </c>
      <c r="M312" s="6">
        <v>21584000</v>
      </c>
    </row>
    <row r="313" spans="1:13">
      <c r="A313" s="1">
        <v>35857</v>
      </c>
      <c r="B313" s="4">
        <v>35857</v>
      </c>
      <c r="C313" s="5">
        <v>529000</v>
      </c>
      <c r="D313" s="5">
        <v>761000</v>
      </c>
      <c r="E313" s="5">
        <v>263000</v>
      </c>
      <c r="F313" s="5">
        <v>288000</v>
      </c>
      <c r="G313" s="5">
        <v>653000</v>
      </c>
      <c r="H313" s="5">
        <v>190000</v>
      </c>
      <c r="I313" s="5">
        <v>65000</v>
      </c>
      <c r="J313" s="6">
        <v>2749000</v>
      </c>
      <c r="K313" s="159">
        <v>23000</v>
      </c>
      <c r="L313" s="6">
        <v>2787000</v>
      </c>
      <c r="M313" s="6">
        <v>21606000</v>
      </c>
    </row>
    <row r="314" spans="1:13">
      <c r="A314" s="1">
        <v>35858</v>
      </c>
      <c r="B314" s="4">
        <v>35858</v>
      </c>
      <c r="C314" s="5">
        <v>500000</v>
      </c>
      <c r="D314" s="5">
        <v>672000</v>
      </c>
      <c r="E314" s="5">
        <v>261000</v>
      </c>
      <c r="F314" s="5">
        <v>350000</v>
      </c>
      <c r="G314" s="5">
        <v>624000</v>
      </c>
      <c r="H314" s="5">
        <v>181000</v>
      </c>
      <c r="I314" s="5">
        <v>66000</v>
      </c>
      <c r="J314" s="6">
        <v>2654000</v>
      </c>
      <c r="K314" s="159">
        <v>-43000</v>
      </c>
      <c r="L314" s="6">
        <v>2665000</v>
      </c>
      <c r="M314" s="6">
        <v>21563000</v>
      </c>
    </row>
    <row r="315" spans="1:13">
      <c r="A315" s="1">
        <v>35859</v>
      </c>
      <c r="B315" s="4">
        <v>35859</v>
      </c>
      <c r="C315" s="5">
        <v>527000</v>
      </c>
      <c r="D315" s="5">
        <v>739000</v>
      </c>
      <c r="E315" s="5">
        <v>256000</v>
      </c>
      <c r="F315" s="5">
        <v>288000</v>
      </c>
      <c r="G315" s="5">
        <v>698000</v>
      </c>
      <c r="H315" s="5">
        <v>179000</v>
      </c>
      <c r="I315" s="5">
        <v>62000</v>
      </c>
      <c r="J315" s="6">
        <v>2749000</v>
      </c>
      <c r="K315" s="159">
        <v>-74000</v>
      </c>
      <c r="L315" s="6">
        <v>2908000</v>
      </c>
      <c r="M315" s="6">
        <v>21495000</v>
      </c>
    </row>
    <row r="316" spans="1:13">
      <c r="A316" s="1">
        <v>35860</v>
      </c>
      <c r="B316" s="4">
        <v>35860</v>
      </c>
      <c r="C316" s="5">
        <v>532000</v>
      </c>
      <c r="D316" s="5">
        <v>718000</v>
      </c>
      <c r="E316" s="5">
        <v>264000</v>
      </c>
      <c r="F316" s="5">
        <v>321000</v>
      </c>
      <c r="G316" s="5">
        <v>693000</v>
      </c>
      <c r="H316" s="5">
        <v>179000</v>
      </c>
      <c r="I316" s="5">
        <v>63000</v>
      </c>
      <c r="J316" s="6">
        <v>2770000</v>
      </c>
      <c r="K316" s="159">
        <v>-221000</v>
      </c>
      <c r="L316" s="6">
        <v>3063000</v>
      </c>
      <c r="M316" s="6">
        <v>21287000</v>
      </c>
    </row>
    <row r="317" spans="1:13">
      <c r="A317" s="1">
        <v>35861</v>
      </c>
      <c r="B317" s="4">
        <v>35861</v>
      </c>
      <c r="C317" s="5">
        <v>530000</v>
      </c>
      <c r="D317" s="5">
        <v>726000</v>
      </c>
      <c r="E317" s="5">
        <v>257000</v>
      </c>
      <c r="F317" s="5">
        <v>326000</v>
      </c>
      <c r="G317" s="5">
        <v>692000</v>
      </c>
      <c r="H317" s="5">
        <v>179000</v>
      </c>
      <c r="I317" s="5">
        <v>65000</v>
      </c>
      <c r="J317" s="6">
        <v>2775000</v>
      </c>
      <c r="K317" s="159">
        <v>-177000</v>
      </c>
      <c r="L317" s="6">
        <v>2838000</v>
      </c>
      <c r="M317" s="6">
        <v>21111000</v>
      </c>
    </row>
    <row r="318" spans="1:13">
      <c r="A318" s="1">
        <v>35862</v>
      </c>
      <c r="B318" s="4">
        <v>35862</v>
      </c>
      <c r="C318" s="5">
        <v>540000</v>
      </c>
      <c r="D318" s="5">
        <v>743000</v>
      </c>
      <c r="E318" s="5">
        <v>237000</v>
      </c>
      <c r="F318" s="5">
        <v>329000</v>
      </c>
      <c r="G318" s="5">
        <v>717000</v>
      </c>
      <c r="H318" s="5">
        <v>180000</v>
      </c>
      <c r="I318" s="5">
        <v>65000</v>
      </c>
      <c r="J318" s="6">
        <v>2811000</v>
      </c>
      <c r="K318" s="159">
        <v>191000</v>
      </c>
      <c r="L318" s="6">
        <v>2648000</v>
      </c>
      <c r="M318" s="6">
        <v>21244000</v>
      </c>
    </row>
    <row r="319" spans="1:13">
      <c r="A319" s="1">
        <v>35863</v>
      </c>
      <c r="B319" s="4">
        <v>35863</v>
      </c>
      <c r="C319" s="5">
        <v>541000</v>
      </c>
      <c r="D319" s="5">
        <v>735000</v>
      </c>
      <c r="E319" s="5">
        <v>242000</v>
      </c>
      <c r="F319" s="5">
        <v>316000</v>
      </c>
      <c r="G319" s="5">
        <v>688000</v>
      </c>
      <c r="H319" s="5">
        <v>176000</v>
      </c>
      <c r="I319" s="5">
        <v>60000</v>
      </c>
      <c r="J319" s="6">
        <v>2758000</v>
      </c>
      <c r="K319" s="159">
        <v>-41000</v>
      </c>
      <c r="L319" s="6">
        <v>2738000</v>
      </c>
      <c r="M319" s="6">
        <v>21203000</v>
      </c>
    </row>
    <row r="320" spans="1:13">
      <c r="A320" s="1">
        <v>35864</v>
      </c>
      <c r="B320" s="4">
        <v>35864</v>
      </c>
      <c r="C320" s="5">
        <v>534000</v>
      </c>
      <c r="D320" s="5">
        <v>727000</v>
      </c>
      <c r="E320" s="5">
        <v>270000</v>
      </c>
      <c r="F320" s="5">
        <v>314000</v>
      </c>
      <c r="G320" s="5">
        <v>664000</v>
      </c>
      <c r="H320" s="5">
        <v>178000</v>
      </c>
      <c r="I320" s="5">
        <v>62000</v>
      </c>
      <c r="J320" s="6">
        <v>2749000</v>
      </c>
      <c r="K320" s="159">
        <v>206000</v>
      </c>
      <c r="L320" s="6">
        <v>2563000</v>
      </c>
      <c r="M320" s="6">
        <v>21409000</v>
      </c>
    </row>
    <row r="321" spans="1:13">
      <c r="A321" s="1">
        <v>35865</v>
      </c>
      <c r="B321" s="4">
        <v>35865</v>
      </c>
      <c r="C321" s="5">
        <v>539000</v>
      </c>
      <c r="D321" s="5">
        <v>735000</v>
      </c>
      <c r="E321" s="5">
        <v>267000</v>
      </c>
      <c r="F321" s="5">
        <v>307000</v>
      </c>
      <c r="G321" s="5">
        <v>672000</v>
      </c>
      <c r="H321" s="5">
        <v>179000</v>
      </c>
      <c r="I321" s="5">
        <v>39000</v>
      </c>
      <c r="J321" s="6">
        <v>2738000</v>
      </c>
      <c r="K321" s="159">
        <v>229000</v>
      </c>
      <c r="L321" s="6">
        <v>2494000</v>
      </c>
      <c r="M321" s="6">
        <v>21637000</v>
      </c>
    </row>
    <row r="322" spans="1:13">
      <c r="A322" s="1">
        <v>35866</v>
      </c>
      <c r="B322" s="4">
        <v>35866</v>
      </c>
      <c r="C322" s="5">
        <v>531000</v>
      </c>
      <c r="D322" s="5">
        <v>696000</v>
      </c>
      <c r="E322" s="5">
        <v>284000</v>
      </c>
      <c r="F322" s="5">
        <v>307000</v>
      </c>
      <c r="G322" s="5">
        <v>676000</v>
      </c>
      <c r="H322" s="5">
        <v>180000</v>
      </c>
      <c r="I322" s="5">
        <v>8000</v>
      </c>
      <c r="J322" s="6">
        <v>2682000</v>
      </c>
      <c r="K322" s="159">
        <v>161000</v>
      </c>
      <c r="L322" s="6">
        <v>2484000</v>
      </c>
      <c r="M322" s="6">
        <v>21798000</v>
      </c>
    </row>
    <row r="323" spans="1:13">
      <c r="A323" s="1">
        <v>35867</v>
      </c>
      <c r="B323" s="4">
        <v>35867</v>
      </c>
      <c r="C323" s="5">
        <v>535000</v>
      </c>
      <c r="D323" s="5">
        <v>694000</v>
      </c>
      <c r="E323" s="5">
        <v>267000</v>
      </c>
      <c r="F323" s="5">
        <v>298000</v>
      </c>
      <c r="G323" s="5">
        <v>635000</v>
      </c>
      <c r="H323" s="5">
        <v>179000</v>
      </c>
      <c r="I323" s="5">
        <v>9000</v>
      </c>
      <c r="J323" s="6">
        <v>2617000</v>
      </c>
      <c r="K323" s="159">
        <v>60000</v>
      </c>
      <c r="L323" s="6">
        <v>2627000</v>
      </c>
      <c r="M323" s="6">
        <v>21858000</v>
      </c>
    </row>
    <row r="324" spans="1:13">
      <c r="A324" s="1">
        <v>35868</v>
      </c>
      <c r="B324" s="4">
        <v>35868</v>
      </c>
      <c r="C324" s="5">
        <v>505000</v>
      </c>
      <c r="D324" s="5">
        <v>693000</v>
      </c>
      <c r="E324" s="5">
        <v>252000</v>
      </c>
      <c r="F324" s="5">
        <v>371000</v>
      </c>
      <c r="G324" s="5">
        <v>661000</v>
      </c>
      <c r="H324" s="5">
        <v>180000</v>
      </c>
      <c r="I324" s="5">
        <v>9000</v>
      </c>
      <c r="J324" s="6">
        <v>2671000</v>
      </c>
      <c r="K324" s="159">
        <v>153000</v>
      </c>
      <c r="L324" s="6">
        <v>2597000</v>
      </c>
      <c r="M324" s="6">
        <v>22012000</v>
      </c>
    </row>
    <row r="325" spans="1:13">
      <c r="A325" s="1">
        <v>35869</v>
      </c>
      <c r="B325" s="4">
        <v>35869</v>
      </c>
      <c r="C325" s="5">
        <v>507000</v>
      </c>
      <c r="D325" s="5">
        <v>690000</v>
      </c>
      <c r="E325" s="5">
        <v>249000</v>
      </c>
      <c r="F325" s="5">
        <v>370000</v>
      </c>
      <c r="G325" s="5">
        <v>695000</v>
      </c>
      <c r="H325" s="5">
        <v>179000</v>
      </c>
      <c r="I325" s="5">
        <v>10000</v>
      </c>
      <c r="J325" s="6">
        <v>2700000</v>
      </c>
      <c r="K325" s="159">
        <v>193000</v>
      </c>
      <c r="L325" s="6">
        <v>2390000</v>
      </c>
      <c r="M325" s="6">
        <v>22204000</v>
      </c>
    </row>
    <row r="326" spans="1:13">
      <c r="A326" s="1">
        <v>35870</v>
      </c>
      <c r="B326" s="4">
        <v>35870</v>
      </c>
      <c r="C326" s="5">
        <v>501000</v>
      </c>
      <c r="D326" s="5">
        <v>667000</v>
      </c>
      <c r="E326" s="5">
        <v>268000</v>
      </c>
      <c r="F326" s="5">
        <v>370000</v>
      </c>
      <c r="G326" s="5">
        <v>688000</v>
      </c>
      <c r="H326" s="5">
        <v>173000</v>
      </c>
      <c r="I326" s="5">
        <v>10000</v>
      </c>
      <c r="J326" s="6">
        <v>2677000</v>
      </c>
      <c r="K326" s="159">
        <v>5000</v>
      </c>
      <c r="L326" s="6">
        <v>2700000</v>
      </c>
      <c r="M326" s="6">
        <v>22248000</v>
      </c>
    </row>
    <row r="327" spans="1:13">
      <c r="A327" s="1">
        <v>35871</v>
      </c>
      <c r="B327" s="4">
        <v>35871</v>
      </c>
      <c r="C327" s="5">
        <v>534000</v>
      </c>
      <c r="D327" s="5">
        <v>754000</v>
      </c>
      <c r="E327" s="5">
        <v>330000</v>
      </c>
      <c r="F327" s="5">
        <v>356000</v>
      </c>
      <c r="G327" s="5">
        <v>695000</v>
      </c>
      <c r="H327" s="5">
        <v>174000</v>
      </c>
      <c r="I327" s="5">
        <v>10000</v>
      </c>
      <c r="J327" s="6">
        <v>2853000</v>
      </c>
      <c r="K327" s="159">
        <v>294000</v>
      </c>
      <c r="L327" s="6">
        <v>2543000</v>
      </c>
      <c r="M327" s="6">
        <v>22414000</v>
      </c>
    </row>
    <row r="328" spans="1:13">
      <c r="A328" s="1">
        <v>35872</v>
      </c>
      <c r="B328" s="4">
        <v>35872</v>
      </c>
      <c r="C328" s="5">
        <v>541000</v>
      </c>
      <c r="D328" s="5">
        <v>737000</v>
      </c>
      <c r="E328" s="5">
        <v>332000</v>
      </c>
      <c r="F328" s="5">
        <v>334000</v>
      </c>
      <c r="G328" s="5">
        <v>701000</v>
      </c>
      <c r="H328" s="5">
        <v>179000</v>
      </c>
      <c r="I328" s="5">
        <v>10000</v>
      </c>
      <c r="J328" s="6">
        <v>2834000</v>
      </c>
      <c r="K328" s="159">
        <v>291000</v>
      </c>
      <c r="L328" s="6">
        <v>2579000</v>
      </c>
      <c r="M328" s="6">
        <v>22704000</v>
      </c>
    </row>
    <row r="329" spans="1:13">
      <c r="A329" s="1">
        <v>35873</v>
      </c>
      <c r="B329" s="4">
        <v>35873</v>
      </c>
      <c r="C329" s="5">
        <v>543000</v>
      </c>
      <c r="D329" s="5">
        <v>748000</v>
      </c>
      <c r="E329" s="5">
        <v>292000</v>
      </c>
      <c r="F329" s="5">
        <v>347000</v>
      </c>
      <c r="G329" s="5">
        <v>724000</v>
      </c>
      <c r="H329" s="5">
        <v>180000</v>
      </c>
      <c r="I329" s="5">
        <v>10000</v>
      </c>
      <c r="J329" s="6">
        <v>2844000</v>
      </c>
      <c r="K329" s="159">
        <v>261000</v>
      </c>
      <c r="L329" s="6">
        <v>2589000</v>
      </c>
      <c r="M329" s="6">
        <v>22961000</v>
      </c>
    </row>
    <row r="330" spans="1:13">
      <c r="A330" s="1">
        <v>35874</v>
      </c>
      <c r="B330" s="4">
        <v>35874</v>
      </c>
      <c r="C330" s="5">
        <v>542000</v>
      </c>
      <c r="D330" s="5">
        <v>737000</v>
      </c>
      <c r="E330" s="5">
        <v>283000</v>
      </c>
      <c r="F330" s="5">
        <v>365000</v>
      </c>
      <c r="G330" s="5">
        <v>726000</v>
      </c>
      <c r="H330" s="5">
        <v>179000</v>
      </c>
      <c r="I330" s="5">
        <v>10000</v>
      </c>
      <c r="J330" s="6">
        <v>2842000</v>
      </c>
      <c r="K330" s="159">
        <v>341000</v>
      </c>
      <c r="L330" s="6">
        <v>2529000</v>
      </c>
      <c r="M330" s="6">
        <v>23304000</v>
      </c>
    </row>
    <row r="331" spans="1:13">
      <c r="A331" s="1">
        <v>35875</v>
      </c>
      <c r="B331" s="4">
        <v>35875</v>
      </c>
      <c r="C331" s="5">
        <v>537000</v>
      </c>
      <c r="D331" s="5">
        <v>686000</v>
      </c>
      <c r="E331" s="5">
        <v>290000</v>
      </c>
      <c r="F331" s="5">
        <v>350000</v>
      </c>
      <c r="G331" s="5">
        <v>773000</v>
      </c>
      <c r="H331" s="5">
        <v>179000</v>
      </c>
      <c r="I331" s="5">
        <v>10000</v>
      </c>
      <c r="J331" s="6">
        <v>2825000</v>
      </c>
      <c r="K331" s="159">
        <v>534000</v>
      </c>
      <c r="L331" s="6">
        <v>2251000</v>
      </c>
      <c r="M331" s="6">
        <v>23838000</v>
      </c>
    </row>
    <row r="332" spans="1:13">
      <c r="A332" s="1">
        <v>35876</v>
      </c>
      <c r="B332" s="4">
        <v>35876</v>
      </c>
      <c r="C332" s="5">
        <v>538000</v>
      </c>
      <c r="D332" s="5">
        <v>695000</v>
      </c>
      <c r="E332" s="5">
        <v>282000</v>
      </c>
      <c r="F332" s="5">
        <v>333000</v>
      </c>
      <c r="G332" s="5">
        <v>736000</v>
      </c>
      <c r="H332" s="5">
        <v>176000</v>
      </c>
      <c r="I332" s="5">
        <v>10000</v>
      </c>
      <c r="J332" s="6">
        <v>2770000</v>
      </c>
      <c r="K332" s="159">
        <v>524000</v>
      </c>
      <c r="L332" s="6">
        <v>2199000</v>
      </c>
      <c r="M332" s="6">
        <v>24361000</v>
      </c>
    </row>
    <row r="333" spans="1:13">
      <c r="A333" s="1">
        <v>35877</v>
      </c>
      <c r="B333" s="4">
        <v>35877</v>
      </c>
      <c r="C333" s="5">
        <v>516000</v>
      </c>
      <c r="D333" s="5">
        <v>680000</v>
      </c>
      <c r="E333" s="5">
        <v>229000</v>
      </c>
      <c r="F333" s="5">
        <v>330000</v>
      </c>
      <c r="G333" s="5">
        <v>767000</v>
      </c>
      <c r="H333" s="5">
        <v>177000</v>
      </c>
      <c r="I333" s="5">
        <v>11000</v>
      </c>
      <c r="J333" s="6">
        <v>2710000</v>
      </c>
      <c r="K333" s="159">
        <v>310000</v>
      </c>
      <c r="L333" s="6">
        <v>2443000</v>
      </c>
      <c r="M333" s="6">
        <v>24671000</v>
      </c>
    </row>
    <row r="334" spans="1:13">
      <c r="A334" s="1">
        <v>35878</v>
      </c>
      <c r="B334" s="4">
        <v>35878</v>
      </c>
      <c r="C334" s="5">
        <v>540000</v>
      </c>
      <c r="D334" s="5">
        <v>709000</v>
      </c>
      <c r="E334" s="5">
        <v>242000</v>
      </c>
      <c r="F334" s="5">
        <v>374000</v>
      </c>
      <c r="G334" s="5">
        <v>780000</v>
      </c>
      <c r="H334" s="5">
        <v>176000</v>
      </c>
      <c r="I334" s="5">
        <v>10000</v>
      </c>
      <c r="J334" s="6">
        <v>2831000</v>
      </c>
      <c r="K334" s="159">
        <v>294000</v>
      </c>
      <c r="L334" s="6">
        <v>2554000</v>
      </c>
      <c r="M334" s="6">
        <v>24965000</v>
      </c>
    </row>
    <row r="335" spans="1:13">
      <c r="A335" s="1">
        <v>35879</v>
      </c>
      <c r="B335" s="4">
        <v>35879</v>
      </c>
      <c r="C335" s="5">
        <v>537000</v>
      </c>
      <c r="D335" s="5">
        <v>715000</v>
      </c>
      <c r="E335" s="5">
        <v>298000</v>
      </c>
      <c r="F335" s="5">
        <v>411000</v>
      </c>
      <c r="G335" s="5">
        <v>753000</v>
      </c>
      <c r="H335" s="5">
        <v>185000</v>
      </c>
      <c r="I335" s="5">
        <v>10000</v>
      </c>
      <c r="J335" s="6">
        <v>2909000</v>
      </c>
      <c r="K335" s="159">
        <v>-236000</v>
      </c>
      <c r="L335" s="6">
        <v>3113000</v>
      </c>
      <c r="M335" s="6">
        <v>24729000</v>
      </c>
    </row>
    <row r="336" spans="1:13">
      <c r="A336" s="1">
        <v>35880</v>
      </c>
      <c r="B336" s="4">
        <v>35880</v>
      </c>
      <c r="C336" s="5">
        <v>543000</v>
      </c>
      <c r="D336" s="5">
        <v>724000</v>
      </c>
      <c r="E336" s="5">
        <v>314000</v>
      </c>
      <c r="F336" s="5">
        <v>405000</v>
      </c>
      <c r="G336" s="5">
        <v>804000</v>
      </c>
      <c r="H336" s="5">
        <v>191000</v>
      </c>
      <c r="I336" s="5">
        <v>11000</v>
      </c>
      <c r="J336" s="6">
        <v>2992000</v>
      </c>
      <c r="K336" s="159">
        <v>265000</v>
      </c>
      <c r="L336" s="6">
        <v>2753000</v>
      </c>
      <c r="M336" s="6">
        <v>24988000</v>
      </c>
    </row>
    <row r="337" spans="1:13">
      <c r="A337" s="1">
        <v>35881</v>
      </c>
      <c r="B337" s="4">
        <v>35881</v>
      </c>
      <c r="C337" s="5">
        <v>530000</v>
      </c>
      <c r="D337" s="5">
        <v>701000</v>
      </c>
      <c r="E337" s="5">
        <v>301000</v>
      </c>
      <c r="F337" s="5">
        <v>395000</v>
      </c>
      <c r="G337" s="5">
        <v>715000</v>
      </c>
      <c r="H337" s="5">
        <v>191000</v>
      </c>
      <c r="I337" s="5">
        <v>10000</v>
      </c>
      <c r="J337" s="6">
        <v>2843000</v>
      </c>
      <c r="K337" s="159">
        <v>-31000</v>
      </c>
      <c r="L337" s="6">
        <v>2893000</v>
      </c>
      <c r="M337" s="6">
        <v>24957000</v>
      </c>
    </row>
    <row r="338" spans="1:13">
      <c r="A338" s="1">
        <v>35882</v>
      </c>
      <c r="B338" s="4">
        <v>35882</v>
      </c>
      <c r="C338" s="5">
        <v>531000</v>
      </c>
      <c r="D338" s="5">
        <v>766000</v>
      </c>
      <c r="E338" s="5">
        <v>309000</v>
      </c>
      <c r="F338" s="5">
        <v>390000</v>
      </c>
      <c r="G338" s="5">
        <v>689000</v>
      </c>
      <c r="H338" s="5">
        <v>191000</v>
      </c>
      <c r="I338" s="5">
        <v>10000</v>
      </c>
      <c r="J338" s="6">
        <v>2886000</v>
      </c>
      <c r="K338" s="159">
        <v>-424000</v>
      </c>
      <c r="L338" s="6">
        <v>3324000</v>
      </c>
      <c r="M338" s="6">
        <v>24531000</v>
      </c>
    </row>
    <row r="339" spans="1:13">
      <c r="A339" s="1">
        <v>35883</v>
      </c>
      <c r="B339" s="4">
        <v>35883</v>
      </c>
      <c r="C339" s="5">
        <v>531000</v>
      </c>
      <c r="D339" s="5">
        <v>731000</v>
      </c>
      <c r="E339" s="5">
        <v>288000</v>
      </c>
      <c r="F339" s="5">
        <v>397000</v>
      </c>
      <c r="G339" s="5">
        <v>695000</v>
      </c>
      <c r="H339" s="5">
        <v>189000</v>
      </c>
      <c r="I339" s="5">
        <v>10000</v>
      </c>
      <c r="J339" s="6">
        <v>2841000</v>
      </c>
      <c r="K339" s="159">
        <v>-326000</v>
      </c>
      <c r="L339" s="6">
        <v>3181000</v>
      </c>
      <c r="M339" s="6">
        <v>24207000</v>
      </c>
    </row>
    <row r="340" spans="1:13">
      <c r="A340" s="1">
        <v>35884</v>
      </c>
      <c r="B340" s="4">
        <v>35884</v>
      </c>
      <c r="C340" s="5">
        <v>538000</v>
      </c>
      <c r="D340" s="5">
        <v>720000</v>
      </c>
      <c r="E340" s="5">
        <v>321000</v>
      </c>
      <c r="F340" s="5">
        <v>391000</v>
      </c>
      <c r="G340" s="5">
        <v>691000</v>
      </c>
      <c r="H340" s="5">
        <v>184000</v>
      </c>
      <c r="I340" s="5">
        <v>10000</v>
      </c>
      <c r="J340" s="6">
        <v>2855000</v>
      </c>
      <c r="K340" s="159">
        <v>-246000</v>
      </c>
      <c r="L340" s="6">
        <v>3045000</v>
      </c>
      <c r="M340" s="6">
        <v>23962000</v>
      </c>
    </row>
    <row r="341" spans="1:13">
      <c r="A341" s="1">
        <v>35885</v>
      </c>
      <c r="B341" s="4">
        <v>35885</v>
      </c>
      <c r="C341" s="5">
        <v>525000</v>
      </c>
      <c r="D341" s="5">
        <v>708000</v>
      </c>
      <c r="E341" s="5">
        <v>324000</v>
      </c>
      <c r="F341" s="5">
        <v>415000</v>
      </c>
      <c r="G341" s="5">
        <v>710000</v>
      </c>
      <c r="H341" s="5">
        <v>187000</v>
      </c>
      <c r="I341" s="5">
        <v>9000</v>
      </c>
      <c r="J341" s="6">
        <v>2878000</v>
      </c>
      <c r="K341" s="159">
        <v>-757000</v>
      </c>
      <c r="L341" s="6">
        <v>3600000</v>
      </c>
      <c r="M341" s="6">
        <v>23218000</v>
      </c>
    </row>
    <row r="342" spans="1:13">
      <c r="A342" s="1">
        <v>35886</v>
      </c>
      <c r="B342" s="4">
        <v>35886</v>
      </c>
      <c r="C342" s="5">
        <v>454000</v>
      </c>
      <c r="D342" s="5">
        <v>640000</v>
      </c>
      <c r="E342" s="5">
        <v>286000</v>
      </c>
      <c r="F342" s="5">
        <v>314000</v>
      </c>
      <c r="G342" s="5">
        <v>584000</v>
      </c>
      <c r="H342" s="5">
        <v>179000</v>
      </c>
      <c r="I342" s="5">
        <v>9000</v>
      </c>
      <c r="J342" s="6">
        <v>2466000</v>
      </c>
      <c r="K342" s="159">
        <v>-977000</v>
      </c>
      <c r="L342" s="6">
        <v>3543000</v>
      </c>
      <c r="M342" s="6">
        <v>22243000</v>
      </c>
    </row>
    <row r="343" spans="1:13">
      <c r="A343" s="1">
        <v>35887</v>
      </c>
      <c r="B343" s="4">
        <v>35887</v>
      </c>
      <c r="C343" s="5">
        <v>525000</v>
      </c>
      <c r="D343" s="5">
        <v>647000</v>
      </c>
      <c r="E343" s="5">
        <v>374000</v>
      </c>
      <c r="F343" s="5">
        <v>331000</v>
      </c>
      <c r="G343" s="5">
        <v>531000</v>
      </c>
      <c r="H343" s="5">
        <v>151000</v>
      </c>
      <c r="I343" s="5">
        <v>9000</v>
      </c>
      <c r="J343" s="6">
        <v>2568000</v>
      </c>
      <c r="K343" s="159">
        <v>-504000</v>
      </c>
      <c r="L343" s="6">
        <v>3009000</v>
      </c>
      <c r="M343" s="6">
        <v>21730000</v>
      </c>
    </row>
    <row r="344" spans="1:13">
      <c r="A344" s="1">
        <v>35888</v>
      </c>
      <c r="B344" s="4">
        <v>35888</v>
      </c>
      <c r="C344" s="5">
        <v>540000</v>
      </c>
      <c r="D344" s="5">
        <v>666000</v>
      </c>
      <c r="E344" s="5">
        <v>337000</v>
      </c>
      <c r="F344" s="5">
        <v>249000</v>
      </c>
      <c r="G344" s="5">
        <v>608000</v>
      </c>
      <c r="H344" s="5">
        <v>195000</v>
      </c>
      <c r="I344" s="5">
        <v>10000</v>
      </c>
      <c r="J344" s="6">
        <v>2605000</v>
      </c>
      <c r="K344" s="159">
        <v>-473000</v>
      </c>
      <c r="L344" s="6">
        <v>3120000</v>
      </c>
      <c r="M344" s="6">
        <v>21256000</v>
      </c>
    </row>
    <row r="345" spans="1:13">
      <c r="A345" s="1">
        <v>35889</v>
      </c>
      <c r="B345" s="4">
        <v>35889</v>
      </c>
      <c r="C345" s="5">
        <v>521000</v>
      </c>
      <c r="D345" s="5">
        <v>709000</v>
      </c>
      <c r="E345" s="5">
        <v>329000</v>
      </c>
      <c r="F345" s="5">
        <v>249000</v>
      </c>
      <c r="G345" s="5">
        <v>598000</v>
      </c>
      <c r="H345" s="5">
        <v>199000</v>
      </c>
      <c r="I345" s="5">
        <v>9000</v>
      </c>
      <c r="J345" s="6">
        <v>2614000</v>
      </c>
      <c r="K345" s="159">
        <v>-320000</v>
      </c>
      <c r="L345" s="6">
        <v>2854000</v>
      </c>
      <c r="M345" s="6">
        <v>20935000</v>
      </c>
    </row>
    <row r="346" spans="1:13">
      <c r="A346" s="1">
        <v>35890</v>
      </c>
      <c r="B346" s="4">
        <v>35890</v>
      </c>
      <c r="C346" s="5">
        <v>536000</v>
      </c>
      <c r="D346" s="5">
        <v>696000</v>
      </c>
      <c r="E346" s="5">
        <v>377000</v>
      </c>
      <c r="F346" s="5">
        <v>265000</v>
      </c>
      <c r="G346" s="5">
        <v>630000</v>
      </c>
      <c r="H346" s="5">
        <v>206000</v>
      </c>
      <c r="I346" s="5">
        <v>10000</v>
      </c>
      <c r="J346" s="6">
        <v>2720000</v>
      </c>
      <c r="K346" s="159">
        <v>37000</v>
      </c>
      <c r="L346" s="6">
        <v>2646000</v>
      </c>
      <c r="M346" s="6">
        <v>20971000</v>
      </c>
    </row>
    <row r="347" spans="1:13">
      <c r="A347" s="1">
        <v>35891</v>
      </c>
      <c r="B347" s="4">
        <v>35891</v>
      </c>
      <c r="C347" s="5">
        <v>542000</v>
      </c>
      <c r="D347" s="5">
        <v>676000</v>
      </c>
      <c r="E347" s="5">
        <v>390000</v>
      </c>
      <c r="F347" s="5">
        <v>258000</v>
      </c>
      <c r="G347" s="5">
        <v>601000</v>
      </c>
      <c r="H347" s="5">
        <v>207000</v>
      </c>
      <c r="I347" s="5">
        <v>10000</v>
      </c>
      <c r="J347" s="6">
        <v>2684000</v>
      </c>
      <c r="K347" s="159">
        <v>-259000</v>
      </c>
      <c r="L347" s="6">
        <v>2992000</v>
      </c>
      <c r="M347" s="6">
        <v>20712000</v>
      </c>
    </row>
    <row r="348" spans="1:13">
      <c r="A348" s="1">
        <v>35892</v>
      </c>
      <c r="B348" s="4">
        <v>35892</v>
      </c>
      <c r="C348" s="5">
        <v>541000</v>
      </c>
      <c r="D348" s="5">
        <v>651000</v>
      </c>
      <c r="E348" s="5">
        <v>384000</v>
      </c>
      <c r="F348" s="5">
        <v>314000</v>
      </c>
      <c r="G348" s="5">
        <v>567000</v>
      </c>
      <c r="H348" s="5">
        <v>203000</v>
      </c>
      <c r="I348" s="5">
        <v>9000</v>
      </c>
      <c r="J348" s="6">
        <v>2669000</v>
      </c>
      <c r="K348" s="159">
        <v>-102000</v>
      </c>
      <c r="L348" s="6">
        <v>2840000</v>
      </c>
      <c r="M348" s="6">
        <v>20610000</v>
      </c>
    </row>
    <row r="349" spans="1:13">
      <c r="A349" s="1">
        <v>35893</v>
      </c>
      <c r="B349" s="4">
        <v>35893</v>
      </c>
      <c r="C349" s="5">
        <v>526000</v>
      </c>
      <c r="D349" s="5">
        <v>656000</v>
      </c>
      <c r="E349" s="5">
        <v>380000</v>
      </c>
      <c r="F349" s="5">
        <v>343000</v>
      </c>
      <c r="G349" s="5">
        <v>543000</v>
      </c>
      <c r="H349" s="5">
        <v>197000</v>
      </c>
      <c r="I349" s="5">
        <v>9000</v>
      </c>
      <c r="J349" s="6">
        <v>2654000</v>
      </c>
      <c r="K349" s="159">
        <v>-23000</v>
      </c>
      <c r="L349" s="6">
        <v>2663000</v>
      </c>
      <c r="M349" s="6">
        <v>20585000</v>
      </c>
    </row>
    <row r="350" spans="1:13">
      <c r="A350" s="1">
        <v>35894</v>
      </c>
      <c r="B350" s="4">
        <v>35894</v>
      </c>
      <c r="C350" s="5">
        <v>523000</v>
      </c>
      <c r="D350" s="5">
        <v>637000</v>
      </c>
      <c r="E350" s="5">
        <v>347000</v>
      </c>
      <c r="F350" s="5">
        <v>320000</v>
      </c>
      <c r="G350" s="5">
        <v>608000</v>
      </c>
      <c r="H350" s="5">
        <v>198000</v>
      </c>
      <c r="I350" s="5">
        <v>10000</v>
      </c>
      <c r="J350" s="6">
        <v>2643000</v>
      </c>
      <c r="K350" s="159">
        <v>76000</v>
      </c>
      <c r="L350" s="6">
        <v>2507000</v>
      </c>
      <c r="M350" s="6">
        <v>20663000</v>
      </c>
    </row>
    <row r="351" spans="1:13">
      <c r="A351" s="1">
        <v>35895</v>
      </c>
      <c r="B351" s="4">
        <v>35895</v>
      </c>
      <c r="C351" s="5">
        <v>536000</v>
      </c>
      <c r="D351" s="5">
        <v>683000</v>
      </c>
      <c r="E351" s="5">
        <v>383000</v>
      </c>
      <c r="F351" s="5">
        <v>295000</v>
      </c>
      <c r="G351" s="5">
        <v>609000</v>
      </c>
      <c r="H351" s="5">
        <v>201000</v>
      </c>
      <c r="I351" s="5">
        <v>10000</v>
      </c>
      <c r="J351" s="6">
        <v>2717000</v>
      </c>
      <c r="K351" s="159">
        <v>329000</v>
      </c>
      <c r="L351" s="6">
        <v>2376000</v>
      </c>
      <c r="M351" s="6">
        <v>20983000</v>
      </c>
    </row>
    <row r="352" spans="1:13">
      <c r="A352" s="1">
        <v>35896</v>
      </c>
      <c r="B352" s="4">
        <v>35896</v>
      </c>
      <c r="C352" s="5">
        <v>540000</v>
      </c>
      <c r="D352" s="5">
        <v>688000</v>
      </c>
      <c r="E352" s="5">
        <v>410000</v>
      </c>
      <c r="F352" s="5">
        <v>376000</v>
      </c>
      <c r="G352" s="5">
        <v>631000</v>
      </c>
      <c r="H352" s="5">
        <v>205000</v>
      </c>
      <c r="I352" s="5">
        <v>10000</v>
      </c>
      <c r="J352" s="6">
        <v>2860000</v>
      </c>
      <c r="K352" s="159">
        <v>-25000</v>
      </c>
      <c r="L352" s="6">
        <v>2862000</v>
      </c>
      <c r="M352" s="6">
        <v>20957000</v>
      </c>
    </row>
    <row r="353" spans="1:13">
      <c r="A353" s="1">
        <v>35897</v>
      </c>
      <c r="B353" s="4">
        <v>35897</v>
      </c>
      <c r="C353" s="5">
        <v>542000</v>
      </c>
      <c r="D353" s="5">
        <v>678000</v>
      </c>
      <c r="E353" s="5">
        <v>424000</v>
      </c>
      <c r="F353" s="5">
        <v>323000</v>
      </c>
      <c r="G353" s="5">
        <v>625000</v>
      </c>
      <c r="H353" s="5">
        <v>198000</v>
      </c>
      <c r="I353" s="5">
        <v>9000</v>
      </c>
      <c r="J353" s="6">
        <v>2799000</v>
      </c>
      <c r="K353" s="159">
        <v>287000</v>
      </c>
      <c r="L353" s="6">
        <v>2619000</v>
      </c>
      <c r="M353" s="6">
        <v>21244000</v>
      </c>
    </row>
    <row r="354" spans="1:13">
      <c r="A354" s="1">
        <v>35898</v>
      </c>
      <c r="B354" s="4">
        <v>35898</v>
      </c>
      <c r="C354" s="5">
        <v>516000</v>
      </c>
      <c r="D354" s="5">
        <v>664000</v>
      </c>
      <c r="E354" s="5">
        <v>427000</v>
      </c>
      <c r="F354" s="5">
        <v>312000</v>
      </c>
      <c r="G354" s="5">
        <v>605000</v>
      </c>
      <c r="H354" s="5">
        <v>198000</v>
      </c>
      <c r="I354" s="5">
        <v>9000</v>
      </c>
      <c r="J354" s="6">
        <v>2731000</v>
      </c>
      <c r="K354" s="159">
        <v>-437000</v>
      </c>
      <c r="L354" s="6">
        <v>3156000</v>
      </c>
      <c r="M354" s="6">
        <v>20807000</v>
      </c>
    </row>
    <row r="355" spans="1:13">
      <c r="A355" s="1">
        <v>35899</v>
      </c>
      <c r="B355" s="4">
        <v>35899</v>
      </c>
      <c r="C355" s="5">
        <v>528000</v>
      </c>
      <c r="D355" s="5">
        <v>673000</v>
      </c>
      <c r="E355" s="5">
        <v>408000</v>
      </c>
      <c r="F355" s="5">
        <v>276000</v>
      </c>
      <c r="G355" s="5">
        <v>539000</v>
      </c>
      <c r="H355" s="5">
        <v>186000</v>
      </c>
      <c r="I355" s="5">
        <v>9000</v>
      </c>
      <c r="J355" s="6">
        <v>2619000</v>
      </c>
      <c r="K355" s="159">
        <v>-363000</v>
      </c>
      <c r="L355" s="6">
        <v>3004000</v>
      </c>
      <c r="M355" s="6">
        <v>20453000</v>
      </c>
    </row>
    <row r="356" spans="1:13">
      <c r="A356" s="1">
        <v>35900</v>
      </c>
      <c r="B356" s="4">
        <v>35900</v>
      </c>
      <c r="C356" s="5">
        <v>502000</v>
      </c>
      <c r="D356" s="5">
        <v>690000</v>
      </c>
      <c r="E356" s="5">
        <v>405000</v>
      </c>
      <c r="F356" s="5">
        <v>288000</v>
      </c>
      <c r="G356" s="5">
        <v>563000</v>
      </c>
      <c r="H356" s="5">
        <v>193000</v>
      </c>
      <c r="I356" s="5">
        <v>9000</v>
      </c>
      <c r="J356" s="6">
        <v>2650000</v>
      </c>
      <c r="K356" s="159">
        <v>-385000</v>
      </c>
      <c r="L356" s="6">
        <v>3055000</v>
      </c>
      <c r="M356" s="6">
        <v>20066000</v>
      </c>
    </row>
    <row r="357" spans="1:13">
      <c r="A357" s="1">
        <v>35901</v>
      </c>
      <c r="B357" s="4">
        <v>35901</v>
      </c>
      <c r="C357" s="5">
        <v>510000</v>
      </c>
      <c r="D357" s="5">
        <v>609000</v>
      </c>
      <c r="E357" s="5">
        <v>383000</v>
      </c>
      <c r="F357" s="5">
        <v>217000</v>
      </c>
      <c r="G357" s="5">
        <v>576000</v>
      </c>
      <c r="H357" s="5">
        <v>197000</v>
      </c>
      <c r="I357" s="5">
        <v>9000</v>
      </c>
      <c r="J357" s="6">
        <v>2501000</v>
      </c>
      <c r="K357" s="159">
        <v>-269000</v>
      </c>
      <c r="L357" s="6">
        <v>2824000</v>
      </c>
      <c r="M357" s="6">
        <v>19748000</v>
      </c>
    </row>
    <row r="358" spans="1:13">
      <c r="A358" s="1">
        <v>35902</v>
      </c>
      <c r="B358" s="4">
        <v>35902</v>
      </c>
      <c r="C358" s="5">
        <v>491000</v>
      </c>
      <c r="D358" s="5">
        <v>677000</v>
      </c>
      <c r="E358" s="5">
        <v>357000</v>
      </c>
      <c r="F358" s="5">
        <v>363000</v>
      </c>
      <c r="G358" s="5">
        <v>625000</v>
      </c>
      <c r="H358" s="5">
        <v>207000</v>
      </c>
      <c r="I358" s="5">
        <v>9000</v>
      </c>
      <c r="J358" s="6">
        <v>2729000</v>
      </c>
      <c r="K358" s="159">
        <v>61000</v>
      </c>
      <c r="L358" s="6">
        <v>2523000</v>
      </c>
      <c r="M358" s="6">
        <v>19809000</v>
      </c>
    </row>
    <row r="359" spans="1:13">
      <c r="A359" s="1">
        <v>35903</v>
      </c>
      <c r="B359" s="4">
        <v>35903</v>
      </c>
      <c r="C359" s="5">
        <v>543000</v>
      </c>
      <c r="D359" s="5">
        <v>717000</v>
      </c>
      <c r="E359" s="5">
        <v>400000</v>
      </c>
      <c r="F359" s="5">
        <v>358000</v>
      </c>
      <c r="G359" s="5">
        <v>673000</v>
      </c>
      <c r="H359" s="5">
        <v>215000</v>
      </c>
      <c r="I359" s="5">
        <v>9000</v>
      </c>
      <c r="J359" s="6">
        <v>2915000</v>
      </c>
      <c r="K359" s="159">
        <v>659000</v>
      </c>
      <c r="L359" s="6">
        <v>2192000</v>
      </c>
      <c r="M359" s="6">
        <v>20220000</v>
      </c>
    </row>
    <row r="360" spans="1:13">
      <c r="A360" s="1">
        <v>35904</v>
      </c>
      <c r="B360" s="4">
        <v>35904</v>
      </c>
      <c r="C360" s="5">
        <v>544000</v>
      </c>
      <c r="D360" s="5">
        <v>719000</v>
      </c>
      <c r="E360" s="5">
        <v>381000</v>
      </c>
      <c r="F360" s="5">
        <v>342000</v>
      </c>
      <c r="G360" s="5">
        <v>665000</v>
      </c>
      <c r="H360" s="5">
        <v>214000</v>
      </c>
      <c r="I360" s="5">
        <v>9000</v>
      </c>
      <c r="J360" s="6">
        <v>2874000</v>
      </c>
      <c r="K360" s="159">
        <v>762000</v>
      </c>
      <c r="L360" s="6">
        <v>2086000</v>
      </c>
      <c r="M360" s="6">
        <v>20980000</v>
      </c>
    </row>
    <row r="361" spans="1:13">
      <c r="A361" s="1">
        <v>35905</v>
      </c>
      <c r="B361" s="4">
        <v>35905</v>
      </c>
      <c r="C361" s="5">
        <v>542000</v>
      </c>
      <c r="D361" s="5">
        <v>728000</v>
      </c>
      <c r="E361" s="5">
        <v>397000</v>
      </c>
      <c r="F361" s="5">
        <v>290000</v>
      </c>
      <c r="G361" s="5">
        <v>685000</v>
      </c>
      <c r="H361" s="5">
        <v>200000</v>
      </c>
      <c r="I361" s="5">
        <v>9000</v>
      </c>
      <c r="J361" s="6">
        <v>2851000</v>
      </c>
      <c r="K361" s="159">
        <v>467000</v>
      </c>
      <c r="L361" s="6">
        <v>2408000</v>
      </c>
      <c r="M361" s="6">
        <v>21693000</v>
      </c>
    </row>
    <row r="362" spans="1:13">
      <c r="A362" s="1">
        <v>35906</v>
      </c>
      <c r="B362" s="4">
        <v>35906</v>
      </c>
      <c r="C362" s="5">
        <v>541000</v>
      </c>
      <c r="D362" s="5">
        <v>680000</v>
      </c>
      <c r="E362" s="5">
        <v>434000</v>
      </c>
      <c r="F362" s="5">
        <v>317000</v>
      </c>
      <c r="G362" s="5">
        <v>691000</v>
      </c>
      <c r="H362" s="5">
        <v>195000</v>
      </c>
      <c r="I362" s="5">
        <v>9000</v>
      </c>
      <c r="J362" s="6">
        <v>2867000</v>
      </c>
      <c r="K362" s="159">
        <v>608000</v>
      </c>
      <c r="L362" s="6">
        <v>2320000</v>
      </c>
      <c r="M362" s="6">
        <v>22303000</v>
      </c>
    </row>
    <row r="363" spans="1:13">
      <c r="A363" s="1">
        <v>35907</v>
      </c>
      <c r="B363" s="4">
        <v>35907</v>
      </c>
      <c r="C363" s="5">
        <v>540000</v>
      </c>
      <c r="D363" s="5">
        <v>663000</v>
      </c>
      <c r="E363" s="5">
        <v>421000</v>
      </c>
      <c r="F363" s="5">
        <v>365000</v>
      </c>
      <c r="G363" s="5">
        <v>631000</v>
      </c>
      <c r="H363" s="5">
        <v>198000</v>
      </c>
      <c r="I363" s="5">
        <v>8000</v>
      </c>
      <c r="J363" s="6">
        <v>2826000</v>
      </c>
      <c r="K363" s="159">
        <v>439000</v>
      </c>
      <c r="L363" s="6">
        <v>2331000</v>
      </c>
      <c r="M363" s="6">
        <v>22740000</v>
      </c>
    </row>
    <row r="364" spans="1:13">
      <c r="A364" s="1">
        <v>35908</v>
      </c>
      <c r="B364" s="4">
        <v>35908</v>
      </c>
      <c r="C364" s="5">
        <v>536000</v>
      </c>
      <c r="D364" s="5">
        <v>675000</v>
      </c>
      <c r="E364" s="5">
        <v>445000</v>
      </c>
      <c r="F364" s="5">
        <v>320000</v>
      </c>
      <c r="G364" s="5">
        <v>631000</v>
      </c>
      <c r="H364" s="5">
        <v>199000</v>
      </c>
      <c r="I364" s="5">
        <v>9000</v>
      </c>
      <c r="J364" s="6">
        <v>2815000</v>
      </c>
      <c r="K364" s="159">
        <v>581000</v>
      </c>
      <c r="L364" s="6">
        <v>2352000</v>
      </c>
      <c r="M364" s="6">
        <v>23323000</v>
      </c>
    </row>
    <row r="365" spans="1:13">
      <c r="A365" s="1">
        <v>35909</v>
      </c>
      <c r="B365" s="4">
        <v>35909</v>
      </c>
      <c r="C365" s="5">
        <v>527000</v>
      </c>
      <c r="D365" s="5">
        <v>705000</v>
      </c>
      <c r="E365" s="5">
        <v>393000</v>
      </c>
      <c r="F365" s="5">
        <v>382000</v>
      </c>
      <c r="G365" s="5">
        <v>690000</v>
      </c>
      <c r="H365" s="5">
        <v>196000</v>
      </c>
      <c r="I365" s="5">
        <v>8000</v>
      </c>
      <c r="J365" s="6">
        <v>2901000</v>
      </c>
      <c r="K365" s="159">
        <v>623000</v>
      </c>
      <c r="L365" s="6">
        <v>2266000</v>
      </c>
      <c r="M365" s="6">
        <v>23947000</v>
      </c>
    </row>
    <row r="366" spans="1:13">
      <c r="A366" s="1">
        <v>35910</v>
      </c>
      <c r="B366" s="4">
        <v>35910</v>
      </c>
      <c r="C366" s="5">
        <v>524000</v>
      </c>
      <c r="D366" s="5">
        <v>669000</v>
      </c>
      <c r="E366" s="5">
        <v>386000</v>
      </c>
      <c r="F366" s="5">
        <v>366000</v>
      </c>
      <c r="G366" s="5">
        <v>722000</v>
      </c>
      <c r="H366" s="5">
        <v>200000</v>
      </c>
      <c r="I366" s="5">
        <v>8000</v>
      </c>
      <c r="J366" s="6">
        <v>2875000</v>
      </c>
      <c r="K366" s="159">
        <v>736000</v>
      </c>
      <c r="L366" s="6">
        <v>2063000</v>
      </c>
      <c r="M366" s="6">
        <v>24682000</v>
      </c>
    </row>
    <row r="367" spans="1:13">
      <c r="A367" s="1">
        <v>35911</v>
      </c>
      <c r="B367" s="4">
        <v>35911</v>
      </c>
      <c r="C367" s="5">
        <v>539000</v>
      </c>
      <c r="D367" s="5">
        <v>651000</v>
      </c>
      <c r="E367" s="5">
        <v>376000</v>
      </c>
      <c r="F367" s="5">
        <v>366000</v>
      </c>
      <c r="G367" s="5">
        <v>724000</v>
      </c>
      <c r="H367" s="5">
        <v>200000</v>
      </c>
      <c r="I367" s="5">
        <v>8000</v>
      </c>
      <c r="J367" s="6">
        <v>2864000</v>
      </c>
      <c r="K367" s="159">
        <v>798000</v>
      </c>
      <c r="L367" s="6">
        <v>2016000</v>
      </c>
      <c r="M367" s="6">
        <v>25480000</v>
      </c>
    </row>
    <row r="368" spans="1:13">
      <c r="A368" s="1">
        <v>35912</v>
      </c>
      <c r="B368" s="4">
        <v>35912</v>
      </c>
      <c r="C368" s="5">
        <v>540000</v>
      </c>
      <c r="D368" s="5">
        <v>702000</v>
      </c>
      <c r="E368" s="5">
        <v>386000</v>
      </c>
      <c r="F368" s="5">
        <v>381000</v>
      </c>
      <c r="G368" s="5">
        <v>709000</v>
      </c>
      <c r="H368" s="5">
        <v>233000</v>
      </c>
      <c r="I368" s="5">
        <v>9000</v>
      </c>
      <c r="J368" s="6">
        <v>2960000</v>
      </c>
      <c r="K368" s="159">
        <v>808000</v>
      </c>
      <c r="L368" s="6">
        <v>2236000</v>
      </c>
      <c r="M368" s="6">
        <v>26288000</v>
      </c>
    </row>
    <row r="369" spans="1:13">
      <c r="A369" s="1">
        <v>35913</v>
      </c>
      <c r="B369" s="4">
        <v>35913</v>
      </c>
      <c r="C369" s="5">
        <v>536000</v>
      </c>
      <c r="D369" s="5">
        <v>703000</v>
      </c>
      <c r="E369" s="5">
        <v>399000</v>
      </c>
      <c r="F369" s="5">
        <v>367000</v>
      </c>
      <c r="G369" s="5">
        <v>666000</v>
      </c>
      <c r="H369" s="5">
        <v>243000</v>
      </c>
      <c r="I369" s="5">
        <v>9000</v>
      </c>
      <c r="J369" s="6">
        <v>2923000</v>
      </c>
      <c r="K369" s="159">
        <v>752000</v>
      </c>
      <c r="L369" s="6">
        <v>2217000</v>
      </c>
      <c r="M369" s="6">
        <v>27040000</v>
      </c>
    </row>
    <row r="370" spans="1:13">
      <c r="A370" s="1">
        <v>35914</v>
      </c>
      <c r="B370" s="4">
        <v>35914</v>
      </c>
      <c r="C370" s="5">
        <v>542000</v>
      </c>
      <c r="D370" s="5">
        <v>692000</v>
      </c>
      <c r="E370" s="5">
        <v>406000</v>
      </c>
      <c r="F370" s="5">
        <v>366000</v>
      </c>
      <c r="G370" s="5">
        <v>622000</v>
      </c>
      <c r="H370" s="5">
        <v>239000</v>
      </c>
      <c r="I370" s="5">
        <v>8000</v>
      </c>
      <c r="J370" s="6">
        <v>2875000</v>
      </c>
      <c r="K370" s="159">
        <v>576000</v>
      </c>
      <c r="L370" s="6">
        <v>2272000</v>
      </c>
      <c r="M370" s="6">
        <v>27617000</v>
      </c>
    </row>
    <row r="371" spans="1:13">
      <c r="A371" s="1">
        <v>35915</v>
      </c>
      <c r="B371" s="4">
        <v>35915</v>
      </c>
      <c r="C371" s="5">
        <v>528000</v>
      </c>
      <c r="D371" s="5">
        <v>707000</v>
      </c>
      <c r="E371" s="5">
        <v>353000</v>
      </c>
      <c r="F371" s="5">
        <v>380000</v>
      </c>
      <c r="G371" s="5">
        <v>631000</v>
      </c>
      <c r="H371" s="5">
        <v>237000</v>
      </c>
      <c r="I371" s="5">
        <v>9000</v>
      </c>
      <c r="J371" s="6">
        <v>2845000</v>
      </c>
      <c r="K371" s="159">
        <v>645000</v>
      </c>
      <c r="L371" s="6">
        <v>2254000</v>
      </c>
      <c r="M371" s="6">
        <v>28262000</v>
      </c>
    </row>
    <row r="372" spans="1:13">
      <c r="A372" s="1">
        <v>35916</v>
      </c>
      <c r="B372" s="4">
        <v>35916</v>
      </c>
      <c r="C372" s="193">
        <v>539999</v>
      </c>
      <c r="D372" s="193">
        <v>760755</v>
      </c>
      <c r="E372" s="5" t="s">
        <v>25</v>
      </c>
      <c r="F372" s="5" t="s">
        <v>25</v>
      </c>
      <c r="G372" s="194">
        <v>722793</v>
      </c>
      <c r="H372" s="5" t="s">
        <v>25</v>
      </c>
      <c r="I372" s="5" t="s">
        <v>25</v>
      </c>
      <c r="J372" s="5" t="s">
        <v>25</v>
      </c>
      <c r="K372" s="159" t="s">
        <v>25</v>
      </c>
      <c r="L372" s="5" t="s">
        <v>25</v>
      </c>
      <c r="M372" s="5" t="s">
        <v>25</v>
      </c>
    </row>
    <row r="373" spans="1:13">
      <c r="A373" s="1">
        <v>35917</v>
      </c>
      <c r="B373" s="4">
        <v>35917</v>
      </c>
      <c r="C373" s="193">
        <v>504322</v>
      </c>
      <c r="D373" s="193">
        <v>681230</v>
      </c>
      <c r="E373" s="5" t="s">
        <v>25</v>
      </c>
      <c r="F373" s="5" t="s">
        <v>25</v>
      </c>
      <c r="G373" s="194">
        <v>594047</v>
      </c>
      <c r="H373" s="5" t="s">
        <v>25</v>
      </c>
      <c r="I373" s="5" t="s">
        <v>25</v>
      </c>
      <c r="J373" s="5" t="s">
        <v>25</v>
      </c>
      <c r="K373" s="159" t="s">
        <v>25</v>
      </c>
      <c r="L373" s="5" t="s">
        <v>25</v>
      </c>
      <c r="M373" s="5" t="s">
        <v>25</v>
      </c>
    </row>
    <row r="374" spans="1:13">
      <c r="A374" s="1">
        <v>35918</v>
      </c>
      <c r="B374" s="4">
        <v>35918</v>
      </c>
      <c r="C374" s="193">
        <v>539999</v>
      </c>
      <c r="D374" s="193">
        <v>706450</v>
      </c>
      <c r="E374" s="5" t="s">
        <v>25</v>
      </c>
      <c r="F374" s="5" t="s">
        <v>25</v>
      </c>
      <c r="G374" s="194">
        <v>620000</v>
      </c>
      <c r="H374" s="5" t="s">
        <v>25</v>
      </c>
      <c r="I374" s="5" t="s">
        <v>25</v>
      </c>
      <c r="J374" s="5" t="s">
        <v>25</v>
      </c>
      <c r="K374" s="159" t="s">
        <v>25</v>
      </c>
      <c r="L374" s="5" t="s">
        <v>25</v>
      </c>
      <c r="M374" s="5" t="s">
        <v>25</v>
      </c>
    </row>
    <row r="375" spans="1:13">
      <c r="A375" s="1">
        <v>35919</v>
      </c>
      <c r="B375" s="4">
        <v>35919</v>
      </c>
      <c r="C375" s="193">
        <v>539999</v>
      </c>
      <c r="D375" s="193">
        <v>712022</v>
      </c>
      <c r="E375" s="5" t="s">
        <v>25</v>
      </c>
      <c r="F375" s="5" t="s">
        <v>25</v>
      </c>
      <c r="G375" s="194">
        <v>742130</v>
      </c>
      <c r="H375" s="5" t="s">
        <v>25</v>
      </c>
      <c r="I375" s="5" t="s">
        <v>25</v>
      </c>
      <c r="J375" s="5" t="s">
        <v>25</v>
      </c>
      <c r="K375" s="159" t="s">
        <v>25</v>
      </c>
      <c r="L375" s="5" t="s">
        <v>25</v>
      </c>
      <c r="M375" s="5" t="s">
        <v>25</v>
      </c>
    </row>
    <row r="376" spans="1:13">
      <c r="A376" s="1">
        <v>35920</v>
      </c>
      <c r="B376" s="4">
        <v>35920</v>
      </c>
      <c r="C376" s="193">
        <v>416354</v>
      </c>
      <c r="D376" s="193">
        <v>766618</v>
      </c>
      <c r="E376" s="5" t="s">
        <v>25</v>
      </c>
      <c r="F376" s="5" t="s">
        <v>25</v>
      </c>
      <c r="G376" s="194">
        <v>758047</v>
      </c>
      <c r="H376" s="5" t="s">
        <v>25</v>
      </c>
      <c r="I376" s="5" t="s">
        <v>25</v>
      </c>
      <c r="J376" s="5" t="s">
        <v>25</v>
      </c>
      <c r="K376" s="159" t="s">
        <v>25</v>
      </c>
      <c r="L376" s="5" t="s">
        <v>25</v>
      </c>
      <c r="M376" s="5" t="s">
        <v>25</v>
      </c>
    </row>
    <row r="377" spans="1:13">
      <c r="A377" s="1">
        <v>35921</v>
      </c>
      <c r="B377" s="4">
        <v>35921</v>
      </c>
      <c r="C377" s="193">
        <v>539999</v>
      </c>
      <c r="D377" s="193">
        <v>781933</v>
      </c>
      <c r="E377" s="5" t="s">
        <v>25</v>
      </c>
      <c r="F377" s="5" t="s">
        <v>25</v>
      </c>
      <c r="G377" s="194">
        <v>747563</v>
      </c>
      <c r="H377" s="5" t="s">
        <v>25</v>
      </c>
      <c r="I377" s="5" t="s">
        <v>25</v>
      </c>
      <c r="J377" s="5" t="s">
        <v>25</v>
      </c>
      <c r="K377" s="159" t="s">
        <v>25</v>
      </c>
      <c r="L377" s="5" t="s">
        <v>25</v>
      </c>
      <c r="M377" s="5" t="s">
        <v>25</v>
      </c>
    </row>
    <row r="378" spans="1:13">
      <c r="A378" s="1">
        <v>35922</v>
      </c>
      <c r="B378" s="4">
        <v>35922</v>
      </c>
      <c r="C378" s="193">
        <v>539999</v>
      </c>
      <c r="D378" s="193">
        <v>807182</v>
      </c>
      <c r="E378" s="5" t="s">
        <v>25</v>
      </c>
      <c r="F378" s="5" t="s">
        <v>25</v>
      </c>
      <c r="G378" s="194">
        <v>693748</v>
      </c>
      <c r="H378" s="5" t="s">
        <v>25</v>
      </c>
      <c r="I378" s="5" t="s">
        <v>25</v>
      </c>
      <c r="J378" s="5" t="s">
        <v>25</v>
      </c>
      <c r="K378" s="159" t="s">
        <v>25</v>
      </c>
      <c r="L378" s="5" t="s">
        <v>25</v>
      </c>
      <c r="M378" s="5" t="s">
        <v>25</v>
      </c>
    </row>
    <row r="379" spans="1:13">
      <c r="A379" s="1">
        <v>35923</v>
      </c>
      <c r="B379" s="4">
        <v>35923</v>
      </c>
      <c r="C379" s="193">
        <v>532092</v>
      </c>
      <c r="D379" s="193">
        <v>773565</v>
      </c>
      <c r="E379" s="5" t="s">
        <v>25</v>
      </c>
      <c r="F379" s="5" t="s">
        <v>25</v>
      </c>
      <c r="G379" s="194">
        <v>658830</v>
      </c>
      <c r="H379" s="5" t="s">
        <v>25</v>
      </c>
      <c r="I379" s="5" t="s">
        <v>25</v>
      </c>
      <c r="J379" s="5" t="s">
        <v>25</v>
      </c>
      <c r="K379" s="159" t="s">
        <v>25</v>
      </c>
      <c r="L379" s="5" t="s">
        <v>25</v>
      </c>
      <c r="M379" s="5" t="s">
        <v>25</v>
      </c>
    </row>
    <row r="380" spans="1:13">
      <c r="A380" s="1">
        <v>35924</v>
      </c>
      <c r="B380" s="4">
        <v>35924</v>
      </c>
      <c r="C380" s="193">
        <v>522000</v>
      </c>
      <c r="D380" s="193">
        <v>700615</v>
      </c>
      <c r="E380" s="5" t="s">
        <v>25</v>
      </c>
      <c r="F380" s="5" t="s">
        <v>25</v>
      </c>
      <c r="G380" s="194">
        <v>629994</v>
      </c>
      <c r="H380" s="5" t="s">
        <v>25</v>
      </c>
      <c r="I380" s="5" t="s">
        <v>25</v>
      </c>
      <c r="J380" s="5" t="s">
        <v>25</v>
      </c>
      <c r="K380" s="159" t="s">
        <v>25</v>
      </c>
      <c r="L380" s="5" t="s">
        <v>25</v>
      </c>
      <c r="M380" s="5" t="s">
        <v>25</v>
      </c>
    </row>
    <row r="381" spans="1:13">
      <c r="A381" s="1">
        <v>35925</v>
      </c>
      <c r="B381" s="4">
        <v>35925</v>
      </c>
      <c r="C381" s="193">
        <v>523799</v>
      </c>
      <c r="D381" s="193">
        <v>691123</v>
      </c>
      <c r="E381" s="5" t="s">
        <v>25</v>
      </c>
      <c r="F381" s="5" t="s">
        <v>25</v>
      </c>
      <c r="G381" s="194">
        <v>613479</v>
      </c>
      <c r="H381" s="5" t="s">
        <v>25</v>
      </c>
      <c r="I381" s="5" t="s">
        <v>25</v>
      </c>
      <c r="J381" s="5" t="s">
        <v>25</v>
      </c>
      <c r="K381" s="159" t="s">
        <v>25</v>
      </c>
      <c r="L381" s="5" t="s">
        <v>25</v>
      </c>
      <c r="M381" s="5" t="s">
        <v>25</v>
      </c>
    </row>
    <row r="382" spans="1:13">
      <c r="A382" s="1">
        <v>35926</v>
      </c>
      <c r="B382" s="4">
        <v>35926</v>
      </c>
      <c r="C382" s="193">
        <v>539999</v>
      </c>
      <c r="D382" s="193">
        <v>748309</v>
      </c>
      <c r="E382" s="5" t="s">
        <v>25</v>
      </c>
      <c r="F382" s="5" t="s">
        <v>25</v>
      </c>
      <c r="G382" s="194">
        <v>610245</v>
      </c>
      <c r="H382" s="5" t="s">
        <v>25</v>
      </c>
      <c r="I382" s="5" t="s">
        <v>25</v>
      </c>
      <c r="J382" s="5" t="s">
        <v>25</v>
      </c>
      <c r="K382" s="159" t="s">
        <v>25</v>
      </c>
      <c r="L382" s="5" t="s">
        <v>25</v>
      </c>
      <c r="M382" s="5" t="s">
        <v>25</v>
      </c>
    </row>
    <row r="383" spans="1:13">
      <c r="A383" s="1">
        <v>35927</v>
      </c>
      <c r="B383" s="4">
        <v>35927</v>
      </c>
      <c r="C383" s="193">
        <v>539999</v>
      </c>
      <c r="D383" s="193">
        <v>786012</v>
      </c>
      <c r="E383" s="5" t="s">
        <v>25</v>
      </c>
      <c r="F383" s="5" t="s">
        <v>25</v>
      </c>
      <c r="G383" s="194">
        <v>693625</v>
      </c>
      <c r="H383" s="5" t="s">
        <v>25</v>
      </c>
      <c r="I383" s="5" t="s">
        <v>25</v>
      </c>
      <c r="J383" s="5" t="s">
        <v>25</v>
      </c>
      <c r="K383" s="159" t="s">
        <v>25</v>
      </c>
      <c r="L383" s="5" t="s">
        <v>25</v>
      </c>
      <c r="M383" s="5" t="s">
        <v>25</v>
      </c>
    </row>
    <row r="384" spans="1:13">
      <c r="A384" s="1">
        <v>35928</v>
      </c>
      <c r="B384" s="4">
        <v>35928</v>
      </c>
      <c r="C384" s="193">
        <v>539626</v>
      </c>
      <c r="D384" s="193">
        <v>775979</v>
      </c>
      <c r="E384" s="5" t="s">
        <v>25</v>
      </c>
      <c r="F384" s="5" t="s">
        <v>25</v>
      </c>
      <c r="G384" s="194">
        <v>616363</v>
      </c>
      <c r="H384" s="5" t="s">
        <v>25</v>
      </c>
      <c r="I384" s="5" t="s">
        <v>25</v>
      </c>
      <c r="J384" s="5" t="s">
        <v>25</v>
      </c>
      <c r="K384" s="159" t="s">
        <v>25</v>
      </c>
      <c r="L384" s="5" t="s">
        <v>25</v>
      </c>
      <c r="M384" s="5" t="s">
        <v>25</v>
      </c>
    </row>
    <row r="385" spans="1:13">
      <c r="A385" s="1">
        <v>35929</v>
      </c>
      <c r="B385" s="4">
        <v>35929</v>
      </c>
      <c r="C385" s="193">
        <v>507389</v>
      </c>
      <c r="D385" s="193">
        <v>786983</v>
      </c>
      <c r="E385" s="5" t="s">
        <v>25</v>
      </c>
      <c r="F385" s="5" t="s">
        <v>25</v>
      </c>
      <c r="G385" s="194">
        <v>653357</v>
      </c>
      <c r="H385" s="5" t="s">
        <v>25</v>
      </c>
      <c r="I385" s="5" t="s">
        <v>25</v>
      </c>
      <c r="J385" s="5" t="s">
        <v>25</v>
      </c>
      <c r="K385" s="159" t="s">
        <v>25</v>
      </c>
      <c r="L385" s="5" t="s">
        <v>25</v>
      </c>
      <c r="M385" s="5" t="s">
        <v>25</v>
      </c>
    </row>
    <row r="386" spans="1:13">
      <c r="A386" s="1">
        <v>35930</v>
      </c>
      <c r="B386" s="4">
        <v>35930</v>
      </c>
      <c r="C386" s="193">
        <v>520558</v>
      </c>
      <c r="D386" s="193">
        <v>755050</v>
      </c>
      <c r="E386" s="5" t="s">
        <v>25</v>
      </c>
      <c r="F386" s="5" t="s">
        <v>25</v>
      </c>
      <c r="G386" s="194">
        <v>740084</v>
      </c>
      <c r="H386" s="5" t="s">
        <v>25</v>
      </c>
      <c r="I386" s="5" t="s">
        <v>25</v>
      </c>
      <c r="J386" s="5" t="s">
        <v>25</v>
      </c>
      <c r="K386" s="159" t="s">
        <v>25</v>
      </c>
      <c r="L386" s="5" t="s">
        <v>25</v>
      </c>
      <c r="M386" s="5" t="s">
        <v>25</v>
      </c>
    </row>
    <row r="387" spans="1:13">
      <c r="A387" s="1">
        <v>35931</v>
      </c>
      <c r="B387" s="4">
        <v>35931</v>
      </c>
      <c r="C387" s="193">
        <v>539999</v>
      </c>
      <c r="D387" s="193">
        <v>730724</v>
      </c>
      <c r="E387" s="5" t="s">
        <v>25</v>
      </c>
      <c r="F387" s="5" t="s">
        <v>25</v>
      </c>
      <c r="G387" s="194">
        <v>704055</v>
      </c>
      <c r="H387" s="5" t="s">
        <v>25</v>
      </c>
      <c r="I387" s="5" t="s">
        <v>25</v>
      </c>
      <c r="J387" s="5" t="s">
        <v>25</v>
      </c>
      <c r="K387" s="159" t="s">
        <v>25</v>
      </c>
      <c r="L387" s="5" t="s">
        <v>25</v>
      </c>
      <c r="M387" s="5" t="s">
        <v>25</v>
      </c>
    </row>
    <row r="388" spans="1:13">
      <c r="A388" s="1">
        <v>35932</v>
      </c>
      <c r="B388" s="4">
        <v>35932</v>
      </c>
      <c r="C388" s="193">
        <v>539999</v>
      </c>
      <c r="D388" s="193">
        <v>700695</v>
      </c>
      <c r="E388" s="5" t="s">
        <v>25</v>
      </c>
      <c r="F388" s="5" t="s">
        <v>25</v>
      </c>
      <c r="G388" s="194">
        <v>695087</v>
      </c>
      <c r="H388" s="5" t="s">
        <v>25</v>
      </c>
      <c r="I388" s="5" t="s">
        <v>25</v>
      </c>
      <c r="J388" s="5" t="s">
        <v>25</v>
      </c>
      <c r="K388" s="159" t="s">
        <v>25</v>
      </c>
      <c r="L388" s="5" t="s">
        <v>25</v>
      </c>
      <c r="M388" s="5" t="s">
        <v>25</v>
      </c>
    </row>
    <row r="389" spans="1:13">
      <c r="A389" s="1">
        <v>35933</v>
      </c>
      <c r="B389" s="4">
        <v>35933</v>
      </c>
      <c r="C389" s="193">
        <v>523152</v>
      </c>
      <c r="D389" s="193">
        <v>705110</v>
      </c>
      <c r="E389" s="5" t="s">
        <v>25</v>
      </c>
      <c r="F389" s="5" t="s">
        <v>25</v>
      </c>
      <c r="G389" s="194">
        <v>630610</v>
      </c>
      <c r="H389" s="5" t="s">
        <v>25</v>
      </c>
      <c r="I389" s="5" t="s">
        <v>25</v>
      </c>
      <c r="J389" s="5" t="s">
        <v>25</v>
      </c>
      <c r="K389" s="159" t="s">
        <v>25</v>
      </c>
      <c r="L389" s="5" t="s">
        <v>25</v>
      </c>
      <c r="M389" s="5" t="s">
        <v>25</v>
      </c>
    </row>
    <row r="390" spans="1:13">
      <c r="A390" s="1">
        <v>35934</v>
      </c>
      <c r="B390" s="4">
        <v>35934</v>
      </c>
      <c r="C390" s="193">
        <v>499467</v>
      </c>
      <c r="D390" s="193">
        <v>711487</v>
      </c>
      <c r="E390" s="5" t="s">
        <v>25</v>
      </c>
      <c r="F390" s="5" t="s">
        <v>25</v>
      </c>
      <c r="G390" s="194">
        <v>692318</v>
      </c>
      <c r="H390" s="5" t="s">
        <v>25</v>
      </c>
      <c r="I390" s="5" t="s">
        <v>25</v>
      </c>
      <c r="J390" s="5" t="s">
        <v>25</v>
      </c>
      <c r="K390" s="159" t="s">
        <v>25</v>
      </c>
      <c r="L390" s="5" t="s">
        <v>25</v>
      </c>
      <c r="M390" s="5" t="s">
        <v>25</v>
      </c>
    </row>
    <row r="391" spans="1:13">
      <c r="A391" s="1">
        <v>35935</v>
      </c>
      <c r="B391" s="4">
        <v>35935</v>
      </c>
      <c r="C391" s="193">
        <v>495794</v>
      </c>
      <c r="D391" s="193">
        <v>784295</v>
      </c>
      <c r="E391" s="5" t="s">
        <v>25</v>
      </c>
      <c r="F391" s="5" t="s">
        <v>25</v>
      </c>
      <c r="G391" s="194">
        <v>662135</v>
      </c>
      <c r="H391" s="5" t="s">
        <v>25</v>
      </c>
      <c r="I391" s="5" t="s">
        <v>25</v>
      </c>
      <c r="J391" s="5" t="s">
        <v>25</v>
      </c>
      <c r="K391" s="159" t="s">
        <v>25</v>
      </c>
      <c r="L391" s="5" t="s">
        <v>25</v>
      </c>
      <c r="M391" s="5" t="s">
        <v>25</v>
      </c>
    </row>
    <row r="392" spans="1:13">
      <c r="A392" s="1">
        <v>35936</v>
      </c>
      <c r="B392" s="4">
        <v>35936</v>
      </c>
      <c r="C392" s="193">
        <v>539999</v>
      </c>
      <c r="D392" s="193">
        <v>733118</v>
      </c>
      <c r="E392" s="5" t="s">
        <v>25</v>
      </c>
      <c r="F392" s="5" t="s">
        <v>25</v>
      </c>
      <c r="G392" s="194">
        <v>800157</v>
      </c>
      <c r="H392" s="5" t="s">
        <v>25</v>
      </c>
      <c r="I392" s="5" t="s">
        <v>25</v>
      </c>
      <c r="J392" s="5" t="s">
        <v>25</v>
      </c>
      <c r="K392" s="159" t="s">
        <v>25</v>
      </c>
      <c r="L392" s="5" t="s">
        <v>25</v>
      </c>
      <c r="M392" s="5" t="s">
        <v>25</v>
      </c>
    </row>
    <row r="393" spans="1:13">
      <c r="A393" s="1">
        <v>35937</v>
      </c>
      <c r="B393" s="4">
        <v>35937</v>
      </c>
      <c r="C393" s="193">
        <v>539999</v>
      </c>
      <c r="D393" s="193">
        <v>690419</v>
      </c>
      <c r="E393" s="5" t="s">
        <v>25</v>
      </c>
      <c r="F393" s="5" t="s">
        <v>25</v>
      </c>
      <c r="G393" s="194">
        <v>750408</v>
      </c>
      <c r="H393" s="5" t="s">
        <v>25</v>
      </c>
      <c r="I393" s="5" t="s">
        <v>25</v>
      </c>
      <c r="J393" s="5" t="s">
        <v>25</v>
      </c>
      <c r="K393" s="159" t="s">
        <v>25</v>
      </c>
      <c r="L393" s="5" t="s">
        <v>25</v>
      </c>
      <c r="M393" s="5" t="s">
        <v>25</v>
      </c>
    </row>
    <row r="394" spans="1:13">
      <c r="A394" s="1">
        <v>35938</v>
      </c>
      <c r="B394" s="4">
        <v>35938</v>
      </c>
      <c r="C394" s="193">
        <v>539999</v>
      </c>
      <c r="D394" s="193">
        <v>665660</v>
      </c>
      <c r="E394" s="5" t="s">
        <v>25</v>
      </c>
      <c r="F394" s="5" t="s">
        <v>25</v>
      </c>
      <c r="G394" s="194">
        <v>653780</v>
      </c>
      <c r="H394" s="5" t="s">
        <v>25</v>
      </c>
      <c r="I394" s="5" t="s">
        <v>25</v>
      </c>
      <c r="J394" s="5" t="s">
        <v>25</v>
      </c>
      <c r="K394" s="159" t="s">
        <v>25</v>
      </c>
      <c r="L394" s="5" t="s">
        <v>25</v>
      </c>
      <c r="M394" s="5" t="s">
        <v>25</v>
      </c>
    </row>
    <row r="395" spans="1:13">
      <c r="A395" s="1">
        <v>35939</v>
      </c>
      <c r="B395" s="4">
        <v>35939</v>
      </c>
      <c r="C395" s="193">
        <v>490693</v>
      </c>
      <c r="D395" s="193">
        <v>635729</v>
      </c>
      <c r="E395" s="5" t="s">
        <v>25</v>
      </c>
      <c r="F395" s="5" t="s">
        <v>25</v>
      </c>
      <c r="G395" s="194">
        <v>517869</v>
      </c>
      <c r="H395" s="5" t="s">
        <v>25</v>
      </c>
      <c r="I395" s="5" t="s">
        <v>25</v>
      </c>
      <c r="J395" s="5" t="s">
        <v>25</v>
      </c>
      <c r="K395" s="159" t="s">
        <v>25</v>
      </c>
      <c r="L395" s="5" t="s">
        <v>25</v>
      </c>
      <c r="M395" s="5" t="s">
        <v>25</v>
      </c>
    </row>
    <row r="396" spans="1:13">
      <c r="A396" s="1">
        <v>35940</v>
      </c>
      <c r="B396" s="4">
        <v>35940</v>
      </c>
      <c r="C396" s="193">
        <v>535036</v>
      </c>
      <c r="D396" s="193">
        <v>636052</v>
      </c>
      <c r="E396" s="5" t="s">
        <v>25</v>
      </c>
      <c r="F396" s="5" t="s">
        <v>25</v>
      </c>
      <c r="G396" s="194">
        <v>518922</v>
      </c>
      <c r="H396" s="5" t="s">
        <v>25</v>
      </c>
      <c r="I396" s="5" t="s">
        <v>25</v>
      </c>
      <c r="J396" s="5" t="s">
        <v>25</v>
      </c>
      <c r="K396" s="159" t="s">
        <v>25</v>
      </c>
      <c r="L396" s="5" t="s">
        <v>25</v>
      </c>
      <c r="M396" s="5" t="s">
        <v>25</v>
      </c>
    </row>
    <row r="397" spans="1:13">
      <c r="A397" s="1">
        <v>35941</v>
      </c>
      <c r="B397" s="4">
        <v>35941</v>
      </c>
      <c r="C397" s="193">
        <v>539999</v>
      </c>
      <c r="D397" s="193">
        <v>683883</v>
      </c>
      <c r="E397" s="5" t="s">
        <v>25</v>
      </c>
      <c r="F397" s="5" t="s">
        <v>25</v>
      </c>
      <c r="G397" s="194">
        <v>682476</v>
      </c>
      <c r="H397" s="5" t="s">
        <v>25</v>
      </c>
      <c r="I397" s="5" t="s">
        <v>25</v>
      </c>
      <c r="J397" s="5" t="s">
        <v>25</v>
      </c>
      <c r="K397" s="159" t="s">
        <v>25</v>
      </c>
      <c r="L397" s="5" t="s">
        <v>25</v>
      </c>
      <c r="M397" s="5" t="s">
        <v>25</v>
      </c>
    </row>
    <row r="398" spans="1:13">
      <c r="A398" s="1">
        <v>35942</v>
      </c>
      <c r="B398" s="4">
        <v>35942</v>
      </c>
      <c r="C398" s="193">
        <v>519999</v>
      </c>
      <c r="D398" s="193">
        <v>770663</v>
      </c>
      <c r="E398" s="5" t="s">
        <v>25</v>
      </c>
      <c r="F398" s="5" t="s">
        <v>25</v>
      </c>
      <c r="G398" s="194">
        <v>748958</v>
      </c>
      <c r="H398" s="5" t="s">
        <v>25</v>
      </c>
      <c r="I398" s="5" t="s">
        <v>25</v>
      </c>
      <c r="J398" s="5" t="s">
        <v>25</v>
      </c>
      <c r="K398" s="159" t="s">
        <v>25</v>
      </c>
      <c r="L398" s="5" t="s">
        <v>25</v>
      </c>
      <c r="M398" s="5" t="s">
        <v>25</v>
      </c>
    </row>
    <row r="399" spans="1:13">
      <c r="A399" s="1">
        <v>35943</v>
      </c>
      <c r="B399" s="4">
        <v>35943</v>
      </c>
      <c r="C399" s="193">
        <v>539999</v>
      </c>
      <c r="D399" s="193">
        <v>769340</v>
      </c>
      <c r="E399" s="5" t="s">
        <v>25</v>
      </c>
      <c r="F399" s="5" t="s">
        <v>25</v>
      </c>
      <c r="G399" s="194">
        <v>719278</v>
      </c>
      <c r="H399" s="5" t="s">
        <v>25</v>
      </c>
      <c r="I399" s="5" t="s">
        <v>25</v>
      </c>
      <c r="J399" s="5" t="s">
        <v>25</v>
      </c>
      <c r="K399" s="159" t="s">
        <v>25</v>
      </c>
      <c r="L399" s="5" t="s">
        <v>25</v>
      </c>
      <c r="M399" s="5" t="s">
        <v>25</v>
      </c>
    </row>
    <row r="400" spans="1:13">
      <c r="A400" s="1">
        <v>35944</v>
      </c>
      <c r="B400" s="4">
        <v>35944</v>
      </c>
      <c r="C400" s="193">
        <v>539999</v>
      </c>
      <c r="D400" s="193">
        <v>779044</v>
      </c>
      <c r="E400" s="5" t="s">
        <v>25</v>
      </c>
      <c r="F400" s="5" t="s">
        <v>25</v>
      </c>
      <c r="G400" s="194">
        <v>726885</v>
      </c>
      <c r="H400" s="5" t="s">
        <v>25</v>
      </c>
      <c r="I400" s="5" t="s">
        <v>25</v>
      </c>
      <c r="J400" s="5" t="s">
        <v>25</v>
      </c>
      <c r="K400" s="159" t="s">
        <v>25</v>
      </c>
      <c r="L400" s="5" t="s">
        <v>25</v>
      </c>
      <c r="M400" s="5" t="s">
        <v>25</v>
      </c>
    </row>
    <row r="401" spans="1:13">
      <c r="A401" s="1">
        <v>35945</v>
      </c>
      <c r="B401" s="4">
        <v>35945</v>
      </c>
      <c r="C401" s="193">
        <v>524999</v>
      </c>
      <c r="D401" s="193">
        <v>671956</v>
      </c>
      <c r="E401" s="5" t="s">
        <v>25</v>
      </c>
      <c r="F401" s="5" t="s">
        <v>25</v>
      </c>
      <c r="G401" s="194">
        <v>582065</v>
      </c>
      <c r="H401" s="5" t="s">
        <v>25</v>
      </c>
      <c r="I401" s="5" t="s">
        <v>25</v>
      </c>
      <c r="J401" s="5" t="s">
        <v>25</v>
      </c>
      <c r="K401" s="159" t="s">
        <v>25</v>
      </c>
      <c r="L401" s="5" t="s">
        <v>25</v>
      </c>
      <c r="M401" s="5" t="s">
        <v>25</v>
      </c>
    </row>
    <row r="402" spans="1:13">
      <c r="A402" s="1">
        <v>35946</v>
      </c>
      <c r="B402" s="4">
        <v>35946</v>
      </c>
      <c r="C402" s="193">
        <v>474353</v>
      </c>
      <c r="D402" s="193">
        <v>675547</v>
      </c>
      <c r="E402" s="5" t="s">
        <v>25</v>
      </c>
      <c r="F402" s="5" t="s">
        <v>25</v>
      </c>
      <c r="G402" s="194" t="s">
        <v>25</v>
      </c>
      <c r="H402" s="5" t="s">
        <v>25</v>
      </c>
      <c r="I402" s="5" t="s">
        <v>25</v>
      </c>
      <c r="J402" s="5" t="s">
        <v>25</v>
      </c>
      <c r="K402" s="159" t="s">
        <v>25</v>
      </c>
      <c r="L402" s="5" t="s">
        <v>25</v>
      </c>
      <c r="M402" s="5" t="s">
        <v>25</v>
      </c>
    </row>
    <row r="403" spans="1:13">
      <c r="A403" s="1">
        <v>35947</v>
      </c>
      <c r="B403" s="4">
        <v>35947</v>
      </c>
      <c r="C403" s="193">
        <v>539999</v>
      </c>
      <c r="D403" s="193">
        <v>634803</v>
      </c>
      <c r="E403" s="5" t="s">
        <v>25</v>
      </c>
      <c r="F403" s="5" t="s">
        <v>25</v>
      </c>
      <c r="G403" s="194">
        <v>750104</v>
      </c>
      <c r="H403" s="5" t="s">
        <v>25</v>
      </c>
      <c r="I403" s="5" t="s">
        <v>25</v>
      </c>
      <c r="J403" s="5" t="s">
        <v>25</v>
      </c>
      <c r="K403" s="159" t="s">
        <v>25</v>
      </c>
      <c r="L403" s="5" t="s">
        <v>25</v>
      </c>
      <c r="M403" s="5" t="s">
        <v>25</v>
      </c>
    </row>
    <row r="404" spans="1:13">
      <c r="A404" s="1">
        <v>35948</v>
      </c>
      <c r="B404" s="4">
        <v>35948</v>
      </c>
      <c r="C404" s="193">
        <v>539999</v>
      </c>
      <c r="D404" s="193">
        <v>560209</v>
      </c>
      <c r="E404" s="5" t="s">
        <v>25</v>
      </c>
      <c r="F404" s="5" t="s">
        <v>25</v>
      </c>
      <c r="G404" s="194">
        <v>742172</v>
      </c>
      <c r="H404" s="5" t="s">
        <v>25</v>
      </c>
      <c r="I404" s="5" t="s">
        <v>25</v>
      </c>
      <c r="J404" s="5" t="s">
        <v>25</v>
      </c>
      <c r="K404" s="159" t="s">
        <v>25</v>
      </c>
      <c r="L404" s="5" t="s">
        <v>25</v>
      </c>
      <c r="M404" s="5" t="s">
        <v>25</v>
      </c>
    </row>
    <row r="405" spans="1:13">
      <c r="A405" s="1">
        <v>35949</v>
      </c>
      <c r="B405" s="4">
        <v>35949</v>
      </c>
      <c r="C405" s="193">
        <v>539999</v>
      </c>
      <c r="D405" s="193">
        <v>575818</v>
      </c>
      <c r="E405" s="5" t="s">
        <v>25</v>
      </c>
      <c r="F405" s="5" t="s">
        <v>25</v>
      </c>
      <c r="G405" s="194">
        <v>746377</v>
      </c>
      <c r="H405" s="5" t="s">
        <v>25</v>
      </c>
      <c r="I405" s="5" t="s">
        <v>25</v>
      </c>
      <c r="J405" s="5" t="s">
        <v>25</v>
      </c>
      <c r="K405" s="159" t="s">
        <v>25</v>
      </c>
      <c r="L405" s="5" t="s">
        <v>25</v>
      </c>
      <c r="M405" s="5" t="s">
        <v>25</v>
      </c>
    </row>
    <row r="406" spans="1:13">
      <c r="A406" s="1">
        <v>35950</v>
      </c>
      <c r="B406" s="4">
        <v>35950</v>
      </c>
      <c r="C406" s="193">
        <v>539999</v>
      </c>
      <c r="D406" s="193">
        <v>591688</v>
      </c>
      <c r="E406" s="5" t="s">
        <v>25</v>
      </c>
      <c r="F406" s="5" t="s">
        <v>25</v>
      </c>
      <c r="G406" s="194">
        <v>726913</v>
      </c>
      <c r="H406" s="5" t="s">
        <v>25</v>
      </c>
      <c r="I406" s="5" t="s">
        <v>25</v>
      </c>
      <c r="J406" s="5" t="s">
        <v>25</v>
      </c>
      <c r="K406" s="159" t="s">
        <v>25</v>
      </c>
      <c r="L406" s="5" t="s">
        <v>25</v>
      </c>
      <c r="M406" s="5" t="s">
        <v>25</v>
      </c>
    </row>
    <row r="407" spans="1:13">
      <c r="A407" s="1">
        <v>35951</v>
      </c>
      <c r="B407" s="4">
        <v>35951</v>
      </c>
      <c r="C407" s="193">
        <v>539999</v>
      </c>
      <c r="D407" s="193">
        <v>599094</v>
      </c>
      <c r="E407" s="5" t="s">
        <v>25</v>
      </c>
      <c r="F407" s="5" t="s">
        <v>25</v>
      </c>
      <c r="G407" s="194">
        <v>750000</v>
      </c>
      <c r="H407" s="5" t="s">
        <v>25</v>
      </c>
      <c r="I407" s="5" t="s">
        <v>25</v>
      </c>
      <c r="J407" s="5" t="s">
        <v>25</v>
      </c>
      <c r="K407" s="159" t="s">
        <v>25</v>
      </c>
      <c r="L407" s="5" t="s">
        <v>25</v>
      </c>
      <c r="M407" s="5" t="s">
        <v>25</v>
      </c>
    </row>
    <row r="408" spans="1:13">
      <c r="A408" s="1">
        <v>35952</v>
      </c>
      <c r="B408" s="4">
        <v>35952</v>
      </c>
      <c r="C408" s="193">
        <v>539999</v>
      </c>
      <c r="D408" s="193">
        <v>541537</v>
      </c>
      <c r="E408" s="5" t="s">
        <v>25</v>
      </c>
      <c r="F408" s="5" t="s">
        <v>25</v>
      </c>
      <c r="G408" s="194">
        <v>742045</v>
      </c>
      <c r="H408" s="5" t="s">
        <v>25</v>
      </c>
      <c r="I408" s="5" t="s">
        <v>25</v>
      </c>
      <c r="J408" s="5" t="s">
        <v>25</v>
      </c>
      <c r="K408" s="159" t="s">
        <v>25</v>
      </c>
      <c r="L408" s="5" t="s">
        <v>25</v>
      </c>
      <c r="M408" s="5" t="s">
        <v>25</v>
      </c>
    </row>
    <row r="409" spans="1:13">
      <c r="A409" s="1">
        <v>35953</v>
      </c>
      <c r="B409" s="4">
        <v>35953</v>
      </c>
      <c r="C409" s="193">
        <v>457045</v>
      </c>
      <c r="D409" s="193">
        <v>591289</v>
      </c>
      <c r="E409" s="5" t="s">
        <v>25</v>
      </c>
      <c r="F409" s="5" t="s">
        <v>25</v>
      </c>
      <c r="G409" s="194">
        <v>670000</v>
      </c>
      <c r="H409" s="5" t="s">
        <v>25</v>
      </c>
      <c r="I409" s="5" t="s">
        <v>25</v>
      </c>
      <c r="J409" s="5" t="s">
        <v>25</v>
      </c>
      <c r="K409" s="159" t="s">
        <v>25</v>
      </c>
      <c r="L409" s="5" t="s">
        <v>25</v>
      </c>
      <c r="M409" s="5" t="s">
        <v>25</v>
      </c>
    </row>
    <row r="410" spans="1:13">
      <c r="A410" s="1">
        <v>35954</v>
      </c>
      <c r="B410" s="4">
        <v>35954</v>
      </c>
      <c r="C410" s="193">
        <v>539999</v>
      </c>
      <c r="D410" s="193">
        <v>690685</v>
      </c>
      <c r="E410" s="5" t="s">
        <v>25</v>
      </c>
      <c r="F410" s="5" t="s">
        <v>25</v>
      </c>
      <c r="G410" s="194">
        <v>747054</v>
      </c>
      <c r="H410" s="5" t="s">
        <v>25</v>
      </c>
      <c r="I410" s="5" t="s">
        <v>25</v>
      </c>
      <c r="J410" s="5" t="s">
        <v>25</v>
      </c>
      <c r="K410" s="159" t="s">
        <v>25</v>
      </c>
      <c r="L410" s="5" t="s">
        <v>25</v>
      </c>
      <c r="M410" s="5" t="s">
        <v>25</v>
      </c>
    </row>
    <row r="411" spans="1:13">
      <c r="A411" s="1">
        <v>35955</v>
      </c>
      <c r="B411" s="4">
        <v>35955</v>
      </c>
      <c r="C411" s="193">
        <v>539999</v>
      </c>
      <c r="D411" s="193">
        <v>712582</v>
      </c>
      <c r="E411" s="5" t="s">
        <v>25</v>
      </c>
      <c r="F411" s="5" t="s">
        <v>25</v>
      </c>
      <c r="G411" s="194">
        <v>742754</v>
      </c>
      <c r="H411" s="5" t="s">
        <v>25</v>
      </c>
      <c r="I411" s="5" t="s">
        <v>25</v>
      </c>
      <c r="J411" s="5" t="s">
        <v>25</v>
      </c>
      <c r="K411" s="159" t="s">
        <v>25</v>
      </c>
      <c r="L411" s="5" t="s">
        <v>25</v>
      </c>
      <c r="M411" s="5" t="s">
        <v>25</v>
      </c>
    </row>
    <row r="412" spans="1:13">
      <c r="A412" s="1">
        <v>35956</v>
      </c>
      <c r="B412" s="4">
        <v>35956</v>
      </c>
      <c r="C412" s="193">
        <v>539999</v>
      </c>
      <c r="D412" s="193">
        <v>672969</v>
      </c>
      <c r="E412" s="5" t="s">
        <v>25</v>
      </c>
      <c r="F412" s="5" t="s">
        <v>25</v>
      </c>
      <c r="G412" s="194">
        <v>634549</v>
      </c>
      <c r="H412" s="5" t="s">
        <v>25</v>
      </c>
      <c r="I412" s="5" t="s">
        <v>25</v>
      </c>
      <c r="J412" s="5" t="s">
        <v>25</v>
      </c>
      <c r="K412" s="159" t="s">
        <v>25</v>
      </c>
      <c r="L412" s="5" t="s">
        <v>25</v>
      </c>
      <c r="M412" s="5" t="s">
        <v>25</v>
      </c>
    </row>
    <row r="413" spans="1:13">
      <c r="A413" s="1">
        <v>35957</v>
      </c>
      <c r="B413" s="4">
        <v>35957</v>
      </c>
      <c r="C413" s="193">
        <v>539999</v>
      </c>
      <c r="D413" s="193">
        <v>650883</v>
      </c>
      <c r="E413" s="5" t="s">
        <v>25</v>
      </c>
      <c r="F413" s="5" t="s">
        <v>25</v>
      </c>
      <c r="G413" s="194">
        <v>719576</v>
      </c>
      <c r="H413" s="5" t="s">
        <v>25</v>
      </c>
      <c r="I413" s="5" t="s">
        <v>25</v>
      </c>
      <c r="J413" s="5" t="s">
        <v>25</v>
      </c>
      <c r="K413" s="159" t="s">
        <v>25</v>
      </c>
      <c r="L413" s="5" t="s">
        <v>25</v>
      </c>
      <c r="M413" s="5" t="s">
        <v>25</v>
      </c>
    </row>
    <row r="414" spans="1:13">
      <c r="A414" s="1">
        <v>35958</v>
      </c>
      <c r="B414" s="4">
        <v>35958</v>
      </c>
      <c r="C414" s="193">
        <v>539999</v>
      </c>
      <c r="D414" s="193">
        <v>650645</v>
      </c>
      <c r="E414" s="5" t="s">
        <v>25</v>
      </c>
      <c r="F414" s="5" t="s">
        <v>25</v>
      </c>
      <c r="G414" s="194">
        <v>718645</v>
      </c>
      <c r="H414" s="5" t="s">
        <v>25</v>
      </c>
      <c r="I414" s="5" t="s">
        <v>25</v>
      </c>
      <c r="J414" s="5" t="s">
        <v>25</v>
      </c>
      <c r="K414" s="159" t="s">
        <v>25</v>
      </c>
      <c r="L414" s="5" t="s">
        <v>25</v>
      </c>
      <c r="M414" s="5" t="s">
        <v>25</v>
      </c>
    </row>
    <row r="415" spans="1:13">
      <c r="A415" s="1">
        <v>35959</v>
      </c>
      <c r="B415" s="4">
        <v>35959</v>
      </c>
      <c r="C415" s="193">
        <v>539999</v>
      </c>
      <c r="D415" s="193">
        <v>600595</v>
      </c>
      <c r="E415" s="5" t="s">
        <v>25</v>
      </c>
      <c r="F415" s="5" t="s">
        <v>25</v>
      </c>
      <c r="G415" s="194">
        <v>683923</v>
      </c>
      <c r="H415" s="5" t="s">
        <v>25</v>
      </c>
      <c r="I415" s="5" t="s">
        <v>25</v>
      </c>
      <c r="J415" s="5" t="s">
        <v>25</v>
      </c>
      <c r="K415" s="159" t="s">
        <v>25</v>
      </c>
      <c r="L415" s="5" t="s">
        <v>25</v>
      </c>
      <c r="M415" s="5" t="s">
        <v>25</v>
      </c>
    </row>
    <row r="416" spans="1:13">
      <c r="A416" s="1">
        <v>35960</v>
      </c>
      <c r="B416" s="4">
        <v>35960</v>
      </c>
      <c r="C416" s="193">
        <v>509056</v>
      </c>
      <c r="D416" s="193">
        <v>579868</v>
      </c>
      <c r="E416" s="5" t="s">
        <v>25</v>
      </c>
      <c r="F416" s="5" t="s">
        <v>25</v>
      </c>
      <c r="G416" s="194">
        <v>572131</v>
      </c>
      <c r="H416" s="5" t="s">
        <v>25</v>
      </c>
      <c r="I416" s="5" t="s">
        <v>25</v>
      </c>
      <c r="J416" s="5" t="s">
        <v>25</v>
      </c>
      <c r="K416" s="159" t="s">
        <v>25</v>
      </c>
      <c r="L416" s="5" t="s">
        <v>25</v>
      </c>
      <c r="M416" s="5" t="s">
        <v>25</v>
      </c>
    </row>
    <row r="417" spans="1:13">
      <c r="A417" s="1">
        <v>35961</v>
      </c>
      <c r="B417" s="4">
        <v>35961</v>
      </c>
      <c r="C417" s="193">
        <v>538063</v>
      </c>
      <c r="D417" s="193">
        <v>626060</v>
      </c>
      <c r="E417" s="5" t="s">
        <v>25</v>
      </c>
      <c r="F417" s="5" t="s">
        <v>25</v>
      </c>
      <c r="G417" s="194">
        <v>583755</v>
      </c>
      <c r="H417" s="5" t="s">
        <v>25</v>
      </c>
      <c r="I417" s="5" t="s">
        <v>25</v>
      </c>
      <c r="J417" s="5" t="s">
        <v>25</v>
      </c>
      <c r="K417" s="159" t="s">
        <v>25</v>
      </c>
      <c r="L417" s="5" t="s">
        <v>25</v>
      </c>
      <c r="M417" s="5" t="s">
        <v>25</v>
      </c>
    </row>
    <row r="418" spans="1:13">
      <c r="A418" s="1">
        <v>35962</v>
      </c>
      <c r="B418" s="4">
        <v>35962</v>
      </c>
      <c r="C418" s="193">
        <v>539293</v>
      </c>
      <c r="D418" s="193">
        <v>708410</v>
      </c>
      <c r="E418" s="5" t="s">
        <v>25</v>
      </c>
      <c r="F418" s="5" t="s">
        <v>25</v>
      </c>
      <c r="G418" s="194">
        <v>588593</v>
      </c>
      <c r="H418" s="5" t="s">
        <v>25</v>
      </c>
      <c r="I418" s="5" t="s">
        <v>25</v>
      </c>
      <c r="J418" s="5" t="s">
        <v>25</v>
      </c>
      <c r="K418" s="159" t="s">
        <v>25</v>
      </c>
      <c r="L418" s="5" t="s">
        <v>25</v>
      </c>
      <c r="M418" s="5" t="s">
        <v>25</v>
      </c>
    </row>
    <row r="419" spans="1:13">
      <c r="A419" s="1">
        <v>35963</v>
      </c>
      <c r="B419" s="4">
        <v>35963</v>
      </c>
      <c r="C419" s="193">
        <v>495220</v>
      </c>
      <c r="D419" s="193">
        <v>699039</v>
      </c>
      <c r="E419" s="5" t="s">
        <v>25</v>
      </c>
      <c r="F419" s="5" t="s">
        <v>25</v>
      </c>
      <c r="G419" s="194">
        <v>691798</v>
      </c>
      <c r="H419" s="5" t="s">
        <v>25</v>
      </c>
      <c r="I419" s="5" t="s">
        <v>25</v>
      </c>
      <c r="J419" s="5" t="s">
        <v>25</v>
      </c>
      <c r="K419" s="159" t="s">
        <v>25</v>
      </c>
      <c r="L419" s="5" t="s">
        <v>25</v>
      </c>
      <c r="M419" s="5" t="s">
        <v>25</v>
      </c>
    </row>
    <row r="420" spans="1:13">
      <c r="A420" s="1">
        <v>35964</v>
      </c>
      <c r="B420" s="4">
        <v>35964</v>
      </c>
      <c r="C420" s="193">
        <v>509999</v>
      </c>
      <c r="D420" s="193">
        <v>697940</v>
      </c>
      <c r="E420" s="5" t="s">
        <v>25</v>
      </c>
      <c r="F420" s="5" t="s">
        <v>25</v>
      </c>
      <c r="G420" s="194">
        <v>699895</v>
      </c>
      <c r="H420" s="5" t="s">
        <v>25</v>
      </c>
      <c r="I420" s="5" t="s">
        <v>25</v>
      </c>
      <c r="J420" s="5" t="s">
        <v>25</v>
      </c>
      <c r="K420" s="159" t="s">
        <v>25</v>
      </c>
      <c r="L420" s="5" t="s">
        <v>25</v>
      </c>
      <c r="M420" s="5" t="s">
        <v>25</v>
      </c>
    </row>
    <row r="421" spans="1:13">
      <c r="A421" s="1">
        <v>35965</v>
      </c>
      <c r="B421" s="4">
        <v>35965</v>
      </c>
      <c r="C421" s="193">
        <v>518999</v>
      </c>
      <c r="D421" s="193">
        <v>625629</v>
      </c>
      <c r="E421" s="5" t="s">
        <v>25</v>
      </c>
      <c r="F421" s="5" t="s">
        <v>25</v>
      </c>
      <c r="G421" s="194">
        <v>688181</v>
      </c>
      <c r="H421" s="5" t="s">
        <v>25</v>
      </c>
      <c r="I421" s="5" t="s">
        <v>25</v>
      </c>
      <c r="J421" s="5" t="s">
        <v>25</v>
      </c>
      <c r="K421" s="159" t="s">
        <v>25</v>
      </c>
      <c r="L421" s="5" t="s">
        <v>25</v>
      </c>
      <c r="M421" s="5" t="s">
        <v>25</v>
      </c>
    </row>
    <row r="422" spans="1:13">
      <c r="A422" s="1">
        <v>35966</v>
      </c>
      <c r="B422" s="4">
        <v>35966</v>
      </c>
      <c r="C422" s="193">
        <v>489999</v>
      </c>
      <c r="D422" s="193">
        <v>566072</v>
      </c>
      <c r="E422" s="5" t="s">
        <v>25</v>
      </c>
      <c r="F422" s="5" t="s">
        <v>25</v>
      </c>
      <c r="G422" s="194">
        <v>651000</v>
      </c>
      <c r="H422" s="5" t="s">
        <v>25</v>
      </c>
      <c r="I422" s="5" t="s">
        <v>25</v>
      </c>
      <c r="J422" s="5" t="s">
        <v>25</v>
      </c>
      <c r="K422" s="159" t="s">
        <v>25</v>
      </c>
      <c r="L422" s="5" t="s">
        <v>25</v>
      </c>
      <c r="M422" s="5" t="s">
        <v>25</v>
      </c>
    </row>
    <row r="423" spans="1:13">
      <c r="A423" s="1">
        <v>35967</v>
      </c>
      <c r="B423" s="4">
        <v>35967</v>
      </c>
      <c r="C423" s="193">
        <v>495999</v>
      </c>
      <c r="D423" s="193">
        <v>520432</v>
      </c>
      <c r="E423" s="5" t="s">
        <v>25</v>
      </c>
      <c r="F423" s="5" t="s">
        <v>25</v>
      </c>
      <c r="G423" s="194">
        <v>658000</v>
      </c>
      <c r="H423" s="5" t="s">
        <v>25</v>
      </c>
      <c r="I423" s="5" t="s">
        <v>25</v>
      </c>
      <c r="J423" s="5" t="s">
        <v>25</v>
      </c>
      <c r="K423" s="159" t="s">
        <v>25</v>
      </c>
      <c r="L423" s="5" t="s">
        <v>25</v>
      </c>
      <c r="M423" s="5" t="s">
        <v>25</v>
      </c>
    </row>
    <row r="424" spans="1:13">
      <c r="A424" s="1">
        <v>35968</v>
      </c>
      <c r="B424" s="4">
        <v>35968</v>
      </c>
      <c r="C424" s="193">
        <v>537351</v>
      </c>
      <c r="D424" s="193">
        <v>570574</v>
      </c>
      <c r="E424" s="5" t="s">
        <v>25</v>
      </c>
      <c r="F424" s="5" t="s">
        <v>25</v>
      </c>
      <c r="G424" s="194">
        <v>653184</v>
      </c>
      <c r="H424" s="5" t="s">
        <v>25</v>
      </c>
      <c r="I424" s="5" t="s">
        <v>25</v>
      </c>
      <c r="J424" s="5" t="s">
        <v>25</v>
      </c>
      <c r="K424" s="159" t="s">
        <v>25</v>
      </c>
      <c r="L424" s="5" t="s">
        <v>25</v>
      </c>
      <c r="M424" s="5" t="s">
        <v>25</v>
      </c>
    </row>
    <row r="425" spans="1:13">
      <c r="A425" s="1">
        <v>35969</v>
      </c>
      <c r="B425" s="4">
        <v>35969</v>
      </c>
      <c r="C425" s="193">
        <v>539999</v>
      </c>
      <c r="D425" s="193">
        <v>549763</v>
      </c>
      <c r="E425" s="5" t="s">
        <v>25</v>
      </c>
      <c r="F425" s="5" t="s">
        <v>25</v>
      </c>
      <c r="G425" s="194">
        <v>712039</v>
      </c>
      <c r="H425" s="5" t="s">
        <v>25</v>
      </c>
      <c r="I425" s="5" t="s">
        <v>25</v>
      </c>
      <c r="J425" s="5" t="s">
        <v>25</v>
      </c>
      <c r="K425" s="159" t="s">
        <v>25</v>
      </c>
      <c r="L425" s="5" t="s">
        <v>25</v>
      </c>
      <c r="M425" s="5" t="s">
        <v>25</v>
      </c>
    </row>
    <row r="426" spans="1:13">
      <c r="A426" s="1">
        <v>35970</v>
      </c>
      <c r="B426" s="4">
        <v>35970</v>
      </c>
      <c r="C426" s="193">
        <v>509999</v>
      </c>
      <c r="D426" s="193">
        <v>531024</v>
      </c>
      <c r="E426" s="5" t="s">
        <v>25</v>
      </c>
      <c r="F426" s="5" t="s">
        <v>25</v>
      </c>
      <c r="G426" s="194">
        <v>667174</v>
      </c>
      <c r="H426" s="5" t="s">
        <v>25</v>
      </c>
      <c r="I426" s="5" t="s">
        <v>25</v>
      </c>
      <c r="J426" s="5" t="s">
        <v>25</v>
      </c>
      <c r="K426" s="159" t="s">
        <v>25</v>
      </c>
      <c r="L426" s="5" t="s">
        <v>25</v>
      </c>
      <c r="M426" s="5" t="s">
        <v>25</v>
      </c>
    </row>
    <row r="427" spans="1:13">
      <c r="A427" s="1">
        <v>35971</v>
      </c>
      <c r="B427" s="4">
        <v>35971</v>
      </c>
      <c r="C427" s="193">
        <v>506064</v>
      </c>
      <c r="D427" s="193">
        <v>509960</v>
      </c>
      <c r="E427" s="5" t="s">
        <v>25</v>
      </c>
      <c r="F427" s="5" t="s">
        <v>25</v>
      </c>
      <c r="G427" s="194">
        <v>663538</v>
      </c>
      <c r="H427" s="5" t="s">
        <v>25</v>
      </c>
      <c r="I427" s="5" t="s">
        <v>25</v>
      </c>
      <c r="J427" s="5" t="s">
        <v>25</v>
      </c>
      <c r="K427" s="159" t="s">
        <v>25</v>
      </c>
      <c r="L427" s="5" t="s">
        <v>25</v>
      </c>
      <c r="M427" s="5" t="s">
        <v>25</v>
      </c>
    </row>
    <row r="428" spans="1:13">
      <c r="A428" s="1">
        <v>35972</v>
      </c>
      <c r="B428" s="4">
        <v>35972</v>
      </c>
      <c r="C428" s="193">
        <v>539999</v>
      </c>
      <c r="D428" s="193">
        <v>591827</v>
      </c>
      <c r="E428" s="5" t="s">
        <v>25</v>
      </c>
      <c r="F428" s="5" t="s">
        <v>25</v>
      </c>
      <c r="G428" s="194">
        <v>611194</v>
      </c>
      <c r="H428" s="5" t="s">
        <v>25</v>
      </c>
      <c r="I428" s="5" t="s">
        <v>25</v>
      </c>
      <c r="J428" s="5" t="s">
        <v>25</v>
      </c>
      <c r="K428" s="159" t="s">
        <v>25</v>
      </c>
      <c r="L428" s="5" t="s">
        <v>25</v>
      </c>
      <c r="M428" s="5" t="s">
        <v>25</v>
      </c>
    </row>
    <row r="429" spans="1:13">
      <c r="A429" s="1">
        <v>35973</v>
      </c>
      <c r="B429" s="4">
        <v>35973</v>
      </c>
      <c r="C429" s="5" t="s">
        <v>25</v>
      </c>
      <c r="D429" s="5" t="s">
        <v>25</v>
      </c>
      <c r="E429" s="5" t="s">
        <v>25</v>
      </c>
      <c r="F429" s="5" t="s">
        <v>25</v>
      </c>
      <c r="G429" s="194">
        <v>594000</v>
      </c>
      <c r="H429" s="5" t="s">
        <v>25</v>
      </c>
      <c r="I429" s="5" t="s">
        <v>25</v>
      </c>
      <c r="J429" s="5" t="s">
        <v>25</v>
      </c>
      <c r="K429" s="159" t="s">
        <v>25</v>
      </c>
      <c r="L429" s="5" t="s">
        <v>25</v>
      </c>
      <c r="M429" s="5" t="s">
        <v>25</v>
      </c>
    </row>
    <row r="430" spans="1:13">
      <c r="A430" s="1">
        <v>35974</v>
      </c>
      <c r="B430" s="4">
        <v>35974</v>
      </c>
      <c r="C430" s="193">
        <v>521743</v>
      </c>
      <c r="D430" s="193">
        <v>499495</v>
      </c>
      <c r="E430" s="5" t="s">
        <v>25</v>
      </c>
      <c r="F430" s="5" t="s">
        <v>25</v>
      </c>
      <c r="G430" s="194">
        <v>606000</v>
      </c>
      <c r="H430" s="5" t="s">
        <v>25</v>
      </c>
      <c r="I430" s="5" t="s">
        <v>25</v>
      </c>
      <c r="J430" s="5" t="s">
        <v>25</v>
      </c>
      <c r="K430" s="159" t="s">
        <v>25</v>
      </c>
      <c r="L430" s="5" t="s">
        <v>25</v>
      </c>
      <c r="M430" s="5" t="s">
        <v>25</v>
      </c>
    </row>
    <row r="431" spans="1:13">
      <c r="A431" s="1">
        <v>35975</v>
      </c>
      <c r="B431" s="4">
        <v>35975</v>
      </c>
      <c r="C431" s="193">
        <v>519999</v>
      </c>
      <c r="D431" s="193">
        <v>503074</v>
      </c>
      <c r="E431" s="5" t="s">
        <v>25</v>
      </c>
      <c r="F431" s="5" t="s">
        <v>25</v>
      </c>
      <c r="G431" s="194">
        <v>619982</v>
      </c>
      <c r="H431" s="5" t="s">
        <v>25</v>
      </c>
      <c r="I431" s="5" t="s">
        <v>25</v>
      </c>
      <c r="J431" s="5" t="s">
        <v>25</v>
      </c>
      <c r="K431" s="159" t="s">
        <v>25</v>
      </c>
      <c r="L431" s="5" t="s">
        <v>25</v>
      </c>
      <c r="M431" s="5" t="s">
        <v>25</v>
      </c>
    </row>
    <row r="432" spans="1:13">
      <c r="A432" s="1">
        <v>35976</v>
      </c>
      <c r="B432" s="4">
        <v>35976</v>
      </c>
      <c r="C432" s="193">
        <v>514543</v>
      </c>
      <c r="D432" s="193">
        <v>480678</v>
      </c>
      <c r="E432" s="5" t="s">
        <v>25</v>
      </c>
      <c r="F432" s="5" t="s">
        <v>25</v>
      </c>
      <c r="G432" s="194">
        <v>655193</v>
      </c>
      <c r="H432" s="5" t="s">
        <v>25</v>
      </c>
      <c r="I432" s="5" t="s">
        <v>25</v>
      </c>
      <c r="J432" s="5" t="s">
        <v>25</v>
      </c>
      <c r="K432" s="159" t="s">
        <v>25</v>
      </c>
      <c r="L432" s="5" t="s">
        <v>25</v>
      </c>
      <c r="M432" s="5" t="s">
        <v>25</v>
      </c>
    </row>
    <row r="433" spans="1:13">
      <c r="A433" s="1">
        <v>35977</v>
      </c>
      <c r="B433" s="4">
        <v>35977</v>
      </c>
      <c r="C433" s="193">
        <v>519999</v>
      </c>
      <c r="D433" s="193">
        <v>543133</v>
      </c>
      <c r="E433" s="5" t="s">
        <v>25</v>
      </c>
      <c r="F433" s="5" t="s">
        <v>25</v>
      </c>
      <c r="G433" s="194">
        <v>530269</v>
      </c>
      <c r="H433" s="5" t="s">
        <v>25</v>
      </c>
      <c r="I433" s="5" t="s">
        <v>25</v>
      </c>
      <c r="J433" s="5" t="s">
        <v>25</v>
      </c>
      <c r="K433" s="159" t="s">
        <v>25</v>
      </c>
      <c r="L433" s="5" t="s">
        <v>25</v>
      </c>
      <c r="M433" s="5" t="s">
        <v>25</v>
      </c>
    </row>
    <row r="434" spans="1:13">
      <c r="A434" s="1">
        <v>35978</v>
      </c>
      <c r="B434" s="4">
        <v>35978</v>
      </c>
      <c r="C434" s="193">
        <v>519786</v>
      </c>
      <c r="D434" s="193">
        <v>562409</v>
      </c>
      <c r="E434" s="5" t="s">
        <v>25</v>
      </c>
      <c r="F434" s="5" t="s">
        <v>25</v>
      </c>
      <c r="G434" s="194">
        <v>573218</v>
      </c>
      <c r="H434" s="5" t="s">
        <v>25</v>
      </c>
      <c r="I434" s="5" t="s">
        <v>25</v>
      </c>
      <c r="J434" s="5" t="s">
        <v>25</v>
      </c>
      <c r="K434" s="159" t="s">
        <v>25</v>
      </c>
      <c r="L434" s="5" t="s">
        <v>25</v>
      </c>
      <c r="M434" s="5" t="s">
        <v>25</v>
      </c>
    </row>
    <row r="435" spans="1:13">
      <c r="A435" s="1">
        <v>35979</v>
      </c>
      <c r="B435" s="4">
        <v>35979</v>
      </c>
      <c r="C435" s="193">
        <v>531279</v>
      </c>
      <c r="D435" s="193">
        <v>510627</v>
      </c>
      <c r="E435" s="5" t="s">
        <v>25</v>
      </c>
      <c r="F435" s="5" t="s">
        <v>25</v>
      </c>
      <c r="G435" s="194">
        <v>605577</v>
      </c>
      <c r="H435" s="5" t="s">
        <v>25</v>
      </c>
      <c r="I435" s="5" t="s">
        <v>25</v>
      </c>
      <c r="J435" s="5" t="s">
        <v>25</v>
      </c>
      <c r="K435" s="159" t="s">
        <v>25</v>
      </c>
      <c r="L435" s="5" t="s">
        <v>25</v>
      </c>
      <c r="M435" s="5" t="s">
        <v>25</v>
      </c>
    </row>
    <row r="436" spans="1:13">
      <c r="A436" s="1">
        <v>35980</v>
      </c>
      <c r="B436" s="4">
        <v>35980</v>
      </c>
      <c r="C436" s="193">
        <v>519000</v>
      </c>
      <c r="D436" s="193">
        <v>464460</v>
      </c>
      <c r="E436" s="5" t="s">
        <v>25</v>
      </c>
      <c r="F436" s="5" t="s">
        <v>25</v>
      </c>
      <c r="G436" s="194">
        <v>545000</v>
      </c>
      <c r="H436" s="5" t="s">
        <v>25</v>
      </c>
      <c r="I436" s="5" t="s">
        <v>25</v>
      </c>
      <c r="J436" s="5" t="s">
        <v>25</v>
      </c>
      <c r="K436" s="159" t="s">
        <v>25</v>
      </c>
      <c r="L436" s="5" t="s">
        <v>25</v>
      </c>
      <c r="M436" s="5" t="s">
        <v>25</v>
      </c>
    </row>
    <row r="437" spans="1:13">
      <c r="A437" s="1">
        <v>35981</v>
      </c>
      <c r="B437" s="4">
        <v>35981</v>
      </c>
      <c r="C437" s="193">
        <v>521885</v>
      </c>
      <c r="D437" s="193">
        <v>437588</v>
      </c>
      <c r="E437" s="5" t="s">
        <v>25</v>
      </c>
      <c r="F437" s="5" t="s">
        <v>25</v>
      </c>
      <c r="G437" s="194">
        <v>532565</v>
      </c>
      <c r="H437" s="5" t="s">
        <v>25</v>
      </c>
      <c r="I437" s="5" t="s">
        <v>25</v>
      </c>
      <c r="J437" s="5" t="s">
        <v>25</v>
      </c>
      <c r="K437" s="159" t="s">
        <v>25</v>
      </c>
      <c r="L437" s="5" t="s">
        <v>25</v>
      </c>
      <c r="M437" s="5" t="s">
        <v>25</v>
      </c>
    </row>
    <row r="438" spans="1:13">
      <c r="A438" s="1">
        <v>35982</v>
      </c>
      <c r="B438" s="4">
        <v>35982</v>
      </c>
      <c r="C438" s="193">
        <v>535843</v>
      </c>
      <c r="D438" s="193">
        <v>495316</v>
      </c>
      <c r="E438" s="5" t="s">
        <v>25</v>
      </c>
      <c r="F438" s="5" t="s">
        <v>25</v>
      </c>
      <c r="G438" s="194">
        <v>574804</v>
      </c>
      <c r="H438" s="5" t="s">
        <v>25</v>
      </c>
      <c r="I438" s="5" t="s">
        <v>25</v>
      </c>
      <c r="J438" s="5" t="s">
        <v>25</v>
      </c>
      <c r="K438" s="159" t="s">
        <v>25</v>
      </c>
      <c r="L438" s="5" t="s">
        <v>25</v>
      </c>
      <c r="M438" s="5" t="s">
        <v>25</v>
      </c>
    </row>
    <row r="439" spans="1:13">
      <c r="A439" s="1">
        <v>35983</v>
      </c>
      <c r="B439" s="4">
        <v>35983</v>
      </c>
      <c r="C439" s="193">
        <v>539999</v>
      </c>
      <c r="D439" s="193">
        <v>529975</v>
      </c>
      <c r="E439" s="5" t="s">
        <v>25</v>
      </c>
      <c r="F439" s="5" t="s">
        <v>25</v>
      </c>
      <c r="G439" s="194">
        <v>607569</v>
      </c>
      <c r="H439" s="5" t="s">
        <v>25</v>
      </c>
      <c r="I439" s="5" t="s">
        <v>25</v>
      </c>
      <c r="J439" s="5" t="s">
        <v>25</v>
      </c>
      <c r="K439" s="159" t="s">
        <v>25</v>
      </c>
      <c r="L439" s="5" t="s">
        <v>25</v>
      </c>
      <c r="M439" s="5" t="s">
        <v>25</v>
      </c>
    </row>
    <row r="440" spans="1:13">
      <c r="A440" s="1">
        <v>35984</v>
      </c>
      <c r="B440" s="4">
        <v>35984</v>
      </c>
      <c r="C440" s="193">
        <v>539999</v>
      </c>
      <c r="D440" s="193">
        <v>553263</v>
      </c>
      <c r="E440" s="5" t="s">
        <v>25</v>
      </c>
      <c r="F440" s="5" t="s">
        <v>25</v>
      </c>
      <c r="G440" s="194">
        <v>522757</v>
      </c>
      <c r="H440" s="5" t="s">
        <v>25</v>
      </c>
      <c r="I440" s="5" t="s">
        <v>25</v>
      </c>
      <c r="J440" s="5" t="s">
        <v>25</v>
      </c>
      <c r="K440" s="159" t="s">
        <v>25</v>
      </c>
      <c r="L440" s="5" t="s">
        <v>25</v>
      </c>
      <c r="M440" s="5" t="s">
        <v>25</v>
      </c>
    </row>
    <row r="441" spans="1:13">
      <c r="A441" s="1">
        <v>35985</v>
      </c>
      <c r="B441" s="4">
        <v>35985</v>
      </c>
      <c r="C441" s="193">
        <v>539999</v>
      </c>
      <c r="D441" s="193">
        <v>554424</v>
      </c>
      <c r="E441" s="5" t="s">
        <v>25</v>
      </c>
      <c r="F441" s="5" t="s">
        <v>25</v>
      </c>
      <c r="G441" s="194">
        <v>486255</v>
      </c>
      <c r="H441" s="5" t="s">
        <v>25</v>
      </c>
      <c r="I441" s="5" t="s">
        <v>25</v>
      </c>
      <c r="J441" s="5" t="s">
        <v>25</v>
      </c>
      <c r="K441" s="159" t="s">
        <v>25</v>
      </c>
      <c r="L441" s="5" t="s">
        <v>25</v>
      </c>
      <c r="M441" s="5" t="s">
        <v>25</v>
      </c>
    </row>
    <row r="442" spans="1:13">
      <c r="A442" s="1">
        <v>35986</v>
      </c>
      <c r="B442" s="4">
        <v>35986</v>
      </c>
      <c r="C442" s="193">
        <v>539999</v>
      </c>
      <c r="D442" s="193">
        <v>555370</v>
      </c>
      <c r="E442" s="5" t="s">
        <v>25</v>
      </c>
      <c r="F442" s="5" t="s">
        <v>25</v>
      </c>
      <c r="G442" s="194">
        <v>650000</v>
      </c>
      <c r="H442" s="5" t="s">
        <v>25</v>
      </c>
      <c r="I442" s="5" t="s">
        <v>25</v>
      </c>
      <c r="J442" s="5" t="s">
        <v>25</v>
      </c>
      <c r="K442" s="159" t="s">
        <v>25</v>
      </c>
      <c r="L442" s="5" t="s">
        <v>25</v>
      </c>
      <c r="M442" s="5" t="s">
        <v>25</v>
      </c>
    </row>
    <row r="443" spans="1:13">
      <c r="A443" s="1">
        <v>35987</v>
      </c>
      <c r="B443" s="4">
        <v>35987</v>
      </c>
      <c r="C443" s="193">
        <v>539999</v>
      </c>
      <c r="D443" s="193">
        <v>511917</v>
      </c>
      <c r="E443" s="5" t="s">
        <v>25</v>
      </c>
      <c r="F443" s="5" t="s">
        <v>25</v>
      </c>
      <c r="G443" s="194">
        <v>530032</v>
      </c>
      <c r="H443" s="5" t="s">
        <v>25</v>
      </c>
      <c r="I443" s="5" t="s">
        <v>25</v>
      </c>
      <c r="J443" s="5" t="s">
        <v>25</v>
      </c>
      <c r="K443" s="159" t="s">
        <v>25</v>
      </c>
      <c r="L443" s="5" t="s">
        <v>25</v>
      </c>
      <c r="M443" s="5" t="s">
        <v>25</v>
      </c>
    </row>
    <row r="444" spans="1:13">
      <c r="A444" s="1">
        <v>35988</v>
      </c>
      <c r="B444" s="4">
        <v>35988</v>
      </c>
      <c r="C444" s="193">
        <v>539998</v>
      </c>
      <c r="D444" s="193">
        <v>524046</v>
      </c>
      <c r="E444" s="5" t="s">
        <v>25</v>
      </c>
      <c r="F444" s="5" t="s">
        <v>25</v>
      </c>
      <c r="G444" s="194">
        <v>559739</v>
      </c>
      <c r="H444" s="5" t="s">
        <v>25</v>
      </c>
      <c r="I444" s="5" t="s">
        <v>25</v>
      </c>
      <c r="J444" s="5" t="s">
        <v>25</v>
      </c>
      <c r="K444" s="159" t="s">
        <v>25</v>
      </c>
      <c r="L444" s="5" t="s">
        <v>25</v>
      </c>
      <c r="M444" s="5" t="s">
        <v>25</v>
      </c>
    </row>
    <row r="445" spans="1:13">
      <c r="A445" s="1">
        <v>35989</v>
      </c>
      <c r="B445" s="4">
        <v>35989</v>
      </c>
      <c r="C445" s="193">
        <v>539999</v>
      </c>
      <c r="D445" s="193">
        <v>536789</v>
      </c>
      <c r="E445" s="5" t="s">
        <v>25</v>
      </c>
      <c r="F445" s="5" t="s">
        <v>25</v>
      </c>
      <c r="G445" s="194">
        <v>562382</v>
      </c>
      <c r="H445" s="5" t="s">
        <v>25</v>
      </c>
      <c r="I445" s="5" t="s">
        <v>25</v>
      </c>
      <c r="J445" s="5" t="s">
        <v>25</v>
      </c>
      <c r="K445" s="159" t="s">
        <v>25</v>
      </c>
      <c r="L445" s="5" t="s">
        <v>25</v>
      </c>
      <c r="M445" s="5" t="s">
        <v>25</v>
      </c>
    </row>
    <row r="446" spans="1:13">
      <c r="A446" s="1">
        <v>35990</v>
      </c>
      <c r="B446" s="4">
        <v>35990</v>
      </c>
      <c r="C446" s="193">
        <v>487429</v>
      </c>
      <c r="D446" s="193">
        <v>583052</v>
      </c>
      <c r="E446" s="5" t="s">
        <v>25</v>
      </c>
      <c r="F446" s="5" t="s">
        <v>25</v>
      </c>
      <c r="G446" s="194">
        <v>686501</v>
      </c>
      <c r="H446" s="5" t="s">
        <v>25</v>
      </c>
      <c r="I446" s="5" t="s">
        <v>25</v>
      </c>
      <c r="J446" s="5" t="s">
        <v>25</v>
      </c>
      <c r="K446" s="159" t="s">
        <v>25</v>
      </c>
      <c r="L446" s="5" t="s">
        <v>25</v>
      </c>
      <c r="M446" s="5" t="s">
        <v>25</v>
      </c>
    </row>
    <row r="447" spans="1:13">
      <c r="A447" s="1">
        <v>35991</v>
      </c>
      <c r="B447" s="4">
        <v>35991</v>
      </c>
      <c r="C447" s="193">
        <v>521566</v>
      </c>
      <c r="D447" s="193">
        <v>630506</v>
      </c>
      <c r="E447" s="5" t="s">
        <v>25</v>
      </c>
      <c r="F447" s="5" t="s">
        <v>25</v>
      </c>
      <c r="G447" s="194">
        <v>659377</v>
      </c>
      <c r="H447" s="5" t="s">
        <v>25</v>
      </c>
      <c r="I447" s="5" t="s">
        <v>25</v>
      </c>
      <c r="J447" s="5" t="s">
        <v>25</v>
      </c>
      <c r="K447" s="159" t="s">
        <v>25</v>
      </c>
      <c r="L447" s="5" t="s">
        <v>25</v>
      </c>
      <c r="M447" s="5" t="s">
        <v>25</v>
      </c>
    </row>
    <row r="448" spans="1:13">
      <c r="A448" s="1">
        <v>35992</v>
      </c>
      <c r="B448" s="4">
        <v>35992</v>
      </c>
      <c r="C448" s="193">
        <v>539999</v>
      </c>
      <c r="D448" s="193">
        <v>589305</v>
      </c>
      <c r="E448" s="5" t="s">
        <v>25</v>
      </c>
      <c r="F448" s="5" t="s">
        <v>25</v>
      </c>
      <c r="G448" s="194">
        <v>687702</v>
      </c>
      <c r="H448" s="5" t="s">
        <v>25</v>
      </c>
      <c r="I448" s="5" t="s">
        <v>25</v>
      </c>
      <c r="J448" s="5" t="s">
        <v>25</v>
      </c>
      <c r="K448" s="159" t="s">
        <v>25</v>
      </c>
      <c r="L448" s="5" t="s">
        <v>25</v>
      </c>
      <c r="M448" s="5" t="s">
        <v>25</v>
      </c>
    </row>
    <row r="449" spans="1:13">
      <c r="A449" s="1">
        <v>35993</v>
      </c>
      <c r="B449" s="4">
        <v>35993</v>
      </c>
      <c r="C449" s="193">
        <v>539999</v>
      </c>
      <c r="D449" s="193">
        <v>696727</v>
      </c>
      <c r="E449" s="5" t="s">
        <v>25</v>
      </c>
      <c r="F449" s="5" t="s">
        <v>25</v>
      </c>
      <c r="G449" s="194">
        <v>747191</v>
      </c>
      <c r="H449" s="5" t="s">
        <v>25</v>
      </c>
      <c r="I449" s="5" t="s">
        <v>25</v>
      </c>
      <c r="J449" s="5" t="s">
        <v>25</v>
      </c>
      <c r="K449" s="159" t="s">
        <v>25</v>
      </c>
      <c r="L449" s="5" t="s">
        <v>25</v>
      </c>
      <c r="M449" s="5" t="s">
        <v>25</v>
      </c>
    </row>
    <row r="450" spans="1:13">
      <c r="A450" s="1">
        <v>35994</v>
      </c>
      <c r="B450" s="4">
        <v>35994</v>
      </c>
      <c r="C450" s="193">
        <v>518410</v>
      </c>
      <c r="D450" s="193">
        <v>723156</v>
      </c>
      <c r="E450" s="5" t="s">
        <v>25</v>
      </c>
      <c r="F450" s="5" t="s">
        <v>25</v>
      </c>
      <c r="G450" s="194">
        <v>700000</v>
      </c>
      <c r="H450" s="5" t="s">
        <v>25</v>
      </c>
      <c r="I450" s="5" t="s">
        <v>25</v>
      </c>
      <c r="J450" s="5" t="s">
        <v>25</v>
      </c>
      <c r="K450" s="159" t="s">
        <v>25</v>
      </c>
      <c r="L450" s="5" t="s">
        <v>25</v>
      </c>
      <c r="M450" s="5" t="s">
        <v>25</v>
      </c>
    </row>
    <row r="451" spans="1:13">
      <c r="A451" s="1">
        <v>35995</v>
      </c>
      <c r="B451" s="4">
        <v>35995</v>
      </c>
      <c r="C451" s="193">
        <v>519999</v>
      </c>
      <c r="D451" s="193">
        <v>770456</v>
      </c>
      <c r="E451" s="5" t="s">
        <v>25</v>
      </c>
      <c r="F451" s="5" t="s">
        <v>25</v>
      </c>
      <c r="G451" s="194">
        <v>700000</v>
      </c>
      <c r="H451" s="5" t="s">
        <v>25</v>
      </c>
      <c r="I451" s="5" t="s">
        <v>25</v>
      </c>
      <c r="J451" s="5" t="s">
        <v>25</v>
      </c>
      <c r="K451" s="159" t="s">
        <v>25</v>
      </c>
      <c r="L451" s="5" t="s">
        <v>25</v>
      </c>
      <c r="M451" s="5" t="s">
        <v>25</v>
      </c>
    </row>
    <row r="452" spans="1:13">
      <c r="A452" s="1">
        <v>35996</v>
      </c>
      <c r="B452" s="4">
        <v>35996</v>
      </c>
      <c r="C452" s="193">
        <v>519999</v>
      </c>
      <c r="D452" s="193">
        <v>706096</v>
      </c>
      <c r="E452" s="5" t="s">
        <v>25</v>
      </c>
      <c r="F452" s="5" t="s">
        <v>25</v>
      </c>
      <c r="G452" s="194">
        <v>750000</v>
      </c>
      <c r="H452" s="5" t="s">
        <v>25</v>
      </c>
      <c r="I452" s="5" t="s">
        <v>25</v>
      </c>
      <c r="J452" s="5" t="s">
        <v>25</v>
      </c>
      <c r="K452" s="159" t="s">
        <v>25</v>
      </c>
      <c r="L452" s="5" t="s">
        <v>25</v>
      </c>
      <c r="M452" s="5" t="s">
        <v>25</v>
      </c>
    </row>
    <row r="453" spans="1:13">
      <c r="A453" s="1">
        <v>35997</v>
      </c>
      <c r="B453" s="4">
        <v>35997</v>
      </c>
      <c r="C453" s="193">
        <v>539999</v>
      </c>
      <c r="D453" s="193">
        <v>796012</v>
      </c>
      <c r="E453" s="5" t="s">
        <v>25</v>
      </c>
      <c r="F453" s="5" t="s">
        <v>25</v>
      </c>
      <c r="G453" s="194">
        <v>749877</v>
      </c>
      <c r="H453" s="5" t="s">
        <v>25</v>
      </c>
      <c r="I453" s="5" t="s">
        <v>25</v>
      </c>
      <c r="J453" s="5" t="s">
        <v>25</v>
      </c>
      <c r="K453" s="159" t="s">
        <v>25</v>
      </c>
      <c r="L453" s="5" t="s">
        <v>25</v>
      </c>
      <c r="M453" s="5" t="s">
        <v>25</v>
      </c>
    </row>
    <row r="454" spans="1:13">
      <c r="A454" s="1">
        <v>35998</v>
      </c>
      <c r="B454" s="4">
        <v>35998</v>
      </c>
      <c r="C454" s="193">
        <v>539999</v>
      </c>
      <c r="D454" s="193">
        <v>665130</v>
      </c>
      <c r="E454" s="5" t="s">
        <v>25</v>
      </c>
      <c r="F454" s="5" t="s">
        <v>25</v>
      </c>
      <c r="G454" s="194">
        <v>748422</v>
      </c>
      <c r="H454" s="5" t="s">
        <v>25</v>
      </c>
      <c r="I454" s="5" t="s">
        <v>25</v>
      </c>
      <c r="J454" s="5" t="s">
        <v>25</v>
      </c>
      <c r="K454" s="159" t="s">
        <v>25</v>
      </c>
      <c r="L454" s="5" t="s">
        <v>25</v>
      </c>
      <c r="M454" s="5" t="s">
        <v>25</v>
      </c>
    </row>
    <row r="455" spans="1:13">
      <c r="A455" s="1">
        <v>35999</v>
      </c>
      <c r="B455" s="4">
        <v>35999</v>
      </c>
      <c r="C455" s="193">
        <v>539999</v>
      </c>
      <c r="D455" s="193">
        <v>685464</v>
      </c>
      <c r="E455" s="5" t="s">
        <v>25</v>
      </c>
      <c r="F455" s="5" t="s">
        <v>25</v>
      </c>
      <c r="G455" s="194">
        <v>750000</v>
      </c>
      <c r="H455" s="5" t="s">
        <v>25</v>
      </c>
      <c r="I455" s="5" t="s">
        <v>25</v>
      </c>
      <c r="J455" s="5" t="s">
        <v>25</v>
      </c>
      <c r="K455" s="159" t="s">
        <v>25</v>
      </c>
      <c r="L455" s="5" t="s">
        <v>25</v>
      </c>
      <c r="M455" s="5" t="s">
        <v>25</v>
      </c>
    </row>
    <row r="456" spans="1:13">
      <c r="A456" s="1">
        <v>36000</v>
      </c>
      <c r="B456" s="4">
        <v>36000</v>
      </c>
      <c r="C456" s="193">
        <v>539999</v>
      </c>
      <c r="D456" s="193">
        <v>673561</v>
      </c>
      <c r="E456" s="5" t="s">
        <v>25</v>
      </c>
      <c r="F456" s="5" t="s">
        <v>25</v>
      </c>
      <c r="G456" s="194">
        <v>749963</v>
      </c>
      <c r="H456" s="5" t="s">
        <v>25</v>
      </c>
      <c r="I456" s="5" t="s">
        <v>25</v>
      </c>
      <c r="J456" s="5" t="s">
        <v>25</v>
      </c>
      <c r="K456" s="159" t="s">
        <v>25</v>
      </c>
      <c r="L456" s="5" t="s">
        <v>25</v>
      </c>
      <c r="M456" s="5" t="s">
        <v>25</v>
      </c>
    </row>
    <row r="457" spans="1:13">
      <c r="A457" s="1">
        <v>36001</v>
      </c>
      <c r="B457" s="4">
        <v>36001</v>
      </c>
      <c r="C457" s="193">
        <v>539406</v>
      </c>
      <c r="D457" s="193">
        <v>671825</v>
      </c>
      <c r="E457" s="5" t="s">
        <v>25</v>
      </c>
      <c r="F457" s="5" t="s">
        <v>25</v>
      </c>
      <c r="G457" s="194">
        <v>735360</v>
      </c>
      <c r="H457" s="5" t="s">
        <v>25</v>
      </c>
      <c r="I457" s="5" t="s">
        <v>25</v>
      </c>
      <c r="J457" s="5" t="s">
        <v>25</v>
      </c>
      <c r="K457" s="159" t="s">
        <v>25</v>
      </c>
      <c r="L457" s="5" t="s">
        <v>25</v>
      </c>
      <c r="M457" s="5" t="s">
        <v>25</v>
      </c>
    </row>
    <row r="458" spans="1:13">
      <c r="A458" s="1">
        <v>36002</v>
      </c>
      <c r="B458" s="4">
        <v>36002</v>
      </c>
      <c r="C458" s="193">
        <v>539999</v>
      </c>
      <c r="D458" s="193">
        <v>669218</v>
      </c>
      <c r="E458" s="5" t="s">
        <v>25</v>
      </c>
      <c r="F458" s="5" t="s">
        <v>25</v>
      </c>
      <c r="G458" s="194">
        <v>750000</v>
      </c>
      <c r="H458" s="5" t="s">
        <v>25</v>
      </c>
      <c r="I458" s="5" t="s">
        <v>25</v>
      </c>
      <c r="J458" s="5" t="s">
        <v>25</v>
      </c>
      <c r="K458" s="159" t="s">
        <v>25</v>
      </c>
      <c r="L458" s="5" t="s">
        <v>25</v>
      </c>
      <c r="M458" s="5" t="s">
        <v>25</v>
      </c>
    </row>
    <row r="459" spans="1:13">
      <c r="A459" s="1">
        <v>36003</v>
      </c>
      <c r="B459" s="4">
        <v>36003</v>
      </c>
      <c r="C459" s="193">
        <v>529999</v>
      </c>
      <c r="D459" s="193">
        <v>666640</v>
      </c>
      <c r="E459" s="5" t="s">
        <v>25</v>
      </c>
      <c r="F459" s="5" t="s">
        <v>25</v>
      </c>
      <c r="G459" s="194">
        <v>747763</v>
      </c>
      <c r="H459" s="5" t="s">
        <v>25</v>
      </c>
      <c r="I459" s="5" t="s">
        <v>25</v>
      </c>
      <c r="J459" s="5" t="s">
        <v>25</v>
      </c>
      <c r="K459" s="159" t="s">
        <v>25</v>
      </c>
      <c r="L459" s="5" t="s">
        <v>25</v>
      </c>
      <c r="M459" s="5" t="s">
        <v>25</v>
      </c>
    </row>
    <row r="460" spans="1:13">
      <c r="A460" s="1">
        <v>36004</v>
      </c>
      <c r="B460" s="4">
        <v>36004</v>
      </c>
      <c r="C460" s="193">
        <v>529303</v>
      </c>
      <c r="D460" s="193">
        <v>649887</v>
      </c>
      <c r="E460" s="5" t="s">
        <v>25</v>
      </c>
      <c r="F460" s="5" t="s">
        <v>25</v>
      </c>
      <c r="G460" s="194">
        <v>709482</v>
      </c>
      <c r="H460" s="5" t="s">
        <v>25</v>
      </c>
      <c r="I460" s="5" t="s">
        <v>25</v>
      </c>
      <c r="J460" s="5" t="s">
        <v>25</v>
      </c>
      <c r="K460" s="159" t="s">
        <v>25</v>
      </c>
      <c r="L460" s="5" t="s">
        <v>25</v>
      </c>
      <c r="M460" s="5" t="s">
        <v>25</v>
      </c>
    </row>
    <row r="461" spans="1:13">
      <c r="A461" s="1">
        <v>36005</v>
      </c>
      <c r="B461" s="4">
        <v>36005</v>
      </c>
      <c r="C461" s="193">
        <v>529784</v>
      </c>
      <c r="D461" s="193">
        <v>604823</v>
      </c>
      <c r="E461" s="5" t="s">
        <v>25</v>
      </c>
      <c r="F461" s="5" t="s">
        <v>25</v>
      </c>
      <c r="G461" s="194">
        <v>749988</v>
      </c>
      <c r="H461" s="5" t="s">
        <v>25</v>
      </c>
      <c r="I461" s="5" t="s">
        <v>25</v>
      </c>
      <c r="J461" s="5" t="s">
        <v>25</v>
      </c>
      <c r="K461" s="159" t="s">
        <v>25</v>
      </c>
      <c r="L461" s="5" t="s">
        <v>25</v>
      </c>
      <c r="M461" s="5" t="s">
        <v>25</v>
      </c>
    </row>
    <row r="462" spans="1:13">
      <c r="A462" s="1">
        <v>36006</v>
      </c>
      <c r="B462" s="4">
        <v>36006</v>
      </c>
      <c r="C462" s="193">
        <v>509999</v>
      </c>
      <c r="D462" s="193">
        <v>629318</v>
      </c>
      <c r="E462" s="5" t="s">
        <v>25</v>
      </c>
      <c r="F462" s="5" t="s">
        <v>25</v>
      </c>
      <c r="G462" s="194">
        <v>749589</v>
      </c>
      <c r="H462" s="5" t="s">
        <v>25</v>
      </c>
      <c r="I462" s="5" t="s">
        <v>25</v>
      </c>
      <c r="J462" s="5" t="s">
        <v>25</v>
      </c>
      <c r="K462" s="159" t="s">
        <v>25</v>
      </c>
      <c r="L462" s="5" t="s">
        <v>25</v>
      </c>
      <c r="M462" s="5" t="s">
        <v>25</v>
      </c>
    </row>
    <row r="463" spans="1:13">
      <c r="A463" s="1">
        <v>36007</v>
      </c>
      <c r="B463" s="4">
        <v>36007</v>
      </c>
      <c r="C463" s="193">
        <v>529999</v>
      </c>
      <c r="D463" s="193">
        <v>591778</v>
      </c>
      <c r="E463" s="5" t="s">
        <v>25</v>
      </c>
      <c r="F463" s="5" t="s">
        <v>25</v>
      </c>
      <c r="G463" s="194">
        <v>749233</v>
      </c>
      <c r="H463" s="5" t="s">
        <v>25</v>
      </c>
      <c r="I463" s="5" t="s">
        <v>25</v>
      </c>
      <c r="J463" s="5" t="s">
        <v>25</v>
      </c>
      <c r="K463" s="159" t="s">
        <v>25</v>
      </c>
      <c r="L463" s="5" t="s">
        <v>25</v>
      </c>
      <c r="M463" s="5" t="s">
        <v>25</v>
      </c>
    </row>
    <row r="464" spans="1:13">
      <c r="A464" s="1">
        <v>36008</v>
      </c>
      <c r="B464" s="4">
        <v>36008</v>
      </c>
      <c r="C464" s="41">
        <v>522000</v>
      </c>
      <c r="D464" s="41">
        <v>788000</v>
      </c>
      <c r="E464" s="41">
        <v>316000</v>
      </c>
      <c r="F464" s="41">
        <v>356000</v>
      </c>
      <c r="G464" s="41">
        <v>723000</v>
      </c>
      <c r="H464" s="41">
        <v>256000</v>
      </c>
      <c r="J464" s="41">
        <v>2962000</v>
      </c>
      <c r="K464" s="161">
        <v>269000</v>
      </c>
      <c r="L464" s="41">
        <v>2562000</v>
      </c>
      <c r="M464" s="41">
        <v>72125000</v>
      </c>
    </row>
    <row r="465" spans="1:15">
      <c r="A465" s="1">
        <v>36009</v>
      </c>
      <c r="B465" s="4">
        <v>36009</v>
      </c>
      <c r="C465" s="41">
        <v>522000</v>
      </c>
      <c r="D465" s="41">
        <v>853000</v>
      </c>
      <c r="E465" s="41">
        <v>261000</v>
      </c>
      <c r="F465" s="41">
        <v>387000</v>
      </c>
      <c r="G465" s="41">
        <v>695000</v>
      </c>
      <c r="H465" s="41">
        <v>257000</v>
      </c>
      <c r="J465" s="41">
        <v>2976000</v>
      </c>
      <c r="K465" s="161">
        <v>389000</v>
      </c>
      <c r="L465" s="41">
        <v>2608000</v>
      </c>
      <c r="M465" s="41">
        <v>72513000</v>
      </c>
      <c r="N465" s="42"/>
      <c r="O465" s="42"/>
    </row>
    <row r="466" spans="1:15">
      <c r="A466" s="1">
        <v>36010</v>
      </c>
      <c r="B466" s="4">
        <v>36010</v>
      </c>
      <c r="C466" s="41">
        <v>520000</v>
      </c>
      <c r="D466" s="41">
        <v>991000</v>
      </c>
      <c r="E466" s="41">
        <v>200000</v>
      </c>
      <c r="F466" s="41">
        <v>435000</v>
      </c>
      <c r="G466" s="41">
        <v>682000</v>
      </c>
      <c r="H466" s="41">
        <v>257000</v>
      </c>
      <c r="J466" s="41">
        <v>3086000</v>
      </c>
      <c r="K466" s="161">
        <v>-276000</v>
      </c>
      <c r="L466" s="41">
        <v>3247000</v>
      </c>
      <c r="M466" s="41">
        <v>72266000</v>
      </c>
      <c r="N466" s="42"/>
      <c r="O466" s="42"/>
    </row>
    <row r="467" spans="1:15">
      <c r="A467" s="1">
        <v>36011</v>
      </c>
      <c r="B467" s="4">
        <v>36011</v>
      </c>
      <c r="C467" s="41">
        <v>514000</v>
      </c>
      <c r="D467" s="41">
        <v>912000</v>
      </c>
      <c r="E467" s="41">
        <v>137000</v>
      </c>
      <c r="F467" s="41">
        <v>368000</v>
      </c>
      <c r="G467" s="41">
        <v>714000</v>
      </c>
      <c r="H467" s="41">
        <v>256000</v>
      </c>
      <c r="J467" s="41">
        <v>2901000</v>
      </c>
      <c r="K467" s="161">
        <v>-299000</v>
      </c>
      <c r="L467" s="41">
        <v>3266000</v>
      </c>
      <c r="M467" s="41">
        <v>71971000</v>
      </c>
      <c r="N467" s="42"/>
      <c r="O467" s="42"/>
    </row>
    <row r="468" spans="1:15">
      <c r="A468" s="1">
        <v>36012</v>
      </c>
      <c r="B468" s="4">
        <v>36012</v>
      </c>
      <c r="C468" s="41">
        <v>494000</v>
      </c>
      <c r="D468" s="41">
        <v>978000</v>
      </c>
      <c r="E468" s="41">
        <v>191000</v>
      </c>
      <c r="F468" s="41">
        <v>434000</v>
      </c>
      <c r="G468" s="41">
        <v>727000</v>
      </c>
      <c r="H468" s="41">
        <v>256000</v>
      </c>
      <c r="J468" s="41">
        <v>3080000</v>
      </c>
      <c r="K468" s="161">
        <v>-185000</v>
      </c>
      <c r="L468" s="41">
        <v>3286000</v>
      </c>
      <c r="M468" s="41">
        <v>71783000</v>
      </c>
      <c r="N468" s="42"/>
      <c r="O468" s="42"/>
    </row>
    <row r="469" spans="1:15">
      <c r="A469" s="1">
        <v>36013</v>
      </c>
      <c r="B469" s="4">
        <v>36013</v>
      </c>
      <c r="C469" s="41">
        <v>475000</v>
      </c>
      <c r="D469" s="41">
        <v>1009000</v>
      </c>
      <c r="E469" s="41">
        <v>184000</v>
      </c>
      <c r="F469" s="41">
        <v>267000</v>
      </c>
      <c r="G469" s="41">
        <v>710000</v>
      </c>
      <c r="H469" s="41">
        <v>259000</v>
      </c>
      <c r="J469" s="41">
        <v>2905000</v>
      </c>
      <c r="K469" s="161">
        <v>-92000</v>
      </c>
      <c r="L469" s="41">
        <v>3019000</v>
      </c>
      <c r="M469" s="41">
        <v>71693000</v>
      </c>
      <c r="N469" s="42"/>
      <c r="O469" s="42"/>
    </row>
    <row r="470" spans="1:15">
      <c r="A470" s="1">
        <v>36014</v>
      </c>
      <c r="B470" s="4">
        <v>36014</v>
      </c>
      <c r="C470" s="41">
        <v>508000</v>
      </c>
      <c r="D470" s="41">
        <v>1086000</v>
      </c>
      <c r="E470" s="41">
        <v>161000</v>
      </c>
      <c r="F470" s="41">
        <v>380000</v>
      </c>
      <c r="G470" s="41">
        <v>714000</v>
      </c>
      <c r="H470" s="41">
        <v>256000</v>
      </c>
      <c r="J470" s="41">
        <v>3104000</v>
      </c>
      <c r="K470" s="161">
        <v>234000</v>
      </c>
      <c r="L470" s="41">
        <v>2850000</v>
      </c>
      <c r="M470" s="41">
        <v>71927000</v>
      </c>
      <c r="N470" s="42"/>
      <c r="O470" s="42"/>
    </row>
    <row r="471" spans="1:15">
      <c r="A471" s="1">
        <v>36015</v>
      </c>
      <c r="B471" s="4">
        <v>36015</v>
      </c>
      <c r="C471" s="41">
        <v>516000</v>
      </c>
      <c r="D471" s="41">
        <v>895000</v>
      </c>
      <c r="E471" s="41">
        <v>192000</v>
      </c>
      <c r="F471" s="41">
        <v>342000</v>
      </c>
      <c r="G471" s="41">
        <v>626000</v>
      </c>
      <c r="H471" s="41">
        <v>259000</v>
      </c>
      <c r="J471" s="41">
        <v>2830000</v>
      </c>
      <c r="K471" s="161">
        <v>365000</v>
      </c>
      <c r="L471" s="41">
        <v>2481000</v>
      </c>
      <c r="M471" s="41">
        <v>72286000</v>
      </c>
      <c r="N471" s="42"/>
      <c r="O471" s="42"/>
    </row>
    <row r="472" spans="1:15">
      <c r="A472" s="1">
        <v>36016</v>
      </c>
      <c r="B472" s="4">
        <v>36016</v>
      </c>
      <c r="C472" s="41">
        <v>508000</v>
      </c>
      <c r="D472" s="41">
        <v>905000</v>
      </c>
      <c r="E472" s="41">
        <v>249000</v>
      </c>
      <c r="F472" s="41">
        <v>341000</v>
      </c>
      <c r="G472" s="41">
        <v>655000</v>
      </c>
      <c r="H472" s="41">
        <v>257000</v>
      </c>
      <c r="J472" s="41">
        <v>2915000</v>
      </c>
      <c r="K472" s="161">
        <v>514000</v>
      </c>
      <c r="L472" s="41">
        <v>2436000</v>
      </c>
      <c r="M472" s="41">
        <v>72800000</v>
      </c>
      <c r="N472" s="42"/>
      <c r="O472" s="42"/>
    </row>
    <row r="473" spans="1:15">
      <c r="A473" s="1">
        <v>36017</v>
      </c>
      <c r="B473" s="4">
        <v>36017</v>
      </c>
      <c r="C473" s="41">
        <v>512000</v>
      </c>
      <c r="D473" s="41">
        <v>955000</v>
      </c>
      <c r="E473" s="41">
        <v>230000</v>
      </c>
      <c r="F473" s="41">
        <v>400000</v>
      </c>
      <c r="G473" s="41">
        <v>700000</v>
      </c>
      <c r="H473" s="41">
        <v>256000</v>
      </c>
      <c r="J473" s="41">
        <v>3053000</v>
      </c>
      <c r="K473" s="161">
        <v>83000</v>
      </c>
      <c r="L473" s="41">
        <v>2936000</v>
      </c>
      <c r="M473" s="41">
        <v>72889000</v>
      </c>
      <c r="N473" s="42"/>
      <c r="O473" s="42"/>
    </row>
    <row r="474" spans="1:15">
      <c r="A474" s="1">
        <v>36018</v>
      </c>
      <c r="B474" s="4">
        <v>36018</v>
      </c>
      <c r="C474" s="41">
        <v>522000</v>
      </c>
      <c r="D474" s="41">
        <v>1020000</v>
      </c>
      <c r="E474" s="41">
        <v>244000</v>
      </c>
      <c r="F474" s="41">
        <v>225000</v>
      </c>
      <c r="G474" s="41">
        <v>708000</v>
      </c>
      <c r="H474" s="41">
        <v>259000</v>
      </c>
      <c r="J474" s="41">
        <v>2977000</v>
      </c>
      <c r="K474" s="161">
        <v>-201000</v>
      </c>
      <c r="L474" s="41">
        <v>3161000</v>
      </c>
      <c r="M474" s="41">
        <v>72686000</v>
      </c>
      <c r="N474" s="42"/>
      <c r="O474" s="42"/>
    </row>
    <row r="475" spans="1:15">
      <c r="A475" s="1">
        <v>36019</v>
      </c>
      <c r="B475" s="4">
        <v>36019</v>
      </c>
      <c r="C475" s="41">
        <v>523000</v>
      </c>
      <c r="D475" s="41">
        <v>1053000</v>
      </c>
      <c r="E475" s="41">
        <v>179000</v>
      </c>
      <c r="F475" s="41">
        <v>204000</v>
      </c>
      <c r="G475" s="41">
        <v>714000</v>
      </c>
      <c r="H475" s="41">
        <v>261000</v>
      </c>
      <c r="J475" s="41">
        <v>2933000</v>
      </c>
      <c r="K475" s="161">
        <v>-270000</v>
      </c>
      <c r="L475" s="41">
        <v>3243000</v>
      </c>
      <c r="M475" s="41">
        <v>72416000</v>
      </c>
      <c r="N475" s="42"/>
      <c r="O475" s="42"/>
    </row>
    <row r="476" spans="1:15">
      <c r="A476" s="1">
        <v>36020</v>
      </c>
      <c r="B476" s="4">
        <v>36020</v>
      </c>
      <c r="C476" s="41">
        <v>501000</v>
      </c>
      <c r="D476" s="41">
        <v>1125000</v>
      </c>
      <c r="E476" s="41">
        <v>170000</v>
      </c>
      <c r="F476" s="41">
        <v>162000</v>
      </c>
      <c r="G476" s="41">
        <v>703000</v>
      </c>
      <c r="H476" s="41">
        <v>261000</v>
      </c>
      <c r="J476" s="41">
        <v>2921000</v>
      </c>
      <c r="K476" s="161">
        <v>-332000</v>
      </c>
      <c r="L476" s="41">
        <v>3221000</v>
      </c>
      <c r="M476" s="41">
        <v>72084000</v>
      </c>
      <c r="N476" s="42"/>
      <c r="O476" s="42"/>
    </row>
    <row r="477" spans="1:15">
      <c r="A477" s="1">
        <v>36021</v>
      </c>
      <c r="B477" s="4">
        <v>36021</v>
      </c>
      <c r="C477" s="41">
        <v>501000</v>
      </c>
      <c r="D477" s="41">
        <v>1125000</v>
      </c>
      <c r="E477" s="41">
        <v>170000</v>
      </c>
      <c r="F477" s="41">
        <v>162000</v>
      </c>
      <c r="G477" s="41">
        <v>703000</v>
      </c>
      <c r="H477" s="41">
        <v>261000</v>
      </c>
      <c r="J477" s="41">
        <v>2921000</v>
      </c>
      <c r="K477" s="161">
        <v>-332000</v>
      </c>
      <c r="L477" s="41">
        <v>3221000</v>
      </c>
      <c r="M477" s="41">
        <v>72084000</v>
      </c>
      <c r="N477" s="42"/>
      <c r="O477" s="42"/>
    </row>
    <row r="478" spans="1:15">
      <c r="A478" s="1">
        <v>36022</v>
      </c>
      <c r="B478" s="4">
        <v>36022</v>
      </c>
      <c r="C478" s="41">
        <v>523000</v>
      </c>
      <c r="D478" s="41">
        <v>1063000</v>
      </c>
      <c r="E478" s="41">
        <v>161000</v>
      </c>
      <c r="F478" s="41">
        <v>274000</v>
      </c>
      <c r="G478" s="41">
        <v>638000</v>
      </c>
      <c r="H478" s="41">
        <v>255000</v>
      </c>
      <c r="J478" s="41">
        <v>2914000</v>
      </c>
      <c r="K478" s="161">
        <v>220000</v>
      </c>
      <c r="L478" s="41">
        <v>2740000</v>
      </c>
      <c r="M478" s="41">
        <v>72208000</v>
      </c>
      <c r="N478" s="42"/>
      <c r="O478" s="42"/>
    </row>
    <row r="479" spans="1:15">
      <c r="A479" s="1">
        <v>36023</v>
      </c>
      <c r="B479" s="4">
        <v>36023</v>
      </c>
      <c r="C479" s="41">
        <v>508000</v>
      </c>
      <c r="D479" s="41">
        <v>1006000</v>
      </c>
      <c r="E479" s="41">
        <v>235000</v>
      </c>
      <c r="F479" s="41">
        <v>262000</v>
      </c>
      <c r="G479" s="41">
        <v>699000</v>
      </c>
      <c r="H479" s="41">
        <v>255000</v>
      </c>
      <c r="J479" s="41">
        <v>2966000</v>
      </c>
      <c r="K479" s="161">
        <v>512000</v>
      </c>
      <c r="L479" s="41">
        <v>2446000</v>
      </c>
      <c r="M479" s="41">
        <v>72721000</v>
      </c>
      <c r="N479" s="42"/>
      <c r="O479" s="42"/>
    </row>
    <row r="480" spans="1:15">
      <c r="A480" s="1">
        <v>36024</v>
      </c>
      <c r="B480" s="4">
        <v>36024</v>
      </c>
      <c r="C480" s="41">
        <v>521000</v>
      </c>
      <c r="D480" s="41">
        <v>1063000</v>
      </c>
      <c r="E480" s="41">
        <v>186000</v>
      </c>
      <c r="F480" s="41">
        <v>281000</v>
      </c>
      <c r="G480" s="41">
        <v>720000</v>
      </c>
      <c r="H480" s="41">
        <v>246000</v>
      </c>
      <c r="J480" s="41">
        <v>3017000</v>
      </c>
      <c r="K480" s="161">
        <v>226000</v>
      </c>
      <c r="L480" s="41">
        <v>2745000</v>
      </c>
      <c r="M480" s="41">
        <v>72949000</v>
      </c>
      <c r="N480" s="42"/>
      <c r="O480" s="42"/>
    </row>
    <row r="481" spans="1:15">
      <c r="A481" s="1">
        <v>36025</v>
      </c>
      <c r="B481" s="4">
        <v>36025</v>
      </c>
      <c r="C481" s="41">
        <v>507000</v>
      </c>
      <c r="D481" s="41">
        <v>1144000</v>
      </c>
      <c r="E481" s="41">
        <v>238000</v>
      </c>
      <c r="F481" s="41">
        <v>237000</v>
      </c>
      <c r="G481" s="41">
        <v>742000</v>
      </c>
      <c r="H481" s="41">
        <v>258000</v>
      </c>
      <c r="J481" s="41">
        <v>3126000</v>
      </c>
      <c r="K481" s="161">
        <v>433000</v>
      </c>
      <c r="L481" s="41">
        <v>2758000</v>
      </c>
      <c r="M481" s="41">
        <v>73381000</v>
      </c>
      <c r="N481" s="42"/>
      <c r="O481" s="42"/>
    </row>
    <row r="482" spans="1:15">
      <c r="A482" s="1">
        <v>36026</v>
      </c>
      <c r="B482" s="4">
        <v>36026</v>
      </c>
      <c r="C482" s="41">
        <v>519000</v>
      </c>
      <c r="D482" s="41">
        <v>1148000</v>
      </c>
      <c r="E482" s="41">
        <v>290000</v>
      </c>
      <c r="F482" s="41">
        <v>249000</v>
      </c>
      <c r="G482" s="41">
        <v>709000</v>
      </c>
      <c r="H482" s="41">
        <v>259000</v>
      </c>
      <c r="J482" s="41">
        <v>3173000</v>
      </c>
      <c r="K482" s="161">
        <v>460000</v>
      </c>
      <c r="L482" s="41">
        <v>2698000</v>
      </c>
      <c r="M482" s="41">
        <v>73840000</v>
      </c>
      <c r="N482" s="42"/>
      <c r="O482" s="42"/>
    </row>
    <row r="483" spans="1:15">
      <c r="A483" s="1">
        <v>36027</v>
      </c>
      <c r="B483" s="4">
        <v>36027</v>
      </c>
      <c r="C483" s="41">
        <v>519000</v>
      </c>
      <c r="D483" s="41">
        <v>987000</v>
      </c>
      <c r="E483" s="41">
        <v>367000</v>
      </c>
      <c r="F483" s="41">
        <v>338000</v>
      </c>
      <c r="G483" s="41">
        <v>747000</v>
      </c>
      <c r="H483" s="41">
        <v>255000</v>
      </c>
      <c r="J483" s="41">
        <v>3213000</v>
      </c>
      <c r="K483" s="161">
        <v>429000</v>
      </c>
      <c r="L483" s="41">
        <v>2759000</v>
      </c>
      <c r="M483" s="41">
        <v>74270000</v>
      </c>
      <c r="N483" s="42"/>
      <c r="O483" s="42"/>
    </row>
    <row r="484" spans="1:15">
      <c r="A484" s="1">
        <v>36028</v>
      </c>
      <c r="B484" s="4">
        <v>36028</v>
      </c>
      <c r="C484" s="41">
        <v>523000</v>
      </c>
      <c r="D484" s="41">
        <v>970000</v>
      </c>
      <c r="E484" s="41">
        <v>375000</v>
      </c>
      <c r="F484" s="41">
        <v>376000</v>
      </c>
      <c r="G484" s="41">
        <v>749000</v>
      </c>
      <c r="H484" s="41">
        <v>257000</v>
      </c>
      <c r="J484" s="41">
        <v>3249000</v>
      </c>
      <c r="K484" s="161">
        <v>523000</v>
      </c>
      <c r="L484" s="41">
        <v>2669000</v>
      </c>
      <c r="M484" s="41">
        <v>74792000</v>
      </c>
      <c r="N484" s="42"/>
      <c r="O484" s="42"/>
    </row>
    <row r="485" spans="1:15">
      <c r="A485" s="1">
        <v>36029</v>
      </c>
      <c r="B485" s="4">
        <v>36029</v>
      </c>
      <c r="C485" s="41">
        <v>523000</v>
      </c>
      <c r="D485" s="41">
        <v>796000</v>
      </c>
      <c r="E485" s="41">
        <v>278000</v>
      </c>
      <c r="F485" s="41">
        <v>230000</v>
      </c>
      <c r="G485" s="41">
        <v>721000</v>
      </c>
      <c r="H485" s="41">
        <v>257000</v>
      </c>
      <c r="J485" s="41">
        <v>2804000</v>
      </c>
      <c r="K485" s="161">
        <v>394000</v>
      </c>
      <c r="L485" s="41">
        <v>2510000</v>
      </c>
      <c r="M485" s="41">
        <v>75186000</v>
      </c>
      <c r="N485" s="42"/>
      <c r="O485" s="42"/>
    </row>
    <row r="486" spans="1:15">
      <c r="A486" s="1">
        <v>36030</v>
      </c>
      <c r="B486" s="4">
        <v>36030</v>
      </c>
      <c r="C486" s="41">
        <v>523000</v>
      </c>
      <c r="D486" s="41">
        <v>749000</v>
      </c>
      <c r="E486" s="41">
        <v>298000</v>
      </c>
      <c r="F486" s="41">
        <v>239000</v>
      </c>
      <c r="G486" s="41">
        <v>715000</v>
      </c>
      <c r="H486" s="41">
        <v>257000</v>
      </c>
      <c r="J486" s="41">
        <v>2780000</v>
      </c>
      <c r="K486" s="161">
        <v>304000</v>
      </c>
      <c r="L486" s="41">
        <v>2450000</v>
      </c>
      <c r="M486" s="41">
        <v>75489000</v>
      </c>
      <c r="N486" s="42"/>
      <c r="O486" s="42"/>
    </row>
    <row r="487" spans="1:15">
      <c r="A487" s="1">
        <v>36031</v>
      </c>
      <c r="B487" s="4">
        <v>36031</v>
      </c>
      <c r="C487" s="41">
        <v>523000</v>
      </c>
      <c r="D487" s="41">
        <v>791000</v>
      </c>
      <c r="E487" s="41">
        <v>240000</v>
      </c>
      <c r="F487" s="41">
        <v>215000</v>
      </c>
      <c r="G487" s="41">
        <v>721000</v>
      </c>
      <c r="H487" s="41">
        <v>257000</v>
      </c>
      <c r="J487" s="41">
        <v>2747000</v>
      </c>
      <c r="K487" s="161">
        <v>-306000</v>
      </c>
      <c r="L487" s="41">
        <v>3048000</v>
      </c>
      <c r="M487" s="41">
        <v>75184000</v>
      </c>
      <c r="N487" s="42"/>
      <c r="O487" s="42"/>
    </row>
    <row r="488" spans="1:15">
      <c r="A488" s="1">
        <v>36032</v>
      </c>
      <c r="B488" s="4">
        <v>36032</v>
      </c>
      <c r="C488" s="41">
        <v>501000</v>
      </c>
      <c r="D488" s="41">
        <v>961000</v>
      </c>
      <c r="E488" s="41">
        <v>312000</v>
      </c>
      <c r="F488" s="41">
        <v>320000</v>
      </c>
      <c r="G488" s="41">
        <v>698000</v>
      </c>
      <c r="H488" s="41">
        <v>257000</v>
      </c>
      <c r="J488" s="41">
        <v>3049000</v>
      </c>
      <c r="K488" s="161">
        <v>-9000</v>
      </c>
      <c r="L488" s="41">
        <v>2992000</v>
      </c>
      <c r="M488" s="41">
        <v>75184000</v>
      </c>
      <c r="N488" s="42"/>
      <c r="O488" s="42"/>
    </row>
    <row r="489" spans="1:15">
      <c r="A489" s="1">
        <v>36033</v>
      </c>
      <c r="B489" s="4">
        <v>36033</v>
      </c>
      <c r="C489" s="41">
        <v>511000</v>
      </c>
      <c r="D489" s="41">
        <v>923000</v>
      </c>
      <c r="E489" s="41">
        <v>299000</v>
      </c>
      <c r="F489" s="41">
        <v>396000</v>
      </c>
      <c r="G489" s="41">
        <v>704000</v>
      </c>
      <c r="H489" s="41">
        <v>265000</v>
      </c>
      <c r="J489" s="41">
        <v>3097000</v>
      </c>
      <c r="K489" s="161">
        <v>186000</v>
      </c>
      <c r="L489" s="41">
        <v>2991000</v>
      </c>
      <c r="M489" s="41">
        <v>75370000</v>
      </c>
      <c r="N489" s="42"/>
      <c r="O489" s="42"/>
    </row>
    <row r="490" spans="1:15">
      <c r="A490" s="1">
        <v>36034</v>
      </c>
      <c r="B490" s="4">
        <v>36034</v>
      </c>
      <c r="C490" s="41">
        <v>521000</v>
      </c>
      <c r="D490" s="41">
        <v>1066000</v>
      </c>
      <c r="E490" s="41">
        <v>278000</v>
      </c>
      <c r="F490" s="41">
        <v>401000</v>
      </c>
      <c r="G490" s="41">
        <v>632000</v>
      </c>
      <c r="H490" s="41">
        <v>262000</v>
      </c>
      <c r="J490" s="41">
        <v>3161000</v>
      </c>
      <c r="K490" s="161">
        <v>-70000</v>
      </c>
      <c r="L490" s="41">
        <v>3153000</v>
      </c>
      <c r="M490" s="41">
        <v>75297000</v>
      </c>
      <c r="N490" s="42"/>
      <c r="O490" s="42"/>
    </row>
    <row r="491" spans="1:15">
      <c r="A491" s="1">
        <v>36035</v>
      </c>
      <c r="B491" s="4">
        <v>36035</v>
      </c>
      <c r="C491" s="41">
        <v>509000</v>
      </c>
      <c r="D491" s="41">
        <v>1088000</v>
      </c>
      <c r="E491" s="41">
        <v>308000</v>
      </c>
      <c r="F491" s="41">
        <v>189000</v>
      </c>
      <c r="G491" s="41">
        <v>625000</v>
      </c>
      <c r="H491" s="41">
        <v>259000</v>
      </c>
      <c r="J491" s="41">
        <v>2978000</v>
      </c>
      <c r="K491" s="161">
        <v>-130000</v>
      </c>
      <c r="L491" s="41">
        <v>3162000</v>
      </c>
      <c r="M491" s="41">
        <v>75152000</v>
      </c>
      <c r="N491" s="42"/>
      <c r="O491" s="42"/>
    </row>
    <row r="492" spans="1:15">
      <c r="A492" s="1">
        <v>36036</v>
      </c>
      <c r="B492" s="4">
        <v>36036</v>
      </c>
      <c r="C492" s="41">
        <v>520000</v>
      </c>
      <c r="D492" s="41">
        <v>1023000</v>
      </c>
      <c r="E492" s="41">
        <v>251000</v>
      </c>
      <c r="F492" s="41">
        <v>314000</v>
      </c>
      <c r="G492" s="41">
        <v>631000</v>
      </c>
      <c r="H492" s="41">
        <v>252000</v>
      </c>
      <c r="J492" s="41">
        <v>2991000</v>
      </c>
      <c r="K492" s="161">
        <v>96000</v>
      </c>
      <c r="L492" s="41">
        <v>2948000</v>
      </c>
      <c r="M492" s="41">
        <v>75244000</v>
      </c>
      <c r="N492" s="42"/>
      <c r="O492" s="42"/>
    </row>
    <row r="493" spans="1:15">
      <c r="A493" s="1">
        <v>36037</v>
      </c>
      <c r="B493" s="4">
        <v>36037</v>
      </c>
      <c r="C493" s="41">
        <v>524000</v>
      </c>
      <c r="D493" s="41">
        <v>995000</v>
      </c>
      <c r="E493" s="41">
        <v>262000</v>
      </c>
      <c r="F493" s="41">
        <v>346000</v>
      </c>
      <c r="G493" s="41">
        <v>635000</v>
      </c>
      <c r="H493" s="41">
        <v>257000</v>
      </c>
      <c r="J493" s="41">
        <v>3020000</v>
      </c>
      <c r="K493" s="161">
        <v>17000</v>
      </c>
      <c r="L493" s="41">
        <v>2972000</v>
      </c>
      <c r="M493" s="41">
        <v>75261000</v>
      </c>
      <c r="N493" s="42"/>
      <c r="O493" s="42"/>
    </row>
    <row r="494" spans="1:15">
      <c r="A494" s="1">
        <v>36038</v>
      </c>
      <c r="B494" s="4">
        <v>36038</v>
      </c>
      <c r="C494" s="41">
        <v>523000</v>
      </c>
      <c r="D494" s="41">
        <v>967000</v>
      </c>
      <c r="E494" s="41">
        <v>270000</v>
      </c>
      <c r="F494" s="41">
        <v>293000</v>
      </c>
      <c r="G494" s="41">
        <v>635000</v>
      </c>
      <c r="H494" s="41">
        <v>244000</v>
      </c>
      <c r="J494" s="41">
        <v>2932000</v>
      </c>
      <c r="K494" s="161">
        <v>-600000</v>
      </c>
      <c r="L494" s="41">
        <v>3507000</v>
      </c>
      <c r="M494" s="41">
        <v>74661000</v>
      </c>
      <c r="N494" s="42"/>
      <c r="O494" s="42"/>
    </row>
    <row r="495" spans="1:15">
      <c r="A495" s="1">
        <v>36039</v>
      </c>
      <c r="B495" s="4">
        <v>36039</v>
      </c>
      <c r="C495" s="41">
        <v>520000</v>
      </c>
      <c r="D495" s="41">
        <v>875000</v>
      </c>
      <c r="E495" s="41">
        <v>249000</v>
      </c>
      <c r="F495" s="41">
        <v>155000</v>
      </c>
      <c r="G495" s="41">
        <v>668000</v>
      </c>
      <c r="H495" s="41">
        <v>254000</v>
      </c>
      <c r="J495" s="41">
        <v>2721000</v>
      </c>
      <c r="K495" s="161">
        <v>-770000</v>
      </c>
      <c r="L495" s="41">
        <v>3512000</v>
      </c>
      <c r="M495" s="41">
        <v>73898000</v>
      </c>
      <c r="N495" s="42"/>
      <c r="O495" s="42"/>
    </row>
    <row r="496" spans="1:15">
      <c r="A496" s="1">
        <v>36040</v>
      </c>
      <c r="B496" s="4">
        <v>36040</v>
      </c>
      <c r="C496" s="41">
        <v>521000</v>
      </c>
      <c r="D496" s="41">
        <v>969000</v>
      </c>
      <c r="E496" s="41">
        <v>239000</v>
      </c>
      <c r="F496" s="41">
        <v>54000</v>
      </c>
      <c r="G496" s="41">
        <v>682000</v>
      </c>
      <c r="H496" s="41">
        <v>254000</v>
      </c>
      <c r="J496" s="41">
        <v>2719000</v>
      </c>
      <c r="K496" s="161">
        <v>-758000</v>
      </c>
      <c r="L496" s="41">
        <v>3443000</v>
      </c>
      <c r="M496" s="41">
        <v>73136000</v>
      </c>
      <c r="N496" s="42"/>
      <c r="O496" s="42"/>
    </row>
    <row r="497" spans="1:15">
      <c r="A497" s="1">
        <v>36041</v>
      </c>
      <c r="B497" s="4">
        <v>36041</v>
      </c>
      <c r="C497" s="41">
        <v>516000</v>
      </c>
      <c r="D497" s="41">
        <v>801000</v>
      </c>
      <c r="E497" s="41">
        <v>214000</v>
      </c>
      <c r="F497" s="41">
        <v>166000</v>
      </c>
      <c r="G497" s="41">
        <v>695000</v>
      </c>
      <c r="H497" s="41">
        <v>226000</v>
      </c>
      <c r="J497" s="41">
        <v>2618000</v>
      </c>
      <c r="K497" s="161">
        <v>-931000</v>
      </c>
      <c r="L497" s="41">
        <v>3576000</v>
      </c>
      <c r="M497" s="41">
        <v>72205000</v>
      </c>
      <c r="N497" s="42"/>
      <c r="O497" s="42"/>
    </row>
    <row r="498" spans="1:15">
      <c r="A498" s="1">
        <v>36042</v>
      </c>
      <c r="B498" s="4">
        <v>36042</v>
      </c>
      <c r="C498" s="41">
        <v>522000</v>
      </c>
      <c r="D498" s="41">
        <v>962000</v>
      </c>
      <c r="E498" s="41">
        <v>239000</v>
      </c>
      <c r="F498" s="41">
        <v>189000</v>
      </c>
      <c r="G498" s="41">
        <v>682000</v>
      </c>
      <c r="H498" s="41">
        <v>228000</v>
      </c>
      <c r="J498" s="41">
        <v>2823000</v>
      </c>
      <c r="K498" s="161">
        <v>-201000</v>
      </c>
      <c r="L498" s="41">
        <v>2977000</v>
      </c>
      <c r="M498" s="41">
        <v>72001000</v>
      </c>
      <c r="N498" s="42"/>
      <c r="O498" s="42"/>
    </row>
    <row r="499" spans="1:15">
      <c r="A499" s="1">
        <v>36043</v>
      </c>
      <c r="B499" s="4">
        <v>36043</v>
      </c>
      <c r="C499" s="41">
        <v>521000</v>
      </c>
      <c r="D499" s="41">
        <v>942000</v>
      </c>
      <c r="E499" s="41">
        <v>270000</v>
      </c>
      <c r="F499" s="41">
        <v>208000</v>
      </c>
      <c r="G499" s="41">
        <v>691000</v>
      </c>
      <c r="H499" s="41">
        <v>246000</v>
      </c>
      <c r="J499" s="41">
        <v>2879000</v>
      </c>
      <c r="K499" s="161">
        <v>255000</v>
      </c>
      <c r="L499" s="41">
        <v>2657000</v>
      </c>
      <c r="M499" s="41">
        <v>72256000</v>
      </c>
      <c r="N499" s="42"/>
      <c r="O499" s="42"/>
    </row>
    <row r="500" spans="1:15">
      <c r="A500" s="1">
        <v>36044</v>
      </c>
      <c r="B500" s="4">
        <v>36044</v>
      </c>
      <c r="C500" s="41">
        <v>500000</v>
      </c>
      <c r="D500" s="41">
        <v>911000</v>
      </c>
      <c r="E500" s="41">
        <v>285000</v>
      </c>
      <c r="F500" s="41">
        <v>229000</v>
      </c>
      <c r="G500" s="41">
        <v>663000</v>
      </c>
      <c r="H500" s="41">
        <v>249000</v>
      </c>
      <c r="J500" s="41">
        <v>2837000</v>
      </c>
      <c r="K500" s="161">
        <v>454000</v>
      </c>
      <c r="L500" s="41">
        <v>2405000</v>
      </c>
      <c r="M500" s="41">
        <v>72411000</v>
      </c>
      <c r="N500" s="42"/>
      <c r="O500" s="42"/>
    </row>
    <row r="501" spans="1:15">
      <c r="A501" s="1">
        <v>36045</v>
      </c>
      <c r="B501" s="4">
        <v>36045</v>
      </c>
      <c r="C501" s="41">
        <v>508000</v>
      </c>
      <c r="D501" s="41">
        <v>907000</v>
      </c>
      <c r="E501" s="41">
        <v>285000</v>
      </c>
      <c r="F501" s="41">
        <v>238000</v>
      </c>
      <c r="G501" s="41">
        <v>657000</v>
      </c>
      <c r="H501" s="41">
        <v>251000</v>
      </c>
      <c r="J501" s="41">
        <v>2846000</v>
      </c>
      <c r="K501" s="161">
        <v>129000</v>
      </c>
      <c r="L501" s="41">
        <v>2696000</v>
      </c>
      <c r="M501" s="41">
        <v>72839000</v>
      </c>
      <c r="N501" s="42"/>
      <c r="O501" s="42"/>
    </row>
    <row r="502" spans="1:15">
      <c r="A502" s="1">
        <v>36046</v>
      </c>
      <c r="B502" s="4">
        <v>36046</v>
      </c>
      <c r="C502" s="41">
        <v>523000</v>
      </c>
      <c r="D502" s="41">
        <v>947000</v>
      </c>
      <c r="E502" s="41">
        <v>264000</v>
      </c>
      <c r="F502" s="41">
        <v>223000</v>
      </c>
      <c r="G502" s="41">
        <v>666000</v>
      </c>
      <c r="H502" s="41">
        <v>257000</v>
      </c>
      <c r="J502" s="41">
        <v>2880000</v>
      </c>
      <c r="K502" s="161">
        <v>-179000</v>
      </c>
      <c r="L502" s="41">
        <v>3110000</v>
      </c>
      <c r="M502" s="41">
        <v>72657000</v>
      </c>
      <c r="N502" s="42"/>
      <c r="O502" s="42"/>
    </row>
    <row r="503" spans="1:15">
      <c r="A503" s="1">
        <v>36047</v>
      </c>
      <c r="B503" s="4">
        <v>36047</v>
      </c>
      <c r="C503" s="41">
        <v>523000</v>
      </c>
      <c r="D503" s="41">
        <v>935000</v>
      </c>
      <c r="E503" s="41">
        <v>281000</v>
      </c>
      <c r="F503" s="41">
        <v>172000</v>
      </c>
      <c r="G503" s="41">
        <v>665000</v>
      </c>
      <c r="H503" s="41">
        <v>256000</v>
      </c>
      <c r="J503" s="41">
        <v>2832000</v>
      </c>
      <c r="K503" s="161">
        <v>8000</v>
      </c>
      <c r="L503" s="41">
        <v>2773000</v>
      </c>
      <c r="M503" s="41">
        <v>72650000</v>
      </c>
      <c r="N503" s="42"/>
      <c r="O503" s="42"/>
    </row>
    <row r="504" spans="1:15">
      <c r="A504" s="1">
        <v>36048</v>
      </c>
      <c r="B504" s="4">
        <v>36048</v>
      </c>
      <c r="C504" s="41">
        <v>523000</v>
      </c>
      <c r="D504" s="41">
        <v>870000</v>
      </c>
      <c r="E504" s="41">
        <v>335000</v>
      </c>
      <c r="F504" s="41">
        <v>221000</v>
      </c>
      <c r="G504" s="41">
        <v>704000</v>
      </c>
      <c r="H504" s="41">
        <v>245000</v>
      </c>
      <c r="J504" s="41">
        <v>2897000</v>
      </c>
      <c r="K504" s="161">
        <v>118000</v>
      </c>
      <c r="L504" s="41">
        <v>2768000</v>
      </c>
      <c r="M504" s="41">
        <v>72780000</v>
      </c>
      <c r="N504" s="42"/>
      <c r="O504" s="42"/>
    </row>
    <row r="505" spans="1:15">
      <c r="A505" s="1">
        <v>36049</v>
      </c>
      <c r="B505" s="4">
        <v>36049</v>
      </c>
      <c r="C505" s="41">
        <v>522000</v>
      </c>
      <c r="D505" s="41">
        <v>855000</v>
      </c>
      <c r="E505" s="41">
        <v>315000</v>
      </c>
      <c r="F505" s="41">
        <v>320000</v>
      </c>
      <c r="G505" s="41">
        <v>710000</v>
      </c>
      <c r="H505" s="41">
        <v>245000</v>
      </c>
      <c r="J505" s="41">
        <v>2966000</v>
      </c>
      <c r="K505" s="161">
        <v>448000</v>
      </c>
      <c r="L505" s="41">
        <v>2506000</v>
      </c>
      <c r="M505" s="41">
        <v>73228000</v>
      </c>
      <c r="N505" s="42"/>
      <c r="O505" s="42"/>
    </row>
    <row r="506" spans="1:15">
      <c r="A506" s="1">
        <v>36050</v>
      </c>
      <c r="B506" s="4">
        <v>36050</v>
      </c>
      <c r="C506" s="41">
        <v>522000</v>
      </c>
      <c r="D506" s="41">
        <v>775000</v>
      </c>
      <c r="E506" s="41">
        <v>320000</v>
      </c>
      <c r="F506" s="41">
        <v>375000</v>
      </c>
      <c r="G506" s="41">
        <v>619000</v>
      </c>
      <c r="H506" s="41">
        <v>248000</v>
      </c>
      <c r="J506" s="41">
        <v>2860000</v>
      </c>
      <c r="K506" s="161">
        <v>714000</v>
      </c>
      <c r="L506" s="41">
        <v>2247000</v>
      </c>
      <c r="M506" s="41">
        <v>73942000</v>
      </c>
      <c r="N506" s="42"/>
      <c r="O506" s="42"/>
    </row>
    <row r="507" spans="1:15">
      <c r="A507" s="1">
        <v>36051</v>
      </c>
      <c r="B507" s="4">
        <v>36051</v>
      </c>
      <c r="C507" s="41">
        <v>522000</v>
      </c>
      <c r="D507" s="41">
        <v>794000</v>
      </c>
      <c r="E507" s="41">
        <v>319000</v>
      </c>
      <c r="F507" s="41">
        <v>426000</v>
      </c>
      <c r="G507" s="41">
        <v>735000</v>
      </c>
      <c r="H507" s="41">
        <v>258000</v>
      </c>
      <c r="J507" s="41">
        <v>3056000</v>
      </c>
      <c r="K507" s="161">
        <v>764000</v>
      </c>
      <c r="L507" s="41">
        <v>2181000</v>
      </c>
      <c r="M507" s="41">
        <v>74706000</v>
      </c>
      <c r="N507" s="42"/>
      <c r="O507" s="42"/>
    </row>
    <row r="508" spans="1:15">
      <c r="A508" s="1">
        <v>36052</v>
      </c>
      <c r="B508" s="4">
        <v>36052</v>
      </c>
      <c r="C508" s="41">
        <v>512000</v>
      </c>
      <c r="D508" s="41">
        <v>793000</v>
      </c>
      <c r="E508" s="41">
        <v>249000</v>
      </c>
      <c r="F508" s="41">
        <v>359000</v>
      </c>
      <c r="G508" s="41">
        <v>740000</v>
      </c>
      <c r="H508" s="41">
        <v>253000</v>
      </c>
      <c r="J508" s="41">
        <v>2906000</v>
      </c>
      <c r="K508" s="161">
        <v>273000</v>
      </c>
      <c r="L508" s="41">
        <v>2678000</v>
      </c>
      <c r="M508" s="41">
        <v>74979000</v>
      </c>
      <c r="N508" s="42"/>
      <c r="O508" s="42"/>
    </row>
    <row r="509" spans="1:15">
      <c r="A509" s="1">
        <v>36053</v>
      </c>
      <c r="B509" s="4">
        <v>36053</v>
      </c>
      <c r="C509" s="41">
        <v>448000</v>
      </c>
      <c r="D509" s="41">
        <v>754000</v>
      </c>
      <c r="E509" s="41">
        <v>261000</v>
      </c>
      <c r="F509" s="41">
        <v>207000</v>
      </c>
      <c r="G509" s="41">
        <v>737000</v>
      </c>
      <c r="H509" s="41">
        <v>218000</v>
      </c>
      <c r="J509" s="41">
        <v>2625000</v>
      </c>
      <c r="K509" s="161">
        <v>-3000</v>
      </c>
      <c r="L509" s="41">
        <v>2669000</v>
      </c>
      <c r="M509" s="41">
        <v>71959000</v>
      </c>
      <c r="N509" s="42"/>
      <c r="O509" s="42"/>
    </row>
    <row r="510" spans="1:15">
      <c r="A510" s="1">
        <v>36054</v>
      </c>
      <c r="B510" s="4">
        <v>36054</v>
      </c>
      <c r="C510" s="41">
        <v>515000</v>
      </c>
      <c r="D510" s="41">
        <v>709000</v>
      </c>
      <c r="E510" s="41">
        <v>302000</v>
      </c>
      <c r="F510" s="41">
        <v>221000</v>
      </c>
      <c r="G510" s="41">
        <v>708000</v>
      </c>
      <c r="H510" s="41">
        <v>247000</v>
      </c>
      <c r="J510" s="41">
        <v>2703000</v>
      </c>
      <c r="K510" s="161">
        <v>158000</v>
      </c>
      <c r="L510" s="41">
        <v>2511000</v>
      </c>
      <c r="M510" s="41">
        <v>72119000</v>
      </c>
      <c r="N510" s="42"/>
      <c r="O510" s="42"/>
    </row>
    <row r="511" spans="1:15">
      <c r="A511" s="1">
        <v>36055</v>
      </c>
      <c r="B511" s="4">
        <v>36055</v>
      </c>
      <c r="C511" s="41">
        <v>521000</v>
      </c>
      <c r="D511" s="41">
        <v>628000</v>
      </c>
      <c r="E511" s="41">
        <v>264000</v>
      </c>
      <c r="F511" s="41">
        <v>245000</v>
      </c>
      <c r="G511" s="41">
        <v>706000</v>
      </c>
      <c r="H511" s="41">
        <v>248000</v>
      </c>
      <c r="J511" s="41">
        <v>2612000</v>
      </c>
      <c r="K511" s="161">
        <v>290000</v>
      </c>
      <c r="L511" s="41">
        <v>2406000</v>
      </c>
      <c r="M511" s="41">
        <v>72410000</v>
      </c>
      <c r="N511" s="42"/>
      <c r="O511" s="42"/>
    </row>
    <row r="512" spans="1:15">
      <c r="A512" s="1">
        <v>36056</v>
      </c>
      <c r="B512" s="4">
        <v>36056</v>
      </c>
      <c r="C512" s="41">
        <v>512000</v>
      </c>
      <c r="D512" s="41">
        <v>636000</v>
      </c>
      <c r="E512" s="41">
        <v>308000</v>
      </c>
      <c r="F512" s="41">
        <v>199000</v>
      </c>
      <c r="G512" s="41">
        <v>735000</v>
      </c>
      <c r="H512" s="41">
        <v>235000</v>
      </c>
      <c r="J512" s="41">
        <v>2624000</v>
      </c>
      <c r="K512" s="161">
        <v>280000</v>
      </c>
      <c r="L512" s="41">
        <v>2358000</v>
      </c>
      <c r="M512" s="41">
        <v>72683000</v>
      </c>
      <c r="N512" s="42"/>
      <c r="O512" s="42"/>
    </row>
    <row r="513" spans="1:15">
      <c r="A513" s="1">
        <v>36057</v>
      </c>
      <c r="B513" s="4">
        <v>36057</v>
      </c>
      <c r="C513" s="41">
        <v>522000</v>
      </c>
      <c r="D513" s="41">
        <v>675000</v>
      </c>
      <c r="E513" s="41">
        <v>341000</v>
      </c>
      <c r="F513" s="41">
        <v>230000</v>
      </c>
      <c r="G513" s="41">
        <v>747000</v>
      </c>
      <c r="H513" s="41">
        <v>239000</v>
      </c>
      <c r="J513" s="41">
        <v>2754000</v>
      </c>
      <c r="K513" s="161">
        <v>599000</v>
      </c>
      <c r="L513" s="41">
        <v>2085000</v>
      </c>
      <c r="M513" s="41">
        <v>73282000</v>
      </c>
      <c r="N513" s="42"/>
      <c r="O513" s="42"/>
    </row>
    <row r="514" spans="1:15">
      <c r="A514" s="1">
        <v>36058</v>
      </c>
      <c r="B514" s="4">
        <v>36058</v>
      </c>
      <c r="C514" s="41">
        <v>521000</v>
      </c>
      <c r="D514" s="41">
        <v>621000</v>
      </c>
      <c r="E514" s="41">
        <v>380000</v>
      </c>
      <c r="F514" s="41">
        <v>221000</v>
      </c>
      <c r="G514" s="41">
        <v>727000</v>
      </c>
      <c r="H514" s="41">
        <v>243000</v>
      </c>
      <c r="J514" s="41">
        <v>2712000</v>
      </c>
      <c r="K514" s="161">
        <v>688000</v>
      </c>
      <c r="L514" s="41">
        <v>2036000</v>
      </c>
      <c r="M514" s="41">
        <v>73970000</v>
      </c>
      <c r="N514" s="42"/>
      <c r="O514" s="42"/>
    </row>
    <row r="515" spans="1:15">
      <c r="A515" s="1">
        <v>36059</v>
      </c>
      <c r="B515" s="4">
        <v>36059</v>
      </c>
      <c r="C515" s="41">
        <v>524000</v>
      </c>
      <c r="D515" s="41">
        <v>697000</v>
      </c>
      <c r="E515" s="41">
        <v>327000</v>
      </c>
      <c r="F515" s="41">
        <v>204000</v>
      </c>
      <c r="G515" s="41">
        <v>748000</v>
      </c>
      <c r="H515" s="41">
        <v>249000</v>
      </c>
      <c r="J515" s="41">
        <v>2748000</v>
      </c>
      <c r="K515" s="161">
        <v>261000</v>
      </c>
      <c r="L515" s="41">
        <v>2496000</v>
      </c>
      <c r="M515" s="41">
        <v>74238000</v>
      </c>
      <c r="N515" s="42"/>
      <c r="O515" s="42"/>
    </row>
    <row r="516" spans="1:15">
      <c r="A516" s="1">
        <v>36060</v>
      </c>
      <c r="B516" s="4">
        <v>36060</v>
      </c>
      <c r="C516" s="41">
        <v>522000</v>
      </c>
      <c r="D516" s="41">
        <v>589000</v>
      </c>
      <c r="E516" s="41">
        <v>362000</v>
      </c>
      <c r="F516" s="41">
        <v>174000</v>
      </c>
      <c r="G516" s="41">
        <v>743000</v>
      </c>
      <c r="H516" s="42">
        <v>250000</v>
      </c>
      <c r="J516" s="41">
        <v>2641000</v>
      </c>
      <c r="K516" s="161">
        <v>141000</v>
      </c>
      <c r="L516" s="41">
        <v>2520000</v>
      </c>
      <c r="M516" s="41">
        <v>74379000</v>
      </c>
      <c r="N516" s="42"/>
      <c r="O516" s="42"/>
    </row>
    <row r="517" spans="1:15">
      <c r="A517" s="1">
        <v>36061</v>
      </c>
      <c r="B517" s="4">
        <v>36061</v>
      </c>
      <c r="C517" s="41">
        <v>504000</v>
      </c>
      <c r="D517" s="41">
        <v>577000</v>
      </c>
      <c r="E517" s="41">
        <v>311000</v>
      </c>
      <c r="F517" s="41">
        <v>180000</v>
      </c>
      <c r="G517" s="41">
        <v>737000</v>
      </c>
      <c r="H517" s="41">
        <v>250000</v>
      </c>
      <c r="J517" s="41">
        <v>2560000</v>
      </c>
      <c r="K517" s="161">
        <v>59000</v>
      </c>
      <c r="L517" s="41">
        <v>2436000</v>
      </c>
      <c r="M517" s="41">
        <v>74438000</v>
      </c>
      <c r="N517" s="42"/>
      <c r="O517" s="42"/>
    </row>
    <row r="518" spans="1:15">
      <c r="A518" s="1">
        <v>36062</v>
      </c>
      <c r="B518" s="4">
        <v>36062</v>
      </c>
      <c r="C518" s="41">
        <v>507000</v>
      </c>
      <c r="D518" s="41">
        <v>544000</v>
      </c>
      <c r="E518" s="41">
        <v>341000</v>
      </c>
      <c r="F518" s="41">
        <v>198000</v>
      </c>
      <c r="G518" s="41">
        <v>737000</v>
      </c>
      <c r="H518" s="41">
        <v>242000</v>
      </c>
      <c r="J518" s="41">
        <v>2569000</v>
      </c>
      <c r="K518" s="161">
        <v>205000</v>
      </c>
      <c r="L518" s="41">
        <v>2356000</v>
      </c>
      <c r="M518" s="41">
        <v>74644000</v>
      </c>
      <c r="N518" s="42"/>
      <c r="O518" s="42"/>
    </row>
    <row r="519" spans="1:15">
      <c r="A519" s="1">
        <v>36063</v>
      </c>
      <c r="B519" s="4">
        <v>36063</v>
      </c>
      <c r="C519" s="41">
        <v>531000</v>
      </c>
      <c r="D519" s="41">
        <v>569000</v>
      </c>
      <c r="E519" s="41">
        <v>371000</v>
      </c>
      <c r="F519" s="41">
        <v>251000</v>
      </c>
      <c r="G519" s="41">
        <v>750000</v>
      </c>
      <c r="H519" s="41">
        <v>250000</v>
      </c>
      <c r="J519" s="41">
        <v>2723000</v>
      </c>
      <c r="K519" s="161">
        <v>513000</v>
      </c>
      <c r="L519" s="41">
        <v>2221000</v>
      </c>
      <c r="M519" s="41">
        <v>75157000</v>
      </c>
      <c r="N519" s="42"/>
      <c r="O519" s="42"/>
    </row>
    <row r="520" spans="1:15">
      <c r="A520" s="1">
        <v>36064</v>
      </c>
      <c r="B520" s="4">
        <v>36064</v>
      </c>
      <c r="C520" s="41">
        <v>521000</v>
      </c>
      <c r="D520" s="41">
        <v>481000</v>
      </c>
      <c r="E520" s="41">
        <v>387000</v>
      </c>
      <c r="F520" s="41">
        <v>234000</v>
      </c>
      <c r="G520" s="41">
        <v>752000</v>
      </c>
      <c r="H520" s="41">
        <v>250000</v>
      </c>
      <c r="J520" s="41">
        <v>2626000</v>
      </c>
      <c r="K520" s="161">
        <v>648000</v>
      </c>
      <c r="L520" s="41">
        <v>1961000</v>
      </c>
      <c r="M520" s="41">
        <v>75805000</v>
      </c>
      <c r="N520" s="42"/>
      <c r="O520" s="42"/>
    </row>
    <row r="521" spans="1:15">
      <c r="A521" s="1">
        <v>36065</v>
      </c>
      <c r="B521" s="4">
        <v>36065</v>
      </c>
      <c r="C521" s="41">
        <v>522000</v>
      </c>
      <c r="D521" s="41">
        <v>451000</v>
      </c>
      <c r="E521" s="41">
        <v>370000</v>
      </c>
      <c r="F521" s="41">
        <v>214000</v>
      </c>
      <c r="G521" s="41">
        <v>759000</v>
      </c>
      <c r="H521" s="41">
        <v>247000</v>
      </c>
      <c r="J521" s="41">
        <v>2564000</v>
      </c>
      <c r="K521" s="161">
        <v>548000</v>
      </c>
      <c r="L521" s="41">
        <v>2071000</v>
      </c>
      <c r="M521" s="41">
        <v>76353000</v>
      </c>
      <c r="N521" s="42"/>
      <c r="O521" s="42"/>
    </row>
    <row r="522" spans="1:15">
      <c r="A522" s="1">
        <v>36066</v>
      </c>
      <c r="B522" s="4">
        <v>36066</v>
      </c>
      <c r="C522" s="41">
        <v>522000</v>
      </c>
      <c r="D522" s="41">
        <v>593000</v>
      </c>
      <c r="E522" s="41">
        <v>351000</v>
      </c>
      <c r="F522" s="41">
        <v>53000</v>
      </c>
      <c r="G522" s="41">
        <v>720000</v>
      </c>
      <c r="H522" s="41">
        <v>247000</v>
      </c>
      <c r="J522" s="41">
        <v>2486000</v>
      </c>
      <c r="K522" s="161">
        <v>212000</v>
      </c>
      <c r="L522" s="41">
        <v>2316000</v>
      </c>
      <c r="M522" s="41">
        <v>76481000</v>
      </c>
      <c r="N522" s="42"/>
      <c r="O522" s="42"/>
    </row>
    <row r="523" spans="1:15">
      <c r="A523" s="1">
        <v>36067</v>
      </c>
      <c r="B523" s="4">
        <v>36067</v>
      </c>
      <c r="C523" s="41">
        <v>499000</v>
      </c>
      <c r="D523" s="41">
        <v>518000</v>
      </c>
      <c r="E523" s="41">
        <v>391000</v>
      </c>
      <c r="F523" s="41">
        <v>184000</v>
      </c>
      <c r="G523" s="41">
        <v>718000</v>
      </c>
      <c r="H523" s="41">
        <v>238000</v>
      </c>
      <c r="J523" s="41">
        <v>2547000</v>
      </c>
      <c r="K523" s="161">
        <v>263000</v>
      </c>
      <c r="L523" s="41">
        <v>2287000</v>
      </c>
      <c r="M523" s="41">
        <v>76827000</v>
      </c>
      <c r="N523" s="42"/>
      <c r="O523" s="42"/>
    </row>
    <row r="524" spans="1:15">
      <c r="A524" s="1">
        <v>36068</v>
      </c>
      <c r="B524" s="4">
        <v>36068</v>
      </c>
      <c r="C524" s="41">
        <v>520000</v>
      </c>
      <c r="D524" s="41">
        <v>589000</v>
      </c>
      <c r="E524" s="41">
        <v>396000</v>
      </c>
      <c r="F524" s="41">
        <v>210000</v>
      </c>
      <c r="G524" s="41">
        <v>669000</v>
      </c>
      <c r="H524" s="41">
        <v>250000</v>
      </c>
      <c r="J524" s="41">
        <v>2633000</v>
      </c>
      <c r="K524" s="161">
        <v>343000</v>
      </c>
      <c r="L524" s="41">
        <v>2276000</v>
      </c>
      <c r="M524" s="41">
        <v>77170000</v>
      </c>
      <c r="N524" s="42"/>
      <c r="O524" s="42"/>
    </row>
    <row r="525" spans="1:15">
      <c r="A525" s="1">
        <v>36069</v>
      </c>
      <c r="B525" s="4">
        <v>36069</v>
      </c>
      <c r="C525" s="41">
        <v>521000</v>
      </c>
      <c r="D525" s="41">
        <v>601000</v>
      </c>
      <c r="E525" s="41">
        <v>295000</v>
      </c>
      <c r="F525" s="41">
        <v>215000</v>
      </c>
      <c r="G525" s="41">
        <v>594000</v>
      </c>
      <c r="H525" s="41">
        <v>186000</v>
      </c>
      <c r="J525" s="41">
        <v>2478000</v>
      </c>
      <c r="K525" s="161">
        <v>213000</v>
      </c>
      <c r="L525" s="41">
        <v>2300000</v>
      </c>
      <c r="M525" s="41">
        <v>77383000</v>
      </c>
      <c r="N525" s="42"/>
      <c r="O525" s="42"/>
    </row>
    <row r="526" spans="1:15">
      <c r="A526" s="1">
        <v>36070</v>
      </c>
      <c r="B526" s="4">
        <v>36070</v>
      </c>
      <c r="C526" s="41">
        <v>519000</v>
      </c>
      <c r="D526" s="41">
        <v>549000</v>
      </c>
      <c r="E526" s="41">
        <v>302000</v>
      </c>
      <c r="F526" s="41">
        <v>99000</v>
      </c>
      <c r="G526" s="41">
        <v>603000</v>
      </c>
      <c r="H526" s="41">
        <v>180000</v>
      </c>
      <c r="J526" s="41">
        <v>2319000</v>
      </c>
      <c r="K526" s="161">
        <v>222000</v>
      </c>
      <c r="L526" s="41">
        <v>2240000</v>
      </c>
      <c r="M526" s="41">
        <v>77605000</v>
      </c>
      <c r="N526" s="42"/>
      <c r="O526" s="42"/>
    </row>
    <row r="527" spans="1:15">
      <c r="A527" s="1">
        <v>36071</v>
      </c>
      <c r="B527" s="4">
        <v>36071</v>
      </c>
      <c r="C527" s="41">
        <v>519000</v>
      </c>
      <c r="D527" s="41">
        <v>561000</v>
      </c>
      <c r="E527" s="41">
        <v>318000</v>
      </c>
      <c r="F527" s="41">
        <v>212000</v>
      </c>
      <c r="G527" s="41">
        <v>668000</v>
      </c>
      <c r="H527" s="41">
        <v>169000</v>
      </c>
      <c r="J527" s="41">
        <v>2515000</v>
      </c>
      <c r="K527" s="161">
        <v>479000</v>
      </c>
      <c r="L527" s="41">
        <v>2027000</v>
      </c>
      <c r="M527" s="41">
        <v>78083000</v>
      </c>
      <c r="N527" s="42"/>
      <c r="O527" s="42"/>
    </row>
    <row r="528" spans="1:15">
      <c r="A528" s="1">
        <v>36072</v>
      </c>
      <c r="B528" s="4">
        <v>36072</v>
      </c>
      <c r="C528" s="41">
        <v>522000</v>
      </c>
      <c r="D528" s="41">
        <v>622000</v>
      </c>
      <c r="E528" s="41">
        <v>284000</v>
      </c>
      <c r="F528" s="41">
        <v>232000</v>
      </c>
      <c r="G528" s="41">
        <v>713000</v>
      </c>
      <c r="H528" s="41">
        <v>174000</v>
      </c>
      <c r="J528" s="41">
        <v>2611000</v>
      </c>
      <c r="K528" s="161">
        <v>645000</v>
      </c>
      <c r="L528" s="41">
        <v>1940000</v>
      </c>
      <c r="M528" s="41">
        <v>78728000</v>
      </c>
      <c r="N528" s="42"/>
      <c r="O528" s="42"/>
    </row>
    <row r="529" spans="1:15">
      <c r="A529" s="1">
        <v>36073</v>
      </c>
      <c r="B529" s="4">
        <v>36073</v>
      </c>
      <c r="C529" s="41">
        <v>529000</v>
      </c>
      <c r="D529" s="41">
        <v>676000</v>
      </c>
      <c r="E529" s="41">
        <v>333000</v>
      </c>
      <c r="F529" s="41">
        <v>270000</v>
      </c>
      <c r="G529" s="41">
        <v>670000</v>
      </c>
      <c r="H529" s="41">
        <v>176000</v>
      </c>
      <c r="J529" s="41">
        <v>2722000</v>
      </c>
      <c r="K529" s="161">
        <v>387000</v>
      </c>
      <c r="L529" s="41">
        <v>2320000</v>
      </c>
      <c r="M529" s="41">
        <v>79059000</v>
      </c>
      <c r="N529" s="42"/>
      <c r="O529" s="42"/>
    </row>
    <row r="530" spans="1:15">
      <c r="A530" s="1">
        <v>36074</v>
      </c>
      <c r="B530" s="4">
        <v>36074</v>
      </c>
      <c r="C530" s="41">
        <v>525000</v>
      </c>
      <c r="D530" s="41">
        <v>653000</v>
      </c>
      <c r="E530" s="41">
        <v>331000</v>
      </c>
      <c r="F530" s="41">
        <v>274000</v>
      </c>
      <c r="G530" s="41">
        <v>645000</v>
      </c>
      <c r="H530" s="41">
        <v>177000</v>
      </c>
      <c r="J530" s="41">
        <v>2672000</v>
      </c>
      <c r="K530" s="161">
        <v>379000</v>
      </c>
      <c r="L530" s="41">
        <v>2380000</v>
      </c>
      <c r="M530" s="41">
        <v>79438000</v>
      </c>
      <c r="N530" s="42"/>
      <c r="O530" s="42"/>
    </row>
    <row r="531" spans="1:15">
      <c r="A531" s="1">
        <v>36075</v>
      </c>
      <c r="B531" s="4">
        <v>36075</v>
      </c>
      <c r="C531" s="41">
        <v>530000</v>
      </c>
      <c r="D531" s="41">
        <v>620000</v>
      </c>
      <c r="E531" s="41">
        <v>340000</v>
      </c>
      <c r="F531" s="41">
        <v>233000</v>
      </c>
      <c r="G531" s="41">
        <v>683000</v>
      </c>
      <c r="H531" s="41">
        <v>176000</v>
      </c>
      <c r="J531" s="41">
        <v>2651000</v>
      </c>
      <c r="K531" s="161">
        <v>297000</v>
      </c>
      <c r="L531" s="41">
        <v>2324000</v>
      </c>
      <c r="M531" s="41">
        <v>79735000</v>
      </c>
      <c r="N531" s="42"/>
      <c r="O531" s="42"/>
    </row>
    <row r="532" spans="1:15">
      <c r="A532" s="1">
        <v>36076</v>
      </c>
      <c r="B532" s="4">
        <v>36076</v>
      </c>
      <c r="C532" s="41">
        <v>516000</v>
      </c>
      <c r="D532" s="41">
        <v>654000</v>
      </c>
      <c r="E532" s="41">
        <v>329000</v>
      </c>
      <c r="F532" s="41">
        <v>337000</v>
      </c>
      <c r="G532" s="41">
        <v>664000</v>
      </c>
      <c r="H532" s="41">
        <v>178000</v>
      </c>
      <c r="J532" s="41">
        <v>2744000</v>
      </c>
      <c r="K532" s="161">
        <v>352000</v>
      </c>
      <c r="L532" s="41">
        <v>2365000</v>
      </c>
      <c r="M532" s="41">
        <v>80087000</v>
      </c>
      <c r="N532" s="42"/>
      <c r="O532" s="42"/>
    </row>
    <row r="533" spans="1:15">
      <c r="A533" s="1">
        <v>36077</v>
      </c>
      <c r="B533" s="4">
        <v>36077</v>
      </c>
      <c r="C533" s="41">
        <v>532000</v>
      </c>
      <c r="D533" s="41">
        <v>604000</v>
      </c>
      <c r="E533" s="41">
        <v>309000</v>
      </c>
      <c r="F533" s="41">
        <v>394000</v>
      </c>
      <c r="G533" s="41">
        <v>650000</v>
      </c>
      <c r="H533" s="41">
        <v>209000</v>
      </c>
      <c r="J533" s="41">
        <v>2765000</v>
      </c>
      <c r="K533" s="161">
        <v>479000</v>
      </c>
      <c r="L533" s="41">
        <v>2249000</v>
      </c>
      <c r="M533" s="41">
        <v>80567000</v>
      </c>
      <c r="N533" s="42"/>
      <c r="O533" s="42"/>
    </row>
    <row r="534" spans="1:15">
      <c r="A534" s="1">
        <v>36078</v>
      </c>
      <c r="B534" s="4">
        <v>36078</v>
      </c>
      <c r="C534" s="41">
        <v>530000</v>
      </c>
      <c r="D534" s="41">
        <v>605000</v>
      </c>
      <c r="E534" s="41">
        <v>296000</v>
      </c>
      <c r="F534" s="41">
        <v>372000</v>
      </c>
      <c r="G534" s="41">
        <v>650000</v>
      </c>
      <c r="H534" s="41">
        <v>180000</v>
      </c>
      <c r="J534" s="41">
        <v>2700000</v>
      </c>
      <c r="K534" s="161">
        <v>705000</v>
      </c>
      <c r="L534" s="41">
        <v>1936000</v>
      </c>
      <c r="M534" s="41">
        <v>81271000</v>
      </c>
      <c r="N534" s="42"/>
      <c r="O534" s="42"/>
    </row>
    <row r="535" spans="1:15">
      <c r="A535" s="1">
        <v>36079</v>
      </c>
      <c r="B535" s="4">
        <v>36079</v>
      </c>
      <c r="C535" s="41">
        <v>511000</v>
      </c>
      <c r="D535" s="41">
        <v>587000</v>
      </c>
      <c r="E535" s="41">
        <v>299000</v>
      </c>
      <c r="F535" s="41">
        <v>353000</v>
      </c>
      <c r="G535" s="41">
        <v>613000</v>
      </c>
      <c r="H535" s="41">
        <v>179000</v>
      </c>
      <c r="J535" s="41">
        <v>2610000</v>
      </c>
      <c r="K535" s="161">
        <v>697000</v>
      </c>
      <c r="L535" s="41">
        <v>1939000</v>
      </c>
      <c r="M535" s="41">
        <v>81969000</v>
      </c>
      <c r="N535" s="42"/>
      <c r="O535" s="42"/>
    </row>
    <row r="536" spans="1:15">
      <c r="A536" s="1">
        <v>36080</v>
      </c>
      <c r="B536" s="4">
        <v>36080</v>
      </c>
      <c r="C536" s="41">
        <v>515000</v>
      </c>
      <c r="D536" s="41">
        <v>718000</v>
      </c>
      <c r="E536" s="41">
        <v>314000</v>
      </c>
      <c r="F536" s="41">
        <v>342000</v>
      </c>
      <c r="G536" s="41">
        <v>675000</v>
      </c>
      <c r="H536" s="41">
        <v>178000</v>
      </c>
      <c r="J536" s="41">
        <v>2809000</v>
      </c>
      <c r="K536" s="161">
        <v>618000</v>
      </c>
      <c r="L536" s="41">
        <v>2267000</v>
      </c>
      <c r="M536" s="41">
        <v>82589000</v>
      </c>
      <c r="N536" s="42"/>
      <c r="O536" s="42"/>
    </row>
    <row r="537" spans="1:15">
      <c r="A537" s="1">
        <v>36081</v>
      </c>
      <c r="B537" s="4">
        <v>36081</v>
      </c>
      <c r="C537" s="41">
        <v>528000</v>
      </c>
      <c r="D537" s="41">
        <v>752000</v>
      </c>
      <c r="E537" s="41">
        <v>293000</v>
      </c>
      <c r="F537" s="41">
        <v>317000</v>
      </c>
      <c r="G537" s="41">
        <v>681000</v>
      </c>
      <c r="H537" s="41">
        <v>178000</v>
      </c>
      <c r="J537" s="41">
        <v>2816000</v>
      </c>
      <c r="K537" s="161">
        <v>455000</v>
      </c>
      <c r="L537" s="41">
        <v>2351000</v>
      </c>
      <c r="M537" s="41">
        <v>83044000</v>
      </c>
      <c r="N537" s="42"/>
      <c r="O537" s="42"/>
    </row>
    <row r="538" spans="1:15">
      <c r="A538" s="1">
        <v>36082</v>
      </c>
      <c r="B538" s="4">
        <v>36082</v>
      </c>
      <c r="C538" s="41">
        <v>504000</v>
      </c>
      <c r="D538" s="41">
        <v>1062000</v>
      </c>
      <c r="E538" s="41">
        <v>259000</v>
      </c>
      <c r="F538" s="41">
        <v>192000</v>
      </c>
      <c r="G538" s="41">
        <v>719000</v>
      </c>
      <c r="H538" s="41">
        <v>252000</v>
      </c>
      <c r="J538" s="41">
        <v>2987000</v>
      </c>
      <c r="K538" s="161">
        <v>673000</v>
      </c>
      <c r="L538" s="41">
        <v>2325000</v>
      </c>
      <c r="M538" s="41">
        <v>83717000</v>
      </c>
      <c r="N538" s="42"/>
      <c r="O538" s="42"/>
    </row>
    <row r="539" spans="1:15">
      <c r="A539" s="1">
        <v>36083</v>
      </c>
      <c r="B539" s="4">
        <v>36083</v>
      </c>
      <c r="C539" s="41">
        <v>514000</v>
      </c>
      <c r="D539" s="41">
        <v>1039000</v>
      </c>
      <c r="E539" s="41">
        <v>270000</v>
      </c>
      <c r="F539" s="41">
        <v>223000</v>
      </c>
      <c r="G539" s="41">
        <v>696000</v>
      </c>
      <c r="H539" s="41">
        <v>181000</v>
      </c>
      <c r="J539" s="41">
        <v>2990000</v>
      </c>
      <c r="K539" s="161">
        <v>666000</v>
      </c>
      <c r="L539" s="41">
        <v>4628000</v>
      </c>
      <c r="M539" s="41">
        <v>84383000</v>
      </c>
      <c r="N539" s="42"/>
      <c r="O539" s="42"/>
    </row>
    <row r="540" spans="1:15">
      <c r="A540" s="1">
        <v>36084</v>
      </c>
      <c r="B540" s="4">
        <v>36084</v>
      </c>
      <c r="C540" s="41">
        <v>509000</v>
      </c>
      <c r="D540" s="41">
        <v>1016000</v>
      </c>
      <c r="E540" s="41">
        <v>268000</v>
      </c>
      <c r="F540" s="41">
        <v>225000</v>
      </c>
      <c r="G540" s="41">
        <v>695000</v>
      </c>
      <c r="H540" s="41">
        <v>246000</v>
      </c>
      <c r="J540" s="41">
        <v>2959000</v>
      </c>
      <c r="K540" s="161">
        <v>757000</v>
      </c>
      <c r="L540" s="41">
        <v>2215000</v>
      </c>
      <c r="M540" s="41">
        <v>85141000</v>
      </c>
      <c r="N540" s="42"/>
      <c r="O540" s="42"/>
    </row>
    <row r="541" spans="1:15">
      <c r="A541" s="1">
        <v>36085</v>
      </c>
      <c r="B541" s="4">
        <v>36085</v>
      </c>
      <c r="C541" s="41">
        <v>485000</v>
      </c>
      <c r="D541" s="41">
        <v>888000</v>
      </c>
      <c r="E541" s="41">
        <v>243000</v>
      </c>
      <c r="F541" s="41">
        <v>105000</v>
      </c>
      <c r="G541" s="41">
        <v>551000</v>
      </c>
      <c r="H541" s="41">
        <v>244000</v>
      </c>
      <c r="J541" s="41">
        <v>2518000</v>
      </c>
      <c r="K541" s="161">
        <v>563000</v>
      </c>
      <c r="L541" s="41">
        <v>1960000</v>
      </c>
      <c r="M541" s="41">
        <v>85705000</v>
      </c>
      <c r="N541" s="42"/>
      <c r="O541" s="42"/>
    </row>
    <row r="542" spans="1:15">
      <c r="A542" s="1">
        <v>36086</v>
      </c>
      <c r="B542" s="4">
        <v>36086</v>
      </c>
      <c r="C542" s="41">
        <v>505000</v>
      </c>
      <c r="D542" s="41">
        <v>927000</v>
      </c>
      <c r="E542" s="41">
        <v>263000</v>
      </c>
      <c r="F542" s="41">
        <v>203000</v>
      </c>
      <c r="G542" s="41">
        <v>592000</v>
      </c>
      <c r="H542" s="41">
        <v>179000</v>
      </c>
      <c r="J542" s="41">
        <v>2737000</v>
      </c>
      <c r="K542" s="161">
        <v>591000</v>
      </c>
      <c r="L542" s="41">
        <v>2047000</v>
      </c>
      <c r="M542" s="41">
        <v>86296000</v>
      </c>
      <c r="N542" s="42"/>
      <c r="O542" s="42"/>
    </row>
    <row r="543" spans="1:15">
      <c r="A543" s="1">
        <v>36087</v>
      </c>
      <c r="B543" s="4">
        <v>36087</v>
      </c>
      <c r="C543" s="41">
        <v>505000</v>
      </c>
      <c r="D543" s="41">
        <v>928000</v>
      </c>
      <c r="E543" s="41">
        <v>264000</v>
      </c>
      <c r="F543" s="41">
        <v>219000</v>
      </c>
      <c r="G543" s="41">
        <v>663000</v>
      </c>
      <c r="H543" s="41">
        <v>176000</v>
      </c>
      <c r="J543" s="41">
        <v>2818000</v>
      </c>
      <c r="K543" s="161">
        <v>354000</v>
      </c>
      <c r="L543" s="41">
        <v>2413000</v>
      </c>
      <c r="M543" s="41">
        <v>86616000</v>
      </c>
      <c r="N543" s="42"/>
      <c r="O543" s="42"/>
    </row>
    <row r="544" spans="1:15">
      <c r="A544" s="1">
        <v>36088</v>
      </c>
      <c r="B544" s="4">
        <v>36088</v>
      </c>
      <c r="C544" s="41">
        <v>506000</v>
      </c>
      <c r="D544" s="41">
        <v>1083000</v>
      </c>
      <c r="E544" s="41">
        <v>253000</v>
      </c>
      <c r="F544" s="41">
        <v>261000</v>
      </c>
      <c r="G544" s="41">
        <v>717000</v>
      </c>
      <c r="H544" s="41">
        <v>175000</v>
      </c>
      <c r="J544" s="41">
        <v>3060000</v>
      </c>
      <c r="K544" s="161">
        <v>624000</v>
      </c>
      <c r="L544" s="41">
        <v>2410000</v>
      </c>
      <c r="M544" s="41">
        <v>87264000</v>
      </c>
      <c r="N544" s="42"/>
      <c r="O544" s="42"/>
    </row>
    <row r="545" spans="1:15">
      <c r="A545" s="1">
        <v>36089</v>
      </c>
      <c r="B545" s="4">
        <v>36089</v>
      </c>
      <c r="C545" s="41">
        <v>507000</v>
      </c>
      <c r="D545" s="41">
        <v>1105000</v>
      </c>
      <c r="E545" s="41">
        <v>219000</v>
      </c>
      <c r="F545" s="41">
        <v>224000</v>
      </c>
      <c r="G545" s="41">
        <v>671000</v>
      </c>
      <c r="H545" s="41">
        <v>200000</v>
      </c>
      <c r="J545" s="41">
        <v>2994000</v>
      </c>
      <c r="K545" s="161">
        <v>559000</v>
      </c>
      <c r="L545" s="41">
        <v>2468000</v>
      </c>
      <c r="M545" s="41">
        <v>87823000</v>
      </c>
      <c r="N545" s="42"/>
      <c r="O545" s="42"/>
    </row>
    <row r="546" spans="1:15">
      <c r="A546" s="1">
        <v>36090</v>
      </c>
      <c r="B546" s="4">
        <v>36090</v>
      </c>
      <c r="C546" s="41">
        <v>481000</v>
      </c>
      <c r="D546" s="41">
        <v>1125000</v>
      </c>
      <c r="E546" s="41">
        <v>200000</v>
      </c>
      <c r="F546" s="41">
        <v>164000</v>
      </c>
      <c r="G546" s="41">
        <v>696000</v>
      </c>
      <c r="H546" s="41">
        <v>204000</v>
      </c>
      <c r="J546" s="41">
        <v>2937000</v>
      </c>
      <c r="K546" s="161">
        <v>563000</v>
      </c>
      <c r="L546" s="41">
        <v>2386000</v>
      </c>
      <c r="M546" s="41">
        <v>88394000</v>
      </c>
      <c r="N546" s="42"/>
      <c r="O546" s="42"/>
    </row>
    <row r="547" spans="1:15">
      <c r="A547" s="1">
        <v>36091</v>
      </c>
      <c r="B547" s="4">
        <v>36091</v>
      </c>
      <c r="C547" s="41">
        <v>473000</v>
      </c>
      <c r="D547" s="41">
        <v>1155000</v>
      </c>
      <c r="E547" s="41">
        <v>198000</v>
      </c>
      <c r="F547" s="41">
        <v>170000</v>
      </c>
      <c r="G547" s="41">
        <v>687000</v>
      </c>
      <c r="H547" s="41">
        <v>210000</v>
      </c>
      <c r="J547" s="41">
        <v>2960000</v>
      </c>
      <c r="K547" s="161">
        <v>642000</v>
      </c>
      <c r="L547" s="41">
        <v>2295000</v>
      </c>
      <c r="M547" s="41">
        <v>89028000</v>
      </c>
      <c r="N547" s="42"/>
      <c r="O547" s="42"/>
    </row>
    <row r="548" spans="1:15">
      <c r="A548" s="1">
        <v>36092</v>
      </c>
      <c r="B548" s="4">
        <v>36092</v>
      </c>
      <c r="C548" s="41">
        <v>445000</v>
      </c>
      <c r="D548" s="41">
        <v>1061000</v>
      </c>
      <c r="E548" s="41">
        <v>196000</v>
      </c>
      <c r="F548" s="41">
        <v>281000</v>
      </c>
      <c r="G548" s="41">
        <v>644000</v>
      </c>
      <c r="H548" s="41">
        <v>221000</v>
      </c>
      <c r="J548" s="41">
        <v>2914000</v>
      </c>
      <c r="K548" s="161">
        <v>780000</v>
      </c>
      <c r="L548" s="41">
        <v>2130000</v>
      </c>
      <c r="M548" s="41">
        <v>89808000</v>
      </c>
      <c r="N548" s="42"/>
      <c r="O548" s="42"/>
    </row>
    <row r="549" spans="1:15">
      <c r="A549" s="1">
        <v>36093</v>
      </c>
      <c r="B549" s="4">
        <v>36093</v>
      </c>
      <c r="C549" s="41">
        <v>434000</v>
      </c>
      <c r="D549" s="41">
        <v>979000</v>
      </c>
      <c r="E549" s="41">
        <v>216000</v>
      </c>
      <c r="F549" s="41">
        <v>226000</v>
      </c>
      <c r="G549" s="41">
        <v>615000</v>
      </c>
      <c r="H549" s="41">
        <v>211000</v>
      </c>
      <c r="J549" s="41">
        <v>2748000</v>
      </c>
      <c r="K549" s="161">
        <v>733000</v>
      </c>
      <c r="L549" s="41">
        <v>2050000</v>
      </c>
      <c r="M549" s="41">
        <v>90541000</v>
      </c>
      <c r="N549" s="42"/>
      <c r="O549" s="42"/>
    </row>
    <row r="550" spans="1:15">
      <c r="A550" s="1">
        <v>36094</v>
      </c>
      <c r="B550" s="4">
        <v>36094</v>
      </c>
      <c r="C550" s="41">
        <v>498000</v>
      </c>
      <c r="D550" s="41">
        <v>1019000</v>
      </c>
      <c r="E550" s="41">
        <v>232000</v>
      </c>
      <c r="F550" s="41">
        <v>237000</v>
      </c>
      <c r="G550" s="41">
        <v>507000</v>
      </c>
      <c r="H550" s="41">
        <v>210000</v>
      </c>
      <c r="J550" s="41">
        <v>2761000</v>
      </c>
      <c r="K550" s="161">
        <v>292000</v>
      </c>
      <c r="L550" s="41">
        <v>2410000</v>
      </c>
      <c r="M550" s="41">
        <v>90834000</v>
      </c>
      <c r="N550" s="42"/>
      <c r="O550" s="42"/>
    </row>
    <row r="551" spans="1:15">
      <c r="A551" s="1">
        <v>36095</v>
      </c>
      <c r="B551" s="4">
        <v>36095</v>
      </c>
      <c r="C551" s="41">
        <v>462000</v>
      </c>
      <c r="D551" s="41">
        <v>1056000</v>
      </c>
      <c r="E551" s="41">
        <v>245000</v>
      </c>
      <c r="F551" s="41">
        <v>193000</v>
      </c>
      <c r="G551" s="41">
        <v>564000</v>
      </c>
      <c r="H551" s="41">
        <v>208000</v>
      </c>
      <c r="J551" s="41">
        <v>2784000</v>
      </c>
      <c r="K551" s="161">
        <v>359000</v>
      </c>
      <c r="L551" s="41">
        <v>2457000</v>
      </c>
      <c r="M551" s="41">
        <v>91192000</v>
      </c>
      <c r="N551" s="42"/>
      <c r="O551" s="42"/>
    </row>
    <row r="552" spans="1:15">
      <c r="A552" s="1">
        <v>36096</v>
      </c>
      <c r="B552" s="4">
        <v>36096</v>
      </c>
      <c r="C552" s="41">
        <v>475000</v>
      </c>
      <c r="D552" s="41">
        <v>1092000</v>
      </c>
      <c r="E552" s="41">
        <v>239000</v>
      </c>
      <c r="F552" s="41">
        <v>5000</v>
      </c>
      <c r="G552" s="41">
        <v>621000</v>
      </c>
      <c r="H552" s="41">
        <v>214000</v>
      </c>
      <c r="J552" s="41">
        <v>2714000</v>
      </c>
      <c r="K552" s="161">
        <v>311000</v>
      </c>
      <c r="L552" s="41">
        <v>2357000</v>
      </c>
      <c r="M552" s="41">
        <v>91504000</v>
      </c>
      <c r="N552" s="42"/>
      <c r="O552" s="42"/>
    </row>
    <row r="553" spans="1:15">
      <c r="A553" s="1">
        <v>36097</v>
      </c>
      <c r="B553" s="4">
        <v>36097</v>
      </c>
      <c r="C553" s="41">
        <v>467000</v>
      </c>
      <c r="D553" s="41">
        <v>1191000</v>
      </c>
      <c r="E553" s="41">
        <v>225000</v>
      </c>
      <c r="F553" s="41">
        <v>232000</v>
      </c>
      <c r="G553" s="41">
        <v>574000</v>
      </c>
      <c r="H553" s="41">
        <v>269000</v>
      </c>
      <c r="J553" s="41">
        <v>2959000</v>
      </c>
      <c r="K553" s="161">
        <v>550000</v>
      </c>
      <c r="L553" s="41">
        <v>2415000</v>
      </c>
      <c r="M553" s="41">
        <v>92054000</v>
      </c>
      <c r="N553" s="42"/>
      <c r="O553" s="42"/>
    </row>
    <row r="554" spans="1:15">
      <c r="A554" s="1">
        <v>36098</v>
      </c>
      <c r="B554" s="4">
        <v>36098</v>
      </c>
      <c r="C554" s="41">
        <v>508000</v>
      </c>
      <c r="D554" s="41">
        <v>1145000</v>
      </c>
      <c r="E554" s="41">
        <v>202000</v>
      </c>
      <c r="F554" s="41">
        <v>101000</v>
      </c>
      <c r="G554" s="41">
        <v>571000</v>
      </c>
      <c r="H554" s="41">
        <v>213000</v>
      </c>
      <c r="J554" s="41">
        <v>2775000</v>
      </c>
      <c r="K554" s="161">
        <v>544000</v>
      </c>
      <c r="L554" s="41">
        <v>2239000</v>
      </c>
      <c r="M554" s="41">
        <v>92598000</v>
      </c>
      <c r="N554" s="42"/>
      <c r="O554" s="42"/>
    </row>
    <row r="555" spans="1:15">
      <c r="A555" s="1">
        <v>36099</v>
      </c>
      <c r="B555" s="4">
        <v>36099</v>
      </c>
      <c r="C555" s="38">
        <v>521000</v>
      </c>
      <c r="D555" s="38">
        <v>1035000</v>
      </c>
      <c r="E555" s="38">
        <v>248000</v>
      </c>
      <c r="F555" s="38">
        <v>100000</v>
      </c>
      <c r="G555" s="38">
        <v>653000</v>
      </c>
      <c r="H555" s="38">
        <v>217000</v>
      </c>
      <c r="J555" s="38">
        <v>2802000</v>
      </c>
      <c r="K555" s="162">
        <v>667000</v>
      </c>
      <c r="L555" s="38">
        <v>2061000</v>
      </c>
      <c r="M555" s="38">
        <v>93259000</v>
      </c>
      <c r="N555" s="42"/>
      <c r="O555" s="42"/>
    </row>
    <row r="556" spans="1:15">
      <c r="A556" s="1">
        <v>36100</v>
      </c>
      <c r="B556" s="4">
        <v>36100</v>
      </c>
      <c r="C556" s="38">
        <v>497000</v>
      </c>
      <c r="D556" s="38">
        <v>989000</v>
      </c>
      <c r="E556" s="38">
        <v>299000</v>
      </c>
      <c r="F556" s="38">
        <v>212000</v>
      </c>
      <c r="G556" s="38">
        <v>449000</v>
      </c>
      <c r="H556" s="38">
        <v>237000</v>
      </c>
      <c r="J556" s="38">
        <v>2716000</v>
      </c>
      <c r="K556" s="162">
        <v>668000</v>
      </c>
      <c r="L556" s="38">
        <v>2123000</v>
      </c>
      <c r="M556" s="38">
        <v>93927000</v>
      </c>
      <c r="N556" s="42"/>
      <c r="O556" s="42"/>
    </row>
    <row r="557" spans="1:15">
      <c r="A557" s="1">
        <v>36101</v>
      </c>
      <c r="B557" s="4">
        <v>36101</v>
      </c>
      <c r="C557" s="38">
        <v>508000</v>
      </c>
      <c r="D557" s="38">
        <v>975000</v>
      </c>
      <c r="E557" s="38">
        <v>292000</v>
      </c>
      <c r="F557" s="38">
        <v>271000</v>
      </c>
      <c r="G557" s="38">
        <v>597000</v>
      </c>
      <c r="H557" s="38">
        <v>210000</v>
      </c>
      <c r="J557" s="38">
        <v>2885000</v>
      </c>
      <c r="K557" s="162">
        <v>462000</v>
      </c>
      <c r="L557" s="38">
        <v>2406000</v>
      </c>
      <c r="M557" s="38">
        <v>94395000</v>
      </c>
    </row>
    <row r="558" spans="1:15">
      <c r="A558" s="1">
        <v>36102</v>
      </c>
      <c r="B558" s="4">
        <v>36102</v>
      </c>
      <c r="C558" s="38">
        <v>491000</v>
      </c>
      <c r="D558" s="38">
        <v>1040000</v>
      </c>
      <c r="E558" s="38">
        <v>279000</v>
      </c>
      <c r="F558" s="38">
        <v>271000</v>
      </c>
      <c r="G558" s="38">
        <v>580000</v>
      </c>
      <c r="H558" s="38">
        <v>179000</v>
      </c>
      <c r="J558" s="38">
        <v>2898000</v>
      </c>
      <c r="K558" s="162">
        <v>573000</v>
      </c>
      <c r="L558" s="38">
        <v>2272000</v>
      </c>
      <c r="M558" s="38">
        <v>94968000</v>
      </c>
    </row>
    <row r="559" spans="1:15">
      <c r="A559" s="1">
        <v>36103</v>
      </c>
      <c r="B559" s="4">
        <v>36103</v>
      </c>
      <c r="C559" s="38">
        <v>494000</v>
      </c>
      <c r="D559" s="38">
        <v>930000</v>
      </c>
      <c r="E559" s="38">
        <v>244000</v>
      </c>
      <c r="F559" s="38">
        <v>294000</v>
      </c>
      <c r="G559" s="38">
        <v>643000</v>
      </c>
      <c r="H559" s="38">
        <v>171000</v>
      </c>
      <c r="J559" s="38">
        <v>2844000</v>
      </c>
      <c r="K559" s="162">
        <v>538000</v>
      </c>
      <c r="L559" s="38">
        <v>2369000</v>
      </c>
      <c r="M559" s="38">
        <v>95506000</v>
      </c>
    </row>
    <row r="560" spans="1:15">
      <c r="A560" s="1">
        <v>36104</v>
      </c>
      <c r="B560" s="4">
        <v>36104</v>
      </c>
      <c r="C560" s="38">
        <v>472000</v>
      </c>
      <c r="D560" s="38">
        <v>869000</v>
      </c>
      <c r="E560" s="38">
        <v>221000</v>
      </c>
      <c r="F560" s="38">
        <v>235000</v>
      </c>
      <c r="G560" s="38">
        <v>645000</v>
      </c>
      <c r="H560" s="38">
        <v>169000</v>
      </c>
      <c r="J560" s="38">
        <v>2678000</v>
      </c>
      <c r="K560" s="162">
        <v>452000</v>
      </c>
      <c r="L560" s="38">
        <v>2301000</v>
      </c>
      <c r="M560" s="38">
        <v>95959000</v>
      </c>
    </row>
    <row r="561" spans="1:13">
      <c r="A561" s="1">
        <v>36105</v>
      </c>
      <c r="B561" s="4">
        <v>36105</v>
      </c>
      <c r="C561" s="38">
        <v>432000</v>
      </c>
      <c r="D561" s="38">
        <v>867000</v>
      </c>
      <c r="E561" s="38">
        <v>210000</v>
      </c>
      <c r="F561" s="38">
        <v>299000</v>
      </c>
      <c r="G561" s="38">
        <v>634000</v>
      </c>
      <c r="H561" s="38">
        <v>168000</v>
      </c>
      <c r="J561" s="38">
        <v>2670000</v>
      </c>
      <c r="K561" s="162">
        <v>353000</v>
      </c>
      <c r="L561" s="38">
        <v>2327000</v>
      </c>
      <c r="M561" s="38">
        <v>96305000</v>
      </c>
    </row>
    <row r="562" spans="1:13">
      <c r="A562" s="1">
        <v>36106</v>
      </c>
      <c r="B562" s="4">
        <v>36106</v>
      </c>
      <c r="C562" s="38">
        <v>409000</v>
      </c>
      <c r="D562" s="38">
        <v>903000</v>
      </c>
      <c r="E562" s="38">
        <v>216000</v>
      </c>
      <c r="F562" s="38">
        <v>267000</v>
      </c>
      <c r="G562" s="38">
        <v>618000</v>
      </c>
      <c r="H562" s="38">
        <v>173000</v>
      </c>
      <c r="J562" s="38">
        <v>2653000</v>
      </c>
      <c r="K562" s="162">
        <v>428000</v>
      </c>
      <c r="L562" s="38">
        <v>2157000</v>
      </c>
      <c r="M562" s="38">
        <v>96721000</v>
      </c>
    </row>
    <row r="563" spans="1:13">
      <c r="A563" s="1">
        <v>36107</v>
      </c>
      <c r="B563" s="4">
        <v>36107</v>
      </c>
      <c r="C563" s="38">
        <v>398000</v>
      </c>
      <c r="D563" s="38">
        <v>892000</v>
      </c>
      <c r="E563" s="38">
        <v>229000</v>
      </c>
      <c r="F563" s="38">
        <v>253000</v>
      </c>
      <c r="G563" s="38">
        <v>636000</v>
      </c>
      <c r="H563" s="38">
        <v>170000</v>
      </c>
      <c r="J563" s="38">
        <v>2645000</v>
      </c>
      <c r="K563" s="162">
        <v>312000</v>
      </c>
      <c r="L563" s="38">
        <v>2386000</v>
      </c>
      <c r="M563" s="38">
        <v>97033000</v>
      </c>
    </row>
    <row r="564" spans="1:13">
      <c r="A564" s="1">
        <v>36108</v>
      </c>
      <c r="B564" s="4">
        <v>36108</v>
      </c>
      <c r="C564" s="38">
        <v>384000</v>
      </c>
      <c r="D564" s="38">
        <v>813000</v>
      </c>
      <c r="E564" s="38">
        <v>119000</v>
      </c>
      <c r="F564" s="38">
        <v>34000</v>
      </c>
      <c r="G564" s="38">
        <v>618000</v>
      </c>
      <c r="H564" s="38">
        <v>173000</v>
      </c>
      <c r="J564" s="38">
        <v>2205000</v>
      </c>
      <c r="K564" s="162">
        <v>-504000</v>
      </c>
      <c r="L564" s="38">
        <v>2766000</v>
      </c>
      <c r="M564" s="38">
        <v>96551000</v>
      </c>
    </row>
    <row r="565" spans="1:13">
      <c r="A565" s="1">
        <v>36109</v>
      </c>
      <c r="B565" s="4">
        <v>36109</v>
      </c>
      <c r="C565" s="38">
        <v>271000</v>
      </c>
      <c r="D565" s="38">
        <v>839000</v>
      </c>
      <c r="E565" s="38">
        <v>108000</v>
      </c>
      <c r="F565" s="38">
        <v>107000</v>
      </c>
      <c r="G565" s="38">
        <v>600000</v>
      </c>
      <c r="H565" s="38">
        <v>176000</v>
      </c>
      <c r="J565" s="38">
        <v>2167000</v>
      </c>
      <c r="K565" s="162">
        <v>-541000</v>
      </c>
      <c r="L565" s="38">
        <v>2661000</v>
      </c>
      <c r="M565" s="38">
        <v>96009000</v>
      </c>
    </row>
    <row r="566" spans="1:13">
      <c r="A566" s="1">
        <v>36110</v>
      </c>
      <c r="B566" s="4">
        <v>36110</v>
      </c>
      <c r="C566" s="38">
        <v>353000</v>
      </c>
      <c r="D566" s="38">
        <v>804000</v>
      </c>
      <c r="E566" s="38">
        <v>112000</v>
      </c>
      <c r="F566" s="38">
        <v>75000</v>
      </c>
      <c r="G566" s="38">
        <v>595000</v>
      </c>
      <c r="H566" s="38">
        <v>176000</v>
      </c>
      <c r="J566" s="38">
        <v>2181000</v>
      </c>
      <c r="K566" s="162">
        <v>-998000</v>
      </c>
      <c r="L566" s="38">
        <v>3042000</v>
      </c>
      <c r="M566" s="38">
        <v>95009000</v>
      </c>
    </row>
    <row r="567" spans="1:13">
      <c r="A567" s="1">
        <v>36111</v>
      </c>
      <c r="B567" s="4">
        <v>36111</v>
      </c>
      <c r="C567" s="38">
        <v>259000</v>
      </c>
      <c r="D567" s="38">
        <v>908000</v>
      </c>
      <c r="E567" s="38">
        <v>124000</v>
      </c>
      <c r="F567" s="38">
        <v>39000</v>
      </c>
      <c r="G567" s="38">
        <v>646000</v>
      </c>
      <c r="H567" s="38">
        <v>179000</v>
      </c>
      <c r="J567" s="38">
        <v>2220000</v>
      </c>
      <c r="K567" s="162">
        <v>-428000</v>
      </c>
      <c r="L567" s="38">
        <v>2782000</v>
      </c>
      <c r="M567" s="38">
        <v>94581000</v>
      </c>
    </row>
    <row r="568" spans="1:13">
      <c r="A568" s="1">
        <v>36112</v>
      </c>
      <c r="B568" s="4">
        <v>36112</v>
      </c>
      <c r="C568" s="38">
        <v>366000</v>
      </c>
      <c r="D568" s="38">
        <v>970000</v>
      </c>
      <c r="E568" s="38">
        <v>228000</v>
      </c>
      <c r="F568" s="38">
        <v>123000</v>
      </c>
      <c r="G568" s="38">
        <v>683000</v>
      </c>
      <c r="H568" s="38">
        <v>172000</v>
      </c>
      <c r="J568" s="38">
        <v>2589000</v>
      </c>
      <c r="K568" s="162">
        <v>-48000</v>
      </c>
      <c r="L568" s="38">
        <v>2550000</v>
      </c>
      <c r="M568" s="38">
        <v>94532000</v>
      </c>
    </row>
    <row r="569" spans="1:13">
      <c r="A569" s="1">
        <v>36113</v>
      </c>
      <c r="B569" s="4">
        <v>36113</v>
      </c>
      <c r="C569" s="38">
        <v>393000</v>
      </c>
      <c r="D569" s="38">
        <v>1034000</v>
      </c>
      <c r="E569" s="38">
        <v>202000</v>
      </c>
      <c r="F569" s="38">
        <v>118000</v>
      </c>
      <c r="G569" s="38">
        <v>652000</v>
      </c>
      <c r="H569" s="38">
        <v>235000</v>
      </c>
      <c r="J569" s="38">
        <v>2635000</v>
      </c>
      <c r="K569" s="162">
        <v>328000</v>
      </c>
      <c r="L569" s="38">
        <v>2328000</v>
      </c>
      <c r="M569" s="38">
        <v>94860000</v>
      </c>
    </row>
    <row r="570" spans="1:13">
      <c r="A570" s="1">
        <v>36114</v>
      </c>
      <c r="B570" s="4">
        <v>36114</v>
      </c>
      <c r="C570" s="38">
        <v>421000</v>
      </c>
      <c r="D570" s="38">
        <v>1027000</v>
      </c>
      <c r="E570" s="38">
        <v>211000</v>
      </c>
      <c r="F570" s="38">
        <v>120000</v>
      </c>
      <c r="G570" s="38">
        <v>650000</v>
      </c>
      <c r="H570" s="38">
        <v>182000</v>
      </c>
      <c r="J570" s="38">
        <v>2677000</v>
      </c>
      <c r="K570" s="162">
        <v>310000</v>
      </c>
      <c r="L570" s="38">
        <v>2365000</v>
      </c>
      <c r="M570" s="38">
        <v>95171000</v>
      </c>
    </row>
    <row r="571" spans="1:13">
      <c r="A571" s="1">
        <v>36115</v>
      </c>
      <c r="B571" s="4">
        <v>36115</v>
      </c>
      <c r="C571" s="38">
        <v>428000</v>
      </c>
      <c r="D571" s="38">
        <v>944000</v>
      </c>
      <c r="E571" s="38">
        <v>254000</v>
      </c>
      <c r="F571" s="38">
        <v>142000</v>
      </c>
      <c r="G571" s="38">
        <v>624000</v>
      </c>
      <c r="H571" s="38">
        <v>180000</v>
      </c>
      <c r="J571" s="38">
        <v>2641000</v>
      </c>
      <c r="K571" s="162">
        <v>-56000</v>
      </c>
      <c r="L571" s="38">
        <v>2623000</v>
      </c>
      <c r="M571" s="38">
        <v>95115000</v>
      </c>
    </row>
    <row r="572" spans="1:13">
      <c r="A572" s="1">
        <v>36116</v>
      </c>
      <c r="B572" s="4">
        <v>36116</v>
      </c>
      <c r="C572" s="38">
        <v>328000</v>
      </c>
      <c r="D572" s="38">
        <v>1035000</v>
      </c>
      <c r="E572" s="38">
        <v>190000</v>
      </c>
      <c r="F572" s="38">
        <v>122000</v>
      </c>
      <c r="G572" s="38">
        <v>672000</v>
      </c>
      <c r="H572" s="38">
        <v>180000</v>
      </c>
      <c r="J572" s="38">
        <v>2598000</v>
      </c>
      <c r="K572" s="162">
        <v>38000</v>
      </c>
      <c r="L572" s="38">
        <v>2748000</v>
      </c>
      <c r="M572" s="38">
        <v>95146000</v>
      </c>
    </row>
    <row r="573" spans="1:13">
      <c r="A573" s="1">
        <v>36117</v>
      </c>
      <c r="B573" s="4">
        <v>36117</v>
      </c>
      <c r="C573" s="38">
        <v>354000</v>
      </c>
      <c r="D573" s="38">
        <v>1010000</v>
      </c>
      <c r="E573" s="38">
        <v>193000</v>
      </c>
      <c r="F573" s="38">
        <v>100000</v>
      </c>
      <c r="G573" s="38">
        <v>688000</v>
      </c>
      <c r="H573" s="38">
        <v>185000</v>
      </c>
      <c r="J573" s="38">
        <v>2601000</v>
      </c>
      <c r="K573" s="162">
        <v>-285000</v>
      </c>
      <c r="L573" s="38">
        <v>2806000</v>
      </c>
      <c r="M573" s="38">
        <v>94867000</v>
      </c>
    </row>
    <row r="574" spans="1:13">
      <c r="A574" s="1">
        <v>36118</v>
      </c>
      <c r="B574" s="4">
        <v>36118</v>
      </c>
      <c r="C574" s="38">
        <v>343000</v>
      </c>
      <c r="D574" s="38">
        <v>1023000</v>
      </c>
      <c r="E574" s="38">
        <v>191000</v>
      </c>
      <c r="F574" s="38">
        <v>101000</v>
      </c>
      <c r="G574" s="38">
        <v>690000</v>
      </c>
      <c r="H574" s="38">
        <v>185000</v>
      </c>
      <c r="J574" s="38">
        <v>2603000</v>
      </c>
      <c r="K574" s="162">
        <v>-65000</v>
      </c>
      <c r="L574" s="38">
        <v>2657000</v>
      </c>
      <c r="M574" s="38">
        <v>94803000</v>
      </c>
    </row>
    <row r="575" spans="1:13">
      <c r="A575" s="1">
        <v>36119</v>
      </c>
      <c r="B575" s="4">
        <v>36119</v>
      </c>
      <c r="C575" s="38">
        <v>412000</v>
      </c>
      <c r="D575" s="38">
        <v>1002000</v>
      </c>
      <c r="E575" s="38">
        <v>231000</v>
      </c>
      <c r="F575" s="38">
        <v>176000</v>
      </c>
      <c r="G575" s="38">
        <v>685000</v>
      </c>
      <c r="H575" s="38">
        <v>180000</v>
      </c>
      <c r="J575" s="38">
        <v>2757000</v>
      </c>
      <c r="K575" s="162">
        <v>209000</v>
      </c>
      <c r="L575" s="38">
        <v>2536000</v>
      </c>
      <c r="M575" s="38">
        <v>95013000</v>
      </c>
    </row>
    <row r="576" spans="1:13">
      <c r="A576" s="1">
        <v>36120</v>
      </c>
      <c r="B576" s="4">
        <v>36120</v>
      </c>
      <c r="C576" s="38">
        <v>450000</v>
      </c>
      <c r="D576" s="38">
        <v>978000</v>
      </c>
      <c r="E576" s="38">
        <v>229000</v>
      </c>
      <c r="F576" s="38">
        <v>220000</v>
      </c>
      <c r="G576" s="38">
        <v>685000</v>
      </c>
      <c r="H576" s="38">
        <v>185000</v>
      </c>
      <c r="J576" s="38">
        <v>2807000</v>
      </c>
      <c r="K576" s="162">
        <v>396000</v>
      </c>
      <c r="L576" s="38">
        <v>2398000</v>
      </c>
      <c r="M576" s="38">
        <v>95224000</v>
      </c>
    </row>
    <row r="577" spans="1:13">
      <c r="A577" s="1">
        <v>36121</v>
      </c>
      <c r="B577" s="4">
        <v>36121</v>
      </c>
      <c r="C577" s="38">
        <v>479000</v>
      </c>
      <c r="D577" s="38">
        <v>987000</v>
      </c>
      <c r="E577" s="38">
        <v>234000</v>
      </c>
      <c r="F577" s="38">
        <v>251000</v>
      </c>
      <c r="G577" s="38">
        <v>687000</v>
      </c>
      <c r="H577" s="38">
        <v>186000</v>
      </c>
      <c r="J577" s="38">
        <v>2893000</v>
      </c>
      <c r="K577" s="162">
        <v>452000</v>
      </c>
      <c r="L577" s="38">
        <v>2394000</v>
      </c>
      <c r="M577" s="38">
        <v>95862000</v>
      </c>
    </row>
    <row r="578" spans="1:13">
      <c r="A578" s="1">
        <v>36122</v>
      </c>
      <c r="B578" s="4">
        <v>36122</v>
      </c>
      <c r="C578" s="38">
        <v>477000</v>
      </c>
      <c r="D578" s="38">
        <v>950000</v>
      </c>
      <c r="E578" s="38">
        <v>229000</v>
      </c>
      <c r="F578" s="38">
        <v>212000</v>
      </c>
      <c r="G578" s="38">
        <v>670000</v>
      </c>
      <c r="H578" s="38">
        <v>184000</v>
      </c>
      <c r="J578" s="38">
        <v>2790000</v>
      </c>
      <c r="K578" s="162">
        <v>242000</v>
      </c>
      <c r="L578" s="38">
        <v>2628000</v>
      </c>
      <c r="M578" s="38">
        <v>96104000</v>
      </c>
    </row>
    <row r="579" spans="1:13">
      <c r="A579" s="1">
        <v>36123</v>
      </c>
      <c r="B579" s="4">
        <v>36123</v>
      </c>
      <c r="C579" s="38">
        <v>359000</v>
      </c>
      <c r="D579" s="38">
        <v>963000</v>
      </c>
      <c r="E579" s="38">
        <v>194000</v>
      </c>
      <c r="F579" s="38">
        <v>150000</v>
      </c>
      <c r="G579" s="38">
        <v>666000</v>
      </c>
      <c r="H579" s="38">
        <v>183000</v>
      </c>
      <c r="J579" s="38">
        <v>2585000</v>
      </c>
      <c r="K579" s="162">
        <v>92000</v>
      </c>
      <c r="L579" s="38">
        <v>2614000</v>
      </c>
      <c r="M579" s="38">
        <v>96175000</v>
      </c>
    </row>
    <row r="580" spans="1:13">
      <c r="A580" s="1">
        <v>36124</v>
      </c>
      <c r="B580" s="4">
        <v>36124</v>
      </c>
      <c r="C580" s="38">
        <v>520000</v>
      </c>
      <c r="D580" s="38">
        <v>1031000</v>
      </c>
      <c r="E580" s="38">
        <v>227000</v>
      </c>
      <c r="F580" s="38">
        <v>93000</v>
      </c>
      <c r="G580" s="38">
        <v>707000</v>
      </c>
      <c r="H580" s="38">
        <v>183000</v>
      </c>
      <c r="J580" s="38">
        <v>2832000</v>
      </c>
      <c r="K580" s="162">
        <v>185000</v>
      </c>
      <c r="L580" s="38">
        <v>2475000</v>
      </c>
      <c r="M580" s="38">
        <v>96360000</v>
      </c>
    </row>
    <row r="581" spans="1:13">
      <c r="A581" s="1">
        <v>36125</v>
      </c>
      <c r="B581" s="4">
        <v>36125</v>
      </c>
      <c r="C581" s="38">
        <v>474000</v>
      </c>
      <c r="D581" s="38">
        <v>1054000</v>
      </c>
      <c r="E581" s="38">
        <v>253000</v>
      </c>
      <c r="F581" s="38">
        <v>289000</v>
      </c>
      <c r="G581" s="38">
        <v>684000</v>
      </c>
      <c r="H581" s="38">
        <v>185000</v>
      </c>
      <c r="J581" s="38">
        <v>3010000</v>
      </c>
      <c r="K581" s="162">
        <v>736000</v>
      </c>
      <c r="L581" s="38">
        <v>2274000</v>
      </c>
      <c r="M581" s="38">
        <v>97096000</v>
      </c>
    </row>
    <row r="582" spans="1:13">
      <c r="A582" s="1">
        <v>36126</v>
      </c>
      <c r="B582" s="4">
        <v>36126</v>
      </c>
      <c r="C582" s="38">
        <v>487000</v>
      </c>
      <c r="D582" s="38">
        <v>1021000</v>
      </c>
      <c r="E582" s="38">
        <v>251000</v>
      </c>
      <c r="F582" s="38">
        <v>259000</v>
      </c>
      <c r="G582" s="38">
        <v>682000</v>
      </c>
      <c r="H582" s="38">
        <v>188000</v>
      </c>
      <c r="J582" s="38">
        <v>2960000</v>
      </c>
      <c r="K582" s="162">
        <v>809000</v>
      </c>
      <c r="L582" s="38">
        <v>2230000</v>
      </c>
      <c r="M582" s="38">
        <v>97904000</v>
      </c>
    </row>
    <row r="583" spans="1:13">
      <c r="A583" s="1">
        <v>36127</v>
      </c>
      <c r="B583" s="4">
        <v>36127</v>
      </c>
      <c r="C583" s="38">
        <v>489000</v>
      </c>
      <c r="D583" s="38">
        <v>1036000</v>
      </c>
      <c r="E583" s="38">
        <v>264000</v>
      </c>
      <c r="F583" s="38">
        <v>298000</v>
      </c>
      <c r="G583" s="38">
        <v>696000</v>
      </c>
      <c r="H583" s="38">
        <v>187000</v>
      </c>
      <c r="J583" s="38">
        <v>3041000</v>
      </c>
      <c r="K583" s="162">
        <v>416000</v>
      </c>
      <c r="L583" s="38">
        <v>2450000</v>
      </c>
      <c r="M583" s="38">
        <v>98320000</v>
      </c>
    </row>
    <row r="584" spans="1:13">
      <c r="A584" s="1">
        <v>36128</v>
      </c>
      <c r="B584" s="4">
        <v>36128</v>
      </c>
      <c r="C584" s="38">
        <v>489000</v>
      </c>
      <c r="D584" s="38">
        <v>1033000</v>
      </c>
      <c r="E584" s="38">
        <v>275000</v>
      </c>
      <c r="F584" s="38">
        <v>250000</v>
      </c>
      <c r="G584" s="38">
        <v>692000</v>
      </c>
      <c r="H584" s="38">
        <v>258000</v>
      </c>
      <c r="J584" s="38">
        <v>2998000</v>
      </c>
      <c r="K584" s="162">
        <v>383000</v>
      </c>
      <c r="L584" s="38">
        <v>2595000</v>
      </c>
      <c r="M584" s="38">
        <v>98703000</v>
      </c>
    </row>
    <row r="585" spans="1:13">
      <c r="A585" s="1">
        <v>36129</v>
      </c>
      <c r="B585" s="4">
        <v>36129</v>
      </c>
      <c r="C585" s="38">
        <v>499000</v>
      </c>
      <c r="D585" s="38">
        <v>990000</v>
      </c>
      <c r="E585" s="38">
        <v>244000</v>
      </c>
      <c r="F585" s="38">
        <v>243000</v>
      </c>
      <c r="G585" s="38">
        <v>677000</v>
      </c>
      <c r="H585" s="38">
        <v>186000</v>
      </c>
      <c r="J585" s="38">
        <v>2910000</v>
      </c>
      <c r="K585" s="162">
        <v>88000</v>
      </c>
      <c r="L585" s="38">
        <v>2779000</v>
      </c>
      <c r="M585" s="38">
        <v>98791000</v>
      </c>
    </row>
    <row r="586" spans="1:13">
      <c r="A586" s="1">
        <v>36130</v>
      </c>
      <c r="B586" s="4">
        <v>36130</v>
      </c>
      <c r="C586" s="38">
        <v>443000</v>
      </c>
      <c r="D586" s="38">
        <v>1004000</v>
      </c>
      <c r="E586" s="38">
        <v>150000</v>
      </c>
      <c r="F586" s="38">
        <v>17000</v>
      </c>
      <c r="G586" s="38">
        <v>644000</v>
      </c>
      <c r="H586" s="38">
        <v>183000</v>
      </c>
      <c r="J586" s="38">
        <v>2511000</v>
      </c>
      <c r="K586" s="162">
        <v>-389000</v>
      </c>
      <c r="L586" s="38">
        <v>2932000</v>
      </c>
      <c r="M586" s="38">
        <v>98403000</v>
      </c>
    </row>
    <row r="587" spans="1:13">
      <c r="A587" s="1">
        <v>36131</v>
      </c>
      <c r="B587" s="4">
        <v>36131</v>
      </c>
      <c r="C587" s="38">
        <v>418000</v>
      </c>
      <c r="D587" s="38">
        <v>1005000</v>
      </c>
      <c r="E587" s="38">
        <v>112000</v>
      </c>
      <c r="F587" s="38" t="s">
        <v>25</v>
      </c>
      <c r="G587" s="38">
        <v>671000</v>
      </c>
      <c r="H587" s="38">
        <v>186000</v>
      </c>
      <c r="J587" s="38">
        <v>2462000</v>
      </c>
      <c r="K587" s="162">
        <v>-358000</v>
      </c>
      <c r="L587" s="38">
        <v>2848000</v>
      </c>
      <c r="M587" s="38">
        <v>98045000</v>
      </c>
    </row>
    <row r="588" spans="1:13">
      <c r="A588" s="1">
        <v>36132</v>
      </c>
      <c r="B588" s="4">
        <v>36132</v>
      </c>
      <c r="C588" s="38">
        <v>520000</v>
      </c>
      <c r="D588" s="38">
        <v>1143000</v>
      </c>
      <c r="E588" s="38">
        <v>145000</v>
      </c>
      <c r="F588" s="38">
        <v>90000</v>
      </c>
      <c r="G588" s="38">
        <v>670000</v>
      </c>
      <c r="H588" s="38">
        <v>184000</v>
      </c>
      <c r="J588" s="38">
        <v>2824000</v>
      </c>
      <c r="K588" s="162">
        <v>-127000</v>
      </c>
      <c r="L588" s="38">
        <v>2952000</v>
      </c>
      <c r="M588" s="38">
        <v>97917000</v>
      </c>
    </row>
    <row r="589" spans="1:13">
      <c r="A589" s="1">
        <v>36133</v>
      </c>
      <c r="B589" s="4">
        <v>36133</v>
      </c>
      <c r="C589" s="38">
        <v>520000</v>
      </c>
      <c r="D589" s="38">
        <v>1199000</v>
      </c>
      <c r="E589" s="38">
        <v>217000</v>
      </c>
      <c r="F589" s="38">
        <v>34000</v>
      </c>
      <c r="G589" s="38">
        <v>685000</v>
      </c>
      <c r="H589" s="38">
        <v>183000</v>
      </c>
      <c r="J589" s="38">
        <v>2909000</v>
      </c>
      <c r="K589" s="162">
        <v>-186000</v>
      </c>
      <c r="L589" s="38">
        <v>3122000</v>
      </c>
      <c r="M589" s="38">
        <v>97731000</v>
      </c>
    </row>
    <row r="590" spans="1:13">
      <c r="A590" s="1">
        <v>36134</v>
      </c>
      <c r="B590" s="4">
        <v>36134</v>
      </c>
      <c r="C590" s="38">
        <v>515000</v>
      </c>
      <c r="D590" s="38">
        <v>1176000</v>
      </c>
      <c r="E590" s="38">
        <v>217000</v>
      </c>
      <c r="F590" s="38">
        <v>53000</v>
      </c>
      <c r="G590" s="38">
        <v>709000</v>
      </c>
      <c r="H590" s="38">
        <v>185000</v>
      </c>
      <c r="J590" s="38" t="s">
        <v>25</v>
      </c>
      <c r="K590" s="162" t="s">
        <v>25</v>
      </c>
      <c r="L590" s="38" t="s">
        <v>25</v>
      </c>
      <c r="M590" s="38">
        <v>97661000</v>
      </c>
    </row>
    <row r="591" spans="1:13">
      <c r="A591" s="1">
        <v>36135</v>
      </c>
      <c r="B591" s="4">
        <v>36135</v>
      </c>
      <c r="C591" s="38">
        <v>521000</v>
      </c>
      <c r="D591" s="38">
        <v>1195000</v>
      </c>
      <c r="E591" s="38">
        <v>196000</v>
      </c>
      <c r="F591" s="38">
        <v>51000</v>
      </c>
      <c r="G591" s="38">
        <v>714000</v>
      </c>
      <c r="H591" s="38">
        <v>187000</v>
      </c>
      <c r="J591" s="38">
        <v>3200000</v>
      </c>
      <c r="K591" s="162">
        <v>-759000</v>
      </c>
      <c r="L591" s="38">
        <v>3599000</v>
      </c>
      <c r="M591" s="38">
        <v>96902000</v>
      </c>
    </row>
    <row r="592" spans="1:13">
      <c r="A592" s="1">
        <v>36136</v>
      </c>
      <c r="B592" s="4">
        <v>36136</v>
      </c>
      <c r="C592" s="38">
        <v>491000</v>
      </c>
      <c r="D592" s="38">
        <v>1145000</v>
      </c>
      <c r="E592" s="38">
        <v>174000</v>
      </c>
      <c r="F592" s="38">
        <v>5000</v>
      </c>
      <c r="G592" s="38">
        <v>688000</v>
      </c>
      <c r="H592" s="38">
        <v>186000</v>
      </c>
      <c r="J592" s="38">
        <v>3815000</v>
      </c>
      <c r="K592" s="162">
        <v>-1182000</v>
      </c>
      <c r="L592" s="38">
        <v>3903000</v>
      </c>
      <c r="M592" s="38">
        <v>95721000</v>
      </c>
    </row>
    <row r="593" spans="1:13">
      <c r="A593" s="1">
        <v>36137</v>
      </c>
      <c r="B593" s="4">
        <v>36137</v>
      </c>
      <c r="C593" s="38">
        <v>364000</v>
      </c>
      <c r="D593" s="38">
        <v>1108000</v>
      </c>
      <c r="E593" s="38">
        <v>112000</v>
      </c>
      <c r="F593" s="38" t="s">
        <v>25</v>
      </c>
      <c r="G593" s="38">
        <v>654000</v>
      </c>
      <c r="H593" s="38">
        <v>185000</v>
      </c>
      <c r="J593" s="38">
        <v>2494000</v>
      </c>
      <c r="K593" s="162">
        <v>-1023000</v>
      </c>
      <c r="L593" s="38">
        <v>3524000</v>
      </c>
      <c r="M593" s="38">
        <v>94699000</v>
      </c>
    </row>
    <row r="594" spans="1:13">
      <c r="A594" s="1">
        <v>36138</v>
      </c>
      <c r="B594" s="4">
        <v>36138</v>
      </c>
      <c r="C594" s="38">
        <v>361000</v>
      </c>
      <c r="D594" s="38">
        <v>1090000</v>
      </c>
      <c r="E594" s="38">
        <v>59000</v>
      </c>
      <c r="F594" s="38" t="s">
        <v>25</v>
      </c>
      <c r="G594" s="38">
        <v>647000</v>
      </c>
      <c r="H594" s="38">
        <v>193000</v>
      </c>
      <c r="J594" s="38">
        <v>2420000</v>
      </c>
      <c r="K594" s="162">
        <v>-1012000</v>
      </c>
      <c r="L594" s="38">
        <v>3482000</v>
      </c>
      <c r="M594" s="38">
        <v>93688000</v>
      </c>
    </row>
    <row r="595" spans="1:13">
      <c r="A595" s="1">
        <v>36139</v>
      </c>
      <c r="B595" s="4">
        <v>36139</v>
      </c>
      <c r="C595" s="38">
        <v>382000</v>
      </c>
      <c r="D595" s="38">
        <v>1127000</v>
      </c>
      <c r="E595" s="38">
        <v>79000</v>
      </c>
      <c r="F595" s="38" t="s">
        <v>25</v>
      </c>
      <c r="G595" s="38">
        <v>681000</v>
      </c>
      <c r="H595" s="38">
        <v>190000</v>
      </c>
      <c r="J595" s="38">
        <v>2528000</v>
      </c>
      <c r="K595" s="162">
        <v>-875000</v>
      </c>
      <c r="L595" s="38">
        <v>3382000</v>
      </c>
      <c r="M595" s="38">
        <v>92813000</v>
      </c>
    </row>
    <row r="596" spans="1:13">
      <c r="A596" s="1">
        <v>36140</v>
      </c>
      <c r="B596" s="4">
        <v>36140</v>
      </c>
      <c r="C596" s="38">
        <v>463000</v>
      </c>
      <c r="D596" s="38">
        <v>1150000</v>
      </c>
      <c r="E596" s="38">
        <v>400000</v>
      </c>
      <c r="F596" s="38">
        <v>146000</v>
      </c>
      <c r="G596" s="38">
        <v>664000</v>
      </c>
      <c r="H596" s="38">
        <v>190000</v>
      </c>
      <c r="J596" s="38">
        <v>2682000</v>
      </c>
      <c r="K596" s="162">
        <v>-521000</v>
      </c>
      <c r="L596" s="38">
        <v>3192000</v>
      </c>
      <c r="M596" s="38">
        <v>92292000</v>
      </c>
    </row>
    <row r="597" spans="1:13">
      <c r="A597" s="1">
        <v>36141</v>
      </c>
      <c r="B597" s="4">
        <v>36141</v>
      </c>
      <c r="C597" s="38">
        <v>495000</v>
      </c>
      <c r="D597" s="38">
        <v>1222000</v>
      </c>
      <c r="E597" s="38">
        <v>201000</v>
      </c>
      <c r="F597" s="38">
        <v>87000</v>
      </c>
      <c r="G597" s="38">
        <v>672000</v>
      </c>
      <c r="H597" s="38">
        <v>188000</v>
      </c>
      <c r="J597" s="38">
        <v>2933000</v>
      </c>
      <c r="K597" s="162">
        <v>173000</v>
      </c>
      <c r="L597" s="38">
        <v>2646000</v>
      </c>
      <c r="M597" s="38">
        <v>92469000</v>
      </c>
    </row>
    <row r="598" spans="1:13">
      <c r="A598" s="1">
        <v>36142</v>
      </c>
      <c r="B598" s="4">
        <v>36142</v>
      </c>
      <c r="C598" s="38">
        <v>500000</v>
      </c>
      <c r="D598" s="38">
        <v>1191000</v>
      </c>
      <c r="E598" s="38">
        <v>205000</v>
      </c>
      <c r="F598" s="38">
        <v>95000</v>
      </c>
      <c r="G598" s="38">
        <v>640000</v>
      </c>
      <c r="H598" s="38">
        <v>190000</v>
      </c>
      <c r="J598" s="38">
        <v>2889000</v>
      </c>
      <c r="K598" s="162">
        <v>398000</v>
      </c>
      <c r="L598" s="38">
        <v>2503000</v>
      </c>
      <c r="M598" s="38">
        <v>92867000</v>
      </c>
    </row>
    <row r="599" spans="1:13">
      <c r="A599" s="1">
        <v>36143</v>
      </c>
      <c r="B599" s="4">
        <v>36143</v>
      </c>
      <c r="C599" s="38">
        <v>495000</v>
      </c>
      <c r="D599" s="38">
        <v>1177000</v>
      </c>
      <c r="E599" s="38">
        <v>185000</v>
      </c>
      <c r="F599" s="38">
        <v>94000</v>
      </c>
      <c r="G599" s="38">
        <v>669000</v>
      </c>
      <c r="H599" s="38">
        <v>257000</v>
      </c>
      <c r="J599" s="38">
        <v>2878000</v>
      </c>
      <c r="K599" s="162">
        <v>-142000</v>
      </c>
      <c r="L599" s="38">
        <v>3089000</v>
      </c>
      <c r="M599" s="38">
        <v>92725000</v>
      </c>
    </row>
    <row r="600" spans="1:13">
      <c r="A600" s="1">
        <v>36144</v>
      </c>
      <c r="B600" s="4">
        <v>36144</v>
      </c>
      <c r="C600" s="38">
        <v>515000</v>
      </c>
      <c r="D600" s="38">
        <v>1140000</v>
      </c>
      <c r="E600" s="38">
        <v>156000</v>
      </c>
      <c r="F600" s="38" t="s">
        <v>25</v>
      </c>
      <c r="G600" s="38">
        <v>665000</v>
      </c>
      <c r="H600" s="38">
        <v>187000</v>
      </c>
      <c r="J600" s="38">
        <v>2735000</v>
      </c>
      <c r="K600" s="162">
        <v>65000</v>
      </c>
      <c r="L600" s="38">
        <v>2613000</v>
      </c>
      <c r="M600" s="38">
        <v>92790000</v>
      </c>
    </row>
    <row r="601" spans="1:13">
      <c r="A601" s="1">
        <v>36145</v>
      </c>
      <c r="B601" s="4">
        <v>36145</v>
      </c>
      <c r="C601" s="38">
        <v>514000</v>
      </c>
      <c r="D601" s="38">
        <v>1004000</v>
      </c>
      <c r="E601" s="38">
        <v>198000</v>
      </c>
      <c r="F601" s="38" t="s">
        <v>25</v>
      </c>
      <c r="G601" s="38">
        <v>684000</v>
      </c>
      <c r="H601" s="38">
        <v>190000</v>
      </c>
      <c r="J601" s="38">
        <v>2710000</v>
      </c>
      <c r="K601" s="162">
        <v>298000</v>
      </c>
      <c r="L601" s="38">
        <v>2460000</v>
      </c>
      <c r="M601" s="38">
        <v>93088000</v>
      </c>
    </row>
    <row r="602" spans="1:13">
      <c r="A602" s="1">
        <v>36146</v>
      </c>
      <c r="B602" s="4">
        <v>36146</v>
      </c>
      <c r="C602" s="38">
        <v>513000</v>
      </c>
      <c r="D602" s="38">
        <v>943000</v>
      </c>
      <c r="E602" s="38">
        <v>209000</v>
      </c>
      <c r="F602" s="38" t="s">
        <v>25</v>
      </c>
      <c r="G602" s="38">
        <v>666000</v>
      </c>
      <c r="H602" s="38">
        <v>194000</v>
      </c>
      <c r="J602" s="38">
        <v>2626000</v>
      </c>
      <c r="K602" s="162">
        <v>152000</v>
      </c>
      <c r="L602" s="38">
        <v>2568000</v>
      </c>
      <c r="M602" s="38">
        <v>93239000</v>
      </c>
    </row>
    <row r="603" spans="1:13">
      <c r="A603" s="1">
        <v>36147</v>
      </c>
      <c r="B603" s="4">
        <v>36147</v>
      </c>
      <c r="C603" s="38">
        <v>473000</v>
      </c>
      <c r="D603" s="38">
        <v>998000</v>
      </c>
      <c r="E603" s="38">
        <v>183000</v>
      </c>
      <c r="F603" s="38" t="s">
        <v>25</v>
      </c>
      <c r="G603" s="38">
        <v>634000</v>
      </c>
      <c r="H603" s="38">
        <v>193000</v>
      </c>
      <c r="J603" s="38">
        <v>2554000</v>
      </c>
      <c r="K603" s="162">
        <v>-232000</v>
      </c>
      <c r="L603" s="38">
        <v>2684000</v>
      </c>
      <c r="M603" s="38">
        <v>93054000</v>
      </c>
    </row>
    <row r="604" spans="1:13">
      <c r="A604" s="1">
        <v>36148</v>
      </c>
      <c r="B604" s="4">
        <v>36148</v>
      </c>
      <c r="C604" s="38">
        <v>397000</v>
      </c>
      <c r="D604" s="38">
        <v>1053000</v>
      </c>
      <c r="E604" s="38">
        <v>180000</v>
      </c>
      <c r="F604" s="38" t="s">
        <v>25</v>
      </c>
      <c r="G604" s="38">
        <v>621000</v>
      </c>
      <c r="H604" s="38">
        <v>192000</v>
      </c>
      <c r="J604" s="38">
        <v>2515000</v>
      </c>
      <c r="K604" s="162">
        <v>-113000</v>
      </c>
      <c r="L604" s="38">
        <v>2733000</v>
      </c>
      <c r="M604" s="38">
        <v>92941000</v>
      </c>
    </row>
    <row r="605" spans="1:13">
      <c r="A605" s="1">
        <v>36149</v>
      </c>
      <c r="B605" s="4">
        <v>36149</v>
      </c>
      <c r="C605" s="38">
        <v>408000</v>
      </c>
      <c r="D605" s="38">
        <v>1010000</v>
      </c>
      <c r="E605" s="38">
        <v>132000</v>
      </c>
      <c r="F605" s="38" t="s">
        <v>25</v>
      </c>
      <c r="G605" s="38">
        <v>635000</v>
      </c>
      <c r="H605" s="38">
        <v>194000</v>
      </c>
      <c r="J605" s="38">
        <v>2451000</v>
      </c>
      <c r="K605" s="162">
        <v>-1166000</v>
      </c>
      <c r="L605" s="38">
        <v>3605000</v>
      </c>
      <c r="M605" s="38">
        <v>91777000</v>
      </c>
    </row>
    <row r="606" spans="1:13">
      <c r="A606" s="1">
        <v>36150</v>
      </c>
      <c r="B606" s="4">
        <v>36150</v>
      </c>
      <c r="C606" s="38">
        <v>405000</v>
      </c>
      <c r="D606" s="38">
        <v>976000</v>
      </c>
      <c r="E606" s="38">
        <v>100000</v>
      </c>
      <c r="F606" s="38" t="s">
        <v>25</v>
      </c>
      <c r="G606" s="38">
        <v>592000</v>
      </c>
      <c r="H606" s="38">
        <v>180000</v>
      </c>
      <c r="J606" s="38">
        <v>2325000</v>
      </c>
      <c r="K606" s="162">
        <v>-2325000</v>
      </c>
      <c r="L606" s="38">
        <v>4629000</v>
      </c>
      <c r="M606" s="38">
        <v>89567000</v>
      </c>
    </row>
    <row r="607" spans="1:13">
      <c r="A607" s="1">
        <v>36151</v>
      </c>
      <c r="B607" s="4">
        <v>36151</v>
      </c>
      <c r="C607" s="38">
        <v>410000</v>
      </c>
      <c r="D607" s="38">
        <v>975000</v>
      </c>
      <c r="E607" s="38">
        <v>73000</v>
      </c>
      <c r="F607" s="38" t="s">
        <v>25</v>
      </c>
      <c r="G607" s="38">
        <v>558000</v>
      </c>
      <c r="H607" s="38">
        <v>179000</v>
      </c>
      <c r="J607" s="38">
        <v>2268000</v>
      </c>
      <c r="K607" s="162">
        <v>-2406000</v>
      </c>
      <c r="L607" s="38">
        <v>4648000</v>
      </c>
      <c r="M607" s="38">
        <v>87163000</v>
      </c>
    </row>
    <row r="608" spans="1:13">
      <c r="A608" s="1">
        <v>36152</v>
      </c>
      <c r="B608" s="4">
        <v>36152</v>
      </c>
      <c r="C608" s="38">
        <v>379000</v>
      </c>
      <c r="D608" s="38">
        <v>781000</v>
      </c>
      <c r="E608" s="38">
        <v>97000</v>
      </c>
      <c r="F608" s="38" t="s">
        <v>25</v>
      </c>
      <c r="G608" s="38">
        <v>605000</v>
      </c>
      <c r="H608" s="38">
        <v>180000</v>
      </c>
      <c r="J608" s="38">
        <v>2115000</v>
      </c>
      <c r="K608" s="162">
        <v>-2185000</v>
      </c>
      <c r="L608" s="38">
        <v>4351000</v>
      </c>
      <c r="M608" s="38">
        <v>84978000</v>
      </c>
    </row>
    <row r="609" spans="1:13">
      <c r="A609" s="1">
        <v>36153</v>
      </c>
      <c r="B609" s="4">
        <v>36153</v>
      </c>
      <c r="C609" s="38">
        <v>325000</v>
      </c>
      <c r="D609" s="38">
        <v>847000</v>
      </c>
      <c r="E609" s="38">
        <v>120000</v>
      </c>
      <c r="F609" s="38" t="s">
        <v>25</v>
      </c>
      <c r="G609" s="38">
        <v>612000</v>
      </c>
      <c r="H609" s="38">
        <v>182000</v>
      </c>
      <c r="J609" s="38">
        <v>2159000</v>
      </c>
      <c r="K609" s="162">
        <v>-1322000</v>
      </c>
      <c r="L609" s="38">
        <v>3505000</v>
      </c>
      <c r="M609" s="38">
        <v>83655000</v>
      </c>
    </row>
    <row r="610" spans="1:13">
      <c r="A610" s="1">
        <v>36154</v>
      </c>
      <c r="B610" s="4">
        <v>36154</v>
      </c>
      <c r="C610" s="38">
        <v>328000</v>
      </c>
      <c r="D610" s="38">
        <v>884000</v>
      </c>
      <c r="E610" s="38">
        <v>144000</v>
      </c>
      <c r="F610" s="38" t="s">
        <v>25</v>
      </c>
      <c r="G610" s="38">
        <v>587000</v>
      </c>
      <c r="H610" s="38">
        <v>183000</v>
      </c>
      <c r="J610" s="38">
        <v>2199000</v>
      </c>
      <c r="K610" s="162">
        <v>-538000</v>
      </c>
      <c r="L610" s="38">
        <v>2697000</v>
      </c>
      <c r="M610" s="38">
        <v>83117000</v>
      </c>
    </row>
    <row r="611" spans="1:13">
      <c r="A611" s="1">
        <v>36155</v>
      </c>
      <c r="B611" s="4">
        <v>36155</v>
      </c>
      <c r="C611" s="38">
        <v>368000</v>
      </c>
      <c r="D611" s="38">
        <v>1012000</v>
      </c>
      <c r="E611" s="38">
        <v>183000</v>
      </c>
      <c r="F611" s="38" t="s">
        <v>25</v>
      </c>
      <c r="G611" s="38">
        <v>627000</v>
      </c>
      <c r="H611" s="38">
        <v>183000</v>
      </c>
      <c r="J611" s="38">
        <v>2438000</v>
      </c>
      <c r="K611" s="162">
        <v>-284000</v>
      </c>
      <c r="L611" s="38">
        <v>2737000</v>
      </c>
      <c r="M611" s="38">
        <v>82833000</v>
      </c>
    </row>
    <row r="612" spans="1:13">
      <c r="A612" s="1">
        <v>36156</v>
      </c>
      <c r="B612" s="4">
        <v>36156</v>
      </c>
      <c r="C612" s="38">
        <v>370000</v>
      </c>
      <c r="D612" s="38">
        <v>1048000</v>
      </c>
      <c r="E612" s="38">
        <v>181000</v>
      </c>
      <c r="F612" s="38" t="s">
        <v>25</v>
      </c>
      <c r="G612" s="38">
        <v>663000</v>
      </c>
      <c r="H612" s="38">
        <v>189000</v>
      </c>
      <c r="J612" s="38">
        <v>2522000</v>
      </c>
      <c r="K612" s="162">
        <v>-234000</v>
      </c>
      <c r="L612" s="38">
        <v>2702000</v>
      </c>
      <c r="M612" s="38">
        <v>82598000</v>
      </c>
    </row>
    <row r="613" spans="1:13">
      <c r="A613" s="1">
        <v>36157</v>
      </c>
      <c r="B613" s="4">
        <v>36157</v>
      </c>
      <c r="C613" s="38">
        <v>365000</v>
      </c>
      <c r="D613" s="38">
        <v>969000</v>
      </c>
      <c r="E613" s="38">
        <v>166000</v>
      </c>
      <c r="F613" s="38" t="s">
        <v>25</v>
      </c>
      <c r="G613" s="38">
        <v>645000</v>
      </c>
      <c r="H613" s="38">
        <v>191000</v>
      </c>
      <c r="J613" s="38">
        <v>2410000</v>
      </c>
      <c r="K613" s="162">
        <v>-354000</v>
      </c>
      <c r="L613" s="38">
        <v>2859000</v>
      </c>
      <c r="M613" s="38">
        <v>82068000</v>
      </c>
    </row>
    <row r="614" spans="1:13">
      <c r="A614" s="1">
        <v>36158</v>
      </c>
      <c r="B614" s="4">
        <v>36158</v>
      </c>
      <c r="C614" s="38">
        <v>409000</v>
      </c>
      <c r="D614" s="38">
        <v>938000</v>
      </c>
      <c r="E614" s="38">
        <v>146000</v>
      </c>
      <c r="F614" s="38" t="s">
        <v>25</v>
      </c>
      <c r="G614" s="38">
        <v>631000</v>
      </c>
      <c r="H614" s="38">
        <v>261000</v>
      </c>
      <c r="J614" s="38">
        <v>2385000</v>
      </c>
      <c r="K614" s="162">
        <v>-398000</v>
      </c>
      <c r="L614" s="38">
        <v>2733000</v>
      </c>
      <c r="M614" s="38">
        <v>81670000</v>
      </c>
    </row>
    <row r="615" spans="1:13">
      <c r="A615" s="1">
        <v>36159</v>
      </c>
      <c r="B615" s="4">
        <v>36159</v>
      </c>
      <c r="C615" s="38">
        <v>350000</v>
      </c>
      <c r="D615" s="38">
        <v>960000</v>
      </c>
      <c r="E615" s="38">
        <v>121000</v>
      </c>
      <c r="F615" s="38">
        <v>27000</v>
      </c>
      <c r="G615" s="38">
        <v>653000</v>
      </c>
      <c r="H615" s="38">
        <v>191000</v>
      </c>
      <c r="J615" s="38">
        <v>2375000</v>
      </c>
      <c r="K615" s="162">
        <v>-305000</v>
      </c>
      <c r="L615" s="38">
        <v>2643000</v>
      </c>
      <c r="M615" s="38">
        <v>81371000</v>
      </c>
    </row>
    <row r="616" spans="1:13">
      <c r="A616" s="1">
        <v>36160</v>
      </c>
      <c r="B616" s="4">
        <v>36160</v>
      </c>
      <c r="C616" s="38">
        <v>385000</v>
      </c>
      <c r="D616" s="38">
        <v>943000</v>
      </c>
      <c r="E616" s="38">
        <v>162000</v>
      </c>
      <c r="F616" s="38" t="s">
        <v>25</v>
      </c>
      <c r="G616" s="38">
        <v>675000</v>
      </c>
      <c r="H616" s="38">
        <v>190000</v>
      </c>
      <c r="J616" s="38">
        <v>2428000</v>
      </c>
      <c r="K616" s="162">
        <v>-292000</v>
      </c>
      <c r="L616" s="38">
        <v>2792000</v>
      </c>
      <c r="M616" s="38">
        <v>81080000</v>
      </c>
    </row>
    <row r="617" spans="1:13">
      <c r="A617" s="1">
        <v>36161</v>
      </c>
      <c r="B617" s="4">
        <v>36161</v>
      </c>
      <c r="C617" s="38">
        <v>464000</v>
      </c>
      <c r="D617" s="38">
        <v>841000</v>
      </c>
      <c r="E617" s="38">
        <v>192000</v>
      </c>
      <c r="F617" s="38">
        <v>96000</v>
      </c>
      <c r="G617" s="38">
        <v>617000</v>
      </c>
      <c r="H617" s="38">
        <v>189000</v>
      </c>
      <c r="J617" s="38">
        <v>2473000</v>
      </c>
      <c r="K617" s="162">
        <v>-38000</v>
      </c>
      <c r="L617" s="38">
        <v>2578000</v>
      </c>
      <c r="M617" s="38">
        <v>81043000</v>
      </c>
    </row>
    <row r="618" spans="1:13">
      <c r="A618" s="1">
        <v>36162</v>
      </c>
      <c r="B618" s="4">
        <v>36162</v>
      </c>
      <c r="C618" s="38">
        <v>493000</v>
      </c>
      <c r="D618" s="38">
        <v>863000</v>
      </c>
      <c r="E618" s="38">
        <v>207000</v>
      </c>
      <c r="F618" s="38">
        <v>89000</v>
      </c>
      <c r="G618" s="38">
        <v>584000</v>
      </c>
      <c r="H618" s="38">
        <v>187000</v>
      </c>
      <c r="J618" s="38">
        <v>2496000</v>
      </c>
      <c r="K618" s="162">
        <v>-293000</v>
      </c>
      <c r="L618" s="38">
        <v>2620000</v>
      </c>
      <c r="M618" s="38">
        <v>80749000</v>
      </c>
    </row>
    <row r="619" spans="1:13">
      <c r="A619" s="1">
        <v>36163</v>
      </c>
      <c r="B619" s="4">
        <v>36163</v>
      </c>
      <c r="C619" s="38">
        <v>493000</v>
      </c>
      <c r="D619" s="38">
        <v>812000</v>
      </c>
      <c r="E619" s="38">
        <v>195000</v>
      </c>
      <c r="F619" s="38">
        <v>45000</v>
      </c>
      <c r="G619" s="38">
        <v>555000</v>
      </c>
      <c r="H619" s="38">
        <v>188000</v>
      </c>
      <c r="J619" s="38">
        <v>2360000</v>
      </c>
      <c r="K619" s="162">
        <v>-184000</v>
      </c>
      <c r="L619" s="38">
        <v>2637000</v>
      </c>
      <c r="M619" s="38">
        <v>80566000</v>
      </c>
    </row>
    <row r="620" spans="1:13">
      <c r="A620" s="1">
        <v>36164</v>
      </c>
      <c r="B620" s="4">
        <v>36164</v>
      </c>
      <c r="C620" s="38">
        <v>475000</v>
      </c>
      <c r="D620" s="38">
        <v>779000</v>
      </c>
      <c r="E620" s="38">
        <v>174000</v>
      </c>
      <c r="F620" s="38">
        <v>66000</v>
      </c>
      <c r="G620" s="38">
        <v>579000</v>
      </c>
      <c r="H620" s="38">
        <v>191000</v>
      </c>
      <c r="J620" s="38">
        <v>2338000</v>
      </c>
      <c r="K620" s="162">
        <v>-779000</v>
      </c>
      <c r="L620" s="38">
        <v>3068000</v>
      </c>
      <c r="M620" s="38">
        <v>79789000</v>
      </c>
    </row>
    <row r="621" spans="1:13">
      <c r="A621" s="1">
        <v>36165</v>
      </c>
      <c r="B621" s="4">
        <v>36165</v>
      </c>
      <c r="C621" s="38">
        <v>412000</v>
      </c>
      <c r="D621" s="38">
        <v>629000</v>
      </c>
      <c r="E621" s="38">
        <v>145000</v>
      </c>
      <c r="F621" s="38">
        <v>11000</v>
      </c>
      <c r="G621" s="38">
        <v>540000</v>
      </c>
      <c r="H621" s="38">
        <v>191000</v>
      </c>
      <c r="J621" s="38">
        <v>2000000</v>
      </c>
      <c r="K621" s="162">
        <v>-1011000</v>
      </c>
      <c r="L621" s="38">
        <v>3021000</v>
      </c>
      <c r="M621" s="38">
        <v>78780000</v>
      </c>
    </row>
    <row r="622" spans="1:13">
      <c r="A622" s="1">
        <v>36166</v>
      </c>
      <c r="B622" s="4">
        <v>36166</v>
      </c>
      <c r="C622" s="38">
        <v>438000</v>
      </c>
      <c r="D622" s="38">
        <v>693000</v>
      </c>
      <c r="E622" s="38">
        <v>145000</v>
      </c>
      <c r="F622" s="38">
        <v>1000</v>
      </c>
      <c r="G622" s="38">
        <v>539000</v>
      </c>
      <c r="H622" s="38">
        <v>191000</v>
      </c>
      <c r="J622" s="38">
        <v>2078000</v>
      </c>
      <c r="K622" s="162">
        <v>-883000</v>
      </c>
      <c r="L622" s="38">
        <v>2959000</v>
      </c>
      <c r="M622" s="38">
        <v>77898000</v>
      </c>
    </row>
    <row r="623" spans="1:13">
      <c r="A623" s="1">
        <v>36167</v>
      </c>
      <c r="B623" s="4">
        <v>36167</v>
      </c>
      <c r="C623" s="38">
        <v>421000</v>
      </c>
      <c r="D623" s="38">
        <v>717000</v>
      </c>
      <c r="E623" s="38">
        <v>201000</v>
      </c>
      <c r="F623" s="38" t="s">
        <v>25</v>
      </c>
      <c r="G623" s="38">
        <v>530000</v>
      </c>
      <c r="H623" s="38">
        <v>195000</v>
      </c>
      <c r="J623" s="38">
        <v>2136000</v>
      </c>
      <c r="K623" s="162">
        <v>-1084000</v>
      </c>
      <c r="L623" s="38">
        <v>3196000</v>
      </c>
      <c r="M623" s="38">
        <v>76814000</v>
      </c>
    </row>
    <row r="624" spans="1:13">
      <c r="A624" s="1">
        <v>36168</v>
      </c>
      <c r="B624" s="4">
        <v>36168</v>
      </c>
      <c r="C624" s="38">
        <v>369000</v>
      </c>
      <c r="D624" s="38">
        <v>775000</v>
      </c>
      <c r="E624" s="38">
        <v>111000</v>
      </c>
      <c r="F624" s="38" t="s">
        <v>25</v>
      </c>
      <c r="G624" s="38">
        <v>573000</v>
      </c>
      <c r="H624" s="38">
        <v>194000</v>
      </c>
      <c r="J624" s="38">
        <v>2093000</v>
      </c>
      <c r="K624" s="162">
        <v>-832000</v>
      </c>
      <c r="L624" s="38">
        <v>2952000</v>
      </c>
      <c r="M624" s="38">
        <v>75983000</v>
      </c>
    </row>
    <row r="625" spans="1:13">
      <c r="A625" s="1">
        <v>36169</v>
      </c>
      <c r="B625" s="4">
        <v>36169</v>
      </c>
      <c r="C625" s="38">
        <v>492000</v>
      </c>
      <c r="D625" s="38">
        <v>841000</v>
      </c>
      <c r="E625" s="38">
        <v>148000</v>
      </c>
      <c r="F625" s="38" t="s">
        <v>25</v>
      </c>
      <c r="G625" s="38">
        <v>570000</v>
      </c>
      <c r="H625" s="38">
        <v>194000</v>
      </c>
      <c r="J625" s="38">
        <v>2317000</v>
      </c>
      <c r="K625" s="162">
        <v>-233000</v>
      </c>
      <c r="L625" s="38">
        <v>2649000</v>
      </c>
      <c r="M625" s="38">
        <v>75749000</v>
      </c>
    </row>
    <row r="626" spans="1:13">
      <c r="A626" s="1">
        <v>36170</v>
      </c>
      <c r="B626" s="4">
        <v>36170</v>
      </c>
      <c r="C626" s="38">
        <v>478000</v>
      </c>
      <c r="D626" s="38">
        <v>841000</v>
      </c>
      <c r="E626" s="38">
        <v>139000</v>
      </c>
      <c r="F626" s="38" t="s">
        <v>25</v>
      </c>
      <c r="G626" s="38">
        <v>588000</v>
      </c>
      <c r="H626" s="38">
        <v>189000</v>
      </c>
      <c r="J626" s="38">
        <v>2307000</v>
      </c>
      <c r="K626" s="162">
        <v>-499000</v>
      </c>
      <c r="L626" s="38">
        <v>2661000</v>
      </c>
      <c r="M626" s="38">
        <v>75251000</v>
      </c>
    </row>
    <row r="627" spans="1:13">
      <c r="A627" s="1">
        <v>36171</v>
      </c>
      <c r="B627" s="4">
        <v>36171</v>
      </c>
      <c r="C627" s="38">
        <v>496000</v>
      </c>
      <c r="D627" s="38">
        <v>824000</v>
      </c>
      <c r="E627" s="38">
        <v>136000</v>
      </c>
      <c r="F627" s="38" t="s">
        <v>25</v>
      </c>
      <c r="G627" s="38">
        <v>580000</v>
      </c>
      <c r="H627" s="38">
        <v>191000</v>
      </c>
      <c r="J627" s="38">
        <v>2299000</v>
      </c>
      <c r="K627" s="162">
        <v>-517000</v>
      </c>
      <c r="L627" s="38">
        <v>2896000</v>
      </c>
      <c r="M627" s="38">
        <v>74734000</v>
      </c>
    </row>
    <row r="628" spans="1:13">
      <c r="A628" s="1">
        <v>36172</v>
      </c>
      <c r="B628" s="4">
        <v>36172</v>
      </c>
      <c r="C628" s="38">
        <v>390000</v>
      </c>
      <c r="D628" s="38">
        <v>789000</v>
      </c>
      <c r="E628" s="38">
        <v>127000</v>
      </c>
      <c r="F628" s="38" t="s">
        <v>25</v>
      </c>
      <c r="G628" s="38">
        <v>565000</v>
      </c>
      <c r="H628" s="38">
        <v>190000</v>
      </c>
      <c r="J628" s="38">
        <v>2131000</v>
      </c>
      <c r="K628" s="162">
        <v>-943000</v>
      </c>
      <c r="L628" s="38">
        <v>3156000</v>
      </c>
      <c r="M628" s="38">
        <v>73793000</v>
      </c>
    </row>
    <row r="629" spans="1:13">
      <c r="A629" s="1">
        <v>36173</v>
      </c>
      <c r="B629" s="4">
        <v>36173</v>
      </c>
      <c r="C629" s="38">
        <v>439000</v>
      </c>
      <c r="D629" s="38">
        <v>789000</v>
      </c>
      <c r="E629" s="38">
        <v>83000</v>
      </c>
      <c r="F629" s="38" t="s">
        <v>25</v>
      </c>
      <c r="G629" s="38">
        <v>572000</v>
      </c>
      <c r="H629" s="38">
        <v>190000</v>
      </c>
      <c r="J629" s="38">
        <v>2145000</v>
      </c>
      <c r="K629" s="162">
        <v>-1119000</v>
      </c>
      <c r="L629" s="38">
        <v>3186000</v>
      </c>
      <c r="M629" s="38">
        <v>72675000</v>
      </c>
    </row>
    <row r="630" spans="1:13">
      <c r="A630" s="1">
        <v>36174</v>
      </c>
      <c r="B630" s="4">
        <v>36174</v>
      </c>
      <c r="C630" s="38">
        <v>502000</v>
      </c>
      <c r="D630" s="38">
        <v>796000</v>
      </c>
      <c r="E630" s="38">
        <v>85000</v>
      </c>
      <c r="F630" s="38" t="s">
        <v>25</v>
      </c>
      <c r="G630" s="38">
        <v>562000</v>
      </c>
      <c r="H630" s="38">
        <v>191000</v>
      </c>
      <c r="J630" s="38">
        <v>2208000</v>
      </c>
      <c r="K630" s="162">
        <v>-489000</v>
      </c>
      <c r="L630" s="38">
        <v>2768000</v>
      </c>
      <c r="M630" s="38">
        <v>72190000</v>
      </c>
    </row>
    <row r="631" spans="1:13">
      <c r="A631" s="1">
        <v>36175</v>
      </c>
      <c r="B631" s="4">
        <v>36175</v>
      </c>
      <c r="C631" s="38">
        <v>518000</v>
      </c>
      <c r="D631" s="38">
        <v>836000</v>
      </c>
      <c r="E631" s="38">
        <v>95000</v>
      </c>
      <c r="F631" s="38">
        <v>82000</v>
      </c>
      <c r="G631" s="38">
        <v>570000</v>
      </c>
      <c r="H631" s="38">
        <v>193000</v>
      </c>
      <c r="J631" s="38">
        <v>2367000</v>
      </c>
      <c r="K631" s="162">
        <v>-307000</v>
      </c>
      <c r="L631" s="38">
        <v>2598000</v>
      </c>
      <c r="M631" s="38">
        <v>71883000</v>
      </c>
    </row>
    <row r="632" spans="1:13">
      <c r="A632" s="1">
        <v>36176</v>
      </c>
      <c r="B632" s="4">
        <v>36176</v>
      </c>
      <c r="C632" s="38">
        <v>528000</v>
      </c>
      <c r="D632" s="38">
        <v>927000</v>
      </c>
      <c r="E632" s="38">
        <v>131000</v>
      </c>
      <c r="F632" s="38">
        <v>144000</v>
      </c>
      <c r="G632" s="38">
        <v>633000</v>
      </c>
      <c r="H632" s="38">
        <v>192000</v>
      </c>
      <c r="J632" s="38">
        <v>2626000</v>
      </c>
      <c r="K632" s="162">
        <v>182000</v>
      </c>
      <c r="L632" s="38">
        <v>2384000</v>
      </c>
      <c r="M632" s="38">
        <v>72065000</v>
      </c>
    </row>
    <row r="633" spans="1:13">
      <c r="A633" s="1">
        <v>36177</v>
      </c>
      <c r="B633" s="4">
        <v>36177</v>
      </c>
      <c r="C633" s="38">
        <v>539000</v>
      </c>
      <c r="D633" s="38">
        <v>932000</v>
      </c>
      <c r="E633" s="38">
        <v>159000</v>
      </c>
      <c r="F633" s="38">
        <v>123000</v>
      </c>
      <c r="G633" s="38">
        <v>629000</v>
      </c>
      <c r="H633" s="38">
        <v>191000</v>
      </c>
      <c r="J633" s="38">
        <v>2643000</v>
      </c>
      <c r="K633" s="162">
        <v>298000</v>
      </c>
      <c r="L633" s="38">
        <v>2389000</v>
      </c>
      <c r="M633" s="38">
        <v>72161000</v>
      </c>
    </row>
    <row r="634" spans="1:13">
      <c r="A634" s="1">
        <v>36178</v>
      </c>
      <c r="B634" s="4">
        <v>36178</v>
      </c>
      <c r="C634" s="38">
        <v>542000</v>
      </c>
      <c r="D634" s="38">
        <v>912000</v>
      </c>
      <c r="E634" s="38">
        <v>143000</v>
      </c>
      <c r="F634" s="38">
        <v>192000</v>
      </c>
      <c r="G634" s="38">
        <v>638000</v>
      </c>
      <c r="H634" s="38">
        <v>192000</v>
      </c>
      <c r="J634" s="38">
        <v>2688000</v>
      </c>
      <c r="K634" s="162">
        <v>-404000</v>
      </c>
      <c r="L634" s="38">
        <v>2963000</v>
      </c>
      <c r="M634" s="38">
        <v>71959000</v>
      </c>
    </row>
    <row r="635" spans="1:13">
      <c r="A635" s="1">
        <v>36179</v>
      </c>
      <c r="B635" s="4">
        <v>36179</v>
      </c>
      <c r="C635" s="38">
        <v>519000</v>
      </c>
      <c r="D635" s="38">
        <v>865000</v>
      </c>
      <c r="E635" s="38">
        <v>105000</v>
      </c>
      <c r="F635" s="38">
        <v>122000</v>
      </c>
      <c r="G635" s="38">
        <v>609000</v>
      </c>
      <c r="H635" s="38">
        <v>190000</v>
      </c>
      <c r="J635" s="38">
        <v>2483000</v>
      </c>
      <c r="K635" s="162">
        <v>-233000</v>
      </c>
      <c r="L635" s="38">
        <v>2852000</v>
      </c>
      <c r="M635" s="38">
        <v>71727000</v>
      </c>
    </row>
    <row r="636" spans="1:13">
      <c r="A636" s="1">
        <v>36180</v>
      </c>
      <c r="B636" s="4">
        <v>36180</v>
      </c>
      <c r="C636" s="38">
        <v>496000</v>
      </c>
      <c r="D636" s="38">
        <v>941000</v>
      </c>
      <c r="E636" s="38">
        <v>128000</v>
      </c>
      <c r="F636" s="38">
        <v>126000</v>
      </c>
      <c r="G636" s="38">
        <v>636000</v>
      </c>
      <c r="H636" s="38">
        <v>187000</v>
      </c>
      <c r="J636" s="38">
        <v>2585000</v>
      </c>
      <c r="K636" s="162">
        <v>-221000</v>
      </c>
      <c r="L636" s="38">
        <v>2814000</v>
      </c>
      <c r="M636" s="38">
        <v>71507000</v>
      </c>
    </row>
    <row r="637" spans="1:13">
      <c r="A637" s="1">
        <v>36181</v>
      </c>
      <c r="B637" s="4">
        <v>36181</v>
      </c>
      <c r="C637" s="38">
        <v>447000</v>
      </c>
      <c r="D637" s="38">
        <v>1071000</v>
      </c>
      <c r="E637" s="38">
        <v>173000</v>
      </c>
      <c r="F637" s="38">
        <v>121000</v>
      </c>
      <c r="G637" s="38">
        <v>629000</v>
      </c>
      <c r="H637" s="38">
        <v>189000</v>
      </c>
      <c r="J637" s="38">
        <v>2701000</v>
      </c>
      <c r="K637" s="162">
        <v>-1241000</v>
      </c>
      <c r="L637" s="38">
        <v>3964000</v>
      </c>
      <c r="M637" s="38">
        <v>68710000</v>
      </c>
    </row>
    <row r="638" spans="1:13">
      <c r="A638" s="1">
        <v>36182</v>
      </c>
      <c r="B638" s="4">
        <v>36182</v>
      </c>
      <c r="C638" s="38">
        <v>538000</v>
      </c>
      <c r="D638" s="38">
        <v>913000</v>
      </c>
      <c r="E638" s="38">
        <v>104000</v>
      </c>
      <c r="F638" s="38">
        <v>115000</v>
      </c>
      <c r="G638" s="38">
        <v>643000</v>
      </c>
      <c r="H638" s="38">
        <v>186000</v>
      </c>
      <c r="J638" s="38">
        <v>2563000</v>
      </c>
      <c r="K638" s="162">
        <v>-290000</v>
      </c>
      <c r="L638" s="38">
        <v>2812000</v>
      </c>
      <c r="M638" s="38">
        <v>71046000</v>
      </c>
    </row>
    <row r="639" spans="1:13">
      <c r="A639" s="1">
        <v>36183</v>
      </c>
      <c r="B639" s="4">
        <v>36183</v>
      </c>
      <c r="C639" s="38">
        <v>547000</v>
      </c>
      <c r="D639" s="38">
        <v>956000</v>
      </c>
      <c r="E639" s="38">
        <v>200000</v>
      </c>
      <c r="F639" s="38">
        <v>118000</v>
      </c>
      <c r="G639" s="38">
        <v>644000</v>
      </c>
      <c r="H639" s="38">
        <v>189000</v>
      </c>
      <c r="J639" s="38">
        <v>2716000</v>
      </c>
      <c r="K639" s="162">
        <v>-12000</v>
      </c>
      <c r="L639" s="38">
        <v>2587000</v>
      </c>
      <c r="M639" s="38">
        <v>71034000</v>
      </c>
    </row>
    <row r="640" spans="1:13">
      <c r="A640" s="1">
        <v>36184</v>
      </c>
      <c r="B640" s="4">
        <v>36184</v>
      </c>
      <c r="C640" s="38">
        <v>545000</v>
      </c>
      <c r="D640" s="38">
        <v>973000</v>
      </c>
      <c r="E640" s="38">
        <v>198000</v>
      </c>
      <c r="F640" s="38">
        <v>114000</v>
      </c>
      <c r="G640" s="38">
        <v>647000</v>
      </c>
      <c r="H640" s="38">
        <v>190000</v>
      </c>
      <c r="J640" s="38">
        <v>2740000</v>
      </c>
      <c r="K640" s="162">
        <v>12000</v>
      </c>
      <c r="L640" s="38">
        <v>2814000</v>
      </c>
      <c r="M640" s="38">
        <v>71050000</v>
      </c>
    </row>
    <row r="641" spans="1:13">
      <c r="A641" s="1">
        <v>36185</v>
      </c>
      <c r="B641" s="4">
        <v>36185</v>
      </c>
      <c r="C641" s="38">
        <v>477000</v>
      </c>
      <c r="D641" s="38">
        <v>1028000</v>
      </c>
      <c r="E641" s="38">
        <v>144000</v>
      </c>
      <c r="F641" s="38">
        <v>137000</v>
      </c>
      <c r="G641" s="38">
        <v>641000</v>
      </c>
      <c r="H641" s="38">
        <v>179000</v>
      </c>
      <c r="J641" s="38">
        <v>2678000</v>
      </c>
      <c r="K641" s="162">
        <v>-1099000</v>
      </c>
      <c r="L641" s="38">
        <v>3714000</v>
      </c>
      <c r="M641" s="38">
        <v>69951000</v>
      </c>
    </row>
    <row r="642" spans="1:13">
      <c r="A642" s="1">
        <v>36186</v>
      </c>
      <c r="B642" s="4">
        <v>36186</v>
      </c>
      <c r="C642" s="38">
        <v>447000</v>
      </c>
      <c r="D642" s="38">
        <v>1071000</v>
      </c>
      <c r="E642" s="38">
        <v>173000</v>
      </c>
      <c r="F642" s="38">
        <v>121000</v>
      </c>
      <c r="G642" s="38">
        <v>629000</v>
      </c>
      <c r="H642" s="38">
        <v>189000</v>
      </c>
      <c r="J642" s="38">
        <v>2701000</v>
      </c>
      <c r="K642" s="162">
        <v>-1241000</v>
      </c>
      <c r="L642" s="38">
        <v>3964000</v>
      </c>
      <c r="M642" s="38">
        <v>68710000</v>
      </c>
    </row>
    <row r="643" spans="1:13">
      <c r="A643" s="1">
        <v>36187</v>
      </c>
      <c r="B643" s="4">
        <v>36187</v>
      </c>
      <c r="C643" s="38">
        <v>451000</v>
      </c>
      <c r="D643" s="38">
        <v>977000</v>
      </c>
      <c r="E643" s="38">
        <v>167000</v>
      </c>
      <c r="F643" s="38">
        <v>58000</v>
      </c>
      <c r="G643" s="38">
        <v>622000</v>
      </c>
      <c r="H643" s="38">
        <v>193000</v>
      </c>
      <c r="J643" s="38">
        <v>2539000</v>
      </c>
      <c r="K643" s="162">
        <v>-1080000</v>
      </c>
      <c r="L643" s="38">
        <v>3689000</v>
      </c>
      <c r="M643" s="38">
        <v>67630000</v>
      </c>
    </row>
    <row r="644" spans="1:13">
      <c r="A644" s="1">
        <v>36188</v>
      </c>
      <c r="B644" s="4">
        <v>36188</v>
      </c>
      <c r="C644" s="38">
        <v>514000</v>
      </c>
      <c r="D644" s="38">
        <v>869000</v>
      </c>
      <c r="E644" s="38">
        <v>111000</v>
      </c>
      <c r="F644" s="38">
        <v>84000</v>
      </c>
      <c r="G644" s="38">
        <v>644000</v>
      </c>
      <c r="H644" s="38">
        <v>188000</v>
      </c>
      <c r="J644" s="38">
        <v>2482000</v>
      </c>
      <c r="K644" s="162">
        <v>-1072000</v>
      </c>
      <c r="L644" s="38">
        <v>3553000</v>
      </c>
      <c r="M644" s="38">
        <v>66561000</v>
      </c>
    </row>
    <row r="645" spans="1:13">
      <c r="A645" s="1">
        <v>36189</v>
      </c>
      <c r="B645" s="4">
        <v>36189</v>
      </c>
      <c r="C645" s="38">
        <v>469000</v>
      </c>
      <c r="D645" s="38">
        <v>891000</v>
      </c>
      <c r="E645" s="38">
        <v>141000</v>
      </c>
      <c r="F645" s="38">
        <v>96000</v>
      </c>
      <c r="G645" s="38">
        <v>692000</v>
      </c>
      <c r="H645" s="38">
        <v>192000</v>
      </c>
      <c r="J645" s="38">
        <v>2553000</v>
      </c>
      <c r="K645" s="162">
        <v>-584000</v>
      </c>
      <c r="L645" s="38">
        <v>3194000</v>
      </c>
      <c r="M645" s="38">
        <v>65977000</v>
      </c>
    </row>
    <row r="646" spans="1:13">
      <c r="A646" s="1">
        <v>36190</v>
      </c>
      <c r="B646" s="4">
        <v>36190</v>
      </c>
      <c r="C646" s="38">
        <v>490000</v>
      </c>
      <c r="D646" s="38">
        <v>933000</v>
      </c>
      <c r="E646" s="38">
        <v>177000</v>
      </c>
      <c r="F646" s="38">
        <v>105000</v>
      </c>
      <c r="G646" s="38">
        <v>648000</v>
      </c>
      <c r="H646" s="38">
        <v>192000</v>
      </c>
      <c r="J646" s="38">
        <v>2617000</v>
      </c>
      <c r="K646" s="162">
        <v>-415000</v>
      </c>
      <c r="L646" s="38">
        <v>2830000</v>
      </c>
      <c r="M646" s="38">
        <v>65562000</v>
      </c>
    </row>
    <row r="647" spans="1:13">
      <c r="A647" s="1">
        <v>36191</v>
      </c>
      <c r="B647" s="4">
        <v>36191</v>
      </c>
      <c r="C647" s="38">
        <v>507000</v>
      </c>
      <c r="D647" s="38">
        <v>953000</v>
      </c>
      <c r="E647" s="38">
        <v>190000</v>
      </c>
      <c r="F647" s="38">
        <v>135000</v>
      </c>
      <c r="G647" s="38">
        <v>647000</v>
      </c>
      <c r="H647" s="38">
        <v>190000</v>
      </c>
      <c r="J647" s="38">
        <v>2695000</v>
      </c>
      <c r="K647" s="162">
        <v>-279000</v>
      </c>
      <c r="L647" s="38">
        <v>3141000</v>
      </c>
      <c r="M647" s="38">
        <v>65284000</v>
      </c>
    </row>
    <row r="648" spans="1:13">
      <c r="A648" s="1">
        <v>36192</v>
      </c>
      <c r="B648" s="4">
        <v>36192</v>
      </c>
      <c r="C648" s="38">
        <v>472000</v>
      </c>
      <c r="D648" s="38">
        <v>714000</v>
      </c>
      <c r="E648" s="38">
        <v>161000</v>
      </c>
      <c r="F648" s="38">
        <v>1000</v>
      </c>
      <c r="G648" s="38">
        <v>635000</v>
      </c>
      <c r="H648" s="38">
        <v>190000</v>
      </c>
      <c r="J648" s="38">
        <v>2247000</v>
      </c>
      <c r="K648" s="162">
        <v>-1156000</v>
      </c>
      <c r="L648" s="38">
        <v>3343000</v>
      </c>
      <c r="M648" s="38">
        <v>64130000</v>
      </c>
    </row>
    <row r="649" spans="1:13">
      <c r="A649" s="1">
        <v>36193</v>
      </c>
      <c r="B649" s="4">
        <v>36193</v>
      </c>
      <c r="C649" s="38">
        <v>438000</v>
      </c>
      <c r="D649" s="38">
        <v>689000</v>
      </c>
      <c r="E649" s="38">
        <v>196000</v>
      </c>
      <c r="F649" s="38">
        <v>119000</v>
      </c>
      <c r="G649" s="38">
        <v>659000</v>
      </c>
      <c r="H649" s="38">
        <v>192000</v>
      </c>
      <c r="J649" s="38">
        <v>2364000</v>
      </c>
      <c r="K649" s="162">
        <v>-654000</v>
      </c>
      <c r="L649" s="38">
        <v>3098000</v>
      </c>
      <c r="M649" s="38">
        <v>63477000</v>
      </c>
    </row>
    <row r="650" spans="1:13">
      <c r="A650" s="1">
        <v>36194</v>
      </c>
      <c r="B650" s="4">
        <v>36194</v>
      </c>
      <c r="C650" s="38">
        <v>407000</v>
      </c>
      <c r="D650" s="38">
        <v>773000</v>
      </c>
      <c r="E650" s="38">
        <v>191000</v>
      </c>
      <c r="F650" s="38">
        <v>91000</v>
      </c>
      <c r="G650" s="38">
        <v>640000</v>
      </c>
      <c r="H650" s="38">
        <v>194000</v>
      </c>
      <c r="J650" s="38">
        <v>2367000</v>
      </c>
      <c r="K650" s="162">
        <v>-679000</v>
      </c>
      <c r="L650" s="38">
        <v>2946000</v>
      </c>
      <c r="M650" s="38">
        <v>62797000</v>
      </c>
    </row>
    <row r="651" spans="1:13">
      <c r="A651" s="1">
        <v>36195</v>
      </c>
      <c r="B651" s="4">
        <v>36195</v>
      </c>
      <c r="C651" s="38">
        <v>489000</v>
      </c>
      <c r="D651" s="38">
        <v>766000</v>
      </c>
      <c r="E651" s="38">
        <v>189000</v>
      </c>
      <c r="F651" s="38">
        <v>128000</v>
      </c>
      <c r="G651" s="38">
        <v>641000</v>
      </c>
      <c r="H651" s="38">
        <v>177000</v>
      </c>
      <c r="J651" s="38">
        <v>2463000</v>
      </c>
      <c r="K651" s="162">
        <v>-1012000</v>
      </c>
      <c r="L651" s="38">
        <v>3441000</v>
      </c>
      <c r="M651" s="38">
        <v>61785000</v>
      </c>
    </row>
    <row r="652" spans="1:13">
      <c r="A652" s="1">
        <v>36196</v>
      </c>
      <c r="B652" s="4">
        <v>36196</v>
      </c>
      <c r="C652" s="39">
        <v>530000</v>
      </c>
      <c r="D652" s="39">
        <v>621000</v>
      </c>
      <c r="E652" s="39">
        <v>199000</v>
      </c>
      <c r="F652" s="39">
        <v>143000</v>
      </c>
      <c r="G652" s="39">
        <v>630000</v>
      </c>
      <c r="H652" s="39">
        <v>186000</v>
      </c>
      <c r="J652" s="39">
        <v>2381000</v>
      </c>
      <c r="K652" s="163">
        <v>-806000</v>
      </c>
      <c r="L652" s="39">
        <v>3230000</v>
      </c>
      <c r="M652" s="39">
        <v>60979000</v>
      </c>
    </row>
    <row r="653" spans="1:13">
      <c r="A653" s="1">
        <v>36197</v>
      </c>
      <c r="B653" s="4">
        <v>36197</v>
      </c>
      <c r="C653" s="39">
        <v>541000</v>
      </c>
      <c r="D653" s="39">
        <v>685000</v>
      </c>
      <c r="E653" s="39">
        <v>244000</v>
      </c>
      <c r="F653" s="39">
        <v>187000</v>
      </c>
      <c r="G653" s="39">
        <v>691000</v>
      </c>
      <c r="H653" s="39">
        <v>186000</v>
      </c>
      <c r="J653" s="39">
        <v>2607000</v>
      </c>
      <c r="K653" s="163">
        <v>-158000</v>
      </c>
      <c r="L653" s="39">
        <v>2790000</v>
      </c>
      <c r="M653" s="39">
        <v>60821000</v>
      </c>
    </row>
    <row r="654" spans="1:13">
      <c r="A654" s="1">
        <v>36198</v>
      </c>
      <c r="B654" s="4">
        <v>36198</v>
      </c>
      <c r="C654" s="39">
        <v>539000</v>
      </c>
      <c r="D654" s="39">
        <v>708000</v>
      </c>
      <c r="E654" s="39">
        <v>240000</v>
      </c>
      <c r="F654" s="39">
        <v>186000</v>
      </c>
      <c r="G654" s="39">
        <v>683000</v>
      </c>
      <c r="H654" s="39">
        <v>190000</v>
      </c>
      <c r="J654" s="39">
        <v>2619000</v>
      </c>
      <c r="K654" s="163">
        <v>-265000</v>
      </c>
      <c r="L654" s="39">
        <v>2729000</v>
      </c>
      <c r="M654" s="39">
        <v>60556000</v>
      </c>
    </row>
    <row r="655" spans="1:13">
      <c r="A655" s="1">
        <v>36199</v>
      </c>
      <c r="B655" s="4">
        <v>36199</v>
      </c>
      <c r="C655" s="39">
        <v>541000</v>
      </c>
      <c r="D655" s="39">
        <v>723000</v>
      </c>
      <c r="E655" s="39">
        <v>238000</v>
      </c>
      <c r="F655" s="39">
        <v>103000</v>
      </c>
      <c r="G655" s="39">
        <v>712000</v>
      </c>
      <c r="H655" s="39">
        <v>186000</v>
      </c>
      <c r="J655" s="39">
        <v>2576000</v>
      </c>
      <c r="K655" s="163">
        <v>-62000</v>
      </c>
      <c r="L655" s="39">
        <v>2805000</v>
      </c>
      <c r="M655" s="39">
        <v>60493000</v>
      </c>
    </row>
    <row r="656" spans="1:13">
      <c r="A656" s="1">
        <v>36200</v>
      </c>
      <c r="B656" s="4">
        <v>36200</v>
      </c>
      <c r="C656" s="39">
        <v>474000</v>
      </c>
      <c r="D656" s="39">
        <v>709000</v>
      </c>
      <c r="E656" s="39">
        <v>185000</v>
      </c>
      <c r="F656" s="39">
        <v>73000</v>
      </c>
      <c r="G656" s="39">
        <v>657000</v>
      </c>
      <c r="H656" s="39">
        <v>185000</v>
      </c>
      <c r="J656" s="39">
        <v>2356000</v>
      </c>
      <c r="K656" s="163">
        <v>-1122000</v>
      </c>
      <c r="L656" s="39">
        <v>3556000</v>
      </c>
      <c r="M656" s="39">
        <v>59372000</v>
      </c>
    </row>
    <row r="657" spans="1:13">
      <c r="A657" s="1">
        <v>36201</v>
      </c>
      <c r="B657" s="4">
        <v>36201</v>
      </c>
      <c r="C657" s="39">
        <v>462000</v>
      </c>
      <c r="D657" s="39">
        <v>681000</v>
      </c>
      <c r="E657" s="39">
        <v>197000</v>
      </c>
      <c r="F657" s="39">
        <v>28000</v>
      </c>
      <c r="G657" s="39">
        <v>643000</v>
      </c>
      <c r="H657" s="39">
        <v>188000</v>
      </c>
      <c r="J657" s="39">
        <v>2270000</v>
      </c>
      <c r="K657" s="163">
        <v>-1750000</v>
      </c>
      <c r="L657" s="39">
        <v>4011000</v>
      </c>
      <c r="M657" s="39">
        <v>57623000</v>
      </c>
    </row>
    <row r="658" spans="1:13">
      <c r="A658" s="1">
        <v>36202</v>
      </c>
      <c r="B658" s="4">
        <v>36202</v>
      </c>
      <c r="C658" s="39">
        <v>473000</v>
      </c>
      <c r="D658" s="39">
        <v>551000</v>
      </c>
      <c r="E658" s="39">
        <v>194000</v>
      </c>
      <c r="F658" s="39">
        <v>97000</v>
      </c>
      <c r="G658" s="39">
        <v>707000</v>
      </c>
      <c r="H658" s="39">
        <v>190000</v>
      </c>
      <c r="J658" s="39">
        <v>2284000</v>
      </c>
      <c r="K658" s="163">
        <v>-1534000</v>
      </c>
      <c r="L658" s="39">
        <v>3797000</v>
      </c>
      <c r="M658" s="39">
        <v>56091000</v>
      </c>
    </row>
    <row r="659" spans="1:13">
      <c r="A659" s="1">
        <v>36203</v>
      </c>
      <c r="B659" s="4">
        <v>36203</v>
      </c>
      <c r="C659" s="39">
        <v>488000</v>
      </c>
      <c r="D659" s="39">
        <v>584000</v>
      </c>
      <c r="E659" s="39">
        <v>197000</v>
      </c>
      <c r="F659" s="39">
        <v>126000</v>
      </c>
      <c r="G659" s="39">
        <v>588000</v>
      </c>
      <c r="H659" s="39">
        <v>187000</v>
      </c>
      <c r="J659" s="39">
        <v>2205000</v>
      </c>
      <c r="K659" s="163">
        <v>-890000</v>
      </c>
      <c r="L659" s="39">
        <v>3153000</v>
      </c>
      <c r="M659" s="39">
        <v>55201000</v>
      </c>
    </row>
    <row r="660" spans="1:13">
      <c r="A660" s="1">
        <v>36204</v>
      </c>
      <c r="B660" s="4">
        <v>36204</v>
      </c>
      <c r="C660" s="39">
        <v>528000</v>
      </c>
      <c r="D660" s="39">
        <v>614000</v>
      </c>
      <c r="E660" s="39">
        <v>201000</v>
      </c>
      <c r="F660" s="39">
        <v>194000</v>
      </c>
      <c r="G660" s="39">
        <v>676000</v>
      </c>
      <c r="H660" s="39">
        <v>188000</v>
      </c>
      <c r="J660" s="39">
        <v>2440000</v>
      </c>
      <c r="K660" s="163">
        <v>-343000</v>
      </c>
      <c r="L660" s="39">
        <v>2635000</v>
      </c>
      <c r="M660" s="39">
        <v>54858000</v>
      </c>
    </row>
    <row r="661" spans="1:13">
      <c r="A661" s="1">
        <v>36205</v>
      </c>
      <c r="B661" s="4">
        <v>36205</v>
      </c>
      <c r="C661" s="39">
        <v>528000</v>
      </c>
      <c r="D661" s="39">
        <v>628000</v>
      </c>
      <c r="E661" s="39">
        <v>205000</v>
      </c>
      <c r="F661" s="39">
        <v>194000</v>
      </c>
      <c r="G661" s="39">
        <v>687000</v>
      </c>
      <c r="H661" s="39">
        <v>188000</v>
      </c>
      <c r="J661" s="39">
        <v>2499000</v>
      </c>
      <c r="K661" s="163">
        <v>-161000</v>
      </c>
      <c r="L661" s="39">
        <v>2643000</v>
      </c>
      <c r="M661" s="39">
        <v>54697000</v>
      </c>
    </row>
    <row r="662" spans="1:13">
      <c r="A662" s="1">
        <v>36206</v>
      </c>
      <c r="B662" s="4">
        <v>36206</v>
      </c>
      <c r="C662" s="39">
        <v>540000</v>
      </c>
      <c r="D662" s="39">
        <v>602000</v>
      </c>
      <c r="E662" s="39">
        <v>201000</v>
      </c>
      <c r="F662" s="39">
        <v>194000</v>
      </c>
      <c r="G662" s="39">
        <v>698000</v>
      </c>
      <c r="H662" s="39">
        <v>185000</v>
      </c>
      <c r="J662" s="39">
        <v>2491000</v>
      </c>
      <c r="K662" s="163">
        <v>-375000</v>
      </c>
      <c r="L662" s="39">
        <v>2946000</v>
      </c>
      <c r="M662" s="39">
        <v>54322000</v>
      </c>
    </row>
    <row r="663" spans="1:13">
      <c r="A663" s="1">
        <v>36207</v>
      </c>
      <c r="B663" s="4">
        <v>36207</v>
      </c>
      <c r="C663" s="39">
        <v>537000</v>
      </c>
      <c r="D663" s="39">
        <v>623000</v>
      </c>
      <c r="E663" s="39">
        <v>235000</v>
      </c>
      <c r="F663" s="39">
        <v>174000</v>
      </c>
      <c r="G663" s="39">
        <v>686000</v>
      </c>
      <c r="H663" s="39">
        <v>186000</v>
      </c>
      <c r="J663" s="39">
        <v>2513000</v>
      </c>
      <c r="K663" s="163">
        <v>-601000</v>
      </c>
      <c r="L663" s="39">
        <v>3052000</v>
      </c>
      <c r="M663" s="39">
        <v>53720000</v>
      </c>
    </row>
    <row r="664" spans="1:13">
      <c r="A664" s="1">
        <v>36208</v>
      </c>
      <c r="B664" s="4">
        <v>36208</v>
      </c>
      <c r="C664" s="39">
        <v>519000</v>
      </c>
      <c r="D664" s="39">
        <v>647000</v>
      </c>
      <c r="E664" s="39">
        <v>198000</v>
      </c>
      <c r="F664" s="39">
        <v>122000</v>
      </c>
      <c r="G664" s="39">
        <v>708000</v>
      </c>
      <c r="H664" s="39">
        <v>187000</v>
      </c>
      <c r="J664" s="39">
        <v>2454000</v>
      </c>
      <c r="K664" s="163">
        <v>-213000</v>
      </c>
      <c r="L664" s="39">
        <v>2698000</v>
      </c>
      <c r="M664" s="39">
        <v>53507000</v>
      </c>
    </row>
    <row r="665" spans="1:13">
      <c r="A665" s="1">
        <v>36209</v>
      </c>
      <c r="B665" s="4">
        <v>36209</v>
      </c>
      <c r="C665" s="39">
        <v>545000</v>
      </c>
      <c r="D665" s="39">
        <v>682000</v>
      </c>
      <c r="E665" s="39">
        <v>202000</v>
      </c>
      <c r="F665" s="39">
        <v>73000</v>
      </c>
      <c r="G665" s="39">
        <v>680000</v>
      </c>
      <c r="H665" s="39">
        <v>184000</v>
      </c>
      <c r="J665" s="39">
        <v>2439000</v>
      </c>
      <c r="K665" s="163">
        <v>-468000</v>
      </c>
      <c r="L665" s="39">
        <v>2909000</v>
      </c>
      <c r="M665" s="39">
        <v>53039000</v>
      </c>
    </row>
    <row r="666" spans="1:13">
      <c r="A666" s="1">
        <v>36210</v>
      </c>
      <c r="B666" s="4">
        <v>36210</v>
      </c>
      <c r="C666" s="39">
        <v>544000</v>
      </c>
      <c r="D666" s="39">
        <v>712000</v>
      </c>
      <c r="E666" s="39">
        <v>194000</v>
      </c>
      <c r="F666" s="39">
        <v>59000</v>
      </c>
      <c r="G666" s="39">
        <v>746000</v>
      </c>
      <c r="H666" s="39">
        <v>185000</v>
      </c>
      <c r="J666" s="39">
        <v>2512000</v>
      </c>
      <c r="K666" s="163">
        <v>-155000</v>
      </c>
      <c r="L666" s="39">
        <v>2732000</v>
      </c>
      <c r="M666" s="39">
        <v>52884000</v>
      </c>
    </row>
    <row r="667" spans="1:13">
      <c r="A667" s="1">
        <v>36211</v>
      </c>
      <c r="B667" s="4">
        <v>36211</v>
      </c>
      <c r="C667" s="39">
        <v>543000</v>
      </c>
      <c r="D667" s="39">
        <v>737000</v>
      </c>
      <c r="E667" s="39">
        <v>248000</v>
      </c>
      <c r="F667" s="39">
        <v>143000</v>
      </c>
      <c r="G667" s="39">
        <v>695000</v>
      </c>
      <c r="H667" s="39">
        <v>188000</v>
      </c>
      <c r="J667" s="39">
        <v>2620000</v>
      </c>
      <c r="K667" s="163">
        <v>170000</v>
      </c>
      <c r="L667" s="39">
        <v>2412000</v>
      </c>
      <c r="M667" s="39">
        <v>52735000</v>
      </c>
    </row>
    <row r="668" spans="1:13">
      <c r="A668" s="1">
        <v>36212</v>
      </c>
      <c r="B668" s="4">
        <v>36212</v>
      </c>
      <c r="C668" s="39">
        <v>529000</v>
      </c>
      <c r="D668" s="39">
        <v>789000</v>
      </c>
      <c r="E668" s="39">
        <v>251000</v>
      </c>
      <c r="F668" s="39">
        <v>111000</v>
      </c>
      <c r="G668" s="39">
        <v>698000</v>
      </c>
      <c r="H668" s="39">
        <v>187000</v>
      </c>
      <c r="J668" s="39">
        <v>2620000</v>
      </c>
      <c r="K668" s="163">
        <v>-68000</v>
      </c>
      <c r="L668" s="39">
        <v>2757000</v>
      </c>
      <c r="M668" s="39">
        <v>52986000</v>
      </c>
    </row>
    <row r="669" spans="1:13">
      <c r="A669" s="1">
        <v>36213</v>
      </c>
      <c r="B669" s="4">
        <v>36213</v>
      </c>
      <c r="C669" s="39">
        <v>537000</v>
      </c>
      <c r="D669" s="39">
        <v>753000</v>
      </c>
      <c r="E669" s="39">
        <v>217000</v>
      </c>
      <c r="F669" s="39">
        <v>126000</v>
      </c>
      <c r="G669" s="39">
        <v>684000</v>
      </c>
      <c r="H669" s="39">
        <v>186000</v>
      </c>
      <c r="J669" s="39">
        <v>2574000</v>
      </c>
      <c r="K669" s="163">
        <v>-329000</v>
      </c>
      <c r="L669" s="39">
        <v>2848000</v>
      </c>
      <c r="M669" s="39">
        <v>52657000</v>
      </c>
    </row>
    <row r="670" spans="1:13">
      <c r="A670" s="1">
        <v>36214</v>
      </c>
      <c r="B670" s="4">
        <v>36214</v>
      </c>
      <c r="C670" s="39">
        <v>522000</v>
      </c>
      <c r="D670" s="39">
        <v>553000</v>
      </c>
      <c r="E670" s="39">
        <v>262000</v>
      </c>
      <c r="F670" s="39">
        <v>182000</v>
      </c>
      <c r="G670" s="39">
        <v>676000</v>
      </c>
      <c r="H670" s="39">
        <v>184000</v>
      </c>
      <c r="J670" s="39">
        <v>2451000</v>
      </c>
      <c r="K670" s="163">
        <v>-301000</v>
      </c>
      <c r="L670" s="39">
        <v>2780000</v>
      </c>
      <c r="M670" s="39">
        <v>52357000</v>
      </c>
    </row>
    <row r="671" spans="1:13">
      <c r="A671" s="1">
        <v>36215</v>
      </c>
      <c r="B671" s="4">
        <v>36215</v>
      </c>
      <c r="C671" s="39">
        <v>537000</v>
      </c>
      <c r="D671" s="39">
        <v>724000</v>
      </c>
      <c r="E671" s="39">
        <v>190000</v>
      </c>
      <c r="F671" s="39">
        <v>195000</v>
      </c>
      <c r="G671" s="39">
        <v>659000</v>
      </c>
      <c r="H671" s="39">
        <v>189000</v>
      </c>
      <c r="J671" s="39">
        <v>2564000</v>
      </c>
      <c r="K671" s="163">
        <v>-131000</v>
      </c>
      <c r="L671" s="39">
        <v>2725000</v>
      </c>
      <c r="M671" s="39">
        <v>52226000</v>
      </c>
    </row>
    <row r="672" spans="1:13">
      <c r="A672" s="1">
        <v>36216</v>
      </c>
      <c r="B672" s="4">
        <v>36216</v>
      </c>
      <c r="C672" s="39">
        <v>540000</v>
      </c>
      <c r="D672" s="39">
        <v>657000</v>
      </c>
      <c r="E672" s="39">
        <v>266000</v>
      </c>
      <c r="F672" s="39">
        <v>205000</v>
      </c>
      <c r="G672" s="39">
        <v>690000</v>
      </c>
      <c r="H672" s="39">
        <v>179000</v>
      </c>
      <c r="J672" s="39">
        <v>2606000</v>
      </c>
      <c r="K672" s="163">
        <v>-85000</v>
      </c>
      <c r="L672" s="39">
        <v>2796000</v>
      </c>
      <c r="M672" s="39">
        <v>52141000</v>
      </c>
    </row>
    <row r="673" spans="1:13">
      <c r="A673" s="1">
        <v>36217</v>
      </c>
      <c r="B673" s="4">
        <v>36217</v>
      </c>
      <c r="C673" s="39">
        <v>540000</v>
      </c>
      <c r="D673" s="39">
        <v>694000</v>
      </c>
      <c r="E673" s="39">
        <v>240000</v>
      </c>
      <c r="F673" s="39">
        <v>219000</v>
      </c>
      <c r="G673" s="39">
        <v>742000</v>
      </c>
      <c r="H673" s="39">
        <v>176000</v>
      </c>
      <c r="J673" s="39">
        <v>2681000</v>
      </c>
      <c r="K673" s="163">
        <v>-89000</v>
      </c>
      <c r="L673" s="39">
        <v>2756000</v>
      </c>
      <c r="M673" s="39">
        <v>52052000</v>
      </c>
    </row>
    <row r="674" spans="1:13">
      <c r="A674" s="1">
        <v>36218</v>
      </c>
      <c r="B674" s="4">
        <v>36218</v>
      </c>
      <c r="C674" s="39">
        <v>541000</v>
      </c>
      <c r="D674" s="39">
        <v>720000</v>
      </c>
      <c r="E674" s="39">
        <v>241000</v>
      </c>
      <c r="F674" s="39">
        <v>214000</v>
      </c>
      <c r="G674" s="39">
        <v>714000</v>
      </c>
      <c r="H674" s="39">
        <v>177000</v>
      </c>
      <c r="J674" s="39">
        <v>2678000</v>
      </c>
      <c r="K674" s="163">
        <v>318000</v>
      </c>
      <c r="L674" s="39">
        <v>2305000</v>
      </c>
      <c r="M674" s="39">
        <v>52370000</v>
      </c>
    </row>
    <row r="675" spans="1:13">
      <c r="A675" s="1">
        <v>36219</v>
      </c>
      <c r="B675" s="4">
        <v>36219</v>
      </c>
      <c r="C675" s="39">
        <v>537000</v>
      </c>
      <c r="D675" s="39">
        <v>732000</v>
      </c>
      <c r="E675" s="39">
        <v>263000</v>
      </c>
      <c r="F675" s="39">
        <v>219000</v>
      </c>
      <c r="G675" s="39">
        <v>706000</v>
      </c>
      <c r="H675" s="39">
        <v>177000</v>
      </c>
      <c r="J675" s="39">
        <v>2706000</v>
      </c>
      <c r="K675" s="163">
        <v>413000</v>
      </c>
      <c r="L675" s="39">
        <v>2233000</v>
      </c>
      <c r="M675" s="39">
        <v>52783000</v>
      </c>
    </row>
    <row r="676" spans="1:13">
      <c r="A676" s="1">
        <v>36220</v>
      </c>
      <c r="B676" s="4">
        <v>36220</v>
      </c>
      <c r="C676" s="39">
        <v>542000</v>
      </c>
      <c r="D676" s="39">
        <v>901000</v>
      </c>
      <c r="E676" s="39">
        <v>225000</v>
      </c>
      <c r="F676" s="39">
        <v>284000</v>
      </c>
      <c r="G676" s="39">
        <v>628000</v>
      </c>
      <c r="H676" s="39">
        <v>181000</v>
      </c>
      <c r="J676" s="39">
        <v>2832000</v>
      </c>
      <c r="K676" s="163">
        <v>432000</v>
      </c>
      <c r="L676" s="39">
        <v>2407000</v>
      </c>
      <c r="M676" s="39">
        <v>53215000</v>
      </c>
    </row>
    <row r="677" spans="1:13">
      <c r="A677" s="1">
        <v>36221</v>
      </c>
      <c r="B677" s="4">
        <v>36221</v>
      </c>
      <c r="C677" s="39">
        <v>538000</v>
      </c>
      <c r="D677" s="39">
        <v>791000</v>
      </c>
      <c r="E677" s="39">
        <v>247000</v>
      </c>
      <c r="F677" s="39">
        <v>313000</v>
      </c>
      <c r="G677" s="39">
        <v>620000</v>
      </c>
      <c r="H677" s="39">
        <v>181000</v>
      </c>
      <c r="J677" s="39">
        <v>2761000</v>
      </c>
      <c r="K677" s="163">
        <v>426000</v>
      </c>
      <c r="L677" s="39">
        <v>2430000</v>
      </c>
      <c r="M677" s="39">
        <v>53641000</v>
      </c>
    </row>
    <row r="678" spans="1:13">
      <c r="A678" s="1">
        <v>36222</v>
      </c>
      <c r="B678" s="4">
        <v>36222</v>
      </c>
      <c r="C678" s="39">
        <v>542000</v>
      </c>
      <c r="D678" s="39">
        <v>750000</v>
      </c>
      <c r="E678" s="39">
        <v>289000</v>
      </c>
      <c r="F678" s="39">
        <v>318000</v>
      </c>
      <c r="G678" s="39">
        <v>622000</v>
      </c>
      <c r="H678" s="39">
        <v>184000</v>
      </c>
      <c r="J678" s="39">
        <v>2775000</v>
      </c>
      <c r="K678" s="163">
        <v>192000</v>
      </c>
      <c r="L678" s="39">
        <v>2498000</v>
      </c>
      <c r="M678" s="39">
        <v>53833000</v>
      </c>
    </row>
    <row r="679" spans="1:13">
      <c r="A679" s="1">
        <v>36223</v>
      </c>
      <c r="B679" s="4">
        <v>36223</v>
      </c>
      <c r="C679" s="39">
        <v>532000</v>
      </c>
      <c r="D679" s="39">
        <v>731000</v>
      </c>
      <c r="E679" s="39">
        <v>286000</v>
      </c>
      <c r="F679" s="39">
        <v>297000</v>
      </c>
      <c r="G679" s="39">
        <v>621000</v>
      </c>
      <c r="H679" s="39">
        <v>183000</v>
      </c>
      <c r="J679" s="39">
        <v>2719000</v>
      </c>
      <c r="K679" s="163">
        <v>167000</v>
      </c>
      <c r="L679" s="39">
        <v>2751000</v>
      </c>
      <c r="M679" s="39">
        <v>54000000</v>
      </c>
    </row>
    <row r="680" spans="1:13">
      <c r="A680" s="1">
        <v>36224</v>
      </c>
      <c r="B680" s="4">
        <v>36224</v>
      </c>
      <c r="C680" s="39">
        <v>544000</v>
      </c>
      <c r="D680" s="39">
        <v>718000</v>
      </c>
      <c r="E680" s="39">
        <v>337000</v>
      </c>
      <c r="F680" s="39">
        <v>341000</v>
      </c>
      <c r="G680" s="39">
        <v>611000</v>
      </c>
      <c r="H680" s="39">
        <v>181000</v>
      </c>
      <c r="J680" s="39">
        <v>2802000</v>
      </c>
      <c r="K680" s="163">
        <v>138000</v>
      </c>
      <c r="L680" s="39">
        <v>2557000</v>
      </c>
      <c r="M680" s="39">
        <v>54138000</v>
      </c>
    </row>
    <row r="681" spans="1:13">
      <c r="A681" s="1">
        <v>36225</v>
      </c>
      <c r="B681" s="4">
        <v>36225</v>
      </c>
      <c r="C681" s="39">
        <v>531000</v>
      </c>
      <c r="D681" s="39">
        <v>708000</v>
      </c>
      <c r="E681" s="39">
        <v>341000</v>
      </c>
      <c r="F681" s="39">
        <v>263000</v>
      </c>
      <c r="G681" s="39">
        <v>584000</v>
      </c>
      <c r="H681" s="39">
        <v>177000</v>
      </c>
      <c r="J681" s="39">
        <v>2675000</v>
      </c>
      <c r="K681" s="163">
        <v>-10000</v>
      </c>
      <c r="L681" s="39">
        <v>2675000</v>
      </c>
      <c r="M681" s="39">
        <v>54150000</v>
      </c>
    </row>
    <row r="682" spans="1:13">
      <c r="A682" s="1">
        <v>36226</v>
      </c>
      <c r="B682" s="4">
        <v>36226</v>
      </c>
      <c r="C682" s="39">
        <v>517000</v>
      </c>
      <c r="D682" s="39">
        <v>720000</v>
      </c>
      <c r="E682" s="39">
        <v>355000</v>
      </c>
      <c r="F682" s="39">
        <v>249000</v>
      </c>
      <c r="G682" s="39">
        <v>588000</v>
      </c>
      <c r="H682" s="39">
        <v>178000</v>
      </c>
      <c r="J682" s="39">
        <v>2679000</v>
      </c>
      <c r="K682" s="163">
        <v>-68000</v>
      </c>
      <c r="L682" s="39">
        <v>2793000</v>
      </c>
      <c r="M682" s="39">
        <v>54082000</v>
      </c>
    </row>
    <row r="683" spans="1:13">
      <c r="A683" s="1">
        <v>36227</v>
      </c>
      <c r="B683" s="4">
        <v>36227</v>
      </c>
      <c r="C683" s="39">
        <v>528000</v>
      </c>
      <c r="D683" s="39">
        <v>649000</v>
      </c>
      <c r="E683" s="39">
        <v>338000</v>
      </c>
      <c r="F683" s="39">
        <v>274000</v>
      </c>
      <c r="G683" s="39">
        <v>573000</v>
      </c>
      <c r="H683" s="39">
        <v>177000</v>
      </c>
      <c r="J683" s="39">
        <v>2609000</v>
      </c>
      <c r="K683" s="163">
        <v>-361000</v>
      </c>
      <c r="L683" s="39">
        <v>2913000</v>
      </c>
      <c r="M683" s="39">
        <v>53698000</v>
      </c>
    </row>
    <row r="684" spans="1:13">
      <c r="A684" s="1">
        <v>36228</v>
      </c>
      <c r="B684" s="4">
        <v>36228</v>
      </c>
      <c r="C684" s="39">
        <v>533000</v>
      </c>
      <c r="D684" s="39">
        <v>622000</v>
      </c>
      <c r="E684" s="39">
        <v>308000</v>
      </c>
      <c r="F684" s="39">
        <v>203000</v>
      </c>
      <c r="G684" s="39">
        <v>490000</v>
      </c>
      <c r="H684" s="39">
        <v>178000</v>
      </c>
      <c r="J684" s="39">
        <v>2398000</v>
      </c>
      <c r="K684" s="163">
        <v>-689000</v>
      </c>
      <c r="L684" s="39">
        <v>3192000</v>
      </c>
      <c r="M684" s="39">
        <v>53010000</v>
      </c>
    </row>
    <row r="685" spans="1:13">
      <c r="A685" s="1">
        <v>36229</v>
      </c>
      <c r="B685" s="4">
        <v>36229</v>
      </c>
      <c r="C685" s="39">
        <v>519000</v>
      </c>
      <c r="D685" s="39">
        <v>640000</v>
      </c>
      <c r="E685" s="39">
        <v>253000</v>
      </c>
      <c r="F685" s="39">
        <v>63000</v>
      </c>
      <c r="G685" s="39">
        <v>451000</v>
      </c>
      <c r="H685" s="39">
        <v>177000</v>
      </c>
      <c r="J685" s="39">
        <v>2159000</v>
      </c>
      <c r="K685" s="163">
        <v>-1162000</v>
      </c>
      <c r="L685" s="39">
        <v>3262000</v>
      </c>
      <c r="M685" s="39">
        <v>51848000</v>
      </c>
    </row>
    <row r="686" spans="1:13">
      <c r="A686" s="1">
        <v>36230</v>
      </c>
      <c r="B686" s="4">
        <v>36230</v>
      </c>
      <c r="C686" s="39">
        <v>528000</v>
      </c>
      <c r="D686" s="39">
        <v>616000</v>
      </c>
      <c r="E686" s="39">
        <v>156000</v>
      </c>
      <c r="F686" s="39">
        <v>117000</v>
      </c>
      <c r="G686" s="39">
        <v>465000</v>
      </c>
      <c r="H686" s="39">
        <v>180000</v>
      </c>
      <c r="J686" s="39">
        <v>2083000</v>
      </c>
      <c r="K686" s="163">
        <v>-1429000</v>
      </c>
      <c r="L686" s="39">
        <v>3532000</v>
      </c>
      <c r="M686" s="39">
        <v>50425000</v>
      </c>
    </row>
    <row r="687" spans="1:13">
      <c r="A687" s="1">
        <v>36231</v>
      </c>
      <c r="B687" s="4">
        <v>36231</v>
      </c>
      <c r="C687" s="39">
        <v>543000</v>
      </c>
      <c r="D687" s="39">
        <v>613000</v>
      </c>
      <c r="E687" s="39">
        <v>198000</v>
      </c>
      <c r="F687" s="39">
        <v>212000</v>
      </c>
      <c r="G687" s="39">
        <v>426000</v>
      </c>
      <c r="H687" s="39">
        <v>179000</v>
      </c>
      <c r="J687" s="39">
        <v>2234000</v>
      </c>
      <c r="K687" s="163">
        <v>-626000</v>
      </c>
      <c r="L687" s="39">
        <v>2911000</v>
      </c>
      <c r="M687" s="39">
        <v>49794000</v>
      </c>
    </row>
    <row r="688" spans="1:13">
      <c r="A688" s="1">
        <v>36232</v>
      </c>
      <c r="B688" s="4">
        <v>36232</v>
      </c>
      <c r="C688" s="39">
        <v>544000</v>
      </c>
      <c r="D688" s="39">
        <v>659000</v>
      </c>
      <c r="E688" s="39">
        <v>242000</v>
      </c>
      <c r="F688" s="39">
        <v>243000</v>
      </c>
      <c r="G688" s="39">
        <v>457000</v>
      </c>
      <c r="H688" s="39">
        <v>182000</v>
      </c>
      <c r="J688" s="39">
        <v>2398000</v>
      </c>
      <c r="K688" s="163">
        <v>-247000</v>
      </c>
      <c r="L688" s="39">
        <v>2465000</v>
      </c>
      <c r="M688" s="39">
        <v>49546000</v>
      </c>
    </row>
    <row r="689" spans="1:13">
      <c r="A689" s="1">
        <v>36233</v>
      </c>
      <c r="B689" s="4">
        <v>36233</v>
      </c>
      <c r="C689" s="39">
        <v>500000</v>
      </c>
      <c r="D689" s="39">
        <v>682000</v>
      </c>
      <c r="E689" s="39">
        <v>255000</v>
      </c>
      <c r="F689" s="39">
        <v>291000</v>
      </c>
      <c r="G689" s="39">
        <v>476000</v>
      </c>
      <c r="H689" s="39">
        <v>181000</v>
      </c>
      <c r="J689" s="39">
        <v>2455000</v>
      </c>
      <c r="K689" s="163">
        <v>-159000</v>
      </c>
      <c r="L689" s="39">
        <v>2665000</v>
      </c>
      <c r="M689" s="39">
        <v>49387000</v>
      </c>
    </row>
    <row r="690" spans="1:13">
      <c r="A690" s="1">
        <v>36234</v>
      </c>
      <c r="B690" s="4">
        <v>36234</v>
      </c>
      <c r="C690" s="39">
        <v>522000</v>
      </c>
      <c r="D690" s="39">
        <v>645000</v>
      </c>
      <c r="E690" s="39">
        <v>263000</v>
      </c>
      <c r="F690" s="39">
        <v>316000</v>
      </c>
      <c r="G690" s="39">
        <v>490000</v>
      </c>
      <c r="H690" s="39">
        <v>176000</v>
      </c>
      <c r="J690" s="39">
        <v>2479000</v>
      </c>
      <c r="K690" s="163">
        <v>-1073000</v>
      </c>
      <c r="L690" s="39">
        <v>3609000</v>
      </c>
      <c r="M690" s="39">
        <v>48313000</v>
      </c>
    </row>
    <row r="691" spans="1:13">
      <c r="A691" s="1">
        <v>36235</v>
      </c>
      <c r="B691" s="4">
        <v>36235</v>
      </c>
      <c r="C691" s="39">
        <v>545000</v>
      </c>
      <c r="D691" s="39">
        <v>660000</v>
      </c>
      <c r="E691" s="39">
        <v>223000</v>
      </c>
      <c r="F691" s="39">
        <v>166000</v>
      </c>
      <c r="G691" s="39">
        <v>554000</v>
      </c>
      <c r="H691" s="39">
        <v>182000</v>
      </c>
      <c r="J691" s="39">
        <v>2400000</v>
      </c>
      <c r="K691" s="163">
        <v>-781000</v>
      </c>
      <c r="L691" s="39">
        <v>3196000</v>
      </c>
      <c r="M691" s="39">
        <v>47263000</v>
      </c>
    </row>
    <row r="692" spans="1:13">
      <c r="A692" s="1">
        <v>36236</v>
      </c>
      <c r="B692" s="4">
        <v>36236</v>
      </c>
      <c r="C692" s="39">
        <v>545000</v>
      </c>
      <c r="D692" s="39">
        <v>651000</v>
      </c>
      <c r="E692" s="39">
        <v>217000</v>
      </c>
      <c r="F692" s="39">
        <v>301000</v>
      </c>
      <c r="G692" s="39">
        <v>556000</v>
      </c>
      <c r="H692" s="39">
        <v>181000</v>
      </c>
      <c r="J692" s="39">
        <v>2518000</v>
      </c>
      <c r="K692" s="163">
        <v>-621000</v>
      </c>
      <c r="L692" s="39">
        <v>3111000</v>
      </c>
      <c r="M692" s="39">
        <v>46876000</v>
      </c>
    </row>
    <row r="693" spans="1:13">
      <c r="A693" s="1">
        <v>36237</v>
      </c>
      <c r="B693" s="4">
        <v>36237</v>
      </c>
      <c r="C693" s="39">
        <v>537000</v>
      </c>
      <c r="D693" s="39">
        <v>712000</v>
      </c>
      <c r="E693" s="39">
        <v>258000</v>
      </c>
      <c r="F693" s="39">
        <v>253000</v>
      </c>
      <c r="G693" s="39">
        <v>584000</v>
      </c>
      <c r="H693" s="39">
        <v>176000</v>
      </c>
      <c r="J693" s="39">
        <v>2587000</v>
      </c>
      <c r="K693" s="163">
        <v>-145000</v>
      </c>
      <c r="L693" s="39">
        <v>2787000</v>
      </c>
      <c r="M693" s="39">
        <v>46734000</v>
      </c>
    </row>
    <row r="694" spans="1:13">
      <c r="A694" s="1">
        <v>36238</v>
      </c>
      <c r="B694" s="4">
        <v>36238</v>
      </c>
      <c r="C694" s="39">
        <v>540000</v>
      </c>
      <c r="D694" s="39">
        <v>707000</v>
      </c>
      <c r="E694" s="39">
        <v>253000</v>
      </c>
      <c r="F694" s="39">
        <v>216000</v>
      </c>
      <c r="G694" s="39">
        <v>612000</v>
      </c>
      <c r="H694" s="39">
        <v>176000</v>
      </c>
      <c r="J694" s="39">
        <v>2570000</v>
      </c>
      <c r="K694" s="163">
        <v>-157000</v>
      </c>
      <c r="L694" s="39">
        <v>2651000</v>
      </c>
      <c r="M694" s="39">
        <v>46576000</v>
      </c>
    </row>
    <row r="695" spans="1:13">
      <c r="A695" s="1">
        <v>36239</v>
      </c>
      <c r="B695" s="4">
        <v>36239</v>
      </c>
      <c r="C695" s="39">
        <v>539000</v>
      </c>
      <c r="D695" s="39">
        <v>721000</v>
      </c>
      <c r="E695" s="39">
        <v>321000</v>
      </c>
      <c r="F695" s="39">
        <v>347000</v>
      </c>
      <c r="G695" s="39">
        <v>636000</v>
      </c>
      <c r="H695" s="39">
        <v>176000</v>
      </c>
      <c r="J695" s="39">
        <v>2810000</v>
      </c>
      <c r="K695" s="163">
        <v>199000</v>
      </c>
      <c r="L695" s="39">
        <v>2755000</v>
      </c>
      <c r="M695" s="39">
        <v>46775000</v>
      </c>
    </row>
    <row r="696" spans="1:13">
      <c r="A696" s="1">
        <v>36240</v>
      </c>
      <c r="B696" s="4">
        <v>36240</v>
      </c>
      <c r="C696" s="39">
        <v>540000</v>
      </c>
      <c r="D696" s="39">
        <v>756000</v>
      </c>
      <c r="E696" s="39">
        <v>326000</v>
      </c>
      <c r="F696" s="39">
        <v>410000</v>
      </c>
      <c r="G696" s="39">
        <v>625000</v>
      </c>
      <c r="H696" s="39">
        <v>177000</v>
      </c>
      <c r="J696" s="39">
        <v>2904000</v>
      </c>
      <c r="K696" s="163">
        <v>148000</v>
      </c>
      <c r="L696" s="39">
        <v>2615000</v>
      </c>
      <c r="M696" s="39">
        <v>46922000</v>
      </c>
    </row>
    <row r="697" spans="1:13">
      <c r="A697" s="1">
        <v>36241</v>
      </c>
      <c r="B697" s="4">
        <v>36241</v>
      </c>
      <c r="C697" s="39">
        <v>540000</v>
      </c>
      <c r="D697" s="39">
        <v>760000</v>
      </c>
      <c r="E697" s="39">
        <v>272000</v>
      </c>
      <c r="F697" s="39">
        <v>317000</v>
      </c>
      <c r="G697" s="39">
        <v>613000</v>
      </c>
      <c r="H697" s="39">
        <v>174000</v>
      </c>
      <c r="J697" s="39">
        <v>2748000</v>
      </c>
      <c r="K697" s="163">
        <v>14000</v>
      </c>
      <c r="L697" s="39">
        <v>2708000</v>
      </c>
      <c r="M697" s="39">
        <v>46937000</v>
      </c>
    </row>
    <row r="698" spans="1:13">
      <c r="A698" s="1">
        <v>36242</v>
      </c>
      <c r="B698" s="4">
        <v>36242</v>
      </c>
      <c r="C698" s="39">
        <v>536000</v>
      </c>
      <c r="D698" s="39">
        <v>678000</v>
      </c>
      <c r="E698" s="39">
        <v>250000</v>
      </c>
      <c r="F698" s="39">
        <v>280000</v>
      </c>
      <c r="G698" s="39">
        <v>591000</v>
      </c>
      <c r="H698" s="39">
        <v>175000</v>
      </c>
      <c r="J698" s="39">
        <v>2579000</v>
      </c>
      <c r="K698" s="163">
        <v>-212000</v>
      </c>
      <c r="L698" s="39">
        <v>2898000</v>
      </c>
      <c r="M698" s="39">
        <v>46725000</v>
      </c>
    </row>
    <row r="699" spans="1:13">
      <c r="A699" s="1">
        <v>36243</v>
      </c>
      <c r="B699" s="4">
        <v>36243</v>
      </c>
      <c r="C699" s="39">
        <v>534000</v>
      </c>
      <c r="D699" s="39">
        <v>664000</v>
      </c>
      <c r="E699" s="39">
        <v>273000</v>
      </c>
      <c r="F699" s="39">
        <v>361000</v>
      </c>
      <c r="G699" s="39">
        <v>543000</v>
      </c>
      <c r="H699" s="39">
        <v>176000</v>
      </c>
      <c r="J699" s="39">
        <v>2622000</v>
      </c>
      <c r="K699" s="163">
        <v>-183000</v>
      </c>
      <c r="L699" s="39">
        <v>2696000</v>
      </c>
      <c r="M699" s="39">
        <v>46541000</v>
      </c>
    </row>
    <row r="700" spans="1:13">
      <c r="A700" s="1">
        <v>36244</v>
      </c>
      <c r="B700" s="4">
        <v>36244</v>
      </c>
      <c r="C700" s="39">
        <v>526000</v>
      </c>
      <c r="D700" s="39">
        <v>691000</v>
      </c>
      <c r="E700" s="39">
        <v>293000</v>
      </c>
      <c r="F700" s="39">
        <v>366000</v>
      </c>
      <c r="G700" s="39">
        <v>563000</v>
      </c>
      <c r="H700" s="39">
        <v>177000</v>
      </c>
      <c r="J700" s="39">
        <v>2684000</v>
      </c>
      <c r="K700" s="163">
        <v>-796000</v>
      </c>
      <c r="L700" s="39">
        <v>3530000</v>
      </c>
      <c r="M700" s="39">
        <v>45746000</v>
      </c>
    </row>
    <row r="701" spans="1:13">
      <c r="A701" s="1">
        <v>36245</v>
      </c>
      <c r="B701" s="4">
        <v>36245</v>
      </c>
      <c r="C701" s="39">
        <v>538000</v>
      </c>
      <c r="D701" s="39">
        <v>665000</v>
      </c>
      <c r="E701" s="39">
        <v>368000</v>
      </c>
      <c r="F701" s="39">
        <v>375000</v>
      </c>
      <c r="G701" s="39">
        <v>518000</v>
      </c>
      <c r="H701" s="39">
        <v>176000</v>
      </c>
      <c r="J701" s="39">
        <v>2704000</v>
      </c>
      <c r="K701" s="163">
        <v>23000</v>
      </c>
      <c r="L701" s="39">
        <v>2630000</v>
      </c>
      <c r="M701" s="39">
        <v>45769000</v>
      </c>
    </row>
    <row r="702" spans="1:13">
      <c r="A702" s="1">
        <v>36246</v>
      </c>
      <c r="B702" s="4">
        <v>36246</v>
      </c>
      <c r="C702" s="39">
        <v>540000</v>
      </c>
      <c r="D702" s="39">
        <v>567000</v>
      </c>
      <c r="E702" s="39">
        <v>341000</v>
      </c>
      <c r="F702" s="39">
        <v>384000</v>
      </c>
      <c r="G702" s="39">
        <v>523000</v>
      </c>
      <c r="H702" s="39">
        <v>174000</v>
      </c>
      <c r="J702" s="39">
        <v>2600000</v>
      </c>
      <c r="K702" s="163">
        <v>235000</v>
      </c>
      <c r="L702" s="39">
        <v>2467000</v>
      </c>
      <c r="M702" s="39">
        <v>46004000</v>
      </c>
    </row>
    <row r="703" spans="1:13">
      <c r="A703" s="1">
        <v>36247</v>
      </c>
      <c r="B703" s="4">
        <v>36247</v>
      </c>
      <c r="C703" s="39">
        <v>541000</v>
      </c>
      <c r="D703" s="39">
        <v>580000</v>
      </c>
      <c r="E703" s="39">
        <v>372000</v>
      </c>
      <c r="F703" s="39">
        <v>351000</v>
      </c>
      <c r="G703" s="39">
        <v>501000</v>
      </c>
      <c r="H703" s="39">
        <v>173000</v>
      </c>
      <c r="J703" s="39">
        <v>2588000</v>
      </c>
      <c r="K703" s="163">
        <v>55000</v>
      </c>
      <c r="L703" s="39">
        <v>2447000</v>
      </c>
      <c r="M703" s="39">
        <v>46059000</v>
      </c>
    </row>
    <row r="704" spans="1:13">
      <c r="A704" s="1">
        <v>36248</v>
      </c>
      <c r="B704" s="4">
        <v>36248</v>
      </c>
      <c r="C704" s="39">
        <v>542000</v>
      </c>
      <c r="D704" s="39">
        <v>559000</v>
      </c>
      <c r="E704" s="39">
        <v>353000</v>
      </c>
      <c r="F704" s="39">
        <v>333000</v>
      </c>
      <c r="G704" s="39">
        <v>515000</v>
      </c>
      <c r="H704" s="39">
        <v>175000</v>
      </c>
      <c r="J704" s="39">
        <v>2549000</v>
      </c>
      <c r="K704" s="163">
        <v>-141000</v>
      </c>
      <c r="L704" s="39">
        <v>2652000</v>
      </c>
      <c r="M704" s="39">
        <v>45919000</v>
      </c>
    </row>
    <row r="705" spans="1:13">
      <c r="A705" s="1">
        <v>36249</v>
      </c>
      <c r="B705" s="4">
        <v>36249</v>
      </c>
      <c r="C705" s="39">
        <v>530000</v>
      </c>
      <c r="D705" s="39">
        <v>609000</v>
      </c>
      <c r="E705" s="39">
        <v>346000</v>
      </c>
      <c r="F705" s="39">
        <v>208000</v>
      </c>
      <c r="G705" s="39">
        <v>559000</v>
      </c>
      <c r="H705" s="39">
        <v>173000</v>
      </c>
      <c r="J705" s="39">
        <v>2496000</v>
      </c>
      <c r="K705" s="163">
        <v>-226000</v>
      </c>
      <c r="L705" s="39">
        <v>2821000</v>
      </c>
      <c r="M705" s="39">
        <v>45694000</v>
      </c>
    </row>
    <row r="706" spans="1:13">
      <c r="A706" s="1">
        <v>36250</v>
      </c>
      <c r="B706" s="4">
        <v>36250</v>
      </c>
      <c r="C706" s="40">
        <v>492000</v>
      </c>
      <c r="D706" s="40">
        <v>641000</v>
      </c>
      <c r="E706" s="40">
        <v>345000</v>
      </c>
      <c r="F706" s="40">
        <v>253000</v>
      </c>
      <c r="G706" s="40">
        <v>542000</v>
      </c>
      <c r="H706" s="40">
        <v>175000</v>
      </c>
      <c r="J706" s="40">
        <v>2518000</v>
      </c>
      <c r="K706" s="164">
        <v>-725000</v>
      </c>
      <c r="L706" s="40">
        <v>3269000</v>
      </c>
      <c r="M706" s="40">
        <v>44969000</v>
      </c>
    </row>
    <row r="707" spans="1:13">
      <c r="A707" s="1">
        <v>36251</v>
      </c>
      <c r="B707" s="4">
        <v>36251</v>
      </c>
      <c r="C707" s="40">
        <v>540000</v>
      </c>
      <c r="D707" s="40">
        <v>659000</v>
      </c>
      <c r="E707" s="40">
        <v>206000</v>
      </c>
      <c r="F707" s="40">
        <v>18000</v>
      </c>
      <c r="G707" s="40">
        <v>513000</v>
      </c>
      <c r="H707" s="40">
        <v>175000</v>
      </c>
      <c r="J707" s="40">
        <v>2182000</v>
      </c>
      <c r="K707" s="164">
        <v>-1477000</v>
      </c>
      <c r="L707" s="40">
        <v>3671000</v>
      </c>
      <c r="M707" s="40">
        <v>43492000</v>
      </c>
    </row>
    <row r="708" spans="1:13">
      <c r="A708" s="1">
        <v>36252</v>
      </c>
      <c r="B708" s="4">
        <v>36252</v>
      </c>
      <c r="C708" s="40">
        <v>493000</v>
      </c>
      <c r="D708" s="40">
        <v>696000</v>
      </c>
      <c r="E708" s="40">
        <v>248000</v>
      </c>
      <c r="F708" s="40">
        <v>184000</v>
      </c>
      <c r="G708" s="40">
        <v>559000</v>
      </c>
      <c r="H708" s="40">
        <v>175000</v>
      </c>
      <c r="J708" s="40">
        <v>2427000</v>
      </c>
      <c r="K708" s="164">
        <v>-682000</v>
      </c>
      <c r="L708" s="40">
        <v>3109000</v>
      </c>
      <c r="M708" s="40">
        <v>42809000</v>
      </c>
    </row>
    <row r="709" spans="1:13">
      <c r="A709" s="1">
        <v>36253</v>
      </c>
      <c r="B709" s="4">
        <v>36253</v>
      </c>
      <c r="C709" s="40">
        <v>498000</v>
      </c>
      <c r="D709" s="40">
        <v>638000</v>
      </c>
      <c r="E709" s="40">
        <v>282000</v>
      </c>
      <c r="F709" s="40">
        <v>207000</v>
      </c>
      <c r="G709" s="40">
        <v>555000</v>
      </c>
      <c r="H709" s="40">
        <v>170000</v>
      </c>
      <c r="J709" s="40">
        <v>2421000</v>
      </c>
      <c r="K709" s="164">
        <v>-540000</v>
      </c>
      <c r="L709" s="40">
        <v>3040000</v>
      </c>
      <c r="M709" s="40">
        <v>42269000</v>
      </c>
    </row>
    <row r="710" spans="1:13">
      <c r="A710" s="1">
        <v>36254</v>
      </c>
      <c r="B710" s="4">
        <v>36254</v>
      </c>
      <c r="C710" s="40">
        <v>535000</v>
      </c>
      <c r="D710" s="40">
        <v>740000</v>
      </c>
      <c r="E710" s="40">
        <v>302000</v>
      </c>
      <c r="F710" s="40">
        <v>214000</v>
      </c>
      <c r="G710" s="40">
        <v>564000</v>
      </c>
      <c r="H710" s="40">
        <v>181000</v>
      </c>
      <c r="J710" s="40">
        <v>2607000</v>
      </c>
      <c r="K710" s="164">
        <v>-288000</v>
      </c>
      <c r="L710" s="40">
        <v>2660000</v>
      </c>
      <c r="M710" s="40">
        <v>41981000</v>
      </c>
    </row>
    <row r="711" spans="1:13">
      <c r="A711" s="1">
        <v>36255</v>
      </c>
      <c r="B711" s="4">
        <v>36255</v>
      </c>
      <c r="C711" s="40">
        <v>496000</v>
      </c>
      <c r="D711" s="40">
        <v>634000</v>
      </c>
      <c r="E711" s="40">
        <v>294000</v>
      </c>
      <c r="F711" s="40">
        <v>215000</v>
      </c>
      <c r="G711" s="40">
        <v>563000</v>
      </c>
      <c r="H711" s="40">
        <v>180000</v>
      </c>
      <c r="J711" s="40">
        <v>2448000</v>
      </c>
      <c r="K711" s="164">
        <v>-856000</v>
      </c>
      <c r="L711" s="40">
        <v>2900000</v>
      </c>
      <c r="M711" s="40">
        <v>41124000</v>
      </c>
    </row>
    <row r="712" spans="1:13">
      <c r="A712" s="1">
        <v>36256</v>
      </c>
      <c r="B712" s="4">
        <v>36256</v>
      </c>
      <c r="C712" s="40">
        <v>463000</v>
      </c>
      <c r="D712" s="40">
        <v>744000</v>
      </c>
      <c r="E712" s="40">
        <v>231000</v>
      </c>
      <c r="F712" s="40">
        <v>48000</v>
      </c>
      <c r="G712" s="40">
        <v>494000</v>
      </c>
      <c r="H712" s="40">
        <v>169000</v>
      </c>
      <c r="J712" s="40">
        <v>2222000</v>
      </c>
      <c r="K712" s="164">
        <v>-1273000</v>
      </c>
      <c r="L712" s="40">
        <v>3561000</v>
      </c>
      <c r="M712" s="40">
        <v>39851000</v>
      </c>
    </row>
    <row r="713" spans="1:13">
      <c r="A713" s="1">
        <v>36257</v>
      </c>
      <c r="B713" s="4">
        <v>36257</v>
      </c>
      <c r="C713" s="40">
        <v>445000</v>
      </c>
      <c r="D713" s="40">
        <v>791000</v>
      </c>
      <c r="E713" s="40">
        <v>193000</v>
      </c>
      <c r="F713" s="40">
        <v>54000</v>
      </c>
      <c r="G713" s="40">
        <v>515000</v>
      </c>
      <c r="H713" s="40">
        <v>172000</v>
      </c>
      <c r="J713" s="40">
        <v>2243000</v>
      </c>
      <c r="K713" s="164">
        <v>-1265000</v>
      </c>
      <c r="L713" s="40">
        <v>3514000</v>
      </c>
      <c r="M713" s="40">
        <v>39002000</v>
      </c>
    </row>
    <row r="714" spans="1:13">
      <c r="A714" s="1">
        <v>36258</v>
      </c>
      <c r="B714" s="4">
        <v>36258</v>
      </c>
      <c r="C714" s="40">
        <v>435000</v>
      </c>
      <c r="D714" s="40">
        <v>764000</v>
      </c>
      <c r="E714" s="40">
        <v>172000</v>
      </c>
      <c r="F714" s="40">
        <v>4000</v>
      </c>
      <c r="G714" s="40">
        <v>539000</v>
      </c>
      <c r="H714" s="40">
        <v>177000</v>
      </c>
      <c r="J714" s="40">
        <v>2161000</v>
      </c>
      <c r="K714" s="164">
        <v>-1353000</v>
      </c>
      <c r="L714" s="40">
        <v>3621000</v>
      </c>
      <c r="M714" s="40">
        <v>37236000</v>
      </c>
    </row>
    <row r="715" spans="1:13">
      <c r="A715" s="1">
        <v>36259</v>
      </c>
      <c r="B715" s="4">
        <v>36259</v>
      </c>
      <c r="C715" s="40">
        <v>441000</v>
      </c>
      <c r="D715" s="40">
        <v>753000</v>
      </c>
      <c r="E715" s="40">
        <v>168000</v>
      </c>
      <c r="F715" s="40">
        <v>3000</v>
      </c>
      <c r="G715" s="40">
        <v>536000</v>
      </c>
      <c r="H715" s="40">
        <v>178000</v>
      </c>
      <c r="J715" s="40">
        <v>2151000</v>
      </c>
      <c r="K715" s="164">
        <v>-1365000</v>
      </c>
      <c r="L715" s="40">
        <v>3499000</v>
      </c>
      <c r="M715" s="40">
        <v>35872000</v>
      </c>
    </row>
    <row r="716" spans="1:13">
      <c r="A716" s="1">
        <v>36260</v>
      </c>
      <c r="B716" s="4">
        <v>36260</v>
      </c>
      <c r="C716" s="40">
        <v>501000</v>
      </c>
      <c r="D716" s="40">
        <v>702000</v>
      </c>
      <c r="E716" s="40">
        <v>163000</v>
      </c>
      <c r="F716" s="40">
        <v>45000</v>
      </c>
      <c r="G716" s="40">
        <v>536000</v>
      </c>
      <c r="H716" s="40">
        <v>177000</v>
      </c>
      <c r="J716" s="40">
        <v>2196000</v>
      </c>
      <c r="K716" s="164">
        <v>-603000</v>
      </c>
      <c r="L716" s="40">
        <v>2685000</v>
      </c>
      <c r="M716" s="40">
        <v>35268000</v>
      </c>
    </row>
    <row r="717" spans="1:13">
      <c r="A717" s="1">
        <v>36261</v>
      </c>
      <c r="B717" s="4">
        <v>36261</v>
      </c>
      <c r="C717" s="40">
        <v>486000</v>
      </c>
      <c r="D717" s="40">
        <v>737000</v>
      </c>
      <c r="E717" s="40">
        <v>233000</v>
      </c>
      <c r="F717" s="40">
        <v>71000</v>
      </c>
      <c r="G717" s="40">
        <v>548000</v>
      </c>
      <c r="H717" s="40">
        <v>173000</v>
      </c>
      <c r="J717" s="40">
        <v>2322000</v>
      </c>
      <c r="K717" s="164">
        <v>-1066000</v>
      </c>
      <c r="L717" s="40">
        <v>3357000</v>
      </c>
      <c r="M717" s="40">
        <v>34203000</v>
      </c>
    </row>
    <row r="718" spans="1:13">
      <c r="A718" s="1">
        <v>36262</v>
      </c>
      <c r="B718" s="4">
        <v>36262</v>
      </c>
      <c r="C718" s="40">
        <v>473000</v>
      </c>
      <c r="D718" s="40">
        <v>724000</v>
      </c>
      <c r="E718" s="40">
        <v>223000</v>
      </c>
      <c r="F718" s="40">
        <v>78000</v>
      </c>
      <c r="G718" s="40">
        <v>563000</v>
      </c>
      <c r="H718" s="40">
        <v>174000</v>
      </c>
      <c r="J718" s="40">
        <v>2308000</v>
      </c>
      <c r="K718" s="164">
        <v>-924000</v>
      </c>
      <c r="L718" s="40">
        <v>3308000</v>
      </c>
      <c r="M718" s="40">
        <v>33279000</v>
      </c>
    </row>
    <row r="719" spans="1:13">
      <c r="A719" s="1">
        <v>36263</v>
      </c>
      <c r="B719" s="4">
        <v>36263</v>
      </c>
      <c r="C719" s="40">
        <v>514000</v>
      </c>
      <c r="D719" s="40">
        <v>731000</v>
      </c>
      <c r="E719" s="40">
        <v>336000</v>
      </c>
      <c r="F719" s="40">
        <v>338000</v>
      </c>
      <c r="G719" s="40">
        <v>645000</v>
      </c>
      <c r="H719" s="40">
        <v>171000</v>
      </c>
      <c r="J719" s="40">
        <v>2805000</v>
      </c>
      <c r="K719" s="164">
        <v>-112000</v>
      </c>
      <c r="L719" s="40">
        <v>2899000</v>
      </c>
      <c r="M719" s="40">
        <v>33167000</v>
      </c>
    </row>
    <row r="720" spans="1:13">
      <c r="A720" s="1">
        <v>36264</v>
      </c>
      <c r="B720" s="4">
        <v>36264</v>
      </c>
      <c r="C720" s="40">
        <v>528000</v>
      </c>
      <c r="D720" s="40">
        <v>686000</v>
      </c>
      <c r="E720" s="40">
        <v>311000</v>
      </c>
      <c r="F720" s="40">
        <v>415000</v>
      </c>
      <c r="G720" s="40">
        <v>563000</v>
      </c>
      <c r="H720" s="40">
        <v>248000</v>
      </c>
      <c r="J720" s="40">
        <v>2752000</v>
      </c>
      <c r="K720" s="164">
        <v>25000</v>
      </c>
      <c r="L720" s="40">
        <v>2721000</v>
      </c>
      <c r="M720" s="40">
        <v>33193000</v>
      </c>
    </row>
    <row r="721" spans="1:13">
      <c r="A721" s="1">
        <v>36265</v>
      </c>
      <c r="B721" s="4">
        <v>36265</v>
      </c>
      <c r="C721" s="40">
        <v>517000</v>
      </c>
      <c r="D721" s="40">
        <v>628000</v>
      </c>
      <c r="E721" s="40">
        <v>349000</v>
      </c>
      <c r="F721" s="40">
        <v>442000</v>
      </c>
      <c r="G721" s="40">
        <v>558000</v>
      </c>
      <c r="H721" s="40">
        <v>250000</v>
      </c>
      <c r="J721" s="40">
        <v>2743000</v>
      </c>
      <c r="K721" s="164">
        <v>158000</v>
      </c>
      <c r="L721" s="40">
        <v>2619000</v>
      </c>
      <c r="M721" s="40">
        <v>33351000</v>
      </c>
    </row>
    <row r="722" spans="1:13">
      <c r="A722" s="1">
        <v>36266</v>
      </c>
      <c r="B722" s="4">
        <v>36266</v>
      </c>
      <c r="C722" s="40">
        <v>545000</v>
      </c>
      <c r="D722" s="40">
        <v>650000</v>
      </c>
      <c r="E722" s="40">
        <v>353000</v>
      </c>
      <c r="F722" s="40">
        <v>449000</v>
      </c>
      <c r="G722" s="40">
        <v>569000</v>
      </c>
      <c r="H722" s="40">
        <v>180000</v>
      </c>
      <c r="J722" s="40">
        <v>2816000</v>
      </c>
      <c r="K722" s="164">
        <v>445000</v>
      </c>
      <c r="L722" s="40">
        <v>2312000</v>
      </c>
      <c r="M722" s="40">
        <v>33795000</v>
      </c>
    </row>
    <row r="723" spans="1:13">
      <c r="A723" s="1">
        <v>36267</v>
      </c>
      <c r="B723" s="4">
        <v>36267</v>
      </c>
      <c r="C723" s="40">
        <v>538000</v>
      </c>
      <c r="D723" s="40">
        <v>622000</v>
      </c>
      <c r="E723" s="40">
        <v>331000</v>
      </c>
      <c r="F723" s="40">
        <v>439000</v>
      </c>
      <c r="G723" s="40">
        <v>575000</v>
      </c>
      <c r="H723" s="40">
        <v>170000</v>
      </c>
      <c r="J723" s="40">
        <v>2744000</v>
      </c>
      <c r="K723" s="164">
        <v>624000</v>
      </c>
      <c r="L723" s="40">
        <v>1975000</v>
      </c>
      <c r="M723" s="40">
        <v>34411000</v>
      </c>
    </row>
    <row r="724" spans="1:13">
      <c r="A724" s="1">
        <v>36268</v>
      </c>
      <c r="B724" s="4">
        <v>36268</v>
      </c>
      <c r="C724" s="40">
        <v>533000</v>
      </c>
      <c r="D724" s="40">
        <v>626000</v>
      </c>
      <c r="E724" s="40">
        <v>336000</v>
      </c>
      <c r="F724" s="40">
        <v>408000</v>
      </c>
      <c r="G724" s="40">
        <v>585000</v>
      </c>
      <c r="H724" s="40">
        <v>178000</v>
      </c>
      <c r="J724" s="40">
        <v>2736000</v>
      </c>
      <c r="K724" s="164">
        <v>845000</v>
      </c>
      <c r="L724" s="40">
        <v>2069000</v>
      </c>
      <c r="M724" s="40">
        <v>35264000</v>
      </c>
    </row>
    <row r="725" spans="1:13">
      <c r="A725" s="1">
        <v>36269</v>
      </c>
      <c r="B725" s="4">
        <v>36269</v>
      </c>
      <c r="C725" s="40">
        <v>520000</v>
      </c>
      <c r="D725" s="40">
        <v>610000</v>
      </c>
      <c r="E725" s="40">
        <v>360000</v>
      </c>
      <c r="F725" s="40">
        <v>430000</v>
      </c>
      <c r="G725" s="40">
        <v>597000</v>
      </c>
      <c r="H725" s="40">
        <v>179000</v>
      </c>
      <c r="J725" s="40">
        <v>2768000</v>
      </c>
      <c r="K725" s="164">
        <v>210000</v>
      </c>
      <c r="L725" s="40">
        <v>2488000</v>
      </c>
      <c r="M725" s="40">
        <v>35475000</v>
      </c>
    </row>
    <row r="726" spans="1:13">
      <c r="A726" s="1">
        <v>36270</v>
      </c>
      <c r="B726" s="4">
        <v>36270</v>
      </c>
      <c r="C726" s="40">
        <v>510000</v>
      </c>
      <c r="D726" s="40">
        <v>598000</v>
      </c>
      <c r="E726" s="40">
        <v>394000</v>
      </c>
      <c r="F726" s="40">
        <v>370000</v>
      </c>
      <c r="G726" s="40">
        <v>627000</v>
      </c>
      <c r="H726" s="40">
        <v>173000</v>
      </c>
      <c r="J726" s="40">
        <v>2745000</v>
      </c>
      <c r="K726" s="164">
        <v>416000</v>
      </c>
      <c r="L726" s="40">
        <v>2399000</v>
      </c>
      <c r="M726" s="40">
        <v>35877000</v>
      </c>
    </row>
    <row r="727" spans="1:13">
      <c r="A727" s="1">
        <v>36271</v>
      </c>
      <c r="B727" s="4">
        <v>36271</v>
      </c>
      <c r="C727" s="40">
        <v>511000</v>
      </c>
      <c r="D727" s="40">
        <v>592000</v>
      </c>
      <c r="E727" s="40">
        <v>398000</v>
      </c>
      <c r="F727" s="40">
        <v>377000</v>
      </c>
      <c r="G727" s="40">
        <v>606000</v>
      </c>
      <c r="H727" s="40">
        <v>173000</v>
      </c>
      <c r="J727" s="40">
        <v>2728000</v>
      </c>
      <c r="K727" s="164">
        <v>293000</v>
      </c>
      <c r="L727" s="40">
        <v>2425000</v>
      </c>
      <c r="M727" s="40">
        <v>36170000</v>
      </c>
    </row>
    <row r="728" spans="1:13">
      <c r="A728" s="1">
        <v>36272</v>
      </c>
      <c r="B728" s="4">
        <v>36272</v>
      </c>
      <c r="C728" s="40">
        <v>471000</v>
      </c>
      <c r="D728" s="40">
        <v>612000</v>
      </c>
      <c r="E728" s="40">
        <v>393000</v>
      </c>
      <c r="F728" s="40">
        <v>409000</v>
      </c>
      <c r="G728" s="40">
        <v>609000</v>
      </c>
      <c r="H728" s="40">
        <v>168000</v>
      </c>
      <c r="J728" s="40">
        <v>2732000</v>
      </c>
      <c r="K728" s="164">
        <v>62000</v>
      </c>
      <c r="L728" s="40">
        <v>2724000</v>
      </c>
      <c r="M728" s="40">
        <v>36232000</v>
      </c>
    </row>
    <row r="729" spans="1:13">
      <c r="A729" s="1">
        <v>36273</v>
      </c>
      <c r="B729" s="4">
        <v>36273</v>
      </c>
      <c r="C729" s="40">
        <v>532000</v>
      </c>
      <c r="D729" s="40">
        <v>676000</v>
      </c>
      <c r="E729" s="40">
        <v>375000</v>
      </c>
      <c r="F729" s="40">
        <v>420000</v>
      </c>
      <c r="G729" s="40">
        <v>642000</v>
      </c>
      <c r="H729" s="40">
        <v>178000</v>
      </c>
      <c r="J729" s="40">
        <v>2886000</v>
      </c>
      <c r="K729" s="164">
        <v>314000</v>
      </c>
      <c r="L729" s="40">
        <v>2501000</v>
      </c>
      <c r="M729" s="40">
        <v>36545000</v>
      </c>
    </row>
    <row r="730" spans="1:13">
      <c r="A730" s="1">
        <v>36274</v>
      </c>
      <c r="B730" s="4">
        <v>36274</v>
      </c>
      <c r="C730" s="40">
        <v>522000</v>
      </c>
      <c r="D730" s="40">
        <v>740000</v>
      </c>
      <c r="E730" s="40">
        <v>378000</v>
      </c>
      <c r="F730" s="40">
        <v>419000</v>
      </c>
      <c r="G730" s="40">
        <v>676000</v>
      </c>
      <c r="H730" s="40">
        <v>181000</v>
      </c>
      <c r="J730" s="40">
        <v>2987000</v>
      </c>
      <c r="K730" s="164">
        <v>694000</v>
      </c>
      <c r="L730" s="40">
        <v>2310000</v>
      </c>
      <c r="M730" s="40">
        <v>37239000</v>
      </c>
    </row>
    <row r="731" spans="1:13">
      <c r="A731" s="1">
        <v>36275</v>
      </c>
      <c r="B731" s="4">
        <v>36275</v>
      </c>
      <c r="C731" s="40">
        <v>541000</v>
      </c>
      <c r="D731" s="40">
        <v>723000</v>
      </c>
      <c r="E731" s="40">
        <v>380000</v>
      </c>
      <c r="F731" s="40">
        <v>419000</v>
      </c>
      <c r="G731" s="40">
        <v>651000</v>
      </c>
      <c r="H731" s="40">
        <v>179000</v>
      </c>
      <c r="J731" s="40">
        <v>2965000</v>
      </c>
      <c r="K731" s="164">
        <v>744000</v>
      </c>
      <c r="L731" s="40">
        <v>2225000</v>
      </c>
      <c r="M731" s="40">
        <v>37983000</v>
      </c>
    </row>
    <row r="732" spans="1:13">
      <c r="A732" s="1">
        <v>36276</v>
      </c>
      <c r="B732" s="4">
        <v>36276</v>
      </c>
      <c r="C732" s="40">
        <v>536000</v>
      </c>
      <c r="D732" s="40">
        <v>688000</v>
      </c>
      <c r="E732" s="40">
        <v>385000</v>
      </c>
      <c r="F732" s="40">
        <v>404000</v>
      </c>
      <c r="G732" s="40">
        <v>655000</v>
      </c>
      <c r="H732" s="40">
        <v>176000</v>
      </c>
      <c r="J732" s="40">
        <v>2874000</v>
      </c>
      <c r="K732" s="164">
        <v>434000</v>
      </c>
      <c r="L732" s="40">
        <v>2436000</v>
      </c>
      <c r="M732" s="40">
        <v>38419000</v>
      </c>
    </row>
    <row r="733" spans="1:13">
      <c r="A733" s="1">
        <v>36277</v>
      </c>
      <c r="B733" s="4">
        <v>36277</v>
      </c>
      <c r="C733" s="40">
        <v>531000</v>
      </c>
      <c r="D733" s="40">
        <v>646000</v>
      </c>
      <c r="E733" s="40">
        <v>365000</v>
      </c>
      <c r="F733" s="40">
        <v>329000</v>
      </c>
      <c r="G733" s="40">
        <v>666000</v>
      </c>
      <c r="H733" s="40">
        <v>175000</v>
      </c>
      <c r="J733" s="40">
        <v>2747000</v>
      </c>
      <c r="K733" s="164">
        <v>270000</v>
      </c>
      <c r="L733" s="40">
        <v>2511000</v>
      </c>
      <c r="M733" s="40">
        <v>38692000</v>
      </c>
    </row>
    <row r="734" spans="1:13">
      <c r="A734" s="1">
        <v>36278</v>
      </c>
      <c r="B734" s="4">
        <v>36278</v>
      </c>
      <c r="C734" s="40">
        <v>522000</v>
      </c>
      <c r="D734" s="40">
        <v>698000</v>
      </c>
      <c r="E734" s="40">
        <v>376000</v>
      </c>
      <c r="F734" s="40">
        <v>273000</v>
      </c>
      <c r="G734" s="40">
        <v>690000</v>
      </c>
      <c r="H734" s="40">
        <v>175000</v>
      </c>
      <c r="J734" s="40">
        <v>2802000</v>
      </c>
      <c r="K734" s="164">
        <v>8000</v>
      </c>
      <c r="L734" s="40">
        <v>2857000</v>
      </c>
      <c r="M734" s="40">
        <v>38700000</v>
      </c>
    </row>
    <row r="735" spans="1:13">
      <c r="A735" s="1">
        <v>36279</v>
      </c>
      <c r="B735" s="4">
        <v>36279</v>
      </c>
      <c r="C735" s="40">
        <v>537000</v>
      </c>
      <c r="D735" s="40">
        <v>721000</v>
      </c>
      <c r="E735" s="40">
        <v>395000</v>
      </c>
      <c r="F735" s="40">
        <v>394000</v>
      </c>
      <c r="G735" s="40">
        <v>601000</v>
      </c>
      <c r="H735" s="40">
        <v>172000</v>
      </c>
      <c r="J735" s="40">
        <v>2887000</v>
      </c>
      <c r="K735" s="164">
        <v>15000</v>
      </c>
      <c r="L735" s="40">
        <v>2747000</v>
      </c>
      <c r="M735" s="40">
        <v>38715000</v>
      </c>
    </row>
    <row r="736" spans="1:13">
      <c r="A736" s="1">
        <v>36280</v>
      </c>
      <c r="B736" s="4">
        <v>36280</v>
      </c>
      <c r="C736" s="40">
        <v>542000</v>
      </c>
      <c r="D736" s="40">
        <v>749000</v>
      </c>
      <c r="E736" s="40">
        <v>364000</v>
      </c>
      <c r="F736" s="40">
        <v>356000</v>
      </c>
      <c r="G736" s="40">
        <v>576000</v>
      </c>
      <c r="H736" s="40">
        <v>172000</v>
      </c>
      <c r="J736" s="40">
        <v>2828000</v>
      </c>
      <c r="K736" s="164">
        <v>75000</v>
      </c>
      <c r="L736" s="40">
        <v>2895000</v>
      </c>
      <c r="M736" s="40">
        <v>38789000</v>
      </c>
    </row>
    <row r="737" spans="1:13">
      <c r="A737" s="1">
        <v>36281</v>
      </c>
      <c r="B737" s="4">
        <v>36281</v>
      </c>
      <c r="C737" s="40">
        <v>544000</v>
      </c>
      <c r="D737" s="40">
        <v>844000</v>
      </c>
      <c r="E737" s="40">
        <v>429000</v>
      </c>
      <c r="F737" s="40">
        <v>334000</v>
      </c>
      <c r="G737" s="40">
        <v>549000</v>
      </c>
      <c r="H737" s="40">
        <v>171000</v>
      </c>
      <c r="J737" s="40">
        <v>2942000</v>
      </c>
      <c r="K737" s="164">
        <v>633000</v>
      </c>
      <c r="L737" s="40">
        <v>2261000</v>
      </c>
      <c r="M737" s="40">
        <v>39421000</v>
      </c>
    </row>
    <row r="738" spans="1:13">
      <c r="A738" s="1">
        <v>36282</v>
      </c>
      <c r="B738" s="4">
        <v>36282</v>
      </c>
      <c r="C738" s="40">
        <v>535000</v>
      </c>
      <c r="D738" s="40">
        <v>842000</v>
      </c>
      <c r="E738" s="40">
        <v>424000</v>
      </c>
      <c r="F738" s="40">
        <v>348000</v>
      </c>
      <c r="G738" s="40">
        <v>550000</v>
      </c>
      <c r="H738" s="40">
        <v>172000</v>
      </c>
      <c r="J738" s="40">
        <v>2941000</v>
      </c>
      <c r="K738" s="164">
        <v>511000</v>
      </c>
      <c r="L738" s="40">
        <v>2404000</v>
      </c>
      <c r="M738" s="40">
        <v>39932000</v>
      </c>
    </row>
    <row r="739" spans="1:13">
      <c r="A739" s="1">
        <v>36283</v>
      </c>
      <c r="B739" s="4">
        <v>36283</v>
      </c>
      <c r="C739" s="40">
        <v>543000</v>
      </c>
      <c r="D739" s="40">
        <v>774000</v>
      </c>
      <c r="E739" s="40">
        <v>426000</v>
      </c>
      <c r="F739" s="40">
        <v>357000</v>
      </c>
      <c r="G739" s="40">
        <v>555000</v>
      </c>
      <c r="H739" s="40">
        <v>172000</v>
      </c>
      <c r="J739" s="40">
        <v>2898000</v>
      </c>
      <c r="K739" s="164">
        <v>172000</v>
      </c>
      <c r="L739" s="40">
        <v>2733000</v>
      </c>
      <c r="M739" s="40">
        <v>40101000</v>
      </c>
    </row>
    <row r="740" spans="1:13">
      <c r="A740" s="1">
        <v>36284</v>
      </c>
      <c r="B740" s="4">
        <v>36284</v>
      </c>
      <c r="C740" s="40">
        <v>516000</v>
      </c>
      <c r="D740" s="40">
        <v>798000</v>
      </c>
      <c r="E740" s="40">
        <v>419000</v>
      </c>
      <c r="F740" s="40">
        <v>375000</v>
      </c>
      <c r="G740" s="40">
        <v>580000</v>
      </c>
      <c r="H740" s="40">
        <v>174000</v>
      </c>
      <c r="J740" s="40">
        <v>2933000</v>
      </c>
      <c r="K740" s="164">
        <v>454000</v>
      </c>
      <c r="L740" s="40">
        <v>2504000</v>
      </c>
      <c r="M740" s="40">
        <v>40555000</v>
      </c>
    </row>
    <row r="741" spans="1:13">
      <c r="A741" s="1">
        <v>36285</v>
      </c>
      <c r="B741" s="4">
        <v>36285</v>
      </c>
      <c r="C741" s="40">
        <v>539000</v>
      </c>
      <c r="D741" s="40">
        <v>792000</v>
      </c>
      <c r="E741" s="40">
        <v>409000</v>
      </c>
      <c r="F741" s="40">
        <v>377000</v>
      </c>
      <c r="G741" s="40">
        <v>507000</v>
      </c>
      <c r="H741" s="40">
        <v>175000</v>
      </c>
      <c r="J741" s="40">
        <v>2870000</v>
      </c>
      <c r="K741" s="164">
        <v>379000</v>
      </c>
      <c r="L741" s="40">
        <v>2354000</v>
      </c>
      <c r="M741" s="40">
        <v>40934000</v>
      </c>
    </row>
    <row r="742" spans="1:13">
      <c r="A742" s="1">
        <v>36286</v>
      </c>
      <c r="B742" s="4">
        <v>36286</v>
      </c>
      <c r="C742" s="40">
        <v>535000</v>
      </c>
      <c r="D742" s="40">
        <v>735000</v>
      </c>
      <c r="E742" s="40">
        <v>397000</v>
      </c>
      <c r="F742" s="40">
        <v>354000</v>
      </c>
      <c r="G742" s="40">
        <v>533000</v>
      </c>
      <c r="H742" s="40">
        <v>171000</v>
      </c>
      <c r="J742" s="40">
        <v>2794000</v>
      </c>
      <c r="K742" s="164">
        <v>645000</v>
      </c>
      <c r="L742" s="40">
        <v>2286000</v>
      </c>
      <c r="M742" s="40">
        <v>41529000</v>
      </c>
    </row>
    <row r="743" spans="1:13">
      <c r="A743" s="1">
        <v>36287</v>
      </c>
      <c r="B743" s="4">
        <v>36287</v>
      </c>
      <c r="C743" s="40">
        <v>536000</v>
      </c>
      <c r="D743" s="40">
        <v>803000</v>
      </c>
      <c r="E743" s="40">
        <v>357000</v>
      </c>
      <c r="F743" s="40">
        <v>334000</v>
      </c>
      <c r="G743" s="40">
        <v>533000</v>
      </c>
      <c r="H743" s="40">
        <v>242000</v>
      </c>
      <c r="J743" s="40">
        <v>2805000</v>
      </c>
      <c r="K743" s="164">
        <v>630000</v>
      </c>
      <c r="L743" s="40">
        <v>2111000</v>
      </c>
      <c r="M743" s="40">
        <v>42140000</v>
      </c>
    </row>
    <row r="744" spans="1:13">
      <c r="A744" s="1">
        <v>36288</v>
      </c>
      <c r="B744" s="4">
        <v>36288</v>
      </c>
      <c r="C744" s="40">
        <v>534000</v>
      </c>
      <c r="D744" s="40">
        <v>808000</v>
      </c>
      <c r="E744" s="40">
        <v>387000</v>
      </c>
      <c r="F744" s="40">
        <v>316000</v>
      </c>
      <c r="G744" s="40">
        <v>569000</v>
      </c>
      <c r="H744" s="40">
        <v>172000</v>
      </c>
      <c r="J744" s="40">
        <v>2857000</v>
      </c>
      <c r="K744" s="164">
        <v>882000</v>
      </c>
      <c r="L744" s="40">
        <v>2027000</v>
      </c>
      <c r="M744" s="40">
        <v>43023000</v>
      </c>
    </row>
    <row r="745" spans="1:13">
      <c r="A745" s="1">
        <v>36289</v>
      </c>
      <c r="B745" s="4">
        <v>36289</v>
      </c>
      <c r="C745" s="40">
        <v>542000</v>
      </c>
      <c r="D745" s="40">
        <v>777000</v>
      </c>
      <c r="E745" s="40">
        <v>402000</v>
      </c>
      <c r="F745" s="40">
        <v>328000</v>
      </c>
      <c r="G745" s="40">
        <v>576000</v>
      </c>
      <c r="H745" s="40">
        <v>170000</v>
      </c>
      <c r="J745" s="40">
        <v>2864000</v>
      </c>
      <c r="K745" s="164">
        <v>832000</v>
      </c>
      <c r="L745" s="40">
        <v>2072000</v>
      </c>
      <c r="M745" s="40">
        <v>43835000</v>
      </c>
    </row>
    <row r="746" spans="1:13">
      <c r="A746" s="1">
        <v>36290</v>
      </c>
      <c r="B746" s="4">
        <v>36290</v>
      </c>
      <c r="C746" s="40">
        <v>545000</v>
      </c>
      <c r="D746" s="40">
        <v>820000</v>
      </c>
      <c r="E746" s="40">
        <v>396000</v>
      </c>
      <c r="F746" s="40">
        <v>353000</v>
      </c>
      <c r="G746" s="40">
        <v>572000</v>
      </c>
      <c r="H746" s="40">
        <v>171000</v>
      </c>
      <c r="J746" s="40">
        <v>2929000</v>
      </c>
      <c r="K746" s="164">
        <v>501000</v>
      </c>
      <c r="L746" s="40">
        <v>2293000</v>
      </c>
      <c r="M746" s="40">
        <v>44336000</v>
      </c>
    </row>
    <row r="747" spans="1:13">
      <c r="A747" s="1">
        <v>36291</v>
      </c>
      <c r="B747" s="4">
        <v>36291</v>
      </c>
      <c r="C747" s="40">
        <v>543000</v>
      </c>
      <c r="D747" s="40">
        <v>873000</v>
      </c>
      <c r="E747" s="40">
        <v>340000</v>
      </c>
      <c r="F747" s="40">
        <v>337000</v>
      </c>
      <c r="G747" s="40">
        <v>553000</v>
      </c>
      <c r="H747" s="40">
        <v>166000</v>
      </c>
      <c r="J747" s="40">
        <v>2882000</v>
      </c>
      <c r="K747" s="164">
        <v>627000</v>
      </c>
      <c r="L747" s="40">
        <v>2323000</v>
      </c>
      <c r="M747" s="40">
        <v>45052000</v>
      </c>
    </row>
    <row r="748" spans="1:13">
      <c r="A748" s="1">
        <v>36292</v>
      </c>
      <c r="B748" s="4">
        <v>36292</v>
      </c>
      <c r="C748" s="40">
        <v>541000</v>
      </c>
      <c r="D748" s="40">
        <v>776000</v>
      </c>
      <c r="E748" s="40">
        <v>283000</v>
      </c>
      <c r="F748" s="40">
        <v>295000</v>
      </c>
      <c r="G748" s="40">
        <v>502000</v>
      </c>
      <c r="H748" s="40">
        <v>169000</v>
      </c>
      <c r="J748" s="40">
        <v>2636000</v>
      </c>
      <c r="K748" s="164">
        <v>372000</v>
      </c>
      <c r="L748" s="40">
        <v>2287000</v>
      </c>
      <c r="M748" s="40">
        <v>45424000</v>
      </c>
    </row>
    <row r="749" spans="1:13">
      <c r="A749" s="1">
        <v>36293</v>
      </c>
      <c r="B749" s="4">
        <v>36293</v>
      </c>
      <c r="C749" s="40">
        <v>539000</v>
      </c>
      <c r="D749" s="40">
        <v>797000</v>
      </c>
      <c r="E749" s="40">
        <v>323000</v>
      </c>
      <c r="F749" s="40">
        <v>284000</v>
      </c>
      <c r="G749" s="40">
        <v>621000</v>
      </c>
      <c r="H749" s="40">
        <v>167000</v>
      </c>
      <c r="J749" s="40">
        <v>2802000</v>
      </c>
      <c r="K749" s="164">
        <v>577000</v>
      </c>
      <c r="L749" s="40">
        <v>2225000</v>
      </c>
      <c r="M749" s="40">
        <v>45993000</v>
      </c>
    </row>
    <row r="750" spans="1:13">
      <c r="A750" s="1">
        <v>36294</v>
      </c>
      <c r="B750" s="4">
        <v>36294</v>
      </c>
      <c r="C750" s="40">
        <v>480000</v>
      </c>
      <c r="D750" s="40">
        <v>772000</v>
      </c>
      <c r="E750" s="40">
        <v>324000</v>
      </c>
      <c r="F750" s="40">
        <v>272000</v>
      </c>
      <c r="G750" s="40">
        <v>629000</v>
      </c>
      <c r="H750" s="40">
        <v>166000</v>
      </c>
      <c r="J750" s="40">
        <v>2716000</v>
      </c>
      <c r="K750" s="164">
        <v>480000</v>
      </c>
      <c r="L750" s="40">
        <v>2230000</v>
      </c>
      <c r="M750" s="40">
        <v>46472000</v>
      </c>
    </row>
    <row r="751" spans="1:13">
      <c r="A751" s="1">
        <v>36295</v>
      </c>
      <c r="B751" s="4">
        <v>36295</v>
      </c>
      <c r="C751" s="40">
        <v>487000</v>
      </c>
      <c r="D751" s="40">
        <v>823000</v>
      </c>
      <c r="E751" s="40">
        <v>350000</v>
      </c>
      <c r="F751" s="40">
        <v>302000</v>
      </c>
      <c r="G751" s="40">
        <v>515000</v>
      </c>
      <c r="H751" s="40">
        <v>167000</v>
      </c>
      <c r="J751" s="40">
        <v>2715000</v>
      </c>
      <c r="K751" s="164">
        <v>680000</v>
      </c>
      <c r="L751" s="40">
        <v>2080000</v>
      </c>
      <c r="M751" s="40">
        <v>47153000</v>
      </c>
    </row>
    <row r="752" spans="1:13">
      <c r="A752" s="1">
        <v>36296</v>
      </c>
      <c r="B752" s="4">
        <v>36296</v>
      </c>
      <c r="C752" s="40">
        <v>493000</v>
      </c>
      <c r="D752" s="40">
        <v>816000</v>
      </c>
      <c r="E752" s="40">
        <v>331000</v>
      </c>
      <c r="F752" s="40">
        <v>292000</v>
      </c>
      <c r="G752" s="40">
        <v>526000</v>
      </c>
      <c r="H752" s="40">
        <v>168000</v>
      </c>
      <c r="J752" s="40">
        <v>2698000</v>
      </c>
      <c r="K752" s="164">
        <v>668000</v>
      </c>
      <c r="L752" s="40">
        <v>2035000</v>
      </c>
      <c r="M752" s="40">
        <v>47821000</v>
      </c>
    </row>
    <row r="753" spans="1:13">
      <c r="A753" s="1">
        <v>36297</v>
      </c>
      <c r="B753" s="4">
        <v>36297</v>
      </c>
      <c r="C753" s="40">
        <v>527000</v>
      </c>
      <c r="D753" s="40">
        <v>484000</v>
      </c>
      <c r="E753" s="40">
        <v>265000</v>
      </c>
      <c r="F753" s="40">
        <v>274000</v>
      </c>
      <c r="G753" s="40">
        <v>521000</v>
      </c>
      <c r="H753" s="40">
        <v>164000</v>
      </c>
      <c r="J753" s="40">
        <v>2304000</v>
      </c>
      <c r="K753" s="164">
        <v>-101000</v>
      </c>
      <c r="L753" s="40">
        <v>2321000</v>
      </c>
      <c r="M753" s="40">
        <v>47727000</v>
      </c>
    </row>
    <row r="754" spans="1:13">
      <c r="A754" s="1">
        <v>36298</v>
      </c>
      <c r="B754" s="4">
        <v>36298</v>
      </c>
      <c r="C754" s="40">
        <v>475000</v>
      </c>
      <c r="D754" s="40">
        <v>692000</v>
      </c>
      <c r="E754" s="40">
        <v>254000</v>
      </c>
      <c r="F754" s="40">
        <v>326000</v>
      </c>
      <c r="G754" s="40">
        <v>478000</v>
      </c>
      <c r="H754" s="40">
        <v>167000</v>
      </c>
      <c r="J754" s="40">
        <v>2461000</v>
      </c>
      <c r="K754" s="164">
        <v>236000</v>
      </c>
      <c r="L754" s="40">
        <v>2266000</v>
      </c>
      <c r="M754" s="40">
        <v>47963000</v>
      </c>
    </row>
    <row r="755" spans="1:13">
      <c r="A755" s="1">
        <v>36299</v>
      </c>
      <c r="B755" s="4">
        <v>36299</v>
      </c>
      <c r="C755" s="40">
        <v>526000</v>
      </c>
      <c r="D755" s="40">
        <v>658000</v>
      </c>
      <c r="E755" s="40">
        <v>247000</v>
      </c>
      <c r="F755" s="40">
        <v>333000</v>
      </c>
      <c r="G755" s="40">
        <v>566000</v>
      </c>
      <c r="H755" s="40">
        <v>168000</v>
      </c>
      <c r="J755" s="40">
        <v>2569000</v>
      </c>
      <c r="K755" s="164">
        <v>339000</v>
      </c>
      <c r="L755" s="40">
        <v>2239000</v>
      </c>
      <c r="M755" s="40">
        <v>48302000</v>
      </c>
    </row>
    <row r="756" spans="1:13">
      <c r="A756" s="1">
        <v>36300</v>
      </c>
      <c r="B756" s="4">
        <v>36300</v>
      </c>
      <c r="C756" s="40">
        <v>501000</v>
      </c>
      <c r="D756" s="40">
        <v>784000</v>
      </c>
      <c r="E756" s="40">
        <v>308000</v>
      </c>
      <c r="F756" s="40">
        <v>330000</v>
      </c>
      <c r="G756" s="40">
        <v>595000</v>
      </c>
      <c r="H756" s="40">
        <v>169000</v>
      </c>
      <c r="J756" s="40">
        <v>2756000</v>
      </c>
      <c r="K756" s="164">
        <v>461000</v>
      </c>
      <c r="L756" s="40">
        <v>2338000</v>
      </c>
      <c r="M756" s="40">
        <v>48764000</v>
      </c>
    </row>
    <row r="757" spans="1:13">
      <c r="A757" s="1">
        <v>36301</v>
      </c>
      <c r="B757" s="4">
        <v>36301</v>
      </c>
      <c r="C757" s="40">
        <v>502000</v>
      </c>
      <c r="D757" s="40">
        <v>818000</v>
      </c>
      <c r="E757" s="40">
        <v>303000</v>
      </c>
      <c r="F757" s="40">
        <v>336000</v>
      </c>
      <c r="G757" s="40">
        <v>607000</v>
      </c>
      <c r="H757" s="40">
        <v>170000</v>
      </c>
      <c r="J757" s="40">
        <v>2791000</v>
      </c>
      <c r="K757" s="164">
        <v>519000</v>
      </c>
      <c r="L757" s="40">
        <v>2242000</v>
      </c>
      <c r="M757" s="40">
        <v>49283000</v>
      </c>
    </row>
    <row r="758" spans="1:13">
      <c r="A758" s="1">
        <v>36302</v>
      </c>
      <c r="B758" s="4">
        <v>36302</v>
      </c>
      <c r="C758" s="40">
        <v>509000</v>
      </c>
      <c r="D758" s="40">
        <v>816000</v>
      </c>
      <c r="E758" s="40">
        <v>303000</v>
      </c>
      <c r="F758" s="40">
        <v>339000</v>
      </c>
      <c r="G758" s="40">
        <v>585000</v>
      </c>
      <c r="H758" s="40">
        <v>167000</v>
      </c>
      <c r="J758" s="40">
        <v>2779000</v>
      </c>
      <c r="K758" s="164">
        <v>737000</v>
      </c>
      <c r="L758" s="40">
        <v>2007000</v>
      </c>
      <c r="M758" s="40">
        <v>50020000</v>
      </c>
    </row>
    <row r="759" spans="1:13">
      <c r="A759" s="1">
        <v>36303</v>
      </c>
      <c r="B759" s="4">
        <v>36303</v>
      </c>
      <c r="C759" s="40">
        <v>506000</v>
      </c>
      <c r="D759" s="40">
        <v>811000</v>
      </c>
      <c r="E759" s="40">
        <v>290000</v>
      </c>
      <c r="F759" s="40">
        <v>344000</v>
      </c>
      <c r="G759" s="40">
        <v>594000</v>
      </c>
      <c r="H759" s="40">
        <v>174000</v>
      </c>
      <c r="J759" s="40">
        <v>2784000</v>
      </c>
      <c r="K759" s="164">
        <v>739000</v>
      </c>
      <c r="L759" s="40">
        <v>1977000</v>
      </c>
      <c r="M759" s="40">
        <v>50791000</v>
      </c>
    </row>
    <row r="760" spans="1:13">
      <c r="A760" s="1">
        <v>36304</v>
      </c>
      <c r="B760" s="4">
        <v>36304</v>
      </c>
      <c r="C760" s="40">
        <v>538000</v>
      </c>
      <c r="D760" s="40">
        <v>789000</v>
      </c>
      <c r="E760" s="40">
        <v>312000</v>
      </c>
      <c r="F760" s="40">
        <v>363000</v>
      </c>
      <c r="G760" s="40">
        <v>642000</v>
      </c>
      <c r="H760" s="40">
        <v>173000</v>
      </c>
      <c r="J760" s="40">
        <v>2867000</v>
      </c>
      <c r="K760" s="164">
        <v>596000</v>
      </c>
      <c r="L760" s="40">
        <v>2340000</v>
      </c>
      <c r="M760" s="40">
        <v>51298000</v>
      </c>
    </row>
    <row r="761" spans="1:13">
      <c r="A761" s="1">
        <v>36305</v>
      </c>
      <c r="B761" s="4">
        <v>36305</v>
      </c>
      <c r="C761" s="40">
        <v>533000</v>
      </c>
      <c r="D761" s="40">
        <v>849000</v>
      </c>
      <c r="E761" s="40">
        <v>295000</v>
      </c>
      <c r="F761" s="40">
        <v>373000</v>
      </c>
      <c r="G761" s="40">
        <v>657000</v>
      </c>
      <c r="H761" s="40">
        <v>172000</v>
      </c>
      <c r="J761" s="40">
        <v>2948000</v>
      </c>
      <c r="K761" s="164">
        <v>762000</v>
      </c>
      <c r="L761" s="40">
        <v>2220000</v>
      </c>
      <c r="M761" s="40">
        <v>52055000</v>
      </c>
    </row>
    <row r="762" spans="1:13">
      <c r="A762" s="1">
        <v>36306</v>
      </c>
      <c r="B762" s="4">
        <v>36306</v>
      </c>
      <c r="C762" s="40">
        <v>520000</v>
      </c>
      <c r="D762" s="40">
        <v>811000</v>
      </c>
      <c r="E762" s="40">
        <v>295000</v>
      </c>
      <c r="F762" s="40">
        <v>357000</v>
      </c>
      <c r="G762" s="40">
        <v>643000</v>
      </c>
      <c r="H762" s="40">
        <v>172000</v>
      </c>
      <c r="J762" s="40">
        <v>2866000</v>
      </c>
      <c r="K762" s="164">
        <v>578000</v>
      </c>
      <c r="L762" s="40">
        <v>2375000</v>
      </c>
      <c r="M762" s="40">
        <v>52633000</v>
      </c>
    </row>
    <row r="763" spans="1:13">
      <c r="A763" s="1">
        <v>36307</v>
      </c>
      <c r="B763" s="4">
        <v>36307</v>
      </c>
      <c r="C763" s="40">
        <v>518000</v>
      </c>
      <c r="D763" s="40">
        <v>845000</v>
      </c>
      <c r="E763" s="40">
        <v>305000</v>
      </c>
      <c r="F763" s="40">
        <v>358000</v>
      </c>
      <c r="G763" s="40">
        <v>642000</v>
      </c>
      <c r="H763" s="40">
        <v>166000</v>
      </c>
      <c r="J763" s="40">
        <v>2903000</v>
      </c>
      <c r="K763" s="164">
        <v>441000</v>
      </c>
      <c r="L763" s="40">
        <v>2393000</v>
      </c>
      <c r="M763" s="40">
        <v>53073000</v>
      </c>
    </row>
    <row r="764" spans="1:13">
      <c r="A764" s="1">
        <v>36308</v>
      </c>
      <c r="B764" s="4">
        <v>36308</v>
      </c>
      <c r="C764" s="40">
        <v>506000</v>
      </c>
      <c r="D764" s="40">
        <v>821000</v>
      </c>
      <c r="E764" s="40">
        <v>278000</v>
      </c>
      <c r="F764" s="40">
        <v>253000</v>
      </c>
      <c r="G764" s="40">
        <v>651000</v>
      </c>
      <c r="H764" s="40">
        <v>169000</v>
      </c>
      <c r="J764" s="40">
        <v>2748000</v>
      </c>
      <c r="K764" s="164">
        <v>615000</v>
      </c>
      <c r="L764" s="40">
        <v>2182000</v>
      </c>
      <c r="M764" s="40">
        <v>53687000</v>
      </c>
    </row>
    <row r="765" spans="1:13">
      <c r="A765" s="1">
        <v>36309</v>
      </c>
      <c r="B765" s="4">
        <v>36309</v>
      </c>
      <c r="C765" s="40">
        <v>510000</v>
      </c>
      <c r="D765" s="40">
        <v>762000</v>
      </c>
      <c r="E765" s="40">
        <v>284000</v>
      </c>
      <c r="F765" s="40">
        <v>265000</v>
      </c>
      <c r="G765" s="40">
        <v>562000</v>
      </c>
      <c r="H765" s="40">
        <v>169000</v>
      </c>
      <c r="J765" s="40">
        <v>2616000</v>
      </c>
      <c r="K765" s="164">
        <v>737000</v>
      </c>
      <c r="L765" s="40">
        <v>1845000</v>
      </c>
      <c r="M765" s="40">
        <v>54424000</v>
      </c>
    </row>
    <row r="766" spans="1:13">
      <c r="A766" s="1">
        <v>36310</v>
      </c>
      <c r="B766" s="4">
        <v>36310</v>
      </c>
      <c r="C766" s="40">
        <v>488000</v>
      </c>
      <c r="D766" s="40">
        <v>741000</v>
      </c>
      <c r="E766" s="40">
        <v>275000</v>
      </c>
      <c r="F766" s="40">
        <v>281000</v>
      </c>
      <c r="G766" s="40">
        <v>578000</v>
      </c>
      <c r="H766" s="40">
        <v>171000</v>
      </c>
      <c r="J766" s="40">
        <v>2606000</v>
      </c>
      <c r="K766" s="164">
        <v>816000</v>
      </c>
      <c r="L766" s="40">
        <v>1772000</v>
      </c>
      <c r="M766" s="40">
        <v>55239000</v>
      </c>
    </row>
    <row r="767" spans="1:13">
      <c r="A767" s="1">
        <v>36311</v>
      </c>
      <c r="B767" s="4">
        <v>36311</v>
      </c>
      <c r="C767" s="40">
        <v>536000</v>
      </c>
      <c r="D767" s="40">
        <v>749000</v>
      </c>
      <c r="E767" s="40">
        <v>303000</v>
      </c>
      <c r="F767" s="40">
        <v>295000</v>
      </c>
      <c r="G767" s="40">
        <v>585000</v>
      </c>
      <c r="H767" s="40">
        <v>217000</v>
      </c>
      <c r="J767" s="40">
        <v>2686000</v>
      </c>
      <c r="K767" s="164">
        <v>816000</v>
      </c>
      <c r="L767" s="40">
        <v>1897000</v>
      </c>
      <c r="M767" s="40">
        <v>56057000</v>
      </c>
    </row>
    <row r="768" spans="1:13">
      <c r="A768" s="1">
        <v>36312</v>
      </c>
      <c r="B768" s="4">
        <v>36312</v>
      </c>
      <c r="C768" s="40">
        <v>544000</v>
      </c>
      <c r="D768" s="40">
        <v>787000</v>
      </c>
      <c r="E768" s="40">
        <v>335000</v>
      </c>
      <c r="F768" s="40">
        <v>326000</v>
      </c>
      <c r="G768" s="40">
        <v>606000</v>
      </c>
      <c r="H768" s="40">
        <v>199000</v>
      </c>
      <c r="J768" s="40">
        <v>2798000</v>
      </c>
      <c r="K768" s="164">
        <v>579000</v>
      </c>
      <c r="L768" s="40">
        <v>2237000</v>
      </c>
      <c r="M768" s="40">
        <v>56636000</v>
      </c>
    </row>
    <row r="769" spans="1:13">
      <c r="A769" s="1">
        <v>36313</v>
      </c>
      <c r="B769" s="4">
        <v>36313</v>
      </c>
      <c r="C769" s="40">
        <v>525000</v>
      </c>
      <c r="D769" s="40">
        <v>714000</v>
      </c>
      <c r="E769" s="40">
        <v>372000</v>
      </c>
      <c r="F769" s="40">
        <v>301000</v>
      </c>
      <c r="G769" s="40">
        <v>444000</v>
      </c>
      <c r="H769" s="40">
        <v>193000</v>
      </c>
      <c r="J769" s="40">
        <v>2550000</v>
      </c>
      <c r="K769" s="164">
        <v>57000</v>
      </c>
      <c r="L769" s="40">
        <v>2457000</v>
      </c>
      <c r="M769" s="40">
        <v>56694000</v>
      </c>
    </row>
    <row r="770" spans="1:13">
      <c r="A770" s="1">
        <v>36314</v>
      </c>
      <c r="B770" s="4">
        <v>36314</v>
      </c>
      <c r="C770" s="40">
        <v>545000</v>
      </c>
      <c r="D770" s="40">
        <v>721000</v>
      </c>
      <c r="E770" s="40">
        <v>433000</v>
      </c>
      <c r="F770" s="40">
        <v>339000</v>
      </c>
      <c r="G770" s="40">
        <v>476000</v>
      </c>
      <c r="H770" s="40">
        <v>186000</v>
      </c>
      <c r="J770" s="40">
        <v>2699000</v>
      </c>
      <c r="K770" s="164">
        <v>289000</v>
      </c>
      <c r="L770" s="40">
        <v>2519000</v>
      </c>
      <c r="M770" s="40">
        <v>56982000</v>
      </c>
    </row>
    <row r="771" spans="1:13">
      <c r="A771" s="1">
        <v>36315</v>
      </c>
      <c r="B771" s="4">
        <v>36315</v>
      </c>
      <c r="C771" s="40">
        <v>538000</v>
      </c>
      <c r="D771" s="40">
        <v>705000</v>
      </c>
      <c r="E771" s="40">
        <v>439000</v>
      </c>
      <c r="F771" s="40">
        <v>331000</v>
      </c>
      <c r="G771" s="40">
        <v>479000</v>
      </c>
      <c r="H771" s="40">
        <v>188000</v>
      </c>
      <c r="J771" s="40">
        <v>2680000</v>
      </c>
      <c r="K771" s="164">
        <v>264000</v>
      </c>
      <c r="L771" s="40">
        <v>2355000</v>
      </c>
      <c r="M771" s="40">
        <v>57245000</v>
      </c>
    </row>
    <row r="772" spans="1:13">
      <c r="A772" s="1">
        <v>36316</v>
      </c>
      <c r="B772" s="4">
        <v>36316</v>
      </c>
      <c r="C772" s="40">
        <v>539000</v>
      </c>
      <c r="D772" s="40">
        <v>673000</v>
      </c>
      <c r="E772" s="40">
        <v>433000</v>
      </c>
      <c r="F772" s="40">
        <v>339000</v>
      </c>
      <c r="G772" s="40">
        <v>479000</v>
      </c>
      <c r="H772" s="40">
        <v>186000</v>
      </c>
      <c r="J772" s="40">
        <v>2649000</v>
      </c>
      <c r="K772" s="164">
        <v>621000</v>
      </c>
      <c r="L772" s="40">
        <v>1993000</v>
      </c>
      <c r="M772" s="40">
        <v>57867000</v>
      </c>
    </row>
    <row r="773" spans="1:13">
      <c r="A773" s="1">
        <v>36317</v>
      </c>
      <c r="B773" s="4">
        <v>36317</v>
      </c>
      <c r="C773" s="40">
        <v>540000</v>
      </c>
      <c r="D773" s="40">
        <v>687000</v>
      </c>
      <c r="E773" s="40">
        <v>442000</v>
      </c>
      <c r="F773" s="40">
        <v>346000</v>
      </c>
      <c r="G773" s="40">
        <v>477000</v>
      </c>
      <c r="H773" s="40">
        <v>188000</v>
      </c>
      <c r="J773" s="40">
        <v>2680000</v>
      </c>
      <c r="K773" s="164">
        <v>633000</v>
      </c>
      <c r="L773" s="40">
        <v>1998000</v>
      </c>
      <c r="M773" s="40">
        <v>58499000</v>
      </c>
    </row>
    <row r="774" spans="1:13">
      <c r="A774" s="1">
        <v>36318</v>
      </c>
      <c r="B774" s="4">
        <v>36318</v>
      </c>
      <c r="C774" s="40">
        <v>542000</v>
      </c>
      <c r="D774" s="40">
        <v>645000</v>
      </c>
      <c r="E774" s="40">
        <v>420000</v>
      </c>
      <c r="F774" s="40">
        <v>350000</v>
      </c>
      <c r="G774" s="40">
        <v>479000</v>
      </c>
      <c r="H774" s="40">
        <v>193000</v>
      </c>
      <c r="J774" s="40">
        <v>2629000</v>
      </c>
      <c r="K774" s="164">
        <v>476000</v>
      </c>
      <c r="L774" s="40">
        <v>2189000</v>
      </c>
      <c r="M774" s="40">
        <v>58975000</v>
      </c>
    </row>
    <row r="775" spans="1:13">
      <c r="A775" s="1">
        <v>36319</v>
      </c>
      <c r="B775" s="4">
        <v>36319</v>
      </c>
      <c r="C775" s="40">
        <v>536000</v>
      </c>
      <c r="D775" s="40">
        <v>635000</v>
      </c>
      <c r="E775" s="40">
        <v>453000</v>
      </c>
      <c r="F775" s="40">
        <v>333000</v>
      </c>
      <c r="G775" s="40">
        <v>485000</v>
      </c>
      <c r="H775" s="40">
        <v>236000</v>
      </c>
      <c r="J775" s="40">
        <v>2678000</v>
      </c>
      <c r="K775" s="164">
        <v>565000</v>
      </c>
      <c r="L775" s="40">
        <v>2192000</v>
      </c>
      <c r="M775" s="40">
        <v>59541000</v>
      </c>
    </row>
    <row r="776" spans="1:13">
      <c r="A776" s="1">
        <v>36320</v>
      </c>
      <c r="B776" s="4">
        <v>36320</v>
      </c>
      <c r="C776" s="40">
        <v>539000</v>
      </c>
      <c r="D776" s="40">
        <v>622000</v>
      </c>
      <c r="E776" s="40">
        <v>392000</v>
      </c>
      <c r="F776" s="40">
        <v>335000</v>
      </c>
      <c r="G776" s="40">
        <v>484000</v>
      </c>
      <c r="H776" s="40">
        <v>271000</v>
      </c>
      <c r="J776" s="40">
        <v>2642000</v>
      </c>
      <c r="K776" s="164">
        <v>394000</v>
      </c>
      <c r="L776" s="40">
        <v>2217000</v>
      </c>
      <c r="M776" s="40">
        <v>59935000</v>
      </c>
    </row>
    <row r="777" spans="1:13">
      <c r="A777" s="1">
        <v>36321</v>
      </c>
      <c r="B777" s="4">
        <v>36321</v>
      </c>
      <c r="C777" s="40">
        <v>538000</v>
      </c>
      <c r="D777" s="40">
        <v>664000</v>
      </c>
      <c r="E777" s="40">
        <v>425000</v>
      </c>
      <c r="F777" s="40">
        <v>350000</v>
      </c>
      <c r="G777" s="40">
        <v>480000</v>
      </c>
      <c r="H777" s="40">
        <v>288000</v>
      </c>
      <c r="J777" s="40">
        <v>2744000</v>
      </c>
      <c r="K777" s="164">
        <v>480000</v>
      </c>
      <c r="L777" s="40">
        <v>2274000</v>
      </c>
      <c r="M777" s="40">
        <v>60414000</v>
      </c>
    </row>
    <row r="778" spans="1:13">
      <c r="A778" s="1">
        <v>36322</v>
      </c>
      <c r="B778" s="4">
        <v>36322</v>
      </c>
      <c r="C778" s="40">
        <v>529000</v>
      </c>
      <c r="D778" s="40">
        <v>684000</v>
      </c>
      <c r="E778" s="40">
        <v>426000</v>
      </c>
      <c r="F778" s="40">
        <v>351000</v>
      </c>
      <c r="G778" s="40">
        <v>528000</v>
      </c>
      <c r="H778" s="40">
        <v>281000</v>
      </c>
      <c r="J778" s="40">
        <v>2799000</v>
      </c>
      <c r="K778" s="164">
        <v>578000</v>
      </c>
      <c r="L778" s="40">
        <v>2146000</v>
      </c>
      <c r="M778" s="40">
        <v>60996000</v>
      </c>
    </row>
    <row r="779" spans="1:13">
      <c r="A779" s="1">
        <v>36323</v>
      </c>
      <c r="B779" s="4">
        <v>36323</v>
      </c>
      <c r="C779" s="40">
        <v>538000</v>
      </c>
      <c r="D779" s="40">
        <v>618000</v>
      </c>
      <c r="E779" s="40">
        <v>404000</v>
      </c>
      <c r="F779" s="40">
        <v>327000</v>
      </c>
      <c r="G779" s="40">
        <v>512000</v>
      </c>
      <c r="H779" s="40">
        <v>281000</v>
      </c>
      <c r="J779" s="40">
        <v>2680000</v>
      </c>
      <c r="K779" s="164">
        <v>679000</v>
      </c>
      <c r="L779" s="40">
        <v>2017000</v>
      </c>
      <c r="M779" s="40">
        <v>61674000</v>
      </c>
    </row>
    <row r="780" spans="1:13">
      <c r="A780" s="1">
        <v>36324</v>
      </c>
      <c r="B780" s="4">
        <v>36324</v>
      </c>
      <c r="C780" s="40">
        <v>541000</v>
      </c>
      <c r="D780" s="40">
        <v>605000</v>
      </c>
      <c r="E780" s="40">
        <v>406000</v>
      </c>
      <c r="F780" s="40">
        <v>330000</v>
      </c>
      <c r="G780" s="40">
        <v>515000</v>
      </c>
      <c r="H780" s="40">
        <v>281000</v>
      </c>
      <c r="J780" s="40">
        <v>2678000</v>
      </c>
      <c r="K780" s="164">
        <v>635000</v>
      </c>
      <c r="L780" s="40">
        <v>2084000</v>
      </c>
      <c r="M780" s="40">
        <v>62310000</v>
      </c>
    </row>
    <row r="781" spans="1:13">
      <c r="A781" s="1">
        <v>36325</v>
      </c>
      <c r="B781" s="4">
        <v>36325</v>
      </c>
      <c r="C781" s="40">
        <v>545000</v>
      </c>
      <c r="D781" s="40">
        <v>675000</v>
      </c>
      <c r="E781" s="40">
        <v>412000</v>
      </c>
      <c r="F781" s="40">
        <v>332000</v>
      </c>
      <c r="G781" s="40">
        <v>553000</v>
      </c>
      <c r="H781" s="40">
        <v>277000</v>
      </c>
      <c r="J781" s="40">
        <v>2794000</v>
      </c>
      <c r="K781" s="164">
        <v>-42000</v>
      </c>
      <c r="L781" s="40">
        <v>2722000</v>
      </c>
      <c r="M781" s="40">
        <v>62269000</v>
      </c>
    </row>
    <row r="782" spans="1:13">
      <c r="A782" s="1">
        <v>36326</v>
      </c>
      <c r="B782" s="4">
        <v>36326</v>
      </c>
      <c r="C782" s="40">
        <v>513000</v>
      </c>
      <c r="D782" s="40">
        <v>644000</v>
      </c>
      <c r="E782" s="40">
        <v>403000</v>
      </c>
      <c r="F782" s="40">
        <v>354000</v>
      </c>
      <c r="G782" s="40">
        <v>648000</v>
      </c>
      <c r="H782" s="40">
        <v>263000</v>
      </c>
      <c r="J782" s="40">
        <v>2826000</v>
      </c>
      <c r="K782" s="164">
        <v>102000</v>
      </c>
      <c r="L782" s="40">
        <v>2701000</v>
      </c>
      <c r="M782" s="40">
        <v>62370000</v>
      </c>
    </row>
    <row r="783" spans="1:13">
      <c r="A783" s="1">
        <v>36327</v>
      </c>
      <c r="B783" s="4">
        <v>36327</v>
      </c>
      <c r="C783" s="40">
        <v>496000</v>
      </c>
      <c r="D783" s="40">
        <v>615000</v>
      </c>
      <c r="E783" s="40">
        <v>376000</v>
      </c>
      <c r="F783" s="40">
        <v>349000</v>
      </c>
      <c r="G783" s="40">
        <v>685000</v>
      </c>
      <c r="H783" s="40">
        <v>258000</v>
      </c>
      <c r="J783" s="40">
        <v>2780000</v>
      </c>
      <c r="K783" s="164">
        <v>373000</v>
      </c>
      <c r="L783" s="40">
        <v>2538000</v>
      </c>
      <c r="M783" s="40">
        <v>62744000</v>
      </c>
    </row>
    <row r="784" spans="1:13">
      <c r="A784" s="1">
        <v>36328</v>
      </c>
      <c r="B784" s="4">
        <v>36328</v>
      </c>
      <c r="C784" s="40">
        <v>510000</v>
      </c>
      <c r="D784" s="40">
        <v>783000</v>
      </c>
      <c r="E784" s="40">
        <v>322000</v>
      </c>
      <c r="F784" s="40">
        <v>408000</v>
      </c>
      <c r="G784" s="40">
        <v>759000</v>
      </c>
      <c r="H784" s="40">
        <v>254000</v>
      </c>
      <c r="J784" s="40">
        <v>3034000</v>
      </c>
      <c r="K784" s="164">
        <v>423000</v>
      </c>
      <c r="L784" s="40">
        <v>2542000</v>
      </c>
      <c r="M784" s="40">
        <v>63167000</v>
      </c>
    </row>
    <row r="785" spans="1:13">
      <c r="A785" s="1">
        <v>36329</v>
      </c>
      <c r="B785" s="4">
        <v>36329</v>
      </c>
      <c r="C785" s="40">
        <v>518000</v>
      </c>
      <c r="D785" s="40">
        <v>819000</v>
      </c>
      <c r="E785" s="40">
        <v>329000</v>
      </c>
      <c r="F785" s="40">
        <v>381000</v>
      </c>
      <c r="G785" s="40">
        <v>689000</v>
      </c>
      <c r="H785" s="40">
        <v>253000</v>
      </c>
      <c r="J785" s="40">
        <v>2990000</v>
      </c>
      <c r="K785" s="164">
        <v>523000</v>
      </c>
      <c r="L785" s="40">
        <v>2485000</v>
      </c>
      <c r="M785" s="40">
        <v>63691000</v>
      </c>
    </row>
    <row r="786" spans="1:13">
      <c r="A786" s="1">
        <v>36330</v>
      </c>
      <c r="B786" s="4">
        <v>36330</v>
      </c>
      <c r="C786" s="40">
        <v>514000</v>
      </c>
      <c r="D786" s="40">
        <v>710000</v>
      </c>
      <c r="E786" s="40">
        <v>357000</v>
      </c>
      <c r="F786" s="40">
        <v>355000</v>
      </c>
      <c r="G786" s="40">
        <v>674000</v>
      </c>
      <c r="H786" s="40">
        <v>250000</v>
      </c>
      <c r="J786" s="40">
        <v>2860000</v>
      </c>
      <c r="K786" s="164">
        <v>526000</v>
      </c>
      <c r="L786" s="40">
        <v>2327000</v>
      </c>
      <c r="M786" s="40">
        <v>64217000</v>
      </c>
    </row>
    <row r="787" spans="1:13">
      <c r="A787" s="1">
        <v>36331</v>
      </c>
      <c r="B787" s="4">
        <v>36331</v>
      </c>
      <c r="C787" s="40">
        <v>534000</v>
      </c>
      <c r="D787" s="40">
        <v>690000</v>
      </c>
      <c r="E787" s="40">
        <v>387000</v>
      </c>
      <c r="F787" s="40">
        <v>388000</v>
      </c>
      <c r="G787" s="40">
        <v>680000</v>
      </c>
      <c r="H787" s="40">
        <v>257000</v>
      </c>
      <c r="J787" s="40">
        <v>2937000</v>
      </c>
      <c r="K787" s="164">
        <v>692000</v>
      </c>
      <c r="L787" s="40">
        <v>2183000</v>
      </c>
      <c r="M787" s="40">
        <v>64909000</v>
      </c>
    </row>
    <row r="788" spans="1:13">
      <c r="A788" s="1">
        <v>36332</v>
      </c>
      <c r="B788" s="4">
        <v>36332</v>
      </c>
      <c r="C788" s="40">
        <v>536000</v>
      </c>
      <c r="D788" s="40">
        <v>715000</v>
      </c>
      <c r="E788" s="40">
        <v>396000</v>
      </c>
      <c r="F788" s="40">
        <v>396000</v>
      </c>
      <c r="G788" s="40">
        <v>728000</v>
      </c>
      <c r="H788" s="40">
        <v>251000</v>
      </c>
      <c r="J788" s="40">
        <v>3023000</v>
      </c>
      <c r="K788" s="164">
        <v>355000</v>
      </c>
      <c r="L788" s="40">
        <v>2702000</v>
      </c>
      <c r="M788" s="40">
        <v>65264000</v>
      </c>
    </row>
    <row r="789" spans="1:13">
      <c r="A789" s="1">
        <v>36333</v>
      </c>
      <c r="B789" s="4">
        <v>36333</v>
      </c>
      <c r="C789" s="40">
        <v>542000</v>
      </c>
      <c r="D789" s="40">
        <v>794000</v>
      </c>
      <c r="E789" s="40">
        <v>368000</v>
      </c>
      <c r="F789" s="40">
        <v>367000</v>
      </c>
      <c r="G789" s="40">
        <v>712000</v>
      </c>
      <c r="H789" s="40">
        <v>258000</v>
      </c>
      <c r="J789" s="40">
        <v>3041000</v>
      </c>
      <c r="K789" s="164">
        <v>210000</v>
      </c>
      <c r="L789" s="40">
        <v>2846000</v>
      </c>
      <c r="M789" s="40">
        <v>65473000</v>
      </c>
    </row>
    <row r="790" spans="1:13">
      <c r="A790" s="1">
        <v>36334</v>
      </c>
      <c r="B790" s="4">
        <v>36334</v>
      </c>
      <c r="C790" s="40">
        <v>540000</v>
      </c>
      <c r="D790" s="40">
        <v>789000</v>
      </c>
      <c r="E790" s="40">
        <v>387000</v>
      </c>
      <c r="F790" s="40">
        <v>399000</v>
      </c>
      <c r="G790" s="40">
        <v>717000</v>
      </c>
      <c r="H790" s="40">
        <v>257000</v>
      </c>
      <c r="J790" s="40">
        <v>3090000</v>
      </c>
      <c r="K790" s="164">
        <v>359000</v>
      </c>
      <c r="L790" s="40">
        <v>2715000</v>
      </c>
      <c r="M790" s="40">
        <v>65843000</v>
      </c>
    </row>
    <row r="791" spans="1:13">
      <c r="A791" s="1">
        <v>36335</v>
      </c>
      <c r="B791" s="4">
        <v>36335</v>
      </c>
      <c r="C791" s="40">
        <v>536000</v>
      </c>
      <c r="D791" s="40">
        <v>722000</v>
      </c>
      <c r="E791" s="40">
        <v>402000</v>
      </c>
      <c r="F791" s="40">
        <v>398000</v>
      </c>
      <c r="G791" s="40">
        <v>723000</v>
      </c>
      <c r="H791" s="40">
        <v>256000</v>
      </c>
      <c r="J791" s="40">
        <v>3036000</v>
      </c>
      <c r="K791" s="164">
        <v>429000</v>
      </c>
      <c r="L791" s="40">
        <v>2621000</v>
      </c>
      <c r="M791" s="40">
        <v>66272000</v>
      </c>
    </row>
    <row r="792" spans="1:13">
      <c r="A792" s="1">
        <v>36336</v>
      </c>
      <c r="B792" s="4">
        <v>36336</v>
      </c>
      <c r="C792" s="40">
        <v>512000</v>
      </c>
      <c r="D792" s="40">
        <v>726000</v>
      </c>
      <c r="E792" s="40">
        <v>308000</v>
      </c>
      <c r="F792" s="40">
        <v>418000</v>
      </c>
      <c r="G792" s="40">
        <v>751000</v>
      </c>
      <c r="H792" s="40">
        <v>256000</v>
      </c>
      <c r="J792" s="40">
        <v>2971000</v>
      </c>
      <c r="K792" s="164">
        <v>539000</v>
      </c>
      <c r="L792" s="40">
        <v>2457000</v>
      </c>
      <c r="M792" s="40">
        <v>66810000</v>
      </c>
    </row>
    <row r="793" spans="1:13">
      <c r="A793" s="1">
        <v>36337</v>
      </c>
      <c r="B793" s="4">
        <v>36337</v>
      </c>
      <c r="C793" s="40">
        <v>537000</v>
      </c>
      <c r="D793" s="40">
        <v>705000</v>
      </c>
      <c r="E793" s="40">
        <v>367000</v>
      </c>
      <c r="F793" s="40">
        <v>402000</v>
      </c>
      <c r="G793" s="40">
        <v>730000</v>
      </c>
      <c r="H793" s="40">
        <v>258000</v>
      </c>
      <c r="J793" s="40">
        <v>2999000</v>
      </c>
      <c r="K793" s="164">
        <v>730000</v>
      </c>
      <c r="L793" s="40">
        <v>2063000</v>
      </c>
      <c r="M793" s="40">
        <v>67540000</v>
      </c>
    </row>
    <row r="794" spans="1:13">
      <c r="A794" s="1">
        <v>36338</v>
      </c>
      <c r="B794" s="4">
        <v>36338</v>
      </c>
      <c r="C794" s="40">
        <v>523000</v>
      </c>
      <c r="D794" s="40">
        <v>610000</v>
      </c>
      <c r="E794" s="40">
        <v>376000</v>
      </c>
      <c r="F794" s="40">
        <v>369000</v>
      </c>
      <c r="G794" s="40">
        <v>682000</v>
      </c>
      <c r="H794" s="40">
        <v>261000</v>
      </c>
      <c r="J794" s="40">
        <v>2819000</v>
      </c>
      <c r="K794" s="164">
        <v>777000</v>
      </c>
      <c r="L794" s="40">
        <v>2072000</v>
      </c>
      <c r="M794" s="40">
        <v>68317000</v>
      </c>
    </row>
    <row r="795" spans="1:13">
      <c r="A795" s="1">
        <v>36339</v>
      </c>
      <c r="B795" s="4">
        <v>36339</v>
      </c>
      <c r="C795" s="40">
        <v>537000</v>
      </c>
      <c r="D795" s="40">
        <v>715000</v>
      </c>
      <c r="E795" s="40">
        <v>364000</v>
      </c>
      <c r="F795" s="40">
        <v>405000</v>
      </c>
      <c r="G795" s="40">
        <v>748000</v>
      </c>
      <c r="H795" s="40">
        <v>263000</v>
      </c>
      <c r="J795" s="40">
        <v>3031000</v>
      </c>
      <c r="K795" s="164">
        <v>349000</v>
      </c>
      <c r="L795" s="40">
        <v>2793000</v>
      </c>
      <c r="M795" s="40">
        <v>68666000</v>
      </c>
    </row>
    <row r="796" spans="1:13">
      <c r="A796" s="1">
        <v>36340</v>
      </c>
      <c r="B796" s="4">
        <v>36340</v>
      </c>
      <c r="C796" s="40">
        <v>517000</v>
      </c>
      <c r="D796" s="40">
        <v>817000</v>
      </c>
      <c r="E796" s="40">
        <v>302000</v>
      </c>
      <c r="F796" s="40">
        <v>438000</v>
      </c>
      <c r="G796" s="40">
        <v>747000</v>
      </c>
      <c r="H796" s="40">
        <v>242000</v>
      </c>
      <c r="J796" s="40">
        <v>3063000</v>
      </c>
      <c r="K796" s="164">
        <v>-38000</v>
      </c>
      <c r="L796" s="40">
        <v>3101000</v>
      </c>
      <c r="M796" s="40">
        <v>68561000</v>
      </c>
    </row>
    <row r="797" spans="1:13">
      <c r="A797" s="1">
        <v>36341</v>
      </c>
      <c r="B797" s="4">
        <v>36341</v>
      </c>
      <c r="C797" s="40">
        <v>505000</v>
      </c>
      <c r="D797" s="40">
        <v>748000</v>
      </c>
      <c r="E797" s="40">
        <v>274000</v>
      </c>
      <c r="F797" s="40">
        <v>349000</v>
      </c>
      <c r="G797" s="40">
        <v>733000</v>
      </c>
      <c r="H797" s="40">
        <v>300000</v>
      </c>
      <c r="J797" s="40">
        <v>2909000</v>
      </c>
      <c r="K797" s="164">
        <v>-193000</v>
      </c>
      <c r="L797" s="40">
        <v>3102000</v>
      </c>
      <c r="M797" s="40">
        <v>68397000</v>
      </c>
    </row>
    <row r="798" spans="1:13">
      <c r="A798" s="1">
        <v>36342</v>
      </c>
      <c r="B798" s="4">
        <v>36342</v>
      </c>
      <c r="C798" s="40">
        <v>536000</v>
      </c>
      <c r="D798" s="40">
        <v>923000</v>
      </c>
      <c r="E798" s="40">
        <v>367000</v>
      </c>
      <c r="F798" s="40">
        <v>392000</v>
      </c>
      <c r="G798" s="40">
        <v>713000</v>
      </c>
      <c r="H798" s="40">
        <v>246000</v>
      </c>
      <c r="J798" s="40">
        <v>3177000</v>
      </c>
      <c r="K798" s="164">
        <v>191000</v>
      </c>
      <c r="L798" s="40">
        <v>3058000</v>
      </c>
      <c r="M798" s="40">
        <v>68588000</v>
      </c>
    </row>
    <row r="799" spans="1:13">
      <c r="A799" s="1">
        <v>36343</v>
      </c>
      <c r="B799" s="4">
        <v>36343</v>
      </c>
      <c r="C799" s="40">
        <v>533000</v>
      </c>
      <c r="D799" s="40">
        <v>727000</v>
      </c>
      <c r="E799" s="40">
        <v>406000</v>
      </c>
      <c r="F799" s="40">
        <v>290000</v>
      </c>
      <c r="G799" s="40">
        <v>642000</v>
      </c>
      <c r="H799" s="40">
        <v>244000</v>
      </c>
      <c r="J799" s="40">
        <v>2842000</v>
      </c>
      <c r="K799" s="164">
        <v>17000</v>
      </c>
      <c r="L799" s="40">
        <v>2788000</v>
      </c>
      <c r="M799" s="40">
        <v>68572000</v>
      </c>
    </row>
    <row r="800" spans="1:13">
      <c r="A800" s="1">
        <v>36344</v>
      </c>
      <c r="B800" s="4">
        <v>36344</v>
      </c>
      <c r="C800" s="40">
        <v>534000</v>
      </c>
      <c r="D800" s="40">
        <v>748000</v>
      </c>
      <c r="E800" s="40">
        <v>328000</v>
      </c>
      <c r="F800" s="40">
        <v>289000</v>
      </c>
      <c r="G800" s="40">
        <v>554000</v>
      </c>
      <c r="H800" s="40">
        <v>233000</v>
      </c>
      <c r="J800" s="40">
        <v>2686000</v>
      </c>
      <c r="K800" s="164">
        <v>616000</v>
      </c>
      <c r="L800" s="40">
        <v>2143000</v>
      </c>
      <c r="M800" s="40">
        <v>69188000</v>
      </c>
    </row>
    <row r="801" spans="1:13">
      <c r="A801" s="1">
        <v>36345</v>
      </c>
      <c r="B801" s="4">
        <v>36345</v>
      </c>
      <c r="C801" s="40">
        <v>541000</v>
      </c>
      <c r="D801" s="40">
        <v>733000</v>
      </c>
      <c r="E801" s="40">
        <v>277000</v>
      </c>
      <c r="F801" s="40">
        <v>283000</v>
      </c>
      <c r="G801" s="40">
        <v>552000</v>
      </c>
      <c r="H801" s="40">
        <v>248000</v>
      </c>
      <c r="J801" s="40">
        <v>2634000</v>
      </c>
      <c r="K801" s="164">
        <v>658000</v>
      </c>
      <c r="L801" s="40">
        <v>1875000</v>
      </c>
      <c r="M801" s="40">
        <v>69440000</v>
      </c>
    </row>
    <row r="802" spans="1:13">
      <c r="A802" s="1">
        <v>36346</v>
      </c>
      <c r="B802" s="4">
        <v>36346</v>
      </c>
      <c r="C802" s="40">
        <v>538000</v>
      </c>
      <c r="D802" s="40">
        <v>732000</v>
      </c>
      <c r="E802" s="40">
        <v>344000</v>
      </c>
      <c r="F802" s="40">
        <v>290000</v>
      </c>
      <c r="G802" s="40">
        <v>582000</v>
      </c>
      <c r="H802" s="40">
        <v>249000</v>
      </c>
      <c r="J802" s="40">
        <v>2736000</v>
      </c>
      <c r="K802" s="164">
        <v>509000</v>
      </c>
      <c r="L802" s="40">
        <v>2242000</v>
      </c>
      <c r="M802" s="40">
        <v>70355000</v>
      </c>
    </row>
    <row r="803" spans="1:13">
      <c r="A803" s="1">
        <v>36347</v>
      </c>
      <c r="B803" s="4">
        <v>36347</v>
      </c>
      <c r="C803" s="40">
        <v>534000</v>
      </c>
      <c r="D803" s="40">
        <v>730000</v>
      </c>
      <c r="E803" s="40">
        <v>409000</v>
      </c>
      <c r="F803" s="40">
        <v>400000</v>
      </c>
      <c r="G803" s="40">
        <v>649000</v>
      </c>
      <c r="H803" s="40">
        <v>252000</v>
      </c>
      <c r="J803" s="40">
        <v>2973000</v>
      </c>
      <c r="K803" s="164">
        <v>52000</v>
      </c>
      <c r="L803" s="40">
        <v>2904000</v>
      </c>
      <c r="M803" s="40">
        <v>70404000</v>
      </c>
    </row>
    <row r="804" spans="1:13">
      <c r="A804" s="1">
        <v>36348</v>
      </c>
      <c r="B804" s="4">
        <v>36348</v>
      </c>
      <c r="C804" s="40">
        <v>514000</v>
      </c>
      <c r="D804" s="40">
        <v>901000</v>
      </c>
      <c r="E804" s="40">
        <v>410000</v>
      </c>
      <c r="F804" s="40">
        <v>384000</v>
      </c>
      <c r="G804" s="40">
        <v>721000</v>
      </c>
      <c r="H804" s="40">
        <v>244000</v>
      </c>
      <c r="J804" s="40">
        <v>3174000</v>
      </c>
      <c r="K804" s="164">
        <v>330000</v>
      </c>
      <c r="L804" s="40">
        <v>2868000</v>
      </c>
      <c r="M804" s="40">
        <v>70735000</v>
      </c>
    </row>
    <row r="805" spans="1:13">
      <c r="A805" s="1">
        <v>36349</v>
      </c>
      <c r="B805" s="4">
        <v>36349</v>
      </c>
      <c r="C805" s="40">
        <v>536000</v>
      </c>
      <c r="D805" s="40">
        <v>858000</v>
      </c>
      <c r="E805" s="40">
        <v>380000</v>
      </c>
      <c r="F805" s="40">
        <v>412000</v>
      </c>
      <c r="G805" s="40">
        <v>741000</v>
      </c>
      <c r="H805" s="40">
        <v>238000</v>
      </c>
      <c r="J805" s="40">
        <v>3165000</v>
      </c>
      <c r="K805" s="164">
        <v>359000</v>
      </c>
      <c r="L805" s="40">
        <v>2856000</v>
      </c>
      <c r="M805" s="40">
        <v>71085000</v>
      </c>
    </row>
    <row r="806" spans="1:13">
      <c r="A806" s="1">
        <v>36350</v>
      </c>
      <c r="B806" s="4">
        <v>36350</v>
      </c>
      <c r="C806" s="40">
        <v>539000</v>
      </c>
      <c r="D806" s="40">
        <v>847000</v>
      </c>
      <c r="E806" s="40">
        <v>382000</v>
      </c>
      <c r="F806" s="40">
        <v>408000</v>
      </c>
      <c r="G806" s="40">
        <v>745000</v>
      </c>
      <c r="H806" s="40">
        <v>243000</v>
      </c>
      <c r="J806" s="40">
        <v>3164000</v>
      </c>
      <c r="K806" s="164">
        <v>266000</v>
      </c>
      <c r="L806" s="40">
        <v>2839000</v>
      </c>
      <c r="M806" s="40">
        <v>71351000</v>
      </c>
    </row>
    <row r="807" spans="1:13">
      <c r="A807" s="1">
        <v>36351</v>
      </c>
      <c r="B807" s="4">
        <v>36351</v>
      </c>
      <c r="C807" s="40">
        <v>540000</v>
      </c>
      <c r="D807" s="40">
        <v>745000</v>
      </c>
      <c r="E807" s="40">
        <v>405000</v>
      </c>
      <c r="F807" s="40">
        <v>376000</v>
      </c>
      <c r="G807" s="40">
        <v>598000</v>
      </c>
      <c r="H807" s="40">
        <v>232000</v>
      </c>
      <c r="J807" s="40">
        <v>2896000</v>
      </c>
      <c r="K807" s="164">
        <v>453000</v>
      </c>
      <c r="L807" s="40">
        <v>2483000</v>
      </c>
      <c r="M807" s="40">
        <v>71804000</v>
      </c>
    </row>
    <row r="808" spans="1:13">
      <c r="A808" s="1">
        <v>36352</v>
      </c>
      <c r="B808" s="4">
        <v>36352</v>
      </c>
      <c r="C808" s="40">
        <v>529000</v>
      </c>
      <c r="D808" s="40">
        <v>702000</v>
      </c>
      <c r="E808" s="40">
        <v>336000</v>
      </c>
      <c r="F808" s="40">
        <v>372000</v>
      </c>
      <c r="G808" s="40">
        <v>533000</v>
      </c>
      <c r="H808" s="40">
        <v>223000</v>
      </c>
      <c r="J808" s="40">
        <v>2695000</v>
      </c>
      <c r="K808" s="164">
        <v>158000</v>
      </c>
      <c r="L808" s="40">
        <v>2600000</v>
      </c>
      <c r="M808" s="40">
        <v>71962000</v>
      </c>
    </row>
    <row r="809" spans="1:13">
      <c r="A809" s="1">
        <v>36353</v>
      </c>
      <c r="B809" s="4">
        <v>36353</v>
      </c>
      <c r="C809" s="40">
        <v>529000</v>
      </c>
      <c r="D809" s="40">
        <v>710000</v>
      </c>
      <c r="E809" s="40">
        <v>302000</v>
      </c>
      <c r="F809" s="40">
        <v>399000</v>
      </c>
      <c r="G809" s="40">
        <v>686000</v>
      </c>
      <c r="H809" s="40">
        <v>199000</v>
      </c>
      <c r="J809" s="40">
        <v>2825000</v>
      </c>
      <c r="K809" s="164">
        <v>-786000</v>
      </c>
      <c r="L809" s="40">
        <v>3456000</v>
      </c>
      <c r="M809" s="40">
        <v>71177000</v>
      </c>
    </row>
    <row r="810" spans="1:13">
      <c r="A810" s="1">
        <v>36354</v>
      </c>
      <c r="B810" s="4">
        <v>36354</v>
      </c>
      <c r="C810" s="40">
        <v>538000</v>
      </c>
      <c r="D810" s="40">
        <v>891000</v>
      </c>
      <c r="E810" s="40">
        <v>345000</v>
      </c>
      <c r="F810" s="40">
        <v>448000</v>
      </c>
      <c r="G810" s="40">
        <v>718000</v>
      </c>
      <c r="H810" s="40">
        <v>206000</v>
      </c>
      <c r="J810" s="40">
        <v>3145000</v>
      </c>
      <c r="K810" s="164">
        <v>-254000</v>
      </c>
      <c r="L810" s="40">
        <v>3389000</v>
      </c>
      <c r="M810" s="40">
        <v>70923000</v>
      </c>
    </row>
    <row r="811" spans="1:13">
      <c r="A811" s="1">
        <v>36355</v>
      </c>
      <c r="B811" s="4">
        <v>36355</v>
      </c>
      <c r="C811" s="40">
        <v>509000</v>
      </c>
      <c r="D811" s="40">
        <v>1006000</v>
      </c>
      <c r="E811" s="40">
        <v>363000</v>
      </c>
      <c r="F811" s="40">
        <v>409000</v>
      </c>
      <c r="G811" s="40">
        <v>754000</v>
      </c>
      <c r="H811" s="40">
        <v>207000</v>
      </c>
      <c r="J811" s="40">
        <v>3248000</v>
      </c>
      <c r="K811" s="164">
        <v>122000</v>
      </c>
      <c r="L811" s="40">
        <v>3201000</v>
      </c>
      <c r="M811" s="40">
        <v>71044000</v>
      </c>
    </row>
    <row r="812" spans="1:13">
      <c r="A812" s="1">
        <v>36356</v>
      </c>
      <c r="B812" s="4">
        <v>36356</v>
      </c>
      <c r="C812" s="40">
        <v>541000</v>
      </c>
      <c r="D812" s="40">
        <v>921000</v>
      </c>
      <c r="E812" s="40">
        <v>380000</v>
      </c>
      <c r="F812" s="40">
        <v>398000</v>
      </c>
      <c r="G812" s="40">
        <v>762000</v>
      </c>
      <c r="H812" s="40">
        <v>253000</v>
      </c>
      <c r="J812" s="40">
        <v>3256000</v>
      </c>
      <c r="K812" s="164">
        <v>289000</v>
      </c>
      <c r="L812" s="40">
        <v>2966000</v>
      </c>
      <c r="M812" s="40">
        <v>71333000</v>
      </c>
    </row>
    <row r="813" spans="1:13">
      <c r="A813" s="1">
        <v>36357</v>
      </c>
      <c r="B813" s="4">
        <v>36357</v>
      </c>
      <c r="C813" s="40">
        <v>520000</v>
      </c>
      <c r="D813" s="40">
        <v>897000</v>
      </c>
      <c r="E813" s="40">
        <v>386000</v>
      </c>
      <c r="F813" s="40">
        <v>394000</v>
      </c>
      <c r="G813" s="40">
        <v>748000</v>
      </c>
      <c r="H813" s="40">
        <v>273000</v>
      </c>
      <c r="J813" s="40">
        <v>3217000</v>
      </c>
      <c r="K813" s="164">
        <v>608000</v>
      </c>
      <c r="L813" s="40">
        <v>2616000</v>
      </c>
      <c r="M813" s="40">
        <v>71794000</v>
      </c>
    </row>
    <row r="814" spans="1:13">
      <c r="A814" s="1">
        <v>36358</v>
      </c>
      <c r="B814" s="4">
        <v>36358</v>
      </c>
      <c r="C814" s="40">
        <v>450000</v>
      </c>
      <c r="D814" s="40">
        <v>535000</v>
      </c>
      <c r="E814" s="40">
        <v>414000</v>
      </c>
      <c r="F814" s="40">
        <v>318000</v>
      </c>
      <c r="G814" s="40">
        <v>589000</v>
      </c>
      <c r="H814" s="40">
        <v>266000</v>
      </c>
      <c r="J814" s="40">
        <v>2572000</v>
      </c>
      <c r="K814" s="164">
        <v>377000</v>
      </c>
      <c r="L814" s="40">
        <v>2356000</v>
      </c>
      <c r="M814" s="40">
        <v>72171000</v>
      </c>
    </row>
    <row r="815" spans="1:13">
      <c r="A815" s="1">
        <v>36359</v>
      </c>
      <c r="B815" s="4">
        <v>36359</v>
      </c>
      <c r="C815" s="40">
        <v>490000</v>
      </c>
      <c r="D815" s="40">
        <v>549000</v>
      </c>
      <c r="E815" s="40">
        <v>393000</v>
      </c>
      <c r="F815" s="40">
        <v>268000</v>
      </c>
      <c r="G815" s="40">
        <v>596000</v>
      </c>
      <c r="H815" s="40">
        <v>258000</v>
      </c>
      <c r="J815" s="40">
        <v>2554000</v>
      </c>
      <c r="K815" s="164">
        <v>301000</v>
      </c>
      <c r="L815" s="40">
        <v>2092000</v>
      </c>
      <c r="M815" s="40">
        <v>72625000</v>
      </c>
    </row>
    <row r="816" spans="1:13">
      <c r="A816" s="1">
        <v>36360</v>
      </c>
      <c r="B816" s="4">
        <v>36360</v>
      </c>
      <c r="C816" s="40">
        <v>527000</v>
      </c>
      <c r="D816" s="40">
        <v>604000</v>
      </c>
      <c r="E816" s="40">
        <v>415000</v>
      </c>
      <c r="F816" s="40">
        <v>347000</v>
      </c>
      <c r="G816" s="40">
        <v>738000</v>
      </c>
      <c r="H816" s="40">
        <v>261000</v>
      </c>
      <c r="J816" s="40">
        <v>2892000</v>
      </c>
      <c r="K816" s="164">
        <v>281000</v>
      </c>
      <c r="L816" s="40">
        <v>2649000</v>
      </c>
      <c r="M816" s="40">
        <v>72907000</v>
      </c>
    </row>
    <row r="817" spans="1:13">
      <c r="A817" s="1">
        <v>36361</v>
      </c>
      <c r="B817" s="4">
        <v>36361</v>
      </c>
      <c r="C817" s="40">
        <v>528000</v>
      </c>
      <c r="D817" s="40">
        <v>873000</v>
      </c>
      <c r="E817" s="40">
        <v>399000</v>
      </c>
      <c r="F817" s="40">
        <v>374000</v>
      </c>
      <c r="G817" s="40">
        <v>747000</v>
      </c>
      <c r="H817" s="40">
        <v>265000</v>
      </c>
      <c r="J817" s="40">
        <v>3185000</v>
      </c>
      <c r="K817" s="164">
        <v>509000</v>
      </c>
      <c r="L817" s="40">
        <v>2698000</v>
      </c>
      <c r="M817" s="40">
        <v>73415000</v>
      </c>
    </row>
    <row r="818" spans="1:13">
      <c r="A818" s="1">
        <v>36362</v>
      </c>
      <c r="B818" s="4">
        <v>36362</v>
      </c>
      <c r="C818" s="40">
        <v>538000</v>
      </c>
      <c r="D818" s="40">
        <v>826000</v>
      </c>
      <c r="E818" s="40">
        <v>391000</v>
      </c>
      <c r="F818" s="40">
        <v>383000</v>
      </c>
      <c r="G818" s="40">
        <v>756000</v>
      </c>
      <c r="H818" s="40">
        <v>260000</v>
      </c>
      <c r="J818" s="40">
        <v>3153000</v>
      </c>
      <c r="K818" s="164">
        <v>423000</v>
      </c>
      <c r="L818" s="40">
        <v>2684000</v>
      </c>
      <c r="M818" s="40">
        <v>73838000</v>
      </c>
    </row>
    <row r="819" spans="1:13">
      <c r="A819" s="1">
        <v>36363</v>
      </c>
      <c r="B819" s="4">
        <v>36363</v>
      </c>
      <c r="C819" s="40">
        <v>539000</v>
      </c>
      <c r="D819" s="40">
        <v>842000</v>
      </c>
      <c r="E819" s="40">
        <v>399000</v>
      </c>
      <c r="F819" s="40">
        <v>393000</v>
      </c>
      <c r="G819" s="40">
        <v>741000</v>
      </c>
      <c r="H819" s="40">
        <v>265000</v>
      </c>
      <c r="J819" s="40">
        <v>3179000</v>
      </c>
      <c r="K819" s="164">
        <v>481000</v>
      </c>
      <c r="L819" s="40">
        <v>2686000</v>
      </c>
      <c r="M819" s="40">
        <v>74314000</v>
      </c>
    </row>
    <row r="820" spans="1:13">
      <c r="A820" s="1">
        <v>36364</v>
      </c>
      <c r="B820" s="4">
        <v>36364</v>
      </c>
      <c r="C820" s="40">
        <v>542000</v>
      </c>
      <c r="D820" s="40">
        <v>783000</v>
      </c>
      <c r="E820" s="40">
        <v>370000</v>
      </c>
      <c r="F820" s="40">
        <v>383000</v>
      </c>
      <c r="G820" s="40">
        <v>766000</v>
      </c>
      <c r="H820" s="40">
        <v>252000</v>
      </c>
      <c r="J820" s="40">
        <v>3096000</v>
      </c>
      <c r="K820" s="164">
        <v>509000</v>
      </c>
      <c r="L820" s="40">
        <v>2604000</v>
      </c>
      <c r="M820" s="40">
        <v>74821000</v>
      </c>
    </row>
    <row r="821" spans="1:13">
      <c r="A821" s="1">
        <v>36365</v>
      </c>
      <c r="B821" s="4">
        <v>36365</v>
      </c>
      <c r="C821" s="40">
        <v>486000</v>
      </c>
      <c r="D821" s="40">
        <v>603000</v>
      </c>
      <c r="E821" s="40">
        <v>396000</v>
      </c>
      <c r="F821" s="40">
        <v>336000</v>
      </c>
      <c r="G821" s="40">
        <v>469000</v>
      </c>
      <c r="H821" s="40">
        <v>266000</v>
      </c>
      <c r="J821" s="40">
        <v>2555000</v>
      </c>
      <c r="K821" s="164">
        <v>345000</v>
      </c>
      <c r="L821" s="40">
        <v>2226000</v>
      </c>
      <c r="M821" s="40">
        <v>75166000</v>
      </c>
    </row>
    <row r="822" spans="1:13">
      <c r="A822" s="1">
        <v>36366</v>
      </c>
      <c r="B822" s="4">
        <v>36366</v>
      </c>
      <c r="C822" s="40">
        <v>471000</v>
      </c>
      <c r="D822" s="40">
        <v>582000</v>
      </c>
      <c r="E822" s="40">
        <v>403000</v>
      </c>
      <c r="F822" s="40">
        <v>328000</v>
      </c>
      <c r="G822" s="40">
        <v>477000</v>
      </c>
      <c r="H822" s="40">
        <v>251000</v>
      </c>
      <c r="J822" s="40">
        <v>2513000</v>
      </c>
      <c r="K822" s="164">
        <v>404000</v>
      </c>
      <c r="L822" s="40">
        <v>2145000</v>
      </c>
      <c r="M822" s="40">
        <v>75563000</v>
      </c>
    </row>
    <row r="823" spans="1:13">
      <c r="A823" s="1">
        <v>36367</v>
      </c>
      <c r="B823" s="4">
        <v>36367</v>
      </c>
      <c r="C823" s="40">
        <v>497000</v>
      </c>
      <c r="D823" s="40">
        <v>582000</v>
      </c>
      <c r="E823" s="40">
        <v>408000</v>
      </c>
      <c r="F823" s="40">
        <v>346000</v>
      </c>
      <c r="G823" s="40">
        <v>624000</v>
      </c>
      <c r="H823" s="40">
        <v>261000</v>
      </c>
      <c r="J823" s="40">
        <v>2717000</v>
      </c>
      <c r="K823" s="164">
        <v>-172000</v>
      </c>
      <c r="L823" s="40">
        <v>2788000</v>
      </c>
      <c r="M823" s="40">
        <v>75422000</v>
      </c>
    </row>
    <row r="824" spans="1:13">
      <c r="A824" s="1">
        <v>36368</v>
      </c>
      <c r="B824" s="4">
        <v>36368</v>
      </c>
      <c r="C824" s="40">
        <v>519000</v>
      </c>
      <c r="D824" s="40">
        <v>649000</v>
      </c>
      <c r="E824" s="40">
        <v>403000</v>
      </c>
      <c r="F824" s="40">
        <v>348000</v>
      </c>
      <c r="G824" s="40">
        <v>718000</v>
      </c>
      <c r="H824" s="40">
        <v>256000</v>
      </c>
      <c r="J824" s="40">
        <v>2893000</v>
      </c>
      <c r="K824" s="164">
        <v>274000</v>
      </c>
      <c r="L824" s="40">
        <v>2716000</v>
      </c>
      <c r="M824" s="40">
        <v>75674000</v>
      </c>
    </row>
    <row r="825" spans="1:13">
      <c r="A825" s="1">
        <v>36369</v>
      </c>
      <c r="B825" s="4">
        <v>36369</v>
      </c>
      <c r="C825" s="40">
        <v>532000</v>
      </c>
      <c r="D825" s="40">
        <v>690000</v>
      </c>
      <c r="E825" s="40">
        <v>347000</v>
      </c>
      <c r="F825" s="40">
        <v>380000</v>
      </c>
      <c r="G825" s="40">
        <v>715000</v>
      </c>
      <c r="H825" s="40">
        <v>272000</v>
      </c>
      <c r="J825" s="40">
        <v>2936000</v>
      </c>
      <c r="K825" s="164">
        <v>108000</v>
      </c>
      <c r="L825" s="40">
        <v>2760000</v>
      </c>
      <c r="M825" s="40">
        <v>75782000</v>
      </c>
    </row>
    <row r="826" spans="1:13">
      <c r="A826" s="1">
        <v>36370</v>
      </c>
      <c r="B826" s="4">
        <v>36370</v>
      </c>
      <c r="C826" s="40">
        <v>526000</v>
      </c>
      <c r="D826" s="40">
        <v>644000</v>
      </c>
      <c r="E826" s="40">
        <v>405000</v>
      </c>
      <c r="F826" s="40">
        <v>357000</v>
      </c>
      <c r="G826" s="40">
        <v>692000</v>
      </c>
      <c r="H826" s="40">
        <v>264000</v>
      </c>
      <c r="J826" s="40">
        <v>2889000</v>
      </c>
      <c r="K826" s="164">
        <v>305000</v>
      </c>
      <c r="L826" s="40">
        <v>2638000</v>
      </c>
      <c r="M826" s="40">
        <v>76086000</v>
      </c>
    </row>
    <row r="827" spans="1:13">
      <c r="A827" s="1">
        <v>36371</v>
      </c>
      <c r="B827" s="4">
        <v>36371</v>
      </c>
      <c r="C827" s="40">
        <v>525000</v>
      </c>
      <c r="D827" s="40">
        <v>581000</v>
      </c>
      <c r="E827" s="40">
        <v>386000</v>
      </c>
      <c r="F827" s="40">
        <v>374000</v>
      </c>
      <c r="G827" s="40">
        <v>629000</v>
      </c>
      <c r="H827" s="40">
        <v>270000</v>
      </c>
      <c r="J827" s="40">
        <v>2764000</v>
      </c>
      <c r="K827" s="164">
        <v>372000</v>
      </c>
      <c r="L827" s="40">
        <v>2487000</v>
      </c>
      <c r="M827" s="40">
        <v>76458000</v>
      </c>
    </row>
    <row r="828" spans="1:13">
      <c r="A828" s="1">
        <v>36372</v>
      </c>
      <c r="B828" s="4">
        <v>36372</v>
      </c>
      <c r="C828" s="40">
        <v>534000</v>
      </c>
      <c r="D828" s="40">
        <v>674000</v>
      </c>
      <c r="E828" s="40">
        <v>400000</v>
      </c>
      <c r="F828" s="40">
        <v>362000</v>
      </c>
      <c r="G828" s="40">
        <v>612000</v>
      </c>
      <c r="H828" s="40">
        <v>268000</v>
      </c>
      <c r="J828" s="40">
        <v>2852000</v>
      </c>
      <c r="K828" s="164">
        <v>659000</v>
      </c>
      <c r="L828" s="40">
        <v>2123000</v>
      </c>
      <c r="M828" s="40">
        <v>77117000</v>
      </c>
    </row>
    <row r="829" spans="1:13">
      <c r="A829" s="1">
        <v>36373</v>
      </c>
      <c r="B829" s="4">
        <v>36373</v>
      </c>
      <c r="C829" s="40">
        <v>533000</v>
      </c>
      <c r="D829" s="40">
        <v>761000</v>
      </c>
      <c r="E829" s="40">
        <v>487000</v>
      </c>
      <c r="F829" s="40">
        <v>262000</v>
      </c>
      <c r="G829" s="40">
        <v>439000</v>
      </c>
      <c r="H829" s="40">
        <v>257000</v>
      </c>
      <c r="J829" s="40">
        <v>2738000</v>
      </c>
      <c r="K829" s="164">
        <v>656000</v>
      </c>
      <c r="L829" s="40">
        <v>2076000</v>
      </c>
      <c r="M829" s="40">
        <v>77773000</v>
      </c>
    </row>
    <row r="830" spans="1:13">
      <c r="A830" s="1">
        <v>36374</v>
      </c>
      <c r="B830" s="4">
        <v>36374</v>
      </c>
      <c r="C830" s="40">
        <v>535000</v>
      </c>
      <c r="D830" s="40">
        <v>691000</v>
      </c>
      <c r="E830" s="40">
        <v>487000</v>
      </c>
      <c r="F830" s="40">
        <v>251000</v>
      </c>
      <c r="G830" s="40">
        <v>556000</v>
      </c>
      <c r="H830" s="40">
        <v>267000</v>
      </c>
      <c r="J830" s="40">
        <v>2787000</v>
      </c>
      <c r="K830" s="164">
        <v>-28000</v>
      </c>
      <c r="L830" s="40">
        <v>2787000</v>
      </c>
      <c r="M830" s="40">
        <v>77744000</v>
      </c>
    </row>
    <row r="831" spans="1:13">
      <c r="A831" s="1">
        <v>36375</v>
      </c>
      <c r="B831" s="4">
        <v>36375</v>
      </c>
      <c r="C831" s="40">
        <v>532000</v>
      </c>
      <c r="D831" s="40">
        <v>645000</v>
      </c>
      <c r="E831" s="40">
        <v>496000</v>
      </c>
      <c r="F831" s="40">
        <v>271000</v>
      </c>
      <c r="G831" s="40">
        <v>698000</v>
      </c>
      <c r="H831" s="40">
        <v>269000</v>
      </c>
      <c r="J831" s="40">
        <v>2910000</v>
      </c>
      <c r="K831" s="164" t="s">
        <v>110</v>
      </c>
      <c r="L831" s="40">
        <v>2862000</v>
      </c>
      <c r="M831" s="40">
        <v>77745000</v>
      </c>
    </row>
    <row r="832" spans="1:13">
      <c r="A832" s="1">
        <v>36376</v>
      </c>
      <c r="B832" s="4">
        <v>36376</v>
      </c>
      <c r="C832" s="40">
        <v>532000</v>
      </c>
      <c r="D832" s="40">
        <v>609000</v>
      </c>
      <c r="E832" s="40">
        <v>500000</v>
      </c>
      <c r="F832" s="40">
        <v>272000</v>
      </c>
      <c r="G832" s="40">
        <v>678000</v>
      </c>
      <c r="H832" s="40">
        <v>270000</v>
      </c>
      <c r="J832" s="40">
        <v>2862000</v>
      </c>
      <c r="K832" s="164">
        <v>84000</v>
      </c>
      <c r="L832" s="40">
        <v>2788000</v>
      </c>
      <c r="M832" s="40">
        <v>77829000</v>
      </c>
    </row>
    <row r="833" spans="1:13">
      <c r="A833" s="1">
        <v>36377</v>
      </c>
      <c r="B833" s="4">
        <v>36377</v>
      </c>
      <c r="C833" s="40">
        <v>516000</v>
      </c>
      <c r="D833" s="40">
        <v>622000</v>
      </c>
      <c r="E833" s="40">
        <v>496000</v>
      </c>
      <c r="F833" s="40">
        <v>270000</v>
      </c>
      <c r="G833" s="40">
        <v>713000</v>
      </c>
      <c r="H833" s="40">
        <v>272000</v>
      </c>
      <c r="J833" s="40">
        <v>2889000</v>
      </c>
      <c r="K833" s="164">
        <v>257000</v>
      </c>
      <c r="L833" s="40">
        <v>2639000</v>
      </c>
      <c r="M833" s="40">
        <v>78086000</v>
      </c>
    </row>
    <row r="834" spans="1:13">
      <c r="A834" s="1">
        <v>36378</v>
      </c>
      <c r="B834" s="4">
        <v>36378</v>
      </c>
      <c r="C834" s="40">
        <v>512000</v>
      </c>
      <c r="D834" s="40">
        <v>608000</v>
      </c>
      <c r="E834" s="40">
        <v>494000</v>
      </c>
      <c r="F834" s="40">
        <v>277000</v>
      </c>
      <c r="G834" s="40">
        <v>668000</v>
      </c>
      <c r="H834" s="40">
        <v>271000</v>
      </c>
      <c r="J834" s="40">
        <v>2829000</v>
      </c>
      <c r="K834" s="164">
        <v>479000</v>
      </c>
      <c r="L834" s="40">
        <v>2466000</v>
      </c>
      <c r="M834" s="40">
        <v>78564000</v>
      </c>
    </row>
    <row r="835" spans="1:13">
      <c r="A835" s="1">
        <v>36379</v>
      </c>
      <c r="B835" s="4">
        <v>36379</v>
      </c>
      <c r="C835" s="40">
        <v>515000</v>
      </c>
      <c r="D835" s="40">
        <v>506000</v>
      </c>
      <c r="E835" s="40">
        <v>487000</v>
      </c>
      <c r="F835" s="40">
        <v>273000</v>
      </c>
      <c r="G835" s="40">
        <v>601000</v>
      </c>
      <c r="H835" s="40">
        <v>277000</v>
      </c>
      <c r="J835" s="40">
        <v>2659000</v>
      </c>
      <c r="K835" s="164">
        <v>515000</v>
      </c>
      <c r="L835" s="40">
        <v>2118000</v>
      </c>
      <c r="M835" s="40">
        <v>79080000</v>
      </c>
    </row>
    <row r="836" spans="1:13">
      <c r="A836" s="1">
        <v>36380</v>
      </c>
      <c r="B836" s="4">
        <v>36380</v>
      </c>
      <c r="C836" s="40">
        <v>512000</v>
      </c>
      <c r="D836" s="40">
        <v>569000</v>
      </c>
      <c r="E836" s="40">
        <v>474000</v>
      </c>
      <c r="F836" s="40">
        <v>280000</v>
      </c>
      <c r="G836" s="40">
        <v>589000</v>
      </c>
      <c r="H836" s="40">
        <v>276000</v>
      </c>
      <c r="J836" s="40">
        <v>2700000</v>
      </c>
      <c r="K836" s="164">
        <v>609000</v>
      </c>
      <c r="L836" s="40">
        <v>2018000</v>
      </c>
      <c r="M836" s="40">
        <v>79689000</v>
      </c>
    </row>
    <row r="837" spans="1:13">
      <c r="A837" s="1">
        <v>36381</v>
      </c>
      <c r="B837" s="4">
        <v>36381</v>
      </c>
      <c r="C837" s="40">
        <v>498000</v>
      </c>
      <c r="D837" s="40">
        <v>601000</v>
      </c>
      <c r="E837" s="40">
        <v>494000</v>
      </c>
      <c r="F837" s="40">
        <v>271000</v>
      </c>
      <c r="G837" s="40">
        <v>640000</v>
      </c>
      <c r="H837" s="40">
        <v>264000</v>
      </c>
      <c r="J837" s="40">
        <v>2768000</v>
      </c>
      <c r="K837" s="164">
        <v>158000</v>
      </c>
      <c r="L837" s="40">
        <v>2576000</v>
      </c>
      <c r="M837" s="40">
        <v>79846000</v>
      </c>
    </row>
    <row r="838" spans="1:13">
      <c r="A838" s="1">
        <v>36382</v>
      </c>
      <c r="B838" s="4">
        <v>36382</v>
      </c>
      <c r="C838" s="40">
        <v>475000</v>
      </c>
      <c r="D838" s="40">
        <v>613000</v>
      </c>
      <c r="E838" s="40">
        <v>491000</v>
      </c>
      <c r="F838" s="40">
        <v>268000</v>
      </c>
      <c r="G838" s="40">
        <v>676000</v>
      </c>
      <c r="H838" s="40">
        <v>265000</v>
      </c>
      <c r="J838" s="40">
        <v>2789000</v>
      </c>
      <c r="K838" s="164">
        <v>369000</v>
      </c>
      <c r="L838" s="40">
        <v>2502000</v>
      </c>
      <c r="M838" s="40">
        <v>80215000</v>
      </c>
    </row>
    <row r="839" spans="1:13">
      <c r="A839" s="1">
        <v>36383</v>
      </c>
      <c r="B839" s="4">
        <v>36383</v>
      </c>
      <c r="C839" s="40">
        <v>502000</v>
      </c>
      <c r="D839" s="40">
        <v>549000</v>
      </c>
      <c r="E839" s="40">
        <v>495000</v>
      </c>
      <c r="F839" s="40">
        <v>273000</v>
      </c>
      <c r="G839" s="40">
        <v>624000</v>
      </c>
      <c r="H839" s="40">
        <v>254000</v>
      </c>
      <c r="J839" s="40">
        <v>2696000</v>
      </c>
      <c r="K839" s="164">
        <v>351000</v>
      </c>
      <c r="L839" s="40">
        <v>2326000</v>
      </c>
      <c r="M839" s="40">
        <v>80565000</v>
      </c>
    </row>
    <row r="840" spans="1:13">
      <c r="A840" s="1">
        <v>36384</v>
      </c>
      <c r="B840" s="4">
        <v>36384</v>
      </c>
      <c r="C840" s="40">
        <v>504000</v>
      </c>
      <c r="D840" s="40">
        <v>588000</v>
      </c>
      <c r="E840" s="40">
        <v>479000</v>
      </c>
      <c r="F840" s="40">
        <v>282000</v>
      </c>
      <c r="G840" s="40">
        <v>601000</v>
      </c>
      <c r="H840" s="40">
        <v>271000</v>
      </c>
      <c r="J840" s="40">
        <v>2724000</v>
      </c>
      <c r="K840" s="164">
        <v>237000</v>
      </c>
      <c r="L840" s="40">
        <v>2492000</v>
      </c>
      <c r="M840" s="40">
        <v>80803000</v>
      </c>
    </row>
    <row r="841" spans="1:13">
      <c r="A841" s="1">
        <v>36385</v>
      </c>
      <c r="B841" s="4">
        <v>36385</v>
      </c>
      <c r="C841" s="40">
        <v>509000</v>
      </c>
      <c r="D841" s="40">
        <v>611000</v>
      </c>
      <c r="E841" s="40">
        <v>442000</v>
      </c>
      <c r="F841" s="40">
        <v>289000</v>
      </c>
      <c r="G841" s="40">
        <v>616000</v>
      </c>
      <c r="H841" s="40">
        <v>267000</v>
      </c>
      <c r="J841" s="40">
        <v>2733000</v>
      </c>
      <c r="K841" s="164">
        <v>268000</v>
      </c>
      <c r="L841" s="40">
        <v>2456000</v>
      </c>
      <c r="M841" s="40">
        <v>81068000</v>
      </c>
    </row>
    <row r="842" spans="1:13">
      <c r="A842" s="1">
        <v>36386</v>
      </c>
      <c r="B842" s="4">
        <v>36386</v>
      </c>
      <c r="C842" s="40">
        <v>515000</v>
      </c>
      <c r="D842" s="40">
        <v>530000</v>
      </c>
      <c r="E842" s="40">
        <v>487000</v>
      </c>
      <c r="F842" s="40">
        <v>270000</v>
      </c>
      <c r="G842" s="40">
        <v>571000</v>
      </c>
      <c r="H842" s="40">
        <v>274000</v>
      </c>
      <c r="J842" s="40">
        <v>2649000</v>
      </c>
      <c r="K842" s="164">
        <v>521000</v>
      </c>
      <c r="L842" s="40">
        <v>2141000</v>
      </c>
      <c r="M842" s="40">
        <v>81590000</v>
      </c>
    </row>
    <row r="843" spans="1:13">
      <c r="A843" s="1">
        <v>36387</v>
      </c>
      <c r="B843" s="4">
        <v>36387</v>
      </c>
      <c r="C843" s="40">
        <v>513000</v>
      </c>
      <c r="D843" s="40">
        <v>527000</v>
      </c>
      <c r="E843" s="40">
        <v>496000</v>
      </c>
      <c r="F843" s="40">
        <v>260000</v>
      </c>
      <c r="G843" s="40">
        <v>564000</v>
      </c>
      <c r="H843" s="40">
        <v>274000</v>
      </c>
      <c r="J843" s="40">
        <v>2634000</v>
      </c>
      <c r="K843" s="164">
        <v>567000</v>
      </c>
      <c r="L843" s="40">
        <v>2096000</v>
      </c>
      <c r="M843" s="40">
        <v>82157000</v>
      </c>
    </row>
    <row r="844" spans="1:13">
      <c r="A844" s="1">
        <v>36388</v>
      </c>
      <c r="B844" s="4">
        <v>36388</v>
      </c>
      <c r="C844" s="40">
        <v>512000</v>
      </c>
      <c r="D844" s="40">
        <v>625000</v>
      </c>
      <c r="E844" s="40">
        <v>481000</v>
      </c>
      <c r="F844" s="40">
        <v>237000</v>
      </c>
      <c r="G844" s="40">
        <v>610000</v>
      </c>
      <c r="H844" s="40">
        <v>267000</v>
      </c>
      <c r="J844" s="40">
        <v>2732000</v>
      </c>
      <c r="K844" s="164">
        <v>130000</v>
      </c>
      <c r="L844" s="40">
        <v>2573000</v>
      </c>
      <c r="M844" s="40">
        <v>82283000</v>
      </c>
    </row>
    <row r="845" spans="1:13">
      <c r="A845" s="1">
        <v>36389</v>
      </c>
      <c r="B845" s="4">
        <v>36389</v>
      </c>
      <c r="C845" s="40">
        <v>510000</v>
      </c>
      <c r="D845" s="40">
        <v>590000</v>
      </c>
      <c r="E845" s="40">
        <v>485000</v>
      </c>
      <c r="F845" s="40">
        <v>258000</v>
      </c>
      <c r="G845" s="40">
        <v>669000</v>
      </c>
      <c r="H845" s="40">
        <v>268000</v>
      </c>
      <c r="J845" s="40">
        <v>2781000</v>
      </c>
      <c r="K845" s="164">
        <v>24000</v>
      </c>
      <c r="L845" s="40">
        <v>2793000</v>
      </c>
      <c r="M845" s="40">
        <v>82305000</v>
      </c>
    </row>
    <row r="846" spans="1:13">
      <c r="A846" s="1">
        <v>36390</v>
      </c>
      <c r="B846" s="4">
        <v>36390</v>
      </c>
      <c r="C846" s="40">
        <v>501000</v>
      </c>
      <c r="D846" s="40">
        <v>572000</v>
      </c>
      <c r="E846" s="40">
        <v>488000</v>
      </c>
      <c r="F846" s="40">
        <v>275000</v>
      </c>
      <c r="G846" s="40">
        <v>624000</v>
      </c>
      <c r="H846" s="40">
        <v>270000</v>
      </c>
      <c r="J846" s="40">
        <v>2730000</v>
      </c>
      <c r="K846" s="164">
        <v>-63000</v>
      </c>
      <c r="L846" s="40">
        <v>2806000</v>
      </c>
      <c r="M846" s="40">
        <v>82242000</v>
      </c>
    </row>
    <row r="847" spans="1:13">
      <c r="A847" s="1">
        <v>36391</v>
      </c>
      <c r="B847" s="4">
        <v>36391</v>
      </c>
      <c r="C847" s="40">
        <v>494000</v>
      </c>
      <c r="D847" s="40">
        <v>532000</v>
      </c>
      <c r="E847" s="40">
        <v>492000</v>
      </c>
      <c r="F847" s="40">
        <v>284000</v>
      </c>
      <c r="G847" s="40">
        <v>612000</v>
      </c>
      <c r="H847" s="40">
        <v>266000</v>
      </c>
      <c r="J847" s="40">
        <v>2680000</v>
      </c>
      <c r="K847" s="164">
        <v>-188000</v>
      </c>
      <c r="L847" s="40">
        <v>2861000</v>
      </c>
      <c r="M847" s="40">
        <v>82054000</v>
      </c>
    </row>
    <row r="848" spans="1:13">
      <c r="A848" s="1">
        <v>36392</v>
      </c>
      <c r="B848" s="4">
        <v>36392</v>
      </c>
      <c r="C848" s="40">
        <v>530000</v>
      </c>
      <c r="D848" s="40">
        <v>559000</v>
      </c>
      <c r="E848" s="40">
        <v>473000</v>
      </c>
      <c r="F848" s="40">
        <v>290000</v>
      </c>
      <c r="G848" s="40">
        <v>620000</v>
      </c>
      <c r="H848" s="40">
        <v>256000</v>
      </c>
      <c r="J848" s="40">
        <v>2728000</v>
      </c>
      <c r="K848" s="164">
        <v>-30000</v>
      </c>
      <c r="L848" s="40">
        <v>2704000</v>
      </c>
      <c r="M848" s="40">
        <v>82023000</v>
      </c>
    </row>
    <row r="849" spans="1:13">
      <c r="A849" s="1">
        <v>36393</v>
      </c>
      <c r="B849" s="4">
        <v>36393</v>
      </c>
      <c r="C849" s="40">
        <v>532000</v>
      </c>
      <c r="D849" s="40">
        <v>498000</v>
      </c>
      <c r="E849" s="40">
        <v>483000</v>
      </c>
      <c r="F849" s="40">
        <v>279000</v>
      </c>
      <c r="G849" s="40">
        <v>603000</v>
      </c>
      <c r="H849" s="40">
        <v>257000</v>
      </c>
      <c r="J849" s="40">
        <v>2652000</v>
      </c>
      <c r="K849" s="164">
        <v>248000</v>
      </c>
      <c r="L849" s="40">
        <v>2461000</v>
      </c>
      <c r="M849" s="40">
        <v>82273000</v>
      </c>
    </row>
    <row r="850" spans="1:13">
      <c r="A850" s="1">
        <v>36394</v>
      </c>
      <c r="B850" s="4">
        <v>36394</v>
      </c>
      <c r="C850" s="40">
        <v>530000</v>
      </c>
      <c r="D850" s="40">
        <v>481000</v>
      </c>
      <c r="E850" s="40">
        <v>482000</v>
      </c>
      <c r="F850" s="40">
        <v>279000</v>
      </c>
      <c r="G850" s="40">
        <v>598000</v>
      </c>
      <c r="H850" s="40">
        <v>258000</v>
      </c>
      <c r="J850" s="40">
        <v>2627000</v>
      </c>
      <c r="K850" s="164">
        <v>194000</v>
      </c>
      <c r="L850" s="40">
        <v>2428000</v>
      </c>
      <c r="M850" s="40">
        <v>82467000</v>
      </c>
    </row>
    <row r="851" spans="1:13">
      <c r="A851" s="1">
        <v>36395</v>
      </c>
      <c r="B851" s="4">
        <v>36395</v>
      </c>
      <c r="C851" s="40">
        <v>530000</v>
      </c>
      <c r="D851" s="40">
        <v>527000</v>
      </c>
      <c r="E851" s="40">
        <v>462000</v>
      </c>
      <c r="F851" s="40">
        <v>270000</v>
      </c>
      <c r="G851" s="40">
        <v>579000</v>
      </c>
      <c r="H851" s="40">
        <v>255000</v>
      </c>
      <c r="J851" s="40">
        <v>2623000</v>
      </c>
      <c r="K851" s="164">
        <v>-863000</v>
      </c>
      <c r="L851" s="40">
        <v>3355000</v>
      </c>
      <c r="M851" s="40">
        <v>81604000</v>
      </c>
    </row>
    <row r="852" spans="1:13">
      <c r="A852" s="1">
        <v>36396</v>
      </c>
      <c r="B852" s="4">
        <v>36396</v>
      </c>
      <c r="C852" s="38">
        <v>530000</v>
      </c>
      <c r="D852" s="38">
        <v>523000</v>
      </c>
      <c r="E852" s="38">
        <v>479000</v>
      </c>
      <c r="F852" s="38">
        <v>280000</v>
      </c>
      <c r="G852" s="38">
        <v>604000</v>
      </c>
      <c r="H852" s="38">
        <v>258000</v>
      </c>
      <c r="J852" s="38">
        <v>2674000</v>
      </c>
      <c r="K852" s="162">
        <v>-761000</v>
      </c>
      <c r="L852" s="38">
        <v>3479000</v>
      </c>
      <c r="M852" s="38">
        <v>81230000</v>
      </c>
    </row>
    <row r="853" spans="1:13">
      <c r="A853" s="1">
        <v>36397</v>
      </c>
      <c r="B853" s="4">
        <v>36397</v>
      </c>
      <c r="C853" s="38">
        <v>519000</v>
      </c>
      <c r="D853" s="38">
        <v>548000</v>
      </c>
      <c r="E853" s="38">
        <v>470000</v>
      </c>
      <c r="F853" s="38">
        <v>225000</v>
      </c>
      <c r="G853" s="38">
        <v>604000</v>
      </c>
      <c r="H853" s="38">
        <v>259000</v>
      </c>
      <c r="J853" s="38">
        <v>2625000</v>
      </c>
      <c r="K853" s="162">
        <v>-1054000</v>
      </c>
      <c r="L853" s="38">
        <v>3691000</v>
      </c>
      <c r="M853" s="38">
        <v>80177000</v>
      </c>
    </row>
    <row r="854" spans="1:13">
      <c r="A854" s="1">
        <v>36398</v>
      </c>
      <c r="B854" s="4">
        <v>36398</v>
      </c>
      <c r="C854" s="38">
        <v>505000</v>
      </c>
      <c r="D854" s="38">
        <v>530000</v>
      </c>
      <c r="E854" s="38">
        <v>421000</v>
      </c>
      <c r="F854" s="38">
        <v>242000</v>
      </c>
      <c r="G854" s="38">
        <v>541000</v>
      </c>
      <c r="H854" s="38">
        <v>259000</v>
      </c>
      <c r="J854" s="38">
        <v>2498000</v>
      </c>
      <c r="K854" s="162">
        <v>-1182000</v>
      </c>
      <c r="L854" s="38">
        <v>3639000</v>
      </c>
      <c r="M854" s="38">
        <v>78995000</v>
      </c>
    </row>
    <row r="855" spans="1:13">
      <c r="A855" s="1">
        <v>36399</v>
      </c>
      <c r="B855" s="4">
        <v>36399</v>
      </c>
      <c r="C855" s="38">
        <v>521000</v>
      </c>
      <c r="D855" s="38">
        <v>498000</v>
      </c>
      <c r="E855" s="38">
        <v>481000</v>
      </c>
      <c r="F855" s="38">
        <v>231000</v>
      </c>
      <c r="G855" s="38">
        <v>616000</v>
      </c>
      <c r="H855" s="38">
        <v>258000</v>
      </c>
      <c r="J855" s="38">
        <v>2604000</v>
      </c>
      <c r="K855" s="162">
        <v>-756000</v>
      </c>
      <c r="L855" s="38">
        <v>3377000</v>
      </c>
      <c r="M855" s="38">
        <v>78239000</v>
      </c>
    </row>
    <row r="856" spans="1:13">
      <c r="A856" s="1">
        <v>36400</v>
      </c>
      <c r="B856" s="4">
        <v>36400</v>
      </c>
      <c r="C856" s="38">
        <v>526000</v>
      </c>
      <c r="D856" s="38">
        <v>530000</v>
      </c>
      <c r="E856" s="38">
        <v>499000</v>
      </c>
      <c r="F856" s="38">
        <v>250000</v>
      </c>
      <c r="G856" s="38">
        <v>713000</v>
      </c>
      <c r="H856" s="38">
        <v>260000</v>
      </c>
      <c r="J856" s="38">
        <v>2777000</v>
      </c>
      <c r="K856" s="162">
        <v>-112000</v>
      </c>
      <c r="L856" s="38">
        <v>2864000</v>
      </c>
      <c r="M856" s="38">
        <v>78126000</v>
      </c>
    </row>
    <row r="857" spans="1:13">
      <c r="A857" s="1">
        <v>36401</v>
      </c>
      <c r="B857" s="4">
        <v>36401</v>
      </c>
      <c r="C857" s="38">
        <v>531000</v>
      </c>
      <c r="D857" s="38">
        <v>553000</v>
      </c>
      <c r="E857" s="38">
        <v>490000</v>
      </c>
      <c r="F857" s="38">
        <v>270000</v>
      </c>
      <c r="G857" s="38">
        <v>723000</v>
      </c>
      <c r="H857" s="38">
        <v>261000</v>
      </c>
      <c r="J857" s="38">
        <v>2827000</v>
      </c>
      <c r="K857" s="162">
        <v>261000</v>
      </c>
      <c r="L857" s="38">
        <v>2633000</v>
      </c>
      <c r="M857" s="38">
        <v>78383000</v>
      </c>
    </row>
    <row r="858" spans="1:13">
      <c r="A858" s="1">
        <v>36402</v>
      </c>
      <c r="B858" s="4">
        <v>36402</v>
      </c>
      <c r="C858" s="38">
        <v>476000</v>
      </c>
      <c r="D858" s="38">
        <v>517000</v>
      </c>
      <c r="E858" s="38">
        <v>513000</v>
      </c>
      <c r="F858" s="38">
        <v>272000</v>
      </c>
      <c r="G858" s="38">
        <v>721000</v>
      </c>
      <c r="H858" s="38">
        <v>258000</v>
      </c>
      <c r="J858" s="38">
        <v>2758000</v>
      </c>
      <c r="K858" s="162">
        <v>-393000</v>
      </c>
      <c r="L858" s="38">
        <v>3054000</v>
      </c>
      <c r="M858" s="38">
        <v>77991000</v>
      </c>
    </row>
    <row r="859" spans="1:13">
      <c r="A859" s="1">
        <v>36403</v>
      </c>
      <c r="B859" s="4">
        <v>36403</v>
      </c>
      <c r="C859" s="38">
        <v>529000</v>
      </c>
      <c r="D859" s="38">
        <v>545000</v>
      </c>
      <c r="E859" s="38">
        <v>481000</v>
      </c>
      <c r="F859" s="38">
        <v>284000</v>
      </c>
      <c r="G859" s="38">
        <v>750000</v>
      </c>
      <c r="H859" s="38">
        <v>249000</v>
      </c>
      <c r="J859" s="38">
        <v>2838000</v>
      </c>
      <c r="K859" s="162">
        <v>54000</v>
      </c>
      <c r="L859" s="38">
        <v>2841000</v>
      </c>
      <c r="M859" s="38">
        <v>78044000</v>
      </c>
    </row>
    <row r="860" spans="1:13">
      <c r="A860" s="1">
        <v>36404</v>
      </c>
      <c r="B860" s="4">
        <v>36404</v>
      </c>
      <c r="C860" s="38">
        <v>527000</v>
      </c>
      <c r="D860" s="38">
        <v>726000</v>
      </c>
      <c r="E860" s="38">
        <v>480000</v>
      </c>
      <c r="F860" s="38">
        <v>288000</v>
      </c>
      <c r="G860" s="38">
        <v>674000</v>
      </c>
      <c r="H860" s="38">
        <v>258000</v>
      </c>
      <c r="J860" s="38">
        <v>2953000</v>
      </c>
      <c r="K860" s="162">
        <v>315000</v>
      </c>
      <c r="L860" s="38">
        <v>2617000</v>
      </c>
      <c r="M860" s="38">
        <v>78359000</v>
      </c>
    </row>
    <row r="861" spans="1:13">
      <c r="A861" s="1">
        <v>36405</v>
      </c>
      <c r="B861" s="4">
        <v>36405</v>
      </c>
      <c r="C861" s="38">
        <v>526000</v>
      </c>
      <c r="D861" s="38">
        <v>755000</v>
      </c>
      <c r="E861" s="38">
        <v>489000</v>
      </c>
      <c r="F861" s="38">
        <v>237000</v>
      </c>
      <c r="G861" s="38">
        <v>748000</v>
      </c>
      <c r="H861" s="38">
        <v>256000</v>
      </c>
      <c r="J861" s="38">
        <v>3011000</v>
      </c>
      <c r="K861" s="162">
        <v>575000</v>
      </c>
      <c r="L861" s="38">
        <v>2559000</v>
      </c>
      <c r="M861" s="38">
        <v>78934000</v>
      </c>
    </row>
    <row r="862" spans="1:13">
      <c r="A862" s="1">
        <v>36406</v>
      </c>
      <c r="B862" s="4">
        <v>36406</v>
      </c>
      <c r="C862" s="38">
        <v>530000</v>
      </c>
      <c r="D862" s="38">
        <v>817000</v>
      </c>
      <c r="E862" s="38">
        <v>428000</v>
      </c>
      <c r="F862" s="38">
        <v>266000</v>
      </c>
      <c r="G862" s="38">
        <v>746000</v>
      </c>
      <c r="H862" s="38">
        <v>256000</v>
      </c>
      <c r="J862" s="38">
        <v>3044000</v>
      </c>
      <c r="K862" s="162">
        <v>561000</v>
      </c>
      <c r="L862" s="38">
        <v>2412000</v>
      </c>
      <c r="M862" s="38">
        <v>79318000</v>
      </c>
    </row>
    <row r="863" spans="1:13">
      <c r="A863" s="1">
        <v>36407</v>
      </c>
      <c r="B863" s="4">
        <v>36407</v>
      </c>
      <c r="C863" s="38">
        <v>530000</v>
      </c>
      <c r="D863" s="38">
        <v>687000</v>
      </c>
      <c r="E863" s="38">
        <v>298000</v>
      </c>
      <c r="F863" s="38">
        <v>231000</v>
      </c>
      <c r="G863" s="38">
        <v>598000</v>
      </c>
      <c r="H863" s="38">
        <v>259000</v>
      </c>
      <c r="J863" s="38">
        <v>2602000</v>
      </c>
      <c r="K863" s="162">
        <v>561000</v>
      </c>
      <c r="L863" s="38">
        <v>2127000</v>
      </c>
      <c r="M863" s="38">
        <v>79879000</v>
      </c>
    </row>
    <row r="864" spans="1:13">
      <c r="A864" s="1">
        <v>36408</v>
      </c>
      <c r="B864" s="4">
        <v>36408</v>
      </c>
      <c r="C864" s="38">
        <v>477000</v>
      </c>
      <c r="D864" s="38">
        <v>694000</v>
      </c>
      <c r="E864" s="38">
        <v>312000</v>
      </c>
      <c r="F864" s="38">
        <v>221000</v>
      </c>
      <c r="G864" s="38">
        <v>521000</v>
      </c>
      <c r="H864" s="38">
        <v>267000</v>
      </c>
      <c r="J864" s="38">
        <v>2492000</v>
      </c>
      <c r="K864" s="162">
        <v>506000</v>
      </c>
      <c r="L864" s="38">
        <v>1986000</v>
      </c>
      <c r="M864" s="38">
        <v>80385000</v>
      </c>
    </row>
    <row r="865" spans="1:13">
      <c r="A865" s="1">
        <v>36409</v>
      </c>
      <c r="B865" s="4">
        <v>36409</v>
      </c>
      <c r="C865" s="38">
        <v>480000</v>
      </c>
      <c r="D865" s="38">
        <v>678000</v>
      </c>
      <c r="E865" s="38">
        <v>299000</v>
      </c>
      <c r="F865" s="38">
        <v>225000</v>
      </c>
      <c r="G865" s="38">
        <v>545000</v>
      </c>
      <c r="H865" s="38">
        <v>273000</v>
      </c>
      <c r="J865" s="38">
        <v>2500000</v>
      </c>
      <c r="K865" s="162">
        <v>264000</v>
      </c>
      <c r="L865" s="38">
        <v>2188000</v>
      </c>
      <c r="M865" s="38">
        <v>80649000</v>
      </c>
    </row>
    <row r="866" spans="1:13">
      <c r="A866" s="1">
        <v>36410</v>
      </c>
      <c r="B866" s="4">
        <v>36410</v>
      </c>
      <c r="C866" s="5">
        <v>527000</v>
      </c>
      <c r="D866" s="5">
        <v>695000</v>
      </c>
      <c r="E866" s="5">
        <v>442000</v>
      </c>
      <c r="F866" s="5">
        <v>240000</v>
      </c>
      <c r="G866" s="5">
        <v>618000</v>
      </c>
      <c r="H866" s="5">
        <v>277000</v>
      </c>
      <c r="J866" s="6">
        <v>2799000</v>
      </c>
      <c r="K866" s="159">
        <v>131000</v>
      </c>
      <c r="L866" s="6">
        <v>2676000</v>
      </c>
      <c r="M866" s="6">
        <v>80959000</v>
      </c>
    </row>
    <row r="867" spans="1:13">
      <c r="A867" s="1">
        <v>36411</v>
      </c>
      <c r="B867" s="4">
        <v>36411</v>
      </c>
      <c r="C867" s="5">
        <v>532000</v>
      </c>
      <c r="D867" s="5">
        <v>799000</v>
      </c>
      <c r="E867" s="5">
        <v>388000</v>
      </c>
      <c r="F867" s="5">
        <v>236000</v>
      </c>
      <c r="G867" s="5">
        <v>731000</v>
      </c>
      <c r="H867" s="5">
        <v>275000</v>
      </c>
      <c r="J867" s="6">
        <v>2962000</v>
      </c>
      <c r="K867" s="159">
        <v>62000</v>
      </c>
      <c r="L867" s="6">
        <v>2881000</v>
      </c>
      <c r="M867" s="6">
        <v>81019000</v>
      </c>
    </row>
    <row r="868" spans="1:13">
      <c r="A868" s="1">
        <v>36412</v>
      </c>
      <c r="B868" s="4">
        <v>36412</v>
      </c>
      <c r="C868" s="38">
        <v>527000</v>
      </c>
      <c r="D868" s="38">
        <v>803000</v>
      </c>
      <c r="E868" s="38">
        <v>338000</v>
      </c>
      <c r="F868" s="38">
        <v>243000</v>
      </c>
      <c r="G868" s="38">
        <v>750000</v>
      </c>
      <c r="H868" s="38">
        <v>275000</v>
      </c>
      <c r="I868" s="38" t="s">
        <v>25</v>
      </c>
      <c r="J868" s="38">
        <v>2937000</v>
      </c>
      <c r="K868" s="162">
        <v>171000</v>
      </c>
      <c r="L868" s="38">
        <v>2720000</v>
      </c>
      <c r="M868" s="38">
        <v>81190000</v>
      </c>
    </row>
    <row r="869" spans="1:13">
      <c r="A869" s="1">
        <v>36413</v>
      </c>
      <c r="B869" s="4">
        <v>36413</v>
      </c>
      <c r="C869" s="5">
        <v>528000</v>
      </c>
      <c r="D869" s="5">
        <v>814000</v>
      </c>
      <c r="E869" s="5">
        <v>376000</v>
      </c>
      <c r="F869" s="5">
        <v>215000</v>
      </c>
      <c r="G869" s="5">
        <v>728000</v>
      </c>
      <c r="H869" s="5">
        <v>271000</v>
      </c>
      <c r="I869" s="38" t="s">
        <v>25</v>
      </c>
      <c r="J869" s="6">
        <v>2933000</v>
      </c>
      <c r="K869" s="159">
        <v>138000</v>
      </c>
      <c r="L869" s="6">
        <v>2752000</v>
      </c>
      <c r="M869" s="6">
        <v>81329000</v>
      </c>
    </row>
    <row r="870" spans="1:13">
      <c r="A870" s="1">
        <v>36414</v>
      </c>
      <c r="B870" s="4">
        <v>36414</v>
      </c>
      <c r="C870" s="38">
        <v>498000</v>
      </c>
      <c r="D870" s="38">
        <v>699000</v>
      </c>
      <c r="E870" s="38">
        <v>353000</v>
      </c>
      <c r="F870" s="38">
        <v>277000</v>
      </c>
      <c r="G870" s="38">
        <v>609000</v>
      </c>
      <c r="H870" s="38">
        <v>272000</v>
      </c>
      <c r="I870" s="38" t="s">
        <v>25</v>
      </c>
      <c r="J870" s="38">
        <v>2708000</v>
      </c>
      <c r="K870" s="162">
        <v>487000</v>
      </c>
      <c r="L870" s="38">
        <v>2397000</v>
      </c>
      <c r="M870" s="38">
        <v>81817000</v>
      </c>
    </row>
    <row r="871" spans="1:13">
      <c r="A871" s="1">
        <v>36415</v>
      </c>
      <c r="B871" s="4">
        <v>36415</v>
      </c>
      <c r="C871" s="38">
        <v>490000</v>
      </c>
      <c r="D871" s="38">
        <v>714000</v>
      </c>
      <c r="E871" s="38">
        <v>360000</v>
      </c>
      <c r="F871" s="38">
        <v>228000</v>
      </c>
      <c r="G871" s="38">
        <v>639000</v>
      </c>
      <c r="H871" s="38">
        <v>271000</v>
      </c>
      <c r="I871" s="38" t="s">
        <v>25</v>
      </c>
      <c r="J871" s="38">
        <v>2702000</v>
      </c>
      <c r="K871" s="162">
        <v>304000</v>
      </c>
      <c r="L871" s="38">
        <v>2293000</v>
      </c>
      <c r="M871" s="38">
        <v>82121000</v>
      </c>
    </row>
    <row r="872" spans="1:13">
      <c r="A872" s="1">
        <v>36416</v>
      </c>
      <c r="B872" s="4">
        <v>36416</v>
      </c>
      <c r="C872" s="38">
        <v>532000</v>
      </c>
      <c r="D872" s="38">
        <v>730000</v>
      </c>
      <c r="E872" s="38">
        <v>420000</v>
      </c>
      <c r="F872" s="38">
        <v>252000</v>
      </c>
      <c r="G872" s="38">
        <v>652000</v>
      </c>
      <c r="H872" s="38">
        <v>300000</v>
      </c>
      <c r="I872" s="38" t="s">
        <v>25</v>
      </c>
      <c r="J872" s="38">
        <v>2855000</v>
      </c>
      <c r="K872" s="162">
        <v>-28000</v>
      </c>
      <c r="L872" s="38">
        <v>2860000</v>
      </c>
      <c r="M872" s="38">
        <v>82397000</v>
      </c>
    </row>
    <row r="873" spans="1:13">
      <c r="A873" s="1">
        <v>36417</v>
      </c>
      <c r="B873" s="4">
        <v>36417</v>
      </c>
      <c r="C873" s="38">
        <v>516000</v>
      </c>
      <c r="D873" s="38">
        <v>817000</v>
      </c>
      <c r="E873" s="38">
        <v>459000</v>
      </c>
      <c r="F873" s="38">
        <v>257000</v>
      </c>
      <c r="G873" s="38">
        <v>732000</v>
      </c>
      <c r="H873" s="38">
        <v>269000</v>
      </c>
      <c r="I873" s="38" t="s">
        <v>25</v>
      </c>
      <c r="J873" s="38">
        <v>3050000</v>
      </c>
      <c r="K873" s="162">
        <v>218000</v>
      </c>
      <c r="L873" s="38">
        <v>2805000</v>
      </c>
      <c r="M873" s="38">
        <v>82336000</v>
      </c>
    </row>
    <row r="874" spans="1:13">
      <c r="A874" s="1">
        <v>36418</v>
      </c>
      <c r="B874" s="4">
        <v>36418</v>
      </c>
      <c r="C874" s="38">
        <v>516000</v>
      </c>
      <c r="D874" s="38">
        <v>821000</v>
      </c>
      <c r="E874" s="38">
        <v>497000</v>
      </c>
      <c r="F874" s="38">
        <v>284000</v>
      </c>
      <c r="G874" s="38">
        <v>748000</v>
      </c>
      <c r="H874" s="38">
        <v>268000</v>
      </c>
      <c r="I874" s="38" t="s">
        <v>25</v>
      </c>
      <c r="J874" s="38">
        <v>3134000</v>
      </c>
      <c r="K874" s="162">
        <v>330000</v>
      </c>
      <c r="L874" s="38">
        <v>2834000</v>
      </c>
      <c r="M874" s="38">
        <v>82641000</v>
      </c>
    </row>
    <row r="875" spans="1:13">
      <c r="A875" s="1">
        <v>36419</v>
      </c>
      <c r="B875" s="4">
        <v>36419</v>
      </c>
      <c r="C875" s="38">
        <v>516000</v>
      </c>
      <c r="D875" s="38">
        <v>874000</v>
      </c>
      <c r="E875" s="38">
        <v>502000</v>
      </c>
      <c r="F875" s="38">
        <v>276000</v>
      </c>
      <c r="G875" s="38">
        <v>738000</v>
      </c>
      <c r="H875" s="38">
        <v>271000</v>
      </c>
      <c r="I875" s="38" t="s">
        <v>25</v>
      </c>
      <c r="J875" s="38">
        <v>3177000</v>
      </c>
      <c r="K875" s="162">
        <v>413000</v>
      </c>
      <c r="L875" s="38">
        <v>2777000</v>
      </c>
      <c r="M875" s="38">
        <v>83053000</v>
      </c>
    </row>
    <row r="876" spans="1:13">
      <c r="A876" s="1">
        <v>36420</v>
      </c>
      <c r="B876" s="4">
        <v>36420</v>
      </c>
      <c r="C876" s="38">
        <v>531000</v>
      </c>
      <c r="D876" s="38">
        <v>887000</v>
      </c>
      <c r="E876" s="38">
        <v>419000</v>
      </c>
      <c r="F876" s="38">
        <v>265000</v>
      </c>
      <c r="G876" s="38">
        <v>733000</v>
      </c>
      <c r="H876" s="38">
        <v>265000</v>
      </c>
      <c r="I876" s="38" t="s">
        <v>25</v>
      </c>
      <c r="J876" s="38">
        <v>3100000</v>
      </c>
      <c r="K876" s="162">
        <v>474000</v>
      </c>
      <c r="L876" s="38">
        <v>2613000</v>
      </c>
      <c r="M876" s="38">
        <v>83526000</v>
      </c>
    </row>
    <row r="877" spans="1:13">
      <c r="A877" s="1">
        <v>36421</v>
      </c>
      <c r="B877" s="4">
        <v>36421</v>
      </c>
      <c r="C877" s="38">
        <v>440000</v>
      </c>
      <c r="D877" s="38">
        <v>709000</v>
      </c>
      <c r="E877" s="38">
        <v>430000</v>
      </c>
      <c r="F877" s="38">
        <v>238000</v>
      </c>
      <c r="G877" s="38">
        <v>662000</v>
      </c>
      <c r="H877" s="38">
        <v>213000</v>
      </c>
      <c r="I877" s="38" t="s">
        <v>25</v>
      </c>
      <c r="J877" s="38">
        <v>2691000</v>
      </c>
      <c r="K877" s="162">
        <v>469000</v>
      </c>
      <c r="L877" s="38">
        <v>2320000</v>
      </c>
      <c r="M877" s="38">
        <v>83995000</v>
      </c>
    </row>
    <row r="878" spans="1:13">
      <c r="A878" s="1">
        <v>36422</v>
      </c>
      <c r="B878" s="4">
        <v>36422</v>
      </c>
      <c r="C878" s="38">
        <v>427000</v>
      </c>
      <c r="D878" s="38">
        <v>671000</v>
      </c>
      <c r="E878" s="38">
        <v>429000</v>
      </c>
      <c r="F878" s="38">
        <v>228000</v>
      </c>
      <c r="G878" s="38">
        <v>600000</v>
      </c>
      <c r="H878" s="38">
        <v>256000</v>
      </c>
      <c r="I878" s="38" t="s">
        <v>25</v>
      </c>
      <c r="J878" s="38">
        <v>2612000</v>
      </c>
      <c r="K878" s="162">
        <v>330000</v>
      </c>
      <c r="L878" s="38">
        <v>2210000</v>
      </c>
      <c r="M878" s="38">
        <v>84324000</v>
      </c>
    </row>
    <row r="879" spans="1:13">
      <c r="A879" s="1">
        <v>36423</v>
      </c>
      <c r="B879" s="4">
        <v>36423</v>
      </c>
      <c r="C879" s="38">
        <v>523000</v>
      </c>
      <c r="D879" s="38">
        <v>762000</v>
      </c>
      <c r="E879" s="38">
        <v>484000</v>
      </c>
      <c r="F879" s="38">
        <v>244000</v>
      </c>
      <c r="G879" s="38">
        <v>626000</v>
      </c>
      <c r="H879" s="38">
        <v>269000</v>
      </c>
      <c r="I879" s="38" t="s">
        <v>25</v>
      </c>
      <c r="J879" s="38">
        <v>2907000</v>
      </c>
      <c r="K879" s="162">
        <v>117000</v>
      </c>
      <c r="L879" s="38">
        <v>2734000</v>
      </c>
      <c r="M879" s="38">
        <v>84440000</v>
      </c>
    </row>
    <row r="880" spans="1:13">
      <c r="A880" s="1">
        <v>36424</v>
      </c>
      <c r="B880" s="4">
        <v>36424</v>
      </c>
      <c r="C880" s="38">
        <v>531000</v>
      </c>
      <c r="D880" s="38">
        <v>906000</v>
      </c>
      <c r="E880" s="38">
        <v>478000</v>
      </c>
      <c r="F880" s="38">
        <v>239000</v>
      </c>
      <c r="G880" s="38">
        <v>647000</v>
      </c>
      <c r="H880" s="38">
        <v>264000</v>
      </c>
      <c r="I880" s="38" t="s">
        <v>25</v>
      </c>
      <c r="J880" s="38">
        <v>3065000</v>
      </c>
      <c r="K880" s="162">
        <v>324000</v>
      </c>
      <c r="L880" s="38">
        <v>2819000</v>
      </c>
      <c r="M880" s="38">
        <v>84764000</v>
      </c>
    </row>
    <row r="881" spans="1:13">
      <c r="A881" s="1">
        <v>36425</v>
      </c>
      <c r="B881" s="4">
        <v>36425</v>
      </c>
      <c r="C881" s="38">
        <v>523000</v>
      </c>
      <c r="D881" s="38">
        <v>1011000</v>
      </c>
      <c r="E881" s="38">
        <v>421000</v>
      </c>
      <c r="F881" s="38">
        <v>295000</v>
      </c>
      <c r="G881" s="38">
        <v>635000</v>
      </c>
      <c r="H881" s="38">
        <v>253000</v>
      </c>
      <c r="I881" s="38" t="s">
        <v>25</v>
      </c>
      <c r="J881" s="38">
        <v>3138000</v>
      </c>
      <c r="K881" s="162">
        <v>196000</v>
      </c>
      <c r="L881" s="38">
        <v>2909000</v>
      </c>
      <c r="M881" s="38">
        <v>84960000</v>
      </c>
    </row>
    <row r="882" spans="1:13">
      <c r="A882" s="1">
        <v>36426</v>
      </c>
      <c r="B882" s="4">
        <v>36426</v>
      </c>
      <c r="C882" s="38">
        <v>530000</v>
      </c>
      <c r="D882" s="38">
        <v>923000</v>
      </c>
      <c r="E882" s="38">
        <v>429000</v>
      </c>
      <c r="F882" s="38">
        <v>309000</v>
      </c>
      <c r="G882" s="38">
        <v>672000</v>
      </c>
      <c r="H882" s="38">
        <v>251000</v>
      </c>
      <c r="I882" s="38" t="s">
        <v>25</v>
      </c>
      <c r="J882" s="38">
        <v>3113000</v>
      </c>
      <c r="K882" s="162">
        <v>192000</v>
      </c>
      <c r="L882" s="38">
        <v>2872000</v>
      </c>
      <c r="M882" s="38">
        <v>85156000</v>
      </c>
    </row>
    <row r="883" spans="1:13">
      <c r="A883" s="1">
        <v>36427</v>
      </c>
      <c r="B883" s="4">
        <v>36427</v>
      </c>
      <c r="C883" s="38">
        <v>518000</v>
      </c>
      <c r="D883" s="38">
        <v>841000</v>
      </c>
      <c r="E883" s="38">
        <v>478000</v>
      </c>
      <c r="F883" s="38">
        <v>259000</v>
      </c>
      <c r="G883" s="38">
        <v>664000</v>
      </c>
      <c r="H883" s="38">
        <v>255000</v>
      </c>
      <c r="I883" s="38" t="s">
        <v>25</v>
      </c>
      <c r="J883" s="38">
        <v>3016000</v>
      </c>
      <c r="K883" s="162">
        <v>255000</v>
      </c>
      <c r="L883" s="38">
        <v>2797000</v>
      </c>
      <c r="M883" s="38">
        <v>85409000</v>
      </c>
    </row>
    <row r="884" spans="1:13">
      <c r="A884" s="1">
        <v>36428</v>
      </c>
      <c r="B884" s="4">
        <v>36428</v>
      </c>
      <c r="C884" s="38">
        <v>510000</v>
      </c>
      <c r="D884" s="38">
        <v>837000</v>
      </c>
      <c r="E884" s="38">
        <v>435000</v>
      </c>
      <c r="F884" s="38">
        <v>274000</v>
      </c>
      <c r="G884" s="38">
        <v>682000</v>
      </c>
      <c r="H884" s="38">
        <v>255000</v>
      </c>
      <c r="I884" s="38" t="s">
        <v>25</v>
      </c>
      <c r="J884" s="38">
        <v>2993000</v>
      </c>
      <c r="K884" s="162">
        <v>510000</v>
      </c>
      <c r="L884" s="38">
        <v>2479000</v>
      </c>
      <c r="M884" s="38">
        <v>85918000</v>
      </c>
    </row>
    <row r="885" spans="1:13">
      <c r="A885" s="1">
        <v>36429</v>
      </c>
      <c r="B885" s="4">
        <v>36429</v>
      </c>
      <c r="C885" s="38">
        <v>503000</v>
      </c>
      <c r="D885" s="38">
        <v>865000</v>
      </c>
      <c r="E885" s="38">
        <v>421000</v>
      </c>
      <c r="F885" s="38">
        <v>262000</v>
      </c>
      <c r="G885" s="38">
        <v>705000</v>
      </c>
      <c r="H885" s="38">
        <v>243000</v>
      </c>
      <c r="I885" s="38" t="s">
        <v>25</v>
      </c>
      <c r="J885" s="38">
        <v>2999000</v>
      </c>
      <c r="K885" s="162">
        <v>638000</v>
      </c>
      <c r="L885" s="38">
        <v>2433000</v>
      </c>
      <c r="M885" s="38">
        <v>86555000</v>
      </c>
    </row>
    <row r="886" spans="1:13">
      <c r="A886" s="1">
        <v>36430</v>
      </c>
      <c r="B886" s="4">
        <v>36430</v>
      </c>
      <c r="C886" s="38">
        <v>502000</v>
      </c>
      <c r="D886" s="38">
        <v>850000</v>
      </c>
      <c r="E886" s="38">
        <v>411000</v>
      </c>
      <c r="F886" s="38">
        <v>267000</v>
      </c>
      <c r="G886" s="38">
        <v>762000</v>
      </c>
      <c r="H886" s="38">
        <v>243000</v>
      </c>
      <c r="I886" s="38" t="s">
        <v>25</v>
      </c>
      <c r="J886" s="38">
        <v>3036000</v>
      </c>
      <c r="K886" s="162">
        <v>-17000</v>
      </c>
      <c r="L886" s="38">
        <v>2999000</v>
      </c>
      <c r="M886" s="153">
        <v>86558000</v>
      </c>
    </row>
    <row r="887" spans="1:13">
      <c r="A887" s="1">
        <v>36431</v>
      </c>
      <c r="B887" s="4">
        <v>36431</v>
      </c>
      <c r="C887" s="38">
        <v>502000</v>
      </c>
      <c r="D887" s="38">
        <v>929000</v>
      </c>
      <c r="E887" s="38">
        <v>440000</v>
      </c>
      <c r="F887" s="38">
        <v>262000</v>
      </c>
      <c r="G887" s="38">
        <v>697000</v>
      </c>
      <c r="H887" s="38">
        <v>232000</v>
      </c>
      <c r="I887" s="38" t="s">
        <v>25</v>
      </c>
      <c r="J887" s="38">
        <v>3062000</v>
      </c>
      <c r="K887" s="162">
        <v>6000</v>
      </c>
      <c r="L887" s="38">
        <v>3008000</v>
      </c>
      <c r="M887" s="38">
        <v>86563000</v>
      </c>
    </row>
    <row r="888" spans="1:13">
      <c r="A888" s="1">
        <v>36432</v>
      </c>
      <c r="B888" s="4">
        <v>36432</v>
      </c>
      <c r="C888" s="38">
        <v>501000</v>
      </c>
      <c r="D888" s="38">
        <v>1065000</v>
      </c>
      <c r="E888" s="38">
        <v>433000</v>
      </c>
      <c r="F888" s="38">
        <v>295000</v>
      </c>
      <c r="G888" s="38">
        <v>743000</v>
      </c>
      <c r="H888" s="38">
        <v>239000</v>
      </c>
      <c r="I888" s="38" t="s">
        <v>25</v>
      </c>
      <c r="J888" s="38">
        <v>3276000</v>
      </c>
      <c r="K888" s="162">
        <v>96000</v>
      </c>
      <c r="L888" s="38">
        <v>3112000</v>
      </c>
      <c r="M888" s="38">
        <v>86659000</v>
      </c>
    </row>
    <row r="889" spans="1:13">
      <c r="A889" s="1">
        <v>36433</v>
      </c>
      <c r="B889" s="4">
        <v>36433</v>
      </c>
      <c r="C889" s="38">
        <v>494000</v>
      </c>
      <c r="D889" s="38">
        <v>930000</v>
      </c>
      <c r="E889" s="38">
        <v>386000</v>
      </c>
      <c r="F889" s="38">
        <v>216000</v>
      </c>
      <c r="G889" s="38">
        <v>717000</v>
      </c>
      <c r="H889" s="38">
        <v>238000</v>
      </c>
      <c r="I889" s="38" t="s">
        <v>25</v>
      </c>
      <c r="J889" s="38">
        <v>2982000</v>
      </c>
      <c r="K889" s="162">
        <v>-41000</v>
      </c>
      <c r="L889" s="38">
        <v>3168000</v>
      </c>
      <c r="M889" s="38">
        <v>86618000</v>
      </c>
    </row>
    <row r="890" spans="1:13">
      <c r="A890" s="1">
        <v>36434</v>
      </c>
      <c r="B890" s="4">
        <v>36434</v>
      </c>
      <c r="C890" s="38">
        <v>515000</v>
      </c>
      <c r="D890" s="38">
        <v>1012000</v>
      </c>
      <c r="E890" s="38">
        <v>422000</v>
      </c>
      <c r="F890" s="38">
        <v>204000</v>
      </c>
      <c r="G890" s="38">
        <v>716000</v>
      </c>
      <c r="H890" s="38">
        <v>214000</v>
      </c>
      <c r="I890" s="38" t="s">
        <v>25</v>
      </c>
      <c r="J890" s="38">
        <v>3110000</v>
      </c>
      <c r="K890" s="162">
        <v>119000</v>
      </c>
      <c r="L890" s="38">
        <v>2905000</v>
      </c>
      <c r="M890" s="38">
        <v>86737000</v>
      </c>
    </row>
    <row r="891" spans="1:13">
      <c r="A891" s="1">
        <v>36435</v>
      </c>
      <c r="B891" s="4">
        <v>36435</v>
      </c>
      <c r="C891" s="38">
        <v>515000</v>
      </c>
      <c r="D891" s="38">
        <v>1016000</v>
      </c>
      <c r="E891" s="38">
        <v>450000</v>
      </c>
      <c r="F891" s="38">
        <v>166000</v>
      </c>
      <c r="G891" s="38">
        <v>707000</v>
      </c>
      <c r="H891" s="38">
        <v>246000</v>
      </c>
      <c r="I891" s="38" t="s">
        <v>25</v>
      </c>
      <c r="J891" s="38">
        <v>3101000</v>
      </c>
      <c r="K891" s="162">
        <v>547000</v>
      </c>
      <c r="L891" s="38">
        <v>2573000</v>
      </c>
      <c r="M891" s="38">
        <v>87284000</v>
      </c>
    </row>
    <row r="892" spans="1:13">
      <c r="A892" s="1">
        <v>36436</v>
      </c>
      <c r="B892" s="4">
        <v>36436</v>
      </c>
      <c r="C892" s="38">
        <v>514000</v>
      </c>
      <c r="D892" s="38">
        <v>1038000</v>
      </c>
      <c r="E892" s="38">
        <v>394000</v>
      </c>
      <c r="F892" s="38">
        <v>174000</v>
      </c>
      <c r="G892" s="38">
        <v>711000</v>
      </c>
      <c r="H892" s="38">
        <v>251000</v>
      </c>
      <c r="I892" s="38" t="s">
        <v>25</v>
      </c>
      <c r="J892" s="38">
        <v>3082000</v>
      </c>
      <c r="K892" s="162">
        <v>542000</v>
      </c>
      <c r="L892" s="38">
        <v>2567000</v>
      </c>
      <c r="M892" s="38">
        <v>87825000</v>
      </c>
    </row>
    <row r="893" spans="1:13">
      <c r="A893" s="1">
        <v>36437</v>
      </c>
      <c r="B893" s="4">
        <v>36437</v>
      </c>
      <c r="C893" s="38">
        <v>510000</v>
      </c>
      <c r="D893" s="38">
        <v>965000</v>
      </c>
      <c r="E893" s="38">
        <v>396000</v>
      </c>
      <c r="F893" s="38">
        <v>198000</v>
      </c>
      <c r="G893" s="38">
        <v>729000</v>
      </c>
      <c r="H893" s="38">
        <v>258000</v>
      </c>
      <c r="I893" s="38" t="s">
        <v>25</v>
      </c>
      <c r="J893" s="38">
        <v>3055000</v>
      </c>
      <c r="K893" s="162">
        <v>86000</v>
      </c>
      <c r="L893" s="38">
        <v>2954000</v>
      </c>
      <c r="M893" s="38">
        <v>87912000</v>
      </c>
    </row>
    <row r="894" spans="1:13">
      <c r="A894" s="1">
        <v>36438</v>
      </c>
      <c r="B894" s="4">
        <v>36438</v>
      </c>
      <c r="C894" s="38">
        <v>432000</v>
      </c>
      <c r="D894" s="38">
        <v>1043000</v>
      </c>
      <c r="E894" s="38">
        <v>371000</v>
      </c>
      <c r="F894" s="38">
        <v>168000</v>
      </c>
      <c r="G894" s="38">
        <v>663000</v>
      </c>
      <c r="H894" s="38">
        <v>261000</v>
      </c>
      <c r="I894" s="38" t="s">
        <v>25</v>
      </c>
      <c r="J894" s="38">
        <v>2939000</v>
      </c>
      <c r="K894" s="162">
        <v>-113000</v>
      </c>
      <c r="L894" s="38">
        <v>3049000</v>
      </c>
      <c r="M894" s="38">
        <v>87798000</v>
      </c>
    </row>
    <row r="895" spans="1:13">
      <c r="A895" s="1">
        <v>36439</v>
      </c>
      <c r="B895" s="4">
        <v>36439</v>
      </c>
      <c r="C895" s="38">
        <v>429000</v>
      </c>
      <c r="D895" s="38">
        <v>893000</v>
      </c>
      <c r="E895" s="38">
        <v>346000</v>
      </c>
      <c r="F895" s="38">
        <v>160000</v>
      </c>
      <c r="G895" s="38">
        <v>678000</v>
      </c>
      <c r="H895" s="38">
        <v>262000</v>
      </c>
      <c r="I895" s="38" t="s">
        <v>25</v>
      </c>
      <c r="J895" s="38">
        <v>2769000</v>
      </c>
      <c r="K895" s="162">
        <v>-232000</v>
      </c>
      <c r="L895" s="38">
        <v>3013000</v>
      </c>
      <c r="M895" s="38">
        <v>87567000</v>
      </c>
    </row>
    <row r="896" spans="1:13">
      <c r="A896" s="1">
        <v>36440</v>
      </c>
      <c r="B896" s="4">
        <v>36440</v>
      </c>
      <c r="C896" s="38">
        <v>508000</v>
      </c>
      <c r="D896" s="38">
        <v>934000</v>
      </c>
      <c r="E896" s="38">
        <v>413000</v>
      </c>
      <c r="F896" s="38">
        <v>182000</v>
      </c>
      <c r="G896" s="38">
        <v>714000</v>
      </c>
      <c r="H896" s="38">
        <v>255000</v>
      </c>
      <c r="I896" s="38" t="s">
        <v>25</v>
      </c>
      <c r="J896" s="38">
        <v>3005000</v>
      </c>
      <c r="K896" s="162">
        <v>-155000</v>
      </c>
      <c r="L896" s="38">
        <v>3109000</v>
      </c>
      <c r="M896" s="38">
        <v>87412000</v>
      </c>
    </row>
    <row r="897" spans="1:13">
      <c r="A897" s="1">
        <v>36441</v>
      </c>
      <c r="B897" s="4">
        <v>36441</v>
      </c>
      <c r="C897" s="38">
        <v>508000</v>
      </c>
      <c r="D897" s="38">
        <v>973000</v>
      </c>
      <c r="E897" s="38">
        <v>388000</v>
      </c>
      <c r="F897" s="38">
        <v>236000</v>
      </c>
      <c r="G897" s="38">
        <v>743000</v>
      </c>
      <c r="H897" s="38">
        <v>256000</v>
      </c>
      <c r="I897" s="38" t="s">
        <v>25</v>
      </c>
      <c r="J897" s="38">
        <v>3104000</v>
      </c>
      <c r="K897" s="162">
        <v>-126000</v>
      </c>
      <c r="L897" s="38">
        <v>3166000</v>
      </c>
      <c r="M897" s="38">
        <v>87287000</v>
      </c>
    </row>
    <row r="898" spans="1:13">
      <c r="A898" s="1">
        <v>36442</v>
      </c>
      <c r="B898" s="4">
        <v>36442</v>
      </c>
      <c r="C898" s="38">
        <v>497000</v>
      </c>
      <c r="D898" s="38">
        <v>1075000</v>
      </c>
      <c r="E898" s="38">
        <v>391000</v>
      </c>
      <c r="F898" s="38">
        <v>187000</v>
      </c>
      <c r="G898" s="38">
        <v>736000</v>
      </c>
      <c r="H898" s="38">
        <v>300000</v>
      </c>
      <c r="I898" s="38" t="s">
        <v>25</v>
      </c>
      <c r="J898" s="38">
        <v>3186000</v>
      </c>
      <c r="K898" s="162">
        <v>577000</v>
      </c>
      <c r="L898" s="38">
        <v>2520000</v>
      </c>
      <c r="M898" s="38">
        <v>87789000</v>
      </c>
    </row>
    <row r="899" spans="1:13">
      <c r="A899" s="1">
        <v>36443</v>
      </c>
      <c r="B899" s="4">
        <v>36443</v>
      </c>
      <c r="C899" s="38">
        <v>510000</v>
      </c>
      <c r="D899" s="38">
        <v>1092000</v>
      </c>
      <c r="E899" s="38">
        <v>400000</v>
      </c>
      <c r="F899" s="38">
        <v>196000</v>
      </c>
      <c r="G899" s="38">
        <v>694000</v>
      </c>
      <c r="H899" s="38">
        <v>256000</v>
      </c>
      <c r="I899" s="38" t="s">
        <v>25</v>
      </c>
      <c r="J899" s="38">
        <v>3148000</v>
      </c>
      <c r="K899" s="162">
        <v>451000</v>
      </c>
      <c r="L899" s="38">
        <v>2698000</v>
      </c>
      <c r="M899" s="38">
        <v>88239000</v>
      </c>
    </row>
    <row r="900" spans="1:13">
      <c r="A900" s="1">
        <v>36444</v>
      </c>
      <c r="B900" s="4">
        <v>36444</v>
      </c>
      <c r="C900" s="38">
        <v>516000</v>
      </c>
      <c r="D900" s="38">
        <v>1065000</v>
      </c>
      <c r="E900" s="38">
        <v>341000</v>
      </c>
      <c r="F900" s="38">
        <v>187000</v>
      </c>
      <c r="G900" s="38">
        <v>738000</v>
      </c>
      <c r="H900" s="38">
        <v>241000</v>
      </c>
      <c r="I900" s="38" t="s">
        <v>25</v>
      </c>
      <c r="J900" s="38">
        <v>3088000</v>
      </c>
      <c r="K900" s="165">
        <v>-167000</v>
      </c>
      <c r="L900" s="38">
        <v>3288000</v>
      </c>
      <c r="M900" s="38">
        <v>88073000</v>
      </c>
    </row>
    <row r="901" spans="1:13">
      <c r="A901" s="1">
        <v>36445</v>
      </c>
      <c r="B901" s="4">
        <v>36445</v>
      </c>
      <c r="C901" s="38">
        <v>483000</v>
      </c>
      <c r="D901" s="38">
        <v>978000</v>
      </c>
      <c r="E901" s="38">
        <v>321000</v>
      </c>
      <c r="F901" s="38">
        <v>179000</v>
      </c>
      <c r="G901" s="38">
        <v>733000</v>
      </c>
      <c r="H901" s="38">
        <v>259000</v>
      </c>
      <c r="I901" s="38" t="s">
        <v>25</v>
      </c>
      <c r="J901" s="38">
        <v>2953000</v>
      </c>
      <c r="K901" s="162">
        <v>-459000</v>
      </c>
      <c r="L901" s="38">
        <v>3374000</v>
      </c>
      <c r="M901" s="38">
        <v>87619000</v>
      </c>
    </row>
    <row r="902" spans="1:13">
      <c r="A902" s="1">
        <v>36446</v>
      </c>
      <c r="B902" s="4">
        <v>36446</v>
      </c>
      <c r="C902" s="38">
        <v>492000</v>
      </c>
      <c r="D902" s="38">
        <v>908000</v>
      </c>
      <c r="E902" s="38">
        <v>358000</v>
      </c>
      <c r="F902" s="38">
        <v>194000</v>
      </c>
      <c r="G902" s="38">
        <v>689000</v>
      </c>
      <c r="H902" s="38">
        <v>252000</v>
      </c>
      <c r="I902" s="38" t="s">
        <v>25</v>
      </c>
      <c r="J902" s="38">
        <v>2894000</v>
      </c>
      <c r="K902" s="162">
        <v>-474000</v>
      </c>
      <c r="L902" s="38">
        <v>3387000</v>
      </c>
      <c r="M902" s="38">
        <v>87144000</v>
      </c>
    </row>
    <row r="903" spans="1:13">
      <c r="A903" s="1">
        <v>36447</v>
      </c>
      <c r="B903" s="4">
        <v>36447</v>
      </c>
      <c r="C903" s="38">
        <v>506000</v>
      </c>
      <c r="D903" s="38">
        <v>875000</v>
      </c>
      <c r="E903" s="38">
        <v>381000</v>
      </c>
      <c r="F903" s="38">
        <v>195000</v>
      </c>
      <c r="G903" s="38">
        <v>664000</v>
      </c>
      <c r="H903" s="38">
        <v>255000</v>
      </c>
      <c r="I903" s="38" t="s">
        <v>25</v>
      </c>
      <c r="J903" s="38">
        <v>2875000</v>
      </c>
      <c r="K903" s="162">
        <v>-341000</v>
      </c>
      <c r="L903" s="38">
        <v>3223000</v>
      </c>
      <c r="M903" s="38">
        <v>86804000</v>
      </c>
    </row>
    <row r="904" spans="1:13">
      <c r="A904" s="1">
        <v>36448</v>
      </c>
      <c r="B904" s="4">
        <v>36448</v>
      </c>
      <c r="C904" s="38">
        <v>500000</v>
      </c>
      <c r="D904" s="38">
        <v>973000</v>
      </c>
      <c r="E904" s="38">
        <v>381000</v>
      </c>
      <c r="F904" s="38">
        <v>168000</v>
      </c>
      <c r="G904" s="38">
        <v>690000</v>
      </c>
      <c r="H904" s="38">
        <v>258000</v>
      </c>
      <c r="I904" s="38" t="s">
        <v>25</v>
      </c>
      <c r="J904" s="38">
        <v>2906000</v>
      </c>
      <c r="K904" s="162">
        <v>-102000</v>
      </c>
      <c r="L904" s="38">
        <v>3085000</v>
      </c>
      <c r="M904" s="38">
        <v>86702000</v>
      </c>
    </row>
    <row r="905" spans="1:13">
      <c r="A905" s="1">
        <v>36449</v>
      </c>
      <c r="B905" s="4">
        <v>36449</v>
      </c>
      <c r="C905" s="38">
        <v>524000</v>
      </c>
      <c r="D905" s="38">
        <v>958000</v>
      </c>
      <c r="E905" s="38">
        <v>441000</v>
      </c>
      <c r="F905" s="38">
        <v>207000</v>
      </c>
      <c r="G905" s="38">
        <v>756000</v>
      </c>
      <c r="H905" s="38">
        <v>260000</v>
      </c>
      <c r="I905" s="38" t="s">
        <v>25</v>
      </c>
      <c r="J905" s="38">
        <v>3147000</v>
      </c>
      <c r="K905" s="162">
        <v>152000</v>
      </c>
      <c r="L905" s="38">
        <v>2843000</v>
      </c>
      <c r="M905" s="38">
        <v>86856000</v>
      </c>
    </row>
    <row r="906" spans="1:13">
      <c r="A906" s="1">
        <v>36450</v>
      </c>
      <c r="B906" s="4">
        <v>36450</v>
      </c>
      <c r="C906" s="38">
        <v>530000</v>
      </c>
      <c r="D906" s="38">
        <v>956000</v>
      </c>
      <c r="E906" s="38">
        <v>446000</v>
      </c>
      <c r="F906" s="38">
        <v>204000</v>
      </c>
      <c r="G906" s="38">
        <v>738000</v>
      </c>
      <c r="H906" s="38">
        <v>258000</v>
      </c>
      <c r="I906" s="38" t="s">
        <v>25</v>
      </c>
      <c r="J906" s="38">
        <v>3130000</v>
      </c>
      <c r="K906" s="162">
        <v>586000</v>
      </c>
      <c r="L906" s="38">
        <v>2616000</v>
      </c>
      <c r="M906" s="38">
        <v>87445000</v>
      </c>
    </row>
    <row r="907" spans="1:13">
      <c r="A907" s="1">
        <v>36451</v>
      </c>
      <c r="B907" s="4">
        <v>36451</v>
      </c>
      <c r="C907" s="38">
        <v>508000</v>
      </c>
      <c r="D907" s="38">
        <v>995000</v>
      </c>
      <c r="E907" s="38">
        <v>382000</v>
      </c>
      <c r="F907" s="38">
        <v>204000</v>
      </c>
      <c r="G907" s="38">
        <v>719000</v>
      </c>
      <c r="H907" s="38">
        <v>257000</v>
      </c>
      <c r="I907" s="38" t="s">
        <v>25</v>
      </c>
      <c r="J907" s="38">
        <v>3065000</v>
      </c>
      <c r="K907" s="162">
        <v>35000</v>
      </c>
      <c r="L907" s="38">
        <v>3024000</v>
      </c>
      <c r="M907" s="38">
        <v>87481000</v>
      </c>
    </row>
    <row r="908" spans="1:13">
      <c r="A908" s="1">
        <v>36452</v>
      </c>
      <c r="B908" s="4">
        <v>36452</v>
      </c>
      <c r="C908" s="38">
        <v>494000</v>
      </c>
      <c r="D908" s="38">
        <v>1053000</v>
      </c>
      <c r="E908" s="38">
        <v>272000</v>
      </c>
      <c r="F908" s="38">
        <v>200000</v>
      </c>
      <c r="G908" s="38">
        <v>744000</v>
      </c>
      <c r="H908" s="38">
        <v>252000</v>
      </c>
      <c r="I908" s="38" t="s">
        <v>25</v>
      </c>
      <c r="J908" s="38">
        <v>3015000</v>
      </c>
      <c r="K908" s="162">
        <v>37000</v>
      </c>
      <c r="L908" s="38">
        <v>3040000</v>
      </c>
      <c r="M908" s="38">
        <v>87519000</v>
      </c>
    </row>
    <row r="909" spans="1:13">
      <c r="A909" s="1">
        <v>36453</v>
      </c>
      <c r="B909" s="4">
        <v>36453</v>
      </c>
      <c r="C909" s="38">
        <v>412000</v>
      </c>
      <c r="D909" s="38">
        <v>1152000</v>
      </c>
      <c r="E909" s="38">
        <v>329000</v>
      </c>
      <c r="F909" s="38">
        <v>197000</v>
      </c>
      <c r="G909" s="38">
        <v>726000</v>
      </c>
      <c r="H909" s="38">
        <v>249000</v>
      </c>
      <c r="I909" s="38" t="s">
        <v>25</v>
      </c>
      <c r="J909" s="38">
        <v>3065000</v>
      </c>
      <c r="K909" s="162">
        <v>-53000</v>
      </c>
      <c r="L909" s="38">
        <v>3132000</v>
      </c>
      <c r="M909" s="38">
        <v>87466000</v>
      </c>
    </row>
    <row r="910" spans="1:13">
      <c r="A910" s="1">
        <v>36454</v>
      </c>
      <c r="B910" s="4">
        <v>36454</v>
      </c>
      <c r="C910" s="38">
        <v>421000</v>
      </c>
      <c r="D910" s="38">
        <v>1094000</v>
      </c>
      <c r="E910" s="38">
        <v>302000</v>
      </c>
      <c r="F910" s="38">
        <v>187000</v>
      </c>
      <c r="G910" s="38">
        <v>739000</v>
      </c>
      <c r="H910" s="38">
        <v>252000</v>
      </c>
      <c r="I910" s="38" t="s">
        <v>25</v>
      </c>
      <c r="J910" s="38">
        <v>2996000</v>
      </c>
      <c r="K910" s="162">
        <v>-140000</v>
      </c>
      <c r="L910" s="38">
        <v>3147000</v>
      </c>
      <c r="M910" s="38">
        <v>87326000</v>
      </c>
    </row>
    <row r="911" spans="1:13">
      <c r="A911" s="1">
        <v>36455</v>
      </c>
      <c r="B911" s="4">
        <v>36455</v>
      </c>
      <c r="C911" s="38">
        <v>423000</v>
      </c>
      <c r="D911" s="38">
        <v>1104000</v>
      </c>
      <c r="E911" s="38">
        <v>435000</v>
      </c>
      <c r="F911" s="38">
        <v>187000</v>
      </c>
      <c r="G911" s="38">
        <v>691000</v>
      </c>
      <c r="H911" s="38">
        <v>252000</v>
      </c>
      <c r="I911" s="38" t="s">
        <v>25</v>
      </c>
      <c r="J911" s="153">
        <v>3092000</v>
      </c>
      <c r="K911" s="166">
        <v>-12000</v>
      </c>
      <c r="L911" s="153">
        <v>3019000</v>
      </c>
      <c r="M911" s="38">
        <v>87321000</v>
      </c>
    </row>
    <row r="912" spans="1:13" s="171" customFormat="1">
      <c r="A912" s="168">
        <v>36456</v>
      </c>
      <c r="B912" s="169">
        <v>36456</v>
      </c>
      <c r="C912" s="170">
        <v>476000</v>
      </c>
      <c r="D912" s="170">
        <v>1461000</v>
      </c>
      <c r="E912" s="170">
        <v>428000</v>
      </c>
      <c r="F912" s="170">
        <v>194000</v>
      </c>
      <c r="G912" s="170">
        <v>735000</v>
      </c>
      <c r="H912" s="170">
        <v>300000</v>
      </c>
      <c r="I912" s="170" t="s">
        <v>25</v>
      </c>
      <c r="J912" s="170">
        <v>3142000</v>
      </c>
      <c r="K912" s="165">
        <v>450000</v>
      </c>
      <c r="L912" s="170">
        <v>2595000</v>
      </c>
      <c r="M912" s="170">
        <v>87715000</v>
      </c>
    </row>
    <row r="913" spans="1:13">
      <c r="A913" s="1">
        <v>36457</v>
      </c>
      <c r="B913" s="4">
        <v>36457</v>
      </c>
      <c r="C913" s="38">
        <v>430000</v>
      </c>
      <c r="D913" s="38">
        <v>1004000</v>
      </c>
      <c r="E913" s="38">
        <v>440000</v>
      </c>
      <c r="F913" s="38">
        <v>167000</v>
      </c>
      <c r="G913" s="38">
        <v>688000</v>
      </c>
      <c r="H913" s="38">
        <v>252000</v>
      </c>
      <c r="I913" s="38" t="s">
        <v>25</v>
      </c>
      <c r="J913" s="38">
        <v>2982000</v>
      </c>
      <c r="K913" s="162">
        <v>453000</v>
      </c>
      <c r="L913" s="38">
        <v>2577000</v>
      </c>
      <c r="M913" s="38">
        <v>88168000</v>
      </c>
    </row>
    <row r="914" spans="1:13">
      <c r="A914" s="1">
        <v>36458</v>
      </c>
      <c r="B914" s="4">
        <v>36458</v>
      </c>
      <c r="C914" s="38">
        <v>417000</v>
      </c>
      <c r="D914" s="38">
        <v>995000</v>
      </c>
      <c r="E914" s="38">
        <v>425000</v>
      </c>
      <c r="F914" s="38">
        <v>192000</v>
      </c>
      <c r="G914" s="38">
        <v>731000</v>
      </c>
      <c r="H914" s="38">
        <v>259000</v>
      </c>
      <c r="I914" s="38" t="s">
        <v>25</v>
      </c>
      <c r="J914" s="38">
        <v>3020000</v>
      </c>
      <c r="K914" s="162">
        <v>-125000</v>
      </c>
      <c r="L914" s="38">
        <v>3071000</v>
      </c>
      <c r="M914" s="38">
        <v>88037000</v>
      </c>
    </row>
    <row r="915" spans="1:13">
      <c r="A915" s="1">
        <v>36459</v>
      </c>
      <c r="B915" s="4">
        <v>36459</v>
      </c>
      <c r="C915" s="38">
        <v>426000</v>
      </c>
      <c r="D915" s="38">
        <v>1146000</v>
      </c>
      <c r="E915" s="38">
        <v>394000</v>
      </c>
      <c r="F915" s="38">
        <v>164000</v>
      </c>
      <c r="G915" s="38">
        <v>749000</v>
      </c>
      <c r="H915" s="38">
        <v>259000</v>
      </c>
      <c r="I915" s="38" t="s">
        <v>25</v>
      </c>
      <c r="J915" s="38">
        <v>3139000</v>
      </c>
      <c r="K915" s="162">
        <v>39000</v>
      </c>
      <c r="L915" s="38">
        <v>3167000</v>
      </c>
      <c r="M915" s="38">
        <v>88076000</v>
      </c>
    </row>
    <row r="916" spans="1:13">
      <c r="A916" s="1">
        <v>36460</v>
      </c>
      <c r="B916" s="4">
        <v>36460</v>
      </c>
      <c r="C916" s="38">
        <v>462000</v>
      </c>
      <c r="D916" s="38">
        <v>1019000</v>
      </c>
      <c r="E916" s="38">
        <v>399000</v>
      </c>
      <c r="F916" s="38">
        <v>245000</v>
      </c>
      <c r="G916" s="38">
        <v>754000</v>
      </c>
      <c r="H916" s="38">
        <v>258000</v>
      </c>
      <c r="I916" s="38" t="s">
        <v>25</v>
      </c>
      <c r="J916" s="38">
        <v>3138000</v>
      </c>
      <c r="K916" s="162">
        <v>-178000</v>
      </c>
      <c r="L916" s="38">
        <v>3286000</v>
      </c>
      <c r="M916" s="38">
        <v>87899000</v>
      </c>
    </row>
    <row r="917" spans="1:13">
      <c r="A917" s="1">
        <v>36461</v>
      </c>
      <c r="B917" s="4">
        <v>36461</v>
      </c>
      <c r="C917" s="38">
        <v>373000</v>
      </c>
      <c r="D917" s="38">
        <v>1047000</v>
      </c>
      <c r="E917" s="38">
        <v>465000</v>
      </c>
      <c r="F917" s="38">
        <v>239000</v>
      </c>
      <c r="G917" s="38">
        <v>719000</v>
      </c>
      <c r="H917" s="38">
        <v>246000</v>
      </c>
      <c r="I917" s="38" t="s">
        <v>25</v>
      </c>
      <c r="J917" s="38">
        <v>3088000</v>
      </c>
      <c r="K917" s="162">
        <v>-65000</v>
      </c>
      <c r="L917" s="38">
        <v>3099000</v>
      </c>
      <c r="M917" s="38">
        <v>87828000</v>
      </c>
    </row>
    <row r="918" spans="1:13">
      <c r="A918" s="1">
        <v>36462</v>
      </c>
      <c r="B918" s="4">
        <v>36462</v>
      </c>
      <c r="C918" s="38">
        <v>445000</v>
      </c>
      <c r="D918" s="38">
        <v>1066000</v>
      </c>
      <c r="E918" s="38">
        <v>382000</v>
      </c>
      <c r="F918" s="38">
        <v>233000</v>
      </c>
      <c r="G918" s="38">
        <v>755000</v>
      </c>
      <c r="H918" s="38">
        <v>252000</v>
      </c>
      <c r="I918" s="38" t="s">
        <v>25</v>
      </c>
      <c r="J918" s="38">
        <v>3133000</v>
      </c>
      <c r="K918" s="162">
        <v>263000</v>
      </c>
      <c r="L918" s="38">
        <v>2962000</v>
      </c>
      <c r="M918" s="38">
        <v>88091000</v>
      </c>
    </row>
    <row r="919" spans="1:13">
      <c r="A919" s="1">
        <v>36463</v>
      </c>
      <c r="B919" s="4">
        <v>36463</v>
      </c>
      <c r="C919" s="38">
        <v>525000</v>
      </c>
      <c r="D919" s="38">
        <v>1173000</v>
      </c>
      <c r="E919" s="38">
        <v>387000</v>
      </c>
      <c r="F919" s="38">
        <v>226000</v>
      </c>
      <c r="G919" s="38">
        <v>780000</v>
      </c>
      <c r="H919" s="38">
        <v>258000</v>
      </c>
      <c r="I919" s="38" t="s">
        <v>25</v>
      </c>
      <c r="J919" s="38">
        <v>3350000</v>
      </c>
      <c r="K919" s="162">
        <v>432000</v>
      </c>
      <c r="L919" s="38">
        <v>2918000</v>
      </c>
      <c r="M919" s="38">
        <v>88523000</v>
      </c>
    </row>
    <row r="920" spans="1:13">
      <c r="A920" s="1">
        <v>36464</v>
      </c>
      <c r="B920" s="4">
        <v>36464</v>
      </c>
      <c r="C920" s="38">
        <v>511000</v>
      </c>
      <c r="D920" s="38">
        <v>1097000</v>
      </c>
      <c r="E920" s="38">
        <v>403000</v>
      </c>
      <c r="F920" s="38">
        <v>187000</v>
      </c>
      <c r="G920" s="38">
        <v>742000</v>
      </c>
      <c r="H920" s="38">
        <v>245000</v>
      </c>
      <c r="I920" s="38" t="s">
        <v>25</v>
      </c>
      <c r="J920" s="38">
        <v>3184000</v>
      </c>
      <c r="K920" s="162">
        <v>705000</v>
      </c>
      <c r="L920" s="38">
        <v>2480000</v>
      </c>
      <c r="M920" s="38">
        <v>89228000</v>
      </c>
    </row>
    <row r="921" spans="1:13">
      <c r="A921" s="1">
        <v>36465</v>
      </c>
      <c r="B921" s="4">
        <v>36465</v>
      </c>
      <c r="C921" s="38">
        <v>506000</v>
      </c>
      <c r="D921" s="38">
        <v>1002000</v>
      </c>
      <c r="E921" s="38">
        <v>423000</v>
      </c>
      <c r="F921" s="38">
        <v>89000</v>
      </c>
      <c r="G921" s="38">
        <v>696000</v>
      </c>
      <c r="H921" s="38">
        <v>251000</v>
      </c>
      <c r="I921" s="38" t="s">
        <v>25</v>
      </c>
      <c r="J921" s="38">
        <v>2966000</v>
      </c>
      <c r="K921" s="162">
        <v>178000</v>
      </c>
      <c r="L921" s="38">
        <v>2895000</v>
      </c>
      <c r="M921" s="38">
        <v>89406000</v>
      </c>
    </row>
    <row r="922" spans="1:13">
      <c r="A922" s="1">
        <v>36466</v>
      </c>
      <c r="B922" s="4">
        <v>36466</v>
      </c>
      <c r="C922" s="38">
        <v>508000</v>
      </c>
      <c r="D922" s="38">
        <v>939000</v>
      </c>
      <c r="E922" s="38">
        <v>372000</v>
      </c>
      <c r="F922" s="38">
        <v>100000</v>
      </c>
      <c r="G922" s="38">
        <v>721000</v>
      </c>
      <c r="H922" s="38">
        <v>210000</v>
      </c>
      <c r="I922" s="38" t="s">
        <v>25</v>
      </c>
      <c r="J922" s="38">
        <v>2850000</v>
      </c>
      <c r="K922" s="162">
        <v>-153000</v>
      </c>
      <c r="L922" s="38">
        <v>2990000</v>
      </c>
      <c r="M922" s="38">
        <v>89253000</v>
      </c>
    </row>
    <row r="923" spans="1:13">
      <c r="A923" s="1">
        <v>36467</v>
      </c>
      <c r="B923" s="4">
        <v>36467</v>
      </c>
      <c r="C923" s="38">
        <v>517000</v>
      </c>
      <c r="D923" s="38">
        <v>975000</v>
      </c>
      <c r="E923" s="38">
        <v>362000</v>
      </c>
      <c r="F923" s="38">
        <v>101000</v>
      </c>
      <c r="G923" s="38">
        <v>730000</v>
      </c>
      <c r="H923" s="38">
        <v>248000</v>
      </c>
      <c r="I923" s="38" t="s">
        <v>25</v>
      </c>
      <c r="J923" s="38">
        <v>2932000</v>
      </c>
      <c r="K923" s="162">
        <v>25000</v>
      </c>
      <c r="L923" s="38">
        <v>2866000</v>
      </c>
      <c r="M923" s="38">
        <v>89274000</v>
      </c>
    </row>
    <row r="924" spans="1:13">
      <c r="A924" s="1">
        <v>36468</v>
      </c>
      <c r="B924" s="4">
        <v>36468</v>
      </c>
      <c r="C924" s="38">
        <v>472000</v>
      </c>
      <c r="D924" s="38">
        <v>1045000</v>
      </c>
      <c r="E924" s="38">
        <v>327000</v>
      </c>
      <c r="F924" s="38">
        <v>136000</v>
      </c>
      <c r="G924" s="38">
        <v>723000</v>
      </c>
      <c r="H924" s="38">
        <v>251000</v>
      </c>
      <c r="I924" s="38" t="s">
        <v>25</v>
      </c>
      <c r="J924" s="38">
        <v>2954000</v>
      </c>
      <c r="K924" s="162">
        <v>108000</v>
      </c>
      <c r="L924" s="38">
        <v>2814000</v>
      </c>
      <c r="M924" s="38">
        <v>89387000</v>
      </c>
    </row>
    <row r="925" spans="1:13">
      <c r="A925" s="1">
        <v>36469</v>
      </c>
      <c r="B925" s="4">
        <v>36469</v>
      </c>
      <c r="C925" s="38">
        <v>464000</v>
      </c>
      <c r="D925" s="38">
        <v>1004000</v>
      </c>
      <c r="E925" s="38">
        <v>334000</v>
      </c>
      <c r="F925" s="38">
        <v>115000</v>
      </c>
      <c r="G925" s="38">
        <v>728000</v>
      </c>
      <c r="H925" s="38">
        <v>252000</v>
      </c>
      <c r="I925" s="38" t="s">
        <v>25</v>
      </c>
      <c r="J925" s="38">
        <v>2897000</v>
      </c>
      <c r="K925" s="162">
        <v>244000</v>
      </c>
      <c r="L925" s="38">
        <v>2794000</v>
      </c>
      <c r="M925" s="38">
        <v>89630000</v>
      </c>
    </row>
    <row r="926" spans="1:13">
      <c r="A926" s="1">
        <v>36470</v>
      </c>
      <c r="B926" s="4">
        <v>36470</v>
      </c>
      <c r="C926" s="38">
        <v>538000</v>
      </c>
      <c r="D926" s="38">
        <v>975000</v>
      </c>
      <c r="E926" s="38">
        <v>298000</v>
      </c>
      <c r="F926" s="38">
        <v>127000</v>
      </c>
      <c r="G926" s="38">
        <v>714000</v>
      </c>
      <c r="H926" s="38">
        <v>253000</v>
      </c>
      <c r="I926" s="38" t="s">
        <v>25</v>
      </c>
      <c r="J926" s="38">
        <v>2905000</v>
      </c>
      <c r="K926" s="38">
        <v>303000</v>
      </c>
      <c r="L926" s="38">
        <v>2508000</v>
      </c>
      <c r="M926" s="38">
        <v>89933000</v>
      </c>
    </row>
    <row r="927" spans="1:13">
      <c r="A927" s="1">
        <v>36471</v>
      </c>
      <c r="B927" s="4">
        <v>36471</v>
      </c>
      <c r="C927" s="38">
        <v>545000</v>
      </c>
      <c r="D927" s="38">
        <v>999000</v>
      </c>
      <c r="E927" s="38">
        <v>331000</v>
      </c>
      <c r="F927" s="38">
        <v>136000</v>
      </c>
      <c r="G927" s="38">
        <v>735000</v>
      </c>
      <c r="H927" s="38">
        <v>251000</v>
      </c>
      <c r="I927" s="38" t="s">
        <v>25</v>
      </c>
      <c r="J927" s="38">
        <v>2997000</v>
      </c>
      <c r="K927" s="38">
        <v>692000</v>
      </c>
      <c r="L927" s="38">
        <v>2305000</v>
      </c>
      <c r="M927" s="38">
        <v>90625000</v>
      </c>
    </row>
    <row r="928" spans="1:13">
      <c r="A928" s="1">
        <v>36472</v>
      </c>
      <c r="B928" s="4">
        <v>36472</v>
      </c>
      <c r="C928" s="38">
        <v>545000</v>
      </c>
      <c r="D928" s="38">
        <v>1000000</v>
      </c>
      <c r="E928" s="38">
        <v>315000</v>
      </c>
      <c r="F928" s="38">
        <v>141000</v>
      </c>
      <c r="G928" s="38">
        <v>722000</v>
      </c>
      <c r="H928" s="38">
        <v>246000</v>
      </c>
      <c r="I928" s="38" t="s">
        <v>25</v>
      </c>
      <c r="J928" s="38">
        <v>2968000</v>
      </c>
      <c r="K928" s="38">
        <v>161000</v>
      </c>
      <c r="L928" s="38">
        <v>2917000</v>
      </c>
      <c r="M928" s="38">
        <v>90785000</v>
      </c>
    </row>
    <row r="929" spans="1:13">
      <c r="A929" s="1">
        <v>36473</v>
      </c>
      <c r="B929" s="4">
        <v>36473</v>
      </c>
      <c r="C929" s="38">
        <v>541000</v>
      </c>
      <c r="D929" s="38">
        <v>976000</v>
      </c>
      <c r="E929" s="38">
        <v>281000</v>
      </c>
      <c r="F929" s="38">
        <v>132000</v>
      </c>
      <c r="G929" s="38">
        <v>734000</v>
      </c>
      <c r="H929" s="38">
        <v>251000</v>
      </c>
      <c r="I929" s="38" t="s">
        <v>25</v>
      </c>
      <c r="J929" s="38">
        <v>2915000</v>
      </c>
      <c r="K929" s="38">
        <v>-14000</v>
      </c>
      <c r="L929" s="38">
        <v>2890000</v>
      </c>
      <c r="M929" s="38">
        <v>90772000</v>
      </c>
    </row>
    <row r="930" spans="1:13">
      <c r="A930" s="1">
        <v>36474</v>
      </c>
      <c r="B930" s="4">
        <v>36474</v>
      </c>
      <c r="C930" s="38">
        <v>539000</v>
      </c>
      <c r="D930" s="38">
        <v>910000</v>
      </c>
      <c r="E930" s="38">
        <v>349000</v>
      </c>
      <c r="F930" s="38">
        <v>73000</v>
      </c>
      <c r="G930" s="38">
        <v>759000</v>
      </c>
      <c r="H930" s="38">
        <v>256000</v>
      </c>
      <c r="I930" s="38" t="s">
        <v>25</v>
      </c>
      <c r="J930" s="38">
        <v>2886000</v>
      </c>
      <c r="K930" s="38">
        <v>-38000</v>
      </c>
      <c r="L930" s="38">
        <v>2919000</v>
      </c>
      <c r="M930" s="38">
        <v>90733000</v>
      </c>
    </row>
    <row r="931" spans="1:13">
      <c r="A931" s="1">
        <v>36475</v>
      </c>
      <c r="B931" s="4">
        <v>36475</v>
      </c>
      <c r="C931" s="38">
        <v>535000</v>
      </c>
      <c r="D931" s="38">
        <v>902000</v>
      </c>
      <c r="E931" s="38">
        <v>390000</v>
      </c>
      <c r="F931" s="38">
        <v>74000</v>
      </c>
      <c r="G931" s="38">
        <v>747000</v>
      </c>
      <c r="H931" s="38">
        <v>254000</v>
      </c>
      <c r="I931" s="38" t="s">
        <v>25</v>
      </c>
      <c r="J931" s="38">
        <v>2904000</v>
      </c>
      <c r="K931" s="38">
        <v>60000</v>
      </c>
      <c r="L931" s="38">
        <v>2818000</v>
      </c>
      <c r="M931" s="38">
        <v>90793000</v>
      </c>
    </row>
    <row r="932" spans="1:13">
      <c r="A932" s="1">
        <v>36476</v>
      </c>
      <c r="B932" s="4">
        <v>36476</v>
      </c>
      <c r="C932" s="38">
        <v>543000</v>
      </c>
      <c r="D932" s="38">
        <v>890000</v>
      </c>
      <c r="E932" s="38">
        <v>434000</v>
      </c>
      <c r="F932" s="38">
        <v>131000</v>
      </c>
      <c r="G932" s="38">
        <v>752000</v>
      </c>
      <c r="H932" s="38">
        <v>253000</v>
      </c>
      <c r="I932" s="38" t="s">
        <v>25</v>
      </c>
      <c r="J932" s="38">
        <v>3002000</v>
      </c>
      <c r="K932" s="38">
        <v>308000</v>
      </c>
      <c r="L932" s="38">
        <v>2601000</v>
      </c>
      <c r="M932" s="38">
        <v>91101000</v>
      </c>
    </row>
    <row r="933" spans="1:13">
      <c r="A933" s="1">
        <v>36477</v>
      </c>
      <c r="B933" s="4">
        <v>36477</v>
      </c>
      <c r="C933" s="38">
        <v>484000</v>
      </c>
      <c r="D933" s="38">
        <v>709000</v>
      </c>
      <c r="E933" s="38">
        <v>280000</v>
      </c>
      <c r="F933" s="38">
        <v>112000</v>
      </c>
      <c r="G933" s="38">
        <v>720000</v>
      </c>
      <c r="H933" s="38">
        <v>258000</v>
      </c>
      <c r="I933" s="38" t="s">
        <v>25</v>
      </c>
      <c r="J933" s="38">
        <v>2563000</v>
      </c>
      <c r="K933" s="38">
        <v>346000</v>
      </c>
      <c r="L933" s="38">
        <v>2311000</v>
      </c>
      <c r="M933" s="38">
        <v>91446000</v>
      </c>
    </row>
    <row r="934" spans="1:13">
      <c r="A934" s="1">
        <v>36478</v>
      </c>
      <c r="B934" s="4">
        <v>36478</v>
      </c>
      <c r="C934" s="38">
        <v>464000</v>
      </c>
      <c r="D934" s="38">
        <v>718000</v>
      </c>
      <c r="E934" s="38">
        <v>255000</v>
      </c>
      <c r="F934" s="38">
        <v>111000</v>
      </c>
      <c r="G934" s="38">
        <v>703000</v>
      </c>
      <c r="H934" s="38">
        <v>300000</v>
      </c>
      <c r="I934" s="38" t="s">
        <v>25</v>
      </c>
      <c r="J934" s="38">
        <v>2512000</v>
      </c>
      <c r="K934" s="38">
        <v>203000</v>
      </c>
      <c r="L934" s="38">
        <v>2280000</v>
      </c>
      <c r="M934" s="38">
        <v>91649000</v>
      </c>
    </row>
    <row r="935" spans="1:13">
      <c r="A935" s="1">
        <v>36479</v>
      </c>
      <c r="B935" s="4">
        <v>36479</v>
      </c>
      <c r="C935" s="38">
        <v>518000</v>
      </c>
      <c r="D935" s="38">
        <v>829000</v>
      </c>
      <c r="E935" s="38">
        <v>379000</v>
      </c>
      <c r="F935" s="38">
        <v>131000</v>
      </c>
      <c r="G935" s="38">
        <v>771000</v>
      </c>
      <c r="H935" s="38">
        <v>255000</v>
      </c>
      <c r="I935" s="38" t="s">
        <v>25</v>
      </c>
      <c r="J935" s="38">
        <v>2883000</v>
      </c>
      <c r="K935" s="38">
        <v>124000</v>
      </c>
      <c r="L935" s="38">
        <v>2696000</v>
      </c>
      <c r="M935" s="38">
        <v>91768000</v>
      </c>
    </row>
    <row r="936" spans="1:13">
      <c r="A936" s="1">
        <v>36480</v>
      </c>
      <c r="B936" s="4">
        <v>36480</v>
      </c>
      <c r="C936" s="38">
        <v>485000</v>
      </c>
      <c r="D936" s="38">
        <v>872000</v>
      </c>
      <c r="E936" s="38">
        <v>439000</v>
      </c>
      <c r="F936" s="38">
        <v>123000</v>
      </c>
      <c r="G936" s="38">
        <v>741000</v>
      </c>
      <c r="H936" s="38">
        <v>261000</v>
      </c>
      <c r="I936" s="38" t="s">
        <v>25</v>
      </c>
      <c r="J936" s="38">
        <v>2921000</v>
      </c>
      <c r="K936" s="38">
        <v>273000</v>
      </c>
      <c r="L936" s="38">
        <v>2684000</v>
      </c>
      <c r="M936" s="38">
        <v>92040000</v>
      </c>
    </row>
    <row r="937" spans="1:13">
      <c r="A937" s="1">
        <v>36481</v>
      </c>
      <c r="B937" s="4">
        <v>36481</v>
      </c>
      <c r="C937" s="38">
        <v>517000</v>
      </c>
      <c r="D937" s="38">
        <v>874000</v>
      </c>
      <c r="E937" s="38">
        <v>427000</v>
      </c>
      <c r="F937" s="38">
        <v>122000</v>
      </c>
      <c r="G937" s="38">
        <v>688000</v>
      </c>
      <c r="H937" s="38">
        <v>254000</v>
      </c>
      <c r="I937" s="38" t="s">
        <v>25</v>
      </c>
      <c r="J937" s="38">
        <v>2881000</v>
      </c>
      <c r="K937" s="38">
        <v>237000</v>
      </c>
      <c r="L937" s="38">
        <v>2793000</v>
      </c>
      <c r="M937" s="38">
        <v>92277000</v>
      </c>
    </row>
    <row r="938" spans="1:13">
      <c r="A938" s="1">
        <v>36482</v>
      </c>
      <c r="B938" s="4">
        <v>36482</v>
      </c>
      <c r="C938" s="38">
        <v>528000</v>
      </c>
      <c r="D938" s="38">
        <v>920000</v>
      </c>
      <c r="E938" s="38">
        <v>408000</v>
      </c>
      <c r="F938" s="38">
        <v>126000</v>
      </c>
      <c r="G938" s="38">
        <v>704000</v>
      </c>
      <c r="H938" s="38">
        <v>263000</v>
      </c>
      <c r="I938" s="38" t="s">
        <v>25</v>
      </c>
      <c r="J938" s="38">
        <v>2950000</v>
      </c>
      <c r="K938" s="38">
        <v>17000</v>
      </c>
      <c r="L938" s="38">
        <v>2905000</v>
      </c>
      <c r="M938" s="38">
        <v>92291000</v>
      </c>
    </row>
    <row r="939" spans="1:13">
      <c r="A939" s="1">
        <v>36483</v>
      </c>
      <c r="B939" s="4">
        <v>36483</v>
      </c>
      <c r="C939" s="38">
        <v>525000</v>
      </c>
      <c r="D939" s="38">
        <v>923000</v>
      </c>
      <c r="E939" s="38">
        <v>341000</v>
      </c>
      <c r="F939" s="38">
        <v>136000</v>
      </c>
      <c r="G939" s="38">
        <v>705000</v>
      </c>
      <c r="H939" s="38">
        <v>274000</v>
      </c>
      <c r="I939" s="38" t="s">
        <v>25</v>
      </c>
      <c r="J939" s="38">
        <v>2904000</v>
      </c>
      <c r="K939" s="38">
        <v>35000</v>
      </c>
      <c r="L939" s="38">
        <v>2745000</v>
      </c>
      <c r="M939" s="38">
        <v>92326000</v>
      </c>
    </row>
    <row r="940" spans="1:13">
      <c r="A940" s="1">
        <v>36484</v>
      </c>
      <c r="B940" s="4">
        <v>36484</v>
      </c>
      <c r="C940" s="38">
        <v>491000</v>
      </c>
      <c r="D940" s="38">
        <v>994000</v>
      </c>
      <c r="E940" s="38">
        <v>320000</v>
      </c>
      <c r="F940" s="38">
        <v>132000</v>
      </c>
      <c r="G940" s="38">
        <v>716000</v>
      </c>
      <c r="H940" s="38">
        <v>274000</v>
      </c>
      <c r="I940" s="38" t="s">
        <v>25</v>
      </c>
      <c r="J940" s="38">
        <v>2926000</v>
      </c>
      <c r="K940" s="38">
        <v>452000</v>
      </c>
      <c r="L940" s="38">
        <v>2612000</v>
      </c>
      <c r="M940" s="38">
        <v>92812000</v>
      </c>
    </row>
    <row r="941" spans="1:13">
      <c r="A941" s="1">
        <v>36485</v>
      </c>
      <c r="B941" s="4">
        <v>36485</v>
      </c>
      <c r="C941" s="38">
        <v>500000</v>
      </c>
      <c r="D941" s="38">
        <v>972000</v>
      </c>
      <c r="E941" s="38">
        <v>319000</v>
      </c>
      <c r="F941" s="38">
        <v>131000</v>
      </c>
      <c r="G941" s="38">
        <v>719000</v>
      </c>
      <c r="H941" s="38">
        <v>274000</v>
      </c>
      <c r="I941" s="38" t="s">
        <v>25</v>
      </c>
      <c r="J941" s="38">
        <v>2914000</v>
      </c>
      <c r="K941" s="38">
        <v>147000</v>
      </c>
      <c r="L941" s="38">
        <v>2806000</v>
      </c>
      <c r="M941" s="38">
        <v>92959000</v>
      </c>
    </row>
    <row r="942" spans="1:13">
      <c r="A942" s="1">
        <v>36486</v>
      </c>
      <c r="B942" s="4">
        <v>36486</v>
      </c>
      <c r="C942" s="38">
        <v>487000</v>
      </c>
      <c r="D942" s="38">
        <v>964000</v>
      </c>
      <c r="E942" s="38">
        <v>301000</v>
      </c>
      <c r="F942" s="38">
        <v>103000</v>
      </c>
      <c r="G942" s="38">
        <v>723000</v>
      </c>
      <c r="H942" s="38">
        <v>266000</v>
      </c>
      <c r="I942" s="38" t="s">
        <v>25</v>
      </c>
      <c r="J942" s="38">
        <v>2844000</v>
      </c>
      <c r="K942" s="38">
        <v>-479000</v>
      </c>
      <c r="L942" s="38">
        <v>3360000</v>
      </c>
      <c r="M942" s="38">
        <v>92488000</v>
      </c>
    </row>
    <row r="943" spans="1:13">
      <c r="A943" s="1">
        <v>36487</v>
      </c>
      <c r="B943" s="4">
        <v>36487</v>
      </c>
      <c r="C943" s="38">
        <v>521000</v>
      </c>
      <c r="D943" s="38">
        <v>989000</v>
      </c>
      <c r="E943" s="38">
        <v>311000</v>
      </c>
      <c r="F943" s="38">
        <v>149000</v>
      </c>
      <c r="G943" s="38">
        <v>730000</v>
      </c>
      <c r="H943" s="38">
        <v>361000</v>
      </c>
      <c r="I943" s="38" t="s">
        <v>25</v>
      </c>
      <c r="J943" s="38">
        <v>3061000</v>
      </c>
      <c r="K943" s="38">
        <v>-4000</v>
      </c>
      <c r="L943" s="38">
        <v>3065000</v>
      </c>
      <c r="M943" s="38">
        <v>92484000</v>
      </c>
    </row>
    <row r="944" spans="1:13">
      <c r="A944" s="1">
        <v>36488</v>
      </c>
      <c r="B944" s="4">
        <v>36488</v>
      </c>
      <c r="C944" s="38">
        <v>468000</v>
      </c>
      <c r="D944" s="38">
        <v>1063000</v>
      </c>
      <c r="E944" s="38">
        <v>232000</v>
      </c>
      <c r="F944" s="38">
        <v>78000</v>
      </c>
      <c r="G944" s="38">
        <v>719000</v>
      </c>
      <c r="H944" s="38">
        <v>262000</v>
      </c>
      <c r="I944" s="38" t="s">
        <v>25</v>
      </c>
      <c r="J944" s="38">
        <v>2821000</v>
      </c>
      <c r="K944" s="38">
        <v>-152000</v>
      </c>
      <c r="L944" s="38">
        <v>2990000</v>
      </c>
      <c r="M944" s="38">
        <v>91557000</v>
      </c>
    </row>
    <row r="945" spans="1:13">
      <c r="A945" s="1">
        <v>36489</v>
      </c>
      <c r="B945" s="4">
        <v>36489</v>
      </c>
      <c r="C945" s="38">
        <v>534000</v>
      </c>
      <c r="D945" s="38">
        <v>1015000</v>
      </c>
      <c r="E945" s="38">
        <v>263000</v>
      </c>
      <c r="F945" s="38">
        <v>84000</v>
      </c>
      <c r="G945" s="38">
        <v>713000</v>
      </c>
      <c r="H945" s="38">
        <v>259000</v>
      </c>
      <c r="I945" s="38" t="s">
        <v>25</v>
      </c>
      <c r="J945" s="38">
        <v>2869000</v>
      </c>
      <c r="K945" s="38">
        <v>378000</v>
      </c>
      <c r="L945" s="38">
        <v>2420000</v>
      </c>
      <c r="M945" s="38">
        <v>91935000</v>
      </c>
    </row>
    <row r="946" spans="1:13">
      <c r="A946" s="1">
        <v>36490</v>
      </c>
      <c r="B946" s="4">
        <v>36490</v>
      </c>
      <c r="C946" s="38">
        <v>537000</v>
      </c>
      <c r="D946" s="38">
        <v>1012000</v>
      </c>
      <c r="E946" s="38">
        <v>273000</v>
      </c>
      <c r="F946" s="38">
        <v>79000</v>
      </c>
      <c r="G946" s="38">
        <v>711000</v>
      </c>
      <c r="H946" s="38">
        <v>236000</v>
      </c>
      <c r="I946" s="38" t="s">
        <v>25</v>
      </c>
      <c r="J946" s="38">
        <v>2874000</v>
      </c>
      <c r="K946" s="38">
        <v>572000</v>
      </c>
      <c r="L946" s="38">
        <v>2331000</v>
      </c>
      <c r="M946" s="38">
        <v>92507000</v>
      </c>
    </row>
    <row r="947" spans="1:13">
      <c r="A947" s="1">
        <v>36491</v>
      </c>
      <c r="B947" s="4">
        <v>36491</v>
      </c>
      <c r="C947" s="38">
        <v>540000</v>
      </c>
      <c r="D947" s="38">
        <v>993000</v>
      </c>
      <c r="E947" s="38">
        <v>274000</v>
      </c>
      <c r="F947" s="38">
        <v>78000</v>
      </c>
      <c r="G947" s="38">
        <v>700000</v>
      </c>
      <c r="H947" s="38">
        <v>268000</v>
      </c>
      <c r="I947" s="38" t="s">
        <v>25</v>
      </c>
      <c r="J947" s="38">
        <v>2853000</v>
      </c>
      <c r="K947" s="38">
        <v>531000</v>
      </c>
      <c r="L947" s="38">
        <v>2428000</v>
      </c>
      <c r="M947" s="38">
        <v>93038000</v>
      </c>
    </row>
    <row r="948" spans="1:13">
      <c r="A948" s="1">
        <v>36492</v>
      </c>
      <c r="B948" s="4">
        <v>36492</v>
      </c>
      <c r="C948" s="38">
        <v>531000</v>
      </c>
      <c r="D948" s="38">
        <v>972000</v>
      </c>
      <c r="E948" s="38">
        <v>287000</v>
      </c>
      <c r="F948" s="38">
        <v>74000</v>
      </c>
      <c r="G948" s="38">
        <v>703000</v>
      </c>
      <c r="H948" s="38">
        <v>269000</v>
      </c>
      <c r="I948" s="38" t="s">
        <v>25</v>
      </c>
      <c r="J948" s="38">
        <v>2853000</v>
      </c>
      <c r="K948" s="38">
        <v>121000</v>
      </c>
      <c r="L948" s="38">
        <v>2565000</v>
      </c>
      <c r="M948" s="38">
        <v>93159000</v>
      </c>
    </row>
    <row r="949" spans="1:13">
      <c r="A949" s="1">
        <v>36493</v>
      </c>
      <c r="B949" s="4">
        <v>36493</v>
      </c>
      <c r="C949" s="38">
        <v>539000</v>
      </c>
      <c r="D949" s="38">
        <v>968000</v>
      </c>
      <c r="E949" s="38">
        <v>296000</v>
      </c>
      <c r="F949" s="38">
        <v>81000</v>
      </c>
      <c r="G949" s="38">
        <v>704000</v>
      </c>
      <c r="H949" s="38">
        <v>269000</v>
      </c>
      <c r="I949" s="38" t="s">
        <v>25</v>
      </c>
      <c r="J949" s="38">
        <v>2858000</v>
      </c>
      <c r="K949" s="38">
        <v>29000</v>
      </c>
      <c r="L949" s="38">
        <v>2871000</v>
      </c>
      <c r="M949" s="38">
        <v>93188000</v>
      </c>
    </row>
    <row r="950" spans="1:13">
      <c r="A950" s="1">
        <v>36494</v>
      </c>
      <c r="B950" s="4">
        <v>36494</v>
      </c>
      <c r="C950" s="38">
        <v>469000</v>
      </c>
      <c r="D950" s="38">
        <v>910000</v>
      </c>
      <c r="E950" s="38">
        <v>251000</v>
      </c>
      <c r="F950" s="38">
        <v>119000</v>
      </c>
      <c r="G950" s="38">
        <v>742000</v>
      </c>
      <c r="H950" s="38">
        <v>266000</v>
      </c>
      <c r="I950" s="38" t="s">
        <v>25</v>
      </c>
      <c r="J950" s="38">
        <v>2758000</v>
      </c>
      <c r="K950" s="38">
        <v>-176000</v>
      </c>
      <c r="L950" s="38">
        <v>2979000</v>
      </c>
      <c r="M950" s="38">
        <v>92944000</v>
      </c>
    </row>
    <row r="951" spans="1:13">
      <c r="A951" s="1">
        <v>36495</v>
      </c>
      <c r="B951" s="4">
        <v>36495</v>
      </c>
      <c r="C951" s="38">
        <v>447000</v>
      </c>
      <c r="D951" s="38">
        <v>973000</v>
      </c>
      <c r="E951" s="38">
        <v>171000</v>
      </c>
      <c r="F951" s="38">
        <v>115000</v>
      </c>
      <c r="G951" s="38">
        <v>666000</v>
      </c>
      <c r="H951" s="38">
        <v>265000</v>
      </c>
      <c r="I951" s="38" t="s">
        <v>25</v>
      </c>
      <c r="J951" s="38">
        <v>2637000</v>
      </c>
      <c r="K951" s="38">
        <v>-529000</v>
      </c>
      <c r="L951" s="38">
        <v>3224000</v>
      </c>
      <c r="M951" s="38">
        <v>92417000</v>
      </c>
    </row>
    <row r="952" spans="1:13">
      <c r="A952" s="1">
        <v>36496</v>
      </c>
      <c r="B952" s="4">
        <v>36496</v>
      </c>
      <c r="C952" s="38">
        <v>441000</v>
      </c>
      <c r="D952" s="38">
        <v>1029000</v>
      </c>
      <c r="E952" s="38">
        <v>119000</v>
      </c>
      <c r="F952" s="38">
        <v>96000</v>
      </c>
      <c r="G952" s="38">
        <v>683000</v>
      </c>
      <c r="H952" s="38">
        <v>262000</v>
      </c>
      <c r="I952" s="38" t="s">
        <v>25</v>
      </c>
      <c r="J952" s="38">
        <v>2629000</v>
      </c>
      <c r="K952" s="38">
        <v>-587000</v>
      </c>
      <c r="L952" s="38">
        <v>3158000</v>
      </c>
      <c r="M952" s="38">
        <v>91860000</v>
      </c>
    </row>
    <row r="953" spans="1:13">
      <c r="A953" s="1">
        <v>36497</v>
      </c>
      <c r="B953" s="4">
        <v>36497</v>
      </c>
      <c r="C953" s="38">
        <v>512000</v>
      </c>
      <c r="D953" s="38">
        <v>1037000</v>
      </c>
      <c r="E953" s="38">
        <v>177000</v>
      </c>
      <c r="F953" s="38">
        <v>132000</v>
      </c>
      <c r="G953" s="38">
        <v>700000</v>
      </c>
      <c r="H953" s="38">
        <v>260000</v>
      </c>
      <c r="I953" s="38" t="s">
        <v>25</v>
      </c>
      <c r="J953" s="38">
        <v>2819000</v>
      </c>
      <c r="K953" s="38">
        <v>-327000</v>
      </c>
      <c r="L953" s="38">
        <v>3203000</v>
      </c>
      <c r="M953" s="38">
        <v>91505000</v>
      </c>
    </row>
    <row r="954" spans="1:13">
      <c r="A954" s="1">
        <v>36498</v>
      </c>
      <c r="B954" s="4">
        <v>36498</v>
      </c>
      <c r="C954" s="38">
        <v>432000</v>
      </c>
      <c r="D954" s="38">
        <v>996000</v>
      </c>
      <c r="E954" s="38">
        <v>131000</v>
      </c>
      <c r="F954" s="38">
        <v>124000</v>
      </c>
      <c r="G954" s="38">
        <v>715000</v>
      </c>
      <c r="H954" s="38">
        <v>260000</v>
      </c>
      <c r="I954" s="38" t="s">
        <v>25</v>
      </c>
      <c r="J954" s="38">
        <v>2657000</v>
      </c>
      <c r="K954" s="38">
        <v>-297000</v>
      </c>
      <c r="L954" s="38">
        <v>2990000</v>
      </c>
      <c r="M954" s="38">
        <v>91208000</v>
      </c>
    </row>
    <row r="955" spans="1:13">
      <c r="A955" s="1">
        <v>36499</v>
      </c>
      <c r="B955" s="4">
        <v>36499</v>
      </c>
      <c r="C955" s="38">
        <v>413000</v>
      </c>
      <c r="D955" s="38">
        <v>1002000</v>
      </c>
      <c r="E955" s="38">
        <v>152000</v>
      </c>
      <c r="F955" s="38">
        <v>148000</v>
      </c>
      <c r="G955" s="38">
        <v>724000</v>
      </c>
      <c r="H955" s="38">
        <v>264000</v>
      </c>
      <c r="I955" s="38" t="s">
        <v>25</v>
      </c>
      <c r="J955" s="38">
        <v>2703000</v>
      </c>
      <c r="K955" s="38">
        <v>-505000</v>
      </c>
      <c r="L955" s="38">
        <v>3143000</v>
      </c>
      <c r="M955" s="38">
        <v>90704000</v>
      </c>
    </row>
    <row r="956" spans="1:13">
      <c r="A956" s="1">
        <v>36500</v>
      </c>
      <c r="B956" s="4">
        <v>36500</v>
      </c>
      <c r="C956" s="38">
        <v>418000</v>
      </c>
      <c r="D956" s="38">
        <v>1000000</v>
      </c>
      <c r="E956" s="38">
        <v>156000</v>
      </c>
      <c r="F956" s="38">
        <v>126000</v>
      </c>
      <c r="G956" s="38">
        <v>705000</v>
      </c>
      <c r="H956" s="38">
        <v>258000</v>
      </c>
      <c r="I956" s="38" t="s">
        <v>25</v>
      </c>
      <c r="J956" s="38">
        <v>2663000</v>
      </c>
      <c r="K956" s="38">
        <v>-794000</v>
      </c>
      <c r="L956" s="38">
        <v>3467000</v>
      </c>
      <c r="M956" s="38">
        <v>89925000</v>
      </c>
    </row>
    <row r="957" spans="1:13">
      <c r="A957" s="1">
        <v>36501</v>
      </c>
      <c r="B957" s="4">
        <v>36501</v>
      </c>
      <c r="C957" s="38">
        <v>357000</v>
      </c>
      <c r="D957" s="38">
        <v>937000</v>
      </c>
      <c r="E957" s="38">
        <v>161000</v>
      </c>
      <c r="F957" s="38">
        <v>151000</v>
      </c>
      <c r="G957" s="38">
        <v>722000</v>
      </c>
      <c r="H957" s="38">
        <v>266000</v>
      </c>
      <c r="I957" s="38" t="s">
        <v>25</v>
      </c>
      <c r="J957" s="38">
        <v>2595000</v>
      </c>
      <c r="K957" s="38">
        <v>-1004000</v>
      </c>
      <c r="L957" s="38">
        <v>3562000</v>
      </c>
      <c r="M957" s="38">
        <v>88922000</v>
      </c>
    </row>
    <row r="958" spans="1:13">
      <c r="A958" s="1">
        <v>36502</v>
      </c>
      <c r="B958" s="4">
        <v>36502</v>
      </c>
      <c r="C958" s="38">
        <v>478000</v>
      </c>
      <c r="D958" s="38">
        <v>1061000</v>
      </c>
      <c r="E958" s="38">
        <v>174000</v>
      </c>
      <c r="F958" s="38">
        <v>137000</v>
      </c>
      <c r="G958" s="38">
        <v>737000</v>
      </c>
      <c r="H958" s="38">
        <v>260000</v>
      </c>
      <c r="I958" s="38" t="s">
        <v>25</v>
      </c>
      <c r="J958" s="38">
        <v>2846000</v>
      </c>
      <c r="K958" s="38">
        <v>-834000</v>
      </c>
      <c r="L958" s="38">
        <v>3659000</v>
      </c>
      <c r="M958" s="38">
        <v>88073000</v>
      </c>
    </row>
    <row r="959" spans="1:13">
      <c r="A959" s="1">
        <v>36503</v>
      </c>
      <c r="B959" s="4">
        <v>36503</v>
      </c>
      <c r="C959" s="38">
        <v>454000</v>
      </c>
      <c r="D959" s="38">
        <v>967000</v>
      </c>
      <c r="E959" s="38">
        <v>142000</v>
      </c>
      <c r="F959" s="38">
        <v>118000</v>
      </c>
      <c r="G959" s="38">
        <v>747000</v>
      </c>
      <c r="H959" s="38">
        <v>262000</v>
      </c>
      <c r="I959" s="38" t="s">
        <v>25</v>
      </c>
      <c r="J959" s="38">
        <v>2690000</v>
      </c>
      <c r="K959" s="38">
        <v>-1035000</v>
      </c>
      <c r="L959" s="38">
        <v>3636000</v>
      </c>
      <c r="M959" s="38">
        <v>87038000</v>
      </c>
    </row>
    <row r="960" spans="1:13">
      <c r="A960" s="1">
        <v>36504</v>
      </c>
      <c r="B960" s="4">
        <v>36504</v>
      </c>
      <c r="C960" s="38">
        <v>498000</v>
      </c>
      <c r="D960" s="38">
        <v>961000</v>
      </c>
      <c r="E960" s="38">
        <v>179000</v>
      </c>
      <c r="F960" s="38">
        <v>94000</v>
      </c>
      <c r="G960" s="38">
        <v>738000</v>
      </c>
      <c r="H960" s="38">
        <v>263000</v>
      </c>
      <c r="I960" s="38" t="s">
        <v>25</v>
      </c>
      <c r="J960" s="38">
        <v>2733000</v>
      </c>
      <c r="K960" s="38">
        <v>-773000</v>
      </c>
      <c r="L960" s="38">
        <v>3676000</v>
      </c>
      <c r="M960" s="38">
        <v>86267000</v>
      </c>
    </row>
    <row r="961" spans="1:13">
      <c r="A961" s="1">
        <v>36505</v>
      </c>
      <c r="B961" s="4">
        <v>36505</v>
      </c>
      <c r="C961" s="38">
        <v>521324</v>
      </c>
      <c r="D961" s="38">
        <v>1000466</v>
      </c>
      <c r="E961" s="38">
        <v>222001</v>
      </c>
      <c r="F961" s="38">
        <v>114029</v>
      </c>
      <c r="G961" s="38">
        <v>761250</v>
      </c>
      <c r="H961" s="38">
        <v>336212</v>
      </c>
      <c r="I961" s="38" t="s">
        <v>25</v>
      </c>
      <c r="J961" s="38">
        <v>2761000</v>
      </c>
      <c r="K961" s="38">
        <v>-572000</v>
      </c>
      <c r="L961" s="38">
        <v>3292000</v>
      </c>
      <c r="M961" s="38">
        <v>85695000</v>
      </c>
    </row>
    <row r="962" spans="1:13">
      <c r="A962" s="1">
        <v>36506</v>
      </c>
      <c r="B962" s="4">
        <v>36506</v>
      </c>
      <c r="C962" s="38">
        <v>542697</v>
      </c>
      <c r="D962" s="38">
        <v>1027476</v>
      </c>
      <c r="E962" s="38">
        <v>212460</v>
      </c>
      <c r="F962" s="38">
        <v>113846</v>
      </c>
      <c r="G962" s="38">
        <v>763500</v>
      </c>
      <c r="H962" s="38">
        <v>339523</v>
      </c>
      <c r="I962" s="38" t="s">
        <v>25</v>
      </c>
      <c r="J962" s="38">
        <v>2731000</v>
      </c>
      <c r="K962" s="38">
        <v>-498000</v>
      </c>
      <c r="L962" s="38">
        <v>3256000</v>
      </c>
      <c r="M962" s="38">
        <v>85197000</v>
      </c>
    </row>
    <row r="963" spans="1:13">
      <c r="A963" s="1">
        <v>36507</v>
      </c>
      <c r="B963" s="4">
        <v>36507</v>
      </c>
      <c r="C963" s="38">
        <v>425000</v>
      </c>
      <c r="D963" s="38">
        <v>993000</v>
      </c>
      <c r="E963" s="38">
        <v>201000</v>
      </c>
      <c r="F963" s="38">
        <v>92000</v>
      </c>
      <c r="G963" s="38">
        <v>756000</v>
      </c>
      <c r="H963" s="38">
        <v>258000</v>
      </c>
      <c r="I963" s="38" t="s">
        <v>25</v>
      </c>
      <c r="J963" s="38">
        <v>2725000</v>
      </c>
      <c r="K963" s="38">
        <v>-1119000</v>
      </c>
      <c r="L963" s="38">
        <v>3774000</v>
      </c>
      <c r="M963" s="38">
        <v>84086000</v>
      </c>
    </row>
    <row r="964" spans="1:13">
      <c r="A964" s="1">
        <v>36508</v>
      </c>
      <c r="B964" s="4">
        <v>36508</v>
      </c>
      <c r="C964" s="38">
        <v>410000</v>
      </c>
      <c r="D964" s="38">
        <v>924000</v>
      </c>
      <c r="E964" s="38">
        <v>144000</v>
      </c>
      <c r="F964" s="38">
        <v>58000</v>
      </c>
      <c r="G964" s="38">
        <v>746000</v>
      </c>
      <c r="H964" s="38">
        <v>266000</v>
      </c>
      <c r="I964" s="38" t="s">
        <v>25</v>
      </c>
      <c r="J964" s="38">
        <v>2549000</v>
      </c>
      <c r="K964" s="38">
        <v>-1242000</v>
      </c>
      <c r="L964" s="38">
        <v>3813000</v>
      </c>
      <c r="M964" s="38">
        <v>82847000</v>
      </c>
    </row>
    <row r="965" spans="1:13">
      <c r="A965" s="1">
        <v>36509</v>
      </c>
      <c r="B965" s="4">
        <v>36509</v>
      </c>
      <c r="C965" s="38">
        <v>330000</v>
      </c>
      <c r="D965" s="38">
        <v>940000</v>
      </c>
      <c r="E965" s="38">
        <v>100000</v>
      </c>
      <c r="F965" s="38">
        <v>18000</v>
      </c>
      <c r="G965" s="38">
        <v>672000</v>
      </c>
      <c r="H965" s="38">
        <v>266000</v>
      </c>
      <c r="I965" s="38" t="s">
        <v>25</v>
      </c>
      <c r="J965" s="38">
        <v>2326000</v>
      </c>
      <c r="K965" s="38">
        <v>-1155000</v>
      </c>
      <c r="L965" s="38">
        <v>3494000</v>
      </c>
      <c r="M965" s="38">
        <v>81760000</v>
      </c>
    </row>
    <row r="966" spans="1:13">
      <c r="A966" s="1">
        <v>36510</v>
      </c>
      <c r="B966" s="4">
        <v>36510</v>
      </c>
      <c r="C966" s="38">
        <v>408000</v>
      </c>
      <c r="D966" s="38">
        <v>916000</v>
      </c>
      <c r="E966" s="38">
        <v>120000</v>
      </c>
      <c r="F966" s="38">
        <v>4000</v>
      </c>
      <c r="G966" s="38">
        <v>664000</v>
      </c>
      <c r="H966" s="38">
        <v>264000</v>
      </c>
      <c r="I966" s="38" t="s">
        <v>25</v>
      </c>
      <c r="J966" s="38">
        <v>2377000</v>
      </c>
      <c r="K966" s="38">
        <v>-766000</v>
      </c>
      <c r="L966" s="38">
        <v>3143000</v>
      </c>
      <c r="M966" s="38">
        <v>80994000</v>
      </c>
    </row>
    <row r="967" spans="1:13">
      <c r="A967" s="1">
        <v>36511</v>
      </c>
      <c r="B967" s="4">
        <v>36511</v>
      </c>
      <c r="C967" s="38">
        <v>399000</v>
      </c>
      <c r="D967" s="38">
        <v>942000</v>
      </c>
      <c r="E967" s="38">
        <v>180000</v>
      </c>
      <c r="F967" s="38">
        <v>149000</v>
      </c>
      <c r="G967" s="38">
        <v>718000</v>
      </c>
      <c r="H967" s="38">
        <v>262000</v>
      </c>
      <c r="I967" s="38" t="s">
        <v>25</v>
      </c>
      <c r="J967" s="38">
        <v>2650000</v>
      </c>
      <c r="K967" s="38">
        <v>-326000</v>
      </c>
      <c r="L967" s="38">
        <v>2874000</v>
      </c>
      <c r="M967" s="38">
        <v>80667000</v>
      </c>
    </row>
    <row r="968" spans="1:13">
      <c r="A968" s="1">
        <v>36512</v>
      </c>
      <c r="B968" s="4">
        <v>36512</v>
      </c>
      <c r="C968" s="38">
        <v>487000</v>
      </c>
      <c r="D968" s="38">
        <v>883000</v>
      </c>
      <c r="E968" s="38">
        <v>206000</v>
      </c>
      <c r="F968" s="38">
        <v>184000</v>
      </c>
      <c r="G968" s="38">
        <v>710000</v>
      </c>
      <c r="H968" s="38">
        <v>261000</v>
      </c>
      <c r="I968" s="38" t="s">
        <v>25</v>
      </c>
      <c r="J968" s="38">
        <v>2730000</v>
      </c>
      <c r="K968" s="38">
        <v>30000</v>
      </c>
      <c r="L968" s="38">
        <v>2717000</v>
      </c>
      <c r="M968" s="38">
        <v>80698000</v>
      </c>
    </row>
    <row r="969" spans="1:13">
      <c r="A969" s="1">
        <v>36513</v>
      </c>
      <c r="B969" s="4">
        <v>36513</v>
      </c>
      <c r="C969" s="38">
        <v>482000</v>
      </c>
      <c r="D969" s="38">
        <v>894000</v>
      </c>
      <c r="E969" s="38">
        <v>195000</v>
      </c>
      <c r="F969" s="38">
        <v>172000</v>
      </c>
      <c r="G969" s="38">
        <v>714000</v>
      </c>
      <c r="H969" s="38">
        <v>255000</v>
      </c>
      <c r="I969" s="38" t="s">
        <v>25</v>
      </c>
      <c r="J969" s="38">
        <v>2712000</v>
      </c>
      <c r="K969" s="38">
        <v>59000</v>
      </c>
      <c r="L969" s="38">
        <v>2619000</v>
      </c>
      <c r="M969" s="38">
        <v>80757000</v>
      </c>
    </row>
    <row r="970" spans="1:13">
      <c r="A970" s="1">
        <v>36514</v>
      </c>
      <c r="B970" s="4">
        <v>36514</v>
      </c>
      <c r="C970" s="38">
        <v>489000</v>
      </c>
      <c r="D970" s="38">
        <v>890000</v>
      </c>
      <c r="E970" s="38">
        <v>186000</v>
      </c>
      <c r="F970" s="38">
        <v>171000</v>
      </c>
      <c r="G970" s="38">
        <v>702000</v>
      </c>
      <c r="H970" s="38">
        <v>258000</v>
      </c>
      <c r="I970" s="38" t="s">
        <v>25</v>
      </c>
      <c r="J970" s="38">
        <v>2696000</v>
      </c>
      <c r="K970" s="38">
        <v>-61000</v>
      </c>
      <c r="L970" s="38">
        <v>2880000</v>
      </c>
      <c r="M970" s="38">
        <v>80696000</v>
      </c>
    </row>
    <row r="971" spans="1:13">
      <c r="A971" s="1">
        <v>36515</v>
      </c>
      <c r="B971" s="4">
        <v>36515</v>
      </c>
      <c r="C971" s="38">
        <v>407000</v>
      </c>
      <c r="D971" s="38">
        <v>778000</v>
      </c>
      <c r="E971" s="38">
        <v>134000</v>
      </c>
      <c r="F971" s="38">
        <v>173000</v>
      </c>
      <c r="G971" s="38">
        <v>631000</v>
      </c>
      <c r="H971" s="38">
        <v>256000</v>
      </c>
      <c r="I971" s="38" t="s">
        <v>25</v>
      </c>
      <c r="J971" s="38">
        <v>2379000</v>
      </c>
      <c r="K971" s="38">
        <v>-510000</v>
      </c>
      <c r="L971" s="38">
        <v>2859000</v>
      </c>
      <c r="M971" s="38">
        <v>80187000</v>
      </c>
    </row>
    <row r="972" spans="1:13">
      <c r="A972" s="1">
        <v>36516</v>
      </c>
      <c r="B972" s="4">
        <v>36516</v>
      </c>
      <c r="C972" s="38">
        <v>454000</v>
      </c>
      <c r="D972" s="38">
        <v>689000</v>
      </c>
      <c r="E972" s="38">
        <v>131000</v>
      </c>
      <c r="F972" s="38">
        <v>221000</v>
      </c>
      <c r="G972" s="38">
        <v>521000</v>
      </c>
      <c r="H972" s="38">
        <v>255000</v>
      </c>
      <c r="I972" s="38" t="s">
        <v>25</v>
      </c>
      <c r="J972" s="38">
        <v>2272000</v>
      </c>
      <c r="K972" s="38">
        <v>-549000</v>
      </c>
      <c r="L972" s="38">
        <v>2875000</v>
      </c>
      <c r="M972" s="38">
        <v>79571000</v>
      </c>
    </row>
    <row r="973" spans="1:13">
      <c r="A973" s="1">
        <v>36517</v>
      </c>
      <c r="B973" s="4">
        <v>36517</v>
      </c>
      <c r="C973" s="38">
        <v>468000</v>
      </c>
      <c r="D973" s="38">
        <v>829000</v>
      </c>
      <c r="E973" s="38">
        <v>167000</v>
      </c>
      <c r="F973" s="38">
        <v>200000</v>
      </c>
      <c r="G973" s="38">
        <v>606000</v>
      </c>
      <c r="H973" s="38">
        <v>255000</v>
      </c>
      <c r="I973" s="38" t="s">
        <v>25</v>
      </c>
      <c r="J973" s="38">
        <v>2525000</v>
      </c>
      <c r="K973" s="38">
        <v>-259000</v>
      </c>
      <c r="L973" s="38">
        <v>2699000</v>
      </c>
      <c r="M973" s="38">
        <v>79312000</v>
      </c>
    </row>
    <row r="974" spans="1:13">
      <c r="A974" s="1">
        <v>36518</v>
      </c>
      <c r="B974" s="4">
        <v>36518</v>
      </c>
      <c r="C974" s="38">
        <v>540000</v>
      </c>
      <c r="D974" s="38">
        <v>900000</v>
      </c>
      <c r="E974" s="38">
        <v>168000</v>
      </c>
      <c r="F974" s="38">
        <v>185000</v>
      </c>
      <c r="G974" s="38">
        <v>628000</v>
      </c>
      <c r="H974" s="38">
        <v>257000</v>
      </c>
      <c r="I974" s="38" t="s">
        <v>25</v>
      </c>
      <c r="J974" s="38">
        <v>2678000</v>
      </c>
      <c r="K974" s="38">
        <v>268000</v>
      </c>
      <c r="L974" s="38">
        <v>2440000</v>
      </c>
      <c r="M974" s="38">
        <v>79578000</v>
      </c>
    </row>
    <row r="975" spans="1:13">
      <c r="A975" s="1">
        <v>36519</v>
      </c>
      <c r="B975" s="4">
        <v>36519</v>
      </c>
      <c r="C975" s="38">
        <v>535000</v>
      </c>
      <c r="D975" s="38">
        <v>896000</v>
      </c>
      <c r="E975" s="38">
        <v>179000</v>
      </c>
      <c r="F975" s="38">
        <v>184000</v>
      </c>
      <c r="G975" s="38">
        <v>611000</v>
      </c>
      <c r="H975" s="38">
        <v>254000</v>
      </c>
      <c r="I975" s="38" t="s">
        <v>25</v>
      </c>
      <c r="J975" s="38">
        <v>2660000</v>
      </c>
      <c r="K975" s="38">
        <v>393000</v>
      </c>
      <c r="L975" s="38">
        <v>2311000</v>
      </c>
      <c r="M975" s="38">
        <v>79972000</v>
      </c>
    </row>
    <row r="976" spans="1:13">
      <c r="A976" s="1">
        <v>36520</v>
      </c>
      <c r="B976" s="4">
        <v>36520</v>
      </c>
      <c r="C976" s="38">
        <v>533000</v>
      </c>
      <c r="D976" s="38">
        <v>905000</v>
      </c>
      <c r="E976" s="38">
        <v>178000</v>
      </c>
      <c r="F976" s="38">
        <v>184000</v>
      </c>
      <c r="G976" s="38">
        <v>622000</v>
      </c>
      <c r="H976" s="38">
        <v>253000</v>
      </c>
      <c r="I976" s="38" t="s">
        <v>25</v>
      </c>
      <c r="J976" s="38">
        <v>2676000</v>
      </c>
      <c r="K976" s="38">
        <v>93000</v>
      </c>
      <c r="L976" s="38">
        <v>2477000</v>
      </c>
      <c r="M976" s="38">
        <v>80065000</v>
      </c>
    </row>
    <row r="977" spans="1:13">
      <c r="A977" s="1">
        <v>36521</v>
      </c>
      <c r="B977" s="4">
        <v>36521</v>
      </c>
      <c r="C977" s="38">
        <v>539000</v>
      </c>
      <c r="D977" s="38">
        <v>904000</v>
      </c>
      <c r="E977" s="38">
        <v>152000</v>
      </c>
      <c r="F977" s="38">
        <v>184000</v>
      </c>
      <c r="G977" s="38">
        <v>626000</v>
      </c>
      <c r="H977" s="38">
        <v>250000</v>
      </c>
      <c r="I977" s="38" t="s">
        <v>25</v>
      </c>
      <c r="J977" s="38">
        <v>2657000</v>
      </c>
      <c r="K977" s="38">
        <v>-68000</v>
      </c>
      <c r="L977" s="38">
        <v>2800000</v>
      </c>
      <c r="M977" s="38">
        <v>80023000</v>
      </c>
    </row>
    <row r="978" spans="1:13">
      <c r="A978" s="1">
        <v>36522</v>
      </c>
      <c r="B978" s="4">
        <v>36522</v>
      </c>
      <c r="C978" s="38">
        <v>545000</v>
      </c>
      <c r="D978" s="38">
        <v>926000</v>
      </c>
      <c r="E978" s="38">
        <v>149000</v>
      </c>
      <c r="F978" s="38">
        <v>145000</v>
      </c>
      <c r="G978" s="38">
        <v>742000</v>
      </c>
      <c r="H978" s="38">
        <v>250000</v>
      </c>
      <c r="I978" s="38" t="s">
        <v>25</v>
      </c>
      <c r="J978" s="38">
        <v>2757000</v>
      </c>
      <c r="K978" s="38">
        <v>-133000</v>
      </c>
      <c r="L978" s="38">
        <v>2929000</v>
      </c>
      <c r="M978" s="38">
        <v>79853000</v>
      </c>
    </row>
    <row r="979" spans="1:13">
      <c r="A979" s="1">
        <v>36523</v>
      </c>
      <c r="B979" s="4">
        <v>36523</v>
      </c>
      <c r="C979" s="38">
        <v>541000</v>
      </c>
      <c r="D979" s="38">
        <v>953000</v>
      </c>
      <c r="E979" s="38">
        <v>166000</v>
      </c>
      <c r="F979" s="38">
        <v>186000</v>
      </c>
      <c r="G979" s="38">
        <v>745000</v>
      </c>
      <c r="H979" s="38">
        <v>265000</v>
      </c>
      <c r="I979" s="38" t="s">
        <v>25</v>
      </c>
      <c r="J979" s="38">
        <v>2856000</v>
      </c>
      <c r="K979" s="38">
        <v>-383000</v>
      </c>
      <c r="L979" s="38">
        <v>3143000</v>
      </c>
      <c r="M979" s="38">
        <v>79470000</v>
      </c>
    </row>
    <row r="980" spans="1:13">
      <c r="A980" s="1">
        <v>36524</v>
      </c>
      <c r="B980" s="4">
        <v>36524</v>
      </c>
      <c r="C980" s="38">
        <v>540000</v>
      </c>
      <c r="D980" s="38">
        <v>923000</v>
      </c>
      <c r="E980" s="38">
        <v>155000</v>
      </c>
      <c r="F980" s="38">
        <v>159000</v>
      </c>
      <c r="G980" s="38">
        <v>750000</v>
      </c>
      <c r="H980" s="38">
        <v>268000</v>
      </c>
      <c r="I980" s="38" t="s">
        <v>25</v>
      </c>
      <c r="J980" s="38">
        <v>2795000</v>
      </c>
      <c r="K980" s="38">
        <v>-375000</v>
      </c>
      <c r="L980" s="38">
        <v>3091000</v>
      </c>
      <c r="M980" s="38">
        <v>79095000</v>
      </c>
    </row>
    <row r="981" spans="1:13">
      <c r="A981" s="1">
        <v>36525</v>
      </c>
      <c r="B981" s="4">
        <v>36525</v>
      </c>
      <c r="C981" s="38">
        <v>521000</v>
      </c>
      <c r="D981" s="38">
        <v>942000</v>
      </c>
      <c r="E981" s="38">
        <v>114000</v>
      </c>
      <c r="F981" s="38">
        <v>114000</v>
      </c>
      <c r="G981" s="38">
        <v>745000</v>
      </c>
      <c r="H981" s="38">
        <v>268000</v>
      </c>
      <c r="I981" s="38" t="s">
        <v>25</v>
      </c>
      <c r="J981" s="38">
        <v>2703000</v>
      </c>
      <c r="K981" s="38">
        <v>-515000</v>
      </c>
      <c r="L981" s="38">
        <v>3358000</v>
      </c>
      <c r="M981" s="38">
        <v>78580000</v>
      </c>
    </row>
    <row r="982" spans="1:13">
      <c r="A982" s="1">
        <v>36526</v>
      </c>
      <c r="B982" s="4">
        <v>36526</v>
      </c>
      <c r="C982" s="38">
        <v>542000</v>
      </c>
      <c r="D982" s="38">
        <v>885000</v>
      </c>
      <c r="E982" s="38">
        <v>205000</v>
      </c>
      <c r="F982" s="38">
        <v>63000</v>
      </c>
      <c r="G982" s="38">
        <v>644000</v>
      </c>
      <c r="H982" s="38">
        <v>264000</v>
      </c>
      <c r="I982" s="38" t="s">
        <v>25</v>
      </c>
      <c r="J982" s="38">
        <v>2603000</v>
      </c>
      <c r="K982" s="38">
        <v>-379000</v>
      </c>
      <c r="L982" s="38">
        <v>3030000</v>
      </c>
      <c r="M982" s="38">
        <v>78202000</v>
      </c>
    </row>
    <row r="983" spans="1:13">
      <c r="A983" s="1">
        <v>36527</v>
      </c>
      <c r="B983" s="4">
        <v>36527</v>
      </c>
      <c r="C983" s="38">
        <v>540000</v>
      </c>
      <c r="D983" s="38">
        <v>930000</v>
      </c>
      <c r="E983" s="38">
        <v>187000</v>
      </c>
      <c r="F983" s="38">
        <v>64000</v>
      </c>
      <c r="G983" s="38">
        <v>723000</v>
      </c>
      <c r="H983" s="38">
        <v>264000</v>
      </c>
      <c r="I983" s="38" t="s">
        <v>25</v>
      </c>
      <c r="J983" s="38">
        <v>2707000</v>
      </c>
      <c r="K983" s="38">
        <v>-683000</v>
      </c>
      <c r="L983" s="38">
        <v>3392000</v>
      </c>
      <c r="M983" s="38">
        <v>77519000</v>
      </c>
    </row>
    <row r="984" spans="1:13">
      <c r="A984" s="1">
        <v>36528</v>
      </c>
      <c r="B984" s="4">
        <v>36528</v>
      </c>
      <c r="C984" s="38">
        <v>498000</v>
      </c>
      <c r="D984" s="38">
        <v>892000</v>
      </c>
      <c r="E984" s="38">
        <v>181000</v>
      </c>
      <c r="F984" s="38">
        <v>62000</v>
      </c>
      <c r="G984" s="38">
        <v>718000</v>
      </c>
      <c r="H984" s="38">
        <v>264000</v>
      </c>
      <c r="I984" s="38" t="s">
        <v>25</v>
      </c>
      <c r="J984" s="38">
        <v>2614000</v>
      </c>
      <c r="K984" s="38">
        <v>-1251000</v>
      </c>
      <c r="L984" s="38">
        <v>3767000</v>
      </c>
      <c r="M984" s="38">
        <v>76268000</v>
      </c>
    </row>
    <row r="985" spans="1:13">
      <c r="A985" s="1">
        <v>36529</v>
      </c>
      <c r="B985" s="4">
        <v>36529</v>
      </c>
      <c r="C985" s="38">
        <v>462000</v>
      </c>
      <c r="D985" s="38">
        <v>893000</v>
      </c>
      <c r="E985" s="38">
        <v>130000</v>
      </c>
      <c r="F985" s="38">
        <v>95000</v>
      </c>
      <c r="G985" s="38">
        <v>716000</v>
      </c>
      <c r="H985" s="38">
        <v>252000</v>
      </c>
      <c r="I985" s="38" t="s">
        <v>25</v>
      </c>
      <c r="J985" s="38">
        <v>2549000</v>
      </c>
      <c r="K985" s="38">
        <v>-941000</v>
      </c>
      <c r="L985" s="38">
        <v>3503000</v>
      </c>
      <c r="M985" s="38">
        <v>75327000</v>
      </c>
    </row>
    <row r="986" spans="1:13">
      <c r="A986" s="1">
        <v>36530</v>
      </c>
      <c r="B986" s="4">
        <v>36530</v>
      </c>
      <c r="C986" s="38">
        <v>525000</v>
      </c>
      <c r="D986" s="38">
        <v>872000</v>
      </c>
      <c r="E986" s="38">
        <v>117000</v>
      </c>
      <c r="F986" s="38">
        <v>62000</v>
      </c>
      <c r="G986" s="38">
        <v>704000</v>
      </c>
      <c r="H986" s="38">
        <v>252000</v>
      </c>
      <c r="I986" s="38" t="s">
        <v>25</v>
      </c>
      <c r="J986" s="38">
        <v>2532000</v>
      </c>
      <c r="K986" s="38">
        <v>-987000</v>
      </c>
      <c r="L986" s="38">
        <v>3509000</v>
      </c>
      <c r="M986" s="38">
        <v>74341000</v>
      </c>
    </row>
    <row r="987" spans="1:13">
      <c r="A987" s="1">
        <v>36531</v>
      </c>
      <c r="B987" s="4">
        <v>36531</v>
      </c>
      <c r="C987" s="38">
        <v>538000</v>
      </c>
      <c r="D987" s="38">
        <v>929000</v>
      </c>
      <c r="E987" s="38">
        <v>135000</v>
      </c>
      <c r="F987" s="38">
        <v>135000</v>
      </c>
      <c r="G987" s="38">
        <v>662000</v>
      </c>
      <c r="H987" s="38">
        <v>249000</v>
      </c>
      <c r="I987" s="38" t="s">
        <v>25</v>
      </c>
      <c r="J987" s="38">
        <v>2642000</v>
      </c>
      <c r="K987" s="38">
        <v>-877000</v>
      </c>
      <c r="L987" s="38">
        <v>3603000</v>
      </c>
      <c r="M987" s="38">
        <v>73464000</v>
      </c>
    </row>
    <row r="988" spans="1:13">
      <c r="A988" s="1">
        <v>36532</v>
      </c>
      <c r="B988" s="4">
        <v>36532</v>
      </c>
      <c r="C988" s="38">
        <v>540000</v>
      </c>
      <c r="D988" s="38">
        <v>942000</v>
      </c>
      <c r="E988" s="38">
        <v>133000</v>
      </c>
      <c r="F988" s="38">
        <v>98000</v>
      </c>
      <c r="G988" s="38">
        <v>699000</v>
      </c>
      <c r="H988" s="38">
        <v>245000</v>
      </c>
      <c r="I988" s="38" t="s">
        <v>25</v>
      </c>
      <c r="J988" s="38">
        <v>2658000</v>
      </c>
      <c r="K988" s="38">
        <v>-1163000</v>
      </c>
      <c r="L988" s="38">
        <v>3783000</v>
      </c>
      <c r="M988" s="38">
        <v>72302000</v>
      </c>
    </row>
    <row r="989" spans="1:13">
      <c r="A989" s="1">
        <v>36533</v>
      </c>
      <c r="B989" s="4">
        <v>36533</v>
      </c>
      <c r="C989" s="38">
        <v>536000</v>
      </c>
      <c r="D989" s="38">
        <v>1110000</v>
      </c>
      <c r="E989" s="38">
        <v>200000</v>
      </c>
      <c r="F989" s="38">
        <v>82000</v>
      </c>
      <c r="G989" s="38">
        <v>710000</v>
      </c>
      <c r="H989" s="38">
        <v>252000</v>
      </c>
      <c r="I989" s="38" t="s">
        <v>25</v>
      </c>
      <c r="J989" s="38">
        <v>2888000</v>
      </c>
      <c r="K989" s="38">
        <v>-510000</v>
      </c>
      <c r="L989" s="38">
        <v>3374000</v>
      </c>
      <c r="M989" s="38">
        <v>71791000</v>
      </c>
    </row>
    <row r="990" spans="1:13">
      <c r="A990" s="1">
        <v>36534</v>
      </c>
      <c r="B990" s="4">
        <v>36534</v>
      </c>
      <c r="C990" s="38">
        <v>542000</v>
      </c>
      <c r="D990" s="38">
        <v>1087000</v>
      </c>
      <c r="E990" s="38">
        <v>182000</v>
      </c>
      <c r="F990" s="38">
        <v>85000</v>
      </c>
      <c r="G990" s="38">
        <v>713000</v>
      </c>
      <c r="H990" s="38">
        <v>253000</v>
      </c>
      <c r="I990" s="38" t="s">
        <v>25</v>
      </c>
      <c r="J990" s="38">
        <v>2862000</v>
      </c>
      <c r="K990" s="38">
        <v>-550000</v>
      </c>
      <c r="L990" s="38">
        <v>3433000</v>
      </c>
      <c r="M990" s="38">
        <v>71241000</v>
      </c>
    </row>
    <row r="991" spans="1:13">
      <c r="A991" s="1">
        <v>36535</v>
      </c>
      <c r="B991" s="4">
        <v>36535</v>
      </c>
      <c r="C991" s="38">
        <v>541000</v>
      </c>
      <c r="D991" s="38">
        <v>1108000</v>
      </c>
      <c r="E991" s="38">
        <v>157000</v>
      </c>
      <c r="F991" s="38">
        <v>88000</v>
      </c>
      <c r="G991" s="38">
        <v>699000</v>
      </c>
      <c r="H991" s="38">
        <v>250000</v>
      </c>
      <c r="I991" s="38" t="s">
        <v>25</v>
      </c>
      <c r="J991" s="38">
        <v>2843000</v>
      </c>
      <c r="K991" s="38">
        <v>-868000</v>
      </c>
      <c r="L991" s="38">
        <v>3662000</v>
      </c>
      <c r="M991" s="38">
        <v>70372000</v>
      </c>
    </row>
    <row r="992" spans="1:13">
      <c r="A992" s="1">
        <v>36536</v>
      </c>
      <c r="B992" s="4">
        <v>36536</v>
      </c>
      <c r="C992" s="38">
        <v>542000</v>
      </c>
      <c r="D992" s="38">
        <v>1121000</v>
      </c>
      <c r="E992" s="38">
        <v>139000</v>
      </c>
      <c r="F992" s="38">
        <v>90000</v>
      </c>
      <c r="G992" s="38">
        <v>724000</v>
      </c>
      <c r="H992" s="38">
        <v>247000</v>
      </c>
      <c r="I992" s="38" t="s">
        <v>25</v>
      </c>
      <c r="J992" s="38">
        <v>2863000</v>
      </c>
      <c r="K992" s="38">
        <v>-595000</v>
      </c>
      <c r="L992" s="38">
        <v>3434000</v>
      </c>
      <c r="M992" s="38">
        <v>69783000</v>
      </c>
    </row>
    <row r="993" spans="1:13">
      <c r="A993" s="1">
        <v>36537</v>
      </c>
      <c r="B993" s="4">
        <v>36537</v>
      </c>
      <c r="C993" s="38">
        <v>539000</v>
      </c>
      <c r="D993" s="38">
        <v>1008000</v>
      </c>
      <c r="E993" s="38">
        <v>171000</v>
      </c>
      <c r="F993" s="38">
        <v>62000</v>
      </c>
      <c r="G993" s="38">
        <v>723000</v>
      </c>
      <c r="H993" s="38">
        <v>241000</v>
      </c>
      <c r="I993" s="38" t="s">
        <v>25</v>
      </c>
      <c r="J993" s="38">
        <v>2744000</v>
      </c>
      <c r="K993" s="38">
        <v>-666000</v>
      </c>
      <c r="L993" s="38">
        <v>3498000</v>
      </c>
      <c r="M993" s="38">
        <v>69118000</v>
      </c>
    </row>
    <row r="994" spans="1:13">
      <c r="A994" s="1">
        <v>36538</v>
      </c>
      <c r="B994" s="4">
        <v>36538</v>
      </c>
      <c r="C994" s="38">
        <v>541000</v>
      </c>
      <c r="D994" s="38">
        <v>993000</v>
      </c>
      <c r="E994" s="38">
        <v>152000</v>
      </c>
      <c r="F994" s="38">
        <v>74000</v>
      </c>
      <c r="G994" s="38">
        <v>718000</v>
      </c>
      <c r="H994" s="38">
        <v>259000</v>
      </c>
      <c r="I994" s="38" t="s">
        <v>25</v>
      </c>
      <c r="J994" s="38">
        <v>2737000</v>
      </c>
      <c r="K994" s="38">
        <v>-591000</v>
      </c>
      <c r="L994" s="38">
        <v>3234000</v>
      </c>
      <c r="M994" s="38">
        <v>68526000</v>
      </c>
    </row>
    <row r="995" spans="1:13">
      <c r="A995" s="1">
        <v>36539</v>
      </c>
      <c r="B995" s="4">
        <v>36539</v>
      </c>
      <c r="C995" s="38">
        <v>541000</v>
      </c>
      <c r="D995" s="38">
        <v>978000</v>
      </c>
      <c r="E995" s="38">
        <v>239000</v>
      </c>
      <c r="F995" s="38">
        <v>64000</v>
      </c>
      <c r="G995" s="38">
        <v>767000</v>
      </c>
      <c r="H995" s="38">
        <v>266000</v>
      </c>
      <c r="I995" s="38" t="s">
        <v>25</v>
      </c>
      <c r="J995" s="38">
        <v>2854000</v>
      </c>
      <c r="K995" s="38">
        <v>-188000</v>
      </c>
      <c r="L995" s="38">
        <v>2908000</v>
      </c>
      <c r="M995" s="38">
        <v>68338000</v>
      </c>
    </row>
    <row r="996" spans="1:13">
      <c r="A996" s="1">
        <v>36540</v>
      </c>
      <c r="B996" s="4">
        <v>36540</v>
      </c>
      <c r="C996" s="38">
        <v>537000</v>
      </c>
      <c r="D996" s="38">
        <v>951000</v>
      </c>
      <c r="E996" s="38">
        <v>214000</v>
      </c>
      <c r="F996" s="38">
        <v>58000</v>
      </c>
      <c r="G996" s="38">
        <v>724000</v>
      </c>
      <c r="H996" s="38">
        <v>268000</v>
      </c>
      <c r="I996" s="38" t="s">
        <v>25</v>
      </c>
      <c r="J996" s="38">
        <v>2752000</v>
      </c>
      <c r="K996" s="38">
        <v>314000</v>
      </c>
      <c r="L996" s="38">
        <v>2527000</v>
      </c>
      <c r="M996" s="38">
        <v>68651000</v>
      </c>
    </row>
    <row r="997" spans="1:13">
      <c r="A997" s="1">
        <v>36541</v>
      </c>
      <c r="B997" s="4">
        <v>36541</v>
      </c>
      <c r="C997" s="38">
        <v>543000</v>
      </c>
      <c r="D997" s="38">
        <v>934000</v>
      </c>
      <c r="E997" s="38">
        <v>229000</v>
      </c>
      <c r="F997" s="38">
        <v>57000</v>
      </c>
      <c r="G997" s="38">
        <v>733000</v>
      </c>
      <c r="H997" s="38">
        <v>265000</v>
      </c>
      <c r="I997" s="38" t="s">
        <v>25</v>
      </c>
      <c r="J997" s="38">
        <v>2761000</v>
      </c>
      <c r="K997" s="38">
        <v>142000</v>
      </c>
      <c r="L997" s="38">
        <v>2648000</v>
      </c>
      <c r="M997" s="38">
        <v>68793000</v>
      </c>
    </row>
    <row r="998" spans="1:13">
      <c r="A998" s="1">
        <v>36542</v>
      </c>
      <c r="B998" s="4">
        <v>36542</v>
      </c>
      <c r="C998" s="38">
        <v>527000</v>
      </c>
      <c r="D998" s="38">
        <v>924000</v>
      </c>
      <c r="E998" s="38">
        <v>209000</v>
      </c>
      <c r="F998" s="38">
        <v>121000</v>
      </c>
      <c r="G998" s="38">
        <v>729000</v>
      </c>
      <c r="H998" s="38">
        <v>243000</v>
      </c>
      <c r="I998" s="38" t="s">
        <v>25</v>
      </c>
      <c r="J998" s="38">
        <v>2754000</v>
      </c>
      <c r="K998" s="38">
        <v>-257000</v>
      </c>
      <c r="L998" s="38">
        <v>2896000</v>
      </c>
      <c r="M998" s="38">
        <v>68655000</v>
      </c>
    </row>
    <row r="999" spans="1:13">
      <c r="A999" s="1">
        <v>36543</v>
      </c>
      <c r="B999" s="4">
        <v>36543</v>
      </c>
      <c r="C999" s="38">
        <v>512000</v>
      </c>
      <c r="D999" s="38">
        <v>899000</v>
      </c>
      <c r="E999" s="38">
        <v>204000</v>
      </c>
      <c r="F999" s="38">
        <v>56000</v>
      </c>
      <c r="G999" s="38">
        <v>717000</v>
      </c>
      <c r="H999" s="38">
        <v>214000</v>
      </c>
      <c r="I999" s="38" t="s">
        <v>25</v>
      </c>
      <c r="J999" s="38">
        <v>2602000</v>
      </c>
      <c r="K999" s="38">
        <v>101000</v>
      </c>
      <c r="L999" s="38">
        <v>2701000</v>
      </c>
      <c r="M999" s="38">
        <v>68635000</v>
      </c>
    </row>
    <row r="1000" spans="1:13">
      <c r="A1000" s="1">
        <v>36544</v>
      </c>
      <c r="B1000" s="4">
        <v>36544</v>
      </c>
      <c r="C1000" s="38">
        <v>540000</v>
      </c>
      <c r="D1000" s="38">
        <v>927000</v>
      </c>
      <c r="E1000" s="38">
        <v>213000</v>
      </c>
      <c r="F1000" s="38">
        <v>82000</v>
      </c>
      <c r="G1000" s="38">
        <v>703000</v>
      </c>
      <c r="H1000" s="38">
        <v>211000</v>
      </c>
      <c r="I1000" s="38" t="s">
        <v>25</v>
      </c>
      <c r="J1000" s="38">
        <v>2675000</v>
      </c>
      <c r="K1000" s="38">
        <v>-150000</v>
      </c>
      <c r="L1000" s="38">
        <v>2709000</v>
      </c>
      <c r="M1000" s="38">
        <v>68480000</v>
      </c>
    </row>
    <row r="1001" spans="1:13">
      <c r="A1001" s="1">
        <v>36545</v>
      </c>
      <c r="B1001" s="4">
        <v>36545</v>
      </c>
      <c r="C1001" s="38">
        <v>535000</v>
      </c>
      <c r="D1001" s="38">
        <v>897000</v>
      </c>
      <c r="E1001" s="38">
        <v>271000</v>
      </c>
      <c r="F1001" s="38">
        <v>85000</v>
      </c>
      <c r="G1001" s="38">
        <v>746000</v>
      </c>
      <c r="H1001" s="38">
        <v>217000</v>
      </c>
      <c r="I1001" s="38" t="s">
        <v>25</v>
      </c>
      <c r="J1001" s="38">
        <v>2751000</v>
      </c>
      <c r="K1001" s="38">
        <v>21000</v>
      </c>
      <c r="L1001" s="38">
        <v>2735000</v>
      </c>
      <c r="M1001" s="38">
        <v>68501000</v>
      </c>
    </row>
    <row r="1002" spans="1:13">
      <c r="A1002" s="1">
        <v>36546</v>
      </c>
      <c r="B1002" s="4">
        <v>36546</v>
      </c>
      <c r="C1002" s="38">
        <v>533000</v>
      </c>
      <c r="D1002" s="38">
        <v>796000</v>
      </c>
      <c r="E1002" s="38">
        <v>253000</v>
      </c>
      <c r="F1002" s="38">
        <v>101000</v>
      </c>
      <c r="G1002" s="38">
        <v>735000</v>
      </c>
      <c r="H1002" s="38">
        <v>271000</v>
      </c>
      <c r="I1002" s="38" t="s">
        <v>25</v>
      </c>
      <c r="J1002" s="38">
        <v>2689000</v>
      </c>
      <c r="K1002" s="38">
        <v>7000</v>
      </c>
      <c r="L1002" s="38">
        <v>2809000</v>
      </c>
      <c r="M1002" s="38">
        <v>68508000</v>
      </c>
    </row>
    <row r="1003" spans="1:13">
      <c r="A1003" s="1">
        <v>36547</v>
      </c>
      <c r="B1003" s="4">
        <v>36547</v>
      </c>
      <c r="C1003" s="38">
        <v>542000</v>
      </c>
      <c r="D1003" s="38">
        <v>826000</v>
      </c>
      <c r="E1003" s="38">
        <v>320000</v>
      </c>
      <c r="F1003" s="38">
        <v>64000</v>
      </c>
      <c r="G1003" s="38">
        <v>620000</v>
      </c>
      <c r="H1003" s="38">
        <v>283000</v>
      </c>
      <c r="I1003" s="38" t="s">
        <v>25</v>
      </c>
      <c r="J1003" s="38">
        <v>2656000</v>
      </c>
      <c r="K1003" s="38">
        <v>-245000</v>
      </c>
      <c r="L1003" s="38">
        <v>2828000</v>
      </c>
      <c r="M1003" s="38">
        <v>68263000</v>
      </c>
    </row>
    <row r="1004" spans="1:13">
      <c r="A1004" s="1">
        <v>36548</v>
      </c>
      <c r="B1004" s="4">
        <v>36548</v>
      </c>
      <c r="C1004" s="38">
        <v>527000</v>
      </c>
      <c r="D1004" s="38">
        <v>809000</v>
      </c>
      <c r="E1004" s="38">
        <v>288000</v>
      </c>
      <c r="F1004" s="38">
        <v>60000</v>
      </c>
      <c r="G1004" s="38">
        <v>704000</v>
      </c>
      <c r="H1004" s="38">
        <v>279000</v>
      </c>
      <c r="I1004" s="38" t="s">
        <v>25</v>
      </c>
      <c r="J1004" s="38">
        <v>2667000</v>
      </c>
      <c r="K1004" s="38">
        <v>-137000</v>
      </c>
      <c r="L1004" s="38">
        <v>2800000</v>
      </c>
      <c r="M1004" s="38">
        <v>68125000</v>
      </c>
    </row>
    <row r="1005" spans="1:13">
      <c r="A1005" s="1">
        <v>36549</v>
      </c>
      <c r="B1005" s="4">
        <v>36549</v>
      </c>
      <c r="C1005" s="38">
        <v>535000</v>
      </c>
      <c r="D1005" s="38">
        <v>796000</v>
      </c>
      <c r="E1005" s="38">
        <v>229000</v>
      </c>
      <c r="F1005" s="38">
        <v>61000</v>
      </c>
      <c r="G1005" s="38">
        <v>698000</v>
      </c>
      <c r="H1005" s="38">
        <v>278000</v>
      </c>
      <c r="I1005" s="38" t="s">
        <v>25</v>
      </c>
      <c r="J1005" s="38">
        <v>2597000</v>
      </c>
      <c r="K1005" s="38">
        <v>-134000</v>
      </c>
      <c r="L1005" s="38">
        <v>2652000</v>
      </c>
      <c r="M1005" s="38">
        <v>67991000</v>
      </c>
    </row>
    <row r="1006" spans="1:13">
      <c r="A1006" s="1">
        <v>36550</v>
      </c>
      <c r="B1006" s="4">
        <v>36550</v>
      </c>
      <c r="C1006" s="38">
        <v>533000</v>
      </c>
      <c r="D1006" s="38">
        <v>793000</v>
      </c>
      <c r="E1006" s="38">
        <v>233000</v>
      </c>
      <c r="F1006" s="38">
        <v>79000</v>
      </c>
      <c r="G1006" s="38">
        <v>704000</v>
      </c>
      <c r="H1006" s="38">
        <v>253000</v>
      </c>
      <c r="I1006" s="38" t="s">
        <v>25</v>
      </c>
      <c r="J1006" s="38">
        <v>2595000</v>
      </c>
      <c r="K1006" s="38">
        <v>-258000</v>
      </c>
      <c r="L1006" s="38">
        <v>2967000</v>
      </c>
      <c r="M1006" s="38">
        <v>67733000</v>
      </c>
    </row>
    <row r="1007" spans="1:13">
      <c r="A1007" s="1">
        <v>36551</v>
      </c>
      <c r="B1007" s="4">
        <v>36551</v>
      </c>
      <c r="C1007" s="38">
        <v>516000</v>
      </c>
      <c r="D1007" s="38">
        <v>770000</v>
      </c>
      <c r="E1007" s="38">
        <v>221000</v>
      </c>
      <c r="F1007" s="38">
        <v>89000</v>
      </c>
      <c r="G1007" s="38">
        <v>548000</v>
      </c>
      <c r="H1007" s="38">
        <v>247000</v>
      </c>
      <c r="I1007" s="38" t="s">
        <v>25</v>
      </c>
      <c r="J1007" s="38">
        <v>2391000</v>
      </c>
      <c r="K1007" s="38">
        <v>-589000</v>
      </c>
      <c r="L1007" s="38">
        <v>3101000</v>
      </c>
      <c r="M1007" s="38">
        <v>67145000</v>
      </c>
    </row>
    <row r="1008" spans="1:13">
      <c r="A1008" s="1">
        <v>36552</v>
      </c>
      <c r="B1008" s="4">
        <v>36552</v>
      </c>
      <c r="C1008" s="38">
        <v>529000</v>
      </c>
      <c r="D1008" s="38">
        <v>637000</v>
      </c>
      <c r="E1008" s="38">
        <v>217000</v>
      </c>
      <c r="F1008" s="38">
        <v>79000</v>
      </c>
      <c r="G1008" s="38">
        <v>553000</v>
      </c>
      <c r="H1008" s="38">
        <v>279000</v>
      </c>
      <c r="I1008" s="38" t="s">
        <v>25</v>
      </c>
      <c r="J1008" s="38">
        <v>2294000</v>
      </c>
      <c r="K1008" s="38">
        <v>-987000</v>
      </c>
      <c r="L1008" s="38">
        <v>3245000</v>
      </c>
      <c r="M1008" s="38">
        <v>66343000</v>
      </c>
    </row>
    <row r="1009" spans="1:13">
      <c r="A1009" s="1">
        <v>36553</v>
      </c>
      <c r="B1009" s="4">
        <v>36553</v>
      </c>
      <c r="C1009" s="38">
        <v>524000</v>
      </c>
      <c r="D1009" s="38">
        <v>623000</v>
      </c>
      <c r="E1009" s="38">
        <v>177000</v>
      </c>
      <c r="F1009" s="38">
        <v>100000</v>
      </c>
      <c r="G1009" s="38">
        <v>549000</v>
      </c>
      <c r="H1009" s="38">
        <v>278000</v>
      </c>
      <c r="I1009" s="38" t="s">
        <v>25</v>
      </c>
      <c r="J1009" s="38">
        <v>2251000</v>
      </c>
      <c r="K1009" s="38">
        <v>-891000</v>
      </c>
      <c r="L1009" s="38">
        <v>3092000</v>
      </c>
      <c r="M1009" s="38">
        <v>65452000</v>
      </c>
    </row>
    <row r="1010" spans="1:13">
      <c r="A1010" s="1">
        <v>36554</v>
      </c>
      <c r="B1010" s="4">
        <v>36554</v>
      </c>
      <c r="C1010" s="38">
        <v>525000</v>
      </c>
      <c r="D1010" s="38">
        <v>578000</v>
      </c>
      <c r="E1010" s="38">
        <v>163000</v>
      </c>
      <c r="F1010" s="38">
        <v>73000</v>
      </c>
      <c r="G1010" s="38">
        <v>533000</v>
      </c>
      <c r="H1010" s="38">
        <v>279000</v>
      </c>
      <c r="I1010" s="38" t="s">
        <v>25</v>
      </c>
      <c r="J1010" s="38">
        <v>2151000</v>
      </c>
      <c r="K1010" s="38">
        <v>-766000</v>
      </c>
      <c r="L1010" s="38">
        <v>2841000</v>
      </c>
      <c r="M1010" s="38">
        <v>64686000</v>
      </c>
    </row>
    <row r="1011" spans="1:13">
      <c r="A1011" s="1">
        <v>36555</v>
      </c>
      <c r="B1011" s="4">
        <v>36555</v>
      </c>
      <c r="C1011" s="38">
        <v>507000</v>
      </c>
      <c r="D1011" s="38">
        <v>564000</v>
      </c>
      <c r="E1011" s="38">
        <v>203000</v>
      </c>
      <c r="F1011" s="38">
        <v>70000</v>
      </c>
      <c r="G1011" s="38">
        <v>536000</v>
      </c>
      <c r="H1011" s="38">
        <v>283000</v>
      </c>
      <c r="I1011" s="38" t="s">
        <v>25</v>
      </c>
      <c r="J1011" s="38">
        <v>2162000</v>
      </c>
      <c r="K1011" s="38">
        <v>-742000</v>
      </c>
      <c r="L1011" s="38">
        <v>2875000</v>
      </c>
      <c r="M1011" s="38">
        <v>63944000</v>
      </c>
    </row>
    <row r="1012" spans="1:13">
      <c r="A1012" s="1">
        <v>36556</v>
      </c>
      <c r="B1012" s="4">
        <v>36556</v>
      </c>
      <c r="C1012" s="38">
        <v>541000</v>
      </c>
      <c r="D1012" s="38">
        <v>546000</v>
      </c>
      <c r="E1012" s="38">
        <v>137000</v>
      </c>
      <c r="F1012" s="38">
        <v>66000</v>
      </c>
      <c r="G1012" s="38">
        <v>534000</v>
      </c>
      <c r="H1012" s="38">
        <v>281000</v>
      </c>
      <c r="I1012" s="38" t="s">
        <v>25</v>
      </c>
      <c r="J1012" s="38">
        <v>2106000</v>
      </c>
      <c r="K1012" s="38">
        <v>-975000</v>
      </c>
      <c r="L1012" s="38">
        <v>3272000</v>
      </c>
      <c r="M1012" s="38">
        <v>62970000</v>
      </c>
    </row>
    <row r="1013" spans="1:13">
      <c r="A1013" s="1">
        <v>36557</v>
      </c>
      <c r="B1013" s="4">
        <v>36557</v>
      </c>
      <c r="C1013" s="38">
        <v>540000</v>
      </c>
      <c r="D1013" s="38">
        <v>585000</v>
      </c>
      <c r="E1013" s="38">
        <v>194000</v>
      </c>
      <c r="F1013" s="38">
        <v>115000</v>
      </c>
      <c r="G1013" s="38">
        <v>564000</v>
      </c>
      <c r="H1013" s="38">
        <v>274000</v>
      </c>
      <c r="I1013" s="38" t="s">
        <v>25</v>
      </c>
      <c r="J1013" s="38">
        <v>2271000</v>
      </c>
      <c r="K1013" s="38">
        <v>-763000</v>
      </c>
      <c r="L1013" s="38">
        <v>2871000</v>
      </c>
      <c r="M1013" s="38">
        <v>62020000</v>
      </c>
    </row>
    <row r="1014" spans="1:13">
      <c r="A1014" s="1">
        <v>36558</v>
      </c>
      <c r="B1014" s="4">
        <v>36558</v>
      </c>
      <c r="C1014" s="38">
        <v>519000</v>
      </c>
      <c r="D1014" s="38">
        <v>541000</v>
      </c>
      <c r="E1014" s="38">
        <v>201000</v>
      </c>
      <c r="F1014" s="38">
        <v>124000</v>
      </c>
      <c r="G1014" s="38">
        <v>623000</v>
      </c>
      <c r="H1014" s="38">
        <v>272000</v>
      </c>
      <c r="I1014" s="38" t="s">
        <v>25</v>
      </c>
      <c r="J1014" s="38">
        <v>2280000</v>
      </c>
      <c r="K1014" s="38">
        <v>-396000</v>
      </c>
      <c r="L1014" s="38">
        <v>2784000</v>
      </c>
      <c r="M1014" s="38">
        <v>61626000</v>
      </c>
    </row>
    <row r="1015" spans="1:13">
      <c r="A1015" s="1">
        <v>36559</v>
      </c>
      <c r="B1015" s="4">
        <v>36559</v>
      </c>
      <c r="C1015" s="38">
        <v>528000</v>
      </c>
      <c r="D1015" s="38">
        <v>552000</v>
      </c>
      <c r="E1015" s="38">
        <v>207000</v>
      </c>
      <c r="F1015" s="38">
        <v>118000</v>
      </c>
      <c r="G1015" s="38">
        <v>594000</v>
      </c>
      <c r="H1015" s="38">
        <v>270000</v>
      </c>
      <c r="I1015" s="38" t="s">
        <v>25</v>
      </c>
      <c r="J1015" s="38">
        <v>2269000</v>
      </c>
      <c r="K1015" s="38">
        <v>-505000</v>
      </c>
      <c r="L1015" s="38">
        <v>2785000</v>
      </c>
      <c r="M1015" s="38">
        <v>60984000</v>
      </c>
    </row>
    <row r="1016" spans="1:13">
      <c r="A1016" s="1">
        <v>36560</v>
      </c>
      <c r="B1016" s="4">
        <v>36560</v>
      </c>
      <c r="C1016" s="38">
        <v>526000</v>
      </c>
      <c r="D1016" s="38">
        <v>594000</v>
      </c>
      <c r="E1016" s="38">
        <v>229000</v>
      </c>
      <c r="F1016" s="38">
        <v>160000</v>
      </c>
      <c r="G1016" s="38">
        <v>600000</v>
      </c>
      <c r="H1016" s="38">
        <v>273000</v>
      </c>
      <c r="I1016" s="38" t="s">
        <v>25</v>
      </c>
      <c r="J1016" s="38">
        <v>2381000</v>
      </c>
      <c r="K1016" s="38">
        <v>-558000</v>
      </c>
      <c r="L1016" s="38">
        <v>2835000</v>
      </c>
      <c r="M1016" s="38">
        <v>60728000</v>
      </c>
    </row>
    <row r="1017" spans="1:13">
      <c r="A1017" s="1">
        <v>36561</v>
      </c>
      <c r="B1017" s="4">
        <v>36561</v>
      </c>
      <c r="C1017" s="38">
        <v>538000</v>
      </c>
      <c r="D1017" s="38">
        <v>633000</v>
      </c>
      <c r="E1017" s="38">
        <v>318000</v>
      </c>
      <c r="F1017" s="38">
        <v>164000</v>
      </c>
      <c r="G1017" s="38">
        <v>647000</v>
      </c>
      <c r="H1017" s="38">
        <v>276000</v>
      </c>
      <c r="I1017" s="38" t="s">
        <v>25</v>
      </c>
      <c r="J1017" s="38">
        <v>2576000</v>
      </c>
      <c r="K1017" s="38">
        <v>181000</v>
      </c>
      <c r="L1017" s="38">
        <v>2463000</v>
      </c>
      <c r="M1017" s="38">
        <v>60767000</v>
      </c>
    </row>
    <row r="1018" spans="1:13">
      <c r="A1018" s="1">
        <v>36562</v>
      </c>
      <c r="B1018" s="4">
        <v>36562</v>
      </c>
      <c r="C1018" s="38">
        <v>539000</v>
      </c>
      <c r="D1018" s="38">
        <v>624000</v>
      </c>
      <c r="E1018" s="38">
        <v>310000</v>
      </c>
      <c r="F1018" s="38">
        <v>165000</v>
      </c>
      <c r="G1018" s="38">
        <v>646000</v>
      </c>
      <c r="H1018" s="38">
        <v>280000</v>
      </c>
      <c r="I1018" s="38" t="s">
        <v>25</v>
      </c>
      <c r="J1018" s="38">
        <v>2564000</v>
      </c>
      <c r="K1018" s="38">
        <v>32000</v>
      </c>
      <c r="L1018" s="38">
        <v>2495000</v>
      </c>
      <c r="M1018" s="38">
        <v>60777000</v>
      </c>
    </row>
    <row r="1019" spans="1:13">
      <c r="A1019" s="1">
        <v>36563</v>
      </c>
      <c r="B1019" s="4">
        <v>36563</v>
      </c>
      <c r="C1019" s="38">
        <v>538000</v>
      </c>
      <c r="D1019" s="38">
        <v>601000</v>
      </c>
      <c r="E1019" s="38">
        <v>267000</v>
      </c>
      <c r="F1019" s="38">
        <v>167000</v>
      </c>
      <c r="G1019" s="38">
        <v>646000</v>
      </c>
      <c r="H1019" s="38">
        <v>283000</v>
      </c>
      <c r="I1019" s="38" t="s">
        <v>25</v>
      </c>
      <c r="J1019" s="38">
        <v>2502000</v>
      </c>
      <c r="K1019" s="38">
        <v>-163000</v>
      </c>
      <c r="L1019" s="38">
        <v>2711000</v>
      </c>
      <c r="M1019" s="38">
        <v>60614000</v>
      </c>
    </row>
    <row r="1020" spans="1:13">
      <c r="A1020" s="1">
        <v>36564</v>
      </c>
      <c r="B1020" s="4">
        <v>36564</v>
      </c>
      <c r="C1020" s="38">
        <v>540000</v>
      </c>
      <c r="D1020" s="38">
        <v>650000</v>
      </c>
      <c r="E1020" s="38">
        <v>228000</v>
      </c>
      <c r="F1020" s="38">
        <v>166000</v>
      </c>
      <c r="G1020" s="38">
        <v>632000</v>
      </c>
      <c r="H1020" s="38">
        <v>286000</v>
      </c>
      <c r="I1020" s="38" t="s">
        <v>25</v>
      </c>
      <c r="J1020" s="38">
        <v>2502000</v>
      </c>
      <c r="K1020" s="38">
        <v>-262000</v>
      </c>
      <c r="L1020" s="38">
        <v>2832000</v>
      </c>
      <c r="M1020" s="38">
        <v>60352000</v>
      </c>
    </row>
    <row r="1021" spans="1:13">
      <c r="A1021" s="1">
        <v>36565</v>
      </c>
      <c r="B1021" s="4">
        <v>36565</v>
      </c>
      <c r="C1021" s="38">
        <v>536000</v>
      </c>
      <c r="D1021" s="38">
        <v>666000</v>
      </c>
      <c r="E1021" s="38">
        <v>256000</v>
      </c>
      <c r="F1021" s="38">
        <v>159000</v>
      </c>
      <c r="G1021" s="38">
        <v>722000</v>
      </c>
      <c r="H1021" s="38">
        <v>288000</v>
      </c>
      <c r="I1021" s="38" t="s">
        <v>25</v>
      </c>
      <c r="J1021" s="38">
        <v>2629000</v>
      </c>
      <c r="K1021" s="38">
        <v>-364000</v>
      </c>
      <c r="L1021" s="38">
        <v>2865000</v>
      </c>
      <c r="M1021" s="38">
        <v>59988000</v>
      </c>
    </row>
    <row r="1022" spans="1:13">
      <c r="A1022" s="1">
        <v>36566</v>
      </c>
      <c r="B1022" s="4">
        <v>36566</v>
      </c>
      <c r="C1022" s="38">
        <v>537000</v>
      </c>
      <c r="D1022" s="38">
        <v>639000</v>
      </c>
      <c r="E1022" s="38">
        <v>277000</v>
      </c>
      <c r="F1022" s="38">
        <v>159000</v>
      </c>
      <c r="G1022" s="38">
        <v>743000</v>
      </c>
      <c r="H1022" s="38">
        <v>292000</v>
      </c>
      <c r="I1022" s="38" t="s">
        <v>25</v>
      </c>
      <c r="J1022" s="38">
        <v>2647000</v>
      </c>
      <c r="K1022" s="38">
        <v>-525000</v>
      </c>
      <c r="L1022" s="38">
        <v>3170000</v>
      </c>
      <c r="M1022" s="38">
        <v>59643000</v>
      </c>
    </row>
    <row r="1023" spans="1:13">
      <c r="A1023" s="1">
        <v>36567</v>
      </c>
      <c r="B1023" s="4">
        <v>36567</v>
      </c>
      <c r="C1023" s="38">
        <v>540000</v>
      </c>
      <c r="D1023" s="38">
        <v>641000</v>
      </c>
      <c r="E1023" s="38">
        <v>309000</v>
      </c>
      <c r="F1023" s="38">
        <v>133000</v>
      </c>
      <c r="G1023" s="38">
        <v>744000</v>
      </c>
      <c r="H1023" s="38">
        <v>283000</v>
      </c>
      <c r="I1023" s="38" t="s">
        <v>25</v>
      </c>
      <c r="J1023" s="38">
        <v>2650000</v>
      </c>
      <c r="K1023" s="38">
        <v>-360000</v>
      </c>
      <c r="L1023" s="38">
        <v>3041000</v>
      </c>
      <c r="M1023" s="38">
        <v>59107000</v>
      </c>
    </row>
    <row r="1024" spans="1:13">
      <c r="A1024" s="1">
        <v>36568</v>
      </c>
      <c r="B1024" s="4">
        <v>36568</v>
      </c>
      <c r="C1024" s="38">
        <v>540000</v>
      </c>
      <c r="D1024" s="38">
        <v>642000</v>
      </c>
      <c r="E1024" s="38">
        <v>308000</v>
      </c>
      <c r="F1024" s="38">
        <v>163000</v>
      </c>
      <c r="G1024" s="38">
        <v>685000</v>
      </c>
      <c r="H1024" s="38">
        <v>285000</v>
      </c>
      <c r="I1024" s="38" t="s">
        <v>25</v>
      </c>
      <c r="J1024" s="38">
        <v>2624000</v>
      </c>
      <c r="K1024" s="38">
        <v>-185000</v>
      </c>
      <c r="L1024" s="38">
        <v>2793000</v>
      </c>
      <c r="M1024" s="38">
        <v>58923000</v>
      </c>
    </row>
    <row r="1025" spans="1:13">
      <c r="A1025" s="1">
        <v>36569</v>
      </c>
      <c r="B1025" s="4">
        <v>36569</v>
      </c>
      <c r="C1025" s="38">
        <v>540000</v>
      </c>
      <c r="D1025" s="38">
        <v>654000</v>
      </c>
      <c r="E1025" s="38">
        <v>265000</v>
      </c>
      <c r="F1025" s="38">
        <v>146000</v>
      </c>
      <c r="G1025" s="38">
        <v>703000</v>
      </c>
      <c r="H1025" s="38">
        <v>290000</v>
      </c>
      <c r="I1025" s="38" t="s">
        <v>25</v>
      </c>
      <c r="J1025" s="38">
        <v>2598000</v>
      </c>
      <c r="K1025" s="38">
        <v>-340000</v>
      </c>
      <c r="L1025" s="38">
        <v>2962000</v>
      </c>
      <c r="M1025" s="38">
        <v>58451000</v>
      </c>
    </row>
    <row r="1026" spans="1:13">
      <c r="A1026" s="1">
        <v>36570</v>
      </c>
      <c r="B1026" s="4">
        <v>36570</v>
      </c>
      <c r="C1026" s="38">
        <v>460000</v>
      </c>
      <c r="D1026" s="38">
        <v>643000</v>
      </c>
      <c r="E1026" s="38">
        <v>317000</v>
      </c>
      <c r="F1026" s="38">
        <v>138000</v>
      </c>
      <c r="G1026" s="38">
        <v>709000</v>
      </c>
      <c r="H1026" s="38">
        <v>279000</v>
      </c>
      <c r="I1026" s="38" t="s">
        <v>25</v>
      </c>
      <c r="J1026" s="38">
        <v>2546000</v>
      </c>
      <c r="K1026" s="38">
        <v>-446000</v>
      </c>
      <c r="L1026" s="38">
        <v>2951000</v>
      </c>
      <c r="M1026" s="38">
        <v>58137000</v>
      </c>
    </row>
    <row r="1027" spans="1:13">
      <c r="A1027" s="1">
        <v>36571</v>
      </c>
      <c r="B1027" s="4">
        <v>36571</v>
      </c>
      <c r="C1027" s="38">
        <v>541000</v>
      </c>
      <c r="D1027" s="38">
        <v>612000</v>
      </c>
      <c r="E1027" s="38">
        <v>249000</v>
      </c>
      <c r="F1027" s="38">
        <v>160000</v>
      </c>
      <c r="G1027" s="38">
        <v>670000</v>
      </c>
      <c r="H1027" s="38">
        <v>276000</v>
      </c>
      <c r="I1027" s="38" t="s">
        <v>25</v>
      </c>
      <c r="J1027" s="38">
        <v>2507000</v>
      </c>
      <c r="K1027" s="38">
        <v>-385000</v>
      </c>
      <c r="L1027" s="38">
        <v>2922000</v>
      </c>
      <c r="M1027" s="38">
        <v>57755000</v>
      </c>
    </row>
    <row r="1028" spans="1:13">
      <c r="A1028" s="1">
        <v>36572</v>
      </c>
      <c r="B1028" s="4">
        <v>36572</v>
      </c>
      <c r="C1028" s="38">
        <v>538000</v>
      </c>
      <c r="D1028" s="38">
        <v>633000</v>
      </c>
      <c r="E1028" s="38">
        <v>251000</v>
      </c>
      <c r="F1028" s="38">
        <v>151000</v>
      </c>
      <c r="G1028" s="38">
        <v>658000</v>
      </c>
      <c r="H1028" s="38">
        <v>285000</v>
      </c>
      <c r="I1028" s="38" t="s">
        <v>25</v>
      </c>
      <c r="J1028" s="38">
        <v>2516000</v>
      </c>
      <c r="K1028" s="38">
        <v>-1091000</v>
      </c>
      <c r="L1028" s="38">
        <v>3622000</v>
      </c>
      <c r="M1028" s="38">
        <v>56663000</v>
      </c>
    </row>
    <row r="1029" spans="1:13">
      <c r="A1029" s="1">
        <v>36573</v>
      </c>
      <c r="B1029" s="4">
        <v>36573</v>
      </c>
      <c r="C1029" s="38">
        <v>539000</v>
      </c>
      <c r="D1029" s="38">
        <v>641000</v>
      </c>
      <c r="E1029" s="38">
        <v>255000</v>
      </c>
      <c r="F1029" s="38">
        <v>132000</v>
      </c>
      <c r="G1029" s="38">
        <v>642000</v>
      </c>
      <c r="H1029" s="38">
        <v>287000</v>
      </c>
      <c r="I1029" s="38" t="s">
        <v>25</v>
      </c>
      <c r="J1029" s="38">
        <v>2497000</v>
      </c>
      <c r="K1029" s="38">
        <v>-988000</v>
      </c>
      <c r="L1029" s="38">
        <v>3549000</v>
      </c>
      <c r="M1029" s="38">
        <v>55678000</v>
      </c>
    </row>
    <row r="1030" spans="1:13">
      <c r="A1030" s="1">
        <v>36574</v>
      </c>
      <c r="B1030" s="4">
        <v>36574</v>
      </c>
      <c r="C1030" s="38">
        <v>536000</v>
      </c>
      <c r="D1030" s="38">
        <v>648000</v>
      </c>
      <c r="E1030" s="38">
        <v>242000</v>
      </c>
      <c r="F1030" s="38">
        <v>138000</v>
      </c>
      <c r="G1030" s="38">
        <v>624000</v>
      </c>
      <c r="H1030" s="38">
        <v>278000</v>
      </c>
      <c r="I1030" s="38" t="s">
        <v>25</v>
      </c>
      <c r="J1030" s="38">
        <v>2465000</v>
      </c>
      <c r="K1030" s="38">
        <v>-792000</v>
      </c>
      <c r="L1030" s="38">
        <v>3243000</v>
      </c>
      <c r="M1030" s="38">
        <v>54886000</v>
      </c>
    </row>
    <row r="1031" spans="1:13">
      <c r="A1031" s="1">
        <v>36575</v>
      </c>
      <c r="B1031" s="4">
        <v>36575</v>
      </c>
      <c r="C1031" s="38">
        <v>536000</v>
      </c>
      <c r="D1031" s="38">
        <v>706000</v>
      </c>
      <c r="E1031" s="38">
        <v>247000</v>
      </c>
      <c r="F1031" s="38">
        <v>152000</v>
      </c>
      <c r="G1031" s="38">
        <v>682000</v>
      </c>
      <c r="H1031" s="38">
        <v>279000</v>
      </c>
      <c r="I1031" s="38" t="s">
        <v>25</v>
      </c>
      <c r="J1031" s="38">
        <v>2602000</v>
      </c>
      <c r="K1031" s="38">
        <v>-213000</v>
      </c>
      <c r="L1031" s="38">
        <v>2592000</v>
      </c>
      <c r="M1031" s="38">
        <v>54673000</v>
      </c>
    </row>
    <row r="1032" spans="1:13">
      <c r="A1032" s="1">
        <v>36576</v>
      </c>
      <c r="B1032" s="4">
        <v>36576</v>
      </c>
      <c r="C1032" s="38">
        <v>540000</v>
      </c>
      <c r="D1032" s="38">
        <v>712000</v>
      </c>
      <c r="E1032" s="38">
        <v>235000</v>
      </c>
      <c r="F1032" s="38">
        <v>158000</v>
      </c>
      <c r="G1032" s="38">
        <v>682000</v>
      </c>
      <c r="H1032" s="38">
        <v>266000</v>
      </c>
      <c r="I1032" s="38" t="s">
        <v>25</v>
      </c>
      <c r="J1032" s="38">
        <v>2594000</v>
      </c>
      <c r="K1032" s="38">
        <v>-90000</v>
      </c>
      <c r="L1032" s="38">
        <v>2956000</v>
      </c>
      <c r="M1032" s="38">
        <v>54583000</v>
      </c>
    </row>
    <row r="1033" spans="1:13">
      <c r="A1033" s="1">
        <v>36577</v>
      </c>
      <c r="B1033" s="4">
        <v>36577</v>
      </c>
      <c r="C1033" s="38">
        <v>542000</v>
      </c>
      <c r="D1033" s="38">
        <v>709000</v>
      </c>
      <c r="E1033" s="38">
        <v>320000</v>
      </c>
      <c r="F1033" s="38">
        <v>167000</v>
      </c>
      <c r="G1033" s="38">
        <v>705000</v>
      </c>
      <c r="H1033" s="38">
        <v>250000</v>
      </c>
      <c r="I1033" s="38" t="s">
        <v>25</v>
      </c>
      <c r="J1033" s="38">
        <v>2693000</v>
      </c>
      <c r="K1033" s="38">
        <v>-1286000</v>
      </c>
      <c r="L1033" s="38">
        <v>3783000</v>
      </c>
      <c r="M1033" s="38">
        <v>53298000</v>
      </c>
    </row>
    <row r="1034" spans="1:13">
      <c r="A1034" s="1">
        <v>36578</v>
      </c>
      <c r="B1034" s="4">
        <v>36578</v>
      </c>
      <c r="C1034" s="38">
        <v>542000</v>
      </c>
      <c r="D1034" s="38">
        <v>701000</v>
      </c>
      <c r="E1034" s="38">
        <v>224000</v>
      </c>
      <c r="F1034" s="38">
        <v>156000</v>
      </c>
      <c r="G1034" s="38">
        <v>687000</v>
      </c>
      <c r="H1034" s="38">
        <v>267000</v>
      </c>
      <c r="I1034" s="38" t="s">
        <v>25</v>
      </c>
      <c r="J1034" s="38">
        <v>2577000</v>
      </c>
      <c r="K1034" s="38">
        <v>-767000</v>
      </c>
      <c r="L1034" s="38">
        <v>3387000</v>
      </c>
      <c r="M1034" s="38">
        <v>52533000</v>
      </c>
    </row>
    <row r="1035" spans="1:13">
      <c r="A1035" s="1">
        <v>36579</v>
      </c>
      <c r="B1035" s="4">
        <v>36579</v>
      </c>
      <c r="C1035" s="38">
        <v>544000</v>
      </c>
      <c r="D1035" s="38">
        <v>715000</v>
      </c>
      <c r="E1035" s="38">
        <v>281000</v>
      </c>
      <c r="F1035" s="38">
        <v>211000</v>
      </c>
      <c r="G1035" s="38">
        <v>734000</v>
      </c>
      <c r="H1035" s="38">
        <v>242000</v>
      </c>
      <c r="I1035" s="38" t="s">
        <v>25</v>
      </c>
      <c r="J1035" s="38">
        <v>2727000</v>
      </c>
      <c r="K1035" s="38">
        <v>-1092000</v>
      </c>
      <c r="L1035" s="38">
        <v>3904000</v>
      </c>
      <c r="M1035" s="38">
        <v>51442000</v>
      </c>
    </row>
    <row r="1036" spans="1:13">
      <c r="A1036" s="1">
        <v>36580</v>
      </c>
      <c r="B1036" s="4">
        <v>36580</v>
      </c>
      <c r="C1036" s="38">
        <v>542000</v>
      </c>
      <c r="D1036" s="38">
        <v>714000</v>
      </c>
      <c r="E1036" s="38">
        <v>323000</v>
      </c>
      <c r="F1036" s="38">
        <v>187000</v>
      </c>
      <c r="G1036" s="38">
        <v>687000</v>
      </c>
      <c r="H1036" s="38">
        <v>246000</v>
      </c>
      <c r="I1036" s="38" t="s">
        <v>25</v>
      </c>
      <c r="J1036" s="38">
        <v>2699000</v>
      </c>
      <c r="K1036" s="38">
        <v>-948000</v>
      </c>
      <c r="L1036" s="38">
        <v>3580000</v>
      </c>
      <c r="M1036" s="38">
        <v>50495000</v>
      </c>
    </row>
    <row r="1037" spans="1:13">
      <c r="A1037" s="1">
        <v>36581</v>
      </c>
      <c r="B1037" s="4">
        <v>36581</v>
      </c>
      <c r="C1037" s="38">
        <v>542000</v>
      </c>
      <c r="D1037" s="38">
        <v>719000</v>
      </c>
      <c r="E1037" s="38">
        <v>281000</v>
      </c>
      <c r="F1037" s="38">
        <v>215000</v>
      </c>
      <c r="G1037" s="38">
        <v>737000</v>
      </c>
      <c r="H1037" s="38">
        <v>234000</v>
      </c>
      <c r="I1037" s="38" t="s">
        <v>25</v>
      </c>
      <c r="J1037" s="38">
        <v>2728000</v>
      </c>
      <c r="K1037" s="38">
        <v>-459000</v>
      </c>
      <c r="L1037" s="38">
        <v>3366000</v>
      </c>
      <c r="M1037" s="38">
        <v>50036000</v>
      </c>
    </row>
    <row r="1038" spans="1:13">
      <c r="A1038" s="1">
        <v>36582</v>
      </c>
      <c r="B1038" s="4">
        <v>36582</v>
      </c>
      <c r="C1038" s="38">
        <v>537000</v>
      </c>
      <c r="D1038" s="38">
        <v>717000</v>
      </c>
      <c r="E1038" s="38">
        <v>343000</v>
      </c>
      <c r="F1038" s="38">
        <v>211000</v>
      </c>
      <c r="G1038" s="38">
        <v>699000</v>
      </c>
      <c r="H1038" s="38">
        <v>246000</v>
      </c>
      <c r="I1038" s="38" t="s">
        <v>25</v>
      </c>
      <c r="J1038" s="38">
        <v>2753000</v>
      </c>
      <c r="K1038" s="38">
        <v>-213000</v>
      </c>
      <c r="L1038" s="38">
        <v>2764000</v>
      </c>
      <c r="M1038" s="38">
        <v>49824000</v>
      </c>
    </row>
    <row r="1039" spans="1:13">
      <c r="A1039" s="1">
        <v>36583</v>
      </c>
      <c r="B1039" s="4">
        <v>36583</v>
      </c>
      <c r="C1039" s="38">
        <v>537000</v>
      </c>
      <c r="D1039" s="38">
        <v>737000</v>
      </c>
      <c r="E1039" s="38">
        <v>380000</v>
      </c>
      <c r="F1039" s="38">
        <v>209000</v>
      </c>
      <c r="G1039" s="38">
        <v>712000</v>
      </c>
      <c r="H1039" s="38">
        <v>233000</v>
      </c>
      <c r="I1039" s="38" t="s">
        <v>25</v>
      </c>
      <c r="J1039" s="38">
        <v>2808000</v>
      </c>
      <c r="K1039" s="38">
        <v>-428000</v>
      </c>
      <c r="L1039" s="38">
        <v>3279000</v>
      </c>
      <c r="M1039" s="38">
        <v>49397000</v>
      </c>
    </row>
    <row r="1040" spans="1:13">
      <c r="A1040" s="1">
        <v>36584</v>
      </c>
      <c r="B1040" s="4">
        <v>36584</v>
      </c>
      <c r="C1040" s="38">
        <v>539000</v>
      </c>
      <c r="D1040" s="38">
        <v>738000</v>
      </c>
      <c r="E1040" s="38">
        <v>373000</v>
      </c>
      <c r="F1040" s="38">
        <v>209000</v>
      </c>
      <c r="G1040" s="38">
        <v>724000</v>
      </c>
      <c r="H1040" s="38">
        <v>241000</v>
      </c>
      <c r="I1040" s="38" t="s">
        <v>25</v>
      </c>
      <c r="J1040" s="38">
        <v>2824000</v>
      </c>
      <c r="K1040" s="38">
        <v>-328000</v>
      </c>
      <c r="L1040" s="38">
        <v>3283000</v>
      </c>
      <c r="M1040" s="38">
        <v>49068000</v>
      </c>
    </row>
    <row r="1041" spans="1:13">
      <c r="A1041" s="1">
        <v>36585</v>
      </c>
      <c r="B1041" s="4">
        <v>36585</v>
      </c>
      <c r="C1041" s="38">
        <v>542000</v>
      </c>
      <c r="D1041" s="38">
        <v>687000</v>
      </c>
      <c r="E1041" s="38">
        <v>313000</v>
      </c>
      <c r="F1041" s="38">
        <v>221000</v>
      </c>
      <c r="G1041" s="38">
        <v>662000</v>
      </c>
      <c r="H1041" s="38">
        <v>242000</v>
      </c>
      <c r="I1041" s="38" t="s">
        <v>25</v>
      </c>
      <c r="J1041" s="38">
        <v>2667000</v>
      </c>
      <c r="K1041" s="38">
        <v>-664000</v>
      </c>
      <c r="L1041" s="38">
        <v>3226000</v>
      </c>
      <c r="M1041" s="38">
        <v>48405000</v>
      </c>
    </row>
    <row r="1042" spans="1:13">
      <c r="A1042" s="1">
        <v>36586</v>
      </c>
      <c r="B1042" s="4">
        <v>36586</v>
      </c>
      <c r="C1042" s="38">
        <v>540000</v>
      </c>
      <c r="D1042" s="38">
        <v>845000</v>
      </c>
      <c r="E1042" s="38">
        <v>298000</v>
      </c>
      <c r="F1042" s="38">
        <v>183000</v>
      </c>
      <c r="G1042" s="38">
        <v>646000</v>
      </c>
      <c r="H1042" s="38">
        <v>281000</v>
      </c>
      <c r="I1042" s="38" t="s">
        <v>25</v>
      </c>
      <c r="J1042" s="38">
        <v>2793000</v>
      </c>
      <c r="K1042" s="38">
        <v>-275000</v>
      </c>
      <c r="L1042" s="38">
        <v>3170000</v>
      </c>
      <c r="M1042" s="38">
        <v>48125000</v>
      </c>
    </row>
    <row r="1043" spans="1:13">
      <c r="A1043" s="1">
        <v>36587</v>
      </c>
      <c r="B1043" s="4">
        <v>36587</v>
      </c>
      <c r="C1043" s="38">
        <v>522000</v>
      </c>
      <c r="D1043" s="38">
        <v>818000</v>
      </c>
      <c r="E1043" s="38">
        <v>309000</v>
      </c>
      <c r="F1043" s="38">
        <v>134000</v>
      </c>
      <c r="G1043" s="38">
        <v>660000</v>
      </c>
      <c r="H1043" s="38">
        <v>294000</v>
      </c>
      <c r="I1043" s="38" t="s">
        <v>25</v>
      </c>
      <c r="J1043" s="38">
        <v>2738000</v>
      </c>
      <c r="K1043" s="38">
        <v>-360000</v>
      </c>
      <c r="L1043" s="38">
        <v>2972000</v>
      </c>
      <c r="M1043" s="38">
        <v>47770000</v>
      </c>
    </row>
    <row r="1044" spans="1:13">
      <c r="A1044" s="1">
        <v>36588</v>
      </c>
      <c r="B1044" s="4">
        <v>36588</v>
      </c>
      <c r="C1044" s="38">
        <v>526000</v>
      </c>
      <c r="D1044" s="38">
        <v>891000</v>
      </c>
      <c r="E1044" s="38">
        <v>380000</v>
      </c>
      <c r="F1044" s="38">
        <v>146000</v>
      </c>
      <c r="G1044" s="38">
        <v>637000</v>
      </c>
      <c r="H1044" s="38">
        <v>274000</v>
      </c>
      <c r="I1044" s="38" t="s">
        <v>25</v>
      </c>
      <c r="J1044" s="38">
        <v>2854000</v>
      </c>
      <c r="K1044" s="38">
        <v>-121000</v>
      </c>
      <c r="L1044" s="38">
        <v>3131000</v>
      </c>
      <c r="M1044" s="38">
        <v>47649000</v>
      </c>
    </row>
    <row r="1045" spans="1:13">
      <c r="A1045" s="1">
        <v>36589</v>
      </c>
      <c r="B1045" s="4">
        <v>36589</v>
      </c>
      <c r="C1045" s="38">
        <v>545000</v>
      </c>
      <c r="D1045" s="38">
        <v>892000</v>
      </c>
      <c r="E1045" s="38">
        <v>365000</v>
      </c>
      <c r="F1045" s="38">
        <v>165000</v>
      </c>
      <c r="G1045" s="38">
        <v>702000</v>
      </c>
      <c r="H1045" s="38">
        <v>273000</v>
      </c>
      <c r="I1045" s="38" t="s">
        <v>25</v>
      </c>
      <c r="J1045" s="38">
        <v>2942000</v>
      </c>
      <c r="K1045" s="38">
        <v>-388000</v>
      </c>
      <c r="L1045" s="38">
        <v>3161000</v>
      </c>
      <c r="M1045" s="38">
        <v>47261000</v>
      </c>
    </row>
    <row r="1046" spans="1:13">
      <c r="A1046" s="1">
        <v>36590</v>
      </c>
      <c r="B1046" s="4">
        <v>36590</v>
      </c>
      <c r="C1046" s="38">
        <v>541000</v>
      </c>
      <c r="D1046" s="38">
        <v>902000</v>
      </c>
      <c r="E1046" s="38">
        <v>349000</v>
      </c>
      <c r="F1046" s="38">
        <v>168000</v>
      </c>
      <c r="G1046" s="38">
        <v>717000</v>
      </c>
      <c r="H1046" s="38">
        <v>263000</v>
      </c>
      <c r="I1046" s="38" t="s">
        <v>25</v>
      </c>
      <c r="J1046" s="38">
        <v>2942000</v>
      </c>
      <c r="K1046" s="38">
        <v>-860000</v>
      </c>
      <c r="L1046" s="38">
        <v>3871000</v>
      </c>
      <c r="M1046" s="38">
        <v>46401000</v>
      </c>
    </row>
    <row r="1047" spans="1:13">
      <c r="A1047" s="1">
        <v>36591</v>
      </c>
      <c r="B1047" s="4">
        <v>36591</v>
      </c>
      <c r="C1047" s="38">
        <v>541000</v>
      </c>
      <c r="D1047" s="38">
        <v>842000</v>
      </c>
      <c r="E1047" s="38">
        <v>347000</v>
      </c>
      <c r="F1047" s="38">
        <v>138000</v>
      </c>
      <c r="G1047" s="38">
        <v>700000</v>
      </c>
      <c r="H1047" s="38">
        <v>252000</v>
      </c>
      <c r="I1047" s="38" t="s">
        <v>25</v>
      </c>
      <c r="J1047" s="38">
        <v>2821000</v>
      </c>
      <c r="K1047" s="38">
        <v>-963000</v>
      </c>
      <c r="L1047" s="38">
        <v>3813000</v>
      </c>
      <c r="M1047" s="38">
        <v>45438000</v>
      </c>
    </row>
    <row r="1048" spans="1:13">
      <c r="A1048" s="1">
        <v>36592</v>
      </c>
      <c r="B1048" s="4">
        <v>36592</v>
      </c>
      <c r="C1048" s="38">
        <v>518000</v>
      </c>
      <c r="D1048" s="38">
        <v>899000</v>
      </c>
      <c r="E1048" s="38">
        <v>295000</v>
      </c>
      <c r="F1048" s="38">
        <v>157000</v>
      </c>
      <c r="G1048" s="38">
        <v>684000</v>
      </c>
      <c r="H1048" s="38">
        <v>238000</v>
      </c>
      <c r="I1048" s="38" t="s">
        <v>25</v>
      </c>
      <c r="J1048" s="38">
        <v>2792000</v>
      </c>
      <c r="K1048" s="38">
        <v>-1035000</v>
      </c>
      <c r="L1048" s="38">
        <v>3679000</v>
      </c>
      <c r="M1048" s="38">
        <v>44407000</v>
      </c>
    </row>
    <row r="1049" spans="1:13">
      <c r="A1049" s="1">
        <v>36593</v>
      </c>
      <c r="B1049" s="4">
        <v>36593</v>
      </c>
      <c r="C1049" s="38">
        <v>520000</v>
      </c>
      <c r="D1049" s="38">
        <v>930000</v>
      </c>
      <c r="E1049" s="38">
        <v>317000</v>
      </c>
      <c r="F1049" s="38">
        <v>1650000</v>
      </c>
      <c r="G1049" s="38">
        <v>707000</v>
      </c>
      <c r="H1049" s="38">
        <v>230000</v>
      </c>
      <c r="I1049" s="38" t="s">
        <v>25</v>
      </c>
      <c r="J1049" s="38">
        <v>2868000</v>
      </c>
      <c r="K1049" s="38">
        <v>-760000</v>
      </c>
      <c r="L1049" s="38">
        <v>3762000</v>
      </c>
      <c r="M1049" s="38">
        <v>43647000</v>
      </c>
    </row>
    <row r="1050" spans="1:13">
      <c r="A1050" s="1">
        <v>36594</v>
      </c>
      <c r="B1050" s="4">
        <v>36594</v>
      </c>
      <c r="C1050" s="38">
        <v>520000</v>
      </c>
      <c r="D1050" s="38">
        <v>951000</v>
      </c>
      <c r="E1050" s="38">
        <v>407000</v>
      </c>
      <c r="F1050" s="38">
        <v>189000</v>
      </c>
      <c r="G1050" s="38">
        <v>675000</v>
      </c>
      <c r="H1050" s="38">
        <v>253000</v>
      </c>
      <c r="I1050" s="38" t="s">
        <v>25</v>
      </c>
      <c r="J1050" s="38">
        <v>2994000</v>
      </c>
      <c r="K1050" s="38">
        <v>-372000</v>
      </c>
      <c r="L1050" s="38">
        <v>3425000</v>
      </c>
      <c r="M1050" s="38">
        <v>43180000</v>
      </c>
    </row>
    <row r="1051" spans="1:13">
      <c r="A1051" s="1">
        <v>36595</v>
      </c>
      <c r="B1051" s="4">
        <v>36595</v>
      </c>
      <c r="C1051" s="38">
        <v>539000</v>
      </c>
      <c r="D1051" s="38">
        <v>937000</v>
      </c>
      <c r="E1051" s="38">
        <v>413000</v>
      </c>
      <c r="F1051" s="38">
        <v>156000</v>
      </c>
      <c r="G1051" s="38">
        <v>713000</v>
      </c>
      <c r="H1051" s="38">
        <v>226000</v>
      </c>
      <c r="I1051" s="38" t="s">
        <v>25</v>
      </c>
      <c r="J1051" s="38">
        <v>2984000</v>
      </c>
      <c r="K1051" s="38">
        <v>32000</v>
      </c>
      <c r="L1051" s="38">
        <v>2824000</v>
      </c>
      <c r="M1051" s="38">
        <v>43305000</v>
      </c>
    </row>
    <row r="1052" spans="1:13">
      <c r="A1052" s="1">
        <v>36596</v>
      </c>
      <c r="B1052" s="4">
        <v>36596</v>
      </c>
      <c r="C1052" s="38">
        <v>541000</v>
      </c>
      <c r="D1052" s="38">
        <v>905000</v>
      </c>
      <c r="E1052" s="38">
        <v>422000</v>
      </c>
      <c r="F1052" s="38">
        <v>193000</v>
      </c>
      <c r="G1052" s="38">
        <v>702000</v>
      </c>
      <c r="H1052" s="38">
        <v>252000</v>
      </c>
      <c r="I1052" s="38" t="s">
        <v>25</v>
      </c>
      <c r="J1052" s="38">
        <v>3014000</v>
      </c>
      <c r="K1052" s="38">
        <v>535000</v>
      </c>
      <c r="L1052" s="38">
        <v>2355000</v>
      </c>
      <c r="M1052" s="38">
        <v>43841000</v>
      </c>
    </row>
    <row r="1053" spans="1:13">
      <c r="A1053" s="1">
        <v>36597</v>
      </c>
      <c r="B1053" s="4">
        <v>36597</v>
      </c>
      <c r="C1053" s="38">
        <v>525000</v>
      </c>
      <c r="D1053" s="38">
        <v>831000</v>
      </c>
      <c r="E1053" s="38">
        <v>400000</v>
      </c>
      <c r="F1053" s="38">
        <v>193000</v>
      </c>
      <c r="G1053" s="38">
        <v>660000</v>
      </c>
      <c r="H1053" s="38">
        <v>251000</v>
      </c>
      <c r="I1053" s="38" t="s">
        <v>25</v>
      </c>
      <c r="J1053" s="38">
        <v>2860000</v>
      </c>
      <c r="K1053" s="38">
        <v>541000</v>
      </c>
      <c r="L1053" s="38">
        <v>2307000</v>
      </c>
      <c r="M1053" s="38">
        <v>44382000</v>
      </c>
    </row>
    <row r="1054" spans="1:13">
      <c r="A1054" s="1">
        <v>36598</v>
      </c>
      <c r="B1054" s="4">
        <v>36598</v>
      </c>
      <c r="C1054" s="38">
        <v>542000</v>
      </c>
      <c r="D1054" s="38">
        <v>963000</v>
      </c>
      <c r="E1054" s="38">
        <v>411000</v>
      </c>
      <c r="F1054" s="38">
        <v>194000</v>
      </c>
      <c r="G1054" s="38">
        <v>710000</v>
      </c>
      <c r="H1054" s="38">
        <v>252000</v>
      </c>
      <c r="I1054" s="38" t="s">
        <v>25</v>
      </c>
      <c r="J1054" s="38">
        <v>3072000</v>
      </c>
      <c r="K1054" s="38">
        <v>359000</v>
      </c>
      <c r="L1054" s="38">
        <v>2887000</v>
      </c>
      <c r="M1054" s="38">
        <v>44742000</v>
      </c>
    </row>
    <row r="1055" spans="1:13">
      <c r="A1055" s="1">
        <v>36599</v>
      </c>
      <c r="B1055" s="4">
        <v>36599</v>
      </c>
      <c r="C1055" s="38">
        <v>541000</v>
      </c>
      <c r="D1055" s="38">
        <v>961000</v>
      </c>
      <c r="E1055" s="38">
        <v>401000</v>
      </c>
      <c r="F1055" s="38">
        <v>216000</v>
      </c>
      <c r="G1055" s="38">
        <v>697000</v>
      </c>
      <c r="H1055" s="38">
        <v>251000</v>
      </c>
      <c r="I1055" s="38" t="s">
        <v>25</v>
      </c>
      <c r="J1055" s="38">
        <v>3068000</v>
      </c>
      <c r="K1055" s="38">
        <v>270000</v>
      </c>
      <c r="L1055" s="38">
        <v>2687000</v>
      </c>
      <c r="M1055" s="38">
        <v>45009000</v>
      </c>
    </row>
    <row r="1056" spans="1:13">
      <c r="A1056" s="1">
        <v>36600</v>
      </c>
      <c r="B1056" s="4">
        <v>36600</v>
      </c>
      <c r="C1056" s="38">
        <v>540000</v>
      </c>
      <c r="D1056" s="38">
        <v>877000</v>
      </c>
      <c r="E1056" s="38">
        <v>451000</v>
      </c>
      <c r="F1056" s="38">
        <v>213000</v>
      </c>
      <c r="G1056" s="38">
        <v>748000</v>
      </c>
      <c r="H1056" s="38">
        <v>253000</v>
      </c>
      <c r="I1056" s="38" t="s">
        <v>25</v>
      </c>
      <c r="J1056" s="38">
        <v>3083000</v>
      </c>
      <c r="K1056" s="38">
        <v>501000</v>
      </c>
      <c r="L1056" s="38">
        <v>2589000</v>
      </c>
      <c r="M1056" s="38">
        <v>45503000</v>
      </c>
    </row>
    <row r="1057" spans="1:13">
      <c r="A1057" s="1">
        <v>36601</v>
      </c>
      <c r="B1057" s="4">
        <v>36601</v>
      </c>
      <c r="C1057" s="38">
        <f>VLOOKUP($B1057,[6]Data!$A$1:$M$15000,3,0)</f>
        <v>542000</v>
      </c>
      <c r="D1057" s="38">
        <f>VLOOKUP($B1057,[6]Data!$A$1:$M$15000,4,0)</f>
        <v>885000</v>
      </c>
      <c r="E1057" s="38">
        <f>VLOOKUP($B1057,[6]Data!$A$1:$M$15000,5,0)</f>
        <v>443000</v>
      </c>
      <c r="F1057" s="38">
        <f>VLOOKUP($B1057,[6]Data!$A$1:$M$15000,6,0)</f>
        <v>200000</v>
      </c>
      <c r="G1057" s="38">
        <f>VLOOKUP($B1057,[6]Data!$A$1:$M$15000,7,0)</f>
        <v>688000</v>
      </c>
      <c r="H1057" s="38">
        <f>VLOOKUP($B1057,[6]Data!$A$1:$M$15000,8,0)</f>
        <v>251000</v>
      </c>
      <c r="I1057" s="38" t="s">
        <v>25</v>
      </c>
      <c r="J1057" s="38">
        <f>VLOOKUP($B1057,[6]Data!$A$1:$M$15000,9,0)</f>
        <v>3009000</v>
      </c>
      <c r="K1057" s="38">
        <f>VLOOKUP($B1057,[6]Data!$A$1:$M$15000,10,0)</f>
        <v>455000</v>
      </c>
      <c r="L1057" s="38">
        <f>VLOOKUP($B1057,[6]Data!$A$1:$M$15000,11,0)</f>
        <v>2614000</v>
      </c>
      <c r="M1057" s="38">
        <f>VLOOKUP($B1057,[6]Data!$A$1:$M$15000,12,0)</f>
        <v>45958000</v>
      </c>
    </row>
    <row r="1058" spans="1:13">
      <c r="A1058" s="1">
        <v>36602</v>
      </c>
      <c r="B1058" s="4">
        <v>36602</v>
      </c>
      <c r="C1058" s="38">
        <f>VLOOKUP($B1058,[6]Data!$A$1:$M$15000,3,0)</f>
        <v>531000</v>
      </c>
      <c r="D1058" s="38">
        <f>VLOOKUP($B1058,[6]Data!$A$1:$M$15000,4,0)</f>
        <v>835000</v>
      </c>
      <c r="E1058" s="38">
        <f>VLOOKUP($B1058,[6]Data!$A$1:$M$15000,5,0)</f>
        <v>383000</v>
      </c>
      <c r="F1058" s="38">
        <f>VLOOKUP($B1058,[6]Data!$A$1:$M$15000,6,0)</f>
        <v>169000</v>
      </c>
      <c r="G1058" s="38">
        <f>VLOOKUP($B1058,[6]Data!$A$1:$M$15000,7,0)</f>
        <v>711000</v>
      </c>
      <c r="H1058" s="38">
        <f>VLOOKUP($B1058,[6]Data!$A$1:$M$15000,8,0)</f>
        <v>256000</v>
      </c>
      <c r="I1058" s="38" t="s">
        <v>25</v>
      </c>
      <c r="J1058" s="38">
        <f>VLOOKUP($B1058,[6]Data!$A$1:$M$15000,9,0)</f>
        <v>2884000</v>
      </c>
      <c r="K1058" s="38">
        <f>VLOOKUP($B1058,[6]Data!$A$1:$M$15000,10,0)</f>
        <v>399000</v>
      </c>
      <c r="L1058" s="38">
        <f>VLOOKUP($B1058,[6]Data!$A$1:$M$15000,11,0)</f>
        <v>2502000</v>
      </c>
      <c r="M1058" s="38">
        <f>VLOOKUP($B1058,[6]Data!$A$1:$M$15000,12,0)</f>
        <v>46349000</v>
      </c>
    </row>
    <row r="1059" spans="1:13">
      <c r="A1059" s="1">
        <v>36603</v>
      </c>
      <c r="B1059" s="4">
        <v>36603</v>
      </c>
      <c r="C1059" s="38">
        <v>495000</v>
      </c>
      <c r="D1059" s="38">
        <v>822000</v>
      </c>
      <c r="E1059" s="38">
        <v>244000</v>
      </c>
      <c r="F1059" s="38">
        <v>82000</v>
      </c>
      <c r="G1059" s="38">
        <v>588000</v>
      </c>
      <c r="H1059" s="38">
        <v>254000</v>
      </c>
      <c r="I1059" s="38" t="s">
        <v>25</v>
      </c>
      <c r="J1059" s="38">
        <v>2623000</v>
      </c>
      <c r="K1059" s="38">
        <v>331000</v>
      </c>
      <c r="L1059" s="38">
        <v>2100000</v>
      </c>
      <c r="M1059" s="38">
        <v>46620000</v>
      </c>
    </row>
    <row r="1060" spans="1:13">
      <c r="A1060" s="1">
        <v>36604</v>
      </c>
      <c r="B1060" s="4">
        <v>36604</v>
      </c>
      <c r="C1060" s="38">
        <f>VLOOKUP($B1060,[6]Data!$A$1:$M$15000,3,0)</f>
        <v>468000</v>
      </c>
      <c r="D1060" s="38">
        <f>VLOOKUP($B1060,[6]Data!$A$1:$M$15000,4,0)</f>
        <v>789000</v>
      </c>
      <c r="E1060" s="38">
        <f>VLOOKUP($B1060,[6]Data!$A$1:$M$15000,5,0)</f>
        <v>244000</v>
      </c>
      <c r="F1060" s="38">
        <f>VLOOKUP($B1060,[6]Data!$A$1:$M$15000,6,0)</f>
        <v>64000</v>
      </c>
      <c r="G1060" s="38">
        <f>VLOOKUP($B1060,[6]Data!$A$1:$M$15000,7,0)</f>
        <v>601000</v>
      </c>
      <c r="H1060" s="38">
        <f>VLOOKUP($B1060,[6]Data!$A$1:$M$15000,8,0)</f>
        <v>238000</v>
      </c>
      <c r="I1060" s="38" t="s">
        <v>25</v>
      </c>
      <c r="J1060" s="38">
        <f>VLOOKUP($B1060,[6]Data!$A$1:$M$15000,9,0)</f>
        <v>2404000</v>
      </c>
      <c r="K1060" s="38">
        <f>VLOOKUP($B1060,[6]Data!$A$1:$M$15000,10,0)</f>
        <v>126000</v>
      </c>
      <c r="L1060" s="38">
        <f>VLOOKUP($B1060,[6]Data!$A$1:$M$15000,11,0)</f>
        <v>2217000</v>
      </c>
      <c r="M1060" s="38">
        <f>VLOOKUP($B1060,[6]Data!$A$1:$M$15000,12,0)</f>
        <v>46746000</v>
      </c>
    </row>
    <row r="1061" spans="1:13">
      <c r="A1061" s="1">
        <v>36605</v>
      </c>
      <c r="B1061" s="4">
        <v>36605</v>
      </c>
      <c r="C1061" s="38">
        <f>VLOOKUP($B1061,[6]Data!$A$1:$M$15000,3,0)</f>
        <v>525000</v>
      </c>
      <c r="D1061" s="38">
        <f>VLOOKUP($B1061,[6]Data!$A$1:$M$15000,4,0)</f>
        <v>827000</v>
      </c>
      <c r="E1061" s="38">
        <f>VLOOKUP($B1061,[6]Data!$A$1:$M$15000,5,0)</f>
        <v>368000</v>
      </c>
      <c r="F1061" s="38">
        <f>VLOOKUP($B1061,[6]Data!$A$1:$M$15000,6,0)</f>
        <v>12000</v>
      </c>
      <c r="G1061" s="38">
        <f>VLOOKUP($B1061,[6]Data!$A$1:$M$15000,7,0)</f>
        <v>615000</v>
      </c>
      <c r="H1061" s="38">
        <f>VLOOKUP($B1061,[6]Data!$A$1:$M$15000,8,0)</f>
        <v>254000</v>
      </c>
      <c r="I1061" s="38" t="s">
        <v>25</v>
      </c>
      <c r="J1061" s="38">
        <f>VLOOKUP($B1061,[6]Data!$A$1:$M$15000,9,0)</f>
        <v>2601000</v>
      </c>
      <c r="K1061" s="38">
        <f>VLOOKUP($B1061,[6]Data!$A$1:$M$15000,10,0)</f>
        <v>-45000</v>
      </c>
      <c r="L1061" s="38">
        <f>VLOOKUP($B1061,[6]Data!$A$1:$M$15000,11,0)</f>
        <v>2746000</v>
      </c>
      <c r="M1061" s="38">
        <f>VLOOKUP($B1061,[6]Data!$A$1:$M$15000,12,0)</f>
        <v>46703000</v>
      </c>
    </row>
    <row r="1062" spans="1:13">
      <c r="A1062" s="1">
        <v>36606</v>
      </c>
      <c r="B1062" s="4">
        <v>36606</v>
      </c>
      <c r="C1062" s="38">
        <f>VLOOKUP($B1062,[6]Data!$A$1:$M$15000,3,0)</f>
        <v>527000</v>
      </c>
      <c r="D1062" s="38">
        <f>VLOOKUP($B1062,[6]Data!$A$1:$M$15000,4,0)</f>
        <v>859000</v>
      </c>
      <c r="E1062" s="38">
        <f>VLOOKUP($B1062,[6]Data!$A$1:$M$15000,5,0)</f>
        <v>293000</v>
      </c>
      <c r="F1062" s="38">
        <f>VLOOKUP($B1062,[6]Data!$A$1:$M$15000,6,0)</f>
        <v>195000</v>
      </c>
      <c r="G1062" s="38">
        <f>VLOOKUP($B1062,[6]Data!$A$1:$M$15000,7,0)</f>
        <v>703000</v>
      </c>
      <c r="H1062" s="38">
        <f>VLOOKUP($B1062,[6]Data!$A$1:$M$15000,8,0)</f>
        <v>251000</v>
      </c>
      <c r="I1062" s="38" t="s">
        <v>25</v>
      </c>
      <c r="J1062" s="38">
        <f>VLOOKUP($B1062,[6]Data!$A$1:$M$15000,9,0)</f>
        <v>2827000</v>
      </c>
      <c r="K1062" s="38">
        <f>VLOOKUP($B1062,[6]Data!$A$1:$M$15000,10,0)</f>
        <v>-41000</v>
      </c>
      <c r="L1062" s="38">
        <f>VLOOKUP($B1062,[6]Data!$A$1:$M$15000,11,0)</f>
        <v>2795000</v>
      </c>
      <c r="M1062" s="38">
        <f>VLOOKUP($B1062,[6]Data!$A$1:$M$15000,12,0)</f>
        <v>46661000</v>
      </c>
    </row>
    <row r="1063" spans="1:13">
      <c r="A1063" s="1">
        <v>36607</v>
      </c>
      <c r="B1063" s="4">
        <v>36607</v>
      </c>
      <c r="C1063" s="38">
        <f>VLOOKUP($B1063,[6]Data!$A$1:$M$15000,3,0)</f>
        <v>520000</v>
      </c>
      <c r="D1063" s="38">
        <f>VLOOKUP($B1063,[6]Data!$A$1:$M$15000,4,0)</f>
        <v>754000</v>
      </c>
      <c r="E1063" s="38">
        <f>VLOOKUP($B1063,[6]Data!$A$1:$M$15000,5,0)</f>
        <v>278000</v>
      </c>
      <c r="F1063" s="38">
        <f>VLOOKUP($B1063,[6]Data!$A$1:$M$15000,6,0)</f>
        <v>188000</v>
      </c>
      <c r="G1063" s="38">
        <f>VLOOKUP($B1063,[6]Data!$A$1:$M$15000,7,0)</f>
        <v>725000</v>
      </c>
      <c r="H1063" s="38">
        <f>VLOOKUP($B1063,[6]Data!$A$1:$M$15000,8,0)</f>
        <v>255000</v>
      </c>
      <c r="I1063" s="38" t="s">
        <v>25</v>
      </c>
      <c r="J1063" s="38">
        <f>VLOOKUP($B1063,[6]Data!$A$1:$M$15000,9,0)</f>
        <v>2720000</v>
      </c>
      <c r="K1063" s="38">
        <f>VLOOKUP($B1063,[6]Data!$A$1:$M$15000,10,0)</f>
        <v>-24000</v>
      </c>
      <c r="L1063" s="38">
        <f>VLOOKUP($B1063,[6]Data!$A$1:$M$15000,11,0)</f>
        <v>2737000</v>
      </c>
      <c r="M1063" s="38">
        <f>VLOOKUP($B1063,[6]Data!$A$1:$M$15000,12,0)</f>
        <v>46638000</v>
      </c>
    </row>
    <row r="1064" spans="1:13">
      <c r="A1064" s="1">
        <v>36608</v>
      </c>
      <c r="B1064" s="4">
        <v>36608</v>
      </c>
      <c r="C1064" s="38">
        <f>VLOOKUP($B1064,[6]Data!$A$1:$M$15000,3,0)</f>
        <v>507000</v>
      </c>
      <c r="D1064" s="38">
        <f>VLOOKUP($B1064,[6]Data!$A$1:$M$15000,4,0)</f>
        <v>744000</v>
      </c>
      <c r="E1064" s="38">
        <f>VLOOKUP($B1064,[6]Data!$A$1:$M$15000,5,0)</f>
        <v>275000</v>
      </c>
      <c r="F1064" s="38">
        <f>VLOOKUP($B1064,[6]Data!$A$1:$M$15000,6,0)</f>
        <v>208000</v>
      </c>
      <c r="G1064" s="38">
        <f>VLOOKUP($B1064,[6]Data!$A$1:$M$15000,7,0)</f>
        <v>715000</v>
      </c>
      <c r="H1064" s="38">
        <f>VLOOKUP($B1064,[6]Data!$A$1:$M$15000,8,0)</f>
        <v>215000</v>
      </c>
      <c r="I1064" s="38" t="s">
        <v>25</v>
      </c>
      <c r="J1064" s="38">
        <f>VLOOKUP($B1064,[6]Data!$A$1:$M$15000,9,0)</f>
        <v>2664000</v>
      </c>
      <c r="K1064" s="38">
        <f>VLOOKUP($B1064,[6]Data!$A$1:$M$15000,10,0)</f>
        <v>27000</v>
      </c>
      <c r="L1064" s="38">
        <f>VLOOKUP($B1064,[6]Data!$A$1:$M$15000,11,0)</f>
        <v>2754000</v>
      </c>
      <c r="M1064" s="38">
        <f>VLOOKUP($B1064,[6]Data!$A$1:$M$15000,12,0)</f>
        <v>46665000</v>
      </c>
    </row>
    <row r="1065" spans="1:13">
      <c r="A1065" s="1">
        <v>36609</v>
      </c>
      <c r="B1065" s="4">
        <v>36609</v>
      </c>
      <c r="C1065" s="38">
        <f>VLOOKUP($B1065,[6]Data!$A$1:$M$15000,3,0)</f>
        <v>542000</v>
      </c>
      <c r="D1065" s="38">
        <f>VLOOKUP($B1065,[6]Data!$A$1:$M$15000,4,0)</f>
        <v>743000</v>
      </c>
      <c r="E1065" s="38">
        <f>VLOOKUP($B1065,[6]Data!$A$1:$M$15000,5,0)</f>
        <v>273000</v>
      </c>
      <c r="F1065" s="38">
        <f>VLOOKUP($B1065,[6]Data!$A$1:$M$15000,6,0)</f>
        <v>283000</v>
      </c>
      <c r="G1065" s="38">
        <f>VLOOKUP($B1065,[6]Data!$A$1:$M$15000,7,0)</f>
        <v>702000</v>
      </c>
      <c r="H1065" s="38">
        <f>VLOOKUP($B1065,[6]Data!$A$1:$M$15000,8,0)</f>
        <v>200000</v>
      </c>
      <c r="I1065" s="38" t="s">
        <v>25</v>
      </c>
      <c r="J1065" s="38">
        <f>VLOOKUP($B1065,[6]Data!$A$1:$M$15000,9,0)</f>
        <v>2742000</v>
      </c>
      <c r="K1065" s="38">
        <f>VLOOKUP($B1065,[6]Data!$A$1:$M$15000,10,0)</f>
        <v>40000</v>
      </c>
      <c r="L1065" s="38">
        <f>VLOOKUP($B1065,[6]Data!$A$1:$M$15000,11,0)</f>
        <v>2654000</v>
      </c>
      <c r="M1065" s="38">
        <f>VLOOKUP($B1065,[6]Data!$A$1:$M$15000,12,0)</f>
        <v>46706000</v>
      </c>
    </row>
    <row r="1066" spans="1:13">
      <c r="A1066" s="1">
        <v>36610</v>
      </c>
      <c r="B1066" s="4">
        <v>36610</v>
      </c>
      <c r="C1066" s="38">
        <f>VLOOKUP($B1066,[6]Data!$A$1:$M$15000,3,0)</f>
        <v>542000</v>
      </c>
      <c r="D1066" s="38">
        <f>VLOOKUP($B1066,[6]Data!$A$1:$M$15000,4,0)</f>
        <v>888000</v>
      </c>
      <c r="E1066" s="38">
        <f>VLOOKUP($B1066,[6]Data!$A$1:$M$15000,5,0)</f>
        <v>351000</v>
      </c>
      <c r="F1066" s="38">
        <f>VLOOKUP($B1066,[6]Data!$A$1:$M$15000,6,0)</f>
        <v>189000</v>
      </c>
      <c r="G1066" s="38">
        <f>VLOOKUP($B1066,[6]Data!$A$1:$M$15000,7,0)</f>
        <v>688000</v>
      </c>
      <c r="H1066" s="38">
        <f>VLOOKUP($B1066,[6]Data!$A$1:$M$15000,8,0)</f>
        <v>208000</v>
      </c>
      <c r="I1066" s="38" t="s">
        <v>25</v>
      </c>
      <c r="J1066" s="38">
        <f>VLOOKUP($B1066,[6]Data!$A$1:$M$15000,9,0)</f>
        <v>2866000</v>
      </c>
      <c r="K1066" s="38">
        <f>VLOOKUP($B1066,[6]Data!$A$1:$M$15000,10,0)</f>
        <v>354000</v>
      </c>
      <c r="L1066" s="38">
        <f>VLOOKUP($B1066,[6]Data!$A$1:$M$15000,11,0)</f>
        <v>2450000</v>
      </c>
      <c r="M1066" s="38">
        <f>VLOOKUP($B1066,[6]Data!$A$1:$M$15000,12,0)</f>
        <v>47059000</v>
      </c>
    </row>
    <row r="1067" spans="1:13">
      <c r="A1067" s="1">
        <v>36611</v>
      </c>
      <c r="B1067" s="4">
        <v>36611</v>
      </c>
      <c r="C1067" s="38">
        <f>VLOOKUP($B1067,[6]Data!$A$1:$M$15000,3,0)</f>
        <v>495000</v>
      </c>
      <c r="D1067" s="38">
        <f>VLOOKUP($B1067,[6]Data!$A$1:$M$15000,4,0)</f>
        <v>822000</v>
      </c>
      <c r="E1067" s="38">
        <f>VLOOKUP($B1067,[6]Data!$A$1:$M$15000,5,0)</f>
        <v>244000</v>
      </c>
      <c r="F1067" s="38">
        <f>VLOOKUP($B1067,[6]Data!$A$1:$M$15000,6,0)</f>
        <v>82000</v>
      </c>
      <c r="G1067" s="38">
        <f>VLOOKUP($B1067,[6]Data!$A$1:$M$15000,7,0)</f>
        <v>588000</v>
      </c>
      <c r="H1067" s="38">
        <f>VLOOKUP($B1067,[6]Data!$A$1:$M$15000,8,0)</f>
        <v>254000</v>
      </c>
      <c r="I1067" s="38" t="s">
        <v>25</v>
      </c>
      <c r="J1067" s="38">
        <f>VLOOKUP($B1067,[6]Data!$A$1:$M$15000,9,0)</f>
        <v>2623000</v>
      </c>
      <c r="K1067" s="38">
        <f>VLOOKUP($B1067,[6]Data!$A$1:$M$15000,10,0)</f>
        <v>331000</v>
      </c>
      <c r="L1067" s="38">
        <f>VLOOKUP($B1067,[6]Data!$A$1:$M$15000,11,0)</f>
        <v>2100000</v>
      </c>
      <c r="M1067" s="38">
        <f>VLOOKUP($B1067,[6]Data!$A$1:$M$15000,12,0)</f>
        <v>46620000</v>
      </c>
    </row>
    <row r="1068" spans="1:13">
      <c r="A1068" s="1">
        <v>36612</v>
      </c>
      <c r="B1068" s="4">
        <v>36612</v>
      </c>
      <c r="C1068" s="38">
        <f>VLOOKUP($B1068,[6]Data!$A$1:$M$15000,3,0)</f>
        <v>539000</v>
      </c>
      <c r="D1068" s="38">
        <f>VLOOKUP($B1068,[6]Data!$A$1:$M$15000,4,0)</f>
        <v>916000</v>
      </c>
      <c r="E1068" s="38">
        <f>VLOOKUP($B1068,[6]Data!$A$1:$M$15000,5,0)</f>
        <v>376000</v>
      </c>
      <c r="F1068" s="38">
        <f>VLOOKUP($B1068,[6]Data!$A$1:$M$15000,6,0)</f>
        <v>208000</v>
      </c>
      <c r="G1068" s="38">
        <f>VLOOKUP($B1068,[6]Data!$A$1:$M$15000,7,0)</f>
        <v>698000</v>
      </c>
      <c r="H1068" s="38">
        <f>VLOOKUP($B1068,[6]Data!$A$1:$M$15000,8,0)</f>
        <v>253000</v>
      </c>
      <c r="I1068" s="38" t="s">
        <v>25</v>
      </c>
      <c r="J1068" s="38">
        <f>VLOOKUP($B1068,[6]Data!$A$1:$M$15000,9,0)</f>
        <v>2990000</v>
      </c>
      <c r="K1068" s="38">
        <f>VLOOKUP($B1068,[6]Data!$A$1:$M$15000,10,0)</f>
        <v>462000</v>
      </c>
      <c r="L1068" s="38">
        <f>VLOOKUP($B1068,[6]Data!$A$1:$M$15000,11,0)</f>
        <v>2709000</v>
      </c>
      <c r="M1068" s="38">
        <f>VLOOKUP($B1068,[6]Data!$A$1:$M$15000,12,0)</f>
        <v>47981000</v>
      </c>
    </row>
    <row r="1069" spans="1:13">
      <c r="A1069" s="1">
        <v>36613</v>
      </c>
      <c r="B1069" s="4">
        <v>36613</v>
      </c>
      <c r="C1069" s="38">
        <f>VLOOKUP($B1069,[6]Data!$A$1:$M$15000,3,0)</f>
        <v>514000</v>
      </c>
      <c r="D1069" s="38">
        <f>VLOOKUP($B1069,[6]Data!$A$1:$M$15000,4,0)</f>
        <v>849000</v>
      </c>
      <c r="E1069" s="38">
        <f>VLOOKUP($B1069,[6]Data!$A$1:$M$15000,5,0)</f>
        <v>401000</v>
      </c>
      <c r="F1069" s="38">
        <f>VLOOKUP($B1069,[6]Data!$A$1:$M$15000,6,0)</f>
        <v>265000</v>
      </c>
      <c r="G1069" s="38">
        <f>VLOOKUP($B1069,[6]Data!$A$1:$M$15000,7,0)</f>
        <v>690000</v>
      </c>
      <c r="H1069" s="38">
        <f>VLOOKUP($B1069,[6]Data!$A$1:$M$15000,8,0)</f>
        <v>252000</v>
      </c>
      <c r="I1069" s="38" t="s">
        <v>25</v>
      </c>
      <c r="J1069" s="38">
        <f>VLOOKUP($B1069,[6]Data!$A$1:$M$15000,9,0)</f>
        <v>2971000</v>
      </c>
      <c r="K1069" s="38">
        <f>VLOOKUP($B1069,[6]Data!$A$1:$M$15000,10,0)</f>
        <v>127000</v>
      </c>
      <c r="L1069" s="38">
        <f>VLOOKUP($B1069,[6]Data!$A$1:$M$15000,11,0)</f>
        <v>2763000</v>
      </c>
      <c r="M1069" s="38">
        <f>VLOOKUP($B1069,[6]Data!$A$1:$M$15000,12,0)</f>
        <v>48108000</v>
      </c>
    </row>
    <row r="1070" spans="1:13">
      <c r="A1070" s="1">
        <v>36614</v>
      </c>
      <c r="B1070" s="4">
        <v>36614</v>
      </c>
      <c r="C1070" s="38">
        <f>VLOOKUP($B1070,[6]Data!$A$1:$M$15000,3,0)</f>
        <v>533000</v>
      </c>
      <c r="D1070" s="38">
        <f>VLOOKUP($B1070,[6]Data!$A$1:$M$15000,4,0)</f>
        <v>831000</v>
      </c>
      <c r="E1070" s="38">
        <f>VLOOKUP($B1070,[6]Data!$A$1:$M$15000,5,0)</f>
        <v>383000</v>
      </c>
      <c r="F1070" s="38">
        <f>VLOOKUP($B1070,[6]Data!$A$1:$M$15000,6,0)</f>
        <v>198000</v>
      </c>
      <c r="G1070" s="38">
        <f>VLOOKUP($B1070,[6]Data!$A$1:$M$15000,7,0)</f>
        <v>702000</v>
      </c>
      <c r="H1070" s="38">
        <f>VLOOKUP($B1070,[6]Data!$A$1:$M$15000,8,0)</f>
        <v>254000</v>
      </c>
      <c r="I1070" s="38" t="s">
        <v>25</v>
      </c>
      <c r="J1070" s="38">
        <f>VLOOKUP($B1070,[6]Data!$A$1:$M$15000,9,0)</f>
        <v>2901000</v>
      </c>
      <c r="K1070" s="38">
        <f>VLOOKUP($B1070,[6]Data!$A$1:$M$15000,10,0)</f>
        <v>265000</v>
      </c>
      <c r="L1070" s="38">
        <f>VLOOKUP($B1070,[6]Data!$A$1:$M$15000,11,0)</f>
        <v>2767000</v>
      </c>
      <c r="M1070" s="38">
        <f>VLOOKUP($B1070,[6]Data!$A$1:$M$15000,12,0)</f>
        <v>48373000</v>
      </c>
    </row>
    <row r="1071" spans="1:13">
      <c r="A1071" s="1">
        <v>36615</v>
      </c>
      <c r="B1071" s="4">
        <v>36615</v>
      </c>
      <c r="C1071" s="38">
        <f>VLOOKUP($B1071,[6]Data!$A$1:$M$15000,3,0)</f>
        <v>542000</v>
      </c>
      <c r="D1071" s="38">
        <f>VLOOKUP($B1071,[6]Data!$A$1:$M$15000,4,0)</f>
        <v>864000</v>
      </c>
      <c r="E1071" s="38">
        <f>VLOOKUP($B1071,[6]Data!$A$1:$M$15000,5,0)</f>
        <v>362000</v>
      </c>
      <c r="F1071" s="38">
        <f>VLOOKUP($B1071,[6]Data!$A$1:$M$15000,6,0)</f>
        <v>250000</v>
      </c>
      <c r="G1071" s="38">
        <f>VLOOKUP($B1071,[6]Data!$A$1:$M$15000,7,0)</f>
        <v>704000</v>
      </c>
      <c r="H1071" s="38">
        <f>VLOOKUP($B1071,[6]Data!$A$1:$M$15000,8,0)</f>
        <v>254000</v>
      </c>
      <c r="I1071" s="38" t="s">
        <v>25</v>
      </c>
      <c r="J1071" s="38">
        <f>VLOOKUP($B1071,[6]Data!$A$1:$M$15000,9,0)</f>
        <v>2976000</v>
      </c>
      <c r="K1071" s="38">
        <f>VLOOKUP($B1071,[6]Data!$A$1:$M$15000,10,0)</f>
        <v>336000</v>
      </c>
      <c r="L1071" s="38">
        <f>VLOOKUP($B1071,[6]Data!$A$1:$M$15000,11,0)</f>
        <v>2640000</v>
      </c>
      <c r="M1071" s="38">
        <f>VLOOKUP($B1071,[6]Data!$A$1:$M$15000,12,0)</f>
        <v>48709000</v>
      </c>
    </row>
    <row r="1072" spans="1:13">
      <c r="A1072" s="1">
        <v>36616</v>
      </c>
      <c r="B1072" s="4">
        <v>36616</v>
      </c>
      <c r="C1072" s="38">
        <f>VLOOKUP($B1072,[6]Data!$A$1:$M$15000,3,0)</f>
        <v>536000</v>
      </c>
      <c r="D1072" s="38">
        <f>VLOOKUP($B1072,[6]Data!$A$1:$M$15000,4,0)</f>
        <v>959000</v>
      </c>
      <c r="E1072" s="38">
        <f>VLOOKUP($B1072,[6]Data!$A$1:$M$15000,5,0)</f>
        <v>356000</v>
      </c>
      <c r="F1072" s="38">
        <f>VLOOKUP($B1072,[6]Data!$A$1:$M$15000,6,0)</f>
        <v>232000</v>
      </c>
      <c r="G1072" s="38">
        <f>VLOOKUP($B1072,[6]Data!$A$1:$M$15000,7,0)</f>
        <v>750000</v>
      </c>
      <c r="H1072" s="38">
        <f>VLOOKUP($B1072,[6]Data!$A$1:$M$15000,8,0)</f>
        <v>257000</v>
      </c>
      <c r="I1072" s="38" t="s">
        <v>25</v>
      </c>
      <c r="J1072" s="38">
        <f>VLOOKUP($B1072,[6]Data!$A$1:$M$15000,9,0)</f>
        <v>3090000</v>
      </c>
      <c r="K1072" s="38">
        <f>VLOOKUP($B1072,[6]Data!$A$1:$M$15000,10,0)</f>
        <v>691000</v>
      </c>
      <c r="L1072" s="38">
        <f>VLOOKUP($B1072,[6]Data!$A$1:$M$15000,11,0)</f>
        <v>2405000</v>
      </c>
      <c r="M1072" s="38">
        <f>VLOOKUP($B1072,[6]Data!$A$1:$M$15000,12,0)</f>
        <v>49222000</v>
      </c>
    </row>
    <row r="1073" spans="1:13">
      <c r="A1073" s="1">
        <v>36617</v>
      </c>
      <c r="B1073" s="4">
        <v>36617</v>
      </c>
      <c r="C1073" s="38">
        <f>VLOOKUP($B1073,[6]Data!$A$1:$M$15000,3,0)</f>
        <v>516000</v>
      </c>
      <c r="D1073" s="38">
        <f>VLOOKUP($B1073,[6]Data!$A$1:$M$15000,4,0)</f>
        <v>743000</v>
      </c>
      <c r="E1073" s="38">
        <f>VLOOKUP($B1073,[6]Data!$A$1:$M$15000,5,0)</f>
        <v>433000</v>
      </c>
      <c r="F1073" s="38">
        <f>VLOOKUP($B1073,[6]Data!$A$1:$M$15000,6,0)</f>
        <v>166000</v>
      </c>
      <c r="G1073" s="38">
        <f>VLOOKUP($B1073,[6]Data!$A$1:$M$15000,7,0)</f>
        <v>640000</v>
      </c>
      <c r="H1073" s="38">
        <f>VLOOKUP($B1073,[6]Data!$A$1:$M$15000,8,0)</f>
        <v>253000</v>
      </c>
      <c r="I1073" s="38" t="s">
        <v>25</v>
      </c>
      <c r="J1073" s="38">
        <f>VLOOKUP($B1073,[6]Data!$A$1:$M$15000,9,0)</f>
        <v>2738000</v>
      </c>
      <c r="K1073" s="38">
        <f>VLOOKUP($B1073,[6]Data!$A$1:$M$15000,10,0)</f>
        <v>641000</v>
      </c>
      <c r="L1073" s="38">
        <f>VLOOKUP($B1073,[6]Data!$A$1:$M$15000,11,0)</f>
        <v>2175000</v>
      </c>
      <c r="M1073" s="38">
        <f>VLOOKUP($B1073,[6]Data!$A$1:$M$15000,12,0)</f>
        <v>49849000</v>
      </c>
    </row>
    <row r="1074" spans="1:13">
      <c r="A1074" s="1">
        <v>36618</v>
      </c>
      <c r="B1074" s="4">
        <v>36618</v>
      </c>
      <c r="C1074" s="38">
        <f>VLOOKUP($B1074,[6]Data!$A$1:$M$15000,3,0)</f>
        <v>527000</v>
      </c>
      <c r="D1074" s="38">
        <f>VLOOKUP($B1074,[6]Data!$A$1:$M$15000,4,0)</f>
        <v>794000</v>
      </c>
      <c r="E1074" s="38">
        <f>VLOOKUP($B1074,[6]Data!$A$1:$M$15000,5,0)</f>
        <v>455000</v>
      </c>
      <c r="F1074" s="38">
        <f>VLOOKUP($B1074,[6]Data!$A$1:$M$15000,6,0)</f>
        <v>179000</v>
      </c>
      <c r="G1074" s="38">
        <f>VLOOKUP($B1074,[6]Data!$A$1:$M$15000,7,0)</f>
        <v>684000</v>
      </c>
      <c r="H1074" s="38">
        <f>VLOOKUP($B1074,[6]Data!$A$1:$M$15000,8,0)</f>
        <v>240000</v>
      </c>
      <c r="I1074" s="38" t="s">
        <v>25</v>
      </c>
      <c r="J1074" s="38">
        <f>VLOOKUP($B1074,[6]Data!$A$1:$M$15000,9,0)</f>
        <v>2880000</v>
      </c>
      <c r="K1074" s="38">
        <f>VLOOKUP($B1074,[6]Data!$A$1:$M$15000,10,0)</f>
        <v>679000</v>
      </c>
      <c r="L1074" s="38">
        <f>VLOOKUP($B1074,[6]Data!$A$1:$M$15000,11,0)</f>
        <v>2181000</v>
      </c>
      <c r="M1074" s="38">
        <f>VLOOKUP($B1074,[6]Data!$A$1:$M$15000,12,0)</f>
        <v>50528000</v>
      </c>
    </row>
    <row r="1075" spans="1:13">
      <c r="A1075" s="1">
        <v>36619</v>
      </c>
      <c r="B1075" s="4">
        <v>36619</v>
      </c>
      <c r="C1075" s="38">
        <f>VLOOKUP($B1075,[6]Data!$A$1:$M$15000,3,0)</f>
        <v>540000</v>
      </c>
      <c r="D1075" s="38">
        <f>VLOOKUP($B1075,[6]Data!$A$1:$M$15000,4,0)</f>
        <v>825000</v>
      </c>
      <c r="E1075" s="38">
        <f>VLOOKUP($B1075,[6]Data!$A$1:$M$15000,5,0)</f>
        <v>422000</v>
      </c>
      <c r="F1075" s="38">
        <f>VLOOKUP($B1075,[6]Data!$A$1:$M$15000,6,0)</f>
        <v>188000</v>
      </c>
      <c r="G1075" s="38">
        <f>VLOOKUP($B1075,[6]Data!$A$1:$M$15000,7,0)</f>
        <v>387000</v>
      </c>
      <c r="H1075" s="38">
        <f>VLOOKUP($B1075,[6]Data!$A$1:$M$15000,8,0)</f>
        <v>249000</v>
      </c>
      <c r="I1075" s="38" t="s">
        <v>25</v>
      </c>
      <c r="J1075" s="38">
        <f>VLOOKUP($B1075,[6]Data!$A$1:$M$15000,9,0)</f>
        <v>2610000</v>
      </c>
      <c r="K1075" s="38">
        <f>VLOOKUP($B1075,[6]Data!$A$1:$M$15000,10,0)</f>
        <v>127000</v>
      </c>
      <c r="L1075" s="38">
        <f>VLOOKUP($B1075,[6]Data!$A$1:$M$15000,11,0)</f>
        <v>2508000</v>
      </c>
      <c r="M1075" s="38">
        <f>VLOOKUP($B1075,[6]Data!$A$1:$M$15000,12,0)</f>
        <v>50654000</v>
      </c>
    </row>
    <row r="1076" spans="1:13">
      <c r="A1076" s="1">
        <v>36620</v>
      </c>
      <c r="B1076" s="4">
        <v>36620</v>
      </c>
      <c r="C1076" s="38">
        <f>VLOOKUP($B1076,[6]Data!$A$1:$M$15000,3,0)</f>
        <v>478000</v>
      </c>
      <c r="D1076" s="38">
        <f>VLOOKUP($B1076,[6]Data!$A$1:$M$15000,4,0)</f>
        <v>911000</v>
      </c>
      <c r="E1076" s="38">
        <f>VLOOKUP($B1076,[6]Data!$A$1:$M$15000,5,0)</f>
        <v>360000</v>
      </c>
      <c r="F1076" s="38">
        <f>VLOOKUP($B1076,[6]Data!$A$1:$M$15000,6,0)</f>
        <v>220000</v>
      </c>
      <c r="G1076" s="38">
        <f>VLOOKUP($B1076,[6]Data!$A$1:$M$15000,7,0)</f>
        <v>359000</v>
      </c>
      <c r="H1076" s="38">
        <f>VLOOKUP($B1076,[6]Data!$A$1:$M$15000,8,0)</f>
        <v>256000</v>
      </c>
      <c r="I1076" s="38" t="s">
        <v>25</v>
      </c>
      <c r="J1076" s="38">
        <f>VLOOKUP($B1076,[6]Data!$A$1:$M$15000,9,0)</f>
        <v>2583000</v>
      </c>
      <c r="K1076" s="38">
        <f>VLOOKUP($B1076,[6]Data!$A$1:$M$15000,10,0)</f>
        <v>77000</v>
      </c>
      <c r="L1076" s="38">
        <f>VLOOKUP($B1076,[6]Data!$A$1:$M$15000,11,0)</f>
        <v>2527000</v>
      </c>
      <c r="M1076" s="38">
        <f>VLOOKUP($B1076,[6]Data!$A$1:$M$15000,12,0)</f>
        <v>50711000</v>
      </c>
    </row>
    <row r="1077" spans="1:13">
      <c r="A1077" s="1">
        <v>36621</v>
      </c>
      <c r="B1077" s="4">
        <v>36621</v>
      </c>
      <c r="C1077" s="38">
        <f>VLOOKUP($B1077,[6]Data!$A$1:$M$15000,3,0)</f>
        <v>514000</v>
      </c>
      <c r="D1077" s="38">
        <f>VLOOKUP($B1077,[6]Data!$A$1:$M$15000,4,0)</f>
        <v>919000</v>
      </c>
      <c r="E1077" s="38">
        <f>VLOOKUP($B1077,[6]Data!$A$1:$M$15000,5,0)</f>
        <v>321000</v>
      </c>
      <c r="F1077" s="38">
        <f>VLOOKUP($B1077,[6]Data!$A$1:$M$15000,6,0)</f>
        <v>237000</v>
      </c>
      <c r="G1077" s="38">
        <f>VLOOKUP($B1077,[6]Data!$A$1:$M$15000,7,0)</f>
        <v>427000</v>
      </c>
      <c r="H1077" s="38">
        <f>VLOOKUP($B1077,[6]Data!$A$1:$M$15000,8,0)</f>
        <v>251000</v>
      </c>
      <c r="I1077" s="38" t="s">
        <v>25</v>
      </c>
      <c r="J1077" s="38">
        <f>VLOOKUP($B1077,[6]Data!$A$1:$M$15000,9,0)</f>
        <v>2670000</v>
      </c>
      <c r="K1077" s="38">
        <f>VLOOKUP($B1077,[6]Data!$A$1:$M$15000,10,0)</f>
        <v>-1000</v>
      </c>
      <c r="L1077" s="38">
        <f>VLOOKUP($B1077,[6]Data!$A$1:$M$15000,11,0)</f>
        <v>2688000</v>
      </c>
      <c r="M1077" s="38">
        <f>VLOOKUP($B1077,[6]Data!$A$1:$M$15000,12,0)</f>
        <v>50710000</v>
      </c>
    </row>
    <row r="1078" spans="1:13">
      <c r="A1078" s="1">
        <v>36622</v>
      </c>
      <c r="B1078" s="4">
        <v>36622</v>
      </c>
      <c r="C1078" s="38">
        <f>VLOOKUP($B1078,[6]Data!$A$1:$M$15000,3,0)</f>
        <v>539000</v>
      </c>
      <c r="D1078" s="38">
        <f>VLOOKUP($B1078,[6]Data!$A$1:$M$15000,4,0)</f>
        <v>979000</v>
      </c>
      <c r="E1078" s="38">
        <f>VLOOKUP($B1078,[6]Data!$A$1:$M$15000,5,0)</f>
        <v>354000</v>
      </c>
      <c r="F1078" s="38">
        <f>VLOOKUP($B1078,[6]Data!$A$1:$M$15000,6,0)</f>
        <v>216000</v>
      </c>
      <c r="G1078" s="38">
        <f>VLOOKUP($B1078,[6]Data!$A$1:$M$15000,7,0)</f>
        <v>439000</v>
      </c>
      <c r="H1078" s="38">
        <f>VLOOKUP($B1078,[6]Data!$A$1:$M$15000,8,0)</f>
        <v>251000</v>
      </c>
      <c r="I1078" s="38" t="s">
        <v>25</v>
      </c>
      <c r="J1078" s="38">
        <f>VLOOKUP($B1078,[6]Data!$A$1:$M$15000,9,0)</f>
        <v>2779000</v>
      </c>
      <c r="K1078" s="38">
        <f>VLOOKUP($B1078,[6]Data!$A$1:$M$15000,10,0)</f>
        <v>51000</v>
      </c>
      <c r="L1078" s="38">
        <f>VLOOKUP($B1078,[6]Data!$A$1:$M$15000,11,0)</f>
        <v>2639000</v>
      </c>
      <c r="M1078" s="38">
        <f>VLOOKUP($B1078,[6]Data!$A$1:$M$15000,12,0)</f>
        <v>50761000</v>
      </c>
    </row>
    <row r="1079" spans="1:13">
      <c r="A1079" s="1">
        <v>36623</v>
      </c>
      <c r="B1079" s="4">
        <v>36623</v>
      </c>
      <c r="C1079" s="38">
        <f>VLOOKUP($B1079,[6]Data!$A$1:$M$15000,3,0)</f>
        <v>539000</v>
      </c>
      <c r="D1079" s="38">
        <f>VLOOKUP($B1079,[6]Data!$A$1:$M$15000,4,0)</f>
        <v>989000</v>
      </c>
      <c r="E1079" s="38">
        <f>VLOOKUP($B1079,[6]Data!$A$1:$M$15000,5,0)</f>
        <v>410000</v>
      </c>
      <c r="F1079" s="38">
        <f>VLOOKUP($B1079,[6]Data!$A$1:$M$15000,6,0)</f>
        <v>173000</v>
      </c>
      <c r="G1079" s="38">
        <f>VLOOKUP($B1079,[6]Data!$A$1:$M$15000,7,0)</f>
        <v>638000</v>
      </c>
      <c r="H1079" s="38">
        <f>VLOOKUP($B1079,[6]Data!$A$1:$M$15000,8,0)</f>
        <v>247000</v>
      </c>
      <c r="I1079" s="38" t="s">
        <v>25</v>
      </c>
      <c r="J1079" s="38">
        <f>VLOOKUP($B1079,[6]Data!$A$1:$M$15000,9,0)</f>
        <v>2928000</v>
      </c>
      <c r="K1079" s="38">
        <f>VLOOKUP($B1079,[6]Data!$A$1:$M$15000,10,0)</f>
        <v>449000</v>
      </c>
      <c r="L1079" s="38">
        <f>VLOOKUP($B1079,[6]Data!$A$1:$M$15000,11,0)</f>
        <v>2471000</v>
      </c>
      <c r="M1079" s="38">
        <f>VLOOKUP($B1079,[6]Data!$A$1:$M$15000,12,0)</f>
        <v>51157000</v>
      </c>
    </row>
    <row r="1080" spans="1:13">
      <c r="A1080" s="1">
        <v>36624</v>
      </c>
      <c r="B1080" s="4">
        <v>36624</v>
      </c>
      <c r="C1080" s="38">
        <f>VLOOKUP($B1080,[6]Data!$A$1:$M$15000,3,0)</f>
        <v>518000</v>
      </c>
      <c r="D1080" s="38">
        <f>VLOOKUP($B1080,[6]Data!$A$1:$M$15000,4,0)</f>
        <v>713000</v>
      </c>
      <c r="E1080" s="38">
        <f>VLOOKUP($B1080,[6]Data!$A$1:$M$15000,5,0)</f>
        <v>464000</v>
      </c>
      <c r="F1080" s="38">
        <f>VLOOKUP($B1080,[6]Data!$A$1:$M$15000,6,0)</f>
        <v>170000</v>
      </c>
      <c r="G1080" s="38">
        <f>VLOOKUP($B1080,[6]Data!$A$1:$M$15000,7,0)</f>
        <v>663000</v>
      </c>
      <c r="H1080" s="38">
        <f>VLOOKUP($B1080,[6]Data!$A$1:$M$15000,8,0)</f>
        <v>200000</v>
      </c>
      <c r="I1080" s="38" t="s">
        <v>25</v>
      </c>
      <c r="J1080" s="38">
        <f>VLOOKUP($B1080,[6]Data!$A$1:$M$15000,9,0)</f>
        <v>2728000</v>
      </c>
      <c r="K1080" s="38">
        <f>VLOOKUP($B1080,[6]Data!$A$1:$M$15000,10,0)</f>
        <v>594000</v>
      </c>
      <c r="L1080" s="38">
        <f>VLOOKUP($B1080,[6]Data!$A$1:$M$15000,11,0)</f>
        <v>2177000</v>
      </c>
      <c r="M1080" s="38">
        <f>VLOOKUP($B1080,[6]Data!$A$1:$M$15000,12,0)</f>
        <v>51751000</v>
      </c>
    </row>
    <row r="1081" spans="1:13">
      <c r="A1081" s="1">
        <v>36625</v>
      </c>
      <c r="B1081" s="4">
        <v>36625</v>
      </c>
      <c r="C1081" s="38">
        <f>VLOOKUP($B1081,[6]Data!$A$1:$M$15000,3,0)</f>
        <v>536000</v>
      </c>
      <c r="D1081" s="38">
        <f>VLOOKUP($B1081,[6]Data!$A$1:$M$15000,4,0)</f>
        <v>684000</v>
      </c>
      <c r="E1081" s="38">
        <f>VLOOKUP($B1081,[6]Data!$A$1:$M$15000,5,0)</f>
        <v>486000</v>
      </c>
      <c r="F1081" s="38">
        <f>VLOOKUP($B1081,[6]Data!$A$1:$M$15000,6,0)</f>
        <v>167000</v>
      </c>
      <c r="G1081" s="38">
        <f>VLOOKUP($B1081,[6]Data!$A$1:$M$15000,7,0)</f>
        <v>668000</v>
      </c>
      <c r="H1081" s="38">
        <f>VLOOKUP($B1081,[6]Data!$A$1:$M$15000,8,0)</f>
        <v>229000</v>
      </c>
      <c r="I1081" s="38" t="s">
        <v>25</v>
      </c>
      <c r="J1081" s="38">
        <f>VLOOKUP($B1081,[6]Data!$A$1:$M$15000,9,0)</f>
        <v>2769000</v>
      </c>
      <c r="K1081" s="38">
        <f>VLOOKUP($B1081,[6]Data!$A$1:$M$15000,10,0)</f>
        <v>632000</v>
      </c>
      <c r="L1081" s="38">
        <f>VLOOKUP($B1081,[6]Data!$A$1:$M$15000,11,0)</f>
        <v>2170000</v>
      </c>
      <c r="M1081" s="38">
        <f>VLOOKUP($B1081,[6]Data!$A$1:$M$15000,12,0)</f>
        <v>52379000</v>
      </c>
    </row>
    <row r="1082" spans="1:13">
      <c r="A1082" s="1">
        <v>36626</v>
      </c>
      <c r="B1082" s="4">
        <v>36626</v>
      </c>
      <c r="C1082" s="38">
        <f>VLOOKUP($B1082,[6]Data!$A$1:$M$15000,3,0)</f>
        <v>542000</v>
      </c>
      <c r="D1082" s="38">
        <f>VLOOKUP($B1082,[6]Data!$A$1:$M$15000,4,0)</f>
        <v>716000</v>
      </c>
      <c r="E1082" s="38">
        <f>VLOOKUP($B1082,[6]Data!$A$1:$M$15000,5,0)</f>
        <v>489000</v>
      </c>
      <c r="F1082" s="38">
        <f>VLOOKUP($B1082,[6]Data!$A$1:$M$15000,6,0)</f>
        <v>169000</v>
      </c>
      <c r="G1082" s="38">
        <f>VLOOKUP($B1082,[6]Data!$A$1:$M$15000,7,0)</f>
        <v>671000</v>
      </c>
      <c r="H1082" s="38">
        <f>VLOOKUP($B1082,[6]Data!$A$1:$M$15000,8,0)</f>
        <v>253000</v>
      </c>
      <c r="I1082" s="38" t="s">
        <v>25</v>
      </c>
      <c r="J1082" s="38">
        <f>VLOOKUP($B1082,[6]Data!$A$1:$M$15000,9,0)</f>
        <v>2839000</v>
      </c>
      <c r="K1082" s="38">
        <f>VLOOKUP($B1082,[6]Data!$A$1:$M$15000,10,0)</f>
        <v>155000</v>
      </c>
      <c r="L1082" s="38">
        <f>VLOOKUP($B1082,[6]Data!$A$1:$M$15000,11,0)</f>
        <v>2619000</v>
      </c>
      <c r="M1082" s="38">
        <f>VLOOKUP($B1082,[6]Data!$A$1:$M$15000,12,0)</f>
        <v>52587000</v>
      </c>
    </row>
    <row r="1083" spans="1:13">
      <c r="A1083" s="1">
        <v>36627</v>
      </c>
      <c r="B1083" s="4">
        <v>36627</v>
      </c>
      <c r="C1083" s="38">
        <f>VLOOKUP($B1083,[6]Data!$A$1:$M$15000,3,0)</f>
        <v>528000</v>
      </c>
      <c r="D1083" s="38">
        <f>VLOOKUP($B1083,[6]Data!$A$1:$M$15000,4,0)</f>
        <v>743000</v>
      </c>
      <c r="E1083" s="38">
        <f>VLOOKUP($B1083,[6]Data!$A$1:$M$15000,5,0)</f>
        <v>478000</v>
      </c>
      <c r="F1083" s="38">
        <f>VLOOKUP($B1083,[6]Data!$A$1:$M$15000,6,0)</f>
        <v>173000</v>
      </c>
      <c r="G1083" s="38">
        <f>VLOOKUP($B1083,[6]Data!$A$1:$M$15000,7,0)</f>
        <v>695000</v>
      </c>
      <c r="H1083" s="38">
        <f>VLOOKUP($B1083,[6]Data!$A$1:$M$15000,8,0)</f>
        <v>250000</v>
      </c>
      <c r="I1083" s="38" t="s">
        <v>25</v>
      </c>
      <c r="J1083" s="38">
        <f>VLOOKUP($B1083,[6]Data!$A$1:$M$15000,9,0)</f>
        <v>2866000</v>
      </c>
      <c r="K1083" s="38">
        <f>VLOOKUP($B1083,[6]Data!$A$1:$M$15000,10,0)</f>
        <v>328000</v>
      </c>
      <c r="L1083" s="38">
        <f>VLOOKUP($B1083,[6]Data!$A$1:$M$15000,11,0)</f>
        <v>2532000</v>
      </c>
      <c r="M1083" s="38">
        <f>VLOOKUP($B1083,[6]Data!$A$1:$M$15000,12,0)</f>
        <v>52915000</v>
      </c>
    </row>
    <row r="1084" spans="1:13">
      <c r="A1084" s="1">
        <v>36628</v>
      </c>
      <c r="B1084" s="4">
        <v>36628</v>
      </c>
      <c r="C1084" s="38">
        <f>VLOOKUP($B1084,[6]Data!$A$1:$M$15000,3,0)</f>
        <v>539000</v>
      </c>
      <c r="D1084" s="38">
        <f>VLOOKUP($B1084,[6]Data!$A$1:$M$15000,4,0)</f>
        <v>835000</v>
      </c>
      <c r="E1084" s="38">
        <f>VLOOKUP($B1084,[6]Data!$A$1:$M$15000,5,0)</f>
        <v>502000</v>
      </c>
      <c r="F1084" s="38">
        <f>VLOOKUP($B1084,[6]Data!$A$1:$M$15000,6,0)</f>
        <v>155000</v>
      </c>
      <c r="G1084" s="38">
        <f>VLOOKUP($B1084,[6]Data!$A$1:$M$15000,7,0)</f>
        <v>755000</v>
      </c>
      <c r="H1084" s="38">
        <f>VLOOKUP($B1084,[6]Data!$A$1:$M$15000,8,0)</f>
        <v>250000</v>
      </c>
      <c r="I1084" s="38" t="s">
        <v>25</v>
      </c>
      <c r="J1084" s="38">
        <f>VLOOKUP($B1084,[6]Data!$A$1:$M$15000,9,0)</f>
        <v>3036000</v>
      </c>
      <c r="K1084" s="38">
        <f>VLOOKUP($B1084,[6]Data!$A$1:$M$15000,10,0)</f>
        <v>308000</v>
      </c>
      <c r="L1084" s="38">
        <f>VLOOKUP($B1084,[6]Data!$A$1:$M$15000,11,0)</f>
        <v>2707000</v>
      </c>
      <c r="M1084" s="38">
        <f>VLOOKUP($B1084,[6]Data!$A$1:$M$15000,12,0)</f>
        <v>53210000</v>
      </c>
    </row>
    <row r="1085" spans="1:13">
      <c r="A1085" s="1">
        <v>36629</v>
      </c>
      <c r="B1085" s="4">
        <v>36629</v>
      </c>
      <c r="C1085" s="38">
        <f>VLOOKUP($B1085,[6]Data!$A$1:$M$15000,3,0)</f>
        <v>533000</v>
      </c>
      <c r="D1085" s="38">
        <f>VLOOKUP($B1085,[6]Data!$A$1:$M$15000,4,0)</f>
        <v>900000</v>
      </c>
      <c r="E1085" s="38">
        <f>VLOOKUP($B1085,[6]Data!$A$1:$M$15000,5,0)</f>
        <v>493000</v>
      </c>
      <c r="F1085" s="38">
        <f>VLOOKUP($B1085,[6]Data!$A$1:$M$15000,6,0)</f>
        <v>160000</v>
      </c>
      <c r="G1085" s="38">
        <f>VLOOKUP($B1085,[6]Data!$A$1:$M$15000,7,0)</f>
        <v>752000</v>
      </c>
      <c r="H1085" s="38">
        <f>VLOOKUP($B1085,[6]Data!$A$1:$M$15000,8,0)</f>
        <v>248000</v>
      </c>
      <c r="I1085" s="38" t="s">
        <v>25</v>
      </c>
      <c r="J1085" s="38">
        <f>VLOOKUP($B1085,[6]Data!$A$1:$M$15000,9,0)</f>
        <v>3085000</v>
      </c>
      <c r="K1085" s="38">
        <f>VLOOKUP($B1085,[6]Data!$A$1:$M$15000,10,0)</f>
        <v>529000</v>
      </c>
      <c r="L1085" s="38">
        <f>VLOOKUP($B1085,[6]Data!$A$1:$M$15000,11,0)</f>
        <v>2469000</v>
      </c>
      <c r="M1085" s="38">
        <f>VLOOKUP($B1085,[6]Data!$A$1:$M$15000,12,0)</f>
        <v>53750000</v>
      </c>
    </row>
    <row r="1086" spans="1:13">
      <c r="A1086" s="1">
        <v>36630</v>
      </c>
      <c r="B1086" s="4">
        <v>36630</v>
      </c>
      <c r="C1086" s="38">
        <f>VLOOKUP($B1086,[6]Data!$A$1:$M$15000,3,0)</f>
        <v>539000</v>
      </c>
      <c r="D1086" s="38">
        <f>VLOOKUP($B1086,[6]Data!$A$1:$M$15000,4,0)</f>
        <v>855000</v>
      </c>
      <c r="E1086" s="38">
        <f>VLOOKUP($B1086,[6]Data!$A$1:$M$15000,5,0)</f>
        <v>504000</v>
      </c>
      <c r="F1086" s="38">
        <f>VLOOKUP($B1086,[6]Data!$A$1:$M$15000,6,0)</f>
        <v>122000</v>
      </c>
      <c r="G1086" s="38">
        <f>VLOOKUP($B1086,[6]Data!$A$1:$M$15000,7,0)</f>
        <v>683000</v>
      </c>
      <c r="H1086" s="38">
        <f>VLOOKUP($B1086,[6]Data!$A$1:$M$15000,8,0)</f>
        <v>243000</v>
      </c>
      <c r="I1086" s="38" t="s">
        <v>25</v>
      </c>
      <c r="J1086" s="38">
        <f>VLOOKUP($B1086,[6]Data!$A$1:$M$15000,9,0)</f>
        <v>2946000</v>
      </c>
      <c r="K1086" s="38">
        <f>VLOOKUP($B1086,[6]Data!$A$1:$M$15000,10,0)</f>
        <v>585000</v>
      </c>
      <c r="L1086" s="38">
        <f>VLOOKUP($B1086,[6]Data!$A$1:$M$15000,11,0)</f>
        <v>2540000</v>
      </c>
      <c r="M1086" s="38">
        <f>VLOOKUP($B1086,[6]Data!$A$1:$M$15000,12,0)</f>
        <v>54333000</v>
      </c>
    </row>
    <row r="1087" spans="1:13">
      <c r="A1087" s="1">
        <v>36631</v>
      </c>
      <c r="B1087" s="4">
        <v>36631</v>
      </c>
      <c r="C1087" s="38">
        <f>VLOOKUP($B1087,[6]Data!$A$1:$M$15000,3,0)</f>
        <v>539000</v>
      </c>
      <c r="D1087" s="38">
        <f>VLOOKUP($B1087,[6]Data!$A$1:$M$15000,4,0)</f>
        <v>851000</v>
      </c>
      <c r="E1087" s="38">
        <f>VLOOKUP($B1087,[6]Data!$A$1:$M$15000,5,0)</f>
        <v>505000</v>
      </c>
      <c r="F1087" s="38">
        <f>VLOOKUP($B1087,[6]Data!$A$1:$M$15000,6,0)</f>
        <v>189000</v>
      </c>
      <c r="G1087" s="38">
        <f>VLOOKUP($B1087,[6]Data!$A$1:$M$15000,7,0)</f>
        <v>618000</v>
      </c>
      <c r="H1087" s="38">
        <f>VLOOKUP($B1087,[6]Data!$A$1:$M$15000,8,0)</f>
        <v>242000</v>
      </c>
      <c r="I1087" s="38" t="s">
        <v>25</v>
      </c>
      <c r="J1087" s="38">
        <f>VLOOKUP($B1087,[6]Data!$A$1:$M$15000,9,0)</f>
        <v>2944000</v>
      </c>
      <c r="K1087" s="38">
        <f>VLOOKUP($B1087,[6]Data!$A$1:$M$15000,10,0)</f>
        <v>673000</v>
      </c>
      <c r="L1087" s="38">
        <f>VLOOKUP($B1087,[6]Data!$A$1:$M$15000,11,0)</f>
        <v>2216000</v>
      </c>
      <c r="M1087" s="38">
        <f>VLOOKUP($B1087,[6]Data!$A$1:$M$15000,12,0)</f>
        <v>55006000</v>
      </c>
    </row>
    <row r="1088" spans="1:13">
      <c r="A1088" s="1">
        <v>36632</v>
      </c>
      <c r="B1088" s="4">
        <v>36632</v>
      </c>
      <c r="C1088" s="38">
        <f>VLOOKUP($B1088,[6]Data!$A$1:$M$15000,3,0)</f>
        <v>539000</v>
      </c>
      <c r="D1088" s="38">
        <f>VLOOKUP($B1088,[6]Data!$A$1:$M$15000,4,0)</f>
        <v>845000</v>
      </c>
      <c r="E1088" s="38">
        <f>VLOOKUP($B1088,[6]Data!$A$1:$M$15000,5,0)</f>
        <v>501000</v>
      </c>
      <c r="F1088" s="38">
        <f>VLOOKUP($B1088,[6]Data!$A$1:$M$15000,6,0)</f>
        <v>204000</v>
      </c>
      <c r="G1088" s="38">
        <f>VLOOKUP($B1088,[6]Data!$A$1:$M$15000,7,0)</f>
        <v>610000</v>
      </c>
      <c r="H1088" s="38">
        <f>VLOOKUP($B1088,[6]Data!$A$1:$M$15000,8,0)</f>
        <v>244000</v>
      </c>
      <c r="I1088" s="38" t="s">
        <v>25</v>
      </c>
      <c r="J1088" s="38">
        <f>VLOOKUP($B1088,[6]Data!$A$1:$M$15000,9,0)</f>
        <v>2943000</v>
      </c>
      <c r="K1088" s="38">
        <f>VLOOKUP($B1088,[6]Data!$A$1:$M$15000,10,0)</f>
        <v>682000</v>
      </c>
      <c r="L1088" s="38">
        <f>VLOOKUP($B1088,[6]Data!$A$1:$M$15000,11,0)</f>
        <v>2170000</v>
      </c>
      <c r="M1088" s="38">
        <f>VLOOKUP($B1088,[6]Data!$A$1:$M$15000,12,0)</f>
        <v>55688000</v>
      </c>
    </row>
    <row r="1089" spans="1:13">
      <c r="A1089" s="1">
        <v>36633</v>
      </c>
      <c r="B1089" s="4">
        <v>36633</v>
      </c>
      <c r="C1089" s="38">
        <f>VLOOKUP($B1089,[6]Data!$A$1:$M$15000,3,0)</f>
        <v>541000</v>
      </c>
      <c r="D1089" s="38">
        <f>VLOOKUP($B1089,[6]Data!$A$1:$M$15000,4,0)</f>
        <v>826000</v>
      </c>
      <c r="E1089" s="38">
        <f>VLOOKUP($B1089,[6]Data!$A$1:$M$15000,5,0)</f>
        <v>500000</v>
      </c>
      <c r="F1089" s="38">
        <f>VLOOKUP($B1089,[6]Data!$A$1:$M$15000,6,0)</f>
        <v>193000</v>
      </c>
      <c r="G1089" s="38">
        <f>VLOOKUP($B1089,[6]Data!$A$1:$M$15000,7,0)</f>
        <v>608000</v>
      </c>
      <c r="H1089" s="38">
        <f>VLOOKUP($B1089,[6]Data!$A$1:$M$15000,8,0)</f>
        <v>248000</v>
      </c>
      <c r="I1089" s="38" t="s">
        <v>25</v>
      </c>
      <c r="J1089" s="38">
        <f>VLOOKUP($B1089,[6]Data!$A$1:$M$15000,9,0)</f>
        <v>2916000</v>
      </c>
      <c r="K1089" s="38">
        <f>VLOOKUP($B1089,[6]Data!$A$1:$M$15000,10,0)</f>
        <v>12000</v>
      </c>
      <c r="L1089" s="38">
        <f>VLOOKUP($B1089,[6]Data!$A$1:$M$15000,11,0)</f>
        <v>2976000</v>
      </c>
      <c r="M1089" s="38">
        <f>VLOOKUP($B1089,[6]Data!$A$1:$M$15000,12,0)</f>
        <v>55701000</v>
      </c>
    </row>
    <row r="1090" spans="1:13">
      <c r="A1090" s="1">
        <v>36634</v>
      </c>
      <c r="B1090" s="4">
        <v>36634</v>
      </c>
      <c r="C1090" s="38">
        <f>VLOOKUP($B1090,[6]Data!$A$1:$M$15000,3,0)</f>
        <v>534000</v>
      </c>
      <c r="D1090" s="38">
        <f>VLOOKUP($B1090,[6]Data!$A$1:$M$15000,4,0)</f>
        <v>765000</v>
      </c>
      <c r="E1090" s="38">
        <f>VLOOKUP($B1090,[6]Data!$A$1:$M$15000,5,0)</f>
        <v>493000</v>
      </c>
      <c r="F1090" s="38">
        <f>VLOOKUP($B1090,[6]Data!$A$1:$M$15000,6,0)</f>
        <v>149000</v>
      </c>
      <c r="G1090" s="38">
        <f>VLOOKUP($B1090,[6]Data!$A$1:$M$15000,7,0)</f>
        <v>630000</v>
      </c>
      <c r="H1090" s="38">
        <f>VLOOKUP($B1090,[6]Data!$A$1:$M$15000,8,0)</f>
        <v>244000</v>
      </c>
      <c r="I1090" s="38" t="s">
        <v>25</v>
      </c>
      <c r="J1090" s="38">
        <f>VLOOKUP($B1090,[6]Data!$A$1:$M$15000,9,0)</f>
        <v>2815000</v>
      </c>
      <c r="K1090" s="38">
        <f>VLOOKUP($B1090,[6]Data!$A$1:$M$15000,10,0)</f>
        <v>152000</v>
      </c>
      <c r="L1090" s="38">
        <f>VLOOKUP($B1090,[6]Data!$A$1:$M$15000,11,0)</f>
        <v>2728000</v>
      </c>
      <c r="M1090" s="38">
        <f>VLOOKUP($B1090,[6]Data!$A$1:$M$15000,12,0)</f>
        <v>55851000</v>
      </c>
    </row>
    <row r="1091" spans="1:13">
      <c r="A1091" s="1">
        <v>36635</v>
      </c>
      <c r="B1091" s="4">
        <v>36635</v>
      </c>
      <c r="C1091" s="38">
        <f>VLOOKUP($B1091,[6]Data!$A$1:$M$15000,3,0)</f>
        <v>510000</v>
      </c>
      <c r="D1091" s="38">
        <f>VLOOKUP($B1091,[6]Data!$A$1:$M$15000,4,0)</f>
        <v>767000</v>
      </c>
      <c r="E1091" s="38">
        <f>VLOOKUP($B1091,[6]Data!$A$1:$M$15000,5,0)</f>
        <v>492000</v>
      </c>
      <c r="F1091" s="38">
        <f>VLOOKUP($B1091,[6]Data!$A$1:$M$15000,6,0)</f>
        <v>187000</v>
      </c>
      <c r="G1091" s="38">
        <f>VLOOKUP($B1091,[6]Data!$A$1:$M$15000,7,0)</f>
        <v>509000</v>
      </c>
      <c r="H1091" s="38">
        <f>VLOOKUP($B1091,[6]Data!$A$1:$M$15000,8,0)</f>
        <v>249000</v>
      </c>
      <c r="I1091" s="38" t="s">
        <v>25</v>
      </c>
      <c r="J1091" s="38">
        <f>VLOOKUP($B1091,[6]Data!$A$1:$M$15000,9,0)</f>
        <v>2714000</v>
      </c>
      <c r="K1091" s="38">
        <f>VLOOKUP($B1091,[6]Data!$A$1:$M$15000,10,0)</f>
        <v>230000</v>
      </c>
      <c r="L1091" s="38">
        <f>VLOOKUP($B1091,[6]Data!$A$1:$M$15000,11,0)</f>
        <v>2439000</v>
      </c>
      <c r="M1091" s="38">
        <f>VLOOKUP($B1091,[6]Data!$A$1:$M$15000,12,0)</f>
        <v>56082000</v>
      </c>
    </row>
    <row r="1092" spans="1:13">
      <c r="A1092" s="1">
        <v>36636</v>
      </c>
      <c r="B1092" s="4">
        <v>36636</v>
      </c>
      <c r="C1092" s="38">
        <f>VLOOKUP($B1092,[6]Data!$A$1:$M$15000,3,0)</f>
        <v>536000</v>
      </c>
      <c r="D1092" s="38">
        <f>VLOOKUP($B1092,[6]Data!$A$1:$M$15000,4,0)</f>
        <v>763000</v>
      </c>
      <c r="E1092" s="38">
        <f>VLOOKUP($B1092,[6]Data!$A$1:$M$15000,5,0)</f>
        <v>499000</v>
      </c>
      <c r="F1092" s="38">
        <f>VLOOKUP($B1092,[6]Data!$A$1:$M$15000,6,0)</f>
        <v>166000</v>
      </c>
      <c r="G1092" s="38">
        <f>VLOOKUP($B1092,[6]Data!$A$1:$M$15000,7,0)</f>
        <v>550000</v>
      </c>
      <c r="H1092" s="38">
        <f>VLOOKUP($B1092,[6]Data!$A$1:$M$15000,8,0)</f>
        <v>248000</v>
      </c>
      <c r="I1092" s="38" t="s">
        <v>25</v>
      </c>
      <c r="J1092" s="38">
        <f>VLOOKUP($B1092,[6]Data!$A$1:$M$15000,9,0)</f>
        <v>2763000</v>
      </c>
      <c r="K1092" s="38">
        <f>VLOOKUP($B1092,[6]Data!$A$1:$M$15000,10,0)</f>
        <v>434000</v>
      </c>
      <c r="L1092" s="38">
        <f>VLOOKUP($B1092,[6]Data!$A$1:$M$15000,11,0)</f>
        <v>2294000</v>
      </c>
      <c r="M1092" s="38">
        <f>VLOOKUP($B1092,[6]Data!$A$1:$M$15000,12,0)</f>
        <v>56489000</v>
      </c>
    </row>
    <row r="1093" spans="1:13">
      <c r="A1093" s="1">
        <v>36637</v>
      </c>
      <c r="B1093" s="4">
        <v>36637</v>
      </c>
      <c r="C1093" s="38">
        <f>VLOOKUP($B1093,[6]Data!$A$1:$M$15000,3,0)</f>
        <v>521000</v>
      </c>
      <c r="D1093" s="38">
        <f>VLOOKUP($B1093,[6]Data!$A$1:$M$15000,4,0)</f>
        <v>759000</v>
      </c>
      <c r="E1093" s="38">
        <f>VLOOKUP($B1093,[6]Data!$A$1:$M$15000,5,0)</f>
        <v>486000</v>
      </c>
      <c r="F1093" s="38">
        <f>VLOOKUP($B1093,[6]Data!$A$1:$M$15000,6,0)</f>
        <v>193000</v>
      </c>
      <c r="G1093" s="38">
        <f>VLOOKUP($B1093,[6]Data!$A$1:$M$15000,7,0)</f>
        <v>607000</v>
      </c>
      <c r="H1093" s="38">
        <f>VLOOKUP($B1093,[6]Data!$A$1:$M$15000,8,0)</f>
        <v>247000</v>
      </c>
      <c r="I1093" s="38" t="s">
        <v>25</v>
      </c>
      <c r="J1093" s="38">
        <f>VLOOKUP($B1093,[6]Data!$A$1:$M$15000,9,0)</f>
        <v>2813000</v>
      </c>
      <c r="K1093" s="38">
        <f>VLOOKUP($B1093,[6]Data!$A$1:$M$15000,10,0)</f>
        <v>665000</v>
      </c>
      <c r="L1093" s="38">
        <f>VLOOKUP($B1093,[6]Data!$A$1:$M$15000,11,0)</f>
        <v>2237000</v>
      </c>
      <c r="M1093" s="38">
        <f>VLOOKUP($B1093,[6]Data!$A$1:$M$15000,12,0)</f>
        <v>57154000</v>
      </c>
    </row>
    <row r="1094" spans="1:13">
      <c r="A1094" s="1">
        <v>36638</v>
      </c>
      <c r="B1094" s="4">
        <v>36638</v>
      </c>
      <c r="C1094" s="38">
        <f>VLOOKUP($B1094,[6]Data!$A$1:$M$15000,3,0)</f>
        <v>540000</v>
      </c>
      <c r="D1094" s="38">
        <f>VLOOKUP($B1094,[6]Data!$A$1:$M$15000,4,0)</f>
        <v>673000</v>
      </c>
      <c r="E1094" s="38">
        <f>VLOOKUP($B1094,[6]Data!$A$1:$M$15000,5,0)</f>
        <v>501000</v>
      </c>
      <c r="F1094" s="38">
        <f>VLOOKUP($B1094,[6]Data!$A$1:$M$15000,6,0)</f>
        <v>190000</v>
      </c>
      <c r="G1094" s="38">
        <f>VLOOKUP($B1094,[6]Data!$A$1:$M$15000,7,0)</f>
        <v>564000</v>
      </c>
      <c r="H1094" s="38">
        <f>VLOOKUP($B1094,[6]Data!$A$1:$M$15000,8,0)</f>
        <v>250000</v>
      </c>
      <c r="I1094" s="38" t="s">
        <v>25</v>
      </c>
      <c r="J1094" s="38">
        <f>VLOOKUP($B1094,[6]Data!$A$1:$M$15000,9,0)</f>
        <v>2717000</v>
      </c>
      <c r="K1094" s="38">
        <f>VLOOKUP($B1094,[6]Data!$A$1:$M$15000,10,0)</f>
        <v>609000</v>
      </c>
      <c r="L1094" s="38">
        <f>VLOOKUP($B1094,[6]Data!$A$1:$M$15000,11,0)</f>
        <v>2177000</v>
      </c>
      <c r="M1094" s="38">
        <f>VLOOKUP($B1094,[6]Data!$A$1:$M$15000,12,0)</f>
        <v>57763000</v>
      </c>
    </row>
    <row r="1095" spans="1:13">
      <c r="A1095" s="1">
        <v>36639</v>
      </c>
      <c r="B1095" s="4">
        <v>36639</v>
      </c>
      <c r="C1095" s="38">
        <f>VLOOKUP($B1095,[6]Data!$A$1:$M$15000,3,0)</f>
        <v>542000</v>
      </c>
      <c r="D1095" s="38">
        <f>VLOOKUP($B1095,[6]Data!$A$1:$M$15000,4,0)</f>
        <v>719000</v>
      </c>
      <c r="E1095" s="38">
        <f>VLOOKUP($B1095,[6]Data!$A$1:$M$15000,5,0)</f>
        <v>503000</v>
      </c>
      <c r="F1095" s="38">
        <f>VLOOKUP($B1095,[6]Data!$A$1:$M$15000,6,0)</f>
        <v>214000</v>
      </c>
      <c r="G1095" s="38">
        <f>VLOOKUP($B1095,[6]Data!$A$1:$M$15000,7,0)</f>
        <v>555000</v>
      </c>
      <c r="H1095" s="38">
        <f>VLOOKUP($B1095,[6]Data!$A$1:$M$15000,8,0)</f>
        <v>251000</v>
      </c>
      <c r="I1095" s="38" t="s">
        <v>25</v>
      </c>
      <c r="J1095" s="38">
        <f>VLOOKUP($B1095,[6]Data!$A$1:$M$15000,9,0)</f>
        <v>2784000</v>
      </c>
      <c r="K1095" s="38">
        <f>VLOOKUP($B1095,[6]Data!$A$1:$M$15000,10,0)</f>
        <v>627000</v>
      </c>
      <c r="L1095" s="38">
        <f>VLOOKUP($B1095,[6]Data!$A$1:$M$15000,11,0)</f>
        <v>2074000</v>
      </c>
      <c r="M1095" s="38">
        <f>VLOOKUP($B1095,[6]Data!$A$1:$M$15000,12,0)</f>
        <v>58389000</v>
      </c>
    </row>
    <row r="1096" spans="1:13">
      <c r="A1096" s="1">
        <v>36640</v>
      </c>
      <c r="B1096" s="4">
        <v>36640</v>
      </c>
      <c r="C1096" s="38">
        <f>VLOOKUP($B1096,[6]Data!$A$1:$M$15000,3,0)</f>
        <v>540000</v>
      </c>
      <c r="D1096" s="38">
        <f>VLOOKUP($B1096,[6]Data!$A$1:$M$15000,4,0)</f>
        <v>722000</v>
      </c>
      <c r="E1096" s="38">
        <f>VLOOKUP($B1096,[6]Data!$A$1:$M$15000,5,0)</f>
        <v>501000</v>
      </c>
      <c r="F1096" s="38">
        <f>VLOOKUP($B1096,[6]Data!$A$1:$M$15000,6,0)</f>
        <v>194000</v>
      </c>
      <c r="G1096" s="38">
        <f>VLOOKUP($B1096,[6]Data!$A$1:$M$15000,7,0)</f>
        <v>555000</v>
      </c>
      <c r="H1096" s="38">
        <f>VLOOKUP($B1096,[6]Data!$A$1:$M$15000,8,0)</f>
        <v>248000</v>
      </c>
      <c r="I1096" s="38" t="s">
        <v>25</v>
      </c>
      <c r="J1096" s="38">
        <f>VLOOKUP($B1096,[6]Data!$A$1:$M$15000,9,0)</f>
        <v>2758000</v>
      </c>
      <c r="K1096" s="38">
        <f>VLOOKUP($B1096,[6]Data!$A$1:$M$15000,10,0)</f>
        <v>467000</v>
      </c>
      <c r="L1096" s="38">
        <f>VLOOKUP($B1096,[6]Data!$A$1:$M$15000,11,0)</f>
        <v>2298000</v>
      </c>
      <c r="M1096" s="38">
        <f>VLOOKUP($B1096,[6]Data!$A$1:$M$15000,12,0)</f>
        <v>58883000</v>
      </c>
    </row>
    <row r="1097" spans="1:13">
      <c r="A1097" s="1">
        <v>36641</v>
      </c>
      <c r="B1097" s="4">
        <v>36641</v>
      </c>
      <c r="C1097" s="38">
        <f>VLOOKUP($B1097,[6]Data!$A$1:$M$15000,3,0)</f>
        <v>537000</v>
      </c>
      <c r="D1097" s="38">
        <f>VLOOKUP($B1097,[6]Data!$A$1:$M$15000,4,0)</f>
        <v>715000</v>
      </c>
      <c r="E1097" s="38">
        <f>VLOOKUP($B1097,[6]Data!$A$1:$M$15000,5,0)</f>
        <v>503000</v>
      </c>
      <c r="F1097" s="38">
        <f>VLOOKUP($B1097,[6]Data!$A$1:$M$15000,6,0)</f>
        <v>214000</v>
      </c>
      <c r="G1097" s="38">
        <f>VLOOKUP($B1097,[6]Data!$A$1:$M$15000,7,0)</f>
        <v>604000</v>
      </c>
      <c r="H1097" s="38">
        <f>VLOOKUP($B1097,[6]Data!$A$1:$M$15000,8,0)</f>
        <v>237000</v>
      </c>
      <c r="I1097" s="38" t="s">
        <v>25</v>
      </c>
      <c r="J1097" s="38">
        <f>VLOOKUP($B1097,[6]Data!$A$1:$M$15000,9,0)</f>
        <v>2810000</v>
      </c>
      <c r="K1097" s="38">
        <f>VLOOKUP($B1097,[6]Data!$A$1:$M$15000,10,0)</f>
        <v>431000</v>
      </c>
      <c r="L1097" s="38">
        <f>VLOOKUP($B1097,[6]Data!$A$1:$M$15000,11,0)</f>
        <v>2388000</v>
      </c>
      <c r="M1097" s="38">
        <f>VLOOKUP($B1097,[6]Data!$A$1:$M$15000,12,0)</f>
        <v>59314000</v>
      </c>
    </row>
    <row r="1098" spans="1:13">
      <c r="A1098" s="1">
        <v>36642</v>
      </c>
      <c r="B1098" s="4">
        <v>36642</v>
      </c>
      <c r="C1098" s="38">
        <f>VLOOKUP($B1098,[6]Data!$A$1:$M$15000,3,0)</f>
        <v>539000</v>
      </c>
      <c r="D1098" s="38">
        <f>VLOOKUP($B1098,[6]Data!$A$1:$M$15000,4,0)</f>
        <v>639000</v>
      </c>
      <c r="E1098" s="38">
        <f>VLOOKUP($B1098,[6]Data!$A$1:$M$15000,5,0)</f>
        <v>496000</v>
      </c>
      <c r="F1098" s="38">
        <f>VLOOKUP($B1098,[6]Data!$A$1:$M$15000,6,0)</f>
        <v>232000</v>
      </c>
      <c r="G1098" s="38">
        <f>VLOOKUP($B1098,[6]Data!$A$1:$M$15000,7,0)</f>
        <v>689000</v>
      </c>
      <c r="H1098" s="38">
        <f>VLOOKUP($B1098,[6]Data!$A$1:$M$15000,8,0)</f>
        <v>242000</v>
      </c>
      <c r="I1098" s="38" t="s">
        <v>25</v>
      </c>
      <c r="J1098" s="38">
        <f>VLOOKUP($B1098,[6]Data!$A$1:$M$15000,9,0)</f>
        <v>2837000</v>
      </c>
      <c r="K1098" s="38">
        <f>VLOOKUP($B1098,[6]Data!$A$1:$M$15000,10,0)</f>
        <v>159000</v>
      </c>
      <c r="L1098" s="38">
        <f>VLOOKUP($B1098,[6]Data!$A$1:$M$15000,11,0)</f>
        <v>2580000</v>
      </c>
      <c r="M1098" s="38">
        <f>VLOOKUP($B1098,[6]Data!$A$1:$M$15000,12,0)</f>
        <v>59473000</v>
      </c>
    </row>
    <row r="1099" spans="1:13">
      <c r="A1099" s="1">
        <v>36643</v>
      </c>
      <c r="B1099" s="4">
        <v>36643</v>
      </c>
      <c r="C1099" s="38">
        <f>VLOOKUP($B1099,[6]Data!$A$1:$M$15000,3,0)</f>
        <v>535000</v>
      </c>
      <c r="D1099" s="38">
        <f>VLOOKUP($B1099,[6]Data!$A$1:$M$15000,4,0)</f>
        <v>602000</v>
      </c>
      <c r="E1099" s="38">
        <f>VLOOKUP($B1099,[6]Data!$A$1:$M$15000,5,0)</f>
        <v>499000</v>
      </c>
      <c r="F1099" s="38">
        <f>VLOOKUP($B1099,[6]Data!$A$1:$M$15000,6,0)</f>
        <v>312000</v>
      </c>
      <c r="G1099" s="38">
        <f>VLOOKUP($B1099,[6]Data!$A$1:$M$15000,7,0)</f>
        <v>699000</v>
      </c>
      <c r="H1099" s="38">
        <f>VLOOKUP($B1099,[6]Data!$A$1:$M$15000,8,0)</f>
        <v>247000</v>
      </c>
      <c r="I1099" s="38" t="s">
        <v>25</v>
      </c>
      <c r="J1099" s="38">
        <f>VLOOKUP($B1099,[6]Data!$A$1:$M$15000,9,0)</f>
        <v>2895000</v>
      </c>
      <c r="K1099" s="38">
        <f>VLOOKUP($B1099,[6]Data!$A$1:$M$15000,10,0)</f>
        <v>354000</v>
      </c>
      <c r="L1099" s="38">
        <f>VLOOKUP($B1099,[6]Data!$A$1:$M$15000,11,0)</f>
        <v>2609000</v>
      </c>
      <c r="M1099" s="38">
        <f>VLOOKUP($B1099,[6]Data!$A$1:$M$15000,12,0)</f>
        <v>59826000</v>
      </c>
    </row>
    <row r="1100" spans="1:13">
      <c r="A1100" s="1">
        <v>36644</v>
      </c>
      <c r="B1100" s="4">
        <v>36644</v>
      </c>
      <c r="C1100" s="38">
        <f>VLOOKUP($B1100,[6]Data!$A$1:$M$15000,3,0)</f>
        <v>537000</v>
      </c>
      <c r="D1100" s="38">
        <f>VLOOKUP($B1100,[6]Data!$A$1:$M$15000,4,0)</f>
        <v>750000</v>
      </c>
      <c r="E1100" s="38">
        <f>VLOOKUP($B1100,[6]Data!$A$1:$M$15000,5,0)</f>
        <v>495000</v>
      </c>
      <c r="F1100" s="38">
        <f>VLOOKUP($B1100,[6]Data!$A$1:$M$15000,6,0)</f>
        <v>218000</v>
      </c>
      <c r="G1100" s="38">
        <f>VLOOKUP($B1100,[6]Data!$A$1:$M$15000,7,0)</f>
        <v>734000</v>
      </c>
      <c r="H1100" s="38">
        <f>VLOOKUP($B1100,[6]Data!$A$1:$M$15000,8,0)</f>
        <v>249000</v>
      </c>
      <c r="I1100" s="38" t="s">
        <v>25</v>
      </c>
      <c r="J1100" s="38">
        <f>VLOOKUP($B1100,[6]Data!$A$1:$M$15000,9,0)</f>
        <v>2984000</v>
      </c>
      <c r="K1100" s="38">
        <f>VLOOKUP($B1100,[6]Data!$A$1:$M$15000,10,0)</f>
        <v>473000</v>
      </c>
      <c r="L1100" s="38">
        <f>VLOOKUP($B1100,[6]Data!$A$1:$M$15000,11,0)</f>
        <v>2566000</v>
      </c>
      <c r="M1100" s="38">
        <f>VLOOKUP($B1100,[6]Data!$A$1:$M$15000,12,0)</f>
        <v>60303000</v>
      </c>
    </row>
    <row r="1101" spans="1:13">
      <c r="A1101" s="1">
        <v>36645</v>
      </c>
      <c r="B1101" s="4">
        <v>36645</v>
      </c>
      <c r="C1101" s="38">
        <f>VLOOKUP($B1101,[6]Data!$A$1:$M$15000,3,0)</f>
        <v>530000</v>
      </c>
      <c r="D1101" s="38">
        <f>VLOOKUP($B1101,[6]Data!$A$1:$M$15000,4,0)</f>
        <v>728000</v>
      </c>
      <c r="E1101" s="38">
        <f>VLOOKUP($B1101,[6]Data!$A$1:$M$15000,5,0)</f>
        <v>365000</v>
      </c>
      <c r="F1101" s="38">
        <f>VLOOKUP($B1101,[6]Data!$A$1:$M$15000,6,0)</f>
        <v>125000</v>
      </c>
      <c r="G1101" s="38">
        <f>VLOOKUP($B1101,[6]Data!$A$1:$M$15000,7,0)</f>
        <v>633000</v>
      </c>
      <c r="H1101" s="38">
        <f>VLOOKUP($B1101,[6]Data!$A$1:$M$15000,8,0)</f>
        <v>247000</v>
      </c>
      <c r="I1101" s="38" t="s">
        <v>25</v>
      </c>
      <c r="J1101" s="38">
        <f>VLOOKUP($B1101,[6]Data!$A$1:$M$15000,9,0)</f>
        <v>2627000</v>
      </c>
      <c r="K1101" s="38">
        <f>VLOOKUP($B1101,[6]Data!$A$1:$M$15000,10,0)</f>
        <v>280000</v>
      </c>
      <c r="L1101" s="38">
        <f>VLOOKUP($B1101,[6]Data!$A$1:$M$15000,11,0)</f>
        <v>2267000</v>
      </c>
      <c r="M1101" s="38">
        <f>VLOOKUP($B1101,[6]Data!$A$1:$M$15000,12,0)</f>
        <v>60583000</v>
      </c>
    </row>
    <row r="1102" spans="1:13">
      <c r="A1102" s="1">
        <v>36646</v>
      </c>
      <c r="B1102" s="4">
        <v>36646</v>
      </c>
      <c r="C1102" s="38">
        <f>VLOOKUP($B1102,[6]Data!$A$1:$M$15000,3,0)</f>
        <v>541000</v>
      </c>
      <c r="D1102" s="38">
        <f>VLOOKUP($B1102,[6]Data!$A$1:$M$15000,4,0)</f>
        <v>627000</v>
      </c>
      <c r="E1102" s="38">
        <f>VLOOKUP($B1102,[6]Data!$A$1:$M$15000,5,0)</f>
        <v>347000</v>
      </c>
      <c r="F1102" s="38">
        <f>VLOOKUP($B1102,[6]Data!$A$1:$M$15000,6,0)</f>
        <v>171000</v>
      </c>
      <c r="G1102" s="38">
        <f>VLOOKUP($B1102,[6]Data!$A$1:$M$15000,7,0)</f>
        <v>640000</v>
      </c>
      <c r="H1102" s="38">
        <f>VLOOKUP($B1102,[6]Data!$A$1:$M$15000,8,0)</f>
        <v>246000</v>
      </c>
      <c r="I1102" s="38" t="s">
        <v>25</v>
      </c>
      <c r="J1102" s="38">
        <f>VLOOKUP($B1102,[6]Data!$A$1:$M$15000,9,0)</f>
        <v>2572000</v>
      </c>
      <c r="K1102" s="38">
        <f>VLOOKUP($B1102,[6]Data!$A$1:$M$15000,10,0)</f>
        <v>327000</v>
      </c>
      <c r="L1102" s="38">
        <f>VLOOKUP($B1102,[6]Data!$A$1:$M$15000,11,0)</f>
        <v>2267000</v>
      </c>
      <c r="M1102" s="38">
        <f>VLOOKUP($B1102,[6]Data!$A$1:$M$15000,12,0)</f>
        <v>60911000</v>
      </c>
    </row>
    <row r="1103" spans="1:13">
      <c r="A1103" s="1">
        <v>36647</v>
      </c>
      <c r="B1103" s="4">
        <v>36647</v>
      </c>
      <c r="C1103" s="38">
        <f>VLOOKUP($B1103,[6]Data!$A$1:$M$15000,3,0)</f>
        <v>537000</v>
      </c>
      <c r="D1103" s="38">
        <f>VLOOKUP($B1103,[6]Data!$A$1:$M$15000,4,0)</f>
        <v>760000</v>
      </c>
      <c r="E1103" s="38">
        <f>VLOOKUP($B1103,[6]Data!$A$1:$M$15000,5,0)</f>
        <v>492000</v>
      </c>
      <c r="F1103" s="38">
        <f>VLOOKUP($B1103,[6]Data!$A$1:$M$15000,6,0)</f>
        <v>196000</v>
      </c>
      <c r="G1103" s="38">
        <f>VLOOKUP($B1103,[6]Data!$A$1:$M$15000,7,0)</f>
        <v>592000</v>
      </c>
      <c r="H1103" s="38">
        <f>VLOOKUP($B1103,[6]Data!$A$1:$M$15000,8,0)</f>
        <v>245000</v>
      </c>
      <c r="I1103" s="38" t="s">
        <v>25</v>
      </c>
      <c r="J1103" s="38">
        <f>VLOOKUP($B1103,[6]Data!$A$1:$M$15000,9,0)</f>
        <v>2822000</v>
      </c>
      <c r="K1103" s="38">
        <f>VLOOKUP($B1103,[6]Data!$A$1:$M$15000,10,0)</f>
        <v>-28000</v>
      </c>
      <c r="L1103" s="38">
        <f>VLOOKUP($B1103,[6]Data!$A$1:$M$15000,11,0)</f>
        <v>2741000</v>
      </c>
      <c r="M1103" s="38">
        <f>VLOOKUP($B1103,[6]Data!$A$1:$M$15000,12,0)</f>
        <v>60883000</v>
      </c>
    </row>
    <row r="1104" spans="1:13">
      <c r="A1104" s="1">
        <v>36648</v>
      </c>
      <c r="B1104" s="4">
        <v>36648</v>
      </c>
      <c r="C1104" s="38">
        <f>VLOOKUP($B1104,[6]Data!$A$1:$M$15000,3,0)</f>
        <v>535000</v>
      </c>
      <c r="D1104" s="38">
        <f>VLOOKUP($B1104,[6]Data!$A$1:$M$15000,4,0)</f>
        <v>702000</v>
      </c>
      <c r="E1104" s="38">
        <f>VLOOKUP($B1104,[6]Data!$A$1:$M$15000,5,0)</f>
        <v>526000</v>
      </c>
      <c r="F1104" s="38">
        <f>VLOOKUP($B1104,[6]Data!$A$1:$M$15000,6,0)</f>
        <v>291000</v>
      </c>
      <c r="G1104" s="38">
        <f>VLOOKUP($B1104,[6]Data!$A$1:$M$15000,7,0)</f>
        <v>663000</v>
      </c>
      <c r="H1104" s="38">
        <f>VLOOKUP($B1104,[6]Data!$A$1:$M$15000,8,0)</f>
        <v>202000</v>
      </c>
      <c r="I1104" s="38" t="s">
        <v>25</v>
      </c>
      <c r="J1104" s="38">
        <f>VLOOKUP($B1104,[6]Data!$A$1:$M$15000,9,0)</f>
        <v>2918000</v>
      </c>
      <c r="K1104" s="38">
        <f>VLOOKUP($B1104,[6]Data!$A$1:$M$15000,10,0)</f>
        <v>191000</v>
      </c>
      <c r="L1104" s="38">
        <f>VLOOKUP($B1104,[6]Data!$A$1:$M$15000,11,0)</f>
        <v>2819000</v>
      </c>
      <c r="M1104" s="38">
        <f>VLOOKUP($B1104,[6]Data!$A$1:$M$15000,12,0)</f>
        <v>61075000</v>
      </c>
    </row>
    <row r="1105" spans="1:13">
      <c r="A1105" s="1">
        <v>36649</v>
      </c>
      <c r="B1105" s="4">
        <v>36649</v>
      </c>
      <c r="C1105" s="38">
        <f>VLOOKUP($B1105,[6]Data!$A$1:$M$15000,3,0)</f>
        <v>539000</v>
      </c>
      <c r="D1105" s="38">
        <f>VLOOKUP($B1105,[6]Data!$A$1:$M$15000,4,0)</f>
        <v>551000</v>
      </c>
      <c r="E1105" s="38">
        <f>VLOOKUP($B1105,[6]Data!$A$1:$M$15000,5,0)</f>
        <v>503000</v>
      </c>
      <c r="F1105" s="38">
        <f>VLOOKUP($B1105,[6]Data!$A$1:$M$15000,6,0)</f>
        <v>261000</v>
      </c>
      <c r="G1105" s="38">
        <f>VLOOKUP($B1105,[6]Data!$A$1:$M$15000,7,0)</f>
        <v>752000</v>
      </c>
      <c r="H1105" s="38">
        <f>VLOOKUP($B1105,[6]Data!$A$1:$M$15000,8,0)</f>
        <v>224000</v>
      </c>
      <c r="I1105" s="38" t="s">
        <v>25</v>
      </c>
      <c r="J1105" s="38">
        <f>VLOOKUP($B1105,[6]Data!$A$1:$M$15000,9,0)</f>
        <v>2830000</v>
      </c>
      <c r="K1105" s="38">
        <f>VLOOKUP($B1105,[6]Data!$A$1:$M$15000,10,0)</f>
        <v>-177000</v>
      </c>
      <c r="L1105" s="38">
        <f>VLOOKUP($B1105,[6]Data!$A$1:$M$15000,11,0)</f>
        <v>2925000</v>
      </c>
      <c r="M1105" s="38">
        <f>VLOOKUP($B1105,[6]Data!$A$1:$M$15000,12,0)</f>
        <v>60898000</v>
      </c>
    </row>
    <row r="1106" spans="1:13">
      <c r="A1106" s="1">
        <v>36650</v>
      </c>
      <c r="B1106" s="4">
        <v>36650</v>
      </c>
      <c r="C1106" s="38">
        <f>VLOOKUP($B1106,[6]Data!$A$1:$M$15000,3,0)</f>
        <v>537000</v>
      </c>
      <c r="D1106" s="38">
        <f>VLOOKUP($B1106,[6]Data!$A$1:$M$15000,4,0)</f>
        <v>538000</v>
      </c>
      <c r="E1106" s="38">
        <f>VLOOKUP($B1106,[6]Data!$A$1:$M$15000,5,0)</f>
        <v>489000</v>
      </c>
      <c r="F1106" s="38">
        <f>VLOOKUP($B1106,[6]Data!$A$1:$M$15000,6,0)</f>
        <v>298000</v>
      </c>
      <c r="G1106" s="38">
        <f>VLOOKUP($B1106,[6]Data!$A$1:$M$15000,7,0)</f>
        <v>631000</v>
      </c>
      <c r="H1106" s="38">
        <f>VLOOKUP($B1106,[6]Data!$A$1:$M$15000,8,0)</f>
        <v>246000</v>
      </c>
      <c r="I1106" s="38" t="s">
        <v>25</v>
      </c>
      <c r="J1106" s="38">
        <f>VLOOKUP($B1106,[6]Data!$A$1:$M$15000,9,0)</f>
        <v>2740000</v>
      </c>
      <c r="K1106" s="38">
        <f>VLOOKUP($B1106,[6]Data!$A$1:$M$15000,10,0)</f>
        <v>-37000</v>
      </c>
      <c r="L1106" s="38">
        <f>VLOOKUP($B1106,[6]Data!$A$1:$M$15000,11,0)</f>
        <v>2792000</v>
      </c>
      <c r="M1106" s="38">
        <f>VLOOKUP($B1106,[6]Data!$A$1:$M$15000,12,0)</f>
        <v>60861000</v>
      </c>
    </row>
    <row r="1107" spans="1:13">
      <c r="A1107" s="1">
        <v>36651</v>
      </c>
      <c r="B1107" s="4">
        <v>36651</v>
      </c>
      <c r="C1107" s="38">
        <f>VLOOKUP($B1107,[6]Data!$A$1:$M$15000,3,0)</f>
        <v>536000</v>
      </c>
      <c r="D1107" s="38">
        <f>VLOOKUP($B1107,[6]Data!$A$1:$M$15000,4,0)</f>
        <v>521000</v>
      </c>
      <c r="E1107" s="38">
        <f>VLOOKUP($B1107,[6]Data!$A$1:$M$15000,5,0)</f>
        <v>488000</v>
      </c>
      <c r="F1107" s="38">
        <f>VLOOKUP($B1107,[6]Data!$A$1:$M$15000,6,0)</f>
        <v>298000</v>
      </c>
      <c r="G1107" s="38">
        <f>VLOOKUP($B1107,[6]Data!$A$1:$M$15000,7,0)</f>
        <v>749000</v>
      </c>
      <c r="H1107" s="38">
        <f>VLOOKUP($B1107,[6]Data!$A$1:$M$15000,8,0)</f>
        <v>245000</v>
      </c>
      <c r="I1107" s="38" t="s">
        <v>25</v>
      </c>
      <c r="J1107" s="38">
        <f>VLOOKUP($B1107,[6]Data!$A$1:$M$15000,9,0)</f>
        <v>2838000</v>
      </c>
      <c r="K1107" s="38">
        <f>VLOOKUP($B1107,[6]Data!$A$1:$M$15000,10,0)</f>
        <v>375000</v>
      </c>
      <c r="L1107" s="38">
        <f>VLOOKUP($B1107,[6]Data!$A$1:$M$15000,11,0)</f>
        <v>2570000</v>
      </c>
      <c r="M1107" s="38">
        <f>VLOOKUP($B1107,[6]Data!$A$1:$M$15000,12,0)</f>
        <v>61236000</v>
      </c>
    </row>
    <row r="1108" spans="1:13">
      <c r="A1108" s="1">
        <v>36652</v>
      </c>
      <c r="B1108" s="4">
        <v>36652</v>
      </c>
      <c r="C1108" s="38">
        <f>VLOOKUP($B1108,[6]Data!$A$1:$M$15000,3,0)</f>
        <v>539000</v>
      </c>
      <c r="D1108" s="38">
        <f>VLOOKUP($B1108,[6]Data!$A$1:$M$15000,4,0)</f>
        <v>545000</v>
      </c>
      <c r="E1108" s="38">
        <f>VLOOKUP($B1108,[6]Data!$A$1:$M$15000,5,0)</f>
        <v>488000</v>
      </c>
      <c r="F1108" s="38">
        <f>VLOOKUP($B1108,[6]Data!$A$1:$M$15000,6,0)</f>
        <v>302000</v>
      </c>
      <c r="G1108" s="38">
        <f>VLOOKUP($B1108,[6]Data!$A$1:$M$15000,7,0)</f>
        <v>693000</v>
      </c>
      <c r="H1108" s="38">
        <f>VLOOKUP($B1108,[6]Data!$A$1:$M$15000,8,0)</f>
        <v>245000</v>
      </c>
      <c r="I1108" s="38" t="s">
        <v>25</v>
      </c>
      <c r="J1108" s="38">
        <f>VLOOKUP($B1108,[6]Data!$A$1:$M$15000,9,0)</f>
        <v>2813000</v>
      </c>
      <c r="K1108" s="38">
        <f>VLOOKUP($B1108,[6]Data!$A$1:$M$15000,10,0)</f>
        <v>487000</v>
      </c>
      <c r="L1108" s="38">
        <f>VLOOKUP($B1108,[6]Data!$A$1:$M$15000,11,0)</f>
        <v>2252000</v>
      </c>
      <c r="M1108" s="38">
        <f>VLOOKUP($B1108,[6]Data!$A$1:$M$15000,12,0)</f>
        <v>61722000</v>
      </c>
    </row>
    <row r="1109" spans="1:13">
      <c r="A1109" s="1">
        <v>36653</v>
      </c>
      <c r="B1109" s="4">
        <v>36653</v>
      </c>
      <c r="C1109" s="38">
        <f>VLOOKUP($B1109,[6]Data!$A$1:$M$15000,3,0)</f>
        <v>538000</v>
      </c>
      <c r="D1109" s="38">
        <f>VLOOKUP($B1109,[6]Data!$A$1:$M$15000,4,0)</f>
        <v>589000</v>
      </c>
      <c r="E1109" s="38">
        <f>VLOOKUP($B1109,[6]Data!$A$1:$M$15000,5,0)</f>
        <v>501000</v>
      </c>
      <c r="F1109" s="38">
        <f>VLOOKUP($B1109,[6]Data!$A$1:$M$15000,6,0)</f>
        <v>297000</v>
      </c>
      <c r="G1109" s="38">
        <f>VLOOKUP($B1109,[6]Data!$A$1:$M$15000,7,0)</f>
        <v>671000</v>
      </c>
      <c r="H1109" s="38">
        <f>VLOOKUP($B1109,[6]Data!$A$1:$M$15000,8,0)</f>
        <v>244000</v>
      </c>
      <c r="I1109" s="38" t="s">
        <v>25</v>
      </c>
      <c r="J1109" s="38">
        <f>VLOOKUP($B1109,[6]Data!$A$1:$M$15000,9,0)</f>
        <v>2841000</v>
      </c>
      <c r="K1109" s="38">
        <f>VLOOKUP($B1109,[6]Data!$A$1:$M$15000,10,0)</f>
        <v>693000</v>
      </c>
      <c r="L1109" s="38">
        <f>VLOOKUP($B1109,[6]Data!$A$1:$M$15000,11,0)</f>
        <v>2180000</v>
      </c>
      <c r="M1109" s="38">
        <f>VLOOKUP($B1109,[6]Data!$A$1:$M$15000,12,0)</f>
        <v>62260000</v>
      </c>
    </row>
    <row r="1110" spans="1:13">
      <c r="A1110" s="1">
        <v>36654</v>
      </c>
      <c r="B1110" s="4">
        <v>36654</v>
      </c>
      <c r="C1110" s="38">
        <f>VLOOKUP($B1110,[6]Data!$A$1:$M$15000,3,0)</f>
        <v>508000</v>
      </c>
      <c r="D1110" s="38">
        <f>VLOOKUP($B1110,[6]Data!$A$1:$M$15000,4,0)</f>
        <v>629000</v>
      </c>
      <c r="E1110" s="38">
        <f>VLOOKUP($B1110,[6]Data!$A$1:$M$15000,5,0)</f>
        <v>482000</v>
      </c>
      <c r="F1110" s="38">
        <f>VLOOKUP($B1110,[6]Data!$A$1:$M$15000,6,0)</f>
        <v>318000</v>
      </c>
      <c r="G1110" s="38">
        <f>VLOOKUP($B1110,[6]Data!$A$1:$M$15000,7,0)</f>
        <v>666000</v>
      </c>
      <c r="H1110" s="38">
        <f>VLOOKUP($B1110,[6]Data!$A$1:$M$15000,8,0)</f>
        <v>251000</v>
      </c>
      <c r="I1110" s="38" t="s">
        <v>25</v>
      </c>
      <c r="J1110" s="38">
        <f>VLOOKUP($B1110,[6]Data!$A$1:$M$15000,9,0)</f>
        <v>2854000</v>
      </c>
      <c r="K1110" s="38">
        <f>VLOOKUP($B1110,[6]Data!$A$1:$M$15000,10,0)</f>
        <v>119000</v>
      </c>
      <c r="L1110" s="38">
        <f>VLOOKUP($B1110,[6]Data!$A$1:$M$15000,11,0)</f>
        <v>2622000</v>
      </c>
      <c r="M1110" s="38">
        <f>VLOOKUP($B1110,[6]Data!$A$1:$M$15000,12,0)</f>
        <v>62526000</v>
      </c>
    </row>
    <row r="1111" spans="1:13">
      <c r="A1111" s="1">
        <v>36655</v>
      </c>
      <c r="B1111" s="4">
        <v>36655</v>
      </c>
      <c r="C1111" s="38">
        <f>VLOOKUP($B1111,[6]Data!$A$1:$M$15000,3,0)</f>
        <v>526000</v>
      </c>
      <c r="D1111" s="38">
        <f>VLOOKUP($B1111,[6]Data!$A$1:$M$15000,4,0)</f>
        <v>645000</v>
      </c>
      <c r="E1111" s="38">
        <f>VLOOKUP($B1111,[6]Data!$A$1:$M$15000,5,0)</f>
        <v>500000</v>
      </c>
      <c r="F1111" s="38">
        <f>VLOOKUP($B1111,[6]Data!$A$1:$M$15000,6,0)</f>
        <v>237000</v>
      </c>
      <c r="G1111" s="38">
        <f>VLOOKUP($B1111,[6]Data!$A$1:$M$15000,7,0)</f>
        <v>682000</v>
      </c>
      <c r="H1111" s="38">
        <f>VLOOKUP($B1111,[6]Data!$A$1:$M$15000,8,0)</f>
        <v>228000</v>
      </c>
      <c r="I1111" s="38" t="s">
        <v>25</v>
      </c>
      <c r="J1111" s="38">
        <f>VLOOKUP($B1111,[6]Data!$A$1:$M$15000,9,0)</f>
        <v>2818000</v>
      </c>
      <c r="K1111" s="38">
        <f>VLOOKUP($B1111,[6]Data!$A$1:$M$15000,10,0)</f>
        <v>215000</v>
      </c>
      <c r="L1111" s="38">
        <f>VLOOKUP($B1111,[6]Data!$A$1:$M$15000,11,0)</f>
        <v>2694000</v>
      </c>
      <c r="M1111" s="38">
        <f>VLOOKUP($B1111,[6]Data!$A$1:$M$15000,12,0)</f>
        <v>62742000</v>
      </c>
    </row>
    <row r="1112" spans="1:13">
      <c r="A1112" s="1">
        <v>36656</v>
      </c>
      <c r="B1112" s="4">
        <v>36656</v>
      </c>
      <c r="C1112" s="38">
        <f>VLOOKUP($B1112,[6]Data!$A$1:$M$15000,3,0)</f>
        <v>522000</v>
      </c>
      <c r="D1112" s="38">
        <f>VLOOKUP($B1112,[6]Data!$A$1:$M$15000,4,0)</f>
        <v>562000</v>
      </c>
      <c r="E1112" s="38">
        <f>VLOOKUP($B1112,[6]Data!$A$1:$M$15000,5,0)</f>
        <v>498000</v>
      </c>
      <c r="F1112" s="38">
        <f>VLOOKUP($B1112,[6]Data!$A$1:$M$15000,6,0)</f>
        <v>190000</v>
      </c>
      <c r="G1112" s="38">
        <f>VLOOKUP($B1112,[6]Data!$A$1:$M$15000,7,0)</f>
        <v>612000</v>
      </c>
      <c r="H1112" s="38">
        <f>VLOOKUP($B1112,[6]Data!$A$1:$M$15000,8,0)</f>
        <v>226000</v>
      </c>
      <c r="I1112" s="38" t="s">
        <v>25</v>
      </c>
      <c r="J1112" s="38">
        <f>VLOOKUP($B1112,[6]Data!$A$1:$M$15000,9,0)</f>
        <v>2611000</v>
      </c>
      <c r="K1112" s="38">
        <f>VLOOKUP($B1112,[6]Data!$A$1:$M$15000,10,0)</f>
        <v>-29000</v>
      </c>
      <c r="L1112" s="38">
        <f>VLOOKUP($B1112,[6]Data!$A$1:$M$15000,11,0)</f>
        <v>2691000</v>
      </c>
      <c r="M1112" s="38">
        <f>VLOOKUP($B1112,[6]Data!$A$1:$M$15000,12,0)</f>
        <v>62713000</v>
      </c>
    </row>
    <row r="1113" spans="1:13">
      <c r="A1113" s="1">
        <v>36657</v>
      </c>
      <c r="B1113" s="4">
        <v>36657</v>
      </c>
      <c r="C1113" s="38">
        <f>VLOOKUP($B1113,[6]Data!$A$1:$M$15000,3,0)</f>
        <v>521000</v>
      </c>
      <c r="D1113" s="38">
        <f>VLOOKUP($B1113,[6]Data!$A$1:$M$15000,4,0)</f>
        <v>626000</v>
      </c>
      <c r="E1113" s="38">
        <f>VLOOKUP($B1113,[6]Data!$A$1:$M$15000,5,0)</f>
        <v>503000</v>
      </c>
      <c r="F1113" s="38">
        <f>VLOOKUP($B1113,[6]Data!$A$1:$M$15000,6,0)</f>
        <v>205000</v>
      </c>
      <c r="G1113" s="38">
        <f>VLOOKUP($B1113,[6]Data!$A$1:$M$15000,7,0)</f>
        <v>701000</v>
      </c>
      <c r="H1113" s="38">
        <f>VLOOKUP($B1113,[6]Data!$A$1:$M$15000,8,0)</f>
        <v>233000</v>
      </c>
      <c r="I1113" s="38" t="s">
        <v>25</v>
      </c>
      <c r="J1113" s="38">
        <f>VLOOKUP($B1113,[6]Data!$A$1:$M$15000,9,0)</f>
        <v>2789000</v>
      </c>
      <c r="K1113" s="38">
        <f>VLOOKUP($B1113,[6]Data!$A$1:$M$15000,10,0)</f>
        <v>102000</v>
      </c>
      <c r="L1113" s="38">
        <f>VLOOKUP($B1113,[6]Data!$A$1:$M$15000,11,0)</f>
        <v>2679000</v>
      </c>
      <c r="M1113" s="38">
        <f>VLOOKUP($B1113,[6]Data!$A$1:$M$15000,12,0)</f>
        <v>62816000</v>
      </c>
    </row>
    <row r="1114" spans="1:13">
      <c r="A1114" s="1">
        <v>36658</v>
      </c>
      <c r="B1114" s="4">
        <v>36658</v>
      </c>
      <c r="C1114" s="38">
        <f>VLOOKUP($B1114,[6]Data!$A$1:$M$15000,3,0)</f>
        <v>524000</v>
      </c>
      <c r="D1114" s="38">
        <f>VLOOKUP($B1114,[6]Data!$A$1:$M$15000,4,0)</f>
        <v>516000</v>
      </c>
      <c r="E1114" s="38">
        <f>VLOOKUP($B1114,[6]Data!$A$1:$M$15000,5,0)</f>
        <v>501000</v>
      </c>
      <c r="F1114" s="38">
        <f>VLOOKUP($B1114,[6]Data!$A$1:$M$15000,6,0)</f>
        <v>257000</v>
      </c>
      <c r="G1114" s="38">
        <f>VLOOKUP($B1114,[6]Data!$A$1:$M$15000,7,0)</f>
        <v>647000</v>
      </c>
      <c r="H1114" s="38">
        <f>VLOOKUP($B1114,[6]Data!$A$1:$M$15000,8,0)</f>
        <v>227000</v>
      </c>
      <c r="I1114" s="38" t="s">
        <v>25</v>
      </c>
      <c r="J1114" s="38">
        <f>VLOOKUP($B1114,[6]Data!$A$1:$M$15000,9,0)</f>
        <v>2671000</v>
      </c>
      <c r="K1114" s="38">
        <f>VLOOKUP($B1114,[6]Data!$A$1:$M$15000,10,0)</f>
        <v>145000</v>
      </c>
      <c r="L1114" s="38">
        <f>VLOOKUP($B1114,[6]Data!$A$1:$M$15000,11,0)</f>
        <v>2473000</v>
      </c>
      <c r="M1114" s="38">
        <f>VLOOKUP($B1114,[6]Data!$A$1:$M$15000,12,0)</f>
        <v>62960000</v>
      </c>
    </row>
    <row r="1115" spans="1:13">
      <c r="A1115" s="1">
        <v>36659</v>
      </c>
      <c r="B1115" s="4">
        <v>36659</v>
      </c>
      <c r="C1115" s="38">
        <f>VLOOKUP($B1115,[6]Data!$A$1:$M$15000,3,0)</f>
        <v>537000</v>
      </c>
      <c r="D1115" s="38">
        <f>VLOOKUP($B1115,[6]Data!$A$1:$M$15000,4,0)</f>
        <v>494000</v>
      </c>
      <c r="E1115" s="38">
        <f>VLOOKUP($B1115,[6]Data!$A$1:$M$15000,5,0)</f>
        <v>511000</v>
      </c>
      <c r="F1115" s="38">
        <f>VLOOKUP($B1115,[6]Data!$A$1:$M$15000,6,0)</f>
        <v>255000</v>
      </c>
      <c r="G1115" s="38">
        <f>VLOOKUP($B1115,[6]Data!$A$1:$M$15000,7,0)</f>
        <v>631000</v>
      </c>
      <c r="H1115" s="38">
        <f>VLOOKUP($B1115,[6]Data!$A$1:$M$15000,8,0)</f>
        <v>237000</v>
      </c>
      <c r="I1115" s="38" t="s">
        <v>25</v>
      </c>
      <c r="J1115" s="38">
        <f>VLOOKUP($B1115,[6]Data!$A$1:$M$15000,9,0)</f>
        <v>2663000</v>
      </c>
      <c r="K1115" s="38">
        <f>VLOOKUP($B1115,[6]Data!$A$1:$M$15000,10,0)</f>
        <v>474000</v>
      </c>
      <c r="L1115" s="38">
        <f>VLOOKUP($B1115,[6]Data!$A$1:$M$15000,11,0)</f>
        <v>2234000</v>
      </c>
      <c r="M1115" s="38">
        <f>VLOOKUP($B1115,[6]Data!$A$1:$M$15000,12,0)</f>
        <v>63434000</v>
      </c>
    </row>
    <row r="1116" spans="1:13">
      <c r="A1116" s="1">
        <v>36660</v>
      </c>
      <c r="B1116" s="4">
        <v>36660</v>
      </c>
      <c r="C1116" s="38">
        <f>VLOOKUP($B1116,[6]Data!$A$1:$M$15000,3,0)</f>
        <v>529000</v>
      </c>
      <c r="D1116" s="38">
        <f>VLOOKUP($B1116,[6]Data!$A$1:$M$15000,4,0)</f>
        <v>567000</v>
      </c>
      <c r="E1116" s="38">
        <f>VLOOKUP($B1116,[6]Data!$A$1:$M$15000,5,0)</f>
        <v>503000</v>
      </c>
      <c r="F1116" s="38">
        <f>VLOOKUP($B1116,[6]Data!$A$1:$M$15000,6,0)</f>
        <v>273000</v>
      </c>
      <c r="G1116" s="38">
        <f>VLOOKUP($B1116,[6]Data!$A$1:$M$15000,7,0)</f>
        <v>617000</v>
      </c>
      <c r="H1116" s="38">
        <f>VLOOKUP($B1116,[6]Data!$A$1:$M$15000,8,0)</f>
        <v>235000</v>
      </c>
      <c r="I1116" s="38" t="s">
        <v>25</v>
      </c>
      <c r="J1116" s="38">
        <f>VLOOKUP($B1116,[6]Data!$A$1:$M$15000,9,0)</f>
        <v>2724000</v>
      </c>
      <c r="K1116" s="38">
        <f>VLOOKUP($B1116,[6]Data!$A$1:$M$15000,10,0)</f>
        <v>567000</v>
      </c>
      <c r="L1116" s="38">
        <f>VLOOKUP($B1116,[6]Data!$A$1:$M$15000,11,0)</f>
        <v>2147000</v>
      </c>
      <c r="M1116" s="38">
        <f>VLOOKUP($B1116,[6]Data!$A$1:$M$15000,12,0)</f>
        <v>64000000</v>
      </c>
    </row>
    <row r="1117" spans="1:13">
      <c r="A1117" s="1">
        <v>36661</v>
      </c>
      <c r="B1117" s="4">
        <v>36661</v>
      </c>
      <c r="C1117" s="38">
        <f>VLOOKUP($B1117,[6]Data!$A$1:$M$15000,3,0)</f>
        <v>532000</v>
      </c>
      <c r="D1117" s="38">
        <f>VLOOKUP($B1117,[6]Data!$A$1:$M$15000,4,0)</f>
        <v>564000</v>
      </c>
      <c r="E1117" s="38">
        <f>VLOOKUP($B1117,[6]Data!$A$1:$M$15000,5,0)</f>
        <v>504000</v>
      </c>
      <c r="F1117" s="38">
        <f>VLOOKUP($B1117,[6]Data!$A$1:$M$15000,6,0)</f>
        <v>317000</v>
      </c>
      <c r="G1117" s="38">
        <f>VLOOKUP($B1117,[6]Data!$A$1:$M$15000,7,0)</f>
        <v>609000</v>
      </c>
      <c r="H1117" s="38">
        <f>VLOOKUP($B1117,[6]Data!$A$1:$M$15000,8,0)</f>
        <v>220000</v>
      </c>
      <c r="I1117" s="38" t="s">
        <v>25</v>
      </c>
      <c r="J1117" s="38">
        <f>VLOOKUP($B1117,[6]Data!$A$1:$M$15000,9,0)</f>
        <v>2746000</v>
      </c>
      <c r="K1117" s="38">
        <f>VLOOKUP($B1117,[6]Data!$A$1:$M$15000,10,0)</f>
        <v>66000</v>
      </c>
      <c r="L1117" s="38">
        <f>VLOOKUP($B1117,[6]Data!$A$1:$M$15000,11,0)</f>
        <v>2684000</v>
      </c>
      <c r="M1117" s="38">
        <f>VLOOKUP($B1117,[6]Data!$A$1:$M$15000,12,0)</f>
        <v>64061000</v>
      </c>
    </row>
    <row r="1118" spans="1:13">
      <c r="A1118" s="1">
        <v>36662</v>
      </c>
      <c r="B1118" s="4">
        <v>36662</v>
      </c>
      <c r="C1118" s="38">
        <f>VLOOKUP($B1118,[6]Data!$A$1:$M$15000,3,0)</f>
        <v>533000</v>
      </c>
      <c r="D1118" s="38">
        <f>VLOOKUP($B1118,[6]Data!$A$1:$M$15000,4,0)</f>
        <v>610000</v>
      </c>
      <c r="E1118" s="38">
        <f>VLOOKUP($B1118,[6]Data!$A$1:$M$15000,5,0)</f>
        <v>502000</v>
      </c>
      <c r="F1118" s="38">
        <f>VLOOKUP($B1118,[6]Data!$A$1:$M$15000,6,0)</f>
        <v>254000</v>
      </c>
      <c r="G1118" s="38">
        <f>VLOOKUP($B1118,[6]Data!$A$1:$M$15000,7,0)</f>
        <v>562000</v>
      </c>
      <c r="H1118" s="38">
        <f>VLOOKUP($B1118,[6]Data!$A$1:$M$15000,8,0)</f>
        <v>179000</v>
      </c>
      <c r="I1118" s="38" t="s">
        <v>25</v>
      </c>
      <c r="J1118" s="38">
        <f>VLOOKUP($B1118,[6]Data!$A$1:$M$15000,9,0)</f>
        <v>2640000</v>
      </c>
      <c r="K1118" s="38">
        <f>VLOOKUP($B1118,[6]Data!$A$1:$M$15000,10,0)</f>
        <v>-47000</v>
      </c>
      <c r="L1118" s="38">
        <f>VLOOKUP($B1118,[6]Data!$A$1:$M$15000,11,0)</f>
        <v>2748000</v>
      </c>
      <c r="M1118" s="38">
        <f>VLOOKUP($B1118,[6]Data!$A$1:$M$15000,12,0)</f>
        <v>64014000</v>
      </c>
    </row>
    <row r="1119" spans="1:13">
      <c r="A1119" s="1">
        <v>36663</v>
      </c>
      <c r="B1119" s="4">
        <v>36663</v>
      </c>
      <c r="C1119" s="38">
        <f>VLOOKUP($B1119,[6]Data!$A$1:$M$15000,3,0)</f>
        <v>517000</v>
      </c>
      <c r="D1119" s="38">
        <f>VLOOKUP($B1119,[6]Data!$A$1:$M$15000,4,0)</f>
        <v>749000</v>
      </c>
      <c r="E1119" s="38">
        <f>VLOOKUP($B1119,[6]Data!$A$1:$M$15000,5,0)</f>
        <v>490000</v>
      </c>
      <c r="F1119" s="38">
        <f>VLOOKUP($B1119,[6]Data!$A$1:$M$15000,6,0)</f>
        <v>219000</v>
      </c>
      <c r="G1119" s="38">
        <f>VLOOKUP($B1119,[6]Data!$A$1:$M$15000,7,0)</f>
        <v>604000</v>
      </c>
      <c r="H1119" s="38">
        <f>VLOOKUP($B1119,[6]Data!$A$1:$M$15000,8,0)</f>
        <v>232000</v>
      </c>
      <c r="I1119" s="38" t="s">
        <v>25</v>
      </c>
      <c r="J1119" s="38">
        <f>VLOOKUP($B1119,[6]Data!$A$1:$M$15000,9,0)</f>
        <v>2811000</v>
      </c>
      <c r="K1119" s="38">
        <f>VLOOKUP($B1119,[6]Data!$A$1:$M$15000,10,0)</f>
        <v>91000</v>
      </c>
      <c r="L1119" s="38">
        <f>VLOOKUP($B1119,[6]Data!$A$1:$M$15000,11,0)</f>
        <v>2627000</v>
      </c>
      <c r="M1119" s="38">
        <f>VLOOKUP($B1119,[6]Data!$A$1:$M$15000,12,0)</f>
        <v>64104000</v>
      </c>
    </row>
    <row r="1120" spans="1:13">
      <c r="A1120" s="1">
        <v>36664</v>
      </c>
      <c r="B1120" s="4">
        <v>36664</v>
      </c>
      <c r="C1120" s="38">
        <f>VLOOKUP($B1120,[6]Data!$A$1:$M$15000,3,0)</f>
        <v>519000</v>
      </c>
      <c r="D1120" s="38">
        <f>VLOOKUP($B1120,[6]Data!$A$1:$M$15000,4,0)</f>
        <v>789000</v>
      </c>
      <c r="E1120" s="38">
        <f>VLOOKUP($B1120,[6]Data!$A$1:$M$15000,5,0)</f>
        <v>473000</v>
      </c>
      <c r="F1120" s="38">
        <f>VLOOKUP($B1120,[6]Data!$A$1:$M$15000,6,0)</f>
        <v>277000</v>
      </c>
      <c r="G1120" s="38">
        <f>VLOOKUP($B1120,[6]Data!$A$1:$M$15000,7,0)</f>
        <v>686000</v>
      </c>
      <c r="H1120" s="38">
        <f>VLOOKUP($B1120,[6]Data!$A$1:$M$15000,8,0)</f>
        <v>233000</v>
      </c>
      <c r="I1120" s="38" t="s">
        <v>25</v>
      </c>
      <c r="J1120" s="38">
        <f>VLOOKUP($B1120,[6]Data!$A$1:$M$15000,9,0)</f>
        <v>2978000</v>
      </c>
      <c r="K1120" s="38">
        <f>VLOOKUP($B1120,[6]Data!$A$1:$M$15000,10,0)</f>
        <v>414000</v>
      </c>
      <c r="L1120" s="38">
        <f>VLOOKUP($B1120,[6]Data!$A$1:$M$15000,11,0)</f>
        <v>2584000</v>
      </c>
      <c r="M1120" s="38">
        <f>VLOOKUP($B1120,[6]Data!$A$1:$M$15000,12,0)</f>
        <v>64519000</v>
      </c>
    </row>
    <row r="1121" spans="1:13">
      <c r="A1121" s="1">
        <v>36665</v>
      </c>
      <c r="B1121" s="4">
        <v>36665</v>
      </c>
      <c r="C1121" s="38">
        <f>VLOOKUP($B1121,[6]Data!$A$1:$M$15000,3,0)</f>
        <v>535000</v>
      </c>
      <c r="D1121" s="38">
        <f>VLOOKUP($B1121,[6]Data!$A$1:$M$15000,4,0)</f>
        <v>784000</v>
      </c>
      <c r="E1121" s="38">
        <f>VLOOKUP($B1121,[6]Data!$A$1:$M$15000,5,0)</f>
        <v>471000</v>
      </c>
      <c r="F1121" s="38">
        <f>VLOOKUP($B1121,[6]Data!$A$1:$M$15000,6,0)</f>
        <v>280000</v>
      </c>
      <c r="G1121" s="38">
        <f>VLOOKUP($B1121,[6]Data!$A$1:$M$15000,7,0)</f>
        <v>725000</v>
      </c>
      <c r="H1121" s="38">
        <f>VLOOKUP($B1121,[6]Data!$A$1:$M$15000,8,0)</f>
        <v>237000</v>
      </c>
      <c r="I1121" s="38" t="s">
        <v>25</v>
      </c>
      <c r="J1121" s="38">
        <f>VLOOKUP($B1121,[6]Data!$A$1:$M$15000,9,0)</f>
        <v>3032000</v>
      </c>
      <c r="K1121" s="38">
        <f>VLOOKUP($B1121,[6]Data!$A$1:$M$15000,10,0)</f>
        <v>421000</v>
      </c>
      <c r="L1121" s="38">
        <f>VLOOKUP($B1121,[6]Data!$A$1:$M$15000,11,0)</f>
        <v>2615000</v>
      </c>
      <c r="M1121" s="38">
        <f>VLOOKUP($B1121,[6]Data!$A$1:$M$15000,12,0)</f>
        <v>64939000</v>
      </c>
    </row>
    <row r="1122" spans="1:13">
      <c r="A1122" s="1">
        <v>36666</v>
      </c>
      <c r="B1122" s="4">
        <v>36666</v>
      </c>
      <c r="C1122" s="38">
        <f>VLOOKUP($B1122,[6]Data!$A$1:$M$15000,3,0)</f>
        <v>539000</v>
      </c>
      <c r="D1122" s="38">
        <f>VLOOKUP($B1122,[6]Data!$A$1:$M$15000,4,0)</f>
        <v>570000</v>
      </c>
      <c r="E1122" s="38">
        <f>VLOOKUP($B1122,[6]Data!$A$1:$M$15000,5,0)</f>
        <v>407000</v>
      </c>
      <c r="F1122" s="38">
        <f>VLOOKUP($B1122,[6]Data!$A$1:$M$15000,6,0)</f>
        <v>186000</v>
      </c>
      <c r="G1122" s="38">
        <f>VLOOKUP($B1122,[6]Data!$A$1:$M$15000,7,0)</f>
        <v>698000</v>
      </c>
      <c r="H1122" s="38">
        <f>VLOOKUP($B1122,[6]Data!$A$1:$M$15000,8,0)</f>
        <v>250000</v>
      </c>
      <c r="I1122" s="38" t="s">
        <v>25</v>
      </c>
      <c r="J1122" s="38">
        <f>VLOOKUP($B1122,[6]Data!$A$1:$M$15000,9,0)</f>
        <v>2649000</v>
      </c>
      <c r="K1122" s="38">
        <f>VLOOKUP($B1122,[6]Data!$A$1:$M$15000,10,0)</f>
        <v>159000</v>
      </c>
      <c r="L1122" s="38">
        <f>VLOOKUP($B1122,[6]Data!$A$1:$M$15000,11,0)</f>
        <v>2495000</v>
      </c>
      <c r="M1122" s="38">
        <f>VLOOKUP($B1122,[6]Data!$A$1:$M$15000,12,0)</f>
        <v>65093000</v>
      </c>
    </row>
    <row r="1123" spans="1:13">
      <c r="A1123" s="1">
        <v>36667</v>
      </c>
      <c r="B1123" s="4">
        <v>36667</v>
      </c>
      <c r="C1123" s="38">
        <f>VLOOKUP($B1123,[6]Data!$A$1:$M$15000,3,0)</f>
        <v>529000</v>
      </c>
      <c r="D1123" s="38">
        <f>VLOOKUP($B1123,[6]Data!$A$1:$M$15000,4,0)</f>
        <v>680000</v>
      </c>
      <c r="E1123" s="38">
        <f>VLOOKUP($B1123,[6]Data!$A$1:$M$15000,5,0)</f>
        <v>496000</v>
      </c>
      <c r="F1123" s="38">
        <f>VLOOKUP($B1123,[6]Data!$A$1:$M$15000,6,0)</f>
        <v>273000</v>
      </c>
      <c r="G1123" s="38">
        <f>VLOOKUP($B1123,[6]Data!$A$1:$M$15000,7,0)</f>
        <v>725000</v>
      </c>
      <c r="H1123" s="38">
        <f>VLOOKUP($B1123,[6]Data!$A$1:$M$15000,8,0)</f>
        <v>200000</v>
      </c>
      <c r="I1123" s="38" t="s">
        <v>25</v>
      </c>
      <c r="J1123" s="38">
        <f>VLOOKUP($B1123,[6]Data!$A$1:$M$15000,9,0)</f>
        <v>2902000</v>
      </c>
      <c r="K1123" s="38">
        <f>VLOOKUP($B1123,[6]Data!$A$1:$M$15000,10,0)</f>
        <v>277000</v>
      </c>
      <c r="L1123" s="38">
        <f>VLOOKUP($B1123,[6]Data!$A$1:$M$15000,11,0)</f>
        <v>2668000</v>
      </c>
      <c r="M1123" s="38">
        <f>VLOOKUP($B1123,[6]Data!$A$1:$M$15000,12,0)</f>
        <v>65370000</v>
      </c>
    </row>
    <row r="1124" spans="1:13">
      <c r="A1124" s="1">
        <v>36668</v>
      </c>
      <c r="B1124" s="4">
        <v>36668</v>
      </c>
      <c r="C1124" s="38">
        <f>VLOOKUP($B1124,[6]Data!$A$1:$M$15000,3,0)</f>
        <v>521000</v>
      </c>
      <c r="D1124" s="38">
        <f>VLOOKUP($B1124,[6]Data!$A$1:$M$15000,4,0)</f>
        <v>689000</v>
      </c>
      <c r="E1124" s="38">
        <f>VLOOKUP($B1124,[6]Data!$A$1:$M$15000,5,0)</f>
        <v>498000</v>
      </c>
      <c r="F1124" s="38">
        <f>VLOOKUP($B1124,[6]Data!$A$1:$M$15000,6,0)</f>
        <v>276000</v>
      </c>
      <c r="G1124" s="38">
        <f>VLOOKUP($B1124,[6]Data!$A$1:$M$15000,7,0)</f>
        <v>707000</v>
      </c>
      <c r="H1124" s="38">
        <f>VLOOKUP($B1124,[6]Data!$A$1:$M$15000,8,0)</f>
        <v>159000</v>
      </c>
      <c r="I1124" s="38" t="s">
        <v>25</v>
      </c>
      <c r="J1124" s="38">
        <f>VLOOKUP($B1124,[6]Data!$A$1:$M$15000,9,0)</f>
        <v>2850000</v>
      </c>
      <c r="K1124" s="38">
        <f>VLOOKUP($B1124,[6]Data!$A$1:$M$15000,10,0)</f>
        <v>-617000</v>
      </c>
      <c r="L1124" s="38">
        <f>VLOOKUP($B1124,[6]Data!$A$1:$M$15000,11,0)</f>
        <v>3250000</v>
      </c>
      <c r="M1124" s="38">
        <f>VLOOKUP($B1124,[6]Data!$A$1:$M$15000,12,0)</f>
        <v>64760000</v>
      </c>
    </row>
    <row r="1125" spans="1:13">
      <c r="A1125" s="1">
        <v>36669</v>
      </c>
      <c r="B1125" s="4">
        <v>36669</v>
      </c>
      <c r="C1125" s="38">
        <f>VLOOKUP($B1125,[6]Data!$A$1:$M$15000,3,0)</f>
        <v>507000</v>
      </c>
      <c r="D1125" s="38">
        <f>VLOOKUP($B1125,[6]Data!$A$1:$M$15000,4,0)</f>
        <v>747000</v>
      </c>
      <c r="E1125" s="38">
        <f>VLOOKUP($B1125,[6]Data!$A$1:$M$15000,5,0)</f>
        <v>449000</v>
      </c>
      <c r="F1125" s="38">
        <f>VLOOKUP($B1125,[6]Data!$A$1:$M$15000,6,0)</f>
        <v>297000</v>
      </c>
      <c r="G1125" s="38">
        <f>VLOOKUP($B1125,[6]Data!$A$1:$M$15000,7,0)</f>
        <v>675000</v>
      </c>
      <c r="H1125" s="38">
        <f>VLOOKUP($B1125,[6]Data!$A$1:$M$15000,8,0)</f>
        <v>207000</v>
      </c>
      <c r="I1125" s="38" t="s">
        <v>25</v>
      </c>
      <c r="J1125" s="38">
        <f>VLOOKUP($B1125,[6]Data!$A$1:$M$15000,9,0)</f>
        <v>2881000</v>
      </c>
      <c r="K1125" s="38">
        <f>VLOOKUP($B1125,[6]Data!$A$1:$M$15000,10,0)</f>
        <v>-76000</v>
      </c>
      <c r="L1125" s="38">
        <f>VLOOKUP($B1125,[6]Data!$A$1:$M$15000,11,0)</f>
        <v>3054000</v>
      </c>
      <c r="M1125" s="38">
        <f>VLOOKUP($B1125,[6]Data!$A$1:$M$15000,12,0)</f>
        <v>64685000</v>
      </c>
    </row>
    <row r="1126" spans="1:13">
      <c r="A1126" s="1">
        <v>36670</v>
      </c>
      <c r="B1126" s="4">
        <v>36670</v>
      </c>
      <c r="C1126" s="38">
        <f>VLOOKUP($B1126,[6]Data!$A$1:$M$15000,3,0)</f>
        <v>468000</v>
      </c>
      <c r="D1126" s="38">
        <f>VLOOKUP($B1126,[6]Data!$A$1:$M$15000,4,0)</f>
        <v>881000</v>
      </c>
      <c r="E1126" s="38">
        <f>VLOOKUP($B1126,[6]Data!$A$1:$M$15000,5,0)</f>
        <v>481000</v>
      </c>
      <c r="F1126" s="38">
        <f>VLOOKUP($B1126,[6]Data!$A$1:$M$15000,6,0)</f>
        <v>323000</v>
      </c>
      <c r="G1126" s="38">
        <f>VLOOKUP($B1126,[6]Data!$A$1:$M$15000,7,0)</f>
        <v>697000</v>
      </c>
      <c r="H1126" s="38">
        <f>VLOOKUP($B1126,[6]Data!$A$1:$M$15000,8,0)</f>
        <v>213000</v>
      </c>
      <c r="I1126" s="38" t="s">
        <v>25</v>
      </c>
      <c r="J1126" s="38">
        <f>VLOOKUP($B1126,[6]Data!$A$1:$M$15000,9,0)</f>
        <v>3065000</v>
      </c>
      <c r="K1126" s="38">
        <f>VLOOKUP($B1126,[6]Data!$A$1:$M$15000,10,0)</f>
        <v>103000</v>
      </c>
      <c r="L1126" s="38">
        <f>VLOOKUP($B1126,[6]Data!$A$1:$M$15000,11,0)</f>
        <v>2961000</v>
      </c>
      <c r="M1126" s="38">
        <f>VLOOKUP($B1126,[6]Data!$A$1:$M$15000,12,0)</f>
        <v>64788000</v>
      </c>
    </row>
    <row r="1127" spans="1:13">
      <c r="A1127" s="1">
        <v>36671</v>
      </c>
      <c r="B1127" s="4">
        <v>36671</v>
      </c>
      <c r="C1127" s="38">
        <f>VLOOKUP($B1127,[6]Data!$A$1:$M$15000,3,0)</f>
        <v>505000</v>
      </c>
      <c r="D1127" s="38">
        <f>VLOOKUP($B1127,[6]Data!$A$1:$M$15000,4,0)</f>
        <v>755000</v>
      </c>
      <c r="E1127" s="38">
        <f>VLOOKUP($B1127,[6]Data!$A$1:$M$15000,5,0)</f>
        <v>461000</v>
      </c>
      <c r="F1127" s="38">
        <f>VLOOKUP($B1127,[6]Data!$A$1:$M$15000,6,0)</f>
        <v>285000</v>
      </c>
      <c r="G1127" s="38">
        <f>VLOOKUP($B1127,[6]Data!$A$1:$M$15000,7,0)</f>
        <v>700000</v>
      </c>
      <c r="H1127" s="38">
        <f>VLOOKUP($B1127,[6]Data!$A$1:$M$15000,8,0)</f>
        <v>227000</v>
      </c>
      <c r="I1127" s="38" t="s">
        <v>25</v>
      </c>
      <c r="J1127" s="38">
        <f>VLOOKUP($B1127,[6]Data!$A$1:$M$15000,9,0)</f>
        <v>2934000</v>
      </c>
      <c r="K1127" s="38">
        <f>VLOOKUP($B1127,[6]Data!$A$1:$M$15000,10,0)</f>
        <v>-32000</v>
      </c>
      <c r="L1127" s="38">
        <f>VLOOKUP($B1127,[6]Data!$A$1:$M$15000,11,0)</f>
        <v>2936000</v>
      </c>
      <c r="M1127" s="38">
        <f>VLOOKUP($B1127,[6]Data!$A$1:$M$15000,12,0)</f>
        <v>64755000</v>
      </c>
    </row>
    <row r="1128" spans="1:13">
      <c r="A1128" s="1">
        <v>36672</v>
      </c>
      <c r="B1128" s="4">
        <v>36672</v>
      </c>
      <c r="C1128" s="38">
        <f>VLOOKUP($B1128,[6]Data!$A$1:$M$15000,3,0)</f>
        <v>500000</v>
      </c>
      <c r="D1128" s="38">
        <f>VLOOKUP($B1128,[6]Data!$A$1:$M$15000,4,0)</f>
        <v>827000</v>
      </c>
      <c r="E1128" s="38">
        <f>VLOOKUP($B1128,[6]Data!$A$1:$M$15000,5,0)</f>
        <v>491000</v>
      </c>
      <c r="F1128" s="38">
        <f>VLOOKUP($B1128,[6]Data!$A$1:$M$15000,6,0)</f>
        <v>291000</v>
      </c>
      <c r="G1128" s="38">
        <f>VLOOKUP($B1128,[6]Data!$A$1:$M$15000,7,0)</f>
        <v>694000</v>
      </c>
      <c r="H1128" s="38">
        <f>VLOOKUP($B1128,[6]Data!$A$1:$M$15000,8,0)</f>
        <v>238000</v>
      </c>
      <c r="I1128" s="38" t="s">
        <v>25</v>
      </c>
      <c r="J1128" s="38">
        <f>VLOOKUP($B1128,[6]Data!$A$1:$M$15000,9,0)</f>
        <v>3040000</v>
      </c>
      <c r="K1128" s="38">
        <f>VLOOKUP($B1128,[6]Data!$A$1:$M$15000,10,0)</f>
        <v>370000</v>
      </c>
      <c r="L1128" s="38">
        <f>VLOOKUP($B1128,[6]Data!$A$1:$M$15000,11,0)</f>
        <v>2749000</v>
      </c>
      <c r="M1128" s="38">
        <f>VLOOKUP($B1128,[6]Data!$A$1:$M$15000,12,0)</f>
        <v>65126000</v>
      </c>
    </row>
    <row r="1129" spans="1:13">
      <c r="A1129" s="1">
        <v>36673</v>
      </c>
      <c r="B1129" s="4">
        <v>36673</v>
      </c>
      <c r="C1129" s="38">
        <f>VLOOKUP($B1129,[6]Data!$A$1:$M$15000,3,0)</f>
        <v>517000</v>
      </c>
      <c r="D1129" s="38">
        <f>VLOOKUP($B1129,[6]Data!$A$1:$M$15000,4,0)</f>
        <v>627000</v>
      </c>
      <c r="E1129" s="38">
        <f>VLOOKUP($B1129,[6]Data!$A$1:$M$15000,5,0)</f>
        <v>497000</v>
      </c>
      <c r="F1129" s="38">
        <f>VLOOKUP($B1129,[6]Data!$A$1:$M$15000,6,0)</f>
        <v>268000</v>
      </c>
      <c r="G1129" s="38">
        <f>VLOOKUP($B1129,[6]Data!$A$1:$M$15000,7,0)</f>
        <v>592000</v>
      </c>
      <c r="H1129" s="38">
        <f>VLOOKUP($B1129,[6]Data!$A$1:$M$15000,8,0)</f>
        <v>252000</v>
      </c>
      <c r="I1129" s="38" t="s">
        <v>25</v>
      </c>
      <c r="J1129" s="38">
        <f>VLOOKUP($B1129,[6]Data!$A$1:$M$15000,9,0)</f>
        <v>2752000</v>
      </c>
      <c r="K1129" s="38">
        <f>VLOOKUP($B1129,[6]Data!$A$1:$M$15000,10,0)</f>
        <v>137000</v>
      </c>
      <c r="L1129" s="38">
        <f>VLOOKUP($B1129,[6]Data!$A$1:$M$15000,11,0)</f>
        <v>2626000</v>
      </c>
      <c r="M1129" s="38">
        <f>VLOOKUP($B1129,[6]Data!$A$1:$M$15000,12,0)</f>
        <v>65262000</v>
      </c>
    </row>
    <row r="1130" spans="1:13">
      <c r="A1130" s="1">
        <v>36674</v>
      </c>
      <c r="B1130" s="4">
        <v>36674</v>
      </c>
      <c r="C1130" s="38">
        <f>VLOOKUP($B1130,[6]Data!$A$1:$M$15000,3,0)</f>
        <v>513000</v>
      </c>
      <c r="D1130" s="38">
        <f>VLOOKUP($B1130,[6]Data!$A$1:$M$15000,4,0)</f>
        <v>616000</v>
      </c>
      <c r="E1130" s="38">
        <f>VLOOKUP($B1130,[6]Data!$A$1:$M$15000,5,0)</f>
        <v>503000</v>
      </c>
      <c r="F1130" s="38">
        <f>VLOOKUP($B1130,[6]Data!$A$1:$M$15000,6,0)</f>
        <v>229000</v>
      </c>
      <c r="G1130" s="38">
        <f>VLOOKUP($B1130,[6]Data!$A$1:$M$15000,7,0)</f>
        <v>574000</v>
      </c>
      <c r="H1130" s="38">
        <f>VLOOKUP($B1130,[6]Data!$A$1:$M$15000,8,0)</f>
        <v>239000</v>
      </c>
      <c r="I1130" s="38" t="s">
        <v>25</v>
      </c>
      <c r="J1130" s="38">
        <f>VLOOKUP($B1130,[6]Data!$A$1:$M$15000,9,0)</f>
        <v>2674000</v>
      </c>
      <c r="K1130" s="38">
        <f>VLOOKUP($B1130,[6]Data!$A$1:$M$15000,10,0)</f>
        <v>241000</v>
      </c>
      <c r="L1130" s="38">
        <f>VLOOKUP($B1130,[6]Data!$A$1:$M$15000,11,0)</f>
        <v>2485000</v>
      </c>
      <c r="M1130" s="38">
        <f>VLOOKUP($B1130,[6]Data!$A$1:$M$15000,12,0)</f>
        <v>65603000</v>
      </c>
    </row>
    <row r="1131" spans="1:13">
      <c r="A1131" s="1">
        <v>36675</v>
      </c>
      <c r="B1131" s="4">
        <v>36675</v>
      </c>
      <c r="C1131" s="38">
        <f>VLOOKUP($B1131,[6]Data!$A$1:$M$15000,3,0)</f>
        <v>512000</v>
      </c>
      <c r="D1131" s="38">
        <f>VLOOKUP($B1131,[6]Data!$A$1:$M$15000,4,0)</f>
        <v>670000</v>
      </c>
      <c r="E1131" s="38">
        <f>VLOOKUP($B1131,[6]Data!$A$1:$M$15000,5,0)</f>
        <v>493000</v>
      </c>
      <c r="F1131" s="38">
        <f>VLOOKUP($B1131,[6]Data!$A$1:$M$15000,6,0)</f>
        <v>250000</v>
      </c>
      <c r="G1131" s="38">
        <f>VLOOKUP($B1131,[6]Data!$A$1:$M$15000,7,0)</f>
        <v>593000</v>
      </c>
      <c r="H1131" s="38">
        <f>VLOOKUP($B1131,[6]Data!$A$1:$M$15000,8,0)</f>
        <v>251000</v>
      </c>
      <c r="I1131" s="38" t="s">
        <v>25</v>
      </c>
      <c r="J1131" s="38">
        <f>VLOOKUP($B1131,[6]Data!$A$1:$M$15000,9,0)</f>
        <v>2768000</v>
      </c>
      <c r="K1131" s="38">
        <f>VLOOKUP($B1131,[6]Data!$A$1:$M$15000,10,0)</f>
        <v>111000</v>
      </c>
      <c r="L1131" s="38">
        <f>VLOOKUP($B1131,[6]Data!$A$1:$M$15000,11,0)</f>
        <v>2540000</v>
      </c>
      <c r="M1131" s="38">
        <f>VLOOKUP($B1131,[6]Data!$A$1:$M$15000,12,0)</f>
        <v>65614000</v>
      </c>
    </row>
    <row r="1132" spans="1:13">
      <c r="A1132" s="1">
        <v>36676</v>
      </c>
      <c r="B1132" s="4">
        <v>36676</v>
      </c>
      <c r="C1132" s="38">
        <f>VLOOKUP($B1132,[6]Data!$A$1:$M$15000,3,0)</f>
        <v>508000</v>
      </c>
      <c r="D1132" s="38">
        <f>VLOOKUP($B1132,[6]Data!$A$1:$M$15000,4,0)</f>
        <v>584000</v>
      </c>
      <c r="E1132" s="38">
        <f>VLOOKUP($B1132,[6]Data!$A$1:$M$15000,5,0)</f>
        <v>503000</v>
      </c>
      <c r="F1132" s="38">
        <f>VLOOKUP($B1132,[6]Data!$A$1:$M$15000,6,0)</f>
        <v>268000</v>
      </c>
      <c r="G1132" s="38">
        <f>VLOOKUP($B1132,[6]Data!$A$1:$M$15000,7,0)</f>
        <v>705000</v>
      </c>
      <c r="H1132" s="38">
        <f>VLOOKUP($B1132,[6]Data!$A$1:$M$15000,8,0)</f>
        <v>245000</v>
      </c>
      <c r="I1132" s="38" t="s">
        <v>25</v>
      </c>
      <c r="J1132" s="38">
        <f>VLOOKUP($B1132,[6]Data!$A$1:$M$15000,9,0)</f>
        <v>2813000</v>
      </c>
      <c r="K1132" s="38">
        <f>VLOOKUP($B1132,[6]Data!$A$1:$M$15000,10,0)</f>
        <v>-157000</v>
      </c>
      <c r="L1132" s="38">
        <f>VLOOKUP($B1132,[6]Data!$A$1:$M$15000,11,0)</f>
        <v>2927000</v>
      </c>
      <c r="M1132" s="38">
        <f>VLOOKUP($B1132,[6]Data!$A$1:$M$15000,12,0)</f>
        <v>65459000</v>
      </c>
    </row>
    <row r="1133" spans="1:13">
      <c r="A1133" s="1">
        <v>36677</v>
      </c>
      <c r="B1133" s="4">
        <v>36677</v>
      </c>
      <c r="C1133" s="38">
        <f>VLOOKUP($B1133,[6]Data!$A$1:$M$15000,3,0)</f>
        <v>511000</v>
      </c>
      <c r="D1133" s="38">
        <f>VLOOKUP($B1133,[6]Data!$A$1:$M$15000,4,0)</f>
        <v>803000</v>
      </c>
      <c r="E1133" s="38">
        <f>VLOOKUP($B1133,[6]Data!$A$1:$M$15000,5,0)</f>
        <v>502000</v>
      </c>
      <c r="F1133" s="38">
        <f>VLOOKUP($B1133,[6]Data!$A$1:$M$15000,6,0)</f>
        <v>232000</v>
      </c>
      <c r="G1133" s="38">
        <f>VLOOKUP($B1133,[6]Data!$A$1:$M$15000,7,0)</f>
        <v>717000</v>
      </c>
      <c r="H1133" s="38">
        <f>VLOOKUP($B1133,[6]Data!$A$1:$M$15000,8,0)</f>
        <v>248000</v>
      </c>
      <c r="I1133" s="38" t="s">
        <v>25</v>
      </c>
      <c r="J1133" s="38">
        <f>VLOOKUP($B1133,[6]Data!$A$1:$M$15000,9,0)</f>
        <v>3013000</v>
      </c>
      <c r="K1133" s="38">
        <f>VLOOKUP($B1133,[6]Data!$A$1:$M$15000,10,0)</f>
        <v>174000</v>
      </c>
      <c r="L1133" s="38">
        <f>VLOOKUP($B1133,[6]Data!$A$1:$M$15000,11,0)</f>
        <v>2868000</v>
      </c>
      <c r="M1133" s="38">
        <f>VLOOKUP($B1133,[6]Data!$A$1:$M$15000,12,0)</f>
        <v>65633000</v>
      </c>
    </row>
    <row r="1134" spans="1:13">
      <c r="A1134" s="1">
        <v>36678</v>
      </c>
      <c r="B1134" s="4">
        <v>36678</v>
      </c>
      <c r="C1134" s="38">
        <f>VLOOKUP($B1134,[6]Data!$A$1:$M$15000,3,0)</f>
        <v>515000</v>
      </c>
      <c r="D1134" s="38">
        <f>VLOOKUP($B1134,[6]Data!$A$1:$M$15000,4,0)</f>
        <v>885000</v>
      </c>
      <c r="E1134" s="38">
        <f>VLOOKUP($B1134,[6]Data!$A$1:$M$15000,5,0)</f>
        <v>459000</v>
      </c>
      <c r="F1134" s="38">
        <f>VLOOKUP($B1134,[6]Data!$A$1:$M$15000,6,0)</f>
        <v>300000</v>
      </c>
      <c r="G1134" s="38">
        <f>VLOOKUP($B1134,[6]Data!$A$1:$M$15000,7,0)</f>
        <v>716000</v>
      </c>
      <c r="H1134" s="38">
        <f>VLOOKUP($B1134,[6]Data!$A$1:$M$15000,8,0)</f>
        <v>261000</v>
      </c>
      <c r="I1134" s="38" t="s">
        <v>25</v>
      </c>
      <c r="J1134" s="38">
        <f>VLOOKUP($B1134,[6]Data!$A$1:$M$15000,9,0)</f>
        <v>3137000</v>
      </c>
      <c r="K1134" s="38">
        <f>VLOOKUP($B1134,[6]Data!$A$1:$M$15000,10,0)</f>
        <v>183000</v>
      </c>
      <c r="L1134" s="38">
        <f>VLOOKUP($B1134,[6]Data!$A$1:$M$15000,11,0)</f>
        <v>2946000</v>
      </c>
      <c r="M1134" s="38">
        <f>VLOOKUP($B1134,[6]Data!$A$1:$M$15000,12,0)</f>
        <v>65815000</v>
      </c>
    </row>
    <row r="1135" spans="1:13">
      <c r="A1135" s="1">
        <v>36679</v>
      </c>
      <c r="B1135" s="4">
        <v>36679</v>
      </c>
      <c r="C1135" s="38">
        <f>VLOOKUP($B1135,[6]Data!$A$1:$M$15000,3,0)</f>
        <v>536000</v>
      </c>
      <c r="D1135" s="38">
        <f>VLOOKUP($B1135,[6]Data!$A$1:$M$15000,4,0)</f>
        <v>930000</v>
      </c>
      <c r="E1135" s="38">
        <f>VLOOKUP($B1135,[6]Data!$A$1:$M$15000,5,0)</f>
        <v>451000</v>
      </c>
      <c r="F1135" s="38">
        <f>VLOOKUP($B1135,[6]Data!$A$1:$M$15000,6,0)</f>
        <v>301000</v>
      </c>
      <c r="G1135" s="38">
        <f>VLOOKUP($B1135,[6]Data!$A$1:$M$15000,7,0)</f>
        <v>716000</v>
      </c>
      <c r="H1135" s="38">
        <f>VLOOKUP($B1135,[6]Data!$A$1:$M$15000,8,0)</f>
        <v>244000</v>
      </c>
      <c r="I1135" s="38" t="s">
        <v>25</v>
      </c>
      <c r="J1135" s="38">
        <f>VLOOKUP($B1135,[6]Data!$A$1:$M$15000,9,0)</f>
        <v>3178000</v>
      </c>
      <c r="K1135" s="38">
        <f>VLOOKUP($B1135,[6]Data!$A$1:$M$15000,10,0)</f>
        <v>315000</v>
      </c>
      <c r="L1135" s="38">
        <f>VLOOKUP($B1135,[6]Data!$A$1:$M$15000,11,0)</f>
        <v>2876000</v>
      </c>
      <c r="M1135" s="38">
        <f>VLOOKUP($B1135,[6]Data!$A$1:$M$15000,12,0)</f>
        <v>66130000</v>
      </c>
    </row>
    <row r="1136" spans="1:13">
      <c r="A1136" s="1">
        <v>36680</v>
      </c>
      <c r="B1136" s="4">
        <v>36680</v>
      </c>
      <c r="C1136" s="38">
        <f>VLOOKUP($B1136,[6]Data!$A$1:$M$15000,3,0)</f>
        <v>516000</v>
      </c>
      <c r="D1136" s="38">
        <f>VLOOKUP($B1136,[6]Data!$A$1:$M$15000,4,0)</f>
        <v>753000</v>
      </c>
      <c r="E1136" s="38">
        <f>VLOOKUP($B1136,[6]Data!$A$1:$M$15000,5,0)</f>
        <v>375000</v>
      </c>
      <c r="F1136" s="38">
        <f>VLOOKUP($B1136,[6]Data!$A$1:$M$15000,6,0)</f>
        <v>279000</v>
      </c>
      <c r="G1136" s="38">
        <f>VLOOKUP($B1136,[6]Data!$A$1:$M$15000,7,0)</f>
        <v>617000</v>
      </c>
      <c r="H1136" s="38">
        <f>VLOOKUP($B1136,[6]Data!$A$1:$M$15000,8,0)</f>
        <v>274000</v>
      </c>
      <c r="I1136" s="38" t="s">
        <v>25</v>
      </c>
      <c r="J1136" s="38">
        <f>VLOOKUP($B1136,[6]Data!$A$1:$M$15000,9,0)</f>
        <v>2815000</v>
      </c>
      <c r="K1136" s="38">
        <f>VLOOKUP($B1136,[6]Data!$A$1:$M$15000,10,0)</f>
        <v>249000</v>
      </c>
      <c r="L1136" s="38">
        <f>VLOOKUP($B1136,[6]Data!$A$1:$M$15000,11,0)</f>
        <v>2693000</v>
      </c>
      <c r="M1136" s="38">
        <f>VLOOKUP($B1136,[6]Data!$A$1:$M$15000,12,0)</f>
        <v>66379000</v>
      </c>
    </row>
    <row r="1137" spans="1:13">
      <c r="A1137" s="1">
        <v>36681</v>
      </c>
      <c r="B1137" s="4">
        <v>36681</v>
      </c>
      <c r="C1137" s="38">
        <f>VLOOKUP($B1137,[6]Data!$A$1:$M$15000,3,0)</f>
        <v>516000</v>
      </c>
      <c r="D1137" s="38">
        <f>VLOOKUP($B1137,[6]Data!$A$1:$M$15000,4,0)</f>
        <v>819000</v>
      </c>
      <c r="E1137" s="38">
        <f>VLOOKUP($B1137,[6]Data!$A$1:$M$15000,5,0)</f>
        <v>389000</v>
      </c>
      <c r="F1137" s="38">
        <f>VLOOKUP($B1137,[6]Data!$A$1:$M$15000,6,0)</f>
        <v>206000</v>
      </c>
      <c r="G1137" s="38">
        <f>VLOOKUP($B1137,[6]Data!$A$1:$M$15000,7,0)</f>
        <v>606000</v>
      </c>
      <c r="H1137" s="38">
        <f>VLOOKUP($B1137,[6]Data!$A$1:$M$15000,8,0)</f>
        <v>275000</v>
      </c>
      <c r="I1137" s="38" t="s">
        <v>25</v>
      </c>
      <c r="J1137" s="38">
        <f>VLOOKUP($B1137,[6]Data!$A$1:$M$15000,9,0)</f>
        <v>2812000</v>
      </c>
      <c r="K1137" s="38">
        <f>VLOOKUP($B1137,[6]Data!$A$1:$M$15000,10,0)</f>
        <v>232000</v>
      </c>
      <c r="L1137" s="38">
        <f>VLOOKUP($B1137,[6]Data!$A$1:$M$15000,11,0)</f>
        <v>2488000</v>
      </c>
      <c r="M1137" s="38">
        <f>VLOOKUP($B1137,[6]Data!$A$1:$M$15000,12,0)</f>
        <v>66611000</v>
      </c>
    </row>
    <row r="1138" spans="1:13">
      <c r="A1138" s="1">
        <v>36682</v>
      </c>
      <c r="B1138" s="4">
        <v>36682</v>
      </c>
      <c r="C1138" s="38">
        <f>VLOOKUP($B1138,[6]Data!$A$1:$M$15000,3,0)</f>
        <v>523000</v>
      </c>
      <c r="D1138" s="38">
        <f>VLOOKUP($B1138,[6]Data!$A$1:$M$15000,4,0)</f>
        <v>928000</v>
      </c>
      <c r="E1138" s="38">
        <f>VLOOKUP($B1138,[6]Data!$A$1:$M$15000,5,0)</f>
        <v>361000</v>
      </c>
      <c r="F1138" s="38">
        <f>VLOOKUP($B1138,[6]Data!$A$1:$M$15000,6,0)</f>
        <v>266000</v>
      </c>
      <c r="G1138" s="38">
        <f>VLOOKUP($B1138,[6]Data!$A$1:$M$15000,7,0)</f>
        <v>722000</v>
      </c>
      <c r="H1138" s="38">
        <f>VLOOKUP($B1138,[6]Data!$A$1:$M$15000,8,0)</f>
        <v>275000</v>
      </c>
      <c r="I1138" s="38" t="s">
        <v>25</v>
      </c>
      <c r="J1138" s="38">
        <f>VLOOKUP($B1138,[6]Data!$A$1:$M$15000,9,0)</f>
        <v>3074000</v>
      </c>
      <c r="K1138" s="38">
        <f>VLOOKUP($B1138,[6]Data!$A$1:$M$15000,10,0)</f>
        <v>-135000</v>
      </c>
      <c r="L1138" s="38">
        <f>VLOOKUP($B1138,[6]Data!$A$1:$M$15000,11,0)</f>
        <v>3117000</v>
      </c>
      <c r="M1138" s="38">
        <f>VLOOKUP($B1138,[6]Data!$A$1:$M$15000,12,0)</f>
        <v>66477000</v>
      </c>
    </row>
    <row r="1139" spans="1:13">
      <c r="A1139" s="1">
        <v>36683</v>
      </c>
      <c r="B1139" s="4">
        <v>36683</v>
      </c>
      <c r="C1139" s="38">
        <f>VLOOKUP($B1139,[6]Data!$A$1:$M$15000,3,0)</f>
        <v>472000</v>
      </c>
      <c r="D1139" s="38">
        <f>VLOOKUP($B1139,[6]Data!$A$1:$M$15000,4,0)</f>
        <v>1024000</v>
      </c>
      <c r="E1139" s="38">
        <f>VLOOKUP($B1139,[6]Data!$A$1:$M$15000,5,0)</f>
        <v>357000</v>
      </c>
      <c r="F1139" s="38">
        <f>VLOOKUP($B1139,[6]Data!$A$1:$M$15000,6,0)</f>
        <v>283000</v>
      </c>
      <c r="G1139" s="38">
        <f>VLOOKUP($B1139,[6]Data!$A$1:$M$15000,7,0)</f>
        <v>703000</v>
      </c>
      <c r="H1139" s="38">
        <f>VLOOKUP($B1139,[6]Data!$A$1:$M$15000,8,0)</f>
        <v>285000</v>
      </c>
      <c r="I1139" s="38" t="s">
        <v>25</v>
      </c>
      <c r="J1139" s="38">
        <f>VLOOKUP($B1139,[6]Data!$A$1:$M$15000,9,0)</f>
        <v>3125000</v>
      </c>
      <c r="K1139" s="38">
        <f>VLOOKUP($B1139,[6]Data!$A$1:$M$15000,10,0)</f>
        <v>-40000</v>
      </c>
      <c r="L1139" s="38">
        <f>VLOOKUP($B1139,[6]Data!$A$1:$M$15000,11,0)</f>
        <v>3192000</v>
      </c>
      <c r="M1139" s="38">
        <f>VLOOKUP($B1139,[6]Data!$A$1:$M$15000,12,0)</f>
        <v>66437000</v>
      </c>
    </row>
    <row r="1140" spans="1:13">
      <c r="A1140" s="1">
        <v>36684</v>
      </c>
      <c r="B1140" s="4">
        <v>36684</v>
      </c>
      <c r="C1140" s="38">
        <f>VLOOKUP($B1140,[6]Data!$A$1:$M$15000,3,0)</f>
        <v>530000</v>
      </c>
      <c r="D1140" s="38">
        <f>VLOOKUP($B1140,[6]Data!$A$1:$M$15000,4,0)</f>
        <v>968000</v>
      </c>
      <c r="E1140" s="38">
        <f>VLOOKUP($B1140,[6]Data!$A$1:$M$15000,5,0)</f>
        <v>361000</v>
      </c>
      <c r="F1140" s="38">
        <f>VLOOKUP($B1140,[6]Data!$A$1:$M$15000,6,0)</f>
        <v>274000</v>
      </c>
      <c r="G1140" s="38">
        <f>VLOOKUP($B1140,[6]Data!$A$1:$M$15000,7,0)</f>
        <v>676000</v>
      </c>
      <c r="H1140" s="38">
        <f>VLOOKUP($B1140,[6]Data!$A$1:$M$15000,8,0)</f>
        <v>283000</v>
      </c>
      <c r="I1140" s="38" t="s">
        <v>25</v>
      </c>
      <c r="J1140" s="38">
        <f>VLOOKUP($B1140,[6]Data!$A$1:$M$15000,9,0)</f>
        <v>3092000</v>
      </c>
      <c r="K1140" s="38">
        <f>VLOOKUP($B1140,[6]Data!$A$1:$M$15000,10,0)</f>
        <v>-75000</v>
      </c>
      <c r="L1140" s="38">
        <f>VLOOKUP($B1140,[6]Data!$A$1:$M$15000,11,0)</f>
        <v>3163000</v>
      </c>
      <c r="M1140" s="38">
        <f>VLOOKUP($B1140,[6]Data!$A$1:$M$15000,12,0)</f>
        <v>66362000</v>
      </c>
    </row>
    <row r="1141" spans="1:13">
      <c r="A1141" s="1">
        <v>36685</v>
      </c>
      <c r="B1141" s="4">
        <v>36685</v>
      </c>
      <c r="C1141" s="38">
        <f>VLOOKUP($B1141,[6]Data!$A$1:$M$15000,3,0)</f>
        <v>529000</v>
      </c>
      <c r="D1141" s="38">
        <f>VLOOKUP($B1141,[6]Data!$A$1:$M$15000,4,0)</f>
        <v>976000</v>
      </c>
      <c r="E1141" s="38">
        <f>VLOOKUP($B1141,[6]Data!$A$1:$M$15000,5,0)</f>
        <v>362000</v>
      </c>
      <c r="F1141" s="38">
        <f>VLOOKUP($B1141,[6]Data!$A$1:$M$15000,6,0)</f>
        <v>348000</v>
      </c>
      <c r="G1141" s="38">
        <f>VLOOKUP($B1141,[6]Data!$A$1:$M$15000,7,0)</f>
        <v>741000</v>
      </c>
      <c r="H1141" s="38">
        <f>VLOOKUP($B1141,[6]Data!$A$1:$M$15000,8,0)</f>
        <v>288000</v>
      </c>
      <c r="I1141" s="38" t="s">
        <v>25</v>
      </c>
      <c r="J1141" s="38">
        <f>VLOOKUP($B1141,[6]Data!$A$1:$M$15000,9,0)</f>
        <v>3245000</v>
      </c>
      <c r="K1141" s="38">
        <f>VLOOKUP($B1141,[6]Data!$A$1:$M$15000,10,0)</f>
        <v>260000</v>
      </c>
      <c r="L1141" s="38">
        <f>VLOOKUP($B1141,[6]Data!$A$1:$M$15000,11,0)</f>
        <v>3039000</v>
      </c>
      <c r="M1141" s="38">
        <f>VLOOKUP($B1141,[6]Data!$A$1:$M$15000,12,0)</f>
        <v>66622000</v>
      </c>
    </row>
    <row r="1142" spans="1:13">
      <c r="A1142" s="1">
        <v>36686</v>
      </c>
      <c r="B1142" s="4">
        <v>36686</v>
      </c>
      <c r="C1142" s="38">
        <f>VLOOKUP($B1142,[6]Data!$A$1:$M$15000,3,0)</f>
        <v>537000</v>
      </c>
      <c r="D1142" s="38">
        <f>VLOOKUP($B1142,[6]Data!$A$1:$M$15000,4,0)</f>
        <v>1002000</v>
      </c>
      <c r="E1142" s="38">
        <f>VLOOKUP($B1142,[6]Data!$A$1:$M$15000,5,0)</f>
        <v>384000</v>
      </c>
      <c r="F1142" s="38">
        <f>VLOOKUP($B1142,[6]Data!$A$1:$M$15000,6,0)</f>
        <v>356000</v>
      </c>
      <c r="G1142" s="38">
        <f>VLOOKUP($B1142,[6]Data!$A$1:$M$15000,7,0)</f>
        <v>710000</v>
      </c>
      <c r="H1142" s="38">
        <f>VLOOKUP($B1142,[6]Data!$A$1:$M$15000,8,0)</f>
        <v>294000</v>
      </c>
      <c r="I1142" s="38" t="s">
        <v>25</v>
      </c>
      <c r="J1142" s="38">
        <f>VLOOKUP($B1142,[6]Data!$A$1:$M$15000,9,0)</f>
        <v>3284000</v>
      </c>
      <c r="K1142" s="38">
        <f>VLOOKUP($B1142,[6]Data!$A$1:$M$15000,10,0)</f>
        <v>263000</v>
      </c>
      <c r="L1142" s="38">
        <f>VLOOKUP($B1142,[6]Data!$A$1:$M$15000,11,0)</f>
        <v>2956000</v>
      </c>
      <c r="M1142" s="38">
        <f>VLOOKUP($B1142,[6]Data!$A$1:$M$15000,12,0)</f>
        <v>66885000</v>
      </c>
    </row>
    <row r="1143" spans="1:13">
      <c r="A1143" s="1">
        <v>36687</v>
      </c>
      <c r="B1143" s="4">
        <v>36687</v>
      </c>
      <c r="C1143" s="38">
        <f>VLOOKUP($B1143,[6]Data!$A$1:$M$15000,3,0)</f>
        <v>535000</v>
      </c>
      <c r="D1143" s="38">
        <f>VLOOKUP($B1143,[6]Data!$A$1:$M$15000,4,0)</f>
        <v>880000</v>
      </c>
      <c r="E1143" s="38">
        <f>VLOOKUP($B1143,[6]Data!$A$1:$M$15000,5,0)</f>
        <v>387000</v>
      </c>
      <c r="F1143" s="38">
        <f>VLOOKUP($B1143,[6]Data!$A$1:$M$15000,6,0)</f>
        <v>322000</v>
      </c>
      <c r="G1143" s="38">
        <f>VLOOKUP($B1143,[6]Data!$A$1:$M$15000,7,0)</f>
        <v>726000</v>
      </c>
      <c r="H1143" s="38">
        <f>VLOOKUP($B1143,[6]Data!$A$1:$M$15000,8,0)</f>
        <v>294000</v>
      </c>
      <c r="I1143" s="38" t="s">
        <v>25</v>
      </c>
      <c r="J1143" s="38">
        <f>VLOOKUP($B1143,[6]Data!$A$1:$M$15000,9,0)</f>
        <v>3145000</v>
      </c>
      <c r="K1143" s="38">
        <f>VLOOKUP($B1143,[6]Data!$A$1:$M$15000,10,0)</f>
        <v>417000</v>
      </c>
      <c r="L1143" s="38">
        <f>VLOOKUP($B1143,[6]Data!$A$1:$M$15000,11,0)</f>
        <v>2723000</v>
      </c>
      <c r="M1143" s="38">
        <f>VLOOKUP($B1143,[6]Data!$A$1:$M$15000,12,0)</f>
        <v>67302000</v>
      </c>
    </row>
    <row r="1144" spans="1:13">
      <c r="A1144" s="1">
        <v>36688</v>
      </c>
      <c r="B1144" s="4">
        <v>36688</v>
      </c>
      <c r="C1144" s="38">
        <f>VLOOKUP($B1144,[6]Data!$A$1:$M$15000,3,0)</f>
        <v>532000</v>
      </c>
      <c r="D1144" s="38">
        <f>VLOOKUP($B1144,[6]Data!$A$1:$M$15000,4,0)</f>
        <v>936000</v>
      </c>
      <c r="E1144" s="38">
        <f>VLOOKUP($B1144,[6]Data!$A$1:$M$15000,5,0)</f>
        <v>414000</v>
      </c>
      <c r="F1144" s="38">
        <f>VLOOKUP($B1144,[6]Data!$A$1:$M$15000,6,0)</f>
        <v>293000</v>
      </c>
      <c r="G1144" s="38">
        <f>VLOOKUP($B1144,[6]Data!$A$1:$M$15000,7,0)</f>
        <v>712000</v>
      </c>
      <c r="H1144" s="38">
        <f>VLOOKUP($B1144,[6]Data!$A$1:$M$15000,8,0)</f>
        <v>297000</v>
      </c>
      <c r="I1144" s="38" t="s">
        <v>25</v>
      </c>
      <c r="J1144" s="38">
        <f>VLOOKUP($B1144,[6]Data!$A$1:$M$15000,9,0)</f>
        <v>3185000</v>
      </c>
      <c r="K1144" s="38">
        <f>VLOOKUP($B1144,[6]Data!$A$1:$M$15000,10,0)</f>
        <v>712000</v>
      </c>
      <c r="L1144" s="38">
        <f>VLOOKUP($B1144,[6]Data!$A$1:$M$15000,11,0)</f>
        <v>2434000</v>
      </c>
      <c r="M1144" s="38">
        <f>VLOOKUP($B1144,[6]Data!$A$1:$M$15000,12,0)</f>
        <v>68013000</v>
      </c>
    </row>
    <row r="1145" spans="1:13">
      <c r="A1145" s="1">
        <v>36689</v>
      </c>
      <c r="B1145" s="4">
        <v>36689</v>
      </c>
      <c r="C1145" s="38">
        <f>VLOOKUP($B1145,[6]Data!$A$1:$M$15000,3,0)</f>
        <v>503000</v>
      </c>
      <c r="D1145" s="38">
        <f>VLOOKUP($B1145,[6]Data!$A$1:$M$15000,4,0)</f>
        <v>948000</v>
      </c>
      <c r="E1145" s="38">
        <f>VLOOKUP($B1145,[6]Data!$A$1:$M$15000,5,0)</f>
        <v>430000</v>
      </c>
      <c r="F1145" s="38">
        <f>VLOOKUP($B1145,[6]Data!$A$1:$M$15000,6,0)</f>
        <v>318000</v>
      </c>
      <c r="G1145" s="38">
        <f>VLOOKUP($B1145,[6]Data!$A$1:$M$15000,7,0)</f>
        <v>726000</v>
      </c>
      <c r="H1145" s="38">
        <f>VLOOKUP($B1145,[6]Data!$A$1:$M$15000,8,0)</f>
        <v>274000</v>
      </c>
      <c r="I1145" s="38" t="s">
        <v>25</v>
      </c>
      <c r="J1145" s="38">
        <f>VLOOKUP($B1145,[6]Data!$A$1:$M$15000,9,0)</f>
        <v>3198000</v>
      </c>
      <c r="K1145" s="38">
        <f>VLOOKUP($B1145,[6]Data!$A$1:$M$15000,10,0)</f>
        <v>-38000</v>
      </c>
      <c r="L1145" s="38">
        <f>VLOOKUP($B1145,[6]Data!$A$1:$M$15000,11,0)</f>
        <v>3178000</v>
      </c>
      <c r="M1145" s="38">
        <f>VLOOKUP($B1145,[6]Data!$A$1:$M$15000,12,0)</f>
        <v>67974000</v>
      </c>
    </row>
    <row r="1146" spans="1:13">
      <c r="A1146" s="1">
        <v>36690</v>
      </c>
      <c r="B1146" s="4">
        <v>36690</v>
      </c>
      <c r="C1146" s="38">
        <f>VLOOKUP($B1146,[6]Data!$A$1:$M$15000,3,0)</f>
        <v>476000</v>
      </c>
      <c r="D1146" s="38">
        <f>VLOOKUP($B1146,[6]Data!$A$1:$M$15000,4,0)</f>
        <v>969000</v>
      </c>
      <c r="E1146" s="38">
        <f>VLOOKUP($B1146,[6]Data!$A$1:$M$15000,5,0)</f>
        <v>347000</v>
      </c>
      <c r="F1146" s="38">
        <f>VLOOKUP($B1146,[6]Data!$A$1:$M$15000,6,0)</f>
        <v>346000</v>
      </c>
      <c r="G1146" s="38">
        <f>VLOOKUP($B1146,[6]Data!$A$1:$M$15000,7,0)</f>
        <v>723000</v>
      </c>
      <c r="H1146" s="38">
        <f>VLOOKUP($B1146,[6]Data!$A$1:$M$15000,8,0)</f>
        <v>280000</v>
      </c>
      <c r="I1146" s="38" t="s">
        <v>25</v>
      </c>
      <c r="J1146" s="38">
        <f>VLOOKUP($B1146,[6]Data!$A$1:$M$15000,9,0)</f>
        <v>3141000</v>
      </c>
      <c r="K1146" s="38">
        <f>VLOOKUP($B1146,[6]Data!$A$1:$M$15000,10,0)</f>
        <v>-140000</v>
      </c>
      <c r="L1146" s="38">
        <f>VLOOKUP($B1146,[6]Data!$A$1:$M$15000,11,0)</f>
        <v>3454000</v>
      </c>
      <c r="M1146" s="38">
        <f>VLOOKUP($B1146,[6]Data!$A$1:$M$15000,12,0)</f>
        <v>67833000</v>
      </c>
    </row>
    <row r="1147" spans="1:13">
      <c r="A1147" s="1">
        <v>36691</v>
      </c>
      <c r="B1147" s="4">
        <v>36691</v>
      </c>
      <c r="C1147" s="38">
        <f>VLOOKUP($B1147,[6]Data!$A$1:$M$15000,3,0)</f>
        <v>510000</v>
      </c>
      <c r="D1147" s="38">
        <f>VLOOKUP($B1147,[6]Data!$A$1:$M$15000,4,0)</f>
        <v>935000</v>
      </c>
      <c r="E1147" s="38">
        <f>VLOOKUP($B1147,[6]Data!$A$1:$M$15000,5,0)</f>
        <v>333000</v>
      </c>
      <c r="F1147" s="38">
        <f>VLOOKUP($B1147,[6]Data!$A$1:$M$15000,6,0)</f>
        <v>381000</v>
      </c>
      <c r="G1147" s="38">
        <f>VLOOKUP($B1147,[6]Data!$A$1:$M$15000,7,0)</f>
        <v>701000</v>
      </c>
      <c r="H1147" s="38">
        <f>VLOOKUP($B1147,[6]Data!$A$1:$M$15000,8,0)</f>
        <v>266000</v>
      </c>
      <c r="I1147" s="38" t="s">
        <v>25</v>
      </c>
      <c r="J1147" s="38">
        <f>VLOOKUP($B1147,[6]Data!$A$1:$M$15000,9,0)</f>
        <v>3126000</v>
      </c>
      <c r="K1147" s="38">
        <f>VLOOKUP($B1147,[6]Data!$A$1:$M$15000,10,0)</f>
        <v>-464000</v>
      </c>
      <c r="L1147" s="38">
        <f>VLOOKUP($B1147,[6]Data!$A$1:$M$15000,11,0)</f>
        <v>3459000</v>
      </c>
      <c r="M1147" s="38">
        <f>VLOOKUP($B1147,[6]Data!$A$1:$M$15000,12,0)</f>
        <v>67370000</v>
      </c>
    </row>
    <row r="1148" spans="1:13">
      <c r="A1148" s="1">
        <v>36692</v>
      </c>
      <c r="B1148" s="4">
        <v>36692</v>
      </c>
      <c r="C1148" s="38">
        <f>VLOOKUP($B1148,[6]Data!$A$1:$M$15000,3,0)</f>
        <v>491000</v>
      </c>
      <c r="D1148" s="38">
        <f>VLOOKUP($B1148,[6]Data!$A$1:$M$15000,4,0)</f>
        <v>933000</v>
      </c>
      <c r="E1148" s="38">
        <f>VLOOKUP($B1148,[6]Data!$A$1:$M$15000,5,0)</f>
        <v>286000</v>
      </c>
      <c r="F1148" s="38">
        <f>VLOOKUP($B1148,[6]Data!$A$1:$M$15000,6,0)</f>
        <v>424000</v>
      </c>
      <c r="G1148" s="38">
        <f>VLOOKUP($B1148,[6]Data!$A$1:$M$15000,7,0)</f>
        <v>683000</v>
      </c>
      <c r="H1148" s="38">
        <f>VLOOKUP($B1148,[6]Data!$A$1:$M$15000,8,0)</f>
        <v>241000</v>
      </c>
      <c r="I1148" s="38" t="s">
        <v>25</v>
      </c>
      <c r="J1148" s="38">
        <f>VLOOKUP($B1148,[6]Data!$A$1:$M$15000,9,0)</f>
        <v>3058000</v>
      </c>
      <c r="K1148" s="38">
        <f>VLOOKUP($B1148,[6]Data!$A$1:$M$15000,10,0)</f>
        <v>-295000</v>
      </c>
      <c r="L1148" s="38">
        <f>VLOOKUP($B1148,[6]Data!$A$1:$M$15000,11,0)</f>
        <v>3390000</v>
      </c>
      <c r="M1148" s="38">
        <f>VLOOKUP($B1148,[6]Data!$A$1:$M$15000,12,0)</f>
        <v>67074000</v>
      </c>
    </row>
    <row r="1149" spans="1:13">
      <c r="A1149" s="1">
        <v>36693</v>
      </c>
      <c r="B1149" s="4">
        <v>36693</v>
      </c>
      <c r="C1149" s="38">
        <f>VLOOKUP($B1149,[6]Data!$A$1:$M$15000,3,0)</f>
        <v>525000</v>
      </c>
      <c r="D1149" s="38">
        <f>VLOOKUP($B1149,[6]Data!$A$1:$M$15000,4,0)</f>
        <v>896000</v>
      </c>
      <c r="E1149" s="38">
        <f>VLOOKUP($B1149,[6]Data!$A$1:$M$15000,5,0)</f>
        <v>330000</v>
      </c>
      <c r="F1149" s="38">
        <f>VLOOKUP($B1149,[6]Data!$A$1:$M$15000,6,0)</f>
        <v>404000</v>
      </c>
      <c r="G1149" s="38">
        <f>VLOOKUP($B1149,[6]Data!$A$1:$M$15000,7,0)</f>
        <v>656000</v>
      </c>
      <c r="H1149" s="38">
        <f>VLOOKUP($B1149,[6]Data!$A$1:$M$15000,8,0)</f>
        <v>230000</v>
      </c>
      <c r="I1149" s="38" t="s">
        <v>25</v>
      </c>
      <c r="J1149" s="38">
        <f>VLOOKUP($B1149,[6]Data!$A$1:$M$15000,9,0)</f>
        <v>3041000</v>
      </c>
      <c r="K1149" s="38">
        <f>VLOOKUP($B1149,[6]Data!$A$1:$M$15000,10,0)</f>
        <v>-11000</v>
      </c>
      <c r="L1149" s="38">
        <f>VLOOKUP($B1149,[6]Data!$A$1:$M$15000,11,0)</f>
        <v>3103000</v>
      </c>
      <c r="M1149" s="38">
        <f>VLOOKUP($B1149,[6]Data!$A$1:$M$15000,12,0)</f>
        <v>67063000</v>
      </c>
    </row>
    <row r="1150" spans="1:13">
      <c r="A1150" s="1">
        <v>36694</v>
      </c>
      <c r="B1150" s="4">
        <v>36694</v>
      </c>
      <c r="C1150" s="38">
        <f>VLOOKUP($B1150,[6]Data!$A$1:$M$15000,3,0)</f>
        <v>515000</v>
      </c>
      <c r="D1150" s="38">
        <f>VLOOKUP($B1150,[6]Data!$A$1:$M$15000,4,0)</f>
        <v>853000</v>
      </c>
      <c r="E1150" s="38">
        <f>VLOOKUP($B1150,[6]Data!$A$1:$M$15000,5,0)</f>
        <v>356000</v>
      </c>
      <c r="F1150" s="38">
        <f>VLOOKUP($B1150,[6]Data!$A$1:$M$15000,6,0)</f>
        <v>423000</v>
      </c>
      <c r="G1150" s="38">
        <f>VLOOKUP($B1150,[6]Data!$A$1:$M$15000,7,0)</f>
        <v>681000</v>
      </c>
      <c r="H1150" s="38">
        <f>VLOOKUP($B1150,[6]Data!$A$1:$M$15000,8,0)</f>
        <v>218000</v>
      </c>
      <c r="I1150" s="38" t="s">
        <v>25</v>
      </c>
      <c r="J1150" s="38">
        <f>VLOOKUP($B1150,[6]Data!$A$1:$M$15000,9,0)</f>
        <v>3047000</v>
      </c>
      <c r="K1150" s="38">
        <f>VLOOKUP($B1150,[6]Data!$A$1:$M$15000,10,0)</f>
        <v>268000</v>
      </c>
      <c r="L1150" s="38">
        <f>VLOOKUP($B1150,[6]Data!$A$1:$M$15000,11,0)</f>
        <v>2797000</v>
      </c>
      <c r="M1150" s="38">
        <f>VLOOKUP($B1150,[6]Data!$A$1:$M$15000,12,0)</f>
        <v>67330000</v>
      </c>
    </row>
    <row r="1151" spans="1:13">
      <c r="A1151" s="1">
        <v>36695</v>
      </c>
      <c r="B1151" s="4">
        <v>36695</v>
      </c>
      <c r="C1151" s="38">
        <f>VLOOKUP($B1151,[6]Data!$A$1:$M$15000,3,0)</f>
        <v>530000</v>
      </c>
      <c r="D1151" s="38">
        <f>VLOOKUP($B1151,[6]Data!$A$1:$M$15000,4,0)</f>
        <v>836000</v>
      </c>
      <c r="E1151" s="38">
        <f>VLOOKUP($B1151,[6]Data!$A$1:$M$15000,5,0)</f>
        <v>361000</v>
      </c>
      <c r="F1151" s="38">
        <f>VLOOKUP($B1151,[6]Data!$A$1:$M$15000,6,0)</f>
        <v>413000</v>
      </c>
      <c r="G1151" s="38">
        <f>VLOOKUP($B1151,[6]Data!$A$1:$M$15000,7,0)</f>
        <v>676000</v>
      </c>
      <c r="H1151" s="38">
        <f>VLOOKUP($B1151,[6]Data!$A$1:$M$15000,8,0)</f>
        <v>267000</v>
      </c>
      <c r="I1151" s="38" t="s">
        <v>25</v>
      </c>
      <c r="J1151" s="38">
        <f>VLOOKUP($B1151,[6]Data!$A$1:$M$15000,9,0)</f>
        <v>3083000</v>
      </c>
      <c r="K1151" s="38">
        <f>VLOOKUP($B1151,[6]Data!$A$1:$M$15000,10,0)</f>
        <v>479000</v>
      </c>
      <c r="L1151" s="38">
        <f>VLOOKUP($B1151,[6]Data!$A$1:$M$15000,11,0)</f>
        <v>2598000</v>
      </c>
      <c r="M1151" s="38">
        <f>VLOOKUP($B1151,[6]Data!$A$1:$M$15000,12,0)</f>
        <v>67810000</v>
      </c>
    </row>
    <row r="1152" spans="1:13">
      <c r="A1152" s="1">
        <v>36696</v>
      </c>
      <c r="B1152" s="4">
        <v>36696</v>
      </c>
      <c r="C1152" s="38">
        <f>VLOOKUP($B1152,[6]Data!$A$1:$M$15000,3,0)</f>
        <v>528000</v>
      </c>
      <c r="D1152" s="38">
        <f>VLOOKUP($B1152,[6]Data!$A$1:$M$15000,4,0)</f>
        <v>860000</v>
      </c>
      <c r="E1152" s="38">
        <f>VLOOKUP($B1152,[6]Data!$A$1:$M$15000,5,0)</f>
        <v>352000</v>
      </c>
      <c r="F1152" s="38">
        <f>VLOOKUP($B1152,[6]Data!$A$1:$M$15000,6,0)</f>
        <v>417000</v>
      </c>
      <c r="G1152" s="38">
        <f>VLOOKUP($B1152,[6]Data!$A$1:$M$15000,7,0)</f>
        <v>698000</v>
      </c>
      <c r="H1152" s="38">
        <f>VLOOKUP($B1152,[6]Data!$A$1:$M$15000,8,0)</f>
        <v>249000</v>
      </c>
      <c r="I1152" s="38" t="s">
        <v>25</v>
      </c>
      <c r="J1152" s="38">
        <f>VLOOKUP($B1152,[6]Data!$A$1:$M$15000,9,0)</f>
        <v>3105000</v>
      </c>
      <c r="K1152" s="38">
        <f>VLOOKUP($B1152,[6]Data!$A$1:$M$15000,10,0)</f>
        <v>-214000</v>
      </c>
      <c r="L1152" s="38">
        <f>VLOOKUP($B1152,[6]Data!$A$1:$M$15000,11,0)</f>
        <v>3218000</v>
      </c>
      <c r="M1152" s="38">
        <f>VLOOKUP($B1152,[6]Data!$A$1:$M$15000,12,0)</f>
        <v>67765000</v>
      </c>
    </row>
    <row r="1153" spans="1:13">
      <c r="A1153" s="1">
        <v>36697</v>
      </c>
      <c r="B1153" s="4">
        <v>36697</v>
      </c>
      <c r="C1153" s="38">
        <f>VLOOKUP($B1153,[6]Data!$A$1:$M$15000,3,0)</f>
        <v>526000</v>
      </c>
      <c r="D1153" s="38">
        <f>VLOOKUP($B1153,[6]Data!$A$1:$M$15000,4,0)</f>
        <v>946000</v>
      </c>
      <c r="E1153" s="38">
        <f>VLOOKUP($B1153,[6]Data!$A$1:$M$15000,5,0)</f>
        <v>390000</v>
      </c>
      <c r="F1153" s="38">
        <f>VLOOKUP($B1153,[6]Data!$A$1:$M$15000,6,0)</f>
        <v>386000</v>
      </c>
      <c r="G1153" s="38">
        <f>VLOOKUP($B1153,[6]Data!$A$1:$M$15000,7,0)</f>
        <v>705000</v>
      </c>
      <c r="H1153" s="38">
        <f>VLOOKUP($B1153,[6]Data!$A$1:$M$15000,8,0)</f>
        <v>254000</v>
      </c>
      <c r="I1153" s="38" t="s">
        <v>25</v>
      </c>
      <c r="J1153" s="38">
        <f>VLOOKUP($B1153,[6]Data!$A$1:$M$15000,9,0)</f>
        <v>3207000</v>
      </c>
      <c r="K1153" s="38">
        <f>VLOOKUP($B1153,[6]Data!$A$1:$M$15000,10,0)</f>
        <v>33000</v>
      </c>
      <c r="L1153" s="38">
        <f>VLOOKUP($B1153,[6]Data!$A$1:$M$15000,11,0)</f>
        <v>3171000</v>
      </c>
      <c r="M1153" s="38">
        <f>VLOOKUP($B1153,[6]Data!$A$1:$M$15000,12,0)</f>
        <v>67598000</v>
      </c>
    </row>
    <row r="1154" spans="1:13">
      <c r="A1154" s="1">
        <v>36698</v>
      </c>
      <c r="B1154" s="4">
        <v>36698</v>
      </c>
      <c r="C1154" s="38">
        <f>VLOOKUP($B1154,[6]Data!$A$1:$M$15000,3,0)</f>
        <v>522000</v>
      </c>
      <c r="D1154" s="38">
        <f>VLOOKUP($B1154,[6]Data!$A$1:$M$15000,4,0)</f>
        <v>1003000</v>
      </c>
      <c r="E1154" s="38">
        <f>VLOOKUP($B1154,[6]Data!$A$1:$M$15000,5,0)</f>
        <v>392000</v>
      </c>
      <c r="F1154" s="38">
        <f>VLOOKUP($B1154,[6]Data!$A$1:$M$15000,6,0)</f>
        <v>338000</v>
      </c>
      <c r="G1154" s="38">
        <f>VLOOKUP($B1154,[6]Data!$A$1:$M$15000,7,0)</f>
        <v>683000</v>
      </c>
      <c r="H1154" s="38">
        <f>VLOOKUP($B1154,[6]Data!$A$1:$M$15000,8,0)</f>
        <v>242000</v>
      </c>
      <c r="I1154" s="38" t="s">
        <v>25</v>
      </c>
      <c r="J1154" s="38">
        <f>VLOOKUP($B1154,[6]Data!$A$1:$M$15000,9,0)</f>
        <v>3180000</v>
      </c>
      <c r="K1154" s="38">
        <f>VLOOKUP($B1154,[6]Data!$A$1:$M$15000,10,0)</f>
        <v>136000</v>
      </c>
      <c r="L1154" s="38">
        <f>VLOOKUP($B1154,[6]Data!$A$1:$M$15000,11,0)</f>
        <v>3090000</v>
      </c>
      <c r="M1154" s="38">
        <f>VLOOKUP($B1154,[6]Data!$A$1:$M$15000,12,0)</f>
        <v>67733000</v>
      </c>
    </row>
    <row r="1155" spans="1:13">
      <c r="A1155" s="1">
        <v>36699</v>
      </c>
      <c r="B1155" s="4">
        <v>36699</v>
      </c>
      <c r="C1155" s="38">
        <f>VLOOKUP($B1155,[6]Data!$A$1:$M$15000,3,0)</f>
        <v>530000</v>
      </c>
      <c r="D1155" s="38">
        <f>VLOOKUP($B1155,[6]Data!$A$1:$M$15000,4,0)</f>
        <v>1118000</v>
      </c>
      <c r="E1155" s="38">
        <f>VLOOKUP($B1155,[6]Data!$A$1:$M$15000,5,0)</f>
        <v>354000</v>
      </c>
      <c r="F1155" s="38">
        <f>VLOOKUP($B1155,[6]Data!$A$1:$M$15000,6,0)</f>
        <v>313000</v>
      </c>
      <c r="G1155" s="38">
        <f>VLOOKUP($B1155,[6]Data!$A$1:$M$15000,7,0)</f>
        <v>700000</v>
      </c>
      <c r="H1155" s="38">
        <f>VLOOKUP($B1155,[6]Data!$A$1:$M$15000,8,0)</f>
        <v>235000</v>
      </c>
      <c r="I1155" s="38" t="s">
        <v>25</v>
      </c>
      <c r="J1155" s="38">
        <f>VLOOKUP($B1155,[6]Data!$A$1:$M$15000,9,0)</f>
        <v>3250000</v>
      </c>
      <c r="K1155" s="38">
        <f>VLOOKUP($B1155,[6]Data!$A$1:$M$15000,10,0)</f>
        <v>236000</v>
      </c>
      <c r="L1155" s="38">
        <f>VLOOKUP($B1155,[6]Data!$A$1:$M$15000,11,0)</f>
        <v>3070000</v>
      </c>
      <c r="M1155" s="38">
        <f>VLOOKUP($B1155,[6]Data!$A$1:$M$15000,12,0)</f>
        <v>67969000</v>
      </c>
    </row>
    <row r="1156" spans="1:13">
      <c r="A1156" s="1">
        <v>36700</v>
      </c>
      <c r="B1156" s="4">
        <v>36700</v>
      </c>
      <c r="C1156" s="38">
        <f>VLOOKUP($B1156,[6]Data!$A$1:$M$15000,3,0)</f>
        <v>523000</v>
      </c>
      <c r="D1156" s="38">
        <f>VLOOKUP($B1156,[6]Data!$A$1:$M$15000,4,0)</f>
        <v>1166000</v>
      </c>
      <c r="E1156" s="38">
        <f>VLOOKUP($B1156,[6]Data!$A$1:$M$15000,5,0)</f>
        <v>431000</v>
      </c>
      <c r="F1156" s="38">
        <f>VLOOKUP($B1156,[6]Data!$A$1:$M$15000,6,0)</f>
        <v>352000</v>
      </c>
      <c r="G1156" s="38">
        <f>VLOOKUP($B1156,[6]Data!$A$1:$M$15000,7,0)</f>
        <v>725000</v>
      </c>
      <c r="H1156" s="38">
        <f>VLOOKUP($B1156,[6]Data!$A$1:$M$15000,8,0)</f>
        <v>247000</v>
      </c>
      <c r="I1156" s="38" t="s">
        <v>25</v>
      </c>
      <c r="J1156" s="38">
        <f>VLOOKUP($B1156,[6]Data!$A$1:$M$15000,9,0)</f>
        <v>3444000</v>
      </c>
      <c r="K1156" s="38">
        <f>VLOOKUP($B1156,[6]Data!$A$1:$M$15000,10,0)</f>
        <v>260000</v>
      </c>
      <c r="L1156" s="38">
        <f>VLOOKUP($B1156,[6]Data!$A$1:$M$15000,11,0)</f>
        <v>3132000</v>
      </c>
      <c r="M1156" s="38">
        <f>VLOOKUP($B1156,[6]Data!$A$1:$M$15000,12,0)</f>
        <v>68209000</v>
      </c>
    </row>
    <row r="1157" spans="1:13">
      <c r="A1157" s="1">
        <v>36701</v>
      </c>
      <c r="B1157" s="4">
        <v>36701</v>
      </c>
      <c r="C1157" s="38">
        <f>VLOOKUP($B1157,[6]Data!$A$1:$M$15000,3,0)</f>
        <v>534000</v>
      </c>
      <c r="D1157" s="38">
        <f>VLOOKUP($B1157,[6]Data!$A$1:$M$15000,4,0)</f>
        <v>1021000</v>
      </c>
      <c r="E1157" s="38">
        <f>VLOOKUP($B1157,[6]Data!$A$1:$M$15000,5,0)</f>
        <v>479000</v>
      </c>
      <c r="F1157" s="38">
        <f>VLOOKUP($B1157,[6]Data!$A$1:$M$15000,6,0)</f>
        <v>342000</v>
      </c>
      <c r="G1157" s="38">
        <f>VLOOKUP($B1157,[6]Data!$A$1:$M$15000,7,0)</f>
        <v>712000</v>
      </c>
      <c r="H1157" s="38">
        <f>VLOOKUP($B1157,[6]Data!$A$1:$M$15000,8,0)</f>
        <v>264000</v>
      </c>
      <c r="I1157" s="38" t="s">
        <v>25</v>
      </c>
      <c r="J1157" s="38">
        <f>VLOOKUP($B1157,[6]Data!$A$1:$M$15000,9,0)</f>
        <v>3353000</v>
      </c>
      <c r="K1157" s="38">
        <f>VLOOKUP($B1157,[6]Data!$A$1:$M$15000,10,0)</f>
        <v>415000</v>
      </c>
      <c r="L1157" s="38">
        <f>VLOOKUP($B1157,[6]Data!$A$1:$M$15000,11,0)</f>
        <v>2907000</v>
      </c>
      <c r="M1157" s="38">
        <f>VLOOKUP($B1157,[6]Data!$A$1:$M$15000,12,0)</f>
        <v>68644000</v>
      </c>
    </row>
    <row r="1158" spans="1:13">
      <c r="A1158" s="1">
        <v>36702</v>
      </c>
      <c r="B1158" s="4">
        <v>36702</v>
      </c>
      <c r="C1158" s="38">
        <f>VLOOKUP($B1158,[6]Data!$A$1:$M$15000,3,0)</f>
        <v>533000</v>
      </c>
      <c r="D1158" s="38">
        <f>VLOOKUP($B1158,[6]Data!$A$1:$M$15000,4,0)</f>
        <v>970000</v>
      </c>
      <c r="E1158" s="38">
        <f>VLOOKUP($B1158,[6]Data!$A$1:$M$15000,5,0)</f>
        <v>486000</v>
      </c>
      <c r="F1158" s="38">
        <f>VLOOKUP($B1158,[6]Data!$A$1:$M$15000,6,0)</f>
        <v>306000</v>
      </c>
      <c r="G1158" s="38">
        <f>VLOOKUP($B1158,[6]Data!$A$1:$M$15000,7,0)</f>
        <v>708000</v>
      </c>
      <c r="H1158" s="38">
        <f>VLOOKUP($B1158,[6]Data!$A$1:$M$15000,8,0)</f>
        <v>276000</v>
      </c>
      <c r="I1158" s="38" t="s">
        <v>25</v>
      </c>
      <c r="J1158" s="38">
        <f>VLOOKUP($B1158,[6]Data!$A$1:$M$15000,9,0)</f>
        <v>3280000</v>
      </c>
      <c r="K1158" s="38">
        <f>VLOOKUP($B1158,[6]Data!$A$1:$M$15000,10,0)</f>
        <v>593000</v>
      </c>
      <c r="L1158" s="38">
        <f>VLOOKUP($B1158,[6]Data!$A$1:$M$15000,11,0)</f>
        <v>2772000</v>
      </c>
      <c r="M1158" s="38">
        <f>VLOOKUP($B1158,[6]Data!$A$1:$M$15000,12,0)</f>
        <v>69238000</v>
      </c>
    </row>
    <row r="1159" spans="1:13">
      <c r="A1159" s="1">
        <v>36703</v>
      </c>
      <c r="B1159" s="4">
        <v>36703</v>
      </c>
      <c r="C1159" s="38">
        <f>VLOOKUP($B1159,[6]Data!$A$1:$M$15000,3,0)</f>
        <v>516000</v>
      </c>
      <c r="D1159" s="38">
        <f>VLOOKUP($B1159,[6]Data!$A$1:$M$15000,4,0)</f>
        <v>914000</v>
      </c>
      <c r="E1159" s="38">
        <f>VLOOKUP($B1159,[6]Data!$A$1:$M$15000,5,0)</f>
        <v>456000</v>
      </c>
      <c r="F1159" s="38">
        <f>VLOOKUP($B1159,[6]Data!$A$1:$M$15000,6,0)</f>
        <v>355000</v>
      </c>
      <c r="G1159" s="38">
        <f>VLOOKUP($B1159,[6]Data!$A$1:$M$15000,7,0)</f>
        <v>685000</v>
      </c>
      <c r="H1159" s="38">
        <f>VLOOKUP($B1159,[6]Data!$A$1:$M$15000,8,0)</f>
        <v>246000</v>
      </c>
      <c r="I1159" s="38" t="s">
        <v>25</v>
      </c>
      <c r="J1159" s="38">
        <f>VLOOKUP($B1159,[6]Data!$A$1:$M$15000,9,0)</f>
        <v>3172000</v>
      </c>
      <c r="K1159" s="38">
        <f>VLOOKUP($B1159,[6]Data!$A$1:$M$15000,10,0)</f>
        <v>-549000</v>
      </c>
      <c r="L1159" s="38">
        <f>VLOOKUP($B1159,[6]Data!$A$1:$M$15000,11,0)</f>
        <v>3601000</v>
      </c>
      <c r="M1159" s="38">
        <f>VLOOKUP($B1159,[6]Data!$A$1:$M$15000,12,0)</f>
        <v>68689000</v>
      </c>
    </row>
    <row r="1160" spans="1:13">
      <c r="A1160" s="1">
        <v>36704</v>
      </c>
      <c r="B1160" s="4">
        <v>36704</v>
      </c>
      <c r="C1160" s="38">
        <f>VLOOKUP($B1160,[6]Data!$A$1:$M$15000,3,0)</f>
        <v>528000</v>
      </c>
      <c r="D1160" s="38">
        <f>VLOOKUP($B1160,[6]Data!$A$1:$M$15000,4,0)</f>
        <v>1102000</v>
      </c>
      <c r="E1160" s="38">
        <f>VLOOKUP($B1160,[6]Data!$A$1:$M$15000,5,0)</f>
        <v>457000</v>
      </c>
      <c r="F1160" s="38">
        <f>VLOOKUP($B1160,[6]Data!$A$1:$M$15000,6,0)</f>
        <v>361000</v>
      </c>
      <c r="G1160" s="38">
        <f>VLOOKUP($B1160,[6]Data!$A$1:$M$15000,7,0)</f>
        <v>695000</v>
      </c>
      <c r="H1160" s="38">
        <f>VLOOKUP($B1160,[6]Data!$A$1:$M$15000,8,0)</f>
        <v>219000</v>
      </c>
      <c r="I1160" s="38" t="s">
        <v>25</v>
      </c>
      <c r="J1160" s="38">
        <f>VLOOKUP($B1160,[6]Data!$A$1:$M$15000,9,0)</f>
        <v>3362000</v>
      </c>
      <c r="K1160" s="38">
        <f>VLOOKUP($B1160,[6]Data!$A$1:$M$15000,10,0)</f>
        <v>-321000</v>
      </c>
      <c r="L1160" s="38">
        <f>VLOOKUP($B1160,[6]Data!$A$1:$M$15000,11,0)</f>
        <v>3760000</v>
      </c>
      <c r="M1160" s="38">
        <f>VLOOKUP($B1160,[6]Data!$A$1:$M$15000,12,0)</f>
        <v>68367000</v>
      </c>
    </row>
    <row r="1161" spans="1:13">
      <c r="A1161" s="1">
        <v>36705</v>
      </c>
      <c r="B1161" s="4">
        <v>36705</v>
      </c>
      <c r="C1161" s="38">
        <f>VLOOKUP($B1161,[6]Data!$A$1:$M$15000,3,0)</f>
        <v>538000</v>
      </c>
      <c r="D1161" s="38">
        <f>VLOOKUP($B1161,[6]Data!$A$1:$M$15000,4,0)</f>
        <v>1072000</v>
      </c>
      <c r="E1161" s="38">
        <f>VLOOKUP($B1161,[6]Data!$A$1:$M$15000,5,0)</f>
        <v>436000</v>
      </c>
      <c r="F1161" s="38">
        <f>VLOOKUP($B1161,[6]Data!$A$1:$M$15000,6,0)</f>
        <v>387000</v>
      </c>
      <c r="G1161" s="38">
        <f>VLOOKUP($B1161,[6]Data!$A$1:$M$15000,7,0)</f>
        <v>679000</v>
      </c>
      <c r="H1161" s="38">
        <f>VLOOKUP($B1161,[6]Data!$A$1:$M$15000,8,0)</f>
        <v>172000</v>
      </c>
      <c r="I1161" s="38" t="s">
        <v>25</v>
      </c>
      <c r="J1161" s="38">
        <f>VLOOKUP($B1161,[6]Data!$A$1:$M$15000,9,0)</f>
        <v>3284000</v>
      </c>
      <c r="K1161" s="38">
        <f>VLOOKUP($B1161,[6]Data!$A$1:$M$15000,10,0)</f>
        <v>-445000</v>
      </c>
      <c r="L1161" s="38">
        <f>VLOOKUP($B1161,[6]Data!$A$1:$M$15000,11,0)</f>
        <v>3675000</v>
      </c>
      <c r="M1161" s="38">
        <f>VLOOKUP($B1161,[6]Data!$A$1:$M$15000,12,0)</f>
        <v>67919000</v>
      </c>
    </row>
    <row r="1162" spans="1:13">
      <c r="A1162" s="1">
        <v>36706</v>
      </c>
      <c r="B1162" s="4">
        <v>36706</v>
      </c>
      <c r="C1162" s="38">
        <f>VLOOKUP($B1162,[6]Data!$A$1:$M$15000,3,0)</f>
        <v>525000</v>
      </c>
      <c r="D1162" s="38">
        <f>VLOOKUP($B1162,[6]Data!$A$1:$M$15000,4,0)</f>
        <v>1164000</v>
      </c>
      <c r="E1162" s="38">
        <f>VLOOKUP($B1162,[6]Data!$A$1:$M$15000,5,0)</f>
        <v>363000</v>
      </c>
      <c r="F1162" s="38">
        <f>VLOOKUP($B1162,[6]Data!$A$1:$M$15000,6,0)</f>
        <v>396000</v>
      </c>
      <c r="G1162" s="38">
        <f>VLOOKUP($B1162,[6]Data!$A$1:$M$15000,7,0)</f>
        <v>750000</v>
      </c>
      <c r="H1162" s="38">
        <f>VLOOKUP($B1162,[6]Data!$A$1:$M$15000,8,0)</f>
        <v>156000</v>
      </c>
      <c r="I1162" s="38" t="s">
        <v>25</v>
      </c>
      <c r="J1162" s="38">
        <f>VLOOKUP($B1162,[6]Data!$A$1:$M$15000,9,0)</f>
        <v>3353000</v>
      </c>
      <c r="K1162" s="38">
        <f>VLOOKUP($B1162,[6]Data!$A$1:$M$15000,10,0)</f>
        <v>-217000</v>
      </c>
      <c r="L1162" s="38">
        <f>VLOOKUP($B1162,[6]Data!$A$1:$M$15000,11,0)</f>
        <v>3588000</v>
      </c>
      <c r="M1162" s="38">
        <f>VLOOKUP($B1162,[6]Data!$A$1:$M$15000,12,0)</f>
        <v>67702000</v>
      </c>
    </row>
    <row r="1163" spans="1:13">
      <c r="A1163" s="1">
        <v>36707</v>
      </c>
      <c r="B1163" s="4">
        <v>36707</v>
      </c>
      <c r="C1163" s="38">
        <f>VLOOKUP($B1163,[6]Data!$A$1:$M$15000,3,0)</f>
        <v>535000</v>
      </c>
      <c r="D1163" s="38">
        <f>VLOOKUP($B1163,[6]Data!$A$1:$M$15000,4,0)</f>
        <v>1091000</v>
      </c>
      <c r="E1163" s="38">
        <f>VLOOKUP($B1163,[6]Data!$A$1:$M$15000,5,0)</f>
        <v>393000</v>
      </c>
      <c r="F1163" s="38">
        <f>VLOOKUP($B1163,[6]Data!$A$1:$M$15000,6,0)</f>
        <v>385000</v>
      </c>
      <c r="G1163" s="38">
        <f>VLOOKUP($B1163,[6]Data!$A$1:$M$15000,7,0)</f>
        <v>675000</v>
      </c>
      <c r="H1163" s="38">
        <f>VLOOKUP($B1163,[6]Data!$A$1:$M$15000,8,0)</f>
        <v>156000</v>
      </c>
      <c r="I1163" s="38" t="s">
        <v>25</v>
      </c>
      <c r="J1163" s="38">
        <f>VLOOKUP($B1163,[6]Data!$A$1:$M$15000,9,0)</f>
        <v>3235000</v>
      </c>
      <c r="K1163" s="38">
        <f>VLOOKUP($B1163,[6]Data!$A$1:$M$15000,10,0)</f>
        <v>-52000</v>
      </c>
      <c r="L1163" s="38">
        <f>VLOOKUP($B1163,[6]Data!$A$1:$M$15000,11,0)</f>
        <v>3347000</v>
      </c>
      <c r="M1163" s="38">
        <f>VLOOKUP($B1163,[6]Data!$A$1:$M$15000,12,0)</f>
        <v>67650000</v>
      </c>
    </row>
    <row r="1164" spans="1:13">
      <c r="A1164" s="1">
        <v>36708</v>
      </c>
      <c r="B1164" s="4">
        <v>36708</v>
      </c>
      <c r="C1164" s="38">
        <f>VLOOKUP($B1164,[6]Data!$A$1:$M$15000,3,0)</f>
        <v>537000</v>
      </c>
      <c r="D1164" s="38">
        <f>VLOOKUP($B1164,[6]Data!$A$1:$M$15000,4,0)</f>
        <v>915000</v>
      </c>
      <c r="E1164" s="38">
        <f>VLOOKUP($B1164,[6]Data!$A$1:$M$15000,5,0)</f>
        <v>495000</v>
      </c>
      <c r="F1164" s="38">
        <f>VLOOKUP($B1164,[6]Data!$A$1:$M$15000,6,0)</f>
        <v>325000</v>
      </c>
      <c r="G1164" s="38">
        <f>VLOOKUP($B1164,[6]Data!$A$1:$M$15000,7,0)</f>
        <v>635000</v>
      </c>
      <c r="H1164" s="38">
        <f>VLOOKUP($B1164,[6]Data!$A$1:$M$15000,8,0)</f>
        <v>227000</v>
      </c>
      <c r="I1164" s="38" t="s">
        <v>25</v>
      </c>
      <c r="J1164" s="38">
        <f>VLOOKUP($B1164,[6]Data!$A$1:$M$15000,9,0)</f>
        <v>3133000</v>
      </c>
      <c r="K1164" s="38">
        <f>VLOOKUP($B1164,[6]Data!$A$1:$M$15000,10,0)</f>
        <v>85000</v>
      </c>
      <c r="L1164" s="38">
        <f>VLOOKUP($B1164,[6]Data!$A$1:$M$15000,11,0)</f>
        <v>3019000</v>
      </c>
      <c r="M1164" s="38">
        <f>VLOOKUP($B1164,[6]Data!$A$1:$M$15000,12,0)</f>
        <v>67735000</v>
      </c>
    </row>
    <row r="1165" spans="1:13">
      <c r="A1165" s="1">
        <v>36709</v>
      </c>
      <c r="B1165" s="4">
        <v>36709</v>
      </c>
      <c r="C1165" s="38">
        <f>VLOOKUP($B1165,[6]Data!$A$1:$M$15000,3,0)</f>
        <v>530000</v>
      </c>
      <c r="D1165" s="38">
        <f>VLOOKUP($B1165,[6]Data!$A$1:$M$15000,4,0)</f>
        <v>958000</v>
      </c>
      <c r="E1165" s="38">
        <f>VLOOKUP($B1165,[6]Data!$A$1:$M$15000,5,0)</f>
        <v>491000</v>
      </c>
      <c r="F1165" s="38">
        <f>VLOOKUP($B1165,[6]Data!$A$1:$M$15000,6,0)</f>
        <v>333000</v>
      </c>
      <c r="G1165" s="38">
        <f>VLOOKUP($B1165,[6]Data!$A$1:$M$15000,7,0)</f>
        <v>611000</v>
      </c>
      <c r="H1165" s="38">
        <f>VLOOKUP($B1165,[6]Data!$A$1:$M$15000,8,0)</f>
        <v>270000</v>
      </c>
      <c r="I1165" s="38" t="s">
        <v>25</v>
      </c>
      <c r="J1165" s="38">
        <f>VLOOKUP($B1165,[6]Data!$A$1:$M$15000,9,0)</f>
        <v>3193000</v>
      </c>
      <c r="K1165" s="38">
        <f>VLOOKUP($B1165,[6]Data!$A$1:$M$15000,10,0)</f>
        <v>600000</v>
      </c>
      <c r="L1165" s="38">
        <f>VLOOKUP($B1165,[6]Data!$A$1:$M$15000,11,0)</f>
        <v>2701000</v>
      </c>
      <c r="M1165" s="38">
        <f>VLOOKUP($B1165,[6]Data!$A$1:$M$15000,12,0)</f>
        <v>68335000</v>
      </c>
    </row>
    <row r="1166" spans="1:13">
      <c r="A1166" s="1">
        <v>36710</v>
      </c>
      <c r="B1166" s="4">
        <v>36710</v>
      </c>
      <c r="C1166" s="38">
        <f>VLOOKUP($B1166,[6]Data!$A$1:$M$15000,3,0)</f>
        <v>536000</v>
      </c>
      <c r="D1166" s="38">
        <f>VLOOKUP($B1166,[6]Data!$A$1:$M$15000,4,0)</f>
        <v>941000</v>
      </c>
      <c r="E1166" s="38">
        <f>VLOOKUP($B1166,[6]Data!$A$1:$M$15000,5,0)</f>
        <v>499000</v>
      </c>
      <c r="F1166" s="38">
        <f>VLOOKUP($B1166,[6]Data!$A$1:$M$15000,6,0)</f>
        <v>333000</v>
      </c>
      <c r="G1166" s="38">
        <f>VLOOKUP($B1166,[6]Data!$A$1:$M$15000,7,0)</f>
        <v>645000</v>
      </c>
      <c r="H1166" s="38">
        <f>VLOOKUP($B1166,[6]Data!$A$1:$M$15000,8,0)</f>
        <v>263000</v>
      </c>
      <c r="I1166" s="38" t="s">
        <v>25</v>
      </c>
      <c r="J1166" s="38">
        <f>VLOOKUP($B1166,[6]Data!$A$1:$M$15000,9,0)</f>
        <v>3217000</v>
      </c>
      <c r="K1166" s="38">
        <f>VLOOKUP($B1166,[6]Data!$A$1:$M$15000,10,0)</f>
        <v>194000</v>
      </c>
      <c r="L1166" s="38">
        <f>VLOOKUP($B1166,[6]Data!$A$1:$M$15000,11,0)</f>
        <v>2953000</v>
      </c>
      <c r="M1166" s="38">
        <f>VLOOKUP($B1166,[6]Data!$A$1:$M$15000,12,0)</f>
        <v>68528000</v>
      </c>
    </row>
    <row r="1167" spans="1:13">
      <c r="A1167" s="1">
        <v>36711</v>
      </c>
      <c r="B1167" s="4">
        <v>36711</v>
      </c>
      <c r="C1167" s="38">
        <f>VLOOKUP($B1167,[6]Data!$A$1:$M$15000,3,0)</f>
        <v>529000</v>
      </c>
      <c r="D1167" s="38">
        <f>VLOOKUP($B1167,[6]Data!$A$1:$M$15000,4,0)</f>
        <v>977000</v>
      </c>
      <c r="E1167" s="38">
        <f>VLOOKUP($B1167,[6]Data!$A$1:$M$15000,5,0)</f>
        <v>474000</v>
      </c>
      <c r="F1167" s="38">
        <f>VLOOKUP($B1167,[6]Data!$A$1:$M$15000,6,0)</f>
        <v>353000</v>
      </c>
      <c r="G1167" s="38">
        <f>VLOOKUP($B1167,[6]Data!$A$1:$M$15000,7,0)</f>
        <v>615000</v>
      </c>
      <c r="H1167" s="38">
        <f>VLOOKUP($B1167,[6]Data!$A$1:$M$15000,8,0)</f>
        <v>263000</v>
      </c>
      <c r="I1167" s="38" t="s">
        <v>25</v>
      </c>
      <c r="J1167" s="38">
        <f>VLOOKUP($B1167,[6]Data!$A$1:$M$15000,9,0)</f>
        <v>3210000</v>
      </c>
      <c r="K1167" s="38">
        <f>VLOOKUP($B1167,[6]Data!$A$1:$M$15000,10,0)</f>
        <v>655000</v>
      </c>
      <c r="L1167" s="38">
        <f>VLOOKUP($B1167,[6]Data!$A$1:$M$15000,11,0)</f>
        <v>2483000</v>
      </c>
      <c r="M1167" s="38">
        <f>VLOOKUP($B1167,[6]Data!$A$1:$M$15000,12,0)</f>
        <v>69183000</v>
      </c>
    </row>
    <row r="1168" spans="1:13">
      <c r="A1168" s="1">
        <v>36712</v>
      </c>
      <c r="B1168" s="4">
        <v>36712</v>
      </c>
      <c r="C1168" s="38">
        <f>VLOOKUP($B1168,[6]Data!$A$1:$M$15000,3,0)</f>
        <v>532000</v>
      </c>
      <c r="D1168" s="38">
        <f>VLOOKUP($B1168,[6]Data!$A$1:$M$15000,4,0)</f>
        <v>955000</v>
      </c>
      <c r="E1168" s="38">
        <f>VLOOKUP($B1168,[6]Data!$A$1:$M$15000,5,0)</f>
        <v>475000</v>
      </c>
      <c r="F1168" s="38">
        <f>VLOOKUP($B1168,[6]Data!$A$1:$M$15000,6,0)</f>
        <v>381000</v>
      </c>
      <c r="G1168" s="38">
        <f>VLOOKUP($B1168,[6]Data!$A$1:$M$15000,7,0)</f>
        <v>639000</v>
      </c>
      <c r="H1168" s="38">
        <f>VLOOKUP($B1168,[6]Data!$A$1:$M$15000,8,0)</f>
        <v>249000</v>
      </c>
      <c r="I1168" s="38" t="s">
        <v>25</v>
      </c>
      <c r="J1168" s="38">
        <f>VLOOKUP($B1168,[6]Data!$A$1:$M$15000,9,0)</f>
        <v>3232000</v>
      </c>
      <c r="K1168" s="38">
        <f>VLOOKUP($B1168,[6]Data!$A$1:$M$15000,10,0)</f>
        <v>150000</v>
      </c>
      <c r="L1168" s="38">
        <f>VLOOKUP($B1168,[6]Data!$A$1:$M$15000,11,0)</f>
        <v>3139000</v>
      </c>
      <c r="M1168" s="38">
        <f>VLOOKUP($B1168,[6]Data!$A$1:$M$15000,12,0)</f>
        <v>69333000</v>
      </c>
    </row>
    <row r="1169" spans="1:13">
      <c r="A1169" s="1">
        <v>36713</v>
      </c>
      <c r="B1169" s="4">
        <v>36713</v>
      </c>
      <c r="C1169" s="38">
        <f>VLOOKUP($B1169,[6]Data!$A$1:$M$15000,3,0)</f>
        <v>528000</v>
      </c>
      <c r="D1169" s="38">
        <f>VLOOKUP($B1169,[6]Data!$A$1:$M$15000,4,0)</f>
        <v>1115000</v>
      </c>
      <c r="E1169" s="38">
        <f>VLOOKUP($B1169,[6]Data!$A$1:$M$15000,5,0)</f>
        <v>462000</v>
      </c>
      <c r="F1169" s="38">
        <f>VLOOKUP($B1169,[6]Data!$A$1:$M$15000,6,0)</f>
        <v>381000</v>
      </c>
      <c r="G1169" s="38">
        <f>VLOOKUP($B1169,[6]Data!$A$1:$M$15000,7,0)</f>
        <v>639000</v>
      </c>
      <c r="H1169" s="38">
        <f>VLOOKUP($B1169,[6]Data!$A$1:$M$15000,8,0)</f>
        <v>263000</v>
      </c>
      <c r="I1169" s="38" t="s">
        <v>25</v>
      </c>
      <c r="J1169" s="38">
        <f>VLOOKUP($B1169,[6]Data!$A$1:$M$15000,9,0)</f>
        <v>3389000</v>
      </c>
      <c r="K1169" s="38">
        <f>VLOOKUP($B1169,[6]Data!$A$1:$M$15000,10,0)</f>
        <v>223000</v>
      </c>
      <c r="L1169" s="38">
        <f>VLOOKUP($B1169,[6]Data!$A$1:$M$15000,11,0)</f>
        <v>3166000</v>
      </c>
      <c r="M1169" s="38">
        <f>VLOOKUP($B1169,[6]Data!$A$1:$M$15000,12,0)</f>
        <v>69555000</v>
      </c>
    </row>
    <row r="1170" spans="1:13">
      <c r="A1170" s="1">
        <v>36714</v>
      </c>
      <c r="B1170" s="4">
        <v>36714</v>
      </c>
      <c r="C1170" s="38">
        <f>VLOOKUP($B1170,[6]Data!$A$1:$M$15000,3,0)</f>
        <v>530000</v>
      </c>
      <c r="D1170" s="38">
        <f>VLOOKUP($B1170,[6]Data!$A$1:$M$15000,4,0)</f>
        <v>1206000</v>
      </c>
      <c r="E1170" s="38">
        <f>VLOOKUP($B1170,[6]Data!$A$1:$M$15000,5,0)</f>
        <v>457000</v>
      </c>
      <c r="F1170" s="38">
        <f>VLOOKUP($B1170,[6]Data!$A$1:$M$15000,6,0)</f>
        <v>397000</v>
      </c>
      <c r="G1170" s="38">
        <f>VLOOKUP($B1170,[6]Data!$A$1:$M$15000,7,0)</f>
        <v>635000</v>
      </c>
      <c r="H1170" s="38">
        <f>VLOOKUP($B1170,[6]Data!$A$1:$M$15000,8,0)</f>
        <v>257000</v>
      </c>
      <c r="I1170" s="38" t="s">
        <v>25</v>
      </c>
      <c r="J1170" s="38">
        <f>VLOOKUP($B1170,[6]Data!$A$1:$M$15000,9,0)</f>
        <v>3482000</v>
      </c>
      <c r="K1170" s="38">
        <f>VLOOKUP($B1170,[6]Data!$A$1:$M$15000,10,0)</f>
        <v>355000</v>
      </c>
      <c r="L1170" s="38">
        <f>VLOOKUP($B1170,[6]Data!$A$1:$M$15000,11,0)</f>
        <v>3008000</v>
      </c>
      <c r="M1170" s="38">
        <f>VLOOKUP($B1170,[6]Data!$A$1:$M$15000,12,0)</f>
        <v>69909000</v>
      </c>
    </row>
    <row r="1171" spans="1:13">
      <c r="A1171" s="1">
        <v>36715</v>
      </c>
      <c r="B1171" s="4">
        <v>36715</v>
      </c>
      <c r="C1171" s="38">
        <f>VLOOKUP($B1171,[6]Data!$A$1:$M$15000,3,0)</f>
        <v>536000</v>
      </c>
      <c r="D1171" s="38">
        <f>VLOOKUP($B1171,[6]Data!$A$1:$M$15000,4,0)</f>
        <v>928000</v>
      </c>
      <c r="E1171" s="38">
        <f>VLOOKUP($B1171,[6]Data!$A$1:$M$15000,5,0)</f>
        <v>428000</v>
      </c>
      <c r="F1171" s="38">
        <f>VLOOKUP($B1171,[6]Data!$A$1:$M$15000,6,0)</f>
        <v>377000</v>
      </c>
      <c r="G1171" s="38">
        <f>VLOOKUP($B1171,[6]Data!$A$1:$M$15000,7,0)</f>
        <v>684000</v>
      </c>
      <c r="H1171" s="38">
        <f>VLOOKUP($B1171,[6]Data!$A$1:$M$15000,8,0)</f>
        <v>276000</v>
      </c>
      <c r="I1171" s="38" t="s">
        <v>25</v>
      </c>
      <c r="J1171" s="38">
        <f>VLOOKUP($B1171,[6]Data!$A$1:$M$15000,9,0)</f>
        <v>3229000</v>
      </c>
      <c r="K1171" s="38">
        <f>VLOOKUP($B1171,[6]Data!$A$1:$M$15000,10,0)</f>
        <v>431000</v>
      </c>
      <c r="L1171" s="38">
        <f>VLOOKUP($B1171,[6]Data!$A$1:$M$15000,11,0)</f>
        <v>2840000</v>
      </c>
      <c r="M1171" s="38">
        <f>VLOOKUP($B1171,[6]Data!$A$1:$M$15000,12,0)</f>
        <v>70340000</v>
      </c>
    </row>
    <row r="1172" spans="1:13">
      <c r="A1172" s="1">
        <v>36716</v>
      </c>
      <c r="B1172" s="4">
        <v>36716</v>
      </c>
      <c r="C1172" s="38">
        <f>VLOOKUP($B1172,[6]Data!$A$1:$M$15000,3,0)</f>
        <v>532000</v>
      </c>
      <c r="D1172" s="38">
        <f>VLOOKUP($B1172,[6]Data!$A$1:$M$15000,4,0)</f>
        <v>896000</v>
      </c>
      <c r="E1172" s="38">
        <f>VLOOKUP($B1172,[6]Data!$A$1:$M$15000,5,0)</f>
        <v>431000</v>
      </c>
      <c r="F1172" s="38">
        <f>VLOOKUP($B1172,[6]Data!$A$1:$M$15000,6,0)</f>
        <v>372000</v>
      </c>
      <c r="G1172" s="38">
        <f>VLOOKUP($B1172,[6]Data!$A$1:$M$15000,7,0)</f>
        <v>733000</v>
      </c>
      <c r="H1172" s="38">
        <f>VLOOKUP($B1172,[6]Data!$A$1:$M$15000,8,0)</f>
        <v>259000</v>
      </c>
      <c r="I1172" s="38" t="s">
        <v>25</v>
      </c>
      <c r="J1172" s="38">
        <f>VLOOKUP($B1172,[6]Data!$A$1:$M$15000,9,0)</f>
        <v>3222000</v>
      </c>
      <c r="K1172" s="38">
        <f>VLOOKUP($B1172,[6]Data!$A$1:$M$15000,10,0)</f>
        <v>624000</v>
      </c>
      <c r="L1172" s="38">
        <f>VLOOKUP($B1172,[6]Data!$A$1:$M$15000,11,0)</f>
        <v>2658000</v>
      </c>
      <c r="M1172" s="38">
        <f>VLOOKUP($B1172,[6]Data!$A$1:$M$15000,12,0)</f>
        <v>70964000</v>
      </c>
    </row>
    <row r="1173" spans="1:13">
      <c r="A1173" s="1">
        <v>36717</v>
      </c>
      <c r="B1173" s="4">
        <v>36717</v>
      </c>
      <c r="C1173" s="38">
        <f>VLOOKUP($B1173,[6]Data!$A$1:$M$15000,3,0)</f>
        <v>515000</v>
      </c>
      <c r="D1173" s="38">
        <f>VLOOKUP($B1173,[6]Data!$A$1:$M$15000,4,0)</f>
        <v>882000</v>
      </c>
      <c r="E1173" s="38">
        <f>VLOOKUP($B1173,[6]Data!$A$1:$M$15000,5,0)</f>
        <v>403000</v>
      </c>
      <c r="F1173" s="38">
        <f>VLOOKUP($B1173,[6]Data!$A$1:$M$15000,6,0)</f>
        <v>366000</v>
      </c>
      <c r="G1173" s="38">
        <f>VLOOKUP($B1173,[6]Data!$A$1:$M$15000,7,0)</f>
        <v>743000</v>
      </c>
      <c r="H1173" s="38">
        <f>VLOOKUP($B1173,[6]Data!$A$1:$M$15000,8,0)</f>
        <v>230000</v>
      </c>
      <c r="I1173" s="38" t="s">
        <v>25</v>
      </c>
      <c r="J1173" s="38">
        <f>VLOOKUP($B1173,[6]Data!$A$1:$M$15000,9,0)</f>
        <v>3138000</v>
      </c>
      <c r="K1173" s="38">
        <f>VLOOKUP($B1173,[6]Data!$A$1:$M$15000,10,0)</f>
        <v>-178000</v>
      </c>
      <c r="L1173" s="38">
        <f>VLOOKUP($B1173,[6]Data!$A$1:$M$15000,11,0)</f>
        <v>3256000</v>
      </c>
      <c r="M1173" s="38">
        <f>VLOOKUP($B1173,[6]Data!$A$1:$M$15000,12,0)</f>
        <v>70707000</v>
      </c>
    </row>
    <row r="1174" spans="1:13">
      <c r="A1174" s="1">
        <v>36718</v>
      </c>
      <c r="B1174" s="4">
        <v>36718</v>
      </c>
      <c r="C1174" s="38">
        <f>VLOOKUP($B1174,[6]Data!$A$1:$M$15000,3,0)</f>
        <v>539000</v>
      </c>
      <c r="D1174" s="38">
        <f>VLOOKUP($B1174,[6]Data!$A$1:$M$15000,4,0)</f>
        <v>952000</v>
      </c>
      <c r="E1174" s="38">
        <f>VLOOKUP($B1174,[6]Data!$A$1:$M$15000,5,0)</f>
        <v>416000</v>
      </c>
      <c r="F1174" s="38">
        <f>VLOOKUP($B1174,[6]Data!$A$1:$M$15000,6,0)</f>
        <v>370000</v>
      </c>
      <c r="G1174" s="38">
        <f>VLOOKUP($B1174,[6]Data!$A$1:$M$15000,7,0)</f>
        <v>737000</v>
      </c>
      <c r="H1174" s="38">
        <f>VLOOKUP($B1174,[6]Data!$A$1:$M$15000,8,0)</f>
        <v>211000</v>
      </c>
      <c r="I1174" s="38" t="s">
        <v>25</v>
      </c>
      <c r="J1174" s="38">
        <f>VLOOKUP($B1174,[6]Data!$A$1:$M$15000,9,0)</f>
        <v>3224000</v>
      </c>
      <c r="K1174" s="38">
        <f>VLOOKUP($B1174,[6]Data!$A$1:$M$15000,10,0)</f>
        <v>-182000</v>
      </c>
      <c r="L1174" s="38">
        <f>VLOOKUP($B1174,[6]Data!$A$1:$M$15000,11,0)</f>
        <v>3342000</v>
      </c>
      <c r="M1174" s="38">
        <f>VLOOKUP($B1174,[6]Data!$A$1:$M$15000,12,0)</f>
        <v>70607000</v>
      </c>
    </row>
    <row r="1175" spans="1:13">
      <c r="A1175" s="1">
        <v>36719</v>
      </c>
      <c r="B1175" s="4">
        <v>36719</v>
      </c>
      <c r="C1175" s="38">
        <f>VLOOKUP($B1175,[6]Data!$A$1:$M$15000,3,0)</f>
        <v>411000</v>
      </c>
      <c r="D1175" s="38">
        <f>VLOOKUP($B1175,[6]Data!$A$1:$M$15000,4,0)</f>
        <v>1055000</v>
      </c>
      <c r="E1175" s="38">
        <f>VLOOKUP($B1175,[6]Data!$A$1:$M$15000,5,0)</f>
        <v>389000</v>
      </c>
      <c r="F1175" s="38">
        <f>VLOOKUP($B1175,[6]Data!$A$1:$M$15000,6,0)</f>
        <v>368000</v>
      </c>
      <c r="G1175" s="38">
        <f>VLOOKUP($B1175,[6]Data!$A$1:$M$15000,7,0)</f>
        <v>747000</v>
      </c>
      <c r="H1175" s="38">
        <f>VLOOKUP($B1175,[6]Data!$A$1:$M$15000,8,0)</f>
        <v>246000</v>
      </c>
      <c r="I1175" s="38" t="s">
        <v>25</v>
      </c>
      <c r="J1175" s="38">
        <f>VLOOKUP($B1175,[6]Data!$A$1:$M$15000,9,0)</f>
        <v>3218000</v>
      </c>
      <c r="K1175" s="38">
        <f>VLOOKUP($B1175,[6]Data!$A$1:$M$15000,10,0)</f>
        <v>-24000</v>
      </c>
      <c r="L1175" s="38">
        <f>VLOOKUP($B1175,[6]Data!$A$1:$M$15000,11,0)</f>
        <v>3349000</v>
      </c>
      <c r="M1175" s="38">
        <f>VLOOKUP($B1175,[6]Data!$A$1:$M$15000,12,0)</f>
        <v>70462000</v>
      </c>
    </row>
    <row r="1176" spans="1:13">
      <c r="A1176" s="1">
        <v>36720</v>
      </c>
      <c r="B1176" s="4">
        <v>36720</v>
      </c>
      <c r="C1176" s="38">
        <f>VLOOKUP($B1176,[6]Data!$A$1:$M$15000,3,0)</f>
        <v>530000</v>
      </c>
      <c r="D1176" s="38">
        <f>VLOOKUP($B1176,[6]Data!$A$1:$M$15000,4,0)</f>
        <v>1047000</v>
      </c>
      <c r="E1176" s="38">
        <f>VLOOKUP($B1176,[6]Data!$A$1:$M$15000,5,0)</f>
        <v>406000</v>
      </c>
      <c r="F1176" s="38">
        <f>VLOOKUP($B1176,[6]Data!$A$1:$M$15000,6,0)</f>
        <v>404000</v>
      </c>
      <c r="G1176" s="38">
        <f>VLOOKUP($B1176,[6]Data!$A$1:$M$15000,7,0)</f>
        <v>747000</v>
      </c>
      <c r="H1176" s="38">
        <f>VLOOKUP($B1176,[6]Data!$A$1:$M$15000,8,0)</f>
        <v>253000</v>
      </c>
      <c r="I1176" s="38" t="s">
        <v>25</v>
      </c>
      <c r="J1176" s="38">
        <f>VLOOKUP($B1176,[6]Data!$A$1:$M$15000,9,0)</f>
        <v>3387000</v>
      </c>
      <c r="K1176" s="38">
        <f>VLOOKUP($B1176,[6]Data!$A$1:$M$15000,10,0)</f>
        <v>-22000</v>
      </c>
      <c r="L1176" s="38">
        <f>VLOOKUP($B1176,[6]Data!$A$1:$M$15000,11,0)</f>
        <v>3306000</v>
      </c>
      <c r="M1176" s="38">
        <f>VLOOKUP($B1176,[6]Data!$A$1:$M$15000,12,0)</f>
        <v>70561000</v>
      </c>
    </row>
    <row r="1177" spans="1:13">
      <c r="A1177" s="1">
        <v>36721</v>
      </c>
      <c r="B1177" s="4">
        <v>36721</v>
      </c>
      <c r="C1177" s="38">
        <f>VLOOKUP($B1177,[6]Data!$A$1:$M$15000,3,0)</f>
        <v>520000</v>
      </c>
      <c r="D1177" s="38">
        <f>VLOOKUP($B1177,[6]Data!$A$1:$M$15000,4,0)</f>
        <v>1114000</v>
      </c>
      <c r="E1177" s="38">
        <f>VLOOKUP($B1177,[6]Data!$A$1:$M$15000,5,0)</f>
        <v>393000</v>
      </c>
      <c r="F1177" s="38">
        <f>VLOOKUP($B1177,[6]Data!$A$1:$M$15000,6,0)</f>
        <v>372000</v>
      </c>
      <c r="G1177" s="38">
        <f>VLOOKUP($B1177,[6]Data!$A$1:$M$15000,7,0)</f>
        <v>749000</v>
      </c>
      <c r="H1177" s="38">
        <f>VLOOKUP($B1177,[6]Data!$A$1:$M$15000,8,0)</f>
        <v>239000</v>
      </c>
      <c r="I1177" s="38" t="s">
        <v>25</v>
      </c>
      <c r="J1177" s="38">
        <f>VLOOKUP($B1177,[6]Data!$A$1:$M$15000,9,0)</f>
        <v>3387000</v>
      </c>
      <c r="K1177" s="38">
        <f>VLOOKUP($B1177,[6]Data!$A$1:$M$15000,10,0)</f>
        <v>121000</v>
      </c>
      <c r="L1177" s="38">
        <f>VLOOKUP($B1177,[6]Data!$A$1:$M$15000,11,0)</f>
        <v>3258000</v>
      </c>
      <c r="M1177" s="38">
        <f>VLOOKUP($B1177,[6]Data!$A$1:$M$15000,12,0)</f>
        <v>70682000</v>
      </c>
    </row>
    <row r="1178" spans="1:13">
      <c r="A1178" s="1">
        <v>36722</v>
      </c>
      <c r="B1178" s="4">
        <v>36722</v>
      </c>
      <c r="C1178" s="38">
        <f>VLOOKUP($B1178,[6]Data!$A$1:$M$15000,3,0)</f>
        <v>532000</v>
      </c>
      <c r="D1178" s="38">
        <f>VLOOKUP($B1178,[6]Data!$A$1:$M$15000,4,0)</f>
        <v>942000</v>
      </c>
      <c r="E1178" s="38">
        <f>VLOOKUP($B1178,[6]Data!$A$1:$M$15000,5,0)</f>
        <v>374000</v>
      </c>
      <c r="F1178" s="38">
        <f>VLOOKUP($B1178,[6]Data!$A$1:$M$15000,6,0)</f>
        <v>385000</v>
      </c>
      <c r="G1178" s="38">
        <f>VLOOKUP($B1178,[6]Data!$A$1:$M$15000,7,0)</f>
        <v>754000</v>
      </c>
      <c r="H1178" s="38">
        <f>VLOOKUP($B1178,[6]Data!$A$1:$M$15000,8,0)</f>
        <v>237000</v>
      </c>
      <c r="I1178" s="38" t="s">
        <v>25</v>
      </c>
      <c r="J1178" s="38">
        <f>VLOOKUP($B1178,[6]Data!$A$1:$M$15000,9,0)</f>
        <v>3224000</v>
      </c>
      <c r="K1178" s="38">
        <f>VLOOKUP($B1178,[6]Data!$A$1:$M$15000,10,0)</f>
        <v>384000</v>
      </c>
      <c r="L1178" s="38">
        <f>VLOOKUP($B1178,[6]Data!$A$1:$M$15000,11,0)</f>
        <v>3013000</v>
      </c>
      <c r="M1178" s="38">
        <f>VLOOKUP($B1178,[6]Data!$A$1:$M$15000,12,0)</f>
        <v>71065000</v>
      </c>
    </row>
    <row r="1179" spans="1:13">
      <c r="A1179" s="1">
        <v>36723</v>
      </c>
      <c r="B1179" s="4">
        <v>36723</v>
      </c>
      <c r="C1179" s="38">
        <f>VLOOKUP($B1179,[6]Data!$A$1:$M$15000,3,0)</f>
        <v>524000</v>
      </c>
      <c r="D1179" s="38">
        <f>VLOOKUP($B1179,[6]Data!$A$1:$M$15000,4,0)</f>
        <v>895000</v>
      </c>
      <c r="E1179" s="38">
        <f>VLOOKUP($B1179,[6]Data!$A$1:$M$15000,5,0)</f>
        <v>394000</v>
      </c>
      <c r="F1179" s="38">
        <f>VLOOKUP($B1179,[6]Data!$A$1:$M$15000,6,0)</f>
        <v>365000</v>
      </c>
      <c r="G1179" s="38">
        <f>VLOOKUP($B1179,[6]Data!$A$1:$M$15000,7,0)</f>
        <v>751000</v>
      </c>
      <c r="H1179" s="38">
        <f>VLOOKUP($B1179,[6]Data!$A$1:$M$15000,8,0)</f>
        <v>239000</v>
      </c>
      <c r="I1179" s="38" t="s">
        <v>25</v>
      </c>
      <c r="J1179" s="38">
        <f>VLOOKUP($B1179,[6]Data!$A$1:$M$15000,9,0)</f>
        <v>3167000</v>
      </c>
      <c r="K1179" s="38">
        <f>VLOOKUP($B1179,[6]Data!$A$1:$M$15000,10,0)</f>
        <v>201000</v>
      </c>
      <c r="L1179" s="38">
        <f>VLOOKUP($B1179,[6]Data!$A$1:$M$15000,11,0)</f>
        <v>2866000</v>
      </c>
      <c r="M1179" s="38">
        <f>VLOOKUP($B1179,[6]Data!$A$1:$M$15000,12,0)</f>
        <v>71266000</v>
      </c>
    </row>
    <row r="1180" spans="1:13">
      <c r="A1180" s="1">
        <v>36724</v>
      </c>
      <c r="B1180" s="4">
        <v>36724</v>
      </c>
      <c r="C1180" s="38">
        <f>VLOOKUP($B1180,[6]Data!$A$1:$M$15000,3,0)</f>
        <v>518000</v>
      </c>
      <c r="D1180" s="38">
        <f>VLOOKUP($B1180,[6]Data!$A$1:$M$15000,4,0)</f>
        <v>901000</v>
      </c>
      <c r="E1180" s="38">
        <f>VLOOKUP($B1180,[6]Data!$A$1:$M$15000,5,0)</f>
        <v>390000</v>
      </c>
      <c r="F1180" s="38">
        <f>VLOOKUP($B1180,[6]Data!$A$1:$M$15000,6,0)</f>
        <v>356000</v>
      </c>
      <c r="G1180" s="38">
        <f>VLOOKUP($B1180,[6]Data!$A$1:$M$15000,7,0)</f>
        <v>758000</v>
      </c>
      <c r="H1180" s="38">
        <f>VLOOKUP($B1180,[6]Data!$A$1:$M$15000,8,0)</f>
        <v>225000</v>
      </c>
      <c r="I1180" s="38" t="s">
        <v>25</v>
      </c>
      <c r="J1180" s="38">
        <f>VLOOKUP($B1180,[6]Data!$A$1:$M$15000,9,0)</f>
        <v>3147000</v>
      </c>
      <c r="K1180" s="38">
        <f>VLOOKUP($B1180,[6]Data!$A$1:$M$15000,10,0)</f>
        <v>-223000</v>
      </c>
      <c r="L1180" s="38">
        <f>VLOOKUP($B1180,[6]Data!$A$1:$M$15000,11,0)</f>
        <v>3409000</v>
      </c>
      <c r="M1180" s="38">
        <f>VLOOKUP($B1180,[6]Data!$A$1:$M$15000,12,0)</f>
        <v>71043000</v>
      </c>
    </row>
    <row r="1181" spans="1:13">
      <c r="A1181" s="1">
        <v>36725</v>
      </c>
      <c r="B1181" s="4">
        <v>36725</v>
      </c>
      <c r="C1181" s="38">
        <f>VLOOKUP($B1181,[6]Data!$A$1:$M$15000,3,0)</f>
        <v>531000</v>
      </c>
      <c r="D1181" s="38">
        <f>VLOOKUP($B1181,[6]Data!$A$1:$M$15000,4,0)</f>
        <v>922000</v>
      </c>
      <c r="E1181" s="38">
        <f>VLOOKUP($B1181,[6]Data!$A$1:$M$15000,5,0)</f>
        <v>337000</v>
      </c>
      <c r="F1181" s="38">
        <f>VLOOKUP($B1181,[6]Data!$A$1:$M$15000,6,0)</f>
        <v>347000</v>
      </c>
      <c r="G1181" s="38">
        <f>VLOOKUP($B1181,[6]Data!$A$1:$M$15000,7,0)</f>
        <v>748000</v>
      </c>
      <c r="H1181" s="38">
        <f>VLOOKUP($B1181,[6]Data!$A$1:$M$15000,8,0)</f>
        <v>260000</v>
      </c>
      <c r="I1181" s="38" t="s">
        <v>25</v>
      </c>
      <c r="J1181" s="38">
        <f>VLOOKUP($B1181,[6]Data!$A$1:$M$15000,9,0)</f>
        <v>3144000</v>
      </c>
      <c r="K1181" s="38">
        <f>VLOOKUP($B1181,[6]Data!$A$1:$M$15000,10,0)</f>
        <v>-464000</v>
      </c>
      <c r="L1181" s="38">
        <f>VLOOKUP($B1181,[6]Data!$A$1:$M$15000,11,0)</f>
        <v>3577000</v>
      </c>
      <c r="M1181" s="38">
        <f>VLOOKUP($B1181,[6]Data!$A$1:$M$15000,12,0)</f>
        <v>70580000</v>
      </c>
    </row>
    <row r="1182" spans="1:13">
      <c r="A1182" s="1">
        <v>36726</v>
      </c>
      <c r="B1182" s="4">
        <v>36726</v>
      </c>
      <c r="C1182" s="38">
        <f>VLOOKUP($B1182,[6]Data!$A$1:$M$15000,3,0)</f>
        <v>521000</v>
      </c>
      <c r="D1182" s="38">
        <f>VLOOKUP($B1182,[6]Data!$A$1:$M$15000,4,0)</f>
        <v>1068000</v>
      </c>
      <c r="E1182" s="38">
        <f>VLOOKUP($B1182,[6]Data!$A$1:$M$15000,5,0)</f>
        <v>324000</v>
      </c>
      <c r="F1182" s="38">
        <f>VLOOKUP($B1182,[6]Data!$A$1:$M$15000,6,0)</f>
        <v>368000</v>
      </c>
      <c r="G1182" s="38">
        <f>VLOOKUP($B1182,[6]Data!$A$1:$M$15000,7,0)</f>
        <v>716000</v>
      </c>
      <c r="H1182" s="38">
        <f>VLOOKUP($B1182,[6]Data!$A$1:$M$15000,8,0)</f>
        <v>249000</v>
      </c>
      <c r="I1182" s="38" t="s">
        <v>25</v>
      </c>
      <c r="J1182" s="38">
        <f>VLOOKUP($B1182,[6]Data!$A$1:$M$15000,9,0)</f>
        <v>3246000</v>
      </c>
      <c r="K1182" s="38">
        <f>VLOOKUP($B1182,[6]Data!$A$1:$M$15000,10,0)</f>
        <v>-553000</v>
      </c>
      <c r="L1182" s="38">
        <f>VLOOKUP($B1182,[6]Data!$A$1:$M$15000,11,0)</f>
        <v>3792000</v>
      </c>
      <c r="M1182" s="38">
        <f>VLOOKUP($B1182,[6]Data!$A$1:$M$15000,12,0)</f>
        <v>70027000</v>
      </c>
    </row>
    <row r="1183" spans="1:13">
      <c r="A1183" s="1">
        <v>36727</v>
      </c>
      <c r="B1183" s="4">
        <v>36727</v>
      </c>
      <c r="C1183" s="38">
        <f>VLOOKUP($B1183,[6]Data!$A$1:$M$15000,3,0)</f>
        <v>526000</v>
      </c>
      <c r="D1183" s="38">
        <f>VLOOKUP($B1183,[6]Data!$A$1:$M$15000,4,0)</f>
        <v>1105000</v>
      </c>
      <c r="E1183" s="38">
        <f>VLOOKUP($B1183,[6]Data!$A$1:$M$15000,5,0)</f>
        <v>283000</v>
      </c>
      <c r="F1183" s="38">
        <f>VLOOKUP($B1183,[6]Data!$A$1:$M$15000,6,0)</f>
        <v>413000</v>
      </c>
      <c r="G1183" s="38">
        <f>VLOOKUP($B1183,[6]Data!$A$1:$M$15000,7,0)</f>
        <v>744000</v>
      </c>
      <c r="H1183" s="38">
        <f>VLOOKUP($B1183,[6]Data!$A$1:$M$15000,8,0)</f>
        <v>192000</v>
      </c>
      <c r="I1183" s="38" t="s">
        <v>25</v>
      </c>
      <c r="J1183" s="38">
        <f>VLOOKUP($B1183,[6]Data!$A$1:$M$15000,9,0)</f>
        <v>3262000</v>
      </c>
      <c r="K1183" s="38">
        <f>VLOOKUP($B1183,[6]Data!$A$1:$M$15000,10,0)</f>
        <v>-566000</v>
      </c>
      <c r="L1183" s="38">
        <f>VLOOKUP($B1183,[6]Data!$A$1:$M$15000,11,0)</f>
        <v>3721000</v>
      </c>
      <c r="M1183" s="38">
        <f>VLOOKUP($B1183,[6]Data!$A$1:$M$15000,12,0)</f>
        <v>69461000</v>
      </c>
    </row>
    <row r="1184" spans="1:13">
      <c r="A1184" s="1">
        <v>36728</v>
      </c>
      <c r="B1184" s="4">
        <v>36728</v>
      </c>
      <c r="C1184" s="38">
        <f>VLOOKUP($B1184,[6]Data!$A$1:$M$15000,3,0)</f>
        <v>527000</v>
      </c>
      <c r="D1184" s="38">
        <f>VLOOKUP($B1184,[6]Data!$A$1:$M$15000,4,0)</f>
        <v>1200000</v>
      </c>
      <c r="E1184" s="38">
        <f>VLOOKUP($B1184,[6]Data!$A$1:$M$15000,5,0)</f>
        <v>327000</v>
      </c>
      <c r="F1184" s="38">
        <f>VLOOKUP($B1184,[6]Data!$A$1:$M$15000,6,0)</f>
        <v>387000</v>
      </c>
      <c r="G1184" s="38">
        <f>VLOOKUP($B1184,[6]Data!$A$1:$M$15000,7,0)</f>
        <v>710000</v>
      </c>
      <c r="H1184" s="38">
        <f>VLOOKUP($B1184,[6]Data!$A$1:$M$15000,8,0)</f>
        <v>171000</v>
      </c>
      <c r="I1184" s="38" t="s">
        <v>25</v>
      </c>
      <c r="J1184" s="38">
        <f>VLOOKUP($B1184,[6]Data!$A$1:$M$15000,9,0)</f>
        <v>3322000</v>
      </c>
      <c r="K1184" s="38">
        <f>VLOOKUP($B1184,[6]Data!$A$1:$M$15000,10,0)</f>
        <v>-161000</v>
      </c>
      <c r="L1184" s="38">
        <f>VLOOKUP($B1184,[6]Data!$A$1:$M$15000,11,0)</f>
        <v>3551000</v>
      </c>
      <c r="M1184" s="38">
        <f>VLOOKUP($B1184,[6]Data!$A$1:$M$15000,12,0)</f>
        <v>69300000</v>
      </c>
    </row>
    <row r="1185" spans="1:13">
      <c r="A1185" s="1">
        <v>36729</v>
      </c>
      <c r="B1185" s="4">
        <v>36729</v>
      </c>
      <c r="C1185" s="38">
        <f>VLOOKUP($B1185,[6]Data!$A$1:$M$15000,3,0)</f>
        <v>535000</v>
      </c>
      <c r="D1185" s="38">
        <f>VLOOKUP($B1185,[6]Data!$A$1:$M$15000,4,0)</f>
        <v>1230000</v>
      </c>
      <c r="E1185" s="38">
        <f>VLOOKUP($B1185,[6]Data!$A$1:$M$15000,5,0)</f>
        <v>349000</v>
      </c>
      <c r="F1185" s="38">
        <f>VLOOKUP($B1185,[6]Data!$A$1:$M$15000,6,0)</f>
        <v>400000</v>
      </c>
      <c r="G1185" s="38">
        <f>VLOOKUP($B1185,[6]Data!$A$1:$M$15000,7,0)</f>
        <v>709000</v>
      </c>
      <c r="H1185" s="38">
        <f>VLOOKUP($B1185,[6]Data!$A$1:$M$15000,8,0)</f>
        <v>258000</v>
      </c>
      <c r="I1185" s="38" t="s">
        <v>25</v>
      </c>
      <c r="J1185" s="38">
        <f>VLOOKUP($B1185,[6]Data!$A$1:$M$15000,9,0)</f>
        <v>3462000</v>
      </c>
      <c r="K1185" s="38">
        <f>VLOOKUP($B1185,[6]Data!$A$1:$M$15000,10,0)</f>
        <v>132000</v>
      </c>
      <c r="L1185" s="38">
        <f>VLOOKUP($B1185,[6]Data!$A$1:$M$15000,11,0)</f>
        <v>3010000</v>
      </c>
      <c r="M1185" s="38">
        <f>VLOOKUP($B1185,[6]Data!$A$1:$M$15000,12,0)</f>
        <v>69371000</v>
      </c>
    </row>
    <row r="1186" spans="1:13">
      <c r="A1186" s="1">
        <v>36730</v>
      </c>
      <c r="B1186" s="4">
        <v>36730</v>
      </c>
      <c r="C1186" s="38">
        <f>VLOOKUP($B1186,[6]Data!$A$1:$M$15000,3,0)</f>
        <v>522000</v>
      </c>
      <c r="D1186" s="38">
        <f>VLOOKUP($B1186,[6]Data!$A$1:$M$15000,4,0)</f>
        <v>1096000</v>
      </c>
      <c r="E1186" s="38">
        <f>VLOOKUP($B1186,[6]Data!$A$1:$M$15000,5,0)</f>
        <v>375000</v>
      </c>
      <c r="F1186" s="38">
        <f>VLOOKUP($B1186,[6]Data!$A$1:$M$15000,6,0)</f>
        <v>410000</v>
      </c>
      <c r="G1186" s="38">
        <f>VLOOKUP($B1186,[6]Data!$A$1:$M$15000,7,0)</f>
        <v>725000</v>
      </c>
      <c r="H1186" s="38">
        <f>VLOOKUP($B1186,[6]Data!$A$1:$M$15000,8,0)</f>
        <v>242000</v>
      </c>
      <c r="I1186" s="38" t="s">
        <v>25</v>
      </c>
      <c r="J1186" s="38">
        <f>VLOOKUP($B1186,[6]Data!$A$1:$M$15000,9,0)</f>
        <v>3371000</v>
      </c>
      <c r="K1186" s="38">
        <f>VLOOKUP($B1186,[6]Data!$A$1:$M$15000,10,0)</f>
        <v>264000</v>
      </c>
      <c r="L1186" s="38">
        <f>VLOOKUP($B1186,[6]Data!$A$1:$M$15000,11,0)</f>
        <v>3226000</v>
      </c>
      <c r="M1186" s="38">
        <f>VLOOKUP($B1186,[6]Data!$A$1:$M$15000,12,0)</f>
        <v>69635000</v>
      </c>
    </row>
    <row r="1187" spans="1:13">
      <c r="A1187" s="1">
        <v>36731</v>
      </c>
      <c r="B1187" s="4">
        <v>36731</v>
      </c>
      <c r="C1187" s="38">
        <f>VLOOKUP($B1187,[6]Data!$A$1:$M$15000,3,0)</f>
        <v>506000</v>
      </c>
      <c r="D1187" s="38">
        <f>VLOOKUP($B1187,[6]Data!$A$1:$M$15000,4,0)</f>
        <v>1197000</v>
      </c>
      <c r="E1187" s="38">
        <f>VLOOKUP($B1187,[6]Data!$A$1:$M$15000,5,0)</f>
        <v>340000</v>
      </c>
      <c r="F1187" s="38">
        <f>VLOOKUP($B1187,[6]Data!$A$1:$M$15000,6,0)</f>
        <v>407000</v>
      </c>
      <c r="G1187" s="38">
        <f>VLOOKUP($B1187,[6]Data!$A$1:$M$15000,7,0)</f>
        <v>713000</v>
      </c>
      <c r="H1187" s="38">
        <f>VLOOKUP($B1187,[6]Data!$A$1:$M$15000,8,0)</f>
        <v>229000</v>
      </c>
      <c r="I1187" s="38" t="s">
        <v>25</v>
      </c>
      <c r="J1187" s="38">
        <f>VLOOKUP($B1187,[6]Data!$A$1:$M$15000,9,0)</f>
        <v>3392000</v>
      </c>
      <c r="K1187" s="38">
        <f>VLOOKUP($B1187,[6]Data!$A$1:$M$15000,10,0)</f>
        <v>-412000</v>
      </c>
      <c r="L1187" s="38">
        <f>VLOOKUP($B1187,[6]Data!$A$1:$M$15000,11,0)</f>
        <v>3855000</v>
      </c>
      <c r="M1187" s="38">
        <f>VLOOKUP($B1187,[6]Data!$A$1:$M$15000,12,0)</f>
        <v>69223000</v>
      </c>
    </row>
    <row r="1188" spans="1:13">
      <c r="A1188" s="1">
        <v>36732</v>
      </c>
      <c r="B1188" s="4">
        <v>36732</v>
      </c>
      <c r="C1188" s="38">
        <f>VLOOKUP($B1188,[6]Data!$A$1:$M$15000,3,0)</f>
        <v>490000</v>
      </c>
      <c r="D1188" s="38">
        <f>VLOOKUP($B1188,[6]Data!$A$1:$M$15000,4,0)</f>
        <v>1163000</v>
      </c>
      <c r="E1188" s="38">
        <f>VLOOKUP($B1188,[6]Data!$A$1:$M$15000,5,0)</f>
        <v>395000</v>
      </c>
      <c r="F1188" s="38">
        <f>VLOOKUP($B1188,[6]Data!$A$1:$M$15000,6,0)</f>
        <v>389000</v>
      </c>
      <c r="G1188" s="38">
        <f>VLOOKUP($B1188,[6]Data!$A$1:$M$15000,7,0)</f>
        <v>722000</v>
      </c>
      <c r="H1188" s="38">
        <f>VLOOKUP($B1188,[6]Data!$A$1:$M$15000,8,0)</f>
        <v>212000</v>
      </c>
      <c r="I1188" s="38" t="s">
        <v>25</v>
      </c>
      <c r="J1188" s="38">
        <f>VLOOKUP($B1188,[6]Data!$A$1:$M$15000,9,0)</f>
        <v>3370000</v>
      </c>
      <c r="K1188" s="38">
        <f>VLOOKUP($B1188,[6]Data!$A$1:$M$15000,10,0)</f>
        <v>-550000</v>
      </c>
      <c r="L1188" s="38">
        <f>VLOOKUP($B1188,[6]Data!$A$1:$M$15000,11,0)</f>
        <v>3867000</v>
      </c>
      <c r="M1188" s="38">
        <f>VLOOKUP($B1188,[6]Data!$A$1:$M$15000,12,0)</f>
        <v>68687000</v>
      </c>
    </row>
    <row r="1189" spans="1:13">
      <c r="A1189" s="1">
        <v>36733</v>
      </c>
      <c r="B1189" s="4">
        <v>36733</v>
      </c>
      <c r="C1189" s="38">
        <f>VLOOKUP($B1189,[6]Data!$A$1:$M$15000,3,0)</f>
        <v>512000</v>
      </c>
      <c r="D1189" s="38">
        <f>VLOOKUP($B1189,[6]Data!$A$1:$M$15000,4,0)</f>
        <v>1165000</v>
      </c>
      <c r="E1189" s="38">
        <f>VLOOKUP($B1189,[6]Data!$A$1:$M$15000,5,0)</f>
        <v>328000</v>
      </c>
      <c r="F1189" s="38">
        <f>VLOOKUP($B1189,[6]Data!$A$1:$M$15000,6,0)</f>
        <v>376000</v>
      </c>
      <c r="G1189" s="38">
        <f>VLOOKUP($B1189,[6]Data!$A$1:$M$15000,7,0)</f>
        <v>718000</v>
      </c>
      <c r="H1189" s="38">
        <f>VLOOKUP($B1189,[6]Data!$A$1:$M$15000,8,0)</f>
        <v>253000</v>
      </c>
      <c r="I1189" s="38" t="s">
        <v>25</v>
      </c>
      <c r="J1189" s="38">
        <f>VLOOKUP($B1189,[6]Data!$A$1:$M$15000,9,0)</f>
        <v>3352000</v>
      </c>
      <c r="K1189" s="38">
        <f>VLOOKUP($B1189,[6]Data!$A$1:$M$15000,10,0)</f>
        <v>-482000</v>
      </c>
      <c r="L1189" s="38">
        <f>VLOOKUP($B1189,[6]Data!$A$1:$M$15000,11,0)</f>
        <v>3845000</v>
      </c>
      <c r="M1189" s="38">
        <f>VLOOKUP($B1189,[6]Data!$A$1:$M$15000,12,0)</f>
        <v>68205000</v>
      </c>
    </row>
    <row r="1190" spans="1:13">
      <c r="A1190" s="1">
        <v>36734</v>
      </c>
      <c r="B1190" s="4">
        <v>36734</v>
      </c>
      <c r="C1190" s="38">
        <f>VLOOKUP($B1190,[6]Data!$A$1:$M$15000,3,0)</f>
        <v>514000</v>
      </c>
      <c r="D1190" s="38">
        <f>VLOOKUP($B1190,[6]Data!$A$1:$M$15000,4,0)</f>
        <v>1192000</v>
      </c>
      <c r="E1190" s="38">
        <f>VLOOKUP($B1190,[6]Data!$A$1:$M$15000,5,0)</f>
        <v>376000</v>
      </c>
      <c r="F1190" s="38">
        <f>VLOOKUP($B1190,[6]Data!$A$1:$M$15000,6,0)</f>
        <v>404000</v>
      </c>
      <c r="G1190" s="38">
        <f>VLOOKUP($B1190,[6]Data!$A$1:$M$15000,7,0)</f>
        <v>720000</v>
      </c>
      <c r="H1190" s="38">
        <f>VLOOKUP($B1190,[6]Data!$A$1:$M$15000,8,0)</f>
        <v>267000</v>
      </c>
      <c r="I1190" s="38" t="s">
        <v>25</v>
      </c>
      <c r="J1190" s="38">
        <f>VLOOKUP($B1190,[6]Data!$A$1:$M$15000,9,0)</f>
        <v>3473000</v>
      </c>
      <c r="K1190" s="38">
        <f>VLOOKUP($B1190,[6]Data!$A$1:$M$15000,10,0)</f>
        <v>-479000</v>
      </c>
      <c r="L1190" s="38">
        <f>VLOOKUP($B1190,[6]Data!$A$1:$M$15000,11,0)</f>
        <v>3919000</v>
      </c>
      <c r="M1190" s="38">
        <f>VLOOKUP($B1190,[6]Data!$A$1:$M$15000,12,0)</f>
        <v>67726000</v>
      </c>
    </row>
    <row r="1191" spans="1:13">
      <c r="A1191" s="1">
        <v>36735</v>
      </c>
      <c r="B1191" s="4">
        <v>36735</v>
      </c>
      <c r="C1191" s="38">
        <f>VLOOKUP($B1191,[6]Data!$A$1:$M$15000,3,0)</f>
        <v>529000</v>
      </c>
      <c r="D1191" s="38">
        <f>VLOOKUP($B1191,[6]Data!$A$1:$M$15000,4,0)</f>
        <v>1167000</v>
      </c>
      <c r="E1191" s="38">
        <f>VLOOKUP($B1191,[6]Data!$A$1:$M$15000,5,0)</f>
        <v>340000</v>
      </c>
      <c r="F1191" s="38">
        <f>VLOOKUP($B1191,[6]Data!$A$1:$M$15000,6,0)</f>
        <v>430000</v>
      </c>
      <c r="G1191" s="38">
        <f>VLOOKUP($B1191,[6]Data!$A$1:$M$15000,7,0)</f>
        <v>716000</v>
      </c>
      <c r="H1191" s="38">
        <f>VLOOKUP($B1191,[6]Data!$A$1:$M$15000,8,0)</f>
        <v>275000</v>
      </c>
      <c r="I1191" s="38" t="s">
        <v>25</v>
      </c>
      <c r="J1191" s="38">
        <f>VLOOKUP($B1191,[6]Data!$A$1:$M$15000,9,0)</f>
        <v>3457000</v>
      </c>
      <c r="K1191" s="38">
        <f>VLOOKUP($B1191,[6]Data!$A$1:$M$15000,10,0)</f>
        <v>-491000</v>
      </c>
      <c r="L1191" s="38">
        <f>VLOOKUP($B1191,[6]Data!$A$1:$M$15000,11,0)</f>
        <v>3905000</v>
      </c>
      <c r="M1191" s="38">
        <f>VLOOKUP($B1191,[6]Data!$A$1:$M$15000,12,0)</f>
        <v>67235000</v>
      </c>
    </row>
    <row r="1192" spans="1:13">
      <c r="A1192" s="1">
        <v>36736</v>
      </c>
      <c r="B1192" s="4">
        <v>36736</v>
      </c>
      <c r="C1192" s="38">
        <f>VLOOKUP($B1192,[6]Data!$A$1:$M$15000,3,0)</f>
        <v>530000</v>
      </c>
      <c r="D1192" s="38">
        <f>VLOOKUP($B1192,[6]Data!$A$1:$M$15000,4,0)</f>
        <v>1096000</v>
      </c>
      <c r="E1192" s="38">
        <f>VLOOKUP($B1192,[6]Data!$A$1:$M$15000,5,0)</f>
        <v>346000</v>
      </c>
      <c r="F1192" s="38">
        <f>VLOOKUP($B1192,[6]Data!$A$1:$M$15000,6,0)</f>
        <v>423000</v>
      </c>
      <c r="G1192" s="38">
        <f>VLOOKUP($B1192,[6]Data!$A$1:$M$15000,7,0)</f>
        <v>740000</v>
      </c>
      <c r="H1192" s="38">
        <f>VLOOKUP($B1192,[6]Data!$A$1:$M$15000,8,0)</f>
        <v>289000</v>
      </c>
      <c r="I1192" s="38" t="s">
        <v>25</v>
      </c>
      <c r="J1192" s="38">
        <f>VLOOKUP($B1192,[6]Data!$A$1:$M$15000,9,0)</f>
        <v>3425000</v>
      </c>
      <c r="K1192" s="38">
        <f>VLOOKUP($B1192,[6]Data!$A$1:$M$15000,10,0)</f>
        <v>-91000</v>
      </c>
      <c r="L1192" s="38">
        <f>VLOOKUP($B1192,[6]Data!$A$1:$M$15000,11,0)</f>
        <v>3548000</v>
      </c>
      <c r="M1192" s="38">
        <f>VLOOKUP($B1192,[6]Data!$A$1:$M$15000,12,0)</f>
        <v>67144000</v>
      </c>
    </row>
    <row r="1193" spans="1:13">
      <c r="A1193" s="1">
        <v>36737</v>
      </c>
      <c r="B1193" s="4">
        <v>36737</v>
      </c>
      <c r="C1193" s="38">
        <f>VLOOKUP($B1193,[6]Data!$A$1:$M$15000,3,0)</f>
        <v>531000</v>
      </c>
      <c r="D1193" s="38">
        <f>VLOOKUP($B1193,[6]Data!$A$1:$M$15000,4,0)</f>
        <v>1078000</v>
      </c>
      <c r="E1193" s="38">
        <f>VLOOKUP($B1193,[6]Data!$A$1:$M$15000,5,0)</f>
        <v>341000</v>
      </c>
      <c r="F1193" s="38">
        <f>VLOOKUP($B1193,[6]Data!$A$1:$M$15000,6,0)</f>
        <v>415000</v>
      </c>
      <c r="G1193" s="38">
        <f>VLOOKUP($B1193,[6]Data!$A$1:$M$15000,7,0)</f>
        <v>736000</v>
      </c>
      <c r="H1193" s="38">
        <f>VLOOKUP($B1193,[6]Data!$A$1:$M$15000,8,0)</f>
        <v>277000</v>
      </c>
      <c r="I1193" s="38" t="s">
        <v>25</v>
      </c>
      <c r="J1193" s="38">
        <f>VLOOKUP($B1193,[6]Data!$A$1:$M$15000,9,0)</f>
        <v>3380000</v>
      </c>
      <c r="K1193" s="38">
        <f>VLOOKUP($B1193,[6]Data!$A$1:$M$15000,10,0)</f>
        <v>-34000</v>
      </c>
      <c r="L1193" s="38">
        <f>VLOOKUP($B1193,[6]Data!$A$1:$M$15000,11,0)</f>
        <v>3477000</v>
      </c>
      <c r="M1193" s="38">
        <f>VLOOKUP($B1193,[6]Data!$A$1:$M$15000,12,0)</f>
        <v>67110000</v>
      </c>
    </row>
    <row r="1194" spans="1:13">
      <c r="A1194" s="1">
        <v>36738</v>
      </c>
      <c r="B1194" s="4">
        <v>36738</v>
      </c>
      <c r="C1194" s="38">
        <f>VLOOKUP($B1194,[6]Data!$A$1:$M$15000,3,0)</f>
        <v>532000</v>
      </c>
      <c r="D1194" s="38">
        <f>VLOOKUP($B1194,[6]Data!$A$1:$M$15000,4,0)</f>
        <v>983000</v>
      </c>
      <c r="E1194" s="38">
        <f>VLOOKUP($B1194,[6]Data!$A$1:$M$15000,5,0)</f>
        <v>342000</v>
      </c>
      <c r="F1194" s="38">
        <f>VLOOKUP($B1194,[6]Data!$A$1:$M$15000,6,0)</f>
        <v>415000</v>
      </c>
      <c r="G1194" s="38">
        <f>VLOOKUP($B1194,[6]Data!$A$1:$M$15000,7,0)</f>
        <v>729000</v>
      </c>
      <c r="H1194" s="38">
        <f>VLOOKUP($B1194,[6]Data!$A$1:$M$15000,8,0)</f>
        <v>265000</v>
      </c>
      <c r="I1194" s="38" t="s">
        <v>25</v>
      </c>
      <c r="J1194" s="38">
        <f>VLOOKUP($B1194,[6]Data!$A$1:$M$15000,9,0)</f>
        <v>3265000</v>
      </c>
      <c r="K1194" s="38">
        <f>VLOOKUP($B1194,[6]Data!$A$1:$M$15000,10,0)</f>
        <v>-676000</v>
      </c>
      <c r="L1194" s="38">
        <f>VLOOKUP($B1194,[6]Data!$A$1:$M$15000,11,0)</f>
        <v>3886000</v>
      </c>
      <c r="M1194" s="38">
        <f>VLOOKUP($B1194,[6]Data!$A$1:$M$15000,12,0)</f>
        <v>66434000</v>
      </c>
    </row>
    <row r="1195" spans="1:13">
      <c r="A1195" s="1">
        <v>36739</v>
      </c>
      <c r="B1195" s="4">
        <v>36739</v>
      </c>
      <c r="C1195" s="38">
        <f>VLOOKUP($B1195,[6]Data!$A$1:$M$15000,3,0)</f>
        <v>498000</v>
      </c>
      <c r="D1195" s="38">
        <f>VLOOKUP($B1195,[6]Data!$A$1:$M$15000,4,0)</f>
        <v>1025000</v>
      </c>
      <c r="E1195" s="38">
        <f>VLOOKUP($B1195,[6]Data!$A$1:$M$15000,5,0)</f>
        <v>345000</v>
      </c>
      <c r="F1195" s="38">
        <f>VLOOKUP($B1195,[6]Data!$A$1:$M$15000,6,0)</f>
        <v>345000</v>
      </c>
      <c r="G1195" s="38">
        <f>VLOOKUP($B1195,[6]Data!$A$1:$M$15000,7,0)</f>
        <v>703000</v>
      </c>
      <c r="H1195" s="38">
        <f>VLOOKUP($B1195,[6]Data!$A$1:$M$15000,8,0)</f>
        <v>241000</v>
      </c>
      <c r="I1195" s="38" t="s">
        <v>25</v>
      </c>
      <c r="J1195" s="38">
        <f>VLOOKUP($B1195,[6]Data!$A$1:$M$15000,9,0)</f>
        <v>3156000</v>
      </c>
      <c r="K1195" s="38">
        <f>VLOOKUP($B1195,[6]Data!$A$1:$M$15000,10,0)</f>
        <v>-832000</v>
      </c>
      <c r="L1195" s="38">
        <f>VLOOKUP($B1195,[6]Data!$A$1:$M$15000,11,0)</f>
        <v>4016000</v>
      </c>
      <c r="M1195" s="38">
        <f>VLOOKUP($B1195,[6]Data!$A$1:$M$15000,12,0)</f>
        <v>65590000</v>
      </c>
    </row>
    <row r="1196" spans="1:13">
      <c r="A1196" s="1">
        <v>36740</v>
      </c>
      <c r="B1196" s="4">
        <v>36740</v>
      </c>
      <c r="C1196" s="38">
        <f>VLOOKUP($B1196,[6]Data!$A$1:$M$15000,3,0)</f>
        <v>498000</v>
      </c>
      <c r="D1196" s="38">
        <f>VLOOKUP($B1196,[6]Data!$A$1:$M$15000,4,0)</f>
        <v>1021000</v>
      </c>
      <c r="E1196" s="38">
        <f>VLOOKUP($B1196,[6]Data!$A$1:$M$15000,5,0)</f>
        <v>348000</v>
      </c>
      <c r="F1196" s="38">
        <f>VLOOKUP($B1196,[6]Data!$A$1:$M$15000,6,0)</f>
        <v>393000</v>
      </c>
      <c r="G1196" s="38">
        <f>VLOOKUP($B1196,[6]Data!$A$1:$M$15000,7,0)</f>
        <v>684000</v>
      </c>
      <c r="H1196" s="38">
        <f>VLOOKUP($B1196,[6]Data!$A$1:$M$15000,8,0)</f>
        <v>257000</v>
      </c>
      <c r="I1196" s="38" t="s">
        <v>25</v>
      </c>
      <c r="J1196" s="38">
        <f>VLOOKUP($B1196,[6]Data!$A$1:$M$15000,9,0)</f>
        <v>3202000</v>
      </c>
      <c r="K1196" s="38">
        <f>VLOOKUP($B1196,[6]Data!$A$1:$M$15000,10,0)</f>
        <v>-801000</v>
      </c>
      <c r="L1196" s="38">
        <f>VLOOKUP($B1196,[6]Data!$A$1:$M$15000,11,0)</f>
        <v>3907000</v>
      </c>
      <c r="M1196" s="38">
        <f>VLOOKUP($B1196,[6]Data!$A$1:$M$15000,12,0)</f>
        <v>64789000</v>
      </c>
    </row>
    <row r="1197" spans="1:13">
      <c r="A1197" s="1">
        <v>36741</v>
      </c>
      <c r="B1197" s="4">
        <v>36741</v>
      </c>
      <c r="C1197" s="38">
        <f>VLOOKUP($B1197,[6]Data!$A$1:$M$15000,3,0)</f>
        <v>502000</v>
      </c>
      <c r="D1197" s="38">
        <f>VLOOKUP($B1197,[6]Data!$A$1:$M$15000,4,0)</f>
        <v>1047000</v>
      </c>
      <c r="E1197" s="38">
        <f>VLOOKUP($B1197,[6]Data!$A$1:$M$15000,5,0)</f>
        <v>369000</v>
      </c>
      <c r="F1197" s="38">
        <f>VLOOKUP($B1197,[6]Data!$A$1:$M$15000,6,0)</f>
        <v>389000</v>
      </c>
      <c r="G1197" s="38">
        <f>VLOOKUP($B1197,[6]Data!$A$1:$M$15000,7,0)</f>
        <v>698000</v>
      </c>
      <c r="H1197" s="38">
        <f>VLOOKUP($B1197,[6]Data!$A$1:$M$15000,8,0)</f>
        <v>263000</v>
      </c>
      <c r="I1197" s="38" t="s">
        <v>25</v>
      </c>
      <c r="J1197" s="38">
        <f>VLOOKUP($B1197,[6]Data!$A$1:$M$15000,9,0)</f>
        <v>3269000</v>
      </c>
      <c r="K1197" s="38">
        <f>VLOOKUP($B1197,[6]Data!$A$1:$M$15000,10,0)</f>
        <v>-643000</v>
      </c>
      <c r="L1197" s="38">
        <f>VLOOKUP($B1197,[6]Data!$A$1:$M$15000,11,0)</f>
        <v>3995000</v>
      </c>
      <c r="M1197" s="38">
        <f>VLOOKUP($B1197,[6]Data!$A$1:$M$15000,12,0)</f>
        <v>64146000</v>
      </c>
    </row>
    <row r="1198" spans="1:13">
      <c r="A1198" s="1">
        <v>36742</v>
      </c>
      <c r="B1198" s="4">
        <v>36742</v>
      </c>
      <c r="C1198" s="38">
        <f>VLOOKUP($B1198,[6]Data!$A$1:$M$15000,3,0)</f>
        <v>530000</v>
      </c>
      <c r="D1198" s="38">
        <f>VLOOKUP($B1198,[6]Data!$A$1:$M$15000,4,0)</f>
        <v>1131000</v>
      </c>
      <c r="E1198" s="38">
        <f>VLOOKUP($B1198,[6]Data!$A$1:$M$15000,5,0)</f>
        <v>394000</v>
      </c>
      <c r="F1198" s="38">
        <f>VLOOKUP($B1198,[6]Data!$A$1:$M$15000,6,0)</f>
        <v>387000</v>
      </c>
      <c r="G1198" s="38">
        <f>VLOOKUP($B1198,[6]Data!$A$1:$M$15000,7,0)</f>
        <v>709000</v>
      </c>
      <c r="H1198" s="38">
        <f>VLOOKUP($B1198,[6]Data!$A$1:$M$15000,8,0)</f>
        <v>263000</v>
      </c>
      <c r="I1198" s="38" t="s">
        <v>25</v>
      </c>
      <c r="J1198" s="38">
        <f>VLOOKUP($B1198,[6]Data!$A$1:$M$15000,9,0)</f>
        <v>3413000</v>
      </c>
      <c r="K1198" s="38">
        <f>VLOOKUP($B1198,[6]Data!$A$1:$M$15000,10,0)</f>
        <v>-506000</v>
      </c>
      <c r="L1198" s="38">
        <f>VLOOKUP($B1198,[6]Data!$A$1:$M$15000,11,0)</f>
        <v>3851000</v>
      </c>
      <c r="M1198" s="38">
        <f>VLOOKUP($B1198,[6]Data!$A$1:$M$15000,12,0)</f>
        <v>63639000</v>
      </c>
    </row>
    <row r="1199" spans="1:13">
      <c r="A1199" s="1">
        <v>36743</v>
      </c>
      <c r="B1199" s="4">
        <v>36743</v>
      </c>
      <c r="C1199" s="38">
        <f>VLOOKUP($B1199,[6]Data!$A$1:$M$15000,3,0)</f>
        <v>482000</v>
      </c>
      <c r="D1199" s="38">
        <f>VLOOKUP($B1199,[6]Data!$A$1:$M$15000,4,0)</f>
        <v>1170000</v>
      </c>
      <c r="E1199" s="38">
        <f>VLOOKUP($B1199,[6]Data!$A$1:$M$15000,5,0)</f>
        <v>388000</v>
      </c>
      <c r="F1199" s="38">
        <f>VLOOKUP($B1199,[6]Data!$A$1:$M$15000,6,0)</f>
        <v>409000</v>
      </c>
      <c r="G1199" s="38">
        <f>VLOOKUP($B1199,[6]Data!$A$1:$M$15000,7,0)</f>
        <v>723000</v>
      </c>
      <c r="H1199" s="38">
        <f>VLOOKUP($B1199,[6]Data!$A$1:$M$15000,8,0)</f>
        <v>281000</v>
      </c>
      <c r="I1199" s="38" t="s">
        <v>25</v>
      </c>
      <c r="J1199" s="38">
        <f>VLOOKUP($B1199,[6]Data!$A$1:$M$15000,9,0)</f>
        <v>3452000</v>
      </c>
      <c r="K1199" s="38">
        <f>VLOOKUP($B1199,[6]Data!$A$1:$M$15000,10,0)</f>
        <v>-268000</v>
      </c>
      <c r="L1199" s="38">
        <f>VLOOKUP($B1199,[6]Data!$A$1:$M$15000,11,0)</f>
        <v>3696000</v>
      </c>
      <c r="M1199" s="38">
        <f>VLOOKUP($B1199,[6]Data!$A$1:$M$15000,12,0)</f>
        <v>63372000</v>
      </c>
    </row>
    <row r="1200" spans="1:13">
      <c r="A1200" s="1">
        <v>36744</v>
      </c>
      <c r="B1200" s="4">
        <v>36744</v>
      </c>
      <c r="C1200" s="38">
        <f>VLOOKUP($B1200,[6]Data!$A$1:$M$15000,3,0)</f>
        <v>522000</v>
      </c>
      <c r="D1200" s="38">
        <f>VLOOKUP($B1200,[6]Data!$A$1:$M$15000,4,0)</f>
        <v>1128000</v>
      </c>
      <c r="E1200" s="38">
        <f>VLOOKUP($B1200,[6]Data!$A$1:$M$15000,5,0)</f>
        <v>377000</v>
      </c>
      <c r="F1200" s="38">
        <f>VLOOKUP($B1200,[6]Data!$A$1:$M$15000,6,0)</f>
        <v>415000</v>
      </c>
      <c r="G1200" s="38">
        <f>VLOOKUP($B1200,[6]Data!$A$1:$M$15000,7,0)</f>
        <v>720000</v>
      </c>
      <c r="H1200" s="38">
        <f>VLOOKUP($B1200,[6]Data!$A$1:$M$15000,8,0)</f>
        <v>290000</v>
      </c>
      <c r="I1200" s="38" t="s">
        <v>25</v>
      </c>
      <c r="J1200" s="38">
        <f>VLOOKUP($B1200,[6]Data!$A$1:$M$15000,9,0)</f>
        <v>3451000</v>
      </c>
      <c r="K1200" s="38">
        <f>VLOOKUP($B1200,[6]Data!$A$1:$M$15000,10,0)</f>
        <v>175000</v>
      </c>
      <c r="L1200" s="38">
        <f>VLOOKUP($B1200,[6]Data!$A$1:$M$15000,11,0)</f>
        <v>3399000</v>
      </c>
      <c r="M1200" s="38">
        <f>VLOOKUP($B1200,[6]Data!$A$1:$M$15000,12,0)</f>
        <v>63547000</v>
      </c>
    </row>
    <row r="1201" spans="1:13">
      <c r="A1201" s="1">
        <v>36745</v>
      </c>
      <c r="B1201" s="4">
        <v>36745</v>
      </c>
      <c r="C1201" s="38">
        <f>VLOOKUP($B1201,[6]Data!$A$1:$M$15000,3,0)</f>
        <v>529000</v>
      </c>
      <c r="D1201" s="38">
        <f>VLOOKUP($B1201,[6]Data!$A$1:$M$15000,4,0)</f>
        <v>1159000</v>
      </c>
      <c r="E1201" s="38">
        <f>VLOOKUP($B1201,[6]Data!$A$1:$M$15000,5,0)</f>
        <v>359000</v>
      </c>
      <c r="F1201" s="38">
        <f>VLOOKUP($B1201,[6]Data!$A$1:$M$15000,6,0)</f>
        <v>358000</v>
      </c>
      <c r="G1201" s="38">
        <f>VLOOKUP($B1201,[6]Data!$A$1:$M$15000,7,0)</f>
        <v>712000</v>
      </c>
      <c r="H1201" s="38">
        <f>VLOOKUP($B1201,[6]Data!$A$1:$M$15000,8,0)</f>
        <v>283000</v>
      </c>
      <c r="I1201" s="38" t="s">
        <v>25</v>
      </c>
      <c r="J1201" s="38">
        <f>VLOOKUP($B1201,[6]Data!$A$1:$M$15000,9,0)</f>
        <v>3399000</v>
      </c>
      <c r="K1201" s="38">
        <f>VLOOKUP($B1201,[6]Data!$A$1:$M$15000,10,0)</f>
        <v>-370000</v>
      </c>
      <c r="L1201" s="38">
        <f>VLOOKUP($B1201,[6]Data!$A$1:$M$15000,11,0)</f>
        <v>3687000</v>
      </c>
      <c r="M1201" s="38">
        <f>VLOOKUP($B1201,[6]Data!$A$1:$M$15000,12,0)</f>
        <v>63182000</v>
      </c>
    </row>
    <row r="1202" spans="1:13">
      <c r="A1202" s="1">
        <v>36746</v>
      </c>
      <c r="B1202" s="4">
        <v>36746</v>
      </c>
      <c r="C1202" s="38">
        <f>VLOOKUP($B1202,[6]Data!$A$1:$M$15000,3,0)</f>
        <v>497000</v>
      </c>
      <c r="D1202" s="38">
        <f>VLOOKUP($B1202,[6]Data!$A$1:$M$15000,4,0)</f>
        <v>1179000</v>
      </c>
      <c r="E1202" s="38">
        <f>VLOOKUP($B1202,[6]Data!$A$1:$M$15000,5,0)</f>
        <v>354000</v>
      </c>
      <c r="F1202" s="38">
        <f>VLOOKUP($B1202,[6]Data!$A$1:$M$15000,6,0)</f>
        <v>418000</v>
      </c>
      <c r="G1202" s="38">
        <f>VLOOKUP($B1202,[6]Data!$A$1:$M$15000,7,0)</f>
        <v>727000</v>
      </c>
      <c r="H1202" s="38">
        <f>VLOOKUP($B1202,[6]Data!$A$1:$M$15000,8,0)</f>
        <v>274000</v>
      </c>
      <c r="I1202" s="38" t="s">
        <v>25</v>
      </c>
      <c r="J1202" s="38">
        <f>VLOOKUP($B1202,[6]Data!$A$1:$M$15000,9,0)</f>
        <v>3449000</v>
      </c>
      <c r="K1202" s="38">
        <f>VLOOKUP($B1202,[6]Data!$A$1:$M$15000,10,0)</f>
        <v>-109000</v>
      </c>
      <c r="L1202" s="38">
        <f>VLOOKUP($B1202,[6]Data!$A$1:$M$15000,11,0)</f>
        <v>3625000</v>
      </c>
      <c r="M1202" s="38">
        <f>VLOOKUP($B1202,[6]Data!$A$1:$M$15000,12,0)</f>
        <v>63072000</v>
      </c>
    </row>
    <row r="1203" spans="1:13">
      <c r="A1203" s="1">
        <v>36747</v>
      </c>
      <c r="B1203" s="4">
        <v>36747</v>
      </c>
      <c r="C1203" s="38">
        <f>VLOOKUP($B1203,[6]Data!$A$1:$M$15000,3,0)</f>
        <v>483000</v>
      </c>
      <c r="D1203" s="38">
        <f>VLOOKUP($B1203,[6]Data!$A$1:$M$15000,4,0)</f>
        <v>1203000</v>
      </c>
      <c r="E1203" s="38">
        <f>VLOOKUP($B1203,[6]Data!$A$1:$M$15000,5,0)</f>
        <v>365000</v>
      </c>
      <c r="F1203" s="38">
        <f>VLOOKUP($B1203,[6]Data!$A$1:$M$15000,6,0)</f>
        <v>438000</v>
      </c>
      <c r="G1203" s="38">
        <f>VLOOKUP($B1203,[6]Data!$A$1:$M$15000,7,0)</f>
        <v>723000</v>
      </c>
      <c r="H1203" s="38">
        <f>VLOOKUP($B1203,[6]Data!$A$1:$M$15000,8,0)</f>
        <v>271000</v>
      </c>
      <c r="I1203" s="38" t="s">
        <v>25</v>
      </c>
      <c r="J1203" s="38">
        <f>VLOOKUP($B1203,[6]Data!$A$1:$M$15000,9,0)</f>
        <v>3483000</v>
      </c>
      <c r="K1203" s="38">
        <f>VLOOKUP($B1203,[6]Data!$A$1:$M$15000,10,0)</f>
        <v>-315000</v>
      </c>
      <c r="L1203" s="38">
        <f>VLOOKUP($B1203,[6]Data!$A$1:$M$15000,11,0)</f>
        <v>3734000</v>
      </c>
      <c r="M1203" s="38">
        <f>VLOOKUP($B1203,[6]Data!$A$1:$M$15000,12,0)</f>
        <v>62928000</v>
      </c>
    </row>
    <row r="1204" spans="1:13">
      <c r="A1204" s="1">
        <v>36748</v>
      </c>
      <c r="B1204" s="4">
        <v>36748</v>
      </c>
      <c r="C1204" s="38">
        <f>VLOOKUP($B1204,[6]Data!$A$1:$M$15000,3,0)</f>
        <v>486000</v>
      </c>
      <c r="D1204" s="38">
        <f>VLOOKUP($B1204,[6]Data!$A$1:$M$15000,4,0)</f>
        <v>1042000</v>
      </c>
      <c r="E1204" s="38">
        <f>VLOOKUP($B1204,[6]Data!$A$1:$M$15000,5,0)</f>
        <v>328000</v>
      </c>
      <c r="F1204" s="38">
        <f>VLOOKUP($B1204,[6]Data!$A$1:$M$15000,6,0)</f>
        <v>442000</v>
      </c>
      <c r="G1204" s="38">
        <f>VLOOKUP($B1204,[6]Data!$A$1:$M$15000,7,0)</f>
        <v>733000</v>
      </c>
      <c r="H1204" s="38">
        <f>VLOOKUP($B1204,[6]Data!$A$1:$M$15000,8,0)</f>
        <v>271000</v>
      </c>
      <c r="I1204" s="38" t="s">
        <v>25</v>
      </c>
      <c r="J1204" s="38">
        <f>VLOOKUP($B1204,[6]Data!$A$1:$M$15000,9,0)</f>
        <v>3302000</v>
      </c>
      <c r="K1204" s="38">
        <f>VLOOKUP($B1204,[6]Data!$A$1:$M$15000,10,0)</f>
        <v>-329000</v>
      </c>
      <c r="L1204" s="38">
        <f>VLOOKUP($B1204,[6]Data!$A$1:$M$15000,11,0)</f>
        <v>3742000</v>
      </c>
      <c r="M1204" s="38">
        <f>VLOOKUP($B1204,[6]Data!$A$1:$M$15000,12,0)</f>
        <v>62428000</v>
      </c>
    </row>
    <row r="1205" spans="1:13">
      <c r="A1205" s="1">
        <v>36749</v>
      </c>
      <c r="B1205" s="4">
        <v>36749</v>
      </c>
      <c r="C1205" s="38">
        <f>VLOOKUP($B1205,[6]Data!$A$1:$M$15000,3,0)</f>
        <v>520000</v>
      </c>
      <c r="D1205" s="38">
        <f>VLOOKUP($B1205,[6]Data!$A$1:$M$15000,4,0)</f>
        <v>1084000</v>
      </c>
      <c r="E1205" s="38">
        <f>VLOOKUP($B1205,[6]Data!$A$1:$M$15000,5,0)</f>
        <v>337000</v>
      </c>
      <c r="F1205" s="38">
        <f>VLOOKUP($B1205,[6]Data!$A$1:$M$15000,6,0)</f>
        <v>412000</v>
      </c>
      <c r="G1205" s="38">
        <f>VLOOKUP($B1205,[6]Data!$A$1:$M$15000,7,0)</f>
        <v>720000</v>
      </c>
      <c r="H1205" s="38">
        <f>VLOOKUP($B1205,[6]Data!$A$1:$M$15000,8,0)</f>
        <v>280000</v>
      </c>
      <c r="I1205" s="38" t="s">
        <v>25</v>
      </c>
      <c r="J1205" s="38">
        <f>VLOOKUP($B1205,[6]Data!$A$1:$M$15000,9,0)</f>
        <v>3352000</v>
      </c>
      <c r="K1205" s="38">
        <f>VLOOKUP($B1205,[6]Data!$A$1:$M$15000,10,0)</f>
        <v>-461000</v>
      </c>
      <c r="L1205" s="38">
        <f>VLOOKUP($B1205,[6]Data!$A$1:$M$15000,11,0)</f>
        <v>3688000</v>
      </c>
      <c r="M1205" s="38">
        <f>VLOOKUP($B1205,[6]Data!$A$1:$M$15000,12,0)</f>
        <v>61968000</v>
      </c>
    </row>
    <row r="1206" spans="1:13">
      <c r="A1206" s="1">
        <v>36750</v>
      </c>
      <c r="B1206" s="4">
        <v>36750</v>
      </c>
      <c r="C1206" s="38">
        <f>VLOOKUP($B1206,[6]Data!$A$1:$M$15000,3,0)</f>
        <v>522000</v>
      </c>
      <c r="D1206" s="38">
        <f>VLOOKUP($B1206,[6]Data!$A$1:$M$15000,4,0)</f>
        <v>1091000</v>
      </c>
      <c r="E1206" s="38">
        <f>VLOOKUP($B1206,[6]Data!$A$1:$M$15000,5,0)</f>
        <v>371000</v>
      </c>
      <c r="F1206" s="38">
        <f>VLOOKUP($B1206,[6]Data!$A$1:$M$15000,6,0)</f>
        <v>425000</v>
      </c>
      <c r="G1206" s="38">
        <f>VLOOKUP($B1206,[6]Data!$A$1:$M$15000,7,0)</f>
        <v>703000</v>
      </c>
      <c r="H1206" s="38">
        <f>VLOOKUP($B1206,[6]Data!$A$1:$M$15000,8,0)</f>
        <v>276000</v>
      </c>
      <c r="I1206" s="38" t="s">
        <v>25</v>
      </c>
      <c r="J1206" s="38">
        <f>VLOOKUP($B1206,[6]Data!$A$1:$M$15000,9,0)</f>
        <v>3389000</v>
      </c>
      <c r="K1206" s="38">
        <f>VLOOKUP($B1206,[6]Data!$A$1:$M$15000,10,0)</f>
        <v>-4000</v>
      </c>
      <c r="L1206" s="38">
        <f>VLOOKUP($B1206,[6]Data!$A$1:$M$15000,11,0)</f>
        <v>3371000</v>
      </c>
      <c r="M1206" s="38">
        <f>VLOOKUP($B1206,[6]Data!$A$1:$M$15000,12,0)</f>
        <v>61964000</v>
      </c>
    </row>
    <row r="1207" spans="1:13">
      <c r="A1207" s="1">
        <v>36751</v>
      </c>
      <c r="B1207" s="4">
        <v>36751</v>
      </c>
      <c r="C1207" s="38">
        <f>VLOOKUP($B1207,[6]Data!$A$1:$M$15000,3,0)</f>
        <v>516000</v>
      </c>
      <c r="D1207" s="38">
        <f>VLOOKUP($B1207,[6]Data!$A$1:$M$15000,4,0)</f>
        <v>1059000</v>
      </c>
      <c r="E1207" s="38">
        <f>VLOOKUP($B1207,[6]Data!$A$1:$M$15000,5,0)</f>
        <v>364000</v>
      </c>
      <c r="F1207" s="38">
        <f>VLOOKUP($B1207,[6]Data!$A$1:$M$15000,6,0)</f>
        <v>425000</v>
      </c>
      <c r="G1207" s="38">
        <f>VLOOKUP($B1207,[6]Data!$A$1:$M$15000,7,0)</f>
        <v>697000</v>
      </c>
      <c r="H1207" s="38">
        <f>VLOOKUP($B1207,[6]Data!$A$1:$M$15000,8,0)</f>
        <v>269000</v>
      </c>
      <c r="I1207" s="38" t="s">
        <v>25</v>
      </c>
      <c r="J1207" s="38">
        <f>VLOOKUP($B1207,[6]Data!$A$1:$M$15000,9,0)</f>
        <v>3331000</v>
      </c>
      <c r="K1207" s="38">
        <f>VLOOKUP($B1207,[6]Data!$A$1:$M$15000,10,0)</f>
        <v>266000</v>
      </c>
      <c r="L1207" s="38">
        <f>VLOOKUP($B1207,[6]Data!$A$1:$M$15000,11,0)</f>
        <v>3158000</v>
      </c>
      <c r="M1207" s="38">
        <f>VLOOKUP($B1207,[6]Data!$A$1:$M$15000,12,0)</f>
        <v>61912000</v>
      </c>
    </row>
    <row r="1208" spans="1:13">
      <c r="A1208" s="1">
        <v>36752</v>
      </c>
      <c r="B1208" s="4">
        <v>36752</v>
      </c>
      <c r="C1208" s="38">
        <f>VLOOKUP($B1208,[6]Data!$A$1:$M$15000,3,0)</f>
        <v>517000</v>
      </c>
      <c r="D1208" s="38">
        <f>VLOOKUP($B1208,[6]Data!$A$1:$M$15000,4,0)</f>
        <v>1137000</v>
      </c>
      <c r="E1208" s="38">
        <f>VLOOKUP($B1208,[6]Data!$A$1:$M$15000,5,0)</f>
        <v>347000</v>
      </c>
      <c r="F1208" s="38">
        <f>VLOOKUP($B1208,[6]Data!$A$1:$M$15000,6,0)</f>
        <v>419000</v>
      </c>
      <c r="G1208" s="38">
        <f>VLOOKUP($B1208,[6]Data!$A$1:$M$15000,7,0)</f>
        <v>731000</v>
      </c>
      <c r="H1208" s="38">
        <f>VLOOKUP($B1208,[6]Data!$A$1:$M$15000,8,0)</f>
        <v>270000</v>
      </c>
      <c r="I1208" s="38" t="s">
        <v>25</v>
      </c>
      <c r="J1208" s="38">
        <f>VLOOKUP($B1208,[6]Data!$A$1:$M$15000,9,0)</f>
        <v>3421000</v>
      </c>
      <c r="K1208" s="38">
        <f>VLOOKUP($B1208,[6]Data!$A$1:$M$15000,10,0)</f>
        <v>-432000</v>
      </c>
      <c r="L1208" s="38">
        <f>VLOOKUP($B1208,[6]Data!$A$1:$M$15000,11,0)</f>
        <v>3803000</v>
      </c>
      <c r="M1208" s="38">
        <f>VLOOKUP($B1208,[6]Data!$A$1:$M$15000,12,0)</f>
        <v>61818000</v>
      </c>
    </row>
    <row r="1209" spans="1:13">
      <c r="A1209" s="1">
        <v>36753</v>
      </c>
      <c r="B1209" s="4">
        <v>36753</v>
      </c>
      <c r="C1209" s="38">
        <f>VLOOKUP($B1209,[6]Data!$A$1:$M$15000,3,0)</f>
        <v>507000</v>
      </c>
      <c r="D1209" s="38">
        <f>VLOOKUP($B1209,[6]Data!$A$1:$M$15000,4,0)</f>
        <v>1182000</v>
      </c>
      <c r="E1209" s="38">
        <f>VLOOKUP($B1209,[6]Data!$A$1:$M$15000,5,0)</f>
        <v>355000</v>
      </c>
      <c r="F1209" s="38">
        <f>VLOOKUP($B1209,[6]Data!$A$1:$M$15000,6,0)</f>
        <v>419000</v>
      </c>
      <c r="G1209" s="38">
        <f>VLOOKUP($B1209,[6]Data!$A$1:$M$15000,7,0)</f>
        <v>732000</v>
      </c>
      <c r="H1209" s="38">
        <f>VLOOKUP($B1209,[6]Data!$A$1:$M$15000,8,0)</f>
        <v>258000</v>
      </c>
      <c r="I1209" s="38" t="s">
        <v>25</v>
      </c>
      <c r="J1209" s="38">
        <f>VLOOKUP($B1209,[6]Data!$A$1:$M$15000,9,0)</f>
        <v>3453000</v>
      </c>
      <c r="K1209" s="38">
        <f>VLOOKUP($B1209,[6]Data!$A$1:$M$15000,10,0)</f>
        <v>-425000</v>
      </c>
      <c r="L1209" s="38">
        <f>VLOOKUP($B1209,[6]Data!$A$1:$M$15000,11,0)</f>
        <v>3845000</v>
      </c>
      <c r="M1209" s="38">
        <f>VLOOKUP($B1209,[6]Data!$A$1:$M$15000,12,0)</f>
        <v>61371000</v>
      </c>
    </row>
    <row r="1210" spans="1:13">
      <c r="A1210" s="1">
        <v>36754</v>
      </c>
      <c r="B1210" s="4">
        <v>36754</v>
      </c>
      <c r="C1210" s="38">
        <f>VLOOKUP($B1210,[6]Data!$A$1:$M$15000,3,0)</f>
        <v>521000</v>
      </c>
      <c r="D1210" s="38">
        <f>VLOOKUP($B1210,[6]Data!$A$1:$M$15000,4,0)</f>
        <v>1139000</v>
      </c>
      <c r="E1210" s="38">
        <f>VLOOKUP($B1210,[6]Data!$A$1:$M$15000,5,0)</f>
        <v>335000</v>
      </c>
      <c r="F1210" s="38">
        <f>VLOOKUP($B1210,[6]Data!$A$1:$M$15000,6,0)</f>
        <v>420000</v>
      </c>
      <c r="G1210" s="38">
        <f>VLOOKUP($B1210,[6]Data!$A$1:$M$15000,7,0)</f>
        <v>725000</v>
      </c>
      <c r="H1210" s="38">
        <f>VLOOKUP($B1210,[6]Data!$A$1:$M$15000,8,0)</f>
        <v>285000</v>
      </c>
      <c r="I1210" s="38" t="s">
        <v>25</v>
      </c>
      <c r="J1210" s="38">
        <f>VLOOKUP($B1210,[6]Data!$A$1:$M$15000,9,0)</f>
        <v>3425000</v>
      </c>
      <c r="K1210" s="38">
        <f>VLOOKUP($B1210,[6]Data!$A$1:$M$15000,10,0)</f>
        <v>-441000</v>
      </c>
      <c r="L1210" s="38">
        <f>VLOOKUP($B1210,[6]Data!$A$1:$M$15000,11,0)</f>
        <v>3939000</v>
      </c>
      <c r="M1210" s="38">
        <f>VLOOKUP($B1210,[6]Data!$A$1:$M$15000,12,0)</f>
        <v>60913000</v>
      </c>
    </row>
    <row r="1211" spans="1:13">
      <c r="A1211" s="1">
        <v>36755</v>
      </c>
      <c r="B1211" s="4">
        <v>36755</v>
      </c>
      <c r="C1211" s="38">
        <f>VLOOKUP($B1211,[6]Data!$A$1:$M$15000,3,0)</f>
        <v>527000</v>
      </c>
      <c r="D1211" s="38">
        <f>VLOOKUP($B1211,[6]Data!$A$1:$M$15000,4,0)</f>
        <v>1178000</v>
      </c>
      <c r="E1211" s="38">
        <f>VLOOKUP($B1211,[6]Data!$A$1:$M$15000,5,0)</f>
        <v>338000</v>
      </c>
      <c r="F1211" s="38">
        <f>VLOOKUP($B1211,[6]Data!$A$1:$M$15000,6,0)</f>
        <v>434000</v>
      </c>
      <c r="G1211" s="38">
        <f>VLOOKUP($B1211,[6]Data!$A$1:$M$15000,7,0)</f>
        <v>720000</v>
      </c>
      <c r="H1211" s="38">
        <f>VLOOKUP($B1211,[6]Data!$A$1:$M$15000,8,0)</f>
        <v>283000</v>
      </c>
      <c r="I1211" s="38" t="s">
        <v>25</v>
      </c>
      <c r="J1211" s="38">
        <f>VLOOKUP($B1211,[6]Data!$A$1:$M$15000,9,0)</f>
        <v>3480000</v>
      </c>
      <c r="K1211" s="38">
        <f>VLOOKUP($B1211,[6]Data!$A$1:$M$15000,10,0)</f>
        <v>-467000</v>
      </c>
      <c r="L1211" s="38">
        <f>VLOOKUP($B1211,[6]Data!$A$1:$M$15000,11,0)</f>
        <v>3891000</v>
      </c>
      <c r="M1211" s="38">
        <f>VLOOKUP($B1211,[6]Data!$A$1:$M$15000,12,0)</f>
        <v>60425000</v>
      </c>
    </row>
    <row r="1212" spans="1:13">
      <c r="A1212" s="1">
        <v>36756</v>
      </c>
      <c r="B1212" s="4">
        <v>36756</v>
      </c>
      <c r="C1212" s="38">
        <f>VLOOKUP($B1212,[6]Data!$A$1:$M$15000,3,0)</f>
        <v>523000</v>
      </c>
      <c r="D1212" s="38">
        <f>VLOOKUP($B1212,[6]Data!$A$1:$M$15000,4,0)</f>
        <v>1158000</v>
      </c>
      <c r="E1212" s="38">
        <f>VLOOKUP($B1212,[6]Data!$A$1:$M$15000,5,0)</f>
        <v>321000</v>
      </c>
      <c r="F1212" s="38">
        <f>VLOOKUP($B1212,[6]Data!$A$1:$M$15000,6,0)</f>
        <v>445000</v>
      </c>
      <c r="G1212" s="38">
        <f>VLOOKUP($B1212,[6]Data!$A$1:$M$15000,7,0)</f>
        <v>723000</v>
      </c>
      <c r="H1212" s="38">
        <f>VLOOKUP($B1212,[6]Data!$A$1:$M$15000,8,0)</f>
        <v>278000</v>
      </c>
      <c r="I1212" s="38" t="s">
        <v>25</v>
      </c>
      <c r="J1212" s="38">
        <f>VLOOKUP($B1212,[6]Data!$A$1:$M$15000,9,0)</f>
        <v>3448000</v>
      </c>
      <c r="K1212" s="38">
        <f>VLOOKUP($B1212,[6]Data!$A$1:$M$15000,10,0)</f>
        <v>-212000</v>
      </c>
      <c r="L1212" s="38">
        <f>VLOOKUP($B1212,[6]Data!$A$1:$M$15000,11,0)</f>
        <v>3692000</v>
      </c>
      <c r="M1212" s="38">
        <f>VLOOKUP($B1212,[6]Data!$A$1:$M$15000,12,0)</f>
        <v>60213000</v>
      </c>
    </row>
    <row r="1213" spans="1:13">
      <c r="A1213" s="1">
        <v>36757</v>
      </c>
      <c r="B1213" s="4">
        <v>36757</v>
      </c>
      <c r="C1213" s="38">
        <f>VLOOKUP($B1213,[6]Data!$A$1:$M$15000,3,0)</f>
        <v>493000</v>
      </c>
      <c r="D1213" s="38">
        <f>VLOOKUP($B1213,[6]Data!$A$1:$M$15000,4,0)</f>
        <v>936000</v>
      </c>
      <c r="E1213" s="38">
        <f>VLOOKUP($B1213,[6]Data!$A$1:$M$15000,5,0)</f>
        <v>351000</v>
      </c>
      <c r="F1213" s="38">
        <f>VLOOKUP($B1213,[6]Data!$A$1:$M$15000,6,0)</f>
        <v>413000</v>
      </c>
      <c r="G1213" s="38">
        <f>VLOOKUP($B1213,[6]Data!$A$1:$M$15000,7,0)</f>
        <v>732000</v>
      </c>
      <c r="H1213" s="38">
        <f>VLOOKUP($B1213,[6]Data!$A$1:$M$15000,8,0)</f>
        <v>282000</v>
      </c>
      <c r="I1213" s="38" t="s">
        <v>25</v>
      </c>
      <c r="J1213" s="38">
        <f>VLOOKUP($B1213,[6]Data!$A$1:$M$15000,9,0)</f>
        <v>3207000</v>
      </c>
      <c r="K1213" s="38">
        <f>VLOOKUP($B1213,[6]Data!$A$1:$M$15000,10,0)</f>
        <v>-211000</v>
      </c>
      <c r="L1213" s="38">
        <f>VLOOKUP($B1213,[6]Data!$A$1:$M$15000,11,0)</f>
        <v>3382000</v>
      </c>
      <c r="M1213" s="38">
        <f>VLOOKUP($B1213,[6]Data!$A$1:$M$15000,12,0)</f>
        <v>60002000</v>
      </c>
    </row>
    <row r="1214" spans="1:13">
      <c r="A1214" s="1">
        <v>36758</v>
      </c>
      <c r="B1214" s="4">
        <v>36758</v>
      </c>
      <c r="C1214" s="38">
        <f>VLOOKUP($B1214,[6]Data!$A$1:$M$15000,3,0)</f>
        <v>481000</v>
      </c>
      <c r="D1214" s="38">
        <f>VLOOKUP($B1214,[6]Data!$A$1:$M$15000,4,0)</f>
        <v>609000</v>
      </c>
      <c r="E1214" s="38">
        <f>VLOOKUP($B1214,[6]Data!$A$1:$M$15000,5,0)</f>
        <v>340000</v>
      </c>
      <c r="F1214" s="38">
        <f>VLOOKUP($B1214,[6]Data!$A$1:$M$15000,6,0)</f>
        <v>434000</v>
      </c>
      <c r="G1214" s="38">
        <f>VLOOKUP($B1214,[6]Data!$A$1:$M$15000,7,0)</f>
        <v>736000</v>
      </c>
      <c r="H1214" s="38">
        <f>VLOOKUP($B1214,[6]Data!$A$1:$M$15000,8,0)</f>
        <v>258000</v>
      </c>
      <c r="I1214" s="38" t="s">
        <v>25</v>
      </c>
      <c r="J1214" s="38">
        <f>VLOOKUP($B1214,[6]Data!$A$1:$M$15000,9,0)</f>
        <v>2858000</v>
      </c>
      <c r="K1214" s="38">
        <f>VLOOKUP($B1214,[6]Data!$A$1:$M$15000,10,0)</f>
        <v>-289000</v>
      </c>
      <c r="L1214" s="38">
        <f>VLOOKUP($B1214,[6]Data!$A$1:$M$15000,11,0)</f>
        <v>3252000</v>
      </c>
      <c r="M1214" s="38">
        <f>VLOOKUP($B1214,[6]Data!$A$1:$M$15000,12,0)</f>
        <v>59714000</v>
      </c>
    </row>
    <row r="1215" spans="1:13">
      <c r="A1215" s="1">
        <v>36759</v>
      </c>
      <c r="B1215" s="4">
        <v>36759</v>
      </c>
      <c r="C1215" s="38">
        <f>VLOOKUP($B1215,[6]Data!$A$1:$M$15000,3,0)</f>
        <v>464000</v>
      </c>
      <c r="D1215" s="38">
        <f>VLOOKUP($B1215,[6]Data!$A$1:$M$15000,4,0)</f>
        <v>742000</v>
      </c>
      <c r="E1215" s="38">
        <f>VLOOKUP($B1215,[6]Data!$A$1:$M$15000,5,0)</f>
        <v>331000</v>
      </c>
      <c r="F1215" s="38">
        <f>VLOOKUP($B1215,[6]Data!$A$1:$M$15000,6,0)</f>
        <v>441000</v>
      </c>
      <c r="G1215" s="38">
        <f>VLOOKUP($B1215,[6]Data!$A$1:$M$15000,7,0)</f>
        <v>711000</v>
      </c>
      <c r="H1215" s="38">
        <f>VLOOKUP($B1215,[6]Data!$A$1:$M$15000,8,0)</f>
        <v>276000</v>
      </c>
      <c r="I1215" s="38" t="s">
        <v>25</v>
      </c>
      <c r="J1215" s="38">
        <f>VLOOKUP($B1215,[6]Data!$A$1:$M$15000,9,0)</f>
        <v>2964000</v>
      </c>
      <c r="K1215" s="38">
        <f>VLOOKUP($B1215,[6]Data!$A$1:$M$15000,10,0)</f>
        <v>-691000</v>
      </c>
      <c r="L1215" s="38">
        <f>VLOOKUP($B1215,[6]Data!$A$1:$M$15000,11,0)</f>
        <v>3667000</v>
      </c>
      <c r="M1215" s="38">
        <f>VLOOKUP($B1215,[6]Data!$A$1:$M$15000,12,0)</f>
        <v>59023000</v>
      </c>
    </row>
    <row r="1216" spans="1:13">
      <c r="A1216" s="1">
        <v>36760</v>
      </c>
      <c r="B1216" s="4">
        <v>36760</v>
      </c>
      <c r="C1216" s="38">
        <f>VLOOKUP($B1216,[6]Data!$A$1:$M$15000,3,0)</f>
        <v>455000</v>
      </c>
      <c r="D1216" s="38">
        <f>VLOOKUP($B1216,[6]Data!$A$1:$M$15000,4,0)</f>
        <v>704000</v>
      </c>
      <c r="E1216" s="38">
        <f>VLOOKUP($B1216,[6]Data!$A$1:$M$15000,5,0)</f>
        <v>321000</v>
      </c>
      <c r="F1216" s="38">
        <f>VLOOKUP($B1216,[6]Data!$A$1:$M$15000,6,0)</f>
        <v>442000</v>
      </c>
      <c r="G1216" s="38">
        <f>VLOOKUP($B1216,[6]Data!$A$1:$M$15000,7,0)</f>
        <v>724000</v>
      </c>
      <c r="H1216" s="38">
        <f>VLOOKUP($B1216,[6]Data!$A$1:$M$15000,8,0)</f>
        <v>282000</v>
      </c>
      <c r="I1216" s="38" t="s">
        <v>25</v>
      </c>
      <c r="J1216" s="38">
        <f>VLOOKUP($B1216,[6]Data!$A$1:$M$15000,9,0)</f>
        <v>2927000</v>
      </c>
      <c r="K1216" s="38">
        <f>VLOOKUP($B1216,[6]Data!$A$1:$M$15000,10,0)</f>
        <v>-844000</v>
      </c>
      <c r="L1216" s="38">
        <f>VLOOKUP($B1216,[6]Data!$A$1:$M$15000,11,0)</f>
        <v>3711000</v>
      </c>
      <c r="M1216" s="38">
        <f>VLOOKUP($B1216,[6]Data!$A$1:$M$15000,12,0)</f>
        <v>58180000</v>
      </c>
    </row>
    <row r="1217" spans="1:13">
      <c r="A1217" s="1">
        <v>36761</v>
      </c>
      <c r="B1217" s="4">
        <v>36761</v>
      </c>
      <c r="C1217" s="38">
        <f>VLOOKUP($B1217,[6]Data!$A$1:$M$15000,3,0)</f>
        <v>504000</v>
      </c>
      <c r="D1217" s="38">
        <f>VLOOKUP($B1217,[6]Data!$A$1:$M$15000,4,0)</f>
        <v>729000</v>
      </c>
      <c r="E1217" s="38">
        <f>VLOOKUP($B1217,[6]Data!$A$1:$M$15000,5,0)</f>
        <v>315000</v>
      </c>
      <c r="F1217" s="38">
        <f>VLOOKUP($B1217,[6]Data!$A$1:$M$15000,6,0)</f>
        <v>447000</v>
      </c>
      <c r="G1217" s="38">
        <f>VLOOKUP($B1217,[6]Data!$A$1:$M$15000,7,0)</f>
        <v>656000</v>
      </c>
      <c r="H1217" s="38">
        <f>VLOOKUP($B1217,[6]Data!$A$1:$M$15000,8,0)</f>
        <v>281000</v>
      </c>
      <c r="I1217" s="38" t="s">
        <v>25</v>
      </c>
      <c r="J1217" s="38">
        <f>VLOOKUP($B1217,[6]Data!$A$1:$M$15000,9,0)</f>
        <v>2932000</v>
      </c>
      <c r="K1217" s="38">
        <f>VLOOKUP($B1217,[6]Data!$A$1:$M$15000,10,0)</f>
        <v>-772000</v>
      </c>
      <c r="L1217" s="38">
        <f>VLOOKUP($B1217,[6]Data!$A$1:$M$15000,11,0)</f>
        <v>3714000</v>
      </c>
      <c r="M1217" s="38">
        <f>VLOOKUP($B1217,[6]Data!$A$1:$M$15000,12,0)</f>
        <v>57408000</v>
      </c>
    </row>
    <row r="1218" spans="1:13">
      <c r="A1218" s="1">
        <v>36762</v>
      </c>
      <c r="B1218" s="4">
        <v>36762</v>
      </c>
      <c r="C1218" s="38">
        <f>VLOOKUP($B1218,[6]Data!$A$1:$M$15000,3,0)</f>
        <v>521000</v>
      </c>
      <c r="D1218" s="38">
        <f>VLOOKUP($B1218,[6]Data!$A$1:$M$15000,4,0)</f>
        <v>705000</v>
      </c>
      <c r="E1218" s="38">
        <f>VLOOKUP($B1218,[6]Data!$A$1:$M$15000,5,0)</f>
        <v>330000</v>
      </c>
      <c r="F1218" s="38">
        <f>VLOOKUP($B1218,[6]Data!$A$1:$M$15000,6,0)</f>
        <v>452000</v>
      </c>
      <c r="G1218" s="38">
        <f>VLOOKUP($B1218,[6]Data!$A$1:$M$15000,7,0)</f>
        <v>758000</v>
      </c>
      <c r="H1218" s="38">
        <f>VLOOKUP($B1218,[6]Data!$A$1:$M$15000,8,0)</f>
        <v>258000</v>
      </c>
      <c r="I1218" s="38" t="s">
        <v>25</v>
      </c>
      <c r="J1218" s="38">
        <f>VLOOKUP($B1218,[6]Data!$A$1:$M$15000,9,0)</f>
        <v>3023000</v>
      </c>
      <c r="K1218" s="38">
        <f>VLOOKUP($B1218,[6]Data!$A$1:$M$15000,10,0)</f>
        <v>-801000</v>
      </c>
      <c r="L1218" s="38">
        <f>VLOOKUP($B1218,[6]Data!$A$1:$M$15000,11,0)</f>
        <v>3826000</v>
      </c>
      <c r="M1218" s="38">
        <f>VLOOKUP($B1218,[6]Data!$A$1:$M$15000,12,0)</f>
        <v>56608000</v>
      </c>
    </row>
    <row r="1219" spans="1:13">
      <c r="A1219" s="1">
        <v>36763</v>
      </c>
      <c r="B1219" s="4">
        <v>36763</v>
      </c>
      <c r="C1219" s="38">
        <f>VLOOKUP($B1219,[6]Data!$A$1:$M$15000,3,0)</f>
        <v>516000</v>
      </c>
      <c r="D1219" s="38">
        <f>VLOOKUP($B1219,[6]Data!$A$1:$M$15000,4,0)</f>
        <v>628000</v>
      </c>
      <c r="E1219" s="38">
        <f>VLOOKUP($B1219,[6]Data!$A$1:$M$15000,5,0)</f>
        <v>302000</v>
      </c>
      <c r="F1219" s="38">
        <f>VLOOKUP($B1219,[6]Data!$A$1:$M$15000,6,0)</f>
        <v>447000</v>
      </c>
      <c r="G1219" s="38">
        <f>VLOOKUP($B1219,[6]Data!$A$1:$M$15000,7,0)</f>
        <v>704000</v>
      </c>
      <c r="H1219" s="38">
        <f>VLOOKUP($B1219,[6]Data!$A$1:$M$15000,8,0)</f>
        <v>260000</v>
      </c>
      <c r="I1219" s="38" t="s">
        <v>25</v>
      </c>
      <c r="J1219" s="38">
        <f>VLOOKUP($B1219,[6]Data!$A$1:$M$15000,9,0)</f>
        <v>2858000</v>
      </c>
      <c r="K1219" s="38">
        <f>VLOOKUP($B1219,[6]Data!$A$1:$M$15000,10,0)</f>
        <v>-790000</v>
      </c>
      <c r="L1219" s="38">
        <f>VLOOKUP($B1219,[6]Data!$A$1:$M$15000,11,0)</f>
        <v>3705000</v>
      </c>
      <c r="M1219" s="38">
        <f>VLOOKUP($B1219,[6]Data!$A$1:$M$15000,12,0)</f>
        <v>55818000</v>
      </c>
    </row>
    <row r="1220" spans="1:13">
      <c r="A1220" s="1">
        <v>36764</v>
      </c>
      <c r="B1220" s="4">
        <v>36764</v>
      </c>
      <c r="C1220" s="38">
        <f>VLOOKUP($B1220,[6]Data!$A$1:$M$15000,3,0)</f>
        <v>524000</v>
      </c>
      <c r="D1220" s="38">
        <f>VLOOKUP($B1220,[6]Data!$A$1:$M$15000,4,0)</f>
        <v>655000</v>
      </c>
      <c r="E1220" s="38">
        <f>VLOOKUP($B1220,[6]Data!$A$1:$M$15000,5,0)</f>
        <v>331000</v>
      </c>
      <c r="F1220" s="38">
        <f>VLOOKUP($B1220,[6]Data!$A$1:$M$15000,6,0)</f>
        <v>429000</v>
      </c>
      <c r="G1220" s="38">
        <f>VLOOKUP($B1220,[6]Data!$A$1:$M$15000,7,0)</f>
        <v>693000</v>
      </c>
      <c r="H1220" s="38">
        <f>VLOOKUP($B1220,[6]Data!$A$1:$M$15000,8,0)</f>
        <v>263000</v>
      </c>
      <c r="I1220" s="38" t="s">
        <v>25</v>
      </c>
      <c r="J1220" s="38">
        <f>VLOOKUP($B1220,[6]Data!$A$1:$M$15000,9,0)</f>
        <v>2895000</v>
      </c>
      <c r="K1220" s="38">
        <f>VLOOKUP($B1220,[6]Data!$A$1:$M$15000,10,0)</f>
        <v>-522000</v>
      </c>
      <c r="L1220" s="38">
        <f>VLOOKUP($B1220,[6]Data!$A$1:$M$15000,11,0)</f>
        <v>3350000</v>
      </c>
      <c r="M1220" s="38">
        <f>VLOOKUP($B1220,[6]Data!$A$1:$M$15000,12,0)</f>
        <v>55013000</v>
      </c>
    </row>
    <row r="1221" spans="1:13">
      <c r="A1221" s="1">
        <v>36765</v>
      </c>
      <c r="B1221" s="4">
        <v>36765</v>
      </c>
      <c r="C1221" s="38">
        <f>VLOOKUP($B1221,[6]Data!$A$1:$M$15000,3,0)</f>
        <v>524000</v>
      </c>
      <c r="D1221" s="38">
        <f>VLOOKUP($B1221,[6]Data!$A$1:$M$15000,4,0)</f>
        <v>602000</v>
      </c>
      <c r="E1221" s="38">
        <f>VLOOKUP($B1221,[6]Data!$A$1:$M$15000,5,0)</f>
        <v>354000</v>
      </c>
      <c r="F1221" s="38">
        <f>VLOOKUP($B1221,[6]Data!$A$1:$M$15000,6,0)</f>
        <v>448000</v>
      </c>
      <c r="G1221" s="38">
        <f>VLOOKUP($B1221,[6]Data!$A$1:$M$15000,7,0)</f>
        <v>665000</v>
      </c>
      <c r="H1221" s="38">
        <f>VLOOKUP($B1221,[6]Data!$A$1:$M$15000,8,0)</f>
        <v>262000</v>
      </c>
      <c r="I1221" s="38" t="s">
        <v>25</v>
      </c>
      <c r="J1221" s="38">
        <f>VLOOKUP($B1221,[6]Data!$A$1:$M$15000,9,0)</f>
        <v>2857000</v>
      </c>
      <c r="K1221" s="38">
        <f>VLOOKUP($B1221,[6]Data!$A$1:$M$15000,10,0)</f>
        <v>-294000</v>
      </c>
      <c r="L1221" s="38">
        <f>VLOOKUP($B1221,[6]Data!$A$1:$M$15000,11,0)</f>
        <v>3123000</v>
      </c>
      <c r="M1221" s="38">
        <f>VLOOKUP($B1221,[6]Data!$A$1:$M$15000,12,0)</f>
        <v>54720000</v>
      </c>
    </row>
    <row r="1222" spans="1:13">
      <c r="A1222" s="1">
        <v>36766</v>
      </c>
      <c r="B1222" s="4">
        <v>36766</v>
      </c>
      <c r="C1222" s="38">
        <f>VLOOKUP($B1222,[6]Data!$A$1:$M$15000,3,0)</f>
        <v>415000</v>
      </c>
      <c r="D1222" s="38">
        <f>VLOOKUP($B1222,[6]Data!$A$1:$M$15000,4,0)</f>
        <v>655000</v>
      </c>
      <c r="E1222" s="38">
        <f>VLOOKUP($B1222,[6]Data!$A$1:$M$15000,5,0)</f>
        <v>299000</v>
      </c>
      <c r="F1222" s="38">
        <f>VLOOKUP($B1222,[6]Data!$A$1:$M$15000,6,0)</f>
        <v>425000</v>
      </c>
      <c r="G1222" s="38">
        <f>VLOOKUP($B1222,[6]Data!$A$1:$M$15000,7,0)</f>
        <v>689000</v>
      </c>
      <c r="H1222" s="38">
        <f>VLOOKUP($B1222,[6]Data!$A$1:$M$15000,8,0)</f>
        <v>271000</v>
      </c>
      <c r="I1222" s="38" t="s">
        <v>25</v>
      </c>
      <c r="J1222" s="38">
        <f>VLOOKUP($B1222,[6]Data!$A$1:$M$15000,9,0)</f>
        <v>2753000</v>
      </c>
      <c r="K1222" s="38">
        <f>VLOOKUP($B1222,[6]Data!$A$1:$M$15000,10,0)</f>
        <v>-837000</v>
      </c>
      <c r="L1222" s="38">
        <f>VLOOKUP($B1222,[6]Data!$A$1:$M$15000,11,0)</f>
        <v>3616000</v>
      </c>
      <c r="M1222" s="38">
        <f>VLOOKUP($B1222,[6]Data!$A$1:$M$15000,12,0)</f>
        <v>54166000</v>
      </c>
    </row>
    <row r="1223" spans="1:13">
      <c r="A1223" s="1">
        <v>36767</v>
      </c>
      <c r="B1223" s="4">
        <v>36767</v>
      </c>
      <c r="C1223" s="38">
        <f>VLOOKUP($B1223,[6]Data!$A$1:$M$15000,3,0)</f>
        <v>537000</v>
      </c>
      <c r="D1223" s="38">
        <f>VLOOKUP($B1223,[6]Data!$A$1:$M$15000,4,0)</f>
        <v>832000</v>
      </c>
      <c r="E1223" s="38">
        <f>VLOOKUP($B1223,[6]Data!$A$1:$M$15000,5,0)</f>
        <v>315000</v>
      </c>
      <c r="F1223" s="38">
        <f>VLOOKUP($B1223,[6]Data!$A$1:$M$15000,6,0)</f>
        <v>454000</v>
      </c>
      <c r="G1223" s="38">
        <f>VLOOKUP($B1223,[6]Data!$A$1:$M$15000,7,0)</f>
        <v>689000</v>
      </c>
      <c r="H1223" s="38">
        <f>VLOOKUP($B1223,[6]Data!$A$1:$M$15000,8,0)</f>
        <v>270000</v>
      </c>
      <c r="I1223" s="38" t="s">
        <v>25</v>
      </c>
      <c r="J1223" s="38">
        <f>VLOOKUP($B1223,[6]Data!$A$1:$M$15000,9,0)</f>
        <v>3098000</v>
      </c>
      <c r="K1223" s="38">
        <f>VLOOKUP($B1223,[6]Data!$A$1:$M$15000,10,0)</f>
        <v>-320000</v>
      </c>
      <c r="L1223" s="38">
        <f>VLOOKUP($B1223,[6]Data!$A$1:$M$15000,11,0)</f>
        <v>3391000</v>
      </c>
      <c r="M1223" s="38">
        <f>VLOOKUP($B1223,[6]Data!$A$1:$M$15000,12,0)</f>
        <v>53845000</v>
      </c>
    </row>
    <row r="1224" spans="1:13">
      <c r="A1224" s="1">
        <v>36768</v>
      </c>
      <c r="B1224" s="4">
        <v>36768</v>
      </c>
      <c r="C1224" s="38">
        <f>VLOOKUP($B1224,[6]Data!$A$1:$M$15000,3,0)</f>
        <v>526000</v>
      </c>
      <c r="D1224" s="38">
        <f>VLOOKUP($B1224,[6]Data!$A$1:$M$15000,4,0)</f>
        <v>805000</v>
      </c>
      <c r="E1224" s="38">
        <f>VLOOKUP($B1224,[6]Data!$A$1:$M$15000,5,0)</f>
        <v>325000</v>
      </c>
      <c r="F1224" s="38">
        <f>VLOOKUP($B1224,[6]Data!$A$1:$M$15000,6,0)</f>
        <v>467000</v>
      </c>
      <c r="G1224" s="38">
        <f>VLOOKUP($B1224,[6]Data!$A$1:$M$15000,7,0)</f>
        <v>703000</v>
      </c>
      <c r="H1224" s="38">
        <f>VLOOKUP($B1224,[6]Data!$A$1:$M$15000,8,0)</f>
        <v>273000</v>
      </c>
      <c r="I1224" s="38" t="s">
        <v>25</v>
      </c>
      <c r="J1224" s="38">
        <f>VLOOKUP($B1224,[6]Data!$A$1:$M$15000,9,0)</f>
        <v>3098000</v>
      </c>
      <c r="K1224" s="38">
        <f>VLOOKUP($B1224,[6]Data!$A$1:$M$15000,10,0)</f>
        <v>-127000</v>
      </c>
      <c r="L1224" s="38">
        <f>VLOOKUP($B1224,[6]Data!$A$1:$M$15000,11,0)</f>
        <v>3236000</v>
      </c>
      <c r="M1224" s="38">
        <f>VLOOKUP($B1224,[6]Data!$A$1:$M$15000,12,0)</f>
        <v>53718000</v>
      </c>
    </row>
    <row r="1225" spans="1:13">
      <c r="A1225" s="1">
        <v>36769</v>
      </c>
      <c r="B1225" s="4">
        <v>36769</v>
      </c>
      <c r="C1225" s="38">
        <f>VLOOKUP($B1225,[6]Data!$A$1:$M$15000,3,0)</f>
        <v>444000</v>
      </c>
      <c r="D1225" s="38">
        <f>VLOOKUP($B1225,[6]Data!$A$1:$M$15000,4,0)</f>
        <v>946000</v>
      </c>
      <c r="E1225" s="38">
        <f>VLOOKUP($B1225,[6]Data!$A$1:$M$15000,5,0)</f>
        <v>355000</v>
      </c>
      <c r="F1225" s="38">
        <f>VLOOKUP($B1225,[6]Data!$A$1:$M$15000,6,0)</f>
        <v>466000</v>
      </c>
      <c r="G1225" s="38">
        <f>VLOOKUP($B1225,[6]Data!$A$1:$M$15000,7,0)</f>
        <v>700000</v>
      </c>
      <c r="H1225" s="38">
        <f>VLOOKUP($B1225,[6]Data!$A$1:$M$15000,8,0)</f>
        <v>281000</v>
      </c>
      <c r="I1225" s="38" t="s">
        <v>25</v>
      </c>
      <c r="J1225" s="38">
        <f>VLOOKUP($B1225,[6]Data!$A$1:$M$15000,9,0)</f>
        <v>3193000</v>
      </c>
      <c r="K1225" s="38">
        <f>VLOOKUP($B1225,[6]Data!$A$1:$M$15000,10,0)</f>
        <v>112000</v>
      </c>
      <c r="L1225" s="38">
        <f>VLOOKUP($B1225,[6]Data!$A$1:$M$15000,11,0)</f>
        <v>3089000</v>
      </c>
      <c r="M1225" s="38">
        <f>VLOOKUP($B1225,[6]Data!$A$1:$M$15000,12,0)</f>
        <v>53831000</v>
      </c>
    </row>
    <row r="1226" spans="1:13">
      <c r="A1226" s="1">
        <v>36770</v>
      </c>
      <c r="B1226" s="4">
        <v>36770</v>
      </c>
      <c r="C1226" s="38">
        <f>VLOOKUP($B1226,[6]Data!$A$1:$M$15000,3,0)</f>
        <v>534000</v>
      </c>
      <c r="D1226" s="38">
        <f>VLOOKUP($B1226,[6]Data!$A$1:$M$15000,4,0)</f>
        <v>1107000</v>
      </c>
      <c r="E1226" s="38">
        <f>VLOOKUP($B1226,[6]Data!$A$1:$M$15000,5,0)</f>
        <v>417000</v>
      </c>
      <c r="F1226" s="38">
        <f>VLOOKUP($B1226,[6]Data!$A$1:$M$15000,6,0)</f>
        <v>373000</v>
      </c>
      <c r="G1226" s="38">
        <f>VLOOKUP($B1226,[6]Data!$A$1:$M$15000,7,0)</f>
        <v>704000</v>
      </c>
      <c r="H1226" s="38">
        <f>VLOOKUP($B1226,[6]Data!$A$1:$M$15000,8,0)</f>
        <v>287000</v>
      </c>
      <c r="I1226" s="38" t="s">
        <v>25</v>
      </c>
      <c r="J1226" s="38">
        <f>VLOOKUP($B1226,[6]Data!$A$1:$M$15000,9,0)</f>
        <v>3423000</v>
      </c>
      <c r="K1226" s="38">
        <f>VLOOKUP($B1226,[6]Data!$A$1:$M$15000,10,0)</f>
        <v>612000</v>
      </c>
      <c r="L1226" s="38">
        <f>VLOOKUP($B1226,[6]Data!$A$1:$M$15000,11,0)</f>
        <v>2891000</v>
      </c>
      <c r="M1226" s="38">
        <f>VLOOKUP($B1226,[6]Data!$A$1:$M$15000,12,0)</f>
        <v>54442000</v>
      </c>
    </row>
    <row r="1227" spans="1:13">
      <c r="A1227" s="1">
        <v>36771</v>
      </c>
      <c r="B1227" s="4">
        <v>36771</v>
      </c>
      <c r="C1227" s="38">
        <f>VLOOKUP($B1227,[6]Data!$A$1:$M$15000,3,0)</f>
        <v>517000</v>
      </c>
      <c r="D1227" s="38">
        <f>VLOOKUP($B1227,[6]Data!$A$1:$M$15000,4,0)</f>
        <v>1086000</v>
      </c>
      <c r="E1227" s="38">
        <f>VLOOKUP($B1227,[6]Data!$A$1:$M$15000,5,0)</f>
        <v>363000</v>
      </c>
      <c r="F1227" s="38">
        <f>VLOOKUP($B1227,[6]Data!$A$1:$M$15000,6,0)</f>
        <v>375000</v>
      </c>
      <c r="G1227" s="38">
        <f>VLOOKUP($B1227,[6]Data!$A$1:$M$15000,7,0)</f>
        <v>697000</v>
      </c>
      <c r="H1227" s="38">
        <f>VLOOKUP($B1227,[6]Data!$A$1:$M$15000,8,0)</f>
        <v>281000</v>
      </c>
      <c r="I1227" s="38" t="s">
        <v>25</v>
      </c>
      <c r="J1227" s="38">
        <f>VLOOKUP($B1227,[6]Data!$A$1:$M$15000,9,0)</f>
        <v>3318000</v>
      </c>
      <c r="K1227" s="38">
        <f>VLOOKUP($B1227,[6]Data!$A$1:$M$15000,10,0)</f>
        <v>795000</v>
      </c>
      <c r="L1227" s="38">
        <f>VLOOKUP($B1227,[6]Data!$A$1:$M$15000,11,0)</f>
        <v>2549000</v>
      </c>
      <c r="M1227" s="38">
        <f>VLOOKUP($B1227,[6]Data!$A$1:$M$15000,12,0)</f>
        <v>55237000</v>
      </c>
    </row>
    <row r="1228" spans="1:13">
      <c r="A1228" s="1">
        <v>36772</v>
      </c>
      <c r="B1228" s="4">
        <v>36772</v>
      </c>
      <c r="C1228" s="38">
        <f>VLOOKUP($B1228,[6]Data!$A$1:$M$15000,3,0)</f>
        <v>514000</v>
      </c>
      <c r="D1228" s="38">
        <f>VLOOKUP($B1228,[6]Data!$A$1:$M$15000,4,0)</f>
        <v>956000</v>
      </c>
      <c r="E1228" s="38">
        <f>VLOOKUP($B1228,[6]Data!$A$1:$M$15000,5,0)</f>
        <v>434000</v>
      </c>
      <c r="F1228" s="38">
        <f>VLOOKUP($B1228,[6]Data!$A$1:$M$15000,6,0)</f>
        <v>376000</v>
      </c>
      <c r="G1228" s="38">
        <f>VLOOKUP($B1228,[6]Data!$A$1:$M$15000,7,0)</f>
        <v>719000</v>
      </c>
      <c r="H1228" s="38">
        <f>VLOOKUP($B1228,[6]Data!$A$1:$M$15000,8,0)</f>
        <v>290000</v>
      </c>
      <c r="I1228" s="38" t="s">
        <v>25</v>
      </c>
      <c r="J1228" s="38">
        <f>VLOOKUP($B1228,[6]Data!$A$1:$M$15000,9,0)</f>
        <v>3288000</v>
      </c>
      <c r="K1228" s="38">
        <f>VLOOKUP($B1228,[6]Data!$A$1:$M$15000,10,0)</f>
        <v>836000</v>
      </c>
      <c r="L1228" s="38">
        <f>VLOOKUP($B1228,[6]Data!$A$1:$M$15000,11,0)</f>
        <v>2320000</v>
      </c>
      <c r="M1228" s="38">
        <f>VLOOKUP($B1228,[6]Data!$A$1:$M$15000,12,0)</f>
        <v>56072000</v>
      </c>
    </row>
    <row r="1229" spans="1:13">
      <c r="A1229" s="1">
        <v>36773</v>
      </c>
      <c r="B1229" s="4">
        <v>36773</v>
      </c>
      <c r="C1229" s="38">
        <f>VLOOKUP($B1229,[6]Data!$A$1:$M$15000,3,0)</f>
        <v>511000</v>
      </c>
      <c r="D1229" s="38">
        <f>VLOOKUP($B1229,[6]Data!$A$1:$M$15000,4,0)</f>
        <v>989000</v>
      </c>
      <c r="E1229" s="38">
        <f>VLOOKUP($B1229,[6]Data!$A$1:$M$15000,5,0)</f>
        <v>416000</v>
      </c>
      <c r="F1229" s="38">
        <f>VLOOKUP($B1229,[6]Data!$A$1:$M$15000,6,0)</f>
        <v>371000</v>
      </c>
      <c r="G1229" s="38">
        <f>VLOOKUP($B1229,[6]Data!$A$1:$M$15000,7,0)</f>
        <v>716000</v>
      </c>
      <c r="H1229" s="38">
        <f>VLOOKUP($B1229,[6]Data!$A$1:$M$15000,8,0)</f>
        <v>286000</v>
      </c>
      <c r="I1229" s="38" t="s">
        <v>25</v>
      </c>
      <c r="J1229" s="38">
        <f>VLOOKUP($B1229,[6]Data!$A$1:$M$15000,9,0)</f>
        <v>3290000</v>
      </c>
      <c r="K1229" s="38">
        <f>VLOOKUP($B1229,[6]Data!$A$1:$M$15000,10,0)</f>
        <v>817000</v>
      </c>
      <c r="L1229" s="38">
        <f>VLOOKUP($B1229,[6]Data!$A$1:$M$15000,11,0)</f>
        <v>2573000</v>
      </c>
      <c r="M1229" s="38">
        <f>VLOOKUP($B1229,[6]Data!$A$1:$M$15000,12,0)</f>
        <v>56889000</v>
      </c>
    </row>
    <row r="1230" spans="1:13">
      <c r="A1230" s="1">
        <v>36774</v>
      </c>
      <c r="B1230" s="4">
        <v>36774</v>
      </c>
      <c r="C1230" s="38">
        <f>VLOOKUP($B1230,[6]Data!$A$1:$M$15000,3,0)</f>
        <v>510000</v>
      </c>
      <c r="D1230" s="38">
        <f>VLOOKUP($B1230,[6]Data!$A$1:$M$15000,4,0)</f>
        <v>1073000</v>
      </c>
      <c r="E1230" s="38">
        <f>VLOOKUP($B1230,[6]Data!$A$1:$M$15000,5,0)</f>
        <v>390000</v>
      </c>
      <c r="F1230" s="38">
        <f>VLOOKUP($B1230,[6]Data!$A$1:$M$15000,6,0)</f>
        <v>388000</v>
      </c>
      <c r="G1230" s="38">
        <f>VLOOKUP($B1230,[6]Data!$A$1:$M$15000,7,0)</f>
        <v>702000</v>
      </c>
      <c r="H1230" s="38">
        <f>VLOOKUP($B1230,[6]Data!$A$1:$M$15000,8,0)</f>
        <v>275000</v>
      </c>
      <c r="I1230" s="38" t="s">
        <v>25</v>
      </c>
      <c r="J1230" s="38">
        <f>VLOOKUP($B1230,[6]Data!$A$1:$M$15000,9,0)</f>
        <v>3338000</v>
      </c>
      <c r="K1230" s="38">
        <f>VLOOKUP($B1230,[6]Data!$A$1:$M$15000,10,0)</f>
        <v>180000</v>
      </c>
      <c r="L1230" s="38">
        <f>VLOOKUP($B1230,[6]Data!$A$1:$M$15000,11,0)</f>
        <v>3080000</v>
      </c>
      <c r="M1230" s="38">
        <f>VLOOKUP($B1230,[6]Data!$A$1:$M$15000,12,0)</f>
        <v>57070000</v>
      </c>
    </row>
    <row r="1231" spans="1:13">
      <c r="A1231" s="1">
        <v>36775</v>
      </c>
      <c r="B1231" s="4">
        <v>36775</v>
      </c>
      <c r="C1231" s="38">
        <f>VLOOKUP($B1231,[6]Data!$A$1:$M$15000,3,0)</f>
        <v>523000</v>
      </c>
      <c r="D1231" s="38">
        <f>VLOOKUP($B1231,[6]Data!$A$1:$M$15000,4,0)</f>
        <v>1135000</v>
      </c>
      <c r="E1231" s="38">
        <f>VLOOKUP($B1231,[6]Data!$A$1:$M$15000,5,0)</f>
        <v>367000</v>
      </c>
      <c r="F1231" s="38">
        <f>VLOOKUP($B1231,[6]Data!$A$1:$M$15000,6,0)</f>
        <v>406000</v>
      </c>
      <c r="G1231" s="38">
        <f>VLOOKUP($B1231,[6]Data!$A$1:$M$15000,7,0)</f>
        <v>679000</v>
      </c>
      <c r="H1231" s="38">
        <f>VLOOKUP($B1231,[6]Data!$A$1:$M$15000,8,0)</f>
        <v>254000</v>
      </c>
      <c r="I1231" s="38" t="s">
        <v>25</v>
      </c>
      <c r="J1231" s="38">
        <f>VLOOKUP($B1231,[6]Data!$A$1:$M$15000,9,0)</f>
        <v>3364000</v>
      </c>
      <c r="K1231" s="38">
        <f>VLOOKUP($B1231,[6]Data!$A$1:$M$15000,10,0)</f>
        <v>105000</v>
      </c>
      <c r="L1231" s="38">
        <f>VLOOKUP($B1231,[6]Data!$A$1:$M$15000,11,0)</f>
        <v>3314000</v>
      </c>
      <c r="M1231" s="38">
        <f>VLOOKUP($B1231,[6]Data!$A$1:$M$15000,12,0)</f>
        <v>57177000</v>
      </c>
    </row>
    <row r="1232" spans="1:13">
      <c r="A1232" s="1">
        <v>36776</v>
      </c>
      <c r="B1232" s="4">
        <v>36776</v>
      </c>
      <c r="C1232" s="38">
        <f>VLOOKUP($B1232,[6]Data!$A$1:$M$15000,3,0)</f>
        <v>465000</v>
      </c>
      <c r="D1232" s="38">
        <f>VLOOKUP($B1232,[6]Data!$A$1:$M$15000,4,0)</f>
        <v>1155000</v>
      </c>
      <c r="E1232" s="38">
        <f>VLOOKUP($B1232,[6]Data!$A$1:$M$15000,5,0)</f>
        <v>373000</v>
      </c>
      <c r="F1232" s="38">
        <f>VLOOKUP($B1232,[6]Data!$A$1:$M$15000,6,0)</f>
        <v>393000</v>
      </c>
      <c r="G1232" s="38">
        <f>VLOOKUP($B1232,[6]Data!$A$1:$M$15000,7,0)</f>
        <v>702000</v>
      </c>
      <c r="H1232" s="38">
        <f>VLOOKUP($B1232,[6]Data!$A$1:$M$15000,8,0)</f>
        <v>237000</v>
      </c>
      <c r="I1232" s="38" t="s">
        <v>25</v>
      </c>
      <c r="J1232" s="38">
        <f>VLOOKUP($B1232,[6]Data!$A$1:$M$15000,9,0)</f>
        <v>3326000</v>
      </c>
      <c r="K1232" s="38">
        <f>VLOOKUP($B1232,[6]Data!$A$1:$M$15000,10,0)</f>
        <v>-95000</v>
      </c>
      <c r="L1232" s="38">
        <f>VLOOKUP($B1232,[6]Data!$A$1:$M$15000,11,0)</f>
        <v>3410000</v>
      </c>
      <c r="M1232" s="38">
        <f>VLOOKUP($B1232,[6]Data!$A$1:$M$15000,12,0)</f>
        <v>57082000</v>
      </c>
    </row>
    <row r="1233" spans="1:13">
      <c r="A1233" s="1">
        <v>36777</v>
      </c>
      <c r="B1233" s="4">
        <v>36777</v>
      </c>
      <c r="C1233" s="38">
        <f>VLOOKUP($B1233,[6]Data!$A$1:$M$15000,3,0)</f>
        <v>513000</v>
      </c>
      <c r="D1233" s="38">
        <f>VLOOKUP($B1233,[6]Data!$A$1:$M$15000,4,0)</f>
        <v>1122000</v>
      </c>
      <c r="E1233" s="38">
        <f>VLOOKUP($B1233,[6]Data!$A$1:$M$15000,5,0)</f>
        <v>378000</v>
      </c>
      <c r="F1233" s="38">
        <f>VLOOKUP($B1233,[6]Data!$A$1:$M$15000,6,0)</f>
        <v>415000</v>
      </c>
      <c r="G1233" s="38">
        <f>VLOOKUP($B1233,[6]Data!$A$1:$M$15000,7,0)</f>
        <v>718000</v>
      </c>
      <c r="H1233" s="38">
        <f>VLOOKUP($B1233,[6]Data!$A$1:$M$15000,8,0)</f>
        <v>245000</v>
      </c>
      <c r="I1233" s="38" t="s">
        <v>25</v>
      </c>
      <c r="J1233" s="38">
        <f>VLOOKUP($B1233,[6]Data!$A$1:$M$15000,9,0)</f>
        <v>3390000</v>
      </c>
      <c r="K1233" s="38">
        <f>VLOOKUP($B1233,[6]Data!$A$1:$M$15000,10,0)</f>
        <v>-29000</v>
      </c>
      <c r="L1233" s="38">
        <f>VLOOKUP($B1233,[6]Data!$A$1:$M$15000,11,0)</f>
        <v>3343000</v>
      </c>
      <c r="M1233" s="38">
        <f>VLOOKUP($B1233,[6]Data!$A$1:$M$15000,12,0)</f>
        <v>57053000</v>
      </c>
    </row>
    <row r="1234" spans="1:13">
      <c r="A1234" s="1">
        <v>36778</v>
      </c>
      <c r="B1234" s="4">
        <v>36778</v>
      </c>
      <c r="C1234" s="38">
        <f>VLOOKUP($B1234,[6]Data!$A$1:$M$15000,3,0)</f>
        <v>510000</v>
      </c>
      <c r="D1234" s="38">
        <f>VLOOKUP($B1234,[6]Data!$A$1:$M$15000,4,0)</f>
        <v>1106000</v>
      </c>
      <c r="E1234" s="38">
        <f>VLOOKUP($B1234,[6]Data!$A$1:$M$15000,5,0)</f>
        <v>369000</v>
      </c>
      <c r="F1234" s="38">
        <f>VLOOKUP($B1234,[6]Data!$A$1:$M$15000,6,0)</f>
        <v>410000</v>
      </c>
      <c r="G1234" s="38">
        <f>VLOOKUP($B1234,[6]Data!$A$1:$M$15000,7,0)</f>
        <v>665000</v>
      </c>
      <c r="H1234" s="38">
        <f>VLOOKUP($B1234,[6]Data!$A$1:$M$15000,8,0)</f>
        <v>263000</v>
      </c>
      <c r="I1234" s="38" t="s">
        <v>25</v>
      </c>
      <c r="J1234" s="38">
        <f>VLOOKUP($B1234,[6]Data!$A$1:$M$15000,9,0)</f>
        <v>3323000</v>
      </c>
      <c r="K1234" s="38">
        <f>VLOOKUP($B1234,[6]Data!$A$1:$M$15000,10,0)</f>
        <v>381000</v>
      </c>
      <c r="L1234" s="38">
        <f>VLOOKUP($B1234,[6]Data!$A$1:$M$15000,11,0)</f>
        <v>2989000</v>
      </c>
      <c r="M1234" s="38">
        <f>VLOOKUP($B1234,[6]Data!$A$1:$M$15000,12,0)</f>
        <v>57434000</v>
      </c>
    </row>
    <row r="1235" spans="1:13">
      <c r="A1235" s="1">
        <v>36779</v>
      </c>
      <c r="B1235" s="4">
        <v>36779</v>
      </c>
      <c r="C1235" s="38">
        <f>VLOOKUP($B1235,[6]Data!$A$1:$M$15000,3,0)</f>
        <v>492000</v>
      </c>
      <c r="D1235" s="38">
        <f>VLOOKUP($B1235,[6]Data!$A$1:$M$15000,4,0)</f>
        <v>1115000</v>
      </c>
      <c r="E1235" s="38">
        <f>VLOOKUP($B1235,[6]Data!$A$1:$M$15000,5,0)</f>
        <v>382000</v>
      </c>
      <c r="F1235" s="38">
        <f>VLOOKUP($B1235,[6]Data!$A$1:$M$15000,6,0)</f>
        <v>422000</v>
      </c>
      <c r="G1235" s="38">
        <f>VLOOKUP($B1235,[6]Data!$A$1:$M$15000,7,0)</f>
        <v>670000</v>
      </c>
      <c r="H1235" s="38">
        <f>VLOOKUP($B1235,[6]Data!$A$1:$M$15000,8,0)</f>
        <v>263000</v>
      </c>
      <c r="I1235" s="38" t="s">
        <v>25</v>
      </c>
      <c r="J1235" s="38">
        <f>VLOOKUP($B1235,[6]Data!$A$1:$M$15000,9,0)</f>
        <v>3343000</v>
      </c>
      <c r="K1235" s="38">
        <f>VLOOKUP($B1235,[6]Data!$A$1:$M$15000,10,0)</f>
        <v>597000</v>
      </c>
      <c r="L1235" s="38">
        <f>VLOOKUP($B1235,[6]Data!$A$1:$M$15000,11,0)</f>
        <v>2822000</v>
      </c>
      <c r="M1235" s="38">
        <f>VLOOKUP($B1235,[6]Data!$A$1:$M$15000,12,0)</f>
        <v>58030000</v>
      </c>
    </row>
    <row r="1236" spans="1:13">
      <c r="A1236" s="1">
        <v>36780</v>
      </c>
      <c r="B1236" s="4">
        <v>36780</v>
      </c>
      <c r="C1236" s="38">
        <f>VLOOKUP($B1236,[6]Data!$A$1:$M$15000,3,0)</f>
        <v>519000</v>
      </c>
      <c r="D1236" s="38">
        <f>VLOOKUP($B1236,[6]Data!$A$1:$M$15000,4,0)</f>
        <v>1149000</v>
      </c>
      <c r="E1236" s="38">
        <f>VLOOKUP($B1236,[6]Data!$A$1:$M$15000,5,0)</f>
        <v>340000</v>
      </c>
      <c r="F1236" s="38">
        <f>VLOOKUP($B1236,[6]Data!$A$1:$M$15000,6,0)</f>
        <v>414000</v>
      </c>
      <c r="G1236" s="38">
        <f>VLOOKUP($B1236,[6]Data!$A$1:$M$15000,7,0)</f>
        <v>697000</v>
      </c>
      <c r="H1236" s="38">
        <f>VLOOKUP($B1236,[6]Data!$A$1:$M$15000,8,0)</f>
        <v>258000</v>
      </c>
      <c r="I1236" s="38" t="s">
        <v>25</v>
      </c>
      <c r="J1236" s="38">
        <f>VLOOKUP($B1236,[6]Data!$A$1:$M$15000,9,0)</f>
        <v>3376000</v>
      </c>
      <c r="K1236" s="38">
        <f>VLOOKUP($B1236,[6]Data!$A$1:$M$15000,10,0)</f>
        <v>-213000</v>
      </c>
      <c r="L1236" s="38">
        <f>VLOOKUP($B1236,[6]Data!$A$1:$M$15000,11,0)</f>
        <v>3443000</v>
      </c>
      <c r="M1236" s="38">
        <f>VLOOKUP($B1236,[6]Data!$A$1:$M$15000,12,0)</f>
        <v>57817000</v>
      </c>
    </row>
    <row r="1237" spans="1:13">
      <c r="A1237" s="1">
        <v>36781</v>
      </c>
      <c r="B1237" s="4">
        <v>36781</v>
      </c>
      <c r="C1237" s="38">
        <f>VLOOKUP($B1237,[6]Data!$A$1:$M$15000,3,0)</f>
        <v>507000</v>
      </c>
      <c r="D1237" s="38">
        <f>VLOOKUP($B1237,[6]Data!$A$1:$M$15000,4,0)</f>
        <v>1135000</v>
      </c>
      <c r="E1237" s="38">
        <f>VLOOKUP($B1237,[6]Data!$A$1:$M$15000,5,0)</f>
        <v>357000</v>
      </c>
      <c r="F1237" s="38">
        <f>VLOOKUP($B1237,[6]Data!$A$1:$M$15000,6,0)</f>
        <v>421000</v>
      </c>
      <c r="G1237" s="38">
        <f>VLOOKUP($B1237,[6]Data!$A$1:$M$15000,7,0)</f>
        <v>711000</v>
      </c>
      <c r="H1237" s="38">
        <f>VLOOKUP($B1237,[6]Data!$A$1:$M$15000,8,0)</f>
        <v>249000</v>
      </c>
      <c r="I1237" s="38" t="s">
        <v>25</v>
      </c>
      <c r="J1237" s="38">
        <f>VLOOKUP($B1237,[6]Data!$A$1:$M$15000,9,0)</f>
        <v>3381000</v>
      </c>
      <c r="K1237" s="38">
        <f>VLOOKUP($B1237,[6]Data!$A$1:$M$15000,10,0)</f>
        <v>-99000</v>
      </c>
      <c r="L1237" s="38">
        <f>VLOOKUP($B1237,[6]Data!$A$1:$M$15000,11,0)</f>
        <v>3596000</v>
      </c>
      <c r="M1237" s="38">
        <f>VLOOKUP($B1237,[6]Data!$A$1:$M$15000,12,0)</f>
        <v>57718000</v>
      </c>
    </row>
    <row r="1238" spans="1:13">
      <c r="A1238" s="1">
        <v>36782</v>
      </c>
      <c r="B1238" s="4">
        <v>36782</v>
      </c>
      <c r="C1238" s="38">
        <f>VLOOKUP($B1238,[6]Data!$A$1:$M$15000,3,0)</f>
        <v>514000</v>
      </c>
      <c r="D1238" s="38">
        <f>VLOOKUP($B1238,[6]Data!$A$1:$M$15000,4,0)</f>
        <v>1103000</v>
      </c>
      <c r="E1238" s="38">
        <f>VLOOKUP($B1238,[6]Data!$A$1:$M$15000,5,0)</f>
        <v>337000</v>
      </c>
      <c r="F1238" s="38">
        <f>VLOOKUP($B1238,[6]Data!$A$1:$M$15000,6,0)</f>
        <v>423000</v>
      </c>
      <c r="G1238" s="38">
        <f>VLOOKUP($B1238,[6]Data!$A$1:$M$15000,7,0)</f>
        <v>741000</v>
      </c>
      <c r="H1238" s="38">
        <f>VLOOKUP($B1238,[6]Data!$A$1:$M$15000,8,0)</f>
        <v>256000</v>
      </c>
      <c r="I1238" s="38" t="s">
        <v>25</v>
      </c>
      <c r="J1238" s="38">
        <f>VLOOKUP($B1238,[6]Data!$A$1:$M$15000,9,0)</f>
        <v>3374000</v>
      </c>
      <c r="K1238" s="38">
        <f>VLOOKUP($B1238,[6]Data!$A$1:$M$15000,10,0)</f>
        <v>-438000</v>
      </c>
      <c r="L1238" s="38">
        <f>VLOOKUP($B1238,[6]Data!$A$1:$M$15000,11,0)</f>
        <v>3847000</v>
      </c>
      <c r="M1238" s="38">
        <f>VLOOKUP($B1238,[6]Data!$A$1:$M$15000,12,0)</f>
        <v>57286000</v>
      </c>
    </row>
    <row r="1239" spans="1:13">
      <c r="A1239" s="1">
        <v>36783</v>
      </c>
      <c r="B1239" s="4">
        <v>36783</v>
      </c>
      <c r="C1239" s="38">
        <f>VLOOKUP($B1239,[6]Data!$A$1:$M$15000,3,0)</f>
        <v>466000</v>
      </c>
      <c r="D1239" s="38">
        <f>VLOOKUP($B1239,[6]Data!$A$1:$M$15000,4,0)</f>
        <v>1146000</v>
      </c>
      <c r="E1239" s="38">
        <f>VLOOKUP($B1239,[6]Data!$A$1:$M$15000,5,0)</f>
        <v>341000</v>
      </c>
      <c r="F1239" s="38">
        <f>VLOOKUP($B1239,[6]Data!$A$1:$M$15000,6,0)</f>
        <v>442000</v>
      </c>
      <c r="G1239" s="38">
        <f>VLOOKUP($B1239,[6]Data!$A$1:$M$15000,7,0)</f>
        <v>709000</v>
      </c>
      <c r="H1239" s="38">
        <f>VLOOKUP($B1239,[6]Data!$A$1:$M$15000,8,0)</f>
        <v>247000</v>
      </c>
      <c r="I1239" s="38" t="s">
        <v>25</v>
      </c>
      <c r="J1239" s="38">
        <f>VLOOKUP($B1239,[6]Data!$A$1:$M$15000,9,0)</f>
        <v>3351000</v>
      </c>
      <c r="K1239" s="38">
        <f>VLOOKUP($B1239,[6]Data!$A$1:$M$15000,10,0)</f>
        <v>-577000</v>
      </c>
      <c r="L1239" s="38">
        <f>VLOOKUP($B1239,[6]Data!$A$1:$M$15000,11,0)</f>
        <v>3823000</v>
      </c>
      <c r="M1239" s="38">
        <f>VLOOKUP($B1239,[6]Data!$A$1:$M$15000,12,0)</f>
        <v>56691000</v>
      </c>
    </row>
    <row r="1240" spans="1:13">
      <c r="A1240" s="1">
        <v>36784</v>
      </c>
      <c r="B1240" s="4">
        <v>36784</v>
      </c>
      <c r="C1240" s="38">
        <f>VLOOKUP($B1240,[6]Data!$A$1:$M$15000,3,0)</f>
        <v>520000</v>
      </c>
      <c r="D1240" s="38">
        <f>VLOOKUP($B1240,[6]Data!$A$1:$M$15000,4,0)</f>
        <v>1119000</v>
      </c>
      <c r="E1240" s="38">
        <f>VLOOKUP($B1240,[6]Data!$A$1:$M$15000,5,0)</f>
        <v>295000</v>
      </c>
      <c r="F1240" s="38">
        <f>VLOOKUP($B1240,[6]Data!$A$1:$M$15000,6,0)</f>
        <v>429000</v>
      </c>
      <c r="G1240" s="38">
        <f>VLOOKUP($B1240,[6]Data!$A$1:$M$15000,7,0)</f>
        <v>697000</v>
      </c>
      <c r="H1240" s="38">
        <f>VLOOKUP($B1240,[6]Data!$A$1:$M$15000,8,0)</f>
        <v>231000</v>
      </c>
      <c r="I1240" s="38" t="s">
        <v>25</v>
      </c>
      <c r="J1240" s="38">
        <f>VLOOKUP($B1240,[6]Data!$A$1:$M$15000,9,0)</f>
        <v>3292000</v>
      </c>
      <c r="K1240" s="38">
        <f>VLOOKUP($B1240,[6]Data!$A$1:$M$15000,10,0)</f>
        <v>-377000</v>
      </c>
      <c r="L1240" s="38">
        <f>VLOOKUP($B1240,[6]Data!$A$1:$M$15000,11,0)</f>
        <v>3664000</v>
      </c>
      <c r="M1240" s="38">
        <f>VLOOKUP($B1240,[6]Data!$A$1:$M$15000,12,0)</f>
        <v>56332000</v>
      </c>
    </row>
    <row r="1241" spans="1:13">
      <c r="A1241" s="1">
        <v>36785</v>
      </c>
      <c r="B1241" s="4">
        <v>36785</v>
      </c>
      <c r="C1241" s="38">
        <f>VLOOKUP($B1241,[6]Data!$A$1:$M$15000,3,0)</f>
        <v>435000</v>
      </c>
      <c r="D1241" s="38">
        <f>VLOOKUP($B1241,[6]Data!$A$1:$M$15000,4,0)</f>
        <v>1187000</v>
      </c>
      <c r="E1241" s="38">
        <f>VLOOKUP($B1241,[6]Data!$A$1:$M$15000,5,0)</f>
        <v>329000</v>
      </c>
      <c r="F1241" s="38">
        <f>VLOOKUP($B1241,[6]Data!$A$1:$M$15000,6,0)</f>
        <v>435000</v>
      </c>
      <c r="G1241" s="38">
        <f>VLOOKUP($B1241,[6]Data!$A$1:$M$15000,7,0)</f>
        <v>720000</v>
      </c>
      <c r="H1241" s="38">
        <f>VLOOKUP($B1241,[6]Data!$A$1:$M$15000,8,0)</f>
        <v>272000</v>
      </c>
      <c r="I1241" s="38" t="s">
        <v>25</v>
      </c>
      <c r="J1241" s="38">
        <f>VLOOKUP($B1241,[6]Data!$A$1:$M$15000,9,0)</f>
        <v>3378000</v>
      </c>
      <c r="K1241" s="38">
        <f>VLOOKUP($B1241,[6]Data!$A$1:$M$15000,10,0)</f>
        <v>-11000</v>
      </c>
      <c r="L1241" s="38">
        <f>VLOOKUP($B1241,[6]Data!$A$1:$M$15000,11,0)</f>
        <v>3438000</v>
      </c>
      <c r="M1241" s="38">
        <f>VLOOKUP($B1241,[6]Data!$A$1:$M$15000,12,0)</f>
        <v>56322000</v>
      </c>
    </row>
    <row r="1242" spans="1:13">
      <c r="A1242" s="1">
        <v>36786</v>
      </c>
      <c r="B1242" s="4">
        <v>36786</v>
      </c>
      <c r="C1242" s="38">
        <f>VLOOKUP($B1242,[6]Data!$A$1:$M$15000,3,0)</f>
        <v>518000</v>
      </c>
      <c r="D1242" s="38">
        <f>VLOOKUP($B1242,[6]Data!$A$1:$M$15000,4,0)</f>
        <v>1175000</v>
      </c>
      <c r="E1242" s="38">
        <f>VLOOKUP($B1242,[6]Data!$A$1:$M$15000,5,0)</f>
        <v>301000</v>
      </c>
      <c r="F1242" s="38">
        <f>VLOOKUP($B1242,[6]Data!$A$1:$M$15000,6,0)</f>
        <v>425000</v>
      </c>
      <c r="G1242" s="38">
        <f>VLOOKUP($B1242,[6]Data!$A$1:$M$15000,7,0)</f>
        <v>719000</v>
      </c>
      <c r="H1242" s="38">
        <f>VLOOKUP($B1242,[6]Data!$A$1:$M$15000,8,0)</f>
        <v>255000</v>
      </c>
      <c r="I1242" s="38" t="s">
        <v>25</v>
      </c>
      <c r="J1242" s="38">
        <f>VLOOKUP($B1242,[6]Data!$A$1:$M$15000,9,0)</f>
        <v>3392000</v>
      </c>
      <c r="K1242" s="38">
        <f>VLOOKUP($B1242,[6]Data!$A$1:$M$15000,10,0)</f>
        <v>-14000</v>
      </c>
      <c r="L1242" s="38">
        <f>VLOOKUP($B1242,[6]Data!$A$1:$M$15000,11,0)</f>
        <v>3323000</v>
      </c>
      <c r="M1242" s="38">
        <f>VLOOKUP($B1242,[6]Data!$A$1:$M$15000,12,0)</f>
        <v>56308000</v>
      </c>
    </row>
    <row r="1243" spans="1:13">
      <c r="A1243" s="1">
        <v>36787</v>
      </c>
      <c r="B1243" s="4">
        <v>36787</v>
      </c>
      <c r="C1243" s="38">
        <f>VLOOKUP($B1243,[6]Data!$A$1:$M$15000,3,0)</f>
        <v>476000</v>
      </c>
      <c r="D1243" s="38">
        <f>VLOOKUP($B1243,[6]Data!$A$1:$M$15000,4,0)</f>
        <v>1095000</v>
      </c>
      <c r="E1243" s="38">
        <f>VLOOKUP($B1243,[6]Data!$A$1:$M$15000,5,0)</f>
        <v>261000</v>
      </c>
      <c r="F1243" s="38">
        <f>VLOOKUP($B1243,[6]Data!$A$1:$M$15000,6,0)</f>
        <v>428000</v>
      </c>
      <c r="G1243" s="38">
        <f>VLOOKUP($B1243,[6]Data!$A$1:$M$15000,7,0)</f>
        <v>711000</v>
      </c>
      <c r="H1243" s="38">
        <f>VLOOKUP($B1243,[6]Data!$A$1:$M$15000,8,0)</f>
        <v>242000</v>
      </c>
      <c r="I1243" s="38" t="s">
        <v>25</v>
      </c>
      <c r="J1243" s="38">
        <f>VLOOKUP($B1243,[6]Data!$A$1:$M$15000,9,0)</f>
        <v>3214000</v>
      </c>
      <c r="K1243" s="38">
        <f>VLOOKUP($B1243,[6]Data!$A$1:$M$15000,10,0)</f>
        <v>-403000</v>
      </c>
      <c r="L1243" s="38">
        <f>VLOOKUP($B1243,[6]Data!$A$1:$M$15000,11,0)</f>
        <v>3688000</v>
      </c>
      <c r="M1243" s="38">
        <f>VLOOKUP($B1243,[6]Data!$A$1:$M$15000,12,0)</f>
        <v>55905000</v>
      </c>
    </row>
    <row r="1244" spans="1:13">
      <c r="A1244" s="1">
        <v>36788</v>
      </c>
      <c r="B1244" s="4">
        <v>36788</v>
      </c>
      <c r="C1244" s="38">
        <f>VLOOKUP($B1244,[6]Data!$A$1:$M$15000,3,0)</f>
        <v>498000</v>
      </c>
      <c r="D1244" s="38">
        <f>VLOOKUP($B1244,[6]Data!$A$1:$M$15000,4,0)</f>
        <v>1081000</v>
      </c>
      <c r="E1244" s="38">
        <f>VLOOKUP($B1244,[6]Data!$A$1:$M$15000,5,0)</f>
        <v>294000</v>
      </c>
      <c r="F1244" s="38">
        <f>VLOOKUP($B1244,[6]Data!$A$1:$M$15000,6,0)</f>
        <v>437000</v>
      </c>
      <c r="G1244" s="38">
        <f>VLOOKUP($B1244,[6]Data!$A$1:$M$15000,7,0)</f>
        <v>669000</v>
      </c>
      <c r="H1244" s="38">
        <f>VLOOKUP($B1244,[6]Data!$A$1:$M$15000,8,0)</f>
        <v>243000</v>
      </c>
      <c r="I1244" s="38" t="s">
        <v>25</v>
      </c>
      <c r="J1244" s="38">
        <f>VLOOKUP($B1244,[6]Data!$A$1:$M$15000,9,0)</f>
        <v>3221000</v>
      </c>
      <c r="K1244" s="38">
        <f>VLOOKUP($B1244,[6]Data!$A$1:$M$15000,10,0)</f>
        <v>-224000</v>
      </c>
      <c r="L1244" s="38">
        <f>VLOOKUP($B1244,[6]Data!$A$1:$M$15000,11,0)</f>
        <v>3522000</v>
      </c>
      <c r="M1244" s="38">
        <f>VLOOKUP($B1244,[6]Data!$A$1:$M$15000,12,0)</f>
        <v>55681000</v>
      </c>
    </row>
    <row r="1245" spans="1:13">
      <c r="A1245" s="1">
        <v>36789</v>
      </c>
      <c r="B1245" s="4">
        <v>36789</v>
      </c>
      <c r="C1245" s="38">
        <f>VLOOKUP($B1245,[6]Data!$A$1:$M$15000,3,0)</f>
        <v>508000</v>
      </c>
      <c r="D1245" s="38">
        <f>VLOOKUP($B1245,[6]Data!$A$1:$M$15000,4,0)</f>
        <v>1065000</v>
      </c>
      <c r="E1245" s="38">
        <f>VLOOKUP($B1245,[6]Data!$A$1:$M$15000,5,0)</f>
        <v>313000</v>
      </c>
      <c r="F1245" s="38">
        <f>VLOOKUP($B1245,[6]Data!$A$1:$M$15000,6,0)</f>
        <v>469000</v>
      </c>
      <c r="G1245" s="38">
        <f>VLOOKUP($B1245,[6]Data!$A$1:$M$15000,7,0)</f>
        <v>682000</v>
      </c>
      <c r="H1245" s="38">
        <f>VLOOKUP($B1245,[6]Data!$A$1:$M$15000,8,0)</f>
        <v>253000</v>
      </c>
      <c r="I1245" s="38" t="s">
        <v>25</v>
      </c>
      <c r="J1245" s="38">
        <f>VLOOKUP($B1245,[6]Data!$A$1:$M$15000,9,0)</f>
        <v>3290000</v>
      </c>
      <c r="K1245" s="38">
        <f>VLOOKUP($B1245,[6]Data!$A$1:$M$15000,10,0)</f>
        <v>-162000</v>
      </c>
      <c r="L1245" s="38">
        <f>VLOOKUP($B1245,[6]Data!$A$1:$M$15000,11,0)</f>
        <v>3423000</v>
      </c>
      <c r="M1245" s="38">
        <f>VLOOKUP($B1245,[6]Data!$A$1:$M$15000,12,0)</f>
        <v>55520000</v>
      </c>
    </row>
    <row r="1246" spans="1:13">
      <c r="A1246" s="1">
        <v>36790</v>
      </c>
      <c r="B1246" s="4">
        <v>36790</v>
      </c>
      <c r="C1246" s="38">
        <f>VLOOKUP($B1246,[6]Data!$A$1:$M$15000,3,0)</f>
        <v>503000</v>
      </c>
      <c r="D1246" s="38">
        <f>VLOOKUP($B1246,[6]Data!$A$1:$M$15000,4,0)</f>
        <v>1168000</v>
      </c>
      <c r="E1246" s="38">
        <f>VLOOKUP($B1246,[6]Data!$A$1:$M$15000,5,0)</f>
        <v>314000</v>
      </c>
      <c r="F1246" s="38">
        <f>VLOOKUP($B1246,[6]Data!$A$1:$M$15000,6,0)</f>
        <v>431000</v>
      </c>
      <c r="G1246" s="38">
        <f>VLOOKUP($B1246,[6]Data!$A$1:$M$15000,7,0)</f>
        <v>708000</v>
      </c>
      <c r="H1246" s="38">
        <f>VLOOKUP($B1246,[6]Data!$A$1:$M$15000,8,0)</f>
        <v>265000</v>
      </c>
      <c r="I1246" s="38" t="s">
        <v>25</v>
      </c>
      <c r="J1246" s="38">
        <f>VLOOKUP($B1246,[6]Data!$A$1:$M$15000,9,0)</f>
        <v>3389000</v>
      </c>
      <c r="K1246" s="38">
        <f>VLOOKUP($B1246,[6]Data!$A$1:$M$15000,10,0)</f>
        <v>167000</v>
      </c>
      <c r="L1246" s="38">
        <f>VLOOKUP($B1246,[6]Data!$A$1:$M$15000,11,0)</f>
        <v>3244000</v>
      </c>
      <c r="M1246" s="38">
        <f>VLOOKUP($B1246,[6]Data!$A$1:$M$15000,12,0)</f>
        <v>55671000</v>
      </c>
    </row>
    <row r="1247" spans="1:13">
      <c r="A1247" s="1">
        <v>36791</v>
      </c>
      <c r="B1247" s="4">
        <v>36791</v>
      </c>
      <c r="C1247" s="38">
        <f>VLOOKUP($B1247,[6]Data!$A$1:$M$15000,3,0)</f>
        <v>523000</v>
      </c>
      <c r="D1247" s="38">
        <f>VLOOKUP($B1247,[6]Data!$A$1:$M$15000,4,0)</f>
        <v>1170000</v>
      </c>
      <c r="E1247" s="38">
        <f>VLOOKUP($B1247,[6]Data!$A$1:$M$15000,5,0)</f>
        <v>339000</v>
      </c>
      <c r="F1247" s="38">
        <f>VLOOKUP($B1247,[6]Data!$A$1:$M$15000,6,0)</f>
        <v>453000</v>
      </c>
      <c r="G1247" s="38">
        <f>VLOOKUP($B1247,[6]Data!$A$1:$M$15000,7,0)</f>
        <v>729000</v>
      </c>
      <c r="H1247" s="38">
        <f>VLOOKUP($B1247,[6]Data!$A$1:$M$15000,8,0)</f>
        <v>284000</v>
      </c>
      <c r="I1247" s="38" t="s">
        <v>25</v>
      </c>
      <c r="J1247" s="38">
        <f>VLOOKUP($B1247,[6]Data!$A$1:$M$15000,9,0)</f>
        <v>3499000</v>
      </c>
      <c r="K1247" s="38">
        <f>VLOOKUP($B1247,[6]Data!$A$1:$M$15000,10,0)</f>
        <v>451000</v>
      </c>
      <c r="L1247" s="38">
        <f>VLOOKUP($B1247,[6]Data!$A$1:$M$15000,11,0)</f>
        <v>2994000</v>
      </c>
      <c r="M1247" s="38">
        <f>VLOOKUP($B1247,[6]Data!$A$1:$M$15000,12,0)</f>
        <v>56122000</v>
      </c>
    </row>
    <row r="1248" spans="1:13">
      <c r="A1248" s="1">
        <v>36792</v>
      </c>
      <c r="B1248" s="4">
        <v>36792</v>
      </c>
      <c r="C1248" s="38">
        <f>VLOOKUP($B1248,[6]Data!$A$1:$M$15000,3,0)</f>
        <v>465000</v>
      </c>
      <c r="D1248" s="38">
        <f>VLOOKUP($B1248,[6]Data!$A$1:$M$15000,4,0)</f>
        <v>940000</v>
      </c>
      <c r="E1248" s="38">
        <f>VLOOKUP($B1248,[6]Data!$A$1:$M$15000,5,0)</f>
        <v>395000</v>
      </c>
      <c r="F1248" s="38">
        <f>VLOOKUP($B1248,[6]Data!$A$1:$M$15000,6,0)</f>
        <v>361000</v>
      </c>
      <c r="G1248" s="38">
        <f>VLOOKUP($B1248,[6]Data!$A$1:$M$15000,7,0)</f>
        <v>731000</v>
      </c>
      <c r="H1248" s="38">
        <f>VLOOKUP($B1248,[6]Data!$A$1:$M$15000,8,0)</f>
        <v>274000</v>
      </c>
      <c r="I1248" s="38" t="s">
        <v>25</v>
      </c>
      <c r="J1248" s="38">
        <f>VLOOKUP($B1248,[6]Data!$A$1:$M$15000,9,0)</f>
        <v>3167000</v>
      </c>
      <c r="K1248" s="38">
        <f>VLOOKUP($B1248,[6]Data!$A$1:$M$15000,10,0)</f>
        <v>536000</v>
      </c>
      <c r="L1248" s="38">
        <f>VLOOKUP($B1248,[6]Data!$A$1:$M$15000,11,0)</f>
        <v>2714000</v>
      </c>
      <c r="M1248" s="38">
        <f>VLOOKUP($B1248,[6]Data!$A$1:$M$15000,12,0)</f>
        <v>56658000</v>
      </c>
    </row>
    <row r="1249" spans="1:13">
      <c r="A1249" s="1">
        <v>36793</v>
      </c>
      <c r="B1249" s="4">
        <v>36793</v>
      </c>
      <c r="C1249" s="38">
        <f>VLOOKUP($B1249,[6]Data!$A$1:$M$15000,3,0)</f>
        <v>496000</v>
      </c>
      <c r="D1249" s="38">
        <f>VLOOKUP($B1249,[6]Data!$A$1:$M$15000,4,0)</f>
        <v>929000</v>
      </c>
      <c r="E1249" s="38">
        <f>VLOOKUP($B1249,[6]Data!$A$1:$M$15000,5,0)</f>
        <v>366000</v>
      </c>
      <c r="F1249" s="38">
        <f>VLOOKUP($B1249,[6]Data!$A$1:$M$15000,6,0)</f>
        <v>348000</v>
      </c>
      <c r="G1249" s="38">
        <f>VLOOKUP($B1249,[6]Data!$A$1:$M$15000,7,0)</f>
        <v>718000</v>
      </c>
      <c r="H1249" s="38">
        <f>VLOOKUP($B1249,[6]Data!$A$1:$M$15000,8,0)</f>
        <v>251000</v>
      </c>
      <c r="I1249" s="38" t="s">
        <v>25</v>
      </c>
      <c r="J1249" s="38">
        <f>VLOOKUP($B1249,[6]Data!$A$1:$M$15000,9,0)</f>
        <v>3108000</v>
      </c>
      <c r="K1249" s="38">
        <f>VLOOKUP($B1249,[6]Data!$A$1:$M$15000,10,0)</f>
        <v>483000</v>
      </c>
      <c r="L1249" s="38">
        <f>VLOOKUP($B1249,[6]Data!$A$1:$M$15000,11,0)</f>
        <v>2539000</v>
      </c>
      <c r="M1249" s="38">
        <f>VLOOKUP($B1249,[6]Data!$A$1:$M$15000,12,0)</f>
        <v>57141000</v>
      </c>
    </row>
    <row r="1250" spans="1:13">
      <c r="A1250" s="1">
        <v>36794</v>
      </c>
      <c r="B1250" s="4">
        <v>36794</v>
      </c>
      <c r="C1250" s="38">
        <f>VLOOKUP($B1250,[6]Data!$A$1:$M$15000,3,0)</f>
        <v>473000</v>
      </c>
      <c r="D1250" s="38">
        <f>VLOOKUP($B1250,[6]Data!$A$1:$M$15000,4,0)</f>
        <v>984000</v>
      </c>
      <c r="E1250" s="38">
        <f>VLOOKUP($B1250,[6]Data!$A$1:$M$15000,5,0)</f>
        <v>324000</v>
      </c>
      <c r="F1250" s="38">
        <f>VLOOKUP($B1250,[6]Data!$A$1:$M$15000,6,0)</f>
        <v>349000</v>
      </c>
      <c r="G1250" s="38">
        <f>VLOOKUP($B1250,[6]Data!$A$1:$M$15000,7,0)</f>
        <v>711000</v>
      </c>
      <c r="H1250" s="38">
        <f>VLOOKUP($B1250,[6]Data!$A$1:$M$15000,8,0)</f>
        <v>300000</v>
      </c>
      <c r="I1250" s="38" t="s">
        <v>25</v>
      </c>
      <c r="J1250" s="38">
        <f>VLOOKUP($B1250,[6]Data!$A$1:$M$15000,9,0)</f>
        <v>3142000</v>
      </c>
      <c r="K1250" s="38">
        <f>VLOOKUP($B1250,[6]Data!$A$1:$M$15000,10,0)</f>
        <v>-159000</v>
      </c>
      <c r="L1250" s="38">
        <f>VLOOKUP($B1250,[6]Data!$A$1:$M$15000,11,0)</f>
        <v>3262000</v>
      </c>
      <c r="M1250" s="38">
        <f>VLOOKUP($B1250,[6]Data!$A$1:$M$15000,12,0)</f>
        <v>56983000</v>
      </c>
    </row>
    <row r="1251" spans="1:13">
      <c r="A1251" s="1">
        <v>36795</v>
      </c>
      <c r="B1251" s="4">
        <v>36795</v>
      </c>
      <c r="C1251" s="38">
        <f>VLOOKUP($B1251,[6]Data!$A$1:$M$15000,3,0)</f>
        <v>478000</v>
      </c>
      <c r="D1251" s="38">
        <f>VLOOKUP($B1251,[6]Data!$A$1:$M$15000,4,0)</f>
        <v>1050000</v>
      </c>
      <c r="E1251" s="38">
        <f>VLOOKUP($B1251,[6]Data!$A$1:$M$15000,5,0)</f>
        <v>326000</v>
      </c>
      <c r="F1251" s="38">
        <f>VLOOKUP($B1251,[6]Data!$A$1:$M$15000,6,0)</f>
        <v>370000</v>
      </c>
      <c r="G1251" s="38">
        <f>VLOOKUP($B1251,[6]Data!$A$1:$M$15000,7,0)</f>
        <v>711000</v>
      </c>
      <c r="H1251" s="38">
        <f>VLOOKUP($B1251,[6]Data!$A$1:$M$15000,8,0)</f>
        <v>284000</v>
      </c>
      <c r="I1251" s="38" t="s">
        <v>25</v>
      </c>
      <c r="J1251" s="38">
        <f>VLOOKUP($B1251,[6]Data!$A$1:$M$15000,9,0)</f>
        <v>3220000</v>
      </c>
      <c r="K1251" s="38">
        <f>VLOOKUP($B1251,[6]Data!$A$1:$M$15000,10,0)</f>
        <v>107000</v>
      </c>
      <c r="L1251" s="38">
        <f>VLOOKUP($B1251,[6]Data!$A$1:$M$15000,11,0)</f>
        <v>3206000</v>
      </c>
      <c r="M1251" s="38">
        <f>VLOOKUP($B1251,[6]Data!$A$1:$M$15000,12,0)</f>
        <v>57090000</v>
      </c>
    </row>
    <row r="1252" spans="1:13">
      <c r="A1252" s="1">
        <v>36796</v>
      </c>
      <c r="B1252" s="4">
        <v>36796</v>
      </c>
      <c r="C1252" s="38">
        <f>VLOOKUP($B1252,[6]Data!$A$1:$M$15000,3,0)</f>
        <v>502000</v>
      </c>
      <c r="D1252" s="38">
        <f>VLOOKUP($B1252,[6]Data!$A$1:$M$15000,4,0)</f>
        <v>1135000</v>
      </c>
      <c r="E1252" s="38">
        <f>VLOOKUP($B1252,[6]Data!$A$1:$M$15000,5,0)</f>
        <v>377000</v>
      </c>
      <c r="F1252" s="38">
        <f>VLOOKUP($B1252,[6]Data!$A$1:$M$15000,6,0)</f>
        <v>329000</v>
      </c>
      <c r="G1252" s="38">
        <f>VLOOKUP($B1252,[6]Data!$A$1:$M$15000,7,0)</f>
        <v>728000</v>
      </c>
      <c r="H1252" s="38">
        <f>VLOOKUP($B1252,[6]Data!$A$1:$M$15000,8,0)</f>
        <v>273000</v>
      </c>
      <c r="I1252" s="38" t="s">
        <v>25</v>
      </c>
      <c r="J1252" s="38">
        <f>VLOOKUP($B1252,[6]Data!$A$1:$M$15000,9,0)</f>
        <v>3344000</v>
      </c>
      <c r="K1252" s="38">
        <f>VLOOKUP($B1252,[6]Data!$A$1:$M$15000,10,0)</f>
        <v>27000</v>
      </c>
      <c r="L1252" s="38">
        <f>VLOOKUP($B1252,[6]Data!$A$1:$M$15000,11,0)</f>
        <v>3284000</v>
      </c>
      <c r="M1252" s="38">
        <f>VLOOKUP($B1252,[6]Data!$A$1:$M$15000,12,0)</f>
        <v>57116000</v>
      </c>
    </row>
    <row r="1253" spans="1:13">
      <c r="A1253" s="1">
        <v>36797</v>
      </c>
      <c r="B1253" s="4">
        <v>36797</v>
      </c>
      <c r="C1253" s="38">
        <f>VLOOKUP($B1253,[6]Data!$A$1:$M$15000,3,0)</f>
        <v>485000</v>
      </c>
      <c r="D1253" s="38">
        <f>VLOOKUP($B1253,[6]Data!$A$1:$M$15000,4,0)</f>
        <v>1103000</v>
      </c>
      <c r="E1253" s="38">
        <f>VLOOKUP($B1253,[6]Data!$A$1:$M$15000,5,0)</f>
        <v>298000</v>
      </c>
      <c r="F1253" s="38">
        <f>VLOOKUP($B1253,[6]Data!$A$1:$M$15000,6,0)</f>
        <v>324000</v>
      </c>
      <c r="G1253" s="38">
        <f>VLOOKUP($B1253,[6]Data!$A$1:$M$15000,7,0)</f>
        <v>665000</v>
      </c>
      <c r="H1253" s="38">
        <f>VLOOKUP($B1253,[6]Data!$A$1:$M$15000,8,0)</f>
        <v>268000</v>
      </c>
      <c r="I1253" s="38" t="s">
        <v>25</v>
      </c>
      <c r="J1253" s="38">
        <f>VLOOKUP($B1253,[6]Data!$A$1:$M$15000,9,0)</f>
        <v>3144000</v>
      </c>
      <c r="K1253" s="38">
        <f>VLOOKUP($B1253,[6]Data!$A$1:$M$15000,10,0)</f>
        <v>-61000</v>
      </c>
      <c r="L1253" s="38">
        <f>VLOOKUP($B1253,[6]Data!$A$1:$M$15000,11,0)</f>
        <v>3238000</v>
      </c>
      <c r="M1253" s="38">
        <f>VLOOKUP($B1253,[6]Data!$A$1:$M$15000,12,0)</f>
        <v>57067000</v>
      </c>
    </row>
    <row r="1254" spans="1:13">
      <c r="A1254" s="1">
        <v>36798</v>
      </c>
      <c r="B1254" s="4">
        <v>36798</v>
      </c>
      <c r="C1254" s="38">
        <f>VLOOKUP($B1254,[6]Data!$A$1:$M$15000,3,0)</f>
        <v>516000</v>
      </c>
      <c r="D1254" s="38">
        <f>VLOOKUP($B1254,[6]Data!$A$1:$M$15000,4,0)</f>
        <v>1155000</v>
      </c>
      <c r="E1254" s="38">
        <f>VLOOKUP($B1254,[6]Data!$A$1:$M$15000,5,0)</f>
        <v>335000</v>
      </c>
      <c r="F1254" s="38">
        <f>VLOOKUP($B1254,[6]Data!$A$1:$M$15000,6,0)</f>
        <v>353000</v>
      </c>
      <c r="G1254" s="38">
        <f>VLOOKUP($B1254,[6]Data!$A$1:$M$15000,7,0)</f>
        <v>721000</v>
      </c>
      <c r="H1254" s="38">
        <f>VLOOKUP($B1254,[6]Data!$A$1:$M$15000,8,0)</f>
        <v>270000</v>
      </c>
      <c r="I1254" s="38" t="s">
        <v>25</v>
      </c>
      <c r="J1254" s="38">
        <f>VLOOKUP($B1254,[6]Data!$A$1:$M$15000,9,0)</f>
        <v>3351000</v>
      </c>
      <c r="K1254" s="38">
        <f>VLOOKUP($B1254,[6]Data!$A$1:$M$15000,10,0)</f>
        <v>-21000</v>
      </c>
      <c r="L1254" s="38">
        <f>VLOOKUP($B1254,[6]Data!$A$1:$M$15000,11,0)</f>
        <v>3245000</v>
      </c>
      <c r="M1254" s="38">
        <f>VLOOKUP($B1254,[6]Data!$A$1:$M$15000,12,0)</f>
        <v>57035000</v>
      </c>
    </row>
    <row r="1255" spans="1:13">
      <c r="A1255" s="1">
        <v>36799</v>
      </c>
      <c r="B1255" s="4">
        <v>36799</v>
      </c>
      <c r="C1255" s="38">
        <f>VLOOKUP($B1255,[6]Data!$A$1:$M$15000,3,0)</f>
        <v>489000</v>
      </c>
      <c r="D1255" s="38">
        <f>VLOOKUP($B1255,[6]Data!$A$1:$M$15000,4,0)</f>
        <v>1079000</v>
      </c>
      <c r="E1255" s="38">
        <f>VLOOKUP($B1255,[6]Data!$A$1:$M$15000,5,0)</f>
        <v>372000</v>
      </c>
      <c r="F1255" s="38">
        <f>VLOOKUP($B1255,[6]Data!$A$1:$M$15000,6,0)</f>
        <v>341000</v>
      </c>
      <c r="G1255" s="38">
        <f>VLOOKUP($B1255,[6]Data!$A$1:$M$15000,7,0)</f>
        <v>728000</v>
      </c>
      <c r="H1255" s="38">
        <f>VLOOKUP($B1255,[6]Data!$A$1:$M$15000,8,0)</f>
        <v>295000</v>
      </c>
      <c r="I1255" s="38" t="s">
        <v>25</v>
      </c>
      <c r="J1255" s="38">
        <f>VLOOKUP($B1255,[6]Data!$A$1:$M$15000,9,0)</f>
        <v>3304000</v>
      </c>
      <c r="K1255" s="38">
        <f>VLOOKUP($B1255,[6]Data!$A$1:$M$15000,10,0)</f>
        <v>348000</v>
      </c>
      <c r="L1255" s="38">
        <f>VLOOKUP($B1255,[6]Data!$A$1:$M$15000,11,0)</f>
        <v>2966000</v>
      </c>
      <c r="M1255" s="38">
        <f>VLOOKUP($B1255,[6]Data!$A$1:$M$15000,12,0)</f>
        <v>57385000</v>
      </c>
    </row>
    <row r="1256" spans="1:13">
      <c r="A1256" s="1">
        <v>36800</v>
      </c>
      <c r="B1256" s="4">
        <v>36800</v>
      </c>
      <c r="C1256" s="38">
        <f>VLOOKUP($B1256,[6]Data!$A$1:$M$15000,3,0)</f>
        <v>494000</v>
      </c>
      <c r="D1256" s="38">
        <f>VLOOKUP($B1256,[6]Data!$A$1:$M$15000,4,0)</f>
        <v>963000</v>
      </c>
      <c r="E1256" s="38">
        <f>VLOOKUP($B1256,[6]Data!$A$1:$M$15000,5,0)</f>
        <v>381000</v>
      </c>
      <c r="F1256" s="38">
        <f>VLOOKUP($B1256,[6]Data!$A$1:$M$15000,6,0)</f>
        <v>282000</v>
      </c>
      <c r="G1256" s="38">
        <f>VLOOKUP($B1256,[6]Data!$A$1:$M$15000,7,0)</f>
        <v>720000</v>
      </c>
      <c r="H1256" s="38">
        <f>VLOOKUP($B1256,[6]Data!$A$1:$M$15000,8,0)</f>
        <v>288000</v>
      </c>
      <c r="I1256" s="38" t="s">
        <v>25</v>
      </c>
      <c r="J1256" s="38">
        <f>VLOOKUP($B1256,[6]Data!$A$1:$M$15000,9,0)</f>
        <v>3130000</v>
      </c>
      <c r="K1256" s="38">
        <f>VLOOKUP($B1256,[6]Data!$A$1:$M$15000,10,0)</f>
        <v>388000</v>
      </c>
      <c r="L1256" s="38">
        <f>VLOOKUP($B1256,[6]Data!$A$1:$M$15000,11,0)</f>
        <v>2826000</v>
      </c>
      <c r="M1256" s="38">
        <f>VLOOKUP($B1256,[6]Data!$A$1:$M$15000,12,0)</f>
        <v>57443000</v>
      </c>
    </row>
    <row r="1257" spans="1:13">
      <c r="A1257" s="1">
        <v>36801</v>
      </c>
      <c r="B1257" s="4">
        <v>36801</v>
      </c>
      <c r="C1257" s="38">
        <f>VLOOKUP($B1257,[6]Data!$A$1:$M$15000,3,0)</f>
        <v>491000</v>
      </c>
      <c r="D1257" s="38">
        <f>VLOOKUP($B1257,[6]Data!$A$1:$M$15000,4,0)</f>
        <v>975000</v>
      </c>
      <c r="E1257" s="38">
        <f>VLOOKUP($B1257,[6]Data!$A$1:$M$15000,5,0)</f>
        <v>360000</v>
      </c>
      <c r="F1257" s="38">
        <f>VLOOKUP($B1257,[6]Data!$A$1:$M$15000,6,0)</f>
        <v>290000</v>
      </c>
      <c r="G1257" s="38">
        <f>VLOOKUP($B1257,[6]Data!$A$1:$M$15000,7,0)</f>
        <v>727000</v>
      </c>
      <c r="H1257" s="38">
        <f>VLOOKUP($B1257,[6]Data!$A$1:$M$15000,8,0)</f>
        <v>291000</v>
      </c>
      <c r="I1257" s="38" t="s">
        <v>25</v>
      </c>
      <c r="J1257" s="38">
        <f>VLOOKUP($B1257,[6]Data!$A$1:$M$15000,9,0)</f>
        <v>3134000</v>
      </c>
      <c r="K1257" s="38">
        <f>VLOOKUP($B1257,[6]Data!$A$1:$M$15000,10,0)</f>
        <v>-124000</v>
      </c>
      <c r="L1257" s="38">
        <f>VLOOKUP($B1257,[6]Data!$A$1:$M$15000,11,0)</f>
        <v>3310000</v>
      </c>
      <c r="M1257" s="38">
        <f>VLOOKUP($B1257,[6]Data!$A$1:$M$15000,12,0)</f>
        <v>57649000</v>
      </c>
    </row>
    <row r="1258" spans="1:13">
      <c r="A1258" s="1">
        <v>36802</v>
      </c>
      <c r="B1258" s="4">
        <v>36802</v>
      </c>
      <c r="C1258" s="38">
        <f>VLOOKUP($B1258,[6]Data!$A$1:$M$15000,3,0)</f>
        <v>504000</v>
      </c>
      <c r="D1258" s="38">
        <f>VLOOKUP($B1258,[6]Data!$A$1:$M$15000,4,0)</f>
        <v>1030000</v>
      </c>
      <c r="E1258" s="38">
        <f>VLOOKUP($B1258,[6]Data!$A$1:$M$15000,5,0)</f>
        <v>249000</v>
      </c>
      <c r="F1258" s="38">
        <f>VLOOKUP($B1258,[6]Data!$A$1:$M$15000,6,0)</f>
        <v>393000</v>
      </c>
      <c r="G1258" s="38">
        <f>VLOOKUP($B1258,[6]Data!$A$1:$M$15000,7,0)</f>
        <v>719000</v>
      </c>
      <c r="H1258" s="38">
        <f>VLOOKUP($B1258,[6]Data!$A$1:$M$15000,8,0)</f>
        <v>298000</v>
      </c>
      <c r="I1258" s="38" t="s">
        <v>25</v>
      </c>
      <c r="J1258" s="38">
        <f>VLOOKUP($B1258,[6]Data!$A$1:$M$15000,9,0)</f>
        <v>3193000</v>
      </c>
      <c r="K1258" s="38">
        <f>VLOOKUP($B1258,[6]Data!$A$1:$M$15000,10,0)</f>
        <v>-249000</v>
      </c>
      <c r="L1258" s="38">
        <f>VLOOKUP($B1258,[6]Data!$A$1:$M$15000,11,0)</f>
        <v>3423000</v>
      </c>
      <c r="M1258" s="38">
        <f>VLOOKUP($B1258,[6]Data!$A$1:$M$15000,12,0)</f>
        <v>57399000</v>
      </c>
    </row>
    <row r="1259" spans="1:13">
      <c r="A1259" s="1">
        <v>36803</v>
      </c>
      <c r="B1259" s="4">
        <v>36803</v>
      </c>
      <c r="C1259" s="38">
        <f>VLOOKUP($B1259,[6]Data!$A$1:$M$15000,3,0)</f>
        <v>502000</v>
      </c>
      <c r="D1259" s="38">
        <f>VLOOKUP($B1259,[6]Data!$A$1:$M$15000,4,0)</f>
        <v>1038000</v>
      </c>
      <c r="E1259" s="38">
        <f>VLOOKUP($B1259,[6]Data!$A$1:$M$15000,5,0)</f>
        <v>311000</v>
      </c>
      <c r="F1259" s="38">
        <f>VLOOKUP($B1259,[6]Data!$A$1:$M$15000,6,0)</f>
        <v>384000</v>
      </c>
      <c r="G1259" s="38">
        <f>VLOOKUP($B1259,[6]Data!$A$1:$M$15000,7,0)</f>
        <v>726000</v>
      </c>
      <c r="H1259" s="38">
        <f>VLOOKUP($B1259,[6]Data!$A$1:$M$15000,8,0)</f>
        <v>301000</v>
      </c>
      <c r="I1259" s="38" t="s">
        <v>25</v>
      </c>
      <c r="J1259" s="38">
        <f>VLOOKUP($B1259,[6]Data!$A$1:$M$15000,9,0)</f>
        <v>3261000</v>
      </c>
      <c r="K1259" s="38">
        <f>VLOOKUP($B1259,[6]Data!$A$1:$M$15000,10,0)</f>
        <v>-185000</v>
      </c>
      <c r="L1259" s="38">
        <f>VLOOKUP($B1259,[6]Data!$A$1:$M$15000,11,0)</f>
        <v>3344000</v>
      </c>
      <c r="M1259" s="38">
        <f>VLOOKUP($B1259,[6]Data!$A$1:$M$15000,12,0)</f>
        <v>57215000</v>
      </c>
    </row>
    <row r="1260" spans="1:13">
      <c r="A1260" s="1">
        <v>36804</v>
      </c>
      <c r="B1260" s="4">
        <v>36804</v>
      </c>
      <c r="C1260" s="38">
        <f>VLOOKUP($B1260,[6]Data!$A$1:$M$15000,3,0)</f>
        <v>531000</v>
      </c>
      <c r="D1260" s="38">
        <f>VLOOKUP($B1260,[6]Data!$A$1:$M$15000,4,0)</f>
        <v>1186000</v>
      </c>
      <c r="E1260" s="38">
        <f>VLOOKUP($B1260,[6]Data!$A$1:$M$15000,5,0)</f>
        <v>352000</v>
      </c>
      <c r="F1260" s="38">
        <f>VLOOKUP($B1260,[6]Data!$A$1:$M$15000,6,0)</f>
        <v>428000</v>
      </c>
      <c r="G1260" s="38">
        <f>VLOOKUP($B1260,[6]Data!$A$1:$M$15000,7,0)</f>
        <v>704000</v>
      </c>
      <c r="H1260" s="38">
        <f>VLOOKUP($B1260,[6]Data!$A$1:$M$15000,8,0)</f>
        <v>301000</v>
      </c>
      <c r="I1260" s="38" t="s">
        <v>25</v>
      </c>
      <c r="J1260" s="38">
        <f>VLOOKUP($B1260,[6]Data!$A$1:$M$15000,9,0)</f>
        <v>3501000</v>
      </c>
      <c r="K1260" s="38">
        <f>VLOOKUP($B1260,[6]Data!$A$1:$M$15000,10,0)</f>
        <v>44000</v>
      </c>
      <c r="L1260" s="38">
        <f>VLOOKUP($B1260,[6]Data!$A$1:$M$15000,11,0)</f>
        <v>3459000</v>
      </c>
      <c r="M1260" s="38">
        <f>VLOOKUP($B1260,[6]Data!$A$1:$M$15000,12,0)</f>
        <v>57259000</v>
      </c>
    </row>
    <row r="1261" spans="1:13">
      <c r="A1261" s="1">
        <v>36805</v>
      </c>
      <c r="B1261" s="4">
        <v>36805</v>
      </c>
      <c r="C1261" s="38">
        <f>VLOOKUP($B1261,[6]Data!$A$1:$M$15000,3,0)</f>
        <v>510000</v>
      </c>
      <c r="D1261" s="38">
        <f>VLOOKUP($B1261,[6]Data!$A$1:$M$15000,4,0)</f>
        <v>1242000</v>
      </c>
      <c r="E1261" s="38">
        <f>VLOOKUP($B1261,[6]Data!$A$1:$M$15000,5,0)</f>
        <v>344000</v>
      </c>
      <c r="F1261" s="38">
        <f>VLOOKUP($B1261,[6]Data!$A$1:$M$15000,6,0)</f>
        <v>302000</v>
      </c>
      <c r="G1261" s="38">
        <f>VLOOKUP($B1261,[6]Data!$A$1:$M$15000,7,0)</f>
        <v>725000</v>
      </c>
      <c r="H1261" s="38">
        <f>VLOOKUP($B1261,[6]Data!$A$1:$M$15000,8,0)</f>
        <v>222000</v>
      </c>
      <c r="I1261" s="38" t="s">
        <v>25</v>
      </c>
      <c r="J1261" s="38">
        <f>VLOOKUP($B1261,[6]Data!$A$1:$M$15000,9,0)</f>
        <v>3346000</v>
      </c>
      <c r="K1261" s="38">
        <f>VLOOKUP($B1261,[6]Data!$A$1:$M$15000,10,0)</f>
        <v>219000</v>
      </c>
      <c r="L1261" s="38">
        <f>VLOOKUP($B1261,[6]Data!$A$1:$M$15000,11,0)</f>
        <v>3200000</v>
      </c>
      <c r="M1261" s="38">
        <f>VLOOKUP($B1261,[6]Data!$A$1:$M$15000,12,0)</f>
        <v>57478000</v>
      </c>
    </row>
    <row r="1262" spans="1:13">
      <c r="A1262" s="1">
        <v>36806</v>
      </c>
      <c r="B1262" s="4">
        <v>36806</v>
      </c>
      <c r="C1262" s="38">
        <f>VLOOKUP($B1262,[6]Data!$A$1:$M$15000,3,0)</f>
        <v>517000</v>
      </c>
      <c r="D1262" s="38">
        <f>VLOOKUP($B1262,[6]Data!$A$1:$M$15000,4,0)</f>
        <v>1225000</v>
      </c>
      <c r="E1262" s="38">
        <f>VLOOKUP($B1262,[6]Data!$A$1:$M$15000,5,0)</f>
        <v>443000</v>
      </c>
      <c r="F1262" s="38">
        <f>VLOOKUP($B1262,[6]Data!$A$1:$M$15000,6,0)</f>
        <v>334000</v>
      </c>
      <c r="G1262" s="38">
        <f>VLOOKUP($B1262,[6]Data!$A$1:$M$15000,7,0)</f>
        <v>724000</v>
      </c>
      <c r="H1262" s="38">
        <f>VLOOKUP($B1262,[6]Data!$A$1:$M$15000,8,0)</f>
        <v>270000</v>
      </c>
      <c r="I1262" s="38" t="s">
        <v>25</v>
      </c>
      <c r="J1262" s="38">
        <f>VLOOKUP($B1262,[6]Data!$A$1:$M$15000,9,0)</f>
        <v>3512000</v>
      </c>
      <c r="K1262" s="38">
        <f>VLOOKUP($B1262,[6]Data!$A$1:$M$15000,10,0)</f>
        <v>594000</v>
      </c>
      <c r="L1262" s="38">
        <f>VLOOKUP($B1262,[6]Data!$A$1:$M$15000,11,0)</f>
        <v>2873000</v>
      </c>
      <c r="M1262" s="38">
        <f>VLOOKUP($B1262,[6]Data!$A$1:$M$15000,12,0)</f>
        <v>58072000</v>
      </c>
    </row>
    <row r="1263" spans="1:13">
      <c r="A1263" s="1">
        <v>36807</v>
      </c>
      <c r="B1263" s="4">
        <v>36807</v>
      </c>
      <c r="C1263" s="38">
        <f>VLOOKUP($B1263,[6]Data!$A$1:$M$15000,3,0)</f>
        <v>488000</v>
      </c>
      <c r="D1263" s="38">
        <f>VLOOKUP($B1263,[6]Data!$A$1:$M$15000,4,0)</f>
        <v>1165000</v>
      </c>
      <c r="E1263" s="38">
        <f>VLOOKUP($B1263,[6]Data!$A$1:$M$15000,5,0)</f>
        <v>411000</v>
      </c>
      <c r="F1263" s="38">
        <f>VLOOKUP($B1263,[6]Data!$A$1:$M$15000,6,0)</f>
        <v>326000</v>
      </c>
      <c r="G1263" s="38">
        <f>VLOOKUP($B1263,[6]Data!$A$1:$M$15000,7,0)</f>
        <v>703000</v>
      </c>
      <c r="H1263" s="38">
        <f>VLOOKUP($B1263,[6]Data!$A$1:$M$15000,8,0)</f>
        <v>272000</v>
      </c>
      <c r="I1263" s="38" t="s">
        <v>25</v>
      </c>
      <c r="J1263" s="38">
        <f>VLOOKUP($B1263,[6]Data!$A$1:$M$15000,9,0)</f>
        <v>3366000</v>
      </c>
      <c r="K1263" s="38">
        <f>VLOOKUP($B1263,[6]Data!$A$1:$M$15000,10,0)</f>
        <v>436000</v>
      </c>
      <c r="L1263" s="38">
        <f>VLOOKUP($B1263,[6]Data!$A$1:$M$15000,11,0)</f>
        <v>2927000</v>
      </c>
      <c r="M1263" s="38">
        <f>VLOOKUP($B1263,[6]Data!$A$1:$M$15000,12,0)</f>
        <v>58508000</v>
      </c>
    </row>
    <row r="1264" spans="1:13">
      <c r="A1264" s="1">
        <v>36808</v>
      </c>
      <c r="B1264" s="4">
        <v>36808</v>
      </c>
      <c r="C1264" s="38">
        <f>VLOOKUP($B1264,[6]Data!$A$1:$M$15000,3,0)</f>
        <v>521000</v>
      </c>
      <c r="D1264" s="38">
        <f>VLOOKUP($B1264,[6]Data!$A$1:$M$15000,4,0)</f>
        <v>1208000</v>
      </c>
      <c r="E1264" s="38">
        <f>VLOOKUP($B1264,[6]Data!$A$1:$M$15000,5,0)</f>
        <v>400000</v>
      </c>
      <c r="F1264" s="38">
        <f>VLOOKUP($B1264,[6]Data!$A$1:$M$15000,6,0)</f>
        <v>314000</v>
      </c>
      <c r="G1264" s="38">
        <f>VLOOKUP($B1264,[6]Data!$A$1:$M$15000,7,0)</f>
        <v>715000</v>
      </c>
      <c r="H1264" s="38">
        <f>VLOOKUP($B1264,[6]Data!$A$1:$M$15000,8,0)</f>
        <v>272000</v>
      </c>
      <c r="I1264" s="38" t="s">
        <v>25</v>
      </c>
      <c r="J1264" s="38">
        <f>VLOOKUP($B1264,[6]Data!$A$1:$M$15000,9,0)</f>
        <v>3430000</v>
      </c>
      <c r="K1264" s="38">
        <f>VLOOKUP($B1264,[6]Data!$A$1:$M$15000,10,0)</f>
        <v>112000</v>
      </c>
      <c r="L1264" s="38">
        <f>VLOOKUP($B1264,[6]Data!$A$1:$M$15000,11,0)</f>
        <v>3258000</v>
      </c>
      <c r="M1264" s="38">
        <f>VLOOKUP($B1264,[6]Data!$A$1:$M$15000,12,0)</f>
        <v>58770000</v>
      </c>
    </row>
    <row r="1265" spans="1:13">
      <c r="A1265" s="1">
        <v>36809</v>
      </c>
      <c r="B1265" s="4">
        <v>36809</v>
      </c>
      <c r="C1265" s="38">
        <f>VLOOKUP($B1265,[6]Data!$A$1:$M$15000,3,0)</f>
        <v>519000</v>
      </c>
      <c r="D1265" s="38">
        <f>VLOOKUP($B1265,[6]Data!$A$1:$M$15000,4,0)</f>
        <v>1216000</v>
      </c>
      <c r="E1265" s="38">
        <f>VLOOKUP($B1265,[6]Data!$A$1:$M$15000,5,0)</f>
        <v>401000</v>
      </c>
      <c r="F1265" s="38">
        <f>VLOOKUP($B1265,[6]Data!$A$1:$M$15000,6,0)</f>
        <v>350000</v>
      </c>
      <c r="G1265" s="38">
        <f>VLOOKUP($B1265,[6]Data!$A$1:$M$15000,7,0)</f>
        <v>724000</v>
      </c>
      <c r="H1265" s="38">
        <f>VLOOKUP($B1265,[6]Data!$A$1:$M$15000,8,0)</f>
        <v>273000</v>
      </c>
      <c r="I1265" s="38" t="s">
        <v>25</v>
      </c>
      <c r="J1265" s="38">
        <f>VLOOKUP($B1265,[6]Data!$A$1:$M$15000,9,0)</f>
        <v>3483000</v>
      </c>
      <c r="K1265" s="38">
        <f>VLOOKUP($B1265,[6]Data!$A$1:$M$15000,10,0)</f>
        <v>297000</v>
      </c>
      <c r="L1265" s="38">
        <f>VLOOKUP($B1265,[6]Data!$A$1:$M$15000,11,0)</f>
        <v>3307000</v>
      </c>
      <c r="M1265" s="38">
        <f>VLOOKUP($B1265,[6]Data!$A$1:$M$15000,12,0)</f>
        <v>58916000</v>
      </c>
    </row>
    <row r="1266" spans="1:13">
      <c r="A1266" s="1">
        <v>36810</v>
      </c>
      <c r="B1266" s="4">
        <v>36810</v>
      </c>
      <c r="C1266" s="38">
        <f>VLOOKUP($B1266,[6]Data!$A$1:$M$15000,3,0)</f>
        <v>525000</v>
      </c>
      <c r="D1266" s="38">
        <f>VLOOKUP($B1266,[6]Data!$A$1:$M$15000,4,0)</f>
        <v>1191000</v>
      </c>
      <c r="E1266" s="38">
        <f>VLOOKUP($B1266,[6]Data!$A$1:$M$15000,5,0)</f>
        <v>389000</v>
      </c>
      <c r="F1266" s="38">
        <f>VLOOKUP($B1266,[6]Data!$A$1:$M$15000,6,0)</f>
        <v>358000</v>
      </c>
      <c r="G1266" s="38">
        <f>VLOOKUP($B1266,[6]Data!$A$1:$M$15000,7,0)</f>
        <v>670000</v>
      </c>
      <c r="H1266" s="38">
        <f>VLOOKUP($B1266,[6]Data!$A$1:$M$15000,8,0)</f>
        <v>247000</v>
      </c>
      <c r="I1266" s="38" t="s">
        <v>25</v>
      </c>
      <c r="J1266" s="38">
        <f>VLOOKUP($B1266,[6]Data!$A$1:$M$15000,9,0)</f>
        <v>3379000</v>
      </c>
      <c r="K1266" s="38">
        <f>VLOOKUP($B1266,[6]Data!$A$1:$M$15000,10,0)</f>
        <v>68000</v>
      </c>
      <c r="L1266" s="38">
        <f>VLOOKUP($B1266,[6]Data!$A$1:$M$15000,11,0)</f>
        <v>3350000</v>
      </c>
      <c r="M1266" s="38">
        <f>VLOOKUP($B1266,[6]Data!$A$1:$M$15000,12,0)</f>
        <v>58984000</v>
      </c>
    </row>
    <row r="1267" spans="1:13">
      <c r="A1267" s="1">
        <v>36811</v>
      </c>
      <c r="B1267" s="4">
        <v>36811</v>
      </c>
      <c r="C1267" s="38">
        <f>VLOOKUP($B1267,[6]Data!$A$1:$M$15000,3,0)</f>
        <v>528000</v>
      </c>
      <c r="D1267" s="38">
        <f>VLOOKUP($B1267,[6]Data!$A$1:$M$15000,4,0)</f>
        <v>1208000</v>
      </c>
      <c r="E1267" s="38">
        <f>VLOOKUP($B1267,[6]Data!$A$1:$M$15000,5,0)</f>
        <v>419000</v>
      </c>
      <c r="F1267" s="38">
        <f>VLOOKUP($B1267,[6]Data!$A$1:$M$15000,6,0)</f>
        <v>304000</v>
      </c>
      <c r="G1267" s="38">
        <f>VLOOKUP($B1267,[6]Data!$A$1:$M$15000,7,0)</f>
        <v>724000</v>
      </c>
      <c r="H1267" s="38">
        <f>VLOOKUP($B1267,[6]Data!$A$1:$M$15000,8,0)</f>
        <v>253000</v>
      </c>
      <c r="I1267" s="38" t="s">
        <v>25</v>
      </c>
      <c r="J1267" s="38">
        <f>VLOOKUP($B1267,[6]Data!$A$1:$M$15000,9,0)</f>
        <v>3436000</v>
      </c>
      <c r="K1267" s="38">
        <f>VLOOKUP($B1267,[6]Data!$A$1:$M$15000,10,0)</f>
        <v>56000</v>
      </c>
      <c r="L1267" s="38">
        <f>VLOOKUP($B1267,[6]Data!$A$1:$M$15000,11,0)</f>
        <v>3262000</v>
      </c>
      <c r="M1267" s="38">
        <f>VLOOKUP($B1267,[6]Data!$A$1:$M$15000,12,0)</f>
        <v>59040000</v>
      </c>
    </row>
    <row r="1268" spans="1:13">
      <c r="A1268" s="1">
        <v>36812</v>
      </c>
      <c r="B1268" s="4">
        <v>36812</v>
      </c>
      <c r="C1268" s="38">
        <f>VLOOKUP($B1268,[6]Data!$A$1:$M$15000,3,0)</f>
        <v>519000</v>
      </c>
      <c r="D1268" s="38">
        <f>VLOOKUP($B1268,[6]Data!$A$1:$M$15000,4,0)</f>
        <v>1194000</v>
      </c>
      <c r="E1268" s="38">
        <f>VLOOKUP($B1268,[6]Data!$A$1:$M$15000,5,0)</f>
        <v>377000</v>
      </c>
      <c r="F1268" s="38">
        <f>VLOOKUP($B1268,[6]Data!$A$1:$M$15000,6,0)</f>
        <v>304000</v>
      </c>
      <c r="G1268" s="38">
        <f>VLOOKUP($B1268,[6]Data!$A$1:$M$15000,7,0)</f>
        <v>699000</v>
      </c>
      <c r="H1268" s="38">
        <f>VLOOKUP($B1268,[6]Data!$A$1:$M$15000,8,0)</f>
        <v>256000</v>
      </c>
      <c r="I1268" s="38" t="s">
        <v>25</v>
      </c>
      <c r="J1268" s="38">
        <f>VLOOKUP($B1268,[6]Data!$A$1:$M$15000,9,0)</f>
        <v>3348000</v>
      </c>
      <c r="K1268" s="38">
        <f>VLOOKUP($B1268,[6]Data!$A$1:$M$15000,10,0)</f>
        <v>283000</v>
      </c>
      <c r="L1268" s="38">
        <f>VLOOKUP($B1268,[6]Data!$A$1:$M$15000,11,0)</f>
        <v>3197000</v>
      </c>
      <c r="M1268" s="38">
        <f>VLOOKUP($B1268,[6]Data!$A$1:$M$15000,12,0)</f>
        <v>59322000</v>
      </c>
    </row>
    <row r="1269" spans="1:13">
      <c r="A1269" s="1">
        <v>36813</v>
      </c>
      <c r="B1269" s="4">
        <v>36813</v>
      </c>
      <c r="C1269" s="38">
        <f>VLOOKUP($B1269,[6]Data!$A$1:$M$15000,3,0)</f>
        <v>508000</v>
      </c>
      <c r="D1269" s="38">
        <f>VLOOKUP($B1269,[6]Data!$A$1:$M$15000,4,0)</f>
        <v>1026000</v>
      </c>
      <c r="E1269" s="38">
        <f>VLOOKUP($B1269,[6]Data!$A$1:$M$15000,5,0)</f>
        <v>406000</v>
      </c>
      <c r="F1269" s="38">
        <f>VLOOKUP($B1269,[6]Data!$A$1:$M$15000,6,0)</f>
        <v>288000</v>
      </c>
      <c r="G1269" s="38">
        <f>VLOOKUP($B1269,[6]Data!$A$1:$M$15000,7,0)</f>
        <v>745000</v>
      </c>
      <c r="H1269" s="38">
        <f>VLOOKUP($B1269,[6]Data!$A$1:$M$15000,8,0)</f>
        <v>262000</v>
      </c>
      <c r="I1269" s="38" t="s">
        <v>25</v>
      </c>
      <c r="J1269" s="38">
        <f>VLOOKUP($B1269,[6]Data!$A$1:$M$15000,9,0)</f>
        <v>3234000</v>
      </c>
      <c r="K1269" s="38">
        <f>VLOOKUP($B1269,[6]Data!$A$1:$M$15000,10,0)</f>
        <v>313000</v>
      </c>
      <c r="L1269" s="38">
        <f>VLOOKUP($B1269,[6]Data!$A$1:$M$15000,11,0)</f>
        <v>2814000</v>
      </c>
      <c r="M1269" s="38">
        <f>VLOOKUP($B1269,[6]Data!$A$1:$M$15000,12,0)</f>
        <v>59635000</v>
      </c>
    </row>
    <row r="1270" spans="1:13">
      <c r="A1270" s="1">
        <v>36814</v>
      </c>
      <c r="B1270" s="4">
        <v>36814</v>
      </c>
      <c r="C1270" s="38">
        <f>VLOOKUP($B1270,[6]Data!$A$1:$M$15000,3,0)</f>
        <v>526000</v>
      </c>
      <c r="D1270" s="38">
        <f>VLOOKUP($B1270,[6]Data!$A$1:$M$15000,4,0)</f>
        <v>1069000</v>
      </c>
      <c r="E1270" s="38">
        <f>VLOOKUP($B1270,[6]Data!$A$1:$M$15000,5,0)</f>
        <v>416000</v>
      </c>
      <c r="F1270" s="38">
        <f>VLOOKUP($B1270,[6]Data!$A$1:$M$15000,6,0)</f>
        <v>291000</v>
      </c>
      <c r="G1270" s="38">
        <f>VLOOKUP($B1270,[6]Data!$A$1:$M$15000,7,0)</f>
        <v>702000</v>
      </c>
      <c r="H1270" s="38">
        <f>VLOOKUP($B1270,[6]Data!$A$1:$M$15000,8,0)</f>
        <v>270000</v>
      </c>
      <c r="I1270" s="38" t="s">
        <v>25</v>
      </c>
      <c r="J1270" s="38">
        <f>VLOOKUP($B1270,[6]Data!$A$1:$M$15000,9,0)</f>
        <v>3275000</v>
      </c>
      <c r="K1270" s="38">
        <f>VLOOKUP($B1270,[6]Data!$A$1:$M$15000,10,0)</f>
        <v>572000</v>
      </c>
      <c r="L1270" s="38">
        <f>VLOOKUP($B1270,[6]Data!$A$1:$M$15000,11,0)</f>
        <v>2737000</v>
      </c>
      <c r="M1270" s="38">
        <f>VLOOKUP($B1270,[6]Data!$A$1:$M$15000,12,0)</f>
        <v>60209000</v>
      </c>
    </row>
    <row r="1271" spans="1:13">
      <c r="A1271" s="1">
        <v>36815</v>
      </c>
      <c r="B1271" s="4">
        <v>36815</v>
      </c>
      <c r="C1271" s="38">
        <f>VLOOKUP($B1271,[6]Data!$A$1:$M$15000,3,0)</f>
        <v>453000</v>
      </c>
      <c r="D1271" s="38">
        <f>VLOOKUP($B1271,[6]Data!$A$1:$M$15000,4,0)</f>
        <v>1051000</v>
      </c>
      <c r="E1271" s="38">
        <f>VLOOKUP($B1271,[6]Data!$A$1:$M$15000,5,0)</f>
        <v>387000</v>
      </c>
      <c r="F1271" s="38">
        <f>VLOOKUP($B1271,[6]Data!$A$1:$M$15000,6,0)</f>
        <v>281000</v>
      </c>
      <c r="G1271" s="38">
        <f>VLOOKUP($B1271,[6]Data!$A$1:$M$15000,7,0)</f>
        <v>743000</v>
      </c>
      <c r="H1271" s="38">
        <f>VLOOKUP($B1271,[6]Data!$A$1:$M$15000,8,0)</f>
        <v>278000</v>
      </c>
      <c r="I1271" s="38" t="s">
        <v>25</v>
      </c>
      <c r="J1271" s="38">
        <f>VLOOKUP($B1271,[6]Data!$A$1:$M$15000,9,0)</f>
        <v>3192000</v>
      </c>
      <c r="K1271" s="38">
        <f>VLOOKUP($B1271,[6]Data!$A$1:$M$15000,10,0)</f>
        <v>57000</v>
      </c>
      <c r="L1271" s="38">
        <f>VLOOKUP($B1271,[6]Data!$A$1:$M$15000,11,0)</f>
        <v>3163000</v>
      </c>
      <c r="M1271" s="38">
        <f>VLOOKUP($B1271,[6]Data!$A$1:$M$15000,12,0)</f>
        <v>60266000</v>
      </c>
    </row>
    <row r="1272" spans="1:13">
      <c r="A1272" s="1">
        <v>36816</v>
      </c>
      <c r="B1272" s="4">
        <v>36816</v>
      </c>
      <c r="C1272" s="38">
        <f>VLOOKUP($B1272,[6]Data!$A$1:$M$15000,3,0)</f>
        <v>505000</v>
      </c>
      <c r="D1272" s="38">
        <f>VLOOKUP($B1272,[6]Data!$A$1:$M$15000,4,0)</f>
        <v>1204000</v>
      </c>
      <c r="E1272" s="38">
        <f>VLOOKUP($B1272,[6]Data!$A$1:$M$15000,5,0)</f>
        <v>414000</v>
      </c>
      <c r="F1272" s="38">
        <f>VLOOKUP($B1272,[6]Data!$A$1:$M$15000,6,0)</f>
        <v>289000</v>
      </c>
      <c r="G1272" s="38">
        <f>VLOOKUP($B1272,[6]Data!$A$1:$M$15000,7,0)</f>
        <v>711000</v>
      </c>
      <c r="H1272" s="38">
        <f>VLOOKUP($B1272,[6]Data!$A$1:$M$15000,8,0)</f>
        <v>272000</v>
      </c>
      <c r="I1272" s="38" t="s">
        <v>25</v>
      </c>
      <c r="J1272" s="38">
        <f>VLOOKUP($B1272,[6]Data!$A$1:$M$15000,9,0)</f>
        <v>3396000</v>
      </c>
      <c r="K1272" s="38">
        <f>VLOOKUP($B1272,[6]Data!$A$1:$M$15000,10,0)</f>
        <v>188000</v>
      </c>
      <c r="L1272" s="38">
        <f>VLOOKUP($B1272,[6]Data!$A$1:$M$15000,11,0)</f>
        <v>3182000</v>
      </c>
      <c r="M1272" s="38">
        <f>VLOOKUP($B1272,[6]Data!$A$1:$M$15000,12,0)</f>
        <v>60453000</v>
      </c>
    </row>
    <row r="1273" spans="1:13">
      <c r="A1273" s="1">
        <v>36817</v>
      </c>
      <c r="B1273" s="4">
        <v>36817</v>
      </c>
      <c r="C1273" s="38">
        <f>VLOOKUP($B1273,[6]Data!$A$1:$M$15000,3,0)</f>
        <v>506000</v>
      </c>
      <c r="D1273" s="38">
        <f>VLOOKUP($B1273,[6]Data!$A$1:$M$15000,4,0)</f>
        <v>1212000</v>
      </c>
      <c r="E1273" s="38">
        <f>VLOOKUP($B1273,[6]Data!$A$1:$M$15000,5,0)</f>
        <v>305000</v>
      </c>
      <c r="F1273" s="38">
        <f>VLOOKUP($B1273,[6]Data!$A$1:$M$15000,6,0)</f>
        <v>279000</v>
      </c>
      <c r="G1273" s="38">
        <f>VLOOKUP($B1273,[6]Data!$A$1:$M$15000,7,0)</f>
        <v>646000</v>
      </c>
      <c r="H1273" s="38">
        <f>VLOOKUP($B1273,[6]Data!$A$1:$M$15000,8,0)</f>
        <v>281000</v>
      </c>
      <c r="I1273" s="38" t="s">
        <v>25</v>
      </c>
      <c r="J1273" s="38">
        <f>VLOOKUP($B1273,[6]Data!$A$1:$M$15000,9,0)</f>
        <v>3229000</v>
      </c>
      <c r="K1273" s="38">
        <f>VLOOKUP($B1273,[6]Data!$A$1:$M$15000,10,0)</f>
        <v>-30000</v>
      </c>
      <c r="L1273" s="38">
        <f>VLOOKUP($B1273,[6]Data!$A$1:$M$15000,11,0)</f>
        <v>3190000</v>
      </c>
      <c r="M1273" s="38">
        <f>VLOOKUP($B1273,[6]Data!$A$1:$M$15000,12,0)</f>
        <v>60424000</v>
      </c>
    </row>
    <row r="1274" spans="1:13">
      <c r="A1274" s="1">
        <v>36818</v>
      </c>
      <c r="B1274" s="4">
        <v>36818</v>
      </c>
      <c r="C1274" s="38">
        <f>VLOOKUP($B1274,[6]Data!$A$1:$M$15000,3,0)</f>
        <v>514000</v>
      </c>
      <c r="D1274" s="38">
        <f>VLOOKUP($B1274,[6]Data!$A$1:$M$15000,4,0)</f>
        <v>1151000</v>
      </c>
      <c r="E1274" s="38">
        <f>VLOOKUP($B1274,[6]Data!$A$1:$M$15000,5,0)</f>
        <v>308000</v>
      </c>
      <c r="F1274" s="38">
        <f>VLOOKUP($B1274,[6]Data!$A$1:$M$15000,6,0)</f>
        <v>282000</v>
      </c>
      <c r="G1274" s="38">
        <f>VLOOKUP($B1274,[6]Data!$A$1:$M$15000,7,0)</f>
        <v>648000</v>
      </c>
      <c r="H1274" s="38">
        <f>VLOOKUP($B1274,[6]Data!$A$1:$M$15000,8,0)</f>
        <v>276000</v>
      </c>
      <c r="I1274" s="38" t="s">
        <v>25</v>
      </c>
      <c r="J1274" s="38">
        <f>VLOOKUP($B1274,[6]Data!$A$1:$M$15000,9,0)</f>
        <v>3179000</v>
      </c>
      <c r="K1274" s="38">
        <f>VLOOKUP($B1274,[6]Data!$A$1:$M$15000,10,0)</f>
        <v>37000</v>
      </c>
      <c r="L1274" s="38">
        <f>VLOOKUP($B1274,[6]Data!$A$1:$M$15000,11,0)</f>
        <v>3226000</v>
      </c>
      <c r="M1274" s="38">
        <f>VLOOKUP($B1274,[6]Data!$A$1:$M$15000,12,0)</f>
        <v>60461000</v>
      </c>
    </row>
    <row r="1275" spans="1:13">
      <c r="A1275" s="1">
        <v>36819</v>
      </c>
      <c r="B1275" s="4">
        <v>36819</v>
      </c>
      <c r="C1275" s="38">
        <f>VLOOKUP($B1275,[6]Data!$A$1:$M$15000,3,0)</f>
        <v>525000</v>
      </c>
      <c r="D1275" s="38">
        <f>VLOOKUP($B1275,[6]Data!$A$1:$M$15000,4,0)</f>
        <v>1228000</v>
      </c>
      <c r="E1275" s="38">
        <f>VLOOKUP($B1275,[6]Data!$A$1:$M$15000,5,0)</f>
        <v>365000</v>
      </c>
      <c r="F1275" s="38">
        <f>VLOOKUP($B1275,[6]Data!$A$1:$M$15000,6,0)</f>
        <v>356000</v>
      </c>
      <c r="G1275" s="38">
        <f>VLOOKUP($B1275,[6]Data!$A$1:$M$15000,7,0)</f>
        <v>722000</v>
      </c>
      <c r="H1275" s="38">
        <f>VLOOKUP($B1275,[6]Data!$A$1:$M$15000,8,0)</f>
        <v>274000</v>
      </c>
      <c r="I1275" s="38" t="s">
        <v>25</v>
      </c>
      <c r="J1275" s="38">
        <f>VLOOKUP($B1275,[6]Data!$A$1:$M$15000,9,0)</f>
        <v>3468000</v>
      </c>
      <c r="K1275" s="38">
        <f>VLOOKUP($B1275,[6]Data!$A$1:$M$15000,10,0)</f>
        <v>361000</v>
      </c>
      <c r="L1275" s="38">
        <f>VLOOKUP($B1275,[6]Data!$A$1:$M$15000,11,0)</f>
        <v>3053000</v>
      </c>
      <c r="M1275" s="38">
        <f>VLOOKUP($B1275,[6]Data!$A$1:$M$15000,12,0)</f>
        <v>60825000</v>
      </c>
    </row>
    <row r="1276" spans="1:13">
      <c r="A1276" s="1">
        <v>36820</v>
      </c>
      <c r="B1276" s="4">
        <v>36820</v>
      </c>
      <c r="C1276" s="38">
        <f>VLOOKUP($B1276,[6]Data!$A$1:$M$15000,3,0)</f>
        <v>510000</v>
      </c>
      <c r="D1276" s="38">
        <f>VLOOKUP($B1276,[6]Data!$A$1:$M$15000,4,0)</f>
        <v>1179000</v>
      </c>
      <c r="E1276" s="38">
        <f>VLOOKUP($B1276,[6]Data!$A$1:$M$15000,5,0)</f>
        <v>383000</v>
      </c>
      <c r="F1276" s="38">
        <f>VLOOKUP($B1276,[6]Data!$A$1:$M$15000,6,0)</f>
        <v>377000</v>
      </c>
      <c r="G1276" s="38">
        <f>VLOOKUP($B1276,[6]Data!$A$1:$M$15000,7,0)</f>
        <v>715000</v>
      </c>
      <c r="H1276" s="38">
        <f>VLOOKUP($B1276,[6]Data!$A$1:$M$15000,8,0)</f>
        <v>291000</v>
      </c>
      <c r="I1276" s="38" t="s">
        <v>25</v>
      </c>
      <c r="J1276" s="38">
        <f>VLOOKUP($B1276,[6]Data!$A$1:$M$15000,9,0)</f>
        <v>3455000</v>
      </c>
      <c r="K1276" s="38">
        <f>VLOOKUP($B1276,[6]Data!$A$1:$M$15000,10,0)</f>
        <v>744000</v>
      </c>
      <c r="L1276" s="38">
        <f>VLOOKUP($B1276,[6]Data!$A$1:$M$15000,11,0)</f>
        <v>2750000</v>
      </c>
      <c r="M1276" s="38">
        <f>VLOOKUP($B1276,[6]Data!$A$1:$M$15000,12,0)</f>
        <v>61570000</v>
      </c>
    </row>
    <row r="1277" spans="1:13">
      <c r="A1277" s="1">
        <v>36821</v>
      </c>
      <c r="B1277" s="4">
        <v>36821</v>
      </c>
      <c r="C1277" s="38">
        <f>VLOOKUP($B1277,[6]Data!$A$1:$M$15000,3,0)</f>
        <v>511000</v>
      </c>
      <c r="D1277" s="38">
        <f>VLOOKUP($B1277,[6]Data!$A$1:$M$15000,4,0)</f>
        <v>1202000</v>
      </c>
      <c r="E1277" s="38">
        <f>VLOOKUP($B1277,[6]Data!$A$1:$M$15000,5,0)</f>
        <v>413000</v>
      </c>
      <c r="F1277" s="38">
        <f>VLOOKUP($B1277,[6]Data!$A$1:$M$15000,6,0)</f>
        <v>344000</v>
      </c>
      <c r="G1277" s="38">
        <f>VLOOKUP($B1277,[6]Data!$A$1:$M$15000,7,0)</f>
        <v>722000</v>
      </c>
      <c r="H1277" s="38">
        <f>VLOOKUP($B1277,[6]Data!$A$1:$M$15000,8,0)</f>
        <v>289000</v>
      </c>
      <c r="I1277" s="38" t="s">
        <v>25</v>
      </c>
      <c r="J1277" s="38">
        <f>VLOOKUP($B1277,[6]Data!$A$1:$M$15000,9,0)</f>
        <v>3481000</v>
      </c>
      <c r="K1277" s="38">
        <f>VLOOKUP($B1277,[6]Data!$A$1:$M$15000,10,0)</f>
        <v>758000</v>
      </c>
      <c r="L1277" s="38">
        <f>VLOOKUP($B1277,[6]Data!$A$1:$M$15000,11,0)</f>
        <v>2707000</v>
      </c>
      <c r="M1277" s="38">
        <f>VLOOKUP($B1277,[6]Data!$A$1:$M$15000,12,0)</f>
        <v>62327000</v>
      </c>
    </row>
    <row r="1278" spans="1:13">
      <c r="A1278" s="1">
        <v>36822</v>
      </c>
      <c r="B1278" s="4">
        <v>36822</v>
      </c>
      <c r="C1278" s="38">
        <f>VLOOKUP($B1278,[6]Data!$A$1:$M$15000,3,0)</f>
        <v>522000</v>
      </c>
      <c r="D1278" s="38">
        <f>VLOOKUP($B1278,[6]Data!$A$1:$M$15000,4,0)</f>
        <v>1193000</v>
      </c>
      <c r="E1278" s="38">
        <f>VLOOKUP($B1278,[6]Data!$A$1:$M$15000,5,0)</f>
        <v>418000</v>
      </c>
      <c r="F1278" s="38">
        <f>VLOOKUP($B1278,[6]Data!$A$1:$M$15000,6,0)</f>
        <v>373000</v>
      </c>
      <c r="G1278" s="38">
        <f>VLOOKUP($B1278,[6]Data!$A$1:$M$15000,7,0)</f>
        <v>723000</v>
      </c>
      <c r="H1278" s="38">
        <f>VLOOKUP($B1278,[6]Data!$A$1:$M$15000,8,0)</f>
        <v>277000</v>
      </c>
      <c r="I1278" s="38" t="s">
        <v>25</v>
      </c>
      <c r="J1278" s="38">
        <f>VLOOKUP($B1278,[6]Data!$A$1:$M$15000,9,0)</f>
        <v>3506000</v>
      </c>
      <c r="K1278" s="38">
        <f>VLOOKUP($B1278,[6]Data!$A$1:$M$15000,10,0)</f>
        <v>439000</v>
      </c>
      <c r="L1278" s="38">
        <f>VLOOKUP($B1278,[6]Data!$A$1:$M$15000,11,0)</f>
        <v>2960000</v>
      </c>
      <c r="M1278" s="38">
        <f>VLOOKUP($B1278,[6]Data!$A$1:$M$15000,12,0)</f>
        <v>62767000</v>
      </c>
    </row>
    <row r="1279" spans="1:13">
      <c r="A1279" s="1">
        <v>36823</v>
      </c>
      <c r="B1279" s="4">
        <v>36823</v>
      </c>
      <c r="C1279" s="38">
        <f>VLOOKUP($B1279,[6]Data!$A$1:$M$15000,3,0)</f>
        <v>498000</v>
      </c>
      <c r="D1279" s="38">
        <f>VLOOKUP($B1279,[6]Data!$A$1:$M$15000,4,0)</f>
        <v>1187000</v>
      </c>
      <c r="E1279" s="38">
        <f>VLOOKUP($B1279,[6]Data!$A$1:$M$15000,5,0)</f>
        <v>400000</v>
      </c>
      <c r="F1279" s="38">
        <f>VLOOKUP($B1279,[6]Data!$A$1:$M$15000,6,0)</f>
        <v>293000</v>
      </c>
      <c r="G1279" s="38">
        <f>VLOOKUP($B1279,[6]Data!$A$1:$M$15000,7,0)</f>
        <v>720000</v>
      </c>
      <c r="H1279" s="38">
        <f>VLOOKUP($B1279,[6]Data!$A$1:$M$15000,8,0)</f>
        <v>294000</v>
      </c>
      <c r="I1279" s="38" t="s">
        <v>25</v>
      </c>
      <c r="J1279" s="38">
        <f>VLOOKUP($B1279,[6]Data!$A$1:$M$15000,9,0)</f>
        <v>3392000</v>
      </c>
      <c r="K1279" s="38">
        <f>VLOOKUP($B1279,[6]Data!$A$1:$M$15000,10,0)</f>
        <v>470000</v>
      </c>
      <c r="L1279" s="38">
        <f>VLOOKUP($B1279,[6]Data!$A$1:$M$15000,11,0)</f>
        <v>3048000</v>
      </c>
      <c r="M1279" s="38">
        <f>VLOOKUP($B1279,[6]Data!$A$1:$M$15000,12,0)</f>
        <v>63236000</v>
      </c>
    </row>
    <row r="1280" spans="1:13">
      <c r="A1280" s="1">
        <v>36824</v>
      </c>
      <c r="B1280" s="4">
        <v>36824</v>
      </c>
      <c r="C1280" s="38">
        <f>VLOOKUP($B1280,[6]Data!$A$1:$M$15000,3,0)</f>
        <v>505000</v>
      </c>
      <c r="D1280" s="38">
        <f>VLOOKUP($B1280,[6]Data!$A$1:$M$15000,4,0)</f>
        <v>1208000</v>
      </c>
      <c r="E1280" s="38">
        <f>VLOOKUP($B1280,[6]Data!$A$1:$M$15000,5,0)</f>
        <v>363000</v>
      </c>
      <c r="F1280" s="38">
        <f>VLOOKUP($B1280,[6]Data!$A$1:$M$15000,6,0)</f>
        <v>296000</v>
      </c>
      <c r="G1280" s="38">
        <f>VLOOKUP($B1280,[6]Data!$A$1:$M$15000,7,0)</f>
        <v>720000</v>
      </c>
      <c r="H1280" s="38">
        <f>VLOOKUP($B1280,[6]Data!$A$1:$M$15000,8,0)</f>
        <v>281000</v>
      </c>
      <c r="I1280" s="38" t="s">
        <v>25</v>
      </c>
      <c r="J1280" s="38">
        <f>VLOOKUP($B1280,[6]Data!$A$1:$M$15000,9,0)</f>
        <v>3372000</v>
      </c>
      <c r="K1280" s="38">
        <f>VLOOKUP($B1280,[6]Data!$A$1:$M$15000,10,0)</f>
        <v>316000</v>
      </c>
      <c r="L1280" s="38">
        <f>VLOOKUP($B1280,[6]Data!$A$1:$M$15000,11,0)</f>
        <v>3014000</v>
      </c>
      <c r="M1280" s="38">
        <f>VLOOKUP($B1280,[6]Data!$A$1:$M$15000,12,0)</f>
        <v>63423000</v>
      </c>
    </row>
    <row r="1281" spans="1:13">
      <c r="A1281" s="1">
        <v>36825</v>
      </c>
      <c r="B1281" s="4">
        <v>36825</v>
      </c>
      <c r="C1281" s="38">
        <f>VLOOKUP($B1281,[6]Data!$A$1:$M$15000,3,0)</f>
        <v>531000</v>
      </c>
      <c r="D1281" s="38">
        <f>VLOOKUP($B1281,[6]Data!$A$1:$M$15000,4,0)</f>
        <v>1226000</v>
      </c>
      <c r="E1281" s="38">
        <f>VLOOKUP($B1281,[6]Data!$A$1:$M$15000,5,0)</f>
        <v>397000</v>
      </c>
      <c r="F1281" s="38">
        <f>VLOOKUP($B1281,[6]Data!$A$1:$M$15000,6,0)</f>
        <v>283000</v>
      </c>
      <c r="G1281" s="38">
        <f>VLOOKUP($B1281,[6]Data!$A$1:$M$15000,7,0)</f>
        <v>720000</v>
      </c>
      <c r="H1281" s="38">
        <f>VLOOKUP($B1281,[6]Data!$A$1:$M$15000,8,0)</f>
        <v>273000</v>
      </c>
      <c r="I1281" s="38" t="s">
        <v>25</v>
      </c>
      <c r="J1281" s="38">
        <f>VLOOKUP($B1281,[6]Data!$A$1:$M$15000,9,0)</f>
        <v>3430000</v>
      </c>
      <c r="K1281" s="38">
        <f>VLOOKUP($B1281,[6]Data!$A$1:$M$15000,10,0)</f>
        <v>314000</v>
      </c>
      <c r="L1281" s="38">
        <f>VLOOKUP($B1281,[6]Data!$A$1:$M$15000,11,0)</f>
        <v>3134000</v>
      </c>
      <c r="M1281" s="38">
        <f>VLOOKUP($B1281,[6]Data!$A$1:$M$15000,12,0)</f>
        <v>63867000</v>
      </c>
    </row>
    <row r="1282" spans="1:13">
      <c r="A1282" s="1">
        <v>36826</v>
      </c>
      <c r="B1282" s="4">
        <v>36826</v>
      </c>
      <c r="C1282" s="38">
        <f>VLOOKUP($B1282,[6]Data!$A$1:$M$15000,3,0)</f>
        <v>539000</v>
      </c>
      <c r="D1282" s="38">
        <f>VLOOKUP($B1282,[6]Data!$A$1:$M$15000,4,0)</f>
        <v>1239000</v>
      </c>
      <c r="E1282" s="38">
        <f>VLOOKUP($B1282,[6]Data!$A$1:$M$15000,5,0)</f>
        <v>395000</v>
      </c>
      <c r="F1282" s="38">
        <f>VLOOKUP($B1282,[6]Data!$A$1:$M$15000,6,0)</f>
        <v>260000</v>
      </c>
      <c r="G1282" s="38">
        <f>VLOOKUP($B1282,[6]Data!$A$1:$M$15000,7,0)</f>
        <v>727000</v>
      </c>
      <c r="H1282" s="38">
        <f>VLOOKUP($B1282,[6]Data!$A$1:$M$15000,8,0)</f>
        <v>293000</v>
      </c>
      <c r="I1282" s="38" t="s">
        <v>25</v>
      </c>
      <c r="J1282" s="38">
        <f>VLOOKUP($B1282,[6]Data!$A$1:$M$15000,9,0)</f>
        <v>3455000</v>
      </c>
      <c r="K1282" s="38">
        <f>VLOOKUP($B1282,[6]Data!$A$1:$M$15000,10,0)</f>
        <v>384000</v>
      </c>
      <c r="L1282" s="38">
        <f>VLOOKUP($B1282,[6]Data!$A$1:$M$15000,11,0)</f>
        <v>3053000</v>
      </c>
      <c r="M1282" s="38">
        <f>VLOOKUP($B1282,[6]Data!$A$1:$M$15000,12,0)</f>
        <v>64251000</v>
      </c>
    </row>
    <row r="1283" spans="1:13">
      <c r="A1283" s="1">
        <v>36827</v>
      </c>
      <c r="B1283" s="4">
        <v>36827</v>
      </c>
      <c r="C1283" s="38">
        <f>VLOOKUP($B1283,[6]Data!$A$1:$M$15000,3,0)</f>
        <v>502000</v>
      </c>
      <c r="D1283" s="38">
        <f>VLOOKUP($B1283,[6]Data!$A$1:$M$15000,4,0)</f>
        <v>1250000</v>
      </c>
      <c r="E1283" s="38">
        <f>VLOOKUP($B1283,[6]Data!$A$1:$M$15000,5,0)</f>
        <v>452000</v>
      </c>
      <c r="F1283" s="38">
        <f>VLOOKUP($B1283,[6]Data!$A$1:$M$15000,6,0)</f>
        <v>262000</v>
      </c>
      <c r="G1283" s="38">
        <f>VLOOKUP($B1283,[6]Data!$A$1:$M$15000,7,0)</f>
        <v>749000</v>
      </c>
      <c r="H1283" s="38">
        <f>VLOOKUP($B1283,[6]Data!$A$1:$M$15000,8,0)</f>
        <v>299000</v>
      </c>
      <c r="I1283" s="38" t="s">
        <v>25</v>
      </c>
      <c r="J1283" s="38">
        <f>VLOOKUP($B1283,[6]Data!$A$1:$M$15000,9,0)</f>
        <v>3514000</v>
      </c>
      <c r="K1283" s="38">
        <f>VLOOKUP($B1283,[6]Data!$A$1:$M$15000,10,0)</f>
        <v>613000</v>
      </c>
      <c r="L1283" s="38">
        <f>VLOOKUP($B1283,[6]Data!$A$1:$M$15000,11,0)</f>
        <v>2830000</v>
      </c>
      <c r="M1283" s="38">
        <f>VLOOKUP($B1283,[6]Data!$A$1:$M$15000,12,0)</f>
        <v>64864000</v>
      </c>
    </row>
    <row r="1284" spans="1:13">
      <c r="A1284" s="1">
        <v>36828</v>
      </c>
      <c r="B1284" s="4">
        <v>36828</v>
      </c>
      <c r="C1284" s="38">
        <f>VLOOKUP($B1284,[6]Data!$A$1:$M$15000,3,0)</f>
        <v>526000</v>
      </c>
      <c r="D1284" s="38">
        <f>VLOOKUP($B1284,[6]Data!$A$1:$M$15000,4,0)</f>
        <v>1245000</v>
      </c>
      <c r="E1284" s="38">
        <f>VLOOKUP($B1284,[6]Data!$A$1:$M$15000,5,0)</f>
        <v>456000</v>
      </c>
      <c r="F1284" s="38">
        <f>VLOOKUP($B1284,[6]Data!$A$1:$M$15000,6,0)</f>
        <v>243000</v>
      </c>
      <c r="G1284" s="38">
        <f>VLOOKUP($B1284,[6]Data!$A$1:$M$15000,7,0)</f>
        <v>741000</v>
      </c>
      <c r="H1284" s="38">
        <f>VLOOKUP($B1284,[6]Data!$A$1:$M$15000,8,0)</f>
        <v>282000</v>
      </c>
      <c r="I1284" s="38" t="s">
        <v>25</v>
      </c>
      <c r="J1284" s="38">
        <f>VLOOKUP($B1284,[6]Data!$A$1:$M$15000,9,0)</f>
        <v>3492000</v>
      </c>
      <c r="K1284" s="38">
        <f>VLOOKUP($B1284,[6]Data!$A$1:$M$15000,10,0)</f>
        <v>738000</v>
      </c>
      <c r="L1284" s="38">
        <f>VLOOKUP($B1284,[6]Data!$A$1:$M$15000,11,0)</f>
        <v>2887000</v>
      </c>
      <c r="M1284" s="38">
        <f>VLOOKUP($B1284,[6]Data!$A$1:$M$15000,12,0)</f>
        <v>65601000</v>
      </c>
    </row>
    <row r="1285" spans="1:13">
      <c r="A1285" s="1">
        <v>36829</v>
      </c>
      <c r="B1285" s="4">
        <v>36829</v>
      </c>
      <c r="C1285" s="38">
        <f>VLOOKUP($B1285,[6]Data!$A$1:$M$15000,3,0)</f>
        <v>501000</v>
      </c>
      <c r="D1285" s="38">
        <f>VLOOKUP($B1285,[6]Data!$A$1:$M$15000,4,0)</f>
        <v>1236000</v>
      </c>
      <c r="E1285" s="38">
        <f>VLOOKUP($B1285,[6]Data!$A$1:$M$15000,5,0)</f>
        <v>369000</v>
      </c>
      <c r="F1285" s="38">
        <f>VLOOKUP($B1285,[6]Data!$A$1:$M$15000,6,0)</f>
        <v>249000</v>
      </c>
      <c r="G1285" s="38">
        <f>VLOOKUP($B1285,[6]Data!$A$1:$M$15000,7,0)</f>
        <v>588000</v>
      </c>
      <c r="H1285" s="38">
        <f>VLOOKUP($B1285,[6]Data!$A$1:$M$15000,8,0)</f>
        <v>281000</v>
      </c>
      <c r="I1285" s="38" t="s">
        <v>25</v>
      </c>
      <c r="J1285" s="38">
        <f>VLOOKUP($B1285,[6]Data!$A$1:$M$15000,9,0)</f>
        <v>3223000</v>
      </c>
      <c r="K1285" s="38">
        <f>VLOOKUP($B1285,[6]Data!$A$1:$M$15000,10,0)</f>
        <v>1000</v>
      </c>
      <c r="L1285" s="38">
        <f>VLOOKUP($B1285,[6]Data!$A$1:$M$15000,11,0)</f>
        <v>3322000</v>
      </c>
      <c r="M1285" s="38">
        <f>VLOOKUP($B1285,[6]Data!$A$1:$M$15000,12,0)</f>
        <v>65602000</v>
      </c>
    </row>
    <row r="1286" spans="1:13">
      <c r="A1286" s="1">
        <v>36830</v>
      </c>
      <c r="B1286" s="4">
        <v>36830</v>
      </c>
      <c r="C1286" s="38">
        <f>VLOOKUP($B1286,[6]Data!$A$1:$M$15000,3,0)</f>
        <v>529000</v>
      </c>
      <c r="D1286" s="38">
        <f>VLOOKUP($B1286,[6]Data!$A$1:$M$15000,4,0)</f>
        <v>1171000</v>
      </c>
      <c r="E1286" s="38">
        <f>VLOOKUP($B1286,[6]Data!$A$1:$M$15000,5,0)</f>
        <v>415000</v>
      </c>
      <c r="F1286" s="38">
        <f>VLOOKUP($B1286,[6]Data!$A$1:$M$15000,6,0)</f>
        <v>266000</v>
      </c>
      <c r="G1286" s="38">
        <f>VLOOKUP($B1286,[6]Data!$A$1:$M$15000,7,0)</f>
        <v>490000</v>
      </c>
      <c r="H1286" s="38">
        <f>VLOOKUP($B1286,[6]Data!$A$1:$M$15000,8,0)</f>
        <v>285000</v>
      </c>
      <c r="I1286" s="38" t="s">
        <v>25</v>
      </c>
      <c r="J1286" s="38">
        <f>VLOOKUP($B1286,[6]Data!$A$1:$M$15000,9,0)</f>
        <v>3155000</v>
      </c>
      <c r="K1286" s="38">
        <f>VLOOKUP($B1286,[6]Data!$A$1:$M$15000,10,0)</f>
        <v>-310000</v>
      </c>
      <c r="L1286" s="38">
        <f>VLOOKUP($B1286,[6]Data!$A$1:$M$15000,11,0)</f>
        <v>3443000</v>
      </c>
      <c r="M1286" s="38">
        <f>VLOOKUP($B1286,[6]Data!$A$1:$M$15000,12,0)</f>
        <v>65292000</v>
      </c>
    </row>
    <row r="1287" spans="1:13">
      <c r="A1287" s="1">
        <v>36831</v>
      </c>
      <c r="B1287" s="4">
        <v>36831</v>
      </c>
      <c r="C1287" s="38">
        <f>VLOOKUP($B1287,[6]Data!$A$1:$M$15000,3,0)</f>
        <v>537000</v>
      </c>
      <c r="D1287" s="38">
        <f>VLOOKUP($B1287,[6]Data!$A$1:$M$15000,4,0)</f>
        <v>1239000</v>
      </c>
      <c r="E1287" s="38">
        <f>VLOOKUP($B1287,[6]Data!$A$1:$M$15000,5,0)</f>
        <v>325000</v>
      </c>
      <c r="F1287" s="38">
        <f>VLOOKUP($B1287,[6]Data!$A$1:$M$15000,6,0)</f>
        <v>179000</v>
      </c>
      <c r="G1287" s="38">
        <f>VLOOKUP($B1287,[6]Data!$A$1:$M$15000,7,0)</f>
        <v>445000</v>
      </c>
      <c r="H1287" s="38">
        <f>VLOOKUP($B1287,[6]Data!$A$1:$M$15000,8,0)</f>
        <v>311000</v>
      </c>
      <c r="I1287" s="38" t="s">
        <v>25</v>
      </c>
      <c r="J1287" s="38">
        <f>VLOOKUP($B1287,[6]Data!$A$1:$M$15000,9,0)</f>
        <v>3036000</v>
      </c>
      <c r="K1287" s="38">
        <f>VLOOKUP($B1287,[6]Data!$A$1:$M$15000,10,0)</f>
        <v>-456000</v>
      </c>
      <c r="L1287" s="38">
        <f>VLOOKUP($B1287,[6]Data!$A$1:$M$15000,11,0)</f>
        <v>3388000</v>
      </c>
      <c r="M1287" s="38">
        <f>VLOOKUP($B1287,[6]Data!$A$1:$M$15000,12,0)</f>
        <v>64644000</v>
      </c>
    </row>
    <row r="1288" spans="1:13">
      <c r="A1288" s="1">
        <v>36832</v>
      </c>
      <c r="B1288" s="4">
        <v>36832</v>
      </c>
      <c r="C1288" s="38">
        <f>VLOOKUP($B1288,[6]Data!$A$1:$M$15000,3,0)</f>
        <v>464000</v>
      </c>
      <c r="D1288" s="38">
        <f>VLOOKUP($B1288,[6]Data!$A$1:$M$15000,4,0)</f>
        <v>1160000</v>
      </c>
      <c r="E1288" s="38">
        <f>VLOOKUP($B1288,[6]Data!$A$1:$M$15000,5,0)</f>
        <v>258000</v>
      </c>
      <c r="F1288" s="38">
        <f>VLOOKUP($B1288,[6]Data!$A$1:$M$15000,6,0)</f>
        <v>189000</v>
      </c>
      <c r="G1288" s="38">
        <f>VLOOKUP($B1288,[6]Data!$A$1:$M$15000,7,0)</f>
        <v>591000</v>
      </c>
      <c r="H1288" s="38">
        <f>VLOOKUP($B1288,[6]Data!$A$1:$M$15000,8,0)</f>
        <v>319000</v>
      </c>
      <c r="I1288" s="38" t="s">
        <v>25</v>
      </c>
      <c r="J1288" s="38">
        <f>VLOOKUP($B1288,[6]Data!$A$1:$M$15000,9,0)</f>
        <v>2982000</v>
      </c>
      <c r="K1288" s="38">
        <f>VLOOKUP($B1288,[6]Data!$A$1:$M$15000,10,0)</f>
        <v>-225000</v>
      </c>
      <c r="L1288" s="38">
        <f>VLOOKUP($B1288,[6]Data!$A$1:$M$15000,11,0)</f>
        <v>3291000</v>
      </c>
      <c r="M1288" s="38">
        <f>VLOOKUP($B1288,[6]Data!$A$1:$M$15000,12,0)</f>
        <v>64420000</v>
      </c>
    </row>
    <row r="1289" spans="1:13">
      <c r="A1289" s="1">
        <v>36833</v>
      </c>
      <c r="B1289" s="4">
        <v>36833</v>
      </c>
      <c r="C1289" s="38">
        <f>VLOOKUP($B1289,[6]Data!$A$1:$M$15000,3,0)</f>
        <v>502000</v>
      </c>
      <c r="D1289" s="38">
        <f>VLOOKUP($B1289,[6]Data!$A$1:$M$15000,4,0)</f>
        <v>1154000</v>
      </c>
      <c r="E1289" s="38">
        <f>VLOOKUP($B1289,[6]Data!$A$1:$M$15000,5,0)</f>
        <v>286000</v>
      </c>
      <c r="F1289" s="38">
        <f>VLOOKUP($B1289,[6]Data!$A$1:$M$15000,6,0)</f>
        <v>188000</v>
      </c>
      <c r="G1289" s="38">
        <f>VLOOKUP($B1289,[6]Data!$A$1:$M$15000,7,0)</f>
        <v>605000</v>
      </c>
      <c r="H1289" s="38">
        <f>VLOOKUP($B1289,[6]Data!$A$1:$M$15000,8,0)</f>
        <v>299000</v>
      </c>
      <c r="I1289" s="38" t="s">
        <v>25</v>
      </c>
      <c r="J1289" s="38">
        <f>VLOOKUP($B1289,[6]Data!$A$1:$M$15000,9,0)</f>
        <v>3034000</v>
      </c>
      <c r="K1289" s="38">
        <f>VLOOKUP($B1289,[6]Data!$A$1:$M$15000,10,0)</f>
        <v>-87000</v>
      </c>
      <c r="L1289" s="38">
        <f>VLOOKUP($B1289,[6]Data!$A$1:$M$15000,11,0)</f>
        <v>3056000</v>
      </c>
      <c r="M1289" s="38">
        <f>VLOOKUP($B1289,[6]Data!$A$1:$M$15000,12,0)</f>
        <v>64332000</v>
      </c>
    </row>
    <row r="1290" spans="1:13">
      <c r="A1290" s="1">
        <v>36834</v>
      </c>
      <c r="B1290" s="4">
        <v>36834</v>
      </c>
      <c r="C1290" s="38">
        <f>VLOOKUP($B1290,[6]Data!$A$1:$M$15000,3,0)</f>
        <v>521000</v>
      </c>
      <c r="D1290" s="38">
        <f>VLOOKUP($B1290,[6]Data!$A$1:$M$15000,4,0)</f>
        <v>1226000</v>
      </c>
      <c r="E1290" s="38">
        <f>VLOOKUP($B1290,[6]Data!$A$1:$M$15000,5,0)</f>
        <v>342000</v>
      </c>
      <c r="F1290" s="38">
        <f>VLOOKUP($B1290,[6]Data!$A$1:$M$15000,6,0)</f>
        <v>144000</v>
      </c>
      <c r="G1290" s="38">
        <f>VLOOKUP($B1290,[6]Data!$A$1:$M$15000,7,0)</f>
        <v>587000</v>
      </c>
      <c r="H1290" s="38">
        <f>VLOOKUP($B1290,[6]Data!$A$1:$M$15000,8,0)</f>
        <v>314000</v>
      </c>
      <c r="I1290" s="38" t="s">
        <v>25</v>
      </c>
      <c r="J1290" s="38">
        <f>VLOOKUP($B1290,[6]Data!$A$1:$M$15000,9,0)</f>
        <v>3134000</v>
      </c>
      <c r="K1290" s="38">
        <f>VLOOKUP($B1290,[6]Data!$A$1:$M$15000,10,0)</f>
        <v>361000</v>
      </c>
      <c r="L1290" s="38">
        <f>VLOOKUP($B1290,[6]Data!$A$1:$M$15000,11,0)</f>
        <v>2849000</v>
      </c>
      <c r="M1290" s="38">
        <f>VLOOKUP($B1290,[6]Data!$A$1:$M$15000,12,0)</f>
        <v>64694000</v>
      </c>
    </row>
    <row r="1291" spans="1:13">
      <c r="A1291" s="1">
        <v>36835</v>
      </c>
      <c r="B1291" s="4">
        <v>36835</v>
      </c>
      <c r="C1291" s="38">
        <f>VLOOKUP($B1291,[6]Data!$A$1:$M$15000,3,0)</f>
        <v>527000</v>
      </c>
      <c r="D1291" s="38">
        <f>VLOOKUP($B1291,[6]Data!$A$1:$M$15000,4,0)</f>
        <v>1202000</v>
      </c>
      <c r="E1291" s="38">
        <f>VLOOKUP($B1291,[6]Data!$A$1:$M$15000,5,0)</f>
        <v>343000</v>
      </c>
      <c r="F1291" s="38">
        <f>VLOOKUP($B1291,[6]Data!$A$1:$M$15000,6,0)</f>
        <v>144000</v>
      </c>
      <c r="G1291" s="38">
        <f>VLOOKUP($B1291,[6]Data!$A$1:$M$15000,7,0)</f>
        <v>561000</v>
      </c>
      <c r="H1291" s="38">
        <f>VLOOKUP($B1291,[6]Data!$A$1:$M$15000,8,0)</f>
        <v>315000</v>
      </c>
      <c r="I1291" s="38" t="s">
        <v>25</v>
      </c>
      <c r="J1291" s="38">
        <f>VLOOKUP($B1291,[6]Data!$A$1:$M$15000,9,0)</f>
        <v>3092000</v>
      </c>
      <c r="K1291" s="38">
        <f>VLOOKUP($B1291,[6]Data!$A$1:$M$15000,10,0)</f>
        <v>46000</v>
      </c>
      <c r="L1291" s="38">
        <f>VLOOKUP($B1291,[6]Data!$A$1:$M$15000,11,0)</f>
        <v>2974000</v>
      </c>
      <c r="M1291" s="38">
        <f>VLOOKUP($B1291,[6]Data!$A$1:$M$15000,12,0)</f>
        <v>64740000</v>
      </c>
    </row>
    <row r="1292" spans="1:13">
      <c r="A1292" s="1">
        <v>36836</v>
      </c>
      <c r="B1292" s="4">
        <v>36836</v>
      </c>
      <c r="C1292" s="38">
        <f>VLOOKUP($B1292,[6]Data!$A$1:$M$15000,3,0)</f>
        <v>517000</v>
      </c>
      <c r="D1292" s="38">
        <f>VLOOKUP($B1292,[6]Data!$A$1:$M$15000,4,0)</f>
        <v>1159000</v>
      </c>
      <c r="E1292" s="38">
        <f>VLOOKUP($B1292,[6]Data!$A$1:$M$15000,5,0)</f>
        <v>265000</v>
      </c>
      <c r="F1292" s="38">
        <f>VLOOKUP($B1292,[6]Data!$A$1:$M$15000,6,0)</f>
        <v>172000</v>
      </c>
      <c r="G1292" s="38">
        <f>VLOOKUP($B1292,[6]Data!$A$1:$M$15000,7,0)</f>
        <v>607000</v>
      </c>
      <c r="H1292" s="38">
        <f>VLOOKUP($B1292,[6]Data!$A$1:$M$15000,8,0)</f>
        <v>272000</v>
      </c>
      <c r="I1292" s="38" t="s">
        <v>25</v>
      </c>
      <c r="J1292" s="38">
        <f>VLOOKUP($B1292,[6]Data!$A$1:$M$15000,9,0)</f>
        <v>2992000</v>
      </c>
      <c r="K1292" s="38">
        <f>VLOOKUP($B1292,[6]Data!$A$1:$M$15000,10,0)</f>
        <v>-372000</v>
      </c>
      <c r="L1292" s="38">
        <f>VLOOKUP($B1292,[6]Data!$A$1:$M$15000,11,0)</f>
        <v>3453000</v>
      </c>
      <c r="M1292" s="38">
        <f>VLOOKUP($B1292,[6]Data!$A$1:$M$15000,12,0)</f>
        <v>64369000</v>
      </c>
    </row>
    <row r="1293" spans="1:13">
      <c r="A1293" s="1">
        <v>36837</v>
      </c>
      <c r="B1293" s="4">
        <v>36837</v>
      </c>
      <c r="C1293" s="38">
        <f>VLOOKUP($B1293,[6]Data!$A$1:$M$15000,3,0)</f>
        <v>537000</v>
      </c>
      <c r="D1293" s="38">
        <f>VLOOKUP($B1293,[6]Data!$A$1:$M$15000,4,0)</f>
        <v>966000</v>
      </c>
      <c r="E1293" s="38">
        <f>VLOOKUP($B1293,[6]Data!$A$1:$M$15000,5,0)</f>
        <v>185000</v>
      </c>
      <c r="F1293" s="38">
        <f>VLOOKUP($B1293,[6]Data!$A$1:$M$15000,6,0)</f>
        <v>187000</v>
      </c>
      <c r="G1293" s="38">
        <f>VLOOKUP($B1293,[6]Data!$A$1:$M$15000,7,0)</f>
        <v>639000</v>
      </c>
      <c r="H1293" s="38">
        <f>VLOOKUP($B1293,[6]Data!$A$1:$M$15000,8,0)</f>
        <v>298000</v>
      </c>
      <c r="I1293" s="38" t="s">
        <v>25</v>
      </c>
      <c r="J1293" s="38">
        <f>VLOOKUP($B1293,[6]Data!$A$1:$M$15000,9,0)</f>
        <v>2810000</v>
      </c>
      <c r="K1293" s="38">
        <f>VLOOKUP($B1293,[6]Data!$A$1:$M$15000,10,0)</f>
        <v>-789000</v>
      </c>
      <c r="L1293" s="38">
        <f>VLOOKUP($B1293,[6]Data!$A$1:$M$15000,11,0)</f>
        <v>3637000</v>
      </c>
      <c r="M1293" s="38">
        <f>VLOOKUP($B1293,[6]Data!$A$1:$M$15000,12,0)</f>
        <v>63580000</v>
      </c>
    </row>
    <row r="1294" spans="1:13">
      <c r="A1294" s="1">
        <v>36838</v>
      </c>
      <c r="B1294" s="4">
        <v>36838</v>
      </c>
      <c r="C1294" s="38">
        <f>VLOOKUP($B1294,[6]Data!$A$1:$M$15000,3,0)</f>
        <v>507000</v>
      </c>
      <c r="D1294" s="38">
        <f>VLOOKUP($B1294,[6]Data!$A$1:$M$15000,4,0)</f>
        <v>859000</v>
      </c>
      <c r="E1294" s="38">
        <f>VLOOKUP($B1294,[6]Data!$A$1:$M$15000,5,0)</f>
        <v>149000</v>
      </c>
      <c r="F1294" s="38">
        <f>VLOOKUP($B1294,[6]Data!$A$1:$M$15000,6,0)</f>
        <v>218000</v>
      </c>
      <c r="G1294" s="38">
        <f>VLOOKUP($B1294,[6]Data!$A$1:$M$15000,7,0)</f>
        <v>684000</v>
      </c>
      <c r="H1294" s="38">
        <f>VLOOKUP($B1294,[6]Data!$A$1:$M$15000,8,0)</f>
        <v>294000</v>
      </c>
      <c r="I1294" s="38" t="s">
        <v>25</v>
      </c>
      <c r="J1294" s="38">
        <f>VLOOKUP($B1294,[6]Data!$A$1:$M$15000,9,0)</f>
        <v>2711000</v>
      </c>
      <c r="K1294" s="38">
        <f>VLOOKUP($B1294,[6]Data!$A$1:$M$15000,10,0)</f>
        <v>-1008000</v>
      </c>
      <c r="L1294" s="38">
        <f>VLOOKUP($B1294,[6]Data!$A$1:$M$15000,11,0)</f>
        <v>3609000</v>
      </c>
      <c r="M1294" s="38">
        <f>VLOOKUP($B1294,[6]Data!$A$1:$M$15000,12,0)</f>
        <v>62572000</v>
      </c>
    </row>
    <row r="1295" spans="1:13">
      <c r="A1295" s="1">
        <v>36839</v>
      </c>
      <c r="B1295" s="4">
        <v>36839</v>
      </c>
      <c r="C1295" s="38">
        <f>VLOOKUP($B1295,[6]Data!$A$1:$M$15000,3,0)</f>
        <v>491000</v>
      </c>
      <c r="D1295" s="38">
        <f>VLOOKUP($B1295,[6]Data!$A$1:$M$15000,4,0)</f>
        <v>886000</v>
      </c>
      <c r="E1295" s="38">
        <f>VLOOKUP($B1295,[6]Data!$A$1:$M$15000,5,0)</f>
        <v>191000</v>
      </c>
      <c r="F1295" s="38">
        <f>VLOOKUP($B1295,[6]Data!$A$1:$M$15000,6,0)</f>
        <v>190000</v>
      </c>
      <c r="G1295" s="38">
        <f>VLOOKUP($B1295,[6]Data!$A$1:$M$15000,7,0)</f>
        <v>656000</v>
      </c>
      <c r="H1295" s="38">
        <f>VLOOKUP($B1295,[6]Data!$A$1:$M$15000,8,0)</f>
        <v>297000</v>
      </c>
      <c r="I1295" s="38" t="s">
        <v>25</v>
      </c>
      <c r="J1295" s="38">
        <f>VLOOKUP($B1295,[6]Data!$A$1:$M$15000,9,0)</f>
        <v>2712000</v>
      </c>
      <c r="K1295" s="38">
        <f>VLOOKUP($B1295,[6]Data!$A$1:$M$15000,10,0)</f>
        <v>-951000</v>
      </c>
      <c r="L1295" s="38">
        <f>VLOOKUP($B1295,[6]Data!$A$1:$M$15000,11,0)</f>
        <v>3738000</v>
      </c>
      <c r="M1295" s="38">
        <f>VLOOKUP($B1295,[6]Data!$A$1:$M$15000,12,0)</f>
        <v>61621000</v>
      </c>
    </row>
    <row r="1296" spans="1:13">
      <c r="A1296" s="1">
        <v>36840</v>
      </c>
      <c r="B1296" s="4">
        <v>36840</v>
      </c>
      <c r="C1296" s="38">
        <f>VLOOKUP($B1296,[6]Data!$A$1:$M$15000,3,0)</f>
        <v>476000</v>
      </c>
      <c r="D1296" s="38">
        <f>VLOOKUP($B1296,[6]Data!$A$1:$M$15000,4,0)</f>
        <v>962000</v>
      </c>
      <c r="E1296" s="38">
        <f>VLOOKUP($B1296,[6]Data!$A$1:$M$15000,5,0)</f>
        <v>146000</v>
      </c>
      <c r="F1296" s="38">
        <f>VLOOKUP($B1296,[6]Data!$A$1:$M$15000,6,0)</f>
        <v>268000</v>
      </c>
      <c r="G1296" s="38">
        <f>VLOOKUP($B1296,[6]Data!$A$1:$M$15000,7,0)</f>
        <v>642000</v>
      </c>
      <c r="H1296" s="38">
        <f>VLOOKUP($B1296,[6]Data!$A$1:$M$15000,8,0)</f>
        <v>287000</v>
      </c>
      <c r="I1296" s="38" t="s">
        <v>25</v>
      </c>
      <c r="J1296" s="38">
        <f>VLOOKUP($B1296,[6]Data!$A$1:$M$15000,9,0)</f>
        <v>2780000</v>
      </c>
      <c r="K1296" s="38">
        <f>VLOOKUP($B1296,[6]Data!$A$1:$M$15000,10,0)</f>
        <v>-1220000</v>
      </c>
      <c r="L1296" s="38">
        <f>VLOOKUP($B1296,[6]Data!$A$1:$M$15000,11,0)</f>
        <v>3889000</v>
      </c>
      <c r="M1296" s="38">
        <f>VLOOKUP($B1296,[6]Data!$A$1:$M$15000,12,0)</f>
        <v>60401000</v>
      </c>
    </row>
    <row r="1297" spans="1:13">
      <c r="A1297" s="1">
        <v>36841</v>
      </c>
      <c r="B1297" s="4">
        <v>36841</v>
      </c>
      <c r="C1297" s="38">
        <f>VLOOKUP($B1297,[6]Data!$A$1:$M$15000,3,0)</f>
        <v>517000</v>
      </c>
      <c r="D1297" s="38">
        <f>VLOOKUP($B1297,[6]Data!$A$1:$M$15000,4,0)</f>
        <v>1066000</v>
      </c>
      <c r="E1297" s="38">
        <f>VLOOKUP($B1297,[6]Data!$A$1:$M$15000,5,0)</f>
        <v>268000</v>
      </c>
      <c r="F1297" s="38">
        <f>VLOOKUP($B1297,[6]Data!$A$1:$M$15000,6,0)</f>
        <v>281000</v>
      </c>
      <c r="G1297" s="38">
        <f>VLOOKUP($B1297,[6]Data!$A$1:$M$15000,7,0)</f>
        <v>668000</v>
      </c>
      <c r="H1297" s="38">
        <f>VLOOKUP($B1297,[6]Data!$A$1:$M$15000,8,0)</f>
        <v>279000</v>
      </c>
      <c r="I1297" s="38" t="s">
        <v>25</v>
      </c>
      <c r="J1297" s="38">
        <f>VLOOKUP($B1297,[6]Data!$A$1:$M$15000,9,0)</f>
        <v>3078000</v>
      </c>
      <c r="K1297" s="38">
        <f>VLOOKUP($B1297,[6]Data!$A$1:$M$15000,10,0)</f>
        <v>-617000</v>
      </c>
      <c r="L1297" s="38">
        <f>VLOOKUP($B1297,[6]Data!$A$1:$M$15000,11,0)</f>
        <v>3783000</v>
      </c>
      <c r="M1297" s="38">
        <f>VLOOKUP($B1297,[6]Data!$A$1:$M$15000,12,0)</f>
        <v>59784000</v>
      </c>
    </row>
    <row r="1298" spans="1:13">
      <c r="A1298" s="1">
        <v>36842</v>
      </c>
      <c r="B1298" s="4">
        <v>36842</v>
      </c>
      <c r="C1298" s="38">
        <f>VLOOKUP($B1298,[6]Data!$A$1:$M$15000,3,0)</f>
        <v>511000</v>
      </c>
      <c r="D1298" s="38">
        <f>VLOOKUP($B1298,[6]Data!$A$1:$M$15000,4,0)</f>
        <v>1029000</v>
      </c>
      <c r="E1298" s="38">
        <f>VLOOKUP($B1298,[6]Data!$A$1:$M$15000,5,0)</f>
        <v>241000</v>
      </c>
      <c r="F1298" s="38">
        <f>VLOOKUP($B1298,[6]Data!$A$1:$M$15000,6,0)</f>
        <v>268000</v>
      </c>
      <c r="G1298" s="38">
        <f>VLOOKUP($B1298,[6]Data!$A$1:$M$15000,7,0)</f>
        <v>660000</v>
      </c>
      <c r="H1298" s="38">
        <f>VLOOKUP($B1298,[6]Data!$A$1:$M$15000,8,0)</f>
        <v>309000</v>
      </c>
      <c r="I1298" s="38" t="s">
        <v>25</v>
      </c>
      <c r="J1298" s="38">
        <f>VLOOKUP($B1298,[6]Data!$A$1:$M$15000,9,0)</f>
        <v>3018000</v>
      </c>
      <c r="K1298" s="38">
        <f>VLOOKUP($B1298,[6]Data!$A$1:$M$15000,10,0)</f>
        <v>-804000</v>
      </c>
      <c r="L1298" s="38">
        <f>VLOOKUP($B1298,[6]Data!$A$1:$M$15000,11,0)</f>
        <v>3874000</v>
      </c>
      <c r="M1298" s="38">
        <f>VLOOKUP($B1298,[6]Data!$A$1:$M$15000,12,0)</f>
        <v>58981000</v>
      </c>
    </row>
    <row r="1299" spans="1:13">
      <c r="A1299" s="1">
        <v>36843</v>
      </c>
      <c r="B1299" s="4">
        <v>36843</v>
      </c>
      <c r="C1299" s="38">
        <f>VLOOKUP($B1299,[6]Data!$A$1:$M$15000,3,0)</f>
        <v>505000</v>
      </c>
      <c r="D1299" s="38">
        <f>VLOOKUP($B1299,[6]Data!$A$1:$M$15000,4,0)</f>
        <v>1015000</v>
      </c>
      <c r="E1299" s="38">
        <f>VLOOKUP($B1299,[6]Data!$A$1:$M$15000,5,0)</f>
        <v>263000</v>
      </c>
      <c r="F1299" s="38">
        <f>VLOOKUP($B1299,[6]Data!$A$1:$M$15000,6,0)</f>
        <v>254000</v>
      </c>
      <c r="G1299" s="38">
        <f>VLOOKUP($B1299,[6]Data!$A$1:$M$15000,7,0)</f>
        <v>659000</v>
      </c>
      <c r="H1299" s="38">
        <f>VLOOKUP($B1299,[6]Data!$A$1:$M$15000,8,0)</f>
        <v>291000</v>
      </c>
      <c r="I1299" s="38" t="s">
        <v>25</v>
      </c>
      <c r="J1299" s="38">
        <f>VLOOKUP($B1299,[6]Data!$A$1:$M$15000,9,0)</f>
        <v>2988000</v>
      </c>
      <c r="K1299" s="38">
        <f>VLOOKUP($B1299,[6]Data!$A$1:$M$15000,10,0)</f>
        <v>-1436000</v>
      </c>
      <c r="L1299" s="38">
        <f>VLOOKUP($B1299,[6]Data!$A$1:$M$15000,11,0)</f>
        <v>4390000</v>
      </c>
      <c r="M1299" s="38">
        <f>VLOOKUP($B1299,[6]Data!$A$1:$M$15000,12,0)</f>
        <v>57683000</v>
      </c>
    </row>
    <row r="1300" spans="1:13">
      <c r="A1300" s="1">
        <v>36844</v>
      </c>
      <c r="B1300" s="4">
        <v>36844</v>
      </c>
      <c r="C1300" s="38">
        <f>VLOOKUP($B1300,[6]Data!$A$1:$M$15000,3,0)</f>
        <v>513000</v>
      </c>
      <c r="D1300" s="38">
        <f>VLOOKUP($B1300,[6]Data!$A$1:$M$15000,4,0)</f>
        <v>994000</v>
      </c>
      <c r="E1300" s="38">
        <f>VLOOKUP($B1300,[6]Data!$A$1:$M$15000,5,0)</f>
        <v>209000</v>
      </c>
      <c r="F1300" s="38">
        <f>VLOOKUP($B1300,[6]Data!$A$1:$M$15000,6,0)</f>
        <v>247000</v>
      </c>
      <c r="G1300" s="38">
        <f>VLOOKUP($B1300,[6]Data!$A$1:$M$15000,7,0)</f>
        <v>667000</v>
      </c>
      <c r="H1300" s="38">
        <f>VLOOKUP($B1300,[6]Data!$A$1:$M$15000,8,0)</f>
        <v>292000</v>
      </c>
      <c r="I1300" s="38" t="s">
        <v>25</v>
      </c>
      <c r="J1300" s="38">
        <f>VLOOKUP($B1300,[6]Data!$A$1:$M$15000,9,0)</f>
        <v>2923000</v>
      </c>
      <c r="K1300" s="38">
        <f>VLOOKUP($B1300,[6]Data!$A$1:$M$15000,10,0)</f>
        <v>-1729000</v>
      </c>
      <c r="L1300" s="38">
        <f>VLOOKUP($B1300,[6]Data!$A$1:$M$15000,11,0)</f>
        <v>4527000</v>
      </c>
      <c r="M1300" s="38">
        <f>VLOOKUP($B1300,[6]Data!$A$1:$M$15000,12,0)</f>
        <v>55819000</v>
      </c>
    </row>
    <row r="1301" spans="1:13">
      <c r="A1301" s="1">
        <v>36845</v>
      </c>
      <c r="B1301" s="4">
        <v>36845</v>
      </c>
      <c r="C1301" s="38">
        <f>VLOOKUP($B1301,[6]Data!$A$1:$M$15000,3,0)</f>
        <v>503000</v>
      </c>
      <c r="D1301" s="38">
        <f>VLOOKUP($B1301,[6]Data!$A$1:$M$15000,4,0)</f>
        <v>1114000</v>
      </c>
      <c r="E1301" s="38">
        <f>VLOOKUP($B1301,[6]Data!$A$1:$M$15000,5,0)</f>
        <v>218000</v>
      </c>
      <c r="F1301" s="38">
        <f>VLOOKUP($B1301,[6]Data!$A$1:$M$15000,6,0)</f>
        <v>44000</v>
      </c>
      <c r="G1301" s="38">
        <f>VLOOKUP($B1301,[6]Data!$A$1:$M$15000,7,0)</f>
        <v>639000</v>
      </c>
      <c r="H1301" s="38">
        <f>VLOOKUP($B1301,[6]Data!$A$1:$M$15000,8,0)</f>
        <v>310000</v>
      </c>
      <c r="I1301" s="38" t="s">
        <v>25</v>
      </c>
      <c r="J1301" s="38">
        <f>VLOOKUP($B1301,[6]Data!$A$1:$M$15000,9,0)</f>
        <v>2827000</v>
      </c>
      <c r="K1301" s="38">
        <f>VLOOKUP($B1301,[6]Data!$A$1:$M$15000,10,0)</f>
        <v>-1686000</v>
      </c>
      <c r="L1301" s="38">
        <f>VLOOKUP($B1301,[6]Data!$A$1:$M$15000,11,0)</f>
        <v>4552000</v>
      </c>
      <c r="M1301" s="38">
        <f>VLOOKUP($B1301,[6]Data!$A$1:$M$15000,12,0)</f>
        <v>54449000</v>
      </c>
    </row>
    <row r="1302" spans="1:13">
      <c r="A1302" s="1">
        <v>36846</v>
      </c>
      <c r="B1302" s="4">
        <v>36846</v>
      </c>
      <c r="C1302" s="38">
        <f>VLOOKUP($B1302,[6]Data!$A$1:$M$15000,3,0)</f>
        <v>454000</v>
      </c>
      <c r="D1302" s="38">
        <f>VLOOKUP($B1302,[6]Data!$A$1:$M$15000,4,0)</f>
        <v>1062000</v>
      </c>
      <c r="E1302" s="38">
        <f>VLOOKUP($B1302,[6]Data!$A$1:$M$15000,5,0)</f>
        <v>206000</v>
      </c>
      <c r="F1302" s="38">
        <f>VLOOKUP($B1302,[6]Data!$A$1:$M$15000,6,0)</f>
        <v>123000</v>
      </c>
      <c r="G1302" s="38">
        <f>VLOOKUP($B1302,[6]Data!$A$1:$M$15000,7,0)</f>
        <v>653000</v>
      </c>
      <c r="H1302" s="38">
        <f>VLOOKUP($B1302,[6]Data!$A$1:$M$15000,8,0)</f>
        <v>299000</v>
      </c>
      <c r="I1302" s="38" t="s">
        <v>25</v>
      </c>
      <c r="J1302" s="38">
        <f>VLOOKUP($B1302,[6]Data!$A$1:$M$15000,9,0)</f>
        <v>2797000</v>
      </c>
      <c r="K1302" s="38">
        <f>VLOOKUP($B1302,[6]Data!$A$1:$M$15000,10,0)</f>
        <v>-1453000</v>
      </c>
      <c r="L1302" s="38">
        <f>VLOOKUP($B1302,[6]Data!$A$1:$M$15000,11,0)</f>
        <v>4250000</v>
      </c>
      <c r="M1302" s="38">
        <f>VLOOKUP($B1302,[6]Data!$A$1:$M$15000,12,0)</f>
        <v>52681000</v>
      </c>
    </row>
    <row r="1303" spans="1:13">
      <c r="A1303" s="1">
        <v>36847</v>
      </c>
      <c r="B1303" s="4">
        <v>36847</v>
      </c>
      <c r="C1303" s="38">
        <f>VLOOKUP($B1303,[6]Data!$A$1:$M$15000,3,0)</f>
        <v>454000</v>
      </c>
      <c r="D1303" s="38">
        <f>VLOOKUP($B1303,[6]Data!$A$1:$M$15000,4,0)</f>
        <v>1062000</v>
      </c>
      <c r="E1303" s="38">
        <f>VLOOKUP($B1303,[6]Data!$A$1:$M$15000,5,0)</f>
        <v>206000</v>
      </c>
      <c r="F1303" s="38">
        <f>VLOOKUP($B1303,[6]Data!$A$1:$M$15000,6,0)</f>
        <v>123000</v>
      </c>
      <c r="G1303" s="38">
        <f>VLOOKUP($B1303,[6]Data!$A$1:$M$15000,7,0)</f>
        <v>653000</v>
      </c>
      <c r="H1303" s="38">
        <f>VLOOKUP($B1303,[6]Data!$A$1:$M$15000,8,0)</f>
        <v>296000</v>
      </c>
      <c r="I1303" s="38" t="s">
        <v>25</v>
      </c>
      <c r="J1303" s="38">
        <f>VLOOKUP($B1303,[6]Data!$A$1:$M$15000,9,0)</f>
        <v>2794000</v>
      </c>
      <c r="K1303" s="38">
        <f>VLOOKUP($B1303,[6]Data!$A$1:$M$15000,10,0)</f>
        <v>-1051000</v>
      </c>
      <c r="L1303" s="38">
        <f>VLOOKUP($B1303,[6]Data!$A$1:$M$15000,11,0)</f>
        <v>3845000</v>
      </c>
      <c r="M1303" s="38">
        <f>VLOOKUP($B1303,[6]Data!$A$1:$M$15000,12,0)</f>
        <v>51630000</v>
      </c>
    </row>
    <row r="1304" spans="1:13">
      <c r="A1304" s="1">
        <v>36848</v>
      </c>
      <c r="B1304" s="4">
        <v>36848</v>
      </c>
      <c r="C1304" s="38">
        <f>VLOOKUP($B1304,[6]Data!$A$1:$M$15000,3,0)</f>
        <v>502000</v>
      </c>
      <c r="D1304" s="38">
        <f>VLOOKUP($B1304,[6]Data!$A$1:$M$15000,4,0)</f>
        <v>1079000</v>
      </c>
      <c r="E1304" s="38">
        <f>VLOOKUP($B1304,[6]Data!$A$1:$M$15000,5,0)</f>
        <v>234000</v>
      </c>
      <c r="F1304" s="38">
        <f>VLOOKUP($B1304,[6]Data!$A$1:$M$15000,6,0)</f>
        <v>194000</v>
      </c>
      <c r="G1304" s="38">
        <f>VLOOKUP($B1304,[6]Data!$A$1:$M$15000,7,0)</f>
        <v>649000</v>
      </c>
      <c r="H1304" s="38">
        <f>VLOOKUP($B1304,[6]Data!$A$1:$M$15000,8,0)</f>
        <v>311000</v>
      </c>
      <c r="I1304" s="38" t="s">
        <v>25</v>
      </c>
      <c r="J1304" s="38">
        <f>VLOOKUP($B1304,[6]Data!$A$1:$M$15000,9,0)</f>
        <v>2969000</v>
      </c>
      <c r="K1304" s="38">
        <f>VLOOKUP($B1304,[6]Data!$A$1:$M$15000,10,0)</f>
        <v>-909000</v>
      </c>
      <c r="L1304" s="38">
        <f>VLOOKUP($B1304,[6]Data!$A$1:$M$15000,11,0)</f>
        <v>3870000</v>
      </c>
      <c r="M1304" s="38">
        <f>VLOOKUP($B1304,[6]Data!$A$1:$M$15000,12,0)</f>
        <v>50500000</v>
      </c>
    </row>
    <row r="1305" spans="1:13">
      <c r="A1305" s="1">
        <v>36849</v>
      </c>
      <c r="B1305" s="4">
        <v>36849</v>
      </c>
      <c r="C1305" s="38">
        <f>VLOOKUP($B1305,[6]Data!$A$1:$M$15000,3,0)</f>
        <v>533000</v>
      </c>
      <c r="D1305" s="38">
        <f>VLOOKUP($B1305,[6]Data!$A$1:$M$15000,4,0)</f>
        <v>1051000</v>
      </c>
      <c r="E1305" s="38">
        <f>VLOOKUP($B1305,[6]Data!$A$1:$M$15000,5,0)</f>
        <v>261000</v>
      </c>
      <c r="F1305" s="38">
        <f>VLOOKUP($B1305,[6]Data!$A$1:$M$15000,6,0)</f>
        <v>196000</v>
      </c>
      <c r="G1305" s="38">
        <f>VLOOKUP($B1305,[6]Data!$A$1:$M$15000,7,0)</f>
        <v>704000</v>
      </c>
      <c r="H1305" s="38">
        <f>VLOOKUP($B1305,[6]Data!$A$1:$M$15000,8,0)</f>
        <v>304000</v>
      </c>
      <c r="I1305" s="38" t="s">
        <v>25</v>
      </c>
      <c r="J1305" s="38">
        <f>VLOOKUP($B1305,[6]Data!$A$1:$M$15000,9,0)</f>
        <v>3049000</v>
      </c>
      <c r="K1305" s="38">
        <f>VLOOKUP($B1305,[6]Data!$A$1:$M$15000,10,0)</f>
        <v>-534000</v>
      </c>
      <c r="L1305" s="38">
        <f>VLOOKUP($B1305,[6]Data!$A$1:$M$15000,11,0)</f>
        <v>3458000</v>
      </c>
      <c r="M1305" s="38">
        <f>VLOOKUP($B1305,[6]Data!$A$1:$M$15000,12,0)</f>
        <v>49965000</v>
      </c>
    </row>
    <row r="1306" spans="1:13">
      <c r="A1306" s="1">
        <v>36850</v>
      </c>
      <c r="B1306" s="4">
        <v>36850</v>
      </c>
      <c r="C1306" s="38">
        <f>VLOOKUP($B1306,[6]Data!$A$1:$M$15000,3,0)</f>
        <v>528000</v>
      </c>
      <c r="D1306" s="38">
        <f>VLOOKUP($B1306,[6]Data!$A$1:$M$15000,4,0)</f>
        <v>1099000</v>
      </c>
      <c r="E1306" s="38">
        <f>VLOOKUP($B1306,[6]Data!$A$1:$M$15000,5,0)</f>
        <v>202000</v>
      </c>
      <c r="F1306" s="38">
        <f>VLOOKUP($B1306,[6]Data!$A$1:$M$15000,6,0)</f>
        <v>196000</v>
      </c>
      <c r="G1306" s="38">
        <f>VLOOKUP($B1306,[6]Data!$A$1:$M$15000,7,0)</f>
        <v>697000</v>
      </c>
      <c r="H1306" s="38">
        <f>VLOOKUP($B1306,[6]Data!$A$1:$M$15000,8,0)</f>
        <v>320000</v>
      </c>
      <c r="I1306" s="38" t="s">
        <v>25</v>
      </c>
      <c r="J1306" s="38">
        <f>VLOOKUP($B1306,[6]Data!$A$1:$M$15000,9,0)</f>
        <v>3041000</v>
      </c>
      <c r="K1306" s="38">
        <f>VLOOKUP($B1306,[6]Data!$A$1:$M$15000,10,0)</f>
        <v>-606000</v>
      </c>
      <c r="L1306" s="38">
        <f>VLOOKUP($B1306,[6]Data!$A$1:$M$15000,11,0)</f>
        <v>3595000</v>
      </c>
      <c r="M1306" s="38">
        <f>VLOOKUP($B1306,[6]Data!$A$1:$M$15000,12,0)</f>
        <v>49387000</v>
      </c>
    </row>
    <row r="1307" spans="1:13">
      <c r="A1307" s="1">
        <v>36851</v>
      </c>
      <c r="B1307" s="4">
        <v>36851</v>
      </c>
      <c r="C1307" s="38">
        <f>VLOOKUP($B1307,[6]Data!$A$1:$M$15000,3,0)</f>
        <v>511000</v>
      </c>
      <c r="D1307" s="38">
        <f>VLOOKUP($B1307,[6]Data!$A$1:$M$15000,4,0)</f>
        <v>1090000</v>
      </c>
      <c r="E1307" s="38">
        <f>VLOOKUP($B1307,[6]Data!$A$1:$M$15000,5,0)</f>
        <v>212000</v>
      </c>
      <c r="F1307" s="38">
        <f>VLOOKUP($B1307,[6]Data!$A$1:$M$15000,6,0)</f>
        <v>182000</v>
      </c>
      <c r="G1307" s="38">
        <f>VLOOKUP($B1307,[6]Data!$A$1:$M$15000,7,0)</f>
        <v>651000</v>
      </c>
      <c r="H1307" s="38">
        <f>VLOOKUP($B1307,[6]Data!$A$1:$M$15000,8,0)</f>
        <v>329000</v>
      </c>
      <c r="I1307" s="38" t="s">
        <v>25</v>
      </c>
      <c r="J1307" s="38">
        <f>VLOOKUP($B1307,[6]Data!$A$1:$M$15000,9,0)</f>
        <v>2975000</v>
      </c>
      <c r="K1307" s="38">
        <f>VLOOKUP($B1307,[6]Data!$A$1:$M$15000,10,0)</f>
        <v>-350000</v>
      </c>
      <c r="L1307" s="38">
        <f>VLOOKUP($B1307,[6]Data!$A$1:$M$15000,11,0)</f>
        <v>3404000</v>
      </c>
      <c r="M1307" s="38">
        <f>VLOOKUP($B1307,[6]Data!$A$1:$M$15000,12,0)</f>
        <v>49039000</v>
      </c>
    </row>
    <row r="1308" spans="1:13">
      <c r="A1308" s="1">
        <v>36852</v>
      </c>
      <c r="B1308" s="4">
        <v>36852</v>
      </c>
      <c r="C1308" s="38">
        <f>VLOOKUP($B1308,[6]Data!$A$1:$M$15000,3,0)</f>
        <v>517000</v>
      </c>
      <c r="D1308" s="38">
        <f>VLOOKUP($B1308,[6]Data!$A$1:$M$15000,4,0)</f>
        <v>1044000</v>
      </c>
      <c r="E1308" s="38">
        <f>VLOOKUP($B1308,[6]Data!$A$1:$M$15000,5,0)</f>
        <v>279000</v>
      </c>
      <c r="F1308" s="38">
        <f>VLOOKUP($B1308,[6]Data!$A$1:$M$15000,6,0)</f>
        <v>285000</v>
      </c>
      <c r="G1308" s="38">
        <f>VLOOKUP($B1308,[6]Data!$A$1:$M$15000,7,0)</f>
        <v>655000</v>
      </c>
      <c r="H1308" s="38">
        <f>VLOOKUP($B1308,[6]Data!$A$1:$M$15000,8,0)</f>
        <v>325000</v>
      </c>
      <c r="I1308" s="38" t="s">
        <v>25</v>
      </c>
      <c r="J1308" s="38">
        <f>VLOOKUP($B1308,[6]Data!$A$1:$M$15000,9,0)</f>
        <v>3104000</v>
      </c>
      <c r="K1308" s="38">
        <f>VLOOKUP($B1308,[6]Data!$A$1:$M$15000,10,0)</f>
        <v>-95000</v>
      </c>
      <c r="L1308" s="38">
        <f>VLOOKUP($B1308,[6]Data!$A$1:$M$15000,11,0)</f>
        <v>3340000</v>
      </c>
      <c r="M1308" s="38">
        <f>VLOOKUP($B1308,[6]Data!$A$1:$M$15000,12,0)</f>
        <v>48749000</v>
      </c>
    </row>
    <row r="1309" spans="1:13">
      <c r="A1309" s="1">
        <v>36853</v>
      </c>
      <c r="B1309" s="4">
        <v>36853</v>
      </c>
      <c r="C1309" s="38">
        <f>VLOOKUP($B1309,[6]Data!$A$1:$M$15000,3,0)</f>
        <v>539000</v>
      </c>
      <c r="D1309" s="38">
        <f>VLOOKUP($B1309,[6]Data!$A$1:$M$15000,4,0)</f>
        <v>1106000</v>
      </c>
      <c r="E1309" s="38">
        <f>VLOOKUP($B1309,[6]Data!$A$1:$M$15000,5,0)</f>
        <v>332000</v>
      </c>
      <c r="F1309" s="38">
        <f>VLOOKUP($B1309,[6]Data!$A$1:$M$15000,6,0)</f>
        <v>241000</v>
      </c>
      <c r="G1309" s="38">
        <f>VLOOKUP($B1309,[6]Data!$A$1:$M$15000,7,0)</f>
        <v>657000</v>
      </c>
      <c r="H1309" s="38">
        <f>VLOOKUP($B1309,[6]Data!$A$1:$M$15000,8,0)</f>
        <v>324000</v>
      </c>
      <c r="I1309" s="38" t="s">
        <v>25</v>
      </c>
      <c r="J1309" s="38">
        <f>VLOOKUP($B1309,[6]Data!$A$1:$M$15000,9,0)</f>
        <v>3199000</v>
      </c>
      <c r="K1309" s="38">
        <f>VLOOKUP($B1309,[6]Data!$A$1:$M$15000,10,0)</f>
        <v>219000</v>
      </c>
      <c r="L1309" s="38">
        <f>VLOOKUP($B1309,[6]Data!$A$1:$M$15000,11,0)</f>
        <v>2811000</v>
      </c>
      <c r="M1309" s="38">
        <f>VLOOKUP($B1309,[6]Data!$A$1:$M$15000,12,0)</f>
        <v>49162000</v>
      </c>
    </row>
    <row r="1310" spans="1:13">
      <c r="A1310" s="1">
        <v>36854</v>
      </c>
      <c r="B1310" s="4">
        <v>36854</v>
      </c>
      <c r="C1310" s="38">
        <f>VLOOKUP($B1310,[6]Data!$A$1:$M$15000,3,0)</f>
        <v>538000</v>
      </c>
      <c r="D1310" s="38">
        <f>VLOOKUP($B1310,[6]Data!$A$1:$M$15000,4,0)</f>
        <v>1203000</v>
      </c>
      <c r="E1310" s="38">
        <f>VLOOKUP($B1310,[6]Data!$A$1:$M$15000,5,0)</f>
        <v>360000</v>
      </c>
      <c r="F1310" s="38">
        <f>VLOOKUP($B1310,[6]Data!$A$1:$M$15000,6,0)</f>
        <v>249000</v>
      </c>
      <c r="G1310" s="38">
        <f>VLOOKUP($B1310,[6]Data!$A$1:$M$15000,7,0)</f>
        <v>653000</v>
      </c>
      <c r="H1310" s="38">
        <f>VLOOKUP($B1310,[6]Data!$A$1:$M$15000,8,0)</f>
        <v>327000</v>
      </c>
      <c r="I1310" s="38" t="s">
        <v>25</v>
      </c>
      <c r="J1310" s="38">
        <f>VLOOKUP($B1310,[6]Data!$A$1:$M$15000,9,0)</f>
        <v>3330000</v>
      </c>
      <c r="K1310" s="38">
        <f>VLOOKUP($B1310,[6]Data!$A$1:$M$15000,10,0)</f>
        <v>494000</v>
      </c>
      <c r="L1310" s="38">
        <f>VLOOKUP($B1310,[6]Data!$A$1:$M$15000,11,0)</f>
        <v>2867000</v>
      </c>
      <c r="M1310" s="38">
        <f>VLOOKUP($B1310,[6]Data!$A$1:$M$15000,12,0)</f>
        <v>49656000</v>
      </c>
    </row>
    <row r="1311" spans="1:13">
      <c r="A1311" s="1">
        <v>36855</v>
      </c>
      <c r="B1311" s="4">
        <v>36855</v>
      </c>
      <c r="C1311" s="38">
        <f>VLOOKUP($B1311,[6]Data!$A$1:$M$15000,3,0)</f>
        <v>540000</v>
      </c>
      <c r="D1311" s="38">
        <f>VLOOKUP($B1311,[6]Data!$A$1:$M$15000,4,0)</f>
        <v>1162000</v>
      </c>
      <c r="E1311" s="38">
        <f>VLOOKUP($B1311,[6]Data!$A$1:$M$15000,5,0)</f>
        <v>366000</v>
      </c>
      <c r="F1311" s="38">
        <f>VLOOKUP($B1311,[6]Data!$A$1:$M$15000,6,0)</f>
        <v>191000</v>
      </c>
      <c r="G1311" s="38">
        <f>VLOOKUP($B1311,[6]Data!$A$1:$M$15000,7,0)</f>
        <v>658000</v>
      </c>
      <c r="H1311" s="38">
        <f>VLOOKUP($B1311,[6]Data!$A$1:$M$15000,8,0)</f>
        <v>330000</v>
      </c>
      <c r="I1311" s="38" t="s">
        <v>25</v>
      </c>
      <c r="J1311" s="38">
        <f>VLOOKUP($B1311,[6]Data!$A$1:$M$15000,9,0)</f>
        <v>3247000</v>
      </c>
      <c r="K1311" s="38">
        <f>VLOOKUP($B1311,[6]Data!$A$1:$M$15000,10,0)</f>
        <v>545000</v>
      </c>
      <c r="L1311" s="38">
        <f>VLOOKUP($B1311,[6]Data!$A$1:$M$15000,11,0)</f>
        <v>2671000</v>
      </c>
      <c r="M1311" s="38">
        <f>VLOOKUP($B1311,[6]Data!$A$1:$M$15000,12,0)</f>
        <v>50201000</v>
      </c>
    </row>
    <row r="1312" spans="1:13">
      <c r="A1312" s="1">
        <v>36856</v>
      </c>
      <c r="B1312" s="4">
        <v>36856</v>
      </c>
      <c r="C1312" s="38">
        <f>VLOOKUP($B1312,[6]Data!$A$1:$M$15000,3,0)</f>
        <v>521000</v>
      </c>
      <c r="D1312" s="38">
        <f>VLOOKUP($B1312,[6]Data!$A$1:$M$15000,4,0)</f>
        <v>1189000</v>
      </c>
      <c r="E1312" s="38">
        <f>VLOOKUP($B1312,[6]Data!$A$1:$M$15000,5,0)</f>
        <v>370000</v>
      </c>
      <c r="F1312" s="38">
        <f>VLOOKUP($B1312,[6]Data!$A$1:$M$15000,6,0)</f>
        <v>222000</v>
      </c>
      <c r="G1312" s="38">
        <f>VLOOKUP($B1312,[6]Data!$A$1:$M$15000,7,0)</f>
        <v>702000</v>
      </c>
      <c r="H1312" s="38">
        <f>VLOOKUP($B1312,[6]Data!$A$1:$M$15000,8,0)</f>
        <v>328000</v>
      </c>
      <c r="I1312" s="38" t="s">
        <v>25</v>
      </c>
      <c r="J1312" s="38">
        <f>VLOOKUP($B1312,[6]Data!$A$1:$M$15000,9,0)</f>
        <v>3333000</v>
      </c>
      <c r="K1312" s="38">
        <f>VLOOKUP($B1312,[6]Data!$A$1:$M$15000,10,0)</f>
        <v>554000</v>
      </c>
      <c r="L1312" s="38">
        <f>VLOOKUP($B1312,[6]Data!$A$1:$M$15000,11,0)</f>
        <v>2773000</v>
      </c>
      <c r="M1312" s="38">
        <f>VLOOKUP($B1312,[6]Data!$A$1:$M$15000,12,0)</f>
        <v>50754000</v>
      </c>
    </row>
    <row r="1313" spans="1:13">
      <c r="A1313" s="1">
        <v>36857</v>
      </c>
      <c r="B1313" s="4">
        <v>36857</v>
      </c>
      <c r="C1313" s="38">
        <f>VLOOKUP($B1313,[6]Data!$A$1:$M$15000,3,0)</f>
        <v>512000</v>
      </c>
      <c r="D1313" s="38">
        <f>VLOOKUP($B1313,[6]Data!$A$1:$M$15000,4,0)</f>
        <v>1165000</v>
      </c>
      <c r="E1313" s="38">
        <f>VLOOKUP($B1313,[6]Data!$A$1:$M$15000,5,0)</f>
        <v>329000</v>
      </c>
      <c r="F1313" s="38">
        <f>VLOOKUP($B1313,[6]Data!$A$1:$M$15000,6,0)</f>
        <v>252000</v>
      </c>
      <c r="G1313" s="38">
        <f>VLOOKUP($B1313,[6]Data!$A$1:$M$15000,7,0)</f>
        <v>692000</v>
      </c>
      <c r="H1313" s="38">
        <f>VLOOKUP($B1313,[6]Data!$A$1:$M$15000,8,0)</f>
        <v>314000</v>
      </c>
      <c r="I1313" s="38" t="s">
        <v>25</v>
      </c>
      <c r="J1313" s="38">
        <f>VLOOKUP($B1313,[6]Data!$A$1:$M$15000,9,0)</f>
        <v>3264000</v>
      </c>
      <c r="K1313" s="38">
        <f>VLOOKUP($B1313,[6]Data!$A$1:$M$15000,10,0)</f>
        <v>-75000</v>
      </c>
      <c r="L1313" s="38">
        <f>VLOOKUP($B1313,[6]Data!$A$1:$M$15000,11,0)</f>
        <v>3378000</v>
      </c>
      <c r="M1313" s="38">
        <f>VLOOKUP($B1313,[6]Data!$A$1:$M$15000,12,0)</f>
        <v>50679000</v>
      </c>
    </row>
    <row r="1314" spans="1:13">
      <c r="A1314" s="1">
        <v>36858</v>
      </c>
      <c r="B1314" s="4">
        <v>36858</v>
      </c>
      <c r="C1314" s="38">
        <f>VLOOKUP($B1314,[6]Data!$A$1:$M$15000,3,0)</f>
        <v>528000</v>
      </c>
      <c r="D1314" s="38">
        <f>VLOOKUP($B1314,[6]Data!$A$1:$M$15000,4,0)</f>
        <v>1173000</v>
      </c>
      <c r="E1314" s="38">
        <f>VLOOKUP($B1314,[6]Data!$A$1:$M$15000,5,0)</f>
        <v>347000</v>
      </c>
      <c r="F1314" s="38">
        <f>VLOOKUP($B1314,[6]Data!$A$1:$M$15000,6,0)</f>
        <v>203000</v>
      </c>
      <c r="G1314" s="38">
        <f>VLOOKUP($B1314,[6]Data!$A$1:$M$15000,7,0)</f>
        <v>711000</v>
      </c>
      <c r="H1314" s="38">
        <f>VLOOKUP($B1314,[6]Data!$A$1:$M$15000,8,0)</f>
        <v>289000</v>
      </c>
      <c r="I1314" s="38" t="s">
        <v>25</v>
      </c>
      <c r="J1314" s="38">
        <f>VLOOKUP($B1314,[6]Data!$A$1:$M$15000,9,0)</f>
        <v>3252000</v>
      </c>
      <c r="K1314" s="38">
        <f>VLOOKUP($B1314,[6]Data!$A$1:$M$15000,10,0)</f>
        <v>-15000</v>
      </c>
      <c r="L1314" s="38">
        <f>VLOOKUP($B1314,[6]Data!$A$1:$M$15000,11,0)</f>
        <v>3179000</v>
      </c>
      <c r="M1314" s="38">
        <f>VLOOKUP($B1314,[6]Data!$A$1:$M$15000,12,0)</f>
        <v>50664000</v>
      </c>
    </row>
    <row r="1315" spans="1:13">
      <c r="A1315" s="1">
        <v>36859</v>
      </c>
      <c r="B1315" s="4">
        <v>36859</v>
      </c>
      <c r="C1315" s="38">
        <f>VLOOKUP($B1315,[6]Data!$A$1:$M$15000,3,0)</f>
        <v>500000</v>
      </c>
      <c r="D1315" s="38">
        <f>VLOOKUP($B1315,[6]Data!$A$1:$M$15000,4,0)</f>
        <v>1165000</v>
      </c>
      <c r="E1315" s="38">
        <f>VLOOKUP($B1315,[6]Data!$A$1:$M$15000,5,0)</f>
        <v>337000</v>
      </c>
      <c r="F1315" s="38">
        <f>VLOOKUP($B1315,[6]Data!$A$1:$M$15000,6,0)</f>
        <v>3000</v>
      </c>
      <c r="G1315" s="38">
        <f>VLOOKUP($B1315,[6]Data!$A$1:$M$15000,7,0)</f>
        <v>708000</v>
      </c>
      <c r="H1315" s="38">
        <f>VLOOKUP($B1315,[6]Data!$A$1:$M$15000,8,0)</f>
        <v>308000</v>
      </c>
      <c r="I1315" s="38" t="s">
        <v>25</v>
      </c>
      <c r="J1315" s="38">
        <f>VLOOKUP($B1315,[6]Data!$A$1:$M$15000,9,0)</f>
        <v>3021000</v>
      </c>
      <c r="K1315" s="38">
        <f>VLOOKUP($B1315,[6]Data!$A$1:$M$15000,10,0)</f>
        <v>-253000</v>
      </c>
      <c r="L1315" s="38">
        <f>VLOOKUP($B1315,[6]Data!$A$1:$M$15000,11,0)</f>
        <v>3358000</v>
      </c>
      <c r="M1315" s="38">
        <f>VLOOKUP($B1315,[6]Data!$A$1:$M$15000,12,0)</f>
        <v>50293000</v>
      </c>
    </row>
    <row r="1316" spans="1:13">
      <c r="A1316" s="1">
        <v>36860</v>
      </c>
      <c r="B1316" s="4">
        <v>36860</v>
      </c>
      <c r="C1316" s="38">
        <f>VLOOKUP($B1316,[6]Data!$A$1:$M$15000,3,0)</f>
        <v>503000</v>
      </c>
      <c r="D1316" s="38">
        <f>VLOOKUP($B1316,[6]Data!$A$1:$M$15000,4,0)</f>
        <v>1160000</v>
      </c>
      <c r="E1316" s="38">
        <f>VLOOKUP($B1316,[6]Data!$A$1:$M$15000,5,0)</f>
        <v>345000</v>
      </c>
      <c r="F1316" s="38">
        <f>VLOOKUP($B1316,[6]Data!$A$1:$M$15000,6,0)</f>
        <v>197000</v>
      </c>
      <c r="G1316" s="38">
        <f>VLOOKUP($B1316,[6]Data!$A$1:$M$15000,7,0)</f>
        <v>695000</v>
      </c>
      <c r="H1316" s="38">
        <f>VLOOKUP($B1316,[6]Data!$A$1:$M$15000,8,0)</f>
        <v>305000</v>
      </c>
      <c r="I1316" s="38" t="s">
        <v>25</v>
      </c>
      <c r="J1316" s="38">
        <f>VLOOKUP($B1316,[6]Data!$A$1:$M$15000,9,0)</f>
        <v>3206000</v>
      </c>
      <c r="K1316" s="38">
        <f>VLOOKUP($B1316,[6]Data!$A$1:$M$15000,10,0)</f>
        <v>-251000</v>
      </c>
      <c r="L1316" s="38">
        <f>VLOOKUP($B1316,[6]Data!$A$1:$M$15000,11,0)</f>
        <v>3461000</v>
      </c>
      <c r="M1316" s="38">
        <f>VLOOKUP($B1316,[6]Data!$A$1:$M$15000,12,0)</f>
        <v>50042000</v>
      </c>
    </row>
    <row r="1317" spans="1:13">
      <c r="A1317" s="1">
        <v>36861</v>
      </c>
      <c r="B1317" s="4">
        <v>36861</v>
      </c>
      <c r="C1317" s="38">
        <f>VLOOKUP($B1317,[6]Data!$A$1:$M$15000,3,0)</f>
        <v>534000</v>
      </c>
      <c r="D1317" s="38">
        <f>VLOOKUP($B1317,[6]Data!$A$1:$M$15000,4,0)</f>
        <v>1219000</v>
      </c>
      <c r="E1317" s="38">
        <f>VLOOKUP($B1317,[6]Data!$A$1:$M$15000,5,0)</f>
        <v>371000</v>
      </c>
      <c r="F1317" s="38">
        <f>VLOOKUP($B1317,[6]Data!$A$1:$M$15000,6,0)</f>
        <v>329000</v>
      </c>
      <c r="G1317" s="38">
        <f>VLOOKUP($B1317,[6]Data!$A$1:$M$15000,7,0)</f>
        <v>703000</v>
      </c>
      <c r="H1317" s="38">
        <f>VLOOKUP($B1317,[6]Data!$A$1:$M$15000,8,0)</f>
        <v>313000</v>
      </c>
      <c r="I1317" s="38" t="s">
        <v>25</v>
      </c>
      <c r="J1317" s="38">
        <f>VLOOKUP($B1317,[6]Data!$A$1:$M$15000,9,0)</f>
        <v>3468000</v>
      </c>
      <c r="K1317" s="38">
        <f>VLOOKUP($B1317,[6]Data!$A$1:$M$15000,10,0)</f>
        <v>78000</v>
      </c>
      <c r="L1317" s="38">
        <f>VLOOKUP($B1317,[6]Data!$A$1:$M$15000,11,0)</f>
        <v>3389000</v>
      </c>
      <c r="M1317" s="38">
        <f>VLOOKUP($B1317,[6]Data!$A$1:$M$15000,12,0)</f>
        <v>50119000</v>
      </c>
    </row>
    <row r="1318" spans="1:13">
      <c r="A1318" s="1">
        <v>36862</v>
      </c>
      <c r="B1318" s="4">
        <v>36862</v>
      </c>
      <c r="C1318" s="38">
        <f>VLOOKUP($B1318,[6]Data!$A$1:$M$15000,3,0)</f>
        <v>540000</v>
      </c>
      <c r="D1318" s="38">
        <f>VLOOKUP($B1318,[6]Data!$A$1:$M$15000,4,0)</f>
        <v>1227000</v>
      </c>
      <c r="E1318" s="38">
        <f>VLOOKUP($B1318,[6]Data!$A$1:$M$15000,5,0)</f>
        <v>405000</v>
      </c>
      <c r="F1318" s="38">
        <f>VLOOKUP($B1318,[6]Data!$A$1:$M$15000,6,0)</f>
        <v>320000</v>
      </c>
      <c r="G1318" s="38">
        <f>VLOOKUP($B1318,[6]Data!$A$1:$M$15000,7,0)</f>
        <v>741000</v>
      </c>
      <c r="H1318" s="38">
        <f>VLOOKUP($B1318,[6]Data!$A$1:$M$15000,8,0)</f>
        <v>301000</v>
      </c>
      <c r="I1318" s="38" t="s">
        <v>25</v>
      </c>
      <c r="J1318" s="38">
        <f>VLOOKUP($B1318,[6]Data!$A$1:$M$15000,9,0)</f>
        <v>3534000</v>
      </c>
      <c r="K1318" s="38">
        <f>VLOOKUP($B1318,[6]Data!$A$1:$M$15000,10,0)</f>
        <v>526000</v>
      </c>
      <c r="L1318" s="38">
        <f>VLOOKUP($B1318,[6]Data!$A$1:$M$15000,11,0)</f>
        <v>3054000</v>
      </c>
      <c r="M1318" s="38">
        <f>VLOOKUP($B1318,[6]Data!$A$1:$M$15000,12,0)</f>
        <v>50365000</v>
      </c>
    </row>
    <row r="1319" spans="1:13">
      <c r="A1319" s="1">
        <v>36863</v>
      </c>
      <c r="B1319" s="4">
        <v>36863</v>
      </c>
      <c r="C1319" s="38">
        <f>VLOOKUP($B1319,[6]Data!$A$1:$M$15000,3,0)</f>
        <v>531000</v>
      </c>
      <c r="D1319" s="38">
        <f>VLOOKUP($B1319,[6]Data!$A$1:$M$15000,4,0)</f>
        <v>1226000</v>
      </c>
      <c r="E1319" s="38">
        <f>VLOOKUP($B1319,[6]Data!$A$1:$M$15000,5,0)</f>
        <v>389000</v>
      </c>
      <c r="F1319" s="38">
        <f>VLOOKUP($B1319,[6]Data!$A$1:$M$15000,6,0)</f>
        <v>331000</v>
      </c>
      <c r="G1319" s="38">
        <f>VLOOKUP($B1319,[6]Data!$A$1:$M$15000,7,0)</f>
        <v>735000</v>
      </c>
      <c r="H1319" s="38">
        <f>VLOOKUP($B1319,[6]Data!$A$1:$M$15000,8,0)</f>
        <v>306000</v>
      </c>
      <c r="I1319" s="38" t="s">
        <v>25</v>
      </c>
      <c r="J1319" s="38">
        <f>VLOOKUP($B1319,[6]Data!$A$1:$M$15000,9,0)</f>
        <v>3519000</v>
      </c>
      <c r="K1319" s="38">
        <f>VLOOKUP($B1319,[6]Data!$A$1:$M$15000,10,0)</f>
        <v>447000</v>
      </c>
      <c r="L1319" s="38">
        <f>VLOOKUP($B1319,[6]Data!$A$1:$M$15000,11,0)</f>
        <v>3022000</v>
      </c>
      <c r="M1319" s="38">
        <f>VLOOKUP($B1319,[6]Data!$A$1:$M$15000,12,0)</f>
        <v>51093000</v>
      </c>
    </row>
    <row r="1320" spans="1:13">
      <c r="A1320" s="1">
        <v>36864</v>
      </c>
      <c r="B1320" s="4">
        <v>36864</v>
      </c>
      <c r="C1320" s="38">
        <f>VLOOKUP($B1320,[6]Data!$A$1:$M$15000,3,0)</f>
        <v>525000</v>
      </c>
      <c r="D1320" s="38">
        <f>VLOOKUP($B1320,[6]Data!$A$1:$M$15000,4,0)</f>
        <v>1187000</v>
      </c>
      <c r="E1320" s="38">
        <f>VLOOKUP($B1320,[6]Data!$A$1:$M$15000,5,0)</f>
        <v>390000</v>
      </c>
      <c r="F1320" s="38">
        <f>VLOOKUP($B1320,[6]Data!$A$1:$M$15000,6,0)</f>
        <v>310000</v>
      </c>
      <c r="G1320" s="38">
        <f>VLOOKUP($B1320,[6]Data!$A$1:$M$15000,7,0)</f>
        <v>737000</v>
      </c>
      <c r="H1320" s="38">
        <f>VLOOKUP($B1320,[6]Data!$A$1:$M$15000,8,0)</f>
        <v>296000</v>
      </c>
      <c r="I1320" s="38" t="s">
        <v>25</v>
      </c>
      <c r="J1320" s="38">
        <f>VLOOKUP($B1320,[6]Data!$A$1:$M$15000,9,0)</f>
        <v>3446000</v>
      </c>
      <c r="K1320" s="38">
        <f>VLOOKUP($B1320,[6]Data!$A$1:$M$15000,10,0)</f>
        <v>-100000</v>
      </c>
      <c r="L1320" s="38">
        <f>VLOOKUP($B1320,[6]Data!$A$1:$M$15000,11,0)</f>
        <v>3454000</v>
      </c>
      <c r="M1320" s="38">
        <f>VLOOKUP($B1320,[6]Data!$A$1:$M$15000,12,0)</f>
        <v>50993000</v>
      </c>
    </row>
    <row r="1321" spans="1:13">
      <c r="A1321" s="1">
        <v>36865</v>
      </c>
      <c r="B1321" s="4">
        <v>36865</v>
      </c>
      <c r="C1321" s="38">
        <f>VLOOKUP($B1321,[6]Data!$A$1:$M$15000,3,0)</f>
        <v>532000</v>
      </c>
      <c r="D1321" s="38">
        <f>VLOOKUP($B1321,[6]Data!$A$1:$M$15000,4,0)</f>
        <v>1188000</v>
      </c>
      <c r="E1321" s="38">
        <f>VLOOKUP($B1321,[6]Data!$A$1:$M$15000,5,0)</f>
        <v>377000</v>
      </c>
      <c r="F1321" s="38">
        <f>VLOOKUP($B1321,[6]Data!$A$1:$M$15000,6,0)</f>
        <v>196000</v>
      </c>
      <c r="G1321" s="38">
        <f>VLOOKUP($B1321,[6]Data!$A$1:$M$15000,7,0)</f>
        <v>740000</v>
      </c>
      <c r="H1321" s="38">
        <f>VLOOKUP($B1321,[6]Data!$A$1:$M$15000,8,0)</f>
        <v>309000</v>
      </c>
      <c r="I1321" s="38" t="s">
        <v>25</v>
      </c>
      <c r="J1321" s="38">
        <f>VLOOKUP($B1321,[6]Data!$A$1:$M$15000,9,0)</f>
        <v>3342000</v>
      </c>
      <c r="K1321" s="38">
        <f>VLOOKUP($B1321,[6]Data!$A$1:$M$15000,10,0)</f>
        <v>152000</v>
      </c>
      <c r="L1321" s="38">
        <f>VLOOKUP($B1321,[6]Data!$A$1:$M$15000,11,0)</f>
        <v>3205000</v>
      </c>
      <c r="M1321" s="38">
        <f>VLOOKUP($B1321,[6]Data!$A$1:$M$15000,12,0)</f>
        <v>51145000</v>
      </c>
    </row>
    <row r="1322" spans="1:13">
      <c r="A1322" s="1">
        <v>36866</v>
      </c>
      <c r="B1322" s="4">
        <v>36866</v>
      </c>
      <c r="C1322" s="38">
        <f>VLOOKUP($B1322,[6]Data!$A$1:$M$15000,3,0)</f>
        <v>544000</v>
      </c>
      <c r="D1322" s="38">
        <f>VLOOKUP($B1322,[6]Data!$A$1:$M$15000,4,0)</f>
        <v>1193000</v>
      </c>
      <c r="E1322" s="38">
        <f>VLOOKUP($B1322,[6]Data!$A$1:$M$15000,5,0)</f>
        <v>334000</v>
      </c>
      <c r="F1322" s="38">
        <f>VLOOKUP($B1322,[6]Data!$A$1:$M$15000,6,0)</f>
        <v>199000</v>
      </c>
      <c r="G1322" s="38">
        <f>VLOOKUP($B1322,[6]Data!$A$1:$M$15000,7,0)</f>
        <v>740000</v>
      </c>
      <c r="H1322" s="38">
        <f>VLOOKUP($B1322,[6]Data!$A$1:$M$15000,8,0)</f>
        <v>273000</v>
      </c>
      <c r="I1322" s="38" t="s">
        <v>25</v>
      </c>
      <c r="J1322" s="38">
        <f>VLOOKUP($B1322,[6]Data!$A$1:$M$15000,9,0)</f>
        <v>3285000</v>
      </c>
      <c r="K1322" s="38">
        <f>VLOOKUP($B1322,[6]Data!$A$1:$M$15000,10,0)</f>
        <v>-191000</v>
      </c>
      <c r="L1322" s="38">
        <f>VLOOKUP($B1322,[6]Data!$A$1:$M$15000,11,0)</f>
        <v>3517000</v>
      </c>
      <c r="M1322" s="38">
        <f>VLOOKUP($B1322,[6]Data!$A$1:$M$15000,12,0)</f>
        <v>50954000</v>
      </c>
    </row>
    <row r="1323" spans="1:13">
      <c r="A1323" s="1">
        <v>36867</v>
      </c>
      <c r="B1323" s="4">
        <v>36867</v>
      </c>
      <c r="C1323" s="38">
        <f>VLOOKUP($B1323,[6]Data!$A$1:$M$15000,3,0)</f>
        <v>524000</v>
      </c>
      <c r="D1323" s="38">
        <f>VLOOKUP($B1323,[6]Data!$A$1:$M$15000,4,0)</f>
        <v>1132000</v>
      </c>
      <c r="E1323" s="38">
        <f>VLOOKUP($B1323,[6]Data!$A$1:$M$15000,5,0)</f>
        <v>372000</v>
      </c>
      <c r="F1323" s="38">
        <f>VLOOKUP($B1323,[6]Data!$A$1:$M$15000,6,0)</f>
        <v>243000</v>
      </c>
      <c r="G1323" s="38">
        <f>VLOOKUP($B1323,[6]Data!$A$1:$M$15000,7,0)</f>
        <v>734000</v>
      </c>
      <c r="H1323" s="38">
        <f>VLOOKUP($B1323,[6]Data!$A$1:$M$15000,8,0)</f>
        <v>300000</v>
      </c>
      <c r="I1323" s="38" t="s">
        <v>25</v>
      </c>
      <c r="J1323" s="38">
        <f>VLOOKUP($B1323,[6]Data!$A$1:$M$15000,9,0)</f>
        <v>3305000</v>
      </c>
      <c r="K1323" s="38">
        <f>VLOOKUP($B1323,[6]Data!$A$1:$M$15000,10,0)</f>
        <v>-146000</v>
      </c>
      <c r="L1323" s="38">
        <f>VLOOKUP($B1323,[6]Data!$A$1:$M$15000,11,0)</f>
        <v>3350000</v>
      </c>
      <c r="M1323" s="38">
        <f>VLOOKUP($B1323,[6]Data!$A$1:$M$15000,12,0)</f>
        <v>50807000</v>
      </c>
    </row>
    <row r="1324" spans="1:13">
      <c r="A1324" s="1">
        <v>36868</v>
      </c>
      <c r="B1324" s="4">
        <v>36868</v>
      </c>
      <c r="C1324" s="38">
        <f>VLOOKUP($B1324,[6]Data!$A$1:$M$15000,3,0)</f>
        <v>527000</v>
      </c>
      <c r="D1324" s="38">
        <f>VLOOKUP($B1324,[6]Data!$A$1:$M$15000,4,0)</f>
        <v>1121000</v>
      </c>
      <c r="E1324" s="38">
        <f>VLOOKUP($B1324,[6]Data!$A$1:$M$15000,5,0)</f>
        <v>450000</v>
      </c>
      <c r="F1324" s="38">
        <f>VLOOKUP($B1324,[6]Data!$A$1:$M$15000,6,0)</f>
        <v>291000</v>
      </c>
      <c r="G1324" s="38">
        <f>VLOOKUP($B1324,[6]Data!$A$1:$M$15000,7,0)</f>
        <v>737000</v>
      </c>
      <c r="H1324" s="38">
        <f>VLOOKUP($B1324,[6]Data!$A$1:$M$15000,8,0)</f>
        <v>302000</v>
      </c>
      <c r="I1324" s="38" t="s">
        <v>25</v>
      </c>
      <c r="J1324" s="38">
        <f>VLOOKUP($B1324,[6]Data!$A$1:$M$15000,9,0)</f>
        <v>3428000</v>
      </c>
      <c r="K1324" s="38">
        <f>VLOOKUP($B1324,[6]Data!$A$1:$M$15000,10,0)</f>
        <v>63000</v>
      </c>
      <c r="L1324" s="38">
        <f>VLOOKUP($B1324,[6]Data!$A$1:$M$15000,11,0)</f>
        <v>3398000</v>
      </c>
      <c r="M1324" s="38">
        <f>VLOOKUP($B1324,[6]Data!$A$1:$M$15000,12,0)</f>
        <v>50870000</v>
      </c>
    </row>
    <row r="1325" spans="1:13">
      <c r="A1325" s="1">
        <v>36869</v>
      </c>
      <c r="B1325" s="4">
        <v>36869</v>
      </c>
      <c r="C1325" s="38">
        <f>VLOOKUP($B1325,[6]Data!$A$1:$M$15000,3,0)</f>
        <v>533000</v>
      </c>
      <c r="D1325" s="38">
        <f>VLOOKUP($B1325,[6]Data!$A$1:$M$15000,4,0)</f>
        <v>1158000</v>
      </c>
      <c r="E1325" s="38">
        <f>VLOOKUP($B1325,[6]Data!$A$1:$M$15000,5,0)</f>
        <v>399000</v>
      </c>
      <c r="F1325" s="38">
        <f>VLOOKUP($B1325,[6]Data!$A$1:$M$15000,6,0)</f>
        <v>314000</v>
      </c>
      <c r="G1325" s="38">
        <f>VLOOKUP($B1325,[6]Data!$A$1:$M$15000,7,0)</f>
        <v>748000</v>
      </c>
      <c r="H1325" s="38">
        <f>VLOOKUP($B1325,[6]Data!$A$1:$M$15000,8,0)</f>
        <v>305000</v>
      </c>
      <c r="I1325" s="38" t="s">
        <v>25</v>
      </c>
      <c r="J1325" s="38">
        <f>VLOOKUP($B1325,[6]Data!$A$1:$M$15000,9,0)</f>
        <v>3458000</v>
      </c>
      <c r="K1325" s="38">
        <f>VLOOKUP($B1325,[6]Data!$A$1:$M$15000,10,0)</f>
        <v>527000</v>
      </c>
      <c r="L1325" s="38">
        <f>VLOOKUP($B1325,[6]Data!$A$1:$M$15000,11,0)</f>
        <v>2952000</v>
      </c>
      <c r="M1325" s="38">
        <f>VLOOKUP($B1325,[6]Data!$A$1:$M$15000,12,0)</f>
        <v>51397000</v>
      </c>
    </row>
    <row r="1326" spans="1:13">
      <c r="A1326" s="1">
        <v>36870</v>
      </c>
      <c r="B1326" s="4">
        <v>36870</v>
      </c>
      <c r="C1326" s="38">
        <f>VLOOKUP($B1326,[6]Data!$A$1:$M$15000,3,0)</f>
        <v>524000</v>
      </c>
      <c r="D1326" s="38">
        <f>VLOOKUP($B1326,[6]Data!$A$1:$M$15000,4,0)</f>
        <v>1191000</v>
      </c>
      <c r="E1326" s="38">
        <f>VLOOKUP($B1326,[6]Data!$A$1:$M$15000,5,0)</f>
        <v>429000</v>
      </c>
      <c r="F1326" s="38">
        <f>VLOOKUP($B1326,[6]Data!$A$1:$M$15000,6,0)</f>
        <v>316000</v>
      </c>
      <c r="G1326" s="38">
        <f>VLOOKUP($B1326,[6]Data!$A$1:$M$15000,7,0)</f>
        <v>739000</v>
      </c>
      <c r="H1326" s="38">
        <f>VLOOKUP($B1326,[6]Data!$A$1:$M$15000,8,0)</f>
        <v>315000</v>
      </c>
      <c r="I1326" s="38" t="s">
        <v>25</v>
      </c>
      <c r="J1326" s="38">
        <f>VLOOKUP($B1326,[6]Data!$A$1:$M$15000,9,0)</f>
        <v>3513000</v>
      </c>
      <c r="K1326" s="38">
        <f>VLOOKUP($B1326,[6]Data!$A$1:$M$15000,10,0)</f>
        <v>490000</v>
      </c>
      <c r="L1326" s="38">
        <f>VLOOKUP($B1326,[6]Data!$A$1:$M$15000,11,0)</f>
        <v>3063000</v>
      </c>
      <c r="M1326" s="38">
        <f>VLOOKUP($B1326,[6]Data!$A$1:$M$15000,12,0)</f>
        <v>51886000</v>
      </c>
    </row>
    <row r="1327" spans="1:13">
      <c r="A1327" s="1">
        <v>36871</v>
      </c>
      <c r="B1327" s="4">
        <v>36871</v>
      </c>
      <c r="C1327" s="38">
        <f>VLOOKUP($B1327,[6]Data!$A$1:$M$15000,3,0)</f>
        <v>507000</v>
      </c>
      <c r="D1327" s="38">
        <f>VLOOKUP($B1327,[6]Data!$A$1:$M$15000,4,0)</f>
        <v>1128000</v>
      </c>
      <c r="E1327" s="38">
        <f>VLOOKUP($B1327,[6]Data!$A$1:$M$15000,5,0)</f>
        <v>396000</v>
      </c>
      <c r="F1327" s="38">
        <f>VLOOKUP($B1327,[6]Data!$A$1:$M$15000,6,0)</f>
        <v>321000</v>
      </c>
      <c r="G1327" s="38">
        <f>VLOOKUP($B1327,[6]Data!$A$1:$M$15000,7,0)</f>
        <v>730000</v>
      </c>
      <c r="H1327" s="38">
        <f>VLOOKUP($B1327,[6]Data!$A$1:$M$15000,8,0)</f>
        <v>305000</v>
      </c>
      <c r="I1327" s="38" t="s">
        <v>25</v>
      </c>
      <c r="J1327" s="38">
        <f>VLOOKUP($B1327,[6]Data!$A$1:$M$15000,9,0)</f>
        <v>3386000</v>
      </c>
      <c r="K1327" s="38">
        <f>VLOOKUP($B1327,[6]Data!$A$1:$M$15000,10,0)</f>
        <v>-382000</v>
      </c>
      <c r="L1327" s="38">
        <f>VLOOKUP($B1327,[6]Data!$A$1:$M$15000,11,0)</f>
        <v>3707000</v>
      </c>
      <c r="M1327" s="38">
        <f>VLOOKUP($B1327,[6]Data!$A$1:$M$15000,12,0)</f>
        <v>51504000</v>
      </c>
    </row>
    <row r="1328" spans="1:13">
      <c r="A1328" s="1">
        <v>36872</v>
      </c>
      <c r="B1328" s="4">
        <v>36872</v>
      </c>
      <c r="C1328" s="38">
        <f>VLOOKUP($B1328,[6]Data!$A$1:$M$15000,3,0)</f>
        <v>532000</v>
      </c>
      <c r="D1328" s="38">
        <f>VLOOKUP($B1328,[6]Data!$A$1:$M$15000,4,0)</f>
        <v>1268000</v>
      </c>
      <c r="E1328" s="38">
        <f>VLOOKUP($B1328,[6]Data!$A$1:$M$15000,5,0)</f>
        <v>402000</v>
      </c>
      <c r="F1328" s="38">
        <f>VLOOKUP($B1328,[6]Data!$A$1:$M$15000,6,0)</f>
        <v>368000</v>
      </c>
      <c r="G1328" s="38">
        <f>VLOOKUP($B1328,[6]Data!$A$1:$M$15000,7,0)</f>
        <v>736000</v>
      </c>
      <c r="H1328" s="38">
        <f>VLOOKUP($B1328,[6]Data!$A$1:$M$15000,8,0)</f>
        <v>303000</v>
      </c>
      <c r="I1328" s="38" t="s">
        <v>25</v>
      </c>
      <c r="J1328" s="38">
        <f>VLOOKUP($B1328,[6]Data!$A$1:$M$15000,9,0)</f>
        <v>3608000</v>
      </c>
      <c r="K1328" s="38">
        <f>VLOOKUP($B1328,[6]Data!$A$1:$M$15000,10,0)</f>
        <v>-119000</v>
      </c>
      <c r="L1328" s="38">
        <f>VLOOKUP($B1328,[6]Data!$A$1:$M$15000,11,0)</f>
        <v>3865000</v>
      </c>
      <c r="M1328" s="38">
        <f>VLOOKUP($B1328,[6]Data!$A$1:$M$15000,12,0)</f>
        <v>51385000</v>
      </c>
    </row>
    <row r="1329" spans="1:13">
      <c r="A1329" s="1">
        <v>36873</v>
      </c>
      <c r="B1329" s="4">
        <v>36873</v>
      </c>
      <c r="C1329" s="38">
        <f>VLOOKUP($B1329,[6]Data!$A$1:$M$15000,3,0)</f>
        <v>539000</v>
      </c>
      <c r="D1329" s="38">
        <f>VLOOKUP($B1329,[6]Data!$A$1:$M$15000,4,0)</f>
        <v>1192000</v>
      </c>
      <c r="E1329" s="38">
        <f>VLOOKUP($B1329,[6]Data!$A$1:$M$15000,5,0)</f>
        <v>351000</v>
      </c>
      <c r="F1329" s="38">
        <f>VLOOKUP($B1329,[6]Data!$A$1:$M$15000,6,0)</f>
        <v>288000</v>
      </c>
      <c r="G1329" s="38">
        <f>VLOOKUP($B1329,[6]Data!$A$1:$M$15000,7,0)</f>
        <v>741000</v>
      </c>
      <c r="H1329" s="38">
        <f>VLOOKUP($B1329,[6]Data!$A$1:$M$15000,8,0)</f>
        <v>282000</v>
      </c>
      <c r="I1329" s="38" t="s">
        <v>25</v>
      </c>
      <c r="J1329" s="38">
        <f>VLOOKUP($B1329,[6]Data!$A$1:$M$15000,9,0)</f>
        <v>3392000</v>
      </c>
      <c r="K1329" s="38">
        <f>VLOOKUP($B1329,[6]Data!$A$1:$M$15000,10,0)</f>
        <v>-731000</v>
      </c>
      <c r="L1329" s="38">
        <f>VLOOKUP($B1329,[6]Data!$A$1:$M$15000,11,0)</f>
        <v>3999000</v>
      </c>
      <c r="M1329" s="38">
        <f>VLOOKUP($B1329,[6]Data!$A$1:$M$15000,12,0)</f>
        <v>50655000</v>
      </c>
    </row>
    <row r="1330" spans="1:13">
      <c r="A1330" s="1">
        <v>36874</v>
      </c>
      <c r="B1330" s="4">
        <v>36874</v>
      </c>
      <c r="C1330" s="38">
        <f>VLOOKUP($B1330,[6]Data!$A$1:$M$15000,3,0)</f>
        <v>532000</v>
      </c>
      <c r="D1330" s="38">
        <f>VLOOKUP($B1330,[6]Data!$A$1:$M$15000,4,0)</f>
        <v>1145000</v>
      </c>
      <c r="E1330" s="38">
        <f>VLOOKUP($B1330,[6]Data!$A$1:$M$15000,5,0)</f>
        <v>353000</v>
      </c>
      <c r="F1330" s="38">
        <f>VLOOKUP($B1330,[6]Data!$A$1:$M$15000,6,0)</f>
        <v>270000</v>
      </c>
      <c r="G1330" s="38">
        <f>VLOOKUP($B1330,[6]Data!$A$1:$M$15000,7,0)</f>
        <v>747000</v>
      </c>
      <c r="H1330" s="38">
        <f>VLOOKUP($B1330,[6]Data!$A$1:$M$15000,8,0)</f>
        <v>292000</v>
      </c>
      <c r="I1330" s="38" t="s">
        <v>25</v>
      </c>
      <c r="J1330" s="38">
        <f>VLOOKUP($B1330,[6]Data!$A$1:$M$15000,9,0)</f>
        <v>3339000</v>
      </c>
      <c r="K1330" s="38">
        <f>VLOOKUP($B1330,[6]Data!$A$1:$M$15000,10,0)</f>
        <v>-590000</v>
      </c>
      <c r="L1330" s="38">
        <f>VLOOKUP($B1330,[6]Data!$A$1:$M$15000,11,0)</f>
        <v>4014000</v>
      </c>
      <c r="M1330" s="38">
        <f>VLOOKUP($B1330,[6]Data!$A$1:$M$15000,12,0)</f>
        <v>50102000</v>
      </c>
    </row>
    <row r="1331" spans="1:13">
      <c r="A1331" s="1">
        <v>36875</v>
      </c>
      <c r="B1331" s="4">
        <v>36875</v>
      </c>
      <c r="C1331" s="38">
        <f>VLOOKUP($B1331,[6]Data!$A$1:$M$15000,3,0)</f>
        <v>535000</v>
      </c>
      <c r="D1331" s="38">
        <f>VLOOKUP($B1331,[6]Data!$A$1:$M$15000,4,0)</f>
        <v>1216000</v>
      </c>
      <c r="E1331" s="38">
        <f>VLOOKUP($B1331,[6]Data!$A$1:$M$15000,5,0)</f>
        <v>366000</v>
      </c>
      <c r="F1331" s="38">
        <f>VLOOKUP($B1331,[6]Data!$A$1:$M$15000,6,0)</f>
        <v>241000</v>
      </c>
      <c r="G1331" s="38">
        <f>VLOOKUP($B1331,[6]Data!$A$1:$M$15000,7,0)</f>
        <v>741000</v>
      </c>
      <c r="H1331" s="38">
        <f>VLOOKUP($B1331,[6]Data!$A$1:$M$15000,8,0)</f>
        <v>296000</v>
      </c>
      <c r="I1331" s="38" t="s">
        <v>25</v>
      </c>
      <c r="J1331" s="38">
        <f>VLOOKUP($B1331,[6]Data!$A$1:$M$15000,9,0)</f>
        <v>3395000</v>
      </c>
      <c r="K1331" s="38">
        <f>VLOOKUP($B1331,[6]Data!$A$1:$M$15000,10,0)</f>
        <v>-446000</v>
      </c>
      <c r="L1331" s="38">
        <f>VLOOKUP($B1331,[6]Data!$A$1:$M$15000,11,0)</f>
        <v>3858000</v>
      </c>
      <c r="M1331" s="38">
        <f>VLOOKUP($B1331,[6]Data!$A$1:$M$15000,12,0)</f>
        <v>49620000</v>
      </c>
    </row>
    <row r="1332" spans="1:13">
      <c r="A1332" s="1">
        <v>36876</v>
      </c>
      <c r="B1332" s="4">
        <v>36876</v>
      </c>
      <c r="C1332" s="38">
        <f>VLOOKUP($B1332,[6]Data!$A$1:$M$15000,3,0)</f>
        <v>490000</v>
      </c>
      <c r="D1332" s="38">
        <f>VLOOKUP($B1332,[6]Data!$A$1:$M$15000,4,0)</f>
        <v>1080000</v>
      </c>
      <c r="E1332" s="38">
        <f>VLOOKUP($B1332,[6]Data!$A$1:$M$15000,5,0)</f>
        <v>349000</v>
      </c>
      <c r="F1332" s="38">
        <f>VLOOKUP($B1332,[6]Data!$A$1:$M$15000,6,0)</f>
        <v>261000</v>
      </c>
      <c r="G1332" s="38">
        <f>VLOOKUP($B1332,[6]Data!$A$1:$M$15000,7,0)</f>
        <v>762000</v>
      </c>
      <c r="H1332" s="38">
        <f>VLOOKUP($B1332,[6]Data!$A$1:$M$15000,8,0)</f>
        <v>297000</v>
      </c>
      <c r="I1332" s="38" t="s">
        <v>25</v>
      </c>
      <c r="J1332" s="38">
        <f>VLOOKUP($B1332,[6]Data!$A$1:$M$15000,9,0)</f>
        <v>3238000</v>
      </c>
      <c r="K1332" s="38">
        <f>VLOOKUP($B1332,[6]Data!$A$1:$M$15000,10,0)</f>
        <v>-102000</v>
      </c>
      <c r="L1332" s="38">
        <f>VLOOKUP($B1332,[6]Data!$A$1:$M$15000,11,0)</f>
        <v>3280000</v>
      </c>
      <c r="M1332" s="38">
        <f>VLOOKUP($B1332,[6]Data!$A$1:$M$15000,12,0)</f>
        <v>49518000</v>
      </c>
    </row>
    <row r="1333" spans="1:13">
      <c r="A1333" s="1">
        <v>36877</v>
      </c>
      <c r="B1333" s="4">
        <v>36877</v>
      </c>
      <c r="C1333" s="38">
        <f>VLOOKUP($B1333,[6]Data!$A$1:$M$15000,3,0)</f>
        <v>515000</v>
      </c>
      <c r="D1333" s="38">
        <f>VLOOKUP($B1333,[6]Data!$A$1:$M$15000,4,0)</f>
        <v>1083000</v>
      </c>
      <c r="E1333" s="38">
        <f>VLOOKUP($B1333,[6]Data!$A$1:$M$15000,5,0)</f>
        <v>364000</v>
      </c>
      <c r="F1333" s="38">
        <f>VLOOKUP($B1333,[6]Data!$A$1:$M$15000,6,0)</f>
        <v>232000</v>
      </c>
      <c r="G1333" s="38">
        <f>VLOOKUP($B1333,[6]Data!$A$1:$M$15000,7,0)</f>
        <v>758000</v>
      </c>
      <c r="H1333" s="38">
        <f>VLOOKUP($B1333,[6]Data!$A$1:$M$15000,8,0)</f>
        <v>293000</v>
      </c>
      <c r="I1333" s="38" t="s">
        <v>25</v>
      </c>
      <c r="J1333" s="38">
        <f>VLOOKUP($B1333,[6]Data!$A$1:$M$15000,9,0)</f>
        <v>3246000</v>
      </c>
      <c r="K1333" s="38">
        <f>VLOOKUP($B1333,[6]Data!$A$1:$M$15000,10,0)</f>
        <v>155000</v>
      </c>
      <c r="L1333" s="38">
        <f>VLOOKUP($B1333,[6]Data!$A$1:$M$15000,11,0)</f>
        <v>3002000</v>
      </c>
      <c r="M1333" s="38">
        <f>VLOOKUP($B1333,[6]Data!$A$1:$M$15000,12,0)</f>
        <v>49673000</v>
      </c>
    </row>
    <row r="1334" spans="1:13">
      <c r="A1334" s="1">
        <v>36878</v>
      </c>
      <c r="B1334" s="4">
        <v>36878</v>
      </c>
      <c r="C1334" s="38">
        <f>VLOOKUP($B1334,[6]Data!$A$1:$M$15000,3,0)</f>
        <v>523000</v>
      </c>
      <c r="D1334" s="38">
        <f>VLOOKUP($B1334,[6]Data!$A$1:$M$15000,4,0)</f>
        <v>1162000</v>
      </c>
      <c r="E1334" s="38">
        <f>VLOOKUP($B1334,[6]Data!$A$1:$M$15000,5,0)</f>
        <v>328000</v>
      </c>
      <c r="F1334" s="38">
        <f>VLOOKUP($B1334,[6]Data!$A$1:$M$15000,6,0)</f>
        <v>234000</v>
      </c>
      <c r="G1334" s="38">
        <f>VLOOKUP($B1334,[6]Data!$A$1:$M$15000,7,0)</f>
        <v>743000</v>
      </c>
      <c r="H1334" s="38">
        <f>VLOOKUP($B1334,[6]Data!$A$1:$M$15000,8,0)</f>
        <v>286000</v>
      </c>
      <c r="I1334" s="38" t="s">
        <v>25</v>
      </c>
      <c r="J1334" s="38">
        <f>VLOOKUP($B1334,[6]Data!$A$1:$M$15000,9,0)</f>
        <v>3276000</v>
      </c>
      <c r="K1334" s="38">
        <f>VLOOKUP($B1334,[6]Data!$A$1:$M$15000,10,0)</f>
        <v>-396000</v>
      </c>
      <c r="L1334" s="38">
        <f>VLOOKUP($B1334,[6]Data!$A$1:$M$15000,11,0)</f>
        <v>3808000</v>
      </c>
      <c r="M1334" s="38">
        <f>VLOOKUP($B1334,[6]Data!$A$1:$M$15000,12,0)</f>
        <v>49278000</v>
      </c>
    </row>
    <row r="1335" spans="1:13">
      <c r="A1335" s="1">
        <v>36879</v>
      </c>
      <c r="B1335" s="4">
        <v>36879</v>
      </c>
      <c r="C1335" s="38">
        <f>VLOOKUP($B1335,[6]Data!$A$1:$M$15000,3,0)</f>
        <v>523000</v>
      </c>
      <c r="D1335" s="38">
        <f>VLOOKUP($B1335,[6]Data!$A$1:$M$15000,4,0)</f>
        <v>1157000</v>
      </c>
      <c r="E1335" s="38">
        <f>VLOOKUP($B1335,[6]Data!$A$1:$M$15000,5,0)</f>
        <v>373000</v>
      </c>
      <c r="F1335" s="38">
        <f>VLOOKUP($B1335,[6]Data!$A$1:$M$15000,6,0)</f>
        <v>314000</v>
      </c>
      <c r="G1335" s="38">
        <f>VLOOKUP($B1335,[6]Data!$A$1:$M$15000,7,0)</f>
        <v>744000</v>
      </c>
      <c r="H1335" s="38">
        <f>VLOOKUP($B1335,[6]Data!$A$1:$M$15000,8,0)</f>
        <v>296000</v>
      </c>
      <c r="I1335" s="38" t="s">
        <v>25</v>
      </c>
      <c r="J1335" s="38">
        <f>VLOOKUP($B1335,[6]Data!$A$1:$M$15000,9,0)</f>
        <v>3406000</v>
      </c>
      <c r="K1335" s="38">
        <f>VLOOKUP($B1335,[6]Data!$A$1:$M$15000,10,0)</f>
        <v>-587000</v>
      </c>
      <c r="L1335" s="38">
        <f>VLOOKUP($B1335,[6]Data!$A$1:$M$15000,11,0)</f>
        <v>3906000</v>
      </c>
      <c r="M1335" s="38">
        <f>VLOOKUP($B1335,[6]Data!$A$1:$M$15000,12,0)</f>
        <v>48691000</v>
      </c>
    </row>
    <row r="1336" spans="1:13">
      <c r="A1336" s="1">
        <v>36880</v>
      </c>
      <c r="B1336" s="4">
        <v>36880</v>
      </c>
      <c r="C1336" s="38">
        <f>VLOOKUP($B1336,[6]Data!$A$1:$M$15000,3,0)</f>
        <v>532000</v>
      </c>
      <c r="D1336" s="38">
        <f>VLOOKUP($B1336,[6]Data!$A$1:$M$15000,4,0)</f>
        <v>1118000</v>
      </c>
      <c r="E1336" s="38">
        <f>VLOOKUP($B1336,[6]Data!$A$1:$M$15000,5,0)</f>
        <v>369000</v>
      </c>
      <c r="F1336" s="38">
        <f>VLOOKUP($B1336,[6]Data!$A$1:$M$15000,6,0)</f>
        <v>354000</v>
      </c>
      <c r="G1336" s="38">
        <f>VLOOKUP($B1336,[6]Data!$A$1:$M$15000,7,0)</f>
        <v>714000</v>
      </c>
      <c r="H1336" s="38">
        <f>VLOOKUP($B1336,[6]Data!$A$1:$M$15000,8,0)</f>
        <v>286000</v>
      </c>
      <c r="I1336" s="38" t="s">
        <v>25</v>
      </c>
      <c r="J1336" s="38">
        <f>VLOOKUP($B1336,[6]Data!$A$1:$M$15000,9,0)</f>
        <v>3372000</v>
      </c>
      <c r="K1336" s="38">
        <f>VLOOKUP($B1336,[6]Data!$A$1:$M$15000,10,0)</f>
        <v>-520000</v>
      </c>
      <c r="L1336" s="38">
        <f>VLOOKUP($B1336,[6]Data!$A$1:$M$15000,11,0)</f>
        <v>3927000</v>
      </c>
      <c r="M1336" s="38">
        <f>VLOOKUP($B1336,[6]Data!$A$1:$M$15000,12,0)</f>
        <v>48352000</v>
      </c>
    </row>
    <row r="1337" spans="1:13">
      <c r="A1337" s="1">
        <v>36881</v>
      </c>
      <c r="B1337" s="4">
        <v>36881</v>
      </c>
      <c r="C1337" s="38">
        <f>VLOOKUP($B1337,[6]Data!$A$1:$M$15000,3,0)</f>
        <v>518000</v>
      </c>
      <c r="D1337" s="38">
        <f>VLOOKUP($B1337,[6]Data!$A$1:$M$15000,4,0)</f>
        <v>1094000</v>
      </c>
      <c r="E1337" s="38">
        <f>VLOOKUP($B1337,[6]Data!$A$1:$M$15000,5,0)</f>
        <v>332000</v>
      </c>
      <c r="F1337" s="38">
        <f>VLOOKUP($B1337,[6]Data!$A$1:$M$15000,6,0)</f>
        <v>384000</v>
      </c>
      <c r="G1337" s="38">
        <f>VLOOKUP($B1337,[6]Data!$A$1:$M$15000,7,0)</f>
        <v>749000</v>
      </c>
      <c r="H1337" s="38">
        <f>VLOOKUP($B1337,[6]Data!$A$1:$M$15000,8,0)</f>
        <v>292000</v>
      </c>
      <c r="I1337" s="38" t="s">
        <v>25</v>
      </c>
      <c r="J1337" s="38">
        <f>VLOOKUP($B1337,[6]Data!$A$1:$M$15000,9,0)</f>
        <v>3368000</v>
      </c>
      <c r="K1337" s="38">
        <f>VLOOKUP($B1337,[6]Data!$A$1:$M$15000,10,0)</f>
        <v>-613000</v>
      </c>
      <c r="L1337" s="38">
        <f>VLOOKUP($B1337,[6]Data!$A$1:$M$15000,11,0)</f>
        <v>3930000</v>
      </c>
      <c r="M1337" s="38">
        <f>VLOOKUP($B1337,[6]Data!$A$1:$M$15000,12,0)</f>
        <v>47669000</v>
      </c>
    </row>
    <row r="1338" spans="1:13">
      <c r="A1338" s="1">
        <v>36882</v>
      </c>
      <c r="B1338" s="4">
        <v>36882</v>
      </c>
      <c r="C1338" s="38">
        <f>VLOOKUP($B1338,[6]Data!$A$1:$M$15000,3,0)</f>
        <v>512000</v>
      </c>
      <c r="D1338" s="38">
        <f>VLOOKUP($B1338,[6]Data!$A$1:$M$15000,4,0)</f>
        <v>1148000</v>
      </c>
      <c r="E1338" s="38">
        <f>VLOOKUP($B1338,[6]Data!$A$1:$M$15000,5,0)</f>
        <v>352000</v>
      </c>
      <c r="F1338" s="38">
        <f>VLOOKUP($B1338,[6]Data!$A$1:$M$15000,6,0)</f>
        <v>414000</v>
      </c>
      <c r="G1338" s="38">
        <f>VLOOKUP($B1338,[6]Data!$A$1:$M$15000,7,0)</f>
        <v>746000</v>
      </c>
      <c r="H1338" s="38">
        <f>VLOOKUP($B1338,[6]Data!$A$1:$M$15000,8,0)</f>
        <v>297000</v>
      </c>
      <c r="I1338" s="38" t="s">
        <v>25</v>
      </c>
      <c r="J1338" s="38">
        <f>VLOOKUP($B1338,[6]Data!$A$1:$M$15000,9,0)</f>
        <v>3470000</v>
      </c>
      <c r="K1338" s="38">
        <f>VLOOKUP($B1338,[6]Data!$A$1:$M$15000,10,0)</f>
        <v>-249000</v>
      </c>
      <c r="L1338" s="38">
        <f>VLOOKUP($B1338,[6]Data!$A$1:$M$15000,11,0)</f>
        <v>3763000</v>
      </c>
      <c r="M1338" s="38">
        <f>VLOOKUP($B1338,[6]Data!$A$1:$M$15000,12,0)</f>
        <v>47309000</v>
      </c>
    </row>
    <row r="1339" spans="1:13">
      <c r="A1339" s="1">
        <v>36883</v>
      </c>
      <c r="B1339" s="4">
        <v>36883</v>
      </c>
      <c r="C1339" s="38">
        <f>VLOOKUP($B1339,[6]Data!$A$1:$M$15000,3,0)</f>
        <v>533000</v>
      </c>
      <c r="D1339" s="38">
        <f>VLOOKUP($B1339,[6]Data!$A$1:$M$15000,4,0)</f>
        <v>1270000</v>
      </c>
      <c r="E1339" s="38">
        <f>VLOOKUP($B1339,[6]Data!$A$1:$M$15000,5,0)</f>
        <v>406000</v>
      </c>
      <c r="F1339" s="38">
        <f>VLOOKUP($B1339,[6]Data!$A$1:$M$15000,6,0)</f>
        <v>373000</v>
      </c>
      <c r="G1339" s="38">
        <f>VLOOKUP($B1339,[6]Data!$A$1:$M$15000,7,0)</f>
        <v>734000</v>
      </c>
      <c r="H1339" s="38">
        <f>VLOOKUP($B1339,[6]Data!$A$1:$M$15000,8,0)</f>
        <v>302000</v>
      </c>
      <c r="I1339" s="38" t="s">
        <v>25</v>
      </c>
      <c r="J1339" s="38">
        <f>VLOOKUP($B1339,[6]Data!$A$1:$M$15000,9,0)</f>
        <v>3617000</v>
      </c>
      <c r="K1339" s="38">
        <f>VLOOKUP($B1339,[6]Data!$A$1:$M$15000,10,0)</f>
        <v>183000</v>
      </c>
      <c r="L1339" s="38">
        <f>VLOOKUP($B1339,[6]Data!$A$1:$M$15000,11,0)</f>
        <v>3457000</v>
      </c>
      <c r="M1339" s="38">
        <f>VLOOKUP($B1339,[6]Data!$A$1:$M$15000,12,0)</f>
        <v>47490000</v>
      </c>
    </row>
    <row r="1340" spans="1:13">
      <c r="A1340" s="1">
        <v>36884</v>
      </c>
      <c r="B1340" s="4">
        <v>36884</v>
      </c>
      <c r="C1340" s="38">
        <f>VLOOKUP($B1340,[6]Data!$A$1:$M$15000,3,0)</f>
        <v>525000</v>
      </c>
      <c r="D1340" s="38">
        <f>VLOOKUP($B1340,[6]Data!$A$1:$M$15000,4,0)</f>
        <v>1226000</v>
      </c>
      <c r="E1340" s="38">
        <f>VLOOKUP($B1340,[6]Data!$A$1:$M$15000,5,0)</f>
        <v>451000</v>
      </c>
      <c r="F1340" s="38">
        <f>VLOOKUP($B1340,[6]Data!$A$1:$M$15000,6,0)</f>
        <v>341000</v>
      </c>
      <c r="G1340" s="38">
        <f>VLOOKUP($B1340,[6]Data!$A$1:$M$15000,7,0)</f>
        <v>734000</v>
      </c>
      <c r="H1340" s="38">
        <f>VLOOKUP($B1340,[6]Data!$A$1:$M$15000,8,0)</f>
        <v>286000</v>
      </c>
      <c r="I1340" s="38" t="s">
        <v>25</v>
      </c>
      <c r="J1340" s="38">
        <f>VLOOKUP($B1340,[6]Data!$A$1:$M$15000,9,0)</f>
        <v>3564000</v>
      </c>
      <c r="K1340" s="38">
        <f>VLOOKUP($B1340,[6]Data!$A$1:$M$15000,10,0)</f>
        <v>369000</v>
      </c>
      <c r="L1340" s="38">
        <f>VLOOKUP($B1340,[6]Data!$A$1:$M$15000,11,0)</f>
        <v>3160000</v>
      </c>
      <c r="M1340" s="38">
        <f>VLOOKUP($B1340,[6]Data!$A$1:$M$15000,12,0)</f>
        <v>47859000</v>
      </c>
    </row>
    <row r="1341" spans="1:13">
      <c r="A1341" s="1">
        <v>36885</v>
      </c>
      <c r="B1341" s="4">
        <v>36885</v>
      </c>
      <c r="C1341" s="38">
        <f>VLOOKUP($B1341,[6]Data!$A$1:$M$15000,3,0)</f>
        <v>528000</v>
      </c>
      <c r="D1341" s="38">
        <f>VLOOKUP($B1341,[6]Data!$A$1:$M$15000,4,0)</f>
        <v>1211000</v>
      </c>
      <c r="E1341" s="38">
        <f>VLOOKUP($B1341,[6]Data!$A$1:$M$15000,5,0)</f>
        <v>430000</v>
      </c>
      <c r="F1341" s="38">
        <f>VLOOKUP($B1341,[6]Data!$A$1:$M$15000,6,0)</f>
        <v>313000</v>
      </c>
      <c r="G1341" s="38">
        <f>VLOOKUP($B1341,[6]Data!$A$1:$M$15000,7,0)</f>
        <v>733000</v>
      </c>
      <c r="H1341" s="38">
        <f>VLOOKUP($B1341,[6]Data!$A$1:$M$15000,8,0)</f>
        <v>290000</v>
      </c>
      <c r="I1341" s="38" t="s">
        <v>25</v>
      </c>
      <c r="J1341" s="38">
        <f>VLOOKUP($B1341,[6]Data!$A$1:$M$15000,9,0)</f>
        <v>3505000</v>
      </c>
      <c r="K1341" s="38">
        <f>VLOOKUP($B1341,[6]Data!$A$1:$M$15000,10,0)</f>
        <v>659000</v>
      </c>
      <c r="L1341" s="38">
        <f>VLOOKUP($B1341,[6]Data!$A$1:$M$15000,11,0)</f>
        <v>2822000</v>
      </c>
      <c r="M1341" s="38">
        <f>VLOOKUP($B1341,[6]Data!$A$1:$M$15000,12,0)</f>
        <v>48518000</v>
      </c>
    </row>
    <row r="1342" spans="1:13">
      <c r="A1342" s="1">
        <v>36886</v>
      </c>
      <c r="B1342" s="4">
        <v>36886</v>
      </c>
      <c r="C1342" s="38">
        <f>VLOOKUP($B1342,[6]Data!$A$1:$M$15000,3,0)</f>
        <v>522000</v>
      </c>
      <c r="D1342" s="38">
        <f>VLOOKUP($B1342,[6]Data!$A$1:$M$15000,4,0)</f>
        <v>1181000</v>
      </c>
      <c r="E1342" s="38">
        <f>VLOOKUP($B1342,[6]Data!$A$1:$M$15000,5,0)</f>
        <v>422000</v>
      </c>
      <c r="F1342" s="38">
        <f>VLOOKUP($B1342,[6]Data!$A$1:$M$15000,6,0)</f>
        <v>311000</v>
      </c>
      <c r="G1342" s="38">
        <f>VLOOKUP($B1342,[6]Data!$A$1:$M$15000,7,0)</f>
        <v>727000</v>
      </c>
      <c r="H1342" s="38">
        <f>VLOOKUP($B1342,[6]Data!$A$1:$M$15000,8,0)</f>
        <v>297000</v>
      </c>
      <c r="I1342" s="38" t="s">
        <v>25</v>
      </c>
      <c r="J1342" s="38">
        <f>VLOOKUP($B1342,[6]Data!$A$1:$M$15000,9,0)</f>
        <v>3461000</v>
      </c>
      <c r="K1342" s="38">
        <f>VLOOKUP($B1342,[6]Data!$A$1:$M$15000,10,0)</f>
        <v>50000</v>
      </c>
      <c r="L1342" s="38">
        <f>VLOOKUP($B1342,[6]Data!$A$1:$M$15000,11,0)</f>
        <v>3435000</v>
      </c>
      <c r="M1342" s="38">
        <f>VLOOKUP($B1342,[6]Data!$A$1:$M$15000,12,0)</f>
        <v>48568000</v>
      </c>
    </row>
    <row r="1343" spans="1:13">
      <c r="A1343" s="1">
        <v>36887</v>
      </c>
      <c r="B1343" s="4">
        <v>36887</v>
      </c>
      <c r="C1343" s="38">
        <f>VLOOKUP($B1343,[6]Data!$A$1:$M$15000,3,0)</f>
        <v>517000</v>
      </c>
      <c r="D1343" s="38">
        <f>VLOOKUP($B1343,[6]Data!$A$1:$M$15000,4,0)</f>
        <v>1195000</v>
      </c>
      <c r="E1343" s="38">
        <f>VLOOKUP($B1343,[6]Data!$A$1:$M$15000,5,0)</f>
        <v>416000</v>
      </c>
      <c r="F1343" s="38">
        <f>VLOOKUP($B1343,[6]Data!$A$1:$M$15000,6,0)</f>
        <v>325000</v>
      </c>
      <c r="G1343" s="38">
        <f>VLOOKUP($B1343,[6]Data!$A$1:$M$15000,7,0)</f>
        <v>729000</v>
      </c>
      <c r="H1343" s="38">
        <f>VLOOKUP($B1343,[6]Data!$A$1:$M$15000,8,0)</f>
        <v>294000</v>
      </c>
      <c r="I1343" s="38" t="s">
        <v>25</v>
      </c>
      <c r="J1343" s="38">
        <f>VLOOKUP($B1343,[6]Data!$A$1:$M$15000,9,0)</f>
        <v>3477000</v>
      </c>
      <c r="K1343" s="38">
        <f>VLOOKUP($B1343,[6]Data!$A$1:$M$15000,10,0)</f>
        <v>-106000</v>
      </c>
      <c r="L1343" s="38">
        <f>VLOOKUP($B1343,[6]Data!$A$1:$M$15000,11,0)</f>
        <v>3597000</v>
      </c>
      <c r="M1343" s="38">
        <f>VLOOKUP($B1343,[6]Data!$A$1:$M$15000,12,0)</f>
        <v>48463000</v>
      </c>
    </row>
    <row r="1344" spans="1:13">
      <c r="A1344" s="1">
        <v>36888</v>
      </c>
      <c r="B1344" s="4">
        <v>36888</v>
      </c>
      <c r="C1344" s="38">
        <f>VLOOKUP($B1344,[6]Data!$A$1:$M$15000,3,0)</f>
        <v>540000</v>
      </c>
      <c r="D1344" s="38">
        <f>VLOOKUP($B1344,[6]Data!$A$1:$M$15000,4,0)</f>
        <v>1211000</v>
      </c>
      <c r="E1344" s="38">
        <f>VLOOKUP($B1344,[6]Data!$A$1:$M$15000,5,0)</f>
        <v>414000</v>
      </c>
      <c r="F1344" s="38">
        <f>VLOOKUP($B1344,[6]Data!$A$1:$M$15000,6,0)</f>
        <v>316000</v>
      </c>
      <c r="G1344" s="38">
        <f>VLOOKUP($B1344,[6]Data!$A$1:$M$15000,7,0)</f>
        <v>745000</v>
      </c>
      <c r="H1344" s="38">
        <f>VLOOKUP($B1344,[6]Data!$A$1:$M$15000,8,0)</f>
        <v>294000</v>
      </c>
      <c r="I1344" s="38" t="s">
        <v>25</v>
      </c>
      <c r="J1344" s="38">
        <f>VLOOKUP($B1344,[6]Data!$A$1:$M$15000,9,0)</f>
        <v>3521000</v>
      </c>
      <c r="K1344" s="38">
        <f>VLOOKUP($B1344,[6]Data!$A$1:$M$15000,10,0)</f>
        <v>170000</v>
      </c>
      <c r="L1344" s="38">
        <f>VLOOKUP($B1344,[6]Data!$A$1:$M$15000,11,0)</f>
        <v>3458000</v>
      </c>
      <c r="M1344" s="38">
        <f>VLOOKUP($B1344,[6]Data!$A$1:$M$15000,12,0)</f>
        <v>48633000</v>
      </c>
    </row>
    <row r="1345" spans="1:13">
      <c r="A1345" s="1">
        <v>36889</v>
      </c>
      <c r="B1345" s="4">
        <v>36889</v>
      </c>
      <c r="C1345" s="38">
        <f>VLOOKUP($B1345,[6]Data!$A$1:$M$15000,3,0)</f>
        <v>537000</v>
      </c>
      <c r="D1345" s="38">
        <f>VLOOKUP($B1345,[6]Data!$A$1:$M$15000,4,0)</f>
        <v>1226000</v>
      </c>
      <c r="E1345" s="38">
        <f>VLOOKUP($B1345,[6]Data!$A$1:$M$15000,5,0)</f>
        <v>415000</v>
      </c>
      <c r="F1345" s="38">
        <f>VLOOKUP($B1345,[6]Data!$A$1:$M$15000,6,0)</f>
        <v>296000</v>
      </c>
      <c r="G1345" s="38">
        <f>VLOOKUP($B1345,[6]Data!$A$1:$M$15000,7,0)</f>
        <v>733000</v>
      </c>
      <c r="H1345" s="38">
        <f>VLOOKUP($B1345,[6]Data!$A$1:$M$15000,8,0)</f>
        <v>299000</v>
      </c>
      <c r="I1345" s="38" t="s">
        <v>25</v>
      </c>
      <c r="J1345" s="38">
        <f>VLOOKUP($B1345,[6]Data!$A$1:$M$15000,9,0)</f>
        <v>3506000</v>
      </c>
      <c r="K1345" s="38">
        <f>VLOOKUP($B1345,[6]Data!$A$1:$M$15000,10,0)</f>
        <v>197000</v>
      </c>
      <c r="L1345" s="38">
        <f>VLOOKUP($B1345,[6]Data!$A$1:$M$15000,11,0)</f>
        <v>3247000</v>
      </c>
      <c r="M1345" s="38">
        <f>VLOOKUP($B1345,[6]Data!$A$1:$M$15000,12,0)</f>
        <v>48830000</v>
      </c>
    </row>
    <row r="1346" spans="1:13">
      <c r="A1346" s="1">
        <v>36890</v>
      </c>
      <c r="B1346" s="4">
        <v>36890</v>
      </c>
      <c r="C1346" s="38">
        <f>VLOOKUP($B1346,[6]Data!$A$1:$M$15000,3,0)</f>
        <v>532000</v>
      </c>
      <c r="D1346" s="38">
        <f>VLOOKUP($B1346,[6]Data!$A$1:$M$15000,4,0)</f>
        <v>1244000</v>
      </c>
      <c r="E1346" s="38">
        <f>VLOOKUP($B1346,[6]Data!$A$1:$M$15000,5,0)</f>
        <v>466000</v>
      </c>
      <c r="F1346" s="38">
        <f>VLOOKUP($B1346,[6]Data!$A$1:$M$15000,6,0)</f>
        <v>307000</v>
      </c>
      <c r="G1346" s="38">
        <f>VLOOKUP($B1346,[6]Data!$A$1:$M$15000,7,0)</f>
        <v>753000</v>
      </c>
      <c r="H1346" s="38">
        <f>VLOOKUP($B1346,[6]Data!$A$1:$M$15000,8,0)</f>
        <v>309000</v>
      </c>
      <c r="I1346" s="38" t="s">
        <v>25</v>
      </c>
      <c r="J1346" s="38">
        <f>VLOOKUP($B1346,[6]Data!$A$1:$M$15000,9,0)</f>
        <v>3610000</v>
      </c>
      <c r="K1346" s="38">
        <f>VLOOKUP($B1346,[6]Data!$A$1:$M$15000,10,0)</f>
        <v>618000</v>
      </c>
      <c r="L1346" s="38">
        <f>VLOOKUP($B1346,[6]Data!$A$1:$M$15000,11,0)</f>
        <v>2988000</v>
      </c>
      <c r="M1346" s="38">
        <f>VLOOKUP($B1346,[6]Data!$A$1:$M$15000,12,0)</f>
        <v>49449000</v>
      </c>
    </row>
    <row r="1347" spans="1:13">
      <c r="A1347" s="1">
        <v>36891</v>
      </c>
      <c r="B1347" s="4">
        <v>36891</v>
      </c>
      <c r="C1347" s="38">
        <f>VLOOKUP($B1347,[6]Data!$A$1:$M$15000,3,0)</f>
        <v>532000</v>
      </c>
      <c r="D1347" s="38">
        <f>VLOOKUP($B1347,[6]Data!$A$1:$M$15000,4,0)</f>
        <v>1243000</v>
      </c>
      <c r="E1347" s="38">
        <f>VLOOKUP($B1347,[6]Data!$A$1:$M$15000,5,0)</f>
        <v>472000</v>
      </c>
      <c r="F1347" s="38">
        <f>VLOOKUP($B1347,[6]Data!$A$1:$M$15000,6,0)</f>
        <v>302000</v>
      </c>
      <c r="G1347" s="38">
        <f>VLOOKUP($B1347,[6]Data!$A$1:$M$15000,7,0)</f>
        <v>710000</v>
      </c>
      <c r="H1347" s="38">
        <f>VLOOKUP($B1347,[6]Data!$A$1:$M$15000,8,0)</f>
        <v>305000</v>
      </c>
      <c r="I1347" s="38" t="s">
        <v>25</v>
      </c>
      <c r="J1347" s="38">
        <f>VLOOKUP($B1347,[6]Data!$A$1:$M$15000,9,0)</f>
        <v>3564000</v>
      </c>
      <c r="K1347" s="38">
        <f>VLOOKUP($B1347,[6]Data!$A$1:$M$15000,10,0)</f>
        <v>719000</v>
      </c>
      <c r="L1347" s="38">
        <f>VLOOKUP($B1347,[6]Data!$A$1:$M$15000,11,0)</f>
        <v>2817000</v>
      </c>
      <c r="M1347" s="38">
        <f>VLOOKUP($B1347,[6]Data!$A$1:$M$15000,12,0)</f>
        <v>50168000</v>
      </c>
    </row>
    <row r="1348" spans="1:13">
      <c r="A1348" s="1">
        <v>36892</v>
      </c>
      <c r="B1348" s="4">
        <v>36892</v>
      </c>
      <c r="C1348" s="38">
        <f>VLOOKUP($B1348,[6]Data!$A$1:$M$15000,3,0)</f>
        <v>536000</v>
      </c>
      <c r="D1348" s="38">
        <f>VLOOKUP($B1348,[6]Data!$A$1:$M$15000,4,0)</f>
        <v>1124000</v>
      </c>
      <c r="E1348" s="38">
        <f>VLOOKUP($B1348,[6]Data!$A$1:$M$15000,5,0)</f>
        <v>483000</v>
      </c>
      <c r="F1348" s="38">
        <f>VLOOKUP($B1348,[6]Data!$A$1:$M$15000,6,0)</f>
        <v>269000</v>
      </c>
      <c r="G1348" s="38">
        <f>VLOOKUP($B1348,[6]Data!$A$1:$M$15000,7,0)</f>
        <v>735000</v>
      </c>
      <c r="H1348" s="38">
        <f>VLOOKUP($B1348,[6]Data!$A$1:$M$15000,8,0)</f>
        <v>305000</v>
      </c>
      <c r="I1348" s="38" t="s">
        <v>25</v>
      </c>
      <c r="J1348" s="38">
        <f>VLOOKUP($B1348,[6]Data!$A$1:$M$15000,9,0)</f>
        <v>3452000</v>
      </c>
      <c r="K1348" s="38">
        <f>VLOOKUP($B1348,[6]Data!$A$1:$M$15000,10,0)</f>
        <v>560000</v>
      </c>
      <c r="L1348" s="38">
        <f>VLOOKUP($B1348,[6]Data!$A$1:$M$15000,11,0)</f>
        <v>2898000</v>
      </c>
      <c r="M1348" s="38">
        <f>VLOOKUP($B1348,[6]Data!$A$1:$M$15000,12,0)</f>
        <v>50728000</v>
      </c>
    </row>
    <row r="1349" spans="1:13">
      <c r="A1349" s="1">
        <v>36893</v>
      </c>
      <c r="B1349" s="4">
        <v>36893</v>
      </c>
      <c r="C1349" s="38">
        <f>VLOOKUP($B1349,[6]Data!$A$1:$M$15000,3,0)</f>
        <v>532000</v>
      </c>
      <c r="D1349" s="38">
        <f>VLOOKUP($B1349,[6]Data!$A$1:$M$15000,4,0)</f>
        <v>1139000</v>
      </c>
      <c r="E1349" s="38">
        <f>VLOOKUP($B1349,[6]Data!$A$1:$M$15000,5,0)</f>
        <v>405000</v>
      </c>
      <c r="F1349" s="38">
        <f>VLOOKUP($B1349,[6]Data!$A$1:$M$15000,6,0)</f>
        <v>274000</v>
      </c>
      <c r="G1349" s="38">
        <f>VLOOKUP($B1349,[6]Data!$A$1:$M$15000,7,0)</f>
        <v>745000</v>
      </c>
      <c r="H1349" s="38">
        <f>VLOOKUP($B1349,[6]Data!$A$1:$M$15000,8,0)</f>
        <v>317000</v>
      </c>
      <c r="I1349" s="38" t="s">
        <v>25</v>
      </c>
      <c r="J1349" s="38">
        <f>VLOOKUP($B1349,[6]Data!$A$1:$M$15000,9,0)</f>
        <v>3412000</v>
      </c>
      <c r="K1349" s="38">
        <f>VLOOKUP($B1349,[6]Data!$A$1:$M$15000,10,0)</f>
        <v>8000</v>
      </c>
      <c r="L1349" s="38">
        <f>VLOOKUP($B1349,[6]Data!$A$1:$M$15000,11,0)</f>
        <v>3361000</v>
      </c>
      <c r="M1349" s="38">
        <f>VLOOKUP($B1349,[6]Data!$A$1:$M$15000,12,0)</f>
        <v>50741000</v>
      </c>
    </row>
    <row r="1350" spans="1:13">
      <c r="A1350" s="1">
        <v>36894</v>
      </c>
      <c r="B1350" s="4">
        <v>36894</v>
      </c>
      <c r="C1350" s="38">
        <f>VLOOKUP($B1350,[6]Data!$A$1:$M$15000,3,0)</f>
        <v>535000</v>
      </c>
      <c r="D1350" s="38">
        <f>VLOOKUP($B1350,[6]Data!$A$1:$M$15000,4,0)</f>
        <v>1240000</v>
      </c>
      <c r="E1350" s="38">
        <f>VLOOKUP($B1350,[6]Data!$A$1:$M$15000,5,0)</f>
        <v>462000</v>
      </c>
      <c r="F1350" s="38">
        <f>VLOOKUP($B1350,[6]Data!$A$1:$M$15000,6,0)</f>
        <v>272000</v>
      </c>
      <c r="G1350" s="38">
        <f>VLOOKUP($B1350,[6]Data!$A$1:$M$15000,7,0)</f>
        <v>764000</v>
      </c>
      <c r="H1350" s="38">
        <f>VLOOKUP($B1350,[6]Data!$A$1:$M$15000,8,0)</f>
        <v>315000</v>
      </c>
      <c r="I1350" s="38" t="s">
        <v>25</v>
      </c>
      <c r="J1350" s="38">
        <f>VLOOKUP($B1350,[6]Data!$A$1:$M$15000,9,0)</f>
        <v>3587000</v>
      </c>
      <c r="K1350" s="38">
        <f>VLOOKUP($B1350,[6]Data!$A$1:$M$15000,10,0)</f>
        <v>141000</v>
      </c>
      <c r="L1350" s="38">
        <f>VLOOKUP($B1350,[6]Data!$A$1:$M$15000,11,0)</f>
        <v>3500000</v>
      </c>
      <c r="M1350" s="38">
        <f>VLOOKUP($B1350,[6]Data!$A$1:$M$15000,12,0)</f>
        <v>50883000</v>
      </c>
    </row>
    <row r="1351" spans="1:13">
      <c r="A1351" s="1">
        <v>36895</v>
      </c>
      <c r="B1351" s="4">
        <v>36895</v>
      </c>
      <c r="C1351" s="38">
        <f>VLOOKUP($B1351,[6]Data!$A$1:$M$15000,3,0)</f>
        <v>540000</v>
      </c>
      <c r="D1351" s="38">
        <f>VLOOKUP($B1351,[6]Data!$A$1:$M$15000,4,0)</f>
        <v>1223000</v>
      </c>
      <c r="E1351" s="38">
        <f>VLOOKUP($B1351,[6]Data!$A$1:$M$15000,5,0)</f>
        <v>418000</v>
      </c>
      <c r="F1351" s="38">
        <f>VLOOKUP($B1351,[6]Data!$A$1:$M$15000,6,0)</f>
        <v>355000</v>
      </c>
      <c r="G1351" s="38">
        <f>VLOOKUP($B1351,[6]Data!$A$1:$M$15000,7,0)</f>
        <v>746000</v>
      </c>
      <c r="H1351" s="38">
        <f>VLOOKUP($B1351,[6]Data!$A$1:$M$15000,8,0)</f>
        <v>314000</v>
      </c>
      <c r="I1351" s="38" t="s">
        <v>25</v>
      </c>
      <c r="J1351" s="38">
        <f>VLOOKUP($B1351,[6]Data!$A$1:$M$15000,9,0)</f>
        <v>3597000</v>
      </c>
      <c r="K1351" s="38">
        <f>VLOOKUP($B1351,[6]Data!$A$1:$M$15000,10,0)</f>
        <v>193000</v>
      </c>
      <c r="L1351" s="38">
        <f>VLOOKUP($B1351,[6]Data!$A$1:$M$15000,11,0)</f>
        <v>3401000</v>
      </c>
      <c r="M1351" s="38">
        <f>VLOOKUP($B1351,[6]Data!$A$1:$M$15000,12,0)</f>
        <v>51076000</v>
      </c>
    </row>
    <row r="1352" spans="1:13">
      <c r="A1352" s="1">
        <v>36896</v>
      </c>
      <c r="B1352" s="4">
        <v>36896</v>
      </c>
      <c r="C1352" s="38">
        <f>VLOOKUP($B1352,[6]Data!$A$1:$M$15000,3,0)</f>
        <v>540000</v>
      </c>
      <c r="D1352" s="38">
        <f>VLOOKUP($B1352,[6]Data!$A$1:$M$15000,4,0)</f>
        <v>1281000</v>
      </c>
      <c r="E1352" s="38">
        <f>VLOOKUP($B1352,[6]Data!$A$1:$M$15000,5,0)</f>
        <v>421000</v>
      </c>
      <c r="F1352" s="38">
        <f>VLOOKUP($B1352,[6]Data!$A$1:$M$15000,6,0)</f>
        <v>357000</v>
      </c>
      <c r="G1352" s="38">
        <f>VLOOKUP($B1352,[6]Data!$A$1:$M$15000,7,0)</f>
        <v>745000</v>
      </c>
      <c r="H1352" s="38">
        <f>VLOOKUP($B1352,[6]Data!$A$1:$M$15000,8,0)</f>
        <v>313000</v>
      </c>
      <c r="I1352" s="38" t="s">
        <v>25</v>
      </c>
      <c r="J1352" s="38">
        <f>VLOOKUP($B1352,[6]Data!$A$1:$M$15000,9,0)</f>
        <v>3657000</v>
      </c>
      <c r="K1352" s="38">
        <f>VLOOKUP($B1352,[6]Data!$A$1:$M$15000,10,0)</f>
        <v>131000</v>
      </c>
      <c r="L1352" s="38">
        <f>VLOOKUP($B1352,[6]Data!$A$1:$M$15000,11,0)</f>
        <v>3459000</v>
      </c>
      <c r="M1352" s="38">
        <f>VLOOKUP($B1352,[6]Data!$A$1:$M$15000,12,0)</f>
        <v>51207000</v>
      </c>
    </row>
    <row r="1353" spans="1:13">
      <c r="A1353" s="1">
        <v>36897</v>
      </c>
      <c r="B1353" s="4">
        <v>36897</v>
      </c>
      <c r="C1353" s="38">
        <f>VLOOKUP($B1353,[6]Data!$A$1:$M$15000,3,0)</f>
        <v>533000</v>
      </c>
      <c r="D1353" s="38">
        <f>VLOOKUP($B1353,[6]Data!$A$1:$M$15000,4,0)</f>
        <v>1248000</v>
      </c>
      <c r="E1353" s="38">
        <f>VLOOKUP($B1353,[6]Data!$A$1:$M$15000,5,0)</f>
        <v>456000</v>
      </c>
      <c r="F1353" s="38">
        <f>VLOOKUP($B1353,[6]Data!$A$1:$M$15000,6,0)</f>
        <v>261000</v>
      </c>
      <c r="G1353" s="38">
        <f>VLOOKUP($B1353,[6]Data!$A$1:$M$15000,7,0)</f>
        <v>744000</v>
      </c>
      <c r="H1353" s="38">
        <f>VLOOKUP($B1353,[6]Data!$A$1:$M$15000,8,0)</f>
        <v>306000</v>
      </c>
      <c r="I1353" s="38" t="s">
        <v>25</v>
      </c>
      <c r="J1353" s="38">
        <f>VLOOKUP($B1353,[6]Data!$A$1:$M$15000,9,0)</f>
        <v>3549000</v>
      </c>
      <c r="K1353" s="38">
        <f>VLOOKUP($B1353,[6]Data!$A$1:$M$15000,10,0)</f>
        <v>554000</v>
      </c>
      <c r="L1353" s="38">
        <f>VLOOKUP($B1353,[6]Data!$A$1:$M$15000,11,0)</f>
        <v>3074000</v>
      </c>
      <c r="M1353" s="38">
        <f>VLOOKUP($B1353,[6]Data!$A$1:$M$15000,12,0)</f>
        <v>51761000</v>
      </c>
    </row>
    <row r="1354" spans="1:13">
      <c r="A1354" s="1">
        <v>36898</v>
      </c>
      <c r="B1354" s="4">
        <v>36898</v>
      </c>
      <c r="C1354" s="38">
        <f>VLOOKUP($B1354,[6]Data!$A$1:$M$15000,3,0)</f>
        <v>535000</v>
      </c>
      <c r="D1354" s="38">
        <f>VLOOKUP($B1354,[6]Data!$A$1:$M$15000,4,0)</f>
        <v>1243000</v>
      </c>
      <c r="E1354" s="38">
        <f>VLOOKUP($B1354,[6]Data!$A$1:$M$15000,5,0)</f>
        <v>463000</v>
      </c>
      <c r="F1354" s="38">
        <f>VLOOKUP($B1354,[6]Data!$A$1:$M$15000,6,0)</f>
        <v>302000</v>
      </c>
      <c r="G1354" s="38">
        <f>VLOOKUP($B1354,[6]Data!$A$1:$M$15000,7,0)</f>
        <v>753000</v>
      </c>
      <c r="H1354" s="38">
        <f>VLOOKUP($B1354,[6]Data!$A$1:$M$15000,8,0)</f>
        <v>303000</v>
      </c>
      <c r="I1354" s="38" t="s">
        <v>25</v>
      </c>
      <c r="J1354" s="38">
        <f>VLOOKUP($B1354,[6]Data!$A$1:$M$15000,9,0)</f>
        <v>3598000</v>
      </c>
      <c r="K1354" s="38">
        <f>VLOOKUP($B1354,[6]Data!$A$1:$M$15000,10,0)</f>
        <v>329000</v>
      </c>
      <c r="L1354" s="38">
        <f>VLOOKUP($B1354,[6]Data!$A$1:$M$15000,11,0)</f>
        <v>3196000</v>
      </c>
      <c r="M1354" s="38">
        <f>VLOOKUP($B1354,[6]Data!$A$1:$M$15000,12,0)</f>
        <v>52091000</v>
      </c>
    </row>
    <row r="1355" spans="1:13">
      <c r="A1355" s="1">
        <v>36899</v>
      </c>
      <c r="B1355" s="4">
        <v>36899</v>
      </c>
      <c r="C1355" s="38">
        <f>VLOOKUP($B1355,[6]Data!$A$1:$M$15000,3,0)</f>
        <v>537000</v>
      </c>
      <c r="D1355" s="38">
        <f>VLOOKUP($B1355,[6]Data!$A$1:$M$15000,4,0)</f>
        <v>1260000</v>
      </c>
      <c r="E1355" s="38">
        <f>VLOOKUP($B1355,[6]Data!$A$1:$M$15000,5,0)</f>
        <v>427000</v>
      </c>
      <c r="F1355" s="38">
        <f>VLOOKUP($B1355,[6]Data!$A$1:$M$15000,6,0)</f>
        <v>294000</v>
      </c>
      <c r="G1355" s="38">
        <f>VLOOKUP($B1355,[6]Data!$A$1:$M$15000,7,0)</f>
        <v>755000</v>
      </c>
      <c r="H1355" s="38">
        <f>VLOOKUP($B1355,[6]Data!$A$1:$M$15000,8,0)</f>
        <v>235000</v>
      </c>
      <c r="I1355" s="38" t="s">
        <v>25</v>
      </c>
      <c r="J1355" s="38">
        <f>VLOOKUP($B1355,[6]Data!$A$1:$M$15000,9,0)</f>
        <v>3508000</v>
      </c>
      <c r="K1355" s="38">
        <f>VLOOKUP($B1355,[6]Data!$A$1:$M$15000,10,0)</f>
        <v>-888000</v>
      </c>
      <c r="L1355" s="38">
        <f>VLOOKUP($B1355,[6]Data!$A$1:$M$15000,11,0)</f>
        <v>4396000</v>
      </c>
      <c r="M1355" s="38">
        <f>VLOOKUP($B1355,[6]Data!$A$1:$M$15000,12,0)</f>
        <v>51204000</v>
      </c>
    </row>
    <row r="1356" spans="1:13">
      <c r="A1356" s="1">
        <v>36900</v>
      </c>
      <c r="B1356" s="4">
        <v>36900</v>
      </c>
      <c r="C1356" s="38">
        <f>VLOOKUP($B1356,[6]Data!$A$1:$M$15000,3,0)</f>
        <v>540000</v>
      </c>
      <c r="D1356" s="38">
        <f>VLOOKUP($B1356,[6]Data!$A$1:$M$15000,4,0)</f>
        <v>1149000</v>
      </c>
      <c r="E1356" s="38">
        <f>VLOOKUP($B1356,[6]Data!$A$1:$M$15000,5,0)</f>
        <v>365000</v>
      </c>
      <c r="F1356" s="38">
        <f>VLOOKUP($B1356,[6]Data!$A$1:$M$15000,6,0)</f>
        <v>236000</v>
      </c>
      <c r="G1356" s="38">
        <f>VLOOKUP($B1356,[6]Data!$A$1:$M$15000,7,0)</f>
        <v>754000</v>
      </c>
      <c r="H1356" s="38">
        <f>VLOOKUP($B1356,[6]Data!$A$1:$M$15000,8,0)</f>
        <v>226000</v>
      </c>
      <c r="I1356" s="38" t="s">
        <v>25</v>
      </c>
      <c r="J1356" s="38">
        <f>VLOOKUP($B1356,[6]Data!$A$1:$M$15000,9,0)</f>
        <v>3269000</v>
      </c>
      <c r="K1356" s="38">
        <f>VLOOKUP($B1356,[6]Data!$A$1:$M$15000,10,0)</f>
        <v>-744000</v>
      </c>
      <c r="L1356" s="38">
        <f>VLOOKUP($B1356,[6]Data!$A$1:$M$15000,11,0)</f>
        <v>4103000</v>
      </c>
      <c r="M1356" s="38">
        <f>VLOOKUP($B1356,[6]Data!$A$1:$M$15000,12,0)</f>
        <v>50461000</v>
      </c>
    </row>
    <row r="1357" spans="1:13">
      <c r="A1357" s="1">
        <v>36901</v>
      </c>
      <c r="B1357" s="4">
        <v>36901</v>
      </c>
      <c r="C1357" s="38">
        <f>VLOOKUP($B1357,[6]Data!$A$1:$M$15000,3,0)</f>
        <v>540000</v>
      </c>
      <c r="D1357" s="38">
        <f>VLOOKUP($B1357,[6]Data!$A$1:$M$15000,4,0)</f>
        <v>1129000</v>
      </c>
      <c r="E1357" s="38">
        <f>VLOOKUP($B1357,[6]Data!$A$1:$M$15000,5,0)</f>
        <v>366000</v>
      </c>
      <c r="F1357" s="38">
        <f>VLOOKUP($B1357,[6]Data!$A$1:$M$15000,6,0)</f>
        <v>195000</v>
      </c>
      <c r="G1357" s="38">
        <f>VLOOKUP($B1357,[6]Data!$A$1:$M$15000,7,0)</f>
        <v>759000</v>
      </c>
      <c r="H1357" s="38">
        <f>VLOOKUP($B1357,[6]Data!$A$1:$M$15000,8,0)</f>
        <v>227000</v>
      </c>
      <c r="I1357" s="38" t="s">
        <v>25</v>
      </c>
      <c r="J1357" s="38">
        <f>VLOOKUP($B1357,[6]Data!$A$1:$M$15000,9,0)</f>
        <v>3216000</v>
      </c>
      <c r="K1357" s="38">
        <f>VLOOKUP($B1357,[6]Data!$A$1:$M$15000,10,0)</f>
        <v>-1549000</v>
      </c>
      <c r="L1357" s="38">
        <f>VLOOKUP($B1357,[6]Data!$A$1:$M$15000,11,0)</f>
        <v>4614000</v>
      </c>
      <c r="M1357" s="38">
        <f>VLOOKUP($B1357,[6]Data!$A$1:$M$15000,12,0)</f>
        <v>48913000</v>
      </c>
    </row>
    <row r="1358" spans="1:13">
      <c r="A1358" s="1">
        <v>36902</v>
      </c>
      <c r="B1358" s="4">
        <v>36902</v>
      </c>
      <c r="C1358" s="38">
        <f>VLOOKUP($B1358,[6]Data!$A$1:$M$15000,3,0)</f>
        <v>547000</v>
      </c>
      <c r="D1358" s="38">
        <f>VLOOKUP($B1358,[6]Data!$A$1:$M$15000,4,0)</f>
        <v>1226000</v>
      </c>
      <c r="E1358" s="38">
        <f>VLOOKUP($B1358,[6]Data!$A$1:$M$15000,5,0)</f>
        <v>338000</v>
      </c>
      <c r="F1358" s="38">
        <f>VLOOKUP($B1358,[6]Data!$A$1:$M$15000,6,0)</f>
        <v>318000</v>
      </c>
      <c r="G1358" s="38">
        <f>VLOOKUP($B1358,[6]Data!$A$1:$M$15000,7,0)</f>
        <v>761000</v>
      </c>
      <c r="H1358" s="38">
        <f>VLOOKUP($B1358,[6]Data!$A$1:$M$15000,8,0)</f>
        <v>245000</v>
      </c>
      <c r="I1358" s="38" t="s">
        <v>25</v>
      </c>
      <c r="J1358" s="38">
        <f>VLOOKUP($B1358,[6]Data!$A$1:$M$15000,9,0)</f>
        <v>3435000</v>
      </c>
      <c r="K1358" s="38">
        <f>VLOOKUP($B1358,[6]Data!$A$1:$M$15000,10,0)</f>
        <v>-1092000</v>
      </c>
      <c r="L1358" s="38">
        <f>VLOOKUP($B1358,[6]Data!$A$1:$M$15000,11,0)</f>
        <v>4564000</v>
      </c>
      <c r="M1358" s="38">
        <f>VLOOKUP($B1358,[6]Data!$A$1:$M$15000,12,0)</f>
        <v>47821000</v>
      </c>
    </row>
    <row r="1359" spans="1:13">
      <c r="A1359" s="1">
        <v>36903</v>
      </c>
      <c r="B1359" s="4">
        <v>36903</v>
      </c>
      <c r="C1359" s="38">
        <f>VLOOKUP($B1359,[6]Data!$A$1:$M$15000,3,0)</f>
        <v>535000</v>
      </c>
      <c r="D1359" s="38">
        <f>VLOOKUP($B1359,[6]Data!$A$1:$M$15000,4,0)</f>
        <v>1223000</v>
      </c>
      <c r="E1359" s="38">
        <f>VLOOKUP($B1359,[6]Data!$A$1:$M$15000,5,0)</f>
        <v>344000</v>
      </c>
      <c r="F1359" s="38">
        <f>VLOOKUP($B1359,[6]Data!$A$1:$M$15000,6,0)</f>
        <v>365000</v>
      </c>
      <c r="G1359" s="38">
        <f>VLOOKUP($B1359,[6]Data!$A$1:$M$15000,7,0)</f>
        <v>758000</v>
      </c>
      <c r="H1359" s="38">
        <f>VLOOKUP($B1359,[6]Data!$A$1:$M$15000,8,0)</f>
        <v>290000</v>
      </c>
      <c r="I1359" s="38" t="s">
        <v>25</v>
      </c>
      <c r="J1359" s="38">
        <f>VLOOKUP($B1359,[6]Data!$A$1:$M$15000,9,0)</f>
        <v>3514000</v>
      </c>
      <c r="K1359" s="38">
        <f>VLOOKUP($B1359,[6]Data!$A$1:$M$15000,10,0)</f>
        <v>-1086000</v>
      </c>
      <c r="L1359" s="38">
        <f>VLOOKUP($B1359,[6]Data!$A$1:$M$15000,11,0)</f>
        <v>4681000</v>
      </c>
      <c r="M1359" s="38">
        <f>VLOOKUP($B1359,[6]Data!$A$1:$M$15000,12,0)</f>
        <v>46734000</v>
      </c>
    </row>
    <row r="1360" spans="1:13">
      <c r="A1360" s="1">
        <v>36904</v>
      </c>
      <c r="B1360" s="4">
        <v>36904</v>
      </c>
      <c r="C1360" s="38">
        <f>VLOOKUP($B1360,[6]Data!$A$1:$M$15000,3,0)</f>
        <v>541000</v>
      </c>
      <c r="D1360" s="38">
        <f>VLOOKUP($B1360,[6]Data!$A$1:$M$15000,4,0)</f>
        <v>1264000</v>
      </c>
      <c r="E1360" s="38">
        <f>VLOOKUP($B1360,[6]Data!$A$1:$M$15000,5,0)</f>
        <v>453000</v>
      </c>
      <c r="F1360" s="38">
        <f>VLOOKUP($B1360,[6]Data!$A$1:$M$15000,6,0)</f>
        <v>319000</v>
      </c>
      <c r="G1360" s="38">
        <f>VLOOKUP($B1360,[6]Data!$A$1:$M$15000,7,0)</f>
        <v>748000</v>
      </c>
      <c r="H1360" s="38">
        <f>VLOOKUP($B1360,[6]Data!$A$1:$M$15000,8,0)</f>
        <v>298000</v>
      </c>
      <c r="I1360" s="38" t="s">
        <v>25</v>
      </c>
      <c r="J1360" s="38">
        <f>VLOOKUP($B1360,[6]Data!$A$1:$M$15000,9,0)</f>
        <v>3623000</v>
      </c>
      <c r="K1360" s="38">
        <f>VLOOKUP($B1360,[6]Data!$A$1:$M$15000,10,0)</f>
        <v>-610000</v>
      </c>
      <c r="L1360" s="38">
        <f>VLOOKUP($B1360,[6]Data!$A$1:$M$15000,11,0)</f>
        <v>4189000</v>
      </c>
      <c r="M1360" s="38">
        <f>VLOOKUP($B1360,[6]Data!$A$1:$M$15000,12,0)</f>
        <v>46124000</v>
      </c>
    </row>
    <row r="1361" spans="1:13">
      <c r="A1361" s="1">
        <v>36905</v>
      </c>
      <c r="B1361" s="4">
        <v>36905</v>
      </c>
      <c r="C1361" s="38">
        <f>VLOOKUP($B1361,[6]Data!$A$1:$M$15000,3,0)</f>
        <v>542000</v>
      </c>
      <c r="D1361" s="38">
        <f>VLOOKUP($B1361,[6]Data!$A$1:$M$15000,4,0)</f>
        <v>1231000</v>
      </c>
      <c r="E1361" s="38">
        <f>VLOOKUP($B1361,[6]Data!$A$1:$M$15000,5,0)</f>
        <v>477000</v>
      </c>
      <c r="F1361" s="38">
        <f>VLOOKUP($B1361,[6]Data!$A$1:$M$15000,6,0)</f>
        <v>327000</v>
      </c>
      <c r="G1361" s="38">
        <f>VLOOKUP($B1361,[6]Data!$A$1:$M$15000,7,0)</f>
        <v>756000</v>
      </c>
      <c r="H1361" s="38">
        <f>VLOOKUP($B1361,[6]Data!$A$1:$M$15000,8,0)</f>
        <v>306000</v>
      </c>
      <c r="I1361" s="38" t="s">
        <v>25</v>
      </c>
      <c r="J1361" s="38">
        <f>VLOOKUP($B1361,[6]Data!$A$1:$M$15000,9,0)</f>
        <v>3639000</v>
      </c>
      <c r="K1361" s="38">
        <f>VLOOKUP($B1361,[6]Data!$A$1:$M$15000,10,0)</f>
        <v>-435000</v>
      </c>
      <c r="L1361" s="38">
        <f>VLOOKUP($B1361,[6]Data!$A$1:$M$15000,11,0)</f>
        <v>4091000</v>
      </c>
      <c r="M1361" s="38">
        <f>VLOOKUP($B1361,[6]Data!$A$1:$M$15000,12,0)</f>
        <v>45689000</v>
      </c>
    </row>
    <row r="1362" spans="1:13">
      <c r="A1362" s="1">
        <v>36906</v>
      </c>
      <c r="B1362" s="4">
        <v>36906</v>
      </c>
      <c r="C1362" s="38">
        <f>VLOOKUP($B1362,[6]Data!$A$1:$M$15000,3,0)</f>
        <v>535000</v>
      </c>
      <c r="D1362" s="38">
        <f>VLOOKUP($B1362,[6]Data!$A$1:$M$15000,4,0)</f>
        <v>1260000</v>
      </c>
      <c r="E1362" s="38">
        <f>VLOOKUP($B1362,[6]Data!$A$1:$M$15000,5,0)</f>
        <v>454000</v>
      </c>
      <c r="F1362" s="38">
        <f>VLOOKUP($B1362,[6]Data!$A$1:$M$15000,6,0)</f>
        <v>333000</v>
      </c>
      <c r="G1362" s="38">
        <f>VLOOKUP($B1362,[6]Data!$A$1:$M$15000,7,0)</f>
        <v>761000</v>
      </c>
      <c r="H1362" s="38">
        <f>VLOOKUP($B1362,[6]Data!$A$1:$M$15000,8,0)</f>
        <v>302000</v>
      </c>
      <c r="I1362" s="38" t="s">
        <v>25</v>
      </c>
      <c r="J1362" s="38">
        <f>VLOOKUP($B1362,[6]Data!$A$1:$M$15000,9,0)</f>
        <v>3645000</v>
      </c>
      <c r="K1362" s="38">
        <f>VLOOKUP($B1362,[6]Data!$A$1:$M$15000,10,0)</f>
        <v>-1459000</v>
      </c>
      <c r="L1362" s="38">
        <f>VLOOKUP($B1362,[6]Data!$A$1:$M$15000,11,0)</f>
        <v>5076000</v>
      </c>
      <c r="M1362" s="38">
        <f>VLOOKUP($B1362,[6]Data!$A$1:$M$15000,12,0)</f>
        <v>44231000</v>
      </c>
    </row>
    <row r="1363" spans="1:13">
      <c r="A1363" s="1">
        <v>36907</v>
      </c>
      <c r="B1363" s="4">
        <v>36907</v>
      </c>
      <c r="C1363" s="38">
        <f>VLOOKUP($B1363,[6]Data!$A$1:$M$15000,3,0)</f>
        <v>539000</v>
      </c>
      <c r="D1363" s="38">
        <f>VLOOKUP($B1363,[6]Data!$A$1:$M$15000,4,0)</f>
        <v>1244000</v>
      </c>
      <c r="E1363" s="38">
        <f>VLOOKUP($B1363,[6]Data!$A$1:$M$15000,5,0)</f>
        <v>431000</v>
      </c>
      <c r="F1363" s="38">
        <f>VLOOKUP($B1363,[6]Data!$A$1:$M$15000,6,0)</f>
        <v>333000</v>
      </c>
      <c r="G1363" s="38">
        <f>VLOOKUP($B1363,[6]Data!$A$1:$M$15000,7,0)</f>
        <v>759000</v>
      </c>
      <c r="H1363" s="38">
        <f>VLOOKUP($B1363,[6]Data!$A$1:$M$15000,8,0)</f>
        <v>289000</v>
      </c>
      <c r="I1363" s="38" t="s">
        <v>25</v>
      </c>
      <c r="J1363" s="38">
        <f>VLOOKUP($B1363,[6]Data!$A$1:$M$15000,9,0)</f>
        <v>3596000</v>
      </c>
      <c r="K1363" s="38">
        <f>VLOOKUP($B1363,[6]Data!$A$1:$M$15000,10,0)</f>
        <v>-1597000</v>
      </c>
      <c r="L1363" s="38">
        <f>VLOOKUP($B1363,[6]Data!$A$1:$M$15000,11,0)</f>
        <v>5211000</v>
      </c>
      <c r="M1363" s="38">
        <f>VLOOKUP($B1363,[6]Data!$A$1:$M$15000,12,0)</f>
        <v>42633000</v>
      </c>
    </row>
    <row r="1364" spans="1:13">
      <c r="A1364" s="1">
        <v>36908</v>
      </c>
      <c r="B1364" s="4">
        <v>36908</v>
      </c>
      <c r="C1364" s="38">
        <f>VLOOKUP($B1364,[6]Data!$A$1:$M$15000,3,0)</f>
        <v>529000</v>
      </c>
      <c r="D1364" s="38">
        <f>VLOOKUP($B1364,[6]Data!$A$1:$M$15000,4,0)</f>
        <v>1114000</v>
      </c>
      <c r="E1364" s="38">
        <f>VLOOKUP($B1364,[6]Data!$A$1:$M$15000,5,0)</f>
        <v>370000</v>
      </c>
      <c r="F1364" s="38">
        <f>VLOOKUP($B1364,[6]Data!$A$1:$M$15000,6,0)</f>
        <v>370000</v>
      </c>
      <c r="G1364" s="38">
        <f>VLOOKUP($B1364,[6]Data!$A$1:$M$15000,7,0)</f>
        <v>756000</v>
      </c>
      <c r="H1364" s="38">
        <f>VLOOKUP($B1364,[6]Data!$A$1:$M$15000,8,0)</f>
        <v>273000</v>
      </c>
      <c r="I1364" s="38" t="s">
        <v>25</v>
      </c>
      <c r="J1364" s="38">
        <f>VLOOKUP($B1364,[6]Data!$A$1:$M$15000,9,0)</f>
        <v>3438000</v>
      </c>
      <c r="K1364" s="38">
        <f>VLOOKUP($B1364,[6]Data!$A$1:$M$15000,10,0)</f>
        <v>-1520000</v>
      </c>
      <c r="L1364" s="38">
        <f>VLOOKUP($B1364,[6]Data!$A$1:$M$15000,11,0)</f>
        <v>4989000</v>
      </c>
      <c r="M1364" s="38">
        <f>VLOOKUP($B1364,[6]Data!$A$1:$M$15000,12,0)</f>
        <v>41114000</v>
      </c>
    </row>
    <row r="1365" spans="1:13">
      <c r="A1365" s="1">
        <v>36909</v>
      </c>
      <c r="B1365" s="4">
        <v>36909</v>
      </c>
      <c r="C1365" s="38">
        <f>VLOOKUP($B1365,[6]Data!$A$1:$M$15000,3,0)</f>
        <v>532000</v>
      </c>
      <c r="D1365" s="38">
        <f>VLOOKUP($B1365,[6]Data!$A$1:$M$15000,4,0)</f>
        <v>1042000</v>
      </c>
      <c r="E1365" s="38">
        <f>VLOOKUP($B1365,[6]Data!$A$1:$M$15000,5,0)</f>
        <v>353000</v>
      </c>
      <c r="F1365" s="38">
        <f>VLOOKUP($B1365,[6]Data!$A$1:$M$15000,6,0)</f>
        <v>382000</v>
      </c>
      <c r="G1365" s="38">
        <f>VLOOKUP($B1365,[6]Data!$A$1:$M$15000,7,0)</f>
        <v>740000</v>
      </c>
      <c r="H1365" s="38">
        <f>VLOOKUP($B1365,[6]Data!$A$1:$M$15000,8,0)</f>
        <v>264000</v>
      </c>
      <c r="I1365" s="38" t="s">
        <v>25</v>
      </c>
      <c r="J1365" s="38">
        <f>VLOOKUP($B1365,[6]Data!$A$1:$M$15000,9,0)</f>
        <v>3313000</v>
      </c>
      <c r="K1365" s="38">
        <f>VLOOKUP($B1365,[6]Data!$A$1:$M$15000,10,0)</f>
        <v>-1429000</v>
      </c>
      <c r="L1365" s="38">
        <f>VLOOKUP($B1365,[6]Data!$A$1:$M$15000,11,0)</f>
        <v>4675000</v>
      </c>
      <c r="M1365" s="38">
        <f>VLOOKUP($B1365,[6]Data!$A$1:$M$15000,12,0)</f>
        <v>39686000</v>
      </c>
    </row>
    <row r="1366" spans="1:13">
      <c r="A1366" s="1">
        <v>36910</v>
      </c>
      <c r="B1366" s="4">
        <v>36910</v>
      </c>
      <c r="C1366" s="38">
        <f>VLOOKUP($B1366,[6]Data!$A$1:$M$15000,3,0)</f>
        <v>536000</v>
      </c>
      <c r="D1366" s="38">
        <f>VLOOKUP($B1366,[6]Data!$A$1:$M$15000,4,0)</f>
        <v>1070000</v>
      </c>
      <c r="E1366" s="38">
        <f>VLOOKUP($B1366,[6]Data!$A$1:$M$15000,5,0)</f>
        <v>355000</v>
      </c>
      <c r="F1366" s="38">
        <f>VLOOKUP($B1366,[6]Data!$A$1:$M$15000,6,0)</f>
        <v>411000</v>
      </c>
      <c r="G1366" s="38">
        <f>VLOOKUP($B1366,[6]Data!$A$1:$M$15000,7,0)</f>
        <v>757000</v>
      </c>
      <c r="H1366" s="38">
        <f>VLOOKUP($B1366,[6]Data!$A$1:$M$15000,8,0)</f>
        <v>261000</v>
      </c>
      <c r="I1366" s="38" t="s">
        <v>25</v>
      </c>
      <c r="J1366" s="38">
        <f>VLOOKUP($B1366,[6]Data!$A$1:$M$15000,9,0)</f>
        <v>3391000</v>
      </c>
      <c r="K1366" s="38">
        <f>VLOOKUP($B1366,[6]Data!$A$1:$M$15000,10,0)</f>
        <v>-1054000</v>
      </c>
      <c r="L1366" s="38">
        <f>VLOOKUP($B1366,[6]Data!$A$1:$M$15000,11,0)</f>
        <v>4374000</v>
      </c>
      <c r="M1366" s="38">
        <f>VLOOKUP($B1366,[6]Data!$A$1:$M$15000,12,0)</f>
        <v>38633000</v>
      </c>
    </row>
    <row r="1367" spans="1:13">
      <c r="A1367" s="1">
        <v>36911</v>
      </c>
      <c r="B1367" s="4">
        <v>36911</v>
      </c>
      <c r="C1367" s="38">
        <f>VLOOKUP($B1367,[6]Data!$A$1:$M$15000,3,0)</f>
        <v>522000</v>
      </c>
      <c r="D1367" s="38">
        <f>VLOOKUP($B1367,[6]Data!$A$1:$M$15000,4,0)</f>
        <v>1191000</v>
      </c>
      <c r="E1367" s="38">
        <f>VLOOKUP($B1367,[6]Data!$A$1:$M$15000,5,0)</f>
        <v>377000</v>
      </c>
      <c r="F1367" s="38">
        <f>VLOOKUP($B1367,[6]Data!$A$1:$M$15000,6,0)</f>
        <v>379000</v>
      </c>
      <c r="G1367" s="38">
        <f>VLOOKUP($B1367,[6]Data!$A$1:$M$15000,7,0)</f>
        <v>768000</v>
      </c>
      <c r="H1367" s="38">
        <f>VLOOKUP($B1367,[6]Data!$A$1:$M$15000,8,0)</f>
        <v>299000</v>
      </c>
      <c r="I1367" s="38" t="s">
        <v>25</v>
      </c>
      <c r="J1367" s="38">
        <f>VLOOKUP($B1367,[6]Data!$A$1:$M$15000,9,0)</f>
        <v>3536000</v>
      </c>
      <c r="K1367" s="38">
        <f>VLOOKUP($B1367,[6]Data!$A$1:$M$15000,10,0)</f>
        <v>-137000</v>
      </c>
      <c r="L1367" s="38">
        <f>VLOOKUP($B1367,[6]Data!$A$1:$M$15000,11,0)</f>
        <v>3812000</v>
      </c>
      <c r="M1367" s="38">
        <f>VLOOKUP($B1367,[6]Data!$A$1:$M$15000,12,0)</f>
        <v>38496000</v>
      </c>
    </row>
    <row r="1368" spans="1:13">
      <c r="A1368" s="1">
        <v>36912</v>
      </c>
      <c r="B1368" s="4">
        <v>36912</v>
      </c>
      <c r="C1368" s="38">
        <f>VLOOKUP($B1368,[6]Data!$A$1:$M$15000,3,0)</f>
        <v>539000</v>
      </c>
      <c r="D1368" s="38">
        <f>VLOOKUP($B1368,[6]Data!$A$1:$M$15000,4,0)</f>
        <v>1189000</v>
      </c>
      <c r="E1368" s="38">
        <f>VLOOKUP($B1368,[6]Data!$A$1:$M$15000,5,0)</f>
        <v>421000</v>
      </c>
      <c r="F1368" s="38">
        <f>VLOOKUP($B1368,[6]Data!$A$1:$M$15000,6,0)</f>
        <v>351000</v>
      </c>
      <c r="G1368" s="38">
        <f>VLOOKUP($B1368,[6]Data!$A$1:$M$15000,7,0)</f>
        <v>757000</v>
      </c>
      <c r="H1368" s="38">
        <f>VLOOKUP($B1368,[6]Data!$A$1:$M$15000,8,0)</f>
        <v>312000</v>
      </c>
      <c r="I1368" s="38" t="s">
        <v>25</v>
      </c>
      <c r="J1368" s="38">
        <f>VLOOKUP($B1368,[6]Data!$A$1:$M$15000,9,0)</f>
        <v>3569000</v>
      </c>
      <c r="K1368" s="38">
        <f>VLOOKUP($B1368,[6]Data!$A$1:$M$15000,10,0)</f>
        <v>-224000</v>
      </c>
      <c r="L1368" s="38">
        <f>VLOOKUP($B1368,[6]Data!$A$1:$M$15000,11,0)</f>
        <v>3668000</v>
      </c>
      <c r="M1368" s="38">
        <f>VLOOKUP($B1368,[6]Data!$A$1:$M$15000,12,0)</f>
        <v>38271000</v>
      </c>
    </row>
    <row r="1369" spans="1:13">
      <c r="A1369" s="1">
        <v>36913</v>
      </c>
      <c r="B1369" s="4">
        <v>36913</v>
      </c>
      <c r="C1369" s="38">
        <f>VLOOKUP($B1369,[6]Data!$A$1:$M$15000,3,0)</f>
        <v>534000</v>
      </c>
      <c r="D1369" s="38">
        <f>VLOOKUP($B1369,[6]Data!$A$1:$M$15000,4,0)</f>
        <v>1200000</v>
      </c>
      <c r="E1369" s="38">
        <f>VLOOKUP($B1369,[6]Data!$A$1:$M$15000,5,0)</f>
        <v>435000</v>
      </c>
      <c r="F1369" s="38">
        <f>VLOOKUP($B1369,[6]Data!$A$1:$M$15000,6,0)</f>
        <v>359000</v>
      </c>
      <c r="G1369" s="38">
        <f>VLOOKUP($B1369,[6]Data!$A$1:$M$15000,7,0)</f>
        <v>760000</v>
      </c>
      <c r="H1369" s="38">
        <f>VLOOKUP($B1369,[6]Data!$A$1:$M$15000,8,0)</f>
        <v>307000</v>
      </c>
      <c r="I1369" s="38" t="s">
        <v>25</v>
      </c>
      <c r="J1369" s="38">
        <f>VLOOKUP($B1369,[6]Data!$A$1:$M$15000,9,0)</f>
        <v>3595000</v>
      </c>
      <c r="K1369" s="38">
        <f>VLOOKUP($B1369,[6]Data!$A$1:$M$15000,10,0)</f>
        <v>-618000</v>
      </c>
      <c r="L1369" s="38">
        <f>VLOOKUP($B1369,[6]Data!$A$1:$M$15000,11,0)</f>
        <v>4284000</v>
      </c>
      <c r="M1369" s="38">
        <f>VLOOKUP($B1369,[6]Data!$A$1:$M$15000,12,0)</f>
        <v>37654000</v>
      </c>
    </row>
    <row r="1370" spans="1:13">
      <c r="A1370" s="1">
        <v>36914</v>
      </c>
      <c r="B1370" s="4">
        <v>36914</v>
      </c>
      <c r="C1370" s="38">
        <f>VLOOKUP($B1370,[6]Data!$A$1:$M$15000,3,0)</f>
        <v>541000</v>
      </c>
      <c r="D1370" s="38">
        <f>VLOOKUP($B1370,[6]Data!$A$1:$M$15000,4,0)</f>
        <v>1219000</v>
      </c>
      <c r="E1370" s="38">
        <f>VLOOKUP($B1370,[6]Data!$A$1:$M$15000,5,0)</f>
        <v>421000</v>
      </c>
      <c r="F1370" s="38">
        <f>VLOOKUP($B1370,[6]Data!$A$1:$M$15000,6,0)</f>
        <v>367000</v>
      </c>
      <c r="G1370" s="38">
        <f>VLOOKUP($B1370,[6]Data!$A$1:$M$15000,7,0)</f>
        <v>762000</v>
      </c>
      <c r="H1370" s="38">
        <f>VLOOKUP($B1370,[6]Data!$A$1:$M$15000,8,0)</f>
        <v>290000</v>
      </c>
      <c r="I1370" s="38" t="s">
        <v>25</v>
      </c>
      <c r="J1370" s="38">
        <f>VLOOKUP($B1370,[6]Data!$A$1:$M$15000,9,0)</f>
        <v>3601000</v>
      </c>
      <c r="K1370" s="38">
        <f>VLOOKUP($B1370,[6]Data!$A$1:$M$15000,10,0)</f>
        <v>-745000</v>
      </c>
      <c r="L1370" s="38">
        <f>VLOOKUP($B1370,[6]Data!$A$1:$M$15000,11,0)</f>
        <v>4313000</v>
      </c>
      <c r="M1370" s="38">
        <f>VLOOKUP($B1370,[6]Data!$A$1:$M$15000,12,0)</f>
        <v>36910000</v>
      </c>
    </row>
    <row r="1371" spans="1:13">
      <c r="A1371" s="1">
        <v>36915</v>
      </c>
      <c r="B1371" s="4">
        <v>36915</v>
      </c>
      <c r="C1371" s="38">
        <f>VLOOKUP($B1371,[6]Data!$A$1:$M$15000,3,0)</f>
        <v>536000</v>
      </c>
      <c r="D1371" s="38">
        <f>VLOOKUP($B1371,[6]Data!$A$1:$M$15000,4,0)</f>
        <v>1248000</v>
      </c>
      <c r="E1371" s="38">
        <f>VLOOKUP($B1371,[6]Data!$A$1:$M$15000,5,0)</f>
        <v>430000</v>
      </c>
      <c r="F1371" s="38">
        <f>VLOOKUP($B1371,[6]Data!$A$1:$M$15000,6,0)</f>
        <v>369000</v>
      </c>
      <c r="G1371" s="38">
        <f>VLOOKUP($B1371,[6]Data!$A$1:$M$15000,7,0)</f>
        <v>765000</v>
      </c>
      <c r="H1371" s="38">
        <f>VLOOKUP($B1371,[6]Data!$A$1:$M$15000,8,0)</f>
        <v>309000</v>
      </c>
      <c r="I1371" s="38" t="s">
        <v>25</v>
      </c>
      <c r="J1371" s="38">
        <f>VLOOKUP($B1371,[6]Data!$A$1:$M$15000,9,0)</f>
        <v>3657000</v>
      </c>
      <c r="K1371" s="38">
        <f>VLOOKUP($B1371,[6]Data!$A$1:$M$15000,10,0)</f>
        <v>-1062000</v>
      </c>
      <c r="L1371" s="38">
        <f>VLOOKUP($B1371,[6]Data!$A$1:$M$15000,11,0)</f>
        <v>4734000</v>
      </c>
      <c r="M1371" s="38">
        <f>VLOOKUP($B1371,[6]Data!$A$1:$M$15000,12,0)</f>
        <v>35846000</v>
      </c>
    </row>
    <row r="1372" spans="1:13">
      <c r="A1372" s="1">
        <v>36916</v>
      </c>
      <c r="B1372" s="4">
        <v>36916</v>
      </c>
      <c r="C1372" s="38">
        <f>VLOOKUP($B1372,[6]Data!$A$1:$M$15000,3,0)</f>
        <v>530000</v>
      </c>
      <c r="D1372" s="38">
        <f>VLOOKUP($B1372,[6]Data!$A$1:$M$15000,4,0)</f>
        <v>1215000</v>
      </c>
      <c r="E1372" s="38">
        <f>VLOOKUP($B1372,[6]Data!$A$1:$M$15000,5,0)</f>
        <v>463000</v>
      </c>
      <c r="F1372" s="38">
        <f>VLOOKUP($B1372,[6]Data!$A$1:$M$15000,6,0)</f>
        <v>356000</v>
      </c>
      <c r="G1372" s="38">
        <f>VLOOKUP($B1372,[6]Data!$A$1:$M$15000,7,0)</f>
        <v>773000</v>
      </c>
      <c r="H1372" s="38">
        <f>VLOOKUP($B1372,[6]Data!$A$1:$M$15000,8,0)</f>
        <v>313000</v>
      </c>
      <c r="I1372" s="38" t="s">
        <v>25</v>
      </c>
      <c r="J1372" s="38">
        <f>VLOOKUP($B1372,[6]Data!$A$1:$M$15000,9,0)</f>
        <v>3650000</v>
      </c>
      <c r="K1372" s="38">
        <f>VLOOKUP($B1372,[6]Data!$A$1:$M$15000,10,0)</f>
        <v>-1181000</v>
      </c>
      <c r="L1372" s="38">
        <f>VLOOKUP($B1372,[6]Data!$A$1:$M$15000,11,0)</f>
        <v>4822000</v>
      </c>
      <c r="M1372" s="38">
        <f>VLOOKUP($B1372,[6]Data!$A$1:$M$15000,12,0)</f>
        <v>34666000</v>
      </c>
    </row>
    <row r="1373" spans="1:13">
      <c r="A1373" s="1">
        <v>36917</v>
      </c>
      <c r="B1373" s="4">
        <v>36917</v>
      </c>
      <c r="C1373" s="38">
        <f>VLOOKUP($B1373,[6]Data!$A$1:$M$15000,3,0)</f>
        <v>524000</v>
      </c>
      <c r="D1373" s="38">
        <f>VLOOKUP($B1373,[6]Data!$A$1:$M$15000,4,0)</f>
        <v>1202000</v>
      </c>
      <c r="E1373" s="38">
        <f>VLOOKUP($B1373,[6]Data!$A$1:$M$15000,5,0)</f>
        <v>447000</v>
      </c>
      <c r="F1373" s="38">
        <f>VLOOKUP($B1373,[6]Data!$A$1:$M$15000,6,0)</f>
        <v>355000</v>
      </c>
      <c r="G1373" s="38">
        <f>VLOOKUP($B1373,[6]Data!$A$1:$M$15000,7,0)</f>
        <v>769000</v>
      </c>
      <c r="H1373" s="38">
        <f>VLOOKUP($B1373,[6]Data!$A$1:$M$15000,8,0)</f>
        <v>304000</v>
      </c>
      <c r="I1373" s="38" t="s">
        <v>25</v>
      </c>
      <c r="J1373" s="38">
        <f>VLOOKUP($B1373,[6]Data!$A$1:$M$15000,9,0)</f>
        <v>3600000</v>
      </c>
      <c r="K1373" s="38">
        <f>VLOOKUP($B1373,[6]Data!$A$1:$M$15000,10,0)</f>
        <v>-1447000</v>
      </c>
      <c r="L1373" s="38">
        <f>VLOOKUP($B1373,[6]Data!$A$1:$M$15000,11,0)</f>
        <v>4982000</v>
      </c>
      <c r="M1373" s="38">
        <f>VLOOKUP($B1373,[6]Data!$A$1:$M$15000,12,0)</f>
        <v>33221000</v>
      </c>
    </row>
    <row r="1374" spans="1:13">
      <c r="A1374" s="1">
        <v>36918</v>
      </c>
      <c r="B1374" s="4">
        <v>36918</v>
      </c>
      <c r="C1374" s="38">
        <f>VLOOKUP($B1374,[6]Data!$A$1:$M$15000,3,0)</f>
        <v>527000</v>
      </c>
      <c r="D1374" s="38">
        <f>VLOOKUP($B1374,[6]Data!$A$1:$M$15000,4,0)</f>
        <v>1214000</v>
      </c>
      <c r="E1374" s="38">
        <f>VLOOKUP($B1374,[6]Data!$A$1:$M$15000,5,0)</f>
        <v>439000</v>
      </c>
      <c r="F1374" s="38">
        <f>VLOOKUP($B1374,[6]Data!$A$1:$M$15000,6,0)</f>
        <v>353000</v>
      </c>
      <c r="G1374" s="38">
        <f>VLOOKUP($B1374,[6]Data!$A$1:$M$15000,7,0)</f>
        <v>778000</v>
      </c>
      <c r="H1374" s="38">
        <f>VLOOKUP($B1374,[6]Data!$A$1:$M$15000,8,0)</f>
        <v>297000</v>
      </c>
      <c r="I1374" s="38" t="s">
        <v>25</v>
      </c>
      <c r="J1374" s="38">
        <f>VLOOKUP($B1374,[6]Data!$A$1:$M$15000,9,0)</f>
        <v>3608000</v>
      </c>
      <c r="K1374" s="38">
        <f>VLOOKUP($B1374,[6]Data!$A$1:$M$15000,10,0)</f>
        <v>-903000</v>
      </c>
      <c r="L1374" s="38">
        <f>VLOOKUP($B1374,[6]Data!$A$1:$M$15000,11,0)</f>
        <v>4552000</v>
      </c>
      <c r="M1374" s="38">
        <f>VLOOKUP($B1374,[6]Data!$A$1:$M$15000,12,0)</f>
        <v>32319000</v>
      </c>
    </row>
    <row r="1375" spans="1:13">
      <c r="A1375" s="1">
        <v>36919</v>
      </c>
      <c r="B1375" s="4">
        <v>36919</v>
      </c>
      <c r="C1375" s="38">
        <f>VLOOKUP($B1375,[6]Data!$A$1:$M$15000,3,0)</f>
        <v>505000</v>
      </c>
      <c r="D1375" s="38">
        <f>VLOOKUP($B1375,[6]Data!$A$1:$M$15000,4,0)</f>
        <v>1146000</v>
      </c>
      <c r="E1375" s="38">
        <f>VLOOKUP($B1375,[6]Data!$A$1:$M$15000,5,0)</f>
        <v>452000</v>
      </c>
      <c r="F1375" s="38">
        <f>VLOOKUP($B1375,[6]Data!$A$1:$M$15000,6,0)</f>
        <v>350000</v>
      </c>
      <c r="G1375" s="38">
        <f>VLOOKUP($B1375,[6]Data!$A$1:$M$15000,7,0)</f>
        <v>749000</v>
      </c>
      <c r="H1375" s="38">
        <f>VLOOKUP($B1375,[6]Data!$A$1:$M$15000,8,0)</f>
        <v>271000</v>
      </c>
      <c r="I1375" s="38" t="s">
        <v>25</v>
      </c>
      <c r="J1375" s="38">
        <f>VLOOKUP($B1375,[6]Data!$A$1:$M$15000,9,0)</f>
        <v>3474000</v>
      </c>
      <c r="K1375" s="38">
        <f>VLOOKUP($B1375,[6]Data!$A$1:$M$15000,10,0)</f>
        <v>-528000</v>
      </c>
      <c r="L1375" s="38">
        <f>VLOOKUP($B1375,[6]Data!$A$1:$M$15000,11,0)</f>
        <v>4098000</v>
      </c>
      <c r="M1375" s="38">
        <f>VLOOKUP($B1375,[6]Data!$A$1:$M$15000,12,0)</f>
        <v>31791000</v>
      </c>
    </row>
    <row r="1376" spans="1:13">
      <c r="A1376" s="1">
        <v>36920</v>
      </c>
      <c r="B1376" s="4">
        <v>36920</v>
      </c>
      <c r="C1376" s="38">
        <f>VLOOKUP($B1376,[6]Data!$A$1:$M$15000,3,0)</f>
        <v>512000</v>
      </c>
      <c r="D1376" s="38">
        <f>VLOOKUP($B1376,[6]Data!$A$1:$M$15000,4,0)</f>
        <v>1110000</v>
      </c>
      <c r="E1376" s="38">
        <f>VLOOKUP($B1376,[6]Data!$A$1:$M$15000,5,0)</f>
        <v>459000</v>
      </c>
      <c r="F1376" s="38">
        <f>VLOOKUP($B1376,[6]Data!$A$1:$M$15000,6,0)</f>
        <v>353000</v>
      </c>
      <c r="G1376" s="38">
        <f>VLOOKUP($B1376,[6]Data!$A$1:$M$15000,7,0)</f>
        <v>757000</v>
      </c>
      <c r="H1376" s="38">
        <f>VLOOKUP($B1376,[6]Data!$A$1:$M$15000,8,0)</f>
        <v>277000</v>
      </c>
      <c r="I1376" s="38" t="s">
        <v>25</v>
      </c>
      <c r="J1376" s="38">
        <f>VLOOKUP($B1376,[6]Data!$A$1:$M$15000,9,0)</f>
        <v>3469000</v>
      </c>
      <c r="K1376" s="38">
        <f>VLOOKUP($B1376,[6]Data!$A$1:$M$15000,10,0)</f>
        <v>-1309000</v>
      </c>
      <c r="L1376" s="38">
        <f>VLOOKUP($B1376,[6]Data!$A$1:$M$15000,11,0)</f>
        <v>4721000</v>
      </c>
      <c r="M1376" s="38">
        <f>VLOOKUP($B1376,[6]Data!$A$1:$M$15000,12,0)</f>
        <v>30312000</v>
      </c>
    </row>
    <row r="1377" spans="1:13">
      <c r="A1377" s="1">
        <v>36921</v>
      </c>
      <c r="B1377" s="4">
        <v>36921</v>
      </c>
      <c r="C1377" s="38">
        <f>VLOOKUP($B1377,[6]Data!$A$1:$M$15000,3,0)</f>
        <v>537000</v>
      </c>
      <c r="D1377" s="38">
        <f>VLOOKUP($B1377,[6]Data!$A$1:$M$15000,4,0)</f>
        <v>1159000</v>
      </c>
      <c r="E1377" s="38">
        <f>VLOOKUP($B1377,[6]Data!$A$1:$M$15000,5,0)</f>
        <v>464000</v>
      </c>
      <c r="F1377" s="38">
        <f>VLOOKUP($B1377,[6]Data!$A$1:$M$15000,6,0)</f>
        <v>338000</v>
      </c>
      <c r="G1377" s="38">
        <f>VLOOKUP($B1377,[6]Data!$A$1:$M$15000,7,0)</f>
        <v>767000</v>
      </c>
      <c r="H1377" s="38">
        <f>VLOOKUP($B1377,[6]Data!$A$1:$M$15000,8,0)</f>
        <v>298000</v>
      </c>
      <c r="I1377" s="38" t="s">
        <v>25</v>
      </c>
      <c r="J1377" s="38">
        <f>VLOOKUP($B1377,[6]Data!$A$1:$M$15000,9,0)</f>
        <v>3564000</v>
      </c>
      <c r="K1377" s="38">
        <f>VLOOKUP($B1377,[6]Data!$A$1:$M$15000,10,0)</f>
        <v>-1072000</v>
      </c>
      <c r="L1377" s="38">
        <f>VLOOKUP($B1377,[6]Data!$A$1:$M$15000,11,0)</f>
        <v>4627000</v>
      </c>
      <c r="M1377" s="38">
        <f>VLOOKUP($B1377,[6]Data!$A$1:$M$15000,12,0)</f>
        <v>29241000</v>
      </c>
    </row>
    <row r="1378" spans="1:13">
      <c r="A1378" s="1">
        <v>36922</v>
      </c>
      <c r="B1378" s="4">
        <v>36922</v>
      </c>
      <c r="C1378" s="38">
        <f>VLOOKUP($B1378,[6]Data!$A$1:$M$15000,3,0)</f>
        <v>518000</v>
      </c>
      <c r="D1378" s="38">
        <f>VLOOKUP($B1378,[6]Data!$A$1:$M$15000,4,0)</f>
        <v>1088000</v>
      </c>
      <c r="E1378" s="38">
        <f>VLOOKUP($B1378,[6]Data!$A$1:$M$15000,5,0)</f>
        <v>450000</v>
      </c>
      <c r="F1378" s="38">
        <f>VLOOKUP($B1378,[6]Data!$A$1:$M$15000,6,0)</f>
        <v>342000</v>
      </c>
      <c r="G1378" s="38">
        <f>VLOOKUP($B1378,[6]Data!$A$1:$M$15000,7,0)</f>
        <v>754000</v>
      </c>
      <c r="H1378" s="38">
        <f>VLOOKUP($B1378,[6]Data!$A$1:$M$15000,8,0)</f>
        <v>290000</v>
      </c>
      <c r="I1378" s="38" t="s">
        <v>25</v>
      </c>
      <c r="J1378" s="38">
        <f>VLOOKUP($B1378,[6]Data!$A$1:$M$15000,9,0)</f>
        <v>3443000</v>
      </c>
      <c r="K1378" s="38">
        <f>VLOOKUP($B1378,[6]Data!$A$1:$M$15000,10,0)</f>
        <v>-1241000</v>
      </c>
      <c r="L1378" s="38">
        <f>VLOOKUP($B1378,[6]Data!$A$1:$M$15000,11,0)</f>
        <v>4701000</v>
      </c>
      <c r="M1378" s="38">
        <f>VLOOKUP($B1378,[6]Data!$A$1:$M$15000,12,0)</f>
        <v>28000000</v>
      </c>
    </row>
    <row r="1379" spans="1:13">
      <c r="A1379" s="1">
        <v>36923</v>
      </c>
      <c r="B1379" s="4">
        <v>36923</v>
      </c>
      <c r="C1379" s="38">
        <f>VLOOKUP($B1379,[6]Data!$A$1:$M$15000,3,0)</f>
        <v>530000</v>
      </c>
      <c r="D1379" s="38">
        <f>VLOOKUP($B1379,[6]Data!$A$1:$M$15000,4,0)</f>
        <v>1205000</v>
      </c>
      <c r="E1379" s="38">
        <f>VLOOKUP($B1379,[6]Data!$A$1:$M$15000,5,0)</f>
        <v>387000</v>
      </c>
      <c r="F1379" s="38">
        <f>VLOOKUP($B1379,[6]Data!$A$1:$M$15000,6,0)</f>
        <v>247000</v>
      </c>
      <c r="G1379" s="38">
        <f>VLOOKUP($B1379,[6]Data!$A$1:$M$15000,7,0)</f>
        <v>779000</v>
      </c>
      <c r="H1379" s="38">
        <f>VLOOKUP($B1379,[6]Data!$A$1:$M$15000,8,0)</f>
        <v>283000</v>
      </c>
      <c r="I1379" s="38" t="s">
        <v>25</v>
      </c>
      <c r="J1379" s="38">
        <f>VLOOKUP($B1379,[6]Data!$A$1:$M$15000,9,0)</f>
        <v>3432000</v>
      </c>
      <c r="K1379" s="38">
        <f>VLOOKUP($B1379,[6]Data!$A$1:$M$15000,10,0)</f>
        <v>-771000</v>
      </c>
      <c r="L1379" s="38">
        <f>VLOOKUP($B1379,[6]Data!$A$1:$M$15000,11,0)</f>
        <v>4240000</v>
      </c>
      <c r="M1379" s="38">
        <f>VLOOKUP($B1379,[6]Data!$A$1:$M$15000,12,0)</f>
        <v>27230000</v>
      </c>
    </row>
    <row r="1380" spans="1:13">
      <c r="A1380" s="1">
        <v>36924</v>
      </c>
      <c r="B1380" s="4">
        <v>36924</v>
      </c>
      <c r="C1380" s="38">
        <f>VLOOKUP($B1380,[6]Data!$A$1:$M$15000,3,0)</f>
        <v>517000</v>
      </c>
      <c r="D1380" s="38">
        <f>VLOOKUP($B1380,[6]Data!$A$1:$M$15000,4,0)</f>
        <v>1227000</v>
      </c>
      <c r="E1380" s="38">
        <f>VLOOKUP($B1380,[6]Data!$A$1:$M$15000,5,0)</f>
        <v>454000</v>
      </c>
      <c r="F1380" s="38">
        <f>VLOOKUP($B1380,[6]Data!$A$1:$M$15000,6,0)</f>
        <v>281000</v>
      </c>
      <c r="G1380" s="38">
        <f>VLOOKUP($B1380,[6]Data!$A$1:$M$15000,7,0)</f>
        <v>710000</v>
      </c>
      <c r="H1380" s="38">
        <f>VLOOKUP($B1380,[6]Data!$A$1:$M$15000,8,0)</f>
        <v>273000</v>
      </c>
      <c r="I1380" s="38" t="s">
        <v>25</v>
      </c>
      <c r="J1380" s="38">
        <f>VLOOKUP($B1380,[6]Data!$A$1:$M$15000,9,0)</f>
        <v>3462000</v>
      </c>
      <c r="K1380" s="38">
        <f>VLOOKUP($B1380,[6]Data!$A$1:$M$15000,10,0)</f>
        <v>-428000</v>
      </c>
      <c r="L1380" s="38">
        <f>VLOOKUP($B1380,[6]Data!$A$1:$M$15000,11,0)</f>
        <v>3798000</v>
      </c>
      <c r="M1380" s="38">
        <f>VLOOKUP($B1380,[6]Data!$A$1:$M$15000,12,0)</f>
        <v>26802000</v>
      </c>
    </row>
    <row r="1381" spans="1:13">
      <c r="A1381" s="1">
        <v>36925</v>
      </c>
      <c r="B1381" s="4">
        <v>36925</v>
      </c>
      <c r="C1381" s="38">
        <f>VLOOKUP($B1381,[6]Data!$A$1:$M$15000,3,0)</f>
        <v>528000</v>
      </c>
      <c r="D1381" s="38">
        <f>VLOOKUP($B1381,[6]Data!$A$1:$M$15000,4,0)</f>
        <v>1204000</v>
      </c>
      <c r="E1381" s="38">
        <f>VLOOKUP($B1381,[6]Data!$A$1:$M$15000,5,0)</f>
        <v>499000</v>
      </c>
      <c r="F1381" s="38">
        <f>VLOOKUP($B1381,[6]Data!$A$1:$M$15000,6,0)</f>
        <v>280000</v>
      </c>
      <c r="G1381" s="38">
        <f>VLOOKUP($B1381,[6]Data!$A$1:$M$15000,7,0)</f>
        <v>772000</v>
      </c>
      <c r="H1381" s="38">
        <f>VLOOKUP($B1381,[6]Data!$A$1:$M$15000,8,0)</f>
        <v>281000</v>
      </c>
      <c r="I1381" s="38" t="s">
        <v>25</v>
      </c>
      <c r="J1381" s="38">
        <f>VLOOKUP($B1381,[6]Data!$A$1:$M$15000,9,0)</f>
        <v>3563000</v>
      </c>
      <c r="K1381" s="38">
        <f>VLOOKUP($B1381,[6]Data!$A$1:$M$15000,10,0)</f>
        <v>435000</v>
      </c>
      <c r="L1381" s="38">
        <f>VLOOKUP($B1381,[6]Data!$A$1:$M$15000,11,0)</f>
        <v>2973000</v>
      </c>
      <c r="M1381" s="38">
        <f>VLOOKUP($B1381,[6]Data!$A$1:$M$15000,12,0)</f>
        <v>27237000</v>
      </c>
    </row>
    <row r="1382" spans="1:13">
      <c r="A1382" s="1">
        <v>36926</v>
      </c>
      <c r="B1382" s="4">
        <v>36926</v>
      </c>
      <c r="C1382" s="38">
        <f>VLOOKUP($B1382,[6]Data!$A$1:$M$15000,3,0)</f>
        <v>532000</v>
      </c>
      <c r="D1382" s="38">
        <f>VLOOKUP($B1382,[6]Data!$A$1:$M$15000,4,0)</f>
        <v>955000</v>
      </c>
      <c r="E1382" s="38">
        <f>VLOOKUP($B1382,[6]Data!$A$1:$M$15000,5,0)</f>
        <v>487000</v>
      </c>
      <c r="F1382" s="38">
        <f>VLOOKUP($B1382,[6]Data!$A$1:$M$15000,6,0)</f>
        <v>266000</v>
      </c>
      <c r="G1382" s="38">
        <f>VLOOKUP($B1382,[6]Data!$A$1:$M$15000,7,0)</f>
        <v>753000</v>
      </c>
      <c r="H1382" s="38">
        <f>VLOOKUP($B1382,[6]Data!$A$1:$M$15000,8,0)</f>
        <v>318000</v>
      </c>
      <c r="I1382" s="38" t="s">
        <v>25</v>
      </c>
      <c r="J1382" s="38">
        <f>VLOOKUP($B1382,[6]Data!$A$1:$M$15000,9,0)</f>
        <v>3311000</v>
      </c>
      <c r="K1382" s="38">
        <f>VLOOKUP($B1382,[6]Data!$A$1:$M$15000,10,0)</f>
        <v>831000</v>
      </c>
      <c r="L1382" s="38">
        <f>VLOOKUP($B1382,[6]Data!$A$1:$M$15000,11,0)</f>
        <v>2689000</v>
      </c>
      <c r="M1382" s="38">
        <f>VLOOKUP($B1382,[6]Data!$A$1:$M$15000,12,0)</f>
        <v>28066000</v>
      </c>
    </row>
    <row r="1383" spans="1:13">
      <c r="A1383" s="1">
        <v>36927</v>
      </c>
      <c r="B1383" s="4">
        <v>36927</v>
      </c>
      <c r="C1383" s="38">
        <f>VLOOKUP($B1383,[6]Data!$A$1:$M$15000,3,0)</f>
        <v>526000</v>
      </c>
      <c r="D1383" s="38">
        <f>VLOOKUP($B1383,[6]Data!$A$1:$M$15000,4,0)</f>
        <v>1254000</v>
      </c>
      <c r="E1383" s="38">
        <f>VLOOKUP($B1383,[6]Data!$A$1:$M$15000,5,0)</f>
        <v>450000</v>
      </c>
      <c r="F1383" s="38">
        <f>VLOOKUP($B1383,[6]Data!$A$1:$M$15000,6,0)</f>
        <v>296000</v>
      </c>
      <c r="G1383" s="38">
        <f>VLOOKUP($B1383,[6]Data!$A$1:$M$15000,7,0)</f>
        <v>782000</v>
      </c>
      <c r="H1383" s="38">
        <f>VLOOKUP($B1383,[6]Data!$A$1:$M$15000,8,0)</f>
        <v>314000</v>
      </c>
      <c r="I1383" s="38" t="s">
        <v>25</v>
      </c>
      <c r="J1383" s="38">
        <f>VLOOKUP($B1383,[6]Data!$A$1:$M$15000,9,0)</f>
        <v>3622000</v>
      </c>
      <c r="K1383" s="38">
        <f>VLOOKUP($B1383,[6]Data!$A$1:$M$15000,10,0)</f>
        <v>416000</v>
      </c>
      <c r="L1383" s="38">
        <f>VLOOKUP($B1383,[6]Data!$A$1:$M$15000,11,0)</f>
        <v>3173000</v>
      </c>
      <c r="M1383" s="38">
        <f>VLOOKUP($B1383,[6]Data!$A$1:$M$15000,12,0)</f>
        <v>28482000</v>
      </c>
    </row>
    <row r="1384" spans="1:13">
      <c r="A1384" s="1">
        <v>36928</v>
      </c>
      <c r="B1384" s="4">
        <v>36928</v>
      </c>
      <c r="C1384" s="38">
        <f>VLOOKUP($B1384,[6]Data!$A$1:$M$15000,3,0)</f>
        <v>519000</v>
      </c>
      <c r="D1384" s="38">
        <f>VLOOKUP($B1384,[6]Data!$A$1:$M$15000,4,0)</f>
        <v>1240000</v>
      </c>
      <c r="E1384" s="38">
        <f>VLOOKUP($B1384,[6]Data!$A$1:$M$15000,5,0)</f>
        <v>495000</v>
      </c>
      <c r="F1384" s="38">
        <f>VLOOKUP($B1384,[6]Data!$A$1:$M$15000,6,0)</f>
        <v>260000</v>
      </c>
      <c r="G1384" s="38">
        <f>VLOOKUP($B1384,[6]Data!$A$1:$M$15000,7,0)</f>
        <v>803000</v>
      </c>
      <c r="H1384" s="38">
        <f>VLOOKUP($B1384,[6]Data!$A$1:$M$15000,8,0)</f>
        <v>316000</v>
      </c>
      <c r="I1384" s="38" t="s">
        <v>25</v>
      </c>
      <c r="J1384" s="38">
        <f>VLOOKUP($B1384,[6]Data!$A$1:$M$15000,9,0)</f>
        <v>3634000</v>
      </c>
      <c r="K1384" s="38">
        <f>VLOOKUP($B1384,[6]Data!$A$1:$M$15000,10,0)</f>
        <v>78000</v>
      </c>
      <c r="L1384" s="38">
        <f>VLOOKUP($B1384,[6]Data!$A$1:$M$15000,11,0)</f>
        <v>3589000</v>
      </c>
      <c r="M1384" s="38">
        <f>VLOOKUP($B1384,[6]Data!$A$1:$M$15000,12,0)</f>
        <v>28688000</v>
      </c>
    </row>
    <row r="1385" spans="1:13">
      <c r="A1385" s="1">
        <v>36929</v>
      </c>
      <c r="B1385" s="4">
        <v>36929</v>
      </c>
      <c r="C1385" s="38">
        <f>VLOOKUP($B1385,[6]Data!$A$1:$M$15000,3,0)</f>
        <v>533000</v>
      </c>
      <c r="D1385" s="38">
        <f>VLOOKUP($B1385,[6]Data!$A$1:$M$15000,4,0)</f>
        <v>1246000</v>
      </c>
      <c r="E1385" s="38">
        <f>VLOOKUP($B1385,[6]Data!$A$1:$M$15000,5,0)</f>
        <v>499000</v>
      </c>
      <c r="F1385" s="38">
        <f>VLOOKUP($B1385,[6]Data!$A$1:$M$15000,6,0)</f>
        <v>276000</v>
      </c>
      <c r="G1385" s="38">
        <f>VLOOKUP($B1385,[6]Data!$A$1:$M$15000,7,0)</f>
        <v>781000</v>
      </c>
      <c r="H1385" s="38">
        <f>VLOOKUP($B1385,[6]Data!$A$1:$M$15000,8,0)</f>
        <v>321000</v>
      </c>
      <c r="I1385" s="38" t="s">
        <v>25</v>
      </c>
      <c r="J1385" s="38">
        <f>VLOOKUP($B1385,[6]Data!$A$1:$M$15000,9,0)</f>
        <v>3656000</v>
      </c>
      <c r="K1385" s="38">
        <f>VLOOKUP($B1385,[6]Data!$A$1:$M$15000,10,0)</f>
        <v>-935000</v>
      </c>
      <c r="L1385" s="38">
        <f>VLOOKUP($B1385,[6]Data!$A$1:$M$15000,11,0)</f>
        <v>4567000</v>
      </c>
      <c r="M1385" s="38">
        <f>VLOOKUP($B1385,[6]Data!$A$1:$M$15000,12,0)</f>
        <v>27625000</v>
      </c>
    </row>
    <row r="1386" spans="1:13">
      <c r="A1386" s="1">
        <v>36930</v>
      </c>
      <c r="B1386" s="4">
        <v>36930</v>
      </c>
      <c r="C1386" s="38">
        <f>VLOOKUP($B1386,[6]Data!$A$1:$M$15000,3,0)</f>
        <v>530000</v>
      </c>
      <c r="D1386" s="38">
        <f>VLOOKUP($B1386,[6]Data!$A$1:$M$15000,4,0)</f>
        <v>1221000</v>
      </c>
      <c r="E1386" s="38">
        <f>VLOOKUP($B1386,[6]Data!$A$1:$M$15000,5,0)</f>
        <v>464000</v>
      </c>
      <c r="F1386" s="38">
        <f>VLOOKUP($B1386,[6]Data!$A$1:$M$15000,6,0)</f>
        <v>289000</v>
      </c>
      <c r="G1386" s="38">
        <f>VLOOKUP($B1386,[6]Data!$A$1:$M$15000,7,0)</f>
        <v>788000</v>
      </c>
      <c r="H1386" s="38">
        <f>VLOOKUP($B1386,[6]Data!$A$1:$M$15000,8,0)</f>
        <v>320000</v>
      </c>
      <c r="I1386" s="38" t="s">
        <v>25</v>
      </c>
      <c r="J1386" s="38">
        <f>VLOOKUP($B1386,[6]Data!$A$1:$M$15000,9,0)</f>
        <v>3611000</v>
      </c>
      <c r="K1386" s="38">
        <f>VLOOKUP($B1386,[6]Data!$A$1:$M$15000,10,0)</f>
        <v>-1069000</v>
      </c>
      <c r="L1386" s="38">
        <f>VLOOKUP($B1386,[6]Data!$A$1:$M$15000,11,0)</f>
        <v>4699000</v>
      </c>
      <c r="M1386" s="38">
        <f>VLOOKUP($B1386,[6]Data!$A$1:$M$15000,12,0)</f>
        <v>26556000</v>
      </c>
    </row>
    <row r="1387" spans="1:13">
      <c r="A1387" s="1">
        <v>36931</v>
      </c>
      <c r="B1387" s="4">
        <v>36931</v>
      </c>
      <c r="C1387" s="38">
        <f>VLOOKUP($B1387,[6]Data!$A$1:$M$15000,3,0)</f>
        <v>534000</v>
      </c>
      <c r="D1387" s="38">
        <f>VLOOKUP($B1387,[6]Data!$A$1:$M$15000,4,0)</f>
        <v>1191000</v>
      </c>
      <c r="E1387" s="38">
        <f>VLOOKUP($B1387,[6]Data!$A$1:$M$15000,5,0)</f>
        <v>451000</v>
      </c>
      <c r="F1387" s="38">
        <f>VLOOKUP($B1387,[6]Data!$A$1:$M$15000,6,0)</f>
        <v>271000</v>
      </c>
      <c r="G1387" s="38">
        <f>VLOOKUP($B1387,[6]Data!$A$1:$M$15000,7,0)</f>
        <v>752000</v>
      </c>
      <c r="H1387" s="38">
        <f>VLOOKUP($B1387,[6]Data!$A$1:$M$15000,8,0)</f>
        <v>330000</v>
      </c>
      <c r="I1387" s="38" t="s">
        <v>25</v>
      </c>
      <c r="J1387" s="38">
        <f>VLOOKUP($B1387,[6]Data!$A$1:$M$15000,9,0)</f>
        <v>3530000</v>
      </c>
      <c r="K1387" s="38">
        <f>VLOOKUP($B1387,[6]Data!$A$1:$M$15000,10,0)</f>
        <v>-1110000</v>
      </c>
      <c r="L1387" s="38">
        <f>VLOOKUP($B1387,[6]Data!$A$1:$M$15000,11,0)</f>
        <v>4614000</v>
      </c>
      <c r="M1387" s="38">
        <f>VLOOKUP($B1387,[6]Data!$A$1:$M$15000,12,0)</f>
        <v>25448000</v>
      </c>
    </row>
    <row r="1388" spans="1:13">
      <c r="A1388" s="1">
        <v>36932</v>
      </c>
      <c r="B1388" s="4">
        <v>36932</v>
      </c>
      <c r="C1388" s="38">
        <f>VLOOKUP($B1388,[6]Data!$A$1:$M$15000,3,0)</f>
        <v>532000</v>
      </c>
      <c r="D1388" s="38">
        <f>VLOOKUP($B1388,[6]Data!$A$1:$M$15000,4,0)</f>
        <v>1122000</v>
      </c>
      <c r="E1388" s="38">
        <f>VLOOKUP($B1388,[6]Data!$A$1:$M$15000,5,0)</f>
        <v>492000</v>
      </c>
      <c r="F1388" s="38">
        <f>VLOOKUP($B1388,[6]Data!$A$1:$M$15000,6,0)</f>
        <v>276000</v>
      </c>
      <c r="G1388" s="38">
        <f>VLOOKUP($B1388,[6]Data!$A$1:$M$15000,7,0)</f>
        <v>774000</v>
      </c>
      <c r="H1388" s="38">
        <f>VLOOKUP($B1388,[6]Data!$A$1:$M$15000,8,0)</f>
        <v>328000</v>
      </c>
      <c r="I1388" s="38" t="s">
        <v>25</v>
      </c>
      <c r="J1388" s="38">
        <f>VLOOKUP($B1388,[6]Data!$A$1:$M$15000,9,0)</f>
        <v>3526000</v>
      </c>
      <c r="K1388" s="38">
        <f>VLOOKUP($B1388,[6]Data!$A$1:$M$15000,10,0)</f>
        <v>-864000</v>
      </c>
      <c r="L1388" s="38">
        <f>VLOOKUP($B1388,[6]Data!$A$1:$M$15000,11,0)</f>
        <v>4411000</v>
      </c>
      <c r="M1388" s="38">
        <f>VLOOKUP($B1388,[6]Data!$A$1:$M$15000,12,0)</f>
        <v>24585000</v>
      </c>
    </row>
    <row r="1389" spans="1:13">
      <c r="A1389" s="1">
        <v>36933</v>
      </c>
      <c r="B1389" s="4">
        <v>36933</v>
      </c>
      <c r="C1389" s="38">
        <f>VLOOKUP($B1389,[6]Data!$A$1:$M$15000,3,0)</f>
        <v>538000</v>
      </c>
      <c r="D1389" s="38">
        <f>VLOOKUP($B1389,[6]Data!$A$1:$M$15000,4,0)</f>
        <v>1120000</v>
      </c>
      <c r="E1389" s="38">
        <f>VLOOKUP($B1389,[6]Data!$A$1:$M$15000,5,0)</f>
        <v>488000</v>
      </c>
      <c r="F1389" s="38">
        <f>VLOOKUP($B1389,[6]Data!$A$1:$M$15000,6,0)</f>
        <v>275000</v>
      </c>
      <c r="G1389" s="38">
        <f>VLOOKUP($B1389,[6]Data!$A$1:$M$15000,7,0)</f>
        <v>771000</v>
      </c>
      <c r="H1389" s="38">
        <f>VLOOKUP($B1389,[6]Data!$A$1:$M$15000,8,0)</f>
        <v>329000</v>
      </c>
      <c r="I1389" s="38" t="s">
        <v>25</v>
      </c>
      <c r="J1389" s="38">
        <f>VLOOKUP($B1389,[6]Data!$A$1:$M$15000,9,0)</f>
        <v>3520000</v>
      </c>
      <c r="K1389" s="38">
        <f>VLOOKUP($B1389,[6]Data!$A$1:$M$15000,10,0)</f>
        <v>-809000</v>
      </c>
      <c r="L1389" s="38">
        <f>VLOOKUP($B1389,[6]Data!$A$1:$M$15000,11,0)</f>
        <v>4290000</v>
      </c>
      <c r="M1389" s="38">
        <f>VLOOKUP($B1389,[6]Data!$A$1:$M$15000,12,0)</f>
        <v>23776000</v>
      </c>
    </row>
    <row r="1390" spans="1:13">
      <c r="A1390" s="1">
        <v>36934</v>
      </c>
      <c r="B1390" s="4">
        <v>36934</v>
      </c>
      <c r="C1390" s="38">
        <f>VLOOKUP($B1390,[6]Data!$A$1:$M$15000,3,0)</f>
        <v>502000</v>
      </c>
      <c r="D1390" s="38">
        <f>VLOOKUP($B1390,[6]Data!$A$1:$M$15000,4,0)</f>
        <v>1134000</v>
      </c>
      <c r="E1390" s="38">
        <f>VLOOKUP($B1390,[6]Data!$A$1:$M$15000,5,0)</f>
        <v>498000</v>
      </c>
      <c r="F1390" s="38">
        <f>VLOOKUP($B1390,[6]Data!$A$1:$M$15000,6,0)</f>
        <v>276000</v>
      </c>
      <c r="G1390" s="38">
        <f>VLOOKUP($B1390,[6]Data!$A$1:$M$15000,7,0)</f>
        <v>767000</v>
      </c>
      <c r="H1390" s="38">
        <f>VLOOKUP($B1390,[6]Data!$A$1:$M$15000,8,0)</f>
        <v>295000</v>
      </c>
      <c r="I1390" s="38" t="s">
        <v>25</v>
      </c>
      <c r="J1390" s="38">
        <f>VLOOKUP($B1390,[6]Data!$A$1:$M$15000,9,0)</f>
        <v>3472000</v>
      </c>
      <c r="K1390" s="38">
        <f>VLOOKUP($B1390,[6]Data!$A$1:$M$15000,10,0)</f>
        <v>-1454000</v>
      </c>
      <c r="L1390" s="38">
        <f>VLOOKUP($B1390,[6]Data!$A$1:$M$15000,11,0)</f>
        <v>4944000</v>
      </c>
      <c r="M1390" s="38">
        <f>VLOOKUP($B1390,[6]Data!$A$1:$M$15000,12,0)</f>
        <v>22322000</v>
      </c>
    </row>
    <row r="1391" spans="1:13">
      <c r="A1391" s="1">
        <v>36935</v>
      </c>
      <c r="B1391" s="4">
        <v>36935</v>
      </c>
      <c r="C1391" s="38">
        <f>VLOOKUP($B1391,[6]Data!$A$1:$M$15000,3,0)</f>
        <v>540000</v>
      </c>
      <c r="D1391" s="38">
        <f>VLOOKUP($B1391,[6]Data!$A$1:$M$15000,4,0)</f>
        <v>1204000</v>
      </c>
      <c r="E1391" s="38">
        <f>VLOOKUP($B1391,[6]Data!$A$1:$M$15000,5,0)</f>
        <v>493000</v>
      </c>
      <c r="F1391" s="38">
        <f>VLOOKUP($B1391,[6]Data!$A$1:$M$15000,6,0)</f>
        <v>296000</v>
      </c>
      <c r="G1391" s="38">
        <f>VLOOKUP($B1391,[6]Data!$A$1:$M$15000,7,0)</f>
        <v>772000</v>
      </c>
      <c r="H1391" s="38">
        <f>VLOOKUP($B1391,[6]Data!$A$1:$M$15000,8,0)</f>
        <v>263000</v>
      </c>
      <c r="I1391" s="38" t="s">
        <v>25</v>
      </c>
      <c r="J1391" s="38">
        <f>VLOOKUP($B1391,[6]Data!$A$1:$M$15000,9,0)</f>
        <v>3568000</v>
      </c>
      <c r="K1391" s="38">
        <f>VLOOKUP($B1391,[6]Data!$A$1:$M$15000,10,0)</f>
        <v>-1582000</v>
      </c>
      <c r="L1391" s="38">
        <f>VLOOKUP($B1391,[6]Data!$A$1:$M$15000,11,0)</f>
        <v>5177000</v>
      </c>
      <c r="M1391" s="38">
        <f>VLOOKUP($B1391,[6]Data!$A$1:$M$15000,12,0)</f>
        <v>20741000</v>
      </c>
    </row>
    <row r="1392" spans="1:13">
      <c r="A1392" s="1">
        <v>36936</v>
      </c>
      <c r="B1392" s="4">
        <v>36936</v>
      </c>
      <c r="C1392" s="38">
        <f>VLOOKUP($B1392,[6]Data!$A$1:$M$15000,3,0)</f>
        <v>527000</v>
      </c>
      <c r="D1392" s="38">
        <f>VLOOKUP($B1392,[6]Data!$A$1:$M$15000,4,0)</f>
        <v>1210000</v>
      </c>
      <c r="E1392" s="38">
        <f>VLOOKUP($B1392,[6]Data!$A$1:$M$15000,5,0)</f>
        <v>482000</v>
      </c>
      <c r="F1392" s="38">
        <f>VLOOKUP($B1392,[6]Data!$A$1:$M$15000,6,0)</f>
        <v>299000</v>
      </c>
      <c r="G1392" s="38">
        <f>VLOOKUP($B1392,[6]Data!$A$1:$M$15000,7,0)</f>
        <v>768000</v>
      </c>
      <c r="H1392" s="38">
        <f>VLOOKUP($B1392,[6]Data!$A$1:$M$15000,8,0)</f>
        <v>314000</v>
      </c>
      <c r="I1392" s="38" t="s">
        <v>25</v>
      </c>
      <c r="J1392" s="38">
        <f>VLOOKUP($B1392,[6]Data!$A$1:$M$15000,9,0)</f>
        <v>3600000</v>
      </c>
      <c r="K1392" s="38">
        <f>VLOOKUP($B1392,[6]Data!$A$1:$M$15000,10,0)</f>
        <v>-1151000</v>
      </c>
      <c r="L1392" s="38">
        <f>VLOOKUP($B1392,[6]Data!$A$1:$M$15000,11,0)</f>
        <v>4828000</v>
      </c>
      <c r="M1392" s="38">
        <f>VLOOKUP($B1392,[6]Data!$A$1:$M$15000,12,0)</f>
        <v>19495000</v>
      </c>
    </row>
    <row r="1393" spans="1:13">
      <c r="A1393" s="1">
        <v>36937</v>
      </c>
      <c r="B1393" s="4">
        <v>36937</v>
      </c>
      <c r="C1393" s="38">
        <f>VLOOKUP($B1393,[6]Data!$A$1:$M$15000,3,0)</f>
        <v>527000</v>
      </c>
      <c r="D1393" s="38">
        <f>VLOOKUP($B1393,[6]Data!$A$1:$M$15000,4,0)</f>
        <v>1124000</v>
      </c>
      <c r="E1393" s="38">
        <f>VLOOKUP($B1393,[6]Data!$A$1:$M$15000,5,0)</f>
        <v>441000</v>
      </c>
      <c r="F1393" s="38">
        <f>VLOOKUP($B1393,[6]Data!$A$1:$M$15000,6,0)</f>
        <v>300000</v>
      </c>
      <c r="G1393" s="38">
        <f>VLOOKUP($B1393,[6]Data!$A$1:$M$15000,7,0)</f>
        <v>769000</v>
      </c>
      <c r="H1393" s="38">
        <f>VLOOKUP($B1393,[6]Data!$A$1:$M$15000,8,0)</f>
        <v>324000</v>
      </c>
      <c r="I1393" s="38" t="s">
        <v>25</v>
      </c>
      <c r="J1393" s="38">
        <f>VLOOKUP($B1393,[6]Data!$A$1:$M$15000,9,0)</f>
        <v>3485000</v>
      </c>
      <c r="K1393" s="38">
        <f>VLOOKUP($B1393,[6]Data!$A$1:$M$15000,10,0)</f>
        <v>-1162000</v>
      </c>
      <c r="L1393" s="38">
        <f>VLOOKUP($B1393,[6]Data!$A$1:$M$15000,11,0)</f>
        <v>4521000</v>
      </c>
      <c r="M1393" s="38">
        <f>VLOOKUP($B1393,[6]Data!$A$1:$M$15000,12,0)</f>
        <v>18428000</v>
      </c>
    </row>
    <row r="1394" spans="1:13">
      <c r="A1394" s="1">
        <v>36938</v>
      </c>
      <c r="B1394" s="4">
        <v>36938</v>
      </c>
      <c r="C1394" s="38">
        <f>VLOOKUP($B1394,[6]Data!$A$1:$M$15000,3,0)</f>
        <v>541000</v>
      </c>
      <c r="D1394" s="38">
        <f>VLOOKUP($B1394,[6]Data!$A$1:$M$15000,4,0)</f>
        <v>1164000</v>
      </c>
      <c r="E1394" s="38">
        <f>VLOOKUP($B1394,[6]Data!$A$1:$M$15000,5,0)</f>
        <v>482000</v>
      </c>
      <c r="F1394" s="38">
        <f>VLOOKUP($B1394,[6]Data!$A$1:$M$15000,6,0)</f>
        <v>284000</v>
      </c>
      <c r="G1394" s="38">
        <f>VLOOKUP($B1394,[6]Data!$A$1:$M$15000,7,0)</f>
        <v>773000</v>
      </c>
      <c r="H1394" s="38">
        <f>VLOOKUP($B1394,[6]Data!$A$1:$M$15000,8,0)</f>
        <v>311000</v>
      </c>
      <c r="I1394" s="38" t="s">
        <v>25</v>
      </c>
      <c r="J1394" s="38">
        <f>VLOOKUP($B1394,[6]Data!$A$1:$M$15000,9,0)</f>
        <v>3554000</v>
      </c>
      <c r="K1394" s="38">
        <f>VLOOKUP($B1394,[6]Data!$A$1:$M$15000,10,0)</f>
        <v>-528000</v>
      </c>
      <c r="L1394" s="38">
        <f>VLOOKUP($B1394,[6]Data!$A$1:$M$15000,11,0)</f>
        <v>4049000</v>
      </c>
      <c r="M1394" s="38">
        <f>VLOOKUP($B1394,[6]Data!$A$1:$M$15000,12,0)</f>
        <v>17900000</v>
      </c>
    </row>
    <row r="1395" spans="1:13">
      <c r="A1395" s="1">
        <v>36939</v>
      </c>
      <c r="B1395" s="4">
        <v>36939</v>
      </c>
      <c r="C1395" s="38">
        <f>VLOOKUP($B1395,[6]Data!$A$1:$M$15000,3,0)</f>
        <v>531000</v>
      </c>
      <c r="D1395" s="38">
        <f>VLOOKUP($B1395,[6]Data!$A$1:$M$15000,4,0)</f>
        <v>1229000</v>
      </c>
      <c r="E1395" s="38">
        <f>VLOOKUP($B1395,[6]Data!$A$1:$M$15000,5,0)</f>
        <v>502000</v>
      </c>
      <c r="F1395" s="38">
        <f>VLOOKUP($B1395,[6]Data!$A$1:$M$15000,6,0)</f>
        <v>280000</v>
      </c>
      <c r="G1395" s="38">
        <f>VLOOKUP($B1395,[6]Data!$A$1:$M$15000,7,0)</f>
        <v>781000</v>
      </c>
      <c r="H1395" s="38">
        <f>VLOOKUP($B1395,[6]Data!$A$1:$M$15000,8,0)</f>
        <v>323000</v>
      </c>
      <c r="I1395" s="38" t="s">
        <v>25</v>
      </c>
      <c r="J1395" s="38">
        <f>VLOOKUP($B1395,[6]Data!$A$1:$M$15000,9,0)</f>
        <v>3645000</v>
      </c>
      <c r="K1395" s="38">
        <f>VLOOKUP($B1395,[6]Data!$A$1:$M$15000,10,0)</f>
        <v>-58000</v>
      </c>
      <c r="L1395" s="38">
        <f>VLOOKUP($B1395,[6]Data!$A$1:$M$15000,11,0)</f>
        <v>3708000</v>
      </c>
      <c r="M1395" s="38">
        <f>VLOOKUP($B1395,[6]Data!$A$1:$M$15000,12,0)</f>
        <v>17843000</v>
      </c>
    </row>
    <row r="1396" spans="1:13">
      <c r="A1396" s="1">
        <v>36940</v>
      </c>
      <c r="B1396" s="4">
        <v>36940</v>
      </c>
      <c r="C1396" s="38">
        <f>VLOOKUP($B1396,[6]Data!$A$1:$M$15000,3,0)</f>
        <v>530000</v>
      </c>
      <c r="D1396" s="38">
        <f>VLOOKUP($B1396,[6]Data!$A$1:$M$15000,4,0)</f>
        <v>1199000</v>
      </c>
      <c r="E1396" s="38">
        <f>VLOOKUP($B1396,[6]Data!$A$1:$M$15000,5,0)</f>
        <v>492000</v>
      </c>
      <c r="F1396" s="38">
        <f>VLOOKUP($B1396,[6]Data!$A$1:$M$15000,6,0)</f>
        <v>282000</v>
      </c>
      <c r="G1396" s="38">
        <f>VLOOKUP($B1396,[6]Data!$A$1:$M$15000,7,0)</f>
        <v>786000</v>
      </c>
      <c r="H1396" s="38">
        <f>VLOOKUP($B1396,[6]Data!$A$1:$M$15000,8,0)</f>
        <v>309000</v>
      </c>
      <c r="I1396" s="38" t="s">
        <v>25</v>
      </c>
      <c r="J1396" s="38">
        <f>VLOOKUP($B1396,[6]Data!$A$1:$M$15000,9,0)</f>
        <v>3597000</v>
      </c>
      <c r="K1396" s="38">
        <f>VLOOKUP($B1396,[6]Data!$A$1:$M$15000,10,0)</f>
        <v>190000</v>
      </c>
      <c r="L1396" s="38">
        <f>VLOOKUP($B1396,[6]Data!$A$1:$M$15000,11,0)</f>
        <v>3412000</v>
      </c>
      <c r="M1396" s="38">
        <f>VLOOKUP($B1396,[6]Data!$A$1:$M$15000,12,0)</f>
        <v>18023000</v>
      </c>
    </row>
    <row r="1397" spans="1:13">
      <c r="A1397" s="1">
        <v>36941</v>
      </c>
      <c r="B1397" s="4">
        <v>36941</v>
      </c>
      <c r="C1397" s="38">
        <f>VLOOKUP($B1397,[6]Data!$A$1:$M$15000,3,0)</f>
        <v>539000</v>
      </c>
      <c r="D1397" s="38">
        <f>VLOOKUP($B1397,[6]Data!$A$1:$M$15000,4,0)</f>
        <v>1249000</v>
      </c>
      <c r="E1397" s="38">
        <f>VLOOKUP($B1397,[6]Data!$A$1:$M$15000,5,0)</f>
        <v>470000</v>
      </c>
      <c r="F1397" s="38">
        <f>VLOOKUP($B1397,[6]Data!$A$1:$M$15000,6,0)</f>
        <v>282000</v>
      </c>
      <c r="G1397" s="38">
        <f>VLOOKUP($B1397,[6]Data!$A$1:$M$15000,7,0)</f>
        <v>783000</v>
      </c>
      <c r="H1397" s="38">
        <f>VLOOKUP($B1397,[6]Data!$A$1:$M$15000,8,0)</f>
        <v>308000</v>
      </c>
      <c r="I1397" s="38" t="s">
        <v>25</v>
      </c>
      <c r="J1397" s="38">
        <f>VLOOKUP($B1397,[6]Data!$A$1:$M$15000,9,0)</f>
        <v>3630000</v>
      </c>
      <c r="K1397" s="38">
        <f>VLOOKUP($B1397,[6]Data!$A$1:$M$15000,10,0)</f>
        <v>-339000</v>
      </c>
      <c r="L1397" s="38">
        <f>VLOOKUP($B1397,[6]Data!$A$1:$M$15000,11,0)</f>
        <v>3985000</v>
      </c>
      <c r="M1397" s="38">
        <f>VLOOKUP($B1397,[6]Data!$A$1:$M$15000,12,0)</f>
        <v>17697000</v>
      </c>
    </row>
    <row r="1398" spans="1:13">
      <c r="A1398" s="1">
        <v>36942</v>
      </c>
      <c r="B1398" s="4">
        <v>36942</v>
      </c>
      <c r="C1398" s="38">
        <f>VLOOKUP($B1398,[6]Data!$A$1:$M$15000,3,0)</f>
        <v>541000</v>
      </c>
      <c r="D1398" s="38">
        <f>VLOOKUP($B1398,[6]Data!$A$1:$M$15000,4,0)</f>
        <v>1239000</v>
      </c>
      <c r="E1398" s="38">
        <f>VLOOKUP($B1398,[6]Data!$A$1:$M$15000,5,0)</f>
        <v>459000</v>
      </c>
      <c r="F1398" s="38">
        <f>VLOOKUP($B1398,[6]Data!$A$1:$M$15000,6,0)</f>
        <v>291000</v>
      </c>
      <c r="G1398" s="38">
        <f>VLOOKUP($B1398,[6]Data!$A$1:$M$15000,7,0)</f>
        <v>773000</v>
      </c>
      <c r="H1398" s="38">
        <f>VLOOKUP($B1398,[6]Data!$A$1:$M$15000,8,0)</f>
        <v>319000</v>
      </c>
      <c r="I1398" s="38" t="s">
        <v>25</v>
      </c>
      <c r="J1398" s="38">
        <f>VLOOKUP($B1398,[6]Data!$A$1:$M$15000,9,0)</f>
        <v>3622000</v>
      </c>
      <c r="K1398" s="38">
        <f>VLOOKUP($B1398,[6]Data!$A$1:$M$15000,10,0)</f>
        <v>-172000</v>
      </c>
      <c r="L1398" s="38">
        <f>VLOOKUP($B1398,[6]Data!$A$1:$M$15000,11,0)</f>
        <v>3871000</v>
      </c>
      <c r="M1398" s="38">
        <f>VLOOKUP($B1398,[6]Data!$A$1:$M$15000,12,0)</f>
        <v>17526000</v>
      </c>
    </row>
    <row r="1399" spans="1:13">
      <c r="A1399" s="1">
        <v>36943</v>
      </c>
      <c r="B1399" s="4">
        <v>36943</v>
      </c>
      <c r="C1399" s="38">
        <f>VLOOKUP($B1399,[6]Data!$A$1:$M$15000,3,0)</f>
        <v>538000</v>
      </c>
      <c r="D1399" s="38">
        <f>VLOOKUP($B1399,[6]Data!$A$1:$M$15000,4,0)</f>
        <v>1222000</v>
      </c>
      <c r="E1399" s="38">
        <f>VLOOKUP($B1399,[6]Data!$A$1:$M$15000,5,0)</f>
        <v>499000</v>
      </c>
      <c r="F1399" s="38">
        <f>VLOOKUP($B1399,[6]Data!$A$1:$M$15000,6,0)</f>
        <v>287000</v>
      </c>
      <c r="G1399" s="38">
        <f>VLOOKUP($B1399,[6]Data!$A$1:$M$15000,7,0)</f>
        <v>763000</v>
      </c>
      <c r="H1399" s="38">
        <f>VLOOKUP($B1399,[6]Data!$A$1:$M$15000,8,0)</f>
        <v>328000</v>
      </c>
      <c r="I1399" s="38" t="s">
        <v>25</v>
      </c>
      <c r="J1399" s="38">
        <f>VLOOKUP($B1399,[6]Data!$A$1:$M$15000,9,0)</f>
        <v>3639000</v>
      </c>
      <c r="K1399" s="38">
        <f>VLOOKUP($B1399,[6]Data!$A$1:$M$15000,10,0)</f>
        <v>-82000</v>
      </c>
      <c r="L1399" s="38">
        <f>VLOOKUP($B1399,[6]Data!$A$1:$M$15000,11,0)</f>
        <v>3656000</v>
      </c>
      <c r="M1399" s="38">
        <f>VLOOKUP($B1399,[6]Data!$A$1:$M$15000,12,0)</f>
        <v>17468000</v>
      </c>
    </row>
    <row r="1400" spans="1:13">
      <c r="A1400" s="1">
        <v>36944</v>
      </c>
      <c r="B1400" s="4">
        <v>36944</v>
      </c>
      <c r="C1400" s="38">
        <f>VLOOKUP($B1400,[6]Data!$A$1:$M$15000,3,0)</f>
        <v>541000</v>
      </c>
      <c r="D1400" s="38">
        <f>VLOOKUP($B1400,[6]Data!$A$1:$M$15000,4,0)</f>
        <v>1244000</v>
      </c>
      <c r="E1400" s="38">
        <f>VLOOKUP($B1400,[6]Data!$A$1:$M$15000,5,0)</f>
        <v>503000</v>
      </c>
      <c r="F1400" s="38">
        <f>VLOOKUP($B1400,[6]Data!$A$1:$M$15000,6,0)</f>
        <v>279000</v>
      </c>
      <c r="G1400" s="38">
        <f>VLOOKUP($B1400,[6]Data!$A$1:$M$15000,7,0)</f>
        <v>775000</v>
      </c>
      <c r="H1400" s="38">
        <f>VLOOKUP($B1400,[6]Data!$A$1:$M$15000,8,0)</f>
        <v>331000</v>
      </c>
      <c r="I1400" s="38" t="s">
        <v>25</v>
      </c>
      <c r="J1400" s="38">
        <f>VLOOKUP($B1400,[6]Data!$A$1:$M$15000,9,0)</f>
        <v>3673000</v>
      </c>
      <c r="K1400" s="38">
        <f>VLOOKUP($B1400,[6]Data!$A$1:$M$15000,10,0)</f>
        <v>-157000</v>
      </c>
      <c r="L1400" s="38">
        <f>VLOOKUP($B1400,[6]Data!$A$1:$M$15000,11,0)</f>
        <v>3856000</v>
      </c>
      <c r="M1400" s="38">
        <f>VLOOKUP($B1400,[6]Data!$A$1:$M$15000,12,0)</f>
        <v>17359000</v>
      </c>
    </row>
    <row r="1401" spans="1:13">
      <c r="A1401" s="1">
        <v>36945</v>
      </c>
      <c r="B1401" s="4">
        <v>36945</v>
      </c>
      <c r="C1401" s="38">
        <f>VLOOKUP($B1401,[6]Data!$A$1:$M$15000,3,0)</f>
        <v>541000</v>
      </c>
      <c r="D1401" s="38">
        <f>VLOOKUP($B1401,[6]Data!$A$1:$M$15000,4,0)</f>
        <v>1250000</v>
      </c>
      <c r="E1401" s="38">
        <f>VLOOKUP($B1401,[6]Data!$A$1:$M$15000,5,0)</f>
        <v>465000</v>
      </c>
      <c r="F1401" s="38">
        <f>VLOOKUP($B1401,[6]Data!$A$1:$M$15000,6,0)</f>
        <v>297000</v>
      </c>
      <c r="G1401" s="38">
        <f>VLOOKUP($B1401,[6]Data!$A$1:$M$15000,7,0)</f>
        <v>771000</v>
      </c>
      <c r="H1401" s="38">
        <f>VLOOKUP($B1401,[6]Data!$A$1:$M$15000,8,0)</f>
        <v>334000</v>
      </c>
      <c r="I1401" s="38" t="s">
        <v>25</v>
      </c>
      <c r="J1401" s="38">
        <f>VLOOKUP($B1401,[6]Data!$A$1:$M$15000,9,0)</f>
        <v>3658000</v>
      </c>
      <c r="K1401" s="38">
        <f>VLOOKUP($B1401,[6]Data!$A$1:$M$15000,10,0)</f>
        <v>-494000</v>
      </c>
      <c r="L1401" s="38">
        <f>VLOOKUP($B1401,[6]Data!$A$1:$M$15000,11,0)</f>
        <v>4164000</v>
      </c>
      <c r="M1401" s="38">
        <f>VLOOKUP($B1401,[6]Data!$A$1:$M$15000,12,0)</f>
        <v>16882000</v>
      </c>
    </row>
    <row r="1402" spans="1:13">
      <c r="A1402" s="1">
        <v>36946</v>
      </c>
      <c r="B1402" s="4">
        <v>36946</v>
      </c>
      <c r="C1402" s="38">
        <f>VLOOKUP($B1402,[6]Data!$A$1:$M$15000,3,0)</f>
        <v>538000</v>
      </c>
      <c r="D1402" s="38">
        <f>VLOOKUP($B1402,[6]Data!$A$1:$M$15000,4,0)</f>
        <v>1240000</v>
      </c>
      <c r="E1402" s="38">
        <f>VLOOKUP($B1402,[6]Data!$A$1:$M$15000,5,0)</f>
        <v>477000</v>
      </c>
      <c r="F1402" s="38">
        <f>VLOOKUP($B1402,[6]Data!$A$1:$M$15000,6,0)</f>
        <v>281000</v>
      </c>
      <c r="G1402" s="38">
        <f>VLOOKUP($B1402,[6]Data!$A$1:$M$15000,7,0)</f>
        <v>788000</v>
      </c>
      <c r="H1402" s="38">
        <f>VLOOKUP($B1402,[6]Data!$A$1:$M$15000,8,0)</f>
        <v>338000</v>
      </c>
      <c r="I1402" s="38" t="s">
        <v>25</v>
      </c>
      <c r="J1402" s="38">
        <f>VLOOKUP($B1402,[6]Data!$A$1:$M$15000,9,0)</f>
        <v>3662000</v>
      </c>
      <c r="K1402" s="38">
        <f>VLOOKUP($B1402,[6]Data!$A$1:$M$15000,10,0)</f>
        <v>-607000</v>
      </c>
      <c r="L1402" s="38">
        <f>VLOOKUP($B1402,[6]Data!$A$1:$M$15000,11,0)</f>
        <v>4141000</v>
      </c>
      <c r="M1402" s="38">
        <f>VLOOKUP($B1402,[6]Data!$A$1:$M$15000,12,0)</f>
        <v>16276000</v>
      </c>
    </row>
    <row r="1403" spans="1:13">
      <c r="A1403" s="1">
        <v>36947</v>
      </c>
      <c r="B1403" s="4">
        <v>36947</v>
      </c>
      <c r="C1403" s="38">
        <f>VLOOKUP($B1403,[6]Data!$A$1:$M$15000,3,0)</f>
        <v>539000</v>
      </c>
      <c r="D1403" s="38">
        <f>VLOOKUP($B1403,[6]Data!$A$1:$M$15000,4,0)</f>
        <v>1251000</v>
      </c>
      <c r="E1403" s="38">
        <f>VLOOKUP($B1403,[6]Data!$A$1:$M$15000,5,0)</f>
        <v>497000</v>
      </c>
      <c r="F1403" s="38">
        <f>VLOOKUP($B1403,[6]Data!$A$1:$M$15000,6,0)</f>
        <v>285000</v>
      </c>
      <c r="G1403" s="38">
        <f>VLOOKUP($B1403,[6]Data!$A$1:$M$15000,7,0)</f>
        <v>777000</v>
      </c>
      <c r="H1403" s="38">
        <f>VLOOKUP($B1403,[6]Data!$A$1:$M$15000,8,0)</f>
        <v>340000</v>
      </c>
      <c r="I1403" s="38" t="s">
        <v>25</v>
      </c>
      <c r="J1403" s="38">
        <f>VLOOKUP($B1403,[6]Data!$A$1:$M$15000,9,0)</f>
        <v>3690000</v>
      </c>
      <c r="K1403" s="38">
        <f>VLOOKUP($B1403,[6]Data!$A$1:$M$15000,10,0)</f>
        <v>-199000</v>
      </c>
      <c r="L1403" s="38">
        <f>VLOOKUP($B1403,[6]Data!$A$1:$M$15000,11,0)</f>
        <v>3989000</v>
      </c>
      <c r="M1403" s="38">
        <f>VLOOKUP($B1403,[6]Data!$A$1:$M$15000,12,0)</f>
        <v>16077000</v>
      </c>
    </row>
    <row r="1404" spans="1:13">
      <c r="A1404" s="1">
        <v>36948</v>
      </c>
      <c r="B1404" s="4">
        <v>36948</v>
      </c>
      <c r="C1404" s="38">
        <f>VLOOKUP($B1404,[6]Data!$A$1:$M$15000,3,0)</f>
        <v>539000</v>
      </c>
      <c r="D1404" s="38">
        <f>VLOOKUP($B1404,[6]Data!$A$1:$M$15000,4,0)</f>
        <v>1245000</v>
      </c>
      <c r="E1404" s="38">
        <f>VLOOKUP($B1404,[6]Data!$A$1:$M$15000,5,0)</f>
        <v>460000</v>
      </c>
      <c r="F1404" s="38">
        <f>VLOOKUP($B1404,[6]Data!$A$1:$M$15000,6,0)</f>
        <v>289000</v>
      </c>
      <c r="G1404" s="38">
        <f>VLOOKUP($B1404,[6]Data!$A$1:$M$15000,7,0)</f>
        <v>779000</v>
      </c>
      <c r="H1404" s="38">
        <f>VLOOKUP($B1404,[6]Data!$A$1:$M$15000,8,0)</f>
        <v>331000</v>
      </c>
      <c r="I1404" s="38" t="s">
        <v>25</v>
      </c>
      <c r="J1404" s="38">
        <f>VLOOKUP($B1404,[6]Data!$A$1:$M$15000,9,0)</f>
        <v>3641000</v>
      </c>
      <c r="K1404" s="38">
        <f>VLOOKUP($B1404,[6]Data!$A$1:$M$15000,10,0)</f>
        <v>-451000</v>
      </c>
      <c r="L1404" s="38">
        <f>VLOOKUP($B1404,[6]Data!$A$1:$M$15000,11,0)</f>
        <v>4087000</v>
      </c>
      <c r="M1404" s="38">
        <f>VLOOKUP($B1404,[6]Data!$A$1:$M$15000,12,0)</f>
        <v>15626000</v>
      </c>
    </row>
    <row r="1405" spans="1:13">
      <c r="A1405" s="1">
        <v>36949</v>
      </c>
      <c r="B1405" s="4">
        <v>36949</v>
      </c>
      <c r="C1405" s="38">
        <f>VLOOKUP($B1405,[6]Data!$A$1:$M$15000,3,0)</f>
        <v>533000</v>
      </c>
      <c r="D1405" s="38">
        <f>VLOOKUP($B1405,[6]Data!$A$1:$M$15000,4,0)</f>
        <v>1233000</v>
      </c>
      <c r="E1405" s="38">
        <f>VLOOKUP($B1405,[6]Data!$A$1:$M$15000,5,0)</f>
        <v>469000</v>
      </c>
      <c r="F1405" s="38">
        <f>VLOOKUP($B1405,[6]Data!$A$1:$M$15000,6,0)</f>
        <v>289000</v>
      </c>
      <c r="G1405" s="38">
        <f>VLOOKUP($B1405,[6]Data!$A$1:$M$15000,7,0)</f>
        <v>760000</v>
      </c>
      <c r="H1405" s="38">
        <f>VLOOKUP($B1405,[6]Data!$A$1:$M$15000,8,0)</f>
        <v>324000</v>
      </c>
      <c r="I1405" s="38" t="s">
        <v>25</v>
      </c>
      <c r="J1405" s="38">
        <f>VLOOKUP($B1405,[6]Data!$A$1:$M$15000,9,0)</f>
        <v>3608000</v>
      </c>
      <c r="K1405" s="38">
        <f>VLOOKUP($B1405,[6]Data!$A$1:$M$15000,10,0)</f>
        <v>-768000</v>
      </c>
      <c r="L1405" s="38">
        <f>VLOOKUP($B1405,[6]Data!$A$1:$M$15000,11,0)</f>
        <v>4490000</v>
      </c>
      <c r="M1405" s="38">
        <f>VLOOKUP($B1405,[6]Data!$A$1:$M$15000,12,0)</f>
        <v>14858000</v>
      </c>
    </row>
    <row r="1406" spans="1:13">
      <c r="A1406" s="1">
        <v>36950</v>
      </c>
      <c r="B1406" s="4">
        <v>36950</v>
      </c>
      <c r="C1406" s="38">
        <f>VLOOKUP($B1406,[6]Data!$A$1:$M$15000,3,0)</f>
        <v>536000</v>
      </c>
      <c r="D1406" s="38">
        <f>VLOOKUP($B1406,[6]Data!$A$1:$M$15000,4,0)</f>
        <v>1205000</v>
      </c>
      <c r="E1406" s="38">
        <f>VLOOKUP($B1406,[6]Data!$A$1:$M$15000,5,0)</f>
        <v>468000</v>
      </c>
      <c r="F1406" s="38">
        <f>VLOOKUP($B1406,[6]Data!$A$1:$M$15000,6,0)</f>
        <v>315000</v>
      </c>
      <c r="G1406" s="38">
        <f>VLOOKUP($B1406,[6]Data!$A$1:$M$15000,7,0)</f>
        <v>735000</v>
      </c>
      <c r="H1406" s="38">
        <f>VLOOKUP($B1406,[6]Data!$A$1:$M$15000,8,0)</f>
        <v>309000</v>
      </c>
      <c r="I1406" s="38" t="s">
        <v>25</v>
      </c>
      <c r="J1406" s="38">
        <f>VLOOKUP($B1406,[6]Data!$A$1:$M$15000,9,0)</f>
        <v>3568000</v>
      </c>
      <c r="K1406" s="38">
        <f>VLOOKUP($B1406,[6]Data!$A$1:$M$15000,10,0)</f>
        <v>-1111000</v>
      </c>
      <c r="L1406" s="38">
        <f>VLOOKUP($B1406,[6]Data!$A$1:$M$15000,11,0)</f>
        <v>4704000</v>
      </c>
      <c r="M1406" s="38">
        <f>VLOOKUP($B1406,[6]Data!$A$1:$M$15000,12,0)</f>
        <v>13953000</v>
      </c>
    </row>
    <row r="1407" spans="1:13">
      <c r="A1407" s="1">
        <v>36951</v>
      </c>
      <c r="B1407" s="4">
        <v>36951</v>
      </c>
      <c r="C1407" s="38">
        <f>VLOOKUP($B1407,[6]Data!$A$1:$M$15000,3,0)</f>
        <v>533000</v>
      </c>
      <c r="D1407" s="38">
        <f>VLOOKUP($B1407,[6]Data!$A$1:$M$15000,4,0)</f>
        <v>1188000</v>
      </c>
      <c r="E1407" s="38">
        <f>VLOOKUP($B1407,[6]Data!$A$1:$M$15000,5,0)</f>
        <v>398000</v>
      </c>
      <c r="F1407" s="38">
        <f>VLOOKUP($B1407,[6]Data!$A$1:$M$15000,6,0)</f>
        <v>374000</v>
      </c>
      <c r="G1407" s="38">
        <f>VLOOKUP($B1407,[6]Data!$A$1:$M$15000,7,0)</f>
        <v>773000</v>
      </c>
      <c r="H1407" s="38">
        <f>VLOOKUP($B1407,[6]Data!$A$1:$M$15000,8,0)</f>
        <v>307000</v>
      </c>
      <c r="I1407" s="38" t="s">
        <v>25</v>
      </c>
      <c r="J1407" s="38">
        <f>VLOOKUP($B1407,[6]Data!$A$1:$M$15000,9,0)</f>
        <v>3573000</v>
      </c>
      <c r="K1407" s="38">
        <f>VLOOKUP($B1407,[6]Data!$A$1:$M$15000,10,0)</f>
        <v>-584000</v>
      </c>
      <c r="L1407" s="38">
        <f>VLOOKUP($B1407,[6]Data!$A$1:$M$15000,11,0)</f>
        <v>4131000</v>
      </c>
      <c r="M1407" s="38">
        <f>VLOOKUP($B1407,[6]Data!$A$1:$M$15000,12,0)</f>
        <v>12992000</v>
      </c>
    </row>
    <row r="1408" spans="1:13">
      <c r="A1408" s="1">
        <v>36952</v>
      </c>
      <c r="B1408" s="4">
        <v>36952</v>
      </c>
      <c r="C1408" s="38">
        <f>VLOOKUP($B1408,[6]Data!$A$1:$M$15000,3,0)</f>
        <v>539000</v>
      </c>
      <c r="D1408" s="38">
        <f>VLOOKUP($B1408,[6]Data!$A$1:$M$15000,4,0)</f>
        <v>1202000</v>
      </c>
      <c r="E1408" s="38">
        <f>VLOOKUP($B1408,[6]Data!$A$1:$M$15000,5,0)</f>
        <v>371000</v>
      </c>
      <c r="F1408" s="38">
        <f>VLOOKUP($B1408,[6]Data!$A$1:$M$15000,6,0)</f>
        <v>356000</v>
      </c>
      <c r="G1408" s="38">
        <f>VLOOKUP($B1408,[6]Data!$A$1:$M$15000,7,0)</f>
        <v>776000</v>
      </c>
      <c r="H1408" s="38">
        <f>VLOOKUP($B1408,[6]Data!$A$1:$M$15000,8,0)</f>
        <v>327000</v>
      </c>
      <c r="I1408" s="38" t="s">
        <v>25</v>
      </c>
      <c r="J1408" s="38">
        <f>VLOOKUP($B1408,[6]Data!$A$1:$M$15000,9,0)</f>
        <v>3572000</v>
      </c>
      <c r="K1408" s="38">
        <f>VLOOKUP($B1408,[6]Data!$A$1:$M$15000,10,0)</f>
        <v>-441000</v>
      </c>
      <c r="L1408" s="38">
        <f>VLOOKUP($B1408,[6]Data!$A$1:$M$15000,11,0)</f>
        <v>3903000</v>
      </c>
      <c r="M1408" s="38">
        <f>VLOOKUP($B1408,[6]Data!$A$1:$M$15000,12,0)</f>
        <v>12551000</v>
      </c>
    </row>
    <row r="1409" spans="1:13">
      <c r="A1409" s="1">
        <v>36953</v>
      </c>
      <c r="B1409" s="4">
        <v>36953</v>
      </c>
      <c r="C1409" s="38">
        <f>VLOOKUP($B1409,[6]Data!$A$1:$M$15000,3,0)</f>
        <v>534000</v>
      </c>
      <c r="D1409" s="38">
        <f>VLOOKUP($B1409,[6]Data!$A$1:$M$15000,4,0)</f>
        <v>1186000</v>
      </c>
      <c r="E1409" s="38">
        <f>VLOOKUP($B1409,[6]Data!$A$1:$M$15000,5,0)</f>
        <v>362000</v>
      </c>
      <c r="F1409" s="38">
        <f>VLOOKUP($B1409,[6]Data!$A$1:$M$15000,6,0)</f>
        <v>379000</v>
      </c>
      <c r="G1409" s="38">
        <f>VLOOKUP($B1409,[6]Data!$A$1:$M$15000,7,0)</f>
        <v>774000</v>
      </c>
      <c r="H1409" s="38">
        <f>VLOOKUP($B1409,[6]Data!$A$1:$M$15000,8,0)</f>
        <v>331000</v>
      </c>
      <c r="I1409" s="38" t="s">
        <v>25</v>
      </c>
      <c r="J1409" s="38">
        <f>VLOOKUP($B1409,[6]Data!$A$1:$M$15000,9,0)</f>
        <v>3566000</v>
      </c>
      <c r="K1409" s="38">
        <f>VLOOKUP($B1409,[6]Data!$A$1:$M$15000,10,0)</f>
        <v>16000</v>
      </c>
      <c r="L1409" s="38">
        <f>VLOOKUP($B1409,[6]Data!$A$1:$M$15000,11,0)</f>
        <v>3521000</v>
      </c>
      <c r="M1409" s="38">
        <f>VLOOKUP($B1409,[6]Data!$A$1:$M$15000,12,0)</f>
        <v>12567000</v>
      </c>
    </row>
    <row r="1410" spans="1:13">
      <c r="A1410" s="1">
        <v>36954</v>
      </c>
      <c r="B1410" s="4">
        <v>36954</v>
      </c>
      <c r="C1410" s="38">
        <f>VLOOKUP($B1410,[6]Data!$A$1:$M$15000,3,0)</f>
        <v>544000</v>
      </c>
      <c r="D1410" s="38">
        <f>VLOOKUP($B1410,[6]Data!$A$1:$M$15000,4,0)</f>
        <v>1181000</v>
      </c>
      <c r="E1410" s="38">
        <f>VLOOKUP($B1410,[6]Data!$A$1:$M$15000,5,0)</f>
        <v>368000</v>
      </c>
      <c r="F1410" s="38">
        <f>VLOOKUP($B1410,[6]Data!$A$1:$M$15000,6,0)</f>
        <v>314000</v>
      </c>
      <c r="G1410" s="38">
        <f>VLOOKUP($B1410,[6]Data!$A$1:$M$15000,7,0)</f>
        <v>776000</v>
      </c>
      <c r="H1410" s="38">
        <f>VLOOKUP($B1410,[6]Data!$A$1:$M$15000,8,0)</f>
        <v>315000</v>
      </c>
      <c r="I1410" s="38" t="s">
        <v>25</v>
      </c>
      <c r="J1410" s="38">
        <f>VLOOKUP($B1410,[6]Data!$A$1:$M$15000,9,0)</f>
        <v>3497000</v>
      </c>
      <c r="K1410" s="38">
        <f>VLOOKUP($B1410,[6]Data!$A$1:$M$15000,10,0)</f>
        <v>-124000</v>
      </c>
      <c r="L1410" s="38">
        <f>VLOOKUP($B1410,[6]Data!$A$1:$M$15000,11,0)</f>
        <v>3598000</v>
      </c>
      <c r="M1410" s="38">
        <f>VLOOKUP($B1410,[6]Data!$A$1:$M$15000,12,0)</f>
        <v>12443000</v>
      </c>
    </row>
    <row r="1411" spans="1:13">
      <c r="A1411" s="1">
        <v>36955</v>
      </c>
      <c r="B1411" s="4">
        <v>36955</v>
      </c>
      <c r="C1411" s="38">
        <f>VLOOKUP($B1411,[6]Data!$A$1:$M$15000,3,0)</f>
        <v>540000</v>
      </c>
      <c r="D1411" s="38">
        <f>VLOOKUP($B1411,[6]Data!$A$1:$M$15000,4,0)</f>
        <v>1187000</v>
      </c>
      <c r="E1411" s="38">
        <f>VLOOKUP($B1411,[6]Data!$A$1:$M$15000,5,0)</f>
        <v>383000</v>
      </c>
      <c r="F1411" s="38">
        <f>VLOOKUP($B1411,[6]Data!$A$1:$M$15000,6,0)</f>
        <v>370000</v>
      </c>
      <c r="G1411" s="38">
        <f>VLOOKUP($B1411,[6]Data!$A$1:$M$15000,7,0)</f>
        <v>747000</v>
      </c>
      <c r="H1411" s="38">
        <f>VLOOKUP($B1411,[6]Data!$A$1:$M$15000,8,0)</f>
        <v>309000</v>
      </c>
      <c r="I1411" s="38" t="s">
        <v>25</v>
      </c>
      <c r="J1411" s="38">
        <f>VLOOKUP($B1411,[6]Data!$A$1:$M$15000,9,0)</f>
        <v>3536000</v>
      </c>
      <c r="K1411" s="38">
        <f>VLOOKUP($B1411,[6]Data!$A$1:$M$15000,10,0)</f>
        <v>-105000</v>
      </c>
      <c r="L1411" s="38">
        <f>VLOOKUP($B1411,[6]Data!$A$1:$M$15000,11,0)</f>
        <v>3647000</v>
      </c>
      <c r="M1411" s="38">
        <f>VLOOKUP($B1411,[6]Data!$A$1:$M$15000,12,0)</f>
        <v>12337000</v>
      </c>
    </row>
    <row r="1412" spans="1:13">
      <c r="A1412" s="1">
        <v>36956</v>
      </c>
      <c r="B1412" s="4">
        <v>36956</v>
      </c>
      <c r="C1412" s="38">
        <f>VLOOKUP($B1412,[6]Data!$A$1:$M$15000,3,0)</f>
        <v>536000</v>
      </c>
      <c r="D1412" s="38">
        <f>VLOOKUP($B1412,[6]Data!$A$1:$M$15000,4,0)</f>
        <v>1198000</v>
      </c>
      <c r="E1412" s="38">
        <f>VLOOKUP($B1412,[6]Data!$A$1:$M$15000,5,0)</f>
        <v>369000</v>
      </c>
      <c r="F1412" s="38">
        <f>VLOOKUP($B1412,[6]Data!$A$1:$M$15000,6,0)</f>
        <v>386000</v>
      </c>
      <c r="G1412" s="38">
        <f>VLOOKUP($B1412,[6]Data!$A$1:$M$15000,7,0)</f>
        <v>779000</v>
      </c>
      <c r="H1412" s="38">
        <f>VLOOKUP($B1412,[6]Data!$A$1:$M$15000,8,0)</f>
        <v>313000</v>
      </c>
      <c r="I1412" s="38" t="s">
        <v>25</v>
      </c>
      <c r="J1412" s="38">
        <f>VLOOKUP($B1412,[6]Data!$A$1:$M$15000,9,0)</f>
        <v>3581000</v>
      </c>
      <c r="K1412" s="38">
        <f>VLOOKUP($B1412,[6]Data!$A$1:$M$15000,10,0)</f>
        <v>153000</v>
      </c>
      <c r="L1412" s="38">
        <f>VLOOKUP($B1412,[6]Data!$A$1:$M$15000,11,0)</f>
        <v>3458000</v>
      </c>
      <c r="M1412" s="38">
        <f>VLOOKUP($B1412,[6]Data!$A$1:$M$15000,12,0)</f>
        <v>12491000</v>
      </c>
    </row>
    <row r="1413" spans="1:13">
      <c r="A1413" s="1">
        <v>36957</v>
      </c>
      <c r="B1413" s="4">
        <v>36957</v>
      </c>
      <c r="C1413" s="38">
        <f>VLOOKUP($B1413,[6]Data!$A$1:$M$15000,3,0)</f>
        <v>538000</v>
      </c>
      <c r="D1413" s="38">
        <f>VLOOKUP($B1413,[6]Data!$A$1:$M$15000,4,0)</f>
        <v>1259000</v>
      </c>
      <c r="E1413" s="38">
        <f>VLOOKUP($B1413,[6]Data!$A$1:$M$15000,5,0)</f>
        <v>371000</v>
      </c>
      <c r="F1413" s="38">
        <f>VLOOKUP($B1413,[6]Data!$A$1:$M$15000,6,0)</f>
        <v>404000</v>
      </c>
      <c r="G1413" s="38">
        <f>VLOOKUP($B1413,[6]Data!$A$1:$M$15000,7,0)</f>
        <v>747000</v>
      </c>
      <c r="H1413" s="38">
        <f>VLOOKUP($B1413,[6]Data!$A$1:$M$15000,8,0)</f>
        <v>314000</v>
      </c>
      <c r="I1413" s="38" t="s">
        <v>25</v>
      </c>
      <c r="J1413" s="38">
        <f>VLOOKUP($B1413,[6]Data!$A$1:$M$15000,9,0)</f>
        <v>3633000</v>
      </c>
      <c r="K1413" s="38">
        <f>VLOOKUP($B1413,[6]Data!$A$1:$M$15000,10,0)</f>
        <v>287000</v>
      </c>
      <c r="L1413" s="38">
        <f>VLOOKUP($B1413,[6]Data!$A$1:$M$15000,11,0)</f>
        <v>3385000</v>
      </c>
      <c r="M1413" s="38">
        <f>VLOOKUP($B1413,[6]Data!$A$1:$M$15000,12,0)</f>
        <v>12778000</v>
      </c>
    </row>
    <row r="1414" spans="1:13">
      <c r="A1414" s="1">
        <v>36958</v>
      </c>
      <c r="B1414" s="4">
        <v>36958</v>
      </c>
      <c r="C1414" s="38">
        <f>VLOOKUP($B1414,[6]Data!$A$1:$M$15000,3,0)</f>
        <v>533000</v>
      </c>
      <c r="D1414" s="38">
        <f>VLOOKUP($B1414,[6]Data!$A$1:$M$15000,4,0)</f>
        <v>1244000</v>
      </c>
      <c r="E1414" s="38">
        <f>VLOOKUP($B1414,[6]Data!$A$1:$M$15000,5,0)</f>
        <v>370000</v>
      </c>
      <c r="F1414" s="38">
        <f>VLOOKUP($B1414,[6]Data!$A$1:$M$15000,6,0)</f>
        <v>376000</v>
      </c>
      <c r="G1414" s="38">
        <f>VLOOKUP($B1414,[6]Data!$A$1:$M$15000,7,0)</f>
        <v>783000</v>
      </c>
      <c r="H1414" s="38">
        <f>VLOOKUP($B1414,[6]Data!$A$1:$M$15000,8,0)</f>
        <v>326000</v>
      </c>
      <c r="I1414" s="38" t="s">
        <v>25</v>
      </c>
      <c r="J1414" s="38">
        <f>VLOOKUP($B1414,[6]Data!$A$1:$M$15000,9,0)</f>
        <v>3632000</v>
      </c>
      <c r="K1414" s="38">
        <f>VLOOKUP($B1414,[6]Data!$A$1:$M$15000,10,0)</f>
        <v>257000</v>
      </c>
      <c r="L1414" s="38">
        <f>VLOOKUP($B1414,[6]Data!$A$1:$M$15000,11,0)</f>
        <v>3276000</v>
      </c>
      <c r="M1414" s="38">
        <f>VLOOKUP($B1414,[6]Data!$A$1:$M$15000,12,0)</f>
        <v>13035000</v>
      </c>
    </row>
    <row r="1415" spans="1:13">
      <c r="A1415" s="1">
        <v>36959</v>
      </c>
      <c r="B1415" s="4">
        <v>36959</v>
      </c>
      <c r="C1415" s="38">
        <f>VLOOKUP($B1415,[6]Data!$A$1:$M$15000,3,0)</f>
        <v>529000</v>
      </c>
      <c r="D1415" s="38">
        <f>VLOOKUP($B1415,[6]Data!$A$1:$M$15000,4,0)</f>
        <v>1252000</v>
      </c>
      <c r="E1415" s="38">
        <f>VLOOKUP($B1415,[6]Data!$A$1:$M$15000,5,0)</f>
        <v>374000</v>
      </c>
      <c r="F1415" s="38">
        <f>VLOOKUP($B1415,[6]Data!$A$1:$M$15000,6,0)</f>
        <v>380000</v>
      </c>
      <c r="G1415" s="38">
        <f>VLOOKUP($B1415,[6]Data!$A$1:$M$15000,7,0)</f>
        <v>789000</v>
      </c>
      <c r="H1415" s="38">
        <f>VLOOKUP($B1415,[6]Data!$A$1:$M$15000,8,0)</f>
        <v>335000</v>
      </c>
      <c r="I1415" s="38" t="s">
        <v>25</v>
      </c>
      <c r="J1415" s="38">
        <f>VLOOKUP($B1415,[6]Data!$A$1:$M$15000,9,0)</f>
        <v>3657000</v>
      </c>
      <c r="K1415" s="38">
        <f>VLOOKUP($B1415,[6]Data!$A$1:$M$15000,10,0)</f>
        <v>99000</v>
      </c>
      <c r="L1415" s="38">
        <f>VLOOKUP($B1415,[6]Data!$A$1:$M$15000,11,0)</f>
        <v>3629000</v>
      </c>
      <c r="M1415" s="38">
        <f>VLOOKUP($B1415,[6]Data!$A$1:$M$15000,12,0)</f>
        <v>13135000</v>
      </c>
    </row>
    <row r="1416" spans="1:13">
      <c r="A1416" s="1">
        <v>36960</v>
      </c>
      <c r="B1416" s="4">
        <v>36960</v>
      </c>
      <c r="C1416" s="38">
        <f>VLOOKUP($B1416,[6]Data!$A$1:$M$15000,3,0)</f>
        <v>539000</v>
      </c>
      <c r="D1416" s="38">
        <f>VLOOKUP($B1416,[6]Data!$A$1:$M$15000,4,0)</f>
        <v>1243000</v>
      </c>
      <c r="E1416" s="38">
        <f>VLOOKUP($B1416,[6]Data!$A$1:$M$15000,5,0)</f>
        <v>369000</v>
      </c>
      <c r="F1416" s="38">
        <f>VLOOKUP($B1416,[6]Data!$A$1:$M$15000,6,0)</f>
        <v>405000</v>
      </c>
      <c r="G1416" s="38">
        <f>VLOOKUP($B1416,[6]Data!$A$1:$M$15000,7,0)</f>
        <v>779000</v>
      </c>
      <c r="H1416" s="38">
        <f>VLOOKUP($B1416,[6]Data!$A$1:$M$15000,8,0)</f>
        <v>326000</v>
      </c>
      <c r="I1416" s="38" t="s">
        <v>25</v>
      </c>
      <c r="J1416" s="38">
        <f>VLOOKUP($B1416,[6]Data!$A$1:$M$15000,9,0)</f>
        <v>3662000</v>
      </c>
      <c r="K1416" s="38">
        <f>VLOOKUP($B1416,[6]Data!$A$1:$M$15000,10,0)</f>
        <v>458000</v>
      </c>
      <c r="L1416" s="38">
        <f>VLOOKUP($B1416,[6]Data!$A$1:$M$15000,11,0)</f>
        <v>3247000</v>
      </c>
      <c r="M1416" s="38">
        <f>VLOOKUP($B1416,[6]Data!$A$1:$M$15000,12,0)</f>
        <v>13592000</v>
      </c>
    </row>
    <row r="1417" spans="1:13">
      <c r="A1417" s="1">
        <v>36961</v>
      </c>
      <c r="B1417" s="4">
        <v>36961</v>
      </c>
      <c r="C1417" s="38">
        <f>VLOOKUP($B1417,[6]Data!$A$1:$M$15000,3,0)</f>
        <v>535000</v>
      </c>
      <c r="D1417" s="38">
        <f>VLOOKUP($B1417,[6]Data!$A$1:$M$15000,4,0)</f>
        <v>1245000</v>
      </c>
      <c r="E1417" s="38">
        <f>VLOOKUP($B1417,[6]Data!$A$1:$M$15000,5,0)</f>
        <v>363000</v>
      </c>
      <c r="F1417" s="38">
        <f>VLOOKUP($B1417,[6]Data!$A$1:$M$15000,6,0)</f>
        <v>394000</v>
      </c>
      <c r="G1417" s="38">
        <f>VLOOKUP($B1417,[6]Data!$A$1:$M$15000,7,0)</f>
        <v>791000</v>
      </c>
      <c r="H1417" s="38">
        <f>VLOOKUP($B1417,[6]Data!$A$1:$M$15000,8,0)</f>
        <v>324000</v>
      </c>
      <c r="I1417" s="38" t="s">
        <v>25</v>
      </c>
      <c r="J1417" s="38">
        <f>VLOOKUP($B1417,[6]Data!$A$1:$M$15000,9,0)</f>
        <v>3652000</v>
      </c>
      <c r="K1417" s="38">
        <f>VLOOKUP($B1417,[6]Data!$A$1:$M$15000,10,0)</f>
        <v>330000</v>
      </c>
      <c r="L1417" s="38">
        <f>VLOOKUP($B1417,[6]Data!$A$1:$M$15000,11,0)</f>
        <v>3266000</v>
      </c>
      <c r="M1417" s="38">
        <f>VLOOKUP($B1417,[6]Data!$A$1:$M$15000,12,0)</f>
        <v>13921000</v>
      </c>
    </row>
    <row r="1418" spans="1:13">
      <c r="A1418" s="1">
        <v>36962</v>
      </c>
      <c r="B1418" s="4">
        <v>36962</v>
      </c>
      <c r="C1418" s="38">
        <f>VLOOKUP($B1418,[6]Data!$A$1:$M$15000,3,0)</f>
        <v>535000</v>
      </c>
      <c r="D1418" s="38">
        <f>VLOOKUP($B1418,[6]Data!$A$1:$M$15000,4,0)</f>
        <v>1245000</v>
      </c>
      <c r="E1418" s="38">
        <f>VLOOKUP($B1418,[6]Data!$A$1:$M$15000,5,0)</f>
        <v>369000</v>
      </c>
      <c r="F1418" s="38">
        <f>VLOOKUP($B1418,[6]Data!$A$1:$M$15000,6,0)</f>
        <v>373000</v>
      </c>
      <c r="G1418" s="38">
        <f>VLOOKUP($B1418,[6]Data!$A$1:$M$15000,7,0)</f>
        <v>790000</v>
      </c>
      <c r="H1418" s="38">
        <f>VLOOKUP($B1418,[6]Data!$A$1:$M$15000,8,0)</f>
        <v>324000</v>
      </c>
      <c r="I1418" s="38" t="s">
        <v>25</v>
      </c>
      <c r="J1418" s="38">
        <f>VLOOKUP($B1418,[6]Data!$A$1:$M$15000,9,0)</f>
        <v>3636000</v>
      </c>
      <c r="K1418" s="38">
        <f>VLOOKUP($B1418,[6]Data!$A$1:$M$15000,10,0)</f>
        <v>296000</v>
      </c>
      <c r="L1418" s="38">
        <f>VLOOKUP($B1418,[6]Data!$A$1:$M$15000,11,0)</f>
        <v>3415000</v>
      </c>
      <c r="M1418" s="38">
        <f>VLOOKUP($B1418,[6]Data!$A$1:$M$15000,12,0)</f>
        <v>14218000</v>
      </c>
    </row>
    <row r="1419" spans="1:13">
      <c r="A1419" s="1">
        <v>36963</v>
      </c>
      <c r="B1419" s="4">
        <v>36963</v>
      </c>
      <c r="C1419" s="38">
        <f>VLOOKUP($B1419,[6]Data!$A$1:$M$15000,3,0)</f>
        <v>539000</v>
      </c>
      <c r="D1419" s="38">
        <f>VLOOKUP($B1419,[6]Data!$A$1:$M$15000,4,0)</f>
        <v>1227000</v>
      </c>
      <c r="E1419" s="38">
        <f>VLOOKUP($B1419,[6]Data!$A$1:$M$15000,5,0)</f>
        <v>373000</v>
      </c>
      <c r="F1419" s="38">
        <f>VLOOKUP($B1419,[6]Data!$A$1:$M$15000,6,0)</f>
        <v>373000</v>
      </c>
      <c r="G1419" s="38">
        <f>VLOOKUP($B1419,[6]Data!$A$1:$M$15000,7,0)</f>
        <v>783000</v>
      </c>
      <c r="H1419" s="38">
        <f>VLOOKUP($B1419,[6]Data!$A$1:$M$15000,8,0)</f>
        <v>332000</v>
      </c>
      <c r="I1419" s="38" t="s">
        <v>25</v>
      </c>
      <c r="J1419" s="38">
        <f>VLOOKUP($B1419,[6]Data!$A$1:$M$15000,9,0)</f>
        <v>3627000</v>
      </c>
      <c r="K1419" s="38">
        <f>VLOOKUP($B1419,[6]Data!$A$1:$M$15000,10,0)</f>
        <v>337000</v>
      </c>
      <c r="L1419" s="38">
        <f>VLOOKUP($B1419,[6]Data!$A$1:$M$15000,11,0)</f>
        <v>3242000</v>
      </c>
      <c r="M1419" s="38">
        <f>VLOOKUP($B1419,[6]Data!$A$1:$M$15000,12,0)</f>
        <v>14554000</v>
      </c>
    </row>
    <row r="1420" spans="1:13">
      <c r="A1420" s="1">
        <v>36964</v>
      </c>
      <c r="B1420" s="4">
        <v>36964</v>
      </c>
      <c r="C1420" s="38">
        <f>VLOOKUP($B1420,[6]Data!$A$1:$M$15000,3,0)</f>
        <v>539000</v>
      </c>
      <c r="D1420" s="38">
        <f>VLOOKUP($B1420,[6]Data!$A$1:$M$15000,4,0)</f>
        <v>1228000</v>
      </c>
      <c r="E1420" s="38">
        <f>VLOOKUP($B1420,[6]Data!$A$1:$M$15000,5,0)</f>
        <v>354000</v>
      </c>
      <c r="F1420" s="38">
        <f>VLOOKUP($B1420,[6]Data!$A$1:$M$15000,6,0)</f>
        <v>377000</v>
      </c>
      <c r="G1420" s="38">
        <f>VLOOKUP($B1420,[6]Data!$A$1:$M$15000,7,0)</f>
        <v>783000</v>
      </c>
      <c r="H1420" s="38">
        <f>VLOOKUP($B1420,[6]Data!$A$1:$M$15000,8,0)</f>
        <v>331000</v>
      </c>
      <c r="I1420" s="38" t="s">
        <v>25</v>
      </c>
      <c r="J1420" s="38">
        <f>VLOOKUP($B1420,[6]Data!$A$1:$M$15000,9,0)</f>
        <v>3612000</v>
      </c>
      <c r="K1420" s="38">
        <f>VLOOKUP($B1420,[6]Data!$A$1:$M$15000,10,0)</f>
        <v>342000</v>
      </c>
      <c r="L1420" s="38">
        <f>VLOOKUP($B1420,[6]Data!$A$1:$M$15000,11,0)</f>
        <v>3288000</v>
      </c>
      <c r="M1420" s="38">
        <f>VLOOKUP($B1420,[6]Data!$A$1:$M$15000,12,0)</f>
        <v>14897000</v>
      </c>
    </row>
    <row r="1421" spans="1:13">
      <c r="A1421" s="1">
        <v>36965</v>
      </c>
      <c r="B1421" s="4">
        <v>36965</v>
      </c>
      <c r="C1421" s="38">
        <f>VLOOKUP($B1421,[6]Data!$A$1:$M$15000,3,0)</f>
        <v>540000</v>
      </c>
      <c r="D1421" s="38">
        <f>VLOOKUP($B1421,[6]Data!$A$1:$M$15000,4,0)</f>
        <v>1235000</v>
      </c>
      <c r="E1421" s="38">
        <f>VLOOKUP($B1421,[6]Data!$A$1:$M$15000,5,0)</f>
        <v>374000</v>
      </c>
      <c r="F1421" s="38">
        <f>VLOOKUP($B1421,[6]Data!$A$1:$M$15000,6,0)</f>
        <v>407000</v>
      </c>
      <c r="G1421" s="38">
        <f>VLOOKUP($B1421,[6]Data!$A$1:$M$15000,7,0)</f>
        <v>788000</v>
      </c>
      <c r="H1421" s="38">
        <f>VLOOKUP($B1421,[6]Data!$A$1:$M$15000,8,0)</f>
        <v>332000</v>
      </c>
      <c r="I1421" s="38" t="s">
        <v>25</v>
      </c>
      <c r="J1421" s="38">
        <f>VLOOKUP($B1421,[6]Data!$A$1:$M$15000,9,0)</f>
        <v>3676000</v>
      </c>
      <c r="K1421" s="38">
        <f>VLOOKUP($B1421,[6]Data!$A$1:$M$15000,10,0)</f>
        <v>263000</v>
      </c>
      <c r="L1421" s="38">
        <f>VLOOKUP($B1421,[6]Data!$A$1:$M$15000,11,0)</f>
        <v>3454000</v>
      </c>
      <c r="M1421" s="38">
        <f>VLOOKUP($B1421,[6]Data!$A$1:$M$15000,12,0)</f>
        <v>15159000</v>
      </c>
    </row>
    <row r="1422" spans="1:13">
      <c r="A1422" s="1">
        <v>36966</v>
      </c>
      <c r="B1422" s="4">
        <v>36966</v>
      </c>
      <c r="C1422" s="38">
        <f>VLOOKUP($B1422,[6]Data!$A$1:$M$15000,3,0)</f>
        <v>539000</v>
      </c>
      <c r="D1422" s="38">
        <f>VLOOKUP($B1422,[6]Data!$A$1:$M$15000,4,0)</f>
        <v>1240000</v>
      </c>
      <c r="E1422" s="38">
        <f>VLOOKUP($B1422,[6]Data!$A$1:$M$15000,5,0)</f>
        <v>349000</v>
      </c>
      <c r="F1422" s="38">
        <f>VLOOKUP($B1422,[6]Data!$A$1:$M$15000,6,0)</f>
        <v>381000</v>
      </c>
      <c r="G1422" s="38">
        <f>VLOOKUP($B1422,[6]Data!$A$1:$M$15000,7,0)</f>
        <v>790000</v>
      </c>
      <c r="H1422" s="38">
        <f>VLOOKUP($B1422,[6]Data!$A$1:$M$15000,8,0)</f>
        <v>311000</v>
      </c>
      <c r="I1422" s="38" t="s">
        <v>25</v>
      </c>
      <c r="J1422" s="38">
        <f>VLOOKUP($B1422,[6]Data!$A$1:$M$15000,9,0)</f>
        <v>3610000</v>
      </c>
      <c r="K1422" s="38">
        <f>VLOOKUP($B1422,[6]Data!$A$1:$M$15000,10,0)</f>
        <v>192000</v>
      </c>
      <c r="L1422" s="38">
        <f>VLOOKUP($B1422,[6]Data!$A$1:$M$15000,11,0)</f>
        <v>3429000</v>
      </c>
      <c r="M1422" s="38">
        <f>VLOOKUP($B1422,[6]Data!$A$1:$M$15000,12,0)</f>
        <v>15352000</v>
      </c>
    </row>
    <row r="1423" spans="1:13">
      <c r="A1423" s="1">
        <v>36967</v>
      </c>
      <c r="B1423" s="4">
        <v>36967</v>
      </c>
      <c r="C1423" s="38">
        <f>VLOOKUP($B1423,[6]Data!$A$1:$M$15000,3,0)</f>
        <v>538000</v>
      </c>
      <c r="D1423" s="38">
        <f>VLOOKUP($B1423,[6]Data!$A$1:$M$15000,4,0)</f>
        <v>1235000</v>
      </c>
      <c r="E1423" s="38">
        <f>VLOOKUP($B1423,[6]Data!$A$1:$M$15000,5,0)</f>
        <v>353000</v>
      </c>
      <c r="F1423" s="38">
        <f>VLOOKUP($B1423,[6]Data!$A$1:$M$15000,6,0)</f>
        <v>395000</v>
      </c>
      <c r="G1423" s="38">
        <f>VLOOKUP($B1423,[6]Data!$A$1:$M$15000,7,0)</f>
        <v>789000</v>
      </c>
      <c r="H1423" s="38">
        <f>VLOOKUP($B1423,[6]Data!$A$1:$M$15000,8,0)</f>
        <v>277000</v>
      </c>
      <c r="I1423" s="38" t="s">
        <v>25</v>
      </c>
      <c r="J1423" s="38">
        <f>VLOOKUP($B1423,[6]Data!$A$1:$M$15000,9,0)</f>
        <v>3588000</v>
      </c>
      <c r="K1423" s="38">
        <f>VLOOKUP($B1423,[6]Data!$A$1:$M$15000,10,0)</f>
        <v>484000</v>
      </c>
      <c r="L1423" s="38">
        <f>VLOOKUP($B1423,[6]Data!$A$1:$M$15000,11,0)</f>
        <v>3057000</v>
      </c>
      <c r="M1423" s="38">
        <f>VLOOKUP($B1423,[6]Data!$A$1:$M$15000,12,0)</f>
        <v>15834000</v>
      </c>
    </row>
    <row r="1424" spans="1:13">
      <c r="A1424" s="1">
        <v>36968</v>
      </c>
      <c r="B1424" s="4">
        <v>36968</v>
      </c>
      <c r="C1424" s="38">
        <f>VLOOKUP($B1424,[6]Data!$A$1:$M$15000,3,0)</f>
        <v>536000</v>
      </c>
      <c r="D1424" s="38">
        <f>VLOOKUP($B1424,[6]Data!$A$1:$M$15000,4,0)</f>
        <v>1248000</v>
      </c>
      <c r="E1424" s="38">
        <f>VLOOKUP($B1424,[6]Data!$A$1:$M$15000,5,0)</f>
        <v>357000</v>
      </c>
      <c r="F1424" s="38">
        <f>VLOOKUP($B1424,[6]Data!$A$1:$M$15000,6,0)</f>
        <v>384000</v>
      </c>
      <c r="G1424" s="38">
        <f>VLOOKUP($B1424,[6]Data!$A$1:$M$15000,7,0)</f>
        <v>789000</v>
      </c>
      <c r="H1424" s="38">
        <f>VLOOKUP($B1424,[6]Data!$A$1:$M$15000,8,0)</f>
        <v>220000</v>
      </c>
      <c r="I1424" s="38" t="s">
        <v>25</v>
      </c>
      <c r="J1424" s="38">
        <f>VLOOKUP($B1424,[6]Data!$A$1:$M$15000,9,0)</f>
        <v>3534000</v>
      </c>
      <c r="K1424" s="38">
        <f>VLOOKUP($B1424,[6]Data!$A$1:$M$15000,10,0)</f>
        <v>622000</v>
      </c>
      <c r="L1424" s="38">
        <f>VLOOKUP($B1424,[6]Data!$A$1:$M$15000,11,0)</f>
        <v>2907000</v>
      </c>
      <c r="M1424" s="38">
        <f>VLOOKUP($B1424,[6]Data!$A$1:$M$15000,12,0)</f>
        <v>16465000</v>
      </c>
    </row>
    <row r="1425" spans="1:13">
      <c r="A1425" s="1">
        <v>36969</v>
      </c>
      <c r="B1425" s="4">
        <v>36969</v>
      </c>
      <c r="C1425" s="38">
        <f>VLOOKUP($B1425,[6]Data!$A$1:$M$15000,3,0)</f>
        <v>542000</v>
      </c>
      <c r="D1425" s="38">
        <f>VLOOKUP($B1425,[6]Data!$A$1:$M$15000,4,0)</f>
        <v>1222000</v>
      </c>
      <c r="E1425" s="38">
        <f>VLOOKUP($B1425,[6]Data!$A$1:$M$15000,5,0)</f>
        <v>369000</v>
      </c>
      <c r="F1425" s="38">
        <f>VLOOKUP($B1425,[6]Data!$A$1:$M$15000,6,0)</f>
        <v>415000</v>
      </c>
      <c r="G1425" s="38">
        <f>VLOOKUP($B1425,[6]Data!$A$1:$M$15000,7,0)</f>
        <v>790000</v>
      </c>
      <c r="H1425" s="38">
        <f>VLOOKUP($B1425,[6]Data!$A$1:$M$15000,8,0)</f>
        <v>265000</v>
      </c>
      <c r="I1425" s="38" t="s">
        <v>25</v>
      </c>
      <c r="J1425" s="38">
        <f>VLOOKUP($B1425,[6]Data!$A$1:$M$15000,9,0)</f>
        <v>3603000</v>
      </c>
      <c r="K1425" s="38">
        <f>VLOOKUP($B1425,[6]Data!$A$1:$M$15000,10,0)</f>
        <v>321000</v>
      </c>
      <c r="L1425" s="38">
        <f>VLOOKUP($B1425,[6]Data!$A$1:$M$15000,11,0)</f>
        <v>3165000</v>
      </c>
      <c r="M1425" s="38">
        <f>VLOOKUP($B1425,[6]Data!$A$1:$M$15000,12,0)</f>
        <v>16789000</v>
      </c>
    </row>
    <row r="1426" spans="1:13">
      <c r="A1426" s="1">
        <v>36970</v>
      </c>
      <c r="B1426" s="4">
        <v>36970</v>
      </c>
      <c r="C1426" s="38">
        <f>VLOOKUP($B1426,[6]Data!$A$1:$M$15000,3,0)</f>
        <v>544000</v>
      </c>
      <c r="D1426" s="38">
        <f>VLOOKUP($B1426,[6]Data!$A$1:$M$15000,4,0)</f>
        <v>1176000</v>
      </c>
      <c r="E1426" s="38">
        <f>VLOOKUP($B1426,[6]Data!$A$1:$M$15000,5,0)</f>
        <v>392000</v>
      </c>
      <c r="F1426" s="38">
        <f>VLOOKUP($B1426,[6]Data!$A$1:$M$15000,6,0)</f>
        <v>366000</v>
      </c>
      <c r="G1426" s="38">
        <f>VLOOKUP($B1426,[6]Data!$A$1:$M$15000,7,0)</f>
        <v>791000</v>
      </c>
      <c r="H1426" s="38">
        <f>VLOOKUP($B1426,[6]Data!$A$1:$M$15000,8,0)</f>
        <v>291000</v>
      </c>
      <c r="I1426" s="38" t="s">
        <v>25</v>
      </c>
      <c r="J1426" s="38">
        <f>VLOOKUP($B1426,[6]Data!$A$1:$M$15000,9,0)</f>
        <v>3560000</v>
      </c>
      <c r="K1426" s="38">
        <f>VLOOKUP($B1426,[6]Data!$A$1:$M$15000,10,0)</f>
        <v>506000</v>
      </c>
      <c r="L1426" s="38">
        <f>VLOOKUP($B1426,[6]Data!$A$1:$M$15000,11,0)</f>
        <v>3186000</v>
      </c>
      <c r="M1426" s="38">
        <f>VLOOKUP($B1426,[6]Data!$A$1:$M$15000,12,0)</f>
        <v>17293000</v>
      </c>
    </row>
    <row r="1427" spans="1:13">
      <c r="A1427" s="1">
        <v>36971</v>
      </c>
      <c r="B1427" s="4">
        <v>36971</v>
      </c>
      <c r="C1427" s="38">
        <f>VLOOKUP($B1427,[6]Data!$A$1:$M$15000,3,0)</f>
        <v>541000</v>
      </c>
      <c r="D1427" s="38">
        <f>VLOOKUP($B1427,[6]Data!$A$1:$M$15000,4,0)</f>
        <v>1134000</v>
      </c>
      <c r="E1427" s="38">
        <f>VLOOKUP($B1427,[6]Data!$A$1:$M$15000,5,0)</f>
        <v>386000</v>
      </c>
      <c r="F1427" s="38">
        <f>VLOOKUP($B1427,[6]Data!$A$1:$M$15000,6,0)</f>
        <v>384000</v>
      </c>
      <c r="G1427" s="38">
        <f>VLOOKUP($B1427,[6]Data!$A$1:$M$15000,7,0)</f>
        <v>787000</v>
      </c>
      <c r="H1427" s="38">
        <f>VLOOKUP($B1427,[6]Data!$A$1:$M$15000,8,0)</f>
        <v>291000</v>
      </c>
      <c r="I1427" s="38" t="s">
        <v>25</v>
      </c>
      <c r="J1427" s="38">
        <f>VLOOKUP($B1427,[6]Data!$A$1:$M$15000,9,0)</f>
        <v>3523000</v>
      </c>
      <c r="K1427" s="38">
        <f>VLOOKUP($B1427,[6]Data!$A$1:$M$15000,10,0)</f>
        <v>288000</v>
      </c>
      <c r="L1427" s="38">
        <f>VLOOKUP($B1427,[6]Data!$A$1:$M$15000,11,0)</f>
        <v>3214000</v>
      </c>
      <c r="M1427" s="38">
        <f>VLOOKUP($B1427,[6]Data!$A$1:$M$15000,12,0)</f>
        <v>17580000</v>
      </c>
    </row>
    <row r="1428" spans="1:13">
      <c r="A1428" s="1">
        <v>36972</v>
      </c>
      <c r="B1428" s="4">
        <v>36972</v>
      </c>
      <c r="C1428" s="38">
        <f>VLOOKUP($B1428,[6]Data!$A$1:$M$15000,3,0)</f>
        <v>543000</v>
      </c>
      <c r="D1428" s="38">
        <f>VLOOKUP($B1428,[6]Data!$A$1:$M$15000,4,0)</f>
        <v>1016000</v>
      </c>
      <c r="E1428" s="38">
        <f>VLOOKUP($B1428,[6]Data!$A$1:$M$15000,5,0)</f>
        <v>379000</v>
      </c>
      <c r="F1428" s="38">
        <f>VLOOKUP($B1428,[6]Data!$A$1:$M$15000,6,0)</f>
        <v>387000</v>
      </c>
      <c r="G1428" s="38">
        <f>VLOOKUP($B1428,[6]Data!$A$1:$M$15000,7,0)</f>
        <v>797000</v>
      </c>
      <c r="H1428" s="38">
        <f>VLOOKUP($B1428,[6]Data!$A$1:$M$15000,8,0)</f>
        <v>301000</v>
      </c>
      <c r="I1428" s="38" t="s">
        <v>25</v>
      </c>
      <c r="J1428" s="38">
        <f>VLOOKUP($B1428,[6]Data!$A$1:$M$15000,9,0)</f>
        <v>3423000</v>
      </c>
      <c r="K1428" s="38">
        <f>VLOOKUP($B1428,[6]Data!$A$1:$M$15000,10,0)</f>
        <v>117000</v>
      </c>
      <c r="L1428" s="38">
        <f>VLOOKUP($B1428,[6]Data!$A$1:$M$15000,11,0)</f>
        <v>3324000</v>
      </c>
      <c r="M1428" s="38">
        <f>VLOOKUP($B1428,[6]Data!$A$1:$M$15000,12,0)</f>
        <v>17697000</v>
      </c>
    </row>
    <row r="1429" spans="1:13">
      <c r="A1429" s="1">
        <v>36973</v>
      </c>
      <c r="B1429" s="4">
        <v>36973</v>
      </c>
      <c r="C1429" s="38">
        <f>VLOOKUP($B1429,[6]Data!$A$1:$M$15000,3,0)</f>
        <v>539000</v>
      </c>
      <c r="D1429" s="38">
        <f>VLOOKUP($B1429,[6]Data!$A$1:$M$15000,4,0)</f>
        <v>1097000</v>
      </c>
      <c r="E1429" s="38">
        <f>VLOOKUP($B1429,[6]Data!$A$1:$M$15000,5,0)</f>
        <v>384000</v>
      </c>
      <c r="F1429" s="38">
        <f>VLOOKUP($B1429,[6]Data!$A$1:$M$15000,6,0)</f>
        <v>372000</v>
      </c>
      <c r="G1429" s="38">
        <f>VLOOKUP($B1429,[6]Data!$A$1:$M$15000,7,0)</f>
        <v>788000</v>
      </c>
      <c r="H1429" s="38">
        <f>VLOOKUP($B1429,[6]Data!$A$1:$M$15000,8,0)</f>
        <v>307000</v>
      </c>
      <c r="I1429" s="38" t="s">
        <v>25</v>
      </c>
      <c r="J1429" s="38">
        <f>VLOOKUP($B1429,[6]Data!$A$1:$M$15000,9,0)</f>
        <v>3487000</v>
      </c>
      <c r="K1429" s="38">
        <f>VLOOKUP($B1429,[6]Data!$A$1:$M$15000,10,0)</f>
        <v>279000</v>
      </c>
      <c r="L1429" s="38">
        <f>VLOOKUP($B1429,[6]Data!$A$1:$M$15000,11,0)</f>
        <v>3127000</v>
      </c>
      <c r="M1429" s="38">
        <f>VLOOKUP($B1429,[6]Data!$A$1:$M$15000,12,0)</f>
        <v>17948000</v>
      </c>
    </row>
    <row r="1430" spans="1:13">
      <c r="A1430" s="1">
        <v>36974</v>
      </c>
      <c r="B1430" s="4">
        <v>36974</v>
      </c>
      <c r="C1430" s="38">
        <f>VLOOKUP($B1430,[6]Data!$A$1:$M$15000,3,0)</f>
        <v>543000</v>
      </c>
      <c r="D1430" s="38">
        <f>VLOOKUP($B1430,[6]Data!$A$1:$M$15000,4,0)</f>
        <v>1076000</v>
      </c>
      <c r="E1430" s="38">
        <f>VLOOKUP($B1430,[6]Data!$A$1:$M$15000,5,0)</f>
        <v>337000</v>
      </c>
      <c r="F1430" s="38">
        <f>VLOOKUP($B1430,[6]Data!$A$1:$M$15000,6,0)</f>
        <v>323000</v>
      </c>
      <c r="G1430" s="38">
        <f>VLOOKUP($B1430,[6]Data!$A$1:$M$15000,7,0)</f>
        <v>792000</v>
      </c>
      <c r="H1430" s="38">
        <f>VLOOKUP($B1430,[6]Data!$A$1:$M$15000,8,0)</f>
        <v>283000</v>
      </c>
      <c r="I1430" s="38" t="s">
        <v>25</v>
      </c>
      <c r="J1430" s="38">
        <f>VLOOKUP($B1430,[6]Data!$A$1:$M$15000,9,0)</f>
        <v>3354000</v>
      </c>
      <c r="K1430" s="38">
        <f>VLOOKUP($B1430,[6]Data!$A$1:$M$15000,10,0)</f>
        <v>603000</v>
      </c>
      <c r="L1430" s="38">
        <f>VLOOKUP($B1430,[6]Data!$A$1:$M$15000,11,0)</f>
        <v>2830000</v>
      </c>
      <c r="M1430" s="38">
        <f>VLOOKUP($B1430,[6]Data!$A$1:$M$15000,12,0)</f>
        <v>18551000</v>
      </c>
    </row>
    <row r="1431" spans="1:13">
      <c r="A1431" s="1">
        <v>36975</v>
      </c>
      <c r="B1431" s="4">
        <v>36975</v>
      </c>
      <c r="C1431" s="38">
        <f>VLOOKUP($B1431,[6]Data!$A$1:$M$15000,3,0)</f>
        <v>541000</v>
      </c>
      <c r="D1431" s="38">
        <f>VLOOKUP($B1431,[6]Data!$A$1:$M$15000,4,0)</f>
        <v>1121000</v>
      </c>
      <c r="E1431" s="38">
        <f>VLOOKUP($B1431,[6]Data!$A$1:$M$15000,5,0)</f>
        <v>339000</v>
      </c>
      <c r="F1431" s="38">
        <f>VLOOKUP($B1431,[6]Data!$A$1:$M$15000,6,0)</f>
        <v>320000</v>
      </c>
      <c r="G1431" s="38">
        <f>VLOOKUP($B1431,[6]Data!$A$1:$M$15000,7,0)</f>
        <v>794000</v>
      </c>
      <c r="H1431" s="38">
        <f>VLOOKUP($B1431,[6]Data!$A$1:$M$15000,8,0)</f>
        <v>305000</v>
      </c>
      <c r="I1431" s="38" t="s">
        <v>25</v>
      </c>
      <c r="J1431" s="38">
        <f>VLOOKUP($B1431,[6]Data!$A$1:$M$15000,9,0)</f>
        <v>3419000</v>
      </c>
      <c r="K1431" s="38">
        <f>VLOOKUP($B1431,[6]Data!$A$1:$M$15000,10,0)</f>
        <v>629000</v>
      </c>
      <c r="L1431" s="38">
        <f>VLOOKUP($B1431,[6]Data!$A$1:$M$15000,11,0)</f>
        <v>2724000</v>
      </c>
      <c r="M1431" s="38">
        <f>VLOOKUP($B1431,[6]Data!$A$1:$M$15000,12,0)</f>
        <v>19180000</v>
      </c>
    </row>
    <row r="1432" spans="1:13">
      <c r="A1432" s="1">
        <v>36976</v>
      </c>
      <c r="B1432" s="4">
        <v>36976</v>
      </c>
      <c r="C1432" s="38">
        <f>VLOOKUP($B1432,[6]Data!$A$1:$M$15000,3,0)</f>
        <v>537000</v>
      </c>
      <c r="D1432" s="38">
        <f>VLOOKUP($B1432,[6]Data!$A$1:$M$15000,4,0)</f>
        <v>1164000</v>
      </c>
      <c r="E1432" s="38">
        <f>VLOOKUP($B1432,[6]Data!$A$1:$M$15000,5,0)</f>
        <v>338000</v>
      </c>
      <c r="F1432" s="38">
        <f>VLOOKUP($B1432,[6]Data!$A$1:$M$15000,6,0)</f>
        <v>321000</v>
      </c>
      <c r="G1432" s="38">
        <f>VLOOKUP($B1432,[6]Data!$A$1:$M$15000,7,0)</f>
        <v>783000</v>
      </c>
      <c r="H1432" s="38">
        <f>VLOOKUP($B1432,[6]Data!$A$1:$M$15000,8,0)</f>
        <v>313000</v>
      </c>
      <c r="I1432" s="38" t="s">
        <v>25</v>
      </c>
      <c r="J1432" s="38">
        <f>VLOOKUP($B1432,[6]Data!$A$1:$M$15000,9,0)</f>
        <v>3456000</v>
      </c>
      <c r="K1432" s="38">
        <f>VLOOKUP($B1432,[6]Data!$A$1:$M$15000,10,0)</f>
        <v>418000</v>
      </c>
      <c r="L1432" s="38">
        <f>VLOOKUP($B1432,[6]Data!$A$1:$M$15000,11,0)</f>
        <v>3052000</v>
      </c>
      <c r="M1432" s="38">
        <f>VLOOKUP($B1432,[6]Data!$A$1:$M$15000,12,0)</f>
        <v>19598000</v>
      </c>
    </row>
    <row r="1433" spans="1:13">
      <c r="A1433" s="1">
        <v>36977</v>
      </c>
      <c r="B1433" s="4">
        <v>36977</v>
      </c>
      <c r="C1433" s="38">
        <f>VLOOKUP($B1433,[6]Data!$A$1:$M$15000,3,0)</f>
        <v>535000</v>
      </c>
      <c r="D1433" s="38">
        <f>VLOOKUP($B1433,[6]Data!$A$1:$M$15000,4,0)</f>
        <v>1200000</v>
      </c>
      <c r="E1433" s="38">
        <f>VLOOKUP($B1433,[6]Data!$A$1:$M$15000,5,0)</f>
        <v>340000</v>
      </c>
      <c r="F1433" s="38">
        <f>VLOOKUP($B1433,[6]Data!$A$1:$M$15000,6,0)</f>
        <v>320000</v>
      </c>
      <c r="G1433" s="38">
        <f>VLOOKUP($B1433,[6]Data!$A$1:$M$15000,7,0)</f>
        <v>799000</v>
      </c>
      <c r="H1433" s="38">
        <f>VLOOKUP($B1433,[6]Data!$A$1:$M$15000,8,0)</f>
        <v>310000</v>
      </c>
      <c r="I1433" s="38" t="s">
        <v>25</v>
      </c>
      <c r="J1433" s="38">
        <f>VLOOKUP($B1433,[6]Data!$A$1:$M$15000,9,0)</f>
        <v>3547000</v>
      </c>
      <c r="K1433" s="38">
        <f>VLOOKUP($B1433,[6]Data!$A$1:$M$15000,10,0)</f>
        <v>395000</v>
      </c>
      <c r="L1433" s="38">
        <f>VLOOKUP($B1433,[6]Data!$A$1:$M$15000,11,0)</f>
        <v>3097000</v>
      </c>
      <c r="M1433" s="38">
        <f>VLOOKUP($B1433,[6]Data!$A$1:$M$15000,12,0)</f>
        <v>19993000</v>
      </c>
    </row>
    <row r="1434" spans="1:13">
      <c r="A1434" s="1">
        <v>36978</v>
      </c>
      <c r="B1434" s="4">
        <v>36978</v>
      </c>
      <c r="C1434" s="38">
        <f>VLOOKUP($B1434,[6]Data!$A$1:$M$15000,3,0)</f>
        <v>516000</v>
      </c>
      <c r="D1434" s="38">
        <f>VLOOKUP($B1434,[6]Data!$A$1:$M$15000,4,0)</f>
        <v>1251000</v>
      </c>
      <c r="E1434" s="38">
        <f>VLOOKUP($B1434,[6]Data!$A$1:$M$15000,5,0)</f>
        <v>379000</v>
      </c>
      <c r="F1434" s="38">
        <f>VLOOKUP($B1434,[6]Data!$A$1:$M$15000,6,0)</f>
        <v>372000</v>
      </c>
      <c r="G1434" s="38">
        <f>VLOOKUP($B1434,[6]Data!$A$1:$M$15000,7,0)</f>
        <v>810000</v>
      </c>
      <c r="H1434" s="38">
        <f>VLOOKUP($B1434,[6]Data!$A$1:$M$15000,8,0)</f>
        <v>301000</v>
      </c>
      <c r="I1434" s="38" t="s">
        <v>25</v>
      </c>
      <c r="J1434" s="38">
        <f>VLOOKUP($B1434,[6]Data!$A$1:$M$15000,9,0)</f>
        <v>3671000</v>
      </c>
      <c r="K1434" s="38">
        <f>VLOOKUP($B1434,[6]Data!$A$1:$M$15000,10,0)</f>
        <v>547000</v>
      </c>
      <c r="L1434" s="38">
        <f>VLOOKUP($B1434,[6]Data!$A$1:$M$15000,11,0)</f>
        <v>3183000</v>
      </c>
      <c r="M1434" s="38">
        <f>VLOOKUP($B1434,[6]Data!$A$1:$M$15000,12,0)</f>
        <v>20552000</v>
      </c>
    </row>
    <row r="1435" spans="1:13">
      <c r="A1435" s="1">
        <v>36979</v>
      </c>
      <c r="B1435" s="4">
        <v>36979</v>
      </c>
      <c r="C1435" s="38">
        <f>VLOOKUP($B1435,[6]Data!$A$1:$M$15000,3,0)</f>
        <v>542000</v>
      </c>
      <c r="D1435" s="38">
        <f>VLOOKUP($B1435,[6]Data!$A$1:$M$15000,4,0)</f>
        <v>1241000</v>
      </c>
      <c r="E1435" s="38">
        <f>VLOOKUP($B1435,[6]Data!$A$1:$M$15000,5,0)</f>
        <v>324000</v>
      </c>
      <c r="F1435" s="38">
        <f>VLOOKUP($B1435,[6]Data!$A$1:$M$15000,6,0)</f>
        <v>324000</v>
      </c>
      <c r="G1435" s="38">
        <f>VLOOKUP($B1435,[6]Data!$A$1:$M$15000,7,0)</f>
        <v>814000</v>
      </c>
      <c r="H1435" s="38">
        <f>VLOOKUP($B1435,[6]Data!$A$1:$M$15000,8,0)</f>
        <v>319000</v>
      </c>
      <c r="I1435" s="38" t="s">
        <v>25</v>
      </c>
      <c r="J1435" s="38">
        <f>VLOOKUP($B1435,[6]Data!$A$1:$M$15000,9,0)</f>
        <v>3607000</v>
      </c>
      <c r="K1435" s="38">
        <f>VLOOKUP($B1435,[6]Data!$A$1:$M$15000,10,0)</f>
        <v>476000</v>
      </c>
      <c r="L1435" s="38">
        <f>VLOOKUP($B1435,[6]Data!$A$1:$M$15000,11,0)</f>
        <v>3140000</v>
      </c>
      <c r="M1435" s="38">
        <f>VLOOKUP($B1435,[6]Data!$A$1:$M$15000,12,0)</f>
        <v>21028000</v>
      </c>
    </row>
    <row r="1436" spans="1:13">
      <c r="A1436" s="1">
        <v>36980</v>
      </c>
      <c r="B1436" s="4">
        <v>36980</v>
      </c>
      <c r="C1436" s="38">
        <f>VLOOKUP($B1436,[6]Data!$A$1:$M$15000,3,0)</f>
        <v>530000</v>
      </c>
      <c r="D1436" s="38">
        <f>VLOOKUP($B1436,[6]Data!$A$1:$M$15000,4,0)</f>
        <v>1199000</v>
      </c>
      <c r="E1436" s="38">
        <f>VLOOKUP($B1436,[6]Data!$A$1:$M$15000,5,0)</f>
        <v>325000</v>
      </c>
      <c r="F1436" s="38">
        <f>VLOOKUP($B1436,[6]Data!$A$1:$M$15000,6,0)</f>
        <v>336000</v>
      </c>
      <c r="G1436" s="38">
        <f>VLOOKUP($B1436,[6]Data!$A$1:$M$15000,7,0)</f>
        <v>798000</v>
      </c>
      <c r="H1436" s="38">
        <f>VLOOKUP($B1436,[6]Data!$A$1:$M$15000,8,0)</f>
        <v>306000</v>
      </c>
      <c r="I1436" s="38" t="s">
        <v>25</v>
      </c>
      <c r="J1436" s="38">
        <f>VLOOKUP($B1436,[6]Data!$A$1:$M$15000,9,0)</f>
        <v>3538000</v>
      </c>
      <c r="K1436" s="38">
        <f>VLOOKUP($B1436,[6]Data!$A$1:$M$15000,10,0)</f>
        <v>573000</v>
      </c>
      <c r="L1436" s="38">
        <f>VLOOKUP($B1436,[6]Data!$A$1:$M$15000,11,0)</f>
        <v>3081000</v>
      </c>
      <c r="M1436" s="38">
        <f>VLOOKUP($B1436,[6]Data!$A$1:$M$15000,12,0)</f>
        <v>21602000</v>
      </c>
    </row>
    <row r="1437" spans="1:13">
      <c r="A1437" s="1">
        <v>36981</v>
      </c>
      <c r="B1437" s="4">
        <v>36981</v>
      </c>
      <c r="C1437" s="38">
        <f>VLOOKUP($B1437,[6]Data!$A$1:$M$15000,3,0)</f>
        <v>517000</v>
      </c>
      <c r="D1437" s="38">
        <f>VLOOKUP($B1437,[6]Data!$A$1:$M$15000,4,0)</f>
        <v>1078000</v>
      </c>
      <c r="E1437" s="38">
        <f>VLOOKUP($B1437,[6]Data!$A$1:$M$15000,5,0)</f>
        <v>332000</v>
      </c>
      <c r="F1437" s="38">
        <f>VLOOKUP($B1437,[6]Data!$A$1:$M$15000,6,0)</f>
        <v>416000</v>
      </c>
      <c r="G1437" s="38">
        <f>VLOOKUP($B1437,[6]Data!$A$1:$M$15000,7,0)</f>
        <v>758000</v>
      </c>
      <c r="H1437" s="38">
        <f>VLOOKUP($B1437,[6]Data!$A$1:$M$15000,8,0)</f>
        <v>316000</v>
      </c>
      <c r="I1437" s="38" t="s">
        <v>25</v>
      </c>
      <c r="J1437" s="38">
        <f>VLOOKUP($B1437,[6]Data!$A$1:$M$15000,9,0)</f>
        <v>3458000</v>
      </c>
      <c r="K1437" s="38">
        <f>VLOOKUP($B1437,[6]Data!$A$1:$M$15000,10,0)</f>
        <v>509000</v>
      </c>
      <c r="L1437" s="38">
        <f>VLOOKUP($B1437,[6]Data!$A$1:$M$15000,11,0)</f>
        <v>2730000</v>
      </c>
      <c r="M1437" s="38">
        <f>VLOOKUP($B1437,[6]Data!$A$1:$M$15000,12,0)</f>
        <v>22111000</v>
      </c>
    </row>
    <row r="1438" spans="1:13">
      <c r="A1438" s="1">
        <v>36982</v>
      </c>
      <c r="B1438" s="4">
        <v>36982</v>
      </c>
      <c r="C1438" s="38">
        <f>VLOOKUP($B1438,[6]Data!$A$1:$M$15000,3,0)</f>
        <v>534000</v>
      </c>
      <c r="D1438" s="38">
        <f>VLOOKUP($B1438,[6]Data!$A$1:$M$15000,4,0)</f>
        <v>1107000</v>
      </c>
      <c r="E1438" s="38">
        <f>VLOOKUP($B1438,[6]Data!$A$1:$M$15000,5,0)</f>
        <v>478000</v>
      </c>
      <c r="F1438" s="38">
        <f>VLOOKUP($B1438,[6]Data!$A$1:$M$15000,6,0)</f>
        <v>252000</v>
      </c>
      <c r="G1438" s="38">
        <f>VLOOKUP($B1438,[6]Data!$A$1:$M$15000,7,0)</f>
        <v>777000</v>
      </c>
      <c r="H1438" s="38">
        <f>VLOOKUP($B1438,[6]Data!$A$1:$M$15000,8,0)</f>
        <v>277000</v>
      </c>
      <c r="I1438" s="38" t="s">
        <v>25</v>
      </c>
      <c r="J1438" s="38">
        <f>VLOOKUP($B1438,[6]Data!$A$1:$M$15000,9,0)</f>
        <v>3472000</v>
      </c>
      <c r="K1438" s="38">
        <f>VLOOKUP($B1438,[6]Data!$A$1:$M$15000,10,0)</f>
        <v>676000</v>
      </c>
      <c r="L1438" s="38">
        <f>VLOOKUP($B1438,[6]Data!$A$1:$M$15000,11,0)</f>
        <v>2815000</v>
      </c>
      <c r="M1438" s="38">
        <f>VLOOKUP($B1438,[6]Data!$A$1:$M$15000,12,0)</f>
        <v>22787000</v>
      </c>
    </row>
    <row r="1439" spans="1:13">
      <c r="A1439" s="1">
        <v>36983</v>
      </c>
      <c r="B1439" s="4">
        <v>36983</v>
      </c>
      <c r="C1439" s="38">
        <f>VLOOKUP($B1439,[6]Data!$A$1:$M$15000,3,0)</f>
        <v>454000</v>
      </c>
      <c r="D1439" s="38">
        <f>VLOOKUP($B1439,[6]Data!$A$1:$M$15000,4,0)</f>
        <v>1074000</v>
      </c>
      <c r="E1439" s="38">
        <f>VLOOKUP($B1439,[6]Data!$A$1:$M$15000,5,0)</f>
        <v>466000</v>
      </c>
      <c r="F1439" s="38">
        <f>VLOOKUP($B1439,[6]Data!$A$1:$M$15000,6,0)</f>
        <v>311000</v>
      </c>
      <c r="G1439" s="38">
        <f>VLOOKUP($B1439,[6]Data!$A$1:$M$15000,7,0)</f>
        <v>666000</v>
      </c>
      <c r="H1439" s="38">
        <f>VLOOKUP($B1439,[6]Data!$A$1:$M$15000,8,0)</f>
        <v>275000</v>
      </c>
      <c r="I1439" s="38" t="s">
        <v>25</v>
      </c>
      <c r="J1439" s="38">
        <f>VLOOKUP($B1439,[6]Data!$A$1:$M$15000,9,0)</f>
        <v>3296000</v>
      </c>
      <c r="K1439" s="38">
        <f>VLOOKUP($B1439,[6]Data!$A$1:$M$15000,10,0)</f>
        <v>160000</v>
      </c>
      <c r="L1439" s="38">
        <f>VLOOKUP($B1439,[6]Data!$A$1:$M$15000,11,0)</f>
        <v>3200000</v>
      </c>
      <c r="M1439" s="38">
        <f>VLOOKUP($B1439,[6]Data!$A$1:$M$15000,12,0)</f>
        <v>22948000</v>
      </c>
    </row>
    <row r="1440" spans="1:13">
      <c r="A1440" s="1">
        <v>36984</v>
      </c>
      <c r="B1440" s="4">
        <v>36984</v>
      </c>
      <c r="C1440" s="38">
        <f>VLOOKUP($B1440,[6]Data!$A$1:$M$15000,3,0)</f>
        <v>505000</v>
      </c>
      <c r="D1440" s="38">
        <f>VLOOKUP($B1440,[6]Data!$A$1:$M$15000,4,0)</f>
        <v>1159000</v>
      </c>
      <c r="E1440" s="38">
        <f>VLOOKUP($B1440,[6]Data!$A$1:$M$15000,5,0)</f>
        <v>456000</v>
      </c>
      <c r="F1440" s="38">
        <f>VLOOKUP($B1440,[6]Data!$A$1:$M$15000,6,0)</f>
        <v>292000</v>
      </c>
      <c r="G1440" s="38">
        <f>VLOOKUP($B1440,[6]Data!$A$1:$M$15000,7,0)</f>
        <v>729000</v>
      </c>
      <c r="H1440" s="38">
        <f>VLOOKUP($B1440,[6]Data!$A$1:$M$15000,8,0)</f>
        <v>278000</v>
      </c>
      <c r="I1440" s="38" t="s">
        <v>25</v>
      </c>
      <c r="J1440" s="38">
        <f>VLOOKUP($B1440,[6]Data!$A$1:$M$15000,9,0)</f>
        <v>3469000</v>
      </c>
      <c r="K1440" s="38">
        <f>VLOOKUP($B1440,[6]Data!$A$1:$M$15000,10,0)</f>
        <v>96000</v>
      </c>
      <c r="L1440" s="38">
        <f>VLOOKUP($B1440,[6]Data!$A$1:$M$15000,11,0)</f>
        <v>3356000</v>
      </c>
      <c r="M1440" s="38">
        <f>VLOOKUP($B1440,[6]Data!$A$1:$M$15000,12,0)</f>
        <v>23044000</v>
      </c>
    </row>
    <row r="1441" spans="1:13">
      <c r="A1441" s="1">
        <v>36985</v>
      </c>
      <c r="B1441" s="4">
        <v>36985</v>
      </c>
      <c r="C1441" s="38">
        <f>VLOOKUP($B1441,[6]Data!$A$1:$M$15000,3,0)</f>
        <v>508000</v>
      </c>
      <c r="D1441" s="38">
        <f>VLOOKUP($B1441,[6]Data!$A$1:$M$15000,4,0)</f>
        <v>1156000</v>
      </c>
      <c r="E1441" s="38">
        <f>VLOOKUP($B1441,[6]Data!$A$1:$M$15000,5,0)</f>
        <v>437000</v>
      </c>
      <c r="F1441" s="38">
        <f>VLOOKUP($B1441,[6]Data!$A$1:$M$15000,6,0)</f>
        <v>295000</v>
      </c>
      <c r="G1441" s="38">
        <f>VLOOKUP($B1441,[6]Data!$A$1:$M$15000,7,0)</f>
        <v>730000</v>
      </c>
      <c r="H1441" s="38">
        <f>VLOOKUP($B1441,[6]Data!$A$1:$M$15000,8,0)</f>
        <v>278000</v>
      </c>
      <c r="I1441" s="38" t="s">
        <v>25</v>
      </c>
      <c r="J1441" s="38">
        <f>VLOOKUP($B1441,[6]Data!$A$1:$M$15000,9,0)</f>
        <v>3455000</v>
      </c>
      <c r="K1441" s="38">
        <f>VLOOKUP($B1441,[6]Data!$A$1:$M$15000,10,0)</f>
        <v>1000</v>
      </c>
      <c r="L1441" s="38">
        <f>VLOOKUP($B1441,[6]Data!$A$1:$M$15000,11,0)</f>
        <v>3420000</v>
      </c>
      <c r="M1441" s="38">
        <f>VLOOKUP($B1441,[6]Data!$A$1:$M$15000,12,0)</f>
        <v>23102000</v>
      </c>
    </row>
    <row r="1442" spans="1:13">
      <c r="A1442" s="1">
        <v>36986</v>
      </c>
      <c r="B1442" s="4">
        <v>36986</v>
      </c>
      <c r="C1442" s="38">
        <f>VLOOKUP($B1442,[6]Data!$A$1:$M$15000,3,0)</f>
        <v>491000</v>
      </c>
      <c r="D1442" s="38">
        <f>VLOOKUP($B1442,[6]Data!$A$1:$M$15000,4,0)</f>
        <v>1106000</v>
      </c>
      <c r="E1442" s="38">
        <f>VLOOKUP($B1442,[6]Data!$A$1:$M$15000,5,0)</f>
        <v>517000</v>
      </c>
      <c r="F1442" s="38">
        <f>VLOOKUP($B1442,[6]Data!$A$1:$M$15000,6,0)</f>
        <v>264000</v>
      </c>
      <c r="G1442" s="38">
        <f>VLOOKUP($B1442,[6]Data!$A$1:$M$15000,7,0)</f>
        <v>736000</v>
      </c>
      <c r="H1442" s="38">
        <f>VLOOKUP($B1442,[6]Data!$A$1:$M$15000,8,0)</f>
        <v>309000</v>
      </c>
      <c r="I1442" s="38" t="s">
        <v>25</v>
      </c>
      <c r="J1442" s="38">
        <f>VLOOKUP($B1442,[6]Data!$A$1:$M$15000,9,0)</f>
        <v>3478000</v>
      </c>
      <c r="K1442" s="38">
        <f>VLOOKUP($B1442,[6]Data!$A$1:$M$15000,10,0)</f>
        <v>28000</v>
      </c>
      <c r="L1442" s="38">
        <f>VLOOKUP($B1442,[6]Data!$A$1:$M$15000,11,0)</f>
        <v>3450000</v>
      </c>
      <c r="M1442" s="38">
        <f>VLOOKUP($B1442,[6]Data!$A$1:$M$15000,12,0)</f>
        <v>23130000</v>
      </c>
    </row>
    <row r="1443" spans="1:13">
      <c r="A1443" s="1">
        <v>36987</v>
      </c>
      <c r="B1443" s="4">
        <v>36987</v>
      </c>
      <c r="C1443" s="5" t="s">
        <v>25</v>
      </c>
      <c r="D1443" s="5" t="s">
        <v>25</v>
      </c>
      <c r="E1443" s="5" t="s">
        <v>25</v>
      </c>
      <c r="F1443" s="5" t="s">
        <v>25</v>
      </c>
      <c r="G1443" s="5" t="s">
        <v>25</v>
      </c>
      <c r="H1443" s="5" t="s">
        <v>25</v>
      </c>
      <c r="I1443" s="5" t="s">
        <v>25</v>
      </c>
      <c r="J1443" s="5" t="s">
        <v>25</v>
      </c>
      <c r="K1443" s="5" t="s">
        <v>25</v>
      </c>
      <c r="L1443" s="5" t="s">
        <v>25</v>
      </c>
      <c r="M1443" s="5" t="s">
        <v>25</v>
      </c>
    </row>
    <row r="1444" spans="1:13">
      <c r="A1444" s="1">
        <v>36988</v>
      </c>
      <c r="B1444" s="4">
        <v>36988</v>
      </c>
      <c r="C1444" s="5" t="s">
        <v>25</v>
      </c>
      <c r="D1444" s="5" t="s">
        <v>25</v>
      </c>
      <c r="E1444" s="5" t="s">
        <v>25</v>
      </c>
      <c r="F1444" s="5" t="s">
        <v>25</v>
      </c>
      <c r="G1444" s="5" t="s">
        <v>25</v>
      </c>
      <c r="H1444" s="5" t="s">
        <v>25</v>
      </c>
      <c r="I1444" s="5" t="s">
        <v>25</v>
      </c>
      <c r="J1444" s="5" t="s">
        <v>25</v>
      </c>
      <c r="K1444" s="5" t="s">
        <v>25</v>
      </c>
      <c r="L1444" s="5" t="s">
        <v>25</v>
      </c>
      <c r="M1444" s="5" t="s">
        <v>25</v>
      </c>
    </row>
    <row r="1445" spans="1:13">
      <c r="A1445" s="1">
        <v>36989</v>
      </c>
      <c r="B1445" s="4">
        <v>36989</v>
      </c>
      <c r="C1445" s="5" t="s">
        <v>25</v>
      </c>
      <c r="D1445" s="5" t="s">
        <v>25</v>
      </c>
      <c r="E1445" s="5" t="s">
        <v>25</v>
      </c>
      <c r="F1445" s="5" t="s">
        <v>25</v>
      </c>
      <c r="G1445" s="5" t="s">
        <v>25</v>
      </c>
      <c r="H1445" s="5" t="s">
        <v>25</v>
      </c>
      <c r="I1445" s="5" t="s">
        <v>25</v>
      </c>
      <c r="J1445" s="5" t="s">
        <v>25</v>
      </c>
      <c r="K1445" s="5" t="s">
        <v>25</v>
      </c>
      <c r="L1445" s="5" t="s">
        <v>25</v>
      </c>
      <c r="M1445" s="5" t="s">
        <v>25</v>
      </c>
    </row>
    <row r="1446" spans="1:13">
      <c r="A1446" s="1">
        <v>36990</v>
      </c>
      <c r="B1446" s="4">
        <v>36990</v>
      </c>
      <c r="C1446" s="5" t="s">
        <v>25</v>
      </c>
      <c r="D1446" s="5" t="s">
        <v>25</v>
      </c>
      <c r="E1446" s="5" t="s">
        <v>25</v>
      </c>
      <c r="F1446" s="5" t="s">
        <v>25</v>
      </c>
      <c r="G1446" s="5" t="s">
        <v>25</v>
      </c>
      <c r="H1446" s="5" t="s">
        <v>25</v>
      </c>
      <c r="I1446" s="5" t="s">
        <v>25</v>
      </c>
      <c r="J1446" s="5" t="s">
        <v>25</v>
      </c>
      <c r="K1446" s="5" t="s">
        <v>25</v>
      </c>
      <c r="L1446" s="5" t="s">
        <v>25</v>
      </c>
      <c r="M1446" s="5" t="s">
        <v>25</v>
      </c>
    </row>
    <row r="1447" spans="1:13">
      <c r="A1447" s="1">
        <v>36991</v>
      </c>
      <c r="B1447" s="4">
        <v>36991</v>
      </c>
      <c r="C1447" s="5" t="s">
        <v>25</v>
      </c>
      <c r="D1447" s="5" t="s">
        <v>25</v>
      </c>
      <c r="E1447" s="5" t="s">
        <v>25</v>
      </c>
      <c r="F1447" s="5" t="s">
        <v>25</v>
      </c>
      <c r="G1447" s="5" t="s">
        <v>25</v>
      </c>
      <c r="H1447" s="5" t="s">
        <v>25</v>
      </c>
      <c r="I1447" s="5" t="s">
        <v>25</v>
      </c>
      <c r="J1447" s="5" t="s">
        <v>25</v>
      </c>
      <c r="K1447" s="5" t="s">
        <v>25</v>
      </c>
      <c r="L1447" s="5" t="s">
        <v>25</v>
      </c>
      <c r="M1447" s="5" t="s">
        <v>25</v>
      </c>
    </row>
    <row r="1448" spans="1:13">
      <c r="A1448" s="1">
        <v>36992</v>
      </c>
      <c r="B1448" s="4">
        <v>36992</v>
      </c>
      <c r="C1448" s="5" t="s">
        <v>25</v>
      </c>
      <c r="D1448" s="5" t="s">
        <v>25</v>
      </c>
      <c r="E1448" s="5" t="s">
        <v>25</v>
      </c>
      <c r="F1448" s="5" t="s">
        <v>25</v>
      </c>
      <c r="G1448" s="5" t="s">
        <v>25</v>
      </c>
      <c r="H1448" s="5" t="s">
        <v>25</v>
      </c>
      <c r="I1448" s="5" t="s">
        <v>25</v>
      </c>
      <c r="J1448" s="5" t="s">
        <v>25</v>
      </c>
      <c r="K1448" s="5" t="s">
        <v>25</v>
      </c>
      <c r="L1448" s="5" t="s">
        <v>25</v>
      </c>
      <c r="M1448" s="5" t="s">
        <v>25</v>
      </c>
    </row>
    <row r="1449" spans="1:13">
      <c r="A1449" s="1">
        <v>36993</v>
      </c>
      <c r="B1449" s="4">
        <v>36993</v>
      </c>
      <c r="C1449" s="5" t="s">
        <v>25</v>
      </c>
      <c r="D1449" s="5" t="s">
        <v>25</v>
      </c>
      <c r="E1449" s="5" t="s">
        <v>25</v>
      </c>
      <c r="F1449" s="5" t="s">
        <v>25</v>
      </c>
      <c r="G1449" s="5" t="s">
        <v>25</v>
      </c>
      <c r="H1449" s="5" t="s">
        <v>25</v>
      </c>
      <c r="I1449" s="5" t="s">
        <v>25</v>
      </c>
      <c r="J1449" s="5" t="s">
        <v>25</v>
      </c>
      <c r="K1449" s="5" t="s">
        <v>25</v>
      </c>
      <c r="L1449" s="5" t="s">
        <v>25</v>
      </c>
      <c r="M1449" s="5" t="s">
        <v>25</v>
      </c>
    </row>
    <row r="1450" spans="1:13">
      <c r="A1450" s="1">
        <v>36994</v>
      </c>
      <c r="B1450" s="4">
        <v>36994</v>
      </c>
      <c r="C1450" s="5" t="s">
        <v>25</v>
      </c>
      <c r="D1450" s="5" t="s">
        <v>25</v>
      </c>
      <c r="E1450" s="5" t="s">
        <v>25</v>
      </c>
      <c r="F1450" s="5" t="s">
        <v>25</v>
      </c>
      <c r="G1450" s="5" t="s">
        <v>25</v>
      </c>
      <c r="H1450" s="5" t="s">
        <v>25</v>
      </c>
      <c r="I1450" s="5" t="s">
        <v>25</v>
      </c>
      <c r="J1450" s="5" t="s">
        <v>25</v>
      </c>
      <c r="K1450" s="5" t="s">
        <v>25</v>
      </c>
      <c r="L1450" s="5" t="s">
        <v>25</v>
      </c>
      <c r="M1450" s="5" t="s">
        <v>25</v>
      </c>
    </row>
    <row r="1451" spans="1:13">
      <c r="A1451" s="1">
        <v>36995</v>
      </c>
      <c r="B1451" s="4">
        <v>36995</v>
      </c>
      <c r="C1451" s="5" t="s">
        <v>25</v>
      </c>
      <c r="D1451" s="5" t="s">
        <v>25</v>
      </c>
      <c r="E1451" s="5" t="s">
        <v>25</v>
      </c>
      <c r="F1451" s="5" t="s">
        <v>25</v>
      </c>
      <c r="G1451" s="5" t="s">
        <v>25</v>
      </c>
      <c r="H1451" s="5" t="s">
        <v>25</v>
      </c>
      <c r="I1451" s="5" t="s">
        <v>25</v>
      </c>
      <c r="J1451" s="5" t="s">
        <v>25</v>
      </c>
      <c r="K1451" s="5" t="s">
        <v>25</v>
      </c>
      <c r="L1451" s="5" t="s">
        <v>25</v>
      </c>
      <c r="M1451" s="5" t="s">
        <v>25</v>
      </c>
    </row>
    <row r="1452" spans="1:13">
      <c r="A1452" s="1">
        <v>36996</v>
      </c>
      <c r="B1452" s="4">
        <v>36996</v>
      </c>
      <c r="C1452" s="5" t="s">
        <v>25</v>
      </c>
      <c r="D1452" s="5" t="s">
        <v>25</v>
      </c>
      <c r="E1452" s="5" t="s">
        <v>25</v>
      </c>
      <c r="F1452" s="5" t="s">
        <v>25</v>
      </c>
      <c r="G1452" s="5" t="s">
        <v>25</v>
      </c>
      <c r="H1452" s="5" t="s">
        <v>25</v>
      </c>
      <c r="I1452" s="5" t="s">
        <v>25</v>
      </c>
      <c r="J1452" s="5" t="s">
        <v>25</v>
      </c>
      <c r="K1452" s="5" t="s">
        <v>25</v>
      </c>
      <c r="L1452" s="5" t="s">
        <v>25</v>
      </c>
      <c r="M1452" s="5" t="s">
        <v>25</v>
      </c>
    </row>
    <row r="1453" spans="1:13">
      <c r="A1453" s="1">
        <v>36997</v>
      </c>
      <c r="B1453" s="4">
        <v>36997</v>
      </c>
      <c r="C1453" s="5" t="s">
        <v>25</v>
      </c>
      <c r="D1453" s="5" t="s">
        <v>25</v>
      </c>
      <c r="E1453" s="5" t="s">
        <v>25</v>
      </c>
      <c r="F1453" s="5" t="s">
        <v>25</v>
      </c>
      <c r="G1453" s="5" t="s">
        <v>25</v>
      </c>
      <c r="H1453" s="5" t="s">
        <v>25</v>
      </c>
      <c r="I1453" s="5" t="s">
        <v>25</v>
      </c>
      <c r="J1453" s="5" t="s">
        <v>25</v>
      </c>
      <c r="K1453" s="5" t="s">
        <v>25</v>
      </c>
      <c r="L1453" s="5" t="s">
        <v>25</v>
      </c>
      <c r="M1453" s="5" t="s">
        <v>25</v>
      </c>
    </row>
    <row r="1454" spans="1:13">
      <c r="A1454" s="1">
        <v>36998</v>
      </c>
      <c r="B1454" s="4">
        <v>36998</v>
      </c>
      <c r="C1454" s="5" t="s">
        <v>25</v>
      </c>
      <c r="D1454" s="5" t="s">
        <v>25</v>
      </c>
      <c r="E1454" s="5" t="s">
        <v>25</v>
      </c>
      <c r="F1454" s="5" t="s">
        <v>25</v>
      </c>
      <c r="G1454" s="5" t="s">
        <v>25</v>
      </c>
      <c r="H1454" s="5" t="s">
        <v>25</v>
      </c>
      <c r="I1454" s="5" t="s">
        <v>25</v>
      </c>
      <c r="J1454" s="5" t="s">
        <v>25</v>
      </c>
      <c r="K1454" s="5" t="s">
        <v>25</v>
      </c>
      <c r="L1454" s="5" t="s">
        <v>25</v>
      </c>
      <c r="M1454" s="5" t="s">
        <v>25</v>
      </c>
    </row>
    <row r="1455" spans="1:13">
      <c r="A1455" s="1">
        <v>36999</v>
      </c>
      <c r="B1455" s="4">
        <v>36999</v>
      </c>
      <c r="C1455" s="5" t="s">
        <v>25</v>
      </c>
      <c r="D1455" s="5" t="s">
        <v>25</v>
      </c>
      <c r="E1455" s="5" t="s">
        <v>25</v>
      </c>
      <c r="F1455" s="5" t="s">
        <v>25</v>
      </c>
      <c r="G1455" s="5" t="s">
        <v>25</v>
      </c>
      <c r="H1455" s="5" t="s">
        <v>25</v>
      </c>
      <c r="I1455" s="5" t="s">
        <v>25</v>
      </c>
      <c r="J1455" s="5" t="s">
        <v>25</v>
      </c>
      <c r="K1455" s="5" t="s">
        <v>25</v>
      </c>
      <c r="L1455" s="5" t="s">
        <v>25</v>
      </c>
      <c r="M1455" s="5" t="s">
        <v>25</v>
      </c>
    </row>
    <row r="1456" spans="1:13">
      <c r="A1456" s="1">
        <v>37000</v>
      </c>
      <c r="B1456" s="4">
        <v>37000</v>
      </c>
      <c r="C1456" s="5" t="s">
        <v>25</v>
      </c>
      <c r="D1456" s="5" t="s">
        <v>25</v>
      </c>
      <c r="E1456" s="5" t="s">
        <v>25</v>
      </c>
      <c r="F1456" s="5" t="s">
        <v>25</v>
      </c>
      <c r="G1456" s="5" t="s">
        <v>25</v>
      </c>
      <c r="H1456" s="5" t="s">
        <v>25</v>
      </c>
      <c r="I1456" s="5" t="s">
        <v>25</v>
      </c>
      <c r="J1456" s="5" t="s">
        <v>25</v>
      </c>
      <c r="K1456" s="5" t="s">
        <v>25</v>
      </c>
      <c r="L1456" s="5" t="s">
        <v>25</v>
      </c>
      <c r="M1456" s="5" t="s">
        <v>25</v>
      </c>
    </row>
    <row r="1457" spans="1:13">
      <c r="A1457" s="1">
        <v>37001</v>
      </c>
      <c r="B1457" s="4">
        <v>37001</v>
      </c>
      <c r="C1457" s="5" t="s">
        <v>25</v>
      </c>
      <c r="D1457" s="5" t="s">
        <v>25</v>
      </c>
      <c r="E1457" s="5" t="s">
        <v>25</v>
      </c>
      <c r="F1457" s="5" t="s">
        <v>25</v>
      </c>
      <c r="G1457" s="5" t="s">
        <v>25</v>
      </c>
      <c r="H1457" s="5" t="s">
        <v>25</v>
      </c>
      <c r="I1457" s="5" t="s">
        <v>25</v>
      </c>
      <c r="J1457" s="5" t="s">
        <v>25</v>
      </c>
      <c r="K1457" s="5" t="s">
        <v>25</v>
      </c>
      <c r="L1457" s="5" t="s">
        <v>25</v>
      </c>
      <c r="M1457" s="5" t="s">
        <v>25</v>
      </c>
    </row>
    <row r="1458" spans="1:13">
      <c r="A1458" s="1">
        <v>37002</v>
      </c>
      <c r="B1458" s="4">
        <v>37002</v>
      </c>
      <c r="C1458" s="5" t="s">
        <v>25</v>
      </c>
      <c r="D1458" s="5" t="s">
        <v>25</v>
      </c>
      <c r="E1458" s="5" t="s">
        <v>25</v>
      </c>
      <c r="F1458" s="5" t="s">
        <v>25</v>
      </c>
      <c r="G1458" s="5" t="s">
        <v>25</v>
      </c>
      <c r="H1458" s="5" t="s">
        <v>25</v>
      </c>
      <c r="I1458" s="5" t="s">
        <v>25</v>
      </c>
      <c r="J1458" s="5" t="s">
        <v>25</v>
      </c>
      <c r="K1458" s="5" t="s">
        <v>25</v>
      </c>
      <c r="L1458" s="5" t="s">
        <v>25</v>
      </c>
      <c r="M1458" s="5" t="s">
        <v>25</v>
      </c>
    </row>
    <row r="1459" spans="1:13">
      <c r="A1459" s="1">
        <v>37003</v>
      </c>
      <c r="B1459" s="4">
        <v>37003</v>
      </c>
      <c r="C1459" s="5" t="s">
        <v>25</v>
      </c>
      <c r="D1459" s="5" t="s">
        <v>25</v>
      </c>
      <c r="E1459" s="5" t="s">
        <v>25</v>
      </c>
      <c r="F1459" s="5" t="s">
        <v>25</v>
      </c>
      <c r="G1459" s="5" t="s">
        <v>25</v>
      </c>
      <c r="H1459" s="5" t="s">
        <v>25</v>
      </c>
      <c r="I1459" s="5" t="s">
        <v>25</v>
      </c>
      <c r="J1459" s="5" t="s">
        <v>25</v>
      </c>
      <c r="K1459" s="5" t="s">
        <v>25</v>
      </c>
      <c r="L1459" s="5" t="s">
        <v>25</v>
      </c>
      <c r="M1459" s="5" t="s">
        <v>25</v>
      </c>
    </row>
    <row r="1460" spans="1:13">
      <c r="A1460" s="1">
        <v>37004</v>
      </c>
      <c r="B1460" s="4">
        <v>37004</v>
      </c>
      <c r="C1460" s="5" t="s">
        <v>25</v>
      </c>
      <c r="D1460" s="5" t="s">
        <v>25</v>
      </c>
      <c r="E1460" s="5" t="s">
        <v>25</v>
      </c>
      <c r="F1460" s="5" t="s">
        <v>25</v>
      </c>
      <c r="G1460" s="5" t="s">
        <v>25</v>
      </c>
      <c r="H1460" s="5" t="s">
        <v>25</v>
      </c>
      <c r="I1460" s="5" t="s">
        <v>25</v>
      </c>
      <c r="J1460" s="5" t="s">
        <v>25</v>
      </c>
      <c r="K1460" s="5" t="s">
        <v>25</v>
      </c>
      <c r="L1460" s="5" t="s">
        <v>25</v>
      </c>
      <c r="M1460" s="5" t="s">
        <v>25</v>
      </c>
    </row>
    <row r="1461" spans="1:13">
      <c r="A1461" s="1">
        <v>37005</v>
      </c>
      <c r="B1461" s="4">
        <v>37005</v>
      </c>
      <c r="C1461" s="5" t="s">
        <v>25</v>
      </c>
      <c r="D1461" s="5" t="s">
        <v>25</v>
      </c>
      <c r="E1461" s="5" t="s">
        <v>25</v>
      </c>
      <c r="F1461" s="5" t="s">
        <v>25</v>
      </c>
      <c r="G1461" s="5" t="s">
        <v>25</v>
      </c>
      <c r="H1461" s="5" t="s">
        <v>25</v>
      </c>
      <c r="I1461" s="5" t="s">
        <v>25</v>
      </c>
      <c r="J1461" s="5" t="s">
        <v>25</v>
      </c>
      <c r="K1461" s="5" t="s">
        <v>25</v>
      </c>
      <c r="L1461" s="5" t="s">
        <v>25</v>
      </c>
      <c r="M1461" s="5" t="s">
        <v>25</v>
      </c>
    </row>
    <row r="1462" spans="1:13">
      <c r="A1462" s="1">
        <v>37006</v>
      </c>
      <c r="B1462" s="4">
        <v>37006</v>
      </c>
      <c r="C1462" s="5" t="s">
        <v>25</v>
      </c>
      <c r="D1462" s="5" t="s">
        <v>25</v>
      </c>
      <c r="E1462" s="5" t="s">
        <v>25</v>
      </c>
      <c r="F1462" s="5" t="s">
        <v>25</v>
      </c>
      <c r="G1462" s="5" t="s">
        <v>25</v>
      </c>
      <c r="H1462" s="5" t="s">
        <v>25</v>
      </c>
      <c r="I1462" s="5" t="s">
        <v>25</v>
      </c>
      <c r="J1462" s="5" t="s">
        <v>25</v>
      </c>
      <c r="K1462" s="5" t="s">
        <v>25</v>
      </c>
      <c r="L1462" s="5" t="s">
        <v>25</v>
      </c>
      <c r="M1462" s="5" t="s">
        <v>25</v>
      </c>
    </row>
    <row r="1463" spans="1:13">
      <c r="A1463" s="1">
        <v>37007</v>
      </c>
      <c r="B1463" s="4">
        <v>37007</v>
      </c>
      <c r="C1463" s="5" t="s">
        <v>25</v>
      </c>
      <c r="D1463" s="5" t="s">
        <v>25</v>
      </c>
      <c r="E1463" s="5" t="s">
        <v>25</v>
      </c>
      <c r="F1463" s="5" t="s">
        <v>25</v>
      </c>
      <c r="G1463" s="5" t="s">
        <v>25</v>
      </c>
      <c r="H1463" s="5" t="s">
        <v>25</v>
      </c>
      <c r="I1463" s="5" t="s">
        <v>25</v>
      </c>
      <c r="J1463" s="5" t="s">
        <v>25</v>
      </c>
      <c r="K1463" s="5" t="s">
        <v>25</v>
      </c>
      <c r="L1463" s="5" t="s">
        <v>25</v>
      </c>
      <c r="M1463" s="5" t="s">
        <v>25</v>
      </c>
    </row>
    <row r="1464" spans="1:13">
      <c r="A1464" s="1">
        <v>37008</v>
      </c>
      <c r="B1464" s="4">
        <v>37008</v>
      </c>
      <c r="C1464" s="5" t="s">
        <v>25</v>
      </c>
      <c r="D1464" s="5" t="s">
        <v>25</v>
      </c>
      <c r="E1464" s="5" t="s">
        <v>25</v>
      </c>
      <c r="F1464" s="5" t="s">
        <v>25</v>
      </c>
      <c r="G1464" s="5" t="s">
        <v>25</v>
      </c>
      <c r="H1464" s="5" t="s">
        <v>25</v>
      </c>
      <c r="I1464" s="5" t="s">
        <v>25</v>
      </c>
      <c r="J1464" s="5" t="s">
        <v>25</v>
      </c>
      <c r="K1464" s="5" t="s">
        <v>25</v>
      </c>
      <c r="L1464" s="5" t="s">
        <v>25</v>
      </c>
      <c r="M1464" s="5" t="s">
        <v>25</v>
      </c>
    </row>
    <row r="1465" spans="1:13">
      <c r="A1465" s="1">
        <v>37009</v>
      </c>
      <c r="B1465" s="4">
        <v>37009</v>
      </c>
      <c r="C1465" s="5" t="s">
        <v>25</v>
      </c>
      <c r="D1465" s="5" t="s">
        <v>25</v>
      </c>
      <c r="E1465" s="5" t="s">
        <v>25</v>
      </c>
      <c r="F1465" s="5" t="s">
        <v>25</v>
      </c>
      <c r="G1465" s="5" t="s">
        <v>25</v>
      </c>
      <c r="H1465" s="5" t="s">
        <v>25</v>
      </c>
      <c r="I1465" s="5" t="s">
        <v>25</v>
      </c>
      <c r="J1465" s="5" t="s">
        <v>25</v>
      </c>
      <c r="K1465" s="5" t="s">
        <v>25</v>
      </c>
      <c r="L1465" s="5" t="s">
        <v>25</v>
      </c>
      <c r="M1465" s="5" t="s">
        <v>25</v>
      </c>
    </row>
    <row r="1466" spans="1:13">
      <c r="A1466" s="1">
        <v>37010</v>
      </c>
      <c r="B1466" s="4">
        <v>37010</v>
      </c>
      <c r="C1466" s="5" t="s">
        <v>25</v>
      </c>
      <c r="D1466" s="5" t="s">
        <v>25</v>
      </c>
      <c r="E1466" s="5" t="s">
        <v>25</v>
      </c>
      <c r="F1466" s="5" t="s">
        <v>25</v>
      </c>
      <c r="G1466" s="5" t="s">
        <v>25</v>
      </c>
      <c r="H1466" s="5" t="s">
        <v>25</v>
      </c>
      <c r="I1466" s="5" t="s">
        <v>25</v>
      </c>
      <c r="J1466" s="5" t="s">
        <v>25</v>
      </c>
      <c r="K1466" s="5" t="s">
        <v>25</v>
      </c>
      <c r="L1466" s="5" t="s">
        <v>25</v>
      </c>
      <c r="M1466" s="5" t="s">
        <v>25</v>
      </c>
    </row>
    <row r="1467" spans="1:13">
      <c r="A1467" s="1">
        <v>37011</v>
      </c>
      <c r="B1467" s="4">
        <v>37011</v>
      </c>
      <c r="C1467" s="5" t="s">
        <v>25</v>
      </c>
      <c r="D1467" s="5" t="s">
        <v>25</v>
      </c>
      <c r="E1467" s="5" t="s">
        <v>25</v>
      </c>
      <c r="F1467" s="5" t="s">
        <v>25</v>
      </c>
      <c r="G1467" s="5" t="s">
        <v>25</v>
      </c>
      <c r="H1467" s="5" t="s">
        <v>25</v>
      </c>
      <c r="I1467" s="5" t="s">
        <v>25</v>
      </c>
      <c r="J1467" s="5" t="s">
        <v>25</v>
      </c>
      <c r="K1467" s="5" t="s">
        <v>25</v>
      </c>
      <c r="L1467" s="5" t="s">
        <v>25</v>
      </c>
      <c r="M1467" s="5" t="s">
        <v>25</v>
      </c>
    </row>
    <row r="1468" spans="1:13">
      <c r="A1468" s="1">
        <v>37012</v>
      </c>
      <c r="B1468" s="4">
        <v>37012</v>
      </c>
      <c r="C1468" s="5" t="s">
        <v>25</v>
      </c>
      <c r="D1468" s="5" t="s">
        <v>25</v>
      </c>
      <c r="E1468" s="5" t="s">
        <v>25</v>
      </c>
      <c r="F1468" s="5" t="s">
        <v>25</v>
      </c>
      <c r="G1468" s="5" t="s">
        <v>25</v>
      </c>
      <c r="H1468" s="5" t="s">
        <v>25</v>
      </c>
      <c r="I1468" s="5" t="s">
        <v>25</v>
      </c>
      <c r="J1468" s="5" t="s">
        <v>25</v>
      </c>
      <c r="K1468" s="5" t="s">
        <v>25</v>
      </c>
      <c r="L1468" s="5" t="s">
        <v>25</v>
      </c>
      <c r="M1468" s="5" t="s">
        <v>25</v>
      </c>
    </row>
    <row r="1469" spans="1:13">
      <c r="A1469" s="1">
        <v>37013</v>
      </c>
      <c r="B1469" s="4">
        <v>37013</v>
      </c>
      <c r="C1469" s="5" t="s">
        <v>25</v>
      </c>
      <c r="D1469" s="5" t="s">
        <v>25</v>
      </c>
      <c r="E1469" s="5" t="s">
        <v>25</v>
      </c>
      <c r="F1469" s="5" t="s">
        <v>25</v>
      </c>
      <c r="G1469" s="5" t="s">
        <v>25</v>
      </c>
      <c r="H1469" s="5" t="s">
        <v>25</v>
      </c>
      <c r="I1469" s="5" t="s">
        <v>25</v>
      </c>
      <c r="J1469" s="5" t="s">
        <v>25</v>
      </c>
      <c r="K1469" s="5" t="s">
        <v>25</v>
      </c>
      <c r="L1469" s="5" t="s">
        <v>25</v>
      </c>
      <c r="M1469" s="5" t="s">
        <v>25</v>
      </c>
    </row>
    <row r="1470" spans="1:13">
      <c r="A1470" s="1">
        <v>37014</v>
      </c>
      <c r="B1470" s="4">
        <v>37014</v>
      </c>
      <c r="C1470" s="5" t="s">
        <v>25</v>
      </c>
      <c r="D1470" s="5" t="s">
        <v>25</v>
      </c>
      <c r="E1470" s="5" t="s">
        <v>25</v>
      </c>
      <c r="F1470" s="5" t="s">
        <v>25</v>
      </c>
      <c r="G1470" s="5" t="s">
        <v>25</v>
      </c>
      <c r="H1470" s="5" t="s">
        <v>25</v>
      </c>
      <c r="I1470" s="5" t="s">
        <v>25</v>
      </c>
      <c r="J1470" s="5" t="s">
        <v>25</v>
      </c>
      <c r="K1470" s="5" t="s">
        <v>25</v>
      </c>
      <c r="L1470" s="5" t="s">
        <v>25</v>
      </c>
      <c r="M1470" s="5" t="s">
        <v>25</v>
      </c>
    </row>
    <row r="1471" spans="1:13">
      <c r="A1471" s="1">
        <v>37015</v>
      </c>
      <c r="B1471" s="4">
        <v>37015</v>
      </c>
      <c r="C1471" s="5" t="s">
        <v>25</v>
      </c>
      <c r="D1471" s="5" t="s">
        <v>25</v>
      </c>
      <c r="E1471" s="5" t="s">
        <v>25</v>
      </c>
      <c r="F1471" s="5" t="s">
        <v>25</v>
      </c>
      <c r="G1471" s="5" t="s">
        <v>25</v>
      </c>
      <c r="H1471" s="5" t="s">
        <v>25</v>
      </c>
      <c r="I1471" s="5" t="s">
        <v>25</v>
      </c>
      <c r="J1471" s="5" t="s">
        <v>25</v>
      </c>
      <c r="K1471" s="5" t="s">
        <v>25</v>
      </c>
      <c r="L1471" s="5" t="s">
        <v>25</v>
      </c>
      <c r="M1471" s="5" t="s">
        <v>25</v>
      </c>
    </row>
    <row r="1472" spans="1:13">
      <c r="A1472" s="1">
        <v>37016</v>
      </c>
      <c r="B1472" s="4">
        <v>37016</v>
      </c>
      <c r="C1472" s="5" t="s">
        <v>25</v>
      </c>
      <c r="D1472" s="5" t="s">
        <v>25</v>
      </c>
      <c r="E1472" s="5" t="s">
        <v>25</v>
      </c>
      <c r="F1472" s="5" t="s">
        <v>25</v>
      </c>
      <c r="G1472" s="5" t="s">
        <v>25</v>
      </c>
      <c r="H1472" s="5" t="s">
        <v>25</v>
      </c>
      <c r="I1472" s="5" t="s">
        <v>25</v>
      </c>
      <c r="J1472" s="5" t="s">
        <v>25</v>
      </c>
      <c r="K1472" s="5" t="s">
        <v>25</v>
      </c>
      <c r="L1472" s="5" t="s">
        <v>25</v>
      </c>
      <c r="M1472" s="5" t="s">
        <v>25</v>
      </c>
    </row>
    <row r="1473" spans="1:13">
      <c r="A1473" s="1">
        <v>37017</v>
      </c>
      <c r="B1473" s="4">
        <v>37017</v>
      </c>
      <c r="C1473" s="5" t="s">
        <v>25</v>
      </c>
      <c r="D1473" s="5" t="s">
        <v>25</v>
      </c>
      <c r="E1473" s="5" t="s">
        <v>25</v>
      </c>
      <c r="F1473" s="5" t="s">
        <v>25</v>
      </c>
      <c r="G1473" s="5" t="s">
        <v>25</v>
      </c>
      <c r="H1473" s="5" t="s">
        <v>25</v>
      </c>
      <c r="I1473" s="5" t="s">
        <v>25</v>
      </c>
      <c r="J1473" s="5" t="s">
        <v>25</v>
      </c>
      <c r="K1473" s="5" t="s">
        <v>25</v>
      </c>
      <c r="L1473" s="5" t="s">
        <v>25</v>
      </c>
      <c r="M1473" s="5" t="s">
        <v>25</v>
      </c>
    </row>
    <row r="1474" spans="1:13">
      <c r="A1474" s="1">
        <v>37018</v>
      </c>
      <c r="B1474" s="4">
        <v>37018</v>
      </c>
      <c r="C1474" s="5" t="s">
        <v>25</v>
      </c>
      <c r="D1474" s="5" t="s">
        <v>25</v>
      </c>
      <c r="E1474" s="5" t="s">
        <v>25</v>
      </c>
      <c r="F1474" s="5" t="s">
        <v>25</v>
      </c>
      <c r="G1474" s="5" t="s">
        <v>25</v>
      </c>
      <c r="H1474" s="5" t="s">
        <v>25</v>
      </c>
      <c r="I1474" s="5" t="s">
        <v>25</v>
      </c>
      <c r="J1474" s="5" t="s">
        <v>25</v>
      </c>
      <c r="K1474" s="5" t="s">
        <v>25</v>
      </c>
      <c r="L1474" s="5" t="s">
        <v>25</v>
      </c>
      <c r="M1474" s="5" t="s">
        <v>25</v>
      </c>
    </row>
    <row r="1475" spans="1:13">
      <c r="A1475" s="1">
        <v>37019</v>
      </c>
      <c r="B1475" s="4">
        <v>37019</v>
      </c>
      <c r="C1475" s="5" t="s">
        <v>25</v>
      </c>
      <c r="D1475" s="5" t="s">
        <v>25</v>
      </c>
      <c r="E1475" s="5" t="s">
        <v>25</v>
      </c>
      <c r="F1475" s="5" t="s">
        <v>25</v>
      </c>
      <c r="G1475" s="5" t="s">
        <v>25</v>
      </c>
      <c r="H1475" s="5" t="s">
        <v>25</v>
      </c>
      <c r="I1475" s="5" t="s">
        <v>25</v>
      </c>
      <c r="J1475" s="5" t="s">
        <v>25</v>
      </c>
      <c r="K1475" s="5" t="s">
        <v>25</v>
      </c>
      <c r="L1475" s="5" t="s">
        <v>25</v>
      </c>
      <c r="M1475" s="5" t="s">
        <v>25</v>
      </c>
    </row>
    <row r="1476" spans="1:13">
      <c r="A1476" s="1">
        <v>37020</v>
      </c>
      <c r="B1476" s="4">
        <v>37020</v>
      </c>
      <c r="C1476" s="5" t="s">
        <v>25</v>
      </c>
      <c r="D1476" s="5" t="s">
        <v>25</v>
      </c>
      <c r="E1476" s="5" t="s">
        <v>25</v>
      </c>
      <c r="F1476" s="5" t="s">
        <v>25</v>
      </c>
      <c r="G1476" s="5" t="s">
        <v>25</v>
      </c>
      <c r="H1476" s="5" t="s">
        <v>25</v>
      </c>
      <c r="I1476" s="5" t="s">
        <v>25</v>
      </c>
      <c r="J1476" s="5" t="s">
        <v>25</v>
      </c>
      <c r="K1476" s="5" t="s">
        <v>25</v>
      </c>
      <c r="L1476" s="5" t="s">
        <v>25</v>
      </c>
      <c r="M1476" s="5" t="s">
        <v>25</v>
      </c>
    </row>
    <row r="1477" spans="1:13">
      <c r="A1477" s="1">
        <v>37021</v>
      </c>
      <c r="B1477" s="4">
        <v>37021</v>
      </c>
      <c r="C1477" s="5" t="s">
        <v>25</v>
      </c>
      <c r="D1477" s="5" t="s">
        <v>25</v>
      </c>
      <c r="E1477" s="5" t="s">
        <v>25</v>
      </c>
      <c r="F1477" s="5" t="s">
        <v>25</v>
      </c>
      <c r="G1477" s="5" t="s">
        <v>25</v>
      </c>
      <c r="H1477" s="5" t="s">
        <v>25</v>
      </c>
      <c r="I1477" s="5" t="s">
        <v>25</v>
      </c>
      <c r="J1477" s="5" t="s">
        <v>25</v>
      </c>
      <c r="K1477" s="5" t="s">
        <v>25</v>
      </c>
      <c r="L1477" s="5" t="s">
        <v>25</v>
      </c>
      <c r="M1477" s="5" t="s">
        <v>25</v>
      </c>
    </row>
    <row r="1478" spans="1:13">
      <c r="A1478" s="1">
        <v>37022</v>
      </c>
      <c r="B1478" s="4">
        <v>37022</v>
      </c>
      <c r="C1478" s="5" t="s">
        <v>25</v>
      </c>
      <c r="D1478" s="5" t="s">
        <v>25</v>
      </c>
      <c r="E1478" s="5" t="s">
        <v>25</v>
      </c>
      <c r="F1478" s="5" t="s">
        <v>25</v>
      </c>
      <c r="G1478" s="5" t="s">
        <v>25</v>
      </c>
      <c r="H1478" s="5" t="s">
        <v>25</v>
      </c>
      <c r="I1478" s="5" t="s">
        <v>25</v>
      </c>
      <c r="J1478" s="5" t="s">
        <v>25</v>
      </c>
      <c r="K1478" s="5" t="s">
        <v>25</v>
      </c>
      <c r="L1478" s="5" t="s">
        <v>25</v>
      </c>
      <c r="M1478" s="5" t="s">
        <v>25</v>
      </c>
    </row>
    <row r="1479" spans="1:13">
      <c r="A1479" s="1">
        <v>37023</v>
      </c>
      <c r="B1479" s="4">
        <v>37023</v>
      </c>
      <c r="C1479" s="5" t="s">
        <v>25</v>
      </c>
      <c r="D1479" s="5" t="s">
        <v>25</v>
      </c>
      <c r="E1479" s="5" t="s">
        <v>25</v>
      </c>
      <c r="F1479" s="5" t="s">
        <v>25</v>
      </c>
      <c r="G1479" s="5" t="s">
        <v>25</v>
      </c>
      <c r="H1479" s="5" t="s">
        <v>25</v>
      </c>
      <c r="I1479" s="5" t="s">
        <v>25</v>
      </c>
      <c r="J1479" s="5" t="s">
        <v>25</v>
      </c>
      <c r="K1479" s="5" t="s">
        <v>25</v>
      </c>
      <c r="L1479" s="5" t="s">
        <v>25</v>
      </c>
      <c r="M1479" s="5" t="s">
        <v>25</v>
      </c>
    </row>
    <row r="1480" spans="1:13">
      <c r="A1480" s="1">
        <v>37024</v>
      </c>
      <c r="B1480" s="4">
        <v>37024</v>
      </c>
      <c r="C1480" s="5" t="s">
        <v>25</v>
      </c>
      <c r="D1480" s="5" t="s">
        <v>25</v>
      </c>
      <c r="E1480" s="5" t="s">
        <v>25</v>
      </c>
      <c r="F1480" s="5" t="s">
        <v>25</v>
      </c>
      <c r="G1480" s="5" t="s">
        <v>25</v>
      </c>
      <c r="H1480" s="5" t="s">
        <v>25</v>
      </c>
      <c r="I1480" s="5" t="s">
        <v>25</v>
      </c>
      <c r="J1480" s="5" t="s">
        <v>25</v>
      </c>
      <c r="K1480" s="5" t="s">
        <v>25</v>
      </c>
      <c r="L1480" s="5" t="s">
        <v>25</v>
      </c>
      <c r="M1480" s="5" t="s">
        <v>25</v>
      </c>
    </row>
    <row r="1481" spans="1:13">
      <c r="A1481" s="1">
        <v>37025</v>
      </c>
      <c r="B1481" s="4">
        <v>37025</v>
      </c>
      <c r="C1481" s="5" t="s">
        <v>25</v>
      </c>
      <c r="D1481" s="5" t="s">
        <v>25</v>
      </c>
      <c r="E1481" s="5" t="s">
        <v>25</v>
      </c>
      <c r="F1481" s="5" t="s">
        <v>25</v>
      </c>
      <c r="G1481" s="5" t="s">
        <v>25</v>
      </c>
      <c r="H1481" s="5" t="s">
        <v>25</v>
      </c>
      <c r="I1481" s="5" t="s">
        <v>25</v>
      </c>
      <c r="J1481" s="5" t="s">
        <v>25</v>
      </c>
      <c r="K1481" s="5" t="s">
        <v>25</v>
      </c>
      <c r="L1481" s="5" t="s">
        <v>25</v>
      </c>
      <c r="M1481" s="5" t="s">
        <v>25</v>
      </c>
    </row>
    <row r="1482" spans="1:13">
      <c r="A1482" s="1">
        <v>37026</v>
      </c>
      <c r="B1482" s="4">
        <v>37026</v>
      </c>
      <c r="C1482" s="5" t="s">
        <v>25</v>
      </c>
      <c r="D1482" s="5" t="s">
        <v>25</v>
      </c>
      <c r="E1482" s="5" t="s">
        <v>25</v>
      </c>
      <c r="F1482" s="5" t="s">
        <v>25</v>
      </c>
      <c r="G1482" s="5" t="s">
        <v>25</v>
      </c>
      <c r="H1482" s="5" t="s">
        <v>25</v>
      </c>
      <c r="I1482" s="5" t="s">
        <v>25</v>
      </c>
      <c r="J1482" s="5" t="s">
        <v>25</v>
      </c>
      <c r="K1482" s="5" t="s">
        <v>25</v>
      </c>
      <c r="L1482" s="5" t="s">
        <v>25</v>
      </c>
      <c r="M1482" s="5" t="s">
        <v>25</v>
      </c>
    </row>
    <row r="1483" spans="1:13">
      <c r="A1483" s="1">
        <v>37027</v>
      </c>
      <c r="B1483" s="4">
        <v>37027</v>
      </c>
      <c r="C1483" s="5" t="s">
        <v>25</v>
      </c>
      <c r="D1483" s="5" t="s">
        <v>25</v>
      </c>
      <c r="E1483" s="5" t="s">
        <v>25</v>
      </c>
      <c r="F1483" s="5" t="s">
        <v>25</v>
      </c>
      <c r="G1483" s="5" t="s">
        <v>25</v>
      </c>
      <c r="H1483" s="5" t="s">
        <v>25</v>
      </c>
      <c r="I1483" s="5" t="s">
        <v>25</v>
      </c>
      <c r="J1483" s="5" t="s">
        <v>25</v>
      </c>
      <c r="K1483" s="5" t="s">
        <v>25</v>
      </c>
      <c r="L1483" s="5" t="s">
        <v>25</v>
      </c>
      <c r="M1483" s="5" t="s">
        <v>25</v>
      </c>
    </row>
    <row r="1484" spans="1:13">
      <c r="A1484" s="1">
        <v>37028</v>
      </c>
      <c r="B1484" s="4">
        <v>37028</v>
      </c>
      <c r="C1484" s="5" t="s">
        <v>25</v>
      </c>
      <c r="D1484" s="5" t="s">
        <v>25</v>
      </c>
      <c r="E1484" s="5" t="s">
        <v>25</v>
      </c>
      <c r="F1484" s="5" t="s">
        <v>25</v>
      </c>
      <c r="G1484" s="5" t="s">
        <v>25</v>
      </c>
      <c r="H1484" s="5" t="s">
        <v>25</v>
      </c>
      <c r="I1484" s="5" t="s">
        <v>25</v>
      </c>
      <c r="J1484" s="5" t="s">
        <v>25</v>
      </c>
      <c r="K1484" s="5" t="s">
        <v>25</v>
      </c>
      <c r="L1484" s="5" t="s">
        <v>25</v>
      </c>
      <c r="M1484" s="5" t="s">
        <v>25</v>
      </c>
    </row>
    <row r="1485" spans="1:13">
      <c r="A1485" s="1">
        <v>37029</v>
      </c>
      <c r="B1485" s="4">
        <v>37029</v>
      </c>
      <c r="C1485" s="5" t="s">
        <v>25</v>
      </c>
      <c r="D1485" s="5" t="s">
        <v>25</v>
      </c>
      <c r="E1485" s="5" t="s">
        <v>25</v>
      </c>
      <c r="F1485" s="5" t="s">
        <v>25</v>
      </c>
      <c r="G1485" s="5" t="s">
        <v>25</v>
      </c>
      <c r="H1485" s="5" t="s">
        <v>25</v>
      </c>
      <c r="I1485" s="5" t="s">
        <v>25</v>
      </c>
      <c r="J1485" s="5" t="s">
        <v>25</v>
      </c>
      <c r="K1485" s="5" t="s">
        <v>25</v>
      </c>
      <c r="L1485" s="5" t="s">
        <v>25</v>
      </c>
      <c r="M1485" s="5" t="s">
        <v>25</v>
      </c>
    </row>
    <row r="1486" spans="1:13">
      <c r="A1486" s="1">
        <v>37030</v>
      </c>
      <c r="B1486" s="4">
        <v>37030</v>
      </c>
      <c r="C1486" s="5" t="s">
        <v>25</v>
      </c>
      <c r="D1486" s="5" t="s">
        <v>25</v>
      </c>
      <c r="E1486" s="5" t="s">
        <v>25</v>
      </c>
      <c r="F1486" s="5" t="s">
        <v>25</v>
      </c>
      <c r="G1486" s="5" t="s">
        <v>25</v>
      </c>
      <c r="H1486" s="5" t="s">
        <v>25</v>
      </c>
      <c r="I1486" s="5" t="s">
        <v>25</v>
      </c>
      <c r="J1486" s="5" t="s">
        <v>25</v>
      </c>
      <c r="K1486" s="5" t="s">
        <v>25</v>
      </c>
      <c r="L1486" s="5" t="s">
        <v>25</v>
      </c>
      <c r="M1486" s="5" t="s">
        <v>25</v>
      </c>
    </row>
    <row r="1487" spans="1:13">
      <c r="A1487" s="1">
        <v>37031</v>
      </c>
      <c r="B1487" s="4">
        <v>37031</v>
      </c>
      <c r="C1487" s="5" t="s">
        <v>25</v>
      </c>
      <c r="D1487" s="5" t="s">
        <v>25</v>
      </c>
      <c r="E1487" s="5" t="s">
        <v>25</v>
      </c>
      <c r="F1487" s="5" t="s">
        <v>25</v>
      </c>
      <c r="G1487" s="5" t="s">
        <v>25</v>
      </c>
      <c r="H1487" s="5" t="s">
        <v>25</v>
      </c>
      <c r="I1487" s="5" t="s">
        <v>25</v>
      </c>
      <c r="J1487" s="5" t="s">
        <v>25</v>
      </c>
      <c r="K1487" s="5" t="s">
        <v>25</v>
      </c>
      <c r="L1487" s="5" t="s">
        <v>25</v>
      </c>
      <c r="M1487" s="5" t="s">
        <v>25</v>
      </c>
    </row>
    <row r="1488" spans="1:13">
      <c r="A1488" s="1">
        <v>37032</v>
      </c>
      <c r="B1488" s="4">
        <v>37032</v>
      </c>
      <c r="C1488" s="5" t="s">
        <v>25</v>
      </c>
      <c r="D1488" s="5" t="s">
        <v>25</v>
      </c>
      <c r="E1488" s="5" t="s">
        <v>25</v>
      </c>
      <c r="F1488" s="5" t="s">
        <v>25</v>
      </c>
      <c r="G1488" s="5" t="s">
        <v>25</v>
      </c>
      <c r="H1488" s="5" t="s">
        <v>25</v>
      </c>
      <c r="I1488" s="5" t="s">
        <v>25</v>
      </c>
      <c r="J1488" s="5" t="s">
        <v>25</v>
      </c>
      <c r="K1488" s="5" t="s">
        <v>25</v>
      </c>
      <c r="L1488" s="5" t="s">
        <v>25</v>
      </c>
      <c r="M1488" s="5" t="s">
        <v>25</v>
      </c>
    </row>
    <row r="1489" spans="1:13">
      <c r="A1489" s="1">
        <v>37033</v>
      </c>
      <c r="B1489" s="4">
        <v>37033</v>
      </c>
      <c r="C1489" s="5" t="s">
        <v>25</v>
      </c>
      <c r="D1489" s="5" t="s">
        <v>25</v>
      </c>
      <c r="E1489" s="5" t="s">
        <v>25</v>
      </c>
      <c r="F1489" s="5" t="s">
        <v>25</v>
      </c>
      <c r="G1489" s="5" t="s">
        <v>25</v>
      </c>
      <c r="H1489" s="5" t="s">
        <v>25</v>
      </c>
      <c r="I1489" s="5" t="s">
        <v>25</v>
      </c>
      <c r="J1489" s="5" t="s">
        <v>25</v>
      </c>
      <c r="K1489" s="5" t="s">
        <v>25</v>
      </c>
      <c r="L1489" s="5" t="s">
        <v>25</v>
      </c>
      <c r="M1489" s="5" t="s">
        <v>25</v>
      </c>
    </row>
    <row r="1490" spans="1:13">
      <c r="A1490" s="1">
        <v>37034</v>
      </c>
      <c r="B1490" s="4">
        <v>37034</v>
      </c>
      <c r="C1490" s="5" t="s">
        <v>25</v>
      </c>
      <c r="D1490" s="5" t="s">
        <v>25</v>
      </c>
      <c r="E1490" s="5" t="s">
        <v>25</v>
      </c>
      <c r="F1490" s="5" t="s">
        <v>25</v>
      </c>
      <c r="G1490" s="5" t="s">
        <v>25</v>
      </c>
      <c r="H1490" s="5" t="s">
        <v>25</v>
      </c>
      <c r="I1490" s="5" t="s">
        <v>25</v>
      </c>
      <c r="J1490" s="5" t="s">
        <v>25</v>
      </c>
      <c r="K1490" s="5" t="s">
        <v>25</v>
      </c>
      <c r="L1490" s="5" t="s">
        <v>25</v>
      </c>
      <c r="M1490" s="5" t="s">
        <v>25</v>
      </c>
    </row>
    <row r="1491" spans="1:13">
      <c r="A1491" s="1">
        <v>37035</v>
      </c>
      <c r="B1491" s="4">
        <v>37035</v>
      </c>
      <c r="C1491" s="5" t="s">
        <v>25</v>
      </c>
      <c r="D1491" s="5" t="s">
        <v>25</v>
      </c>
      <c r="E1491" s="5" t="s">
        <v>25</v>
      </c>
      <c r="F1491" s="5" t="s">
        <v>25</v>
      </c>
      <c r="G1491" s="5" t="s">
        <v>25</v>
      </c>
      <c r="H1491" s="5" t="s">
        <v>25</v>
      </c>
      <c r="I1491" s="5" t="s">
        <v>25</v>
      </c>
      <c r="J1491" s="5" t="s">
        <v>25</v>
      </c>
      <c r="K1491" s="5" t="s">
        <v>25</v>
      </c>
      <c r="L1491" s="5" t="s">
        <v>25</v>
      </c>
      <c r="M1491" s="5" t="s">
        <v>25</v>
      </c>
    </row>
    <row r="1492" spans="1:13">
      <c r="A1492" s="1">
        <v>37036</v>
      </c>
      <c r="B1492" s="4">
        <v>37036</v>
      </c>
      <c r="C1492" s="5" t="s">
        <v>25</v>
      </c>
      <c r="D1492" s="5" t="s">
        <v>25</v>
      </c>
      <c r="E1492" s="5" t="s">
        <v>25</v>
      </c>
      <c r="F1492" s="5" t="s">
        <v>25</v>
      </c>
      <c r="G1492" s="5" t="s">
        <v>25</v>
      </c>
      <c r="H1492" s="5" t="s">
        <v>25</v>
      </c>
      <c r="I1492" s="5" t="s">
        <v>25</v>
      </c>
      <c r="J1492" s="5" t="s">
        <v>25</v>
      </c>
      <c r="K1492" s="5" t="s">
        <v>25</v>
      </c>
      <c r="L1492" s="5" t="s">
        <v>25</v>
      </c>
      <c r="M1492" s="5" t="s">
        <v>25</v>
      </c>
    </row>
    <row r="1493" spans="1:13">
      <c r="A1493" s="1">
        <v>37037</v>
      </c>
      <c r="B1493" s="4">
        <v>37037</v>
      </c>
      <c r="C1493" s="5" t="s">
        <v>25</v>
      </c>
      <c r="D1493" s="5" t="s">
        <v>25</v>
      </c>
      <c r="E1493" s="5" t="s">
        <v>25</v>
      </c>
      <c r="F1493" s="5" t="s">
        <v>25</v>
      </c>
      <c r="G1493" s="5" t="s">
        <v>25</v>
      </c>
      <c r="H1493" s="5" t="s">
        <v>25</v>
      </c>
      <c r="I1493" s="5" t="s">
        <v>25</v>
      </c>
      <c r="J1493" s="5" t="s">
        <v>25</v>
      </c>
      <c r="K1493" s="5" t="s">
        <v>25</v>
      </c>
      <c r="L1493" s="5" t="s">
        <v>25</v>
      </c>
      <c r="M1493" s="5" t="s">
        <v>25</v>
      </c>
    </row>
    <row r="1494" spans="1:13">
      <c r="A1494" s="1">
        <v>37038</v>
      </c>
      <c r="B1494" s="4">
        <v>37038</v>
      </c>
      <c r="C1494" s="5" t="s">
        <v>25</v>
      </c>
      <c r="D1494" s="5" t="s">
        <v>25</v>
      </c>
      <c r="E1494" s="5" t="s">
        <v>25</v>
      </c>
      <c r="F1494" s="5" t="s">
        <v>25</v>
      </c>
      <c r="G1494" s="5" t="s">
        <v>25</v>
      </c>
      <c r="H1494" s="5" t="s">
        <v>25</v>
      </c>
      <c r="I1494" s="5" t="s">
        <v>25</v>
      </c>
      <c r="J1494" s="5" t="s">
        <v>25</v>
      </c>
      <c r="K1494" s="5" t="s">
        <v>25</v>
      </c>
      <c r="L1494" s="5" t="s">
        <v>25</v>
      </c>
      <c r="M1494" s="5" t="s">
        <v>25</v>
      </c>
    </row>
    <row r="1495" spans="1:13">
      <c r="A1495" s="1">
        <v>37039</v>
      </c>
      <c r="B1495" s="4">
        <v>37039</v>
      </c>
      <c r="C1495" s="5" t="s">
        <v>25</v>
      </c>
      <c r="D1495" s="5" t="s">
        <v>25</v>
      </c>
      <c r="E1495" s="5" t="s">
        <v>25</v>
      </c>
      <c r="F1495" s="5" t="s">
        <v>25</v>
      </c>
      <c r="G1495" s="5" t="s">
        <v>25</v>
      </c>
      <c r="H1495" s="5" t="s">
        <v>25</v>
      </c>
      <c r="I1495" s="5" t="s">
        <v>25</v>
      </c>
      <c r="J1495" s="5" t="s">
        <v>25</v>
      </c>
      <c r="K1495" s="5" t="s">
        <v>25</v>
      </c>
      <c r="L1495" s="5" t="s">
        <v>25</v>
      </c>
      <c r="M1495" s="5" t="s">
        <v>25</v>
      </c>
    </row>
    <row r="1496" spans="1:13">
      <c r="A1496" s="1">
        <v>37040</v>
      </c>
      <c r="B1496" s="4">
        <v>37040</v>
      </c>
      <c r="C1496" s="5" t="s">
        <v>25</v>
      </c>
      <c r="D1496" s="5" t="s">
        <v>25</v>
      </c>
      <c r="E1496" s="5" t="s">
        <v>25</v>
      </c>
      <c r="F1496" s="5" t="s">
        <v>25</v>
      </c>
      <c r="G1496" s="5" t="s">
        <v>25</v>
      </c>
      <c r="H1496" s="5" t="s">
        <v>25</v>
      </c>
      <c r="I1496" s="5" t="s">
        <v>25</v>
      </c>
      <c r="J1496" s="5" t="s">
        <v>25</v>
      </c>
      <c r="K1496" s="5" t="s">
        <v>25</v>
      </c>
      <c r="L1496" s="5" t="s">
        <v>25</v>
      </c>
      <c r="M1496" s="5" t="s">
        <v>25</v>
      </c>
    </row>
    <row r="1497" spans="1:13">
      <c r="A1497" s="1">
        <v>37041</v>
      </c>
      <c r="B1497" s="4">
        <v>37041</v>
      </c>
      <c r="C1497" s="5" t="s">
        <v>25</v>
      </c>
      <c r="D1497" s="5" t="s">
        <v>25</v>
      </c>
      <c r="E1497" s="5" t="s">
        <v>25</v>
      </c>
      <c r="F1497" s="5" t="s">
        <v>25</v>
      </c>
      <c r="G1497" s="5" t="s">
        <v>25</v>
      </c>
      <c r="H1497" s="5" t="s">
        <v>25</v>
      </c>
      <c r="I1497" s="5" t="s">
        <v>25</v>
      </c>
      <c r="J1497" s="5" t="s">
        <v>25</v>
      </c>
      <c r="K1497" s="5" t="s">
        <v>25</v>
      </c>
      <c r="L1497" s="5" t="s">
        <v>25</v>
      </c>
      <c r="M1497" s="5" t="s">
        <v>25</v>
      </c>
    </row>
    <row r="1498" spans="1:13">
      <c r="A1498" s="1">
        <v>37042</v>
      </c>
      <c r="B1498" s="4">
        <v>37042</v>
      </c>
      <c r="C1498" s="5" t="s">
        <v>25</v>
      </c>
      <c r="D1498" s="5" t="s">
        <v>25</v>
      </c>
      <c r="E1498" s="5" t="s">
        <v>25</v>
      </c>
      <c r="F1498" s="5" t="s">
        <v>25</v>
      </c>
      <c r="G1498" s="5" t="s">
        <v>25</v>
      </c>
      <c r="H1498" s="5" t="s">
        <v>25</v>
      </c>
      <c r="I1498" s="5" t="s">
        <v>25</v>
      </c>
      <c r="J1498" s="5" t="s">
        <v>25</v>
      </c>
      <c r="K1498" s="5" t="s">
        <v>25</v>
      </c>
      <c r="L1498" s="5" t="s">
        <v>25</v>
      </c>
      <c r="M1498" s="5" t="s">
        <v>25</v>
      </c>
    </row>
    <row r="1499" spans="1:13">
      <c r="A1499" s="1">
        <v>37043</v>
      </c>
      <c r="B1499" s="4">
        <v>37043</v>
      </c>
      <c r="C1499" s="5" t="s">
        <v>25</v>
      </c>
      <c r="D1499" s="5" t="s">
        <v>25</v>
      </c>
      <c r="E1499" s="5" t="s">
        <v>25</v>
      </c>
      <c r="F1499" s="5" t="s">
        <v>25</v>
      </c>
      <c r="G1499" s="5" t="s">
        <v>25</v>
      </c>
      <c r="H1499" s="5" t="s">
        <v>25</v>
      </c>
      <c r="I1499" s="5" t="s">
        <v>25</v>
      </c>
      <c r="J1499" s="5" t="s">
        <v>25</v>
      </c>
      <c r="K1499" s="5" t="s">
        <v>25</v>
      </c>
      <c r="L1499" s="5" t="s">
        <v>25</v>
      </c>
      <c r="M1499" s="5" t="s">
        <v>25</v>
      </c>
    </row>
    <row r="1500" spans="1:13">
      <c r="A1500" s="1">
        <v>37044</v>
      </c>
      <c r="B1500" s="4">
        <v>37044</v>
      </c>
      <c r="C1500" s="5" t="s">
        <v>25</v>
      </c>
      <c r="D1500" s="5" t="s">
        <v>25</v>
      </c>
      <c r="E1500" s="5" t="s">
        <v>25</v>
      </c>
      <c r="F1500" s="5" t="s">
        <v>25</v>
      </c>
      <c r="G1500" s="5" t="s">
        <v>25</v>
      </c>
      <c r="H1500" s="5" t="s">
        <v>25</v>
      </c>
      <c r="I1500" s="5" t="s">
        <v>25</v>
      </c>
      <c r="J1500" s="5" t="s">
        <v>25</v>
      </c>
      <c r="K1500" s="5" t="s">
        <v>25</v>
      </c>
      <c r="L1500" s="5" t="s">
        <v>25</v>
      </c>
      <c r="M1500" s="5" t="s">
        <v>25</v>
      </c>
    </row>
    <row r="1501" spans="1:13">
      <c r="A1501" s="1">
        <v>37045</v>
      </c>
      <c r="B1501" s="4">
        <v>37045</v>
      </c>
      <c r="C1501" s="5" t="s">
        <v>25</v>
      </c>
      <c r="D1501" s="5" t="s">
        <v>25</v>
      </c>
      <c r="E1501" s="5" t="s">
        <v>25</v>
      </c>
      <c r="F1501" s="5" t="s">
        <v>25</v>
      </c>
      <c r="G1501" s="5" t="s">
        <v>25</v>
      </c>
      <c r="H1501" s="5" t="s">
        <v>25</v>
      </c>
      <c r="I1501" s="5" t="s">
        <v>25</v>
      </c>
      <c r="J1501" s="5" t="s">
        <v>25</v>
      </c>
      <c r="K1501" s="5" t="s">
        <v>25</v>
      </c>
      <c r="L1501" s="5" t="s">
        <v>25</v>
      </c>
      <c r="M1501" s="5" t="s">
        <v>25</v>
      </c>
    </row>
    <row r="1502" spans="1:13">
      <c r="A1502" s="1">
        <v>37046</v>
      </c>
      <c r="B1502" s="4">
        <v>37046</v>
      </c>
      <c r="C1502" s="5" t="s">
        <v>25</v>
      </c>
      <c r="D1502" s="5" t="s">
        <v>25</v>
      </c>
      <c r="E1502" s="5" t="s">
        <v>25</v>
      </c>
      <c r="F1502" s="5" t="s">
        <v>25</v>
      </c>
      <c r="G1502" s="5" t="s">
        <v>25</v>
      </c>
      <c r="H1502" s="5" t="s">
        <v>25</v>
      </c>
      <c r="I1502" s="5" t="s">
        <v>25</v>
      </c>
      <c r="J1502" s="5" t="s">
        <v>25</v>
      </c>
      <c r="K1502" s="5" t="s">
        <v>25</v>
      </c>
      <c r="L1502" s="5" t="s">
        <v>25</v>
      </c>
      <c r="M1502" s="5" t="s">
        <v>25</v>
      </c>
    </row>
    <row r="1503" spans="1:13">
      <c r="A1503" s="1">
        <v>37047</v>
      </c>
      <c r="B1503" s="4">
        <v>37047</v>
      </c>
      <c r="C1503" s="5" t="s">
        <v>25</v>
      </c>
      <c r="D1503" s="5" t="s">
        <v>25</v>
      </c>
      <c r="E1503" s="5" t="s">
        <v>25</v>
      </c>
      <c r="F1503" s="5" t="s">
        <v>25</v>
      </c>
      <c r="G1503" s="5" t="s">
        <v>25</v>
      </c>
      <c r="H1503" s="5" t="s">
        <v>25</v>
      </c>
      <c r="I1503" s="5" t="s">
        <v>25</v>
      </c>
      <c r="J1503" s="5" t="s">
        <v>25</v>
      </c>
      <c r="K1503" s="5" t="s">
        <v>25</v>
      </c>
      <c r="L1503" s="5" t="s">
        <v>25</v>
      </c>
      <c r="M1503" s="5" t="s">
        <v>25</v>
      </c>
    </row>
    <row r="1504" spans="1:13">
      <c r="A1504" s="1">
        <v>37048</v>
      </c>
      <c r="B1504" s="4">
        <v>37048</v>
      </c>
      <c r="C1504" s="5" t="s">
        <v>25</v>
      </c>
      <c r="D1504" s="5" t="s">
        <v>25</v>
      </c>
      <c r="E1504" s="5" t="s">
        <v>25</v>
      </c>
      <c r="F1504" s="5" t="s">
        <v>25</v>
      </c>
      <c r="G1504" s="5" t="s">
        <v>25</v>
      </c>
      <c r="H1504" s="5" t="s">
        <v>25</v>
      </c>
      <c r="I1504" s="5" t="s">
        <v>25</v>
      </c>
      <c r="J1504" s="5" t="s">
        <v>25</v>
      </c>
      <c r="K1504" s="5" t="s">
        <v>25</v>
      </c>
      <c r="L1504" s="5" t="s">
        <v>25</v>
      </c>
      <c r="M1504" s="5" t="s">
        <v>25</v>
      </c>
    </row>
    <row r="1505" spans="1:13">
      <c r="A1505" s="1">
        <v>37049</v>
      </c>
      <c r="B1505" s="4">
        <v>37049</v>
      </c>
      <c r="C1505" s="5" t="s">
        <v>25</v>
      </c>
      <c r="D1505" s="5" t="s">
        <v>25</v>
      </c>
      <c r="E1505" s="5" t="s">
        <v>25</v>
      </c>
      <c r="F1505" s="5" t="s">
        <v>25</v>
      </c>
      <c r="G1505" s="5" t="s">
        <v>25</v>
      </c>
      <c r="H1505" s="5" t="s">
        <v>25</v>
      </c>
      <c r="I1505" s="5" t="s">
        <v>25</v>
      </c>
      <c r="J1505" s="5" t="s">
        <v>25</v>
      </c>
      <c r="K1505" s="5" t="s">
        <v>25</v>
      </c>
      <c r="L1505" s="5" t="s">
        <v>25</v>
      </c>
      <c r="M1505" s="5" t="s">
        <v>25</v>
      </c>
    </row>
    <row r="1506" spans="1:13">
      <c r="A1506" s="1">
        <v>37050</v>
      </c>
      <c r="B1506" s="4">
        <v>37050</v>
      </c>
      <c r="C1506" s="5" t="s">
        <v>25</v>
      </c>
      <c r="D1506" s="5" t="s">
        <v>25</v>
      </c>
      <c r="E1506" s="5" t="s">
        <v>25</v>
      </c>
      <c r="F1506" s="5" t="s">
        <v>25</v>
      </c>
      <c r="G1506" s="5" t="s">
        <v>25</v>
      </c>
      <c r="H1506" s="5" t="s">
        <v>25</v>
      </c>
      <c r="I1506" s="5" t="s">
        <v>25</v>
      </c>
      <c r="J1506" s="5" t="s">
        <v>25</v>
      </c>
      <c r="K1506" s="5" t="s">
        <v>25</v>
      </c>
      <c r="L1506" s="5" t="s">
        <v>25</v>
      </c>
      <c r="M1506" s="5" t="s">
        <v>25</v>
      </c>
    </row>
    <row r="1507" spans="1:13">
      <c r="A1507" s="1">
        <v>37051</v>
      </c>
      <c r="B1507" s="4">
        <v>37051</v>
      </c>
      <c r="C1507" s="5" t="s">
        <v>25</v>
      </c>
      <c r="D1507" s="5" t="s">
        <v>25</v>
      </c>
      <c r="E1507" s="5" t="s">
        <v>25</v>
      </c>
      <c r="F1507" s="5" t="s">
        <v>25</v>
      </c>
      <c r="G1507" s="5" t="s">
        <v>25</v>
      </c>
      <c r="H1507" s="5" t="s">
        <v>25</v>
      </c>
      <c r="I1507" s="5" t="s">
        <v>25</v>
      </c>
      <c r="J1507" s="5" t="s">
        <v>25</v>
      </c>
      <c r="K1507" s="5" t="s">
        <v>25</v>
      </c>
      <c r="L1507" s="5" t="s">
        <v>25</v>
      </c>
      <c r="M1507" s="5" t="s">
        <v>25</v>
      </c>
    </row>
    <row r="1508" spans="1:13">
      <c r="A1508" s="1">
        <v>37052</v>
      </c>
      <c r="B1508" s="4">
        <v>37052</v>
      </c>
      <c r="C1508" s="5" t="s">
        <v>25</v>
      </c>
      <c r="D1508" s="5" t="s">
        <v>25</v>
      </c>
      <c r="E1508" s="5" t="s">
        <v>25</v>
      </c>
      <c r="F1508" s="5" t="s">
        <v>25</v>
      </c>
      <c r="G1508" s="5" t="s">
        <v>25</v>
      </c>
      <c r="H1508" s="5" t="s">
        <v>25</v>
      </c>
      <c r="I1508" s="5" t="s">
        <v>25</v>
      </c>
      <c r="J1508" s="5" t="s">
        <v>25</v>
      </c>
      <c r="K1508" s="5" t="s">
        <v>25</v>
      </c>
      <c r="L1508" s="5" t="s">
        <v>25</v>
      </c>
      <c r="M1508" s="5" t="s">
        <v>25</v>
      </c>
    </row>
    <row r="1509" spans="1:13">
      <c r="A1509" s="1">
        <v>37053</v>
      </c>
      <c r="B1509" s="4">
        <v>37053</v>
      </c>
      <c r="C1509" s="5" t="s">
        <v>25</v>
      </c>
      <c r="D1509" s="5" t="s">
        <v>25</v>
      </c>
      <c r="E1509" s="5" t="s">
        <v>25</v>
      </c>
      <c r="F1509" s="5" t="s">
        <v>25</v>
      </c>
      <c r="G1509" s="5" t="s">
        <v>25</v>
      </c>
      <c r="H1509" s="5" t="s">
        <v>25</v>
      </c>
      <c r="I1509" s="5" t="s">
        <v>25</v>
      </c>
      <c r="J1509" s="5" t="s">
        <v>25</v>
      </c>
      <c r="K1509" s="5" t="s">
        <v>25</v>
      </c>
      <c r="L1509" s="5" t="s">
        <v>25</v>
      </c>
      <c r="M1509" s="5" t="s">
        <v>25</v>
      </c>
    </row>
    <row r="1510" spans="1:13">
      <c r="A1510" s="1">
        <v>37054</v>
      </c>
      <c r="B1510" s="4">
        <v>37054</v>
      </c>
      <c r="C1510" s="5" t="s">
        <v>25</v>
      </c>
      <c r="D1510" s="5" t="s">
        <v>25</v>
      </c>
      <c r="E1510" s="5" t="s">
        <v>25</v>
      </c>
      <c r="F1510" s="5" t="s">
        <v>25</v>
      </c>
      <c r="G1510" s="5" t="s">
        <v>25</v>
      </c>
      <c r="H1510" s="5" t="s">
        <v>25</v>
      </c>
      <c r="I1510" s="5" t="s">
        <v>25</v>
      </c>
      <c r="J1510" s="5" t="s">
        <v>25</v>
      </c>
      <c r="K1510" s="5" t="s">
        <v>25</v>
      </c>
      <c r="L1510" s="5" t="s">
        <v>25</v>
      </c>
      <c r="M1510" s="5" t="s">
        <v>25</v>
      </c>
    </row>
    <row r="1511" spans="1:13">
      <c r="A1511" s="1">
        <v>37055</v>
      </c>
      <c r="B1511" s="4">
        <v>37055</v>
      </c>
      <c r="C1511" s="5" t="s">
        <v>25</v>
      </c>
      <c r="D1511" s="5" t="s">
        <v>25</v>
      </c>
      <c r="E1511" s="5" t="s">
        <v>25</v>
      </c>
      <c r="F1511" s="5" t="s">
        <v>25</v>
      </c>
      <c r="G1511" s="5" t="s">
        <v>25</v>
      </c>
      <c r="H1511" s="5" t="s">
        <v>25</v>
      </c>
      <c r="I1511" s="5" t="s">
        <v>25</v>
      </c>
      <c r="J1511" s="5" t="s">
        <v>25</v>
      </c>
      <c r="K1511" s="5" t="s">
        <v>25</v>
      </c>
      <c r="L1511" s="5" t="s">
        <v>25</v>
      </c>
      <c r="M1511" s="5" t="s">
        <v>25</v>
      </c>
    </row>
    <row r="1512" spans="1:13">
      <c r="A1512" s="1">
        <v>37056</v>
      </c>
      <c r="B1512" s="4">
        <v>37056</v>
      </c>
      <c r="C1512" s="5" t="s">
        <v>25</v>
      </c>
      <c r="D1512" s="5" t="s">
        <v>25</v>
      </c>
      <c r="E1512" s="5" t="s">
        <v>25</v>
      </c>
      <c r="F1512" s="5" t="s">
        <v>25</v>
      </c>
      <c r="G1512" s="5" t="s">
        <v>25</v>
      </c>
      <c r="H1512" s="5" t="s">
        <v>25</v>
      </c>
      <c r="I1512" s="5" t="s">
        <v>25</v>
      </c>
      <c r="J1512" s="5" t="s">
        <v>25</v>
      </c>
      <c r="K1512" s="5" t="s">
        <v>25</v>
      </c>
      <c r="L1512" s="5" t="s">
        <v>25</v>
      </c>
      <c r="M1512" s="5" t="s">
        <v>25</v>
      </c>
    </row>
    <row r="1513" spans="1:13">
      <c r="A1513" s="1">
        <v>37057</v>
      </c>
      <c r="B1513" s="4">
        <v>37057</v>
      </c>
      <c r="C1513" s="5" t="s">
        <v>25</v>
      </c>
      <c r="D1513" s="5" t="s">
        <v>25</v>
      </c>
      <c r="E1513" s="5" t="s">
        <v>25</v>
      </c>
      <c r="F1513" s="5" t="s">
        <v>25</v>
      </c>
      <c r="G1513" s="5" t="s">
        <v>25</v>
      </c>
      <c r="H1513" s="5" t="s">
        <v>25</v>
      </c>
      <c r="I1513" s="5" t="s">
        <v>25</v>
      </c>
      <c r="J1513" s="5" t="s">
        <v>25</v>
      </c>
      <c r="K1513" s="5" t="s">
        <v>25</v>
      </c>
      <c r="L1513" s="5" t="s">
        <v>25</v>
      </c>
      <c r="M1513" s="5" t="s">
        <v>25</v>
      </c>
    </row>
    <row r="1514" spans="1:13">
      <c r="A1514" s="1">
        <v>37058</v>
      </c>
      <c r="B1514" s="4">
        <v>37058</v>
      </c>
      <c r="C1514" s="5" t="s">
        <v>25</v>
      </c>
      <c r="D1514" s="5" t="s">
        <v>25</v>
      </c>
      <c r="E1514" s="5" t="s">
        <v>25</v>
      </c>
      <c r="F1514" s="5" t="s">
        <v>25</v>
      </c>
      <c r="G1514" s="5" t="s">
        <v>25</v>
      </c>
      <c r="H1514" s="5" t="s">
        <v>25</v>
      </c>
      <c r="I1514" s="5" t="s">
        <v>25</v>
      </c>
      <c r="J1514" s="5" t="s">
        <v>25</v>
      </c>
      <c r="K1514" s="5" t="s">
        <v>25</v>
      </c>
      <c r="L1514" s="5" t="s">
        <v>25</v>
      </c>
      <c r="M1514" s="5" t="s">
        <v>25</v>
      </c>
    </row>
    <row r="1515" spans="1:13">
      <c r="A1515" s="1">
        <v>37059</v>
      </c>
      <c r="B1515" s="4">
        <v>37059</v>
      </c>
      <c r="C1515" s="5" t="s">
        <v>25</v>
      </c>
      <c r="D1515" s="5" t="s">
        <v>25</v>
      </c>
      <c r="E1515" s="5" t="s">
        <v>25</v>
      </c>
      <c r="F1515" s="5" t="s">
        <v>25</v>
      </c>
      <c r="G1515" s="5" t="s">
        <v>25</v>
      </c>
      <c r="H1515" s="5" t="s">
        <v>25</v>
      </c>
      <c r="I1515" s="5" t="s">
        <v>25</v>
      </c>
      <c r="J1515" s="5" t="s">
        <v>25</v>
      </c>
      <c r="K1515" s="5" t="s">
        <v>25</v>
      </c>
      <c r="L1515" s="5" t="s">
        <v>25</v>
      </c>
      <c r="M1515" s="5" t="s">
        <v>25</v>
      </c>
    </row>
    <row r="1516" spans="1:13">
      <c r="A1516" s="1">
        <v>37060</v>
      </c>
      <c r="B1516" s="4">
        <v>37060</v>
      </c>
      <c r="C1516" s="5" t="s">
        <v>25</v>
      </c>
      <c r="D1516" s="5" t="s">
        <v>25</v>
      </c>
      <c r="E1516" s="5" t="s">
        <v>25</v>
      </c>
      <c r="F1516" s="5" t="s">
        <v>25</v>
      </c>
      <c r="G1516" s="5" t="s">
        <v>25</v>
      </c>
      <c r="H1516" s="5" t="s">
        <v>25</v>
      </c>
      <c r="I1516" s="5" t="s">
        <v>25</v>
      </c>
      <c r="J1516" s="5" t="s">
        <v>25</v>
      </c>
      <c r="K1516" s="5" t="s">
        <v>25</v>
      </c>
      <c r="L1516" s="5" t="s">
        <v>25</v>
      </c>
      <c r="M1516" s="5" t="s">
        <v>25</v>
      </c>
    </row>
    <row r="1517" spans="1:13">
      <c r="A1517" s="1">
        <v>37061</v>
      </c>
      <c r="B1517" s="4">
        <v>37061</v>
      </c>
      <c r="C1517" s="5" t="s">
        <v>25</v>
      </c>
      <c r="D1517" s="5" t="s">
        <v>25</v>
      </c>
      <c r="E1517" s="5" t="s">
        <v>25</v>
      </c>
      <c r="F1517" s="5" t="s">
        <v>25</v>
      </c>
      <c r="G1517" s="5" t="s">
        <v>25</v>
      </c>
      <c r="H1517" s="5" t="s">
        <v>25</v>
      </c>
      <c r="I1517" s="5" t="s">
        <v>25</v>
      </c>
      <c r="J1517" s="5" t="s">
        <v>25</v>
      </c>
      <c r="K1517" s="5" t="s">
        <v>25</v>
      </c>
      <c r="L1517" s="5" t="s">
        <v>25</v>
      </c>
      <c r="M1517" s="5" t="s">
        <v>25</v>
      </c>
    </row>
    <row r="1518" spans="1:13">
      <c r="A1518" s="1">
        <v>37062</v>
      </c>
      <c r="B1518" s="4">
        <v>37062</v>
      </c>
      <c r="C1518" s="5" t="s">
        <v>25</v>
      </c>
      <c r="D1518" s="5" t="s">
        <v>25</v>
      </c>
      <c r="E1518" s="5" t="s">
        <v>25</v>
      </c>
      <c r="F1518" s="5" t="s">
        <v>25</v>
      </c>
      <c r="G1518" s="5" t="s">
        <v>25</v>
      </c>
      <c r="H1518" s="5" t="s">
        <v>25</v>
      </c>
      <c r="I1518" s="5" t="s">
        <v>25</v>
      </c>
      <c r="J1518" s="5" t="s">
        <v>25</v>
      </c>
      <c r="K1518" s="5" t="s">
        <v>25</v>
      </c>
      <c r="L1518" s="5" t="s">
        <v>25</v>
      </c>
      <c r="M1518" s="5" t="s">
        <v>25</v>
      </c>
    </row>
    <row r="1519" spans="1:13">
      <c r="A1519" s="1">
        <v>37063</v>
      </c>
      <c r="B1519" s="4">
        <v>37063</v>
      </c>
      <c r="C1519" s="5" t="s">
        <v>25</v>
      </c>
      <c r="D1519" s="5" t="s">
        <v>25</v>
      </c>
      <c r="E1519" s="5" t="s">
        <v>25</v>
      </c>
      <c r="F1519" s="5" t="s">
        <v>25</v>
      </c>
      <c r="G1519" s="5" t="s">
        <v>25</v>
      </c>
      <c r="H1519" s="5" t="s">
        <v>25</v>
      </c>
      <c r="I1519" s="5" t="s">
        <v>25</v>
      </c>
      <c r="J1519" s="5" t="s">
        <v>25</v>
      </c>
      <c r="K1519" s="5" t="s">
        <v>25</v>
      </c>
      <c r="L1519" s="5" t="s">
        <v>25</v>
      </c>
      <c r="M1519" s="5" t="s">
        <v>25</v>
      </c>
    </row>
    <row r="1520" spans="1:13">
      <c r="A1520" s="1">
        <v>37064</v>
      </c>
      <c r="B1520" s="4">
        <v>37064</v>
      </c>
      <c r="C1520" s="5" t="s">
        <v>25</v>
      </c>
      <c r="D1520" s="5" t="s">
        <v>25</v>
      </c>
      <c r="E1520" s="5" t="s">
        <v>25</v>
      </c>
      <c r="F1520" s="5" t="s">
        <v>25</v>
      </c>
      <c r="G1520" s="5" t="s">
        <v>25</v>
      </c>
      <c r="H1520" s="5" t="s">
        <v>25</v>
      </c>
      <c r="I1520" s="5" t="s">
        <v>25</v>
      </c>
      <c r="J1520" s="5" t="s">
        <v>25</v>
      </c>
      <c r="K1520" s="5" t="s">
        <v>25</v>
      </c>
      <c r="L1520" s="5" t="s">
        <v>25</v>
      </c>
      <c r="M1520" s="5" t="s">
        <v>25</v>
      </c>
    </row>
    <row r="1521" spans="1:13">
      <c r="A1521" s="1">
        <v>37065</v>
      </c>
      <c r="B1521" s="4">
        <v>37065</v>
      </c>
      <c r="C1521" s="5" t="s">
        <v>25</v>
      </c>
      <c r="D1521" s="5" t="s">
        <v>25</v>
      </c>
      <c r="E1521" s="5" t="s">
        <v>25</v>
      </c>
      <c r="F1521" s="5" t="s">
        <v>25</v>
      </c>
      <c r="G1521" s="5" t="s">
        <v>25</v>
      </c>
      <c r="H1521" s="5" t="s">
        <v>25</v>
      </c>
      <c r="I1521" s="5" t="s">
        <v>25</v>
      </c>
      <c r="J1521" s="5" t="s">
        <v>25</v>
      </c>
      <c r="K1521" s="5" t="s">
        <v>25</v>
      </c>
      <c r="L1521" s="5" t="s">
        <v>25</v>
      </c>
      <c r="M1521" s="5" t="s">
        <v>25</v>
      </c>
    </row>
    <row r="1522" spans="1:13">
      <c r="A1522" s="1">
        <v>37066</v>
      </c>
      <c r="B1522" s="4">
        <v>37066</v>
      </c>
      <c r="C1522" s="5" t="s">
        <v>25</v>
      </c>
      <c r="D1522" s="5" t="s">
        <v>25</v>
      </c>
      <c r="E1522" s="5" t="s">
        <v>25</v>
      </c>
      <c r="F1522" s="5" t="s">
        <v>25</v>
      </c>
      <c r="G1522" s="5" t="s">
        <v>25</v>
      </c>
      <c r="H1522" s="5" t="s">
        <v>25</v>
      </c>
      <c r="I1522" s="5" t="s">
        <v>25</v>
      </c>
      <c r="J1522" s="5" t="s">
        <v>25</v>
      </c>
      <c r="K1522" s="5" t="s">
        <v>25</v>
      </c>
      <c r="L1522" s="5" t="s">
        <v>25</v>
      </c>
      <c r="M1522" s="5" t="s">
        <v>25</v>
      </c>
    </row>
    <row r="1523" spans="1:13">
      <c r="A1523" s="1">
        <v>37067</v>
      </c>
      <c r="B1523" s="4">
        <v>37067</v>
      </c>
      <c r="C1523" s="5" t="s">
        <v>25</v>
      </c>
      <c r="D1523" s="5" t="s">
        <v>25</v>
      </c>
      <c r="E1523" s="5" t="s">
        <v>25</v>
      </c>
      <c r="F1523" s="5" t="s">
        <v>25</v>
      </c>
      <c r="G1523" s="5" t="s">
        <v>25</v>
      </c>
      <c r="H1523" s="5" t="s">
        <v>25</v>
      </c>
      <c r="I1523" s="5" t="s">
        <v>25</v>
      </c>
      <c r="J1523" s="5" t="s">
        <v>25</v>
      </c>
      <c r="K1523" s="5" t="s">
        <v>25</v>
      </c>
      <c r="L1523" s="5" t="s">
        <v>25</v>
      </c>
      <c r="M1523" s="5" t="s">
        <v>25</v>
      </c>
    </row>
    <row r="1524" spans="1:13">
      <c r="A1524" s="1">
        <v>37068</v>
      </c>
      <c r="B1524" s="4">
        <v>37068</v>
      </c>
      <c r="C1524" s="5" t="s">
        <v>25</v>
      </c>
      <c r="D1524" s="5" t="s">
        <v>25</v>
      </c>
      <c r="E1524" s="5" t="s">
        <v>25</v>
      </c>
      <c r="F1524" s="5" t="s">
        <v>25</v>
      </c>
      <c r="G1524" s="5" t="s">
        <v>25</v>
      </c>
      <c r="H1524" s="5" t="s">
        <v>25</v>
      </c>
      <c r="I1524" s="5" t="s">
        <v>25</v>
      </c>
      <c r="J1524" s="5" t="s">
        <v>25</v>
      </c>
      <c r="K1524" s="5" t="s">
        <v>25</v>
      </c>
      <c r="L1524" s="5" t="s">
        <v>25</v>
      </c>
      <c r="M1524" s="5" t="s">
        <v>25</v>
      </c>
    </row>
    <row r="1525" spans="1:13">
      <c r="A1525" s="1">
        <v>37069</v>
      </c>
      <c r="B1525" s="4">
        <v>37069</v>
      </c>
      <c r="C1525" s="5" t="s">
        <v>25</v>
      </c>
      <c r="D1525" s="5" t="s">
        <v>25</v>
      </c>
      <c r="E1525" s="5" t="s">
        <v>25</v>
      </c>
      <c r="F1525" s="5" t="s">
        <v>25</v>
      </c>
      <c r="G1525" s="5" t="s">
        <v>25</v>
      </c>
      <c r="H1525" s="5" t="s">
        <v>25</v>
      </c>
      <c r="I1525" s="5" t="s">
        <v>25</v>
      </c>
      <c r="J1525" s="5" t="s">
        <v>25</v>
      </c>
      <c r="K1525" s="5" t="s">
        <v>25</v>
      </c>
      <c r="L1525" s="5" t="s">
        <v>25</v>
      </c>
      <c r="M1525" s="5" t="s">
        <v>25</v>
      </c>
    </row>
    <row r="1526" spans="1:13">
      <c r="A1526" s="1">
        <v>37070</v>
      </c>
      <c r="B1526" s="4">
        <v>37070</v>
      </c>
      <c r="C1526" s="5" t="s">
        <v>25</v>
      </c>
      <c r="D1526" s="5" t="s">
        <v>25</v>
      </c>
      <c r="E1526" s="5" t="s">
        <v>25</v>
      </c>
      <c r="F1526" s="5" t="s">
        <v>25</v>
      </c>
      <c r="G1526" s="5" t="s">
        <v>25</v>
      </c>
      <c r="H1526" s="5" t="s">
        <v>25</v>
      </c>
      <c r="I1526" s="5" t="s">
        <v>25</v>
      </c>
      <c r="J1526" s="5" t="s">
        <v>25</v>
      </c>
      <c r="K1526" s="5" t="s">
        <v>25</v>
      </c>
      <c r="L1526" s="5" t="s">
        <v>25</v>
      </c>
      <c r="M1526" s="5" t="s">
        <v>25</v>
      </c>
    </row>
    <row r="1527" spans="1:13">
      <c r="A1527" s="1">
        <v>37071</v>
      </c>
      <c r="B1527" s="4">
        <v>37071</v>
      </c>
      <c r="C1527" s="5" t="s">
        <v>25</v>
      </c>
      <c r="D1527" s="5" t="s">
        <v>25</v>
      </c>
      <c r="E1527" s="5" t="s">
        <v>25</v>
      </c>
      <c r="F1527" s="5" t="s">
        <v>25</v>
      </c>
      <c r="G1527" s="5" t="s">
        <v>25</v>
      </c>
      <c r="H1527" s="5" t="s">
        <v>25</v>
      </c>
      <c r="I1527" s="5" t="s">
        <v>25</v>
      </c>
      <c r="J1527" s="5" t="s">
        <v>25</v>
      </c>
      <c r="K1527" s="5" t="s">
        <v>25</v>
      </c>
      <c r="L1527" s="5" t="s">
        <v>25</v>
      </c>
      <c r="M1527" s="5" t="s">
        <v>25</v>
      </c>
    </row>
    <row r="1528" spans="1:13">
      <c r="A1528" s="1">
        <v>37072</v>
      </c>
      <c r="B1528" s="4">
        <v>37072</v>
      </c>
      <c r="C1528" s="5" t="s">
        <v>25</v>
      </c>
      <c r="D1528" s="5" t="s">
        <v>25</v>
      </c>
      <c r="E1528" s="5" t="s">
        <v>25</v>
      </c>
      <c r="F1528" s="5" t="s">
        <v>25</v>
      </c>
      <c r="G1528" s="5" t="s">
        <v>25</v>
      </c>
      <c r="H1528" s="5" t="s">
        <v>25</v>
      </c>
      <c r="I1528" s="5" t="s">
        <v>25</v>
      </c>
      <c r="J1528" s="5" t="s">
        <v>25</v>
      </c>
      <c r="K1528" s="5" t="s">
        <v>25</v>
      </c>
      <c r="L1528" s="5" t="s">
        <v>25</v>
      </c>
      <c r="M1528" s="5" t="s">
        <v>25</v>
      </c>
    </row>
    <row r="1529" spans="1:13">
      <c r="A1529" s="1">
        <v>37073</v>
      </c>
      <c r="B1529" s="4">
        <v>37073</v>
      </c>
      <c r="C1529" s="5" t="s">
        <v>25</v>
      </c>
      <c r="D1529" s="5" t="s">
        <v>25</v>
      </c>
      <c r="E1529" s="5" t="s">
        <v>25</v>
      </c>
      <c r="F1529" s="5" t="s">
        <v>25</v>
      </c>
      <c r="G1529" s="5" t="s">
        <v>25</v>
      </c>
      <c r="H1529" s="5" t="s">
        <v>25</v>
      </c>
      <c r="I1529" s="5" t="s">
        <v>25</v>
      </c>
      <c r="J1529" s="5" t="s">
        <v>25</v>
      </c>
      <c r="K1529" s="5" t="s">
        <v>25</v>
      </c>
      <c r="L1529" s="5" t="s">
        <v>25</v>
      </c>
      <c r="M1529" s="5" t="s">
        <v>25</v>
      </c>
    </row>
    <row r="1530" spans="1:13">
      <c r="A1530" s="1">
        <v>37074</v>
      </c>
      <c r="B1530" s="4">
        <v>37074</v>
      </c>
      <c r="C1530" s="5" t="s">
        <v>25</v>
      </c>
      <c r="D1530" s="5" t="s">
        <v>25</v>
      </c>
      <c r="E1530" s="5" t="s">
        <v>25</v>
      </c>
      <c r="F1530" s="5" t="s">
        <v>25</v>
      </c>
      <c r="G1530" s="5" t="s">
        <v>25</v>
      </c>
      <c r="H1530" s="5" t="s">
        <v>25</v>
      </c>
      <c r="I1530" s="5" t="s">
        <v>25</v>
      </c>
      <c r="J1530" s="5" t="s">
        <v>25</v>
      </c>
      <c r="K1530" s="5" t="s">
        <v>25</v>
      </c>
      <c r="L1530" s="5" t="s">
        <v>25</v>
      </c>
      <c r="M1530" s="5" t="s">
        <v>25</v>
      </c>
    </row>
    <row r="1531" spans="1:13">
      <c r="A1531" s="1">
        <v>37075</v>
      </c>
      <c r="B1531" s="4">
        <v>37075</v>
      </c>
      <c r="C1531" s="5" t="s">
        <v>25</v>
      </c>
      <c r="D1531" s="5" t="s">
        <v>25</v>
      </c>
      <c r="E1531" s="5" t="s">
        <v>25</v>
      </c>
      <c r="F1531" s="5" t="s">
        <v>25</v>
      </c>
      <c r="G1531" s="5" t="s">
        <v>25</v>
      </c>
      <c r="H1531" s="5" t="s">
        <v>25</v>
      </c>
      <c r="I1531" s="5" t="s">
        <v>25</v>
      </c>
      <c r="J1531" s="5" t="s">
        <v>25</v>
      </c>
      <c r="K1531" s="5" t="s">
        <v>25</v>
      </c>
      <c r="L1531" s="5" t="s">
        <v>25</v>
      </c>
      <c r="M1531" s="5" t="s">
        <v>25</v>
      </c>
    </row>
    <row r="1532" spans="1:13">
      <c r="A1532" s="1">
        <v>37076</v>
      </c>
      <c r="B1532" s="4">
        <v>37076</v>
      </c>
      <c r="C1532" s="5" t="s">
        <v>25</v>
      </c>
      <c r="D1532" s="5" t="s">
        <v>25</v>
      </c>
      <c r="E1532" s="5" t="s">
        <v>25</v>
      </c>
      <c r="F1532" s="5" t="s">
        <v>25</v>
      </c>
      <c r="G1532" s="5" t="s">
        <v>25</v>
      </c>
      <c r="H1532" s="5" t="s">
        <v>25</v>
      </c>
      <c r="I1532" s="5" t="s">
        <v>25</v>
      </c>
      <c r="J1532" s="5" t="s">
        <v>25</v>
      </c>
      <c r="K1532" s="5" t="s">
        <v>25</v>
      </c>
      <c r="L1532" s="5" t="s">
        <v>25</v>
      </c>
      <c r="M1532" s="5" t="s">
        <v>25</v>
      </c>
    </row>
    <row r="1533" spans="1:13">
      <c r="A1533" s="1">
        <v>37077</v>
      </c>
      <c r="B1533" s="4">
        <v>37077</v>
      </c>
      <c r="C1533" s="5" t="s">
        <v>25</v>
      </c>
      <c r="D1533" s="5" t="s">
        <v>25</v>
      </c>
      <c r="E1533" s="5" t="s">
        <v>25</v>
      </c>
      <c r="F1533" s="5" t="s">
        <v>25</v>
      </c>
      <c r="G1533" s="5" t="s">
        <v>25</v>
      </c>
      <c r="H1533" s="5" t="s">
        <v>25</v>
      </c>
      <c r="I1533" s="5" t="s">
        <v>25</v>
      </c>
      <c r="J1533" s="5" t="s">
        <v>25</v>
      </c>
      <c r="K1533" s="5" t="s">
        <v>25</v>
      </c>
      <c r="L1533" s="5" t="s">
        <v>25</v>
      </c>
      <c r="M1533" s="5" t="s">
        <v>25</v>
      </c>
    </row>
    <row r="1534" spans="1:13">
      <c r="A1534" s="1">
        <v>37078</v>
      </c>
      <c r="B1534" s="4">
        <v>37078</v>
      </c>
      <c r="C1534" s="5" t="s">
        <v>25</v>
      </c>
      <c r="D1534" s="5" t="s">
        <v>25</v>
      </c>
      <c r="E1534" s="5" t="s">
        <v>25</v>
      </c>
      <c r="F1534" s="5" t="s">
        <v>25</v>
      </c>
      <c r="G1534" s="5" t="s">
        <v>25</v>
      </c>
      <c r="H1534" s="5" t="s">
        <v>25</v>
      </c>
      <c r="I1534" s="5" t="s">
        <v>25</v>
      </c>
      <c r="J1534" s="5" t="s">
        <v>25</v>
      </c>
      <c r="K1534" s="5" t="s">
        <v>25</v>
      </c>
      <c r="L1534" s="5" t="s">
        <v>25</v>
      </c>
      <c r="M1534" s="5" t="s">
        <v>25</v>
      </c>
    </row>
    <row r="1535" spans="1:13">
      <c r="A1535" s="1">
        <v>37079</v>
      </c>
      <c r="B1535" s="4">
        <v>37079</v>
      </c>
      <c r="C1535" s="5" t="s">
        <v>25</v>
      </c>
      <c r="D1535" s="5" t="s">
        <v>25</v>
      </c>
      <c r="E1535" s="5" t="s">
        <v>25</v>
      </c>
      <c r="F1535" s="5" t="s">
        <v>25</v>
      </c>
      <c r="G1535" s="5" t="s">
        <v>25</v>
      </c>
      <c r="H1535" s="5" t="s">
        <v>25</v>
      </c>
      <c r="I1535" s="5" t="s">
        <v>25</v>
      </c>
      <c r="J1535" s="5" t="s">
        <v>25</v>
      </c>
      <c r="K1535" s="5" t="s">
        <v>25</v>
      </c>
      <c r="L1535" s="5" t="s">
        <v>25</v>
      </c>
      <c r="M1535" s="5" t="s">
        <v>25</v>
      </c>
    </row>
    <row r="1536" spans="1:13">
      <c r="A1536" s="1">
        <v>37080</v>
      </c>
      <c r="B1536" s="4">
        <v>37080</v>
      </c>
      <c r="C1536" s="5" t="s">
        <v>25</v>
      </c>
      <c r="D1536" s="5" t="s">
        <v>25</v>
      </c>
      <c r="E1536" s="5" t="s">
        <v>25</v>
      </c>
      <c r="F1536" s="5" t="s">
        <v>25</v>
      </c>
      <c r="G1536" s="5" t="s">
        <v>25</v>
      </c>
      <c r="H1536" s="5" t="s">
        <v>25</v>
      </c>
      <c r="I1536" s="5" t="s">
        <v>25</v>
      </c>
      <c r="J1536" s="5" t="s">
        <v>25</v>
      </c>
      <c r="K1536" s="5" t="s">
        <v>25</v>
      </c>
      <c r="L1536" s="5" t="s">
        <v>25</v>
      </c>
      <c r="M1536" s="5" t="s">
        <v>25</v>
      </c>
    </row>
    <row r="1537" spans="1:13">
      <c r="A1537" s="1">
        <v>37081</v>
      </c>
      <c r="B1537" s="4">
        <v>37081</v>
      </c>
      <c r="C1537" s="5" t="s">
        <v>25</v>
      </c>
      <c r="D1537" s="5" t="s">
        <v>25</v>
      </c>
      <c r="E1537" s="5" t="s">
        <v>25</v>
      </c>
      <c r="F1537" s="5" t="s">
        <v>25</v>
      </c>
      <c r="G1537" s="5" t="s">
        <v>25</v>
      </c>
      <c r="H1537" s="5" t="s">
        <v>25</v>
      </c>
      <c r="I1537" s="5" t="s">
        <v>25</v>
      </c>
      <c r="J1537" s="5" t="s">
        <v>25</v>
      </c>
      <c r="K1537" s="5" t="s">
        <v>25</v>
      </c>
      <c r="L1537" s="5" t="s">
        <v>25</v>
      </c>
      <c r="M1537" s="5" t="s">
        <v>25</v>
      </c>
    </row>
    <row r="1538" spans="1:13">
      <c r="A1538" s="1">
        <v>37082</v>
      </c>
      <c r="B1538" s="4">
        <v>37082</v>
      </c>
      <c r="C1538" s="5" t="s">
        <v>25</v>
      </c>
      <c r="D1538" s="5" t="s">
        <v>25</v>
      </c>
      <c r="E1538" s="5" t="s">
        <v>25</v>
      </c>
      <c r="F1538" s="5" t="s">
        <v>25</v>
      </c>
      <c r="G1538" s="5" t="s">
        <v>25</v>
      </c>
      <c r="H1538" s="5" t="s">
        <v>25</v>
      </c>
      <c r="I1538" s="5" t="s">
        <v>25</v>
      </c>
      <c r="J1538" s="5" t="s">
        <v>25</v>
      </c>
      <c r="K1538" s="5" t="s">
        <v>25</v>
      </c>
      <c r="L1538" s="5" t="s">
        <v>25</v>
      </c>
      <c r="M1538" s="5" t="s">
        <v>25</v>
      </c>
    </row>
    <row r="1539" spans="1:13">
      <c r="A1539" s="1">
        <v>37083</v>
      </c>
      <c r="B1539" s="4">
        <v>37083</v>
      </c>
      <c r="C1539" s="5" t="s">
        <v>25</v>
      </c>
      <c r="D1539" s="5" t="s">
        <v>25</v>
      </c>
      <c r="E1539" s="5" t="s">
        <v>25</v>
      </c>
      <c r="F1539" s="5" t="s">
        <v>25</v>
      </c>
      <c r="G1539" s="5" t="s">
        <v>25</v>
      </c>
      <c r="H1539" s="5" t="s">
        <v>25</v>
      </c>
      <c r="I1539" s="5" t="s">
        <v>25</v>
      </c>
      <c r="J1539" s="5" t="s">
        <v>25</v>
      </c>
      <c r="K1539" s="5" t="s">
        <v>25</v>
      </c>
      <c r="L1539" s="5" t="s">
        <v>25</v>
      </c>
      <c r="M1539" s="5" t="s">
        <v>25</v>
      </c>
    </row>
    <row r="1540" spans="1:13">
      <c r="A1540" s="1">
        <v>37084</v>
      </c>
      <c r="B1540" s="4">
        <v>37084</v>
      </c>
      <c r="C1540" s="5" t="s">
        <v>25</v>
      </c>
      <c r="D1540" s="5" t="s">
        <v>25</v>
      </c>
      <c r="E1540" s="5" t="s">
        <v>25</v>
      </c>
      <c r="F1540" s="5" t="s">
        <v>25</v>
      </c>
      <c r="G1540" s="5" t="s">
        <v>25</v>
      </c>
      <c r="H1540" s="5" t="s">
        <v>25</v>
      </c>
      <c r="I1540" s="5" t="s">
        <v>25</v>
      </c>
      <c r="J1540" s="5" t="s">
        <v>25</v>
      </c>
      <c r="K1540" s="5" t="s">
        <v>25</v>
      </c>
      <c r="L1540" s="5" t="s">
        <v>25</v>
      </c>
      <c r="M1540" s="5" t="s">
        <v>25</v>
      </c>
    </row>
    <row r="1541" spans="1:13">
      <c r="A1541" s="1">
        <v>37085</v>
      </c>
      <c r="B1541" s="4">
        <v>37085</v>
      </c>
      <c r="C1541" s="5" t="s">
        <v>25</v>
      </c>
      <c r="D1541" s="5" t="s">
        <v>25</v>
      </c>
      <c r="E1541" s="5" t="s">
        <v>25</v>
      </c>
      <c r="F1541" s="5" t="s">
        <v>25</v>
      </c>
      <c r="G1541" s="5" t="s">
        <v>25</v>
      </c>
      <c r="H1541" s="5" t="s">
        <v>25</v>
      </c>
      <c r="I1541" s="5" t="s">
        <v>25</v>
      </c>
      <c r="J1541" s="5" t="s">
        <v>25</v>
      </c>
      <c r="K1541" s="5" t="s">
        <v>25</v>
      </c>
      <c r="L1541" s="5" t="s">
        <v>25</v>
      </c>
      <c r="M1541" s="5" t="s">
        <v>25</v>
      </c>
    </row>
    <row r="1542" spans="1:13">
      <c r="A1542" s="1">
        <v>37086</v>
      </c>
      <c r="B1542" s="4">
        <v>37086</v>
      </c>
      <c r="C1542" s="5" t="s">
        <v>25</v>
      </c>
      <c r="D1542" s="5" t="s">
        <v>25</v>
      </c>
      <c r="E1542" s="5" t="s">
        <v>25</v>
      </c>
      <c r="F1542" s="5" t="s">
        <v>25</v>
      </c>
      <c r="G1542" s="5" t="s">
        <v>25</v>
      </c>
      <c r="H1542" s="5" t="s">
        <v>25</v>
      </c>
      <c r="I1542" s="5" t="s">
        <v>25</v>
      </c>
      <c r="J1542" s="5" t="s">
        <v>25</v>
      </c>
      <c r="K1542" s="5" t="s">
        <v>25</v>
      </c>
      <c r="L1542" s="5" t="s">
        <v>25</v>
      </c>
      <c r="M1542" s="5" t="s">
        <v>25</v>
      </c>
    </row>
    <row r="1543" spans="1:13">
      <c r="A1543" s="1">
        <v>37087</v>
      </c>
      <c r="B1543" s="4">
        <v>37087</v>
      </c>
      <c r="C1543" s="5" t="s">
        <v>25</v>
      </c>
      <c r="D1543" s="5" t="s">
        <v>25</v>
      </c>
      <c r="E1543" s="5" t="s">
        <v>25</v>
      </c>
      <c r="F1543" s="5" t="s">
        <v>25</v>
      </c>
      <c r="G1543" s="5" t="s">
        <v>25</v>
      </c>
      <c r="H1543" s="5" t="s">
        <v>25</v>
      </c>
      <c r="I1543" s="5" t="s">
        <v>25</v>
      </c>
      <c r="J1543" s="5" t="s">
        <v>25</v>
      </c>
      <c r="K1543" s="5" t="s">
        <v>25</v>
      </c>
      <c r="L1543" s="5" t="s">
        <v>25</v>
      </c>
      <c r="M1543" s="5" t="s">
        <v>25</v>
      </c>
    </row>
    <row r="1544" spans="1:13">
      <c r="A1544" s="1">
        <v>37088</v>
      </c>
      <c r="B1544" s="4">
        <v>37088</v>
      </c>
      <c r="C1544" s="5" t="s">
        <v>25</v>
      </c>
      <c r="D1544" s="5" t="s">
        <v>25</v>
      </c>
      <c r="E1544" s="5" t="s">
        <v>25</v>
      </c>
      <c r="F1544" s="5" t="s">
        <v>25</v>
      </c>
      <c r="G1544" s="5" t="s">
        <v>25</v>
      </c>
      <c r="H1544" s="5" t="s">
        <v>25</v>
      </c>
      <c r="I1544" s="5" t="s">
        <v>25</v>
      </c>
      <c r="J1544" s="5" t="s">
        <v>25</v>
      </c>
      <c r="K1544" s="5" t="s">
        <v>25</v>
      </c>
      <c r="L1544" s="5" t="s">
        <v>25</v>
      </c>
      <c r="M1544" s="5" t="s">
        <v>25</v>
      </c>
    </row>
    <row r="1545" spans="1:13">
      <c r="A1545" s="1">
        <v>37089</v>
      </c>
      <c r="B1545" s="4">
        <v>37089</v>
      </c>
      <c r="C1545" s="5" t="s">
        <v>25</v>
      </c>
      <c r="D1545" s="5" t="s">
        <v>25</v>
      </c>
      <c r="E1545" s="5" t="s">
        <v>25</v>
      </c>
      <c r="F1545" s="5" t="s">
        <v>25</v>
      </c>
      <c r="G1545" s="5" t="s">
        <v>25</v>
      </c>
      <c r="H1545" s="5" t="s">
        <v>25</v>
      </c>
      <c r="I1545" s="5" t="s">
        <v>25</v>
      </c>
      <c r="J1545" s="5" t="s">
        <v>25</v>
      </c>
      <c r="K1545" s="5" t="s">
        <v>25</v>
      </c>
      <c r="L1545" s="5" t="s">
        <v>25</v>
      </c>
      <c r="M1545" s="5" t="s">
        <v>25</v>
      </c>
    </row>
    <row r="1546" spans="1:13">
      <c r="A1546" s="1">
        <v>37090</v>
      </c>
      <c r="B1546" s="4">
        <v>37090</v>
      </c>
      <c r="C1546" s="5" t="s">
        <v>25</v>
      </c>
      <c r="D1546" s="5" t="s">
        <v>25</v>
      </c>
      <c r="E1546" s="5" t="s">
        <v>25</v>
      </c>
      <c r="F1546" s="5" t="s">
        <v>25</v>
      </c>
      <c r="G1546" s="5" t="s">
        <v>25</v>
      </c>
      <c r="H1546" s="5" t="s">
        <v>25</v>
      </c>
      <c r="I1546" s="5" t="s">
        <v>25</v>
      </c>
      <c r="J1546" s="5" t="s">
        <v>25</v>
      </c>
      <c r="K1546" s="5" t="s">
        <v>25</v>
      </c>
      <c r="L1546" s="5" t="s">
        <v>25</v>
      </c>
      <c r="M1546" s="5" t="s">
        <v>25</v>
      </c>
    </row>
    <row r="1547" spans="1:13">
      <c r="A1547" s="1">
        <v>37091</v>
      </c>
      <c r="B1547" s="4">
        <v>37091</v>
      </c>
      <c r="C1547" s="5" t="s">
        <v>25</v>
      </c>
      <c r="D1547" s="5" t="s">
        <v>25</v>
      </c>
      <c r="E1547" s="5" t="s">
        <v>25</v>
      </c>
      <c r="F1547" s="5" t="s">
        <v>25</v>
      </c>
      <c r="G1547" s="5" t="s">
        <v>25</v>
      </c>
      <c r="H1547" s="5" t="s">
        <v>25</v>
      </c>
      <c r="I1547" s="5" t="s">
        <v>25</v>
      </c>
      <c r="J1547" s="5" t="s">
        <v>25</v>
      </c>
      <c r="K1547" s="5" t="s">
        <v>25</v>
      </c>
      <c r="L1547" s="5" t="s">
        <v>25</v>
      </c>
      <c r="M1547" s="5" t="s">
        <v>25</v>
      </c>
    </row>
    <row r="1548" spans="1:13">
      <c r="A1548" s="1">
        <v>37092</v>
      </c>
      <c r="B1548" s="4">
        <v>37092</v>
      </c>
      <c r="C1548" s="5" t="s">
        <v>25</v>
      </c>
      <c r="D1548" s="5" t="s">
        <v>25</v>
      </c>
      <c r="E1548" s="5" t="s">
        <v>25</v>
      </c>
      <c r="F1548" s="5" t="s">
        <v>25</v>
      </c>
      <c r="G1548" s="5" t="s">
        <v>25</v>
      </c>
      <c r="H1548" s="5" t="s">
        <v>25</v>
      </c>
      <c r="I1548" s="5" t="s">
        <v>25</v>
      </c>
      <c r="J1548" s="5" t="s">
        <v>25</v>
      </c>
      <c r="K1548" s="5" t="s">
        <v>25</v>
      </c>
      <c r="L1548" s="5" t="s">
        <v>25</v>
      </c>
      <c r="M1548" s="5" t="s">
        <v>25</v>
      </c>
    </row>
    <row r="1549" spans="1:13">
      <c r="A1549" s="1">
        <v>37093</v>
      </c>
      <c r="B1549" s="4">
        <v>37093</v>
      </c>
      <c r="C1549" s="5" t="s">
        <v>25</v>
      </c>
      <c r="D1549" s="5" t="s">
        <v>25</v>
      </c>
      <c r="E1549" s="5" t="s">
        <v>25</v>
      </c>
      <c r="F1549" s="5" t="s">
        <v>25</v>
      </c>
      <c r="G1549" s="5" t="s">
        <v>25</v>
      </c>
      <c r="H1549" s="5" t="s">
        <v>25</v>
      </c>
      <c r="I1549" s="5" t="s">
        <v>25</v>
      </c>
      <c r="J1549" s="5" t="s">
        <v>25</v>
      </c>
      <c r="K1549" s="5" t="s">
        <v>25</v>
      </c>
      <c r="L1549" s="5" t="s">
        <v>25</v>
      </c>
      <c r="M1549" s="5" t="s">
        <v>25</v>
      </c>
    </row>
    <row r="1550" spans="1:13">
      <c r="A1550" s="1">
        <v>37094</v>
      </c>
      <c r="B1550" s="4">
        <v>37094</v>
      </c>
      <c r="C1550" s="5" t="s">
        <v>25</v>
      </c>
      <c r="D1550" s="5" t="s">
        <v>25</v>
      </c>
      <c r="E1550" s="5" t="s">
        <v>25</v>
      </c>
      <c r="F1550" s="5" t="s">
        <v>25</v>
      </c>
      <c r="G1550" s="5" t="s">
        <v>25</v>
      </c>
      <c r="H1550" s="5" t="s">
        <v>25</v>
      </c>
      <c r="I1550" s="5" t="s">
        <v>25</v>
      </c>
      <c r="J1550" s="5" t="s">
        <v>25</v>
      </c>
      <c r="K1550" s="5" t="s">
        <v>25</v>
      </c>
      <c r="L1550" s="5" t="s">
        <v>25</v>
      </c>
      <c r="M1550" s="5" t="s">
        <v>25</v>
      </c>
    </row>
    <row r="1551" spans="1:13">
      <c r="A1551" s="1">
        <v>37095</v>
      </c>
      <c r="B1551" s="4">
        <v>37095</v>
      </c>
      <c r="C1551" s="5" t="s">
        <v>25</v>
      </c>
      <c r="D1551" s="5" t="s">
        <v>25</v>
      </c>
      <c r="E1551" s="5" t="s">
        <v>25</v>
      </c>
      <c r="F1551" s="5" t="s">
        <v>25</v>
      </c>
      <c r="G1551" s="5" t="s">
        <v>25</v>
      </c>
      <c r="H1551" s="5" t="s">
        <v>25</v>
      </c>
      <c r="I1551" s="5" t="s">
        <v>25</v>
      </c>
      <c r="J1551" s="5" t="s">
        <v>25</v>
      </c>
      <c r="K1551" s="5" t="s">
        <v>25</v>
      </c>
      <c r="L1551" s="5" t="s">
        <v>25</v>
      </c>
      <c r="M1551" s="5" t="s">
        <v>25</v>
      </c>
    </row>
    <row r="1552" spans="1:13">
      <c r="A1552" s="1">
        <v>37096</v>
      </c>
      <c r="B1552" s="4">
        <v>37096</v>
      </c>
      <c r="C1552" s="5" t="s">
        <v>25</v>
      </c>
      <c r="D1552" s="5" t="s">
        <v>25</v>
      </c>
      <c r="E1552" s="5" t="s">
        <v>25</v>
      </c>
      <c r="F1552" s="5" t="s">
        <v>25</v>
      </c>
      <c r="G1552" s="5" t="s">
        <v>25</v>
      </c>
      <c r="H1552" s="5" t="s">
        <v>25</v>
      </c>
      <c r="I1552" s="5" t="s">
        <v>25</v>
      </c>
      <c r="J1552" s="5" t="s">
        <v>25</v>
      </c>
      <c r="K1552" s="5" t="s">
        <v>25</v>
      </c>
      <c r="L1552" s="5" t="s">
        <v>25</v>
      </c>
      <c r="M1552" s="5" t="s">
        <v>25</v>
      </c>
    </row>
    <row r="1553" spans="1:13">
      <c r="A1553" s="1">
        <v>37097</v>
      </c>
      <c r="B1553" s="4">
        <v>37097</v>
      </c>
      <c r="C1553" s="5" t="s">
        <v>25</v>
      </c>
      <c r="D1553" s="5" t="s">
        <v>25</v>
      </c>
      <c r="E1553" s="5" t="s">
        <v>25</v>
      </c>
      <c r="F1553" s="5" t="s">
        <v>25</v>
      </c>
      <c r="G1553" s="5" t="s">
        <v>25</v>
      </c>
      <c r="H1553" s="5" t="s">
        <v>25</v>
      </c>
      <c r="I1553" s="5" t="s">
        <v>25</v>
      </c>
      <c r="J1553" s="5" t="s">
        <v>25</v>
      </c>
      <c r="K1553" s="5" t="s">
        <v>25</v>
      </c>
      <c r="L1553" s="5" t="s">
        <v>25</v>
      </c>
      <c r="M1553" s="5" t="s">
        <v>25</v>
      </c>
    </row>
    <row r="1554" spans="1:13">
      <c r="A1554" s="1">
        <v>37098</v>
      </c>
      <c r="B1554" s="4">
        <v>37098</v>
      </c>
      <c r="C1554" s="5" t="s">
        <v>25</v>
      </c>
      <c r="D1554" s="5" t="s">
        <v>25</v>
      </c>
      <c r="E1554" s="5" t="s">
        <v>25</v>
      </c>
      <c r="F1554" s="5" t="s">
        <v>25</v>
      </c>
      <c r="G1554" s="5" t="s">
        <v>25</v>
      </c>
      <c r="H1554" s="5" t="s">
        <v>25</v>
      </c>
      <c r="I1554" s="5" t="s">
        <v>25</v>
      </c>
      <c r="J1554" s="5" t="s">
        <v>25</v>
      </c>
      <c r="K1554" s="5" t="s">
        <v>25</v>
      </c>
      <c r="L1554" s="5" t="s">
        <v>25</v>
      </c>
      <c r="M1554" s="5" t="s">
        <v>25</v>
      </c>
    </row>
    <row r="1555" spans="1:13">
      <c r="A1555" s="1">
        <v>37099</v>
      </c>
      <c r="B1555" s="4">
        <v>37099</v>
      </c>
      <c r="C1555" s="5" t="s">
        <v>25</v>
      </c>
      <c r="D1555" s="5" t="s">
        <v>25</v>
      </c>
      <c r="E1555" s="5" t="s">
        <v>25</v>
      </c>
      <c r="F1555" s="5" t="s">
        <v>25</v>
      </c>
      <c r="G1555" s="5" t="s">
        <v>25</v>
      </c>
      <c r="H1555" s="5" t="s">
        <v>25</v>
      </c>
      <c r="I1555" s="5" t="s">
        <v>25</v>
      </c>
      <c r="J1555" s="5" t="s">
        <v>25</v>
      </c>
      <c r="K1555" s="5" t="s">
        <v>25</v>
      </c>
      <c r="L1555" s="5" t="s">
        <v>25</v>
      </c>
      <c r="M1555" s="5" t="s">
        <v>25</v>
      </c>
    </row>
    <row r="1556" spans="1:13">
      <c r="A1556" s="1">
        <v>37100</v>
      </c>
      <c r="B1556" s="4">
        <v>37100</v>
      </c>
      <c r="C1556" s="5" t="s">
        <v>25</v>
      </c>
      <c r="D1556" s="5" t="s">
        <v>25</v>
      </c>
      <c r="E1556" s="5" t="s">
        <v>25</v>
      </c>
      <c r="F1556" s="5" t="s">
        <v>25</v>
      </c>
      <c r="G1556" s="5" t="s">
        <v>25</v>
      </c>
      <c r="H1556" s="5" t="s">
        <v>25</v>
      </c>
      <c r="I1556" s="5" t="s">
        <v>25</v>
      </c>
      <c r="J1556" s="5" t="s">
        <v>25</v>
      </c>
      <c r="K1556" s="5" t="s">
        <v>25</v>
      </c>
      <c r="L1556" s="5" t="s">
        <v>25</v>
      </c>
      <c r="M1556" s="5" t="s">
        <v>25</v>
      </c>
    </row>
    <row r="1557" spans="1:13">
      <c r="A1557" s="1">
        <v>37101</v>
      </c>
      <c r="B1557" s="4">
        <v>37101</v>
      </c>
      <c r="C1557" s="5" t="s">
        <v>25</v>
      </c>
      <c r="D1557" s="5" t="s">
        <v>25</v>
      </c>
      <c r="E1557" s="5" t="s">
        <v>25</v>
      </c>
      <c r="F1557" s="5" t="s">
        <v>25</v>
      </c>
      <c r="G1557" s="5" t="s">
        <v>25</v>
      </c>
      <c r="H1557" s="5" t="s">
        <v>25</v>
      </c>
      <c r="I1557" s="5" t="s">
        <v>25</v>
      </c>
      <c r="J1557" s="5" t="s">
        <v>25</v>
      </c>
      <c r="K1557" s="5" t="s">
        <v>25</v>
      </c>
      <c r="L1557" s="5" t="s">
        <v>25</v>
      </c>
      <c r="M1557" s="5" t="s">
        <v>25</v>
      </c>
    </row>
    <row r="1558" spans="1:13">
      <c r="A1558" s="1">
        <v>37102</v>
      </c>
      <c r="B1558" s="4">
        <v>37102</v>
      </c>
      <c r="C1558" s="5" t="s">
        <v>25</v>
      </c>
      <c r="D1558" s="5" t="s">
        <v>25</v>
      </c>
      <c r="E1558" s="5" t="s">
        <v>25</v>
      </c>
      <c r="F1558" s="5" t="s">
        <v>25</v>
      </c>
      <c r="G1558" s="5" t="s">
        <v>25</v>
      </c>
      <c r="H1558" s="5" t="s">
        <v>25</v>
      </c>
      <c r="I1558" s="5" t="s">
        <v>25</v>
      </c>
      <c r="J1558" s="5" t="s">
        <v>25</v>
      </c>
      <c r="K1558" s="5" t="s">
        <v>25</v>
      </c>
      <c r="L1558" s="5" t="s">
        <v>25</v>
      </c>
      <c r="M1558" s="5" t="s">
        <v>25</v>
      </c>
    </row>
    <row r="1559" spans="1:13">
      <c r="A1559" s="1">
        <v>37103</v>
      </c>
      <c r="B1559" s="4">
        <v>37103</v>
      </c>
      <c r="C1559" s="5" t="s">
        <v>25</v>
      </c>
      <c r="D1559" s="5" t="s">
        <v>25</v>
      </c>
      <c r="E1559" s="5" t="s">
        <v>25</v>
      </c>
      <c r="F1559" s="5" t="s">
        <v>25</v>
      </c>
      <c r="G1559" s="5" t="s">
        <v>25</v>
      </c>
      <c r="H1559" s="5" t="s">
        <v>25</v>
      </c>
      <c r="I1559" s="5" t="s">
        <v>25</v>
      </c>
      <c r="J1559" s="5" t="s">
        <v>25</v>
      </c>
      <c r="K1559" s="5" t="s">
        <v>25</v>
      </c>
      <c r="L1559" s="5" t="s">
        <v>25</v>
      </c>
      <c r="M1559" s="5" t="s">
        <v>25</v>
      </c>
    </row>
    <row r="1560" spans="1:13">
      <c r="A1560" s="1">
        <v>37104</v>
      </c>
      <c r="B1560" s="4">
        <v>37104</v>
      </c>
      <c r="C1560" s="5" t="s">
        <v>25</v>
      </c>
      <c r="D1560" s="5" t="s">
        <v>25</v>
      </c>
      <c r="E1560" s="5" t="s">
        <v>25</v>
      </c>
      <c r="F1560" s="5" t="s">
        <v>25</v>
      </c>
      <c r="G1560" s="5" t="s">
        <v>25</v>
      </c>
      <c r="H1560" s="5" t="s">
        <v>25</v>
      </c>
      <c r="I1560" s="5" t="s">
        <v>25</v>
      </c>
      <c r="J1560" s="5" t="s">
        <v>25</v>
      </c>
      <c r="K1560" s="5" t="s">
        <v>25</v>
      </c>
      <c r="L1560" s="5" t="s">
        <v>25</v>
      </c>
      <c r="M1560" s="5" t="s">
        <v>25</v>
      </c>
    </row>
    <row r="1561" spans="1:13">
      <c r="A1561" s="1">
        <v>37105</v>
      </c>
      <c r="B1561" s="4">
        <v>37105</v>
      </c>
      <c r="C1561" s="5" t="s">
        <v>25</v>
      </c>
      <c r="D1561" s="5" t="s">
        <v>25</v>
      </c>
      <c r="E1561" s="5" t="s">
        <v>25</v>
      </c>
      <c r="F1561" s="5" t="s">
        <v>25</v>
      </c>
      <c r="G1561" s="5" t="s">
        <v>25</v>
      </c>
      <c r="H1561" s="5" t="s">
        <v>25</v>
      </c>
      <c r="I1561" s="5" t="s">
        <v>25</v>
      </c>
      <c r="J1561" s="5" t="s">
        <v>25</v>
      </c>
      <c r="K1561" s="5" t="s">
        <v>25</v>
      </c>
      <c r="L1561" s="5" t="s">
        <v>25</v>
      </c>
      <c r="M1561" s="5" t="s">
        <v>25</v>
      </c>
    </row>
    <row r="1562" spans="1:13">
      <c r="A1562" s="1">
        <v>37106</v>
      </c>
      <c r="B1562" s="4">
        <v>37106</v>
      </c>
      <c r="C1562" s="5" t="s">
        <v>25</v>
      </c>
      <c r="D1562" s="5" t="s">
        <v>25</v>
      </c>
      <c r="E1562" s="5" t="s">
        <v>25</v>
      </c>
      <c r="F1562" s="5" t="s">
        <v>25</v>
      </c>
      <c r="G1562" s="5" t="s">
        <v>25</v>
      </c>
      <c r="H1562" s="5" t="s">
        <v>25</v>
      </c>
      <c r="I1562" s="5" t="s">
        <v>25</v>
      </c>
      <c r="J1562" s="5" t="s">
        <v>25</v>
      </c>
      <c r="K1562" s="5" t="s">
        <v>25</v>
      </c>
      <c r="L1562" s="5" t="s">
        <v>25</v>
      </c>
      <c r="M1562" s="5" t="s">
        <v>25</v>
      </c>
    </row>
    <row r="1563" spans="1:13">
      <c r="A1563" s="1">
        <v>37107</v>
      </c>
      <c r="B1563" s="4">
        <v>37107</v>
      </c>
      <c r="C1563" s="5" t="s">
        <v>25</v>
      </c>
      <c r="D1563" s="5" t="s">
        <v>25</v>
      </c>
      <c r="E1563" s="5" t="s">
        <v>25</v>
      </c>
      <c r="F1563" s="5" t="s">
        <v>25</v>
      </c>
      <c r="G1563" s="5" t="s">
        <v>25</v>
      </c>
      <c r="H1563" s="5" t="s">
        <v>25</v>
      </c>
      <c r="I1563" s="5" t="s">
        <v>25</v>
      </c>
      <c r="J1563" s="5" t="s">
        <v>25</v>
      </c>
      <c r="K1563" s="5" t="s">
        <v>25</v>
      </c>
      <c r="L1563" s="5" t="s">
        <v>25</v>
      </c>
      <c r="M1563" s="5" t="s">
        <v>25</v>
      </c>
    </row>
    <row r="1564" spans="1:13">
      <c r="A1564" s="1">
        <v>37108</v>
      </c>
      <c r="B1564" s="4">
        <v>37108</v>
      </c>
      <c r="C1564" s="5" t="s">
        <v>25</v>
      </c>
      <c r="D1564" s="5" t="s">
        <v>25</v>
      </c>
      <c r="E1564" s="5" t="s">
        <v>25</v>
      </c>
      <c r="F1564" s="5" t="s">
        <v>25</v>
      </c>
      <c r="G1564" s="5" t="s">
        <v>25</v>
      </c>
      <c r="H1564" s="5" t="s">
        <v>25</v>
      </c>
      <c r="I1564" s="5" t="s">
        <v>25</v>
      </c>
      <c r="J1564" s="5" t="s">
        <v>25</v>
      </c>
      <c r="K1564" s="5" t="s">
        <v>25</v>
      </c>
      <c r="L1564" s="5" t="s">
        <v>25</v>
      </c>
      <c r="M1564" s="5" t="s">
        <v>25</v>
      </c>
    </row>
    <row r="1565" spans="1:13">
      <c r="A1565" s="1">
        <v>37109</v>
      </c>
      <c r="B1565" s="4">
        <v>37109</v>
      </c>
      <c r="C1565" s="5" t="s">
        <v>25</v>
      </c>
      <c r="D1565" s="5" t="s">
        <v>25</v>
      </c>
      <c r="E1565" s="5" t="s">
        <v>25</v>
      </c>
      <c r="F1565" s="5" t="s">
        <v>25</v>
      </c>
      <c r="G1565" s="5" t="s">
        <v>25</v>
      </c>
      <c r="H1565" s="5" t="s">
        <v>25</v>
      </c>
      <c r="I1565" s="5" t="s">
        <v>25</v>
      </c>
      <c r="J1565" s="5" t="s">
        <v>25</v>
      </c>
      <c r="K1565" s="5" t="s">
        <v>25</v>
      </c>
      <c r="L1565" s="5" t="s">
        <v>25</v>
      </c>
      <c r="M1565" s="5" t="s">
        <v>25</v>
      </c>
    </row>
    <row r="1566" spans="1:13">
      <c r="A1566" s="1">
        <v>37110</v>
      </c>
      <c r="B1566" s="4">
        <v>37110</v>
      </c>
      <c r="C1566" s="5" t="s">
        <v>25</v>
      </c>
      <c r="D1566" s="5" t="s">
        <v>25</v>
      </c>
      <c r="E1566" s="5" t="s">
        <v>25</v>
      </c>
      <c r="F1566" s="5" t="s">
        <v>25</v>
      </c>
      <c r="G1566" s="5" t="s">
        <v>25</v>
      </c>
      <c r="H1566" s="5" t="s">
        <v>25</v>
      </c>
      <c r="I1566" s="5" t="s">
        <v>25</v>
      </c>
      <c r="J1566" s="5" t="s">
        <v>25</v>
      </c>
      <c r="K1566" s="5" t="s">
        <v>25</v>
      </c>
      <c r="L1566" s="5" t="s">
        <v>25</v>
      </c>
      <c r="M1566" s="5" t="s">
        <v>25</v>
      </c>
    </row>
    <row r="1567" spans="1:13">
      <c r="A1567" s="1">
        <v>37111</v>
      </c>
      <c r="B1567" s="4">
        <v>37111</v>
      </c>
      <c r="C1567" s="5" t="s">
        <v>25</v>
      </c>
      <c r="D1567" s="5" t="s">
        <v>25</v>
      </c>
      <c r="E1567" s="5" t="s">
        <v>25</v>
      </c>
      <c r="F1567" s="5" t="s">
        <v>25</v>
      </c>
      <c r="G1567" s="5" t="s">
        <v>25</v>
      </c>
      <c r="H1567" s="5" t="s">
        <v>25</v>
      </c>
      <c r="I1567" s="5" t="s">
        <v>25</v>
      </c>
      <c r="J1567" s="5" t="s">
        <v>25</v>
      </c>
      <c r="K1567" s="5" t="s">
        <v>25</v>
      </c>
      <c r="L1567" s="5" t="s">
        <v>25</v>
      </c>
      <c r="M1567" s="5" t="s">
        <v>25</v>
      </c>
    </row>
    <row r="1568" spans="1:13">
      <c r="A1568" s="1">
        <v>37112</v>
      </c>
      <c r="B1568" s="4">
        <v>37112</v>
      </c>
      <c r="C1568" s="5" t="s">
        <v>25</v>
      </c>
      <c r="D1568" s="5" t="s">
        <v>25</v>
      </c>
      <c r="E1568" s="5" t="s">
        <v>25</v>
      </c>
      <c r="F1568" s="5" t="s">
        <v>25</v>
      </c>
      <c r="G1568" s="5" t="s">
        <v>25</v>
      </c>
      <c r="H1568" s="5" t="s">
        <v>25</v>
      </c>
      <c r="I1568" s="5" t="s">
        <v>25</v>
      </c>
      <c r="J1568" s="5" t="s">
        <v>25</v>
      </c>
      <c r="K1568" s="5" t="s">
        <v>25</v>
      </c>
      <c r="L1568" s="5" t="s">
        <v>25</v>
      </c>
      <c r="M1568" s="5" t="s">
        <v>25</v>
      </c>
    </row>
    <row r="1569" spans="1:13">
      <c r="A1569" s="1">
        <v>37113</v>
      </c>
      <c r="B1569" s="4">
        <v>37113</v>
      </c>
      <c r="C1569" s="5" t="s">
        <v>25</v>
      </c>
      <c r="D1569" s="5" t="s">
        <v>25</v>
      </c>
      <c r="E1569" s="5" t="s">
        <v>25</v>
      </c>
      <c r="F1569" s="5" t="s">
        <v>25</v>
      </c>
      <c r="G1569" s="5" t="s">
        <v>25</v>
      </c>
      <c r="H1569" s="5" t="s">
        <v>25</v>
      </c>
      <c r="I1569" s="5" t="s">
        <v>25</v>
      </c>
      <c r="J1569" s="5" t="s">
        <v>25</v>
      </c>
      <c r="K1569" s="5" t="s">
        <v>25</v>
      </c>
      <c r="L1569" s="5" t="s">
        <v>25</v>
      </c>
      <c r="M1569" s="5" t="s">
        <v>25</v>
      </c>
    </row>
    <row r="1570" spans="1:13">
      <c r="A1570" s="1">
        <v>37114</v>
      </c>
      <c r="B1570" s="4">
        <v>37114</v>
      </c>
      <c r="C1570" s="5" t="s">
        <v>25</v>
      </c>
      <c r="D1570" s="5" t="s">
        <v>25</v>
      </c>
      <c r="E1570" s="5" t="s">
        <v>25</v>
      </c>
      <c r="F1570" s="5" t="s">
        <v>25</v>
      </c>
      <c r="G1570" s="5" t="s">
        <v>25</v>
      </c>
      <c r="H1570" s="5" t="s">
        <v>25</v>
      </c>
      <c r="I1570" s="5" t="s">
        <v>25</v>
      </c>
      <c r="J1570" s="5" t="s">
        <v>25</v>
      </c>
      <c r="K1570" s="5" t="s">
        <v>25</v>
      </c>
      <c r="L1570" s="5" t="s">
        <v>25</v>
      </c>
      <c r="M1570" s="5" t="s">
        <v>25</v>
      </c>
    </row>
    <row r="1571" spans="1:13">
      <c r="A1571" s="1">
        <v>37115</v>
      </c>
      <c r="B1571" s="4">
        <v>37115</v>
      </c>
      <c r="C1571" s="5" t="s">
        <v>25</v>
      </c>
      <c r="D1571" s="5" t="s">
        <v>25</v>
      </c>
      <c r="E1571" s="5" t="s">
        <v>25</v>
      </c>
      <c r="F1571" s="5" t="s">
        <v>25</v>
      </c>
      <c r="G1571" s="5" t="s">
        <v>25</v>
      </c>
      <c r="H1571" s="5" t="s">
        <v>25</v>
      </c>
      <c r="I1571" s="5" t="s">
        <v>25</v>
      </c>
      <c r="J1571" s="5" t="s">
        <v>25</v>
      </c>
      <c r="K1571" s="5" t="s">
        <v>25</v>
      </c>
      <c r="L1571" s="5" t="s">
        <v>25</v>
      </c>
      <c r="M1571" s="5" t="s">
        <v>25</v>
      </c>
    </row>
    <row r="1572" spans="1:13">
      <c r="A1572" s="1">
        <v>37116</v>
      </c>
      <c r="B1572" s="4">
        <v>37116</v>
      </c>
      <c r="C1572" s="5" t="s">
        <v>25</v>
      </c>
      <c r="D1572" s="5" t="s">
        <v>25</v>
      </c>
      <c r="E1572" s="5" t="s">
        <v>25</v>
      </c>
      <c r="F1572" s="5" t="s">
        <v>25</v>
      </c>
      <c r="G1572" s="5" t="s">
        <v>25</v>
      </c>
      <c r="H1572" s="5" t="s">
        <v>25</v>
      </c>
      <c r="I1572" s="5" t="s">
        <v>25</v>
      </c>
      <c r="J1572" s="5" t="s">
        <v>25</v>
      </c>
      <c r="K1572" s="5" t="s">
        <v>25</v>
      </c>
      <c r="L1572" s="5" t="s">
        <v>25</v>
      </c>
      <c r="M1572" s="5" t="s">
        <v>25</v>
      </c>
    </row>
    <row r="1573" spans="1:13">
      <c r="A1573" s="1">
        <v>37117</v>
      </c>
      <c r="B1573" s="4">
        <v>37117</v>
      </c>
      <c r="C1573" s="5" t="s">
        <v>25</v>
      </c>
      <c r="D1573" s="5" t="s">
        <v>25</v>
      </c>
      <c r="E1573" s="5" t="s">
        <v>25</v>
      </c>
      <c r="F1573" s="5" t="s">
        <v>25</v>
      </c>
      <c r="G1573" s="5" t="s">
        <v>25</v>
      </c>
      <c r="H1573" s="5" t="s">
        <v>25</v>
      </c>
      <c r="I1573" s="5" t="s">
        <v>25</v>
      </c>
      <c r="J1573" s="5" t="s">
        <v>25</v>
      </c>
      <c r="K1573" s="5" t="s">
        <v>25</v>
      </c>
      <c r="L1573" s="5" t="s">
        <v>25</v>
      </c>
      <c r="M1573" s="5" t="s">
        <v>25</v>
      </c>
    </row>
    <row r="1574" spans="1:13">
      <c r="A1574" s="1">
        <v>37118</v>
      </c>
      <c r="B1574" s="4">
        <v>37118</v>
      </c>
      <c r="C1574" s="5" t="s">
        <v>25</v>
      </c>
      <c r="D1574" s="5" t="s">
        <v>25</v>
      </c>
      <c r="E1574" s="5" t="s">
        <v>25</v>
      </c>
      <c r="F1574" s="5" t="s">
        <v>25</v>
      </c>
      <c r="G1574" s="5" t="s">
        <v>25</v>
      </c>
      <c r="H1574" s="5" t="s">
        <v>25</v>
      </c>
      <c r="I1574" s="5" t="s">
        <v>25</v>
      </c>
      <c r="J1574" s="5" t="s">
        <v>25</v>
      </c>
      <c r="K1574" s="5" t="s">
        <v>25</v>
      </c>
      <c r="L1574" s="5" t="s">
        <v>25</v>
      </c>
      <c r="M1574" s="5" t="s">
        <v>25</v>
      </c>
    </row>
    <row r="1575" spans="1:13">
      <c r="A1575" s="1">
        <v>37119</v>
      </c>
      <c r="B1575" s="4">
        <v>37119</v>
      </c>
      <c r="C1575" s="5" t="s">
        <v>25</v>
      </c>
      <c r="D1575" s="5" t="s">
        <v>25</v>
      </c>
      <c r="E1575" s="5" t="s">
        <v>25</v>
      </c>
      <c r="F1575" s="5" t="s">
        <v>25</v>
      </c>
      <c r="G1575" s="5" t="s">
        <v>25</v>
      </c>
      <c r="H1575" s="5" t="s">
        <v>25</v>
      </c>
      <c r="I1575" s="5" t="s">
        <v>25</v>
      </c>
      <c r="J1575" s="5" t="s">
        <v>25</v>
      </c>
      <c r="K1575" s="5" t="s">
        <v>25</v>
      </c>
      <c r="L1575" s="5" t="s">
        <v>25</v>
      </c>
      <c r="M1575" s="5" t="s">
        <v>25</v>
      </c>
    </row>
    <row r="1576" spans="1:13">
      <c r="A1576" s="1">
        <v>37120</v>
      </c>
      <c r="B1576" s="4">
        <v>37120</v>
      </c>
      <c r="C1576" s="5" t="s">
        <v>25</v>
      </c>
      <c r="D1576" s="5" t="s">
        <v>25</v>
      </c>
      <c r="E1576" s="5" t="s">
        <v>25</v>
      </c>
      <c r="F1576" s="5" t="s">
        <v>25</v>
      </c>
      <c r="G1576" s="5" t="s">
        <v>25</v>
      </c>
      <c r="H1576" s="5" t="s">
        <v>25</v>
      </c>
      <c r="I1576" s="5" t="s">
        <v>25</v>
      </c>
      <c r="J1576" s="5" t="s">
        <v>25</v>
      </c>
      <c r="K1576" s="5" t="s">
        <v>25</v>
      </c>
      <c r="L1576" s="5" t="s">
        <v>25</v>
      </c>
      <c r="M1576" s="5" t="s">
        <v>25</v>
      </c>
    </row>
    <row r="1577" spans="1:13">
      <c r="A1577" s="1">
        <v>37121</v>
      </c>
      <c r="B1577" s="4">
        <v>37121</v>
      </c>
      <c r="C1577" s="5" t="s">
        <v>25</v>
      </c>
      <c r="D1577" s="5" t="s">
        <v>25</v>
      </c>
      <c r="E1577" s="5" t="s">
        <v>25</v>
      </c>
      <c r="F1577" s="5" t="s">
        <v>25</v>
      </c>
      <c r="G1577" s="5" t="s">
        <v>25</v>
      </c>
      <c r="H1577" s="5" t="s">
        <v>25</v>
      </c>
      <c r="I1577" s="5" t="s">
        <v>25</v>
      </c>
      <c r="J1577" s="5" t="s">
        <v>25</v>
      </c>
      <c r="K1577" s="5" t="s">
        <v>25</v>
      </c>
      <c r="L1577" s="5" t="s">
        <v>25</v>
      </c>
      <c r="M1577" s="5" t="s">
        <v>25</v>
      </c>
    </row>
    <row r="1578" spans="1:13">
      <c r="A1578" s="1">
        <v>37122</v>
      </c>
      <c r="B1578" s="4">
        <v>37122</v>
      </c>
      <c r="C1578" s="5" t="s">
        <v>25</v>
      </c>
      <c r="D1578" s="5" t="s">
        <v>25</v>
      </c>
      <c r="E1578" s="5" t="s">
        <v>25</v>
      </c>
      <c r="F1578" s="5" t="s">
        <v>25</v>
      </c>
      <c r="G1578" s="5" t="s">
        <v>25</v>
      </c>
      <c r="H1578" s="5" t="s">
        <v>25</v>
      </c>
      <c r="I1578" s="5" t="s">
        <v>25</v>
      </c>
      <c r="J1578" s="5" t="s">
        <v>25</v>
      </c>
      <c r="K1578" s="5" t="s">
        <v>25</v>
      </c>
      <c r="L1578" s="5" t="s">
        <v>25</v>
      </c>
      <c r="M1578" s="5" t="s">
        <v>25</v>
      </c>
    </row>
    <row r="1579" spans="1:13">
      <c r="A1579" s="1">
        <v>37123</v>
      </c>
      <c r="B1579" s="4">
        <v>37123</v>
      </c>
      <c r="C1579" s="5" t="s">
        <v>25</v>
      </c>
      <c r="D1579" s="5" t="s">
        <v>25</v>
      </c>
      <c r="E1579" s="5" t="s">
        <v>25</v>
      </c>
      <c r="F1579" s="5" t="s">
        <v>25</v>
      </c>
      <c r="G1579" s="5" t="s">
        <v>25</v>
      </c>
      <c r="H1579" s="5" t="s">
        <v>25</v>
      </c>
      <c r="I1579" s="5" t="s">
        <v>25</v>
      </c>
      <c r="J1579" s="5" t="s">
        <v>25</v>
      </c>
      <c r="K1579" s="5" t="s">
        <v>25</v>
      </c>
      <c r="L1579" s="5" t="s">
        <v>25</v>
      </c>
      <c r="M1579" s="5" t="s">
        <v>25</v>
      </c>
    </row>
    <row r="1580" spans="1:13">
      <c r="A1580" s="1">
        <v>37124</v>
      </c>
      <c r="B1580" s="4">
        <v>37124</v>
      </c>
      <c r="C1580" s="5" t="s">
        <v>25</v>
      </c>
      <c r="D1580" s="5" t="s">
        <v>25</v>
      </c>
      <c r="E1580" s="5" t="s">
        <v>25</v>
      </c>
      <c r="F1580" s="5" t="s">
        <v>25</v>
      </c>
      <c r="G1580" s="5" t="s">
        <v>25</v>
      </c>
      <c r="H1580" s="5" t="s">
        <v>25</v>
      </c>
      <c r="I1580" s="5" t="s">
        <v>25</v>
      </c>
      <c r="J1580" s="5" t="s">
        <v>25</v>
      </c>
      <c r="K1580" s="5" t="s">
        <v>25</v>
      </c>
      <c r="L1580" s="5" t="s">
        <v>25</v>
      </c>
      <c r="M1580" s="5" t="s">
        <v>25</v>
      </c>
    </row>
    <row r="1581" spans="1:13">
      <c r="A1581" s="1">
        <v>37125</v>
      </c>
      <c r="B1581" s="4">
        <v>37125</v>
      </c>
      <c r="C1581" s="5" t="s">
        <v>25</v>
      </c>
      <c r="D1581" s="5" t="s">
        <v>25</v>
      </c>
      <c r="E1581" s="5" t="s">
        <v>25</v>
      </c>
      <c r="F1581" s="5" t="s">
        <v>25</v>
      </c>
      <c r="G1581" s="5" t="s">
        <v>25</v>
      </c>
      <c r="H1581" s="5" t="s">
        <v>25</v>
      </c>
      <c r="I1581" s="5" t="s">
        <v>25</v>
      </c>
      <c r="J1581" s="5" t="s">
        <v>25</v>
      </c>
      <c r="K1581" s="5" t="s">
        <v>25</v>
      </c>
      <c r="L1581" s="5" t="s">
        <v>25</v>
      </c>
      <c r="M1581" s="5" t="s">
        <v>25</v>
      </c>
    </row>
    <row r="1582" spans="1:13">
      <c r="A1582" s="1">
        <v>37126</v>
      </c>
      <c r="B1582" s="4">
        <v>37126</v>
      </c>
      <c r="C1582" s="5" t="s">
        <v>25</v>
      </c>
      <c r="D1582" s="5" t="s">
        <v>25</v>
      </c>
      <c r="E1582" s="5" t="s">
        <v>25</v>
      </c>
      <c r="F1582" s="5" t="s">
        <v>25</v>
      </c>
      <c r="G1582" s="5" t="s">
        <v>25</v>
      </c>
      <c r="H1582" s="5" t="s">
        <v>25</v>
      </c>
      <c r="I1582" s="5" t="s">
        <v>25</v>
      </c>
      <c r="J1582" s="5" t="s">
        <v>25</v>
      </c>
      <c r="K1582" s="5" t="s">
        <v>25</v>
      </c>
      <c r="L1582" s="5" t="s">
        <v>25</v>
      </c>
      <c r="M1582" s="5" t="s">
        <v>25</v>
      </c>
    </row>
    <row r="1583" spans="1:13">
      <c r="A1583" s="1">
        <v>37127</v>
      </c>
      <c r="B1583" s="4">
        <v>37127</v>
      </c>
      <c r="C1583" s="5" t="s">
        <v>25</v>
      </c>
      <c r="D1583" s="5" t="s">
        <v>25</v>
      </c>
      <c r="E1583" s="5" t="s">
        <v>25</v>
      </c>
      <c r="F1583" s="5" t="s">
        <v>25</v>
      </c>
      <c r="G1583" s="5" t="s">
        <v>25</v>
      </c>
      <c r="H1583" s="5" t="s">
        <v>25</v>
      </c>
      <c r="I1583" s="5" t="s">
        <v>25</v>
      </c>
      <c r="J1583" s="5" t="s">
        <v>25</v>
      </c>
      <c r="K1583" s="5" t="s">
        <v>25</v>
      </c>
      <c r="L1583" s="5" t="s">
        <v>25</v>
      </c>
      <c r="M1583" s="5" t="s">
        <v>25</v>
      </c>
    </row>
    <row r="1584" spans="1:13">
      <c r="A1584" s="1">
        <v>37128</v>
      </c>
      <c r="B1584" s="4">
        <v>37128</v>
      </c>
      <c r="C1584" s="5" t="s">
        <v>25</v>
      </c>
      <c r="D1584" s="5" t="s">
        <v>25</v>
      </c>
      <c r="E1584" s="5" t="s">
        <v>25</v>
      </c>
      <c r="F1584" s="5" t="s">
        <v>25</v>
      </c>
      <c r="G1584" s="5" t="s">
        <v>25</v>
      </c>
      <c r="H1584" s="5" t="s">
        <v>25</v>
      </c>
      <c r="I1584" s="5" t="s">
        <v>25</v>
      </c>
      <c r="J1584" s="5" t="s">
        <v>25</v>
      </c>
      <c r="K1584" s="5" t="s">
        <v>25</v>
      </c>
      <c r="L1584" s="5" t="s">
        <v>25</v>
      </c>
      <c r="M1584" s="5" t="s">
        <v>25</v>
      </c>
    </row>
    <row r="1585" spans="1:13">
      <c r="A1585" s="1">
        <v>37129</v>
      </c>
      <c r="B1585" s="4">
        <v>37129</v>
      </c>
      <c r="C1585" s="5" t="s">
        <v>25</v>
      </c>
      <c r="D1585" s="5" t="s">
        <v>25</v>
      </c>
      <c r="E1585" s="5" t="s">
        <v>25</v>
      </c>
      <c r="F1585" s="5" t="s">
        <v>25</v>
      </c>
      <c r="G1585" s="5" t="s">
        <v>25</v>
      </c>
      <c r="H1585" s="5" t="s">
        <v>25</v>
      </c>
      <c r="I1585" s="5" t="s">
        <v>25</v>
      </c>
      <c r="J1585" s="5" t="s">
        <v>25</v>
      </c>
      <c r="K1585" s="5" t="s">
        <v>25</v>
      </c>
      <c r="L1585" s="5" t="s">
        <v>25</v>
      </c>
      <c r="M1585" s="5" t="s">
        <v>25</v>
      </c>
    </row>
    <row r="1586" spans="1:13">
      <c r="A1586" s="1">
        <v>37130</v>
      </c>
      <c r="B1586" s="4">
        <v>37130</v>
      </c>
      <c r="C1586" s="5" t="s">
        <v>25</v>
      </c>
      <c r="D1586" s="5" t="s">
        <v>25</v>
      </c>
      <c r="E1586" s="5" t="s">
        <v>25</v>
      </c>
      <c r="F1586" s="5" t="s">
        <v>25</v>
      </c>
      <c r="G1586" s="5" t="s">
        <v>25</v>
      </c>
      <c r="H1586" s="5" t="s">
        <v>25</v>
      </c>
      <c r="I1586" s="5" t="s">
        <v>25</v>
      </c>
      <c r="J1586" s="5" t="s">
        <v>25</v>
      </c>
      <c r="K1586" s="5" t="s">
        <v>25</v>
      </c>
      <c r="L1586" s="5" t="s">
        <v>25</v>
      </c>
      <c r="M1586" s="5" t="s">
        <v>25</v>
      </c>
    </row>
    <row r="1587" spans="1:13">
      <c r="A1587" s="1">
        <v>37131</v>
      </c>
      <c r="B1587" s="4">
        <v>37131</v>
      </c>
      <c r="C1587" s="5" t="s">
        <v>25</v>
      </c>
      <c r="D1587" s="5" t="s">
        <v>25</v>
      </c>
      <c r="E1587" s="5" t="s">
        <v>25</v>
      </c>
      <c r="F1587" s="5" t="s">
        <v>25</v>
      </c>
      <c r="G1587" s="5" t="s">
        <v>25</v>
      </c>
      <c r="H1587" s="5" t="s">
        <v>25</v>
      </c>
      <c r="I1587" s="5" t="s">
        <v>25</v>
      </c>
      <c r="J1587" s="5" t="s">
        <v>25</v>
      </c>
      <c r="K1587" s="5" t="s">
        <v>25</v>
      </c>
      <c r="L1587" s="5" t="s">
        <v>25</v>
      </c>
      <c r="M1587" s="5" t="s">
        <v>25</v>
      </c>
    </row>
    <row r="1588" spans="1:13">
      <c r="A1588" s="1">
        <v>37132</v>
      </c>
      <c r="B1588" s="4">
        <v>37132</v>
      </c>
      <c r="C1588" s="5" t="s">
        <v>25</v>
      </c>
      <c r="D1588" s="5" t="s">
        <v>25</v>
      </c>
      <c r="E1588" s="5" t="s">
        <v>25</v>
      </c>
      <c r="F1588" s="5" t="s">
        <v>25</v>
      </c>
      <c r="G1588" s="5" t="s">
        <v>25</v>
      </c>
      <c r="H1588" s="5" t="s">
        <v>25</v>
      </c>
      <c r="I1588" s="5" t="s">
        <v>25</v>
      </c>
      <c r="J1588" s="5" t="s">
        <v>25</v>
      </c>
      <c r="K1588" s="5" t="s">
        <v>25</v>
      </c>
      <c r="L1588" s="5" t="s">
        <v>25</v>
      </c>
      <c r="M1588" s="5" t="s">
        <v>25</v>
      </c>
    </row>
    <row r="1589" spans="1:13">
      <c r="A1589" s="1">
        <v>37133</v>
      </c>
      <c r="B1589" s="4">
        <v>37133</v>
      </c>
      <c r="C1589" s="5" t="s">
        <v>25</v>
      </c>
      <c r="D1589" s="5" t="s">
        <v>25</v>
      </c>
      <c r="E1589" s="5" t="s">
        <v>25</v>
      </c>
      <c r="F1589" s="5" t="s">
        <v>25</v>
      </c>
      <c r="G1589" s="5" t="s">
        <v>25</v>
      </c>
      <c r="H1589" s="5" t="s">
        <v>25</v>
      </c>
      <c r="I1589" s="5" t="s">
        <v>25</v>
      </c>
      <c r="J1589" s="5" t="s">
        <v>25</v>
      </c>
      <c r="K1589" s="5" t="s">
        <v>25</v>
      </c>
      <c r="L1589" s="5" t="s">
        <v>25</v>
      </c>
      <c r="M1589" s="5" t="s">
        <v>25</v>
      </c>
    </row>
    <row r="1590" spans="1:13">
      <c r="A1590" s="1">
        <v>37134</v>
      </c>
      <c r="B1590" s="4">
        <v>37134</v>
      </c>
      <c r="C1590" s="5" t="s">
        <v>25</v>
      </c>
      <c r="D1590" s="5" t="s">
        <v>25</v>
      </c>
      <c r="E1590" s="5" t="s">
        <v>25</v>
      </c>
      <c r="F1590" s="5" t="s">
        <v>25</v>
      </c>
      <c r="G1590" s="5" t="s">
        <v>25</v>
      </c>
      <c r="H1590" s="5" t="s">
        <v>25</v>
      </c>
      <c r="I1590" s="5" t="s">
        <v>25</v>
      </c>
      <c r="J1590" s="5" t="s">
        <v>25</v>
      </c>
      <c r="K1590" s="5" t="s">
        <v>25</v>
      </c>
      <c r="L1590" s="5" t="s">
        <v>25</v>
      </c>
      <c r="M1590" s="5" t="s">
        <v>25</v>
      </c>
    </row>
    <row r="1591" spans="1:13">
      <c r="A1591" s="1">
        <v>37135</v>
      </c>
      <c r="B1591" s="4">
        <v>37135</v>
      </c>
      <c r="C1591" s="5" t="s">
        <v>25</v>
      </c>
      <c r="D1591" s="5" t="s">
        <v>25</v>
      </c>
      <c r="E1591" s="5" t="s">
        <v>25</v>
      </c>
      <c r="F1591" s="5" t="s">
        <v>25</v>
      </c>
      <c r="G1591" s="5" t="s">
        <v>25</v>
      </c>
      <c r="H1591" s="5" t="s">
        <v>25</v>
      </c>
      <c r="I1591" s="5" t="s">
        <v>25</v>
      </c>
      <c r="J1591" s="5" t="s">
        <v>25</v>
      </c>
      <c r="K1591" s="5" t="s">
        <v>25</v>
      </c>
      <c r="L1591" s="5" t="s">
        <v>25</v>
      </c>
      <c r="M1591" s="5" t="s">
        <v>25</v>
      </c>
    </row>
    <row r="1592" spans="1:13">
      <c r="A1592" s="1">
        <v>37136</v>
      </c>
      <c r="B1592" s="4">
        <v>37136</v>
      </c>
      <c r="C1592" s="5" t="s">
        <v>25</v>
      </c>
      <c r="D1592" s="5" t="s">
        <v>25</v>
      </c>
      <c r="E1592" s="5" t="s">
        <v>25</v>
      </c>
      <c r="F1592" s="5" t="s">
        <v>25</v>
      </c>
      <c r="G1592" s="5" t="s">
        <v>25</v>
      </c>
      <c r="H1592" s="5" t="s">
        <v>25</v>
      </c>
      <c r="I1592" s="5" t="s">
        <v>25</v>
      </c>
      <c r="J1592" s="5" t="s">
        <v>25</v>
      </c>
      <c r="K1592" s="5" t="s">
        <v>25</v>
      </c>
      <c r="L1592" s="5" t="s">
        <v>25</v>
      </c>
      <c r="M1592" s="5" t="s">
        <v>25</v>
      </c>
    </row>
    <row r="1593" spans="1:13">
      <c r="A1593" s="1">
        <v>37137</v>
      </c>
      <c r="B1593" s="4">
        <v>37137</v>
      </c>
      <c r="C1593" s="5" t="s">
        <v>25</v>
      </c>
      <c r="D1593" s="5" t="s">
        <v>25</v>
      </c>
      <c r="E1593" s="5" t="s">
        <v>25</v>
      </c>
      <c r="F1593" s="5" t="s">
        <v>25</v>
      </c>
      <c r="G1593" s="5" t="s">
        <v>25</v>
      </c>
      <c r="H1593" s="5" t="s">
        <v>25</v>
      </c>
      <c r="I1593" s="5" t="s">
        <v>25</v>
      </c>
      <c r="J1593" s="5" t="s">
        <v>25</v>
      </c>
      <c r="K1593" s="5" t="s">
        <v>25</v>
      </c>
      <c r="L1593" s="5" t="s">
        <v>25</v>
      </c>
      <c r="M1593" s="5" t="s">
        <v>25</v>
      </c>
    </row>
    <row r="1594" spans="1:13">
      <c r="A1594" s="1">
        <v>37138</v>
      </c>
      <c r="B1594" s="4">
        <v>37138</v>
      </c>
      <c r="C1594" s="5" t="s">
        <v>25</v>
      </c>
      <c r="D1594" s="5" t="s">
        <v>25</v>
      </c>
      <c r="E1594" s="5" t="s">
        <v>25</v>
      </c>
      <c r="F1594" s="5" t="s">
        <v>25</v>
      </c>
      <c r="G1594" s="5" t="s">
        <v>25</v>
      </c>
      <c r="H1594" s="5" t="s">
        <v>25</v>
      </c>
      <c r="I1594" s="5" t="s">
        <v>25</v>
      </c>
      <c r="J1594" s="5" t="s">
        <v>25</v>
      </c>
      <c r="K1594" s="5" t="s">
        <v>25</v>
      </c>
      <c r="L1594" s="5" t="s">
        <v>25</v>
      </c>
      <c r="M1594" s="5" t="s">
        <v>25</v>
      </c>
    </row>
    <row r="1595" spans="1:13">
      <c r="A1595" s="1">
        <v>37139</v>
      </c>
      <c r="B1595" s="4">
        <v>37139</v>
      </c>
      <c r="C1595" s="5" t="s">
        <v>25</v>
      </c>
      <c r="D1595" s="5" t="s">
        <v>25</v>
      </c>
      <c r="E1595" s="5" t="s">
        <v>25</v>
      </c>
      <c r="F1595" s="5" t="s">
        <v>25</v>
      </c>
      <c r="G1595" s="5" t="s">
        <v>25</v>
      </c>
      <c r="H1595" s="5" t="s">
        <v>25</v>
      </c>
      <c r="I1595" s="5" t="s">
        <v>25</v>
      </c>
      <c r="J1595" s="5" t="s">
        <v>25</v>
      </c>
      <c r="K1595" s="5" t="s">
        <v>25</v>
      </c>
      <c r="L1595" s="5" t="s">
        <v>25</v>
      </c>
      <c r="M1595" s="5" t="s">
        <v>25</v>
      </c>
    </row>
    <row r="1596" spans="1:13">
      <c r="A1596" s="1">
        <v>37140</v>
      </c>
      <c r="B1596" s="4">
        <v>37140</v>
      </c>
      <c r="C1596" s="5" t="s">
        <v>25</v>
      </c>
      <c r="D1596" s="5" t="s">
        <v>25</v>
      </c>
      <c r="E1596" s="5" t="s">
        <v>25</v>
      </c>
      <c r="F1596" s="5" t="s">
        <v>25</v>
      </c>
      <c r="G1596" s="5" t="s">
        <v>25</v>
      </c>
      <c r="H1596" s="5" t="s">
        <v>25</v>
      </c>
      <c r="I1596" s="5" t="s">
        <v>25</v>
      </c>
      <c r="J1596" s="5" t="s">
        <v>25</v>
      </c>
      <c r="K1596" s="5" t="s">
        <v>25</v>
      </c>
      <c r="L1596" s="5" t="s">
        <v>25</v>
      </c>
      <c r="M1596" s="5" t="s">
        <v>25</v>
      </c>
    </row>
    <row r="1597" spans="1:13">
      <c r="A1597" s="1">
        <v>37141</v>
      </c>
      <c r="B1597" s="4">
        <v>37141</v>
      </c>
      <c r="C1597" s="5" t="s">
        <v>25</v>
      </c>
      <c r="D1597" s="5" t="s">
        <v>25</v>
      </c>
      <c r="E1597" s="5" t="s">
        <v>25</v>
      </c>
      <c r="F1597" s="5" t="s">
        <v>25</v>
      </c>
      <c r="G1597" s="5" t="s">
        <v>25</v>
      </c>
      <c r="H1597" s="5" t="s">
        <v>25</v>
      </c>
      <c r="I1597" s="5" t="s">
        <v>25</v>
      </c>
      <c r="J1597" s="5" t="s">
        <v>25</v>
      </c>
      <c r="K1597" s="5" t="s">
        <v>25</v>
      </c>
      <c r="L1597" s="5" t="s">
        <v>25</v>
      </c>
      <c r="M1597" s="5" t="s">
        <v>25</v>
      </c>
    </row>
    <row r="1598" spans="1:13">
      <c r="A1598" s="1">
        <v>37142</v>
      </c>
      <c r="B1598" s="4">
        <v>37142</v>
      </c>
      <c r="C1598" s="5" t="s">
        <v>25</v>
      </c>
      <c r="D1598" s="5" t="s">
        <v>25</v>
      </c>
      <c r="E1598" s="5" t="s">
        <v>25</v>
      </c>
      <c r="F1598" s="5" t="s">
        <v>25</v>
      </c>
      <c r="G1598" s="5" t="s">
        <v>25</v>
      </c>
      <c r="H1598" s="5" t="s">
        <v>25</v>
      </c>
      <c r="I1598" s="5" t="s">
        <v>25</v>
      </c>
      <c r="J1598" s="5" t="s">
        <v>25</v>
      </c>
      <c r="K1598" s="5" t="s">
        <v>25</v>
      </c>
      <c r="L1598" s="5" t="s">
        <v>25</v>
      </c>
      <c r="M1598" s="5" t="s">
        <v>25</v>
      </c>
    </row>
    <row r="1599" spans="1:13">
      <c r="A1599" s="1">
        <v>37143</v>
      </c>
      <c r="B1599" s="4">
        <v>37143</v>
      </c>
      <c r="C1599" s="5" t="s">
        <v>25</v>
      </c>
      <c r="D1599" s="5" t="s">
        <v>25</v>
      </c>
      <c r="E1599" s="5" t="s">
        <v>25</v>
      </c>
      <c r="F1599" s="5" t="s">
        <v>25</v>
      </c>
      <c r="G1599" s="5" t="s">
        <v>25</v>
      </c>
      <c r="H1599" s="5" t="s">
        <v>25</v>
      </c>
      <c r="I1599" s="5" t="s">
        <v>25</v>
      </c>
      <c r="J1599" s="5" t="s">
        <v>25</v>
      </c>
      <c r="K1599" s="5" t="s">
        <v>25</v>
      </c>
      <c r="L1599" s="5" t="s">
        <v>25</v>
      </c>
      <c r="M1599" s="5" t="s">
        <v>25</v>
      </c>
    </row>
    <row r="1600" spans="1:13">
      <c r="A1600" s="1">
        <v>37144</v>
      </c>
      <c r="B1600" s="4">
        <v>37144</v>
      </c>
      <c r="C1600" s="5" t="s">
        <v>25</v>
      </c>
      <c r="D1600" s="5" t="s">
        <v>25</v>
      </c>
      <c r="E1600" s="5" t="s">
        <v>25</v>
      </c>
      <c r="F1600" s="5" t="s">
        <v>25</v>
      </c>
      <c r="G1600" s="5" t="s">
        <v>25</v>
      </c>
      <c r="H1600" s="5" t="s">
        <v>25</v>
      </c>
      <c r="I1600" s="5" t="s">
        <v>25</v>
      </c>
      <c r="J1600" s="5" t="s">
        <v>25</v>
      </c>
      <c r="K1600" s="5" t="s">
        <v>25</v>
      </c>
      <c r="L1600" s="5" t="s">
        <v>25</v>
      </c>
      <c r="M1600" s="5" t="s">
        <v>25</v>
      </c>
    </row>
    <row r="1601" spans="1:13">
      <c r="A1601" s="1">
        <v>37145</v>
      </c>
      <c r="B1601" s="4">
        <v>37145</v>
      </c>
      <c r="C1601" s="5" t="s">
        <v>25</v>
      </c>
      <c r="D1601" s="5" t="s">
        <v>25</v>
      </c>
      <c r="E1601" s="5" t="s">
        <v>25</v>
      </c>
      <c r="F1601" s="5" t="s">
        <v>25</v>
      </c>
      <c r="G1601" s="5" t="s">
        <v>25</v>
      </c>
      <c r="H1601" s="5" t="s">
        <v>25</v>
      </c>
      <c r="I1601" s="5" t="s">
        <v>25</v>
      </c>
      <c r="J1601" s="5" t="s">
        <v>25</v>
      </c>
      <c r="K1601" s="5" t="s">
        <v>25</v>
      </c>
      <c r="L1601" s="5" t="s">
        <v>25</v>
      </c>
      <c r="M1601" s="5" t="s">
        <v>25</v>
      </c>
    </row>
    <row r="1602" spans="1:13">
      <c r="A1602" s="1">
        <v>37146</v>
      </c>
      <c r="B1602" s="4">
        <v>37146</v>
      </c>
      <c r="C1602" s="5" t="s">
        <v>25</v>
      </c>
      <c r="D1602" s="5" t="s">
        <v>25</v>
      </c>
      <c r="E1602" s="5" t="s">
        <v>25</v>
      </c>
      <c r="F1602" s="5" t="s">
        <v>25</v>
      </c>
      <c r="G1602" s="5" t="s">
        <v>25</v>
      </c>
      <c r="H1602" s="5" t="s">
        <v>25</v>
      </c>
      <c r="I1602" s="5" t="s">
        <v>25</v>
      </c>
      <c r="J1602" s="5" t="s">
        <v>25</v>
      </c>
      <c r="K1602" s="5" t="s">
        <v>25</v>
      </c>
      <c r="L1602" s="5" t="s">
        <v>25</v>
      </c>
      <c r="M1602" s="5" t="s">
        <v>25</v>
      </c>
    </row>
    <row r="1603" spans="1:13">
      <c r="A1603" s="1">
        <v>37147</v>
      </c>
      <c r="B1603" s="4">
        <v>37147</v>
      </c>
      <c r="C1603" s="5" t="s">
        <v>25</v>
      </c>
      <c r="D1603" s="5" t="s">
        <v>25</v>
      </c>
      <c r="E1603" s="5" t="s">
        <v>25</v>
      </c>
      <c r="F1603" s="5" t="s">
        <v>25</v>
      </c>
      <c r="G1603" s="5" t="s">
        <v>25</v>
      </c>
      <c r="H1603" s="5" t="s">
        <v>25</v>
      </c>
      <c r="I1603" s="5" t="s">
        <v>25</v>
      </c>
      <c r="J1603" s="5" t="s">
        <v>25</v>
      </c>
      <c r="K1603" s="5" t="s">
        <v>25</v>
      </c>
      <c r="L1603" s="5" t="s">
        <v>25</v>
      </c>
      <c r="M1603" s="5" t="s">
        <v>25</v>
      </c>
    </row>
    <row r="1604" spans="1:13">
      <c r="A1604" s="1">
        <v>37148</v>
      </c>
      <c r="B1604" s="4">
        <v>37148</v>
      </c>
      <c r="C1604" s="5" t="s">
        <v>25</v>
      </c>
      <c r="D1604" s="5" t="s">
        <v>25</v>
      </c>
      <c r="E1604" s="5" t="s">
        <v>25</v>
      </c>
      <c r="F1604" s="5" t="s">
        <v>25</v>
      </c>
      <c r="G1604" s="5" t="s">
        <v>25</v>
      </c>
      <c r="H1604" s="5" t="s">
        <v>25</v>
      </c>
      <c r="I1604" s="5" t="s">
        <v>25</v>
      </c>
      <c r="J1604" s="5" t="s">
        <v>25</v>
      </c>
      <c r="K1604" s="5" t="s">
        <v>25</v>
      </c>
      <c r="L1604" s="5" t="s">
        <v>25</v>
      </c>
      <c r="M1604" s="5" t="s">
        <v>25</v>
      </c>
    </row>
    <row r="1605" spans="1:13">
      <c r="A1605" s="1">
        <v>37149</v>
      </c>
      <c r="B1605" s="4">
        <v>37149</v>
      </c>
      <c r="C1605" s="5" t="s">
        <v>25</v>
      </c>
      <c r="D1605" s="5" t="s">
        <v>25</v>
      </c>
      <c r="E1605" s="5" t="s">
        <v>25</v>
      </c>
      <c r="F1605" s="5" t="s">
        <v>25</v>
      </c>
      <c r="G1605" s="5" t="s">
        <v>25</v>
      </c>
      <c r="H1605" s="5" t="s">
        <v>25</v>
      </c>
      <c r="I1605" s="5" t="s">
        <v>25</v>
      </c>
      <c r="J1605" s="5" t="s">
        <v>25</v>
      </c>
      <c r="K1605" s="5" t="s">
        <v>25</v>
      </c>
      <c r="L1605" s="5" t="s">
        <v>25</v>
      </c>
      <c r="M1605" s="5" t="s">
        <v>25</v>
      </c>
    </row>
    <row r="1606" spans="1:13">
      <c r="A1606" s="1">
        <v>37150</v>
      </c>
      <c r="B1606" s="4">
        <v>37150</v>
      </c>
      <c r="C1606" s="5" t="s">
        <v>25</v>
      </c>
      <c r="D1606" s="5" t="s">
        <v>25</v>
      </c>
      <c r="E1606" s="5" t="s">
        <v>25</v>
      </c>
      <c r="F1606" s="5" t="s">
        <v>25</v>
      </c>
      <c r="G1606" s="5" t="s">
        <v>25</v>
      </c>
      <c r="H1606" s="5" t="s">
        <v>25</v>
      </c>
      <c r="I1606" s="5" t="s">
        <v>25</v>
      </c>
      <c r="J1606" s="5" t="s">
        <v>25</v>
      </c>
      <c r="K1606" s="5" t="s">
        <v>25</v>
      </c>
      <c r="L1606" s="5" t="s">
        <v>25</v>
      </c>
      <c r="M1606" s="5" t="s">
        <v>25</v>
      </c>
    </row>
    <row r="1607" spans="1:13">
      <c r="A1607" s="1">
        <v>37151</v>
      </c>
      <c r="B1607" s="4">
        <v>37151</v>
      </c>
      <c r="C1607" s="5" t="s">
        <v>25</v>
      </c>
      <c r="D1607" s="5" t="s">
        <v>25</v>
      </c>
      <c r="E1607" s="5" t="s">
        <v>25</v>
      </c>
      <c r="F1607" s="5" t="s">
        <v>25</v>
      </c>
      <c r="G1607" s="5" t="s">
        <v>25</v>
      </c>
      <c r="H1607" s="5" t="s">
        <v>25</v>
      </c>
      <c r="I1607" s="5" t="s">
        <v>25</v>
      </c>
      <c r="J1607" s="5" t="s">
        <v>25</v>
      </c>
      <c r="K1607" s="5" t="s">
        <v>25</v>
      </c>
      <c r="L1607" s="5" t="s">
        <v>25</v>
      </c>
      <c r="M1607" s="5" t="s">
        <v>25</v>
      </c>
    </row>
    <row r="1608" spans="1:13">
      <c r="A1608" s="1">
        <v>37152</v>
      </c>
      <c r="B1608" s="4">
        <v>37152</v>
      </c>
      <c r="C1608" s="5" t="s">
        <v>25</v>
      </c>
      <c r="D1608" s="5" t="s">
        <v>25</v>
      </c>
      <c r="E1608" s="5" t="s">
        <v>25</v>
      </c>
      <c r="F1608" s="5" t="s">
        <v>25</v>
      </c>
      <c r="G1608" s="5" t="s">
        <v>25</v>
      </c>
      <c r="H1608" s="5" t="s">
        <v>25</v>
      </c>
      <c r="I1608" s="5" t="s">
        <v>25</v>
      </c>
      <c r="J1608" s="5" t="s">
        <v>25</v>
      </c>
      <c r="K1608" s="5" t="s">
        <v>25</v>
      </c>
      <c r="L1608" s="5" t="s">
        <v>25</v>
      </c>
      <c r="M1608" s="5" t="s">
        <v>25</v>
      </c>
    </row>
    <row r="1609" spans="1:13">
      <c r="A1609" s="1">
        <v>37153</v>
      </c>
      <c r="B1609" s="4">
        <v>37153</v>
      </c>
      <c r="C1609" s="5" t="s">
        <v>25</v>
      </c>
      <c r="D1609" s="5" t="s">
        <v>25</v>
      </c>
      <c r="E1609" s="5" t="s">
        <v>25</v>
      </c>
      <c r="F1609" s="5" t="s">
        <v>25</v>
      </c>
      <c r="G1609" s="5" t="s">
        <v>25</v>
      </c>
      <c r="H1609" s="5" t="s">
        <v>25</v>
      </c>
      <c r="I1609" s="5" t="s">
        <v>25</v>
      </c>
      <c r="J1609" s="5" t="s">
        <v>25</v>
      </c>
      <c r="K1609" s="5" t="s">
        <v>25</v>
      </c>
      <c r="L1609" s="5" t="s">
        <v>25</v>
      </c>
      <c r="M1609" s="5" t="s">
        <v>25</v>
      </c>
    </row>
    <row r="1610" spans="1:13">
      <c r="A1610" s="1">
        <v>37154</v>
      </c>
      <c r="B1610" s="4">
        <v>37154</v>
      </c>
      <c r="C1610" s="5" t="s">
        <v>25</v>
      </c>
      <c r="D1610" s="5" t="s">
        <v>25</v>
      </c>
      <c r="E1610" s="5" t="s">
        <v>25</v>
      </c>
      <c r="F1610" s="5" t="s">
        <v>25</v>
      </c>
      <c r="G1610" s="5" t="s">
        <v>25</v>
      </c>
      <c r="H1610" s="5" t="s">
        <v>25</v>
      </c>
      <c r="I1610" s="5" t="s">
        <v>25</v>
      </c>
      <c r="J1610" s="5" t="s">
        <v>25</v>
      </c>
      <c r="K1610" s="5" t="s">
        <v>25</v>
      </c>
      <c r="L1610" s="5" t="s">
        <v>25</v>
      </c>
      <c r="M1610" s="5" t="s">
        <v>25</v>
      </c>
    </row>
    <row r="1611" spans="1:13">
      <c r="A1611" s="1">
        <v>37155</v>
      </c>
      <c r="B1611" s="4">
        <v>37155</v>
      </c>
      <c r="C1611" s="5" t="s">
        <v>25</v>
      </c>
      <c r="D1611" s="5" t="s">
        <v>25</v>
      </c>
      <c r="E1611" s="5" t="s">
        <v>25</v>
      </c>
      <c r="F1611" s="5" t="s">
        <v>25</v>
      </c>
      <c r="G1611" s="5" t="s">
        <v>25</v>
      </c>
      <c r="H1611" s="5" t="s">
        <v>25</v>
      </c>
      <c r="I1611" s="5" t="s">
        <v>25</v>
      </c>
      <c r="J1611" s="5" t="s">
        <v>25</v>
      </c>
      <c r="K1611" s="5" t="s">
        <v>25</v>
      </c>
      <c r="L1611" s="5" t="s">
        <v>25</v>
      </c>
      <c r="M1611" s="5" t="s">
        <v>25</v>
      </c>
    </row>
    <row r="1612" spans="1:13">
      <c r="A1612" s="1">
        <v>37156</v>
      </c>
      <c r="B1612" s="4">
        <v>37156</v>
      </c>
      <c r="C1612" s="5" t="s">
        <v>25</v>
      </c>
      <c r="D1612" s="5" t="s">
        <v>25</v>
      </c>
      <c r="E1612" s="5" t="s">
        <v>25</v>
      </c>
      <c r="F1612" s="5" t="s">
        <v>25</v>
      </c>
      <c r="G1612" s="5" t="s">
        <v>25</v>
      </c>
      <c r="H1612" s="5" t="s">
        <v>25</v>
      </c>
      <c r="I1612" s="5" t="s">
        <v>25</v>
      </c>
      <c r="J1612" s="5" t="s">
        <v>25</v>
      </c>
      <c r="K1612" s="5" t="s">
        <v>25</v>
      </c>
      <c r="L1612" s="5" t="s">
        <v>25</v>
      </c>
      <c r="M1612" s="5" t="s">
        <v>25</v>
      </c>
    </row>
    <row r="1613" spans="1:13">
      <c r="A1613" s="1">
        <v>37157</v>
      </c>
      <c r="B1613" s="4">
        <v>37157</v>
      </c>
      <c r="C1613" s="5" t="s">
        <v>25</v>
      </c>
      <c r="D1613" s="5" t="s">
        <v>25</v>
      </c>
      <c r="E1613" s="5" t="s">
        <v>25</v>
      </c>
      <c r="F1613" s="5" t="s">
        <v>25</v>
      </c>
      <c r="G1613" s="5" t="s">
        <v>25</v>
      </c>
      <c r="H1613" s="5" t="s">
        <v>25</v>
      </c>
      <c r="I1613" s="5" t="s">
        <v>25</v>
      </c>
      <c r="J1613" s="5" t="s">
        <v>25</v>
      </c>
      <c r="K1613" s="5" t="s">
        <v>25</v>
      </c>
      <c r="L1613" s="5" t="s">
        <v>25</v>
      </c>
      <c r="M1613" s="5" t="s">
        <v>25</v>
      </c>
    </row>
    <row r="1614" spans="1:13">
      <c r="A1614" s="1">
        <v>37158</v>
      </c>
      <c r="B1614" s="4">
        <v>37158</v>
      </c>
      <c r="C1614" s="5" t="s">
        <v>25</v>
      </c>
      <c r="D1614" s="5" t="s">
        <v>25</v>
      </c>
      <c r="E1614" s="5" t="s">
        <v>25</v>
      </c>
      <c r="F1614" s="5" t="s">
        <v>25</v>
      </c>
      <c r="G1614" s="5" t="s">
        <v>25</v>
      </c>
      <c r="H1614" s="5" t="s">
        <v>25</v>
      </c>
      <c r="I1614" s="5" t="s">
        <v>25</v>
      </c>
      <c r="J1614" s="5" t="s">
        <v>25</v>
      </c>
      <c r="K1614" s="5" t="s">
        <v>25</v>
      </c>
      <c r="L1614" s="5" t="s">
        <v>25</v>
      </c>
      <c r="M1614" s="5" t="s">
        <v>25</v>
      </c>
    </row>
    <row r="1615" spans="1:13">
      <c r="A1615" s="1">
        <v>37159</v>
      </c>
      <c r="B1615" s="4">
        <v>37159</v>
      </c>
      <c r="C1615" s="5" t="s">
        <v>25</v>
      </c>
      <c r="D1615" s="5" t="s">
        <v>25</v>
      </c>
      <c r="E1615" s="5" t="s">
        <v>25</v>
      </c>
      <c r="F1615" s="5" t="s">
        <v>25</v>
      </c>
      <c r="G1615" s="5" t="s">
        <v>25</v>
      </c>
      <c r="H1615" s="5" t="s">
        <v>25</v>
      </c>
      <c r="I1615" s="5" t="s">
        <v>25</v>
      </c>
      <c r="J1615" s="5" t="s">
        <v>25</v>
      </c>
      <c r="K1615" s="5" t="s">
        <v>25</v>
      </c>
      <c r="L1615" s="5" t="s">
        <v>25</v>
      </c>
      <c r="M1615" s="5" t="s">
        <v>25</v>
      </c>
    </row>
    <row r="1616" spans="1:13">
      <c r="A1616" s="1">
        <v>37160</v>
      </c>
      <c r="B1616" s="4">
        <v>37160</v>
      </c>
      <c r="C1616" s="5" t="s">
        <v>25</v>
      </c>
      <c r="D1616" s="5" t="s">
        <v>25</v>
      </c>
      <c r="E1616" s="5" t="s">
        <v>25</v>
      </c>
      <c r="F1616" s="5" t="s">
        <v>25</v>
      </c>
      <c r="G1616" s="5" t="s">
        <v>25</v>
      </c>
      <c r="H1616" s="5" t="s">
        <v>25</v>
      </c>
      <c r="I1616" s="5" t="s">
        <v>25</v>
      </c>
      <c r="J1616" s="5" t="s">
        <v>25</v>
      </c>
      <c r="K1616" s="5" t="s">
        <v>25</v>
      </c>
      <c r="L1616" s="5" t="s">
        <v>25</v>
      </c>
      <c r="M1616" s="5" t="s">
        <v>25</v>
      </c>
    </row>
    <row r="1617" spans="1:13">
      <c r="A1617" s="1">
        <v>37161</v>
      </c>
      <c r="B1617" s="4">
        <v>37161</v>
      </c>
      <c r="C1617" s="5" t="s">
        <v>25</v>
      </c>
      <c r="D1617" s="5" t="s">
        <v>25</v>
      </c>
      <c r="E1617" s="5" t="s">
        <v>25</v>
      </c>
      <c r="F1617" s="5" t="s">
        <v>25</v>
      </c>
      <c r="G1617" s="5" t="s">
        <v>25</v>
      </c>
      <c r="H1617" s="5" t="s">
        <v>25</v>
      </c>
      <c r="I1617" s="5" t="s">
        <v>25</v>
      </c>
      <c r="J1617" s="5" t="s">
        <v>25</v>
      </c>
      <c r="K1617" s="5" t="s">
        <v>25</v>
      </c>
      <c r="L1617" s="5" t="s">
        <v>25</v>
      </c>
      <c r="M1617" s="5" t="s">
        <v>25</v>
      </c>
    </row>
    <row r="1618" spans="1:13">
      <c r="A1618" s="1">
        <v>37162</v>
      </c>
      <c r="B1618" s="4">
        <v>37162</v>
      </c>
      <c r="C1618" s="5" t="s">
        <v>25</v>
      </c>
      <c r="D1618" s="5" t="s">
        <v>25</v>
      </c>
      <c r="E1618" s="5" t="s">
        <v>25</v>
      </c>
      <c r="F1618" s="5" t="s">
        <v>25</v>
      </c>
      <c r="G1618" s="5" t="s">
        <v>25</v>
      </c>
      <c r="H1618" s="5" t="s">
        <v>25</v>
      </c>
      <c r="I1618" s="5" t="s">
        <v>25</v>
      </c>
      <c r="J1618" s="5" t="s">
        <v>25</v>
      </c>
      <c r="K1618" s="5" t="s">
        <v>25</v>
      </c>
      <c r="L1618" s="5" t="s">
        <v>25</v>
      </c>
      <c r="M1618" s="5" t="s">
        <v>25</v>
      </c>
    </row>
    <row r="1619" spans="1:13">
      <c r="A1619" s="1">
        <v>37163</v>
      </c>
      <c r="B1619" s="4">
        <v>37163</v>
      </c>
      <c r="C1619" s="5" t="s">
        <v>25</v>
      </c>
      <c r="D1619" s="5" t="s">
        <v>25</v>
      </c>
      <c r="E1619" s="5" t="s">
        <v>25</v>
      </c>
      <c r="F1619" s="5" t="s">
        <v>25</v>
      </c>
      <c r="G1619" s="5" t="s">
        <v>25</v>
      </c>
      <c r="H1619" s="5" t="s">
        <v>25</v>
      </c>
      <c r="I1619" s="5" t="s">
        <v>25</v>
      </c>
      <c r="J1619" s="5" t="s">
        <v>25</v>
      </c>
      <c r="K1619" s="5" t="s">
        <v>25</v>
      </c>
      <c r="L1619" s="5" t="s">
        <v>25</v>
      </c>
      <c r="M1619" s="5" t="s">
        <v>25</v>
      </c>
    </row>
    <row r="1620" spans="1:13">
      <c r="A1620" s="1">
        <v>37164</v>
      </c>
      <c r="B1620" s="4">
        <v>37164</v>
      </c>
      <c r="C1620" s="5" t="s">
        <v>25</v>
      </c>
      <c r="D1620" s="5" t="s">
        <v>25</v>
      </c>
      <c r="E1620" s="5" t="s">
        <v>25</v>
      </c>
      <c r="F1620" s="5" t="s">
        <v>25</v>
      </c>
      <c r="G1620" s="5" t="s">
        <v>25</v>
      </c>
      <c r="H1620" s="5" t="s">
        <v>25</v>
      </c>
      <c r="I1620" s="5" t="s">
        <v>25</v>
      </c>
      <c r="J1620" s="5" t="s">
        <v>25</v>
      </c>
      <c r="K1620" s="5" t="s">
        <v>25</v>
      </c>
      <c r="L1620" s="5" t="s">
        <v>25</v>
      </c>
      <c r="M1620" s="5" t="s">
        <v>25</v>
      </c>
    </row>
    <row r="1621" spans="1:13">
      <c r="A1621" s="1">
        <v>37165</v>
      </c>
      <c r="B1621" s="4">
        <v>37165</v>
      </c>
      <c r="C1621" s="5" t="s">
        <v>25</v>
      </c>
      <c r="D1621" s="5" t="s">
        <v>25</v>
      </c>
      <c r="E1621" s="5" t="s">
        <v>25</v>
      </c>
      <c r="F1621" s="5" t="s">
        <v>25</v>
      </c>
      <c r="G1621" s="5" t="s">
        <v>25</v>
      </c>
      <c r="H1621" s="5" t="s">
        <v>25</v>
      </c>
      <c r="I1621" s="5" t="s">
        <v>25</v>
      </c>
      <c r="J1621" s="5" t="s">
        <v>25</v>
      </c>
      <c r="K1621" s="5" t="s">
        <v>25</v>
      </c>
      <c r="L1621" s="5" t="s">
        <v>25</v>
      </c>
      <c r="M1621" s="5" t="s">
        <v>25</v>
      </c>
    </row>
    <row r="1622" spans="1:13">
      <c r="A1622" s="1">
        <v>37166</v>
      </c>
      <c r="B1622" s="4">
        <v>37166</v>
      </c>
      <c r="C1622" s="5" t="s">
        <v>25</v>
      </c>
      <c r="D1622" s="5" t="s">
        <v>25</v>
      </c>
      <c r="E1622" s="5" t="s">
        <v>25</v>
      </c>
      <c r="F1622" s="5" t="s">
        <v>25</v>
      </c>
      <c r="G1622" s="5" t="s">
        <v>25</v>
      </c>
      <c r="H1622" s="5" t="s">
        <v>25</v>
      </c>
      <c r="I1622" s="5" t="s">
        <v>25</v>
      </c>
      <c r="J1622" s="5" t="s">
        <v>25</v>
      </c>
      <c r="K1622" s="5" t="s">
        <v>25</v>
      </c>
      <c r="L1622" s="5" t="s">
        <v>25</v>
      </c>
      <c r="M1622" s="5" t="s">
        <v>25</v>
      </c>
    </row>
    <row r="1623" spans="1:13">
      <c r="A1623" s="1">
        <v>37167</v>
      </c>
      <c r="B1623" s="4">
        <v>37167</v>
      </c>
      <c r="C1623" s="5" t="s">
        <v>25</v>
      </c>
      <c r="D1623" s="5" t="s">
        <v>25</v>
      </c>
      <c r="E1623" s="5" t="s">
        <v>25</v>
      </c>
      <c r="F1623" s="5" t="s">
        <v>25</v>
      </c>
      <c r="G1623" s="5" t="s">
        <v>25</v>
      </c>
      <c r="H1623" s="5" t="s">
        <v>25</v>
      </c>
      <c r="I1623" s="5" t="s">
        <v>25</v>
      </c>
      <c r="J1623" s="5" t="s">
        <v>25</v>
      </c>
      <c r="K1623" s="5" t="s">
        <v>25</v>
      </c>
      <c r="L1623" s="5" t="s">
        <v>25</v>
      </c>
      <c r="M1623" s="5" t="s">
        <v>25</v>
      </c>
    </row>
    <row r="1624" spans="1:13">
      <c r="A1624" s="1">
        <v>37168</v>
      </c>
      <c r="B1624" s="4">
        <v>37168</v>
      </c>
      <c r="C1624" s="5" t="s">
        <v>25</v>
      </c>
      <c r="D1624" s="5" t="s">
        <v>25</v>
      </c>
      <c r="E1624" s="5" t="s">
        <v>25</v>
      </c>
      <c r="F1624" s="5" t="s">
        <v>25</v>
      </c>
      <c r="G1624" s="5" t="s">
        <v>25</v>
      </c>
      <c r="H1624" s="5" t="s">
        <v>25</v>
      </c>
      <c r="I1624" s="5" t="s">
        <v>25</v>
      </c>
      <c r="J1624" s="5" t="s">
        <v>25</v>
      </c>
      <c r="K1624" s="5" t="s">
        <v>25</v>
      </c>
      <c r="L1624" s="5" t="s">
        <v>25</v>
      </c>
      <c r="M1624" s="5" t="s">
        <v>25</v>
      </c>
    </row>
    <row r="1625" spans="1:13">
      <c r="A1625" s="1">
        <v>37169</v>
      </c>
      <c r="B1625" s="4">
        <v>37169</v>
      </c>
      <c r="C1625" s="5" t="s">
        <v>25</v>
      </c>
      <c r="D1625" s="5" t="s">
        <v>25</v>
      </c>
      <c r="E1625" s="5" t="s">
        <v>25</v>
      </c>
      <c r="F1625" s="5" t="s">
        <v>25</v>
      </c>
      <c r="G1625" s="5" t="s">
        <v>25</v>
      </c>
      <c r="H1625" s="5" t="s">
        <v>25</v>
      </c>
      <c r="I1625" s="5" t="s">
        <v>25</v>
      </c>
      <c r="J1625" s="5" t="s">
        <v>25</v>
      </c>
      <c r="K1625" s="5" t="s">
        <v>25</v>
      </c>
      <c r="L1625" s="5" t="s">
        <v>25</v>
      </c>
      <c r="M1625" s="5" t="s">
        <v>25</v>
      </c>
    </row>
    <row r="1626" spans="1:13">
      <c r="A1626" s="1">
        <v>37170</v>
      </c>
      <c r="B1626" s="4">
        <v>37170</v>
      </c>
      <c r="C1626" s="5" t="s">
        <v>25</v>
      </c>
      <c r="D1626" s="5" t="s">
        <v>25</v>
      </c>
      <c r="E1626" s="5" t="s">
        <v>25</v>
      </c>
      <c r="F1626" s="5" t="s">
        <v>25</v>
      </c>
      <c r="G1626" s="5" t="s">
        <v>25</v>
      </c>
      <c r="H1626" s="5" t="s">
        <v>25</v>
      </c>
      <c r="I1626" s="5" t="s">
        <v>25</v>
      </c>
      <c r="J1626" s="5" t="s">
        <v>25</v>
      </c>
      <c r="K1626" s="5" t="s">
        <v>25</v>
      </c>
      <c r="L1626" s="5" t="s">
        <v>25</v>
      </c>
      <c r="M1626" s="5" t="s">
        <v>25</v>
      </c>
    </row>
    <row r="1627" spans="1:13">
      <c r="A1627" s="1">
        <v>37171</v>
      </c>
      <c r="B1627" s="4">
        <v>37171</v>
      </c>
      <c r="C1627" s="5" t="s">
        <v>25</v>
      </c>
      <c r="D1627" s="5" t="s">
        <v>25</v>
      </c>
      <c r="E1627" s="5" t="s">
        <v>25</v>
      </c>
      <c r="F1627" s="5" t="s">
        <v>25</v>
      </c>
      <c r="G1627" s="5" t="s">
        <v>25</v>
      </c>
      <c r="H1627" s="5" t="s">
        <v>25</v>
      </c>
      <c r="I1627" s="5" t="s">
        <v>25</v>
      </c>
      <c r="J1627" s="5" t="s">
        <v>25</v>
      </c>
      <c r="K1627" s="5" t="s">
        <v>25</v>
      </c>
      <c r="L1627" s="5" t="s">
        <v>25</v>
      </c>
      <c r="M1627" s="5" t="s">
        <v>25</v>
      </c>
    </row>
    <row r="1628" spans="1:13">
      <c r="A1628" s="1">
        <v>37172</v>
      </c>
      <c r="B1628" s="4">
        <v>37172</v>
      </c>
      <c r="C1628" s="5" t="s">
        <v>25</v>
      </c>
      <c r="D1628" s="5" t="s">
        <v>25</v>
      </c>
      <c r="E1628" s="5" t="s">
        <v>25</v>
      </c>
      <c r="F1628" s="5" t="s">
        <v>25</v>
      </c>
      <c r="G1628" s="5" t="s">
        <v>25</v>
      </c>
      <c r="H1628" s="5" t="s">
        <v>25</v>
      </c>
      <c r="I1628" s="5" t="s">
        <v>25</v>
      </c>
      <c r="J1628" s="5" t="s">
        <v>25</v>
      </c>
      <c r="K1628" s="5" t="s">
        <v>25</v>
      </c>
      <c r="L1628" s="5" t="s">
        <v>25</v>
      </c>
      <c r="M1628" s="5" t="s">
        <v>25</v>
      </c>
    </row>
    <row r="1629" spans="1:13">
      <c r="A1629" s="1">
        <v>37173</v>
      </c>
      <c r="B1629" s="4">
        <v>37173</v>
      </c>
      <c r="C1629" s="5" t="s">
        <v>25</v>
      </c>
      <c r="D1629" s="5" t="s">
        <v>25</v>
      </c>
      <c r="E1629" s="5" t="s">
        <v>25</v>
      </c>
      <c r="F1629" s="5" t="s">
        <v>25</v>
      </c>
      <c r="G1629" s="5" t="s">
        <v>25</v>
      </c>
      <c r="H1629" s="5" t="s">
        <v>25</v>
      </c>
      <c r="I1629" s="5" t="s">
        <v>25</v>
      </c>
      <c r="J1629" s="5" t="s">
        <v>25</v>
      </c>
      <c r="K1629" s="5" t="s">
        <v>25</v>
      </c>
      <c r="L1629" s="5" t="s">
        <v>25</v>
      </c>
      <c r="M1629" s="5" t="s">
        <v>25</v>
      </c>
    </row>
    <row r="1630" spans="1:13">
      <c r="A1630" s="1">
        <v>37174</v>
      </c>
      <c r="B1630" s="4">
        <v>37174</v>
      </c>
      <c r="C1630" s="5" t="s">
        <v>25</v>
      </c>
      <c r="D1630" s="5" t="s">
        <v>25</v>
      </c>
      <c r="E1630" s="5" t="s">
        <v>25</v>
      </c>
      <c r="F1630" s="5" t="s">
        <v>25</v>
      </c>
      <c r="G1630" s="5" t="s">
        <v>25</v>
      </c>
      <c r="H1630" s="5" t="s">
        <v>25</v>
      </c>
      <c r="I1630" s="5" t="s">
        <v>25</v>
      </c>
      <c r="J1630" s="5" t="s">
        <v>25</v>
      </c>
      <c r="K1630" s="5" t="s">
        <v>25</v>
      </c>
      <c r="L1630" s="5" t="s">
        <v>25</v>
      </c>
      <c r="M1630" s="5" t="s">
        <v>25</v>
      </c>
    </row>
    <row r="1631" spans="1:13">
      <c r="A1631" s="1">
        <v>37175</v>
      </c>
      <c r="B1631" s="4">
        <v>37175</v>
      </c>
      <c r="C1631" s="5" t="s">
        <v>25</v>
      </c>
      <c r="D1631" s="5" t="s">
        <v>25</v>
      </c>
      <c r="E1631" s="5" t="s">
        <v>25</v>
      </c>
      <c r="F1631" s="5" t="s">
        <v>25</v>
      </c>
      <c r="G1631" s="5" t="s">
        <v>25</v>
      </c>
      <c r="H1631" s="5" t="s">
        <v>25</v>
      </c>
      <c r="I1631" s="5" t="s">
        <v>25</v>
      </c>
      <c r="J1631" s="5" t="s">
        <v>25</v>
      </c>
      <c r="K1631" s="5" t="s">
        <v>25</v>
      </c>
      <c r="L1631" s="5" t="s">
        <v>25</v>
      </c>
      <c r="M1631" s="5" t="s">
        <v>25</v>
      </c>
    </row>
    <row r="1632" spans="1:13">
      <c r="A1632" s="1">
        <v>37176</v>
      </c>
      <c r="B1632" s="4">
        <v>37176</v>
      </c>
      <c r="C1632" s="5" t="s">
        <v>25</v>
      </c>
      <c r="D1632" s="5" t="s">
        <v>25</v>
      </c>
      <c r="E1632" s="5" t="s">
        <v>25</v>
      </c>
      <c r="F1632" s="5" t="s">
        <v>25</v>
      </c>
      <c r="G1632" s="5" t="s">
        <v>25</v>
      </c>
      <c r="H1632" s="5" t="s">
        <v>25</v>
      </c>
      <c r="I1632" s="5" t="s">
        <v>25</v>
      </c>
      <c r="J1632" s="5" t="s">
        <v>25</v>
      </c>
      <c r="K1632" s="5" t="s">
        <v>25</v>
      </c>
      <c r="L1632" s="5" t="s">
        <v>25</v>
      </c>
      <c r="M1632" s="5" t="s">
        <v>25</v>
      </c>
    </row>
    <row r="1633" spans="1:13">
      <c r="A1633" s="1">
        <v>37177</v>
      </c>
      <c r="B1633" s="4">
        <v>37177</v>
      </c>
      <c r="C1633" s="5" t="s">
        <v>25</v>
      </c>
      <c r="D1633" s="5" t="s">
        <v>25</v>
      </c>
      <c r="E1633" s="5" t="s">
        <v>25</v>
      </c>
      <c r="F1633" s="5" t="s">
        <v>25</v>
      </c>
      <c r="G1633" s="5" t="s">
        <v>25</v>
      </c>
      <c r="H1633" s="5" t="s">
        <v>25</v>
      </c>
      <c r="I1633" s="5" t="s">
        <v>25</v>
      </c>
      <c r="J1633" s="5" t="s">
        <v>25</v>
      </c>
      <c r="K1633" s="5" t="s">
        <v>25</v>
      </c>
      <c r="L1633" s="5" t="s">
        <v>25</v>
      </c>
      <c r="M1633" s="5" t="s">
        <v>25</v>
      </c>
    </row>
    <row r="1634" spans="1:13">
      <c r="A1634" s="1">
        <v>37178</v>
      </c>
      <c r="B1634" s="4">
        <v>37178</v>
      </c>
      <c r="C1634" s="5" t="s">
        <v>25</v>
      </c>
      <c r="D1634" s="5" t="s">
        <v>25</v>
      </c>
      <c r="E1634" s="5" t="s">
        <v>25</v>
      </c>
      <c r="F1634" s="5" t="s">
        <v>25</v>
      </c>
      <c r="G1634" s="5" t="s">
        <v>25</v>
      </c>
      <c r="H1634" s="5" t="s">
        <v>25</v>
      </c>
      <c r="I1634" s="5" t="s">
        <v>25</v>
      </c>
      <c r="J1634" s="5" t="s">
        <v>25</v>
      </c>
      <c r="K1634" s="5" t="s">
        <v>25</v>
      </c>
      <c r="L1634" s="5" t="s">
        <v>25</v>
      </c>
      <c r="M1634" s="5" t="s">
        <v>25</v>
      </c>
    </row>
    <row r="1635" spans="1:13">
      <c r="A1635" s="1">
        <v>37179</v>
      </c>
      <c r="B1635" s="4">
        <v>37179</v>
      </c>
      <c r="C1635" s="5" t="s">
        <v>25</v>
      </c>
      <c r="D1635" s="5" t="s">
        <v>25</v>
      </c>
      <c r="E1635" s="5" t="s">
        <v>25</v>
      </c>
      <c r="F1635" s="5" t="s">
        <v>25</v>
      </c>
      <c r="G1635" s="5" t="s">
        <v>25</v>
      </c>
      <c r="H1635" s="5" t="s">
        <v>25</v>
      </c>
      <c r="I1635" s="5" t="s">
        <v>25</v>
      </c>
      <c r="J1635" s="5" t="s">
        <v>25</v>
      </c>
      <c r="K1635" s="5" t="s">
        <v>25</v>
      </c>
      <c r="L1635" s="5" t="s">
        <v>25</v>
      </c>
      <c r="M1635" s="5" t="s">
        <v>25</v>
      </c>
    </row>
    <row r="1636" spans="1:13">
      <c r="A1636" s="1">
        <v>37180</v>
      </c>
      <c r="B1636" s="4">
        <v>37180</v>
      </c>
      <c r="C1636" s="5" t="s">
        <v>25</v>
      </c>
      <c r="D1636" s="5" t="s">
        <v>25</v>
      </c>
      <c r="E1636" s="5" t="s">
        <v>25</v>
      </c>
      <c r="F1636" s="5" t="s">
        <v>25</v>
      </c>
      <c r="G1636" s="5" t="s">
        <v>25</v>
      </c>
      <c r="H1636" s="5" t="s">
        <v>25</v>
      </c>
      <c r="I1636" s="5" t="s">
        <v>25</v>
      </c>
      <c r="J1636" s="5" t="s">
        <v>25</v>
      </c>
      <c r="K1636" s="5" t="s">
        <v>25</v>
      </c>
      <c r="L1636" s="5" t="s">
        <v>25</v>
      </c>
      <c r="M1636" s="5" t="s">
        <v>25</v>
      </c>
    </row>
    <row r="1637" spans="1:13">
      <c r="A1637" s="1">
        <v>37181</v>
      </c>
      <c r="B1637" s="4">
        <v>37181</v>
      </c>
      <c r="C1637" s="5" t="s">
        <v>25</v>
      </c>
      <c r="D1637" s="5" t="s">
        <v>25</v>
      </c>
      <c r="E1637" s="5" t="s">
        <v>25</v>
      </c>
      <c r="F1637" s="5" t="s">
        <v>25</v>
      </c>
      <c r="G1637" s="5" t="s">
        <v>25</v>
      </c>
      <c r="H1637" s="5" t="s">
        <v>25</v>
      </c>
      <c r="I1637" s="5" t="s">
        <v>25</v>
      </c>
      <c r="J1637" s="5" t="s">
        <v>25</v>
      </c>
      <c r="K1637" s="5" t="s">
        <v>25</v>
      </c>
      <c r="L1637" s="5" t="s">
        <v>25</v>
      </c>
      <c r="M1637" s="5" t="s">
        <v>25</v>
      </c>
    </row>
    <row r="1638" spans="1:13">
      <c r="A1638" s="1">
        <v>37182</v>
      </c>
      <c r="B1638" s="4">
        <v>37182</v>
      </c>
      <c r="C1638" s="5" t="s">
        <v>25</v>
      </c>
      <c r="D1638" s="5" t="s">
        <v>25</v>
      </c>
      <c r="E1638" s="5" t="s">
        <v>25</v>
      </c>
      <c r="F1638" s="5" t="s">
        <v>25</v>
      </c>
      <c r="G1638" s="5" t="s">
        <v>25</v>
      </c>
      <c r="H1638" s="5" t="s">
        <v>25</v>
      </c>
      <c r="I1638" s="5" t="s">
        <v>25</v>
      </c>
      <c r="J1638" s="5" t="s">
        <v>25</v>
      </c>
      <c r="K1638" s="5" t="s">
        <v>25</v>
      </c>
      <c r="L1638" s="5" t="s">
        <v>25</v>
      </c>
      <c r="M1638" s="5" t="s">
        <v>25</v>
      </c>
    </row>
    <row r="1639" spans="1:13">
      <c r="A1639" s="1">
        <v>37183</v>
      </c>
      <c r="B1639" s="4">
        <v>37183</v>
      </c>
      <c r="C1639" s="5" t="s">
        <v>25</v>
      </c>
      <c r="D1639" s="5" t="s">
        <v>25</v>
      </c>
      <c r="E1639" s="5" t="s">
        <v>25</v>
      </c>
      <c r="F1639" s="5" t="s">
        <v>25</v>
      </c>
      <c r="G1639" s="5" t="s">
        <v>25</v>
      </c>
      <c r="H1639" s="5" t="s">
        <v>25</v>
      </c>
      <c r="I1639" s="5" t="s">
        <v>25</v>
      </c>
      <c r="J1639" s="5" t="s">
        <v>25</v>
      </c>
      <c r="K1639" s="5" t="s">
        <v>25</v>
      </c>
      <c r="L1639" s="5" t="s">
        <v>25</v>
      </c>
      <c r="M1639" s="5" t="s">
        <v>25</v>
      </c>
    </row>
    <row r="1640" spans="1:13">
      <c r="A1640" s="1">
        <v>37184</v>
      </c>
      <c r="B1640" s="4">
        <v>37184</v>
      </c>
      <c r="C1640" s="5" t="s">
        <v>25</v>
      </c>
      <c r="D1640" s="5" t="s">
        <v>25</v>
      </c>
      <c r="E1640" s="5" t="s">
        <v>25</v>
      </c>
      <c r="F1640" s="5" t="s">
        <v>25</v>
      </c>
      <c r="G1640" s="5" t="s">
        <v>25</v>
      </c>
      <c r="H1640" s="5" t="s">
        <v>25</v>
      </c>
      <c r="I1640" s="5" t="s">
        <v>25</v>
      </c>
      <c r="J1640" s="5" t="s">
        <v>25</v>
      </c>
      <c r="K1640" s="5" t="s">
        <v>25</v>
      </c>
      <c r="L1640" s="5" t="s">
        <v>25</v>
      </c>
      <c r="M1640" s="5" t="s">
        <v>25</v>
      </c>
    </row>
    <row r="1641" spans="1:13">
      <c r="A1641" s="1">
        <v>37185</v>
      </c>
      <c r="B1641" s="4">
        <v>37185</v>
      </c>
      <c r="C1641" s="5" t="s">
        <v>25</v>
      </c>
      <c r="D1641" s="5" t="s">
        <v>25</v>
      </c>
      <c r="E1641" s="5" t="s">
        <v>25</v>
      </c>
      <c r="F1641" s="5" t="s">
        <v>25</v>
      </c>
      <c r="G1641" s="5" t="s">
        <v>25</v>
      </c>
      <c r="H1641" s="5" t="s">
        <v>25</v>
      </c>
      <c r="I1641" s="5" t="s">
        <v>25</v>
      </c>
      <c r="J1641" s="5" t="s">
        <v>25</v>
      </c>
      <c r="K1641" s="5" t="s">
        <v>25</v>
      </c>
      <c r="L1641" s="5" t="s">
        <v>25</v>
      </c>
      <c r="M1641" s="5" t="s">
        <v>25</v>
      </c>
    </row>
    <row r="1642" spans="1:13">
      <c r="A1642" s="1">
        <v>37186</v>
      </c>
      <c r="B1642" s="4">
        <v>37186</v>
      </c>
      <c r="C1642" s="5" t="s">
        <v>25</v>
      </c>
      <c r="D1642" s="5" t="s">
        <v>25</v>
      </c>
      <c r="E1642" s="5" t="s">
        <v>25</v>
      </c>
      <c r="F1642" s="5" t="s">
        <v>25</v>
      </c>
      <c r="G1642" s="5" t="s">
        <v>25</v>
      </c>
      <c r="H1642" s="5" t="s">
        <v>25</v>
      </c>
      <c r="I1642" s="5" t="s">
        <v>25</v>
      </c>
      <c r="J1642" s="5" t="s">
        <v>25</v>
      </c>
      <c r="K1642" s="5" t="s">
        <v>25</v>
      </c>
      <c r="L1642" s="5" t="s">
        <v>25</v>
      </c>
      <c r="M1642" s="5" t="s">
        <v>25</v>
      </c>
    </row>
    <row r="1643" spans="1:13">
      <c r="A1643" s="1">
        <v>37187</v>
      </c>
      <c r="B1643" s="4">
        <v>37187</v>
      </c>
      <c r="C1643" s="5" t="s">
        <v>25</v>
      </c>
      <c r="D1643" s="5" t="s">
        <v>25</v>
      </c>
      <c r="E1643" s="5" t="s">
        <v>25</v>
      </c>
      <c r="F1643" s="5" t="s">
        <v>25</v>
      </c>
      <c r="G1643" s="5" t="s">
        <v>25</v>
      </c>
      <c r="H1643" s="5" t="s">
        <v>25</v>
      </c>
      <c r="I1643" s="5" t="s">
        <v>25</v>
      </c>
      <c r="J1643" s="5" t="s">
        <v>25</v>
      </c>
      <c r="K1643" s="5" t="s">
        <v>25</v>
      </c>
      <c r="L1643" s="5" t="s">
        <v>25</v>
      </c>
      <c r="M1643" s="5" t="s">
        <v>25</v>
      </c>
    </row>
    <row r="1644" spans="1:13">
      <c r="A1644" s="1">
        <v>37188</v>
      </c>
      <c r="B1644" s="4">
        <v>37188</v>
      </c>
      <c r="C1644" s="5" t="s">
        <v>25</v>
      </c>
      <c r="D1644" s="5" t="s">
        <v>25</v>
      </c>
      <c r="E1644" s="5" t="s">
        <v>25</v>
      </c>
      <c r="F1644" s="5" t="s">
        <v>25</v>
      </c>
      <c r="G1644" s="5" t="s">
        <v>25</v>
      </c>
      <c r="H1644" s="5" t="s">
        <v>25</v>
      </c>
      <c r="I1644" s="5" t="s">
        <v>25</v>
      </c>
      <c r="J1644" s="5" t="s">
        <v>25</v>
      </c>
      <c r="K1644" s="5" t="s">
        <v>25</v>
      </c>
      <c r="L1644" s="5" t="s">
        <v>25</v>
      </c>
      <c r="M1644" s="5" t="s">
        <v>25</v>
      </c>
    </row>
    <row r="1645" spans="1:13">
      <c r="A1645" s="1">
        <v>37189</v>
      </c>
      <c r="B1645" s="4">
        <v>37189</v>
      </c>
      <c r="C1645" s="5" t="s">
        <v>25</v>
      </c>
      <c r="D1645" s="5" t="s">
        <v>25</v>
      </c>
      <c r="E1645" s="5" t="s">
        <v>25</v>
      </c>
      <c r="F1645" s="5" t="s">
        <v>25</v>
      </c>
      <c r="G1645" s="5" t="s">
        <v>25</v>
      </c>
      <c r="H1645" s="5" t="s">
        <v>25</v>
      </c>
      <c r="I1645" s="5" t="s">
        <v>25</v>
      </c>
      <c r="J1645" s="5" t="s">
        <v>25</v>
      </c>
      <c r="K1645" s="5" t="s">
        <v>25</v>
      </c>
      <c r="L1645" s="5" t="s">
        <v>25</v>
      </c>
      <c r="M1645" s="5" t="s">
        <v>25</v>
      </c>
    </row>
    <row r="1646" spans="1:13">
      <c r="A1646" s="1">
        <v>37190</v>
      </c>
      <c r="B1646" s="4">
        <v>37190</v>
      </c>
      <c r="C1646" s="5" t="s">
        <v>25</v>
      </c>
      <c r="D1646" s="5" t="s">
        <v>25</v>
      </c>
      <c r="E1646" s="5" t="s">
        <v>25</v>
      </c>
      <c r="F1646" s="5" t="s">
        <v>25</v>
      </c>
      <c r="G1646" s="5" t="s">
        <v>25</v>
      </c>
      <c r="H1646" s="5" t="s">
        <v>25</v>
      </c>
      <c r="I1646" s="5" t="s">
        <v>25</v>
      </c>
      <c r="J1646" s="5" t="s">
        <v>25</v>
      </c>
      <c r="K1646" s="5" t="s">
        <v>25</v>
      </c>
      <c r="L1646" s="5" t="s">
        <v>25</v>
      </c>
      <c r="M1646" s="5" t="s">
        <v>25</v>
      </c>
    </row>
    <row r="1647" spans="1:13">
      <c r="A1647" s="1">
        <v>37191</v>
      </c>
      <c r="B1647" s="4">
        <v>37191</v>
      </c>
      <c r="C1647" s="5" t="s">
        <v>25</v>
      </c>
      <c r="D1647" s="5" t="s">
        <v>25</v>
      </c>
      <c r="E1647" s="5" t="s">
        <v>25</v>
      </c>
      <c r="F1647" s="5" t="s">
        <v>25</v>
      </c>
      <c r="G1647" s="5" t="s">
        <v>25</v>
      </c>
      <c r="H1647" s="5" t="s">
        <v>25</v>
      </c>
      <c r="I1647" s="5" t="s">
        <v>25</v>
      </c>
      <c r="J1647" s="5" t="s">
        <v>25</v>
      </c>
      <c r="K1647" s="5" t="s">
        <v>25</v>
      </c>
      <c r="L1647" s="5" t="s">
        <v>25</v>
      </c>
      <c r="M1647" s="5" t="s">
        <v>25</v>
      </c>
    </row>
    <row r="1648" spans="1:13">
      <c r="A1648" s="1">
        <v>37192</v>
      </c>
      <c r="B1648" s="4">
        <v>37192</v>
      </c>
      <c r="C1648" s="5" t="s">
        <v>25</v>
      </c>
      <c r="D1648" s="5" t="s">
        <v>25</v>
      </c>
      <c r="E1648" s="5" t="s">
        <v>25</v>
      </c>
      <c r="F1648" s="5" t="s">
        <v>25</v>
      </c>
      <c r="G1648" s="5" t="s">
        <v>25</v>
      </c>
      <c r="H1648" s="5" t="s">
        <v>25</v>
      </c>
      <c r="I1648" s="5" t="s">
        <v>25</v>
      </c>
      <c r="J1648" s="5" t="s">
        <v>25</v>
      </c>
      <c r="K1648" s="5" t="s">
        <v>25</v>
      </c>
      <c r="L1648" s="5" t="s">
        <v>25</v>
      </c>
      <c r="M1648" s="5" t="s">
        <v>25</v>
      </c>
    </row>
    <row r="1649" spans="1:13">
      <c r="A1649" s="1">
        <v>37193</v>
      </c>
      <c r="B1649" s="4">
        <v>37193</v>
      </c>
      <c r="C1649" s="5" t="s">
        <v>25</v>
      </c>
      <c r="D1649" s="5" t="s">
        <v>25</v>
      </c>
      <c r="E1649" s="5" t="s">
        <v>25</v>
      </c>
      <c r="F1649" s="5" t="s">
        <v>25</v>
      </c>
      <c r="G1649" s="5" t="s">
        <v>25</v>
      </c>
      <c r="H1649" s="5" t="s">
        <v>25</v>
      </c>
      <c r="I1649" s="5" t="s">
        <v>25</v>
      </c>
      <c r="J1649" s="5" t="s">
        <v>25</v>
      </c>
      <c r="K1649" s="5" t="s">
        <v>25</v>
      </c>
      <c r="L1649" s="5" t="s">
        <v>25</v>
      </c>
      <c r="M1649" s="5" t="s">
        <v>25</v>
      </c>
    </row>
    <row r="1650" spans="1:13">
      <c r="A1650" s="1">
        <v>37194</v>
      </c>
      <c r="B1650" s="4">
        <v>37194</v>
      </c>
      <c r="C1650" s="5" t="s">
        <v>25</v>
      </c>
      <c r="D1650" s="5" t="s">
        <v>25</v>
      </c>
      <c r="E1650" s="5" t="s">
        <v>25</v>
      </c>
      <c r="F1650" s="5" t="s">
        <v>25</v>
      </c>
      <c r="G1650" s="5" t="s">
        <v>25</v>
      </c>
      <c r="H1650" s="5" t="s">
        <v>25</v>
      </c>
      <c r="I1650" s="5" t="s">
        <v>25</v>
      </c>
      <c r="J1650" s="5" t="s">
        <v>25</v>
      </c>
      <c r="K1650" s="5" t="s">
        <v>25</v>
      </c>
      <c r="L1650" s="5" t="s">
        <v>25</v>
      </c>
      <c r="M1650" s="5" t="s">
        <v>25</v>
      </c>
    </row>
    <row r="1651" spans="1:13">
      <c r="A1651" s="1">
        <v>37195</v>
      </c>
      <c r="B1651" s="4">
        <v>37195</v>
      </c>
      <c r="C1651" s="5" t="s">
        <v>25</v>
      </c>
      <c r="D1651" s="5" t="s">
        <v>25</v>
      </c>
      <c r="E1651" s="5" t="s">
        <v>25</v>
      </c>
      <c r="F1651" s="5" t="s">
        <v>25</v>
      </c>
      <c r="G1651" s="5" t="s">
        <v>25</v>
      </c>
      <c r="H1651" s="5" t="s">
        <v>25</v>
      </c>
      <c r="I1651" s="5" t="s">
        <v>25</v>
      </c>
      <c r="J1651" s="5" t="s">
        <v>25</v>
      </c>
      <c r="K1651" s="5" t="s">
        <v>25</v>
      </c>
      <c r="L1651" s="5" t="s">
        <v>25</v>
      </c>
      <c r="M1651" s="5" t="s">
        <v>25</v>
      </c>
    </row>
    <row r="1652" spans="1:13">
      <c r="A1652" s="1">
        <v>37196</v>
      </c>
      <c r="B1652" s="4">
        <v>37196</v>
      </c>
      <c r="C1652" s="5" t="s">
        <v>25</v>
      </c>
      <c r="D1652" s="5" t="s">
        <v>25</v>
      </c>
      <c r="E1652" s="5" t="s">
        <v>25</v>
      </c>
      <c r="F1652" s="5" t="s">
        <v>25</v>
      </c>
      <c r="G1652" s="5" t="s">
        <v>25</v>
      </c>
      <c r="H1652" s="5" t="s">
        <v>25</v>
      </c>
      <c r="I1652" s="5" t="s">
        <v>25</v>
      </c>
      <c r="J1652" s="5" t="s">
        <v>25</v>
      </c>
      <c r="K1652" s="5" t="s">
        <v>25</v>
      </c>
      <c r="L1652" s="5" t="s">
        <v>25</v>
      </c>
      <c r="M1652" s="5" t="s">
        <v>25</v>
      </c>
    </row>
    <row r="1653" spans="1:13">
      <c r="A1653" s="1">
        <v>37197</v>
      </c>
      <c r="B1653" s="4">
        <v>37197</v>
      </c>
      <c r="C1653" s="5" t="s">
        <v>25</v>
      </c>
      <c r="D1653" s="5" t="s">
        <v>25</v>
      </c>
      <c r="E1653" s="5" t="s">
        <v>25</v>
      </c>
      <c r="F1653" s="5" t="s">
        <v>25</v>
      </c>
      <c r="G1653" s="5" t="s">
        <v>25</v>
      </c>
      <c r="H1653" s="5" t="s">
        <v>25</v>
      </c>
      <c r="I1653" s="5" t="s">
        <v>25</v>
      </c>
      <c r="J1653" s="5" t="s">
        <v>25</v>
      </c>
      <c r="K1653" s="5" t="s">
        <v>25</v>
      </c>
      <c r="L1653" s="5" t="s">
        <v>25</v>
      </c>
      <c r="M1653" s="5" t="s">
        <v>25</v>
      </c>
    </row>
    <row r="1654" spans="1:13">
      <c r="A1654" s="1">
        <v>37198</v>
      </c>
      <c r="B1654" s="4">
        <v>37198</v>
      </c>
      <c r="C1654" s="5" t="s">
        <v>25</v>
      </c>
      <c r="D1654" s="5" t="s">
        <v>25</v>
      </c>
      <c r="E1654" s="5" t="s">
        <v>25</v>
      </c>
      <c r="F1654" s="5" t="s">
        <v>25</v>
      </c>
      <c r="G1654" s="5" t="s">
        <v>25</v>
      </c>
      <c r="H1654" s="5" t="s">
        <v>25</v>
      </c>
      <c r="I1654" s="5" t="s">
        <v>25</v>
      </c>
      <c r="J1654" s="5" t="s">
        <v>25</v>
      </c>
      <c r="K1654" s="5" t="s">
        <v>25</v>
      </c>
      <c r="L1654" s="5" t="s">
        <v>25</v>
      </c>
      <c r="M1654" s="5" t="s">
        <v>25</v>
      </c>
    </row>
    <row r="1655" spans="1:13">
      <c r="A1655" s="1">
        <v>37199</v>
      </c>
      <c r="B1655" s="4">
        <v>37199</v>
      </c>
      <c r="C1655" s="5" t="s">
        <v>25</v>
      </c>
      <c r="D1655" s="5" t="s">
        <v>25</v>
      </c>
      <c r="E1655" s="5" t="s">
        <v>25</v>
      </c>
      <c r="F1655" s="5" t="s">
        <v>25</v>
      </c>
      <c r="G1655" s="5" t="s">
        <v>25</v>
      </c>
      <c r="H1655" s="5" t="s">
        <v>25</v>
      </c>
      <c r="I1655" s="5" t="s">
        <v>25</v>
      </c>
      <c r="J1655" s="5" t="s">
        <v>25</v>
      </c>
      <c r="K1655" s="5" t="s">
        <v>25</v>
      </c>
      <c r="L1655" s="5" t="s">
        <v>25</v>
      </c>
      <c r="M1655" s="5" t="s">
        <v>25</v>
      </c>
    </row>
    <row r="1656" spans="1:13">
      <c r="A1656" s="1">
        <v>37200</v>
      </c>
      <c r="B1656" s="4">
        <v>37200</v>
      </c>
      <c r="C1656" s="5" t="s">
        <v>25</v>
      </c>
      <c r="D1656" s="5" t="s">
        <v>25</v>
      </c>
      <c r="E1656" s="5" t="s">
        <v>25</v>
      </c>
      <c r="F1656" s="5" t="s">
        <v>25</v>
      </c>
      <c r="G1656" s="5" t="s">
        <v>25</v>
      </c>
      <c r="H1656" s="5" t="s">
        <v>25</v>
      </c>
      <c r="I1656" s="5" t="s">
        <v>25</v>
      </c>
      <c r="J1656" s="5" t="s">
        <v>25</v>
      </c>
      <c r="K1656" s="5" t="s">
        <v>25</v>
      </c>
      <c r="L1656" s="5" t="s">
        <v>25</v>
      </c>
      <c r="M1656" s="5" t="s">
        <v>25</v>
      </c>
    </row>
    <row r="1657" spans="1:13">
      <c r="A1657" s="1">
        <v>37201</v>
      </c>
      <c r="B1657" s="4">
        <v>37201</v>
      </c>
      <c r="C1657" s="5" t="s">
        <v>25</v>
      </c>
      <c r="D1657" s="5" t="s">
        <v>25</v>
      </c>
      <c r="E1657" s="5" t="s">
        <v>25</v>
      </c>
      <c r="F1657" s="5" t="s">
        <v>25</v>
      </c>
      <c r="G1657" s="5" t="s">
        <v>25</v>
      </c>
      <c r="H1657" s="5" t="s">
        <v>25</v>
      </c>
      <c r="I1657" s="5" t="s">
        <v>25</v>
      </c>
      <c r="J1657" s="5" t="s">
        <v>25</v>
      </c>
      <c r="K1657" s="5" t="s">
        <v>25</v>
      </c>
      <c r="L1657" s="5" t="s">
        <v>25</v>
      </c>
      <c r="M1657" s="5" t="s">
        <v>25</v>
      </c>
    </row>
    <row r="1658" spans="1:13">
      <c r="A1658" s="1">
        <v>37202</v>
      </c>
      <c r="B1658" s="4">
        <v>37202</v>
      </c>
      <c r="C1658" s="5" t="s">
        <v>25</v>
      </c>
      <c r="D1658" s="5" t="s">
        <v>25</v>
      </c>
      <c r="E1658" s="5" t="s">
        <v>25</v>
      </c>
      <c r="F1658" s="5" t="s">
        <v>25</v>
      </c>
      <c r="G1658" s="5" t="s">
        <v>25</v>
      </c>
      <c r="H1658" s="5" t="s">
        <v>25</v>
      </c>
      <c r="I1658" s="5" t="s">
        <v>25</v>
      </c>
      <c r="J1658" s="5" t="s">
        <v>25</v>
      </c>
      <c r="K1658" s="5" t="s">
        <v>25</v>
      </c>
      <c r="L1658" s="5" t="s">
        <v>25</v>
      </c>
      <c r="M1658" s="5" t="s">
        <v>25</v>
      </c>
    </row>
    <row r="1659" spans="1:13">
      <c r="A1659" s="1">
        <v>37203</v>
      </c>
      <c r="B1659" s="4">
        <v>37203</v>
      </c>
      <c r="C1659" s="5" t="s">
        <v>25</v>
      </c>
      <c r="D1659" s="5" t="s">
        <v>25</v>
      </c>
      <c r="E1659" s="5" t="s">
        <v>25</v>
      </c>
      <c r="F1659" s="5" t="s">
        <v>25</v>
      </c>
      <c r="G1659" s="5" t="s">
        <v>25</v>
      </c>
      <c r="H1659" s="5" t="s">
        <v>25</v>
      </c>
      <c r="I1659" s="5" t="s">
        <v>25</v>
      </c>
      <c r="J1659" s="5" t="s">
        <v>25</v>
      </c>
      <c r="K1659" s="5" t="s">
        <v>25</v>
      </c>
      <c r="L1659" s="5" t="s">
        <v>25</v>
      </c>
      <c r="M1659" s="5" t="s">
        <v>25</v>
      </c>
    </row>
    <row r="1660" spans="1:13">
      <c r="A1660" s="1">
        <v>37204</v>
      </c>
      <c r="B1660" s="4">
        <v>37204</v>
      </c>
      <c r="C1660" s="5" t="s">
        <v>25</v>
      </c>
      <c r="D1660" s="5" t="s">
        <v>25</v>
      </c>
      <c r="E1660" s="5" t="s">
        <v>25</v>
      </c>
      <c r="F1660" s="5" t="s">
        <v>25</v>
      </c>
      <c r="G1660" s="5" t="s">
        <v>25</v>
      </c>
      <c r="H1660" s="5" t="s">
        <v>25</v>
      </c>
      <c r="I1660" s="5" t="s">
        <v>25</v>
      </c>
      <c r="J1660" s="5" t="s">
        <v>25</v>
      </c>
      <c r="K1660" s="5" t="s">
        <v>25</v>
      </c>
      <c r="L1660" s="5" t="s">
        <v>25</v>
      </c>
      <c r="M1660" s="5" t="s">
        <v>25</v>
      </c>
    </row>
    <row r="1661" spans="1:13">
      <c r="A1661" s="1">
        <v>37205</v>
      </c>
      <c r="B1661" s="4">
        <v>37205</v>
      </c>
      <c r="C1661" s="5" t="s">
        <v>25</v>
      </c>
      <c r="D1661" s="5" t="s">
        <v>25</v>
      </c>
      <c r="E1661" s="5" t="s">
        <v>25</v>
      </c>
      <c r="F1661" s="5" t="s">
        <v>25</v>
      </c>
      <c r="G1661" s="5" t="s">
        <v>25</v>
      </c>
      <c r="H1661" s="5" t="s">
        <v>25</v>
      </c>
      <c r="I1661" s="5" t="s">
        <v>25</v>
      </c>
      <c r="J1661" s="5" t="s">
        <v>25</v>
      </c>
      <c r="K1661" s="5" t="s">
        <v>25</v>
      </c>
      <c r="L1661" s="5" t="s">
        <v>25</v>
      </c>
      <c r="M1661" s="5" t="s">
        <v>25</v>
      </c>
    </row>
    <row r="1662" spans="1:13">
      <c r="A1662" s="1">
        <v>37206</v>
      </c>
      <c r="B1662" s="4">
        <v>37206</v>
      </c>
      <c r="C1662" s="5" t="s">
        <v>25</v>
      </c>
      <c r="D1662" s="5" t="s">
        <v>25</v>
      </c>
      <c r="E1662" s="5" t="s">
        <v>25</v>
      </c>
      <c r="F1662" s="5" t="s">
        <v>25</v>
      </c>
      <c r="G1662" s="5" t="s">
        <v>25</v>
      </c>
      <c r="H1662" s="5" t="s">
        <v>25</v>
      </c>
      <c r="I1662" s="5" t="s">
        <v>25</v>
      </c>
      <c r="J1662" s="5" t="s">
        <v>25</v>
      </c>
      <c r="K1662" s="5" t="s">
        <v>25</v>
      </c>
      <c r="L1662" s="5" t="s">
        <v>25</v>
      </c>
      <c r="M1662" s="5" t="s">
        <v>25</v>
      </c>
    </row>
    <row r="1663" spans="1:13">
      <c r="A1663" s="1">
        <v>37207</v>
      </c>
      <c r="B1663" s="4">
        <v>37207</v>
      </c>
      <c r="C1663" s="5" t="s">
        <v>25</v>
      </c>
      <c r="D1663" s="5" t="s">
        <v>25</v>
      </c>
      <c r="E1663" s="5" t="s">
        <v>25</v>
      </c>
      <c r="F1663" s="5" t="s">
        <v>25</v>
      </c>
      <c r="G1663" s="5" t="s">
        <v>25</v>
      </c>
      <c r="H1663" s="5" t="s">
        <v>25</v>
      </c>
      <c r="I1663" s="5" t="s">
        <v>25</v>
      </c>
      <c r="J1663" s="5" t="s">
        <v>25</v>
      </c>
      <c r="K1663" s="5" t="s">
        <v>25</v>
      </c>
      <c r="L1663" s="5" t="s">
        <v>25</v>
      </c>
      <c r="M1663" s="5" t="s">
        <v>25</v>
      </c>
    </row>
    <row r="1664" spans="1:13">
      <c r="A1664" s="1">
        <v>37208</v>
      </c>
      <c r="B1664" s="4">
        <v>37208</v>
      </c>
      <c r="C1664" s="5" t="s">
        <v>25</v>
      </c>
      <c r="D1664" s="5" t="s">
        <v>25</v>
      </c>
      <c r="E1664" s="5" t="s">
        <v>25</v>
      </c>
      <c r="F1664" s="5" t="s">
        <v>25</v>
      </c>
      <c r="G1664" s="5" t="s">
        <v>25</v>
      </c>
      <c r="H1664" s="5" t="s">
        <v>25</v>
      </c>
      <c r="I1664" s="5" t="s">
        <v>25</v>
      </c>
      <c r="J1664" s="5" t="s">
        <v>25</v>
      </c>
      <c r="K1664" s="5" t="s">
        <v>25</v>
      </c>
      <c r="L1664" s="5" t="s">
        <v>25</v>
      </c>
      <c r="M1664" s="5" t="s">
        <v>25</v>
      </c>
    </row>
    <row r="1665" spans="1:13">
      <c r="A1665" s="1">
        <v>37209</v>
      </c>
      <c r="B1665" s="4">
        <v>37209</v>
      </c>
      <c r="C1665" s="5" t="s">
        <v>25</v>
      </c>
      <c r="D1665" s="5" t="s">
        <v>25</v>
      </c>
      <c r="E1665" s="5" t="s">
        <v>25</v>
      </c>
      <c r="F1665" s="5" t="s">
        <v>25</v>
      </c>
      <c r="G1665" s="5" t="s">
        <v>25</v>
      </c>
      <c r="H1665" s="5" t="s">
        <v>25</v>
      </c>
      <c r="I1665" s="5" t="s">
        <v>25</v>
      </c>
      <c r="J1665" s="5" t="s">
        <v>25</v>
      </c>
      <c r="K1665" s="5" t="s">
        <v>25</v>
      </c>
      <c r="L1665" s="5" t="s">
        <v>25</v>
      </c>
      <c r="M1665" s="5" t="s">
        <v>25</v>
      </c>
    </row>
    <row r="1666" spans="1:13">
      <c r="A1666" s="1">
        <v>37210</v>
      </c>
      <c r="B1666" s="4">
        <v>37210</v>
      </c>
      <c r="C1666" s="5" t="s">
        <v>25</v>
      </c>
      <c r="D1666" s="5" t="s">
        <v>25</v>
      </c>
      <c r="E1666" s="5" t="s">
        <v>25</v>
      </c>
      <c r="F1666" s="5" t="s">
        <v>25</v>
      </c>
      <c r="G1666" s="5" t="s">
        <v>25</v>
      </c>
      <c r="H1666" s="5" t="s">
        <v>25</v>
      </c>
      <c r="I1666" s="5" t="s">
        <v>25</v>
      </c>
      <c r="J1666" s="5" t="s">
        <v>25</v>
      </c>
      <c r="K1666" s="5" t="s">
        <v>25</v>
      </c>
      <c r="L1666" s="5" t="s">
        <v>25</v>
      </c>
      <c r="M1666" s="5" t="s">
        <v>25</v>
      </c>
    </row>
    <row r="1667" spans="1:13">
      <c r="A1667" s="1">
        <v>37211</v>
      </c>
      <c r="B1667" s="4">
        <v>37211</v>
      </c>
      <c r="C1667" s="5" t="s">
        <v>25</v>
      </c>
      <c r="D1667" s="5" t="s">
        <v>25</v>
      </c>
      <c r="E1667" s="5" t="s">
        <v>25</v>
      </c>
      <c r="F1667" s="5" t="s">
        <v>25</v>
      </c>
      <c r="G1667" s="5" t="s">
        <v>25</v>
      </c>
      <c r="H1667" s="5" t="s">
        <v>25</v>
      </c>
      <c r="I1667" s="5" t="s">
        <v>25</v>
      </c>
      <c r="J1667" s="5" t="s">
        <v>25</v>
      </c>
      <c r="K1667" s="5" t="s">
        <v>25</v>
      </c>
      <c r="L1667" s="5" t="s">
        <v>25</v>
      </c>
      <c r="M1667" s="5" t="s">
        <v>25</v>
      </c>
    </row>
    <row r="1668" spans="1:13">
      <c r="A1668" s="1">
        <v>37212</v>
      </c>
      <c r="B1668" s="4">
        <v>37212</v>
      </c>
      <c r="C1668" s="5" t="s">
        <v>25</v>
      </c>
      <c r="D1668" s="5" t="s">
        <v>25</v>
      </c>
      <c r="E1668" s="5" t="s">
        <v>25</v>
      </c>
      <c r="F1668" s="5" t="s">
        <v>25</v>
      </c>
      <c r="G1668" s="5" t="s">
        <v>25</v>
      </c>
      <c r="H1668" s="5" t="s">
        <v>25</v>
      </c>
      <c r="I1668" s="5" t="s">
        <v>25</v>
      </c>
      <c r="J1668" s="5" t="s">
        <v>25</v>
      </c>
      <c r="K1668" s="5" t="s">
        <v>25</v>
      </c>
      <c r="L1668" s="5" t="s">
        <v>25</v>
      </c>
      <c r="M1668" s="5" t="s">
        <v>25</v>
      </c>
    </row>
    <row r="1669" spans="1:13">
      <c r="A1669" s="1">
        <v>37213</v>
      </c>
      <c r="B1669" s="4">
        <v>37213</v>
      </c>
      <c r="C1669" s="5" t="s">
        <v>25</v>
      </c>
      <c r="D1669" s="5" t="s">
        <v>25</v>
      </c>
      <c r="E1669" s="5" t="s">
        <v>25</v>
      </c>
      <c r="F1669" s="5" t="s">
        <v>25</v>
      </c>
      <c r="G1669" s="5" t="s">
        <v>25</v>
      </c>
      <c r="H1669" s="5" t="s">
        <v>25</v>
      </c>
      <c r="I1669" s="5" t="s">
        <v>25</v>
      </c>
      <c r="J1669" s="5" t="s">
        <v>25</v>
      </c>
      <c r="K1669" s="5" t="s">
        <v>25</v>
      </c>
      <c r="L1669" s="5" t="s">
        <v>25</v>
      </c>
      <c r="M1669" s="5" t="s">
        <v>25</v>
      </c>
    </row>
    <row r="1670" spans="1:13">
      <c r="A1670" s="1">
        <v>37214</v>
      </c>
      <c r="B1670" s="4">
        <v>37214</v>
      </c>
      <c r="C1670" s="5" t="s">
        <v>25</v>
      </c>
      <c r="D1670" s="5" t="s">
        <v>25</v>
      </c>
      <c r="E1670" s="5" t="s">
        <v>25</v>
      </c>
      <c r="F1670" s="5" t="s">
        <v>25</v>
      </c>
      <c r="G1670" s="5" t="s">
        <v>25</v>
      </c>
      <c r="H1670" s="5" t="s">
        <v>25</v>
      </c>
      <c r="I1670" s="5" t="s">
        <v>25</v>
      </c>
      <c r="J1670" s="5" t="s">
        <v>25</v>
      </c>
      <c r="K1670" s="5" t="s">
        <v>25</v>
      </c>
      <c r="L1670" s="5" t="s">
        <v>25</v>
      </c>
      <c r="M1670" s="5" t="s">
        <v>25</v>
      </c>
    </row>
    <row r="1671" spans="1:13">
      <c r="A1671" s="1">
        <v>37215</v>
      </c>
      <c r="B1671" s="4">
        <v>37215</v>
      </c>
      <c r="C1671" s="5" t="s">
        <v>25</v>
      </c>
      <c r="D1671" s="5" t="s">
        <v>25</v>
      </c>
      <c r="E1671" s="5" t="s">
        <v>25</v>
      </c>
      <c r="F1671" s="5" t="s">
        <v>25</v>
      </c>
      <c r="G1671" s="5" t="s">
        <v>25</v>
      </c>
      <c r="H1671" s="5" t="s">
        <v>25</v>
      </c>
      <c r="I1671" s="5" t="s">
        <v>25</v>
      </c>
      <c r="J1671" s="5" t="s">
        <v>25</v>
      </c>
      <c r="K1671" s="5" t="s">
        <v>25</v>
      </c>
      <c r="L1671" s="5" t="s">
        <v>25</v>
      </c>
      <c r="M1671" s="5" t="s">
        <v>25</v>
      </c>
    </row>
    <row r="1672" spans="1:13">
      <c r="A1672" s="1">
        <v>37216</v>
      </c>
      <c r="B1672" s="4">
        <v>37216</v>
      </c>
      <c r="C1672" s="5" t="s">
        <v>25</v>
      </c>
      <c r="D1672" s="5" t="s">
        <v>25</v>
      </c>
      <c r="E1672" s="5" t="s">
        <v>25</v>
      </c>
      <c r="F1672" s="5" t="s">
        <v>25</v>
      </c>
      <c r="G1672" s="5" t="s">
        <v>25</v>
      </c>
      <c r="H1672" s="5" t="s">
        <v>25</v>
      </c>
      <c r="I1672" s="5" t="s">
        <v>25</v>
      </c>
      <c r="J1672" s="5" t="s">
        <v>25</v>
      </c>
      <c r="K1672" s="5" t="s">
        <v>25</v>
      </c>
      <c r="L1672" s="5" t="s">
        <v>25</v>
      </c>
      <c r="M1672" s="5" t="s">
        <v>25</v>
      </c>
    </row>
    <row r="1673" spans="1:13">
      <c r="A1673" s="1">
        <v>37217</v>
      </c>
      <c r="B1673" s="4">
        <v>37217</v>
      </c>
      <c r="C1673" s="5" t="s">
        <v>25</v>
      </c>
      <c r="D1673" s="5" t="s">
        <v>25</v>
      </c>
      <c r="E1673" s="5" t="s">
        <v>25</v>
      </c>
      <c r="F1673" s="5" t="s">
        <v>25</v>
      </c>
      <c r="G1673" s="5" t="s">
        <v>25</v>
      </c>
      <c r="H1673" s="5" t="s">
        <v>25</v>
      </c>
      <c r="I1673" s="5" t="s">
        <v>25</v>
      </c>
      <c r="J1673" s="5" t="s">
        <v>25</v>
      </c>
      <c r="K1673" s="5" t="s">
        <v>25</v>
      </c>
      <c r="L1673" s="5" t="s">
        <v>25</v>
      </c>
      <c r="M1673" s="5" t="s">
        <v>25</v>
      </c>
    </row>
    <row r="1674" spans="1:13">
      <c r="A1674" s="1">
        <v>37218</v>
      </c>
      <c r="B1674" s="4">
        <v>37218</v>
      </c>
      <c r="C1674" s="5" t="s">
        <v>25</v>
      </c>
      <c r="D1674" s="5" t="s">
        <v>25</v>
      </c>
      <c r="E1674" s="5" t="s">
        <v>25</v>
      </c>
      <c r="F1674" s="5" t="s">
        <v>25</v>
      </c>
      <c r="G1674" s="5" t="s">
        <v>25</v>
      </c>
      <c r="H1674" s="5" t="s">
        <v>25</v>
      </c>
      <c r="I1674" s="5" t="s">
        <v>25</v>
      </c>
      <c r="J1674" s="5" t="s">
        <v>25</v>
      </c>
      <c r="K1674" s="5" t="s">
        <v>25</v>
      </c>
      <c r="L1674" s="5" t="s">
        <v>25</v>
      </c>
      <c r="M1674" s="5" t="s">
        <v>25</v>
      </c>
    </row>
    <row r="1675" spans="1:13">
      <c r="A1675" s="1">
        <v>37219</v>
      </c>
      <c r="B1675" s="4">
        <v>37219</v>
      </c>
      <c r="C1675" s="5" t="s">
        <v>25</v>
      </c>
      <c r="D1675" s="5" t="s">
        <v>25</v>
      </c>
      <c r="E1675" s="5" t="s">
        <v>25</v>
      </c>
      <c r="F1675" s="5" t="s">
        <v>25</v>
      </c>
      <c r="G1675" s="5" t="s">
        <v>25</v>
      </c>
      <c r="H1675" s="5" t="s">
        <v>25</v>
      </c>
      <c r="I1675" s="5" t="s">
        <v>25</v>
      </c>
      <c r="J1675" s="5" t="s">
        <v>25</v>
      </c>
      <c r="K1675" s="5" t="s">
        <v>25</v>
      </c>
      <c r="L1675" s="5" t="s">
        <v>25</v>
      </c>
      <c r="M1675" s="5" t="s">
        <v>25</v>
      </c>
    </row>
    <row r="1676" spans="1:13">
      <c r="A1676" s="1">
        <v>37220</v>
      </c>
      <c r="B1676" s="4">
        <v>37220</v>
      </c>
      <c r="C1676" s="5" t="s">
        <v>25</v>
      </c>
      <c r="D1676" s="5" t="s">
        <v>25</v>
      </c>
      <c r="E1676" s="5" t="s">
        <v>25</v>
      </c>
      <c r="F1676" s="5" t="s">
        <v>25</v>
      </c>
      <c r="G1676" s="5" t="s">
        <v>25</v>
      </c>
      <c r="H1676" s="5" t="s">
        <v>25</v>
      </c>
      <c r="I1676" s="5" t="s">
        <v>25</v>
      </c>
      <c r="J1676" s="5" t="s">
        <v>25</v>
      </c>
      <c r="K1676" s="5" t="s">
        <v>25</v>
      </c>
      <c r="L1676" s="5" t="s">
        <v>25</v>
      </c>
      <c r="M1676" s="5" t="s">
        <v>25</v>
      </c>
    </row>
    <row r="1677" spans="1:13">
      <c r="A1677" s="1">
        <v>37221</v>
      </c>
      <c r="B1677" s="4">
        <v>37221</v>
      </c>
      <c r="C1677" s="5" t="s">
        <v>25</v>
      </c>
      <c r="D1677" s="5" t="s">
        <v>25</v>
      </c>
      <c r="E1677" s="5" t="s">
        <v>25</v>
      </c>
      <c r="F1677" s="5" t="s">
        <v>25</v>
      </c>
      <c r="G1677" s="5" t="s">
        <v>25</v>
      </c>
      <c r="H1677" s="5" t="s">
        <v>25</v>
      </c>
      <c r="I1677" s="5" t="s">
        <v>25</v>
      </c>
      <c r="J1677" s="5" t="s">
        <v>25</v>
      </c>
      <c r="K1677" s="5" t="s">
        <v>25</v>
      </c>
      <c r="L1677" s="5" t="s">
        <v>25</v>
      </c>
      <c r="M1677" s="5" t="s">
        <v>25</v>
      </c>
    </row>
    <row r="1678" spans="1:13">
      <c r="A1678" s="1">
        <v>37222</v>
      </c>
      <c r="B1678" s="4">
        <v>37222</v>
      </c>
      <c r="C1678" s="5" t="s">
        <v>25</v>
      </c>
      <c r="D1678" s="5" t="s">
        <v>25</v>
      </c>
      <c r="E1678" s="5" t="s">
        <v>25</v>
      </c>
      <c r="F1678" s="5" t="s">
        <v>25</v>
      </c>
      <c r="G1678" s="5" t="s">
        <v>25</v>
      </c>
      <c r="H1678" s="5" t="s">
        <v>25</v>
      </c>
      <c r="I1678" s="5" t="s">
        <v>25</v>
      </c>
      <c r="J1678" s="5" t="s">
        <v>25</v>
      </c>
      <c r="K1678" s="5" t="s">
        <v>25</v>
      </c>
      <c r="L1678" s="5" t="s">
        <v>25</v>
      </c>
      <c r="M1678" s="5" t="s">
        <v>25</v>
      </c>
    </row>
    <row r="1679" spans="1:13">
      <c r="A1679" s="1">
        <v>37223</v>
      </c>
      <c r="B1679" s="4">
        <v>37223</v>
      </c>
      <c r="C1679" s="5" t="s">
        <v>25</v>
      </c>
      <c r="D1679" s="5" t="s">
        <v>25</v>
      </c>
      <c r="E1679" s="5" t="s">
        <v>25</v>
      </c>
      <c r="F1679" s="5" t="s">
        <v>25</v>
      </c>
      <c r="G1679" s="5" t="s">
        <v>25</v>
      </c>
      <c r="H1679" s="5" t="s">
        <v>25</v>
      </c>
      <c r="I1679" s="5" t="s">
        <v>25</v>
      </c>
      <c r="J1679" s="5" t="s">
        <v>25</v>
      </c>
      <c r="K1679" s="5" t="s">
        <v>25</v>
      </c>
      <c r="L1679" s="5" t="s">
        <v>25</v>
      </c>
      <c r="M1679" s="5" t="s">
        <v>25</v>
      </c>
    </row>
    <row r="1680" spans="1:13">
      <c r="A1680" s="1">
        <v>37224</v>
      </c>
      <c r="B1680" s="4">
        <v>37224</v>
      </c>
      <c r="C1680" s="5" t="s">
        <v>25</v>
      </c>
      <c r="D1680" s="5" t="s">
        <v>25</v>
      </c>
      <c r="E1680" s="5" t="s">
        <v>25</v>
      </c>
      <c r="F1680" s="5" t="s">
        <v>25</v>
      </c>
      <c r="G1680" s="5" t="s">
        <v>25</v>
      </c>
      <c r="H1680" s="5" t="s">
        <v>25</v>
      </c>
      <c r="I1680" s="5" t="s">
        <v>25</v>
      </c>
      <c r="J1680" s="5" t="s">
        <v>25</v>
      </c>
      <c r="K1680" s="5" t="s">
        <v>25</v>
      </c>
      <c r="L1680" s="5" t="s">
        <v>25</v>
      </c>
      <c r="M1680" s="5" t="s">
        <v>25</v>
      </c>
    </row>
    <row r="1681" spans="1:13">
      <c r="A1681" s="1">
        <v>37225</v>
      </c>
      <c r="B1681" s="4">
        <v>37225</v>
      </c>
      <c r="C1681" s="5" t="s">
        <v>25</v>
      </c>
      <c r="D1681" s="5" t="s">
        <v>25</v>
      </c>
      <c r="E1681" s="5" t="s">
        <v>25</v>
      </c>
      <c r="F1681" s="5" t="s">
        <v>25</v>
      </c>
      <c r="G1681" s="5" t="s">
        <v>25</v>
      </c>
      <c r="H1681" s="5" t="s">
        <v>25</v>
      </c>
      <c r="I1681" s="5" t="s">
        <v>25</v>
      </c>
      <c r="J1681" s="5" t="s">
        <v>25</v>
      </c>
      <c r="K1681" s="5" t="s">
        <v>25</v>
      </c>
      <c r="L1681" s="5" t="s">
        <v>25</v>
      </c>
      <c r="M1681" s="5" t="s">
        <v>25</v>
      </c>
    </row>
    <row r="1682" spans="1:13">
      <c r="A1682" s="1">
        <v>37226</v>
      </c>
      <c r="B1682" s="4">
        <v>37226</v>
      </c>
      <c r="C1682" s="5" t="s">
        <v>25</v>
      </c>
      <c r="D1682" s="5" t="s">
        <v>25</v>
      </c>
      <c r="E1682" s="5" t="s">
        <v>25</v>
      </c>
      <c r="F1682" s="5" t="s">
        <v>25</v>
      </c>
      <c r="G1682" s="5" t="s">
        <v>25</v>
      </c>
      <c r="H1682" s="5" t="s">
        <v>25</v>
      </c>
      <c r="I1682" s="5" t="s">
        <v>25</v>
      </c>
      <c r="J1682" s="5" t="s">
        <v>25</v>
      </c>
      <c r="K1682" s="5" t="s">
        <v>25</v>
      </c>
      <c r="L1682" s="5" t="s">
        <v>25</v>
      </c>
      <c r="M1682" s="5" t="s">
        <v>25</v>
      </c>
    </row>
    <row r="1683" spans="1:13">
      <c r="A1683" s="1">
        <v>37227</v>
      </c>
      <c r="B1683" s="4">
        <v>37227</v>
      </c>
      <c r="C1683" s="5" t="s">
        <v>25</v>
      </c>
      <c r="D1683" s="5" t="s">
        <v>25</v>
      </c>
      <c r="E1683" s="5" t="s">
        <v>25</v>
      </c>
      <c r="F1683" s="5" t="s">
        <v>25</v>
      </c>
      <c r="G1683" s="5" t="s">
        <v>25</v>
      </c>
      <c r="H1683" s="5" t="s">
        <v>25</v>
      </c>
      <c r="I1683" s="5" t="s">
        <v>25</v>
      </c>
      <c r="J1683" s="5" t="s">
        <v>25</v>
      </c>
      <c r="K1683" s="5" t="s">
        <v>25</v>
      </c>
      <c r="L1683" s="5" t="s">
        <v>25</v>
      </c>
      <c r="M1683" s="5" t="s">
        <v>25</v>
      </c>
    </row>
    <row r="1684" spans="1:13">
      <c r="A1684" s="1">
        <v>37228</v>
      </c>
      <c r="B1684" s="4">
        <v>37228</v>
      </c>
      <c r="C1684" s="5" t="s">
        <v>25</v>
      </c>
      <c r="D1684" s="5" t="s">
        <v>25</v>
      </c>
      <c r="E1684" s="5" t="s">
        <v>25</v>
      </c>
      <c r="F1684" s="5" t="s">
        <v>25</v>
      </c>
      <c r="G1684" s="5" t="s">
        <v>25</v>
      </c>
      <c r="H1684" s="5" t="s">
        <v>25</v>
      </c>
      <c r="I1684" s="5" t="s">
        <v>25</v>
      </c>
      <c r="J1684" s="5" t="s">
        <v>25</v>
      </c>
      <c r="K1684" s="5" t="s">
        <v>25</v>
      </c>
      <c r="L1684" s="5" t="s">
        <v>25</v>
      </c>
      <c r="M1684" s="5" t="s">
        <v>25</v>
      </c>
    </row>
    <row r="1685" spans="1:13">
      <c r="A1685" s="1">
        <v>37229</v>
      </c>
      <c r="B1685" s="4">
        <v>37229</v>
      </c>
      <c r="C1685" s="5" t="s">
        <v>25</v>
      </c>
      <c r="D1685" s="5" t="s">
        <v>25</v>
      </c>
      <c r="E1685" s="5" t="s">
        <v>25</v>
      </c>
      <c r="F1685" s="5" t="s">
        <v>25</v>
      </c>
      <c r="G1685" s="5" t="s">
        <v>25</v>
      </c>
      <c r="H1685" s="5" t="s">
        <v>25</v>
      </c>
      <c r="I1685" s="5" t="s">
        <v>25</v>
      </c>
      <c r="J1685" s="5" t="s">
        <v>25</v>
      </c>
      <c r="K1685" s="5" t="s">
        <v>25</v>
      </c>
      <c r="L1685" s="5" t="s">
        <v>25</v>
      </c>
      <c r="M1685" s="5" t="s">
        <v>25</v>
      </c>
    </row>
    <row r="1686" spans="1:13">
      <c r="A1686" s="1">
        <v>37230</v>
      </c>
      <c r="B1686" s="4">
        <v>37230</v>
      </c>
      <c r="C1686" s="5" t="s">
        <v>25</v>
      </c>
      <c r="D1686" s="5" t="s">
        <v>25</v>
      </c>
      <c r="E1686" s="5" t="s">
        <v>25</v>
      </c>
      <c r="F1686" s="5" t="s">
        <v>25</v>
      </c>
      <c r="G1686" s="5" t="s">
        <v>25</v>
      </c>
      <c r="H1686" s="5" t="s">
        <v>25</v>
      </c>
      <c r="I1686" s="5" t="s">
        <v>25</v>
      </c>
      <c r="J1686" s="5" t="s">
        <v>25</v>
      </c>
      <c r="K1686" s="5" t="s">
        <v>25</v>
      </c>
      <c r="L1686" s="5" t="s">
        <v>25</v>
      </c>
      <c r="M1686" s="5" t="s">
        <v>25</v>
      </c>
    </row>
    <row r="1687" spans="1:13">
      <c r="A1687" s="1">
        <v>37231</v>
      </c>
      <c r="B1687" s="4">
        <v>37231</v>
      </c>
      <c r="C1687" s="5" t="s">
        <v>25</v>
      </c>
      <c r="D1687" s="5" t="s">
        <v>25</v>
      </c>
      <c r="E1687" s="5" t="s">
        <v>25</v>
      </c>
      <c r="F1687" s="5" t="s">
        <v>25</v>
      </c>
      <c r="G1687" s="5" t="s">
        <v>25</v>
      </c>
      <c r="H1687" s="5" t="s">
        <v>25</v>
      </c>
      <c r="I1687" s="5" t="s">
        <v>25</v>
      </c>
      <c r="J1687" s="5" t="s">
        <v>25</v>
      </c>
      <c r="K1687" s="5" t="s">
        <v>25</v>
      </c>
      <c r="L1687" s="5" t="s">
        <v>25</v>
      </c>
      <c r="M1687" s="5" t="s">
        <v>25</v>
      </c>
    </row>
    <row r="1688" spans="1:13">
      <c r="A1688" s="1">
        <v>37232</v>
      </c>
      <c r="B1688" s="4">
        <v>37232</v>
      </c>
      <c r="C1688" s="5" t="s">
        <v>25</v>
      </c>
      <c r="D1688" s="5" t="s">
        <v>25</v>
      </c>
      <c r="E1688" s="5" t="s">
        <v>25</v>
      </c>
      <c r="F1688" s="5" t="s">
        <v>25</v>
      </c>
      <c r="G1688" s="5" t="s">
        <v>25</v>
      </c>
      <c r="H1688" s="5" t="s">
        <v>25</v>
      </c>
      <c r="I1688" s="5" t="s">
        <v>25</v>
      </c>
      <c r="J1688" s="5" t="s">
        <v>25</v>
      </c>
      <c r="K1688" s="5" t="s">
        <v>25</v>
      </c>
      <c r="L1688" s="5" t="s">
        <v>25</v>
      </c>
      <c r="M1688" s="5" t="s">
        <v>25</v>
      </c>
    </row>
    <row r="1689" spans="1:13">
      <c r="A1689" s="1">
        <v>37233</v>
      </c>
      <c r="B1689" s="4">
        <v>37233</v>
      </c>
      <c r="C1689" s="5" t="s">
        <v>25</v>
      </c>
      <c r="D1689" s="5" t="s">
        <v>25</v>
      </c>
      <c r="E1689" s="5" t="s">
        <v>25</v>
      </c>
      <c r="F1689" s="5" t="s">
        <v>25</v>
      </c>
      <c r="G1689" s="5" t="s">
        <v>25</v>
      </c>
      <c r="H1689" s="5" t="s">
        <v>25</v>
      </c>
      <c r="I1689" s="5" t="s">
        <v>25</v>
      </c>
      <c r="J1689" s="5" t="s">
        <v>25</v>
      </c>
      <c r="K1689" s="5" t="s">
        <v>25</v>
      </c>
      <c r="L1689" s="5" t="s">
        <v>25</v>
      </c>
      <c r="M1689" s="5" t="s">
        <v>25</v>
      </c>
    </row>
    <row r="1690" spans="1:13">
      <c r="A1690" s="1">
        <v>37234</v>
      </c>
      <c r="B1690" s="4">
        <v>37234</v>
      </c>
      <c r="C1690" s="5" t="s">
        <v>25</v>
      </c>
      <c r="D1690" s="5" t="s">
        <v>25</v>
      </c>
      <c r="E1690" s="5" t="s">
        <v>25</v>
      </c>
      <c r="F1690" s="5" t="s">
        <v>25</v>
      </c>
      <c r="G1690" s="5" t="s">
        <v>25</v>
      </c>
      <c r="H1690" s="5" t="s">
        <v>25</v>
      </c>
      <c r="I1690" s="5" t="s">
        <v>25</v>
      </c>
      <c r="J1690" s="5" t="s">
        <v>25</v>
      </c>
      <c r="K1690" s="5" t="s">
        <v>25</v>
      </c>
      <c r="L1690" s="5" t="s">
        <v>25</v>
      </c>
      <c r="M1690" s="5" t="s">
        <v>25</v>
      </c>
    </row>
    <row r="1691" spans="1:13">
      <c r="A1691" s="1">
        <v>37235</v>
      </c>
      <c r="B1691" s="4">
        <v>37235</v>
      </c>
      <c r="C1691" s="5" t="s">
        <v>25</v>
      </c>
      <c r="D1691" s="5" t="s">
        <v>25</v>
      </c>
      <c r="E1691" s="5" t="s">
        <v>25</v>
      </c>
      <c r="F1691" s="5" t="s">
        <v>25</v>
      </c>
      <c r="G1691" s="5" t="s">
        <v>25</v>
      </c>
      <c r="H1691" s="5" t="s">
        <v>25</v>
      </c>
      <c r="I1691" s="5" t="s">
        <v>25</v>
      </c>
      <c r="J1691" s="5" t="s">
        <v>25</v>
      </c>
      <c r="K1691" s="5" t="s">
        <v>25</v>
      </c>
      <c r="L1691" s="5" t="s">
        <v>25</v>
      </c>
      <c r="M1691" s="5" t="s">
        <v>25</v>
      </c>
    </row>
    <row r="1692" spans="1:13">
      <c r="A1692" s="1">
        <v>37236</v>
      </c>
      <c r="B1692" s="4">
        <v>37236</v>
      </c>
      <c r="C1692" s="5" t="s">
        <v>25</v>
      </c>
      <c r="D1692" s="5" t="s">
        <v>25</v>
      </c>
      <c r="E1692" s="5" t="s">
        <v>25</v>
      </c>
      <c r="F1692" s="5" t="s">
        <v>25</v>
      </c>
      <c r="G1692" s="5" t="s">
        <v>25</v>
      </c>
      <c r="H1692" s="5" t="s">
        <v>25</v>
      </c>
      <c r="I1692" s="5" t="s">
        <v>25</v>
      </c>
      <c r="J1692" s="5" t="s">
        <v>25</v>
      </c>
      <c r="K1692" s="5" t="s">
        <v>25</v>
      </c>
      <c r="L1692" s="5" t="s">
        <v>25</v>
      </c>
      <c r="M1692" s="5" t="s">
        <v>25</v>
      </c>
    </row>
    <row r="1693" spans="1:13">
      <c r="A1693" s="1">
        <v>37237</v>
      </c>
      <c r="B1693" s="4">
        <v>37237</v>
      </c>
      <c r="C1693" s="5" t="s">
        <v>25</v>
      </c>
      <c r="D1693" s="5" t="s">
        <v>25</v>
      </c>
      <c r="E1693" s="5" t="s">
        <v>25</v>
      </c>
      <c r="F1693" s="5" t="s">
        <v>25</v>
      </c>
      <c r="G1693" s="5" t="s">
        <v>25</v>
      </c>
      <c r="H1693" s="5" t="s">
        <v>25</v>
      </c>
      <c r="I1693" s="5" t="s">
        <v>25</v>
      </c>
      <c r="J1693" s="5" t="s">
        <v>25</v>
      </c>
      <c r="K1693" s="5" t="s">
        <v>25</v>
      </c>
      <c r="L1693" s="5" t="s">
        <v>25</v>
      </c>
      <c r="M1693" s="5" t="s">
        <v>25</v>
      </c>
    </row>
    <row r="1694" spans="1:13">
      <c r="A1694" s="1">
        <v>37238</v>
      </c>
      <c r="B1694" s="4">
        <v>37238</v>
      </c>
      <c r="C1694" s="5" t="s">
        <v>25</v>
      </c>
      <c r="D1694" s="5" t="s">
        <v>25</v>
      </c>
      <c r="E1694" s="5" t="s">
        <v>25</v>
      </c>
      <c r="F1694" s="5" t="s">
        <v>25</v>
      </c>
      <c r="G1694" s="5" t="s">
        <v>25</v>
      </c>
      <c r="H1694" s="5" t="s">
        <v>25</v>
      </c>
      <c r="I1694" s="5" t="s">
        <v>25</v>
      </c>
      <c r="J1694" s="5" t="s">
        <v>25</v>
      </c>
      <c r="K1694" s="5" t="s">
        <v>25</v>
      </c>
      <c r="L1694" s="5" t="s">
        <v>25</v>
      </c>
      <c r="M1694" s="5" t="s">
        <v>25</v>
      </c>
    </row>
    <row r="1695" spans="1:13">
      <c r="A1695" s="1">
        <v>37239</v>
      </c>
      <c r="B1695" s="4">
        <v>37239</v>
      </c>
      <c r="C1695" s="5" t="s">
        <v>25</v>
      </c>
      <c r="D1695" s="5" t="s">
        <v>25</v>
      </c>
      <c r="E1695" s="5" t="s">
        <v>25</v>
      </c>
      <c r="F1695" s="5" t="s">
        <v>25</v>
      </c>
      <c r="G1695" s="5" t="s">
        <v>25</v>
      </c>
      <c r="H1695" s="5" t="s">
        <v>25</v>
      </c>
      <c r="I1695" s="5" t="s">
        <v>25</v>
      </c>
      <c r="J1695" s="5" t="s">
        <v>25</v>
      </c>
      <c r="K1695" s="5" t="s">
        <v>25</v>
      </c>
      <c r="L1695" s="5" t="s">
        <v>25</v>
      </c>
      <c r="M1695" s="5" t="s">
        <v>25</v>
      </c>
    </row>
    <row r="1696" spans="1:13">
      <c r="A1696" s="1">
        <v>37240</v>
      </c>
      <c r="B1696" s="4">
        <v>37240</v>
      </c>
      <c r="C1696" s="5" t="s">
        <v>25</v>
      </c>
      <c r="D1696" s="5" t="s">
        <v>25</v>
      </c>
      <c r="E1696" s="5" t="s">
        <v>25</v>
      </c>
      <c r="F1696" s="5" t="s">
        <v>25</v>
      </c>
      <c r="G1696" s="5" t="s">
        <v>25</v>
      </c>
      <c r="H1696" s="5" t="s">
        <v>25</v>
      </c>
      <c r="I1696" s="5" t="s">
        <v>25</v>
      </c>
      <c r="J1696" s="5" t="s">
        <v>25</v>
      </c>
      <c r="K1696" s="5" t="s">
        <v>25</v>
      </c>
      <c r="L1696" s="5" t="s">
        <v>25</v>
      </c>
      <c r="M1696" s="5" t="s">
        <v>25</v>
      </c>
    </row>
    <row r="1697" spans="1:13">
      <c r="A1697" s="1">
        <v>37241</v>
      </c>
      <c r="B1697" s="4">
        <v>37241</v>
      </c>
      <c r="C1697" s="5" t="s">
        <v>25</v>
      </c>
      <c r="D1697" s="5" t="s">
        <v>25</v>
      </c>
      <c r="E1697" s="5" t="s">
        <v>25</v>
      </c>
      <c r="F1697" s="5" t="s">
        <v>25</v>
      </c>
      <c r="G1697" s="5" t="s">
        <v>25</v>
      </c>
      <c r="H1697" s="5" t="s">
        <v>25</v>
      </c>
      <c r="I1697" s="5" t="s">
        <v>25</v>
      </c>
      <c r="J1697" s="5" t="s">
        <v>25</v>
      </c>
      <c r="K1697" s="5" t="s">
        <v>25</v>
      </c>
      <c r="L1697" s="5" t="s">
        <v>25</v>
      </c>
      <c r="M1697" s="5" t="s">
        <v>25</v>
      </c>
    </row>
    <row r="1698" spans="1:13">
      <c r="A1698" s="1">
        <v>37242</v>
      </c>
      <c r="B1698" s="4">
        <v>37242</v>
      </c>
      <c r="C1698" s="5" t="s">
        <v>25</v>
      </c>
      <c r="D1698" s="5" t="s">
        <v>25</v>
      </c>
      <c r="E1698" s="5" t="s">
        <v>25</v>
      </c>
      <c r="F1698" s="5" t="s">
        <v>25</v>
      </c>
      <c r="G1698" s="5" t="s">
        <v>25</v>
      </c>
      <c r="H1698" s="5" t="s">
        <v>25</v>
      </c>
      <c r="I1698" s="5" t="s">
        <v>25</v>
      </c>
      <c r="J1698" s="5" t="s">
        <v>25</v>
      </c>
      <c r="K1698" s="5" t="s">
        <v>25</v>
      </c>
      <c r="L1698" s="5" t="s">
        <v>25</v>
      </c>
      <c r="M1698" s="5" t="s">
        <v>25</v>
      </c>
    </row>
    <row r="1699" spans="1:13">
      <c r="A1699" s="1">
        <v>37243</v>
      </c>
      <c r="B1699" s="4">
        <v>37243</v>
      </c>
      <c r="C1699" s="5" t="s">
        <v>25</v>
      </c>
      <c r="D1699" s="5" t="s">
        <v>25</v>
      </c>
      <c r="E1699" s="5" t="s">
        <v>25</v>
      </c>
      <c r="F1699" s="5" t="s">
        <v>25</v>
      </c>
      <c r="G1699" s="5" t="s">
        <v>25</v>
      </c>
      <c r="H1699" s="5" t="s">
        <v>25</v>
      </c>
      <c r="I1699" s="5" t="s">
        <v>25</v>
      </c>
      <c r="J1699" s="5" t="s">
        <v>25</v>
      </c>
      <c r="K1699" s="5" t="s">
        <v>25</v>
      </c>
      <c r="L1699" s="5" t="s">
        <v>25</v>
      </c>
      <c r="M1699" s="5" t="s">
        <v>25</v>
      </c>
    </row>
    <row r="1700" spans="1:13">
      <c r="A1700" s="1">
        <v>37244</v>
      </c>
      <c r="B1700" s="4">
        <v>37244</v>
      </c>
      <c r="C1700" s="5" t="s">
        <v>25</v>
      </c>
      <c r="D1700" s="5" t="s">
        <v>25</v>
      </c>
      <c r="E1700" s="5" t="s">
        <v>25</v>
      </c>
      <c r="F1700" s="5" t="s">
        <v>25</v>
      </c>
      <c r="G1700" s="5" t="s">
        <v>25</v>
      </c>
      <c r="H1700" s="5" t="s">
        <v>25</v>
      </c>
      <c r="I1700" s="5" t="s">
        <v>25</v>
      </c>
      <c r="J1700" s="5" t="s">
        <v>25</v>
      </c>
      <c r="K1700" s="5" t="s">
        <v>25</v>
      </c>
      <c r="L1700" s="5" t="s">
        <v>25</v>
      </c>
      <c r="M1700" s="5" t="s">
        <v>25</v>
      </c>
    </row>
    <row r="1701" spans="1:13">
      <c r="A1701" s="1">
        <v>37245</v>
      </c>
      <c r="B1701" s="4">
        <v>37245</v>
      </c>
      <c r="C1701" s="5" t="s">
        <v>25</v>
      </c>
      <c r="D1701" s="5" t="s">
        <v>25</v>
      </c>
      <c r="E1701" s="5" t="s">
        <v>25</v>
      </c>
      <c r="F1701" s="5" t="s">
        <v>25</v>
      </c>
      <c r="G1701" s="5" t="s">
        <v>25</v>
      </c>
      <c r="H1701" s="5" t="s">
        <v>25</v>
      </c>
      <c r="I1701" s="5" t="s">
        <v>25</v>
      </c>
      <c r="J1701" s="5" t="s">
        <v>25</v>
      </c>
      <c r="K1701" s="5" t="s">
        <v>25</v>
      </c>
      <c r="L1701" s="5" t="s">
        <v>25</v>
      </c>
      <c r="M1701" s="5" t="s">
        <v>25</v>
      </c>
    </row>
    <row r="1702" spans="1:13">
      <c r="A1702" s="1">
        <v>37246</v>
      </c>
      <c r="B1702" s="4">
        <v>37246</v>
      </c>
      <c r="C1702" s="5" t="s">
        <v>25</v>
      </c>
      <c r="D1702" s="5" t="s">
        <v>25</v>
      </c>
      <c r="E1702" s="5" t="s">
        <v>25</v>
      </c>
      <c r="F1702" s="5" t="s">
        <v>25</v>
      </c>
      <c r="G1702" s="5" t="s">
        <v>25</v>
      </c>
      <c r="H1702" s="5" t="s">
        <v>25</v>
      </c>
      <c r="I1702" s="5" t="s">
        <v>25</v>
      </c>
      <c r="J1702" s="5" t="s">
        <v>25</v>
      </c>
      <c r="K1702" s="5" t="s">
        <v>25</v>
      </c>
      <c r="L1702" s="5" t="s">
        <v>25</v>
      </c>
      <c r="M1702" s="5" t="s">
        <v>25</v>
      </c>
    </row>
    <row r="1703" spans="1:13">
      <c r="A1703" s="1">
        <v>37247</v>
      </c>
      <c r="B1703" s="4">
        <v>37247</v>
      </c>
      <c r="C1703" s="5" t="s">
        <v>25</v>
      </c>
      <c r="D1703" s="5" t="s">
        <v>25</v>
      </c>
      <c r="E1703" s="5" t="s">
        <v>25</v>
      </c>
      <c r="F1703" s="5" t="s">
        <v>25</v>
      </c>
      <c r="G1703" s="5" t="s">
        <v>25</v>
      </c>
      <c r="H1703" s="5" t="s">
        <v>25</v>
      </c>
      <c r="I1703" s="5" t="s">
        <v>25</v>
      </c>
      <c r="J1703" s="5" t="s">
        <v>25</v>
      </c>
      <c r="K1703" s="5" t="s">
        <v>25</v>
      </c>
      <c r="L1703" s="5" t="s">
        <v>25</v>
      </c>
      <c r="M1703" s="5" t="s">
        <v>25</v>
      </c>
    </row>
    <row r="1704" spans="1:13">
      <c r="A1704" s="1">
        <v>37248</v>
      </c>
      <c r="B1704" s="4">
        <v>37248</v>
      </c>
      <c r="C1704" s="5" t="s">
        <v>25</v>
      </c>
      <c r="D1704" s="5" t="s">
        <v>25</v>
      </c>
      <c r="E1704" s="5" t="s">
        <v>25</v>
      </c>
      <c r="F1704" s="5" t="s">
        <v>25</v>
      </c>
      <c r="G1704" s="5" t="s">
        <v>25</v>
      </c>
      <c r="H1704" s="5" t="s">
        <v>25</v>
      </c>
      <c r="I1704" s="5" t="s">
        <v>25</v>
      </c>
      <c r="J1704" s="5" t="s">
        <v>25</v>
      </c>
      <c r="K1704" s="5" t="s">
        <v>25</v>
      </c>
      <c r="L1704" s="5" t="s">
        <v>25</v>
      </c>
      <c r="M1704" s="5" t="s">
        <v>25</v>
      </c>
    </row>
    <row r="1705" spans="1:13">
      <c r="A1705" s="1">
        <v>37249</v>
      </c>
      <c r="B1705" s="4">
        <v>37249</v>
      </c>
      <c r="C1705" s="5" t="s">
        <v>25</v>
      </c>
      <c r="D1705" s="5" t="s">
        <v>25</v>
      </c>
      <c r="E1705" s="5" t="s">
        <v>25</v>
      </c>
      <c r="F1705" s="5" t="s">
        <v>25</v>
      </c>
      <c r="G1705" s="5" t="s">
        <v>25</v>
      </c>
      <c r="H1705" s="5" t="s">
        <v>25</v>
      </c>
      <c r="I1705" s="5" t="s">
        <v>25</v>
      </c>
      <c r="J1705" s="5" t="s">
        <v>25</v>
      </c>
      <c r="K1705" s="5" t="s">
        <v>25</v>
      </c>
      <c r="L1705" s="5" t="s">
        <v>25</v>
      </c>
      <c r="M1705" s="5" t="s">
        <v>25</v>
      </c>
    </row>
    <row r="1706" spans="1:13">
      <c r="A1706" s="1">
        <v>37250</v>
      </c>
      <c r="B1706" s="4">
        <v>37250</v>
      </c>
      <c r="C1706" s="5" t="s">
        <v>25</v>
      </c>
      <c r="D1706" s="5" t="s">
        <v>25</v>
      </c>
      <c r="E1706" s="5" t="s">
        <v>25</v>
      </c>
      <c r="F1706" s="5" t="s">
        <v>25</v>
      </c>
      <c r="G1706" s="5" t="s">
        <v>25</v>
      </c>
      <c r="H1706" s="5" t="s">
        <v>25</v>
      </c>
      <c r="I1706" s="5" t="s">
        <v>25</v>
      </c>
      <c r="J1706" s="5" t="s">
        <v>25</v>
      </c>
      <c r="K1706" s="5" t="s">
        <v>25</v>
      </c>
      <c r="L1706" s="5" t="s">
        <v>25</v>
      </c>
      <c r="M1706" s="5" t="s">
        <v>25</v>
      </c>
    </row>
    <row r="1707" spans="1:13">
      <c r="A1707" s="1">
        <v>37251</v>
      </c>
      <c r="B1707" s="4">
        <v>37251</v>
      </c>
      <c r="C1707" s="5" t="s">
        <v>25</v>
      </c>
      <c r="D1707" s="5" t="s">
        <v>25</v>
      </c>
      <c r="E1707" s="5" t="s">
        <v>25</v>
      </c>
      <c r="F1707" s="5" t="s">
        <v>25</v>
      </c>
      <c r="G1707" s="5" t="s">
        <v>25</v>
      </c>
      <c r="H1707" s="5" t="s">
        <v>25</v>
      </c>
      <c r="I1707" s="5" t="s">
        <v>25</v>
      </c>
      <c r="J1707" s="5" t="s">
        <v>25</v>
      </c>
      <c r="K1707" s="5" t="s">
        <v>25</v>
      </c>
      <c r="L1707" s="5" t="s">
        <v>25</v>
      </c>
      <c r="M1707" s="5" t="s">
        <v>25</v>
      </c>
    </row>
    <row r="1708" spans="1:13">
      <c r="A1708" s="1">
        <v>37252</v>
      </c>
      <c r="B1708" s="4">
        <v>37252</v>
      </c>
      <c r="C1708" s="5" t="s">
        <v>25</v>
      </c>
      <c r="D1708" s="5" t="s">
        <v>25</v>
      </c>
      <c r="E1708" s="5" t="s">
        <v>25</v>
      </c>
      <c r="F1708" s="5" t="s">
        <v>25</v>
      </c>
      <c r="G1708" s="5" t="s">
        <v>25</v>
      </c>
      <c r="H1708" s="5" t="s">
        <v>25</v>
      </c>
      <c r="I1708" s="5" t="s">
        <v>25</v>
      </c>
      <c r="J1708" s="5" t="s">
        <v>25</v>
      </c>
      <c r="K1708" s="5" t="s">
        <v>25</v>
      </c>
      <c r="L1708" s="5" t="s">
        <v>25</v>
      </c>
      <c r="M1708" s="5" t="s">
        <v>25</v>
      </c>
    </row>
    <row r="1709" spans="1:13">
      <c r="A1709" s="1">
        <v>37253</v>
      </c>
      <c r="B1709" s="4">
        <v>37253</v>
      </c>
      <c r="C1709" s="5" t="s">
        <v>25</v>
      </c>
      <c r="D1709" s="5" t="s">
        <v>25</v>
      </c>
      <c r="E1709" s="5" t="s">
        <v>25</v>
      </c>
      <c r="F1709" s="5" t="s">
        <v>25</v>
      </c>
      <c r="G1709" s="5" t="s">
        <v>25</v>
      </c>
      <c r="H1709" s="5" t="s">
        <v>25</v>
      </c>
      <c r="I1709" s="5" t="s">
        <v>25</v>
      </c>
      <c r="J1709" s="5" t="s">
        <v>25</v>
      </c>
      <c r="K1709" s="5" t="s">
        <v>25</v>
      </c>
      <c r="L1709" s="5" t="s">
        <v>25</v>
      </c>
      <c r="M1709" s="5" t="s">
        <v>25</v>
      </c>
    </row>
    <row r="1710" spans="1:13">
      <c r="A1710" s="1">
        <v>37254</v>
      </c>
      <c r="B1710" s="4">
        <v>37254</v>
      </c>
      <c r="C1710" s="5" t="s">
        <v>25</v>
      </c>
      <c r="D1710" s="5" t="s">
        <v>25</v>
      </c>
      <c r="E1710" s="5" t="s">
        <v>25</v>
      </c>
      <c r="F1710" s="5" t="s">
        <v>25</v>
      </c>
      <c r="G1710" s="5" t="s">
        <v>25</v>
      </c>
      <c r="H1710" s="5" t="s">
        <v>25</v>
      </c>
      <c r="I1710" s="5" t="s">
        <v>25</v>
      </c>
      <c r="J1710" s="5" t="s">
        <v>25</v>
      </c>
      <c r="K1710" s="5" t="s">
        <v>25</v>
      </c>
      <c r="L1710" s="5" t="s">
        <v>25</v>
      </c>
      <c r="M1710" s="5" t="s">
        <v>25</v>
      </c>
    </row>
    <row r="1711" spans="1:13">
      <c r="A1711" s="1">
        <v>37255</v>
      </c>
      <c r="B1711" s="4">
        <v>37255</v>
      </c>
      <c r="C1711" s="5" t="s">
        <v>25</v>
      </c>
      <c r="D1711" s="5" t="s">
        <v>25</v>
      </c>
      <c r="E1711" s="5" t="s">
        <v>25</v>
      </c>
      <c r="F1711" s="5" t="s">
        <v>25</v>
      </c>
      <c r="G1711" s="5" t="s">
        <v>25</v>
      </c>
      <c r="H1711" s="5" t="s">
        <v>25</v>
      </c>
      <c r="I1711" s="5" t="s">
        <v>25</v>
      </c>
      <c r="J1711" s="5" t="s">
        <v>25</v>
      </c>
      <c r="K1711" s="5" t="s">
        <v>25</v>
      </c>
      <c r="L1711" s="5" t="s">
        <v>25</v>
      </c>
      <c r="M1711" s="5" t="s">
        <v>25</v>
      </c>
    </row>
    <row r="1712" spans="1:13">
      <c r="A1712" s="1">
        <v>37256</v>
      </c>
      <c r="B1712" s="4">
        <v>37256</v>
      </c>
      <c r="C1712" s="5" t="s">
        <v>25</v>
      </c>
      <c r="D1712" s="5" t="s">
        <v>25</v>
      </c>
      <c r="E1712" s="5" t="s">
        <v>25</v>
      </c>
      <c r="F1712" s="5" t="s">
        <v>25</v>
      </c>
      <c r="G1712" s="5" t="s">
        <v>25</v>
      </c>
      <c r="H1712" s="5" t="s">
        <v>25</v>
      </c>
      <c r="I1712" s="5" t="s">
        <v>25</v>
      </c>
      <c r="J1712" s="5" t="s">
        <v>25</v>
      </c>
      <c r="K1712" s="5" t="s">
        <v>25</v>
      </c>
      <c r="L1712" s="5" t="s">
        <v>25</v>
      </c>
      <c r="M1712" s="5" t="s">
        <v>25</v>
      </c>
    </row>
    <row r="1713" spans="1:13">
      <c r="A1713" s="1">
        <v>37257</v>
      </c>
      <c r="B1713" s="4">
        <v>37257</v>
      </c>
      <c r="C1713" s="5" t="s">
        <v>25</v>
      </c>
      <c r="D1713" s="5" t="s">
        <v>25</v>
      </c>
      <c r="E1713" s="5" t="s">
        <v>25</v>
      </c>
      <c r="F1713" s="5" t="s">
        <v>25</v>
      </c>
      <c r="G1713" s="5" t="s">
        <v>25</v>
      </c>
      <c r="H1713" s="5" t="s">
        <v>25</v>
      </c>
      <c r="I1713" s="5" t="s">
        <v>25</v>
      </c>
      <c r="J1713" s="5" t="s">
        <v>25</v>
      </c>
      <c r="K1713" s="5" t="s">
        <v>25</v>
      </c>
      <c r="L1713" s="5" t="s">
        <v>25</v>
      </c>
      <c r="M1713" s="5" t="s">
        <v>25</v>
      </c>
    </row>
    <row r="1714" spans="1:13">
      <c r="A1714" s="1">
        <v>37258</v>
      </c>
      <c r="B1714" s="4">
        <v>37258</v>
      </c>
      <c r="C1714" s="5" t="s">
        <v>25</v>
      </c>
      <c r="D1714" s="5" t="s">
        <v>25</v>
      </c>
      <c r="E1714" s="5" t="s">
        <v>25</v>
      </c>
      <c r="F1714" s="5" t="s">
        <v>25</v>
      </c>
      <c r="G1714" s="5" t="s">
        <v>25</v>
      </c>
      <c r="H1714" s="5" t="s">
        <v>25</v>
      </c>
      <c r="I1714" s="5" t="s">
        <v>25</v>
      </c>
      <c r="J1714" s="5" t="s">
        <v>25</v>
      </c>
      <c r="K1714" s="5" t="s">
        <v>25</v>
      </c>
      <c r="L1714" s="5" t="s">
        <v>25</v>
      </c>
      <c r="M1714" s="5" t="s">
        <v>25</v>
      </c>
    </row>
    <row r="1715" spans="1:13">
      <c r="A1715" s="1">
        <v>37259</v>
      </c>
      <c r="B1715" s="4">
        <v>37259</v>
      </c>
      <c r="C1715" s="5" t="s">
        <v>25</v>
      </c>
      <c r="D1715" s="5" t="s">
        <v>25</v>
      </c>
      <c r="E1715" s="5" t="s">
        <v>25</v>
      </c>
      <c r="F1715" s="5" t="s">
        <v>25</v>
      </c>
      <c r="G1715" s="5" t="s">
        <v>25</v>
      </c>
      <c r="H1715" s="5" t="s">
        <v>25</v>
      </c>
      <c r="I1715" s="5" t="s">
        <v>25</v>
      </c>
      <c r="J1715" s="5" t="s">
        <v>25</v>
      </c>
      <c r="K1715" s="5" t="s">
        <v>25</v>
      </c>
      <c r="L1715" s="5" t="s">
        <v>25</v>
      </c>
      <c r="M1715" s="5" t="s">
        <v>25</v>
      </c>
    </row>
    <row r="1716" spans="1:13">
      <c r="A1716" s="1">
        <v>37260</v>
      </c>
      <c r="B1716" s="4">
        <v>37260</v>
      </c>
      <c r="C1716" s="5" t="s">
        <v>25</v>
      </c>
      <c r="D1716" s="5" t="s">
        <v>25</v>
      </c>
      <c r="E1716" s="5" t="s">
        <v>25</v>
      </c>
      <c r="F1716" s="5" t="s">
        <v>25</v>
      </c>
      <c r="G1716" s="5" t="s">
        <v>25</v>
      </c>
      <c r="H1716" s="5" t="s">
        <v>25</v>
      </c>
      <c r="I1716" s="5" t="s">
        <v>25</v>
      </c>
      <c r="J1716" s="5" t="s">
        <v>25</v>
      </c>
      <c r="K1716" s="5" t="s">
        <v>25</v>
      </c>
      <c r="L1716" s="5" t="s">
        <v>25</v>
      </c>
      <c r="M1716" s="5" t="s">
        <v>25</v>
      </c>
    </row>
    <row r="1717" spans="1:13">
      <c r="A1717" s="1">
        <v>37261</v>
      </c>
      <c r="B1717" s="4">
        <v>37261</v>
      </c>
      <c r="C1717" s="5" t="s">
        <v>25</v>
      </c>
      <c r="D1717" s="5" t="s">
        <v>25</v>
      </c>
      <c r="E1717" s="5" t="s">
        <v>25</v>
      </c>
      <c r="F1717" s="5" t="s">
        <v>25</v>
      </c>
      <c r="G1717" s="5" t="s">
        <v>25</v>
      </c>
      <c r="H1717" s="5" t="s">
        <v>25</v>
      </c>
      <c r="I1717" s="5" t="s">
        <v>25</v>
      </c>
      <c r="J1717" s="5" t="s">
        <v>25</v>
      </c>
      <c r="K1717" s="5" t="s">
        <v>25</v>
      </c>
      <c r="L1717" s="5" t="s">
        <v>25</v>
      </c>
      <c r="M1717" s="5" t="s">
        <v>25</v>
      </c>
    </row>
    <row r="1718" spans="1:13">
      <c r="A1718" s="1">
        <v>37262</v>
      </c>
      <c r="B1718" s="4">
        <v>37262</v>
      </c>
      <c r="C1718" s="5" t="s">
        <v>25</v>
      </c>
      <c r="D1718" s="5" t="s">
        <v>25</v>
      </c>
      <c r="E1718" s="5" t="s">
        <v>25</v>
      </c>
      <c r="F1718" s="5" t="s">
        <v>25</v>
      </c>
      <c r="G1718" s="5" t="s">
        <v>25</v>
      </c>
      <c r="H1718" s="5" t="s">
        <v>25</v>
      </c>
      <c r="I1718" s="5" t="s">
        <v>25</v>
      </c>
      <c r="J1718" s="5" t="s">
        <v>25</v>
      </c>
      <c r="K1718" s="5" t="s">
        <v>25</v>
      </c>
      <c r="L1718" s="5" t="s">
        <v>25</v>
      </c>
      <c r="M1718" s="5" t="s">
        <v>25</v>
      </c>
    </row>
    <row r="1719" spans="1:13">
      <c r="A1719" s="1">
        <v>37263</v>
      </c>
      <c r="B1719" s="4">
        <v>37263</v>
      </c>
      <c r="C1719" s="5" t="s">
        <v>25</v>
      </c>
      <c r="D1719" s="5" t="s">
        <v>25</v>
      </c>
      <c r="E1719" s="5" t="s">
        <v>25</v>
      </c>
      <c r="F1719" s="5" t="s">
        <v>25</v>
      </c>
      <c r="G1719" s="5" t="s">
        <v>25</v>
      </c>
      <c r="H1719" s="5" t="s">
        <v>25</v>
      </c>
      <c r="I1719" s="5" t="s">
        <v>25</v>
      </c>
      <c r="J1719" s="5" t="s">
        <v>25</v>
      </c>
      <c r="K1719" s="5" t="s">
        <v>25</v>
      </c>
      <c r="L1719" s="5" t="s">
        <v>25</v>
      </c>
      <c r="M1719" s="5" t="s">
        <v>25</v>
      </c>
    </row>
    <row r="1720" spans="1:13">
      <c r="A1720" s="1">
        <v>37264</v>
      </c>
      <c r="B1720" s="4">
        <v>37264</v>
      </c>
      <c r="C1720" s="5" t="s">
        <v>25</v>
      </c>
      <c r="D1720" s="5" t="s">
        <v>25</v>
      </c>
      <c r="E1720" s="5" t="s">
        <v>25</v>
      </c>
      <c r="F1720" s="5" t="s">
        <v>25</v>
      </c>
      <c r="G1720" s="5" t="s">
        <v>25</v>
      </c>
      <c r="H1720" s="5" t="s">
        <v>25</v>
      </c>
      <c r="I1720" s="5" t="s">
        <v>25</v>
      </c>
      <c r="J1720" s="5" t="s">
        <v>25</v>
      </c>
      <c r="K1720" s="5" t="s">
        <v>25</v>
      </c>
      <c r="L1720" s="5" t="s">
        <v>25</v>
      </c>
      <c r="M1720" s="5" t="s">
        <v>25</v>
      </c>
    </row>
    <row r="1721" spans="1:13">
      <c r="A1721" s="1">
        <v>37265</v>
      </c>
      <c r="B1721" s="4">
        <v>37265</v>
      </c>
      <c r="C1721" s="5" t="s">
        <v>25</v>
      </c>
      <c r="D1721" s="5" t="s">
        <v>25</v>
      </c>
      <c r="E1721" s="5" t="s">
        <v>25</v>
      </c>
      <c r="F1721" s="5" t="s">
        <v>25</v>
      </c>
      <c r="G1721" s="5" t="s">
        <v>25</v>
      </c>
      <c r="H1721" s="5" t="s">
        <v>25</v>
      </c>
      <c r="I1721" s="5" t="s">
        <v>25</v>
      </c>
      <c r="J1721" s="5" t="s">
        <v>25</v>
      </c>
      <c r="K1721" s="5" t="s">
        <v>25</v>
      </c>
      <c r="L1721" s="5" t="s">
        <v>25</v>
      </c>
      <c r="M1721" s="5" t="s">
        <v>25</v>
      </c>
    </row>
    <row r="1722" spans="1:13">
      <c r="A1722" s="1">
        <v>37266</v>
      </c>
      <c r="B1722" s="4">
        <v>37266</v>
      </c>
      <c r="C1722" s="5" t="s">
        <v>25</v>
      </c>
      <c r="D1722" s="5" t="s">
        <v>25</v>
      </c>
      <c r="E1722" s="5" t="s">
        <v>25</v>
      </c>
      <c r="F1722" s="5" t="s">
        <v>25</v>
      </c>
      <c r="G1722" s="5" t="s">
        <v>25</v>
      </c>
      <c r="H1722" s="5" t="s">
        <v>25</v>
      </c>
      <c r="I1722" s="5" t="s">
        <v>25</v>
      </c>
      <c r="J1722" s="5" t="s">
        <v>25</v>
      </c>
      <c r="K1722" s="5" t="s">
        <v>25</v>
      </c>
      <c r="L1722" s="5" t="s">
        <v>25</v>
      </c>
      <c r="M1722" s="5" t="s">
        <v>25</v>
      </c>
    </row>
    <row r="1723" spans="1:13">
      <c r="A1723" s="1">
        <v>37267</v>
      </c>
      <c r="B1723" s="4">
        <v>37267</v>
      </c>
      <c r="C1723" s="5" t="s">
        <v>25</v>
      </c>
      <c r="D1723" s="5" t="s">
        <v>25</v>
      </c>
      <c r="E1723" s="5" t="s">
        <v>25</v>
      </c>
      <c r="F1723" s="5" t="s">
        <v>25</v>
      </c>
      <c r="G1723" s="5" t="s">
        <v>25</v>
      </c>
      <c r="H1723" s="5" t="s">
        <v>25</v>
      </c>
      <c r="I1723" s="5" t="s">
        <v>25</v>
      </c>
      <c r="J1723" s="5" t="s">
        <v>25</v>
      </c>
      <c r="K1723" s="5" t="s">
        <v>25</v>
      </c>
      <c r="L1723" s="5" t="s">
        <v>25</v>
      </c>
      <c r="M1723" s="5" t="s">
        <v>25</v>
      </c>
    </row>
    <row r="1724" spans="1:13">
      <c r="A1724" s="1">
        <v>37268</v>
      </c>
      <c r="B1724" s="4">
        <v>37268</v>
      </c>
      <c r="C1724" s="5" t="s">
        <v>25</v>
      </c>
      <c r="D1724" s="5" t="s">
        <v>25</v>
      </c>
      <c r="E1724" s="5" t="s">
        <v>25</v>
      </c>
      <c r="F1724" s="5" t="s">
        <v>25</v>
      </c>
      <c r="G1724" s="5" t="s">
        <v>25</v>
      </c>
      <c r="H1724" s="5" t="s">
        <v>25</v>
      </c>
      <c r="I1724" s="5" t="s">
        <v>25</v>
      </c>
      <c r="J1724" s="5" t="s">
        <v>25</v>
      </c>
      <c r="K1724" s="5" t="s">
        <v>25</v>
      </c>
      <c r="L1724" s="5" t="s">
        <v>25</v>
      </c>
      <c r="M1724" s="5" t="s">
        <v>25</v>
      </c>
    </row>
    <row r="1725" spans="1:13">
      <c r="A1725" s="1">
        <v>37269</v>
      </c>
      <c r="B1725" s="4">
        <v>37269</v>
      </c>
      <c r="C1725" s="5" t="s">
        <v>25</v>
      </c>
      <c r="D1725" s="5" t="s">
        <v>25</v>
      </c>
      <c r="E1725" s="5" t="s">
        <v>25</v>
      </c>
      <c r="F1725" s="5" t="s">
        <v>25</v>
      </c>
      <c r="G1725" s="5" t="s">
        <v>25</v>
      </c>
      <c r="H1725" s="5" t="s">
        <v>25</v>
      </c>
      <c r="I1725" s="5" t="s">
        <v>25</v>
      </c>
      <c r="J1725" s="5" t="s">
        <v>25</v>
      </c>
      <c r="K1725" s="5" t="s">
        <v>25</v>
      </c>
      <c r="L1725" s="5" t="s">
        <v>25</v>
      </c>
      <c r="M1725" s="5" t="s">
        <v>25</v>
      </c>
    </row>
    <row r="1726" spans="1:13">
      <c r="A1726" s="1">
        <v>37270</v>
      </c>
      <c r="B1726" s="4">
        <v>37270</v>
      </c>
      <c r="C1726" s="5" t="s">
        <v>25</v>
      </c>
      <c r="D1726" s="5" t="s">
        <v>25</v>
      </c>
      <c r="E1726" s="5" t="s">
        <v>25</v>
      </c>
      <c r="F1726" s="5" t="s">
        <v>25</v>
      </c>
      <c r="G1726" s="5" t="s">
        <v>25</v>
      </c>
      <c r="H1726" s="5" t="s">
        <v>25</v>
      </c>
      <c r="I1726" s="5" t="s">
        <v>25</v>
      </c>
      <c r="J1726" s="5" t="s">
        <v>25</v>
      </c>
      <c r="K1726" s="5" t="s">
        <v>25</v>
      </c>
      <c r="L1726" s="5" t="s">
        <v>25</v>
      </c>
      <c r="M1726" s="5" t="s">
        <v>25</v>
      </c>
    </row>
    <row r="1727" spans="1:13">
      <c r="A1727" s="1">
        <v>37271</v>
      </c>
      <c r="B1727" s="4">
        <v>37271</v>
      </c>
      <c r="C1727" s="5" t="s">
        <v>25</v>
      </c>
      <c r="D1727" s="5" t="s">
        <v>25</v>
      </c>
      <c r="E1727" s="5" t="s">
        <v>25</v>
      </c>
      <c r="F1727" s="5" t="s">
        <v>25</v>
      </c>
      <c r="G1727" s="5" t="s">
        <v>25</v>
      </c>
      <c r="H1727" s="5" t="s">
        <v>25</v>
      </c>
      <c r="I1727" s="5" t="s">
        <v>25</v>
      </c>
      <c r="J1727" s="5" t="s">
        <v>25</v>
      </c>
      <c r="K1727" s="5" t="s">
        <v>25</v>
      </c>
      <c r="L1727" s="5" t="s">
        <v>25</v>
      </c>
      <c r="M1727" s="5" t="s">
        <v>25</v>
      </c>
    </row>
    <row r="1728" spans="1:13">
      <c r="A1728" s="1">
        <v>37272</v>
      </c>
      <c r="B1728" s="4">
        <v>37272</v>
      </c>
      <c r="C1728" s="5" t="s">
        <v>25</v>
      </c>
      <c r="D1728" s="5" t="s">
        <v>25</v>
      </c>
      <c r="E1728" s="5" t="s">
        <v>25</v>
      </c>
      <c r="F1728" s="5" t="s">
        <v>25</v>
      </c>
      <c r="G1728" s="5" t="s">
        <v>25</v>
      </c>
      <c r="H1728" s="5" t="s">
        <v>25</v>
      </c>
      <c r="I1728" s="5" t="s">
        <v>25</v>
      </c>
      <c r="J1728" s="5" t="s">
        <v>25</v>
      </c>
      <c r="K1728" s="5" t="s">
        <v>25</v>
      </c>
      <c r="L1728" s="5" t="s">
        <v>25</v>
      </c>
      <c r="M1728" s="5" t="s">
        <v>25</v>
      </c>
    </row>
    <row r="1729" spans="1:13">
      <c r="A1729" s="1">
        <v>37273</v>
      </c>
      <c r="B1729" s="4">
        <v>37273</v>
      </c>
      <c r="C1729" s="5" t="s">
        <v>25</v>
      </c>
      <c r="D1729" s="5" t="s">
        <v>25</v>
      </c>
      <c r="E1729" s="5" t="s">
        <v>25</v>
      </c>
      <c r="F1729" s="5" t="s">
        <v>25</v>
      </c>
      <c r="G1729" s="5" t="s">
        <v>25</v>
      </c>
      <c r="H1729" s="5" t="s">
        <v>25</v>
      </c>
      <c r="I1729" s="5" t="s">
        <v>25</v>
      </c>
      <c r="J1729" s="5" t="s">
        <v>25</v>
      </c>
      <c r="K1729" s="5" t="s">
        <v>25</v>
      </c>
      <c r="L1729" s="5" t="s">
        <v>25</v>
      </c>
      <c r="M1729" s="5" t="s">
        <v>25</v>
      </c>
    </row>
    <row r="1730" spans="1:13">
      <c r="A1730" s="1">
        <v>37274</v>
      </c>
      <c r="B1730" s="4">
        <v>37274</v>
      </c>
      <c r="C1730" s="5" t="s">
        <v>25</v>
      </c>
      <c r="D1730" s="5" t="s">
        <v>25</v>
      </c>
      <c r="E1730" s="5" t="s">
        <v>25</v>
      </c>
      <c r="F1730" s="5" t="s">
        <v>25</v>
      </c>
      <c r="G1730" s="5" t="s">
        <v>25</v>
      </c>
      <c r="H1730" s="5" t="s">
        <v>25</v>
      </c>
      <c r="I1730" s="5" t="s">
        <v>25</v>
      </c>
      <c r="J1730" s="5" t="s">
        <v>25</v>
      </c>
      <c r="K1730" s="5" t="s">
        <v>25</v>
      </c>
      <c r="L1730" s="5" t="s">
        <v>25</v>
      </c>
      <c r="M1730" s="5" t="s">
        <v>25</v>
      </c>
    </row>
    <row r="1731" spans="1:13">
      <c r="A1731" s="1">
        <v>37275</v>
      </c>
      <c r="B1731" s="4">
        <v>37275</v>
      </c>
      <c r="C1731" s="5" t="s">
        <v>25</v>
      </c>
      <c r="D1731" s="5" t="s">
        <v>25</v>
      </c>
      <c r="E1731" s="5" t="s">
        <v>25</v>
      </c>
      <c r="F1731" s="5" t="s">
        <v>25</v>
      </c>
      <c r="G1731" s="5" t="s">
        <v>25</v>
      </c>
      <c r="H1731" s="5" t="s">
        <v>25</v>
      </c>
      <c r="I1731" s="5" t="s">
        <v>25</v>
      </c>
      <c r="J1731" s="5" t="s">
        <v>25</v>
      </c>
      <c r="K1731" s="5" t="s">
        <v>25</v>
      </c>
      <c r="L1731" s="5" t="s">
        <v>25</v>
      </c>
      <c r="M1731" s="5" t="s">
        <v>25</v>
      </c>
    </row>
    <row r="1732" spans="1:13">
      <c r="A1732" s="1">
        <v>37276</v>
      </c>
      <c r="B1732" s="4">
        <v>37276</v>
      </c>
      <c r="C1732" s="5" t="s">
        <v>25</v>
      </c>
      <c r="D1732" s="5" t="s">
        <v>25</v>
      </c>
      <c r="E1732" s="5" t="s">
        <v>25</v>
      </c>
      <c r="F1732" s="5" t="s">
        <v>25</v>
      </c>
      <c r="G1732" s="5" t="s">
        <v>25</v>
      </c>
      <c r="H1732" s="5" t="s">
        <v>25</v>
      </c>
      <c r="I1732" s="5" t="s">
        <v>25</v>
      </c>
      <c r="J1732" s="5" t="s">
        <v>25</v>
      </c>
      <c r="K1732" s="5" t="s">
        <v>25</v>
      </c>
      <c r="L1732" s="5" t="s">
        <v>25</v>
      </c>
      <c r="M1732" s="5" t="s">
        <v>25</v>
      </c>
    </row>
    <row r="1733" spans="1:13">
      <c r="A1733" s="1">
        <v>37277</v>
      </c>
      <c r="B1733" s="4">
        <v>37277</v>
      </c>
      <c r="C1733" s="5" t="s">
        <v>25</v>
      </c>
      <c r="D1733" s="5" t="s">
        <v>25</v>
      </c>
      <c r="E1733" s="5" t="s">
        <v>25</v>
      </c>
      <c r="F1733" s="5" t="s">
        <v>25</v>
      </c>
      <c r="G1733" s="5" t="s">
        <v>25</v>
      </c>
      <c r="H1733" s="5" t="s">
        <v>25</v>
      </c>
      <c r="I1733" s="5" t="s">
        <v>25</v>
      </c>
      <c r="J1733" s="5" t="s">
        <v>25</v>
      </c>
      <c r="K1733" s="5" t="s">
        <v>25</v>
      </c>
      <c r="L1733" s="5" t="s">
        <v>25</v>
      </c>
      <c r="M1733" s="5" t="s">
        <v>25</v>
      </c>
    </row>
    <row r="1734" spans="1:13">
      <c r="A1734" s="1">
        <v>37278</v>
      </c>
      <c r="B1734" s="4">
        <v>37278</v>
      </c>
      <c r="C1734" s="5" t="s">
        <v>25</v>
      </c>
      <c r="D1734" s="5" t="s">
        <v>25</v>
      </c>
      <c r="E1734" s="5" t="s">
        <v>25</v>
      </c>
      <c r="F1734" s="5" t="s">
        <v>25</v>
      </c>
      <c r="G1734" s="5" t="s">
        <v>25</v>
      </c>
      <c r="H1734" s="5" t="s">
        <v>25</v>
      </c>
      <c r="I1734" s="5" t="s">
        <v>25</v>
      </c>
      <c r="J1734" s="5" t="s">
        <v>25</v>
      </c>
      <c r="K1734" s="5" t="s">
        <v>25</v>
      </c>
      <c r="L1734" s="5" t="s">
        <v>25</v>
      </c>
      <c r="M1734" s="5" t="s">
        <v>25</v>
      </c>
    </row>
    <row r="1735" spans="1:13">
      <c r="A1735" s="1">
        <v>37279</v>
      </c>
      <c r="B1735" s="4">
        <v>37279</v>
      </c>
      <c r="C1735" s="5" t="s">
        <v>25</v>
      </c>
      <c r="D1735" s="5" t="s">
        <v>25</v>
      </c>
      <c r="E1735" s="5" t="s">
        <v>25</v>
      </c>
      <c r="F1735" s="5" t="s">
        <v>25</v>
      </c>
      <c r="G1735" s="5" t="s">
        <v>25</v>
      </c>
      <c r="H1735" s="5" t="s">
        <v>25</v>
      </c>
      <c r="I1735" s="5" t="s">
        <v>25</v>
      </c>
      <c r="J1735" s="5" t="s">
        <v>25</v>
      </c>
      <c r="K1735" s="5" t="s">
        <v>25</v>
      </c>
      <c r="L1735" s="5" t="s">
        <v>25</v>
      </c>
      <c r="M1735" s="5" t="s">
        <v>25</v>
      </c>
    </row>
    <row r="1736" spans="1:13">
      <c r="A1736" s="1">
        <v>37280</v>
      </c>
      <c r="B1736" s="4">
        <v>37280</v>
      </c>
      <c r="C1736" s="5" t="s">
        <v>25</v>
      </c>
      <c r="D1736" s="5" t="s">
        <v>25</v>
      </c>
      <c r="E1736" s="5" t="s">
        <v>25</v>
      </c>
      <c r="F1736" s="5" t="s">
        <v>25</v>
      </c>
      <c r="G1736" s="5" t="s">
        <v>25</v>
      </c>
      <c r="H1736" s="5" t="s">
        <v>25</v>
      </c>
      <c r="I1736" s="5" t="s">
        <v>25</v>
      </c>
      <c r="J1736" s="5" t="s">
        <v>25</v>
      </c>
      <c r="K1736" s="5" t="s">
        <v>25</v>
      </c>
      <c r="L1736" s="5" t="s">
        <v>25</v>
      </c>
      <c r="M1736" s="5" t="s">
        <v>25</v>
      </c>
    </row>
    <row r="1737" spans="1:13">
      <c r="A1737" s="1">
        <v>37281</v>
      </c>
      <c r="B1737" s="4">
        <v>37281</v>
      </c>
      <c r="C1737" s="5" t="s">
        <v>25</v>
      </c>
      <c r="D1737" s="5" t="s">
        <v>25</v>
      </c>
      <c r="E1737" s="5" t="s">
        <v>25</v>
      </c>
      <c r="F1737" s="5" t="s">
        <v>25</v>
      </c>
      <c r="G1737" s="5" t="s">
        <v>25</v>
      </c>
      <c r="H1737" s="5" t="s">
        <v>25</v>
      </c>
      <c r="I1737" s="5" t="s">
        <v>25</v>
      </c>
      <c r="J1737" s="5" t="s">
        <v>25</v>
      </c>
      <c r="K1737" s="5" t="s">
        <v>25</v>
      </c>
      <c r="L1737" s="5" t="s">
        <v>25</v>
      </c>
      <c r="M1737" s="5" t="s">
        <v>25</v>
      </c>
    </row>
    <row r="1738" spans="1:13">
      <c r="A1738" s="1">
        <v>37282</v>
      </c>
      <c r="B1738" s="4">
        <v>37282</v>
      </c>
      <c r="C1738" s="5" t="s">
        <v>25</v>
      </c>
      <c r="D1738" s="5" t="s">
        <v>25</v>
      </c>
      <c r="E1738" s="5" t="s">
        <v>25</v>
      </c>
      <c r="F1738" s="5" t="s">
        <v>25</v>
      </c>
      <c r="G1738" s="5" t="s">
        <v>25</v>
      </c>
      <c r="H1738" s="5" t="s">
        <v>25</v>
      </c>
      <c r="I1738" s="5" t="s">
        <v>25</v>
      </c>
      <c r="J1738" s="5" t="s">
        <v>25</v>
      </c>
      <c r="K1738" s="5" t="s">
        <v>25</v>
      </c>
      <c r="L1738" s="5" t="s">
        <v>25</v>
      </c>
      <c r="M1738" s="5" t="s">
        <v>25</v>
      </c>
    </row>
    <row r="1739" spans="1:13">
      <c r="A1739" s="1">
        <v>37283</v>
      </c>
      <c r="B1739" s="4">
        <v>37283</v>
      </c>
      <c r="C1739" s="5" t="s">
        <v>25</v>
      </c>
      <c r="D1739" s="5" t="s">
        <v>25</v>
      </c>
      <c r="E1739" s="5" t="s">
        <v>25</v>
      </c>
      <c r="F1739" s="5" t="s">
        <v>25</v>
      </c>
      <c r="G1739" s="5" t="s">
        <v>25</v>
      </c>
      <c r="H1739" s="5" t="s">
        <v>25</v>
      </c>
      <c r="I1739" s="5" t="s">
        <v>25</v>
      </c>
      <c r="J1739" s="5" t="s">
        <v>25</v>
      </c>
      <c r="K1739" s="5" t="s">
        <v>25</v>
      </c>
      <c r="L1739" s="5" t="s">
        <v>25</v>
      </c>
      <c r="M1739" s="5" t="s">
        <v>25</v>
      </c>
    </row>
    <row r="1740" spans="1:13">
      <c r="A1740" s="1">
        <v>37284</v>
      </c>
      <c r="B1740" s="4">
        <v>37284</v>
      </c>
      <c r="C1740" s="5" t="s">
        <v>25</v>
      </c>
      <c r="D1740" s="5" t="s">
        <v>25</v>
      </c>
      <c r="E1740" s="5" t="s">
        <v>25</v>
      </c>
      <c r="F1740" s="5" t="s">
        <v>25</v>
      </c>
      <c r="G1740" s="5" t="s">
        <v>25</v>
      </c>
      <c r="H1740" s="5" t="s">
        <v>25</v>
      </c>
      <c r="I1740" s="5" t="s">
        <v>25</v>
      </c>
      <c r="J1740" s="5" t="s">
        <v>25</v>
      </c>
      <c r="K1740" s="5" t="s">
        <v>25</v>
      </c>
      <c r="L1740" s="5" t="s">
        <v>25</v>
      </c>
      <c r="M1740" s="5" t="s">
        <v>25</v>
      </c>
    </row>
    <row r="1741" spans="1:13">
      <c r="A1741" s="1">
        <v>37285</v>
      </c>
      <c r="B1741" s="4">
        <v>37285</v>
      </c>
      <c r="C1741" s="5" t="s">
        <v>25</v>
      </c>
      <c r="D1741" s="5" t="s">
        <v>25</v>
      </c>
      <c r="E1741" s="5" t="s">
        <v>25</v>
      </c>
      <c r="F1741" s="5" t="s">
        <v>25</v>
      </c>
      <c r="G1741" s="5" t="s">
        <v>25</v>
      </c>
      <c r="H1741" s="5" t="s">
        <v>25</v>
      </c>
      <c r="I1741" s="5" t="s">
        <v>25</v>
      </c>
      <c r="J1741" s="5" t="s">
        <v>25</v>
      </c>
      <c r="K1741" s="5" t="s">
        <v>25</v>
      </c>
      <c r="L1741" s="5" t="s">
        <v>25</v>
      </c>
      <c r="M1741" s="5" t="s">
        <v>25</v>
      </c>
    </row>
    <row r="1742" spans="1:13">
      <c r="A1742" s="1">
        <v>37286</v>
      </c>
      <c r="B1742" s="4">
        <v>37286</v>
      </c>
      <c r="C1742" s="5" t="s">
        <v>25</v>
      </c>
      <c r="D1742" s="5" t="s">
        <v>25</v>
      </c>
      <c r="E1742" s="5" t="s">
        <v>25</v>
      </c>
      <c r="F1742" s="5" t="s">
        <v>25</v>
      </c>
      <c r="G1742" s="5" t="s">
        <v>25</v>
      </c>
      <c r="H1742" s="5" t="s">
        <v>25</v>
      </c>
      <c r="I1742" s="5" t="s">
        <v>25</v>
      </c>
      <c r="J1742" s="5" t="s">
        <v>25</v>
      </c>
      <c r="K1742" s="5" t="s">
        <v>25</v>
      </c>
      <c r="L1742" s="5" t="s">
        <v>25</v>
      </c>
      <c r="M1742" s="5" t="s">
        <v>25</v>
      </c>
    </row>
    <row r="1743" spans="1:13">
      <c r="A1743" s="1">
        <v>37287</v>
      </c>
      <c r="B1743" s="4">
        <v>37287</v>
      </c>
      <c r="C1743" s="5" t="s">
        <v>25</v>
      </c>
      <c r="D1743" s="5" t="s">
        <v>25</v>
      </c>
      <c r="E1743" s="5" t="s">
        <v>25</v>
      </c>
      <c r="F1743" s="5" t="s">
        <v>25</v>
      </c>
      <c r="G1743" s="5" t="s">
        <v>25</v>
      </c>
      <c r="H1743" s="5" t="s">
        <v>25</v>
      </c>
      <c r="I1743" s="5" t="s">
        <v>25</v>
      </c>
      <c r="J1743" s="5" t="s">
        <v>25</v>
      </c>
      <c r="K1743" s="5" t="s">
        <v>25</v>
      </c>
      <c r="L1743" s="5" t="s">
        <v>25</v>
      </c>
      <c r="M1743" s="5" t="s">
        <v>25</v>
      </c>
    </row>
    <row r="1744" spans="1:13">
      <c r="A1744" s="1">
        <v>37288</v>
      </c>
      <c r="B1744" s="4">
        <v>37288</v>
      </c>
      <c r="C1744" s="5" t="s">
        <v>25</v>
      </c>
      <c r="D1744" s="5" t="s">
        <v>25</v>
      </c>
      <c r="E1744" s="5" t="s">
        <v>25</v>
      </c>
      <c r="F1744" s="5" t="s">
        <v>25</v>
      </c>
      <c r="G1744" s="5" t="s">
        <v>25</v>
      </c>
      <c r="H1744" s="5" t="s">
        <v>25</v>
      </c>
      <c r="I1744" s="5" t="s">
        <v>25</v>
      </c>
      <c r="J1744" s="5" t="s">
        <v>25</v>
      </c>
      <c r="K1744" s="5" t="s">
        <v>25</v>
      </c>
      <c r="L1744" s="5" t="s">
        <v>25</v>
      </c>
      <c r="M1744" s="5" t="s">
        <v>25</v>
      </c>
    </row>
    <row r="1745" spans="1:13">
      <c r="A1745" s="1">
        <v>37289</v>
      </c>
      <c r="B1745" s="4">
        <v>37289</v>
      </c>
      <c r="C1745" s="5" t="s">
        <v>25</v>
      </c>
      <c r="D1745" s="5" t="s">
        <v>25</v>
      </c>
      <c r="E1745" s="5" t="s">
        <v>25</v>
      </c>
      <c r="F1745" s="5" t="s">
        <v>25</v>
      </c>
      <c r="G1745" s="5" t="s">
        <v>25</v>
      </c>
      <c r="H1745" s="5" t="s">
        <v>25</v>
      </c>
      <c r="I1745" s="5" t="s">
        <v>25</v>
      </c>
      <c r="J1745" s="5" t="s">
        <v>25</v>
      </c>
      <c r="K1745" s="5" t="s">
        <v>25</v>
      </c>
      <c r="L1745" s="5" t="s">
        <v>25</v>
      </c>
      <c r="M1745" s="5" t="s">
        <v>25</v>
      </c>
    </row>
    <row r="1746" spans="1:13">
      <c r="A1746" s="1">
        <v>37290</v>
      </c>
      <c r="B1746" s="4">
        <v>37290</v>
      </c>
      <c r="C1746" s="5" t="s">
        <v>25</v>
      </c>
      <c r="D1746" s="5" t="s">
        <v>25</v>
      </c>
      <c r="E1746" s="5" t="s">
        <v>25</v>
      </c>
      <c r="F1746" s="5" t="s">
        <v>25</v>
      </c>
      <c r="G1746" s="5" t="s">
        <v>25</v>
      </c>
      <c r="H1746" s="5" t="s">
        <v>25</v>
      </c>
      <c r="I1746" s="5" t="s">
        <v>25</v>
      </c>
      <c r="J1746" s="5" t="s">
        <v>25</v>
      </c>
      <c r="K1746" s="5" t="s">
        <v>25</v>
      </c>
      <c r="L1746" s="5" t="s">
        <v>25</v>
      </c>
      <c r="M1746" s="5" t="s">
        <v>25</v>
      </c>
    </row>
    <row r="1747" spans="1:13">
      <c r="A1747" s="1">
        <v>37291</v>
      </c>
      <c r="B1747" s="4">
        <v>37291</v>
      </c>
      <c r="C1747" s="5" t="s">
        <v>25</v>
      </c>
      <c r="D1747" s="5" t="s">
        <v>25</v>
      </c>
      <c r="E1747" s="5" t="s">
        <v>25</v>
      </c>
      <c r="F1747" s="5" t="s">
        <v>25</v>
      </c>
      <c r="G1747" s="5" t="s">
        <v>25</v>
      </c>
      <c r="H1747" s="5" t="s">
        <v>25</v>
      </c>
      <c r="I1747" s="5" t="s">
        <v>25</v>
      </c>
      <c r="J1747" s="5" t="s">
        <v>25</v>
      </c>
      <c r="K1747" s="5" t="s">
        <v>25</v>
      </c>
      <c r="L1747" s="5" t="s">
        <v>25</v>
      </c>
      <c r="M1747" s="5" t="s">
        <v>25</v>
      </c>
    </row>
    <row r="1748" spans="1:13">
      <c r="A1748" s="1">
        <v>37292</v>
      </c>
      <c r="B1748" s="4">
        <v>37292</v>
      </c>
      <c r="C1748" s="5" t="s">
        <v>25</v>
      </c>
      <c r="D1748" s="5" t="s">
        <v>25</v>
      </c>
      <c r="E1748" s="5" t="s">
        <v>25</v>
      </c>
      <c r="F1748" s="5" t="s">
        <v>25</v>
      </c>
      <c r="G1748" s="5" t="s">
        <v>25</v>
      </c>
      <c r="H1748" s="5" t="s">
        <v>25</v>
      </c>
      <c r="I1748" s="5" t="s">
        <v>25</v>
      </c>
      <c r="J1748" s="5" t="s">
        <v>25</v>
      </c>
      <c r="K1748" s="5" t="s">
        <v>25</v>
      </c>
      <c r="L1748" s="5" t="s">
        <v>25</v>
      </c>
      <c r="M1748" s="5" t="s">
        <v>25</v>
      </c>
    </row>
    <row r="1749" spans="1:13">
      <c r="A1749" s="1">
        <v>37293</v>
      </c>
      <c r="B1749" s="4">
        <v>37293</v>
      </c>
      <c r="C1749" s="5" t="s">
        <v>25</v>
      </c>
      <c r="D1749" s="5" t="s">
        <v>25</v>
      </c>
      <c r="E1749" s="5" t="s">
        <v>25</v>
      </c>
      <c r="F1749" s="5" t="s">
        <v>25</v>
      </c>
      <c r="G1749" s="5" t="s">
        <v>25</v>
      </c>
      <c r="H1749" s="5" t="s">
        <v>25</v>
      </c>
      <c r="I1749" s="5" t="s">
        <v>25</v>
      </c>
      <c r="J1749" s="5" t="s">
        <v>25</v>
      </c>
      <c r="K1749" s="5" t="s">
        <v>25</v>
      </c>
      <c r="L1749" s="5" t="s">
        <v>25</v>
      </c>
      <c r="M1749" s="5" t="s">
        <v>25</v>
      </c>
    </row>
    <row r="1750" spans="1:13">
      <c r="A1750" s="1">
        <v>37294</v>
      </c>
      <c r="B1750" s="4">
        <v>37294</v>
      </c>
      <c r="C1750" s="5" t="s">
        <v>25</v>
      </c>
      <c r="D1750" s="5" t="s">
        <v>25</v>
      </c>
      <c r="E1750" s="5" t="s">
        <v>25</v>
      </c>
      <c r="F1750" s="5" t="s">
        <v>25</v>
      </c>
      <c r="G1750" s="5" t="s">
        <v>25</v>
      </c>
      <c r="H1750" s="5" t="s">
        <v>25</v>
      </c>
      <c r="I1750" s="5" t="s">
        <v>25</v>
      </c>
      <c r="J1750" s="5" t="s">
        <v>25</v>
      </c>
      <c r="K1750" s="5" t="s">
        <v>25</v>
      </c>
      <c r="L1750" s="5" t="s">
        <v>25</v>
      </c>
      <c r="M1750" s="5" t="s">
        <v>25</v>
      </c>
    </row>
    <row r="1751" spans="1:13">
      <c r="A1751" s="1">
        <v>37295</v>
      </c>
      <c r="B1751" s="4">
        <v>37295</v>
      </c>
      <c r="C1751" s="5" t="s">
        <v>25</v>
      </c>
      <c r="D1751" s="5" t="s">
        <v>25</v>
      </c>
      <c r="E1751" s="5" t="s">
        <v>25</v>
      </c>
      <c r="F1751" s="5" t="s">
        <v>25</v>
      </c>
      <c r="G1751" s="5" t="s">
        <v>25</v>
      </c>
      <c r="H1751" s="5" t="s">
        <v>25</v>
      </c>
      <c r="I1751" s="5" t="s">
        <v>25</v>
      </c>
      <c r="J1751" s="5" t="s">
        <v>25</v>
      </c>
      <c r="K1751" s="5" t="s">
        <v>25</v>
      </c>
      <c r="L1751" s="5" t="s">
        <v>25</v>
      </c>
      <c r="M1751" s="5" t="s">
        <v>25</v>
      </c>
    </row>
    <row r="1752" spans="1:13">
      <c r="A1752" s="1">
        <v>37296</v>
      </c>
      <c r="B1752" s="4">
        <v>37296</v>
      </c>
      <c r="C1752" s="5" t="s">
        <v>25</v>
      </c>
      <c r="D1752" s="5" t="s">
        <v>25</v>
      </c>
      <c r="E1752" s="5" t="s">
        <v>25</v>
      </c>
      <c r="F1752" s="5" t="s">
        <v>25</v>
      </c>
      <c r="G1752" s="5" t="s">
        <v>25</v>
      </c>
      <c r="H1752" s="5" t="s">
        <v>25</v>
      </c>
      <c r="I1752" s="5" t="s">
        <v>25</v>
      </c>
      <c r="J1752" s="5" t="s">
        <v>25</v>
      </c>
      <c r="K1752" s="5" t="s">
        <v>25</v>
      </c>
      <c r="L1752" s="5" t="s">
        <v>25</v>
      </c>
      <c r="M1752" s="5" t="s">
        <v>25</v>
      </c>
    </row>
    <row r="1753" spans="1:13">
      <c r="A1753" s="1">
        <v>37297</v>
      </c>
      <c r="B1753" s="4">
        <v>37297</v>
      </c>
      <c r="C1753" s="5" t="s">
        <v>25</v>
      </c>
      <c r="D1753" s="5" t="s">
        <v>25</v>
      </c>
      <c r="E1753" s="5" t="s">
        <v>25</v>
      </c>
      <c r="F1753" s="5" t="s">
        <v>25</v>
      </c>
      <c r="G1753" s="5" t="s">
        <v>25</v>
      </c>
      <c r="H1753" s="5" t="s">
        <v>25</v>
      </c>
      <c r="I1753" s="5" t="s">
        <v>25</v>
      </c>
      <c r="J1753" s="5" t="s">
        <v>25</v>
      </c>
      <c r="K1753" s="5" t="s">
        <v>25</v>
      </c>
      <c r="L1753" s="5" t="s">
        <v>25</v>
      </c>
      <c r="M1753" s="5" t="s">
        <v>25</v>
      </c>
    </row>
    <row r="1754" spans="1:13">
      <c r="A1754" s="1">
        <v>37298</v>
      </c>
      <c r="B1754" s="4">
        <v>37298</v>
      </c>
      <c r="C1754" s="5" t="s">
        <v>25</v>
      </c>
      <c r="D1754" s="5" t="s">
        <v>25</v>
      </c>
      <c r="E1754" s="5" t="s">
        <v>25</v>
      </c>
      <c r="F1754" s="5" t="s">
        <v>25</v>
      </c>
      <c r="G1754" s="5" t="s">
        <v>25</v>
      </c>
      <c r="H1754" s="5" t="s">
        <v>25</v>
      </c>
      <c r="I1754" s="5" t="s">
        <v>25</v>
      </c>
      <c r="J1754" s="5" t="s">
        <v>25</v>
      </c>
      <c r="K1754" s="5" t="s">
        <v>25</v>
      </c>
      <c r="L1754" s="5" t="s">
        <v>25</v>
      </c>
      <c r="M1754" s="5" t="s">
        <v>25</v>
      </c>
    </row>
    <row r="1755" spans="1:13">
      <c r="A1755" s="1">
        <v>37299</v>
      </c>
      <c r="B1755" s="4">
        <v>37299</v>
      </c>
      <c r="C1755" s="5" t="s">
        <v>25</v>
      </c>
      <c r="D1755" s="5" t="s">
        <v>25</v>
      </c>
      <c r="E1755" s="5" t="s">
        <v>25</v>
      </c>
      <c r="F1755" s="5" t="s">
        <v>25</v>
      </c>
      <c r="G1755" s="5" t="s">
        <v>25</v>
      </c>
      <c r="H1755" s="5" t="s">
        <v>25</v>
      </c>
      <c r="I1755" s="5" t="s">
        <v>25</v>
      </c>
      <c r="J1755" s="5" t="s">
        <v>25</v>
      </c>
      <c r="K1755" s="5" t="s">
        <v>25</v>
      </c>
      <c r="L1755" s="5" t="s">
        <v>25</v>
      </c>
      <c r="M1755" s="5" t="s">
        <v>25</v>
      </c>
    </row>
    <row r="1756" spans="1:13">
      <c r="A1756" s="1">
        <v>37300</v>
      </c>
      <c r="B1756" s="4">
        <v>37300</v>
      </c>
      <c r="C1756" s="5" t="s">
        <v>25</v>
      </c>
      <c r="D1756" s="5" t="s">
        <v>25</v>
      </c>
      <c r="E1756" s="5" t="s">
        <v>25</v>
      </c>
      <c r="F1756" s="5" t="s">
        <v>25</v>
      </c>
      <c r="G1756" s="5" t="s">
        <v>25</v>
      </c>
      <c r="H1756" s="5" t="s">
        <v>25</v>
      </c>
      <c r="I1756" s="5" t="s">
        <v>25</v>
      </c>
      <c r="J1756" s="5" t="s">
        <v>25</v>
      </c>
      <c r="K1756" s="5" t="s">
        <v>25</v>
      </c>
      <c r="L1756" s="5" t="s">
        <v>25</v>
      </c>
      <c r="M1756" s="5" t="s">
        <v>25</v>
      </c>
    </row>
    <row r="1757" spans="1:13">
      <c r="A1757" s="1">
        <v>37301</v>
      </c>
      <c r="B1757" s="4">
        <v>37301</v>
      </c>
      <c r="C1757" s="5" t="s">
        <v>25</v>
      </c>
      <c r="D1757" s="5" t="s">
        <v>25</v>
      </c>
      <c r="E1757" s="5" t="s">
        <v>25</v>
      </c>
      <c r="F1757" s="5" t="s">
        <v>25</v>
      </c>
      <c r="G1757" s="5" t="s">
        <v>25</v>
      </c>
      <c r="H1757" s="5" t="s">
        <v>25</v>
      </c>
      <c r="I1757" s="5" t="s">
        <v>25</v>
      </c>
      <c r="J1757" s="5" t="s">
        <v>25</v>
      </c>
      <c r="K1757" s="5" t="s">
        <v>25</v>
      </c>
      <c r="L1757" s="5" t="s">
        <v>25</v>
      </c>
      <c r="M1757" s="5" t="s">
        <v>25</v>
      </c>
    </row>
    <row r="1758" spans="1:13">
      <c r="A1758" s="1">
        <v>37302</v>
      </c>
      <c r="B1758" s="4">
        <v>37302</v>
      </c>
      <c r="C1758" s="5" t="s">
        <v>25</v>
      </c>
      <c r="D1758" s="5" t="s">
        <v>25</v>
      </c>
      <c r="E1758" s="5" t="s">
        <v>25</v>
      </c>
      <c r="F1758" s="5" t="s">
        <v>25</v>
      </c>
      <c r="G1758" s="5" t="s">
        <v>25</v>
      </c>
      <c r="H1758" s="5" t="s">
        <v>25</v>
      </c>
      <c r="I1758" s="5" t="s">
        <v>25</v>
      </c>
      <c r="J1758" s="5" t="s">
        <v>25</v>
      </c>
      <c r="K1758" s="5" t="s">
        <v>25</v>
      </c>
      <c r="L1758" s="5" t="s">
        <v>25</v>
      </c>
      <c r="M1758" s="5" t="s">
        <v>25</v>
      </c>
    </row>
    <row r="1759" spans="1:13">
      <c r="A1759" s="1">
        <v>37303</v>
      </c>
      <c r="B1759" s="4">
        <v>37303</v>
      </c>
      <c r="C1759" s="5" t="s">
        <v>25</v>
      </c>
      <c r="D1759" s="5" t="s">
        <v>25</v>
      </c>
      <c r="E1759" s="5" t="s">
        <v>25</v>
      </c>
      <c r="F1759" s="5" t="s">
        <v>25</v>
      </c>
      <c r="G1759" s="5" t="s">
        <v>25</v>
      </c>
      <c r="H1759" s="5" t="s">
        <v>25</v>
      </c>
      <c r="I1759" s="5" t="s">
        <v>25</v>
      </c>
      <c r="J1759" s="5" t="s">
        <v>25</v>
      </c>
      <c r="K1759" s="5" t="s">
        <v>25</v>
      </c>
      <c r="L1759" s="5" t="s">
        <v>25</v>
      </c>
      <c r="M1759" s="5" t="s">
        <v>25</v>
      </c>
    </row>
    <row r="1760" spans="1:13">
      <c r="A1760" s="1">
        <v>37304</v>
      </c>
      <c r="B1760" s="4">
        <v>37304</v>
      </c>
      <c r="C1760" s="5" t="s">
        <v>25</v>
      </c>
      <c r="D1760" s="5" t="s">
        <v>25</v>
      </c>
      <c r="E1760" s="5" t="s">
        <v>25</v>
      </c>
      <c r="F1760" s="5" t="s">
        <v>25</v>
      </c>
      <c r="G1760" s="5" t="s">
        <v>25</v>
      </c>
      <c r="H1760" s="5" t="s">
        <v>25</v>
      </c>
      <c r="I1760" s="5" t="s">
        <v>25</v>
      </c>
      <c r="J1760" s="5" t="s">
        <v>25</v>
      </c>
      <c r="K1760" s="5" t="s">
        <v>25</v>
      </c>
      <c r="L1760" s="5" t="s">
        <v>25</v>
      </c>
      <c r="M1760" s="5" t="s">
        <v>25</v>
      </c>
    </row>
    <row r="1761" spans="1:13">
      <c r="A1761" s="1">
        <v>37305</v>
      </c>
      <c r="B1761" s="4">
        <v>37305</v>
      </c>
      <c r="C1761" s="5" t="s">
        <v>25</v>
      </c>
      <c r="D1761" s="5" t="s">
        <v>25</v>
      </c>
      <c r="E1761" s="5" t="s">
        <v>25</v>
      </c>
      <c r="F1761" s="5" t="s">
        <v>25</v>
      </c>
      <c r="G1761" s="5" t="s">
        <v>25</v>
      </c>
      <c r="H1761" s="5" t="s">
        <v>25</v>
      </c>
      <c r="I1761" s="5" t="s">
        <v>25</v>
      </c>
      <c r="J1761" s="5" t="s">
        <v>25</v>
      </c>
      <c r="K1761" s="5" t="s">
        <v>25</v>
      </c>
      <c r="L1761" s="5" t="s">
        <v>25</v>
      </c>
      <c r="M1761" s="5" t="s">
        <v>25</v>
      </c>
    </row>
    <row r="1762" spans="1:13">
      <c r="A1762" s="1">
        <v>37306</v>
      </c>
      <c r="B1762" s="4">
        <v>37306</v>
      </c>
      <c r="C1762" s="5" t="s">
        <v>25</v>
      </c>
      <c r="D1762" s="5" t="s">
        <v>25</v>
      </c>
      <c r="E1762" s="5" t="s">
        <v>25</v>
      </c>
      <c r="F1762" s="5" t="s">
        <v>25</v>
      </c>
      <c r="G1762" s="5" t="s">
        <v>25</v>
      </c>
      <c r="H1762" s="5" t="s">
        <v>25</v>
      </c>
      <c r="I1762" s="5" t="s">
        <v>25</v>
      </c>
      <c r="J1762" s="5" t="s">
        <v>25</v>
      </c>
      <c r="K1762" s="5" t="s">
        <v>25</v>
      </c>
      <c r="L1762" s="5" t="s">
        <v>25</v>
      </c>
      <c r="M1762" s="5" t="s">
        <v>25</v>
      </c>
    </row>
    <row r="1763" spans="1:13">
      <c r="A1763" s="1">
        <v>37307</v>
      </c>
      <c r="B1763" s="4">
        <v>37307</v>
      </c>
      <c r="C1763" s="5" t="s">
        <v>25</v>
      </c>
      <c r="D1763" s="5" t="s">
        <v>25</v>
      </c>
      <c r="E1763" s="5" t="s">
        <v>25</v>
      </c>
      <c r="F1763" s="5" t="s">
        <v>25</v>
      </c>
      <c r="G1763" s="5" t="s">
        <v>25</v>
      </c>
      <c r="H1763" s="5" t="s">
        <v>25</v>
      </c>
      <c r="I1763" s="5" t="s">
        <v>25</v>
      </c>
      <c r="J1763" s="5" t="s">
        <v>25</v>
      </c>
      <c r="K1763" s="5" t="s">
        <v>25</v>
      </c>
      <c r="L1763" s="5" t="s">
        <v>25</v>
      </c>
      <c r="M1763" s="5" t="s">
        <v>25</v>
      </c>
    </row>
  </sheetData>
  <pageMargins left="0.75" right="0.75" top="1" bottom="1" header="0.5" footer="0.5"/>
  <pageSetup scale="91" orientation="landscape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print="0" autoFill="0" autoLine="0" autoPict="0" macro="[0]!UploadFlows">
                <anchor moveWithCells="1" sizeWithCells="1">
                  <from>
                    <xdr:col>7</xdr:col>
                    <xdr:colOff>9525</xdr:colOff>
                    <xdr:row>0</xdr:row>
                    <xdr:rowOff>142875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AM1162"/>
  <sheetViews>
    <sheetView workbookViewId="0">
      <pane xSplit="2" ySplit="5" topLeftCell="C252" activePane="bottomRight" state="frozen"/>
      <selection pane="topRight" activeCell="C1" sqref="C1"/>
      <selection pane="bottomLeft" activeCell="A6" sqref="A6"/>
      <selection pane="bottomRight" activeCell="D269" sqref="D269"/>
    </sheetView>
  </sheetViews>
  <sheetFormatPr defaultRowHeight="11.25"/>
  <cols>
    <col min="1" max="1" width="17.42578125" style="236" bestFit="1" customWidth="1"/>
    <col min="2" max="2" width="9.140625" style="236"/>
    <col min="3" max="3" width="12" style="237" bestFit="1" customWidth="1"/>
    <col min="4" max="4" width="9.140625" style="254"/>
    <col min="5" max="5" width="12.28515625" style="254" bestFit="1" customWidth="1"/>
    <col min="6" max="6" width="12.28515625" style="254" customWidth="1"/>
    <col min="7" max="8" width="12.28515625" style="238" customWidth="1"/>
    <col min="9" max="9" width="16.140625" style="238" bestFit="1" customWidth="1"/>
    <col min="10" max="10" width="12.28515625" style="238" customWidth="1"/>
    <col min="11" max="11" width="12" style="270" bestFit="1" customWidth="1"/>
    <col min="12" max="12" width="12" style="235" customWidth="1"/>
    <col min="13" max="13" width="12" style="235" bestFit="1" customWidth="1"/>
    <col min="14" max="14" width="13.140625" style="238" bestFit="1" customWidth="1"/>
    <col min="15" max="15" width="12" style="238" bestFit="1" customWidth="1"/>
    <col min="16" max="16" width="16.140625" style="238" bestFit="1" customWidth="1"/>
    <col min="17" max="17" width="13.140625" style="235" customWidth="1"/>
    <col min="18" max="18" width="16.5703125" style="235" bestFit="1" customWidth="1"/>
    <col min="19" max="19" width="16.140625" style="235" bestFit="1" customWidth="1"/>
    <col min="20" max="20" width="9.140625" style="235"/>
    <col min="21" max="21" width="9.140625" style="236"/>
    <col min="22" max="22" width="10.7109375" style="235" customWidth="1"/>
    <col min="23" max="23" width="12" style="235" customWidth="1"/>
    <col min="24" max="24" width="10.7109375" style="235" customWidth="1"/>
    <col min="25" max="25" width="10.7109375" style="235" bestFit="1" customWidth="1"/>
    <col min="26" max="26" width="16.140625" style="235" bestFit="1" customWidth="1"/>
    <col min="27" max="27" width="16.140625" style="235" customWidth="1"/>
    <col min="28" max="30" width="9.140625" style="235"/>
    <col min="31" max="31" width="16" style="235" bestFit="1" customWidth="1"/>
    <col min="32" max="32" width="9.140625" style="237"/>
    <col min="33" max="16384" width="9.140625" style="235"/>
  </cols>
  <sheetData>
    <row r="1" spans="1:32">
      <c r="B1" s="239"/>
      <c r="G1" s="276" t="s">
        <v>128</v>
      </c>
      <c r="H1" s="237">
        <f>($C$4/$B$4)-($H$2*($G$4/$B$4))</f>
        <v>3241287.2433749195</v>
      </c>
      <c r="K1" s="248"/>
      <c r="P1" s="276" t="s">
        <v>128</v>
      </c>
      <c r="Q1" s="237">
        <f>($M$4/$L$4)-($Q$2*($P$4/$L$4))</f>
        <v>2817443.7304390422</v>
      </c>
      <c r="U1" s="239"/>
    </row>
    <row r="2" spans="1:32" ht="12" thickBot="1">
      <c r="G2" s="276" t="s">
        <v>129</v>
      </c>
      <c r="H2" s="237">
        <f>(($B$4*$H$4)-($C$4*$G$4))/(($B$4*$J$4)-($G$4^2))</f>
        <v>3694.0561702619584</v>
      </c>
      <c r="K2" s="248"/>
      <c r="P2" s="276" t="s">
        <v>129</v>
      </c>
      <c r="Q2" s="237">
        <f>(($L$4*$Q$4)-($M$4*$P$4))/(($L$4*$S$4)-($P$4^2))</f>
        <v>-5108.3117847211706</v>
      </c>
    </row>
    <row r="3" spans="1:32" ht="12" thickBot="1">
      <c r="F3" s="326">
        <f ca="1">TODAY()-1</f>
        <v>36986</v>
      </c>
      <c r="G3" s="275">
        <v>65</v>
      </c>
      <c r="K3" s="248"/>
      <c r="P3" s="280">
        <v>65</v>
      </c>
    </row>
    <row r="4" spans="1:32" ht="12" thickBot="1">
      <c r="B4" s="239">
        <f>COUNTIF($C$138:$C$397,"&gt;1")</f>
        <v>260</v>
      </c>
      <c r="C4" s="237">
        <f>SUM($C$138:$C$397)</f>
        <v>840316000</v>
      </c>
      <c r="F4" s="327">
        <f ca="1">VLOOKUP($F$3,$B$6:$F$15000,5)</f>
        <v>3464571.4285714286</v>
      </c>
      <c r="G4" s="237">
        <f>SUM(G138:G397)</f>
        <v>-654.75</v>
      </c>
      <c r="H4" s="237">
        <f>SUM(H138:H397)</f>
        <v>-2094695250</v>
      </c>
      <c r="I4" s="237">
        <f>SUM(I138:I397)</f>
        <v>760040314000000</v>
      </c>
      <c r="J4" s="237">
        <f>SUM(J138:J397)</f>
        <v>7454.5625</v>
      </c>
      <c r="K4" s="274"/>
      <c r="L4" s="235">
        <f>COUNTIF(M138:M243,"&gt;1")</f>
        <v>106</v>
      </c>
      <c r="M4" s="237">
        <f>SUM(M138:$M$243)</f>
        <v>300133000</v>
      </c>
      <c r="P4" s="237">
        <f>SUM(P138:P243)</f>
        <v>-290.5</v>
      </c>
      <c r="Q4" s="237">
        <f>SUM(Q138:Q243)</f>
        <v>-836134500</v>
      </c>
      <c r="R4" s="237">
        <f>SUM(R138:R243)</f>
        <v>255598655000000</v>
      </c>
      <c r="S4" s="237">
        <f>SUM(S138:S243)</f>
        <v>3458.5</v>
      </c>
      <c r="U4" s="239"/>
    </row>
    <row r="5" spans="1:32" ht="12" thickBot="1">
      <c r="A5" s="258" t="s">
        <v>1</v>
      </c>
      <c r="B5" s="259" t="s">
        <v>2</v>
      </c>
      <c r="C5" s="260" t="s">
        <v>130</v>
      </c>
      <c r="D5" s="261" t="s">
        <v>131</v>
      </c>
      <c r="E5" s="261" t="s">
        <v>132</v>
      </c>
      <c r="F5" s="261"/>
      <c r="G5" s="262" t="s">
        <v>138</v>
      </c>
      <c r="H5" s="263" t="s">
        <v>136</v>
      </c>
      <c r="I5" s="263" t="s">
        <v>133</v>
      </c>
      <c r="J5" s="263" t="s">
        <v>137</v>
      </c>
      <c r="K5" s="273" t="s">
        <v>1</v>
      </c>
      <c r="L5" s="264" t="s">
        <v>2</v>
      </c>
      <c r="M5" s="265" t="s">
        <v>130</v>
      </c>
      <c r="N5" s="266" t="s">
        <v>131</v>
      </c>
      <c r="O5" s="266" t="s">
        <v>132</v>
      </c>
      <c r="P5" s="267" t="s">
        <v>138</v>
      </c>
      <c r="Q5" s="268" t="s">
        <v>136</v>
      </c>
      <c r="R5" s="268" t="s">
        <v>133</v>
      </c>
      <c r="S5" s="269" t="s">
        <v>137</v>
      </c>
      <c r="U5" s="279" t="s">
        <v>2</v>
      </c>
      <c r="V5" s="278" t="s">
        <v>138</v>
      </c>
      <c r="W5" s="264" t="s">
        <v>2</v>
      </c>
      <c r="X5" s="277" t="s">
        <v>138</v>
      </c>
      <c r="Y5" s="281" t="s">
        <v>139</v>
      </c>
      <c r="Z5" s="282" t="s">
        <v>140</v>
      </c>
      <c r="AA5" s="283"/>
      <c r="AC5" s="243" t="s">
        <v>1</v>
      </c>
      <c r="AD5" s="243" t="s">
        <v>2</v>
      </c>
      <c r="AE5" s="243" t="s">
        <v>141</v>
      </c>
      <c r="AF5" s="242" t="s">
        <v>130</v>
      </c>
    </row>
    <row r="6" spans="1:32" s="314" customFormat="1">
      <c r="A6" s="244">
        <f>B6</f>
        <v>36342</v>
      </c>
      <c r="B6" s="253">
        <v>36342</v>
      </c>
      <c r="C6" s="237">
        <f>VLOOKUP($B6,data!$B$6:$M$7000,11,0)</f>
        <v>3058000</v>
      </c>
      <c r="D6" s="256" t="s">
        <v>25</v>
      </c>
      <c r="E6" s="256" t="s">
        <v>25</v>
      </c>
      <c r="F6" s="256"/>
      <c r="G6" s="310"/>
      <c r="H6" s="311"/>
      <c r="I6" s="311"/>
      <c r="J6" s="311"/>
      <c r="K6" s="244">
        <f>L6</f>
        <v>36344</v>
      </c>
      <c r="L6" s="253">
        <v>36344</v>
      </c>
      <c r="M6" s="237">
        <f>VLOOKUP($K6,data!$B$6:$M$7000,11,0)</f>
        <v>2143000</v>
      </c>
      <c r="N6" s="311"/>
      <c r="O6" s="311"/>
      <c r="P6" s="310"/>
      <c r="Q6" s="313"/>
      <c r="R6" s="313"/>
      <c r="S6" s="313"/>
      <c r="U6" s="308"/>
      <c r="V6" s="310"/>
      <c r="W6" s="308"/>
      <c r="X6" s="310"/>
      <c r="Y6" s="283"/>
      <c r="Z6" s="283"/>
      <c r="AA6" s="283"/>
      <c r="AC6" s="315"/>
      <c r="AD6" s="315"/>
      <c r="AE6" s="315"/>
      <c r="AF6" s="316"/>
    </row>
    <row r="7" spans="1:32" s="314" customFormat="1">
      <c r="A7" s="244">
        <f t="shared" ref="A7:A68" si="0">B7</f>
        <v>36343</v>
      </c>
      <c r="B7" s="253">
        <v>36343</v>
      </c>
      <c r="C7" s="237">
        <f>VLOOKUP($B7,data!$B$6:$M$7000,11,0)</f>
        <v>2788000</v>
      </c>
      <c r="D7" s="256">
        <f>VLOOKUP($B7,[5]Data!$A$500:$E$1300,4,0)</f>
        <v>74</v>
      </c>
      <c r="E7" s="256">
        <f>VLOOKUP($B7,[5]Data!$A$500:$E$1300,5,0)</f>
        <v>62</v>
      </c>
      <c r="F7" s="256"/>
      <c r="G7" s="310"/>
      <c r="H7" s="311"/>
      <c r="I7" s="311"/>
      <c r="J7" s="311"/>
      <c r="K7" s="244">
        <f t="shared" ref="K7:K57" si="1">L7</f>
        <v>36345</v>
      </c>
      <c r="L7" s="253">
        <v>36345</v>
      </c>
      <c r="M7" s="237">
        <f>VLOOKUP($K7,data!$B$6:$M$7000,11,0)</f>
        <v>1875000</v>
      </c>
      <c r="N7" s="311"/>
      <c r="O7" s="311"/>
      <c r="P7" s="310"/>
      <c r="Q7" s="313"/>
      <c r="R7" s="313"/>
      <c r="S7" s="313"/>
      <c r="U7" s="308"/>
      <c r="V7" s="310"/>
      <c r="W7" s="308"/>
      <c r="X7" s="310"/>
      <c r="Y7" s="283"/>
      <c r="Z7" s="283"/>
      <c r="AA7" s="283"/>
      <c r="AC7" s="315"/>
      <c r="AD7" s="315"/>
      <c r="AE7" s="315"/>
      <c r="AF7" s="316"/>
    </row>
    <row r="8" spans="1:32" s="314" customFormat="1">
      <c r="A8" s="244">
        <f t="shared" si="0"/>
        <v>36346</v>
      </c>
      <c r="B8" s="253">
        <v>36346</v>
      </c>
      <c r="C8" s="237">
        <f>VLOOKUP($B8,data!$B$6:$M$7000,11,0)</f>
        <v>2242000</v>
      </c>
      <c r="D8" s="256">
        <f>VLOOKUP($B8,[5]Data!$A$500:$E$1300,4,0)</f>
        <v>90</v>
      </c>
      <c r="E8" s="256">
        <f>VLOOKUP($B8,[5]Data!$A$500:$E$1300,5,0)</f>
        <v>60</v>
      </c>
      <c r="F8" s="256"/>
      <c r="G8" s="310"/>
      <c r="H8" s="311"/>
      <c r="I8" s="311"/>
      <c r="J8" s="311"/>
      <c r="K8" s="244">
        <f t="shared" si="1"/>
        <v>36351</v>
      </c>
      <c r="L8" s="253">
        <f t="shared" ref="L8:L39" si="2">DATE(YEAR(L6),MONTH(L6),DAY(L6)+7)</f>
        <v>36351</v>
      </c>
      <c r="M8" s="237">
        <f>VLOOKUP($K8,data!$B$6:$M$7000,11,0)</f>
        <v>2483000</v>
      </c>
      <c r="N8" s="311"/>
      <c r="O8" s="311"/>
      <c r="P8" s="310"/>
      <c r="Q8" s="313"/>
      <c r="R8" s="313"/>
      <c r="S8" s="313"/>
      <c r="U8" s="308"/>
      <c r="V8" s="310"/>
      <c r="W8" s="308"/>
      <c r="X8" s="310"/>
      <c r="Y8" s="283"/>
      <c r="Z8" s="283"/>
      <c r="AA8" s="283"/>
      <c r="AC8" s="315"/>
      <c r="AD8" s="315"/>
      <c r="AE8" s="315"/>
      <c r="AF8" s="316"/>
    </row>
    <row r="9" spans="1:32" s="314" customFormat="1">
      <c r="A9" s="244">
        <f t="shared" si="0"/>
        <v>36347</v>
      </c>
      <c r="B9" s="253">
        <v>36347</v>
      </c>
      <c r="C9" s="237">
        <f>VLOOKUP($B9,data!$B$6:$M$7000,11,0)</f>
        <v>2904000</v>
      </c>
      <c r="D9" s="256">
        <f>VLOOKUP($B9,[5]Data!$A$500:$E$1300,4,0)</f>
        <v>89</v>
      </c>
      <c r="E9" s="256">
        <f>VLOOKUP($B9,[5]Data!$A$500:$E$1300,5,0)</f>
        <v>63</v>
      </c>
      <c r="F9" s="256"/>
      <c r="G9" s="310"/>
      <c r="H9" s="311"/>
      <c r="I9" s="311"/>
      <c r="J9" s="311"/>
      <c r="K9" s="244">
        <f t="shared" si="1"/>
        <v>36352</v>
      </c>
      <c r="L9" s="253">
        <f t="shared" si="2"/>
        <v>36352</v>
      </c>
      <c r="M9" s="237">
        <f>VLOOKUP($K9,data!$B$6:$M$7000,11,0)</f>
        <v>2600000</v>
      </c>
      <c r="N9" s="311"/>
      <c r="O9" s="311"/>
      <c r="P9" s="310"/>
      <c r="Q9" s="313"/>
      <c r="R9" s="313"/>
      <c r="S9" s="313"/>
      <c r="U9" s="308"/>
      <c r="V9" s="310"/>
      <c r="W9" s="308"/>
      <c r="X9" s="310"/>
      <c r="Y9" s="283"/>
      <c r="Z9" s="283"/>
      <c r="AA9" s="283"/>
      <c r="AC9" s="315"/>
      <c r="AD9" s="315"/>
      <c r="AE9" s="315"/>
      <c r="AF9" s="316"/>
    </row>
    <row r="10" spans="1:32" s="314" customFormat="1">
      <c r="A10" s="244">
        <f t="shared" si="0"/>
        <v>36348</v>
      </c>
      <c r="B10" s="253">
        <v>36348</v>
      </c>
      <c r="C10" s="237">
        <f>VLOOKUP($B10,data!$B$6:$M$7000,11,0)</f>
        <v>2868000</v>
      </c>
      <c r="D10" s="256">
        <f>VLOOKUP($B10,[5]Data!$A$500:$E$1300,4,0)</f>
        <v>85</v>
      </c>
      <c r="E10" s="256">
        <f>VLOOKUP($B10,[5]Data!$A$500:$E$1300,5,0)</f>
        <v>63</v>
      </c>
      <c r="F10" s="256"/>
      <c r="G10" s="310"/>
      <c r="H10" s="311"/>
      <c r="I10" s="311"/>
      <c r="J10" s="311"/>
      <c r="K10" s="244">
        <f t="shared" si="1"/>
        <v>36358</v>
      </c>
      <c r="L10" s="253">
        <f t="shared" si="2"/>
        <v>36358</v>
      </c>
      <c r="M10" s="237">
        <f>VLOOKUP($K10,data!$B$6:$M$7000,11,0)</f>
        <v>2356000</v>
      </c>
      <c r="N10" s="311"/>
      <c r="O10" s="311"/>
      <c r="P10" s="310"/>
      <c r="Q10" s="313"/>
      <c r="R10" s="313"/>
      <c r="S10" s="313"/>
      <c r="U10" s="308"/>
      <c r="V10" s="310"/>
      <c r="W10" s="308"/>
      <c r="X10" s="310"/>
      <c r="Y10" s="283"/>
      <c r="Z10" s="283"/>
      <c r="AA10" s="283"/>
      <c r="AC10" s="315"/>
      <c r="AD10" s="315"/>
      <c r="AE10" s="315"/>
      <c r="AF10" s="316"/>
    </row>
    <row r="11" spans="1:32" s="314" customFormat="1">
      <c r="A11" s="244">
        <f t="shared" si="0"/>
        <v>36349</v>
      </c>
      <c r="B11" s="253">
        <v>36349</v>
      </c>
      <c r="C11" s="237">
        <f>VLOOKUP($B11,data!$B$6:$M$7000,11,0)</f>
        <v>2856000</v>
      </c>
      <c r="D11" s="256">
        <f>VLOOKUP($B11,[5]Data!$A$500:$E$1300,4,0)</f>
        <v>85</v>
      </c>
      <c r="E11" s="256">
        <f>VLOOKUP($B11,[5]Data!$A$500:$E$1300,5,0)</f>
        <v>68</v>
      </c>
      <c r="F11" s="256"/>
      <c r="G11" s="310"/>
      <c r="H11" s="311"/>
      <c r="I11" s="311"/>
      <c r="J11" s="311"/>
      <c r="K11" s="244">
        <f t="shared" si="1"/>
        <v>36359</v>
      </c>
      <c r="L11" s="253">
        <f t="shared" si="2"/>
        <v>36359</v>
      </c>
      <c r="M11" s="237">
        <f>VLOOKUP($K11,data!$B$6:$M$7000,11,0)</f>
        <v>2092000</v>
      </c>
      <c r="N11" s="311"/>
      <c r="O11" s="311"/>
      <c r="P11" s="310"/>
      <c r="Q11" s="313"/>
      <c r="R11" s="313"/>
      <c r="S11" s="313"/>
      <c r="U11" s="308"/>
      <c r="V11" s="310"/>
      <c r="W11" s="308"/>
      <c r="X11" s="310"/>
      <c r="Y11" s="283"/>
      <c r="Z11" s="283"/>
      <c r="AA11" s="283"/>
      <c r="AC11" s="315"/>
      <c r="AD11" s="315"/>
      <c r="AE11" s="315"/>
      <c r="AF11" s="316"/>
    </row>
    <row r="12" spans="1:32" s="314" customFormat="1">
      <c r="A12" s="244">
        <f t="shared" si="0"/>
        <v>36350</v>
      </c>
      <c r="B12" s="253">
        <v>36350</v>
      </c>
      <c r="C12" s="237">
        <f>VLOOKUP($B12,data!$B$6:$M$7000,11,0)</f>
        <v>2839000</v>
      </c>
      <c r="D12" s="256">
        <f>VLOOKUP($B12,[5]Data!$A$500:$E$1300,4,0)</f>
        <v>90</v>
      </c>
      <c r="E12" s="256">
        <f>VLOOKUP($B12,[5]Data!$A$500:$E$1300,5,0)</f>
        <v>70</v>
      </c>
      <c r="F12" s="256">
        <f>AVERAGE($C6:$C12)</f>
        <v>2793571.4285714286</v>
      </c>
      <c r="G12" s="310"/>
      <c r="H12" s="311"/>
      <c r="I12" s="311"/>
      <c r="J12" s="311"/>
      <c r="K12" s="244">
        <f t="shared" si="1"/>
        <v>36365</v>
      </c>
      <c r="L12" s="253">
        <f t="shared" si="2"/>
        <v>36365</v>
      </c>
      <c r="M12" s="237">
        <f>VLOOKUP($K12,data!$B$6:$M$7000,11,0)</f>
        <v>2226000</v>
      </c>
      <c r="N12" s="311"/>
      <c r="O12" s="311"/>
      <c r="P12" s="310"/>
      <c r="Q12" s="313"/>
      <c r="R12" s="313"/>
      <c r="S12" s="313"/>
      <c r="U12" s="308"/>
      <c r="V12" s="310"/>
      <c r="W12" s="308"/>
      <c r="X12" s="310"/>
      <c r="Y12" s="283"/>
      <c r="Z12" s="283"/>
      <c r="AA12" s="283"/>
      <c r="AC12" s="315"/>
      <c r="AD12" s="315"/>
      <c r="AE12" s="315"/>
      <c r="AF12" s="316"/>
    </row>
    <row r="13" spans="1:32" s="314" customFormat="1">
      <c r="A13" s="244">
        <f t="shared" si="0"/>
        <v>36353</v>
      </c>
      <c r="B13" s="253">
        <f>DATE(YEAR(B8),MONTH(B8),DAY(B8)+7)</f>
        <v>36353</v>
      </c>
      <c r="C13" s="237">
        <f>VLOOKUP($B13,data!$B$6:$M$7000,11,0)</f>
        <v>3456000</v>
      </c>
      <c r="D13" s="256">
        <f>VLOOKUP($B13,[5]Data!$A$500:$E$1300,4,0)</f>
        <v>101</v>
      </c>
      <c r="E13" s="256">
        <f>VLOOKUP($B13,[5]Data!$A$500:$E$1300,5,0)</f>
        <v>71</v>
      </c>
      <c r="F13" s="256">
        <f t="shared" ref="F13:F76" si="3">AVERAGE($C7:$C13)</f>
        <v>2850428.5714285714</v>
      </c>
      <c r="G13" s="310"/>
      <c r="H13" s="311"/>
      <c r="I13" s="311"/>
      <c r="J13" s="311"/>
      <c r="K13" s="244">
        <f t="shared" si="1"/>
        <v>36366</v>
      </c>
      <c r="L13" s="253">
        <f t="shared" si="2"/>
        <v>36366</v>
      </c>
      <c r="M13" s="237">
        <f>VLOOKUP($K13,data!$B$6:$M$7000,11,0)</f>
        <v>2145000</v>
      </c>
      <c r="N13" s="311"/>
      <c r="O13" s="311"/>
      <c r="P13" s="310"/>
      <c r="Q13" s="313"/>
      <c r="R13" s="313"/>
      <c r="S13" s="313"/>
      <c r="U13" s="308"/>
      <c r="V13" s="310"/>
      <c r="W13" s="308"/>
      <c r="X13" s="310"/>
      <c r="Y13" s="283"/>
      <c r="Z13" s="283"/>
      <c r="AA13" s="283"/>
      <c r="AC13" s="315"/>
      <c r="AD13" s="315"/>
      <c r="AE13" s="315"/>
      <c r="AF13" s="316"/>
    </row>
    <row r="14" spans="1:32" s="314" customFormat="1">
      <c r="A14" s="244">
        <f t="shared" si="0"/>
        <v>36354</v>
      </c>
      <c r="B14" s="253">
        <f t="shared" ref="B14:B77" si="4">DATE(YEAR(B9),MONTH(B9),DAY(B9)+7)</f>
        <v>36354</v>
      </c>
      <c r="C14" s="237">
        <f>VLOOKUP($B14,data!$B$6:$M$7000,11,0)</f>
        <v>3389000</v>
      </c>
      <c r="D14" s="256">
        <f>VLOOKUP($B14,[5]Data!$A$500:$E$1300,4,0)</f>
        <v>93</v>
      </c>
      <c r="E14" s="256">
        <f>VLOOKUP($B14,[5]Data!$A$500:$E$1300,5,0)</f>
        <v>71</v>
      </c>
      <c r="F14" s="256">
        <f t="shared" si="3"/>
        <v>2936285.7142857141</v>
      </c>
      <c r="G14" s="310"/>
      <c r="H14" s="311"/>
      <c r="I14" s="311"/>
      <c r="J14" s="311"/>
      <c r="K14" s="244">
        <f t="shared" si="1"/>
        <v>36372</v>
      </c>
      <c r="L14" s="253">
        <f t="shared" si="2"/>
        <v>36372</v>
      </c>
      <c r="M14" s="237">
        <f>VLOOKUP($K14,data!$B$6:$M$7000,11,0)</f>
        <v>2123000</v>
      </c>
      <c r="N14" s="311"/>
      <c r="O14" s="311"/>
      <c r="P14" s="310"/>
      <c r="Q14" s="313"/>
      <c r="R14" s="313"/>
      <c r="S14" s="313"/>
      <c r="U14" s="308"/>
      <c r="V14" s="310"/>
      <c r="W14" s="308"/>
      <c r="X14" s="310"/>
      <c r="Y14" s="283"/>
      <c r="Z14" s="283"/>
      <c r="AA14" s="283"/>
      <c r="AC14" s="315"/>
      <c r="AD14" s="315"/>
      <c r="AE14" s="315"/>
      <c r="AF14" s="316"/>
    </row>
    <row r="15" spans="1:32" s="314" customFormat="1">
      <c r="A15" s="244">
        <f t="shared" si="0"/>
        <v>36355</v>
      </c>
      <c r="B15" s="253">
        <f t="shared" si="4"/>
        <v>36355</v>
      </c>
      <c r="C15" s="237">
        <f>VLOOKUP($B15,data!$B$6:$M$7000,11,0)</f>
        <v>3201000</v>
      </c>
      <c r="D15" s="256">
        <f>VLOOKUP($B15,[5]Data!$A$500:$E$1300,4,0)</f>
        <v>88</v>
      </c>
      <c r="E15" s="256">
        <f>VLOOKUP($B15,[5]Data!$A$500:$E$1300,5,0)</f>
        <v>65</v>
      </c>
      <c r="F15" s="256">
        <f t="shared" si="3"/>
        <v>3073285.7142857141</v>
      </c>
      <c r="G15" s="310"/>
      <c r="H15" s="311"/>
      <c r="I15" s="311"/>
      <c r="J15" s="311"/>
      <c r="K15" s="244">
        <f t="shared" si="1"/>
        <v>36373</v>
      </c>
      <c r="L15" s="253">
        <f t="shared" si="2"/>
        <v>36373</v>
      </c>
      <c r="M15" s="237">
        <f>VLOOKUP($K15,data!$B$6:$M$7000,11,0)</f>
        <v>2076000</v>
      </c>
      <c r="N15" s="311"/>
      <c r="O15" s="311"/>
      <c r="P15" s="310"/>
      <c r="Q15" s="313"/>
      <c r="R15" s="313"/>
      <c r="S15" s="313"/>
      <c r="U15" s="308"/>
      <c r="V15" s="310"/>
      <c r="W15" s="308"/>
      <c r="X15" s="310"/>
      <c r="Y15" s="283"/>
      <c r="Z15" s="283"/>
      <c r="AA15" s="283"/>
      <c r="AC15" s="315"/>
      <c r="AD15" s="315"/>
      <c r="AE15" s="315"/>
      <c r="AF15" s="316"/>
    </row>
    <row r="16" spans="1:32" s="314" customFormat="1">
      <c r="A16" s="244">
        <f t="shared" si="0"/>
        <v>36356</v>
      </c>
      <c r="B16" s="253">
        <f t="shared" si="4"/>
        <v>36356</v>
      </c>
      <c r="C16" s="237">
        <f>VLOOKUP($B16,data!$B$6:$M$7000,11,0)</f>
        <v>2966000</v>
      </c>
      <c r="D16" s="256">
        <f>VLOOKUP($B16,[5]Data!$A$500:$E$1300,4,0)</f>
        <v>84</v>
      </c>
      <c r="E16" s="256">
        <f>VLOOKUP($B16,[5]Data!$A$500:$E$1300,5,0)</f>
        <v>64</v>
      </c>
      <c r="F16" s="256">
        <f t="shared" si="3"/>
        <v>3082142.8571428573</v>
      </c>
      <c r="G16" s="310"/>
      <c r="H16" s="311"/>
      <c r="I16" s="311"/>
      <c r="J16" s="311"/>
      <c r="K16" s="244">
        <f t="shared" si="1"/>
        <v>36379</v>
      </c>
      <c r="L16" s="253">
        <f t="shared" si="2"/>
        <v>36379</v>
      </c>
      <c r="M16" s="237">
        <f>VLOOKUP($K16,data!$B$6:$M$7000,11,0)</f>
        <v>2118000</v>
      </c>
      <c r="N16" s="311"/>
      <c r="O16" s="311"/>
      <c r="P16" s="310"/>
      <c r="Q16" s="313"/>
      <c r="R16" s="313"/>
      <c r="S16" s="313"/>
      <c r="U16" s="308"/>
      <c r="V16" s="310"/>
      <c r="W16" s="308"/>
      <c r="X16" s="310"/>
      <c r="Y16" s="283"/>
      <c r="Z16" s="283"/>
      <c r="AA16" s="283"/>
      <c r="AC16" s="315"/>
      <c r="AD16" s="315"/>
      <c r="AE16" s="315"/>
      <c r="AF16" s="316"/>
    </row>
    <row r="17" spans="1:32" s="314" customFormat="1">
      <c r="A17" s="244">
        <f t="shared" si="0"/>
        <v>36357</v>
      </c>
      <c r="B17" s="253">
        <f t="shared" si="4"/>
        <v>36357</v>
      </c>
      <c r="C17" s="237">
        <f>VLOOKUP($B17,data!$B$6:$M$7000,11,0)</f>
        <v>2616000</v>
      </c>
      <c r="D17" s="256">
        <f>VLOOKUP($B17,[5]Data!$A$500:$E$1300,4,0)</f>
        <v>84</v>
      </c>
      <c r="E17" s="256">
        <f>VLOOKUP($B17,[5]Data!$A$500:$E$1300,5,0)</f>
        <v>63</v>
      </c>
      <c r="F17" s="256">
        <f t="shared" si="3"/>
        <v>3046142.8571428573</v>
      </c>
      <c r="G17" s="310"/>
      <c r="H17" s="311"/>
      <c r="I17" s="311"/>
      <c r="J17" s="311"/>
      <c r="K17" s="244">
        <f t="shared" si="1"/>
        <v>36380</v>
      </c>
      <c r="L17" s="253">
        <f t="shared" si="2"/>
        <v>36380</v>
      </c>
      <c r="M17" s="237">
        <f>VLOOKUP($K17,data!$B$6:$M$7000,11,0)</f>
        <v>2018000</v>
      </c>
      <c r="N17" s="311"/>
      <c r="O17" s="311"/>
      <c r="P17" s="310"/>
      <c r="Q17" s="313"/>
      <c r="R17" s="313"/>
      <c r="S17" s="313"/>
      <c r="U17" s="308"/>
      <c r="V17" s="310"/>
      <c r="W17" s="308"/>
      <c r="X17" s="310"/>
      <c r="Y17" s="283"/>
      <c r="Z17" s="283"/>
      <c r="AA17" s="283"/>
      <c r="AC17" s="315"/>
      <c r="AD17" s="315"/>
      <c r="AE17" s="315"/>
      <c r="AF17" s="316"/>
    </row>
    <row r="18" spans="1:32" s="314" customFormat="1">
      <c r="A18" s="244">
        <f t="shared" si="0"/>
        <v>36360</v>
      </c>
      <c r="B18" s="253">
        <f t="shared" si="4"/>
        <v>36360</v>
      </c>
      <c r="C18" s="237">
        <f>VLOOKUP($B18,data!$B$6:$M$7000,11,0)</f>
        <v>2649000</v>
      </c>
      <c r="D18" s="256">
        <f>VLOOKUP($B18,[5]Data!$A$500:$E$1300,4,0)</f>
        <v>86</v>
      </c>
      <c r="E18" s="256">
        <f>VLOOKUP($B18,[5]Data!$A$500:$E$1300,5,0)</f>
        <v>61</v>
      </c>
      <c r="F18" s="256">
        <f t="shared" si="3"/>
        <v>3016571.4285714286</v>
      </c>
      <c r="G18" s="310"/>
      <c r="H18" s="311"/>
      <c r="I18" s="311"/>
      <c r="J18" s="311"/>
      <c r="K18" s="244">
        <f t="shared" si="1"/>
        <v>36386</v>
      </c>
      <c r="L18" s="253">
        <f t="shared" si="2"/>
        <v>36386</v>
      </c>
      <c r="M18" s="237">
        <f>VLOOKUP($K18,data!$B$6:$M$7000,11,0)</f>
        <v>2141000</v>
      </c>
      <c r="N18" s="311"/>
      <c r="O18" s="311"/>
      <c r="P18" s="310"/>
      <c r="Q18" s="313"/>
      <c r="R18" s="313"/>
      <c r="S18" s="313"/>
      <c r="U18" s="308"/>
      <c r="V18" s="310"/>
      <c r="W18" s="308"/>
      <c r="X18" s="310"/>
      <c r="Y18" s="283"/>
      <c r="Z18" s="283"/>
      <c r="AA18" s="283"/>
      <c r="AC18" s="315"/>
      <c r="AD18" s="315"/>
      <c r="AE18" s="315"/>
      <c r="AF18" s="316"/>
    </row>
    <row r="19" spans="1:32" s="314" customFormat="1">
      <c r="A19" s="244">
        <f t="shared" si="0"/>
        <v>36361</v>
      </c>
      <c r="B19" s="253">
        <f t="shared" si="4"/>
        <v>36361</v>
      </c>
      <c r="C19" s="237">
        <f>VLOOKUP($B19,data!$B$6:$M$7000,11,0)</f>
        <v>2698000</v>
      </c>
      <c r="D19" s="256">
        <f>VLOOKUP($B19,[5]Data!$A$500:$E$1300,4,0)</f>
        <v>86</v>
      </c>
      <c r="E19" s="256">
        <f>VLOOKUP($B19,[5]Data!$A$500:$E$1300,5,0)</f>
        <v>61</v>
      </c>
      <c r="F19" s="256">
        <f t="shared" si="3"/>
        <v>2996428.5714285714</v>
      </c>
      <c r="G19" s="310"/>
      <c r="H19" s="311"/>
      <c r="I19" s="311"/>
      <c r="J19" s="311"/>
      <c r="K19" s="244">
        <f t="shared" si="1"/>
        <v>36387</v>
      </c>
      <c r="L19" s="253">
        <f t="shared" si="2"/>
        <v>36387</v>
      </c>
      <c r="M19" s="237">
        <f>VLOOKUP($K19,data!$B$6:$M$7000,11,0)</f>
        <v>2096000</v>
      </c>
      <c r="N19" s="311"/>
      <c r="O19" s="311"/>
      <c r="P19" s="310"/>
      <c r="Q19" s="313"/>
      <c r="R19" s="313"/>
      <c r="S19" s="313"/>
      <c r="U19" s="308"/>
      <c r="V19" s="310"/>
      <c r="W19" s="308"/>
      <c r="X19" s="310"/>
      <c r="Y19" s="283"/>
      <c r="Z19" s="283"/>
      <c r="AA19" s="283"/>
      <c r="AC19" s="315"/>
      <c r="AD19" s="315"/>
      <c r="AE19" s="315"/>
      <c r="AF19" s="316"/>
    </row>
    <row r="20" spans="1:32" s="314" customFormat="1">
      <c r="A20" s="244">
        <f t="shared" si="0"/>
        <v>36362</v>
      </c>
      <c r="B20" s="253">
        <f t="shared" si="4"/>
        <v>36362</v>
      </c>
      <c r="C20" s="237">
        <f>VLOOKUP($B20,data!$B$6:$M$7000,11,0)</f>
        <v>2684000</v>
      </c>
      <c r="D20" s="256">
        <f>VLOOKUP($B20,[5]Data!$A$500:$E$1300,4,0)</f>
        <v>85</v>
      </c>
      <c r="E20" s="256">
        <f>VLOOKUP($B20,[5]Data!$A$500:$E$1300,5,0)</f>
        <v>59</v>
      </c>
      <c r="F20" s="256">
        <f t="shared" si="3"/>
        <v>2886142.8571428573</v>
      </c>
      <c r="G20" s="310"/>
      <c r="H20" s="311"/>
      <c r="I20" s="311"/>
      <c r="J20" s="311"/>
      <c r="K20" s="244">
        <f t="shared" si="1"/>
        <v>36393</v>
      </c>
      <c r="L20" s="253">
        <f t="shared" si="2"/>
        <v>36393</v>
      </c>
      <c r="M20" s="237">
        <f>VLOOKUP($K20,data!$B$6:$M$7000,11,0)</f>
        <v>2461000</v>
      </c>
      <c r="N20" s="311"/>
      <c r="O20" s="311"/>
      <c r="P20" s="310"/>
      <c r="Q20" s="313"/>
      <c r="R20" s="313"/>
      <c r="S20" s="313"/>
      <c r="U20" s="308"/>
      <c r="V20" s="310"/>
      <c r="W20" s="308"/>
      <c r="X20" s="310"/>
      <c r="Y20" s="283"/>
      <c r="Z20" s="283"/>
      <c r="AA20" s="283"/>
      <c r="AC20" s="315"/>
      <c r="AD20" s="315"/>
      <c r="AE20" s="315"/>
      <c r="AF20" s="316"/>
    </row>
    <row r="21" spans="1:32" s="314" customFormat="1">
      <c r="A21" s="244">
        <f t="shared" si="0"/>
        <v>36363</v>
      </c>
      <c r="B21" s="253">
        <f t="shared" si="4"/>
        <v>36363</v>
      </c>
      <c r="C21" s="237">
        <f>VLOOKUP($B21,data!$B$6:$M$7000,11,0)</f>
        <v>2686000</v>
      </c>
      <c r="D21" s="256">
        <f>VLOOKUP($B21,[5]Data!$A$500:$E$1300,4,0)</f>
        <v>89</v>
      </c>
      <c r="E21" s="256">
        <f>VLOOKUP($B21,[5]Data!$A$500:$E$1300,5,0)</f>
        <v>57</v>
      </c>
      <c r="F21" s="256">
        <f t="shared" si="3"/>
        <v>2785714.2857142859</v>
      </c>
      <c r="G21" s="310"/>
      <c r="H21" s="311"/>
      <c r="I21" s="311"/>
      <c r="J21" s="311"/>
      <c r="K21" s="244">
        <f t="shared" si="1"/>
        <v>36394</v>
      </c>
      <c r="L21" s="253">
        <f t="shared" si="2"/>
        <v>36394</v>
      </c>
      <c r="M21" s="237">
        <f>VLOOKUP($K21,data!$B$6:$M$7000,11,0)</f>
        <v>2428000</v>
      </c>
      <c r="N21" s="311"/>
      <c r="O21" s="311"/>
      <c r="P21" s="310"/>
      <c r="Q21" s="313"/>
      <c r="R21" s="313"/>
      <c r="S21" s="313"/>
      <c r="U21" s="308"/>
      <c r="V21" s="310"/>
      <c r="W21" s="308"/>
      <c r="X21" s="310"/>
      <c r="Y21" s="283"/>
      <c r="Z21" s="283"/>
      <c r="AA21" s="283"/>
      <c r="AC21" s="315"/>
      <c r="AD21" s="315"/>
      <c r="AE21" s="315"/>
      <c r="AF21" s="316"/>
    </row>
    <row r="22" spans="1:32" s="314" customFormat="1">
      <c r="A22" s="244">
        <f t="shared" si="0"/>
        <v>36364</v>
      </c>
      <c r="B22" s="253">
        <f t="shared" si="4"/>
        <v>36364</v>
      </c>
      <c r="C22" s="237">
        <f>VLOOKUP($B22,data!$B$6:$M$7000,11,0)</f>
        <v>2604000</v>
      </c>
      <c r="D22" s="256">
        <f>VLOOKUP($B22,[5]Data!$A$500:$E$1300,4,0)</f>
        <v>89</v>
      </c>
      <c r="E22" s="256">
        <f>VLOOKUP($B22,[5]Data!$A$500:$E$1300,5,0)</f>
        <v>61</v>
      </c>
      <c r="F22" s="256">
        <f t="shared" si="3"/>
        <v>2700428.5714285714</v>
      </c>
      <c r="G22" s="310"/>
      <c r="H22" s="311"/>
      <c r="I22" s="311"/>
      <c r="J22" s="311"/>
      <c r="K22" s="244">
        <f t="shared" si="1"/>
        <v>36400</v>
      </c>
      <c r="L22" s="253">
        <f t="shared" si="2"/>
        <v>36400</v>
      </c>
      <c r="M22" s="237">
        <f>VLOOKUP($K22,data!$B$6:$M$7000,11,0)</f>
        <v>2864000</v>
      </c>
      <c r="N22" s="311"/>
      <c r="O22" s="311"/>
      <c r="P22" s="310"/>
      <c r="Q22" s="313"/>
      <c r="R22" s="313"/>
      <c r="S22" s="313"/>
      <c r="U22" s="308"/>
      <c r="V22" s="310"/>
      <c r="W22" s="308"/>
      <c r="X22" s="310"/>
      <c r="Y22" s="283"/>
      <c r="Z22" s="283"/>
      <c r="AA22" s="283"/>
      <c r="AC22" s="315"/>
      <c r="AD22" s="315"/>
      <c r="AE22" s="315"/>
      <c r="AF22" s="316"/>
    </row>
    <row r="23" spans="1:32" s="314" customFormat="1">
      <c r="A23" s="244">
        <f t="shared" si="0"/>
        <v>36367</v>
      </c>
      <c r="B23" s="253">
        <f t="shared" si="4"/>
        <v>36367</v>
      </c>
      <c r="C23" s="237">
        <f>VLOOKUP($B23,data!$B$6:$M$7000,11,0)</f>
        <v>2788000</v>
      </c>
      <c r="D23" s="256">
        <f>VLOOKUP($B23,[5]Data!$A$500:$E$1300,4,0)</f>
        <v>85</v>
      </c>
      <c r="E23" s="256">
        <f>VLOOKUP($B23,[5]Data!$A$500:$E$1300,5,0)</f>
        <v>59</v>
      </c>
      <c r="F23" s="256">
        <f t="shared" si="3"/>
        <v>2675000</v>
      </c>
      <c r="G23" s="310"/>
      <c r="H23" s="311"/>
      <c r="I23" s="311"/>
      <c r="J23" s="311"/>
      <c r="K23" s="244">
        <f t="shared" si="1"/>
        <v>36401</v>
      </c>
      <c r="L23" s="253">
        <f t="shared" si="2"/>
        <v>36401</v>
      </c>
      <c r="M23" s="237">
        <f>VLOOKUP($K23,data!$B$6:$M$7000,11,0)</f>
        <v>2633000</v>
      </c>
      <c r="N23" s="311"/>
      <c r="O23" s="311"/>
      <c r="P23" s="310"/>
      <c r="Q23" s="313"/>
      <c r="R23" s="313"/>
      <c r="S23" s="313"/>
      <c r="U23" s="308"/>
      <c r="V23" s="310"/>
      <c r="W23" s="308"/>
      <c r="X23" s="310"/>
      <c r="Y23" s="283"/>
      <c r="Z23" s="283"/>
      <c r="AA23" s="283"/>
      <c r="AC23" s="315"/>
      <c r="AD23" s="315"/>
      <c r="AE23" s="315"/>
      <c r="AF23" s="316"/>
    </row>
    <row r="24" spans="1:32" s="314" customFormat="1">
      <c r="A24" s="244">
        <f t="shared" si="0"/>
        <v>36368</v>
      </c>
      <c r="B24" s="253">
        <f t="shared" si="4"/>
        <v>36368</v>
      </c>
      <c r="C24" s="237">
        <f>VLOOKUP($B24,data!$B$6:$M$7000,11,0)</f>
        <v>2716000</v>
      </c>
      <c r="D24" s="256">
        <f>VLOOKUP($B24,[5]Data!$A$500:$E$1300,4,0)</f>
        <v>81</v>
      </c>
      <c r="E24" s="256">
        <f>VLOOKUP($B24,[5]Data!$A$500:$E$1300,5,0)</f>
        <v>57</v>
      </c>
      <c r="F24" s="256">
        <f t="shared" si="3"/>
        <v>2689285.7142857141</v>
      </c>
      <c r="G24" s="310"/>
      <c r="H24" s="311"/>
      <c r="I24" s="311"/>
      <c r="J24" s="311"/>
      <c r="K24" s="244">
        <f t="shared" si="1"/>
        <v>36407</v>
      </c>
      <c r="L24" s="253">
        <f t="shared" si="2"/>
        <v>36407</v>
      </c>
      <c r="M24" s="237">
        <f>VLOOKUP($K24,data!$B$6:$M$7000,11,0)</f>
        <v>2127000</v>
      </c>
      <c r="N24" s="311"/>
      <c r="O24" s="311"/>
      <c r="P24" s="310"/>
      <c r="Q24" s="313"/>
      <c r="R24" s="313"/>
      <c r="S24" s="313"/>
      <c r="U24" s="308"/>
      <c r="V24" s="310"/>
      <c r="W24" s="308"/>
      <c r="X24" s="310"/>
      <c r="Y24" s="283"/>
      <c r="Z24" s="283"/>
      <c r="AA24" s="283"/>
      <c r="AC24" s="315"/>
      <c r="AD24" s="315"/>
      <c r="AE24" s="315"/>
      <c r="AF24" s="316"/>
    </row>
    <row r="25" spans="1:32" s="314" customFormat="1">
      <c r="A25" s="244">
        <f t="shared" si="0"/>
        <v>36369</v>
      </c>
      <c r="B25" s="253">
        <f t="shared" si="4"/>
        <v>36369</v>
      </c>
      <c r="C25" s="237">
        <f>VLOOKUP($B25,data!$B$6:$M$7000,11,0)</f>
        <v>2760000</v>
      </c>
      <c r="D25" s="256">
        <f>VLOOKUP($B25,[5]Data!$A$500:$E$1300,4,0)</f>
        <v>81</v>
      </c>
      <c r="E25" s="256">
        <f>VLOOKUP($B25,[5]Data!$A$500:$E$1300,5,0)</f>
        <v>59</v>
      </c>
      <c r="F25" s="256">
        <f t="shared" si="3"/>
        <v>2705142.8571428573</v>
      </c>
      <c r="G25" s="310"/>
      <c r="H25" s="311"/>
      <c r="I25" s="311"/>
      <c r="J25" s="311"/>
      <c r="K25" s="244">
        <f t="shared" si="1"/>
        <v>36408</v>
      </c>
      <c r="L25" s="253">
        <f t="shared" si="2"/>
        <v>36408</v>
      </c>
      <c r="M25" s="237">
        <f>VLOOKUP($K25,data!$B$6:$M$7000,11,0)</f>
        <v>1986000</v>
      </c>
      <c r="N25" s="311"/>
      <c r="O25" s="311"/>
      <c r="P25" s="310"/>
      <c r="Q25" s="313"/>
      <c r="R25" s="313"/>
      <c r="S25" s="313"/>
      <c r="U25" s="308"/>
      <c r="V25" s="310"/>
      <c r="W25" s="308"/>
      <c r="X25" s="310"/>
      <c r="Y25" s="283"/>
      <c r="Z25" s="283"/>
      <c r="AA25" s="283"/>
      <c r="AC25" s="315"/>
      <c r="AD25" s="315"/>
      <c r="AE25" s="315"/>
      <c r="AF25" s="316"/>
    </row>
    <row r="26" spans="1:32" s="314" customFormat="1">
      <c r="A26" s="244">
        <f t="shared" si="0"/>
        <v>36370</v>
      </c>
      <c r="B26" s="253">
        <f t="shared" si="4"/>
        <v>36370</v>
      </c>
      <c r="C26" s="237">
        <f>VLOOKUP($B26,data!$B$6:$M$7000,11,0)</f>
        <v>2638000</v>
      </c>
      <c r="D26" s="256">
        <f>VLOOKUP($B26,[5]Data!$A$500:$E$1300,4,0)</f>
        <v>86</v>
      </c>
      <c r="E26" s="256">
        <f>VLOOKUP($B26,[5]Data!$A$500:$E$1300,5,0)</f>
        <v>61</v>
      </c>
      <c r="F26" s="256">
        <f t="shared" si="3"/>
        <v>2696571.4285714286</v>
      </c>
      <c r="G26" s="310"/>
      <c r="H26" s="311"/>
      <c r="I26" s="311"/>
      <c r="J26" s="311"/>
      <c r="K26" s="244">
        <f t="shared" si="1"/>
        <v>36414</v>
      </c>
      <c r="L26" s="253">
        <f t="shared" si="2"/>
        <v>36414</v>
      </c>
      <c r="M26" s="237">
        <f>VLOOKUP($K26,data!$B$6:$M$7000,11,0)</f>
        <v>2397000</v>
      </c>
      <c r="N26" s="311"/>
      <c r="O26" s="311"/>
      <c r="P26" s="310"/>
      <c r="Q26" s="313"/>
      <c r="R26" s="313"/>
      <c r="S26" s="313"/>
      <c r="U26" s="308"/>
      <c r="V26" s="310"/>
      <c r="W26" s="308"/>
      <c r="X26" s="310"/>
      <c r="Y26" s="283"/>
      <c r="Z26" s="283"/>
      <c r="AA26" s="283"/>
      <c r="AC26" s="315"/>
      <c r="AD26" s="315"/>
      <c r="AE26" s="315"/>
      <c r="AF26" s="316"/>
    </row>
    <row r="27" spans="1:32" s="314" customFormat="1">
      <c r="A27" s="244">
        <f t="shared" si="0"/>
        <v>36371</v>
      </c>
      <c r="B27" s="253">
        <f t="shared" si="4"/>
        <v>36371</v>
      </c>
      <c r="C27" s="237">
        <f>VLOOKUP($B27,data!$B$6:$M$7000,11,0)</f>
        <v>2487000</v>
      </c>
      <c r="D27" s="256">
        <f>VLOOKUP($B27,[5]Data!$A$500:$E$1300,4,0)</f>
        <v>85</v>
      </c>
      <c r="E27" s="256">
        <f>VLOOKUP($B27,[5]Data!$A$500:$E$1300,5,0)</f>
        <v>63</v>
      </c>
      <c r="F27" s="256">
        <f t="shared" si="3"/>
        <v>2668428.5714285714</v>
      </c>
      <c r="G27" s="310"/>
      <c r="H27" s="311"/>
      <c r="I27" s="311"/>
      <c r="J27" s="311"/>
      <c r="K27" s="244">
        <f t="shared" si="1"/>
        <v>36415</v>
      </c>
      <c r="L27" s="253">
        <f t="shared" si="2"/>
        <v>36415</v>
      </c>
      <c r="M27" s="237">
        <f>VLOOKUP($K27,data!$B$6:$M$7000,11,0)</f>
        <v>2293000</v>
      </c>
      <c r="N27" s="311"/>
      <c r="O27" s="311"/>
      <c r="P27" s="310"/>
      <c r="Q27" s="313"/>
      <c r="R27" s="313"/>
      <c r="S27" s="313"/>
      <c r="U27" s="308"/>
      <c r="V27" s="310"/>
      <c r="W27" s="308"/>
      <c r="X27" s="310"/>
      <c r="Y27" s="283"/>
      <c r="Z27" s="283"/>
      <c r="AA27" s="283"/>
      <c r="AC27" s="315"/>
      <c r="AD27" s="315"/>
      <c r="AE27" s="315"/>
      <c r="AF27" s="316"/>
    </row>
    <row r="28" spans="1:32" s="314" customFormat="1">
      <c r="A28" s="244">
        <f t="shared" si="0"/>
        <v>36374</v>
      </c>
      <c r="B28" s="253">
        <f t="shared" si="4"/>
        <v>36374</v>
      </c>
      <c r="C28" s="237">
        <f>VLOOKUP($B28,data!$B$6:$M$7000,11,0)</f>
        <v>2787000</v>
      </c>
      <c r="D28" s="256">
        <f>VLOOKUP($B28,[5]Data!$A$500:$E$1300,4,0)</f>
        <v>93</v>
      </c>
      <c r="E28" s="256">
        <f>VLOOKUP($B28,[5]Data!$A$500:$E$1300,5,0)</f>
        <v>63</v>
      </c>
      <c r="F28" s="256">
        <f t="shared" si="3"/>
        <v>2682857.1428571427</v>
      </c>
      <c r="G28" s="310"/>
      <c r="H28" s="311"/>
      <c r="I28" s="311"/>
      <c r="J28" s="311"/>
      <c r="K28" s="244">
        <f t="shared" si="1"/>
        <v>36421</v>
      </c>
      <c r="L28" s="253">
        <f t="shared" si="2"/>
        <v>36421</v>
      </c>
      <c r="M28" s="237">
        <f>VLOOKUP($K28,data!$B$6:$M$7000,11,0)</f>
        <v>2320000</v>
      </c>
      <c r="N28" s="311"/>
      <c r="O28" s="311"/>
      <c r="P28" s="310"/>
      <c r="Q28" s="313"/>
      <c r="R28" s="313"/>
      <c r="S28" s="313"/>
      <c r="U28" s="308"/>
      <c r="V28" s="310"/>
      <c r="W28" s="308"/>
      <c r="X28" s="310"/>
      <c r="Y28" s="283"/>
      <c r="Z28" s="283"/>
      <c r="AA28" s="283"/>
      <c r="AC28" s="315"/>
      <c r="AD28" s="315"/>
      <c r="AE28" s="315"/>
      <c r="AF28" s="316"/>
    </row>
    <row r="29" spans="1:32" s="314" customFormat="1">
      <c r="A29" s="244">
        <f t="shared" si="0"/>
        <v>36375</v>
      </c>
      <c r="B29" s="253">
        <f t="shared" si="4"/>
        <v>36375</v>
      </c>
      <c r="C29" s="237">
        <f>VLOOKUP($B29,data!$B$6:$M$7000,11,0)</f>
        <v>2862000</v>
      </c>
      <c r="D29" s="256">
        <f>VLOOKUP($B29,[5]Data!$A$500:$E$1300,4,0)</f>
        <v>94</v>
      </c>
      <c r="E29" s="256">
        <f>VLOOKUP($B29,[5]Data!$A$500:$E$1300,5,0)</f>
        <v>65</v>
      </c>
      <c r="F29" s="256">
        <f t="shared" si="3"/>
        <v>2719714.2857142859</v>
      </c>
      <c r="G29" s="310"/>
      <c r="H29" s="311"/>
      <c r="I29" s="311"/>
      <c r="J29" s="311"/>
      <c r="K29" s="244">
        <f t="shared" si="1"/>
        <v>36422</v>
      </c>
      <c r="L29" s="253">
        <f t="shared" si="2"/>
        <v>36422</v>
      </c>
      <c r="M29" s="237">
        <f>VLOOKUP($K29,data!$B$6:$M$7000,11,0)</f>
        <v>2210000</v>
      </c>
      <c r="N29" s="311"/>
      <c r="O29" s="311"/>
      <c r="P29" s="310"/>
      <c r="Q29" s="313"/>
      <c r="R29" s="313"/>
      <c r="S29" s="313"/>
      <c r="U29" s="308"/>
      <c r="V29" s="310"/>
      <c r="W29" s="308"/>
      <c r="X29" s="310"/>
      <c r="Y29" s="283"/>
      <c r="Z29" s="283"/>
      <c r="AA29" s="283"/>
      <c r="AC29" s="315"/>
      <c r="AD29" s="315"/>
      <c r="AE29" s="315"/>
      <c r="AF29" s="316"/>
    </row>
    <row r="30" spans="1:32" s="314" customFormat="1">
      <c r="A30" s="244">
        <f t="shared" si="0"/>
        <v>36376</v>
      </c>
      <c r="B30" s="253">
        <f t="shared" si="4"/>
        <v>36376</v>
      </c>
      <c r="C30" s="237">
        <f>VLOOKUP($B30,data!$B$6:$M$7000,11,0)</f>
        <v>2788000</v>
      </c>
      <c r="D30" s="256">
        <f>VLOOKUP($B30,[5]Data!$A$500:$E$1300,4,0)</f>
        <v>87</v>
      </c>
      <c r="E30" s="256">
        <f>VLOOKUP($B30,[5]Data!$A$500:$E$1300,5,0)</f>
        <v>63</v>
      </c>
      <c r="F30" s="256">
        <f t="shared" si="3"/>
        <v>2719714.2857142859</v>
      </c>
      <c r="G30" s="310"/>
      <c r="H30" s="311"/>
      <c r="I30" s="311"/>
      <c r="J30" s="311"/>
      <c r="K30" s="244">
        <f t="shared" si="1"/>
        <v>36428</v>
      </c>
      <c r="L30" s="253">
        <f t="shared" si="2"/>
        <v>36428</v>
      </c>
      <c r="M30" s="237">
        <f>VLOOKUP($K30,data!$B$6:$M$7000,11,0)</f>
        <v>2479000</v>
      </c>
      <c r="N30" s="311"/>
      <c r="O30" s="311"/>
      <c r="P30" s="310"/>
      <c r="Q30" s="313"/>
      <c r="R30" s="313"/>
      <c r="S30" s="313"/>
      <c r="U30" s="308"/>
      <c r="V30" s="310"/>
      <c r="W30" s="308"/>
      <c r="X30" s="310"/>
      <c r="Y30" s="283"/>
      <c r="Z30" s="283"/>
      <c r="AA30" s="283"/>
      <c r="AC30" s="315"/>
      <c r="AD30" s="315"/>
      <c r="AE30" s="315"/>
      <c r="AF30" s="316"/>
    </row>
    <row r="31" spans="1:32" s="314" customFormat="1">
      <c r="A31" s="244">
        <f t="shared" si="0"/>
        <v>36377</v>
      </c>
      <c r="B31" s="253">
        <f t="shared" si="4"/>
        <v>36377</v>
      </c>
      <c r="C31" s="237">
        <f>VLOOKUP($B31,data!$B$6:$M$7000,11,0)</f>
        <v>2639000</v>
      </c>
      <c r="D31" s="256">
        <f>VLOOKUP($B31,[5]Data!$A$500:$E$1300,4,0)</f>
        <v>77</v>
      </c>
      <c r="E31" s="256">
        <f>VLOOKUP($B31,[5]Data!$A$500:$E$1300,5,0)</f>
        <v>62</v>
      </c>
      <c r="F31" s="256">
        <f t="shared" si="3"/>
        <v>2708714.2857142859</v>
      </c>
      <c r="G31" s="310"/>
      <c r="H31" s="311"/>
      <c r="I31" s="311"/>
      <c r="J31" s="311"/>
      <c r="K31" s="244">
        <f t="shared" si="1"/>
        <v>36429</v>
      </c>
      <c r="L31" s="253">
        <f t="shared" si="2"/>
        <v>36429</v>
      </c>
      <c r="M31" s="237">
        <f>VLOOKUP($K31,data!$B$6:$M$7000,11,0)</f>
        <v>2433000</v>
      </c>
      <c r="N31" s="311"/>
      <c r="O31" s="311"/>
      <c r="P31" s="310"/>
      <c r="Q31" s="313"/>
      <c r="R31" s="313"/>
      <c r="S31" s="313"/>
      <c r="U31" s="308"/>
      <c r="V31" s="310"/>
      <c r="W31" s="308"/>
      <c r="X31" s="310"/>
      <c r="Y31" s="283"/>
      <c r="Z31" s="283"/>
      <c r="AA31" s="283"/>
      <c r="AC31" s="315"/>
      <c r="AD31" s="315"/>
      <c r="AE31" s="315"/>
      <c r="AF31" s="316"/>
    </row>
    <row r="32" spans="1:32" s="314" customFormat="1">
      <c r="A32" s="244">
        <f t="shared" si="0"/>
        <v>36378</v>
      </c>
      <c r="B32" s="253">
        <f t="shared" si="4"/>
        <v>36378</v>
      </c>
      <c r="C32" s="237">
        <f>VLOOKUP($B32,data!$B$6:$M$7000,11,0)</f>
        <v>2466000</v>
      </c>
      <c r="D32" s="256">
        <f>VLOOKUP($B32,[5]Data!$A$500:$E$1300,4,0)</f>
        <v>76</v>
      </c>
      <c r="E32" s="256">
        <f>VLOOKUP($B32,[5]Data!$A$500:$E$1300,5,0)</f>
        <v>61</v>
      </c>
      <c r="F32" s="256">
        <f t="shared" si="3"/>
        <v>2666714.2857142859</v>
      </c>
      <c r="G32" s="310"/>
      <c r="H32" s="311"/>
      <c r="I32" s="311"/>
      <c r="J32" s="311"/>
      <c r="K32" s="244">
        <f t="shared" si="1"/>
        <v>36435</v>
      </c>
      <c r="L32" s="253">
        <f t="shared" si="2"/>
        <v>36435</v>
      </c>
      <c r="M32" s="237">
        <f>VLOOKUP($K32,data!$B$6:$M$7000,11,0)</f>
        <v>2573000</v>
      </c>
      <c r="N32" s="311"/>
      <c r="O32" s="311"/>
      <c r="P32" s="310"/>
      <c r="Q32" s="313"/>
      <c r="R32" s="313"/>
      <c r="S32" s="313"/>
      <c r="U32" s="308"/>
      <c r="V32" s="310"/>
      <c r="W32" s="308"/>
      <c r="X32" s="310"/>
      <c r="Y32" s="283"/>
      <c r="Z32" s="283"/>
      <c r="AA32" s="283"/>
      <c r="AC32" s="315"/>
      <c r="AD32" s="315"/>
      <c r="AE32" s="315"/>
      <c r="AF32" s="316"/>
    </row>
    <row r="33" spans="1:32" s="314" customFormat="1">
      <c r="A33" s="244">
        <f t="shared" si="0"/>
        <v>36381</v>
      </c>
      <c r="B33" s="253">
        <f t="shared" si="4"/>
        <v>36381</v>
      </c>
      <c r="C33" s="237">
        <f>VLOOKUP($B33,data!$B$6:$M$7000,11,0)</f>
        <v>2576000</v>
      </c>
      <c r="D33" s="256">
        <f>VLOOKUP($B33,[5]Data!$A$500:$E$1300,4,0)</f>
        <v>80</v>
      </c>
      <c r="E33" s="256">
        <f>VLOOKUP($B33,[5]Data!$A$500:$E$1300,5,0)</f>
        <v>58</v>
      </c>
      <c r="F33" s="256">
        <f t="shared" si="3"/>
        <v>2657857.1428571427</v>
      </c>
      <c r="G33" s="310"/>
      <c r="H33" s="311"/>
      <c r="I33" s="311"/>
      <c r="J33" s="311"/>
      <c r="K33" s="244">
        <f t="shared" si="1"/>
        <v>36436</v>
      </c>
      <c r="L33" s="253">
        <f t="shared" si="2"/>
        <v>36436</v>
      </c>
      <c r="M33" s="237">
        <f>VLOOKUP($K33,data!$B$6:$M$7000,11,0)</f>
        <v>2567000</v>
      </c>
      <c r="N33" s="311"/>
      <c r="O33" s="311"/>
      <c r="P33" s="310"/>
      <c r="Q33" s="313"/>
      <c r="R33" s="313"/>
      <c r="S33" s="313"/>
      <c r="U33" s="308"/>
      <c r="V33" s="310"/>
      <c r="W33" s="308"/>
      <c r="X33" s="310"/>
      <c r="Y33" s="283"/>
      <c r="Z33" s="283"/>
      <c r="AA33" s="283"/>
      <c r="AC33" s="315"/>
      <c r="AD33" s="315"/>
      <c r="AE33" s="315"/>
      <c r="AF33" s="316"/>
    </row>
    <row r="34" spans="1:32" s="314" customFormat="1">
      <c r="A34" s="244">
        <f t="shared" si="0"/>
        <v>36382</v>
      </c>
      <c r="B34" s="253">
        <f t="shared" si="4"/>
        <v>36382</v>
      </c>
      <c r="C34" s="237">
        <f>VLOOKUP($B34,data!$B$6:$M$7000,11,0)</f>
        <v>2502000</v>
      </c>
      <c r="D34" s="256">
        <f>VLOOKUP($B34,[5]Data!$A$500:$E$1300,4,0)</f>
        <v>76</v>
      </c>
      <c r="E34" s="256">
        <f>VLOOKUP($B34,[5]Data!$A$500:$E$1300,5,0)</f>
        <v>59</v>
      </c>
      <c r="F34" s="256">
        <f t="shared" si="3"/>
        <v>2660000</v>
      </c>
      <c r="G34" s="310"/>
      <c r="H34" s="311"/>
      <c r="I34" s="311"/>
      <c r="J34" s="311"/>
      <c r="K34" s="244">
        <f t="shared" si="1"/>
        <v>36442</v>
      </c>
      <c r="L34" s="253">
        <f t="shared" si="2"/>
        <v>36442</v>
      </c>
      <c r="M34" s="237">
        <f>VLOOKUP($K34,data!$B$6:$M$7000,11,0)</f>
        <v>2520000</v>
      </c>
      <c r="N34" s="311"/>
      <c r="O34" s="311"/>
      <c r="P34" s="310"/>
      <c r="Q34" s="313"/>
      <c r="R34" s="313"/>
      <c r="S34" s="313"/>
      <c r="U34" s="308"/>
      <c r="V34" s="310"/>
      <c r="W34" s="308"/>
      <c r="X34" s="310"/>
      <c r="Y34" s="283"/>
      <c r="Z34" s="283"/>
      <c r="AA34" s="283"/>
      <c r="AC34" s="315"/>
      <c r="AD34" s="315"/>
      <c r="AE34" s="315"/>
      <c r="AF34" s="316"/>
    </row>
    <row r="35" spans="1:32" s="314" customFormat="1">
      <c r="A35" s="244">
        <f t="shared" si="0"/>
        <v>36383</v>
      </c>
      <c r="B35" s="253">
        <f t="shared" si="4"/>
        <v>36383</v>
      </c>
      <c r="C35" s="237">
        <f>VLOOKUP($B35,data!$B$6:$M$7000,11,0)</f>
        <v>2326000</v>
      </c>
      <c r="D35" s="256">
        <f>VLOOKUP($B35,[5]Data!$A$500:$E$1300,4,0)</f>
        <v>79</v>
      </c>
      <c r="E35" s="256">
        <f>VLOOKUP($B35,[5]Data!$A$500:$E$1300,5,0)</f>
        <v>59</v>
      </c>
      <c r="F35" s="256">
        <f t="shared" si="3"/>
        <v>2594142.8571428573</v>
      </c>
      <c r="G35" s="310"/>
      <c r="H35" s="311"/>
      <c r="I35" s="311"/>
      <c r="J35" s="311"/>
      <c r="K35" s="244">
        <f t="shared" si="1"/>
        <v>36443</v>
      </c>
      <c r="L35" s="253">
        <f t="shared" si="2"/>
        <v>36443</v>
      </c>
      <c r="M35" s="237">
        <f>VLOOKUP($K35,data!$B$6:$M$7000,11,0)</f>
        <v>2698000</v>
      </c>
      <c r="N35" s="311"/>
      <c r="O35" s="311"/>
      <c r="P35" s="310"/>
      <c r="Q35" s="313"/>
      <c r="R35" s="313"/>
      <c r="S35" s="313"/>
      <c r="U35" s="308"/>
      <c r="V35" s="310"/>
      <c r="W35" s="308"/>
      <c r="X35" s="310"/>
      <c r="Y35" s="283"/>
      <c r="Z35" s="283"/>
      <c r="AA35" s="283"/>
      <c r="AC35" s="315"/>
      <c r="AD35" s="315"/>
      <c r="AE35" s="315"/>
      <c r="AF35" s="316"/>
    </row>
    <row r="36" spans="1:32" s="314" customFormat="1">
      <c r="A36" s="244">
        <f t="shared" si="0"/>
        <v>36384</v>
      </c>
      <c r="B36" s="253">
        <f t="shared" si="4"/>
        <v>36384</v>
      </c>
      <c r="C36" s="237">
        <f>VLOOKUP($B36,data!$B$6:$M$7000,11,0)</f>
        <v>2492000</v>
      </c>
      <c r="D36" s="256">
        <f>VLOOKUP($B36,[5]Data!$A$500:$E$1300,4,0)</f>
        <v>86</v>
      </c>
      <c r="E36" s="256">
        <f>VLOOKUP($B36,[5]Data!$A$500:$E$1300,5,0)</f>
        <v>60</v>
      </c>
      <c r="F36" s="256">
        <f t="shared" si="3"/>
        <v>2541285.7142857141</v>
      </c>
      <c r="G36" s="310"/>
      <c r="H36" s="311"/>
      <c r="I36" s="311"/>
      <c r="J36" s="311"/>
      <c r="K36" s="244">
        <f t="shared" si="1"/>
        <v>36449</v>
      </c>
      <c r="L36" s="253">
        <f t="shared" si="2"/>
        <v>36449</v>
      </c>
      <c r="M36" s="237">
        <f>VLOOKUP($K36,data!$B$6:$M$7000,11,0)</f>
        <v>2843000</v>
      </c>
      <c r="N36" s="311"/>
      <c r="O36" s="311"/>
      <c r="P36" s="310"/>
      <c r="Q36" s="313"/>
      <c r="R36" s="313"/>
      <c r="S36" s="313"/>
      <c r="U36" s="308"/>
      <c r="V36" s="310"/>
      <c r="W36" s="308"/>
      <c r="X36" s="310"/>
      <c r="Y36" s="283"/>
      <c r="Z36" s="283"/>
      <c r="AA36" s="283"/>
      <c r="AC36" s="315"/>
      <c r="AD36" s="315"/>
      <c r="AE36" s="315"/>
      <c r="AF36" s="316"/>
    </row>
    <row r="37" spans="1:32" s="314" customFormat="1">
      <c r="A37" s="244">
        <f t="shared" si="0"/>
        <v>36385</v>
      </c>
      <c r="B37" s="253">
        <f t="shared" si="4"/>
        <v>36385</v>
      </c>
      <c r="C37" s="237">
        <f>VLOOKUP($B37,data!$B$6:$M$7000,11,0)</f>
        <v>2456000</v>
      </c>
      <c r="D37" s="256">
        <f>VLOOKUP($B37,[5]Data!$A$500:$E$1300,4,0)</f>
        <v>89</v>
      </c>
      <c r="E37" s="256">
        <f>VLOOKUP($B37,[5]Data!$A$500:$E$1300,5,0)</f>
        <v>63</v>
      </c>
      <c r="F37" s="256">
        <f t="shared" si="3"/>
        <v>2493857.1428571427</v>
      </c>
      <c r="G37" s="310"/>
      <c r="H37" s="311"/>
      <c r="I37" s="311"/>
      <c r="J37" s="311"/>
      <c r="K37" s="244">
        <f t="shared" si="1"/>
        <v>36450</v>
      </c>
      <c r="L37" s="253">
        <f t="shared" si="2"/>
        <v>36450</v>
      </c>
      <c r="M37" s="237">
        <f>VLOOKUP($K37,data!$B$6:$M$7000,11,0)</f>
        <v>2616000</v>
      </c>
      <c r="N37" s="311"/>
      <c r="O37" s="311"/>
      <c r="P37" s="310"/>
      <c r="Q37" s="313"/>
      <c r="R37" s="313"/>
      <c r="S37" s="313"/>
      <c r="U37" s="308"/>
      <c r="V37" s="310"/>
      <c r="W37" s="308"/>
      <c r="X37" s="310"/>
      <c r="Y37" s="283"/>
      <c r="Z37" s="283"/>
      <c r="AA37" s="283"/>
      <c r="AC37" s="315"/>
      <c r="AD37" s="315"/>
      <c r="AE37" s="315"/>
      <c r="AF37" s="316"/>
    </row>
    <row r="38" spans="1:32" s="314" customFormat="1">
      <c r="A38" s="244">
        <f t="shared" si="0"/>
        <v>36388</v>
      </c>
      <c r="B38" s="253">
        <f t="shared" si="4"/>
        <v>36388</v>
      </c>
      <c r="C38" s="237">
        <f>VLOOKUP($B38,data!$B$6:$M$7000,11,0)</f>
        <v>2573000</v>
      </c>
      <c r="D38" s="256">
        <f>VLOOKUP($B38,[5]Data!$A$500:$E$1300,4,0)</f>
        <v>91</v>
      </c>
      <c r="E38" s="256">
        <f>VLOOKUP($B38,[5]Data!$A$500:$E$1300,5,0)</f>
        <v>58</v>
      </c>
      <c r="F38" s="256">
        <f t="shared" si="3"/>
        <v>2484428.5714285714</v>
      </c>
      <c r="G38" s="310"/>
      <c r="H38" s="311"/>
      <c r="I38" s="311"/>
      <c r="J38" s="311"/>
      <c r="K38" s="244">
        <f t="shared" si="1"/>
        <v>36456</v>
      </c>
      <c r="L38" s="253">
        <f t="shared" si="2"/>
        <v>36456</v>
      </c>
      <c r="M38" s="237">
        <f>VLOOKUP($K38,data!$B$6:$M$7000,11,0)</f>
        <v>2595000</v>
      </c>
      <c r="N38" s="311"/>
      <c r="O38" s="311"/>
      <c r="P38" s="310"/>
      <c r="Q38" s="313"/>
      <c r="R38" s="313"/>
      <c r="S38" s="313"/>
      <c r="U38" s="308"/>
      <c r="V38" s="310"/>
      <c r="W38" s="308"/>
      <c r="X38" s="310"/>
      <c r="Y38" s="283"/>
      <c r="Z38" s="283"/>
      <c r="AA38" s="283"/>
      <c r="AC38" s="315"/>
      <c r="AD38" s="315"/>
      <c r="AE38" s="315"/>
      <c r="AF38" s="316"/>
    </row>
    <row r="39" spans="1:32" s="314" customFormat="1">
      <c r="A39" s="244">
        <f t="shared" si="0"/>
        <v>36389</v>
      </c>
      <c r="B39" s="253">
        <f t="shared" si="4"/>
        <v>36389</v>
      </c>
      <c r="C39" s="237">
        <f>VLOOKUP($B39,data!$B$6:$M$7000,11,0)</f>
        <v>2793000</v>
      </c>
      <c r="D39" s="256">
        <f>VLOOKUP($B39,[5]Data!$A$500:$E$1300,4,0)</f>
        <v>92</v>
      </c>
      <c r="E39" s="256">
        <f>VLOOKUP($B39,[5]Data!$A$500:$E$1300,5,0)</f>
        <v>63</v>
      </c>
      <c r="F39" s="256">
        <f t="shared" si="3"/>
        <v>2531142.8571428573</v>
      </c>
      <c r="G39" s="310"/>
      <c r="H39" s="311"/>
      <c r="I39" s="311"/>
      <c r="J39" s="311"/>
      <c r="K39" s="244">
        <f t="shared" si="1"/>
        <v>36457</v>
      </c>
      <c r="L39" s="253">
        <f t="shared" si="2"/>
        <v>36457</v>
      </c>
      <c r="M39" s="237">
        <f>VLOOKUP($K39,data!$B$6:$M$7000,11,0)</f>
        <v>2577000</v>
      </c>
      <c r="N39" s="311"/>
      <c r="O39" s="311"/>
      <c r="P39" s="310"/>
      <c r="Q39" s="313"/>
      <c r="R39" s="313"/>
      <c r="S39" s="313"/>
      <c r="U39" s="308"/>
      <c r="V39" s="310"/>
      <c r="W39" s="308"/>
      <c r="X39" s="310"/>
      <c r="Y39" s="283"/>
      <c r="Z39" s="283"/>
      <c r="AA39" s="283"/>
      <c r="AC39" s="315"/>
      <c r="AD39" s="315"/>
      <c r="AE39" s="315"/>
      <c r="AF39" s="316"/>
    </row>
    <row r="40" spans="1:32" s="314" customFormat="1">
      <c r="A40" s="244">
        <f t="shared" si="0"/>
        <v>36390</v>
      </c>
      <c r="B40" s="253">
        <f t="shared" si="4"/>
        <v>36390</v>
      </c>
      <c r="C40" s="237">
        <f>VLOOKUP($B40,data!$B$6:$M$7000,11,0)</f>
        <v>2806000</v>
      </c>
      <c r="D40" s="256">
        <f>VLOOKUP($B40,[5]Data!$A$500:$E$1300,4,0)</f>
        <v>90</v>
      </c>
      <c r="E40" s="256">
        <f>VLOOKUP($B40,[5]Data!$A$500:$E$1300,5,0)</f>
        <v>64</v>
      </c>
      <c r="F40" s="256">
        <f t="shared" si="3"/>
        <v>2564000</v>
      </c>
      <c r="G40" s="310"/>
      <c r="H40" s="311"/>
      <c r="I40" s="311"/>
      <c r="J40" s="311"/>
      <c r="K40" s="244">
        <f t="shared" si="1"/>
        <v>36463</v>
      </c>
      <c r="L40" s="253">
        <f t="shared" ref="L40:L83" si="5">DATE(YEAR(L38),MONTH(L38),DAY(L38)+7)</f>
        <v>36463</v>
      </c>
      <c r="M40" s="237">
        <f>VLOOKUP($K40,data!$B$6:$M$7000,11,0)</f>
        <v>2918000</v>
      </c>
      <c r="N40" s="311"/>
      <c r="O40" s="311"/>
      <c r="P40" s="310"/>
      <c r="Q40" s="313"/>
      <c r="R40" s="313"/>
      <c r="S40" s="313"/>
      <c r="U40" s="308"/>
      <c r="V40" s="310"/>
      <c r="W40" s="308"/>
      <c r="X40" s="310"/>
      <c r="Y40" s="283"/>
      <c r="Z40" s="283"/>
      <c r="AA40" s="283"/>
      <c r="AC40" s="315"/>
      <c r="AD40" s="315"/>
      <c r="AE40" s="315"/>
      <c r="AF40" s="316"/>
    </row>
    <row r="41" spans="1:32" s="314" customFormat="1">
      <c r="A41" s="244">
        <f t="shared" si="0"/>
        <v>36391</v>
      </c>
      <c r="B41" s="253">
        <f t="shared" si="4"/>
        <v>36391</v>
      </c>
      <c r="C41" s="237">
        <f>VLOOKUP($B41,data!$B$6:$M$7000,11,0)</f>
        <v>2861000</v>
      </c>
      <c r="D41" s="256">
        <f>VLOOKUP($B41,[5]Data!$A$500:$E$1300,4,0)</f>
        <v>91</v>
      </c>
      <c r="E41" s="256">
        <f>VLOOKUP($B41,[5]Data!$A$500:$E$1300,5,0)</f>
        <v>60</v>
      </c>
      <c r="F41" s="256">
        <f t="shared" si="3"/>
        <v>2615285.7142857141</v>
      </c>
      <c r="G41" s="310"/>
      <c r="H41" s="311"/>
      <c r="I41" s="311"/>
      <c r="J41" s="311"/>
      <c r="K41" s="244">
        <f t="shared" si="1"/>
        <v>36464</v>
      </c>
      <c r="L41" s="253">
        <f t="shared" si="5"/>
        <v>36464</v>
      </c>
      <c r="M41" s="237">
        <f>VLOOKUP($K41,data!$B$6:$M$7000,11,0)</f>
        <v>2480000</v>
      </c>
      <c r="N41" s="311"/>
      <c r="O41" s="311"/>
      <c r="P41" s="310"/>
      <c r="Q41" s="313"/>
      <c r="R41" s="313"/>
      <c r="S41" s="313"/>
      <c r="U41" s="308"/>
      <c r="V41" s="310"/>
      <c r="W41" s="308"/>
      <c r="X41" s="310"/>
      <c r="Y41" s="283"/>
      <c r="Z41" s="283"/>
      <c r="AA41" s="283"/>
      <c r="AC41" s="315"/>
      <c r="AD41" s="315"/>
      <c r="AE41" s="315"/>
      <c r="AF41" s="316"/>
    </row>
    <row r="42" spans="1:32" s="314" customFormat="1">
      <c r="A42" s="244">
        <f t="shared" si="0"/>
        <v>36392</v>
      </c>
      <c r="B42" s="253">
        <f t="shared" si="4"/>
        <v>36392</v>
      </c>
      <c r="C42" s="237">
        <f>VLOOKUP($B42,data!$B$6:$M$7000,11,0)</f>
        <v>2704000</v>
      </c>
      <c r="D42" s="256">
        <f>VLOOKUP($B42,[5]Data!$A$500:$E$1300,4,0)</f>
        <v>90</v>
      </c>
      <c r="E42" s="256">
        <f>VLOOKUP($B42,[5]Data!$A$500:$E$1300,5,0)</f>
        <v>61</v>
      </c>
      <c r="F42" s="256">
        <f t="shared" si="3"/>
        <v>2669285.7142857141</v>
      </c>
      <c r="G42" s="310"/>
      <c r="H42" s="311"/>
      <c r="I42" s="311"/>
      <c r="J42" s="311"/>
      <c r="K42" s="244">
        <f t="shared" si="1"/>
        <v>36470</v>
      </c>
      <c r="L42" s="253">
        <f t="shared" si="5"/>
        <v>36470</v>
      </c>
      <c r="M42" s="237">
        <f>VLOOKUP($K42,data!$B$6:$M$7000,11,0)</f>
        <v>2508000</v>
      </c>
      <c r="N42" s="311"/>
      <c r="O42" s="311"/>
      <c r="P42" s="310"/>
      <c r="Q42" s="313"/>
      <c r="R42" s="313"/>
      <c r="S42" s="313"/>
      <c r="U42" s="308"/>
      <c r="V42" s="310"/>
      <c r="W42" s="308"/>
      <c r="X42" s="310"/>
      <c r="Y42" s="283"/>
      <c r="Z42" s="283"/>
      <c r="AA42" s="283"/>
      <c r="AC42" s="315"/>
      <c r="AD42" s="315"/>
      <c r="AE42" s="315"/>
      <c r="AF42" s="316"/>
    </row>
    <row r="43" spans="1:32" s="314" customFormat="1">
      <c r="A43" s="244">
        <f t="shared" si="0"/>
        <v>36395</v>
      </c>
      <c r="B43" s="253">
        <f t="shared" si="4"/>
        <v>36395</v>
      </c>
      <c r="C43" s="237">
        <f>VLOOKUP($B43,data!$B$6:$M$7000,11,0)</f>
        <v>3355000</v>
      </c>
      <c r="D43" s="256">
        <f>VLOOKUP($B43,[5]Data!$A$500:$E$1300,4,0)</f>
        <v>96</v>
      </c>
      <c r="E43" s="256">
        <f>VLOOKUP($B43,[5]Data!$A$500:$E$1300,5,0)</f>
        <v>63</v>
      </c>
      <c r="F43" s="256">
        <f t="shared" si="3"/>
        <v>2792571.4285714286</v>
      </c>
      <c r="G43" s="310"/>
      <c r="H43" s="311"/>
      <c r="I43" s="311"/>
      <c r="J43" s="311"/>
      <c r="K43" s="244">
        <f t="shared" si="1"/>
        <v>36471</v>
      </c>
      <c r="L43" s="253">
        <f t="shared" si="5"/>
        <v>36471</v>
      </c>
      <c r="M43" s="237">
        <f>VLOOKUP($K43,data!$B$6:$M$7000,11,0)</f>
        <v>2305000</v>
      </c>
      <c r="N43" s="311"/>
      <c r="O43" s="311"/>
      <c r="P43" s="310"/>
      <c r="Q43" s="313"/>
      <c r="R43" s="313"/>
      <c r="S43" s="313"/>
      <c r="U43" s="308"/>
      <c r="V43" s="310"/>
      <c r="W43" s="308"/>
      <c r="X43" s="310"/>
      <c r="Y43" s="283"/>
      <c r="Z43" s="283"/>
      <c r="AA43" s="283"/>
      <c r="AC43" s="315"/>
      <c r="AD43" s="315"/>
      <c r="AE43" s="315"/>
      <c r="AF43" s="316"/>
    </row>
    <row r="44" spans="1:32" s="314" customFormat="1">
      <c r="A44" s="244">
        <f t="shared" si="0"/>
        <v>36396</v>
      </c>
      <c r="B44" s="253">
        <f t="shared" si="4"/>
        <v>36396</v>
      </c>
      <c r="C44" s="237">
        <f>VLOOKUP($B44,data!$B$6:$M$7000,11,0)</f>
        <v>3479000</v>
      </c>
      <c r="D44" s="256">
        <f>VLOOKUP($B44,[5]Data!$A$500:$E$1300,4,0)</f>
        <v>96</v>
      </c>
      <c r="E44" s="256">
        <f>VLOOKUP($B44,[5]Data!$A$500:$E$1300,5,0)</f>
        <v>65</v>
      </c>
      <c r="F44" s="256">
        <f t="shared" si="3"/>
        <v>2938714.2857142859</v>
      </c>
      <c r="G44" s="310"/>
      <c r="H44" s="311"/>
      <c r="I44" s="311"/>
      <c r="J44" s="311"/>
      <c r="K44" s="244">
        <f t="shared" si="1"/>
        <v>36477</v>
      </c>
      <c r="L44" s="253">
        <f t="shared" si="5"/>
        <v>36477</v>
      </c>
      <c r="M44" s="237">
        <f>VLOOKUP($K44,data!$B$6:$M$7000,11,0)</f>
        <v>2311000</v>
      </c>
      <c r="N44" s="311"/>
      <c r="O44" s="311"/>
      <c r="P44" s="310"/>
      <c r="Q44" s="313"/>
      <c r="R44" s="313"/>
      <c r="S44" s="313"/>
      <c r="U44" s="308"/>
      <c r="V44" s="310"/>
      <c r="W44" s="308"/>
      <c r="X44" s="310"/>
      <c r="Y44" s="283"/>
      <c r="Z44" s="283"/>
      <c r="AA44" s="283"/>
      <c r="AC44" s="315"/>
      <c r="AD44" s="315"/>
      <c r="AE44" s="315"/>
      <c r="AF44" s="316"/>
    </row>
    <row r="45" spans="1:32" s="314" customFormat="1">
      <c r="A45" s="244">
        <f t="shared" si="0"/>
        <v>36397</v>
      </c>
      <c r="B45" s="253">
        <f t="shared" si="4"/>
        <v>36397</v>
      </c>
      <c r="C45" s="237">
        <f>VLOOKUP($B45,data!$B$6:$M$7000,11,0)</f>
        <v>3691000</v>
      </c>
      <c r="D45" s="256">
        <f>VLOOKUP($B45,[5]Data!$A$500:$E$1300,4,0)</f>
        <v>97</v>
      </c>
      <c r="E45" s="256">
        <f>VLOOKUP($B45,[5]Data!$A$500:$E$1300,5,0)</f>
        <v>70</v>
      </c>
      <c r="F45" s="256">
        <f t="shared" si="3"/>
        <v>3098428.5714285714</v>
      </c>
      <c r="G45" s="310"/>
      <c r="H45" s="311"/>
      <c r="I45" s="311"/>
      <c r="J45" s="311"/>
      <c r="K45" s="244">
        <f t="shared" si="1"/>
        <v>36478</v>
      </c>
      <c r="L45" s="253">
        <f t="shared" si="5"/>
        <v>36478</v>
      </c>
      <c r="M45" s="237">
        <f>VLOOKUP($K45,data!$B$6:$M$7000,11,0)</f>
        <v>2280000</v>
      </c>
      <c r="N45" s="311"/>
      <c r="O45" s="311"/>
      <c r="P45" s="310"/>
      <c r="Q45" s="313"/>
      <c r="R45" s="313"/>
      <c r="S45" s="313"/>
      <c r="U45" s="308"/>
      <c r="V45" s="310"/>
      <c r="W45" s="308"/>
      <c r="X45" s="310"/>
      <c r="Y45" s="283"/>
      <c r="Z45" s="283"/>
      <c r="AA45" s="283"/>
      <c r="AC45" s="315"/>
      <c r="AD45" s="315"/>
      <c r="AE45" s="315"/>
      <c r="AF45" s="316"/>
    </row>
    <row r="46" spans="1:32" s="314" customFormat="1">
      <c r="A46" s="244">
        <f t="shared" si="0"/>
        <v>36398</v>
      </c>
      <c r="B46" s="253">
        <f t="shared" si="4"/>
        <v>36398</v>
      </c>
      <c r="C46" s="237">
        <f>VLOOKUP($B46,data!$B$6:$M$7000,11,0)</f>
        <v>3639000</v>
      </c>
      <c r="D46" s="256">
        <f>VLOOKUP($B46,[5]Data!$A$500:$E$1300,4,0)</f>
        <v>99</v>
      </c>
      <c r="E46" s="256">
        <f>VLOOKUP($B46,[5]Data!$A$500:$E$1300,5,0)</f>
        <v>70</v>
      </c>
      <c r="F46" s="256">
        <f t="shared" si="3"/>
        <v>3219285.7142857141</v>
      </c>
      <c r="G46" s="310"/>
      <c r="H46" s="311"/>
      <c r="I46" s="311"/>
      <c r="J46" s="311"/>
      <c r="K46" s="244">
        <f t="shared" si="1"/>
        <v>36484</v>
      </c>
      <c r="L46" s="253">
        <f t="shared" si="5"/>
        <v>36484</v>
      </c>
      <c r="M46" s="237">
        <f>VLOOKUP($K46,data!$B$6:$M$7000,11,0)</f>
        <v>2612000</v>
      </c>
      <c r="N46" s="311"/>
      <c r="O46" s="311"/>
      <c r="P46" s="310"/>
      <c r="Q46" s="313"/>
      <c r="R46" s="313"/>
      <c r="S46" s="313"/>
      <c r="U46" s="308"/>
      <c r="V46" s="310"/>
      <c r="W46" s="308"/>
      <c r="X46" s="310"/>
      <c r="Y46" s="283"/>
      <c r="Z46" s="283"/>
      <c r="AA46" s="283"/>
      <c r="AC46" s="315"/>
      <c r="AD46" s="315"/>
      <c r="AE46" s="315"/>
      <c r="AF46" s="316"/>
    </row>
    <row r="47" spans="1:32" s="314" customFormat="1">
      <c r="A47" s="244">
        <f t="shared" si="0"/>
        <v>36399</v>
      </c>
      <c r="B47" s="253">
        <f t="shared" si="4"/>
        <v>36399</v>
      </c>
      <c r="C47" s="237">
        <f>VLOOKUP($B47,data!$B$6:$M$7000,11,0)</f>
        <v>3377000</v>
      </c>
      <c r="D47" s="256">
        <f>VLOOKUP($B47,[5]Data!$A$500:$E$1300,4,0)</f>
        <v>95</v>
      </c>
      <c r="E47" s="256">
        <f>VLOOKUP($B47,[5]Data!$A$500:$E$1300,5,0)</f>
        <v>67</v>
      </c>
      <c r="F47" s="256">
        <f t="shared" si="3"/>
        <v>3300857.1428571427</v>
      </c>
      <c r="G47" s="310"/>
      <c r="H47" s="311"/>
      <c r="I47" s="311"/>
      <c r="J47" s="311"/>
      <c r="K47" s="244">
        <f t="shared" si="1"/>
        <v>36485</v>
      </c>
      <c r="L47" s="253">
        <f t="shared" si="5"/>
        <v>36485</v>
      </c>
      <c r="M47" s="237">
        <f>VLOOKUP($K47,data!$B$6:$M$7000,11,0)</f>
        <v>2806000</v>
      </c>
      <c r="N47" s="311"/>
      <c r="O47" s="311"/>
      <c r="P47" s="310"/>
      <c r="Q47" s="313"/>
      <c r="R47" s="313"/>
      <c r="S47" s="313"/>
      <c r="U47" s="308"/>
      <c r="V47" s="310"/>
      <c r="W47" s="308"/>
      <c r="X47" s="310"/>
      <c r="Y47" s="283"/>
      <c r="Z47" s="283"/>
      <c r="AA47" s="283"/>
      <c r="AC47" s="315"/>
      <c r="AD47" s="315"/>
      <c r="AE47" s="315"/>
      <c r="AF47" s="316"/>
    </row>
    <row r="48" spans="1:32" s="314" customFormat="1">
      <c r="A48" s="244">
        <f t="shared" si="0"/>
        <v>36402</v>
      </c>
      <c r="B48" s="253">
        <f t="shared" si="4"/>
        <v>36402</v>
      </c>
      <c r="C48" s="237">
        <f>VLOOKUP($B48,data!$B$6:$M$7000,11,0)</f>
        <v>3054000</v>
      </c>
      <c r="D48" s="256">
        <f>VLOOKUP($B48,[5]Data!$A$500:$E$1300,4,0)</f>
        <v>83</v>
      </c>
      <c r="E48" s="256">
        <f>VLOOKUP($B48,[5]Data!$A$500:$E$1300,5,0)</f>
        <v>59</v>
      </c>
      <c r="F48" s="256">
        <f t="shared" si="3"/>
        <v>3328428.5714285714</v>
      </c>
      <c r="G48" s="310"/>
      <c r="H48" s="311"/>
      <c r="I48" s="311"/>
      <c r="J48" s="311"/>
      <c r="K48" s="244">
        <f t="shared" si="1"/>
        <v>36491</v>
      </c>
      <c r="L48" s="253">
        <f t="shared" si="5"/>
        <v>36491</v>
      </c>
      <c r="M48" s="237">
        <f>VLOOKUP($K48,data!$B$6:$M$7000,11,0)</f>
        <v>2428000</v>
      </c>
      <c r="N48" s="311"/>
      <c r="O48" s="311"/>
      <c r="P48" s="310"/>
      <c r="Q48" s="313"/>
      <c r="R48" s="313"/>
      <c r="S48" s="313"/>
      <c r="U48" s="308"/>
      <c r="V48" s="310"/>
      <c r="W48" s="308"/>
      <c r="X48" s="310"/>
      <c r="Y48" s="283"/>
      <c r="Z48" s="283"/>
      <c r="AA48" s="283"/>
      <c r="AC48" s="315"/>
      <c r="AD48" s="315"/>
      <c r="AE48" s="315"/>
      <c r="AF48" s="316"/>
    </row>
    <row r="49" spans="1:32" s="314" customFormat="1">
      <c r="A49" s="244">
        <f t="shared" si="0"/>
        <v>36403</v>
      </c>
      <c r="B49" s="253">
        <f t="shared" si="4"/>
        <v>36403</v>
      </c>
      <c r="C49" s="237">
        <f>VLOOKUP($B49,data!$B$6:$M$7000,11,0)</f>
        <v>2841000</v>
      </c>
      <c r="D49" s="256">
        <f>VLOOKUP($B49,[5]Data!$A$500:$E$1300,4,0)</f>
        <v>83</v>
      </c>
      <c r="E49" s="256">
        <f>VLOOKUP($B49,[5]Data!$A$500:$E$1300,5,0)</f>
        <v>59</v>
      </c>
      <c r="F49" s="256">
        <f t="shared" si="3"/>
        <v>3348000</v>
      </c>
      <c r="G49" s="310"/>
      <c r="H49" s="311"/>
      <c r="I49" s="311"/>
      <c r="J49" s="311"/>
      <c r="K49" s="244">
        <f t="shared" si="1"/>
        <v>36492</v>
      </c>
      <c r="L49" s="253">
        <f t="shared" si="5"/>
        <v>36492</v>
      </c>
      <c r="M49" s="237">
        <f>VLOOKUP($K49,data!$B$6:$M$7000,11,0)</f>
        <v>2565000</v>
      </c>
      <c r="N49" s="311"/>
      <c r="O49" s="311"/>
      <c r="P49" s="310"/>
      <c r="Q49" s="313"/>
      <c r="R49" s="313"/>
      <c r="S49" s="313"/>
      <c r="U49" s="308"/>
      <c r="V49" s="310"/>
      <c r="W49" s="308"/>
      <c r="X49" s="310"/>
      <c r="Y49" s="283"/>
      <c r="Z49" s="283"/>
      <c r="AA49" s="283"/>
      <c r="AC49" s="315"/>
      <c r="AD49" s="315"/>
      <c r="AE49" s="315"/>
      <c r="AF49" s="316"/>
    </row>
    <row r="50" spans="1:32" s="314" customFormat="1">
      <c r="A50" s="244">
        <f t="shared" si="0"/>
        <v>36404</v>
      </c>
      <c r="B50" s="253">
        <f t="shared" si="4"/>
        <v>36404</v>
      </c>
      <c r="C50" s="237">
        <f>VLOOKUP($B50,data!$B$6:$M$7000,11,0)</f>
        <v>2617000</v>
      </c>
      <c r="D50" s="256">
        <f>VLOOKUP($B50,[5]Data!$A$500:$E$1300,4,0)</f>
        <v>76</v>
      </c>
      <c r="E50" s="256">
        <f>VLOOKUP($B50,[5]Data!$A$500:$E$1300,5,0)</f>
        <v>61</v>
      </c>
      <c r="F50" s="256">
        <f t="shared" si="3"/>
        <v>3242571.4285714286</v>
      </c>
      <c r="G50" s="310"/>
      <c r="H50" s="311"/>
      <c r="I50" s="311"/>
      <c r="J50" s="311"/>
      <c r="K50" s="244">
        <f t="shared" si="1"/>
        <v>36498</v>
      </c>
      <c r="L50" s="253">
        <f t="shared" si="5"/>
        <v>36498</v>
      </c>
      <c r="M50" s="237">
        <f>VLOOKUP($K50,data!$B$6:$M$7000,11,0)</f>
        <v>2990000</v>
      </c>
      <c r="N50" s="311"/>
      <c r="O50" s="311"/>
      <c r="P50" s="310"/>
      <c r="Q50" s="313"/>
      <c r="R50" s="313"/>
      <c r="S50" s="313"/>
      <c r="U50" s="308"/>
      <c r="V50" s="310"/>
      <c r="W50" s="308"/>
      <c r="X50" s="310"/>
      <c r="Y50" s="283"/>
      <c r="Z50" s="283"/>
      <c r="AA50" s="283"/>
      <c r="AC50" s="315"/>
      <c r="AD50" s="315"/>
      <c r="AE50" s="315"/>
      <c r="AF50" s="316"/>
    </row>
    <row r="51" spans="1:32" s="314" customFormat="1">
      <c r="A51" s="244">
        <f t="shared" si="0"/>
        <v>36405</v>
      </c>
      <c r="B51" s="253">
        <f t="shared" si="4"/>
        <v>36405</v>
      </c>
      <c r="C51" s="237">
        <f>VLOOKUP($B51,data!$B$6:$M$7000,11,0)</f>
        <v>2559000</v>
      </c>
      <c r="D51" s="256">
        <f>VLOOKUP($B51,[5]Data!$A$500:$E$1300,4,0)</f>
        <v>75</v>
      </c>
      <c r="E51" s="256">
        <f>VLOOKUP($B51,[5]Data!$A$500:$E$1300,5,0)</f>
        <v>60</v>
      </c>
      <c r="F51" s="256">
        <f t="shared" si="3"/>
        <v>3111142.8571428573</v>
      </c>
      <c r="G51" s="310"/>
      <c r="H51" s="311"/>
      <c r="I51" s="311"/>
      <c r="J51" s="311"/>
      <c r="K51" s="244">
        <f t="shared" si="1"/>
        <v>36499</v>
      </c>
      <c r="L51" s="253">
        <f t="shared" si="5"/>
        <v>36499</v>
      </c>
      <c r="M51" s="237">
        <f>VLOOKUP($K51,data!$B$6:$M$7000,11,0)</f>
        <v>3143000</v>
      </c>
      <c r="N51" s="311"/>
      <c r="O51" s="311"/>
      <c r="P51" s="310"/>
      <c r="Q51" s="313"/>
      <c r="R51" s="313"/>
      <c r="S51" s="313"/>
      <c r="U51" s="308"/>
      <c r="V51" s="310"/>
      <c r="W51" s="308"/>
      <c r="X51" s="310"/>
      <c r="Y51" s="283"/>
      <c r="Z51" s="283"/>
      <c r="AA51" s="283"/>
      <c r="AC51" s="315"/>
      <c r="AD51" s="315"/>
      <c r="AE51" s="315"/>
      <c r="AF51" s="316"/>
    </row>
    <row r="52" spans="1:32" s="314" customFormat="1">
      <c r="A52" s="244">
        <f t="shared" si="0"/>
        <v>36406</v>
      </c>
      <c r="B52" s="253">
        <f t="shared" si="4"/>
        <v>36406</v>
      </c>
      <c r="C52" s="237">
        <f>VLOOKUP($B52,data!$B$6:$M$7000,11,0)</f>
        <v>2412000</v>
      </c>
      <c r="D52" s="256">
        <f>VLOOKUP($B52,[5]Data!$A$500:$E$1300,4,0)</f>
        <v>75</v>
      </c>
      <c r="E52" s="256">
        <f>VLOOKUP($B52,[5]Data!$A$500:$E$1300,5,0)</f>
        <v>60</v>
      </c>
      <c r="F52" s="256">
        <f t="shared" si="3"/>
        <v>2928428.5714285714</v>
      </c>
      <c r="G52" s="310"/>
      <c r="H52" s="311"/>
      <c r="I52" s="311"/>
      <c r="J52" s="311"/>
      <c r="K52" s="244">
        <f t="shared" si="1"/>
        <v>36505</v>
      </c>
      <c r="L52" s="253">
        <f t="shared" si="5"/>
        <v>36505</v>
      </c>
      <c r="M52" s="237">
        <f>VLOOKUP($K52,data!$B$6:$M$7000,11,0)</f>
        <v>3292000</v>
      </c>
      <c r="N52" s="311"/>
      <c r="O52" s="311"/>
      <c r="P52" s="310"/>
      <c r="Q52" s="313"/>
      <c r="R52" s="313"/>
      <c r="S52" s="313"/>
      <c r="U52" s="308"/>
      <c r="V52" s="310"/>
      <c r="W52" s="308"/>
      <c r="X52" s="310"/>
      <c r="Y52" s="283"/>
      <c r="Z52" s="283"/>
      <c r="AA52" s="283"/>
      <c r="AC52" s="315"/>
      <c r="AD52" s="315"/>
      <c r="AE52" s="315"/>
      <c r="AF52" s="316"/>
    </row>
    <row r="53" spans="1:32" s="314" customFormat="1">
      <c r="A53" s="244">
        <f t="shared" si="0"/>
        <v>36409</v>
      </c>
      <c r="B53" s="253">
        <f t="shared" si="4"/>
        <v>36409</v>
      </c>
      <c r="C53" s="237">
        <f>VLOOKUP($B53,data!$B$6:$M$7000,11,0)</f>
        <v>2188000</v>
      </c>
      <c r="D53" s="256">
        <f>VLOOKUP($B53,[5]Data!$A$500:$E$1300,4,0)</f>
        <v>80</v>
      </c>
      <c r="E53" s="256">
        <f>VLOOKUP($B53,[5]Data!$A$500:$E$1300,5,0)</f>
        <v>60</v>
      </c>
      <c r="F53" s="256">
        <f t="shared" si="3"/>
        <v>2721142.8571428573</v>
      </c>
      <c r="G53" s="310"/>
      <c r="H53" s="311"/>
      <c r="I53" s="311"/>
      <c r="J53" s="311"/>
      <c r="K53" s="244">
        <f t="shared" si="1"/>
        <v>36506</v>
      </c>
      <c r="L53" s="253">
        <f t="shared" si="5"/>
        <v>36506</v>
      </c>
      <c r="M53" s="237">
        <f>VLOOKUP($K53,data!$B$6:$M$7000,11,0)</f>
        <v>3256000</v>
      </c>
      <c r="N53" s="311"/>
      <c r="O53" s="311"/>
      <c r="P53" s="310"/>
      <c r="Q53" s="313"/>
      <c r="R53" s="313"/>
      <c r="S53" s="313"/>
      <c r="U53" s="308"/>
      <c r="V53" s="310"/>
      <c r="W53" s="308"/>
      <c r="X53" s="310"/>
      <c r="Y53" s="283"/>
      <c r="Z53" s="283"/>
      <c r="AA53" s="283"/>
      <c r="AC53" s="315"/>
      <c r="AD53" s="315"/>
      <c r="AE53" s="315"/>
      <c r="AF53" s="316"/>
    </row>
    <row r="54" spans="1:32" s="314" customFormat="1">
      <c r="A54" s="244">
        <f t="shared" si="0"/>
        <v>36410</v>
      </c>
      <c r="B54" s="253">
        <f t="shared" si="4"/>
        <v>36410</v>
      </c>
      <c r="C54" s="237">
        <f>VLOOKUP($B54,data!$B$6:$M$7000,11,0)</f>
        <v>2676000</v>
      </c>
      <c r="D54" s="256">
        <f>VLOOKUP($B54,[5]Data!$A$500:$E$1300,4,0)</f>
        <v>87</v>
      </c>
      <c r="E54" s="256">
        <f>VLOOKUP($B54,[5]Data!$A$500:$E$1300,5,0)</f>
        <v>58</v>
      </c>
      <c r="F54" s="256">
        <f t="shared" si="3"/>
        <v>2621000</v>
      </c>
      <c r="G54" s="310"/>
      <c r="H54" s="311"/>
      <c r="I54" s="311"/>
      <c r="J54" s="311"/>
      <c r="K54" s="244">
        <f t="shared" si="1"/>
        <v>36512</v>
      </c>
      <c r="L54" s="253">
        <f t="shared" si="5"/>
        <v>36512</v>
      </c>
      <c r="M54" s="237">
        <f>VLOOKUP($K54,data!$B$6:$M$7000,11,0)</f>
        <v>2717000</v>
      </c>
      <c r="N54" s="311"/>
      <c r="O54" s="311"/>
      <c r="P54" s="310"/>
      <c r="Q54" s="313"/>
      <c r="R54" s="313"/>
      <c r="S54" s="313"/>
      <c r="U54" s="308"/>
      <c r="V54" s="310"/>
      <c r="W54" s="308"/>
      <c r="X54" s="310"/>
      <c r="Y54" s="283"/>
      <c r="Z54" s="283"/>
      <c r="AA54" s="283"/>
      <c r="AC54" s="315"/>
      <c r="AD54" s="315"/>
      <c r="AE54" s="315"/>
      <c r="AF54" s="316"/>
    </row>
    <row r="55" spans="1:32" s="314" customFormat="1">
      <c r="A55" s="244">
        <f t="shared" si="0"/>
        <v>36411</v>
      </c>
      <c r="B55" s="253">
        <f t="shared" si="4"/>
        <v>36411</v>
      </c>
      <c r="C55" s="237">
        <f>VLOOKUP($B55,data!$B$6:$M$7000,11,0)</f>
        <v>2881000</v>
      </c>
      <c r="D55" s="256">
        <f>VLOOKUP($B55,[5]Data!$A$500:$E$1300,4,0)</f>
        <v>87</v>
      </c>
      <c r="E55" s="256">
        <f>VLOOKUP($B55,[5]Data!$A$500:$E$1300,5,0)</f>
        <v>60</v>
      </c>
      <c r="F55" s="256">
        <f t="shared" si="3"/>
        <v>2596285.7142857141</v>
      </c>
      <c r="G55" s="310"/>
      <c r="H55" s="311"/>
      <c r="I55" s="311"/>
      <c r="J55" s="311"/>
      <c r="K55" s="244">
        <f t="shared" si="1"/>
        <v>36513</v>
      </c>
      <c r="L55" s="253">
        <f t="shared" si="5"/>
        <v>36513</v>
      </c>
      <c r="M55" s="237">
        <f>VLOOKUP($K55,data!$B$6:$M$7000,11,0)</f>
        <v>2619000</v>
      </c>
      <c r="N55" s="311"/>
      <c r="O55" s="311"/>
      <c r="P55" s="310"/>
      <c r="Q55" s="313"/>
      <c r="R55" s="313"/>
      <c r="S55" s="313"/>
      <c r="U55" s="308"/>
      <c r="V55" s="310"/>
      <c r="W55" s="308"/>
      <c r="X55" s="310"/>
      <c r="Y55" s="283"/>
      <c r="Z55" s="283"/>
      <c r="AA55" s="283"/>
      <c r="AC55" s="315"/>
      <c r="AD55" s="315"/>
      <c r="AE55" s="315"/>
      <c r="AF55" s="316"/>
    </row>
    <row r="56" spans="1:32" s="314" customFormat="1">
      <c r="A56" s="244">
        <f t="shared" si="0"/>
        <v>36412</v>
      </c>
      <c r="B56" s="253">
        <f t="shared" si="4"/>
        <v>36412</v>
      </c>
      <c r="C56" s="237">
        <f>VLOOKUP($B56,data!$B$6:$M$7000,11,0)</f>
        <v>2720000</v>
      </c>
      <c r="D56" s="256">
        <f>VLOOKUP($B56,[5]Data!$A$500:$E$1300,4,0)</f>
        <v>90</v>
      </c>
      <c r="E56" s="256">
        <f>VLOOKUP($B56,[5]Data!$A$500:$E$1300,5,0)</f>
        <v>62</v>
      </c>
      <c r="F56" s="256">
        <f t="shared" si="3"/>
        <v>2579000</v>
      </c>
      <c r="G56" s="310"/>
      <c r="H56" s="311"/>
      <c r="I56" s="311"/>
      <c r="J56" s="311"/>
      <c r="K56" s="244">
        <f t="shared" si="1"/>
        <v>36519</v>
      </c>
      <c r="L56" s="253">
        <f t="shared" si="5"/>
        <v>36519</v>
      </c>
      <c r="M56" s="237">
        <f>VLOOKUP($K56,data!$B$6:$M$7000,11,0)</f>
        <v>2311000</v>
      </c>
      <c r="N56" s="311"/>
      <c r="O56" s="311"/>
      <c r="P56" s="310"/>
      <c r="Q56" s="313"/>
      <c r="R56" s="313"/>
      <c r="S56" s="313"/>
      <c r="U56" s="308"/>
      <c r="V56" s="310"/>
      <c r="W56" s="308"/>
      <c r="X56" s="310"/>
      <c r="Y56" s="283"/>
      <c r="Z56" s="283"/>
      <c r="AA56" s="283"/>
      <c r="AC56" s="315"/>
      <c r="AD56" s="315"/>
      <c r="AE56" s="315"/>
      <c r="AF56" s="316"/>
    </row>
    <row r="57" spans="1:32" s="314" customFormat="1">
      <c r="A57" s="244">
        <f t="shared" si="0"/>
        <v>36413</v>
      </c>
      <c r="B57" s="253">
        <f t="shared" si="4"/>
        <v>36413</v>
      </c>
      <c r="C57" s="237">
        <f>VLOOKUP($B57,data!$B$6:$M$7000,11,0)</f>
        <v>2752000</v>
      </c>
      <c r="D57" s="256">
        <f>VLOOKUP($B57,[5]Data!$A$500:$E$1300,4,0)</f>
        <v>85</v>
      </c>
      <c r="E57" s="256">
        <f>VLOOKUP($B57,[5]Data!$A$500:$E$1300,5,0)</f>
        <v>62</v>
      </c>
      <c r="F57" s="256">
        <f t="shared" si="3"/>
        <v>2598285.7142857141</v>
      </c>
      <c r="G57" s="310"/>
      <c r="H57" s="311"/>
      <c r="I57" s="311"/>
      <c r="J57" s="311"/>
      <c r="K57" s="244">
        <f t="shared" si="1"/>
        <v>36520</v>
      </c>
      <c r="L57" s="253">
        <f t="shared" si="5"/>
        <v>36520</v>
      </c>
      <c r="M57" s="237">
        <f>VLOOKUP($K57,data!$B$6:$M$7000,11,0)</f>
        <v>2477000</v>
      </c>
      <c r="N57" s="311"/>
      <c r="O57" s="311"/>
      <c r="P57" s="310"/>
      <c r="Q57" s="313"/>
      <c r="R57" s="313"/>
      <c r="S57" s="313"/>
      <c r="U57" s="308"/>
      <c r="V57" s="310"/>
      <c r="W57" s="308"/>
      <c r="X57" s="310"/>
      <c r="Y57" s="283"/>
      <c r="Z57" s="283"/>
      <c r="AA57" s="283"/>
      <c r="AC57" s="315"/>
      <c r="AD57" s="315"/>
      <c r="AE57" s="315"/>
      <c r="AF57" s="316"/>
    </row>
    <row r="58" spans="1:32" s="314" customFormat="1">
      <c r="A58" s="244">
        <f t="shared" si="0"/>
        <v>36416</v>
      </c>
      <c r="B58" s="253">
        <f t="shared" si="4"/>
        <v>36416</v>
      </c>
      <c r="C58" s="237">
        <f>VLOOKUP($B58,data!$B$6:$M$7000,11,0)</f>
        <v>2860000</v>
      </c>
      <c r="D58" s="256">
        <f>VLOOKUP($B58,[5]Data!$A$500:$E$1300,4,0)</f>
        <v>90</v>
      </c>
      <c r="E58" s="256">
        <f>VLOOKUP($B58,[5]Data!$A$500:$E$1300,5,0)</f>
        <v>62</v>
      </c>
      <c r="F58" s="256">
        <f t="shared" si="3"/>
        <v>2641285.7142857141</v>
      </c>
      <c r="G58" s="310"/>
      <c r="H58" s="311"/>
      <c r="I58" s="311"/>
      <c r="J58" s="311"/>
      <c r="K58" s="244">
        <f>L58</f>
        <v>36526</v>
      </c>
      <c r="L58" s="253">
        <f t="shared" si="5"/>
        <v>36526</v>
      </c>
      <c r="M58" s="237">
        <f>VLOOKUP($K58,data!$B$6:$M$7000,11,0)</f>
        <v>3030000</v>
      </c>
      <c r="N58" s="311"/>
      <c r="O58" s="311"/>
      <c r="P58" s="310"/>
      <c r="Q58" s="313"/>
      <c r="R58" s="313"/>
      <c r="S58" s="313"/>
      <c r="U58" s="308"/>
      <c r="V58" s="310"/>
      <c r="W58" s="308"/>
      <c r="X58" s="310"/>
      <c r="Y58" s="283"/>
      <c r="Z58" s="283"/>
      <c r="AA58" s="283"/>
      <c r="AC58" s="315"/>
      <c r="AD58" s="315"/>
      <c r="AE58" s="315"/>
      <c r="AF58" s="316"/>
    </row>
    <row r="59" spans="1:32" s="314" customFormat="1">
      <c r="A59" s="244">
        <f t="shared" si="0"/>
        <v>36417</v>
      </c>
      <c r="B59" s="253">
        <f t="shared" si="4"/>
        <v>36417</v>
      </c>
      <c r="C59" s="237">
        <f>VLOOKUP($B59,data!$B$6:$M$7000,11,0)</f>
        <v>2805000</v>
      </c>
      <c r="D59" s="256">
        <f>VLOOKUP($B59,[5]Data!$A$500:$E$1300,4,0)</f>
        <v>82</v>
      </c>
      <c r="E59" s="256">
        <f>VLOOKUP($B59,[5]Data!$A$500:$E$1300,5,0)</f>
        <v>55</v>
      </c>
      <c r="F59" s="256">
        <f t="shared" si="3"/>
        <v>2697428.5714285714</v>
      </c>
      <c r="G59" s="310"/>
      <c r="H59" s="311"/>
      <c r="I59" s="311"/>
      <c r="J59" s="311"/>
      <c r="K59" s="244">
        <f>L59</f>
        <v>36527</v>
      </c>
      <c r="L59" s="253">
        <f t="shared" si="5"/>
        <v>36527</v>
      </c>
      <c r="M59" s="237">
        <f>VLOOKUP($K59,data!$B$6:$M$7000,11,0)</f>
        <v>3392000</v>
      </c>
      <c r="N59" s="311"/>
      <c r="O59" s="311"/>
      <c r="P59" s="310"/>
      <c r="Q59" s="313"/>
      <c r="R59" s="313"/>
      <c r="S59" s="313"/>
      <c r="U59" s="308"/>
      <c r="V59" s="310"/>
      <c r="W59" s="308"/>
      <c r="X59" s="310"/>
      <c r="Y59" s="283"/>
      <c r="Z59" s="283"/>
      <c r="AA59" s="283"/>
      <c r="AC59" s="315"/>
      <c r="AD59" s="315"/>
      <c r="AE59" s="315"/>
      <c r="AF59" s="316"/>
    </row>
    <row r="60" spans="1:32" s="314" customFormat="1">
      <c r="A60" s="244">
        <f t="shared" si="0"/>
        <v>36418</v>
      </c>
      <c r="B60" s="253">
        <f t="shared" si="4"/>
        <v>36418</v>
      </c>
      <c r="C60" s="237">
        <f>VLOOKUP($B60,data!$B$6:$M$7000,11,0)</f>
        <v>2834000</v>
      </c>
      <c r="D60" s="256">
        <f>VLOOKUP($B60,[5]Data!$A$500:$E$1300,4,0)</f>
        <v>78</v>
      </c>
      <c r="E60" s="256">
        <f>VLOOKUP($B60,[5]Data!$A$500:$E$1300,5,0)</f>
        <v>59</v>
      </c>
      <c r="F60" s="256">
        <f t="shared" si="3"/>
        <v>2789714.2857142859</v>
      </c>
      <c r="G60" s="310"/>
      <c r="H60" s="311"/>
      <c r="I60" s="311"/>
      <c r="J60" s="311"/>
      <c r="K60" s="244">
        <f>L60</f>
        <v>36533</v>
      </c>
      <c r="L60" s="253">
        <f t="shared" si="5"/>
        <v>36533</v>
      </c>
      <c r="M60" s="237">
        <f>VLOOKUP($K60,data!$B$6:$M$7000,11,0)</f>
        <v>3374000</v>
      </c>
      <c r="N60" s="311"/>
      <c r="O60" s="311"/>
      <c r="P60" s="310"/>
      <c r="Q60" s="313"/>
      <c r="R60" s="313"/>
      <c r="S60" s="313"/>
      <c r="U60" s="308"/>
      <c r="V60" s="310"/>
      <c r="W60" s="308"/>
      <c r="X60" s="310"/>
      <c r="Y60" s="283"/>
      <c r="Z60" s="283"/>
      <c r="AA60" s="283"/>
      <c r="AC60" s="315"/>
      <c r="AD60" s="315"/>
      <c r="AE60" s="315"/>
      <c r="AF60" s="316"/>
    </row>
    <row r="61" spans="1:32" s="314" customFormat="1">
      <c r="A61" s="244">
        <f t="shared" si="0"/>
        <v>36419</v>
      </c>
      <c r="B61" s="253">
        <f t="shared" si="4"/>
        <v>36419</v>
      </c>
      <c r="C61" s="237">
        <f>VLOOKUP($B61,data!$B$6:$M$7000,11,0)</f>
        <v>2777000</v>
      </c>
      <c r="D61" s="256">
        <f>VLOOKUP($B61,[5]Data!$A$500:$E$1300,4,0)</f>
        <v>76</v>
      </c>
      <c r="E61" s="256">
        <f>VLOOKUP($B61,[5]Data!$A$500:$E$1300,5,0)</f>
        <v>58</v>
      </c>
      <c r="F61" s="256">
        <f t="shared" si="3"/>
        <v>2804142.8571428573</v>
      </c>
      <c r="G61" s="310"/>
      <c r="H61" s="311"/>
      <c r="I61" s="311"/>
      <c r="J61" s="311"/>
      <c r="K61" s="244">
        <f>L61</f>
        <v>36534</v>
      </c>
      <c r="L61" s="253">
        <f t="shared" si="5"/>
        <v>36534</v>
      </c>
      <c r="M61" s="237">
        <f>VLOOKUP($K61,data!$B$6:$M$7000,11,0)</f>
        <v>3433000</v>
      </c>
      <c r="N61" s="311"/>
      <c r="O61" s="311"/>
      <c r="P61" s="310"/>
      <c r="Q61" s="313"/>
      <c r="R61" s="313"/>
      <c r="S61" s="313"/>
      <c r="U61" s="308"/>
      <c r="V61" s="310"/>
      <c r="W61" s="308"/>
      <c r="X61" s="310"/>
      <c r="Y61" s="283"/>
      <c r="Z61" s="283"/>
      <c r="AA61" s="283"/>
      <c r="AC61" s="315"/>
      <c r="AD61" s="315"/>
      <c r="AE61" s="315"/>
      <c r="AF61" s="316"/>
    </row>
    <row r="62" spans="1:32" s="314" customFormat="1">
      <c r="A62" s="244">
        <f t="shared" si="0"/>
        <v>36420</v>
      </c>
      <c r="B62" s="253">
        <f t="shared" si="4"/>
        <v>36420</v>
      </c>
      <c r="C62" s="237">
        <f>VLOOKUP($B62,data!$B$6:$M$7000,11,0)</f>
        <v>2613000</v>
      </c>
      <c r="D62" s="256">
        <f>VLOOKUP($B62,[5]Data!$A$500:$E$1300,4,0)</f>
        <v>75</v>
      </c>
      <c r="E62" s="256">
        <f>VLOOKUP($B62,[5]Data!$A$500:$E$1300,5,0)</f>
        <v>60</v>
      </c>
      <c r="F62" s="256">
        <f t="shared" si="3"/>
        <v>2765857.1428571427</v>
      </c>
      <c r="G62" s="310"/>
      <c r="H62" s="311"/>
      <c r="I62" s="311"/>
      <c r="J62" s="311"/>
      <c r="K62" s="244">
        <f t="shared" ref="K62:K83" si="6">L62</f>
        <v>36540</v>
      </c>
      <c r="L62" s="253">
        <f t="shared" si="5"/>
        <v>36540</v>
      </c>
      <c r="M62" s="237">
        <f>VLOOKUP($K62,data!$B$6:$M$7000,11,0)</f>
        <v>2527000</v>
      </c>
      <c r="N62" s="311"/>
      <c r="O62" s="311"/>
      <c r="P62" s="310"/>
      <c r="Q62" s="313"/>
      <c r="R62" s="313"/>
      <c r="S62" s="313"/>
      <c r="U62" s="308"/>
      <c r="V62" s="310"/>
      <c r="W62" s="308"/>
      <c r="X62" s="310"/>
      <c r="Y62" s="283"/>
      <c r="Z62" s="283"/>
      <c r="AA62" s="283"/>
      <c r="AC62" s="315"/>
      <c r="AD62" s="315"/>
      <c r="AE62" s="315"/>
      <c r="AF62" s="316"/>
    </row>
    <row r="63" spans="1:32" s="314" customFormat="1">
      <c r="A63" s="244">
        <f t="shared" si="0"/>
        <v>36423</v>
      </c>
      <c r="B63" s="253">
        <f t="shared" si="4"/>
        <v>36423</v>
      </c>
      <c r="C63" s="237">
        <f>VLOOKUP($B63,data!$B$6:$M$7000,11,0)</f>
        <v>2734000</v>
      </c>
      <c r="D63" s="256">
        <f>VLOOKUP($B63,[5]Data!$A$500:$E$1300,4,0)</f>
        <v>85</v>
      </c>
      <c r="E63" s="256">
        <f>VLOOKUP($B63,[5]Data!$A$500:$E$1300,5,0)</f>
        <v>53</v>
      </c>
      <c r="F63" s="256">
        <f t="shared" si="3"/>
        <v>2767857.1428571427</v>
      </c>
      <c r="G63" s="310"/>
      <c r="H63" s="311"/>
      <c r="I63" s="311"/>
      <c r="J63" s="311"/>
      <c r="K63" s="244">
        <f t="shared" si="6"/>
        <v>36541</v>
      </c>
      <c r="L63" s="253">
        <f t="shared" si="5"/>
        <v>36541</v>
      </c>
      <c r="M63" s="237">
        <f>VLOOKUP($K63,data!$B$6:$M$7000,11,0)</f>
        <v>2648000</v>
      </c>
      <c r="N63" s="311"/>
      <c r="O63" s="311"/>
      <c r="P63" s="310"/>
      <c r="Q63" s="313"/>
      <c r="R63" s="313"/>
      <c r="S63" s="313"/>
      <c r="U63" s="308"/>
      <c r="V63" s="310"/>
      <c r="W63" s="308"/>
      <c r="X63" s="310"/>
      <c r="Y63" s="283"/>
      <c r="Z63" s="283"/>
      <c r="AA63" s="283"/>
      <c r="AC63" s="315"/>
      <c r="AD63" s="315"/>
      <c r="AE63" s="315"/>
      <c r="AF63" s="316"/>
    </row>
    <row r="64" spans="1:32" s="314" customFormat="1">
      <c r="A64" s="244">
        <f t="shared" si="0"/>
        <v>36424</v>
      </c>
      <c r="B64" s="253">
        <f t="shared" si="4"/>
        <v>36424</v>
      </c>
      <c r="C64" s="237">
        <f>VLOOKUP($B64,data!$B$6:$M$7000,11,0)</f>
        <v>2819000</v>
      </c>
      <c r="D64" s="256">
        <f>VLOOKUP($B64,[5]Data!$A$500:$E$1300,4,0)</f>
        <v>92</v>
      </c>
      <c r="E64" s="256">
        <f>VLOOKUP($B64,[5]Data!$A$500:$E$1300,5,0)</f>
        <v>63</v>
      </c>
      <c r="F64" s="256">
        <f t="shared" si="3"/>
        <v>2777428.5714285714</v>
      </c>
      <c r="G64" s="310"/>
      <c r="H64" s="311"/>
      <c r="I64" s="311"/>
      <c r="J64" s="311"/>
      <c r="K64" s="244">
        <f t="shared" si="6"/>
        <v>36547</v>
      </c>
      <c r="L64" s="253">
        <f t="shared" si="5"/>
        <v>36547</v>
      </c>
      <c r="M64" s="237">
        <f>VLOOKUP($K64,data!$B$6:$M$7000,11,0)</f>
        <v>2828000</v>
      </c>
      <c r="N64" s="311"/>
      <c r="O64" s="311"/>
      <c r="P64" s="310"/>
      <c r="Q64" s="313"/>
      <c r="R64" s="313"/>
      <c r="S64" s="313"/>
      <c r="U64" s="308"/>
      <c r="V64" s="310"/>
      <c r="W64" s="308"/>
      <c r="X64" s="310"/>
      <c r="Y64" s="283"/>
      <c r="Z64" s="283"/>
      <c r="AA64" s="283"/>
      <c r="AC64" s="315"/>
      <c r="AD64" s="315"/>
      <c r="AE64" s="315"/>
      <c r="AF64" s="316"/>
    </row>
    <row r="65" spans="1:32" s="314" customFormat="1">
      <c r="A65" s="244">
        <f t="shared" si="0"/>
        <v>36425</v>
      </c>
      <c r="B65" s="253">
        <f t="shared" si="4"/>
        <v>36425</v>
      </c>
      <c r="C65" s="237">
        <f>VLOOKUP($B65,data!$B$6:$M$7000,11,0)</f>
        <v>2909000</v>
      </c>
      <c r="D65" s="256">
        <f>VLOOKUP($B65,[5]Data!$A$500:$E$1300,4,0)</f>
        <v>88</v>
      </c>
      <c r="E65" s="256">
        <f>VLOOKUP($B65,[5]Data!$A$500:$E$1300,5,0)</f>
        <v>67</v>
      </c>
      <c r="F65" s="256">
        <f t="shared" si="3"/>
        <v>2784428.5714285714</v>
      </c>
      <c r="G65" s="310"/>
      <c r="H65" s="311"/>
      <c r="I65" s="311"/>
      <c r="J65" s="311"/>
      <c r="K65" s="244">
        <f t="shared" si="6"/>
        <v>36548</v>
      </c>
      <c r="L65" s="253">
        <f t="shared" si="5"/>
        <v>36548</v>
      </c>
      <c r="M65" s="237">
        <f>VLOOKUP($K65,data!$B$6:$M$7000,11,0)</f>
        <v>2800000</v>
      </c>
      <c r="N65" s="311"/>
      <c r="O65" s="311"/>
      <c r="P65" s="310"/>
      <c r="Q65" s="313"/>
      <c r="R65" s="313"/>
      <c r="S65" s="313"/>
      <c r="U65" s="308"/>
      <c r="V65" s="310"/>
      <c r="W65" s="308"/>
      <c r="X65" s="310"/>
      <c r="Y65" s="283"/>
      <c r="Z65" s="283"/>
      <c r="AA65" s="283"/>
      <c r="AC65" s="315"/>
      <c r="AD65" s="315"/>
      <c r="AE65" s="315"/>
      <c r="AF65" s="316"/>
    </row>
    <row r="66" spans="1:32" s="314" customFormat="1">
      <c r="A66" s="244">
        <f t="shared" si="0"/>
        <v>36426</v>
      </c>
      <c r="B66" s="253">
        <f t="shared" si="4"/>
        <v>36426</v>
      </c>
      <c r="C66" s="237">
        <f>VLOOKUP($B66,data!$B$6:$M$7000,11,0)</f>
        <v>2872000</v>
      </c>
      <c r="D66" s="256">
        <f>VLOOKUP($B66,[5]Data!$A$500:$E$1300,4,0)</f>
        <v>79</v>
      </c>
      <c r="E66" s="256">
        <f>VLOOKUP($B66,[5]Data!$A$500:$E$1300,5,0)</f>
        <v>61</v>
      </c>
      <c r="F66" s="256">
        <f t="shared" si="3"/>
        <v>2794000</v>
      </c>
      <c r="G66" s="310"/>
      <c r="H66" s="311"/>
      <c r="I66" s="311"/>
      <c r="J66" s="311"/>
      <c r="K66" s="244">
        <f t="shared" si="6"/>
        <v>36554</v>
      </c>
      <c r="L66" s="253">
        <f t="shared" si="5"/>
        <v>36554</v>
      </c>
      <c r="M66" s="237">
        <f>VLOOKUP($K66,data!$B$6:$M$7000,11,0)</f>
        <v>2841000</v>
      </c>
      <c r="N66" s="311"/>
      <c r="O66" s="311"/>
      <c r="P66" s="310"/>
      <c r="Q66" s="313"/>
      <c r="R66" s="313"/>
      <c r="S66" s="313"/>
      <c r="U66" s="308"/>
      <c r="V66" s="310"/>
      <c r="W66" s="308"/>
      <c r="X66" s="310"/>
      <c r="Y66" s="283"/>
      <c r="Z66" s="283"/>
      <c r="AA66" s="283"/>
      <c r="AC66" s="315"/>
      <c r="AD66" s="315"/>
      <c r="AE66" s="315"/>
      <c r="AF66" s="316"/>
    </row>
    <row r="67" spans="1:32" s="314" customFormat="1">
      <c r="A67" s="244">
        <f t="shared" si="0"/>
        <v>36427</v>
      </c>
      <c r="B67" s="253">
        <f t="shared" si="4"/>
        <v>36427</v>
      </c>
      <c r="C67" s="237">
        <f>VLOOKUP($B67,data!$B$6:$M$7000,11,0)</f>
        <v>2797000</v>
      </c>
      <c r="D67" s="256">
        <f>VLOOKUP($B67,[5]Data!$A$500:$E$1300,4,0)</f>
        <v>83</v>
      </c>
      <c r="E67" s="256">
        <f>VLOOKUP($B67,[5]Data!$A$500:$E$1300,5,0)</f>
        <v>61</v>
      </c>
      <c r="F67" s="256">
        <f t="shared" si="3"/>
        <v>2788714.2857142859</v>
      </c>
      <c r="G67" s="310"/>
      <c r="H67" s="311"/>
      <c r="I67" s="311"/>
      <c r="J67" s="311"/>
      <c r="K67" s="244">
        <f t="shared" si="6"/>
        <v>36555</v>
      </c>
      <c r="L67" s="253">
        <f t="shared" si="5"/>
        <v>36555</v>
      </c>
      <c r="M67" s="237">
        <f>VLOOKUP($K67,data!$B$6:$M$7000,11,0)</f>
        <v>2875000</v>
      </c>
      <c r="N67" s="311"/>
      <c r="O67" s="311"/>
      <c r="P67" s="310"/>
      <c r="Q67" s="313"/>
      <c r="R67" s="313"/>
      <c r="S67" s="313"/>
      <c r="U67" s="308"/>
      <c r="V67" s="310"/>
      <c r="W67" s="308"/>
      <c r="X67" s="310"/>
      <c r="Y67" s="283"/>
      <c r="Z67" s="283"/>
      <c r="AA67" s="283"/>
      <c r="AC67" s="315"/>
      <c r="AD67" s="315"/>
      <c r="AE67" s="315"/>
      <c r="AF67" s="316"/>
    </row>
    <row r="68" spans="1:32" s="314" customFormat="1">
      <c r="A68" s="244">
        <f t="shared" si="0"/>
        <v>36430</v>
      </c>
      <c r="B68" s="253">
        <f t="shared" si="4"/>
        <v>36430</v>
      </c>
      <c r="C68" s="237">
        <f>VLOOKUP($B68,data!$B$6:$M$7000,11,0)</f>
        <v>2999000</v>
      </c>
      <c r="D68" s="256">
        <f>VLOOKUP($B68,[5]Data!$A$500:$E$1300,4,0)</f>
        <v>74</v>
      </c>
      <c r="E68" s="256">
        <f>VLOOKUP($B68,[5]Data!$A$500:$E$1300,5,0)</f>
        <v>61</v>
      </c>
      <c r="F68" s="256">
        <f t="shared" si="3"/>
        <v>2820428.5714285714</v>
      </c>
      <c r="G68" s="310"/>
      <c r="H68" s="311"/>
      <c r="I68" s="311"/>
      <c r="J68" s="311"/>
      <c r="K68" s="244">
        <f t="shared" si="6"/>
        <v>36561</v>
      </c>
      <c r="L68" s="253">
        <f t="shared" si="5"/>
        <v>36561</v>
      </c>
      <c r="M68" s="237">
        <f>VLOOKUP($K68,data!$B$6:$M$7000,11,0)</f>
        <v>2463000</v>
      </c>
      <c r="N68" s="311"/>
      <c r="O68" s="311"/>
      <c r="P68" s="310"/>
      <c r="Q68" s="313"/>
      <c r="R68" s="313"/>
      <c r="S68" s="313"/>
      <c r="U68" s="308"/>
      <c r="V68" s="310"/>
      <c r="W68" s="308"/>
      <c r="X68" s="310"/>
      <c r="Y68" s="283"/>
      <c r="Z68" s="283"/>
      <c r="AA68" s="283"/>
      <c r="AC68" s="315"/>
      <c r="AD68" s="315"/>
      <c r="AE68" s="315"/>
      <c r="AF68" s="316"/>
    </row>
    <row r="69" spans="1:32" s="314" customFormat="1">
      <c r="A69" s="244">
        <f t="shared" ref="A69:A132" si="7">B69</f>
        <v>36431</v>
      </c>
      <c r="B69" s="253">
        <f t="shared" si="4"/>
        <v>36431</v>
      </c>
      <c r="C69" s="237">
        <f>VLOOKUP($B69,data!$B$6:$M$7000,11,0)</f>
        <v>3008000</v>
      </c>
      <c r="D69" s="256">
        <f>VLOOKUP($B69,[5]Data!$A$500:$E$1300,4,0)</f>
        <v>99</v>
      </c>
      <c r="E69" s="256">
        <f>VLOOKUP($B69,[5]Data!$A$500:$E$1300,5,0)</f>
        <v>58</v>
      </c>
      <c r="F69" s="256">
        <f t="shared" si="3"/>
        <v>2876857.1428571427</v>
      </c>
      <c r="G69" s="310"/>
      <c r="H69" s="311"/>
      <c r="I69" s="311"/>
      <c r="J69" s="311"/>
      <c r="K69" s="244">
        <f t="shared" si="6"/>
        <v>36562</v>
      </c>
      <c r="L69" s="253">
        <f t="shared" si="5"/>
        <v>36562</v>
      </c>
      <c r="M69" s="237">
        <f>VLOOKUP($K69,data!$B$6:$M$7000,11,0)</f>
        <v>2495000</v>
      </c>
      <c r="N69" s="311"/>
      <c r="O69" s="311"/>
      <c r="P69" s="310"/>
      <c r="Q69" s="313"/>
      <c r="R69" s="313"/>
      <c r="S69" s="313"/>
      <c r="U69" s="308"/>
      <c r="V69" s="310"/>
      <c r="W69" s="308"/>
      <c r="X69" s="310"/>
      <c r="Y69" s="283"/>
      <c r="Z69" s="283"/>
      <c r="AA69" s="283"/>
      <c r="AC69" s="315"/>
      <c r="AD69" s="315"/>
      <c r="AE69" s="315"/>
      <c r="AF69" s="316"/>
    </row>
    <row r="70" spans="1:32" s="314" customFormat="1">
      <c r="A70" s="244">
        <f t="shared" si="7"/>
        <v>36432</v>
      </c>
      <c r="B70" s="253">
        <f t="shared" si="4"/>
        <v>36432</v>
      </c>
      <c r="C70" s="237">
        <f>VLOOKUP($B70,data!$B$6:$M$7000,11,0)</f>
        <v>3112000</v>
      </c>
      <c r="D70" s="256">
        <f>VLOOKUP($B70,[5]Data!$A$500:$E$1300,4,0)</f>
        <v>103</v>
      </c>
      <c r="E70" s="256">
        <f>VLOOKUP($B70,[5]Data!$A$500:$E$1300,5,0)</f>
        <v>62</v>
      </c>
      <c r="F70" s="256">
        <f t="shared" si="3"/>
        <v>2930857.1428571427</v>
      </c>
      <c r="G70" s="310"/>
      <c r="H70" s="311"/>
      <c r="I70" s="311"/>
      <c r="J70" s="311"/>
      <c r="K70" s="244">
        <f t="shared" si="6"/>
        <v>36568</v>
      </c>
      <c r="L70" s="253">
        <f t="shared" si="5"/>
        <v>36568</v>
      </c>
      <c r="M70" s="237">
        <f>VLOOKUP($K70,data!$B$6:$M$7000,11,0)</f>
        <v>2793000</v>
      </c>
      <c r="N70" s="311"/>
      <c r="O70" s="311"/>
      <c r="P70" s="310"/>
      <c r="Q70" s="313"/>
      <c r="R70" s="313"/>
      <c r="S70" s="313"/>
      <c r="U70" s="308"/>
      <c r="V70" s="310"/>
      <c r="W70" s="308"/>
      <c r="X70" s="310"/>
      <c r="Y70" s="283"/>
      <c r="Z70" s="283"/>
      <c r="AA70" s="283"/>
      <c r="AC70" s="315"/>
      <c r="AD70" s="315"/>
      <c r="AE70" s="315"/>
      <c r="AF70" s="316"/>
    </row>
    <row r="71" spans="1:32" s="314" customFormat="1">
      <c r="A71" s="244">
        <f t="shared" si="7"/>
        <v>36433</v>
      </c>
      <c r="B71" s="253">
        <f t="shared" si="4"/>
        <v>36433</v>
      </c>
      <c r="C71" s="237">
        <f>VLOOKUP($B71,data!$B$6:$M$7000,11,0)</f>
        <v>3168000</v>
      </c>
      <c r="D71" s="256">
        <f>VLOOKUP($B71,[5]Data!$A$500:$E$1300,4,0)</f>
        <v>100</v>
      </c>
      <c r="E71" s="256">
        <f>VLOOKUP($B71,[5]Data!$A$500:$E$1300,5,0)</f>
        <v>64</v>
      </c>
      <c r="F71" s="256">
        <f t="shared" si="3"/>
        <v>2980714.2857142859</v>
      </c>
      <c r="G71" s="310"/>
      <c r="H71" s="311"/>
      <c r="I71" s="311"/>
      <c r="J71" s="311"/>
      <c r="K71" s="244">
        <f t="shared" si="6"/>
        <v>36569</v>
      </c>
      <c r="L71" s="253">
        <f t="shared" si="5"/>
        <v>36569</v>
      </c>
      <c r="M71" s="237">
        <f>VLOOKUP($K71,data!$B$6:$M$7000,11,0)</f>
        <v>2962000</v>
      </c>
      <c r="N71" s="311"/>
      <c r="O71" s="311"/>
      <c r="P71" s="310"/>
      <c r="Q71" s="313"/>
      <c r="R71" s="313"/>
      <c r="S71" s="313"/>
      <c r="U71" s="308"/>
      <c r="V71" s="310"/>
      <c r="W71" s="308"/>
      <c r="X71" s="310"/>
      <c r="Y71" s="283"/>
      <c r="Z71" s="283"/>
      <c r="AA71" s="283"/>
      <c r="AC71" s="315"/>
      <c r="AD71" s="315"/>
      <c r="AE71" s="315"/>
      <c r="AF71" s="316"/>
    </row>
    <row r="72" spans="1:32" s="314" customFormat="1">
      <c r="A72" s="244">
        <f t="shared" si="7"/>
        <v>36434</v>
      </c>
      <c r="B72" s="253">
        <f t="shared" si="4"/>
        <v>36434</v>
      </c>
      <c r="C72" s="237">
        <f>VLOOKUP($B72,data!$B$6:$M$7000,11,0)</f>
        <v>2905000</v>
      </c>
      <c r="D72" s="256">
        <f>VLOOKUP($B72,[5]Data!$A$500:$E$1300,4,0)</f>
        <v>89</v>
      </c>
      <c r="E72" s="256">
        <f>VLOOKUP($B72,[5]Data!$A$500:$E$1300,5,0)</f>
        <v>61</v>
      </c>
      <c r="F72" s="256">
        <f t="shared" si="3"/>
        <v>2980142.8571428573</v>
      </c>
      <c r="G72" s="310"/>
      <c r="H72" s="311"/>
      <c r="I72" s="311"/>
      <c r="J72" s="311"/>
      <c r="K72" s="244">
        <f t="shared" si="6"/>
        <v>36575</v>
      </c>
      <c r="L72" s="253">
        <f t="shared" si="5"/>
        <v>36575</v>
      </c>
      <c r="M72" s="237">
        <f>VLOOKUP($K72,data!$B$6:$M$7000,11,0)</f>
        <v>2592000</v>
      </c>
      <c r="N72" s="311"/>
      <c r="O72" s="311"/>
      <c r="P72" s="310"/>
      <c r="Q72" s="313"/>
      <c r="R72" s="313"/>
      <c r="S72" s="313"/>
      <c r="U72" s="308"/>
      <c r="V72" s="310"/>
      <c r="W72" s="308"/>
      <c r="X72" s="310"/>
      <c r="Y72" s="283"/>
      <c r="Z72" s="283"/>
      <c r="AA72" s="283"/>
      <c r="AC72" s="315"/>
      <c r="AD72" s="315"/>
      <c r="AE72" s="315"/>
      <c r="AF72" s="316"/>
    </row>
    <row r="73" spans="1:32" s="314" customFormat="1">
      <c r="A73" s="244">
        <f t="shared" si="7"/>
        <v>36437</v>
      </c>
      <c r="B73" s="253">
        <f t="shared" si="4"/>
        <v>36437</v>
      </c>
      <c r="C73" s="237">
        <f>VLOOKUP($B73,data!$B$6:$M$7000,11,0)</f>
        <v>2954000</v>
      </c>
      <c r="D73" s="256">
        <f>VLOOKUP($B73,[5]Data!$A$500:$E$1300,4,0)</f>
        <v>83</v>
      </c>
      <c r="E73" s="256">
        <f>VLOOKUP($B73,[5]Data!$A$500:$E$1300,5,0)</f>
        <v>54</v>
      </c>
      <c r="F73" s="256">
        <f t="shared" si="3"/>
        <v>2991857.1428571427</v>
      </c>
      <c r="G73" s="310"/>
      <c r="H73" s="311"/>
      <c r="I73" s="311"/>
      <c r="J73" s="311"/>
      <c r="K73" s="244">
        <f t="shared" si="6"/>
        <v>36576</v>
      </c>
      <c r="L73" s="253">
        <f t="shared" si="5"/>
        <v>36576</v>
      </c>
      <c r="M73" s="237">
        <f>VLOOKUP($K73,data!$B$6:$M$7000,11,0)</f>
        <v>2956000</v>
      </c>
      <c r="N73" s="311"/>
      <c r="O73" s="311"/>
      <c r="P73" s="310"/>
      <c r="Q73" s="313"/>
      <c r="R73" s="313"/>
      <c r="S73" s="313"/>
      <c r="U73" s="308"/>
      <c r="V73" s="310"/>
      <c r="W73" s="308"/>
      <c r="X73" s="310"/>
      <c r="Y73" s="283"/>
      <c r="Z73" s="283"/>
      <c r="AA73" s="283"/>
      <c r="AC73" s="315"/>
      <c r="AD73" s="315"/>
      <c r="AE73" s="315"/>
      <c r="AF73" s="316"/>
    </row>
    <row r="74" spans="1:32" s="314" customFormat="1">
      <c r="A74" s="244">
        <f t="shared" si="7"/>
        <v>36438</v>
      </c>
      <c r="B74" s="253">
        <f t="shared" si="4"/>
        <v>36438</v>
      </c>
      <c r="C74" s="237">
        <f>VLOOKUP($B74,data!$B$6:$M$7000,11,0)</f>
        <v>3049000</v>
      </c>
      <c r="D74" s="256">
        <f>VLOOKUP($B74,[5]Data!$A$500:$E$1300,4,0)</f>
        <v>83</v>
      </c>
      <c r="E74" s="256">
        <f>VLOOKUP($B74,[5]Data!$A$500:$E$1300,5,0)</f>
        <v>57</v>
      </c>
      <c r="F74" s="256">
        <f t="shared" si="3"/>
        <v>3027857.1428571427</v>
      </c>
      <c r="G74" s="310"/>
      <c r="H74" s="311"/>
      <c r="I74" s="311"/>
      <c r="J74" s="311"/>
      <c r="K74" s="244">
        <f t="shared" si="6"/>
        <v>36582</v>
      </c>
      <c r="L74" s="253">
        <f t="shared" si="5"/>
        <v>36582</v>
      </c>
      <c r="M74" s="237">
        <f>VLOOKUP($K74,data!$B$6:$M$7000,11,0)</f>
        <v>2764000</v>
      </c>
      <c r="N74" s="311"/>
      <c r="O74" s="311"/>
      <c r="P74" s="310"/>
      <c r="Q74" s="313"/>
      <c r="R74" s="313"/>
      <c r="S74" s="313"/>
      <c r="U74" s="308"/>
      <c r="V74" s="310"/>
      <c r="W74" s="308"/>
      <c r="X74" s="310"/>
      <c r="Y74" s="283"/>
      <c r="Z74" s="283"/>
      <c r="AA74" s="283"/>
      <c r="AC74" s="315"/>
      <c r="AD74" s="315"/>
      <c r="AE74" s="315"/>
      <c r="AF74" s="316"/>
    </row>
    <row r="75" spans="1:32" s="314" customFormat="1">
      <c r="A75" s="244">
        <f t="shared" si="7"/>
        <v>36439</v>
      </c>
      <c r="B75" s="253">
        <f t="shared" si="4"/>
        <v>36439</v>
      </c>
      <c r="C75" s="237">
        <f>VLOOKUP($B75,data!$B$6:$M$7000,11,0)</f>
        <v>3013000</v>
      </c>
      <c r="D75" s="256">
        <f>VLOOKUP($B75,[5]Data!$A$500:$E$1300,4,0)</f>
        <v>73</v>
      </c>
      <c r="E75" s="256">
        <f>VLOOKUP($B75,[5]Data!$A$500:$E$1300,5,0)</f>
        <v>57</v>
      </c>
      <c r="F75" s="256">
        <f t="shared" si="3"/>
        <v>3029857.1428571427</v>
      </c>
      <c r="G75" s="310"/>
      <c r="H75" s="311"/>
      <c r="I75" s="311"/>
      <c r="J75" s="311"/>
      <c r="K75" s="244">
        <f t="shared" si="6"/>
        <v>36583</v>
      </c>
      <c r="L75" s="253">
        <f t="shared" si="5"/>
        <v>36583</v>
      </c>
      <c r="M75" s="237">
        <f>VLOOKUP($K75,data!$B$6:$M$7000,11,0)</f>
        <v>3279000</v>
      </c>
      <c r="N75" s="311"/>
      <c r="O75" s="311"/>
      <c r="P75" s="310"/>
      <c r="Q75" s="313"/>
      <c r="R75" s="313"/>
      <c r="S75" s="313"/>
      <c r="U75" s="308"/>
      <c r="V75" s="310"/>
      <c r="W75" s="308"/>
      <c r="X75" s="310"/>
      <c r="Y75" s="283"/>
      <c r="Z75" s="283"/>
      <c r="AA75" s="283"/>
      <c r="AC75" s="315"/>
      <c r="AD75" s="315"/>
      <c r="AE75" s="315"/>
      <c r="AF75" s="316"/>
    </row>
    <row r="76" spans="1:32" s="314" customFormat="1">
      <c r="A76" s="244">
        <f t="shared" si="7"/>
        <v>36440</v>
      </c>
      <c r="B76" s="253">
        <f t="shared" si="4"/>
        <v>36440</v>
      </c>
      <c r="C76" s="237">
        <f>VLOOKUP($B76,data!$B$6:$M$7000,11,0)</f>
        <v>3109000</v>
      </c>
      <c r="D76" s="256">
        <f>VLOOKUP($B76,[5]Data!$A$500:$E$1300,4,0)</f>
        <v>90</v>
      </c>
      <c r="E76" s="256">
        <f>VLOOKUP($B76,[5]Data!$A$500:$E$1300,5,0)</f>
        <v>56</v>
      </c>
      <c r="F76" s="256">
        <f t="shared" si="3"/>
        <v>3044285.7142857141</v>
      </c>
      <c r="G76" s="310"/>
      <c r="H76" s="311"/>
      <c r="I76" s="311"/>
      <c r="J76" s="311"/>
      <c r="K76" s="244">
        <f t="shared" si="6"/>
        <v>36589</v>
      </c>
      <c r="L76" s="253">
        <f t="shared" si="5"/>
        <v>36589</v>
      </c>
      <c r="M76" s="237">
        <f>VLOOKUP($K76,data!$B$6:$M$7000,11,0)</f>
        <v>3161000</v>
      </c>
      <c r="N76" s="311"/>
      <c r="O76" s="311"/>
      <c r="P76" s="310"/>
      <c r="Q76" s="313"/>
      <c r="R76" s="313"/>
      <c r="S76" s="313"/>
      <c r="U76" s="308"/>
      <c r="V76" s="310"/>
      <c r="W76" s="308"/>
      <c r="X76" s="310"/>
      <c r="Y76" s="283"/>
      <c r="Z76" s="283"/>
      <c r="AA76" s="283"/>
      <c r="AC76" s="315"/>
      <c r="AD76" s="315"/>
      <c r="AE76" s="315"/>
      <c r="AF76" s="316"/>
    </row>
    <row r="77" spans="1:32" s="314" customFormat="1">
      <c r="A77" s="244">
        <f t="shared" si="7"/>
        <v>36441</v>
      </c>
      <c r="B77" s="253">
        <f t="shared" si="4"/>
        <v>36441</v>
      </c>
      <c r="C77" s="237">
        <f>VLOOKUP($B77,data!$B$6:$M$7000,11,0)</f>
        <v>3166000</v>
      </c>
      <c r="D77" s="256">
        <f>VLOOKUP($B77,[5]Data!$A$500:$E$1300,4,0)</f>
        <v>94</v>
      </c>
      <c r="E77" s="256">
        <f>VLOOKUP($B77,[5]Data!$A$500:$E$1300,5,0)</f>
        <v>60</v>
      </c>
      <c r="F77" s="256">
        <f t="shared" ref="F77:F140" si="8">AVERAGE($C71:$C77)</f>
        <v>3052000</v>
      </c>
      <c r="G77" s="310"/>
      <c r="H77" s="311"/>
      <c r="I77" s="311"/>
      <c r="J77" s="311"/>
      <c r="K77" s="244">
        <f t="shared" si="6"/>
        <v>36590</v>
      </c>
      <c r="L77" s="253">
        <f t="shared" si="5"/>
        <v>36590</v>
      </c>
      <c r="M77" s="237">
        <f>VLOOKUP($K77,data!$B$6:$M$7000,11,0)</f>
        <v>3871000</v>
      </c>
      <c r="N77" s="311"/>
      <c r="O77" s="311"/>
      <c r="P77" s="310"/>
      <c r="Q77" s="313"/>
      <c r="R77" s="313"/>
      <c r="S77" s="313"/>
      <c r="U77" s="308"/>
      <c r="V77" s="310"/>
      <c r="W77" s="308"/>
      <c r="X77" s="310"/>
      <c r="Y77" s="283"/>
      <c r="Z77" s="283"/>
      <c r="AA77" s="283"/>
      <c r="AC77" s="315"/>
      <c r="AD77" s="315"/>
      <c r="AE77" s="315"/>
      <c r="AF77" s="316"/>
    </row>
    <row r="78" spans="1:32" s="314" customFormat="1">
      <c r="A78" s="244">
        <f t="shared" si="7"/>
        <v>36444</v>
      </c>
      <c r="B78" s="253">
        <f t="shared" ref="B78:B109" si="9">DATE(YEAR(B73),MONTH(B73),DAY(B73)+7)</f>
        <v>36444</v>
      </c>
      <c r="C78" s="237">
        <f>VLOOKUP($B78,data!$B$6:$M$7000,11,0)</f>
        <v>3288000</v>
      </c>
      <c r="D78" s="256">
        <f>VLOOKUP($B78,[5]Data!$A$500:$E$1300,4,0)</f>
        <v>92</v>
      </c>
      <c r="E78" s="256">
        <f>VLOOKUP($B78,[5]Data!$A$500:$E$1300,5,0)</f>
        <v>60</v>
      </c>
      <c r="F78" s="256">
        <f t="shared" si="8"/>
        <v>3069142.8571428573</v>
      </c>
      <c r="G78" s="310"/>
      <c r="H78" s="311"/>
      <c r="I78" s="311"/>
      <c r="J78" s="311"/>
      <c r="K78" s="244">
        <f t="shared" si="6"/>
        <v>36596</v>
      </c>
      <c r="L78" s="253">
        <f t="shared" si="5"/>
        <v>36596</v>
      </c>
      <c r="M78" s="237">
        <f>VLOOKUP($K78,data!$B$6:$M$7000,11,0)</f>
        <v>2355000</v>
      </c>
      <c r="N78" s="311"/>
      <c r="O78" s="311"/>
      <c r="P78" s="310"/>
      <c r="Q78" s="313"/>
      <c r="R78" s="313"/>
      <c r="S78" s="313"/>
      <c r="U78" s="308"/>
      <c r="V78" s="310"/>
      <c r="W78" s="308"/>
      <c r="X78" s="310"/>
      <c r="Y78" s="283"/>
      <c r="Z78" s="283"/>
      <c r="AA78" s="283"/>
      <c r="AC78" s="315"/>
      <c r="AD78" s="315"/>
      <c r="AE78" s="315"/>
      <c r="AF78" s="316"/>
    </row>
    <row r="79" spans="1:32" s="314" customFormat="1">
      <c r="A79" s="244">
        <f t="shared" si="7"/>
        <v>36445</v>
      </c>
      <c r="B79" s="253">
        <f t="shared" si="9"/>
        <v>36445</v>
      </c>
      <c r="C79" s="237">
        <f>VLOOKUP($B79,data!$B$6:$M$7000,11,0)</f>
        <v>3374000</v>
      </c>
      <c r="D79" s="256">
        <f>VLOOKUP($B79,[5]Data!$A$500:$E$1300,4,0)</f>
        <v>96</v>
      </c>
      <c r="E79" s="256">
        <f>VLOOKUP($B79,[5]Data!$A$500:$E$1300,5,0)</f>
        <v>58</v>
      </c>
      <c r="F79" s="256">
        <f t="shared" si="8"/>
        <v>3136142.8571428573</v>
      </c>
      <c r="G79" s="310"/>
      <c r="H79" s="311"/>
      <c r="I79" s="311"/>
      <c r="J79" s="311"/>
      <c r="K79" s="244">
        <f t="shared" si="6"/>
        <v>36597</v>
      </c>
      <c r="L79" s="253">
        <f t="shared" si="5"/>
        <v>36597</v>
      </c>
      <c r="M79" s="237">
        <f>VLOOKUP($K79,data!$B$6:$M$7000,11,0)</f>
        <v>2307000</v>
      </c>
      <c r="N79" s="311"/>
      <c r="O79" s="311"/>
      <c r="P79" s="310"/>
      <c r="Q79" s="313"/>
      <c r="R79" s="313"/>
      <c r="S79" s="313"/>
      <c r="U79" s="308"/>
      <c r="V79" s="310"/>
      <c r="W79" s="308"/>
      <c r="X79" s="310"/>
      <c r="Y79" s="283"/>
      <c r="Z79" s="283"/>
      <c r="AA79" s="283"/>
      <c r="AC79" s="315"/>
      <c r="AD79" s="315"/>
      <c r="AE79" s="315"/>
      <c r="AF79" s="316"/>
    </row>
    <row r="80" spans="1:32" s="314" customFormat="1">
      <c r="A80" s="244">
        <f t="shared" si="7"/>
        <v>36446</v>
      </c>
      <c r="B80" s="253">
        <f t="shared" si="9"/>
        <v>36446</v>
      </c>
      <c r="C80" s="237">
        <f>VLOOKUP($B80,data!$B$6:$M$7000,11,0)</f>
        <v>3387000</v>
      </c>
      <c r="D80" s="256">
        <f>VLOOKUP($B80,[5]Data!$A$500:$E$1300,4,0)</f>
        <v>97</v>
      </c>
      <c r="E80" s="256">
        <f>VLOOKUP($B80,[5]Data!$A$500:$E$1300,5,0)</f>
        <v>61</v>
      </c>
      <c r="F80" s="256">
        <f t="shared" si="8"/>
        <v>3198000</v>
      </c>
      <c r="G80" s="310"/>
      <c r="H80" s="311"/>
      <c r="I80" s="311"/>
      <c r="J80" s="311"/>
      <c r="K80" s="244">
        <f t="shared" si="6"/>
        <v>36603</v>
      </c>
      <c r="L80" s="253">
        <f t="shared" si="5"/>
        <v>36603</v>
      </c>
      <c r="M80" s="237">
        <f>VLOOKUP($K80,data!$B$6:$M$7000,11,0)</f>
        <v>2100000</v>
      </c>
      <c r="N80" s="311"/>
      <c r="O80" s="311"/>
      <c r="P80" s="310"/>
      <c r="Q80" s="313"/>
      <c r="R80" s="313"/>
      <c r="S80" s="313"/>
      <c r="U80" s="308"/>
      <c r="V80" s="310"/>
      <c r="W80" s="308"/>
      <c r="X80" s="310"/>
      <c r="Y80" s="283"/>
      <c r="Z80" s="283"/>
      <c r="AA80" s="283"/>
      <c r="AC80" s="315"/>
      <c r="AD80" s="315"/>
      <c r="AE80" s="315"/>
      <c r="AF80" s="316"/>
    </row>
    <row r="81" spans="1:32" s="314" customFormat="1">
      <c r="A81" s="244">
        <f t="shared" si="7"/>
        <v>36447</v>
      </c>
      <c r="B81" s="253">
        <f t="shared" si="9"/>
        <v>36447</v>
      </c>
      <c r="C81" s="237">
        <f>VLOOKUP($B81,data!$B$6:$M$7000,11,0)</f>
        <v>3223000</v>
      </c>
      <c r="D81" s="256">
        <f>VLOOKUP($B81,[5]Data!$A$500:$E$1300,4,0)</f>
        <v>85</v>
      </c>
      <c r="E81" s="256">
        <f>VLOOKUP($B81,[5]Data!$A$500:$E$1300,5,0)</f>
        <v>59</v>
      </c>
      <c r="F81" s="256">
        <f t="shared" si="8"/>
        <v>3222857.1428571427</v>
      </c>
      <c r="G81" s="310"/>
      <c r="H81" s="311"/>
      <c r="I81" s="311"/>
      <c r="J81" s="311"/>
      <c r="K81" s="244">
        <f t="shared" si="6"/>
        <v>36604</v>
      </c>
      <c r="L81" s="253">
        <f t="shared" si="5"/>
        <v>36604</v>
      </c>
      <c r="M81" s="237">
        <f>VLOOKUP($K81,data!$B$6:$M$7000,11,0)</f>
        <v>2217000</v>
      </c>
      <c r="N81" s="311"/>
      <c r="O81" s="311"/>
      <c r="P81" s="310"/>
      <c r="Q81" s="313"/>
      <c r="R81" s="313"/>
      <c r="S81" s="313"/>
      <c r="U81" s="308"/>
      <c r="V81" s="310"/>
      <c r="W81" s="308"/>
      <c r="X81" s="310"/>
      <c r="Y81" s="283"/>
      <c r="Z81" s="283"/>
      <c r="AA81" s="283"/>
      <c r="AC81" s="315"/>
      <c r="AD81" s="315"/>
      <c r="AE81" s="315"/>
      <c r="AF81" s="316"/>
    </row>
    <row r="82" spans="1:32" s="314" customFormat="1">
      <c r="A82" s="244">
        <f t="shared" si="7"/>
        <v>36448</v>
      </c>
      <c r="B82" s="253">
        <f t="shared" si="9"/>
        <v>36448</v>
      </c>
      <c r="C82" s="237">
        <f>VLOOKUP($B82,data!$B$6:$M$7000,11,0)</f>
        <v>3085000</v>
      </c>
      <c r="D82" s="256">
        <f>VLOOKUP($B82,[5]Data!$A$500:$E$1300,4,0)</f>
        <v>73</v>
      </c>
      <c r="E82" s="256">
        <f>VLOOKUP($B82,[5]Data!$A$500:$E$1300,5,0)</f>
        <v>59</v>
      </c>
      <c r="F82" s="256">
        <f t="shared" si="8"/>
        <v>3233142.8571428573</v>
      </c>
      <c r="G82" s="310"/>
      <c r="H82" s="311"/>
      <c r="I82" s="311"/>
      <c r="J82" s="311"/>
      <c r="K82" s="244">
        <f t="shared" si="6"/>
        <v>36610</v>
      </c>
      <c r="L82" s="253">
        <f t="shared" si="5"/>
        <v>36610</v>
      </c>
      <c r="M82" s="237">
        <f>VLOOKUP($K82,data!$B$6:$M$7000,11,0)</f>
        <v>2450000</v>
      </c>
      <c r="N82" s="311"/>
      <c r="O82" s="311"/>
      <c r="P82" s="310"/>
      <c r="Q82" s="313"/>
      <c r="R82" s="313"/>
      <c r="S82" s="313"/>
      <c r="U82" s="308"/>
      <c r="V82" s="310"/>
      <c r="W82" s="308"/>
      <c r="X82" s="310"/>
      <c r="Y82" s="283"/>
      <c r="Z82" s="283"/>
      <c r="AA82" s="283"/>
      <c r="AC82" s="315"/>
      <c r="AD82" s="315"/>
      <c r="AE82" s="315"/>
      <c r="AF82" s="316"/>
    </row>
    <row r="83" spans="1:32" s="314" customFormat="1">
      <c r="A83" s="244">
        <f t="shared" si="7"/>
        <v>36451</v>
      </c>
      <c r="B83" s="253">
        <f t="shared" si="9"/>
        <v>36451</v>
      </c>
      <c r="C83" s="237">
        <f>VLOOKUP($B83,data!$B$6:$M$7000,11,0)</f>
        <v>3024000</v>
      </c>
      <c r="D83" s="256">
        <f>VLOOKUP($B83,[5]Data!$A$500:$E$1300,4,0)</f>
        <v>86</v>
      </c>
      <c r="E83" s="256">
        <f>VLOOKUP($B83,[5]Data!$A$500:$E$1300,5,0)</f>
        <v>57</v>
      </c>
      <c r="F83" s="256">
        <f t="shared" si="8"/>
        <v>3221000</v>
      </c>
      <c r="G83" s="310"/>
      <c r="H83" s="311"/>
      <c r="I83" s="311"/>
      <c r="J83" s="311"/>
      <c r="K83" s="244">
        <f t="shared" si="6"/>
        <v>36611</v>
      </c>
      <c r="L83" s="253">
        <f t="shared" si="5"/>
        <v>36611</v>
      </c>
      <c r="M83" s="237">
        <f>VLOOKUP($K83,data!$B$6:$M$7000,11,0)</f>
        <v>2100000</v>
      </c>
      <c r="N83" s="311"/>
      <c r="O83" s="311"/>
      <c r="P83" s="310"/>
      <c r="Q83" s="313"/>
      <c r="R83" s="313"/>
      <c r="S83" s="313"/>
      <c r="U83" s="308"/>
      <c r="V83" s="310"/>
      <c r="W83" s="308"/>
      <c r="X83" s="310"/>
      <c r="Y83" s="283"/>
      <c r="Z83" s="283"/>
      <c r="AA83" s="283"/>
      <c r="AC83" s="315"/>
      <c r="AD83" s="315"/>
      <c r="AE83" s="315"/>
      <c r="AF83" s="316"/>
    </row>
    <row r="84" spans="1:32" s="314" customFormat="1">
      <c r="A84" s="244">
        <f t="shared" si="7"/>
        <v>36452</v>
      </c>
      <c r="B84" s="253">
        <f t="shared" si="9"/>
        <v>36452</v>
      </c>
      <c r="C84" s="237">
        <f>VLOOKUP($B84,data!$B$6:$M$7000,11,0)</f>
        <v>3040000</v>
      </c>
      <c r="D84" s="256">
        <f>VLOOKUP($B84,[5]Data!$A$500:$E$1300,4,0)</f>
        <v>92</v>
      </c>
      <c r="E84" s="256">
        <f>VLOOKUP($B84,[5]Data!$A$500:$E$1300,5,0)</f>
        <v>53</v>
      </c>
      <c r="F84" s="256">
        <f t="shared" si="8"/>
        <v>3203000</v>
      </c>
      <c r="G84" s="310"/>
      <c r="H84" s="311"/>
      <c r="I84" s="311"/>
      <c r="J84" s="311"/>
      <c r="K84" s="244"/>
      <c r="L84" s="253"/>
      <c r="M84" s="237"/>
      <c r="N84" s="311"/>
      <c r="O84" s="311"/>
      <c r="P84" s="310"/>
      <c r="Q84" s="313"/>
      <c r="R84" s="313"/>
      <c r="S84" s="313"/>
      <c r="U84" s="308"/>
      <c r="V84" s="310"/>
      <c r="W84" s="308"/>
      <c r="X84" s="310"/>
      <c r="Y84" s="283"/>
      <c r="Z84" s="283"/>
      <c r="AA84" s="283"/>
      <c r="AC84" s="315"/>
      <c r="AD84" s="315"/>
      <c r="AE84" s="315"/>
      <c r="AF84" s="316"/>
    </row>
    <row r="85" spans="1:32" s="314" customFormat="1">
      <c r="A85" s="244">
        <f t="shared" si="7"/>
        <v>36453</v>
      </c>
      <c r="B85" s="253">
        <f t="shared" si="9"/>
        <v>36453</v>
      </c>
      <c r="C85" s="237">
        <f>VLOOKUP($B85,data!$B$6:$M$7000,11,0)</f>
        <v>3132000</v>
      </c>
      <c r="D85" s="256">
        <f>VLOOKUP($B85,[5]Data!$A$500:$E$1300,4,0)</f>
        <v>93</v>
      </c>
      <c r="E85" s="256">
        <f>VLOOKUP($B85,[5]Data!$A$500:$E$1300,5,0)</f>
        <v>57</v>
      </c>
      <c r="F85" s="256">
        <f t="shared" si="8"/>
        <v>3180714.2857142859</v>
      </c>
      <c r="G85" s="310"/>
      <c r="H85" s="311"/>
      <c r="I85" s="311"/>
      <c r="J85" s="311"/>
      <c r="K85" s="244"/>
      <c r="L85" s="253"/>
      <c r="M85" s="237"/>
      <c r="N85" s="311"/>
      <c r="O85" s="311"/>
      <c r="P85" s="310"/>
      <c r="Q85" s="313"/>
      <c r="R85" s="313"/>
      <c r="S85" s="313"/>
      <c r="U85" s="308"/>
      <c r="V85" s="310"/>
      <c r="W85" s="308"/>
      <c r="X85" s="310"/>
      <c r="Y85" s="283"/>
      <c r="Z85" s="283"/>
      <c r="AA85" s="283"/>
      <c r="AC85" s="315"/>
      <c r="AD85" s="315"/>
      <c r="AE85" s="315"/>
      <c r="AF85" s="316"/>
    </row>
    <row r="86" spans="1:32" s="314" customFormat="1">
      <c r="A86" s="244">
        <f t="shared" si="7"/>
        <v>36454</v>
      </c>
      <c r="B86" s="253">
        <f t="shared" si="9"/>
        <v>36454</v>
      </c>
      <c r="C86" s="237">
        <f>VLOOKUP($B86,data!$B$6:$M$7000,11,0)</f>
        <v>3147000</v>
      </c>
      <c r="D86" s="256">
        <f>VLOOKUP($B86,[5]Data!$A$500:$E$1300,4,0)</f>
        <v>94</v>
      </c>
      <c r="E86" s="256">
        <f>VLOOKUP($B86,[5]Data!$A$500:$E$1300,5,0)</f>
        <v>58</v>
      </c>
      <c r="F86" s="256">
        <f t="shared" si="8"/>
        <v>3148285.7142857141</v>
      </c>
      <c r="G86" s="310"/>
      <c r="H86" s="311"/>
      <c r="I86" s="311"/>
      <c r="J86" s="311"/>
      <c r="K86" s="244"/>
      <c r="L86" s="253"/>
      <c r="M86" s="237"/>
      <c r="N86" s="311"/>
      <c r="O86" s="311"/>
      <c r="P86" s="310"/>
      <c r="Q86" s="313"/>
      <c r="R86" s="313"/>
      <c r="S86" s="313"/>
      <c r="U86" s="308"/>
      <c r="V86" s="310"/>
      <c r="W86" s="308"/>
      <c r="X86" s="310"/>
      <c r="Y86" s="283"/>
      <c r="Z86" s="283"/>
      <c r="AA86" s="283"/>
      <c r="AC86" s="315"/>
      <c r="AD86" s="315"/>
      <c r="AE86" s="315"/>
      <c r="AF86" s="316"/>
    </row>
    <row r="87" spans="1:32" s="314" customFormat="1">
      <c r="A87" s="244">
        <f t="shared" si="7"/>
        <v>36455</v>
      </c>
      <c r="B87" s="253">
        <f t="shared" si="9"/>
        <v>36455</v>
      </c>
      <c r="C87" s="237">
        <f>VLOOKUP($B87,data!$B$6:$M$7000,11,0)</f>
        <v>3019000</v>
      </c>
      <c r="D87" s="256">
        <f>VLOOKUP($B87,[5]Data!$A$500:$E$1300,4,0)</f>
        <v>91</v>
      </c>
      <c r="E87" s="256">
        <f>VLOOKUP($B87,[5]Data!$A$500:$E$1300,5,0)</f>
        <v>55</v>
      </c>
      <c r="F87" s="256">
        <f t="shared" si="8"/>
        <v>3095714.2857142859</v>
      </c>
      <c r="G87" s="310"/>
      <c r="H87" s="311"/>
      <c r="I87" s="311"/>
      <c r="J87" s="311"/>
      <c r="K87" s="244"/>
      <c r="L87" s="253"/>
      <c r="M87" s="237"/>
      <c r="N87" s="311"/>
      <c r="O87" s="311"/>
      <c r="P87" s="310"/>
      <c r="Q87" s="313"/>
      <c r="R87" s="313"/>
      <c r="S87" s="313"/>
      <c r="U87" s="308"/>
      <c r="V87" s="310"/>
      <c r="W87" s="308"/>
      <c r="X87" s="310"/>
      <c r="Y87" s="283"/>
      <c r="Z87" s="283"/>
      <c r="AA87" s="283"/>
      <c r="AC87" s="315"/>
      <c r="AD87" s="315"/>
      <c r="AE87" s="315"/>
      <c r="AF87" s="316"/>
    </row>
    <row r="88" spans="1:32" s="314" customFormat="1">
      <c r="A88" s="244">
        <f t="shared" si="7"/>
        <v>36458</v>
      </c>
      <c r="B88" s="253">
        <f t="shared" si="9"/>
        <v>36458</v>
      </c>
      <c r="C88" s="237">
        <f>VLOOKUP($B88,data!$B$6:$M$7000,11,0)</f>
        <v>3071000</v>
      </c>
      <c r="D88" s="256">
        <f>VLOOKUP($B88,[5]Data!$A$500:$E$1300,4,0)</f>
        <v>88</v>
      </c>
      <c r="E88" s="256">
        <f>VLOOKUP($B88,[5]Data!$A$500:$E$1300,5,0)</f>
        <v>59</v>
      </c>
      <c r="F88" s="256">
        <f t="shared" si="8"/>
        <v>3074000</v>
      </c>
      <c r="G88" s="310"/>
      <c r="H88" s="311"/>
      <c r="I88" s="311"/>
      <c r="J88" s="311"/>
      <c r="K88" s="244"/>
      <c r="L88" s="253"/>
      <c r="M88" s="237"/>
      <c r="N88" s="311"/>
      <c r="O88" s="311"/>
      <c r="P88" s="310"/>
      <c r="Q88" s="313"/>
      <c r="R88" s="313"/>
      <c r="S88" s="313"/>
      <c r="U88" s="308"/>
      <c r="V88" s="310"/>
      <c r="W88" s="308"/>
      <c r="X88" s="310"/>
      <c r="Y88" s="283"/>
      <c r="Z88" s="283"/>
      <c r="AA88" s="283"/>
      <c r="AC88" s="315"/>
      <c r="AD88" s="315"/>
      <c r="AE88" s="315"/>
      <c r="AF88" s="316"/>
    </row>
    <row r="89" spans="1:32" s="314" customFormat="1">
      <c r="A89" s="244">
        <f t="shared" si="7"/>
        <v>36459</v>
      </c>
      <c r="B89" s="253">
        <f t="shared" si="9"/>
        <v>36459</v>
      </c>
      <c r="C89" s="237">
        <f>VLOOKUP($B89,data!$B$6:$M$7000,11,0)</f>
        <v>3167000</v>
      </c>
      <c r="D89" s="256">
        <f>VLOOKUP($B89,[5]Data!$A$500:$E$1300,4,0)</f>
        <v>81</v>
      </c>
      <c r="E89" s="256">
        <f>VLOOKUP($B89,[5]Data!$A$500:$E$1300,5,0)</f>
        <v>58</v>
      </c>
      <c r="F89" s="256">
        <f t="shared" si="8"/>
        <v>3085714.2857142859</v>
      </c>
      <c r="G89" s="310"/>
      <c r="H89" s="311"/>
      <c r="I89" s="311"/>
      <c r="J89" s="311"/>
      <c r="K89" s="244"/>
      <c r="L89" s="253"/>
      <c r="M89" s="237"/>
      <c r="N89" s="311"/>
      <c r="O89" s="311"/>
      <c r="P89" s="310"/>
      <c r="Q89" s="313"/>
      <c r="R89" s="313"/>
      <c r="S89" s="313"/>
      <c r="U89" s="308"/>
      <c r="V89" s="310"/>
      <c r="W89" s="308"/>
      <c r="X89" s="310"/>
      <c r="Y89" s="283"/>
      <c r="Z89" s="283"/>
      <c r="AA89" s="283"/>
      <c r="AC89" s="315"/>
      <c r="AD89" s="315"/>
      <c r="AE89" s="315"/>
      <c r="AF89" s="316"/>
    </row>
    <row r="90" spans="1:32" s="314" customFormat="1">
      <c r="A90" s="244">
        <f t="shared" si="7"/>
        <v>36460</v>
      </c>
      <c r="B90" s="253">
        <f t="shared" si="9"/>
        <v>36460</v>
      </c>
      <c r="C90" s="237">
        <f>VLOOKUP($B90,data!$B$6:$M$7000,11,0)</f>
        <v>3286000</v>
      </c>
      <c r="D90" s="256">
        <f>VLOOKUP($B90,[5]Data!$A$500:$E$1300,4,0)</f>
        <v>75</v>
      </c>
      <c r="E90" s="256">
        <f>VLOOKUP($B90,[5]Data!$A$500:$E$1300,5,0)</f>
        <v>54</v>
      </c>
      <c r="F90" s="256">
        <f t="shared" si="8"/>
        <v>3123142.8571428573</v>
      </c>
      <c r="G90" s="310"/>
      <c r="H90" s="311"/>
      <c r="I90" s="311"/>
      <c r="J90" s="311"/>
      <c r="K90" s="244"/>
      <c r="L90" s="253"/>
      <c r="M90" s="237"/>
      <c r="N90" s="311"/>
      <c r="O90" s="311"/>
      <c r="P90" s="310"/>
      <c r="Q90" s="313"/>
      <c r="R90" s="313"/>
      <c r="S90" s="313"/>
      <c r="U90" s="308"/>
      <c r="V90" s="310"/>
      <c r="W90" s="308"/>
      <c r="X90" s="310"/>
      <c r="Y90" s="283"/>
      <c r="Z90" s="283"/>
      <c r="AA90" s="283"/>
      <c r="AC90" s="315"/>
      <c r="AD90" s="315"/>
      <c r="AE90" s="315"/>
      <c r="AF90" s="316"/>
    </row>
    <row r="91" spans="1:32" s="314" customFormat="1">
      <c r="A91" s="244">
        <f t="shared" si="7"/>
        <v>36461</v>
      </c>
      <c r="B91" s="253">
        <f t="shared" si="9"/>
        <v>36461</v>
      </c>
      <c r="C91" s="237">
        <f>VLOOKUP($B91,data!$B$6:$M$7000,11,0)</f>
        <v>3099000</v>
      </c>
      <c r="D91" s="256">
        <f>VLOOKUP($B91,[5]Data!$A$500:$E$1300,4,0)</f>
        <v>68.5</v>
      </c>
      <c r="E91" s="256">
        <f>VLOOKUP($B91,[5]Data!$A$500:$E$1300,5,0)</f>
        <v>57</v>
      </c>
      <c r="F91" s="256">
        <f t="shared" si="8"/>
        <v>3131571.4285714286</v>
      </c>
      <c r="G91" s="310"/>
      <c r="H91" s="311"/>
      <c r="I91" s="311"/>
      <c r="J91" s="311"/>
      <c r="K91" s="244"/>
      <c r="L91" s="253"/>
      <c r="M91" s="237"/>
      <c r="N91" s="311"/>
      <c r="O91" s="311"/>
      <c r="P91" s="310"/>
      <c r="Q91" s="313"/>
      <c r="R91" s="313"/>
      <c r="S91" s="313"/>
      <c r="U91" s="308"/>
      <c r="V91" s="310"/>
      <c r="W91" s="308"/>
      <c r="X91" s="310"/>
      <c r="Y91" s="283"/>
      <c r="Z91" s="283"/>
      <c r="AA91" s="283"/>
      <c r="AC91" s="315"/>
      <c r="AD91" s="315"/>
      <c r="AE91" s="315"/>
      <c r="AF91" s="316"/>
    </row>
    <row r="92" spans="1:32" s="314" customFormat="1">
      <c r="A92" s="244">
        <f t="shared" si="7"/>
        <v>36462</v>
      </c>
      <c r="B92" s="253">
        <f t="shared" si="9"/>
        <v>36462</v>
      </c>
      <c r="C92" s="237">
        <f>VLOOKUP($B92,data!$B$6:$M$7000,11,0)</f>
        <v>2962000</v>
      </c>
      <c r="D92" s="256">
        <f>VLOOKUP($B92,[5]Data!$A$500:$E$1300,4,0)</f>
        <v>71</v>
      </c>
      <c r="E92" s="256">
        <f>VLOOKUP($B92,[5]Data!$A$500:$E$1300,5,0)</f>
        <v>52</v>
      </c>
      <c r="F92" s="256">
        <f t="shared" si="8"/>
        <v>3107285.7142857141</v>
      </c>
      <c r="G92" s="310"/>
      <c r="H92" s="311"/>
      <c r="I92" s="311"/>
      <c r="J92" s="311"/>
      <c r="K92" s="312"/>
      <c r="L92" s="308"/>
      <c r="M92" s="309"/>
      <c r="N92" s="311"/>
      <c r="O92" s="311"/>
      <c r="P92" s="310"/>
      <c r="Q92" s="313"/>
      <c r="R92" s="313"/>
      <c r="S92" s="313"/>
      <c r="U92" s="308"/>
      <c r="V92" s="310"/>
      <c r="W92" s="308"/>
      <c r="X92" s="310"/>
      <c r="Y92" s="283"/>
      <c r="Z92" s="283"/>
      <c r="AA92" s="283"/>
      <c r="AC92" s="315"/>
      <c r="AD92" s="315"/>
      <c r="AE92" s="315"/>
      <c r="AF92" s="316"/>
    </row>
    <row r="93" spans="1:32" s="314" customFormat="1">
      <c r="A93" s="244">
        <f t="shared" si="7"/>
        <v>36465</v>
      </c>
      <c r="B93" s="253">
        <f t="shared" si="9"/>
        <v>36465</v>
      </c>
      <c r="C93" s="237">
        <f>VLOOKUP($B93,data!$B$6:$M$7000,11,0)</f>
        <v>2895000</v>
      </c>
      <c r="D93" s="256">
        <f>VLOOKUP($B93,[5]Data!$A$500:$E$1300,4,0)</f>
        <v>80.5</v>
      </c>
      <c r="E93" s="256">
        <f>VLOOKUP($B93,[5]Data!$A$500:$E$1300,5,0)</f>
        <v>53.5</v>
      </c>
      <c r="F93" s="256">
        <f t="shared" si="8"/>
        <v>3071285.7142857141</v>
      </c>
      <c r="G93" s="310"/>
      <c r="H93" s="311"/>
      <c r="I93" s="311"/>
      <c r="J93" s="311"/>
      <c r="K93" s="312"/>
      <c r="L93" s="308"/>
      <c r="M93" s="309"/>
      <c r="N93" s="311"/>
      <c r="O93" s="311"/>
      <c r="P93" s="310"/>
      <c r="Q93" s="313"/>
      <c r="R93" s="313"/>
      <c r="S93" s="313"/>
      <c r="U93" s="308"/>
      <c r="V93" s="310"/>
      <c r="W93" s="308"/>
      <c r="X93" s="310"/>
      <c r="Y93" s="283"/>
      <c r="Z93" s="283"/>
      <c r="AA93" s="283"/>
      <c r="AC93" s="315"/>
      <c r="AD93" s="315"/>
      <c r="AE93" s="315"/>
      <c r="AF93" s="316"/>
    </row>
    <row r="94" spans="1:32" s="314" customFormat="1">
      <c r="A94" s="244">
        <f t="shared" si="7"/>
        <v>36466</v>
      </c>
      <c r="B94" s="253">
        <f t="shared" si="9"/>
        <v>36466</v>
      </c>
      <c r="C94" s="237">
        <f>VLOOKUP($B94,data!$B$6:$M$7000,11,0)</f>
        <v>2990000</v>
      </c>
      <c r="D94" s="256">
        <f>VLOOKUP($B94,[5]Data!$A$500:$E$1300,4,0)</f>
        <v>74</v>
      </c>
      <c r="E94" s="256">
        <f>VLOOKUP($B94,[5]Data!$A$500:$E$1300,5,0)</f>
        <v>53</v>
      </c>
      <c r="F94" s="256">
        <f t="shared" si="8"/>
        <v>3067142.8571428573</v>
      </c>
      <c r="G94" s="310"/>
      <c r="H94" s="311"/>
      <c r="I94" s="311"/>
      <c r="J94" s="311"/>
      <c r="K94" s="312"/>
      <c r="L94" s="308"/>
      <c r="M94" s="309"/>
      <c r="N94" s="311"/>
      <c r="O94" s="311"/>
      <c r="P94" s="310"/>
      <c r="Q94" s="313"/>
      <c r="R94" s="313"/>
      <c r="S94" s="313"/>
      <c r="U94" s="308"/>
      <c r="V94" s="310"/>
      <c r="W94" s="308"/>
      <c r="X94" s="310"/>
      <c r="Y94" s="283"/>
      <c r="Z94" s="283"/>
      <c r="AA94" s="283"/>
      <c r="AC94" s="315"/>
      <c r="AD94" s="315"/>
      <c r="AE94" s="315"/>
      <c r="AF94" s="316"/>
    </row>
    <row r="95" spans="1:32" s="314" customFormat="1">
      <c r="A95" s="244">
        <f t="shared" si="7"/>
        <v>36467</v>
      </c>
      <c r="B95" s="253">
        <f t="shared" si="9"/>
        <v>36467</v>
      </c>
      <c r="C95" s="237">
        <f>VLOOKUP($B95,data!$B$6:$M$7000,11,0)</f>
        <v>2866000</v>
      </c>
      <c r="D95" s="256">
        <f>VLOOKUP($B95,[5]Data!$A$500:$E$1300,4,0)</f>
        <v>71</v>
      </c>
      <c r="E95" s="256">
        <f>VLOOKUP($B95,[5]Data!$A$500:$E$1300,5,0)</f>
        <v>52.5</v>
      </c>
      <c r="F95" s="256">
        <f t="shared" si="8"/>
        <v>3037857.1428571427</v>
      </c>
      <c r="G95" s="310"/>
      <c r="H95" s="311"/>
      <c r="I95" s="311"/>
      <c r="J95" s="311"/>
      <c r="K95" s="312"/>
      <c r="L95" s="308"/>
      <c r="M95" s="309"/>
      <c r="N95" s="311"/>
      <c r="O95" s="311"/>
      <c r="P95" s="310"/>
      <c r="Q95" s="313"/>
      <c r="R95" s="313"/>
      <c r="S95" s="313"/>
      <c r="U95" s="308"/>
      <c r="V95" s="310"/>
      <c r="W95" s="308"/>
      <c r="X95" s="310"/>
      <c r="Y95" s="283"/>
      <c r="Z95" s="283"/>
      <c r="AA95" s="283"/>
      <c r="AC95" s="315"/>
      <c r="AD95" s="315"/>
      <c r="AE95" s="315"/>
      <c r="AF95" s="316"/>
    </row>
    <row r="96" spans="1:32" s="314" customFormat="1">
      <c r="A96" s="244">
        <f t="shared" si="7"/>
        <v>36468</v>
      </c>
      <c r="B96" s="253">
        <f t="shared" si="9"/>
        <v>36468</v>
      </c>
      <c r="C96" s="237">
        <f>VLOOKUP($B96,data!$B$6:$M$7000,11,0)</f>
        <v>2814000</v>
      </c>
      <c r="D96" s="256">
        <f>VLOOKUP($B96,[5]Data!$A$500:$E$1300,4,0)</f>
        <v>71</v>
      </c>
      <c r="E96" s="256">
        <f>VLOOKUP($B96,[5]Data!$A$500:$E$1300,5,0)</f>
        <v>51.5</v>
      </c>
      <c r="F96" s="256">
        <f t="shared" si="8"/>
        <v>2987428.5714285714</v>
      </c>
      <c r="G96" s="310"/>
      <c r="H96" s="311"/>
      <c r="I96" s="311"/>
      <c r="J96" s="311"/>
      <c r="K96" s="312"/>
      <c r="L96" s="308"/>
      <c r="M96" s="309"/>
      <c r="N96" s="311"/>
      <c r="O96" s="311"/>
      <c r="P96" s="310"/>
      <c r="Q96" s="313"/>
      <c r="R96" s="313"/>
      <c r="S96" s="313"/>
      <c r="U96" s="308"/>
      <c r="V96" s="310"/>
      <c r="W96" s="308"/>
      <c r="X96" s="310"/>
      <c r="Y96" s="283"/>
      <c r="Z96" s="283"/>
      <c r="AA96" s="283"/>
      <c r="AC96" s="315"/>
      <c r="AD96" s="315"/>
      <c r="AE96" s="315"/>
      <c r="AF96" s="316"/>
    </row>
    <row r="97" spans="1:32" s="314" customFormat="1">
      <c r="A97" s="244">
        <f t="shared" si="7"/>
        <v>36469</v>
      </c>
      <c r="B97" s="253">
        <f t="shared" si="9"/>
        <v>36469</v>
      </c>
      <c r="C97" s="237">
        <f>VLOOKUP($B97,data!$B$6:$M$7000,11,0)</f>
        <v>2794000</v>
      </c>
      <c r="D97" s="256">
        <f>VLOOKUP($B97,[5]Data!$A$500:$E$1300,4,0)</f>
        <v>72.5</v>
      </c>
      <c r="E97" s="256">
        <f>VLOOKUP($B97,[5]Data!$A$500:$E$1300,5,0)</f>
        <v>53</v>
      </c>
      <c r="F97" s="256">
        <f t="shared" si="8"/>
        <v>2917142.8571428573</v>
      </c>
      <c r="G97" s="310"/>
      <c r="H97" s="311"/>
      <c r="I97" s="311"/>
      <c r="J97" s="311"/>
      <c r="K97" s="312"/>
      <c r="L97" s="308"/>
      <c r="M97" s="309"/>
      <c r="N97" s="311"/>
      <c r="O97" s="311"/>
      <c r="P97" s="310"/>
      <c r="Q97" s="313"/>
      <c r="R97" s="313"/>
      <c r="S97" s="313"/>
      <c r="U97" s="308"/>
      <c r="V97" s="310"/>
      <c r="W97" s="308"/>
      <c r="X97" s="310"/>
      <c r="Y97" s="283"/>
      <c r="Z97" s="283"/>
      <c r="AA97" s="283"/>
      <c r="AC97" s="315"/>
      <c r="AD97" s="315"/>
      <c r="AE97" s="315"/>
      <c r="AF97" s="316"/>
    </row>
    <row r="98" spans="1:32" s="314" customFormat="1">
      <c r="A98" s="244">
        <f t="shared" si="7"/>
        <v>36472</v>
      </c>
      <c r="B98" s="253">
        <f t="shared" si="9"/>
        <v>36472</v>
      </c>
      <c r="C98" s="237">
        <f>VLOOKUP($B98,data!$B$6:$M$7000,11,0)</f>
        <v>2917000</v>
      </c>
      <c r="D98" s="256">
        <f>VLOOKUP($B98,[5]Data!$A$500:$E$1300,4,0)</f>
        <v>65.5</v>
      </c>
      <c r="E98" s="256">
        <f>VLOOKUP($B98,[5]Data!$A$500:$E$1300,5,0)</f>
        <v>53.5</v>
      </c>
      <c r="F98" s="256">
        <f t="shared" si="8"/>
        <v>2891142.8571428573</v>
      </c>
      <c r="G98" s="310"/>
      <c r="H98" s="311"/>
      <c r="I98" s="311"/>
      <c r="J98" s="311"/>
      <c r="K98" s="312"/>
      <c r="L98" s="308"/>
      <c r="M98" s="309"/>
      <c r="N98" s="311"/>
      <c r="O98" s="311"/>
      <c r="P98" s="310"/>
      <c r="Q98" s="313"/>
      <c r="R98" s="313"/>
      <c r="S98" s="313"/>
      <c r="U98" s="308"/>
      <c r="V98" s="310"/>
      <c r="W98" s="308"/>
      <c r="X98" s="310"/>
      <c r="Y98" s="283"/>
      <c r="Z98" s="283"/>
      <c r="AA98" s="283"/>
      <c r="AC98" s="315"/>
      <c r="AD98" s="315"/>
      <c r="AE98" s="315"/>
      <c r="AF98" s="316"/>
    </row>
    <row r="99" spans="1:32" s="314" customFormat="1">
      <c r="A99" s="244">
        <f t="shared" si="7"/>
        <v>36473</v>
      </c>
      <c r="B99" s="253">
        <f t="shared" si="9"/>
        <v>36473</v>
      </c>
      <c r="C99" s="237">
        <f>VLOOKUP($B99,data!$B$6:$M$7000,11,0)</f>
        <v>2890000</v>
      </c>
      <c r="D99" s="256">
        <f>VLOOKUP($B99,[5]Data!$A$500:$E$1300,4,0)</f>
        <v>65.5</v>
      </c>
      <c r="E99" s="256">
        <f>VLOOKUP($B99,[5]Data!$A$500:$E$1300,5,0)</f>
        <v>51</v>
      </c>
      <c r="F99" s="256">
        <f t="shared" si="8"/>
        <v>2880857.1428571427</v>
      </c>
      <c r="G99" s="310"/>
      <c r="H99" s="311"/>
      <c r="I99" s="311"/>
      <c r="J99" s="311"/>
      <c r="K99" s="312"/>
      <c r="L99" s="308"/>
      <c r="M99" s="309"/>
      <c r="N99" s="311"/>
      <c r="O99" s="311"/>
      <c r="P99" s="310"/>
      <c r="Q99" s="313"/>
      <c r="R99" s="313"/>
      <c r="S99" s="313"/>
      <c r="U99" s="308"/>
      <c r="V99" s="310"/>
      <c r="W99" s="308"/>
      <c r="X99" s="310"/>
      <c r="Y99" s="283"/>
      <c r="Z99" s="283"/>
      <c r="AA99" s="283"/>
      <c r="AC99" s="315"/>
      <c r="AD99" s="315"/>
      <c r="AE99" s="315"/>
      <c r="AF99" s="316"/>
    </row>
    <row r="100" spans="1:32" s="314" customFormat="1">
      <c r="A100" s="244">
        <f t="shared" si="7"/>
        <v>36474</v>
      </c>
      <c r="B100" s="253">
        <f t="shared" si="9"/>
        <v>36474</v>
      </c>
      <c r="C100" s="237">
        <f>VLOOKUP($B100,data!$B$6:$M$7000,11,0)</f>
        <v>2919000</v>
      </c>
      <c r="D100" s="256">
        <f>VLOOKUP($B100,[5]Data!$A$500:$E$1300,4,0)</f>
        <v>67.5</v>
      </c>
      <c r="E100" s="256">
        <f>VLOOKUP($B100,[5]Data!$A$500:$E$1300,5,0)</f>
        <v>49</v>
      </c>
      <c r="F100" s="256">
        <f t="shared" si="8"/>
        <v>2884285.7142857141</v>
      </c>
      <c r="G100" s="310"/>
      <c r="H100" s="311"/>
      <c r="I100" s="311"/>
      <c r="J100" s="311"/>
      <c r="K100" s="312"/>
      <c r="L100" s="308"/>
      <c r="M100" s="309"/>
      <c r="N100" s="311"/>
      <c r="O100" s="311"/>
      <c r="P100" s="310"/>
      <c r="Q100" s="313"/>
      <c r="R100" s="313"/>
      <c r="S100" s="313"/>
      <c r="U100" s="308"/>
      <c r="V100" s="310"/>
      <c r="W100" s="308"/>
      <c r="X100" s="310"/>
      <c r="Y100" s="283"/>
      <c r="Z100" s="283"/>
      <c r="AA100" s="283"/>
      <c r="AC100" s="315"/>
      <c r="AD100" s="315"/>
      <c r="AE100" s="315"/>
      <c r="AF100" s="316"/>
    </row>
    <row r="101" spans="1:32" s="314" customFormat="1">
      <c r="A101" s="244">
        <f t="shared" si="7"/>
        <v>36475</v>
      </c>
      <c r="B101" s="253">
        <f t="shared" si="9"/>
        <v>36475</v>
      </c>
      <c r="C101" s="237">
        <f>VLOOKUP($B101,data!$B$6:$M$7000,11,0)</f>
        <v>2818000</v>
      </c>
      <c r="D101" s="256">
        <f>VLOOKUP($B101,[5]Data!$A$500:$E$1300,4,0)</f>
        <v>71.5</v>
      </c>
      <c r="E101" s="256">
        <f>VLOOKUP($B101,[5]Data!$A$500:$E$1300,5,0)</f>
        <v>48</v>
      </c>
      <c r="F101" s="256">
        <f t="shared" si="8"/>
        <v>2859714.2857142859</v>
      </c>
      <c r="G101" s="310"/>
      <c r="H101" s="311"/>
      <c r="I101" s="311"/>
      <c r="J101" s="311"/>
      <c r="K101" s="312"/>
      <c r="L101" s="308"/>
      <c r="M101" s="309"/>
      <c r="N101" s="311"/>
      <c r="O101" s="311"/>
      <c r="P101" s="310"/>
      <c r="Q101" s="313"/>
      <c r="R101" s="313"/>
      <c r="S101" s="313"/>
      <c r="U101" s="308"/>
      <c r="V101" s="310"/>
      <c r="W101" s="308"/>
      <c r="X101" s="310"/>
      <c r="Y101" s="283"/>
      <c r="Z101" s="283"/>
      <c r="AA101" s="283"/>
      <c r="AC101" s="315"/>
      <c r="AD101" s="315"/>
      <c r="AE101" s="315"/>
      <c r="AF101" s="316"/>
    </row>
    <row r="102" spans="1:32" s="314" customFormat="1">
      <c r="A102" s="244">
        <f t="shared" si="7"/>
        <v>36476</v>
      </c>
      <c r="B102" s="253">
        <f t="shared" si="9"/>
        <v>36476</v>
      </c>
      <c r="C102" s="237">
        <f>VLOOKUP($B102,data!$B$6:$M$7000,11,0)</f>
        <v>2601000</v>
      </c>
      <c r="D102" s="256">
        <f>VLOOKUP($B102,[5]Data!$A$500:$E$1300,4,0)</f>
        <v>69.5</v>
      </c>
      <c r="E102" s="256">
        <f>VLOOKUP($B102,[5]Data!$A$500:$E$1300,5,0)</f>
        <v>49</v>
      </c>
      <c r="F102" s="256">
        <f t="shared" si="8"/>
        <v>2821857.1428571427</v>
      </c>
      <c r="G102" s="310"/>
      <c r="H102" s="311"/>
      <c r="I102" s="311"/>
      <c r="J102" s="311"/>
      <c r="K102" s="312"/>
      <c r="L102" s="308"/>
      <c r="M102" s="309"/>
      <c r="N102" s="311"/>
      <c r="O102" s="311"/>
      <c r="P102" s="310"/>
      <c r="Q102" s="313"/>
      <c r="R102" s="313"/>
      <c r="S102" s="313"/>
      <c r="U102" s="308"/>
      <c r="V102" s="310"/>
      <c r="W102" s="308"/>
      <c r="X102" s="310"/>
      <c r="Y102" s="283"/>
      <c r="Z102" s="283"/>
      <c r="AA102" s="283"/>
      <c r="AC102" s="315"/>
      <c r="AD102" s="315"/>
      <c r="AE102" s="315"/>
      <c r="AF102" s="316"/>
    </row>
    <row r="103" spans="1:32" s="314" customFormat="1">
      <c r="A103" s="244">
        <f t="shared" si="7"/>
        <v>36479</v>
      </c>
      <c r="B103" s="253">
        <f t="shared" si="9"/>
        <v>36479</v>
      </c>
      <c r="C103" s="237">
        <f>VLOOKUP($B103,data!$B$6:$M$7000,11,0)</f>
        <v>2696000</v>
      </c>
      <c r="D103" s="256">
        <f>VLOOKUP($B103,[5]Data!$A$500:$E$1300,4,0)</f>
        <v>71</v>
      </c>
      <c r="E103" s="256">
        <f>VLOOKUP($B103,[5]Data!$A$500:$E$1300,5,0)</f>
        <v>54.5</v>
      </c>
      <c r="F103" s="256">
        <f t="shared" si="8"/>
        <v>2805000</v>
      </c>
      <c r="G103" s="310"/>
      <c r="H103" s="311"/>
      <c r="I103" s="311"/>
      <c r="J103" s="311"/>
      <c r="K103" s="312"/>
      <c r="L103" s="308"/>
      <c r="M103" s="309"/>
      <c r="N103" s="311"/>
      <c r="O103" s="311"/>
      <c r="P103" s="310"/>
      <c r="Q103" s="313"/>
      <c r="R103" s="313"/>
      <c r="S103" s="313"/>
      <c r="U103" s="308"/>
      <c r="V103" s="310"/>
      <c r="W103" s="308"/>
      <c r="X103" s="310"/>
      <c r="Y103" s="283"/>
      <c r="Z103" s="283"/>
      <c r="AA103" s="283"/>
      <c r="AC103" s="315"/>
      <c r="AD103" s="315"/>
      <c r="AE103" s="315"/>
      <c r="AF103" s="316"/>
    </row>
    <row r="104" spans="1:32" s="314" customFormat="1">
      <c r="A104" s="244">
        <f t="shared" si="7"/>
        <v>36480</v>
      </c>
      <c r="B104" s="253">
        <f t="shared" si="9"/>
        <v>36480</v>
      </c>
      <c r="C104" s="237">
        <f>VLOOKUP($B104,data!$B$6:$M$7000,11,0)</f>
        <v>2684000</v>
      </c>
      <c r="D104" s="256">
        <f>VLOOKUP($B104,[5]Data!$A$500:$E$1300,4,0)</f>
        <v>69.5</v>
      </c>
      <c r="E104" s="256">
        <f>VLOOKUP($B104,[5]Data!$A$500:$E$1300,5,0)</f>
        <v>54</v>
      </c>
      <c r="F104" s="256">
        <f t="shared" si="8"/>
        <v>2789285.7142857141</v>
      </c>
      <c r="G104" s="310"/>
      <c r="H104" s="311"/>
      <c r="I104" s="311"/>
      <c r="J104" s="311"/>
      <c r="K104" s="312"/>
      <c r="L104" s="308"/>
      <c r="M104" s="309"/>
      <c r="N104" s="311"/>
      <c r="O104" s="311"/>
      <c r="P104" s="310"/>
      <c r="Q104" s="313"/>
      <c r="R104" s="313"/>
      <c r="S104" s="313"/>
      <c r="U104" s="308"/>
      <c r="V104" s="310"/>
      <c r="W104" s="308"/>
      <c r="X104" s="310"/>
      <c r="Y104" s="283"/>
      <c r="Z104" s="283"/>
      <c r="AA104" s="283"/>
      <c r="AC104" s="315"/>
      <c r="AD104" s="315"/>
      <c r="AE104" s="315"/>
      <c r="AF104" s="316"/>
    </row>
    <row r="105" spans="1:32" s="314" customFormat="1">
      <c r="A105" s="244">
        <f t="shared" si="7"/>
        <v>36481</v>
      </c>
      <c r="B105" s="253">
        <f t="shared" si="9"/>
        <v>36481</v>
      </c>
      <c r="C105" s="237">
        <f>VLOOKUP($B105,data!$B$6:$M$7000,11,0)</f>
        <v>2793000</v>
      </c>
      <c r="D105" s="256">
        <f>VLOOKUP($B105,[5]Data!$A$500:$E$1300,4,0)</f>
        <v>62.5</v>
      </c>
      <c r="E105" s="256">
        <f>VLOOKUP($B105,[5]Data!$A$500:$E$1300,5,0)</f>
        <v>51.5</v>
      </c>
      <c r="F105" s="256">
        <f t="shared" si="8"/>
        <v>2771571.4285714286</v>
      </c>
      <c r="G105" s="310"/>
      <c r="H105" s="311"/>
      <c r="I105" s="311"/>
      <c r="J105" s="311"/>
      <c r="K105" s="312"/>
      <c r="L105" s="308"/>
      <c r="M105" s="309"/>
      <c r="N105" s="311"/>
      <c r="O105" s="311"/>
      <c r="P105" s="310"/>
      <c r="Q105" s="313"/>
      <c r="R105" s="313"/>
      <c r="S105" s="313"/>
      <c r="U105" s="308"/>
      <c r="V105" s="310"/>
      <c r="W105" s="308"/>
      <c r="X105" s="310"/>
      <c r="Y105" s="283"/>
      <c r="Z105" s="283"/>
      <c r="AA105" s="283"/>
      <c r="AC105" s="315"/>
      <c r="AD105" s="315"/>
      <c r="AE105" s="315"/>
      <c r="AF105" s="316"/>
    </row>
    <row r="106" spans="1:32" s="314" customFormat="1">
      <c r="A106" s="244">
        <f t="shared" si="7"/>
        <v>36482</v>
      </c>
      <c r="B106" s="253">
        <f t="shared" si="9"/>
        <v>36482</v>
      </c>
      <c r="C106" s="237">
        <f>VLOOKUP($B106,data!$B$6:$M$7000,11,0)</f>
        <v>2905000</v>
      </c>
      <c r="D106" s="256">
        <f>VLOOKUP($B106,[5]Data!$A$500:$E$1300,4,0)</f>
        <v>65.5</v>
      </c>
      <c r="E106" s="256">
        <f>VLOOKUP($B106,[5]Data!$A$500:$E$1300,5,0)</f>
        <v>47.5</v>
      </c>
      <c r="F106" s="256">
        <f t="shared" si="8"/>
        <v>2773714.2857142859</v>
      </c>
      <c r="G106" s="310"/>
      <c r="H106" s="311"/>
      <c r="I106" s="311"/>
      <c r="J106" s="311"/>
      <c r="K106" s="312"/>
      <c r="L106" s="308"/>
      <c r="M106" s="309"/>
      <c r="N106" s="311"/>
      <c r="O106" s="311"/>
      <c r="P106" s="310"/>
      <c r="Q106" s="313"/>
      <c r="R106" s="313"/>
      <c r="S106" s="313"/>
      <c r="U106" s="308"/>
      <c r="V106" s="310"/>
      <c r="W106" s="308"/>
      <c r="X106" s="310"/>
      <c r="Y106" s="283"/>
      <c r="Z106" s="283"/>
      <c r="AA106" s="283"/>
      <c r="AC106" s="315"/>
      <c r="AD106" s="315"/>
      <c r="AE106" s="315"/>
      <c r="AF106" s="316"/>
    </row>
    <row r="107" spans="1:32" s="314" customFormat="1">
      <c r="A107" s="244">
        <f t="shared" si="7"/>
        <v>36483</v>
      </c>
      <c r="B107" s="253">
        <f t="shared" si="9"/>
        <v>36483</v>
      </c>
      <c r="C107" s="237">
        <f>VLOOKUP($B107,data!$B$6:$M$7000,11,0)</f>
        <v>2745000</v>
      </c>
      <c r="D107" s="256">
        <f>VLOOKUP($B107,[5]Data!$A$500:$E$1300,4,0)</f>
        <v>61.5</v>
      </c>
      <c r="E107" s="256">
        <f>VLOOKUP($B107,[5]Data!$A$500:$E$1300,5,0)</f>
        <v>52.5</v>
      </c>
      <c r="F107" s="256">
        <f t="shared" si="8"/>
        <v>2748857.1428571427</v>
      </c>
      <c r="G107" s="310"/>
      <c r="H107" s="311"/>
      <c r="I107" s="311"/>
      <c r="J107" s="311"/>
      <c r="K107" s="312"/>
      <c r="L107" s="308"/>
      <c r="M107" s="309"/>
      <c r="N107" s="311"/>
      <c r="O107" s="311"/>
      <c r="P107" s="310"/>
      <c r="Q107" s="313"/>
      <c r="R107" s="313"/>
      <c r="S107" s="313"/>
      <c r="U107" s="308"/>
      <c r="V107" s="310"/>
      <c r="W107" s="308"/>
      <c r="X107" s="310"/>
      <c r="Y107" s="283"/>
      <c r="Z107" s="283"/>
      <c r="AA107" s="283"/>
      <c r="AC107" s="315"/>
      <c r="AD107" s="315"/>
      <c r="AE107" s="315"/>
      <c r="AF107" s="316"/>
    </row>
    <row r="108" spans="1:32" s="314" customFormat="1">
      <c r="A108" s="244">
        <f t="shared" si="7"/>
        <v>36486</v>
      </c>
      <c r="B108" s="253">
        <f t="shared" si="9"/>
        <v>36486</v>
      </c>
      <c r="C108" s="237">
        <f>VLOOKUP($B108,data!$B$6:$M$7000,11,0)</f>
        <v>3360000</v>
      </c>
      <c r="D108" s="256">
        <f>VLOOKUP($B108,[5]Data!$A$500:$E$1300,4,0)</f>
        <v>63</v>
      </c>
      <c r="E108" s="256">
        <f>VLOOKUP($B108,[5]Data!$A$500:$E$1300,5,0)</f>
        <v>43</v>
      </c>
      <c r="F108" s="256">
        <f t="shared" si="8"/>
        <v>2826285.7142857141</v>
      </c>
      <c r="G108" s="310"/>
      <c r="H108" s="311"/>
      <c r="I108" s="311"/>
      <c r="J108" s="311"/>
      <c r="K108" s="312"/>
      <c r="L108" s="308"/>
      <c r="M108" s="309"/>
      <c r="N108" s="311"/>
      <c r="O108" s="311"/>
      <c r="P108" s="310"/>
      <c r="Q108" s="313"/>
      <c r="R108" s="313"/>
      <c r="S108" s="313"/>
      <c r="U108" s="308"/>
      <c r="V108" s="310"/>
      <c r="W108" s="308"/>
      <c r="X108" s="310"/>
      <c r="Y108" s="283"/>
      <c r="Z108" s="283"/>
      <c r="AA108" s="283"/>
      <c r="AC108" s="315"/>
      <c r="AD108" s="315"/>
      <c r="AE108" s="315"/>
      <c r="AF108" s="316"/>
    </row>
    <row r="109" spans="1:32" s="314" customFormat="1">
      <c r="A109" s="244">
        <f t="shared" si="7"/>
        <v>36487</v>
      </c>
      <c r="B109" s="253">
        <f t="shared" si="9"/>
        <v>36487</v>
      </c>
      <c r="C109" s="237">
        <f>VLOOKUP($B109,data!$B$6:$M$7000,11,0)</f>
        <v>3065000</v>
      </c>
      <c r="D109" s="256">
        <f>VLOOKUP($B109,[5]Data!$A$500:$E$1300,4,0)</f>
        <v>66.5</v>
      </c>
      <c r="E109" s="256">
        <f>VLOOKUP($B109,[5]Data!$A$500:$E$1300,5,0)</f>
        <v>43</v>
      </c>
      <c r="F109" s="256">
        <f t="shared" si="8"/>
        <v>2892571.4285714286</v>
      </c>
      <c r="G109" s="310"/>
      <c r="H109" s="311"/>
      <c r="I109" s="311"/>
      <c r="J109" s="311"/>
      <c r="K109" s="312"/>
      <c r="L109" s="308"/>
      <c r="M109" s="309"/>
      <c r="N109" s="311"/>
      <c r="O109" s="311"/>
      <c r="P109" s="310"/>
      <c r="Q109" s="313"/>
      <c r="R109" s="313"/>
      <c r="S109" s="313"/>
      <c r="U109" s="308"/>
      <c r="V109" s="310"/>
      <c r="W109" s="308"/>
      <c r="X109" s="310"/>
      <c r="Y109" s="283"/>
      <c r="Z109" s="283"/>
      <c r="AA109" s="283"/>
      <c r="AC109" s="315"/>
      <c r="AD109" s="315"/>
      <c r="AE109" s="315"/>
      <c r="AF109" s="316"/>
    </row>
    <row r="110" spans="1:32" s="314" customFormat="1">
      <c r="A110" s="244">
        <f t="shared" si="7"/>
        <v>36488</v>
      </c>
      <c r="B110" s="253">
        <f t="shared" ref="B110:B137" si="10">DATE(YEAR(B105),MONTH(B105),DAY(B105)+7)</f>
        <v>36488</v>
      </c>
      <c r="C110" s="237">
        <f>VLOOKUP($B110,data!$B$6:$M$7000,11,0)</f>
        <v>2990000</v>
      </c>
      <c r="D110" s="256">
        <f>VLOOKUP($B110,[5]Data!$A$500:$E$1300,4,0)</f>
        <v>66.5</v>
      </c>
      <c r="E110" s="256">
        <f>VLOOKUP($B110,[5]Data!$A$500:$E$1300,5,0)</f>
        <v>43</v>
      </c>
      <c r="F110" s="256">
        <f t="shared" si="8"/>
        <v>2934571.4285714286</v>
      </c>
      <c r="G110" s="310"/>
      <c r="H110" s="311"/>
      <c r="I110" s="311"/>
      <c r="J110" s="311"/>
      <c r="K110" s="312"/>
      <c r="L110" s="308"/>
      <c r="M110" s="309"/>
      <c r="N110" s="311"/>
      <c r="O110" s="311"/>
      <c r="P110" s="310"/>
      <c r="Q110" s="313"/>
      <c r="R110" s="313"/>
      <c r="S110" s="313"/>
      <c r="U110" s="308"/>
      <c r="V110" s="310"/>
      <c r="W110" s="308"/>
      <c r="X110" s="310"/>
      <c r="Y110" s="283"/>
      <c r="Z110" s="283"/>
      <c r="AA110" s="283"/>
      <c r="AC110" s="315"/>
      <c r="AD110" s="315"/>
      <c r="AE110" s="315"/>
      <c r="AF110" s="316"/>
    </row>
    <row r="111" spans="1:32" s="314" customFormat="1">
      <c r="A111" s="244">
        <f t="shared" si="7"/>
        <v>36489</v>
      </c>
      <c r="B111" s="253">
        <f t="shared" si="10"/>
        <v>36489</v>
      </c>
      <c r="C111" s="237">
        <f>VLOOKUP($B111,data!$B$6:$M$7000,11,0)</f>
        <v>2420000</v>
      </c>
      <c r="D111" s="256">
        <f>VLOOKUP($B111,[5]Data!$A$500:$E$1300,4,0)</f>
        <v>50</v>
      </c>
      <c r="E111" s="256">
        <f>VLOOKUP($B111,[5]Data!$A$500:$E$1300,5,0)</f>
        <v>51</v>
      </c>
      <c r="F111" s="256">
        <f t="shared" si="8"/>
        <v>2896857.1428571427</v>
      </c>
      <c r="G111" s="310"/>
      <c r="H111" s="311"/>
      <c r="I111" s="311"/>
      <c r="J111" s="311"/>
      <c r="K111" s="312"/>
      <c r="L111" s="308"/>
      <c r="M111" s="309"/>
      <c r="N111" s="311"/>
      <c r="O111" s="311"/>
      <c r="P111" s="310"/>
      <c r="Q111" s="313"/>
      <c r="R111" s="313"/>
      <c r="S111" s="313"/>
      <c r="U111" s="308"/>
      <c r="V111" s="310"/>
      <c r="W111" s="308"/>
      <c r="X111" s="310"/>
      <c r="Y111" s="283"/>
      <c r="Z111" s="283"/>
      <c r="AA111" s="283"/>
      <c r="AC111" s="315"/>
      <c r="AD111" s="315"/>
      <c r="AE111" s="315"/>
      <c r="AF111" s="316"/>
    </row>
    <row r="112" spans="1:32" s="314" customFormat="1">
      <c r="A112" s="244">
        <f t="shared" si="7"/>
        <v>36490</v>
      </c>
      <c r="B112" s="253">
        <f t="shared" si="10"/>
        <v>36490</v>
      </c>
      <c r="C112" s="237">
        <f>VLOOKUP($B112,data!$B$6:$M$7000,11,0)</f>
        <v>2331000</v>
      </c>
      <c r="D112" s="256">
        <f>VLOOKUP($B112,[5]Data!$A$500:$E$1300,4,0)</f>
        <v>66.5</v>
      </c>
      <c r="E112" s="256">
        <f>VLOOKUP($B112,[5]Data!$A$500:$E$1300,5,0)</f>
        <v>43</v>
      </c>
      <c r="F112" s="256">
        <f t="shared" si="8"/>
        <v>2830857.1428571427</v>
      </c>
      <c r="G112" s="310"/>
      <c r="H112" s="311"/>
      <c r="I112" s="311"/>
      <c r="J112" s="311"/>
      <c r="K112" s="312"/>
      <c r="L112" s="308"/>
      <c r="M112" s="309"/>
      <c r="N112" s="311"/>
      <c r="O112" s="311"/>
      <c r="P112" s="310"/>
      <c r="Q112" s="313"/>
      <c r="R112" s="313"/>
      <c r="S112" s="313"/>
      <c r="U112" s="308"/>
      <c r="V112" s="310"/>
      <c r="W112" s="308"/>
      <c r="X112" s="310"/>
      <c r="Y112" s="283"/>
      <c r="Z112" s="283"/>
      <c r="AA112" s="283"/>
      <c r="AC112" s="315"/>
      <c r="AD112" s="315"/>
      <c r="AE112" s="315"/>
      <c r="AF112" s="316"/>
    </row>
    <row r="113" spans="1:32" s="314" customFormat="1">
      <c r="A113" s="244">
        <f t="shared" si="7"/>
        <v>36493</v>
      </c>
      <c r="B113" s="253">
        <f t="shared" si="10"/>
        <v>36493</v>
      </c>
      <c r="C113" s="237">
        <f>VLOOKUP($B113,data!$B$6:$M$7000,11,0)</f>
        <v>2871000</v>
      </c>
      <c r="D113" s="256">
        <f>VLOOKUP($B113,[5]Data!$A$500:$E$1300,4,0)</f>
        <v>69.5</v>
      </c>
      <c r="E113" s="256">
        <f>VLOOKUP($B113,[5]Data!$A$500:$E$1300,5,0)</f>
        <v>48.5</v>
      </c>
      <c r="F113" s="256">
        <f t="shared" si="8"/>
        <v>2826000</v>
      </c>
      <c r="G113" s="310"/>
      <c r="H113" s="311"/>
      <c r="I113" s="311"/>
      <c r="J113" s="311"/>
      <c r="K113" s="312"/>
      <c r="L113" s="308"/>
      <c r="M113" s="309"/>
      <c r="N113" s="311"/>
      <c r="O113" s="311"/>
      <c r="P113" s="310"/>
      <c r="Q113" s="313"/>
      <c r="R113" s="313"/>
      <c r="S113" s="313"/>
      <c r="U113" s="308"/>
      <c r="V113" s="310"/>
      <c r="W113" s="308"/>
      <c r="X113" s="310"/>
      <c r="Y113" s="283"/>
      <c r="Z113" s="283"/>
      <c r="AA113" s="283"/>
      <c r="AC113" s="315"/>
      <c r="AD113" s="315"/>
      <c r="AE113" s="315"/>
      <c r="AF113" s="316"/>
    </row>
    <row r="114" spans="1:32" s="314" customFormat="1">
      <c r="A114" s="244">
        <f t="shared" si="7"/>
        <v>36494</v>
      </c>
      <c r="B114" s="253">
        <f t="shared" si="10"/>
        <v>36494</v>
      </c>
      <c r="C114" s="237">
        <f>VLOOKUP($B114,data!$B$6:$M$7000,11,0)</f>
        <v>2979000</v>
      </c>
      <c r="D114" s="256">
        <f>VLOOKUP($B114,[5]Data!$A$500:$E$1300,4,0)</f>
        <v>65</v>
      </c>
      <c r="E114" s="256">
        <f>VLOOKUP($B114,[5]Data!$A$500:$E$1300,5,0)</f>
        <v>50</v>
      </c>
      <c r="F114" s="256">
        <f t="shared" si="8"/>
        <v>2859428.5714285714</v>
      </c>
      <c r="G114" s="310"/>
      <c r="H114" s="311"/>
      <c r="I114" s="311"/>
      <c r="J114" s="311"/>
      <c r="K114" s="312"/>
      <c r="L114" s="308"/>
      <c r="M114" s="309"/>
      <c r="N114" s="311"/>
      <c r="O114" s="311"/>
      <c r="P114" s="310"/>
      <c r="Q114" s="313"/>
      <c r="R114" s="313"/>
      <c r="S114" s="313"/>
      <c r="U114" s="308"/>
      <c r="V114" s="310"/>
      <c r="W114" s="308"/>
      <c r="X114" s="310"/>
      <c r="Y114" s="283"/>
      <c r="Z114" s="283"/>
      <c r="AA114" s="283"/>
      <c r="AC114" s="315"/>
      <c r="AD114" s="315"/>
      <c r="AE114" s="315"/>
      <c r="AF114" s="316"/>
    </row>
    <row r="115" spans="1:32" s="314" customFormat="1">
      <c r="A115" s="244">
        <f t="shared" si="7"/>
        <v>36495</v>
      </c>
      <c r="B115" s="253">
        <f t="shared" si="10"/>
        <v>36495</v>
      </c>
      <c r="C115" s="237">
        <f>VLOOKUP($B115,data!$B$6:$M$7000,11,0)</f>
        <v>3224000</v>
      </c>
      <c r="D115" s="256">
        <f>VLOOKUP($B115,[5]Data!$A$500:$E$1300,4,0)</f>
        <v>61</v>
      </c>
      <c r="E115" s="256">
        <f>VLOOKUP($B115,[5]Data!$A$500:$E$1300,5,0)</f>
        <v>48</v>
      </c>
      <c r="F115" s="256">
        <f t="shared" si="8"/>
        <v>2840000</v>
      </c>
      <c r="G115" s="310"/>
      <c r="H115" s="311"/>
      <c r="I115" s="311"/>
      <c r="J115" s="311"/>
      <c r="K115" s="312"/>
      <c r="L115" s="308"/>
      <c r="M115" s="309"/>
      <c r="N115" s="311"/>
      <c r="O115" s="311"/>
      <c r="P115" s="310"/>
      <c r="Q115" s="313"/>
      <c r="R115" s="313"/>
      <c r="S115" s="313"/>
      <c r="U115" s="308"/>
      <c r="V115" s="310"/>
      <c r="W115" s="308"/>
      <c r="X115" s="310"/>
      <c r="Y115" s="283"/>
      <c r="Z115" s="283"/>
      <c r="AA115" s="283"/>
      <c r="AC115" s="315"/>
      <c r="AD115" s="315"/>
      <c r="AE115" s="315"/>
      <c r="AF115" s="316"/>
    </row>
    <row r="116" spans="1:32" s="314" customFormat="1">
      <c r="A116" s="244">
        <f t="shared" si="7"/>
        <v>36496</v>
      </c>
      <c r="B116" s="253">
        <f t="shared" si="10"/>
        <v>36496</v>
      </c>
      <c r="C116" s="237">
        <f>VLOOKUP($B116,data!$B$6:$M$7000,11,0)</f>
        <v>3158000</v>
      </c>
      <c r="D116" s="256">
        <f>VLOOKUP($B116,[5]Data!$A$500:$E$1300,4,0)</f>
        <v>61</v>
      </c>
      <c r="E116" s="256">
        <f>VLOOKUP($B116,[5]Data!$A$500:$E$1300,5,0)</f>
        <v>42.5</v>
      </c>
      <c r="F116" s="256">
        <f t="shared" si="8"/>
        <v>2853285.7142857141</v>
      </c>
      <c r="G116" s="310"/>
      <c r="H116" s="311"/>
      <c r="I116" s="311"/>
      <c r="J116" s="311"/>
      <c r="K116" s="312"/>
      <c r="L116" s="308"/>
      <c r="M116" s="309"/>
      <c r="N116" s="311"/>
      <c r="O116" s="311"/>
      <c r="P116" s="310"/>
      <c r="Q116" s="313"/>
      <c r="R116" s="313"/>
      <c r="S116" s="313"/>
      <c r="U116" s="308"/>
      <c r="V116" s="310"/>
      <c r="W116" s="308"/>
      <c r="X116" s="310"/>
      <c r="Y116" s="283"/>
      <c r="Z116" s="283"/>
      <c r="AA116" s="283"/>
      <c r="AC116" s="315"/>
      <c r="AD116" s="315"/>
      <c r="AE116" s="315"/>
      <c r="AF116" s="316"/>
    </row>
    <row r="117" spans="1:32" s="314" customFormat="1">
      <c r="A117" s="244">
        <f t="shared" si="7"/>
        <v>36497</v>
      </c>
      <c r="B117" s="253">
        <f t="shared" si="10"/>
        <v>36497</v>
      </c>
      <c r="C117" s="237">
        <f>VLOOKUP($B117,data!$B$6:$M$7000,11,0)</f>
        <v>3203000</v>
      </c>
      <c r="D117" s="256">
        <f>VLOOKUP($B117,[5]Data!$A$500:$E$1300,4,0)</f>
        <v>60.5</v>
      </c>
      <c r="E117" s="256">
        <f>VLOOKUP($B117,[5]Data!$A$500:$E$1300,5,0)</f>
        <v>44.5</v>
      </c>
      <c r="F117" s="256">
        <f t="shared" si="8"/>
        <v>2883714.2857142859</v>
      </c>
      <c r="G117" s="310"/>
      <c r="H117" s="311"/>
      <c r="I117" s="311"/>
      <c r="J117" s="311"/>
      <c r="K117" s="312"/>
      <c r="L117" s="308"/>
      <c r="M117" s="309"/>
      <c r="N117" s="311"/>
      <c r="O117" s="311"/>
      <c r="P117" s="310"/>
      <c r="Q117" s="313"/>
      <c r="R117" s="313"/>
      <c r="S117" s="313"/>
      <c r="U117" s="308"/>
      <c r="V117" s="310"/>
      <c r="W117" s="308"/>
      <c r="X117" s="310"/>
      <c r="Y117" s="283"/>
      <c r="Z117" s="283"/>
      <c r="AA117" s="283"/>
      <c r="AC117" s="315"/>
      <c r="AD117" s="315"/>
      <c r="AE117" s="315"/>
      <c r="AF117" s="316"/>
    </row>
    <row r="118" spans="1:32" s="314" customFormat="1">
      <c r="A118" s="244">
        <f t="shared" si="7"/>
        <v>36500</v>
      </c>
      <c r="B118" s="253">
        <f t="shared" si="10"/>
        <v>36500</v>
      </c>
      <c r="C118" s="237">
        <f>VLOOKUP($B118,data!$B$6:$M$7000,11,0)</f>
        <v>3467000</v>
      </c>
      <c r="D118" s="256">
        <f>VLOOKUP($B118,[5]Data!$A$500:$E$1300,4,0)</f>
        <v>63</v>
      </c>
      <c r="E118" s="256">
        <f>VLOOKUP($B118,[5]Data!$A$500:$E$1300,5,0)</f>
        <v>39</v>
      </c>
      <c r="F118" s="256">
        <f t="shared" si="8"/>
        <v>3033285.7142857141</v>
      </c>
      <c r="G118" s="310"/>
      <c r="H118" s="311"/>
      <c r="I118" s="311"/>
      <c r="J118" s="311"/>
      <c r="K118" s="312"/>
      <c r="L118" s="308"/>
      <c r="M118" s="309"/>
      <c r="N118" s="311"/>
      <c r="O118" s="311"/>
      <c r="P118" s="310"/>
      <c r="Q118" s="313"/>
      <c r="R118" s="313"/>
      <c r="S118" s="313"/>
      <c r="U118" s="308"/>
      <c r="V118" s="310"/>
      <c r="W118" s="308"/>
      <c r="X118" s="310"/>
      <c r="Y118" s="283"/>
      <c r="Z118" s="283"/>
      <c r="AA118" s="283"/>
      <c r="AC118" s="315"/>
      <c r="AD118" s="315"/>
      <c r="AE118" s="315"/>
      <c r="AF118" s="316"/>
    </row>
    <row r="119" spans="1:32" s="314" customFormat="1">
      <c r="A119" s="244">
        <f t="shared" si="7"/>
        <v>36501</v>
      </c>
      <c r="B119" s="253">
        <f t="shared" si="10"/>
        <v>36501</v>
      </c>
      <c r="C119" s="237">
        <f>VLOOKUP($B119,data!$B$6:$M$7000,11,0)</f>
        <v>3562000</v>
      </c>
      <c r="D119" s="256">
        <f>VLOOKUP($B119,[5]Data!$A$500:$E$1300,4,0)</f>
        <v>62</v>
      </c>
      <c r="E119" s="256">
        <f>VLOOKUP($B119,[5]Data!$A$500:$E$1300,5,0)</f>
        <v>42</v>
      </c>
      <c r="F119" s="256">
        <f t="shared" si="8"/>
        <v>3209142.8571428573</v>
      </c>
      <c r="G119" s="310"/>
      <c r="H119" s="311"/>
      <c r="I119" s="311"/>
      <c r="J119" s="311"/>
      <c r="K119" s="312"/>
      <c r="L119" s="308"/>
      <c r="M119" s="309"/>
      <c r="N119" s="311"/>
      <c r="O119" s="311"/>
      <c r="P119" s="310"/>
      <c r="Q119" s="313"/>
      <c r="R119" s="313"/>
      <c r="S119" s="313"/>
      <c r="U119" s="308"/>
      <c r="V119" s="310"/>
      <c r="W119" s="308"/>
      <c r="X119" s="310"/>
      <c r="Y119" s="283"/>
      <c r="Z119" s="283"/>
      <c r="AA119" s="283"/>
      <c r="AC119" s="315"/>
      <c r="AD119" s="315"/>
      <c r="AE119" s="315"/>
      <c r="AF119" s="316"/>
    </row>
    <row r="120" spans="1:32" s="314" customFormat="1">
      <c r="A120" s="244">
        <f t="shared" si="7"/>
        <v>36502</v>
      </c>
      <c r="B120" s="253">
        <f t="shared" si="10"/>
        <v>36502</v>
      </c>
      <c r="C120" s="237">
        <f>VLOOKUP($B120,data!$B$6:$M$7000,11,0)</f>
        <v>3659000</v>
      </c>
      <c r="D120" s="256">
        <f>VLOOKUP($B120,[5]Data!$A$500:$E$1300,4,0)</f>
        <v>60.5</v>
      </c>
      <c r="E120" s="256">
        <f>VLOOKUP($B120,[5]Data!$A$500:$E$1300,5,0)</f>
        <v>42.5</v>
      </c>
      <c r="F120" s="256">
        <f t="shared" si="8"/>
        <v>3321714.2857142859</v>
      </c>
      <c r="G120" s="310"/>
      <c r="H120" s="311"/>
      <c r="I120" s="311"/>
      <c r="J120" s="311"/>
      <c r="K120" s="312"/>
      <c r="L120" s="308"/>
      <c r="M120" s="309"/>
      <c r="N120" s="311"/>
      <c r="O120" s="311"/>
      <c r="P120" s="310"/>
      <c r="Q120" s="313"/>
      <c r="R120" s="313"/>
      <c r="S120" s="313"/>
      <c r="U120" s="308"/>
      <c r="V120" s="310"/>
      <c r="W120" s="308"/>
      <c r="X120" s="310"/>
      <c r="Y120" s="283"/>
      <c r="Z120" s="283"/>
      <c r="AA120" s="283"/>
      <c r="AC120" s="315"/>
      <c r="AD120" s="315"/>
      <c r="AE120" s="315"/>
      <c r="AF120" s="316"/>
    </row>
    <row r="121" spans="1:32" s="314" customFormat="1">
      <c r="A121" s="244">
        <f t="shared" si="7"/>
        <v>36503</v>
      </c>
      <c r="B121" s="253">
        <f t="shared" si="10"/>
        <v>36503</v>
      </c>
      <c r="C121" s="237">
        <f>VLOOKUP($B121,data!$B$6:$M$7000,11,0)</f>
        <v>3636000</v>
      </c>
      <c r="D121" s="256">
        <f>VLOOKUP($B121,[5]Data!$A$500:$E$1300,4,0)</f>
        <v>60</v>
      </c>
      <c r="E121" s="256">
        <f>VLOOKUP($B121,[5]Data!$A$500:$E$1300,5,0)</f>
        <v>46</v>
      </c>
      <c r="F121" s="256">
        <f t="shared" si="8"/>
        <v>3415571.4285714286</v>
      </c>
      <c r="G121" s="310"/>
      <c r="H121" s="311"/>
      <c r="I121" s="311"/>
      <c r="J121" s="311"/>
      <c r="K121" s="312"/>
      <c r="L121" s="308"/>
      <c r="M121" s="309"/>
      <c r="N121" s="311"/>
      <c r="O121" s="311"/>
      <c r="P121" s="310"/>
      <c r="Q121" s="313"/>
      <c r="R121" s="313"/>
      <c r="S121" s="313"/>
      <c r="U121" s="308"/>
      <c r="V121" s="310"/>
      <c r="W121" s="308"/>
      <c r="X121" s="310"/>
      <c r="Y121" s="283"/>
      <c r="Z121" s="283"/>
      <c r="AA121" s="283"/>
      <c r="AC121" s="315"/>
      <c r="AD121" s="315"/>
      <c r="AE121" s="315"/>
      <c r="AF121" s="316"/>
    </row>
    <row r="122" spans="1:32" s="314" customFormat="1">
      <c r="A122" s="244">
        <f t="shared" si="7"/>
        <v>36504</v>
      </c>
      <c r="B122" s="253">
        <f t="shared" si="10"/>
        <v>36504</v>
      </c>
      <c r="C122" s="237">
        <f>VLOOKUP($B122,data!$B$6:$M$7000,11,0)</f>
        <v>3676000</v>
      </c>
      <c r="D122" s="256">
        <f>VLOOKUP($B122,[5]Data!$A$500:$E$1300,4,0)</f>
        <v>54.5</v>
      </c>
      <c r="E122" s="256">
        <f>VLOOKUP($B122,[5]Data!$A$500:$E$1300,5,0)</f>
        <v>43.5</v>
      </c>
      <c r="F122" s="256">
        <f t="shared" si="8"/>
        <v>3480142.8571428573</v>
      </c>
      <c r="G122" s="310"/>
      <c r="H122" s="311"/>
      <c r="I122" s="311"/>
      <c r="J122" s="311"/>
      <c r="K122" s="312"/>
      <c r="L122" s="308"/>
      <c r="M122" s="309"/>
      <c r="N122" s="311"/>
      <c r="O122" s="311"/>
      <c r="P122" s="310"/>
      <c r="Q122" s="313"/>
      <c r="R122" s="313"/>
      <c r="S122" s="313"/>
      <c r="U122" s="308"/>
      <c r="V122" s="310"/>
      <c r="W122" s="308"/>
      <c r="X122" s="310"/>
      <c r="Y122" s="283"/>
      <c r="Z122" s="283"/>
      <c r="AA122" s="283"/>
      <c r="AC122" s="315"/>
      <c r="AD122" s="315"/>
      <c r="AE122" s="315"/>
      <c r="AF122" s="316"/>
    </row>
    <row r="123" spans="1:32" s="314" customFormat="1">
      <c r="A123" s="244">
        <f t="shared" si="7"/>
        <v>36507</v>
      </c>
      <c r="B123" s="253">
        <f t="shared" si="10"/>
        <v>36507</v>
      </c>
      <c r="C123" s="237">
        <f>VLOOKUP($B123,data!$B$6:$M$7000,11,0)</f>
        <v>3774000</v>
      </c>
      <c r="D123" s="256">
        <f>VLOOKUP($B123,[5]Data!$A$500:$E$1300,4,0)</f>
        <v>58</v>
      </c>
      <c r="E123" s="256">
        <f>VLOOKUP($B123,[5]Data!$A$500:$E$1300,5,0)</f>
        <v>42.5</v>
      </c>
      <c r="F123" s="256">
        <f t="shared" si="8"/>
        <v>3568142.8571428573</v>
      </c>
      <c r="G123" s="310"/>
      <c r="H123" s="311"/>
      <c r="I123" s="311"/>
      <c r="J123" s="311"/>
      <c r="K123" s="312"/>
      <c r="L123" s="308"/>
      <c r="M123" s="309"/>
      <c r="N123" s="311"/>
      <c r="O123" s="311"/>
      <c r="P123" s="310"/>
      <c r="Q123" s="313"/>
      <c r="R123" s="313"/>
      <c r="S123" s="313"/>
      <c r="U123" s="308"/>
      <c r="V123" s="310"/>
      <c r="W123" s="308"/>
      <c r="X123" s="310"/>
      <c r="Y123" s="283"/>
      <c r="Z123" s="283"/>
      <c r="AA123" s="283"/>
      <c r="AC123" s="315"/>
      <c r="AD123" s="315"/>
      <c r="AE123" s="315"/>
      <c r="AF123" s="316"/>
    </row>
    <row r="124" spans="1:32" s="314" customFormat="1">
      <c r="A124" s="244">
        <f t="shared" si="7"/>
        <v>36508</v>
      </c>
      <c r="B124" s="253">
        <f t="shared" si="10"/>
        <v>36508</v>
      </c>
      <c r="C124" s="237">
        <f>VLOOKUP($B124,data!$B$6:$M$7000,11,0)</f>
        <v>3813000</v>
      </c>
      <c r="D124" s="256">
        <f>VLOOKUP($B124,[5]Data!$A$500:$E$1300,4,0)</f>
        <v>61.5</v>
      </c>
      <c r="E124" s="256">
        <f>VLOOKUP($B124,[5]Data!$A$500:$E$1300,5,0)</f>
        <v>41</v>
      </c>
      <c r="F124" s="256">
        <f t="shared" si="8"/>
        <v>3655285.7142857141</v>
      </c>
      <c r="G124" s="310"/>
      <c r="H124" s="311"/>
      <c r="I124" s="311"/>
      <c r="J124" s="311"/>
      <c r="K124" s="312"/>
      <c r="L124" s="308"/>
      <c r="M124" s="309"/>
      <c r="N124" s="311"/>
      <c r="O124" s="311"/>
      <c r="P124" s="310"/>
      <c r="Q124" s="313"/>
      <c r="R124" s="313"/>
      <c r="S124" s="313"/>
      <c r="U124" s="308"/>
      <c r="V124" s="310"/>
      <c r="W124" s="308"/>
      <c r="X124" s="310"/>
      <c r="Y124" s="283"/>
      <c r="Z124" s="283"/>
      <c r="AA124" s="283"/>
      <c r="AC124" s="315"/>
      <c r="AD124" s="315"/>
      <c r="AE124" s="315"/>
      <c r="AF124" s="316"/>
    </row>
    <row r="125" spans="1:32" s="314" customFormat="1">
      <c r="A125" s="244">
        <f t="shared" si="7"/>
        <v>36509</v>
      </c>
      <c r="B125" s="253">
        <f t="shared" si="10"/>
        <v>36509</v>
      </c>
      <c r="C125" s="237">
        <f>VLOOKUP($B125,data!$B$6:$M$7000,11,0)</f>
        <v>3494000</v>
      </c>
      <c r="D125" s="256">
        <f>VLOOKUP($B125,[5]Data!$A$500:$E$1300,4,0)</f>
        <v>64</v>
      </c>
      <c r="E125" s="256">
        <f>VLOOKUP($B125,[5]Data!$A$500:$E$1300,5,0)</f>
        <v>39</v>
      </c>
      <c r="F125" s="256">
        <f t="shared" si="8"/>
        <v>3659142.8571428573</v>
      </c>
      <c r="G125" s="310"/>
      <c r="H125" s="311"/>
      <c r="I125" s="311"/>
      <c r="J125" s="311"/>
      <c r="K125" s="312"/>
      <c r="L125" s="308"/>
      <c r="M125" s="309"/>
      <c r="N125" s="311"/>
      <c r="O125" s="311"/>
      <c r="P125" s="310"/>
      <c r="Q125" s="313"/>
      <c r="R125" s="313"/>
      <c r="S125" s="313"/>
      <c r="U125" s="308"/>
      <c r="V125" s="310"/>
      <c r="W125" s="308"/>
      <c r="X125" s="310"/>
      <c r="Y125" s="283"/>
      <c r="Z125" s="283"/>
      <c r="AA125" s="283"/>
      <c r="AC125" s="315"/>
      <c r="AD125" s="315"/>
      <c r="AE125" s="315"/>
      <c r="AF125" s="316"/>
    </row>
    <row r="126" spans="1:32" s="314" customFormat="1">
      <c r="A126" s="244">
        <f t="shared" si="7"/>
        <v>36510</v>
      </c>
      <c r="B126" s="253">
        <f t="shared" si="10"/>
        <v>36510</v>
      </c>
      <c r="C126" s="237">
        <f>VLOOKUP($B126,data!$B$6:$M$7000,11,0)</f>
        <v>3143000</v>
      </c>
      <c r="D126" s="256">
        <f>VLOOKUP($B126,[5]Data!$A$500:$E$1300,4,0)</f>
        <v>66.5</v>
      </c>
      <c r="E126" s="256">
        <f>VLOOKUP($B126,[5]Data!$A$500:$E$1300,5,0)</f>
        <v>40</v>
      </c>
      <c r="F126" s="256">
        <f t="shared" si="8"/>
        <v>3599285.7142857141</v>
      </c>
      <c r="G126" s="310"/>
      <c r="H126" s="311"/>
      <c r="I126" s="311"/>
      <c r="J126" s="311"/>
      <c r="K126" s="312"/>
      <c r="L126" s="308"/>
      <c r="M126" s="309"/>
      <c r="N126" s="311"/>
      <c r="O126" s="311"/>
      <c r="P126" s="310"/>
      <c r="Q126" s="313"/>
      <c r="R126" s="313"/>
      <c r="S126" s="313"/>
      <c r="U126" s="308"/>
      <c r="V126" s="310"/>
      <c r="W126" s="308"/>
      <c r="X126" s="310"/>
      <c r="Y126" s="283"/>
      <c r="Z126" s="283"/>
      <c r="AA126" s="283"/>
      <c r="AC126" s="315"/>
      <c r="AD126" s="315"/>
      <c r="AE126" s="315"/>
      <c r="AF126" s="316"/>
    </row>
    <row r="127" spans="1:32" s="314" customFormat="1">
      <c r="A127" s="244">
        <f t="shared" si="7"/>
        <v>36511</v>
      </c>
      <c r="B127" s="253">
        <f t="shared" si="10"/>
        <v>36511</v>
      </c>
      <c r="C127" s="237">
        <f>VLOOKUP($B127,data!$B$6:$M$7000,11,0)</f>
        <v>2874000</v>
      </c>
      <c r="D127" s="256">
        <f>VLOOKUP($B127,[5]Data!$A$500:$E$1300,4,0)</f>
        <v>67.5</v>
      </c>
      <c r="E127" s="256">
        <f>VLOOKUP($B127,[5]Data!$A$500:$E$1300,5,0)</f>
        <v>41.5</v>
      </c>
      <c r="F127" s="256">
        <f t="shared" si="8"/>
        <v>3487142.8571428573</v>
      </c>
      <c r="G127" s="310"/>
      <c r="H127" s="311"/>
      <c r="I127" s="311"/>
      <c r="J127" s="311"/>
      <c r="K127" s="312"/>
      <c r="L127" s="308"/>
      <c r="M127" s="309"/>
      <c r="N127" s="311"/>
      <c r="O127" s="311"/>
      <c r="P127" s="310"/>
      <c r="Q127" s="313"/>
      <c r="R127" s="313"/>
      <c r="S127" s="313"/>
      <c r="U127" s="308"/>
      <c r="V127" s="310"/>
      <c r="W127" s="308"/>
      <c r="X127" s="310"/>
      <c r="Y127" s="283"/>
      <c r="Z127" s="283"/>
      <c r="AA127" s="283"/>
      <c r="AC127" s="315"/>
      <c r="AD127" s="315"/>
      <c r="AE127" s="315"/>
      <c r="AF127" s="316"/>
    </row>
    <row r="128" spans="1:32" s="314" customFormat="1">
      <c r="A128" s="244">
        <f t="shared" si="7"/>
        <v>36514</v>
      </c>
      <c r="B128" s="253">
        <f t="shared" si="10"/>
        <v>36514</v>
      </c>
      <c r="C128" s="237">
        <f>VLOOKUP($B128,data!$B$6:$M$7000,11,0)</f>
        <v>2880000</v>
      </c>
      <c r="D128" s="256">
        <f>VLOOKUP($B128,[5]Data!$A$500:$E$1300,4,0)</f>
        <v>68</v>
      </c>
      <c r="E128" s="256">
        <f>VLOOKUP($B128,[5]Data!$A$500:$E$1300,5,0)</f>
        <v>41.5</v>
      </c>
      <c r="F128" s="256">
        <f t="shared" si="8"/>
        <v>3379142.8571428573</v>
      </c>
      <c r="G128" s="310"/>
      <c r="H128" s="311"/>
      <c r="I128" s="311"/>
      <c r="J128" s="311"/>
      <c r="K128" s="312"/>
      <c r="L128" s="308"/>
      <c r="M128" s="309"/>
      <c r="N128" s="311"/>
      <c r="O128" s="311"/>
      <c r="P128" s="310"/>
      <c r="Q128" s="313"/>
      <c r="R128" s="313"/>
      <c r="S128" s="313"/>
      <c r="U128" s="308"/>
      <c r="V128" s="310"/>
      <c r="W128" s="308"/>
      <c r="X128" s="310"/>
      <c r="Y128" s="283"/>
      <c r="Z128" s="283"/>
      <c r="AA128" s="283"/>
      <c r="AC128" s="315"/>
      <c r="AD128" s="315"/>
      <c r="AE128" s="315"/>
      <c r="AF128" s="316"/>
    </row>
    <row r="129" spans="1:33" s="314" customFormat="1">
      <c r="A129" s="244">
        <f t="shared" si="7"/>
        <v>36515</v>
      </c>
      <c r="B129" s="253">
        <f t="shared" si="10"/>
        <v>36515</v>
      </c>
      <c r="C129" s="237">
        <f>VLOOKUP($B129,data!$B$6:$M$7000,11,0)</f>
        <v>2859000</v>
      </c>
      <c r="D129" s="256">
        <f>VLOOKUP($B129,[5]Data!$A$500:$E$1300,4,0)</f>
        <v>66</v>
      </c>
      <c r="E129" s="256">
        <f>VLOOKUP($B129,[5]Data!$A$500:$E$1300,5,0)</f>
        <v>40</v>
      </c>
      <c r="F129" s="256">
        <f t="shared" si="8"/>
        <v>3262428.5714285714</v>
      </c>
      <c r="G129" s="310"/>
      <c r="H129" s="311"/>
      <c r="I129" s="311"/>
      <c r="J129" s="311"/>
      <c r="K129" s="312"/>
      <c r="L129" s="308"/>
      <c r="M129" s="309"/>
      <c r="N129" s="311"/>
      <c r="O129" s="311"/>
      <c r="P129" s="310"/>
      <c r="Q129" s="313"/>
      <c r="R129" s="313"/>
      <c r="S129" s="313"/>
      <c r="U129" s="308"/>
      <c r="V129" s="310"/>
      <c r="W129" s="308"/>
      <c r="X129" s="310"/>
      <c r="Y129" s="283"/>
      <c r="Z129" s="283"/>
      <c r="AA129" s="283"/>
      <c r="AC129" s="315"/>
      <c r="AD129" s="315"/>
      <c r="AE129" s="315"/>
      <c r="AF129" s="316"/>
    </row>
    <row r="130" spans="1:33" s="314" customFormat="1">
      <c r="A130" s="244">
        <f t="shared" si="7"/>
        <v>36516</v>
      </c>
      <c r="B130" s="253">
        <f t="shared" si="10"/>
        <v>36516</v>
      </c>
      <c r="C130" s="237">
        <f>VLOOKUP($B130,data!$B$6:$M$7000,11,0)</f>
        <v>2875000</v>
      </c>
      <c r="D130" s="256">
        <f>VLOOKUP($B130,[5]Data!$A$500:$E$1300,4,0)</f>
        <v>69</v>
      </c>
      <c r="E130" s="256">
        <f>VLOOKUP($B130,[5]Data!$A$500:$E$1300,5,0)</f>
        <v>45</v>
      </c>
      <c r="F130" s="256">
        <f t="shared" si="8"/>
        <v>3134000</v>
      </c>
      <c r="G130" s="310"/>
      <c r="H130" s="311"/>
      <c r="I130" s="311"/>
      <c r="J130" s="311"/>
      <c r="K130" s="312"/>
      <c r="L130" s="308"/>
      <c r="M130" s="309"/>
      <c r="N130" s="311"/>
      <c r="O130" s="311"/>
      <c r="P130" s="310"/>
      <c r="Q130" s="313"/>
      <c r="R130" s="313"/>
      <c r="S130" s="313"/>
      <c r="U130" s="308"/>
      <c r="V130" s="310"/>
      <c r="W130" s="308"/>
      <c r="X130" s="310"/>
      <c r="Y130" s="283"/>
      <c r="Z130" s="283"/>
      <c r="AA130" s="283"/>
      <c r="AC130" s="315"/>
      <c r="AD130" s="315"/>
      <c r="AE130" s="315"/>
      <c r="AF130" s="316"/>
    </row>
    <row r="131" spans="1:33" s="314" customFormat="1">
      <c r="A131" s="244">
        <f t="shared" si="7"/>
        <v>36517</v>
      </c>
      <c r="B131" s="253">
        <f t="shared" si="10"/>
        <v>36517</v>
      </c>
      <c r="C131" s="237">
        <f>VLOOKUP($B131,data!$B$6:$M$7000,11,0)</f>
        <v>2699000</v>
      </c>
      <c r="D131" s="256">
        <f>VLOOKUP($B131,[5]Data!$A$500:$E$1300,4,0)</f>
        <v>73</v>
      </c>
      <c r="E131" s="256">
        <f>VLOOKUP($B131,[5]Data!$A$500:$E$1300,5,0)</f>
        <v>40.5</v>
      </c>
      <c r="F131" s="256">
        <f t="shared" si="8"/>
        <v>2974857.1428571427</v>
      </c>
      <c r="G131" s="310"/>
      <c r="H131" s="311"/>
      <c r="I131" s="311"/>
      <c r="J131" s="311"/>
      <c r="K131" s="312"/>
      <c r="L131" s="308"/>
      <c r="M131" s="309"/>
      <c r="N131" s="311"/>
      <c r="O131" s="311"/>
      <c r="P131" s="310"/>
      <c r="Q131" s="313"/>
      <c r="R131" s="313"/>
      <c r="S131" s="313"/>
      <c r="U131" s="308"/>
      <c r="V131" s="310"/>
      <c r="W131" s="308"/>
      <c r="X131" s="310"/>
      <c r="Y131" s="283"/>
      <c r="Z131" s="283"/>
      <c r="AA131" s="283"/>
      <c r="AC131" s="315"/>
      <c r="AD131" s="315"/>
      <c r="AE131" s="315"/>
      <c r="AF131" s="316"/>
    </row>
    <row r="132" spans="1:33" s="314" customFormat="1">
      <c r="A132" s="244">
        <f t="shared" si="7"/>
        <v>36518</v>
      </c>
      <c r="B132" s="253">
        <f t="shared" si="10"/>
        <v>36518</v>
      </c>
      <c r="C132" s="237">
        <f>VLOOKUP($B132,data!$B$6:$M$7000,11,0)</f>
        <v>2440000</v>
      </c>
      <c r="D132" s="256">
        <f>VLOOKUP($B132,[5]Data!$A$500:$E$1300,4,0)</f>
        <v>70.5</v>
      </c>
      <c r="E132" s="256">
        <f>VLOOKUP($B132,[5]Data!$A$500:$E$1300,5,0)</f>
        <v>40</v>
      </c>
      <c r="F132" s="256">
        <f t="shared" si="8"/>
        <v>2824285.7142857141</v>
      </c>
      <c r="G132" s="310"/>
      <c r="H132" s="311"/>
      <c r="I132" s="311"/>
      <c r="J132" s="311"/>
      <c r="K132" s="312"/>
      <c r="L132" s="308"/>
      <c r="M132" s="309"/>
      <c r="N132" s="311"/>
      <c r="O132" s="311"/>
      <c r="P132" s="310"/>
      <c r="Q132" s="313"/>
      <c r="R132" s="313"/>
      <c r="S132" s="313"/>
      <c r="U132" s="308"/>
      <c r="V132" s="310"/>
      <c r="W132" s="308"/>
      <c r="X132" s="310"/>
      <c r="Y132" s="283"/>
      <c r="Z132" s="283"/>
      <c r="AA132" s="283"/>
      <c r="AC132" s="315"/>
      <c r="AD132" s="315"/>
      <c r="AE132" s="315"/>
      <c r="AF132" s="316"/>
    </row>
    <row r="133" spans="1:33" s="314" customFormat="1">
      <c r="A133" s="244">
        <f t="shared" ref="A133:A138" si="11">B133</f>
        <v>36521</v>
      </c>
      <c r="B133" s="253">
        <f t="shared" si="10"/>
        <v>36521</v>
      </c>
      <c r="C133" s="237">
        <f>VLOOKUP($B133,data!$B$6:$M$7000,11,0)</f>
        <v>2800000</v>
      </c>
      <c r="D133" s="256">
        <f>VLOOKUP($B133,[5]Data!$A$500:$E$1300,4,0)</f>
        <v>71</v>
      </c>
      <c r="E133" s="256">
        <f>VLOOKUP($B133,[5]Data!$A$500:$E$1300,5,0)</f>
        <v>44.5</v>
      </c>
      <c r="F133" s="256">
        <f t="shared" si="8"/>
        <v>2775285.7142857141</v>
      </c>
      <c r="G133" s="310"/>
      <c r="H133" s="311"/>
      <c r="I133" s="311"/>
      <c r="J133" s="311"/>
      <c r="K133" s="312"/>
      <c r="L133" s="308"/>
      <c r="M133" s="309"/>
      <c r="N133" s="311"/>
      <c r="O133" s="311"/>
      <c r="P133" s="310"/>
      <c r="Q133" s="313"/>
      <c r="R133" s="313"/>
      <c r="S133" s="313"/>
      <c r="U133" s="308"/>
      <c r="V133" s="310"/>
      <c r="W133" s="308"/>
      <c r="X133" s="310"/>
      <c r="Y133" s="283"/>
      <c r="Z133" s="283"/>
      <c r="AA133" s="283"/>
      <c r="AC133" s="315"/>
      <c r="AD133" s="315"/>
      <c r="AE133" s="315"/>
      <c r="AF133" s="316"/>
    </row>
    <row r="134" spans="1:33" s="314" customFormat="1">
      <c r="A134" s="244">
        <f t="shared" si="11"/>
        <v>36522</v>
      </c>
      <c r="B134" s="253">
        <f t="shared" si="10"/>
        <v>36522</v>
      </c>
      <c r="C134" s="237">
        <f>VLOOKUP($B134,data!$B$6:$M$7000,11,0)</f>
        <v>2929000</v>
      </c>
      <c r="D134" s="256">
        <f>VLOOKUP($B134,[5]Data!$A$500:$E$1300,4,0)</f>
        <v>71</v>
      </c>
      <c r="E134" s="256">
        <f>VLOOKUP($B134,[5]Data!$A$500:$E$1300,5,0)</f>
        <v>44.5</v>
      </c>
      <c r="F134" s="256">
        <f t="shared" si="8"/>
        <v>2783142.8571428573</v>
      </c>
      <c r="G134" s="310"/>
      <c r="H134" s="311"/>
      <c r="I134" s="311"/>
      <c r="J134" s="311"/>
      <c r="K134" s="312"/>
      <c r="L134" s="308"/>
      <c r="M134" s="309"/>
      <c r="N134" s="311"/>
      <c r="O134" s="311"/>
      <c r="P134" s="310"/>
      <c r="Q134" s="313"/>
      <c r="R134" s="313"/>
      <c r="S134" s="313"/>
      <c r="U134" s="308"/>
      <c r="V134" s="310"/>
      <c r="W134" s="308"/>
      <c r="X134" s="310"/>
      <c r="Y134" s="283"/>
      <c r="Z134" s="283"/>
      <c r="AA134" s="283"/>
      <c r="AC134" s="315"/>
      <c r="AD134" s="315"/>
      <c r="AE134" s="315"/>
      <c r="AF134" s="316"/>
    </row>
    <row r="135" spans="1:33" s="314" customFormat="1">
      <c r="A135" s="244">
        <f t="shared" si="11"/>
        <v>36523</v>
      </c>
      <c r="B135" s="253">
        <f t="shared" si="10"/>
        <v>36523</v>
      </c>
      <c r="C135" s="237">
        <f>VLOOKUP($B135,data!$B$6:$M$7000,11,0)</f>
        <v>3143000</v>
      </c>
      <c r="D135" s="256">
        <f>VLOOKUP($B135,[5]Data!$A$500:$E$1300,4,0)</f>
        <v>68</v>
      </c>
      <c r="E135" s="256">
        <f>VLOOKUP($B135,[5]Data!$A$500:$E$1300,5,0)</f>
        <v>41.5</v>
      </c>
      <c r="F135" s="256">
        <f t="shared" si="8"/>
        <v>2820714.2857142859</v>
      </c>
      <c r="G135" s="310"/>
      <c r="H135" s="311"/>
      <c r="I135" s="311"/>
      <c r="J135" s="311"/>
      <c r="K135" s="312"/>
      <c r="L135" s="308"/>
      <c r="M135" s="309"/>
      <c r="N135" s="311"/>
      <c r="O135" s="311"/>
      <c r="P135" s="310"/>
      <c r="Q135" s="313"/>
      <c r="R135" s="313"/>
      <c r="S135" s="313"/>
      <c r="U135" s="308"/>
      <c r="V135" s="310"/>
      <c r="W135" s="308"/>
      <c r="X135" s="310"/>
      <c r="Y135" s="283"/>
      <c r="Z135" s="283"/>
      <c r="AA135" s="283"/>
      <c r="AC135" s="315"/>
      <c r="AD135" s="315"/>
      <c r="AE135" s="315"/>
      <c r="AF135" s="316"/>
    </row>
    <row r="136" spans="1:33" s="314" customFormat="1">
      <c r="A136" s="244">
        <f t="shared" si="11"/>
        <v>36524</v>
      </c>
      <c r="B136" s="253">
        <f t="shared" si="10"/>
        <v>36524</v>
      </c>
      <c r="C136" s="237">
        <f>VLOOKUP($B136,data!$B$6:$M$7000,11,0)</f>
        <v>3091000</v>
      </c>
      <c r="D136" s="256">
        <f>VLOOKUP($B136,[5]Data!$A$500:$E$1300,4,0)</f>
        <v>62</v>
      </c>
      <c r="E136" s="256">
        <f>VLOOKUP($B136,[5]Data!$A$500:$E$1300,5,0)</f>
        <v>41</v>
      </c>
      <c r="F136" s="256">
        <f t="shared" si="8"/>
        <v>2853857.1428571427</v>
      </c>
      <c r="G136" s="310"/>
      <c r="H136" s="311"/>
      <c r="I136" s="311"/>
      <c r="J136" s="311"/>
      <c r="K136" s="312"/>
      <c r="L136" s="308"/>
      <c r="M136" s="309"/>
      <c r="N136" s="311"/>
      <c r="O136" s="311"/>
      <c r="P136" s="310"/>
      <c r="Q136" s="313"/>
      <c r="R136" s="313"/>
      <c r="S136" s="313"/>
      <c r="U136" s="308"/>
      <c r="V136" s="310"/>
      <c r="W136" s="308"/>
      <c r="X136" s="310"/>
      <c r="Y136" s="283"/>
      <c r="Z136" s="283"/>
      <c r="AA136" s="283"/>
      <c r="AC136" s="315"/>
      <c r="AD136" s="315"/>
      <c r="AE136" s="315"/>
      <c r="AF136" s="316"/>
    </row>
    <row r="137" spans="1:33" s="314" customFormat="1">
      <c r="A137" s="244">
        <f t="shared" si="11"/>
        <v>36525</v>
      </c>
      <c r="B137" s="253">
        <f t="shared" si="10"/>
        <v>36525</v>
      </c>
      <c r="C137" s="237">
        <f>VLOOKUP($B137,data!$B$6:$M$7000,11,0)</f>
        <v>3358000</v>
      </c>
      <c r="D137" s="256">
        <f>VLOOKUP($B137,[5]Data!$A$500:$E$1300,4,0)</f>
        <v>40.5</v>
      </c>
      <c r="E137" s="256">
        <f>VLOOKUP($B137,[5]Data!$A$500:$E$1300,5,0)</f>
        <v>55.5</v>
      </c>
      <c r="F137" s="256">
        <f t="shared" si="8"/>
        <v>2922857.1428571427</v>
      </c>
      <c r="G137" s="310"/>
      <c r="H137" s="311"/>
      <c r="I137" s="311"/>
      <c r="J137" s="311"/>
      <c r="K137" s="312"/>
      <c r="L137" s="308"/>
      <c r="M137" s="309"/>
      <c r="N137" s="311"/>
      <c r="O137" s="311"/>
      <c r="P137" s="310"/>
      <c r="Q137" s="313"/>
      <c r="R137" s="313"/>
      <c r="S137" s="313"/>
      <c r="U137" s="308"/>
      <c r="V137" s="310"/>
      <c r="W137" s="308"/>
      <c r="X137" s="310"/>
      <c r="Y137" s="283"/>
      <c r="Z137" s="283"/>
      <c r="AA137" s="283"/>
      <c r="AC137" s="315"/>
      <c r="AD137" s="315"/>
      <c r="AE137" s="315"/>
      <c r="AF137" s="316"/>
    </row>
    <row r="138" spans="1:33">
      <c r="A138" s="244">
        <f t="shared" si="11"/>
        <v>36528</v>
      </c>
      <c r="B138" s="236">
        <v>36528</v>
      </c>
      <c r="C138" s="237">
        <f>VLOOKUP($B138,data!$B$6:$M$9000,11,0)</f>
        <v>3767000</v>
      </c>
      <c r="D138" s="256">
        <f>VLOOKUP($B138,[5]Data!$A$500:$E$1300,4,0)</f>
        <v>59.5</v>
      </c>
      <c r="E138" s="256">
        <f>VLOOKUP($B138,[5]Data!$A$500:$E$1300,5,0)</f>
        <v>36.5</v>
      </c>
      <c r="F138" s="256">
        <f t="shared" si="8"/>
        <v>3075428.5714285714</v>
      </c>
      <c r="G138" s="257">
        <f>AVERAGE($D138:$E138)-$G$3</f>
        <v>-17</v>
      </c>
      <c r="H138" s="68">
        <f>C138*G138</f>
        <v>-64039000</v>
      </c>
      <c r="I138" s="68">
        <f>C138^2</f>
        <v>14190289000000</v>
      </c>
      <c r="J138" s="68">
        <f>G138^2</f>
        <v>289</v>
      </c>
      <c r="K138" s="271">
        <v>36526</v>
      </c>
      <c r="L138" s="236">
        <v>36526</v>
      </c>
      <c r="M138" s="237">
        <f>VLOOKUP($L138,data!$B$6:$M$9000,11,0)</f>
        <v>3030000</v>
      </c>
      <c r="N138" s="256">
        <f>VLOOKUP($L138,[5]Data!$A$1105:$E$1300,4,0)</f>
        <v>57</v>
      </c>
      <c r="O138" s="256">
        <f>VLOOKUP($L138,[5]Data!$A$1105:$E$1300,5,0)</f>
        <v>41</v>
      </c>
      <c r="P138" s="257">
        <f>AVERAGE($N138:$O138)-$G$3</f>
        <v>-16</v>
      </c>
      <c r="Q138" s="237">
        <f>M138*P138</f>
        <v>-48480000</v>
      </c>
      <c r="R138" s="237">
        <f>M138^2</f>
        <v>9180900000000</v>
      </c>
      <c r="S138" s="237">
        <f>P138^2</f>
        <v>256</v>
      </c>
      <c r="U138" s="236">
        <v>36528</v>
      </c>
      <c r="V138" s="257">
        <f>AVERAGE($D138:$E138)-$G$3</f>
        <v>-17</v>
      </c>
      <c r="W138" s="236">
        <v>36526</v>
      </c>
      <c r="X138" s="257">
        <f>AVERAGE($N138:$O138)-$G$3</f>
        <v>-16</v>
      </c>
      <c r="AC138" s="244">
        <f>WEEKDAY(AD138)</f>
        <v>7</v>
      </c>
      <c r="AD138" s="236">
        <v>36526</v>
      </c>
      <c r="AE138" s="235" t="b">
        <f>OR(AC138=1,AC138=7)</f>
        <v>1</v>
      </c>
      <c r="AF138" s="246">
        <f t="shared" ref="AF138:AF201" si="12">IF($AE138=TRUE,(VLOOKUP($AD138,$W$138:$Z$243,4)),(VLOOKUP($AD138,$U$138:$Z$397,5)))</f>
        <v>0</v>
      </c>
      <c r="AG138" s="248"/>
    </row>
    <row r="139" spans="1:33">
      <c r="A139" s="244">
        <f t="shared" ref="A139:A202" si="13">B139</f>
        <v>36529</v>
      </c>
      <c r="B139" s="236">
        <v>36529</v>
      </c>
      <c r="C139" s="237">
        <f>VLOOKUP($B139,data!$B$6:$M$9000,11,0)</f>
        <v>3503000</v>
      </c>
      <c r="D139" s="256">
        <f>VLOOKUP($B139,[5]Data!$A$1105:$E$1300,4,0)</f>
        <v>62</v>
      </c>
      <c r="E139" s="256">
        <f>VLOOKUP($B139,[5]Data!$A$1105:$E$1300,5,0)</f>
        <v>39.5</v>
      </c>
      <c r="F139" s="256">
        <f t="shared" si="8"/>
        <v>3227285.7142857141</v>
      </c>
      <c r="G139" s="257">
        <f t="shared" ref="G139:G202" si="14">AVERAGE($D139:$E139)-$G$3</f>
        <v>-14.25</v>
      </c>
      <c r="H139" s="68">
        <f t="shared" ref="H139:H192" si="15">C139*G139</f>
        <v>-49917750</v>
      </c>
      <c r="I139" s="68">
        <f t="shared" ref="I139:I192" si="16">C139^2</f>
        <v>12271009000000</v>
      </c>
      <c r="J139" s="68">
        <f t="shared" ref="J139:J192" si="17">G139^2</f>
        <v>203.0625</v>
      </c>
      <c r="K139" s="271">
        <v>36527</v>
      </c>
      <c r="L139" s="236">
        <v>36527</v>
      </c>
      <c r="M139" s="237">
        <f>VLOOKUP($L139,data!$B$6:$M$9000,11,0)</f>
        <v>3392000</v>
      </c>
      <c r="N139" s="256">
        <f>VLOOKUP($L139,[5]Data!$A$1105:$E$1300,4,0)</f>
        <v>55</v>
      </c>
      <c r="O139" s="256">
        <f>VLOOKUP($L139,[5]Data!$A$1105:$E$1300,5,0)</f>
        <v>40</v>
      </c>
      <c r="P139" s="257">
        <f t="shared" ref="P139:P173" si="18">AVERAGE($N139:$O139)-$G$3</f>
        <v>-17.5</v>
      </c>
      <c r="Q139" s="237">
        <f t="shared" ref="Q139:Q161" si="19">M139*P139</f>
        <v>-59360000</v>
      </c>
      <c r="R139" s="237">
        <f t="shared" ref="R139:R161" si="20">M139^2</f>
        <v>11505664000000</v>
      </c>
      <c r="S139" s="237">
        <f t="shared" ref="S139:S161" si="21">P139^2</f>
        <v>306.25</v>
      </c>
      <c r="U139" s="236">
        <v>36529</v>
      </c>
      <c r="V139" s="257">
        <f t="shared" ref="V139:V202" si="22">AVERAGE($D139:$E139)-$G$3</f>
        <v>-14.25</v>
      </c>
      <c r="W139" s="236">
        <v>36527</v>
      </c>
      <c r="X139" s="257">
        <f t="shared" ref="X139:X202" si="23">AVERAGE($N139:$O139)-$G$3</f>
        <v>-17.5</v>
      </c>
      <c r="AC139" s="244">
        <f t="shared" ref="AC139:AC202" si="24">WEEKDAY(AD139)</f>
        <v>1</v>
      </c>
      <c r="AD139" s="236">
        <f>DATE(YEAR(AD138),MONTH(AD138),DAY(AD138)+1)</f>
        <v>36527</v>
      </c>
      <c r="AE139" s="235" t="b">
        <f t="shared" ref="AE139:AE202" si="25">OR(AC139=1,AC139=7)</f>
        <v>1</v>
      </c>
      <c r="AF139" s="246">
        <f t="shared" si="12"/>
        <v>0</v>
      </c>
      <c r="AG139" s="248"/>
    </row>
    <row r="140" spans="1:33">
      <c r="A140" s="244">
        <f t="shared" si="13"/>
        <v>36530</v>
      </c>
      <c r="B140" s="236">
        <v>36530</v>
      </c>
      <c r="C140" s="237">
        <f>VLOOKUP($B140,data!$B$6:$M$9000,11,0)</f>
        <v>3509000</v>
      </c>
      <c r="D140" s="256">
        <f>VLOOKUP($B140,[5]Data!$A$1105:$E$1300,4,0)</f>
        <v>60.5</v>
      </c>
      <c r="E140" s="256">
        <f>VLOOKUP($B140,[5]Data!$A$1105:$E$1300,5,0)</f>
        <v>37</v>
      </c>
      <c r="F140" s="256">
        <f t="shared" si="8"/>
        <v>3328571.4285714286</v>
      </c>
      <c r="G140" s="257">
        <f t="shared" si="14"/>
        <v>-16.25</v>
      </c>
      <c r="H140" s="68">
        <f t="shared" si="15"/>
        <v>-57021250</v>
      </c>
      <c r="I140" s="68">
        <f t="shared" si="16"/>
        <v>12313081000000</v>
      </c>
      <c r="J140" s="68">
        <f t="shared" si="17"/>
        <v>264.0625</v>
      </c>
      <c r="K140" s="271">
        <v>36533</v>
      </c>
      <c r="L140" s="236">
        <v>36533</v>
      </c>
      <c r="M140" s="237">
        <f>VLOOKUP($L140,data!$B$6:$M$9000,11,0)</f>
        <v>3374000</v>
      </c>
      <c r="N140" s="256">
        <f>VLOOKUP($L140,[5]Data!$A$1105:$E$1300,4,0)</f>
        <v>59</v>
      </c>
      <c r="O140" s="256">
        <f>VLOOKUP($L140,[5]Data!$A$1105:$E$1300,5,0)</f>
        <v>35.5</v>
      </c>
      <c r="P140" s="257">
        <f t="shared" si="18"/>
        <v>-17.75</v>
      </c>
      <c r="Q140" s="237">
        <f t="shared" si="19"/>
        <v>-59888500</v>
      </c>
      <c r="R140" s="237">
        <f t="shared" si="20"/>
        <v>11383876000000</v>
      </c>
      <c r="S140" s="237">
        <f t="shared" si="21"/>
        <v>315.0625</v>
      </c>
      <c r="U140" s="236">
        <v>36530</v>
      </c>
      <c r="V140" s="257">
        <f t="shared" si="22"/>
        <v>-16.25</v>
      </c>
      <c r="W140" s="236">
        <v>36533</v>
      </c>
      <c r="X140" s="257">
        <f t="shared" si="23"/>
        <v>-17.75</v>
      </c>
      <c r="AC140" s="244">
        <f t="shared" si="24"/>
        <v>2</v>
      </c>
      <c r="AD140" s="236">
        <f t="shared" ref="AD140:AD203" si="26">DATE(YEAR(AD139),MONTH(AD139),DAY(AD139)+1)</f>
        <v>36528</v>
      </c>
      <c r="AE140" s="235" t="b">
        <f t="shared" si="25"/>
        <v>0</v>
      </c>
      <c r="AF140" s="246">
        <f t="shared" si="12"/>
        <v>0</v>
      </c>
      <c r="AG140" s="248"/>
    </row>
    <row r="141" spans="1:33">
      <c r="A141" s="244">
        <f t="shared" si="13"/>
        <v>36531</v>
      </c>
      <c r="B141" s="236">
        <v>36531</v>
      </c>
      <c r="C141" s="237">
        <f>VLOOKUP($B141,data!$B$6:$M$9000,11,0)</f>
        <v>3603000</v>
      </c>
      <c r="D141" s="256">
        <f>VLOOKUP($B141,[5]Data!$A$1105:$E$1300,4,0)</f>
        <v>61.5</v>
      </c>
      <c r="E141" s="256">
        <f>VLOOKUP($B141,[5]Data!$A$1105:$E$1300,5,0)</f>
        <v>37.5</v>
      </c>
      <c r="F141" s="256">
        <f t="shared" ref="F141:F204" si="27">AVERAGE($C135:$C141)</f>
        <v>3424857.1428571427</v>
      </c>
      <c r="G141" s="257">
        <f t="shared" si="14"/>
        <v>-15.5</v>
      </c>
      <c r="H141" s="68">
        <f t="shared" si="15"/>
        <v>-55846500</v>
      </c>
      <c r="I141" s="68">
        <f t="shared" si="16"/>
        <v>12981609000000</v>
      </c>
      <c r="J141" s="68">
        <f t="shared" si="17"/>
        <v>240.25</v>
      </c>
      <c r="K141" s="271">
        <v>36534</v>
      </c>
      <c r="L141" s="236">
        <v>36534</v>
      </c>
      <c r="M141" s="237">
        <f>VLOOKUP($L141,data!$B$6:$M$9000,11,0)</f>
        <v>3433000</v>
      </c>
      <c r="N141" s="256">
        <f>VLOOKUP($L141,[5]Data!$A$1105:$E$1300,4,0)</f>
        <v>60</v>
      </c>
      <c r="O141" s="256">
        <f>VLOOKUP($L141,[5]Data!$A$1105:$E$1300,5,0)</f>
        <v>38</v>
      </c>
      <c r="P141" s="257">
        <f t="shared" si="18"/>
        <v>-16</v>
      </c>
      <c r="Q141" s="237">
        <f t="shared" si="19"/>
        <v>-54928000</v>
      </c>
      <c r="R141" s="237">
        <f t="shared" si="20"/>
        <v>11785489000000</v>
      </c>
      <c r="S141" s="237">
        <f t="shared" si="21"/>
        <v>256</v>
      </c>
      <c r="U141" s="236">
        <v>36531</v>
      </c>
      <c r="V141" s="257">
        <f t="shared" si="22"/>
        <v>-15.5</v>
      </c>
      <c r="W141" s="236">
        <v>36534</v>
      </c>
      <c r="X141" s="257">
        <f t="shared" si="23"/>
        <v>-16</v>
      </c>
      <c r="AC141" s="244">
        <f t="shared" si="24"/>
        <v>3</v>
      </c>
      <c r="AD141" s="236">
        <f t="shared" si="26"/>
        <v>36529</v>
      </c>
      <c r="AE141" s="235" t="b">
        <f t="shared" si="25"/>
        <v>0</v>
      </c>
      <c r="AF141" s="246">
        <f t="shared" si="12"/>
        <v>0</v>
      </c>
      <c r="AG141" s="248"/>
    </row>
    <row r="142" spans="1:33">
      <c r="A142" s="244">
        <f t="shared" si="13"/>
        <v>36532</v>
      </c>
      <c r="B142" s="236">
        <v>36532</v>
      </c>
      <c r="C142" s="237">
        <f>VLOOKUP($B142,data!$B$6:$M$9000,11,0)</f>
        <v>3783000</v>
      </c>
      <c r="D142" s="256">
        <f>VLOOKUP($B142,[5]Data!$A$1105:$E$1300,4,0)</f>
        <v>58.5</v>
      </c>
      <c r="E142" s="256">
        <f>VLOOKUP($B142,[5]Data!$A$1105:$E$1300,5,0)</f>
        <v>39</v>
      </c>
      <c r="F142" s="256">
        <f t="shared" si="27"/>
        <v>3516285.7142857141</v>
      </c>
      <c r="G142" s="257">
        <f t="shared" si="14"/>
        <v>-16.25</v>
      </c>
      <c r="H142" s="68">
        <f t="shared" si="15"/>
        <v>-61473750</v>
      </c>
      <c r="I142" s="68">
        <f t="shared" si="16"/>
        <v>14311089000000</v>
      </c>
      <c r="J142" s="68">
        <f t="shared" si="17"/>
        <v>264.0625</v>
      </c>
      <c r="K142" s="271">
        <v>36540</v>
      </c>
      <c r="L142" s="236">
        <v>36540</v>
      </c>
      <c r="M142" s="237">
        <f>VLOOKUP($L142,data!$B$6:$M$9000,11,0)</f>
        <v>2527000</v>
      </c>
      <c r="N142" s="256">
        <f>VLOOKUP($L142,[5]Data!$A$1105:$E$1300,4,0)</f>
        <v>69.5</v>
      </c>
      <c r="O142" s="256">
        <f>VLOOKUP($L142,[5]Data!$A$1105:$E$1300,5,0)</f>
        <v>54.5</v>
      </c>
      <c r="P142" s="257">
        <f t="shared" si="18"/>
        <v>-3</v>
      </c>
      <c r="Q142" s="237">
        <f t="shared" si="19"/>
        <v>-7581000</v>
      </c>
      <c r="R142" s="237">
        <f t="shared" si="20"/>
        <v>6385729000000</v>
      </c>
      <c r="S142" s="237">
        <f t="shared" si="21"/>
        <v>9</v>
      </c>
      <c r="U142" s="236">
        <v>36532</v>
      </c>
      <c r="V142" s="257">
        <f t="shared" si="22"/>
        <v>-16.25</v>
      </c>
      <c r="W142" s="236">
        <v>36540</v>
      </c>
      <c r="X142" s="257">
        <f t="shared" si="23"/>
        <v>-3</v>
      </c>
      <c r="AC142" s="244">
        <f t="shared" si="24"/>
        <v>4</v>
      </c>
      <c r="AD142" s="236">
        <f t="shared" si="26"/>
        <v>36530</v>
      </c>
      <c r="AE142" s="235" t="b">
        <f t="shared" si="25"/>
        <v>0</v>
      </c>
      <c r="AF142" s="246">
        <f t="shared" si="12"/>
        <v>0</v>
      </c>
      <c r="AG142" s="248"/>
    </row>
    <row r="143" spans="1:33">
      <c r="A143" s="244">
        <f t="shared" si="13"/>
        <v>36535</v>
      </c>
      <c r="B143" s="236">
        <f>DATE(YEAR(B138),MONTH(B138),DAY(B138)+7)</f>
        <v>36535</v>
      </c>
      <c r="C143" s="237">
        <f>VLOOKUP($B143,data!$B$6:$M$9000,11,0)</f>
        <v>3662000</v>
      </c>
      <c r="D143" s="256">
        <f>VLOOKUP($B143,[5]Data!$A$1105:$E$1300,4,0)</f>
        <v>60</v>
      </c>
      <c r="E143" s="256">
        <f>VLOOKUP($B143,[5]Data!$A$1105:$E$1300,5,0)</f>
        <v>41</v>
      </c>
      <c r="F143" s="256">
        <f t="shared" si="27"/>
        <v>3597857.1428571427</v>
      </c>
      <c r="G143" s="257">
        <f t="shared" si="14"/>
        <v>-14.5</v>
      </c>
      <c r="H143" s="68">
        <f t="shared" si="15"/>
        <v>-53099000</v>
      </c>
      <c r="I143" s="68">
        <f t="shared" si="16"/>
        <v>13410244000000</v>
      </c>
      <c r="J143" s="68">
        <f t="shared" si="17"/>
        <v>210.25</v>
      </c>
      <c r="K143" s="271">
        <v>36541</v>
      </c>
      <c r="L143" s="236">
        <v>36541</v>
      </c>
      <c r="M143" s="237">
        <f>VLOOKUP($L143,data!$B$6:$M$9000,11,0)</f>
        <v>2648000</v>
      </c>
      <c r="N143" s="256">
        <f>VLOOKUP($L143,[5]Data!$A$1105:$E$1300,4,0)</f>
        <v>63.5</v>
      </c>
      <c r="O143" s="256">
        <f>VLOOKUP($L143,[5]Data!$A$1105:$E$1300,5,0)</f>
        <v>54</v>
      </c>
      <c r="P143" s="257">
        <f t="shared" si="18"/>
        <v>-6.25</v>
      </c>
      <c r="Q143" s="237">
        <f t="shared" si="19"/>
        <v>-16550000</v>
      </c>
      <c r="R143" s="237">
        <f t="shared" si="20"/>
        <v>7011904000000</v>
      </c>
      <c r="S143" s="237">
        <f t="shared" si="21"/>
        <v>39.0625</v>
      </c>
      <c r="U143" s="236">
        <f>DATE(YEAR(U138),MONTH(U138),DAY(U138)+7)</f>
        <v>36535</v>
      </c>
      <c r="V143" s="257">
        <f t="shared" si="22"/>
        <v>-14.5</v>
      </c>
      <c r="W143" s="236">
        <v>36541</v>
      </c>
      <c r="X143" s="257">
        <f t="shared" si="23"/>
        <v>-6.25</v>
      </c>
      <c r="AC143" s="244">
        <f t="shared" si="24"/>
        <v>5</v>
      </c>
      <c r="AD143" s="236">
        <f t="shared" si="26"/>
        <v>36531</v>
      </c>
      <c r="AE143" s="235" t="b">
        <f t="shared" si="25"/>
        <v>0</v>
      </c>
      <c r="AF143" s="246">
        <f t="shared" si="12"/>
        <v>0</v>
      </c>
      <c r="AG143" s="248"/>
    </row>
    <row r="144" spans="1:33">
      <c r="A144" s="244">
        <f t="shared" si="13"/>
        <v>36536</v>
      </c>
      <c r="B144" s="236">
        <f>DATE(YEAR(B139),MONTH(B139),DAY(B139)+7)</f>
        <v>36536</v>
      </c>
      <c r="C144" s="237">
        <f>VLOOKUP($B144,data!$B$6:$M$9000,11,0)</f>
        <v>3434000</v>
      </c>
      <c r="D144" s="256">
        <f>VLOOKUP($B144,[5]Data!$A$1105:$E$1300,4,0)</f>
        <v>60.5</v>
      </c>
      <c r="E144" s="256">
        <f>VLOOKUP($B144,[5]Data!$A$1105:$E$1300,5,0)</f>
        <v>43</v>
      </c>
      <c r="F144" s="256">
        <f t="shared" si="27"/>
        <v>3608714.2857142859</v>
      </c>
      <c r="G144" s="257">
        <f t="shared" si="14"/>
        <v>-13.25</v>
      </c>
      <c r="H144" s="68">
        <f t="shared" si="15"/>
        <v>-45500500</v>
      </c>
      <c r="I144" s="68">
        <f t="shared" si="16"/>
        <v>11792356000000</v>
      </c>
      <c r="J144" s="68">
        <f t="shared" si="17"/>
        <v>175.5625</v>
      </c>
      <c r="K144" s="271">
        <v>36547</v>
      </c>
      <c r="L144" s="236">
        <v>36547</v>
      </c>
      <c r="M144" s="237">
        <f>VLOOKUP($L144,data!$B$6:$M$9000,11,0)</f>
        <v>2828000</v>
      </c>
      <c r="N144" s="256">
        <f>VLOOKUP($L144,[5]Data!$A$1105:$E$1300,4,0)</f>
        <v>61</v>
      </c>
      <c r="O144" s="256">
        <f>VLOOKUP($L144,[5]Data!$A$1105:$E$1300,5,0)</f>
        <v>50</v>
      </c>
      <c r="P144" s="257">
        <f t="shared" si="18"/>
        <v>-9.5</v>
      </c>
      <c r="Q144" s="237">
        <f t="shared" si="19"/>
        <v>-26866000</v>
      </c>
      <c r="R144" s="237">
        <f t="shared" si="20"/>
        <v>7997584000000</v>
      </c>
      <c r="S144" s="237">
        <f t="shared" si="21"/>
        <v>90.25</v>
      </c>
      <c r="U144" s="236">
        <f>DATE(YEAR(U139),MONTH(U139),DAY(U139)+7)</f>
        <v>36536</v>
      </c>
      <c r="V144" s="257">
        <f t="shared" si="22"/>
        <v>-13.25</v>
      </c>
      <c r="W144" s="236">
        <v>36547</v>
      </c>
      <c r="X144" s="257">
        <f t="shared" si="23"/>
        <v>-9.5</v>
      </c>
      <c r="AC144" s="244">
        <f t="shared" si="24"/>
        <v>6</v>
      </c>
      <c r="AD144" s="236">
        <f t="shared" si="26"/>
        <v>36532</v>
      </c>
      <c r="AE144" s="235" t="b">
        <f t="shared" si="25"/>
        <v>0</v>
      </c>
      <c r="AF144" s="246">
        <f t="shared" si="12"/>
        <v>0</v>
      </c>
      <c r="AG144" s="248"/>
    </row>
    <row r="145" spans="1:33">
      <c r="A145" s="244">
        <f t="shared" si="13"/>
        <v>36537</v>
      </c>
      <c r="B145" s="236">
        <f t="shared" ref="B145:B208" si="28">DATE(YEAR(B140),MONTH(B140),DAY(B140)+7)</f>
        <v>36537</v>
      </c>
      <c r="C145" s="237">
        <f>VLOOKUP($B145,data!$B$6:$M$9000,11,0)</f>
        <v>3498000</v>
      </c>
      <c r="D145" s="256">
        <f>VLOOKUP($B145,[5]Data!$A$1105:$E$1300,4,0)</f>
        <v>62.5</v>
      </c>
      <c r="E145" s="256">
        <f>VLOOKUP($B145,[5]Data!$A$1105:$E$1300,5,0)</f>
        <v>49</v>
      </c>
      <c r="F145" s="256">
        <f t="shared" si="27"/>
        <v>3570285.7142857141</v>
      </c>
      <c r="G145" s="257">
        <f t="shared" si="14"/>
        <v>-9.25</v>
      </c>
      <c r="H145" s="68">
        <f t="shared" si="15"/>
        <v>-32356500</v>
      </c>
      <c r="I145" s="68">
        <f t="shared" si="16"/>
        <v>12236004000000</v>
      </c>
      <c r="J145" s="68">
        <f t="shared" si="17"/>
        <v>85.5625</v>
      </c>
      <c r="K145" s="271">
        <v>36548</v>
      </c>
      <c r="L145" s="236">
        <v>36548</v>
      </c>
      <c r="M145" s="237">
        <f>VLOOKUP($L145,data!$B$6:$M$9000,11,0)</f>
        <v>2800000</v>
      </c>
      <c r="N145" s="256">
        <f>VLOOKUP($L145,[5]Data!$A$1105:$E$1300,4,0)</f>
        <v>57</v>
      </c>
      <c r="O145" s="256">
        <f>VLOOKUP($L145,[5]Data!$A$1105:$E$1300,5,0)</f>
        <v>51</v>
      </c>
      <c r="P145" s="257">
        <f t="shared" si="18"/>
        <v>-11</v>
      </c>
      <c r="Q145" s="237">
        <f t="shared" si="19"/>
        <v>-30800000</v>
      </c>
      <c r="R145" s="237">
        <f t="shared" si="20"/>
        <v>7840000000000</v>
      </c>
      <c r="S145" s="237">
        <f t="shared" si="21"/>
        <v>121</v>
      </c>
      <c r="U145" s="236">
        <f t="shared" ref="U145:U208" si="29">DATE(YEAR(U140),MONTH(U140),DAY(U140)+7)</f>
        <v>36537</v>
      </c>
      <c r="V145" s="257">
        <f t="shared" si="22"/>
        <v>-9.25</v>
      </c>
      <c r="W145" s="236">
        <v>36548</v>
      </c>
      <c r="X145" s="257">
        <f t="shared" si="23"/>
        <v>-11</v>
      </c>
      <c r="AC145" s="244">
        <f t="shared" si="24"/>
        <v>7</v>
      </c>
      <c r="AD145" s="236">
        <f t="shared" si="26"/>
        <v>36533</v>
      </c>
      <c r="AE145" s="235" t="b">
        <f t="shared" si="25"/>
        <v>1</v>
      </c>
      <c r="AF145" s="246">
        <f t="shared" si="12"/>
        <v>0</v>
      </c>
      <c r="AG145" s="248"/>
    </row>
    <row r="146" spans="1:33">
      <c r="A146" s="244">
        <f t="shared" si="13"/>
        <v>36538</v>
      </c>
      <c r="B146" s="236">
        <f t="shared" si="28"/>
        <v>36538</v>
      </c>
      <c r="C146" s="237">
        <f>VLOOKUP($B146,data!$B$6:$M$9000,11,0)</f>
        <v>3234000</v>
      </c>
      <c r="D146" s="256">
        <f>VLOOKUP($B146,[5]Data!$A$1105:$E$1300,4,0)</f>
        <v>72.5</v>
      </c>
      <c r="E146" s="256">
        <f>VLOOKUP($B146,[5]Data!$A$1105:$E$1300,5,0)</f>
        <v>43.5</v>
      </c>
      <c r="F146" s="256">
        <f t="shared" si="27"/>
        <v>3531857.1428571427</v>
      </c>
      <c r="G146" s="257">
        <f t="shared" si="14"/>
        <v>-7</v>
      </c>
      <c r="H146" s="68">
        <f t="shared" si="15"/>
        <v>-22638000</v>
      </c>
      <c r="I146" s="68">
        <f t="shared" si="16"/>
        <v>10458756000000</v>
      </c>
      <c r="J146" s="68">
        <f t="shared" si="17"/>
        <v>49</v>
      </c>
      <c r="K146" s="271">
        <v>36554</v>
      </c>
      <c r="L146" s="236">
        <v>36554</v>
      </c>
      <c r="M146" s="237">
        <f>VLOOKUP($L146,data!$B$6:$M$9000,11,0)</f>
        <v>2841000</v>
      </c>
      <c r="N146" s="256">
        <f>VLOOKUP($L146,[5]Data!$A$1105:$E$1300,4,0)</f>
        <v>61</v>
      </c>
      <c r="O146" s="256">
        <f>VLOOKUP($L146,[5]Data!$A$1105:$E$1300,5,0)</f>
        <v>41.5</v>
      </c>
      <c r="P146" s="257">
        <f t="shared" si="18"/>
        <v>-13.75</v>
      </c>
      <c r="Q146" s="237">
        <f t="shared" si="19"/>
        <v>-39063750</v>
      </c>
      <c r="R146" s="237">
        <f t="shared" si="20"/>
        <v>8071281000000</v>
      </c>
      <c r="S146" s="237">
        <f t="shared" si="21"/>
        <v>189.0625</v>
      </c>
      <c r="U146" s="236">
        <f t="shared" si="29"/>
        <v>36538</v>
      </c>
      <c r="V146" s="257">
        <f t="shared" si="22"/>
        <v>-7</v>
      </c>
      <c r="W146" s="236">
        <v>36554</v>
      </c>
      <c r="X146" s="257">
        <f t="shared" si="23"/>
        <v>-13.75</v>
      </c>
      <c r="AC146" s="244">
        <f t="shared" si="24"/>
        <v>1</v>
      </c>
      <c r="AD146" s="236">
        <f t="shared" si="26"/>
        <v>36534</v>
      </c>
      <c r="AE146" s="235" t="b">
        <f t="shared" si="25"/>
        <v>1</v>
      </c>
      <c r="AF146" s="246">
        <f t="shared" si="12"/>
        <v>0</v>
      </c>
      <c r="AG146" s="248"/>
    </row>
    <row r="147" spans="1:33">
      <c r="A147" s="244">
        <f t="shared" si="13"/>
        <v>36539</v>
      </c>
      <c r="B147" s="236">
        <f t="shared" si="28"/>
        <v>36539</v>
      </c>
      <c r="C147" s="237">
        <f>VLOOKUP($B147,data!$B$6:$M$9000,11,0)</f>
        <v>2908000</v>
      </c>
      <c r="D147" s="256">
        <f>VLOOKUP($B147,[5]Data!$A$1105:$E$1300,4,0)</f>
        <v>72</v>
      </c>
      <c r="E147" s="256">
        <f>VLOOKUP($B147,[5]Data!$A$1105:$E$1300,5,0)</f>
        <v>47</v>
      </c>
      <c r="F147" s="256">
        <f t="shared" si="27"/>
        <v>3446000</v>
      </c>
      <c r="G147" s="257">
        <f t="shared" si="14"/>
        <v>-5.5</v>
      </c>
      <c r="H147" s="68">
        <f t="shared" si="15"/>
        <v>-15994000</v>
      </c>
      <c r="I147" s="68">
        <f t="shared" si="16"/>
        <v>8456464000000</v>
      </c>
      <c r="J147" s="68">
        <f t="shared" si="17"/>
        <v>30.25</v>
      </c>
      <c r="K147" s="271">
        <v>36555</v>
      </c>
      <c r="L147" s="236">
        <v>36555</v>
      </c>
      <c r="M147" s="237">
        <f>VLOOKUP($L147,data!$B$6:$M$9000,11,0)</f>
        <v>2875000</v>
      </c>
      <c r="N147" s="256">
        <f>VLOOKUP($L147,[5]Data!$A$1105:$E$1300,4,0)</f>
        <v>56</v>
      </c>
      <c r="O147" s="256">
        <f>VLOOKUP($L147,[5]Data!$A$1105:$E$1300,5,0)</f>
        <v>29</v>
      </c>
      <c r="P147" s="257">
        <f t="shared" si="18"/>
        <v>-22.5</v>
      </c>
      <c r="Q147" s="237">
        <f t="shared" si="19"/>
        <v>-64687500</v>
      </c>
      <c r="R147" s="237">
        <f t="shared" si="20"/>
        <v>8265625000000</v>
      </c>
      <c r="S147" s="237">
        <f t="shared" si="21"/>
        <v>506.25</v>
      </c>
      <c r="U147" s="236">
        <f t="shared" si="29"/>
        <v>36539</v>
      </c>
      <c r="V147" s="257">
        <f t="shared" si="22"/>
        <v>-5.5</v>
      </c>
      <c r="W147" s="236">
        <v>36555</v>
      </c>
      <c r="X147" s="257">
        <f t="shared" si="23"/>
        <v>-22.5</v>
      </c>
      <c r="AC147" s="244">
        <f t="shared" si="24"/>
        <v>2</v>
      </c>
      <c r="AD147" s="236">
        <f t="shared" si="26"/>
        <v>36535</v>
      </c>
      <c r="AE147" s="235" t="b">
        <f t="shared" si="25"/>
        <v>0</v>
      </c>
      <c r="AF147" s="246">
        <f t="shared" si="12"/>
        <v>0</v>
      </c>
      <c r="AG147" s="248"/>
    </row>
    <row r="148" spans="1:33">
      <c r="A148" s="244">
        <f t="shared" si="13"/>
        <v>36542</v>
      </c>
      <c r="B148" s="236">
        <f t="shared" si="28"/>
        <v>36542</v>
      </c>
      <c r="C148" s="237">
        <f>VLOOKUP($B148,data!$B$6:$M$9000,11,0)</f>
        <v>2896000</v>
      </c>
      <c r="D148" s="256">
        <f>VLOOKUP($B148,[5]Data!$A$1105:$E$1300,4,0)</f>
        <v>63.5</v>
      </c>
      <c r="E148" s="256">
        <f>VLOOKUP($B148,[5]Data!$A$1105:$E$1300,5,0)</f>
        <v>54</v>
      </c>
      <c r="F148" s="256">
        <f t="shared" si="27"/>
        <v>3345000</v>
      </c>
      <c r="G148" s="257">
        <f t="shared" si="14"/>
        <v>-6.25</v>
      </c>
      <c r="H148" s="68">
        <f t="shared" si="15"/>
        <v>-18100000</v>
      </c>
      <c r="I148" s="68">
        <f t="shared" si="16"/>
        <v>8386816000000</v>
      </c>
      <c r="J148" s="68">
        <f t="shared" si="17"/>
        <v>39.0625</v>
      </c>
      <c r="K148" s="271">
        <v>36561</v>
      </c>
      <c r="L148" s="236">
        <v>36561</v>
      </c>
      <c r="M148" s="237">
        <f>VLOOKUP($L148,data!$B$6:$M$9000,11,0)</f>
        <v>2463000</v>
      </c>
      <c r="N148" s="256">
        <f>VLOOKUP($L148,[5]Data!$A$1105:$E$1300,4,0)</f>
        <v>69</v>
      </c>
      <c r="O148" s="256">
        <f>VLOOKUP($L148,[5]Data!$A$1105:$E$1300,5,0)</f>
        <v>45.5</v>
      </c>
      <c r="P148" s="257">
        <f t="shared" si="18"/>
        <v>-7.75</v>
      </c>
      <c r="Q148" s="237">
        <f t="shared" si="19"/>
        <v>-19088250</v>
      </c>
      <c r="R148" s="237">
        <f t="shared" si="20"/>
        <v>6066369000000</v>
      </c>
      <c r="S148" s="237">
        <f t="shared" si="21"/>
        <v>60.0625</v>
      </c>
      <c r="U148" s="236">
        <f t="shared" si="29"/>
        <v>36542</v>
      </c>
      <c r="V148" s="257">
        <f t="shared" si="22"/>
        <v>-6.25</v>
      </c>
      <c r="W148" s="236">
        <v>36561</v>
      </c>
      <c r="X148" s="257">
        <f t="shared" si="23"/>
        <v>-7.75</v>
      </c>
      <c r="AC148" s="244">
        <f t="shared" si="24"/>
        <v>3</v>
      </c>
      <c r="AD148" s="236">
        <f t="shared" si="26"/>
        <v>36536</v>
      </c>
      <c r="AE148" s="235" t="b">
        <f t="shared" si="25"/>
        <v>0</v>
      </c>
      <c r="AF148" s="246">
        <f t="shared" si="12"/>
        <v>0</v>
      </c>
      <c r="AG148" s="248"/>
    </row>
    <row r="149" spans="1:33">
      <c r="A149" s="244">
        <f t="shared" si="13"/>
        <v>36543</v>
      </c>
      <c r="B149" s="236">
        <f t="shared" si="28"/>
        <v>36543</v>
      </c>
      <c r="C149" s="237">
        <f>VLOOKUP($B149,data!$B$6:$M$9000,11,0)</f>
        <v>2701000</v>
      </c>
      <c r="D149" s="256">
        <f>VLOOKUP($B149,[5]Data!$A$1105:$E$1300,4,0)</f>
        <v>71</v>
      </c>
      <c r="E149" s="256">
        <f>VLOOKUP($B149,[5]Data!$A$1105:$E$1300,5,0)</f>
        <v>57</v>
      </c>
      <c r="F149" s="256">
        <f t="shared" si="27"/>
        <v>3190428.5714285714</v>
      </c>
      <c r="G149" s="257">
        <f t="shared" si="14"/>
        <v>-1</v>
      </c>
      <c r="H149" s="68">
        <f t="shared" si="15"/>
        <v>-2701000</v>
      </c>
      <c r="I149" s="68">
        <f t="shared" si="16"/>
        <v>7295401000000</v>
      </c>
      <c r="J149" s="68">
        <f t="shared" si="17"/>
        <v>1</v>
      </c>
      <c r="K149" s="271">
        <v>36562</v>
      </c>
      <c r="L149" s="236">
        <v>36562</v>
      </c>
      <c r="M149" s="237">
        <f>VLOOKUP($L149,data!$B$6:$M$9000,11,0)</f>
        <v>2495000</v>
      </c>
      <c r="N149" s="256">
        <f>VLOOKUP($L149,[5]Data!$A$1105:$E$1300,4,0)</f>
        <v>69</v>
      </c>
      <c r="O149" s="256">
        <f>VLOOKUP($L149,[5]Data!$A$1105:$E$1300,5,0)</f>
        <v>45.5</v>
      </c>
      <c r="P149" s="257">
        <f t="shared" si="18"/>
        <v>-7.75</v>
      </c>
      <c r="Q149" s="237">
        <f t="shared" si="19"/>
        <v>-19336250</v>
      </c>
      <c r="R149" s="237">
        <f t="shared" si="20"/>
        <v>6225025000000</v>
      </c>
      <c r="S149" s="237">
        <f t="shared" si="21"/>
        <v>60.0625</v>
      </c>
      <c r="U149" s="236">
        <f t="shared" si="29"/>
        <v>36543</v>
      </c>
      <c r="V149" s="257">
        <f t="shared" si="22"/>
        <v>-1</v>
      </c>
      <c r="W149" s="236">
        <v>36562</v>
      </c>
      <c r="X149" s="257">
        <f t="shared" si="23"/>
        <v>-7.75</v>
      </c>
      <c r="AC149" s="244">
        <f t="shared" si="24"/>
        <v>4</v>
      </c>
      <c r="AD149" s="236">
        <f t="shared" si="26"/>
        <v>36537</v>
      </c>
      <c r="AE149" s="235" t="b">
        <f t="shared" si="25"/>
        <v>0</v>
      </c>
      <c r="AF149" s="246">
        <f t="shared" si="12"/>
        <v>0</v>
      </c>
    </row>
    <row r="150" spans="1:33">
      <c r="A150" s="244">
        <f t="shared" si="13"/>
        <v>36544</v>
      </c>
      <c r="B150" s="236">
        <f t="shared" si="28"/>
        <v>36544</v>
      </c>
      <c r="C150" s="237">
        <f>VLOOKUP($B150,data!$B$6:$M$9000,11,0)</f>
        <v>2709000</v>
      </c>
      <c r="D150" s="256">
        <f>VLOOKUP($B150,[5]Data!$A$1105:$E$1300,4,0)</f>
        <v>71</v>
      </c>
      <c r="E150" s="256">
        <f>VLOOKUP($B150,[5]Data!$A$1105:$E$1300,5,0)</f>
        <v>57</v>
      </c>
      <c r="F150" s="256">
        <f t="shared" si="27"/>
        <v>3054285.7142857141</v>
      </c>
      <c r="G150" s="257">
        <f t="shared" si="14"/>
        <v>-1</v>
      </c>
      <c r="H150" s="68">
        <f t="shared" si="15"/>
        <v>-2709000</v>
      </c>
      <c r="I150" s="68">
        <f t="shared" si="16"/>
        <v>7338681000000</v>
      </c>
      <c r="J150" s="68">
        <f t="shared" si="17"/>
        <v>1</v>
      </c>
      <c r="K150" s="271">
        <v>36568</v>
      </c>
      <c r="L150" s="236">
        <v>36568</v>
      </c>
      <c r="M150" s="237">
        <f>VLOOKUP($L150,data!$B$6:$M$9000,11,0)</f>
        <v>2793000</v>
      </c>
      <c r="N150" s="256">
        <f>VLOOKUP($L150,[5]Data!$A$1105:$E$1300,4,0)</f>
        <v>60.5</v>
      </c>
      <c r="O150" s="256">
        <f>VLOOKUP($L150,[5]Data!$A$1105:$E$1300,5,0)</f>
        <v>49</v>
      </c>
      <c r="P150" s="257">
        <f t="shared" si="18"/>
        <v>-10.25</v>
      </c>
      <c r="Q150" s="237">
        <f t="shared" si="19"/>
        <v>-28628250</v>
      </c>
      <c r="R150" s="237">
        <f t="shared" si="20"/>
        <v>7800849000000</v>
      </c>
      <c r="S150" s="237">
        <f t="shared" si="21"/>
        <v>105.0625</v>
      </c>
      <c r="U150" s="236">
        <f t="shared" si="29"/>
        <v>36544</v>
      </c>
      <c r="V150" s="257">
        <f t="shared" si="22"/>
        <v>-1</v>
      </c>
      <c r="W150" s="236">
        <v>36568</v>
      </c>
      <c r="X150" s="257">
        <f t="shared" si="23"/>
        <v>-10.25</v>
      </c>
      <c r="AC150" s="244">
        <f t="shared" si="24"/>
        <v>5</v>
      </c>
      <c r="AD150" s="236">
        <f t="shared" si="26"/>
        <v>36538</v>
      </c>
      <c r="AE150" s="235" t="b">
        <f t="shared" si="25"/>
        <v>0</v>
      </c>
      <c r="AF150" s="246">
        <f t="shared" si="12"/>
        <v>0</v>
      </c>
    </row>
    <row r="151" spans="1:33">
      <c r="A151" s="244">
        <f t="shared" si="13"/>
        <v>36545</v>
      </c>
      <c r="B151" s="236">
        <f t="shared" si="28"/>
        <v>36545</v>
      </c>
      <c r="C151" s="237">
        <f>VLOOKUP($B151,data!$B$6:$M$9000,11,0)</f>
        <v>2735000</v>
      </c>
      <c r="D151" s="256">
        <f>VLOOKUP($B151,[5]Data!$A$1105:$E$1300,4,0)</f>
        <v>64.5</v>
      </c>
      <c r="E151" s="256">
        <f>VLOOKUP($B151,[5]Data!$A$1105:$E$1300,5,0)</f>
        <v>54.5</v>
      </c>
      <c r="F151" s="256">
        <f t="shared" si="27"/>
        <v>2954428.5714285714</v>
      </c>
      <c r="G151" s="257">
        <f t="shared" si="14"/>
        <v>-5.5</v>
      </c>
      <c r="H151" s="68">
        <f t="shared" si="15"/>
        <v>-15042500</v>
      </c>
      <c r="I151" s="68">
        <f t="shared" si="16"/>
        <v>7480225000000</v>
      </c>
      <c r="J151" s="68">
        <f t="shared" si="17"/>
        <v>30.25</v>
      </c>
      <c r="K151" s="271">
        <v>36569</v>
      </c>
      <c r="L151" s="236">
        <v>36569</v>
      </c>
      <c r="M151" s="237">
        <f>VLOOKUP($L151,data!$B$6:$M$9000,11,0)</f>
        <v>2962000</v>
      </c>
      <c r="N151" s="256">
        <f>VLOOKUP($L151,[5]Data!$A$1105:$E$1300,4,0)</f>
        <v>59</v>
      </c>
      <c r="O151" s="256">
        <f>VLOOKUP($L151,[5]Data!$A$1105:$E$1300,5,0)</f>
        <v>49</v>
      </c>
      <c r="P151" s="257">
        <f t="shared" si="18"/>
        <v>-11</v>
      </c>
      <c r="Q151" s="237">
        <f t="shared" si="19"/>
        <v>-32582000</v>
      </c>
      <c r="R151" s="237">
        <f t="shared" si="20"/>
        <v>8773444000000</v>
      </c>
      <c r="S151" s="237">
        <f t="shared" si="21"/>
        <v>121</v>
      </c>
      <c r="U151" s="236">
        <f t="shared" si="29"/>
        <v>36545</v>
      </c>
      <c r="V151" s="257">
        <f t="shared" si="22"/>
        <v>-5.5</v>
      </c>
      <c r="W151" s="236">
        <v>36569</v>
      </c>
      <c r="X151" s="257">
        <f t="shared" si="23"/>
        <v>-11</v>
      </c>
      <c r="AC151" s="244">
        <f t="shared" si="24"/>
        <v>6</v>
      </c>
      <c r="AD151" s="236">
        <f t="shared" si="26"/>
        <v>36539</v>
      </c>
      <c r="AE151" s="235" t="b">
        <f t="shared" si="25"/>
        <v>0</v>
      </c>
      <c r="AF151" s="246">
        <f t="shared" si="12"/>
        <v>0</v>
      </c>
    </row>
    <row r="152" spans="1:33">
      <c r="A152" s="244">
        <f t="shared" si="13"/>
        <v>36546</v>
      </c>
      <c r="B152" s="236">
        <f t="shared" si="28"/>
        <v>36546</v>
      </c>
      <c r="C152" s="237">
        <f>VLOOKUP($B152,data!$B$6:$M$9000,11,0)</f>
        <v>2809000</v>
      </c>
      <c r="D152" s="256">
        <f>VLOOKUP($B152,[5]Data!$A$1105:$E$1300,4,0)</f>
        <v>61</v>
      </c>
      <c r="E152" s="256">
        <f>VLOOKUP($B152,[5]Data!$A$1105:$E$1300,5,0)</f>
        <v>50</v>
      </c>
      <c r="F152" s="256">
        <f t="shared" si="27"/>
        <v>2856000</v>
      </c>
      <c r="G152" s="257">
        <f t="shared" si="14"/>
        <v>-9.5</v>
      </c>
      <c r="H152" s="68">
        <f t="shared" si="15"/>
        <v>-26685500</v>
      </c>
      <c r="I152" s="68">
        <f t="shared" si="16"/>
        <v>7890481000000</v>
      </c>
      <c r="J152" s="68">
        <f t="shared" si="17"/>
        <v>90.25</v>
      </c>
      <c r="K152" s="271">
        <v>36575</v>
      </c>
      <c r="L152" s="236">
        <v>36575</v>
      </c>
      <c r="M152" s="237">
        <f>VLOOKUP($L152,data!$B$6:$M$9000,11,0)</f>
        <v>2592000</v>
      </c>
      <c r="N152" s="256">
        <f>VLOOKUP($L152,[5]Data!$A$1105:$E$1300,4,0)</f>
        <v>67</v>
      </c>
      <c r="O152" s="256">
        <f>VLOOKUP($L152,[5]Data!$A$1105:$E$1300,5,0)</f>
        <v>48.5</v>
      </c>
      <c r="P152" s="257">
        <f t="shared" si="18"/>
        <v>-7.25</v>
      </c>
      <c r="Q152" s="237">
        <f t="shared" si="19"/>
        <v>-18792000</v>
      </c>
      <c r="R152" s="237">
        <f t="shared" si="20"/>
        <v>6718464000000</v>
      </c>
      <c r="S152" s="237">
        <f t="shared" si="21"/>
        <v>52.5625</v>
      </c>
      <c r="T152" s="237"/>
      <c r="U152" s="236">
        <f t="shared" si="29"/>
        <v>36546</v>
      </c>
      <c r="V152" s="257">
        <f t="shared" si="22"/>
        <v>-9.5</v>
      </c>
      <c r="W152" s="236">
        <v>36575</v>
      </c>
      <c r="X152" s="257">
        <f t="shared" si="23"/>
        <v>-7.25</v>
      </c>
      <c r="Z152" s="237">
        <f>$Q$1+($Q$2*$X152)</f>
        <v>2854478.9908782705</v>
      </c>
      <c r="AA152" s="237"/>
      <c r="AC152" s="244">
        <f t="shared" si="24"/>
        <v>7</v>
      </c>
      <c r="AD152" s="236">
        <f t="shared" si="26"/>
        <v>36540</v>
      </c>
      <c r="AE152" s="235" t="b">
        <f t="shared" si="25"/>
        <v>1</v>
      </c>
      <c r="AF152" s="246">
        <f t="shared" si="12"/>
        <v>0</v>
      </c>
    </row>
    <row r="153" spans="1:33">
      <c r="A153" s="244">
        <f t="shared" si="13"/>
        <v>36549</v>
      </c>
      <c r="B153" s="236">
        <f t="shared" si="28"/>
        <v>36549</v>
      </c>
      <c r="C153" s="237">
        <f>VLOOKUP($B153,data!$B$6:$M$9000,11,0)</f>
        <v>2652000</v>
      </c>
      <c r="D153" s="256">
        <f>VLOOKUP($B153,[5]Data!$A$1105:$E$1300,4,0)</f>
        <v>64.5</v>
      </c>
      <c r="E153" s="256">
        <f>VLOOKUP($B153,[5]Data!$A$1105:$E$1300,5,0)</f>
        <v>52</v>
      </c>
      <c r="F153" s="256">
        <f t="shared" si="27"/>
        <v>2772857.1428571427</v>
      </c>
      <c r="G153" s="257">
        <f t="shared" si="14"/>
        <v>-6.75</v>
      </c>
      <c r="H153" s="68">
        <f t="shared" si="15"/>
        <v>-17901000</v>
      </c>
      <c r="I153" s="68">
        <f t="shared" si="16"/>
        <v>7033104000000</v>
      </c>
      <c r="J153" s="68">
        <f t="shared" si="17"/>
        <v>45.5625</v>
      </c>
      <c r="K153" s="271">
        <v>36576</v>
      </c>
      <c r="L153" s="236">
        <v>36576</v>
      </c>
      <c r="M153" s="237">
        <f>VLOOKUP($L153,data!$B$6:$M$9000,11,0)</f>
        <v>2956000</v>
      </c>
      <c r="N153" s="256">
        <f>VLOOKUP($L153,[5]Data!$A$1105:$E$1300,4,0)</f>
        <v>67</v>
      </c>
      <c r="O153" s="256">
        <f>VLOOKUP($L153,[5]Data!$A$1105:$E$1300,5,0)</f>
        <v>48.5</v>
      </c>
      <c r="P153" s="257">
        <f t="shared" si="18"/>
        <v>-7.25</v>
      </c>
      <c r="Q153" s="237">
        <f t="shared" si="19"/>
        <v>-21431000</v>
      </c>
      <c r="R153" s="237">
        <f t="shared" si="20"/>
        <v>8737936000000</v>
      </c>
      <c r="S153" s="237">
        <f t="shared" si="21"/>
        <v>52.5625</v>
      </c>
      <c r="T153" s="237"/>
      <c r="U153" s="236">
        <f t="shared" si="29"/>
        <v>36549</v>
      </c>
      <c r="V153" s="257">
        <f t="shared" si="22"/>
        <v>-6.75</v>
      </c>
      <c r="W153" s="236">
        <v>36576</v>
      </c>
      <c r="X153" s="257">
        <f t="shared" si="23"/>
        <v>-7.25</v>
      </c>
      <c r="Z153" s="237">
        <f t="shared" ref="Z153:Z216" si="30">$Q$1+($Q$2*$X153)</f>
        <v>2854478.9908782705</v>
      </c>
      <c r="AA153" s="237"/>
      <c r="AC153" s="244">
        <f t="shared" si="24"/>
        <v>1</v>
      </c>
      <c r="AD153" s="236">
        <f t="shared" si="26"/>
        <v>36541</v>
      </c>
      <c r="AE153" s="235" t="b">
        <f t="shared" si="25"/>
        <v>1</v>
      </c>
      <c r="AF153" s="246">
        <f t="shared" si="12"/>
        <v>0</v>
      </c>
    </row>
    <row r="154" spans="1:33">
      <c r="A154" s="244">
        <f t="shared" si="13"/>
        <v>36550</v>
      </c>
      <c r="B154" s="236">
        <f t="shared" si="28"/>
        <v>36550</v>
      </c>
      <c r="C154" s="237">
        <f>VLOOKUP($B154,data!$B$6:$M$9000,11,0)</f>
        <v>2967000</v>
      </c>
      <c r="D154" s="256">
        <f>VLOOKUP($B154,[5]Data!$A$1105:$E$1300,4,0)</f>
        <v>60.5</v>
      </c>
      <c r="E154" s="256">
        <f>VLOOKUP($B154,[5]Data!$A$1105:$E$1300,5,0)</f>
        <v>53.5</v>
      </c>
      <c r="F154" s="256">
        <f t="shared" si="27"/>
        <v>2781285.7142857141</v>
      </c>
      <c r="G154" s="257">
        <f t="shared" si="14"/>
        <v>-8</v>
      </c>
      <c r="H154" s="68">
        <f t="shared" si="15"/>
        <v>-23736000</v>
      </c>
      <c r="I154" s="68">
        <f t="shared" si="16"/>
        <v>8803089000000</v>
      </c>
      <c r="J154" s="68">
        <f t="shared" si="17"/>
        <v>64</v>
      </c>
      <c r="K154" s="271">
        <v>36582</v>
      </c>
      <c r="L154" s="236">
        <v>36582</v>
      </c>
      <c r="M154" s="237">
        <f>VLOOKUP($L154,data!$B$6:$M$9000,11,0)</f>
        <v>2764000</v>
      </c>
      <c r="N154" s="256">
        <f>VLOOKUP($L154,[5]Data!$A$1105:$E$1300,4,0)</f>
        <v>64</v>
      </c>
      <c r="O154" s="256">
        <f>VLOOKUP($L154,[5]Data!$A$1105:$E$1300,5,0)</f>
        <v>48.5</v>
      </c>
      <c r="P154" s="257">
        <f t="shared" si="18"/>
        <v>-8.75</v>
      </c>
      <c r="Q154" s="237">
        <f t="shared" si="19"/>
        <v>-24185000</v>
      </c>
      <c r="R154" s="237">
        <f t="shared" si="20"/>
        <v>7639696000000</v>
      </c>
      <c r="S154" s="237">
        <f t="shared" si="21"/>
        <v>76.5625</v>
      </c>
      <c r="U154" s="236">
        <f t="shared" si="29"/>
        <v>36550</v>
      </c>
      <c r="V154" s="257">
        <f t="shared" si="22"/>
        <v>-8</v>
      </c>
      <c r="W154" s="236">
        <v>36582</v>
      </c>
      <c r="X154" s="257">
        <f t="shared" si="23"/>
        <v>-8.75</v>
      </c>
      <c r="Z154" s="237">
        <f t="shared" si="30"/>
        <v>2862141.4585553524</v>
      </c>
      <c r="AA154" s="237"/>
      <c r="AC154" s="244">
        <f t="shared" si="24"/>
        <v>2</v>
      </c>
      <c r="AD154" s="236">
        <f t="shared" si="26"/>
        <v>36542</v>
      </c>
      <c r="AE154" s="235" t="b">
        <f t="shared" si="25"/>
        <v>0</v>
      </c>
      <c r="AF154" s="246">
        <f t="shared" si="12"/>
        <v>0</v>
      </c>
    </row>
    <row r="155" spans="1:33">
      <c r="A155" s="244">
        <f t="shared" si="13"/>
        <v>36551</v>
      </c>
      <c r="B155" s="236">
        <f t="shared" si="28"/>
        <v>36551</v>
      </c>
      <c r="C155" s="237">
        <f>VLOOKUP($B155,data!$B$6:$M$9000,11,0)</f>
        <v>3101000</v>
      </c>
      <c r="D155" s="256">
        <f>VLOOKUP($B155,[5]Data!$A$1105:$E$1300,4,0)</f>
        <v>55.5</v>
      </c>
      <c r="E155" s="256">
        <f>VLOOKUP($B155,[5]Data!$A$1105:$E$1300,5,0)</f>
        <v>45</v>
      </c>
      <c r="F155" s="256">
        <f t="shared" si="27"/>
        <v>2810571.4285714286</v>
      </c>
      <c r="G155" s="257">
        <f t="shared" si="14"/>
        <v>-14.75</v>
      </c>
      <c r="H155" s="68">
        <f t="shared" si="15"/>
        <v>-45739750</v>
      </c>
      <c r="I155" s="68">
        <f t="shared" si="16"/>
        <v>9616201000000</v>
      </c>
      <c r="J155" s="68">
        <f t="shared" si="17"/>
        <v>217.5625</v>
      </c>
      <c r="K155" s="271">
        <v>36583</v>
      </c>
      <c r="L155" s="236">
        <v>36583</v>
      </c>
      <c r="M155" s="237">
        <f>VLOOKUP($L155,data!$B$6:$M$9000,11,0)</f>
        <v>3279000</v>
      </c>
      <c r="N155" s="256">
        <f>VLOOKUP($L155,[5]Data!$A$1105:$E$1300,4,0)</f>
        <v>57.5</v>
      </c>
      <c r="O155" s="256">
        <f>VLOOKUP($L155,[5]Data!$A$1105:$E$1300,5,0)</f>
        <v>46.5</v>
      </c>
      <c r="P155" s="257">
        <f t="shared" si="18"/>
        <v>-13</v>
      </c>
      <c r="Q155" s="237">
        <f t="shared" si="19"/>
        <v>-42627000</v>
      </c>
      <c r="R155" s="237">
        <f t="shared" si="20"/>
        <v>10751841000000</v>
      </c>
      <c r="S155" s="237">
        <f t="shared" si="21"/>
        <v>169</v>
      </c>
      <c r="U155" s="236">
        <f t="shared" si="29"/>
        <v>36551</v>
      </c>
      <c r="V155" s="257">
        <f t="shared" si="22"/>
        <v>-14.75</v>
      </c>
      <c r="W155" s="236">
        <v>36583</v>
      </c>
      <c r="X155" s="257">
        <f t="shared" si="23"/>
        <v>-13</v>
      </c>
      <c r="Z155" s="237">
        <f t="shared" si="30"/>
        <v>2883851.7836404173</v>
      </c>
      <c r="AA155" s="237"/>
      <c r="AC155" s="244">
        <f t="shared" si="24"/>
        <v>3</v>
      </c>
      <c r="AD155" s="236">
        <f t="shared" si="26"/>
        <v>36543</v>
      </c>
      <c r="AE155" s="235" t="b">
        <f t="shared" si="25"/>
        <v>0</v>
      </c>
      <c r="AF155" s="246">
        <f t="shared" si="12"/>
        <v>0</v>
      </c>
    </row>
    <row r="156" spans="1:33">
      <c r="A156" s="244">
        <f t="shared" si="13"/>
        <v>36552</v>
      </c>
      <c r="B156" s="236">
        <f t="shared" si="28"/>
        <v>36552</v>
      </c>
      <c r="C156" s="237">
        <f>VLOOKUP($B156,data!$B$6:$M$9000,11,0)</f>
        <v>3245000</v>
      </c>
      <c r="D156" s="256">
        <f>VLOOKUP($B156,[5]Data!$A$1105:$E$1300,4,0)</f>
        <v>58</v>
      </c>
      <c r="E156" s="256">
        <f>VLOOKUP($B156,[5]Data!$A$1105:$E$1300,5,0)</f>
        <v>43</v>
      </c>
      <c r="F156" s="256">
        <f t="shared" si="27"/>
        <v>2888285.7142857141</v>
      </c>
      <c r="G156" s="257">
        <f t="shared" si="14"/>
        <v>-14.5</v>
      </c>
      <c r="H156" s="68">
        <f t="shared" si="15"/>
        <v>-47052500</v>
      </c>
      <c r="I156" s="68">
        <f t="shared" si="16"/>
        <v>10530025000000</v>
      </c>
      <c r="J156" s="68">
        <f t="shared" si="17"/>
        <v>210.25</v>
      </c>
      <c r="K156" s="271">
        <v>36589</v>
      </c>
      <c r="L156" s="236">
        <v>36589</v>
      </c>
      <c r="M156" s="237">
        <f>VLOOKUP($L156,data!$B$6:$M$9000,11,0)</f>
        <v>3161000</v>
      </c>
      <c r="N156" s="256">
        <f>VLOOKUP($L156,[5]Data!$A$1105:$E$1300,4,0)</f>
        <v>60.5</v>
      </c>
      <c r="O156" s="256">
        <f>VLOOKUP($L156,[5]Data!$A$1105:$E$1300,5,0)</f>
        <v>48</v>
      </c>
      <c r="P156" s="257">
        <f t="shared" si="18"/>
        <v>-10.75</v>
      </c>
      <c r="Q156" s="237">
        <f t="shared" si="19"/>
        <v>-33980750</v>
      </c>
      <c r="R156" s="237">
        <f t="shared" si="20"/>
        <v>9991921000000</v>
      </c>
      <c r="S156" s="237">
        <f t="shared" si="21"/>
        <v>115.5625</v>
      </c>
      <c r="U156" s="236">
        <f t="shared" si="29"/>
        <v>36552</v>
      </c>
      <c r="V156" s="257">
        <f t="shared" si="22"/>
        <v>-14.5</v>
      </c>
      <c r="W156" s="236">
        <v>36589</v>
      </c>
      <c r="X156" s="257">
        <f t="shared" si="23"/>
        <v>-10.75</v>
      </c>
      <c r="Z156" s="237">
        <f t="shared" si="30"/>
        <v>2872358.0821247948</v>
      </c>
      <c r="AA156" s="237"/>
      <c r="AC156" s="244">
        <f t="shared" si="24"/>
        <v>4</v>
      </c>
      <c r="AD156" s="236">
        <f t="shared" si="26"/>
        <v>36544</v>
      </c>
      <c r="AE156" s="235" t="b">
        <f t="shared" si="25"/>
        <v>0</v>
      </c>
      <c r="AF156" s="246">
        <f t="shared" si="12"/>
        <v>0</v>
      </c>
    </row>
    <row r="157" spans="1:33">
      <c r="A157" s="244">
        <f t="shared" si="13"/>
        <v>36553</v>
      </c>
      <c r="B157" s="236">
        <f t="shared" si="28"/>
        <v>36553</v>
      </c>
      <c r="C157" s="237">
        <f>VLOOKUP($B157,data!$B$6:$M$9000,11,0)</f>
        <v>3092000</v>
      </c>
      <c r="D157" s="256">
        <f>VLOOKUP($B157,[5]Data!$A$1105:$E$1300,4,0)</f>
        <v>58</v>
      </c>
      <c r="E157" s="256">
        <f>VLOOKUP($B157,[5]Data!$A$1105:$E$1300,5,0)</f>
        <v>41.5</v>
      </c>
      <c r="F157" s="256">
        <f t="shared" si="27"/>
        <v>2943000</v>
      </c>
      <c r="G157" s="257">
        <f t="shared" si="14"/>
        <v>-15.25</v>
      </c>
      <c r="H157" s="68">
        <f t="shared" si="15"/>
        <v>-47153000</v>
      </c>
      <c r="I157" s="68">
        <f t="shared" si="16"/>
        <v>9560464000000</v>
      </c>
      <c r="J157" s="68">
        <f t="shared" si="17"/>
        <v>232.5625</v>
      </c>
      <c r="K157" s="271">
        <v>36590</v>
      </c>
      <c r="L157" s="236">
        <v>36590</v>
      </c>
      <c r="M157" s="237">
        <f>VLOOKUP($L157,data!$B$6:$M$9000,11,0)</f>
        <v>3871000</v>
      </c>
      <c r="N157" s="256">
        <f>VLOOKUP($L157,[5]Data!$A$1105:$E$1300,4,0)</f>
        <v>54.5</v>
      </c>
      <c r="O157" s="256">
        <f>VLOOKUP($L157,[5]Data!$A$1105:$E$1300,5,0)</f>
        <v>46</v>
      </c>
      <c r="P157" s="257">
        <f t="shared" si="18"/>
        <v>-14.75</v>
      </c>
      <c r="Q157" s="237">
        <f t="shared" si="19"/>
        <v>-57097250</v>
      </c>
      <c r="R157" s="237">
        <f t="shared" si="20"/>
        <v>14984641000000</v>
      </c>
      <c r="S157" s="237">
        <f t="shared" si="21"/>
        <v>217.5625</v>
      </c>
      <c r="U157" s="236">
        <f t="shared" si="29"/>
        <v>36553</v>
      </c>
      <c r="V157" s="257">
        <f t="shared" si="22"/>
        <v>-15.25</v>
      </c>
      <c r="W157" s="236">
        <v>36590</v>
      </c>
      <c r="X157" s="257">
        <f t="shared" si="23"/>
        <v>-14.75</v>
      </c>
      <c r="Z157" s="237">
        <f t="shared" si="30"/>
        <v>2892791.3292636797</v>
      </c>
      <c r="AA157" s="237"/>
      <c r="AC157" s="244">
        <f t="shared" si="24"/>
        <v>5</v>
      </c>
      <c r="AD157" s="236">
        <f t="shared" si="26"/>
        <v>36545</v>
      </c>
      <c r="AE157" s="235" t="b">
        <f t="shared" si="25"/>
        <v>0</v>
      </c>
      <c r="AF157" s="246">
        <f t="shared" si="12"/>
        <v>0</v>
      </c>
    </row>
    <row r="158" spans="1:33">
      <c r="A158" s="244">
        <f t="shared" si="13"/>
        <v>36556</v>
      </c>
      <c r="B158" s="236">
        <f t="shared" si="28"/>
        <v>36556</v>
      </c>
      <c r="C158" s="237">
        <f>VLOOKUP($B158,data!$B$6:$M$9000,11,0)</f>
        <v>3272000</v>
      </c>
      <c r="D158" s="256">
        <f>VLOOKUP($B158,[5]Data!$A$1105:$E$1300,4,0)</f>
        <v>61.5</v>
      </c>
      <c r="E158" s="256">
        <f>VLOOKUP($B158,[5]Data!$A$1105:$E$1300,5,0)</f>
        <v>51.5</v>
      </c>
      <c r="F158" s="256">
        <f t="shared" si="27"/>
        <v>3019714.2857142859</v>
      </c>
      <c r="G158" s="257">
        <f t="shared" si="14"/>
        <v>-8.5</v>
      </c>
      <c r="H158" s="68">
        <f t="shared" si="15"/>
        <v>-27812000</v>
      </c>
      <c r="I158" s="68">
        <f t="shared" si="16"/>
        <v>10705984000000</v>
      </c>
      <c r="J158" s="68">
        <f t="shared" si="17"/>
        <v>72.25</v>
      </c>
      <c r="K158" s="271">
        <v>36596</v>
      </c>
      <c r="L158" s="236">
        <v>36596</v>
      </c>
      <c r="M158" s="237">
        <f>VLOOKUP($L158,data!$B$6:$M$9000,11,0)</f>
        <v>2355000</v>
      </c>
      <c r="N158" s="256">
        <f>VLOOKUP($L158,[5]Data!$A$1105:$E$1300,4,0)</f>
        <v>71</v>
      </c>
      <c r="O158" s="256">
        <f>VLOOKUP($L158,[5]Data!$A$1105:$E$1300,5,0)</f>
        <v>47.5</v>
      </c>
      <c r="P158" s="257">
        <f t="shared" si="18"/>
        <v>-5.75</v>
      </c>
      <c r="Q158" s="237">
        <f t="shared" si="19"/>
        <v>-13541250</v>
      </c>
      <c r="R158" s="237">
        <f t="shared" si="20"/>
        <v>5546025000000</v>
      </c>
      <c r="S158" s="237">
        <f t="shared" si="21"/>
        <v>33.0625</v>
      </c>
      <c r="U158" s="236">
        <f t="shared" si="29"/>
        <v>36556</v>
      </c>
      <c r="V158" s="257">
        <f t="shared" si="22"/>
        <v>-8.5</v>
      </c>
      <c r="W158" s="236">
        <v>36596</v>
      </c>
      <c r="X158" s="257">
        <f t="shared" si="23"/>
        <v>-5.75</v>
      </c>
      <c r="Z158" s="237">
        <f t="shared" si="30"/>
        <v>2846816.523201189</v>
      </c>
      <c r="AA158" s="237"/>
      <c r="AC158" s="244">
        <f t="shared" si="24"/>
        <v>6</v>
      </c>
      <c r="AD158" s="236">
        <f t="shared" si="26"/>
        <v>36546</v>
      </c>
      <c r="AE158" s="235" t="b">
        <f t="shared" si="25"/>
        <v>0</v>
      </c>
      <c r="AF158" s="246">
        <f t="shared" si="12"/>
        <v>0</v>
      </c>
    </row>
    <row r="159" spans="1:33">
      <c r="A159" s="244">
        <f t="shared" si="13"/>
        <v>36557</v>
      </c>
      <c r="B159" s="236">
        <f t="shared" si="28"/>
        <v>36557</v>
      </c>
      <c r="C159" s="237">
        <f>VLOOKUP($B159,data!$B$6:$M$9000,11,0)</f>
        <v>2871000</v>
      </c>
      <c r="D159" s="256">
        <f>VLOOKUP($B159,[5]Data!$A$1105:$E$1300,4,0)</f>
        <v>70.5</v>
      </c>
      <c r="E159" s="256">
        <f>VLOOKUP($B159,[5]Data!$A$1105:$E$1300,5,0)</f>
        <v>46</v>
      </c>
      <c r="F159" s="256">
        <f t="shared" si="27"/>
        <v>3028571.4285714286</v>
      </c>
      <c r="G159" s="257">
        <f t="shared" si="14"/>
        <v>-6.75</v>
      </c>
      <c r="H159" s="68">
        <f t="shared" si="15"/>
        <v>-19379250</v>
      </c>
      <c r="I159" s="68">
        <f t="shared" si="16"/>
        <v>8242641000000</v>
      </c>
      <c r="J159" s="68">
        <f t="shared" si="17"/>
        <v>45.5625</v>
      </c>
      <c r="K159" s="271">
        <v>36597</v>
      </c>
      <c r="L159" s="236">
        <v>36597</v>
      </c>
      <c r="M159" s="237">
        <f>VLOOKUP($L159,data!$B$6:$M$9000,11,0)</f>
        <v>2307000</v>
      </c>
      <c r="N159" s="256">
        <f>VLOOKUP($L159,[5]Data!$A$1105:$E$1300,4,0)</f>
        <v>68.5</v>
      </c>
      <c r="O159" s="256">
        <f>VLOOKUP($L159,[5]Data!$A$1105:$E$1300,5,0)</f>
        <v>48.5</v>
      </c>
      <c r="P159" s="257">
        <f t="shared" si="18"/>
        <v>-6.5</v>
      </c>
      <c r="Q159" s="237">
        <f t="shared" si="19"/>
        <v>-14995500</v>
      </c>
      <c r="R159" s="237">
        <f t="shared" si="20"/>
        <v>5322249000000</v>
      </c>
      <c r="S159" s="237">
        <f t="shared" si="21"/>
        <v>42.25</v>
      </c>
      <c r="U159" s="236">
        <f t="shared" si="29"/>
        <v>36557</v>
      </c>
      <c r="V159" s="257">
        <f t="shared" si="22"/>
        <v>-6.75</v>
      </c>
      <c r="W159" s="236">
        <v>36597</v>
      </c>
      <c r="X159" s="257">
        <f t="shared" si="23"/>
        <v>-6.5</v>
      </c>
      <c r="Z159" s="237">
        <f t="shared" si="30"/>
        <v>2850647.75703973</v>
      </c>
      <c r="AA159" s="237"/>
      <c r="AC159" s="244">
        <f t="shared" si="24"/>
        <v>7</v>
      </c>
      <c r="AD159" s="236">
        <f t="shared" si="26"/>
        <v>36547</v>
      </c>
      <c r="AE159" s="235" t="b">
        <f t="shared" si="25"/>
        <v>1</v>
      </c>
      <c r="AF159" s="246">
        <f t="shared" si="12"/>
        <v>0</v>
      </c>
    </row>
    <row r="160" spans="1:33">
      <c r="A160" s="244">
        <f t="shared" si="13"/>
        <v>36558</v>
      </c>
      <c r="B160" s="236">
        <f t="shared" si="28"/>
        <v>36558</v>
      </c>
      <c r="C160" s="237">
        <f>VLOOKUP($B160,data!$B$6:$M$9000,11,0)</f>
        <v>2784000</v>
      </c>
      <c r="D160" s="256">
        <f>VLOOKUP($B160,[5]Data!$A$1105:$E$1300,4,0)</f>
        <v>75</v>
      </c>
      <c r="E160" s="256">
        <f>VLOOKUP($B160,[5]Data!$A$1105:$E$1300,5,0)</f>
        <v>48.5</v>
      </c>
      <c r="F160" s="256">
        <f t="shared" si="27"/>
        <v>3047428.5714285714</v>
      </c>
      <c r="G160" s="257">
        <f t="shared" si="14"/>
        <v>-3.25</v>
      </c>
      <c r="H160" s="68">
        <f t="shared" si="15"/>
        <v>-9048000</v>
      </c>
      <c r="I160" s="68">
        <f t="shared" si="16"/>
        <v>7750656000000</v>
      </c>
      <c r="J160" s="68">
        <f t="shared" si="17"/>
        <v>10.5625</v>
      </c>
      <c r="K160" s="271">
        <v>36603</v>
      </c>
      <c r="L160" s="236">
        <v>36603</v>
      </c>
      <c r="M160" s="237">
        <f>VLOOKUP($L160,data!$B$6:$M$9000,11,0)</f>
        <v>2100000</v>
      </c>
      <c r="N160" s="256">
        <f>VLOOKUP($L160,[5]Data!$A$1105:$E$1300,4,0)</f>
        <v>67</v>
      </c>
      <c r="O160" s="256">
        <f>VLOOKUP($L160,[5]Data!$A$1105:$E$1300,5,0)</f>
        <v>54</v>
      </c>
      <c r="P160" s="257">
        <f t="shared" si="18"/>
        <v>-4.5</v>
      </c>
      <c r="Q160" s="237">
        <f t="shared" si="19"/>
        <v>-9450000</v>
      </c>
      <c r="R160" s="237">
        <f t="shared" si="20"/>
        <v>4410000000000</v>
      </c>
      <c r="S160" s="237">
        <f t="shared" si="21"/>
        <v>20.25</v>
      </c>
      <c r="U160" s="236">
        <f t="shared" si="29"/>
        <v>36558</v>
      </c>
      <c r="V160" s="257">
        <f t="shared" si="22"/>
        <v>-3.25</v>
      </c>
      <c r="W160" s="236">
        <v>36603</v>
      </c>
      <c r="X160" s="257">
        <f t="shared" si="23"/>
        <v>-4.5</v>
      </c>
      <c r="Z160" s="237">
        <f t="shared" si="30"/>
        <v>2840431.1334702875</v>
      </c>
      <c r="AA160" s="237"/>
      <c r="AC160" s="244">
        <f t="shared" si="24"/>
        <v>1</v>
      </c>
      <c r="AD160" s="236">
        <f t="shared" si="26"/>
        <v>36548</v>
      </c>
      <c r="AE160" s="235" t="b">
        <f t="shared" si="25"/>
        <v>1</v>
      </c>
      <c r="AF160" s="246">
        <f t="shared" si="12"/>
        <v>0</v>
      </c>
    </row>
    <row r="161" spans="1:32">
      <c r="A161" s="244">
        <f t="shared" si="13"/>
        <v>36559</v>
      </c>
      <c r="B161" s="236">
        <f t="shared" si="28"/>
        <v>36559</v>
      </c>
      <c r="C161" s="237">
        <f>VLOOKUP($B161,data!$B$6:$M$9000,11,0)</f>
        <v>2785000</v>
      </c>
      <c r="D161" s="256">
        <f>VLOOKUP($B161,[5]Data!$A$1105:$E$1300,4,0)</f>
        <v>76</v>
      </c>
      <c r="E161" s="256">
        <f>VLOOKUP($B161,[5]Data!$A$1105:$E$1300,5,0)</f>
        <v>47</v>
      </c>
      <c r="F161" s="256">
        <f t="shared" si="27"/>
        <v>3021428.5714285714</v>
      </c>
      <c r="G161" s="257">
        <f t="shared" si="14"/>
        <v>-3.5</v>
      </c>
      <c r="H161" s="68">
        <f t="shared" si="15"/>
        <v>-9747500</v>
      </c>
      <c r="I161" s="68">
        <f t="shared" si="16"/>
        <v>7756225000000</v>
      </c>
      <c r="J161" s="68">
        <f t="shared" si="17"/>
        <v>12.25</v>
      </c>
      <c r="K161" s="271">
        <v>36604</v>
      </c>
      <c r="L161" s="236">
        <v>36604</v>
      </c>
      <c r="M161" s="237">
        <f>VLOOKUP($L161,data!$B$6:$M$9000,11,0)</f>
        <v>2217000</v>
      </c>
      <c r="N161" s="256">
        <f>VLOOKUP($L161,[5]Data!$A$1105:$E$1300,4,0)</f>
        <v>72</v>
      </c>
      <c r="O161" s="256">
        <f>VLOOKUP($L161,[5]Data!$A$1105:$E$1300,5,0)</f>
        <v>50.5</v>
      </c>
      <c r="P161" s="257">
        <f t="shared" si="18"/>
        <v>-3.75</v>
      </c>
      <c r="Q161" s="237">
        <f t="shared" si="19"/>
        <v>-8313750</v>
      </c>
      <c r="R161" s="237">
        <f t="shared" si="20"/>
        <v>4915089000000</v>
      </c>
      <c r="S161" s="237">
        <f t="shared" si="21"/>
        <v>14.0625</v>
      </c>
      <c r="U161" s="236">
        <f t="shared" si="29"/>
        <v>36559</v>
      </c>
      <c r="V161" s="257">
        <f t="shared" si="22"/>
        <v>-3.5</v>
      </c>
      <c r="W161" s="236">
        <v>36604</v>
      </c>
      <c r="X161" s="257">
        <f t="shared" si="23"/>
        <v>-3.75</v>
      </c>
      <c r="Z161" s="237">
        <f t="shared" si="30"/>
        <v>2836599.8996317466</v>
      </c>
      <c r="AA161" s="237"/>
      <c r="AC161" s="244">
        <f t="shared" si="24"/>
        <v>2</v>
      </c>
      <c r="AD161" s="236">
        <f t="shared" si="26"/>
        <v>36549</v>
      </c>
      <c r="AE161" s="235" t="b">
        <f t="shared" si="25"/>
        <v>0</v>
      </c>
      <c r="AF161" s="246">
        <f t="shared" si="12"/>
        <v>0</v>
      </c>
    </row>
    <row r="162" spans="1:32">
      <c r="A162" s="244">
        <f t="shared" si="13"/>
        <v>36560</v>
      </c>
      <c r="B162" s="236">
        <f t="shared" si="28"/>
        <v>36560</v>
      </c>
      <c r="C162" s="237">
        <f>VLOOKUP($B162,data!$B$6:$M$9000,11,0)</f>
        <v>2835000</v>
      </c>
      <c r="D162" s="256">
        <f>VLOOKUP($B162,[5]Data!$A$1105:$E$1300,4,0)</f>
        <v>63.5</v>
      </c>
      <c r="E162" s="256">
        <f>VLOOKUP($B162,[5]Data!$A$1105:$E$1300,5,0)</f>
        <v>53</v>
      </c>
      <c r="F162" s="256">
        <f t="shared" si="27"/>
        <v>2983428.5714285714</v>
      </c>
      <c r="G162" s="257">
        <f t="shared" si="14"/>
        <v>-6.75</v>
      </c>
      <c r="H162" s="68">
        <f t="shared" si="15"/>
        <v>-19136250</v>
      </c>
      <c r="I162" s="68">
        <f t="shared" si="16"/>
        <v>8037225000000</v>
      </c>
      <c r="J162" s="68">
        <f t="shared" si="17"/>
        <v>45.5625</v>
      </c>
      <c r="K162" s="271">
        <v>36610</v>
      </c>
      <c r="L162" s="236">
        <v>36610</v>
      </c>
      <c r="M162" s="237">
        <f>VLOOKUP($L162,data!$B$6:$M$9000,11,0)</f>
        <v>2450000</v>
      </c>
      <c r="N162" s="256">
        <f>VLOOKUP($L162,[5]Data!$A$1105:$E$1300,4,0)</f>
        <v>65.5</v>
      </c>
      <c r="O162" s="256">
        <f>VLOOKUP($L162,[5]Data!$A$1105:$E$1300,5,0)</f>
        <v>50.5</v>
      </c>
      <c r="P162" s="257">
        <f t="shared" si="18"/>
        <v>-7</v>
      </c>
      <c r="Q162" s="237">
        <f>M162*P162</f>
        <v>-17150000</v>
      </c>
      <c r="R162" s="237">
        <f>M162^2</f>
        <v>6002500000000</v>
      </c>
      <c r="S162" s="237">
        <f>P162^2</f>
        <v>49</v>
      </c>
      <c r="U162" s="236">
        <f t="shared" si="29"/>
        <v>36560</v>
      </c>
      <c r="V162" s="257">
        <f t="shared" si="22"/>
        <v>-6.75</v>
      </c>
      <c r="W162" s="236">
        <v>36610</v>
      </c>
      <c r="X162" s="257">
        <f t="shared" si="23"/>
        <v>-7</v>
      </c>
      <c r="Z162" s="237">
        <f t="shared" si="30"/>
        <v>2853201.9129320905</v>
      </c>
      <c r="AA162" s="237"/>
      <c r="AC162" s="244">
        <f t="shared" si="24"/>
        <v>3</v>
      </c>
      <c r="AD162" s="236">
        <f t="shared" si="26"/>
        <v>36550</v>
      </c>
      <c r="AE162" s="235" t="b">
        <f t="shared" si="25"/>
        <v>0</v>
      </c>
      <c r="AF162" s="246">
        <f t="shared" si="12"/>
        <v>0</v>
      </c>
    </row>
    <row r="163" spans="1:32">
      <c r="A163" s="244">
        <f t="shared" si="13"/>
        <v>36563</v>
      </c>
      <c r="B163" s="236">
        <f t="shared" si="28"/>
        <v>36563</v>
      </c>
      <c r="C163" s="237">
        <f>VLOOKUP($B163,data!$B$6:$M$9000,11,0)</f>
        <v>2711000</v>
      </c>
      <c r="D163" s="256">
        <f>VLOOKUP($B163,[5]Data!$A$1105:$E$1300,4,0)</f>
        <v>71.5</v>
      </c>
      <c r="E163" s="256">
        <f>VLOOKUP($B163,[5]Data!$A$1105:$E$1300,5,0)</f>
        <v>47.5</v>
      </c>
      <c r="F163" s="256">
        <f t="shared" si="27"/>
        <v>2907142.8571428573</v>
      </c>
      <c r="G163" s="257">
        <f t="shared" si="14"/>
        <v>-5.5</v>
      </c>
      <c r="H163" s="68">
        <f t="shared" si="15"/>
        <v>-14910500</v>
      </c>
      <c r="I163" s="68">
        <f t="shared" si="16"/>
        <v>7349521000000</v>
      </c>
      <c r="J163" s="68">
        <f t="shared" si="17"/>
        <v>30.25</v>
      </c>
      <c r="K163" s="271">
        <v>36611</v>
      </c>
      <c r="L163" s="236">
        <v>36611</v>
      </c>
      <c r="M163" s="237">
        <f>VLOOKUP($L163,data!$B$6:$M$9000,11,0)</f>
        <v>2100000</v>
      </c>
      <c r="N163" s="256">
        <f>VLOOKUP($L163,[5]Data!$A$1105:$E$1300,4,0)</f>
        <v>66.5</v>
      </c>
      <c r="O163" s="256">
        <f>VLOOKUP($L163,[5]Data!$A$1105:$E$1300,5,0)</f>
        <v>50</v>
      </c>
      <c r="P163" s="257">
        <f t="shared" si="18"/>
        <v>-6.75</v>
      </c>
      <c r="Q163" s="237">
        <f>M163*P163</f>
        <v>-14175000</v>
      </c>
      <c r="R163" s="237">
        <f>M163^2</f>
        <v>4410000000000</v>
      </c>
      <c r="S163" s="237">
        <f>P163^2</f>
        <v>45.5625</v>
      </c>
      <c r="U163" s="236">
        <f t="shared" si="29"/>
        <v>36563</v>
      </c>
      <c r="V163" s="257">
        <f t="shared" si="22"/>
        <v>-5.5</v>
      </c>
      <c r="W163" s="236">
        <v>36611</v>
      </c>
      <c r="X163" s="257">
        <f t="shared" si="23"/>
        <v>-6.75</v>
      </c>
      <c r="Z163" s="237">
        <f t="shared" si="30"/>
        <v>2851924.83498591</v>
      </c>
      <c r="AA163" s="237"/>
      <c r="AC163" s="244">
        <f t="shared" si="24"/>
        <v>4</v>
      </c>
      <c r="AD163" s="236">
        <f t="shared" si="26"/>
        <v>36551</v>
      </c>
      <c r="AE163" s="235" t="b">
        <f t="shared" si="25"/>
        <v>0</v>
      </c>
      <c r="AF163" s="246">
        <f t="shared" si="12"/>
        <v>0</v>
      </c>
    </row>
    <row r="164" spans="1:32">
      <c r="A164" s="244">
        <f t="shared" si="13"/>
        <v>36564</v>
      </c>
      <c r="B164" s="236">
        <f t="shared" si="28"/>
        <v>36564</v>
      </c>
      <c r="C164" s="237">
        <f>VLOOKUP($B164,data!$B$6:$M$9000,11,0)</f>
        <v>2832000</v>
      </c>
      <c r="D164" s="256">
        <f>VLOOKUP($B164,[5]Data!$A$1105:$E$1300,4,0)</f>
        <v>71.5</v>
      </c>
      <c r="E164" s="256">
        <f>VLOOKUP($B164,[5]Data!$A$1105:$E$1300,5,0)</f>
        <v>50.5</v>
      </c>
      <c r="F164" s="256">
        <f t="shared" si="27"/>
        <v>2870000</v>
      </c>
      <c r="G164" s="257">
        <f t="shared" si="14"/>
        <v>-4</v>
      </c>
      <c r="H164" s="68">
        <f t="shared" si="15"/>
        <v>-11328000</v>
      </c>
      <c r="I164" s="68">
        <f t="shared" si="16"/>
        <v>8020224000000</v>
      </c>
      <c r="J164" s="68">
        <f t="shared" si="17"/>
        <v>16</v>
      </c>
      <c r="K164" s="271">
        <v>36617</v>
      </c>
      <c r="L164" s="236">
        <v>36617</v>
      </c>
      <c r="M164" s="237">
        <f>VLOOKUP($L164,data!$B$6:$M$9000,11,0)</f>
        <v>2175000</v>
      </c>
      <c r="N164" s="256">
        <f>VLOOKUP($L164,[5]Data!$A$1105:$E$1300,4,0)</f>
        <v>69.5</v>
      </c>
      <c r="O164" s="256">
        <f>VLOOKUP($L164,[5]Data!$A$1105:$E$1300,5,0)</f>
        <v>54</v>
      </c>
      <c r="P164" s="257">
        <f t="shared" si="18"/>
        <v>-3.25</v>
      </c>
      <c r="Q164" s="237">
        <f t="shared" ref="Q164:Q169" si="31">M164*P164</f>
        <v>-7068750</v>
      </c>
      <c r="R164" s="237">
        <f t="shared" ref="R164:R169" si="32">M164^2</f>
        <v>4730625000000</v>
      </c>
      <c r="S164" s="237">
        <f t="shared" ref="S164:S169" si="33">P164^2</f>
        <v>10.5625</v>
      </c>
      <c r="U164" s="236">
        <f t="shared" si="29"/>
        <v>36564</v>
      </c>
      <c r="V164" s="257">
        <f t="shared" si="22"/>
        <v>-4</v>
      </c>
      <c r="W164" s="236">
        <v>36617</v>
      </c>
      <c r="X164" s="257">
        <f t="shared" si="23"/>
        <v>-3.25</v>
      </c>
      <c r="Y164" s="237"/>
      <c r="Z164" s="237">
        <f t="shared" si="30"/>
        <v>2834045.7437393861</v>
      </c>
      <c r="AA164" s="237"/>
      <c r="AC164" s="244">
        <f t="shared" si="24"/>
        <v>5</v>
      </c>
      <c r="AD164" s="236">
        <f t="shared" si="26"/>
        <v>36552</v>
      </c>
      <c r="AE164" s="235" t="b">
        <f t="shared" si="25"/>
        <v>0</v>
      </c>
      <c r="AF164" s="246">
        <f t="shared" si="12"/>
        <v>0</v>
      </c>
    </row>
    <row r="165" spans="1:32">
      <c r="A165" s="244">
        <f t="shared" si="13"/>
        <v>36565</v>
      </c>
      <c r="B165" s="236">
        <f t="shared" si="28"/>
        <v>36565</v>
      </c>
      <c r="C165" s="237">
        <f>VLOOKUP($B165,data!$B$6:$M$9000,11,0)</f>
        <v>2865000</v>
      </c>
      <c r="D165" s="256">
        <f>VLOOKUP($B165,[5]Data!$A$1105:$E$1300,4,0)</f>
        <v>67</v>
      </c>
      <c r="E165" s="256">
        <f>VLOOKUP($B165,[5]Data!$A$1105:$E$1300,5,0)</f>
        <v>51</v>
      </c>
      <c r="F165" s="256">
        <f t="shared" si="27"/>
        <v>2811857.1428571427</v>
      </c>
      <c r="G165" s="257">
        <f t="shared" si="14"/>
        <v>-6</v>
      </c>
      <c r="H165" s="68">
        <f t="shared" si="15"/>
        <v>-17190000</v>
      </c>
      <c r="I165" s="68">
        <f t="shared" si="16"/>
        <v>8208225000000</v>
      </c>
      <c r="J165" s="68">
        <f t="shared" si="17"/>
        <v>36</v>
      </c>
      <c r="K165" s="271">
        <v>36618</v>
      </c>
      <c r="L165" s="236">
        <v>36618</v>
      </c>
      <c r="M165" s="237">
        <f>VLOOKUP($L165,data!$B$6:$M$9000,11,0)</f>
        <v>2181000</v>
      </c>
      <c r="N165" s="256">
        <f>VLOOKUP($L165,[5]Data!$A$1105:$E$1300,4,0)</f>
        <v>78.5</v>
      </c>
      <c r="O165" s="256">
        <f>VLOOKUP($L165,[5]Data!$A$1105:$E$1300,5,0)</f>
        <v>53</v>
      </c>
      <c r="P165" s="257">
        <f t="shared" si="18"/>
        <v>0.75</v>
      </c>
      <c r="Q165" s="237">
        <f t="shared" si="31"/>
        <v>1635750</v>
      </c>
      <c r="R165" s="237">
        <f t="shared" si="32"/>
        <v>4756761000000</v>
      </c>
      <c r="S165" s="237">
        <f t="shared" si="33"/>
        <v>0.5625</v>
      </c>
      <c r="U165" s="236">
        <f t="shared" si="29"/>
        <v>36565</v>
      </c>
      <c r="V165" s="257">
        <f t="shared" si="22"/>
        <v>-6</v>
      </c>
      <c r="W165" s="236">
        <v>36618</v>
      </c>
      <c r="X165" s="257">
        <f t="shared" si="23"/>
        <v>0.75</v>
      </c>
      <c r="Y165" s="237"/>
      <c r="Z165" s="237">
        <f t="shared" si="30"/>
        <v>2813612.4966005012</v>
      </c>
      <c r="AA165" s="237"/>
      <c r="AC165" s="244">
        <f t="shared" si="24"/>
        <v>6</v>
      </c>
      <c r="AD165" s="236">
        <f t="shared" si="26"/>
        <v>36553</v>
      </c>
      <c r="AE165" s="235" t="b">
        <f t="shared" si="25"/>
        <v>0</v>
      </c>
      <c r="AF165" s="246">
        <f t="shared" si="12"/>
        <v>0</v>
      </c>
    </row>
    <row r="166" spans="1:32">
      <c r="A166" s="244">
        <f t="shared" si="13"/>
        <v>36566</v>
      </c>
      <c r="B166" s="236">
        <f t="shared" si="28"/>
        <v>36566</v>
      </c>
      <c r="C166" s="237">
        <f>VLOOKUP($B166,data!$B$6:$M$9000,11,0)</f>
        <v>3170000</v>
      </c>
      <c r="D166" s="256">
        <f>VLOOKUP($B166,[5]Data!$A$1105:$E$1300,4,0)</f>
        <v>61.5</v>
      </c>
      <c r="E166" s="256">
        <f>VLOOKUP($B166,[5]Data!$A$1105:$E$1300,5,0)</f>
        <v>53.5</v>
      </c>
      <c r="F166" s="256">
        <f t="shared" si="27"/>
        <v>2854571.4285714286</v>
      </c>
      <c r="G166" s="257">
        <f t="shared" si="14"/>
        <v>-7.5</v>
      </c>
      <c r="H166" s="68">
        <f t="shared" si="15"/>
        <v>-23775000</v>
      </c>
      <c r="I166" s="68">
        <f t="shared" si="16"/>
        <v>10048900000000</v>
      </c>
      <c r="J166" s="68">
        <f t="shared" si="17"/>
        <v>56.25</v>
      </c>
      <c r="K166" s="271">
        <v>36624</v>
      </c>
      <c r="L166" s="236">
        <v>36624</v>
      </c>
      <c r="M166" s="237">
        <f>VLOOKUP($L166,data!$B$6:$M$9000,11,0)</f>
        <v>2177000</v>
      </c>
      <c r="N166" s="256">
        <f>VLOOKUP($L166,[5]Data!$A$1105:$E$1300,4,0)</f>
        <v>74.5</v>
      </c>
      <c r="O166" s="256">
        <f>VLOOKUP($L166,[5]Data!$A$1105:$E$1300,5,0)</f>
        <v>53</v>
      </c>
      <c r="P166" s="257">
        <f t="shared" si="18"/>
        <v>-1.25</v>
      </c>
      <c r="Q166" s="237">
        <f t="shared" si="31"/>
        <v>-2721250</v>
      </c>
      <c r="R166" s="237">
        <f t="shared" si="32"/>
        <v>4739329000000</v>
      </c>
      <c r="S166" s="237">
        <f t="shared" si="33"/>
        <v>1.5625</v>
      </c>
      <c r="U166" s="236">
        <f t="shared" si="29"/>
        <v>36566</v>
      </c>
      <c r="V166" s="257">
        <f t="shared" si="22"/>
        <v>-7.5</v>
      </c>
      <c r="W166" s="236">
        <v>36624</v>
      </c>
      <c r="X166" s="257">
        <f t="shared" si="23"/>
        <v>-1.25</v>
      </c>
      <c r="Y166" s="237"/>
      <c r="Z166" s="237">
        <f t="shared" si="30"/>
        <v>2823829.1201699437</v>
      </c>
      <c r="AA166" s="237"/>
      <c r="AC166" s="244">
        <f t="shared" si="24"/>
        <v>7</v>
      </c>
      <c r="AD166" s="236">
        <f t="shared" si="26"/>
        <v>36554</v>
      </c>
      <c r="AE166" s="235" t="b">
        <f t="shared" si="25"/>
        <v>1</v>
      </c>
      <c r="AF166" s="246">
        <f t="shared" si="12"/>
        <v>0</v>
      </c>
    </row>
    <row r="167" spans="1:32">
      <c r="A167" s="244">
        <f t="shared" si="13"/>
        <v>36567</v>
      </c>
      <c r="B167" s="236">
        <f t="shared" si="28"/>
        <v>36567</v>
      </c>
      <c r="C167" s="237">
        <f>VLOOKUP($B167,data!$B$6:$M$9000,11,0)</f>
        <v>3041000</v>
      </c>
      <c r="D167" s="256">
        <f>VLOOKUP($B167,[5]Data!$A$1105:$E$1300,4,0)</f>
        <v>59</v>
      </c>
      <c r="E167" s="256">
        <f>VLOOKUP($B167,[5]Data!$A$1105:$E$1300,5,0)</f>
        <v>48.5</v>
      </c>
      <c r="F167" s="256">
        <f t="shared" si="27"/>
        <v>2891285.7142857141</v>
      </c>
      <c r="G167" s="257">
        <f t="shared" si="14"/>
        <v>-11.25</v>
      </c>
      <c r="H167" s="68">
        <f t="shared" si="15"/>
        <v>-34211250</v>
      </c>
      <c r="I167" s="68">
        <f t="shared" si="16"/>
        <v>9247681000000</v>
      </c>
      <c r="J167" s="68">
        <f t="shared" si="17"/>
        <v>126.5625</v>
      </c>
      <c r="K167" s="271">
        <v>36625</v>
      </c>
      <c r="L167" s="236">
        <v>36625</v>
      </c>
      <c r="M167" s="237">
        <f>VLOOKUP($L167,data!$B$6:$M$9000,11,0)</f>
        <v>2170000</v>
      </c>
      <c r="N167" s="256">
        <f>VLOOKUP($L167,[5]Data!$A$1105:$E$1300,4,0)</f>
        <v>69</v>
      </c>
      <c r="O167" s="256">
        <f>VLOOKUP($L167,[5]Data!$A$1105:$E$1300,5,0)</f>
        <v>50.5</v>
      </c>
      <c r="P167" s="257">
        <f t="shared" si="18"/>
        <v>-5.25</v>
      </c>
      <c r="Q167" s="237">
        <f t="shared" si="31"/>
        <v>-11392500</v>
      </c>
      <c r="R167" s="237">
        <f t="shared" si="32"/>
        <v>4708900000000</v>
      </c>
      <c r="S167" s="237">
        <f t="shared" si="33"/>
        <v>27.5625</v>
      </c>
      <c r="U167" s="236">
        <f t="shared" si="29"/>
        <v>36567</v>
      </c>
      <c r="V167" s="257">
        <f t="shared" si="22"/>
        <v>-11.25</v>
      </c>
      <c r="W167" s="236">
        <v>36625</v>
      </c>
      <c r="X167" s="257">
        <f t="shared" si="23"/>
        <v>-5.25</v>
      </c>
      <c r="Y167" s="237"/>
      <c r="Z167" s="237">
        <f t="shared" si="30"/>
        <v>2844262.3673088285</v>
      </c>
      <c r="AA167" s="237"/>
      <c r="AC167" s="244">
        <f t="shared" si="24"/>
        <v>1</v>
      </c>
      <c r="AD167" s="236">
        <f t="shared" si="26"/>
        <v>36555</v>
      </c>
      <c r="AE167" s="235" t="b">
        <f t="shared" si="25"/>
        <v>1</v>
      </c>
      <c r="AF167" s="246">
        <f t="shared" si="12"/>
        <v>0</v>
      </c>
    </row>
    <row r="168" spans="1:32">
      <c r="A168" s="244">
        <f t="shared" si="13"/>
        <v>36570</v>
      </c>
      <c r="B168" s="236">
        <f t="shared" si="28"/>
        <v>36570</v>
      </c>
      <c r="C168" s="237">
        <f>VLOOKUP($B168,data!$B$6:$M$9000,11,0)</f>
        <v>2951000</v>
      </c>
      <c r="D168" s="256">
        <f>VLOOKUP($B168,[5]Data!$A$1105:$E$1300,4,0)</f>
        <v>59</v>
      </c>
      <c r="E168" s="256">
        <f>VLOOKUP($B168,[5]Data!$A$1105:$E$1300,5,0)</f>
        <v>49</v>
      </c>
      <c r="F168" s="256">
        <f t="shared" si="27"/>
        <v>2915000</v>
      </c>
      <c r="G168" s="257">
        <f t="shared" si="14"/>
        <v>-11</v>
      </c>
      <c r="H168" s="68">
        <f t="shared" si="15"/>
        <v>-32461000</v>
      </c>
      <c r="I168" s="68">
        <f t="shared" si="16"/>
        <v>8708401000000</v>
      </c>
      <c r="J168" s="68">
        <f t="shared" si="17"/>
        <v>121</v>
      </c>
      <c r="K168" s="271">
        <v>36631</v>
      </c>
      <c r="L168" s="236">
        <v>36631</v>
      </c>
      <c r="M168" s="237">
        <f>VLOOKUP($L168,data!$B$6:$M$9000,11,0)</f>
        <v>2216000</v>
      </c>
      <c r="N168" s="256">
        <f>VLOOKUP($L168,[5]Data!$A$1105:$E$1300,4,0)</f>
        <v>68</v>
      </c>
      <c r="O168" s="256">
        <f>VLOOKUP($L168,[5]Data!$A$1105:$E$1300,5,0)</f>
        <v>53</v>
      </c>
      <c r="P168" s="257">
        <f t="shared" si="18"/>
        <v>-4.5</v>
      </c>
      <c r="Q168" s="237">
        <f t="shared" si="31"/>
        <v>-9972000</v>
      </c>
      <c r="R168" s="237">
        <f t="shared" si="32"/>
        <v>4910656000000</v>
      </c>
      <c r="S168" s="237">
        <f t="shared" si="33"/>
        <v>20.25</v>
      </c>
      <c r="U168" s="236">
        <f t="shared" si="29"/>
        <v>36570</v>
      </c>
      <c r="V168" s="257">
        <f t="shared" si="22"/>
        <v>-11</v>
      </c>
      <c r="W168" s="236">
        <v>36631</v>
      </c>
      <c r="X168" s="257">
        <f t="shared" si="23"/>
        <v>-4.5</v>
      </c>
      <c r="Y168" s="237"/>
      <c r="Z168" s="237">
        <f t="shared" si="30"/>
        <v>2840431.1334702875</v>
      </c>
      <c r="AA168" s="237"/>
      <c r="AC168" s="244">
        <f t="shared" si="24"/>
        <v>2</v>
      </c>
      <c r="AD168" s="236">
        <f t="shared" si="26"/>
        <v>36556</v>
      </c>
      <c r="AE168" s="235" t="b">
        <f t="shared" si="25"/>
        <v>0</v>
      </c>
      <c r="AF168" s="246">
        <f t="shared" si="12"/>
        <v>0</v>
      </c>
    </row>
    <row r="169" spans="1:32">
      <c r="A169" s="244">
        <f t="shared" si="13"/>
        <v>36571</v>
      </c>
      <c r="B169" s="236">
        <f t="shared" si="28"/>
        <v>36571</v>
      </c>
      <c r="C169" s="237">
        <f>VLOOKUP($B169,data!$B$6:$M$9000,11,0)</f>
        <v>2922000</v>
      </c>
      <c r="D169" s="256">
        <f>VLOOKUP($B169,[5]Data!$A$1105:$E$1300,4,0)</f>
        <v>62</v>
      </c>
      <c r="E169" s="256">
        <f>VLOOKUP($B169,[5]Data!$A$1105:$E$1300,5,0)</f>
        <v>48.5</v>
      </c>
      <c r="F169" s="256">
        <f t="shared" si="27"/>
        <v>2927428.5714285714</v>
      </c>
      <c r="G169" s="257">
        <f t="shared" si="14"/>
        <v>-9.75</v>
      </c>
      <c r="H169" s="68">
        <f t="shared" si="15"/>
        <v>-28489500</v>
      </c>
      <c r="I169" s="68">
        <f t="shared" si="16"/>
        <v>8538084000000</v>
      </c>
      <c r="J169" s="68">
        <f t="shared" si="17"/>
        <v>95.0625</v>
      </c>
      <c r="K169" s="271">
        <v>36632</v>
      </c>
      <c r="L169" s="236">
        <v>36632</v>
      </c>
      <c r="M169" s="237">
        <f>VLOOKUP($L169,data!$B$6:$M$9000,11,0)</f>
        <v>2170000</v>
      </c>
      <c r="N169" s="256">
        <f>VLOOKUP($L169,[5]Data!$A$1105:$E$1300,4,0)</f>
        <v>67</v>
      </c>
      <c r="O169" s="256">
        <f>VLOOKUP($L169,[5]Data!$A$1105:$E$1300,5,0)</f>
        <v>56</v>
      </c>
      <c r="P169" s="257">
        <f t="shared" si="18"/>
        <v>-3.5</v>
      </c>
      <c r="Q169" s="237">
        <f t="shared" si="31"/>
        <v>-7595000</v>
      </c>
      <c r="R169" s="237">
        <f t="shared" si="32"/>
        <v>4708900000000</v>
      </c>
      <c r="S169" s="237">
        <f t="shared" si="33"/>
        <v>12.25</v>
      </c>
      <c r="U169" s="236">
        <f t="shared" si="29"/>
        <v>36571</v>
      </c>
      <c r="V169" s="257">
        <f t="shared" si="22"/>
        <v>-9.75</v>
      </c>
      <c r="W169" s="236">
        <v>36632</v>
      </c>
      <c r="X169" s="257">
        <f t="shared" si="23"/>
        <v>-3.5</v>
      </c>
      <c r="Y169" s="237"/>
      <c r="Z169" s="237">
        <f t="shared" si="30"/>
        <v>2835322.8216855661</v>
      </c>
      <c r="AA169" s="237"/>
      <c r="AC169" s="244">
        <f t="shared" si="24"/>
        <v>3</v>
      </c>
      <c r="AD169" s="236">
        <f t="shared" si="26"/>
        <v>36557</v>
      </c>
      <c r="AE169" s="235" t="b">
        <f t="shared" si="25"/>
        <v>0</v>
      </c>
      <c r="AF169" s="246">
        <f t="shared" si="12"/>
        <v>0</v>
      </c>
    </row>
    <row r="170" spans="1:32">
      <c r="A170" s="244">
        <f t="shared" si="13"/>
        <v>36572</v>
      </c>
      <c r="B170" s="236">
        <f t="shared" si="28"/>
        <v>36572</v>
      </c>
      <c r="C170" s="237">
        <f>VLOOKUP($B170,data!$B$6:$M$9000,11,0)</f>
        <v>3622000</v>
      </c>
      <c r="D170" s="256">
        <f>VLOOKUP($B170,[5]Data!$A$1105:$E$1300,4,0)</f>
        <v>55.5</v>
      </c>
      <c r="E170" s="256">
        <f>VLOOKUP($B170,[5]Data!$A$1105:$E$1300,5,0)</f>
        <v>49</v>
      </c>
      <c r="F170" s="256">
        <f t="shared" si="27"/>
        <v>3057571.4285714286</v>
      </c>
      <c r="G170" s="257">
        <f t="shared" si="14"/>
        <v>-12.75</v>
      </c>
      <c r="H170" s="68">
        <f t="shared" si="15"/>
        <v>-46180500</v>
      </c>
      <c r="I170" s="68">
        <f t="shared" si="16"/>
        <v>13118884000000</v>
      </c>
      <c r="J170" s="68">
        <f t="shared" si="17"/>
        <v>162.5625</v>
      </c>
      <c r="K170" s="271">
        <v>36638</v>
      </c>
      <c r="L170" s="236">
        <v>36638</v>
      </c>
      <c r="M170" s="237">
        <f>VLOOKUP($L170,data!$B$6:$M$9000,11,0)</f>
        <v>2177000</v>
      </c>
      <c r="N170" s="256">
        <f>VLOOKUP($L170,[5]Data!$A$1105:$E$1300,4,0)</f>
        <v>67.5</v>
      </c>
      <c r="O170" s="256">
        <f>VLOOKUP($L170,[5]Data!$A$1105:$E$1300,5,0)</f>
        <v>52.5</v>
      </c>
      <c r="P170" s="257">
        <f t="shared" si="18"/>
        <v>-5</v>
      </c>
      <c r="Q170" s="237">
        <f>M170*P170</f>
        <v>-10885000</v>
      </c>
      <c r="R170" s="237">
        <f>M170^2</f>
        <v>4739329000000</v>
      </c>
      <c r="S170" s="237">
        <f>P170^2</f>
        <v>25</v>
      </c>
      <c r="U170" s="236">
        <f t="shared" si="29"/>
        <v>36572</v>
      </c>
      <c r="V170" s="257">
        <f t="shared" si="22"/>
        <v>-12.75</v>
      </c>
      <c r="W170" s="236">
        <v>36638</v>
      </c>
      <c r="X170" s="257">
        <f t="shared" si="23"/>
        <v>-5</v>
      </c>
      <c r="Y170" s="237"/>
      <c r="Z170" s="237">
        <f t="shared" si="30"/>
        <v>2842985.289362648</v>
      </c>
      <c r="AA170" s="237"/>
      <c r="AC170" s="244">
        <f t="shared" si="24"/>
        <v>4</v>
      </c>
      <c r="AD170" s="236">
        <f t="shared" si="26"/>
        <v>36558</v>
      </c>
      <c r="AE170" s="235" t="b">
        <f t="shared" si="25"/>
        <v>0</v>
      </c>
      <c r="AF170" s="246">
        <f t="shared" si="12"/>
        <v>0</v>
      </c>
    </row>
    <row r="171" spans="1:32">
      <c r="A171" s="244">
        <f t="shared" si="13"/>
        <v>36573</v>
      </c>
      <c r="B171" s="236">
        <f t="shared" si="28"/>
        <v>36573</v>
      </c>
      <c r="C171" s="237">
        <f>VLOOKUP($B171,data!$B$6:$M$9000,11,0)</f>
        <v>3549000</v>
      </c>
      <c r="D171" s="256">
        <f>VLOOKUP($B171,[5]Data!$A$1105:$E$1300,4,0)</f>
        <v>58</v>
      </c>
      <c r="E171" s="256">
        <f>VLOOKUP($B171,[5]Data!$A$1105:$E$1300,5,0)</f>
        <v>47.5</v>
      </c>
      <c r="F171" s="256">
        <f t="shared" si="27"/>
        <v>3160000</v>
      </c>
      <c r="G171" s="257">
        <f t="shared" si="14"/>
        <v>-12.25</v>
      </c>
      <c r="H171" s="68">
        <f t="shared" si="15"/>
        <v>-43475250</v>
      </c>
      <c r="I171" s="68">
        <f t="shared" si="16"/>
        <v>12595401000000</v>
      </c>
      <c r="J171" s="68">
        <f t="shared" si="17"/>
        <v>150.0625</v>
      </c>
      <c r="K171" s="271">
        <v>36639</v>
      </c>
      <c r="L171" s="236">
        <v>36639</v>
      </c>
      <c r="M171" s="237">
        <f>VLOOKUP($L171,data!$B$6:$M$9000,11,0)</f>
        <v>2074000</v>
      </c>
      <c r="N171" s="256">
        <f>VLOOKUP($L171,[5]Data!$A$1105:$E$1300,4,0)</f>
        <v>67.5</v>
      </c>
      <c r="O171" s="256">
        <f>VLOOKUP($L171,[5]Data!$A$1105:$E$1300,5,0)</f>
        <v>51</v>
      </c>
      <c r="P171" s="257">
        <f t="shared" si="18"/>
        <v>-5.75</v>
      </c>
      <c r="Q171" s="237">
        <f>M171*P171</f>
        <v>-11925500</v>
      </c>
      <c r="R171" s="237">
        <f>M171^2</f>
        <v>4301476000000</v>
      </c>
      <c r="S171" s="237">
        <f>P171^2</f>
        <v>33.0625</v>
      </c>
      <c r="U171" s="236">
        <f t="shared" si="29"/>
        <v>36573</v>
      </c>
      <c r="V171" s="257">
        <f t="shared" si="22"/>
        <v>-12.25</v>
      </c>
      <c r="W171" s="236">
        <v>36639</v>
      </c>
      <c r="X171" s="257">
        <f t="shared" si="23"/>
        <v>-5.75</v>
      </c>
      <c r="Y171" s="237">
        <f>$H$1+($H$2*$V171)</f>
        <v>3196035.0552892108</v>
      </c>
      <c r="Z171" s="237">
        <f t="shared" si="30"/>
        <v>2846816.523201189</v>
      </c>
      <c r="AA171" s="237"/>
      <c r="AC171" s="244">
        <f t="shared" si="24"/>
        <v>5</v>
      </c>
      <c r="AD171" s="236">
        <f t="shared" si="26"/>
        <v>36559</v>
      </c>
      <c r="AE171" s="235" t="b">
        <f t="shared" si="25"/>
        <v>0</v>
      </c>
      <c r="AF171" s="246">
        <f t="shared" si="12"/>
        <v>0</v>
      </c>
    </row>
    <row r="172" spans="1:32">
      <c r="A172" s="244">
        <f t="shared" si="13"/>
        <v>36574</v>
      </c>
      <c r="B172" s="236">
        <f t="shared" si="28"/>
        <v>36574</v>
      </c>
      <c r="C172" s="237">
        <f>VLOOKUP($B172,data!$B$6:$M$9000,11,0)</f>
        <v>3243000</v>
      </c>
      <c r="D172" s="256">
        <f>VLOOKUP($B172,[5]Data!$A$1105:$E$1300,4,0)</f>
        <v>66.5</v>
      </c>
      <c r="E172" s="256">
        <f>VLOOKUP($B172,[5]Data!$A$1105:$E$1300,5,0)</f>
        <v>46</v>
      </c>
      <c r="F172" s="256">
        <f t="shared" si="27"/>
        <v>3214000</v>
      </c>
      <c r="G172" s="257">
        <f t="shared" si="14"/>
        <v>-8.75</v>
      </c>
      <c r="H172" s="68">
        <f t="shared" si="15"/>
        <v>-28376250</v>
      </c>
      <c r="I172" s="68">
        <f t="shared" si="16"/>
        <v>10517049000000</v>
      </c>
      <c r="J172" s="68">
        <f t="shared" si="17"/>
        <v>76.5625</v>
      </c>
      <c r="K172" s="271">
        <v>36645</v>
      </c>
      <c r="L172" s="236">
        <v>36645</v>
      </c>
      <c r="M172" s="237">
        <f>VLOOKUP($L172,data!$B$6:$M$9000,11,0)</f>
        <v>2267000</v>
      </c>
      <c r="N172" s="256">
        <f>VLOOKUP($L172,[5]Data!$A$1105:$E$1300,4,0)</f>
        <v>77</v>
      </c>
      <c r="O172" s="256">
        <f>VLOOKUP($L172,[5]Data!$A$1105:$E$1300,5,0)</f>
        <v>57</v>
      </c>
      <c r="P172" s="257">
        <f t="shared" si="18"/>
        <v>2</v>
      </c>
      <c r="Q172" s="237">
        <f>M172*P172</f>
        <v>4534000</v>
      </c>
      <c r="R172" s="237">
        <f>M172^2</f>
        <v>5139289000000</v>
      </c>
      <c r="S172" s="237">
        <f>P172^2</f>
        <v>4</v>
      </c>
      <c r="U172" s="236">
        <f t="shared" si="29"/>
        <v>36574</v>
      </c>
      <c r="V172" s="257">
        <f t="shared" si="22"/>
        <v>-8.75</v>
      </c>
      <c r="W172" s="236">
        <v>36645</v>
      </c>
      <c r="X172" s="257">
        <f t="shared" si="23"/>
        <v>2</v>
      </c>
      <c r="Y172" s="237">
        <f t="shared" ref="Y172:Y235" si="34">$H$1+($H$2*$V172)</f>
        <v>3208964.2518851273</v>
      </c>
      <c r="Z172" s="237">
        <f t="shared" si="30"/>
        <v>2807227.1068695998</v>
      </c>
      <c r="AA172" s="237"/>
      <c r="AC172" s="244">
        <f t="shared" si="24"/>
        <v>6</v>
      </c>
      <c r="AD172" s="236">
        <f t="shared" si="26"/>
        <v>36560</v>
      </c>
      <c r="AE172" s="235" t="b">
        <f t="shared" si="25"/>
        <v>0</v>
      </c>
      <c r="AF172" s="246">
        <f t="shared" si="12"/>
        <v>0</v>
      </c>
    </row>
    <row r="173" spans="1:32">
      <c r="A173" s="244">
        <f t="shared" si="13"/>
        <v>36577</v>
      </c>
      <c r="B173" s="236">
        <f t="shared" si="28"/>
        <v>36577</v>
      </c>
      <c r="C173" s="237">
        <f>VLOOKUP($B173,data!$B$6:$M$9000,11,0)</f>
        <v>3783000</v>
      </c>
      <c r="D173" s="256">
        <f>VLOOKUP($B173,[5]Data!$A$1105:$E$1300,4,0)</f>
        <v>61</v>
      </c>
      <c r="E173" s="256">
        <f>VLOOKUP($B173,[5]Data!$A$1105:$E$1300,5,0)</f>
        <v>47.5</v>
      </c>
      <c r="F173" s="256">
        <f t="shared" si="27"/>
        <v>3301571.4285714286</v>
      </c>
      <c r="G173" s="257">
        <f t="shared" si="14"/>
        <v>-10.75</v>
      </c>
      <c r="H173" s="68">
        <f t="shared" si="15"/>
        <v>-40667250</v>
      </c>
      <c r="I173" s="68">
        <f t="shared" si="16"/>
        <v>14311089000000</v>
      </c>
      <c r="J173" s="68">
        <f t="shared" si="17"/>
        <v>115.5625</v>
      </c>
      <c r="K173" s="271">
        <v>36646</v>
      </c>
      <c r="L173" s="236">
        <v>36646</v>
      </c>
      <c r="M173" s="237">
        <f>VLOOKUP($L173,data!$B$6:$M$9000,11,0)</f>
        <v>2267000</v>
      </c>
      <c r="N173" s="256">
        <f>VLOOKUP($L173,[5]Data!$A$1105:$E$1300,4,0)</f>
        <v>80</v>
      </c>
      <c r="O173" s="256">
        <f>VLOOKUP($L173,[5]Data!$A$1105:$E$1300,5,0)</f>
        <v>52.5</v>
      </c>
      <c r="P173" s="257">
        <f t="shared" si="18"/>
        <v>1.25</v>
      </c>
      <c r="Q173" s="237">
        <f>M173*P173</f>
        <v>2833750</v>
      </c>
      <c r="R173" s="237">
        <f>M173^2</f>
        <v>5139289000000</v>
      </c>
      <c r="S173" s="237">
        <f>P173^2</f>
        <v>1.5625</v>
      </c>
      <c r="U173" s="236">
        <f t="shared" si="29"/>
        <v>36577</v>
      </c>
      <c r="V173" s="257">
        <f t="shared" si="22"/>
        <v>-10.75</v>
      </c>
      <c r="W173" s="236">
        <v>36646</v>
      </c>
      <c r="X173" s="257">
        <f t="shared" si="23"/>
        <v>1.25</v>
      </c>
      <c r="Y173" s="237">
        <f t="shared" si="34"/>
        <v>3201576.1395446034</v>
      </c>
      <c r="Z173" s="237">
        <f t="shared" si="30"/>
        <v>2811058.3407081407</v>
      </c>
      <c r="AA173" s="237"/>
      <c r="AC173" s="244">
        <f t="shared" si="24"/>
        <v>7</v>
      </c>
      <c r="AD173" s="236">
        <f t="shared" si="26"/>
        <v>36561</v>
      </c>
      <c r="AE173" s="235" t="b">
        <f t="shared" si="25"/>
        <v>1</v>
      </c>
      <c r="AF173" s="246">
        <f t="shared" si="12"/>
        <v>0</v>
      </c>
    </row>
    <row r="174" spans="1:32">
      <c r="A174" s="244">
        <f t="shared" si="13"/>
        <v>36578</v>
      </c>
      <c r="B174" s="236">
        <f t="shared" si="28"/>
        <v>36578</v>
      </c>
      <c r="C174" s="237">
        <f>VLOOKUP($B174,data!$B$6:$M$9000,11,0)</f>
        <v>3387000</v>
      </c>
      <c r="D174" s="256">
        <f>VLOOKUP($B174,[5]Data!$A$1105:$E$1300,4,0)</f>
        <v>60</v>
      </c>
      <c r="E174" s="256">
        <f>VLOOKUP($B174,[5]Data!$A$1105:$E$1300,5,0)</f>
        <v>47</v>
      </c>
      <c r="F174" s="256">
        <f t="shared" si="27"/>
        <v>3351000</v>
      </c>
      <c r="G174" s="257">
        <f t="shared" si="14"/>
        <v>-11.5</v>
      </c>
      <c r="H174" s="68">
        <f t="shared" si="15"/>
        <v>-38950500</v>
      </c>
      <c r="I174" s="68">
        <f t="shared" si="16"/>
        <v>11471769000000</v>
      </c>
      <c r="J174" s="68">
        <f t="shared" si="17"/>
        <v>132.25</v>
      </c>
      <c r="K174" s="271">
        <v>36652</v>
      </c>
      <c r="L174" s="236">
        <v>36652</v>
      </c>
      <c r="M174" s="237">
        <f>VLOOKUP($L174,data!$B$6:$M$9000,11,0)</f>
        <v>2252000</v>
      </c>
      <c r="N174" s="256">
        <f>VLOOKUP($L174,[5]Data!$A$1105:$E$1300,4,0)</f>
        <v>73</v>
      </c>
      <c r="O174" s="256">
        <f>VLOOKUP($L174,[5]Data!$A$1105:$E$1300,5,0)</f>
        <v>58</v>
      </c>
      <c r="P174" s="257"/>
      <c r="Q174" s="237"/>
      <c r="R174" s="237"/>
      <c r="S174" s="237"/>
      <c r="U174" s="236">
        <f t="shared" si="29"/>
        <v>36578</v>
      </c>
      <c r="V174" s="257">
        <f t="shared" si="22"/>
        <v>-11.5</v>
      </c>
      <c r="W174" s="236">
        <v>36652</v>
      </c>
      <c r="X174" s="257">
        <f t="shared" si="23"/>
        <v>0.5</v>
      </c>
      <c r="Y174" s="237">
        <f t="shared" si="34"/>
        <v>3198805.5974169071</v>
      </c>
      <c r="Z174" s="237">
        <f t="shared" si="30"/>
        <v>2814889.5745466817</v>
      </c>
      <c r="AA174" s="237"/>
      <c r="AC174" s="244">
        <f t="shared" si="24"/>
        <v>1</v>
      </c>
      <c r="AD174" s="236">
        <f t="shared" si="26"/>
        <v>36562</v>
      </c>
      <c r="AE174" s="235" t="b">
        <f t="shared" si="25"/>
        <v>1</v>
      </c>
      <c r="AF174" s="246">
        <f t="shared" si="12"/>
        <v>0</v>
      </c>
    </row>
    <row r="175" spans="1:32">
      <c r="A175" s="244">
        <f t="shared" si="13"/>
        <v>36579</v>
      </c>
      <c r="B175" s="236">
        <f t="shared" si="28"/>
        <v>36579</v>
      </c>
      <c r="C175" s="237">
        <f>VLOOKUP($B175,data!$B$6:$M$9000,11,0)</f>
        <v>3904000</v>
      </c>
      <c r="D175" s="256">
        <f>VLOOKUP($B175,[5]Data!$A$1105:$E$1300,4,0)</f>
        <v>57</v>
      </c>
      <c r="E175" s="256">
        <f>VLOOKUP($B175,[5]Data!$A$1105:$E$1300,5,0)</f>
        <v>45.5</v>
      </c>
      <c r="F175" s="256">
        <f t="shared" si="27"/>
        <v>3487142.8571428573</v>
      </c>
      <c r="G175" s="257">
        <f t="shared" si="14"/>
        <v>-13.75</v>
      </c>
      <c r="H175" s="68">
        <f t="shared" si="15"/>
        <v>-53680000</v>
      </c>
      <c r="I175" s="68">
        <f t="shared" si="16"/>
        <v>15241216000000</v>
      </c>
      <c r="J175" s="68">
        <f t="shared" si="17"/>
        <v>189.0625</v>
      </c>
      <c r="K175" s="271">
        <v>36653</v>
      </c>
      <c r="L175" s="236">
        <v>36653</v>
      </c>
      <c r="M175" s="237">
        <f>VLOOKUP($L175,data!$B$6:$M$9000,11,0)</f>
        <v>2180000</v>
      </c>
      <c r="N175" s="256">
        <f>VLOOKUP($L175,[5]Data!$A$1105:$E$1300,4,0)</f>
        <v>70.5</v>
      </c>
      <c r="O175" s="256">
        <f>VLOOKUP($L175,[5]Data!$A$1105:$E$1300,5,0)</f>
        <v>55</v>
      </c>
      <c r="P175" s="257"/>
      <c r="Q175" s="237"/>
      <c r="R175" s="237"/>
      <c r="S175" s="237"/>
      <c r="U175" s="236">
        <f t="shared" si="29"/>
        <v>36579</v>
      </c>
      <c r="V175" s="257">
        <f t="shared" si="22"/>
        <v>-13.75</v>
      </c>
      <c r="W175" s="236">
        <v>36653</v>
      </c>
      <c r="X175" s="257">
        <f t="shared" si="23"/>
        <v>-2.25</v>
      </c>
      <c r="Y175" s="237">
        <f t="shared" si="34"/>
        <v>3190493.9710338176</v>
      </c>
      <c r="Z175" s="237">
        <f t="shared" si="30"/>
        <v>2828937.4319546646</v>
      </c>
      <c r="AA175" s="237"/>
      <c r="AC175" s="244">
        <f t="shared" si="24"/>
        <v>2</v>
      </c>
      <c r="AD175" s="236">
        <f t="shared" si="26"/>
        <v>36563</v>
      </c>
      <c r="AE175" s="235" t="b">
        <f t="shared" si="25"/>
        <v>0</v>
      </c>
      <c r="AF175" s="246">
        <f t="shared" si="12"/>
        <v>0</v>
      </c>
    </row>
    <row r="176" spans="1:32">
      <c r="A176" s="244">
        <f t="shared" si="13"/>
        <v>36580</v>
      </c>
      <c r="B176" s="236">
        <f t="shared" si="28"/>
        <v>36580</v>
      </c>
      <c r="C176" s="237">
        <f>VLOOKUP($B176,data!$B$6:$M$9000,11,0)</f>
        <v>3580000</v>
      </c>
      <c r="D176" s="256">
        <f>VLOOKUP($B176,[5]Data!$A$1105:$E$1300,4,0)</f>
        <v>55</v>
      </c>
      <c r="E176" s="256">
        <f>VLOOKUP($B176,[5]Data!$A$1105:$E$1300,5,0)</f>
        <v>40.5</v>
      </c>
      <c r="F176" s="256">
        <f t="shared" si="27"/>
        <v>3581142.8571428573</v>
      </c>
      <c r="G176" s="257">
        <f t="shared" si="14"/>
        <v>-17.25</v>
      </c>
      <c r="H176" s="68">
        <f t="shared" si="15"/>
        <v>-61755000</v>
      </c>
      <c r="I176" s="68">
        <f t="shared" si="16"/>
        <v>12816400000000</v>
      </c>
      <c r="J176" s="68">
        <f t="shared" si="17"/>
        <v>297.5625</v>
      </c>
      <c r="K176" s="271">
        <v>36659</v>
      </c>
      <c r="L176" s="236">
        <v>36659</v>
      </c>
      <c r="M176" s="237">
        <f>VLOOKUP($L176,data!$B$6:$M$9000,11,0)</f>
        <v>2234000</v>
      </c>
      <c r="N176" s="256">
        <f>VLOOKUP($L176,[5]Data!$A$1105:$E$1300,4,0)</f>
        <v>78</v>
      </c>
      <c r="O176" s="256">
        <f>VLOOKUP($L176,[5]Data!$A$1105:$E$1300,5,0)</f>
        <v>52.5</v>
      </c>
      <c r="P176" s="257"/>
      <c r="Q176" s="237"/>
      <c r="R176" s="237"/>
      <c r="S176" s="237"/>
      <c r="U176" s="236">
        <f t="shared" si="29"/>
        <v>36580</v>
      </c>
      <c r="V176" s="257">
        <f t="shared" si="22"/>
        <v>-17.25</v>
      </c>
      <c r="W176" s="236">
        <v>36659</v>
      </c>
      <c r="X176" s="257">
        <f t="shared" si="23"/>
        <v>0.25</v>
      </c>
      <c r="Y176" s="237">
        <f t="shared" si="34"/>
        <v>3177564.7744379006</v>
      </c>
      <c r="Z176" s="237">
        <f t="shared" si="30"/>
        <v>2816166.6524928617</v>
      </c>
      <c r="AA176" s="237"/>
      <c r="AC176" s="244">
        <f t="shared" si="24"/>
        <v>3</v>
      </c>
      <c r="AD176" s="236">
        <f t="shared" si="26"/>
        <v>36564</v>
      </c>
      <c r="AE176" s="235" t="b">
        <f t="shared" si="25"/>
        <v>0</v>
      </c>
      <c r="AF176" s="246">
        <f t="shared" si="12"/>
        <v>0</v>
      </c>
    </row>
    <row r="177" spans="1:39">
      <c r="A177" s="244">
        <f t="shared" si="13"/>
        <v>36581</v>
      </c>
      <c r="B177" s="236">
        <f t="shared" si="28"/>
        <v>36581</v>
      </c>
      <c r="C177" s="237">
        <f>VLOOKUP($B177,data!$B$6:$M$9000,11,0)</f>
        <v>3366000</v>
      </c>
      <c r="D177" s="256">
        <f>VLOOKUP($B177,[5]Data!$A$1105:$E$1300,4,0)</f>
        <v>60</v>
      </c>
      <c r="E177" s="256">
        <f>VLOOKUP($B177,[5]Data!$A$1105:$E$1300,5,0)</f>
        <v>45.5</v>
      </c>
      <c r="F177" s="256">
        <f t="shared" si="27"/>
        <v>3544571.4285714286</v>
      </c>
      <c r="G177" s="257">
        <f t="shared" si="14"/>
        <v>-12.25</v>
      </c>
      <c r="H177" s="68">
        <f t="shared" si="15"/>
        <v>-41233500</v>
      </c>
      <c r="I177" s="68">
        <f t="shared" si="16"/>
        <v>11329956000000</v>
      </c>
      <c r="J177" s="68">
        <f t="shared" si="17"/>
        <v>150.0625</v>
      </c>
      <c r="K177" s="271">
        <v>36660</v>
      </c>
      <c r="L177" s="236">
        <v>36660</v>
      </c>
      <c r="M177" s="237">
        <f>VLOOKUP($L177,data!$B$6:$M$9000,11,0)</f>
        <v>2147000</v>
      </c>
      <c r="N177" s="256">
        <f>VLOOKUP($L177,[5]Data!$A$1105:$E$1300,4,0)</f>
        <v>69.5</v>
      </c>
      <c r="O177" s="256">
        <f>VLOOKUP($L177,[5]Data!$A$1105:$E$1300,5,0)</f>
        <v>54</v>
      </c>
      <c r="P177" s="257"/>
      <c r="Q177" s="237"/>
      <c r="R177" s="237"/>
      <c r="S177" s="237"/>
      <c r="U177" s="236">
        <f t="shared" si="29"/>
        <v>36581</v>
      </c>
      <c r="V177" s="257">
        <f t="shared" si="22"/>
        <v>-12.25</v>
      </c>
      <c r="W177" s="236">
        <v>36660</v>
      </c>
      <c r="X177" s="257">
        <f t="shared" si="23"/>
        <v>-3.25</v>
      </c>
      <c r="Y177" s="237">
        <f t="shared" si="34"/>
        <v>3196035.0552892108</v>
      </c>
      <c r="Z177" s="237">
        <f t="shared" si="30"/>
        <v>2834045.7437393861</v>
      </c>
      <c r="AA177" s="237"/>
      <c r="AC177" s="244">
        <f t="shared" si="24"/>
        <v>4</v>
      </c>
      <c r="AD177" s="236">
        <f t="shared" si="26"/>
        <v>36565</v>
      </c>
      <c r="AE177" s="235" t="b">
        <f t="shared" si="25"/>
        <v>0</v>
      </c>
      <c r="AF177" s="246">
        <f t="shared" si="12"/>
        <v>0</v>
      </c>
    </row>
    <row r="178" spans="1:39">
      <c r="A178" s="244">
        <f t="shared" si="13"/>
        <v>36584</v>
      </c>
      <c r="B178" s="236">
        <f t="shared" si="28"/>
        <v>36584</v>
      </c>
      <c r="C178" s="237">
        <f>VLOOKUP($B178,data!$B$6:$M$9000,11,0)</f>
        <v>3283000</v>
      </c>
      <c r="D178" s="256">
        <f>VLOOKUP($B178,[5]Data!$A$1105:$E$1300,4,0)</f>
        <v>59.5</v>
      </c>
      <c r="E178" s="256">
        <f>VLOOKUP($B178,[5]Data!$A$1105:$E$1300,5,0)</f>
        <v>45</v>
      </c>
      <c r="F178" s="256">
        <f t="shared" si="27"/>
        <v>3506571.4285714286</v>
      </c>
      <c r="G178" s="257">
        <f t="shared" si="14"/>
        <v>-12.75</v>
      </c>
      <c r="H178" s="68">
        <f t="shared" si="15"/>
        <v>-41858250</v>
      </c>
      <c r="I178" s="68">
        <f t="shared" si="16"/>
        <v>10778089000000</v>
      </c>
      <c r="J178" s="68">
        <f t="shared" si="17"/>
        <v>162.5625</v>
      </c>
      <c r="K178" s="271">
        <f>L178</f>
        <v>36666</v>
      </c>
      <c r="L178" s="236">
        <f>DATE(YEAR(L177),MONTH(L177),DAY(L177)+6)</f>
        <v>36666</v>
      </c>
      <c r="M178" s="237">
        <f>VLOOKUP($L178,data!$B$6:$M$9000,11,0)</f>
        <v>2495000</v>
      </c>
      <c r="N178" s="256">
        <f>VLOOKUP($L178,[5]Data!$A$1105:$E$1300,4,0)</f>
        <v>83</v>
      </c>
      <c r="O178" s="256">
        <f>VLOOKUP($L178,[5]Data!$A$1105:$E$1300,5,0)</f>
        <v>61</v>
      </c>
      <c r="P178" s="257"/>
      <c r="Q178" s="237"/>
      <c r="R178" s="237"/>
      <c r="S178" s="237"/>
      <c r="U178" s="236">
        <f t="shared" si="29"/>
        <v>36584</v>
      </c>
      <c r="V178" s="257">
        <f t="shared" si="22"/>
        <v>-12.75</v>
      </c>
      <c r="W178" s="236">
        <f>DATE(YEAR(W177),MONTH(W177),DAY(W177)+6)</f>
        <v>36666</v>
      </c>
      <c r="X178" s="257">
        <f t="shared" si="23"/>
        <v>7</v>
      </c>
      <c r="Y178" s="237">
        <f t="shared" si="34"/>
        <v>3194188.0272040796</v>
      </c>
      <c r="Z178" s="237">
        <f t="shared" si="30"/>
        <v>2781685.547945994</v>
      </c>
      <c r="AA178" s="237"/>
      <c r="AC178" s="244">
        <f t="shared" si="24"/>
        <v>5</v>
      </c>
      <c r="AD178" s="236">
        <f t="shared" si="26"/>
        <v>36566</v>
      </c>
      <c r="AE178" s="235" t="b">
        <f t="shared" si="25"/>
        <v>0</v>
      </c>
      <c r="AF178" s="246">
        <f t="shared" si="12"/>
        <v>0</v>
      </c>
    </row>
    <row r="179" spans="1:39">
      <c r="A179" s="244">
        <f t="shared" si="13"/>
        <v>36585</v>
      </c>
      <c r="B179" s="236">
        <f t="shared" si="28"/>
        <v>36585</v>
      </c>
      <c r="C179" s="237">
        <f>VLOOKUP($B179,data!$B$6:$M$9000,11,0)</f>
        <v>3226000</v>
      </c>
      <c r="D179" s="256">
        <f>VLOOKUP($B179,[5]Data!$A$1105:$E$1300,4,0)</f>
        <v>61</v>
      </c>
      <c r="E179" s="256">
        <f>VLOOKUP($B179,[5]Data!$A$1105:$E$1300,5,0)</f>
        <v>43</v>
      </c>
      <c r="F179" s="256">
        <f t="shared" si="27"/>
        <v>3504142.8571428573</v>
      </c>
      <c r="G179" s="257">
        <f t="shared" si="14"/>
        <v>-13</v>
      </c>
      <c r="H179" s="68">
        <f t="shared" si="15"/>
        <v>-41938000</v>
      </c>
      <c r="I179" s="68">
        <f t="shared" si="16"/>
        <v>10407076000000</v>
      </c>
      <c r="J179" s="68">
        <f t="shared" si="17"/>
        <v>169</v>
      </c>
      <c r="K179" s="271">
        <f>L179</f>
        <v>36667</v>
      </c>
      <c r="L179" s="236">
        <f>DATE(YEAR(L178),MONTH(L178),DAY(L178)+1)</f>
        <v>36667</v>
      </c>
      <c r="M179" s="237">
        <f>VLOOKUP($L179,data!$B$6:$M$9000,11,0)</f>
        <v>2668000</v>
      </c>
      <c r="N179" s="256">
        <f>VLOOKUP($L179,[5]Data!$A$1105:$E$1300,4,0)</f>
        <v>85</v>
      </c>
      <c r="O179" s="256">
        <f>VLOOKUP($L179,[5]Data!$A$1105:$E$1300,5,0)</f>
        <v>62.5</v>
      </c>
      <c r="P179" s="257"/>
      <c r="Q179" s="237"/>
      <c r="R179" s="237"/>
      <c r="S179" s="237"/>
      <c r="U179" s="236">
        <f t="shared" si="29"/>
        <v>36585</v>
      </c>
      <c r="V179" s="257">
        <f t="shared" si="22"/>
        <v>-13</v>
      </c>
      <c r="W179" s="236">
        <f>DATE(YEAR(W178),MONTH(W178),DAY(W178)+1)</f>
        <v>36667</v>
      </c>
      <c r="X179" s="257">
        <f t="shared" si="23"/>
        <v>8.75</v>
      </c>
      <c r="Y179" s="237">
        <f t="shared" si="34"/>
        <v>3193264.513161514</v>
      </c>
      <c r="Z179" s="237">
        <f t="shared" si="30"/>
        <v>2772746.002322732</v>
      </c>
      <c r="AA179" s="237"/>
      <c r="AC179" s="244">
        <f t="shared" si="24"/>
        <v>6</v>
      </c>
      <c r="AD179" s="236">
        <f t="shared" si="26"/>
        <v>36567</v>
      </c>
      <c r="AE179" s="235" t="b">
        <f t="shared" si="25"/>
        <v>0</v>
      </c>
      <c r="AF179" s="246">
        <f t="shared" si="12"/>
        <v>0</v>
      </c>
    </row>
    <row r="180" spans="1:39">
      <c r="A180" s="244">
        <f t="shared" si="13"/>
        <v>36586</v>
      </c>
      <c r="B180" s="236">
        <f t="shared" si="28"/>
        <v>36586</v>
      </c>
      <c r="C180" s="237">
        <f>VLOOKUP($B180,data!$B$6:$M$9000,11,0)</f>
        <v>3170000</v>
      </c>
      <c r="D180" s="256">
        <f>VLOOKUP($B180,[5]Data!$A$1105:$E$1300,4,0)</f>
        <v>60</v>
      </c>
      <c r="E180" s="256">
        <f>VLOOKUP($B180,[5]Data!$A$1105:$E$1300,5,0)</f>
        <v>43.5</v>
      </c>
      <c r="F180" s="256">
        <f t="shared" si="27"/>
        <v>3416571.4285714286</v>
      </c>
      <c r="G180" s="257">
        <f t="shared" si="14"/>
        <v>-13.25</v>
      </c>
      <c r="H180" s="68">
        <f t="shared" si="15"/>
        <v>-42002500</v>
      </c>
      <c r="I180" s="68">
        <f t="shared" si="16"/>
        <v>10048900000000</v>
      </c>
      <c r="J180" s="68">
        <f t="shared" si="17"/>
        <v>175.5625</v>
      </c>
      <c r="K180" s="271">
        <f t="shared" ref="K180:K243" si="35">L180</f>
        <v>36673</v>
      </c>
      <c r="L180" s="236">
        <f>DATE(YEAR(L179),MONTH(L179),DAY(L179)+6)</f>
        <v>36673</v>
      </c>
      <c r="M180" s="237">
        <f>VLOOKUP($L180,data!$B$6:$M$9000,11,0)</f>
        <v>2626000</v>
      </c>
      <c r="N180" s="256">
        <f>VLOOKUP($L180,[5]Data!$A$1105:$E$1300,4,0)</f>
        <v>86.5</v>
      </c>
      <c r="O180" s="256">
        <f>VLOOKUP($L180,[5]Data!$A$1105:$E$1300,5,0)</f>
        <v>61.5</v>
      </c>
      <c r="P180" s="257"/>
      <c r="Q180" s="237"/>
      <c r="R180" s="237"/>
      <c r="S180" s="237"/>
      <c r="U180" s="236">
        <f t="shared" si="29"/>
        <v>36586</v>
      </c>
      <c r="V180" s="257">
        <f t="shared" si="22"/>
        <v>-13.25</v>
      </c>
      <c r="W180" s="236">
        <f>DATE(YEAR(W179),MONTH(W179),DAY(W179)+6)</f>
        <v>36673</v>
      </c>
      <c r="X180" s="257">
        <f t="shared" si="23"/>
        <v>9</v>
      </c>
      <c r="Y180" s="237">
        <f t="shared" si="34"/>
        <v>3192340.9991189484</v>
      </c>
      <c r="Z180" s="237">
        <f t="shared" si="30"/>
        <v>2771468.9243765515</v>
      </c>
      <c r="AA180" s="237"/>
      <c r="AC180" s="244">
        <f t="shared" si="24"/>
        <v>7</v>
      </c>
      <c r="AD180" s="236">
        <f t="shared" si="26"/>
        <v>36568</v>
      </c>
      <c r="AE180" s="235" t="b">
        <f t="shared" si="25"/>
        <v>1</v>
      </c>
      <c r="AF180" s="246">
        <f t="shared" si="12"/>
        <v>0</v>
      </c>
    </row>
    <row r="181" spans="1:39">
      <c r="A181" s="244">
        <f t="shared" si="13"/>
        <v>36587</v>
      </c>
      <c r="B181" s="236">
        <f t="shared" si="28"/>
        <v>36587</v>
      </c>
      <c r="C181" s="237">
        <f>VLOOKUP($B181,data!$B$6:$M$9000,11,0)</f>
        <v>2972000</v>
      </c>
      <c r="D181" s="256">
        <f>VLOOKUP($B181,[5]Data!$A$1105:$E$1300,4,0)</f>
        <v>61.5</v>
      </c>
      <c r="E181" s="256">
        <f>VLOOKUP($B181,[5]Data!$A$1105:$E$1300,5,0)</f>
        <v>44.5</v>
      </c>
      <c r="F181" s="256">
        <f t="shared" si="27"/>
        <v>3357285.7142857141</v>
      </c>
      <c r="G181" s="257">
        <f t="shared" si="14"/>
        <v>-12</v>
      </c>
      <c r="H181" s="68">
        <f t="shared" si="15"/>
        <v>-35664000</v>
      </c>
      <c r="I181" s="68">
        <f t="shared" si="16"/>
        <v>8832784000000</v>
      </c>
      <c r="J181" s="68">
        <f t="shared" si="17"/>
        <v>144</v>
      </c>
      <c r="K181" s="271">
        <f t="shared" si="35"/>
        <v>36674</v>
      </c>
      <c r="L181" s="236">
        <f>DATE(YEAR(L180),MONTH(L180),DAY(L180)+1)</f>
        <v>36674</v>
      </c>
      <c r="M181" s="237">
        <f>VLOOKUP($L181,data!$B$6:$M$9000,11,0)</f>
        <v>2485000</v>
      </c>
      <c r="N181" s="256">
        <f>VLOOKUP($L181,[5]Data!$A$1105:$E$1300,4,0)</f>
        <v>86</v>
      </c>
      <c r="O181" s="256">
        <f>VLOOKUP($L181,[5]Data!$A$1105:$E$1300,5,0)</f>
        <v>63.5</v>
      </c>
      <c r="P181" s="257"/>
      <c r="U181" s="236">
        <f t="shared" si="29"/>
        <v>36587</v>
      </c>
      <c r="V181" s="257">
        <f t="shared" si="22"/>
        <v>-12</v>
      </c>
      <c r="W181" s="236">
        <f>DATE(YEAR(W180),MONTH(W180),DAY(W180)+1)</f>
        <v>36674</v>
      </c>
      <c r="X181" s="257">
        <f t="shared" si="23"/>
        <v>9.75</v>
      </c>
      <c r="Y181" s="237">
        <f t="shared" si="34"/>
        <v>3196958.5693317759</v>
      </c>
      <c r="Z181" s="237">
        <f t="shared" si="30"/>
        <v>2767637.6905380106</v>
      </c>
      <c r="AA181" s="237"/>
      <c r="AC181" s="244">
        <f t="shared" si="24"/>
        <v>1</v>
      </c>
      <c r="AD181" s="236">
        <f t="shared" si="26"/>
        <v>36569</v>
      </c>
      <c r="AE181" s="235" t="b">
        <f t="shared" si="25"/>
        <v>1</v>
      </c>
      <c r="AF181" s="246">
        <f t="shared" si="12"/>
        <v>0</v>
      </c>
    </row>
    <row r="182" spans="1:39">
      <c r="A182" s="244">
        <f t="shared" si="13"/>
        <v>36588</v>
      </c>
      <c r="B182" s="236">
        <f t="shared" si="28"/>
        <v>36588</v>
      </c>
      <c r="C182" s="237">
        <f>VLOOKUP($B182,data!$B$6:$M$9000,11,0)</f>
        <v>3131000</v>
      </c>
      <c r="D182" s="256">
        <f>VLOOKUP($B182,[5]Data!$A$1105:$E$1300,4,0)</f>
        <v>63</v>
      </c>
      <c r="E182" s="256">
        <f>VLOOKUP($B182,[5]Data!$A$1105:$E$1300,5,0)</f>
        <v>47</v>
      </c>
      <c r="F182" s="256">
        <f t="shared" si="27"/>
        <v>3246857.1428571427</v>
      </c>
      <c r="G182" s="257">
        <f t="shared" si="14"/>
        <v>-10</v>
      </c>
      <c r="H182" s="68">
        <f t="shared" si="15"/>
        <v>-31310000</v>
      </c>
      <c r="I182" s="68">
        <f t="shared" si="16"/>
        <v>9803161000000</v>
      </c>
      <c r="J182" s="68">
        <f t="shared" si="17"/>
        <v>100</v>
      </c>
      <c r="K182" s="271">
        <f t="shared" si="35"/>
        <v>36680</v>
      </c>
      <c r="L182" s="236">
        <f>DATE(YEAR(L181),MONTH(L181),DAY(L181)+6)</f>
        <v>36680</v>
      </c>
      <c r="M182" s="237">
        <f>VLOOKUP($L182,data!$B$6:$M$9000,11,0)</f>
        <v>2693000</v>
      </c>
      <c r="N182" s="256">
        <f>VLOOKUP($L182,[5]Data!$A$1105:$E$1300,4,0)</f>
        <v>83.5</v>
      </c>
      <c r="O182" s="256">
        <f>VLOOKUP($L182,[5]Data!$A$1105:$E$1300,5,0)</f>
        <v>60</v>
      </c>
      <c r="P182" s="257"/>
      <c r="U182" s="236">
        <f t="shared" si="29"/>
        <v>36588</v>
      </c>
      <c r="V182" s="257">
        <f t="shared" si="22"/>
        <v>-10</v>
      </c>
      <c r="W182" s="236">
        <f>DATE(YEAR(W181),MONTH(W181),DAY(W181)+6)</f>
        <v>36680</v>
      </c>
      <c r="X182" s="257">
        <f t="shared" si="23"/>
        <v>6.75</v>
      </c>
      <c r="Y182" s="237">
        <f t="shared" si="34"/>
        <v>3204346.6816722997</v>
      </c>
      <c r="Z182" s="237">
        <f t="shared" si="30"/>
        <v>2782962.6258921744</v>
      </c>
      <c r="AA182" s="237"/>
      <c r="AC182" s="244">
        <f t="shared" si="24"/>
        <v>2</v>
      </c>
      <c r="AD182" s="236">
        <f t="shared" si="26"/>
        <v>36570</v>
      </c>
      <c r="AE182" s="235" t="b">
        <f t="shared" si="25"/>
        <v>0</v>
      </c>
      <c r="AF182" s="246">
        <f t="shared" si="12"/>
        <v>0</v>
      </c>
    </row>
    <row r="183" spans="1:39">
      <c r="A183" s="244">
        <f t="shared" si="13"/>
        <v>36591</v>
      </c>
      <c r="B183" s="236">
        <f t="shared" si="28"/>
        <v>36591</v>
      </c>
      <c r="C183" s="237">
        <f>VLOOKUP($B183,data!$B$6:$M$9000,11,0)</f>
        <v>3813000</v>
      </c>
      <c r="D183" s="256">
        <f>VLOOKUP($B183,[5]Data!$A$1105:$E$1300,4,0)</f>
        <v>59</v>
      </c>
      <c r="E183" s="256">
        <f>VLOOKUP($B183,[5]Data!$A$1105:$E$1300,5,0)</f>
        <v>24.5</v>
      </c>
      <c r="F183" s="256">
        <f t="shared" si="27"/>
        <v>3280142.8571428573</v>
      </c>
      <c r="G183" s="257">
        <f t="shared" si="14"/>
        <v>-23.25</v>
      </c>
      <c r="H183" s="68">
        <f t="shared" si="15"/>
        <v>-88652250</v>
      </c>
      <c r="I183" s="68">
        <f t="shared" si="16"/>
        <v>14538969000000</v>
      </c>
      <c r="J183" s="68">
        <f t="shared" si="17"/>
        <v>540.5625</v>
      </c>
      <c r="K183" s="271">
        <f t="shared" si="35"/>
        <v>36681</v>
      </c>
      <c r="L183" s="236">
        <f>DATE(YEAR(L182),MONTH(L182),DAY(L182)+1)</f>
        <v>36681</v>
      </c>
      <c r="M183" s="237">
        <f>VLOOKUP($L183,data!$B$6:$M$9000,11,0)</f>
        <v>2488000</v>
      </c>
      <c r="N183" s="256">
        <f>VLOOKUP($L183,[5]Data!$A$1105:$E$1300,4,0)</f>
        <v>86</v>
      </c>
      <c r="O183" s="256">
        <f>VLOOKUP($L183,[5]Data!$A$1105:$E$1300,5,0)</f>
        <v>61.5</v>
      </c>
      <c r="P183" s="257"/>
      <c r="U183" s="236">
        <f t="shared" si="29"/>
        <v>36591</v>
      </c>
      <c r="V183" s="257">
        <f t="shared" si="22"/>
        <v>-23.25</v>
      </c>
      <c r="W183" s="236">
        <f>DATE(YEAR(W182),MONTH(W182),DAY(W182)+1)</f>
        <v>36681</v>
      </c>
      <c r="X183" s="257">
        <f t="shared" si="23"/>
        <v>8.75</v>
      </c>
      <c r="Y183" s="237">
        <f t="shared" si="34"/>
        <v>3155400.437416329</v>
      </c>
      <c r="Z183" s="237">
        <f t="shared" si="30"/>
        <v>2772746.002322732</v>
      </c>
      <c r="AA183" s="237"/>
      <c r="AC183" s="244">
        <f t="shared" si="24"/>
        <v>3</v>
      </c>
      <c r="AD183" s="236">
        <f t="shared" si="26"/>
        <v>36571</v>
      </c>
      <c r="AE183" s="235" t="b">
        <f t="shared" si="25"/>
        <v>0</v>
      </c>
      <c r="AF183" s="246">
        <f t="shared" si="12"/>
        <v>0</v>
      </c>
    </row>
    <row r="184" spans="1:39">
      <c r="A184" s="244">
        <f t="shared" si="13"/>
        <v>36592</v>
      </c>
      <c r="B184" s="236">
        <f t="shared" si="28"/>
        <v>36592</v>
      </c>
      <c r="C184" s="237">
        <f>VLOOKUP($B184,data!$B$6:$M$9000,11,0)</f>
        <v>3679000</v>
      </c>
      <c r="D184" s="256">
        <f>VLOOKUP($B184,[5]Data!$A$1105:$E$1300,4,0)</f>
        <v>57.5</v>
      </c>
      <c r="E184" s="256">
        <f>VLOOKUP($B184,[5]Data!$A$1105:$E$1300,5,0)</f>
        <v>42</v>
      </c>
      <c r="F184" s="256">
        <f t="shared" si="27"/>
        <v>3324857.1428571427</v>
      </c>
      <c r="G184" s="257">
        <f t="shared" si="14"/>
        <v>-15.25</v>
      </c>
      <c r="H184" s="68">
        <f t="shared" si="15"/>
        <v>-56104750</v>
      </c>
      <c r="I184" s="68">
        <f t="shared" si="16"/>
        <v>13535041000000</v>
      </c>
      <c r="J184" s="68">
        <f t="shared" si="17"/>
        <v>232.5625</v>
      </c>
      <c r="K184" s="271">
        <f t="shared" si="35"/>
        <v>36687</v>
      </c>
      <c r="L184" s="236">
        <f>DATE(YEAR(L183),MONTH(L183),DAY(L183)+6)</f>
        <v>36687</v>
      </c>
      <c r="M184" s="237">
        <f>VLOOKUP($L184,data!$B$6:$M$9000,11,0)</f>
        <v>2723000</v>
      </c>
      <c r="N184" s="256">
        <f>VLOOKUP($L184,[5]Data!$A$1105:$E$1300,4,0)</f>
        <v>75.5</v>
      </c>
      <c r="O184" s="256">
        <f>VLOOKUP($L184,[5]Data!$A$1105:$E$1300,5,0)</f>
        <v>56</v>
      </c>
      <c r="P184" s="257"/>
      <c r="U184" s="236">
        <f t="shared" si="29"/>
        <v>36592</v>
      </c>
      <c r="V184" s="257">
        <f t="shared" si="22"/>
        <v>-15.25</v>
      </c>
      <c r="W184" s="236">
        <f>DATE(YEAR(W183),MONTH(W183),DAY(W183)+6)</f>
        <v>36687</v>
      </c>
      <c r="X184" s="257">
        <f t="shared" si="23"/>
        <v>0.75</v>
      </c>
      <c r="Y184" s="237">
        <f t="shared" si="34"/>
        <v>3184952.8867784245</v>
      </c>
      <c r="Z184" s="237">
        <f t="shared" si="30"/>
        <v>2813612.4966005012</v>
      </c>
      <c r="AA184" s="237"/>
      <c r="AC184" s="244">
        <f t="shared" si="24"/>
        <v>4</v>
      </c>
      <c r="AD184" s="236">
        <f t="shared" si="26"/>
        <v>36572</v>
      </c>
      <c r="AE184" s="235" t="b">
        <f t="shared" si="25"/>
        <v>0</v>
      </c>
      <c r="AF184" s="246">
        <f t="shared" si="12"/>
        <v>0</v>
      </c>
    </row>
    <row r="185" spans="1:39">
      <c r="A185" s="244">
        <f t="shared" si="13"/>
        <v>36593</v>
      </c>
      <c r="B185" s="236">
        <f t="shared" si="28"/>
        <v>36593</v>
      </c>
      <c r="C185" s="237">
        <f>VLOOKUP($B185,data!$B$6:$M$9000,11,0)</f>
        <v>3762000</v>
      </c>
      <c r="D185" s="256">
        <f>VLOOKUP($B185,[5]Data!$A$1105:$E$1300,4,0)</f>
        <v>57.5</v>
      </c>
      <c r="E185" s="256">
        <f>VLOOKUP($B185,[5]Data!$A$1105:$E$1300,5,0)</f>
        <v>48.5</v>
      </c>
      <c r="F185" s="256">
        <f t="shared" si="27"/>
        <v>3393285.7142857141</v>
      </c>
      <c r="G185" s="257">
        <f t="shared" si="14"/>
        <v>-12</v>
      </c>
      <c r="H185" s="68">
        <f t="shared" si="15"/>
        <v>-45144000</v>
      </c>
      <c r="I185" s="68">
        <f t="shared" si="16"/>
        <v>14152644000000</v>
      </c>
      <c r="J185" s="68">
        <f t="shared" si="17"/>
        <v>144</v>
      </c>
      <c r="K185" s="271">
        <f t="shared" si="35"/>
        <v>36688</v>
      </c>
      <c r="L185" s="236">
        <f>DATE(YEAR(L184),MONTH(L184),DAY(L184)+1)</f>
        <v>36688</v>
      </c>
      <c r="M185" s="237">
        <f>VLOOKUP($L185,data!$B$6:$M$9000,11,0)</f>
        <v>2434000</v>
      </c>
      <c r="N185" s="256">
        <f>VLOOKUP($L185,[5]Data!$A$1105:$E$1300,4,0)</f>
        <v>79</v>
      </c>
      <c r="O185" s="256">
        <f>VLOOKUP($L185,[5]Data!$A$1105:$E$1300,5,0)</f>
        <v>57</v>
      </c>
      <c r="P185" s="257"/>
      <c r="U185" s="236">
        <f t="shared" si="29"/>
        <v>36593</v>
      </c>
      <c r="V185" s="257">
        <f t="shared" si="22"/>
        <v>-12</v>
      </c>
      <c r="W185" s="236">
        <f>DATE(YEAR(W184),MONTH(W184),DAY(W184)+1)</f>
        <v>36688</v>
      </c>
      <c r="X185" s="257">
        <f t="shared" si="23"/>
        <v>3</v>
      </c>
      <c r="Y185" s="237">
        <f t="shared" si="34"/>
        <v>3196958.5693317759</v>
      </c>
      <c r="Z185" s="237">
        <f t="shared" si="30"/>
        <v>2802118.7950848788</v>
      </c>
      <c r="AA185" s="237"/>
      <c r="AC185" s="244">
        <f t="shared" si="24"/>
        <v>5</v>
      </c>
      <c r="AD185" s="236">
        <f t="shared" si="26"/>
        <v>36573</v>
      </c>
      <c r="AE185" s="235" t="b">
        <f t="shared" si="25"/>
        <v>0</v>
      </c>
      <c r="AF185" s="246">
        <f t="shared" si="12"/>
        <v>3196035.0552892108</v>
      </c>
    </row>
    <row r="186" spans="1:39">
      <c r="A186" s="244">
        <f t="shared" si="13"/>
        <v>36594</v>
      </c>
      <c r="B186" s="236">
        <f t="shared" si="28"/>
        <v>36594</v>
      </c>
      <c r="C186" s="237">
        <f>VLOOKUP($B186,data!$B$6:$M$9000,11,0)</f>
        <v>3425000</v>
      </c>
      <c r="D186" s="256">
        <f>VLOOKUP($B186,[5]Data!$A$1105:$E$1300,4,0)</f>
        <v>58</v>
      </c>
      <c r="E186" s="256">
        <f>VLOOKUP($B186,[5]Data!$A$1105:$E$1300,5,0)</f>
        <v>47</v>
      </c>
      <c r="F186" s="256">
        <f t="shared" si="27"/>
        <v>3421714.2857142859</v>
      </c>
      <c r="G186" s="257">
        <f t="shared" si="14"/>
        <v>-12.5</v>
      </c>
      <c r="H186" s="68">
        <f t="shared" si="15"/>
        <v>-42812500</v>
      </c>
      <c r="I186" s="68">
        <f t="shared" si="16"/>
        <v>11730625000000</v>
      </c>
      <c r="J186" s="68">
        <f t="shared" si="17"/>
        <v>156.25</v>
      </c>
      <c r="K186" s="271">
        <f t="shared" si="35"/>
        <v>36694</v>
      </c>
      <c r="L186" s="236">
        <f>DATE(YEAR(L185),MONTH(L185),DAY(L185)+6)</f>
        <v>36694</v>
      </c>
      <c r="M186" s="237">
        <f>VLOOKUP($L186,data!$B$6:$M$9000,11,0)</f>
        <v>2797000</v>
      </c>
      <c r="N186" s="256">
        <f>VLOOKUP($L186,[5]Data!$A$1105:$E$1300,4,0)</f>
        <v>86</v>
      </c>
      <c r="O186" s="256">
        <f>VLOOKUP($L186,[5]Data!$A$1105:$E$1300,5,0)</f>
        <v>68</v>
      </c>
      <c r="P186" s="257"/>
      <c r="U186" s="236">
        <f t="shared" si="29"/>
        <v>36594</v>
      </c>
      <c r="V186" s="257">
        <f t="shared" si="22"/>
        <v>-12.5</v>
      </c>
      <c r="W186" s="236">
        <f>DATE(YEAR(W185),MONTH(W185),DAY(W185)+6)</f>
        <v>36694</v>
      </c>
      <c r="X186" s="257">
        <f t="shared" si="23"/>
        <v>12</v>
      </c>
      <c r="Y186" s="237">
        <f t="shared" si="34"/>
        <v>3195111.5412466452</v>
      </c>
      <c r="Z186" s="237">
        <f t="shared" si="30"/>
        <v>2756143.9890223881</v>
      </c>
      <c r="AA186" s="237"/>
      <c r="AC186" s="244">
        <f t="shared" si="24"/>
        <v>6</v>
      </c>
      <c r="AD186" s="236">
        <f t="shared" si="26"/>
        <v>36574</v>
      </c>
      <c r="AE186" s="235" t="b">
        <f t="shared" si="25"/>
        <v>0</v>
      </c>
      <c r="AF186" s="246">
        <f t="shared" si="12"/>
        <v>3208964.2518851273</v>
      </c>
    </row>
    <row r="187" spans="1:39">
      <c r="A187" s="244">
        <f t="shared" si="13"/>
        <v>36595</v>
      </c>
      <c r="B187" s="236">
        <f t="shared" si="28"/>
        <v>36595</v>
      </c>
      <c r="C187" s="237">
        <f>VLOOKUP($B187,data!$B$6:$M$9000,11,0)</f>
        <v>2824000</v>
      </c>
      <c r="D187" s="256">
        <f>VLOOKUP($B187,[5]Data!$A$1105:$E$1300,4,0)</f>
        <v>71</v>
      </c>
      <c r="E187" s="256">
        <f>VLOOKUP($B187,[5]Data!$A$1105:$E$1300,5,0)</f>
        <v>47.5</v>
      </c>
      <c r="F187" s="256">
        <f t="shared" si="27"/>
        <v>3372285.7142857141</v>
      </c>
      <c r="G187" s="257">
        <f t="shared" si="14"/>
        <v>-5.75</v>
      </c>
      <c r="H187" s="68">
        <f t="shared" si="15"/>
        <v>-16238000</v>
      </c>
      <c r="I187" s="68">
        <f t="shared" si="16"/>
        <v>7974976000000</v>
      </c>
      <c r="J187" s="68">
        <f t="shared" si="17"/>
        <v>33.0625</v>
      </c>
      <c r="K187" s="271">
        <f t="shared" si="35"/>
        <v>36695</v>
      </c>
      <c r="L187" s="236">
        <f>DATE(YEAR(L186),MONTH(L186),DAY(L186)+1)</f>
        <v>36695</v>
      </c>
      <c r="M187" s="237">
        <f>VLOOKUP($L187,data!$B$6:$M$9000,11,0)</f>
        <v>2598000</v>
      </c>
      <c r="N187" s="256">
        <f>VLOOKUP($L187,[5]Data!$A$1105:$E$1300,4,0)</f>
        <v>81.5</v>
      </c>
      <c r="O187" s="256">
        <f>VLOOKUP($L187,[5]Data!$A$1105:$E$1300,5,0)</f>
        <v>64</v>
      </c>
      <c r="P187" s="257"/>
      <c r="U187" s="236">
        <f t="shared" si="29"/>
        <v>36595</v>
      </c>
      <c r="V187" s="257">
        <f t="shared" si="22"/>
        <v>-5.75</v>
      </c>
      <c r="W187" s="236">
        <f>DATE(YEAR(W186),MONTH(W186),DAY(W186)+1)</f>
        <v>36695</v>
      </c>
      <c r="X187" s="257">
        <f t="shared" si="23"/>
        <v>7.75</v>
      </c>
      <c r="Y187" s="237">
        <f t="shared" si="34"/>
        <v>3220046.4203959131</v>
      </c>
      <c r="Z187" s="237">
        <f t="shared" si="30"/>
        <v>2777854.314107453</v>
      </c>
      <c r="AA187" s="237"/>
      <c r="AC187" s="244">
        <f t="shared" si="24"/>
        <v>7</v>
      </c>
      <c r="AD187" s="236">
        <f t="shared" si="26"/>
        <v>36575</v>
      </c>
      <c r="AE187" s="235" t="b">
        <f t="shared" si="25"/>
        <v>1</v>
      </c>
      <c r="AF187" s="246">
        <f t="shared" si="12"/>
        <v>2854478.9908782705</v>
      </c>
    </row>
    <row r="188" spans="1:39">
      <c r="A188" s="244">
        <f t="shared" si="13"/>
        <v>36598</v>
      </c>
      <c r="B188" s="236">
        <f t="shared" si="28"/>
        <v>36598</v>
      </c>
      <c r="C188" s="237">
        <f>VLOOKUP($B188,data!$B$6:$M$9000,11,0)</f>
        <v>2887000</v>
      </c>
      <c r="D188" s="256">
        <f>VLOOKUP($B188,[5]Data!$A$1105:$E$1300,4,0)</f>
        <v>66</v>
      </c>
      <c r="E188" s="256">
        <f>VLOOKUP($B188,[5]Data!$A$1105:$E$1300,5,0)</f>
        <v>51</v>
      </c>
      <c r="F188" s="256">
        <f t="shared" si="27"/>
        <v>3360142.8571428573</v>
      </c>
      <c r="G188" s="257">
        <f t="shared" si="14"/>
        <v>-6.5</v>
      </c>
      <c r="H188" s="68">
        <f t="shared" si="15"/>
        <v>-18765500</v>
      </c>
      <c r="I188" s="68">
        <f t="shared" si="16"/>
        <v>8334769000000</v>
      </c>
      <c r="J188" s="68">
        <f t="shared" si="17"/>
        <v>42.25</v>
      </c>
      <c r="K188" s="271">
        <f t="shared" si="35"/>
        <v>36701</v>
      </c>
      <c r="L188" s="236">
        <f>DATE(YEAR(L187),MONTH(L187),DAY(L187)+6)</f>
        <v>36701</v>
      </c>
      <c r="M188" s="237">
        <f>VLOOKUP($L188,data!$B$6:$M$9000,11,0)</f>
        <v>2907000</v>
      </c>
      <c r="N188" s="256">
        <f>VLOOKUP($L188,[5]Data!$A$1105:$E$1300,4,0)</f>
        <v>88</v>
      </c>
      <c r="O188" s="256">
        <f>VLOOKUP($L188,[5]Data!$A$1105:$E$1300,5,0)</f>
        <v>67</v>
      </c>
      <c r="P188" s="257"/>
      <c r="U188" s="236">
        <f t="shared" si="29"/>
        <v>36598</v>
      </c>
      <c r="V188" s="257">
        <f t="shared" si="22"/>
        <v>-6.5</v>
      </c>
      <c r="W188" s="236">
        <f>DATE(YEAR(W187),MONTH(W187),DAY(W187)+6)</f>
        <v>36701</v>
      </c>
      <c r="X188" s="257">
        <f t="shared" si="23"/>
        <v>12.5</v>
      </c>
      <c r="Y188" s="237">
        <f t="shared" si="34"/>
        <v>3217275.8782682167</v>
      </c>
      <c r="Z188" s="237">
        <f t="shared" si="30"/>
        <v>2753589.8331300276</v>
      </c>
      <c r="AA188" s="237"/>
      <c r="AC188" s="244">
        <f t="shared" si="24"/>
        <v>1</v>
      </c>
      <c r="AD188" s="236">
        <f t="shared" si="26"/>
        <v>36576</v>
      </c>
      <c r="AE188" s="235" t="b">
        <f t="shared" si="25"/>
        <v>1</v>
      </c>
      <c r="AF188" s="246">
        <f t="shared" si="12"/>
        <v>2854478.9908782705</v>
      </c>
    </row>
    <row r="189" spans="1:39">
      <c r="A189" s="244">
        <f t="shared" si="13"/>
        <v>36599</v>
      </c>
      <c r="B189" s="236">
        <f t="shared" si="28"/>
        <v>36599</v>
      </c>
      <c r="C189" s="237">
        <f>VLOOKUP($B189,data!$B$6:$M$9000,11,0)</f>
        <v>2687000</v>
      </c>
      <c r="D189" s="256">
        <f>VLOOKUP($B189,[5]Data!$A$1105:$E$1300,4,0)</f>
        <v>66</v>
      </c>
      <c r="E189" s="256">
        <f>VLOOKUP($B189,[5]Data!$A$1105:$E$1300,5,0)</f>
        <v>50</v>
      </c>
      <c r="F189" s="256">
        <f t="shared" si="27"/>
        <v>3296714.2857142859</v>
      </c>
      <c r="G189" s="257">
        <f t="shared" si="14"/>
        <v>-7</v>
      </c>
      <c r="H189" s="68">
        <f t="shared" si="15"/>
        <v>-18809000</v>
      </c>
      <c r="I189" s="68">
        <f t="shared" si="16"/>
        <v>7219969000000</v>
      </c>
      <c r="J189" s="68">
        <f t="shared" si="17"/>
        <v>49</v>
      </c>
      <c r="K189" s="271">
        <f t="shared" si="35"/>
        <v>36702</v>
      </c>
      <c r="L189" s="236">
        <f>DATE(YEAR(L188),MONTH(L188),DAY(L188)+1)</f>
        <v>36702</v>
      </c>
      <c r="M189" s="237">
        <f>VLOOKUP($L189,data!$B$6:$M$9000,11,0)</f>
        <v>2772000</v>
      </c>
      <c r="N189" s="256">
        <f>VLOOKUP($L189,[5]Data!$A$1105:$E$1300,4,0)</f>
        <v>96</v>
      </c>
      <c r="O189" s="256">
        <f>VLOOKUP($L189,[5]Data!$A$1105:$E$1300,5,0)</f>
        <v>66</v>
      </c>
      <c r="P189" s="257"/>
      <c r="U189" s="236">
        <f t="shared" si="29"/>
        <v>36599</v>
      </c>
      <c r="V189" s="257">
        <f t="shared" si="22"/>
        <v>-7</v>
      </c>
      <c r="W189" s="236">
        <f>DATE(YEAR(W188),MONTH(W188),DAY(W188)+1)</f>
        <v>36702</v>
      </c>
      <c r="X189" s="257">
        <f t="shared" si="23"/>
        <v>16</v>
      </c>
      <c r="Y189" s="237">
        <f t="shared" si="34"/>
        <v>3215428.850183086</v>
      </c>
      <c r="Z189" s="237">
        <f t="shared" si="30"/>
        <v>2735710.7418835033</v>
      </c>
      <c r="AA189" s="237"/>
      <c r="AC189" s="244">
        <f t="shared" si="24"/>
        <v>2</v>
      </c>
      <c r="AD189" s="236">
        <f t="shared" si="26"/>
        <v>36577</v>
      </c>
      <c r="AE189" s="235" t="b">
        <f t="shared" si="25"/>
        <v>0</v>
      </c>
      <c r="AF189" s="246">
        <f t="shared" si="12"/>
        <v>3201576.1395446034</v>
      </c>
    </row>
    <row r="190" spans="1:39">
      <c r="A190" s="244">
        <f t="shared" si="13"/>
        <v>36600</v>
      </c>
      <c r="B190" s="236">
        <f t="shared" si="28"/>
        <v>36600</v>
      </c>
      <c r="C190" s="237">
        <f>VLOOKUP($B190,data!$B$6:$M$9000,11,0)</f>
        <v>2589000</v>
      </c>
      <c r="D190" s="256">
        <f>VLOOKUP($B190,[5]Data!$A$1105:$E$1300,4,0)</f>
        <v>69</v>
      </c>
      <c r="E190" s="256">
        <f>VLOOKUP($B190,[5]Data!$A$1105:$E$1300,5,0)</f>
        <v>52.5</v>
      </c>
      <c r="F190" s="256">
        <f t="shared" si="27"/>
        <v>3121857.1428571427</v>
      </c>
      <c r="G190" s="257">
        <f t="shared" si="14"/>
        <v>-4.25</v>
      </c>
      <c r="H190" s="68">
        <f t="shared" si="15"/>
        <v>-11003250</v>
      </c>
      <c r="I190" s="68">
        <f t="shared" si="16"/>
        <v>6702921000000</v>
      </c>
      <c r="J190" s="68">
        <f t="shared" si="17"/>
        <v>18.0625</v>
      </c>
      <c r="K190" s="271">
        <f t="shared" si="35"/>
        <v>36708</v>
      </c>
      <c r="L190" s="236">
        <f>DATE(YEAR(L189),MONTH(L189),DAY(L189)+6)</f>
        <v>36708</v>
      </c>
      <c r="M190" s="237">
        <f>VLOOKUP($L190,data!$B$6:$M$9000,11,0)</f>
        <v>3019000</v>
      </c>
      <c r="N190" s="256">
        <f>VLOOKUP($L190,[5]Data!$A$1105:$E$1300,4,0)</f>
        <v>87.5</v>
      </c>
      <c r="O190" s="256">
        <f>VLOOKUP($L190,[5]Data!$A$1105:$E$1300,5,0)</f>
        <v>68.5</v>
      </c>
      <c r="P190" s="257"/>
      <c r="U190" s="236">
        <f t="shared" si="29"/>
        <v>36600</v>
      </c>
      <c r="V190" s="257">
        <f t="shared" si="22"/>
        <v>-4.25</v>
      </c>
      <c r="W190" s="236">
        <f>DATE(YEAR(W189),MONTH(W189),DAY(W189)+6)</f>
        <v>36708</v>
      </c>
      <c r="X190" s="257">
        <f t="shared" si="23"/>
        <v>13</v>
      </c>
      <c r="Y190" s="237">
        <f t="shared" si="34"/>
        <v>3225587.5046513062</v>
      </c>
      <c r="Z190" s="237">
        <f t="shared" si="30"/>
        <v>2751035.6772376671</v>
      </c>
      <c r="AA190" s="237"/>
      <c r="AC190" s="244">
        <f t="shared" si="24"/>
        <v>3</v>
      </c>
      <c r="AD190" s="236">
        <f t="shared" si="26"/>
        <v>36578</v>
      </c>
      <c r="AE190" s="235" t="b">
        <f t="shared" si="25"/>
        <v>0</v>
      </c>
      <c r="AF190" s="246">
        <f t="shared" si="12"/>
        <v>3198805.5974169071</v>
      </c>
      <c r="AM190" s="253"/>
    </row>
    <row r="191" spans="1:39">
      <c r="A191" s="244">
        <f t="shared" si="13"/>
        <v>36601</v>
      </c>
      <c r="B191" s="236">
        <f t="shared" si="28"/>
        <v>36601</v>
      </c>
      <c r="C191" s="237">
        <f>VLOOKUP($B191,data!$B$6:$M$9000,11,0)</f>
        <v>2614000</v>
      </c>
      <c r="D191" s="256">
        <f>VLOOKUP($B191,[5]Data!$A$1105:$E$1300,4,0)</f>
        <v>67</v>
      </c>
      <c r="E191" s="256">
        <f>VLOOKUP($B191,[5]Data!$A$1105:$E$1300,5,0)</f>
        <v>54</v>
      </c>
      <c r="F191" s="256">
        <f t="shared" si="27"/>
        <v>2969714.2857142859</v>
      </c>
      <c r="G191" s="257">
        <f t="shared" si="14"/>
        <v>-4.5</v>
      </c>
      <c r="H191" s="68">
        <f t="shared" si="15"/>
        <v>-11763000</v>
      </c>
      <c r="I191" s="68">
        <f t="shared" si="16"/>
        <v>6832996000000</v>
      </c>
      <c r="J191" s="68">
        <f t="shared" si="17"/>
        <v>20.25</v>
      </c>
      <c r="K191" s="271">
        <f t="shared" si="35"/>
        <v>36709</v>
      </c>
      <c r="L191" s="236">
        <f>DATE(YEAR(L190),MONTH(L190),DAY(L190)+1)</f>
        <v>36709</v>
      </c>
      <c r="M191" s="237">
        <f>VLOOKUP($L191,data!$B$6:$M$9000,11,0)</f>
        <v>2701000</v>
      </c>
      <c r="N191" s="256">
        <f>VLOOKUP($L191,[5]Data!$A$1105:$E$1300,4,0)</f>
        <v>87.5</v>
      </c>
      <c r="O191" s="256">
        <f>VLOOKUP($L191,[5]Data!$A$1105:$E$1300,5,0)</f>
        <v>68.5</v>
      </c>
      <c r="P191" s="257"/>
      <c r="U191" s="236">
        <f t="shared" si="29"/>
        <v>36601</v>
      </c>
      <c r="V191" s="257">
        <f t="shared" si="22"/>
        <v>-4.5</v>
      </c>
      <c r="W191" s="236">
        <f>DATE(YEAR(W190),MONTH(W190),DAY(W190)+1)</f>
        <v>36709</v>
      </c>
      <c r="X191" s="257">
        <f t="shared" si="23"/>
        <v>13</v>
      </c>
      <c r="Y191" s="237">
        <f t="shared" si="34"/>
        <v>3224663.9906087406</v>
      </c>
      <c r="Z191" s="237">
        <f t="shared" si="30"/>
        <v>2751035.6772376671</v>
      </c>
      <c r="AA191" s="237"/>
      <c r="AC191" s="244">
        <f t="shared" si="24"/>
        <v>4</v>
      </c>
      <c r="AD191" s="236">
        <f t="shared" si="26"/>
        <v>36579</v>
      </c>
      <c r="AE191" s="235" t="b">
        <f t="shared" si="25"/>
        <v>0</v>
      </c>
      <c r="AF191" s="246">
        <f t="shared" si="12"/>
        <v>3190493.9710338176</v>
      </c>
      <c r="AM191" s="253"/>
    </row>
    <row r="192" spans="1:39">
      <c r="A192" s="244">
        <f t="shared" si="13"/>
        <v>36602</v>
      </c>
      <c r="B192" s="236">
        <f t="shared" si="28"/>
        <v>36602</v>
      </c>
      <c r="C192" s="237">
        <f>VLOOKUP($B192,data!$B$6:$M$9000,11,0)</f>
        <v>2502000</v>
      </c>
      <c r="D192" s="256">
        <f>VLOOKUP($B192,[5]Data!$A$1105:$E$1300,4,0)</f>
        <v>67</v>
      </c>
      <c r="E192" s="256">
        <f>VLOOKUP($B192,[5]Data!$A$1105:$E$1300,5,0)</f>
        <v>54</v>
      </c>
      <c r="F192" s="256">
        <f t="shared" si="27"/>
        <v>2789714.2857142859</v>
      </c>
      <c r="G192" s="257">
        <f t="shared" si="14"/>
        <v>-4.5</v>
      </c>
      <c r="H192" s="68">
        <f t="shared" si="15"/>
        <v>-11259000</v>
      </c>
      <c r="I192" s="68">
        <f t="shared" si="16"/>
        <v>6260004000000</v>
      </c>
      <c r="J192" s="68">
        <f t="shared" si="17"/>
        <v>20.25</v>
      </c>
      <c r="K192" s="271">
        <f t="shared" si="35"/>
        <v>36715</v>
      </c>
      <c r="L192" s="236">
        <f>DATE(YEAR(L191),MONTH(L191),DAY(L191)+6)</f>
        <v>36715</v>
      </c>
      <c r="M192" s="237">
        <f>VLOOKUP($L192,data!$B$6:$M$9000,11,0)</f>
        <v>2840000</v>
      </c>
      <c r="N192" s="256">
        <f>VLOOKUP($L192,[5]Data!$A$1105:$E$1300,4,0)</f>
        <v>79.5</v>
      </c>
      <c r="O192" s="256">
        <f>VLOOKUP($L192,[5]Data!$A$1105:$E$1300,5,0)</f>
        <v>60</v>
      </c>
      <c r="P192" s="257"/>
      <c r="U192" s="236">
        <f t="shared" si="29"/>
        <v>36602</v>
      </c>
      <c r="V192" s="257">
        <f t="shared" si="22"/>
        <v>-4.5</v>
      </c>
      <c r="W192" s="236">
        <f>DATE(YEAR(W191),MONTH(W191),DAY(W191)+6)</f>
        <v>36715</v>
      </c>
      <c r="X192" s="257">
        <f t="shared" si="23"/>
        <v>4.75</v>
      </c>
      <c r="Y192" s="237">
        <f t="shared" si="34"/>
        <v>3224663.9906087406</v>
      </c>
      <c r="Z192" s="237">
        <f t="shared" si="30"/>
        <v>2793179.2494616169</v>
      </c>
      <c r="AA192" s="237"/>
      <c r="AC192" s="244">
        <f t="shared" si="24"/>
        <v>5</v>
      </c>
      <c r="AD192" s="236">
        <f t="shared" si="26"/>
        <v>36580</v>
      </c>
      <c r="AE192" s="235" t="b">
        <f t="shared" si="25"/>
        <v>0</v>
      </c>
      <c r="AF192" s="246">
        <f t="shared" si="12"/>
        <v>3177564.7744379006</v>
      </c>
      <c r="AM192" s="253"/>
    </row>
    <row r="193" spans="1:39">
      <c r="A193" s="244">
        <f t="shared" si="13"/>
        <v>36605</v>
      </c>
      <c r="B193" s="236">
        <f t="shared" si="28"/>
        <v>36605</v>
      </c>
      <c r="C193" s="237">
        <f>VLOOKUP($B193,data!$B$6:$M$9000,11,0)</f>
        <v>2746000</v>
      </c>
      <c r="D193" s="256">
        <f>VLOOKUP($B193,[5]Data!$A$1105:$E$1300,4,0)</f>
        <v>68.5</v>
      </c>
      <c r="E193" s="256">
        <f>VLOOKUP($B193,[5]Data!$A$1105:$E$1300,5,0)</f>
        <v>48</v>
      </c>
      <c r="F193" s="256">
        <f t="shared" si="27"/>
        <v>2692714.2857142859</v>
      </c>
      <c r="G193" s="257">
        <f t="shared" si="14"/>
        <v>-6.75</v>
      </c>
      <c r="H193" s="68">
        <f>C193*G193</f>
        <v>-18535500</v>
      </c>
      <c r="I193" s="68">
        <f>C193^2</f>
        <v>7540516000000</v>
      </c>
      <c r="J193" s="68">
        <f>G193^2</f>
        <v>45.5625</v>
      </c>
      <c r="K193" s="271">
        <f t="shared" si="35"/>
        <v>36716</v>
      </c>
      <c r="L193" s="236">
        <f>DATE(YEAR(L192),MONTH(L192),DAY(L192)+1)</f>
        <v>36716</v>
      </c>
      <c r="M193" s="237">
        <f>VLOOKUP($L193,data!$B$6:$M$9000,11,0)</f>
        <v>2658000</v>
      </c>
      <c r="N193" s="256">
        <f>VLOOKUP($L193,[5]Data!$A$10:$E$60000,4,0)</f>
        <v>82</v>
      </c>
      <c r="O193" s="256">
        <f>VLOOKUP($L193,[5]Data!$A$10:$E$60000,5,0)</f>
        <v>61.5</v>
      </c>
      <c r="P193" s="257"/>
      <c r="U193" s="236">
        <f t="shared" si="29"/>
        <v>36605</v>
      </c>
      <c r="V193" s="257">
        <f t="shared" si="22"/>
        <v>-6.75</v>
      </c>
      <c r="W193" s="236">
        <f>DATE(YEAR(W192),MONTH(W192),DAY(W192)+1)</f>
        <v>36716</v>
      </c>
      <c r="X193" s="257">
        <f t="shared" si="23"/>
        <v>6.75</v>
      </c>
      <c r="Y193" s="237">
        <f t="shared" si="34"/>
        <v>3216352.3642256511</v>
      </c>
      <c r="Z193" s="237">
        <f t="shared" si="30"/>
        <v>2782962.6258921744</v>
      </c>
      <c r="AA193" s="237"/>
      <c r="AC193" s="244">
        <f t="shared" si="24"/>
        <v>6</v>
      </c>
      <c r="AD193" s="236">
        <f t="shared" si="26"/>
        <v>36581</v>
      </c>
      <c r="AE193" s="235" t="b">
        <f t="shared" si="25"/>
        <v>0</v>
      </c>
      <c r="AF193" s="246">
        <f t="shared" si="12"/>
        <v>3196035.0552892108</v>
      </c>
      <c r="AM193" s="253"/>
    </row>
    <row r="194" spans="1:39">
      <c r="A194" s="244">
        <f t="shared" si="13"/>
        <v>36606</v>
      </c>
      <c r="B194" s="236">
        <f t="shared" si="28"/>
        <v>36606</v>
      </c>
      <c r="C194" s="237">
        <f>VLOOKUP($B194,data!$B$6:$M$9000,11,0)</f>
        <v>2795000</v>
      </c>
      <c r="D194" s="256">
        <f>VLOOKUP($B194,[5]Data!$A$1105:$E$1300,4,0)</f>
        <v>69.5</v>
      </c>
      <c r="E194" s="256">
        <f>VLOOKUP($B194,[5]Data!$A$1105:$E$1300,5,0)</f>
        <v>49</v>
      </c>
      <c r="F194" s="256">
        <f t="shared" si="27"/>
        <v>2688571.4285714286</v>
      </c>
      <c r="G194" s="257">
        <f t="shared" si="14"/>
        <v>-5.75</v>
      </c>
      <c r="H194" s="68">
        <f>C194*G194</f>
        <v>-16071250</v>
      </c>
      <c r="I194" s="68">
        <f>C194^2</f>
        <v>7812025000000</v>
      </c>
      <c r="J194" s="68">
        <f>G194^2</f>
        <v>33.0625</v>
      </c>
      <c r="K194" s="271">
        <f t="shared" si="35"/>
        <v>36722</v>
      </c>
      <c r="L194" s="236">
        <f>DATE(YEAR(L193),MONTH(L193),DAY(L193)+6)</f>
        <v>36722</v>
      </c>
      <c r="M194" s="237">
        <f>VLOOKUP($L194,data!$B$6:$M$9000,11,0)</f>
        <v>3013000</v>
      </c>
      <c r="N194" s="256">
        <f>VLOOKUP($L194,[5]Data!$A$10:$E$60000,4,0)</f>
        <v>83</v>
      </c>
      <c r="O194" s="256">
        <f>VLOOKUP($L194,[5]Data!$A$10:$E$60000,5,0)</f>
        <v>61</v>
      </c>
      <c r="P194" s="257"/>
      <c r="U194" s="236">
        <f t="shared" si="29"/>
        <v>36606</v>
      </c>
      <c r="V194" s="257">
        <f t="shared" si="22"/>
        <v>-5.75</v>
      </c>
      <c r="W194" s="236">
        <f>DATE(YEAR(W193),MONTH(W193),DAY(W193)+6)</f>
        <v>36722</v>
      </c>
      <c r="X194" s="257">
        <f t="shared" si="23"/>
        <v>7</v>
      </c>
      <c r="Y194" s="237">
        <f t="shared" si="34"/>
        <v>3220046.4203959131</v>
      </c>
      <c r="Z194" s="237">
        <f t="shared" si="30"/>
        <v>2781685.547945994</v>
      </c>
      <c r="AA194" s="237"/>
      <c r="AC194" s="244">
        <f t="shared" si="24"/>
        <v>7</v>
      </c>
      <c r="AD194" s="236">
        <f t="shared" si="26"/>
        <v>36582</v>
      </c>
      <c r="AE194" s="235" t="b">
        <f t="shared" si="25"/>
        <v>1</v>
      </c>
      <c r="AF194" s="246">
        <f t="shared" si="12"/>
        <v>2862141.4585553524</v>
      </c>
      <c r="AM194" s="253"/>
    </row>
    <row r="195" spans="1:39">
      <c r="A195" s="244">
        <f t="shared" si="13"/>
        <v>36607</v>
      </c>
      <c r="B195" s="236">
        <f t="shared" si="28"/>
        <v>36607</v>
      </c>
      <c r="C195" s="237">
        <f>VLOOKUP($B195,data!$B$6:$M$9000,11,0)</f>
        <v>2737000</v>
      </c>
      <c r="D195" s="256">
        <f>VLOOKUP($B195,[5]Data!$A$1105:$E$1300,4,0)</f>
        <v>73</v>
      </c>
      <c r="E195" s="256">
        <f>VLOOKUP($B195,[5]Data!$A$1105:$E$1300,5,0)</f>
        <v>47</v>
      </c>
      <c r="F195" s="256">
        <f t="shared" si="27"/>
        <v>2667142.8571428573</v>
      </c>
      <c r="G195" s="257">
        <f t="shared" si="14"/>
        <v>-5</v>
      </c>
      <c r="H195" s="68">
        <f>C195*G195</f>
        <v>-13685000</v>
      </c>
      <c r="I195" s="68">
        <f>C195^2</f>
        <v>7491169000000</v>
      </c>
      <c r="J195" s="68">
        <f>G195^2</f>
        <v>25</v>
      </c>
      <c r="K195" s="271">
        <f t="shared" si="35"/>
        <v>36723</v>
      </c>
      <c r="L195" s="236">
        <f>DATE(YEAR(L194),MONTH(L194),DAY(L194)+1)</f>
        <v>36723</v>
      </c>
      <c r="M195" s="237">
        <f>VLOOKUP($L195,data!$B$6:$M$9000,11,0)</f>
        <v>2866000</v>
      </c>
      <c r="N195" s="256">
        <f>VLOOKUP($L195,[5]Data!$A$10:$E$60000,4,0)</f>
        <v>82</v>
      </c>
      <c r="O195" s="256">
        <f>VLOOKUP($L195,[5]Data!$A$10:$E$60000,5,0)</f>
        <v>63.5</v>
      </c>
      <c r="P195" s="257"/>
      <c r="U195" s="236">
        <f t="shared" si="29"/>
        <v>36607</v>
      </c>
      <c r="V195" s="257">
        <f t="shared" si="22"/>
        <v>-5</v>
      </c>
      <c r="W195" s="236">
        <f>DATE(YEAR(W194),MONTH(W194),DAY(W194)+1)</f>
        <v>36723</v>
      </c>
      <c r="X195" s="257">
        <f t="shared" si="23"/>
        <v>7.75</v>
      </c>
      <c r="Y195" s="237">
        <f t="shared" si="34"/>
        <v>3222816.9625236099</v>
      </c>
      <c r="Z195" s="237">
        <f t="shared" si="30"/>
        <v>2777854.314107453</v>
      </c>
      <c r="AA195" s="237"/>
      <c r="AC195" s="244">
        <f t="shared" si="24"/>
        <v>1</v>
      </c>
      <c r="AD195" s="236">
        <f t="shared" si="26"/>
        <v>36583</v>
      </c>
      <c r="AE195" s="235" t="b">
        <f t="shared" si="25"/>
        <v>1</v>
      </c>
      <c r="AF195" s="246">
        <f t="shared" si="12"/>
        <v>2883851.7836404173</v>
      </c>
      <c r="AM195" s="253"/>
    </row>
    <row r="196" spans="1:39">
      <c r="A196" s="244">
        <f t="shared" si="13"/>
        <v>36608</v>
      </c>
      <c r="B196" s="236">
        <f t="shared" si="28"/>
        <v>36608</v>
      </c>
      <c r="C196" s="237">
        <f>VLOOKUP($B196,data!$B$6:$M$9000,11,0)</f>
        <v>2754000</v>
      </c>
      <c r="D196" s="256">
        <f>VLOOKUP($B196,[5]Data!$A$1105:$E$1300,4,0)</f>
        <v>72.5</v>
      </c>
      <c r="E196" s="256">
        <f>VLOOKUP($B196,[5]Data!$A$1105:$E$1300,5,0)</f>
        <v>51.5</v>
      </c>
      <c r="F196" s="256">
        <f t="shared" si="27"/>
        <v>2676714.2857142859</v>
      </c>
      <c r="G196" s="257">
        <f t="shared" si="14"/>
        <v>-3</v>
      </c>
      <c r="H196" s="68">
        <f>C196*G196</f>
        <v>-8262000</v>
      </c>
      <c r="I196" s="68">
        <f>C196^2</f>
        <v>7584516000000</v>
      </c>
      <c r="J196" s="68">
        <f>G196^2</f>
        <v>9</v>
      </c>
      <c r="K196" s="271">
        <f t="shared" si="35"/>
        <v>36729</v>
      </c>
      <c r="L196" s="236">
        <f>DATE(YEAR(L195),MONTH(L195),DAY(L195)+6)</f>
        <v>36729</v>
      </c>
      <c r="M196" s="237">
        <f>VLOOKUP($L196,data!$B$6:$M$9000,11,0)</f>
        <v>3010000</v>
      </c>
      <c r="N196" s="256">
        <f>VLOOKUP($L196,[5]Data!$A$10:$E$60000,4,0)</f>
        <v>87</v>
      </c>
      <c r="O196" s="256">
        <f>VLOOKUP($L196,[5]Data!$A$10:$E$60000,5,0)</f>
        <v>63.5</v>
      </c>
      <c r="P196" s="257"/>
      <c r="U196" s="236">
        <f t="shared" si="29"/>
        <v>36608</v>
      </c>
      <c r="V196" s="257">
        <f t="shared" si="22"/>
        <v>-3</v>
      </c>
      <c r="W196" s="236">
        <f>DATE(YEAR(W195),MONTH(W195),DAY(W195)+6)</f>
        <v>36729</v>
      </c>
      <c r="X196" s="257">
        <f t="shared" si="23"/>
        <v>10.25</v>
      </c>
      <c r="Y196" s="237">
        <f t="shared" si="34"/>
        <v>3230205.0748641337</v>
      </c>
      <c r="Z196" s="237">
        <f t="shared" si="30"/>
        <v>2765083.5346456501</v>
      </c>
      <c r="AA196" s="237"/>
      <c r="AC196" s="244">
        <f t="shared" si="24"/>
        <v>2</v>
      </c>
      <c r="AD196" s="236">
        <f t="shared" si="26"/>
        <v>36584</v>
      </c>
      <c r="AE196" s="235" t="b">
        <f t="shared" si="25"/>
        <v>0</v>
      </c>
      <c r="AF196" s="246">
        <f t="shared" si="12"/>
        <v>3194188.0272040796</v>
      </c>
      <c r="AM196" s="253"/>
    </row>
    <row r="197" spans="1:39">
      <c r="A197" s="244">
        <f t="shared" si="13"/>
        <v>36609</v>
      </c>
      <c r="B197" s="236">
        <f t="shared" si="28"/>
        <v>36609</v>
      </c>
      <c r="C197" s="237">
        <f>VLOOKUP($B197,data!$B$6:$M$9000,11,0)</f>
        <v>2654000</v>
      </c>
      <c r="D197" s="256">
        <f>VLOOKUP($B197,[5]Data!$A$1105:$E$1300,4,0)</f>
        <v>65.5</v>
      </c>
      <c r="E197" s="256">
        <f>VLOOKUP($B197,[5]Data!$A$1105:$E$1300,5,0)</f>
        <v>50.5</v>
      </c>
      <c r="F197" s="256">
        <f t="shared" si="27"/>
        <v>2686000</v>
      </c>
      <c r="G197" s="257">
        <f t="shared" si="14"/>
        <v>-7</v>
      </c>
      <c r="H197" s="68">
        <f>C197*G197</f>
        <v>-18578000</v>
      </c>
      <c r="I197" s="68">
        <f>C197^2</f>
        <v>7043716000000</v>
      </c>
      <c r="J197" s="68">
        <f>G197^2</f>
        <v>49</v>
      </c>
      <c r="K197" s="271">
        <f t="shared" si="35"/>
        <v>36730</v>
      </c>
      <c r="L197" s="236">
        <f>DATE(YEAR(L196),MONTH(L196),DAY(L196)+1)</f>
        <v>36730</v>
      </c>
      <c r="M197" s="237">
        <f>VLOOKUP($L197,data!$B$6:$M$9000,11,0)</f>
        <v>3226000</v>
      </c>
      <c r="N197" s="256">
        <f>VLOOKUP($L197,[5]Data!$A$10:$E$60000,4,0)</f>
        <v>88.5</v>
      </c>
      <c r="O197" s="256">
        <f>VLOOKUP($L197,[5]Data!$A$10:$E$60000,5,0)</f>
        <v>66</v>
      </c>
      <c r="P197" s="257"/>
      <c r="U197" s="236">
        <f t="shared" si="29"/>
        <v>36609</v>
      </c>
      <c r="V197" s="257">
        <f t="shared" si="22"/>
        <v>-7</v>
      </c>
      <c r="W197" s="236">
        <f>DATE(YEAR(W196),MONTH(W196),DAY(W196)+1)</f>
        <v>36730</v>
      </c>
      <c r="X197" s="257">
        <f t="shared" si="23"/>
        <v>12.25</v>
      </c>
      <c r="Y197" s="237">
        <f t="shared" si="34"/>
        <v>3215428.850183086</v>
      </c>
      <c r="Z197" s="237">
        <f t="shared" si="30"/>
        <v>2754866.9110762076</v>
      </c>
      <c r="AA197" s="237"/>
      <c r="AC197" s="244">
        <f t="shared" si="24"/>
        <v>3</v>
      </c>
      <c r="AD197" s="236">
        <f t="shared" si="26"/>
        <v>36585</v>
      </c>
      <c r="AE197" s="235" t="b">
        <f t="shared" si="25"/>
        <v>0</v>
      </c>
      <c r="AF197" s="246">
        <f t="shared" si="12"/>
        <v>3193264.513161514</v>
      </c>
      <c r="AM197" s="253"/>
    </row>
    <row r="198" spans="1:39">
      <c r="A198" s="244">
        <f t="shared" si="13"/>
        <v>36612</v>
      </c>
      <c r="B198" s="236">
        <f t="shared" si="28"/>
        <v>36612</v>
      </c>
      <c r="C198" s="237">
        <f>VLOOKUP($B198,data!$B$6:$M$9000,11,0)</f>
        <v>2709000</v>
      </c>
      <c r="D198" s="256">
        <f>VLOOKUP($B198,[5]Data!$A$1105:$E$1300,4,0)</f>
        <v>65.5</v>
      </c>
      <c r="E198" s="256">
        <f>VLOOKUP($B198,[5]Data!$A$1105:$E$1300,5,0)</f>
        <v>52</v>
      </c>
      <c r="F198" s="256">
        <f t="shared" si="27"/>
        <v>2699571.4285714286</v>
      </c>
      <c r="G198" s="257">
        <f t="shared" si="14"/>
        <v>-6.25</v>
      </c>
      <c r="H198" s="68">
        <f t="shared" ref="H198:H213" si="36">C198*G198</f>
        <v>-16931250</v>
      </c>
      <c r="I198" s="68">
        <f t="shared" ref="I198:I213" si="37">C198^2</f>
        <v>7338681000000</v>
      </c>
      <c r="J198" s="68">
        <f t="shared" ref="J198:J213" si="38">G198^2</f>
        <v>39.0625</v>
      </c>
      <c r="K198" s="271">
        <f t="shared" si="35"/>
        <v>36736</v>
      </c>
      <c r="L198" s="236">
        <f>DATE(YEAR(L197),MONTH(L197),DAY(L197)+6)</f>
        <v>36736</v>
      </c>
      <c r="M198" s="237">
        <f>VLOOKUP($L198,data!$B$6:$M$9000,11,0)</f>
        <v>3548000</v>
      </c>
      <c r="N198" s="256">
        <f>VLOOKUP($L198,[5]Data!$A$10:$E$60000,4,0)</f>
        <v>86.5</v>
      </c>
      <c r="O198" s="256">
        <f>VLOOKUP($L198,[5]Data!$A$10:$E$60000,5,0)</f>
        <v>66</v>
      </c>
      <c r="P198" s="257"/>
      <c r="U198" s="236">
        <f t="shared" si="29"/>
        <v>36612</v>
      </c>
      <c r="V198" s="257">
        <f t="shared" si="22"/>
        <v>-6.25</v>
      </c>
      <c r="W198" s="236">
        <f>DATE(YEAR(W197),MONTH(W197),DAY(W197)+6)</f>
        <v>36736</v>
      </c>
      <c r="X198" s="257">
        <f t="shared" si="23"/>
        <v>11.25</v>
      </c>
      <c r="Y198" s="237">
        <f t="shared" si="34"/>
        <v>3218199.3923107823</v>
      </c>
      <c r="Z198" s="237">
        <f t="shared" si="30"/>
        <v>2759975.2228609291</v>
      </c>
      <c r="AA198" s="237"/>
      <c r="AC198" s="244">
        <f t="shared" si="24"/>
        <v>4</v>
      </c>
      <c r="AD198" s="236">
        <f t="shared" si="26"/>
        <v>36586</v>
      </c>
      <c r="AE198" s="235" t="b">
        <f t="shared" si="25"/>
        <v>0</v>
      </c>
      <c r="AF198" s="246">
        <f t="shared" si="12"/>
        <v>3192340.9991189484</v>
      </c>
    </row>
    <row r="199" spans="1:39">
      <c r="A199" s="244">
        <f t="shared" si="13"/>
        <v>36613</v>
      </c>
      <c r="B199" s="236">
        <f t="shared" si="28"/>
        <v>36613</v>
      </c>
      <c r="C199" s="237">
        <f>VLOOKUP($B199,data!$B$6:$M$9000,11,0)</f>
        <v>2763000</v>
      </c>
      <c r="D199" s="256">
        <f>VLOOKUP($B199,[5]Data!$A$1105:$E$1300,4,0)</f>
        <v>62</v>
      </c>
      <c r="E199" s="256">
        <f>VLOOKUP($B199,[5]Data!$A$1105:$E$1300,5,0)</f>
        <v>50.5</v>
      </c>
      <c r="F199" s="256">
        <f t="shared" si="27"/>
        <v>2736857.1428571427</v>
      </c>
      <c r="G199" s="257">
        <f t="shared" si="14"/>
        <v>-8.75</v>
      </c>
      <c r="H199" s="68">
        <f t="shared" si="36"/>
        <v>-24176250</v>
      </c>
      <c r="I199" s="68">
        <f t="shared" si="37"/>
        <v>7634169000000</v>
      </c>
      <c r="J199" s="68">
        <f t="shared" si="38"/>
        <v>76.5625</v>
      </c>
      <c r="K199" s="271">
        <f t="shared" si="35"/>
        <v>36737</v>
      </c>
      <c r="L199" s="236">
        <f>DATE(YEAR(L198),MONTH(L198),DAY(L198)+1)</f>
        <v>36737</v>
      </c>
      <c r="M199" s="237">
        <f>VLOOKUP($L199,data!$B$6:$M$9000,11,0)</f>
        <v>3477000</v>
      </c>
      <c r="N199" s="256">
        <f>VLOOKUP($L199,[5]Data!$A$10:$E$60000,4,0)</f>
        <v>89</v>
      </c>
      <c r="O199" s="256">
        <f>VLOOKUP($L199,[5]Data!$A$10:$E$60000,5,0)</f>
        <v>68</v>
      </c>
      <c r="P199" s="257"/>
      <c r="U199" s="236">
        <f t="shared" si="29"/>
        <v>36613</v>
      </c>
      <c r="V199" s="257">
        <f t="shared" si="22"/>
        <v>-8.75</v>
      </c>
      <c r="W199" s="236">
        <f>DATE(YEAR(W198),MONTH(W198),DAY(W198)+1)</f>
        <v>36737</v>
      </c>
      <c r="X199" s="257">
        <f t="shared" si="23"/>
        <v>13.5</v>
      </c>
      <c r="Y199" s="237">
        <f t="shared" si="34"/>
        <v>3208964.2518851273</v>
      </c>
      <c r="Z199" s="237">
        <f t="shared" si="30"/>
        <v>2748481.5213453062</v>
      </c>
      <c r="AA199" s="237"/>
      <c r="AC199" s="244">
        <f t="shared" si="24"/>
        <v>5</v>
      </c>
      <c r="AD199" s="236">
        <f t="shared" si="26"/>
        <v>36587</v>
      </c>
      <c r="AE199" s="235" t="b">
        <f t="shared" si="25"/>
        <v>0</v>
      </c>
      <c r="AF199" s="246">
        <f t="shared" si="12"/>
        <v>3196958.5693317759</v>
      </c>
    </row>
    <row r="200" spans="1:39">
      <c r="A200" s="244">
        <f t="shared" si="13"/>
        <v>36614</v>
      </c>
      <c r="B200" s="236">
        <f t="shared" si="28"/>
        <v>36614</v>
      </c>
      <c r="C200" s="237">
        <f>VLOOKUP($B200,data!$B$6:$M$9000,11,0)</f>
        <v>2767000</v>
      </c>
      <c r="D200" s="256">
        <f>VLOOKUP($B200,[5]Data!$A$1105:$E$1300,4,0)</f>
        <v>65.5</v>
      </c>
      <c r="E200" s="256">
        <f>VLOOKUP($B200,[5]Data!$A$1105:$E$1300,5,0)</f>
        <v>49.5</v>
      </c>
      <c r="F200" s="256">
        <f t="shared" si="27"/>
        <v>2739857.1428571427</v>
      </c>
      <c r="G200" s="257">
        <f t="shared" si="14"/>
        <v>-7.5</v>
      </c>
      <c r="H200" s="68">
        <f t="shared" si="36"/>
        <v>-20752500</v>
      </c>
      <c r="I200" s="68">
        <f t="shared" si="37"/>
        <v>7656289000000</v>
      </c>
      <c r="J200" s="68">
        <f t="shared" si="38"/>
        <v>56.25</v>
      </c>
      <c r="K200" s="271">
        <f t="shared" si="35"/>
        <v>36743</v>
      </c>
      <c r="L200" s="236">
        <f>DATE(YEAR(L199),MONTH(L199),DAY(L199)+6)</f>
        <v>36743</v>
      </c>
      <c r="M200" s="237">
        <f>VLOOKUP($L200,data!$B$6:$M$9000,11,0)</f>
        <v>3696000</v>
      </c>
      <c r="N200" s="256">
        <f>VLOOKUP($L200,[5]Data!$A$10:$E$60000,4,0)</f>
        <v>86.5</v>
      </c>
      <c r="O200" s="256">
        <f>VLOOKUP($L200,[5]Data!$A$10:$E$60000,5,0)</f>
        <v>68.5</v>
      </c>
      <c r="P200" s="257"/>
      <c r="U200" s="236">
        <f t="shared" si="29"/>
        <v>36614</v>
      </c>
      <c r="V200" s="257">
        <f t="shared" si="22"/>
        <v>-7.5</v>
      </c>
      <c r="W200" s="236">
        <f>DATE(YEAR(W199),MONTH(W199),DAY(W199)+6)</f>
        <v>36743</v>
      </c>
      <c r="X200" s="257">
        <f t="shared" si="23"/>
        <v>12.5</v>
      </c>
      <c r="Y200" s="237">
        <f t="shared" si="34"/>
        <v>3213581.8220979548</v>
      </c>
      <c r="Z200" s="237">
        <f t="shared" si="30"/>
        <v>2753589.8331300276</v>
      </c>
      <c r="AA200" s="237"/>
      <c r="AC200" s="244">
        <f t="shared" si="24"/>
        <v>6</v>
      </c>
      <c r="AD200" s="236">
        <f t="shared" si="26"/>
        <v>36588</v>
      </c>
      <c r="AE200" s="235" t="b">
        <f t="shared" si="25"/>
        <v>0</v>
      </c>
      <c r="AF200" s="246">
        <f t="shared" si="12"/>
        <v>3204346.6816722997</v>
      </c>
    </row>
    <row r="201" spans="1:39">
      <c r="A201" s="244">
        <f t="shared" si="13"/>
        <v>36615</v>
      </c>
      <c r="B201" s="236">
        <f t="shared" si="28"/>
        <v>36615</v>
      </c>
      <c r="C201" s="237">
        <f>VLOOKUP($B201,data!$B$6:$M$9000,11,0)</f>
        <v>2640000</v>
      </c>
      <c r="D201" s="256">
        <f>VLOOKUP($B201,[5]Data!$A$1105:$E$1300,4,0)</f>
        <v>69.5</v>
      </c>
      <c r="E201" s="256">
        <f>VLOOKUP($B201,[5]Data!$A$1105:$E$1300,5,0)</f>
        <v>54</v>
      </c>
      <c r="F201" s="256">
        <f t="shared" si="27"/>
        <v>2717714.2857142859</v>
      </c>
      <c r="G201" s="257">
        <f t="shared" si="14"/>
        <v>-3.25</v>
      </c>
      <c r="H201" s="68">
        <f t="shared" si="36"/>
        <v>-8580000</v>
      </c>
      <c r="I201" s="68">
        <f t="shared" si="37"/>
        <v>6969600000000</v>
      </c>
      <c r="J201" s="68">
        <f t="shared" si="38"/>
        <v>10.5625</v>
      </c>
      <c r="K201" s="271">
        <f t="shared" si="35"/>
        <v>36744</v>
      </c>
      <c r="L201" s="236">
        <f>DATE(YEAR(L200),MONTH(L200),DAY(L200)+1)</f>
        <v>36744</v>
      </c>
      <c r="M201" s="237">
        <f>VLOOKUP($L201,data!$B$6:$M$9000,11,0)</f>
        <v>3399000</v>
      </c>
      <c r="N201" s="256">
        <f>VLOOKUP($L201,[5]Data!$A$10:$E$60000,4,0)</f>
        <v>86.5</v>
      </c>
      <c r="O201" s="256">
        <f>VLOOKUP($L201,[5]Data!$A$10:$E$60000,5,0)</f>
        <v>68.5</v>
      </c>
      <c r="P201" s="257"/>
      <c r="U201" s="236">
        <f t="shared" si="29"/>
        <v>36615</v>
      </c>
      <c r="V201" s="257">
        <f t="shared" si="22"/>
        <v>-3.25</v>
      </c>
      <c r="W201" s="236">
        <f>DATE(YEAR(W200),MONTH(W200),DAY(W200)+1)</f>
        <v>36744</v>
      </c>
      <c r="X201" s="257">
        <f t="shared" si="23"/>
        <v>12.5</v>
      </c>
      <c r="Y201" s="237">
        <f t="shared" si="34"/>
        <v>3229281.5608215681</v>
      </c>
      <c r="Z201" s="237">
        <f t="shared" si="30"/>
        <v>2753589.8331300276</v>
      </c>
      <c r="AA201" s="237"/>
      <c r="AC201" s="244">
        <f t="shared" si="24"/>
        <v>7</v>
      </c>
      <c r="AD201" s="236">
        <f t="shared" si="26"/>
        <v>36589</v>
      </c>
      <c r="AE201" s="235" t="b">
        <f t="shared" si="25"/>
        <v>1</v>
      </c>
      <c r="AF201" s="246">
        <f t="shared" si="12"/>
        <v>2872358.0821247948</v>
      </c>
    </row>
    <row r="202" spans="1:39">
      <c r="A202" s="244">
        <f t="shared" si="13"/>
        <v>36616</v>
      </c>
      <c r="B202" s="236">
        <f t="shared" si="28"/>
        <v>36616</v>
      </c>
      <c r="C202" s="237">
        <f>VLOOKUP($B202,data!$B$6:$M$9000,11,0)</f>
        <v>2405000</v>
      </c>
      <c r="D202" s="256">
        <f>VLOOKUP($B202,[5]Data!$A$1105:$E$1300,4,0)</f>
        <v>69.5</v>
      </c>
      <c r="E202" s="256">
        <f>VLOOKUP($B202,[5]Data!$A$1105:$E$1300,5,0)</f>
        <v>54</v>
      </c>
      <c r="F202" s="256">
        <f t="shared" si="27"/>
        <v>2670285.7142857141</v>
      </c>
      <c r="G202" s="257">
        <f t="shared" si="14"/>
        <v>-3.25</v>
      </c>
      <c r="H202" s="68">
        <f t="shared" si="36"/>
        <v>-7816250</v>
      </c>
      <c r="I202" s="68">
        <f t="shared" si="37"/>
        <v>5784025000000</v>
      </c>
      <c r="J202" s="68">
        <f t="shared" si="38"/>
        <v>10.5625</v>
      </c>
      <c r="K202" s="271">
        <f t="shared" si="35"/>
        <v>36750</v>
      </c>
      <c r="L202" s="236">
        <f>DATE(YEAR(L201),MONTH(L201),DAY(L201)+6)</f>
        <v>36750</v>
      </c>
      <c r="M202" s="237">
        <f>VLOOKUP($L202,data!$B$6:$M$9000,11,0)</f>
        <v>3371000</v>
      </c>
      <c r="N202" s="256">
        <f>VLOOKUP($L202,[5]Data!$A$10:$E$60000,4,0)</f>
        <v>86</v>
      </c>
      <c r="O202" s="256">
        <f>VLOOKUP($L202,[5]Data!$A$10:$E$60000,5,0)</f>
        <v>63</v>
      </c>
      <c r="P202" s="257"/>
      <c r="U202" s="236">
        <f t="shared" si="29"/>
        <v>36616</v>
      </c>
      <c r="V202" s="257">
        <f t="shared" si="22"/>
        <v>-3.25</v>
      </c>
      <c r="W202" s="236">
        <f>DATE(YEAR(W201),MONTH(W201),DAY(W201)+6)</f>
        <v>36750</v>
      </c>
      <c r="X202" s="257">
        <f t="shared" si="23"/>
        <v>9.5</v>
      </c>
      <c r="Y202" s="237">
        <f t="shared" si="34"/>
        <v>3229281.5608215681</v>
      </c>
      <c r="Z202" s="237">
        <f t="shared" si="30"/>
        <v>2768914.768484191</v>
      </c>
      <c r="AA202" s="237"/>
      <c r="AC202" s="244">
        <f t="shared" si="24"/>
        <v>1</v>
      </c>
      <c r="AD202" s="236">
        <f t="shared" si="26"/>
        <v>36590</v>
      </c>
      <c r="AE202" s="235" t="b">
        <f t="shared" si="25"/>
        <v>1</v>
      </c>
      <c r="AF202" s="246">
        <f t="shared" ref="AF202:AF265" si="39">IF($AE202=TRUE,(VLOOKUP($AD202,$W$138:$Z$243,4)),(VLOOKUP($AD202,$U$138:$Z$397,5)))</f>
        <v>2892791.3292636797</v>
      </c>
    </row>
    <row r="203" spans="1:39">
      <c r="A203" s="244">
        <f t="shared" ref="A203:A266" si="40">B203</f>
        <v>36619</v>
      </c>
      <c r="B203" s="236">
        <f t="shared" si="28"/>
        <v>36619</v>
      </c>
      <c r="C203" s="237">
        <f>VLOOKUP($B203,data!$B$6:$M$9000,11,0)</f>
        <v>2508000</v>
      </c>
      <c r="D203" s="256">
        <f>VLOOKUP($B203,[5]Data!$A$1105:$E$1300,4,0)</f>
        <v>79</v>
      </c>
      <c r="E203" s="256">
        <f>VLOOKUP($B203,[5]Data!$A$1105:$E$1300,5,0)</f>
        <v>54.5</v>
      </c>
      <c r="F203" s="256">
        <f t="shared" si="27"/>
        <v>2635142.8571428573</v>
      </c>
      <c r="G203" s="257">
        <f t="shared" ref="G203:G222" si="41">AVERAGE($D203:$E203)-$G$3</f>
        <v>1.75</v>
      </c>
      <c r="H203" s="68">
        <f t="shared" si="36"/>
        <v>4389000</v>
      </c>
      <c r="I203" s="68">
        <f t="shared" si="37"/>
        <v>6290064000000</v>
      </c>
      <c r="J203" s="68">
        <f t="shared" si="38"/>
        <v>3.0625</v>
      </c>
      <c r="K203" s="271">
        <f t="shared" si="35"/>
        <v>36751</v>
      </c>
      <c r="L203" s="236">
        <f>DATE(YEAR(L202),MONTH(L202),DAY(L202)+1)</f>
        <v>36751</v>
      </c>
      <c r="M203" s="237">
        <f>VLOOKUP($L203,data!$B$6:$M$9000,11,0)</f>
        <v>3158000</v>
      </c>
      <c r="N203" s="256">
        <f>VLOOKUP($L203,[5]Data!$A$10:$E$60000,4,0)</f>
        <v>88</v>
      </c>
      <c r="O203" s="256">
        <f>VLOOKUP($L203,[5]Data!$A$10:$E$60000,5,0)</f>
        <v>65</v>
      </c>
      <c r="P203" s="257"/>
      <c r="U203" s="236">
        <f t="shared" si="29"/>
        <v>36619</v>
      </c>
      <c r="V203" s="257">
        <f t="shared" ref="V203:V266" si="42">AVERAGE($D203:$E203)-$G$3</f>
        <v>1.75</v>
      </c>
      <c r="W203" s="236">
        <f>DATE(YEAR(W202),MONTH(W202),DAY(W202)+1)</f>
        <v>36751</v>
      </c>
      <c r="X203" s="257">
        <f t="shared" ref="X203:X266" si="43">AVERAGE($N203:$O203)-$G$3</f>
        <v>11.5</v>
      </c>
      <c r="Y203" s="237">
        <f t="shared" si="34"/>
        <v>3247751.8416728778</v>
      </c>
      <c r="Z203" s="237">
        <f t="shared" si="30"/>
        <v>2758698.1449147486</v>
      </c>
      <c r="AA203" s="237"/>
      <c r="AC203" s="244">
        <f t="shared" ref="AC203:AC266" si="44">WEEKDAY(AD203)</f>
        <v>2</v>
      </c>
      <c r="AD203" s="236">
        <f t="shared" si="26"/>
        <v>36591</v>
      </c>
      <c r="AE203" s="235" t="b">
        <f t="shared" ref="AE203:AE266" si="45">OR(AC203=1,AC203=7)</f>
        <v>0</v>
      </c>
      <c r="AF203" s="246">
        <f t="shared" si="39"/>
        <v>3155400.437416329</v>
      </c>
    </row>
    <row r="204" spans="1:39">
      <c r="A204" s="244">
        <f t="shared" si="40"/>
        <v>36620</v>
      </c>
      <c r="B204" s="236">
        <f t="shared" si="28"/>
        <v>36620</v>
      </c>
      <c r="C204" s="237">
        <f>VLOOKUP($B204,data!$B$6:$M$9000,11,0)</f>
        <v>2527000</v>
      </c>
      <c r="D204" s="256">
        <f>VLOOKUP($B204,[5]Data!$A$1105:$E$1300,4,0)</f>
        <v>75</v>
      </c>
      <c r="E204" s="256">
        <f>VLOOKUP($B204,[5]Data!$A$1105:$E$1300,5,0)</f>
        <v>55.5</v>
      </c>
      <c r="F204" s="256">
        <f t="shared" si="27"/>
        <v>2617000</v>
      </c>
      <c r="G204" s="257">
        <f t="shared" si="41"/>
        <v>0.25</v>
      </c>
      <c r="H204" s="68">
        <f t="shared" si="36"/>
        <v>631750</v>
      </c>
      <c r="I204" s="68">
        <f t="shared" si="37"/>
        <v>6385729000000</v>
      </c>
      <c r="J204" s="68">
        <f t="shared" si="38"/>
        <v>6.25E-2</v>
      </c>
      <c r="K204" s="271">
        <f t="shared" si="35"/>
        <v>36757</v>
      </c>
      <c r="L204" s="236">
        <f>DATE(YEAR(L203),MONTH(L203),DAY(L203)+6)</f>
        <v>36757</v>
      </c>
      <c r="M204" s="237">
        <f>VLOOKUP($L204,data!$B$6:$M$9000,11,0)</f>
        <v>3382000</v>
      </c>
      <c r="N204" s="256">
        <f>VLOOKUP($L204,[5]Data!$A$10:$E$60000,4,0)</f>
        <v>92.5</v>
      </c>
      <c r="O204" s="256">
        <f>VLOOKUP($L204,[5]Data!$A$10:$E$60000,5,0)</f>
        <v>68.5</v>
      </c>
      <c r="P204" s="257"/>
      <c r="U204" s="236">
        <f t="shared" si="29"/>
        <v>36620</v>
      </c>
      <c r="V204" s="257">
        <f t="shared" si="42"/>
        <v>0.25</v>
      </c>
      <c r="W204" s="236">
        <f>DATE(YEAR(W203),MONTH(W203),DAY(W203)+6)</f>
        <v>36757</v>
      </c>
      <c r="X204" s="257">
        <f t="shared" si="43"/>
        <v>15.5</v>
      </c>
      <c r="Y204" s="237">
        <f t="shared" si="34"/>
        <v>3242210.7574174851</v>
      </c>
      <c r="Z204" s="237">
        <f t="shared" si="30"/>
        <v>2738264.8977758642</v>
      </c>
      <c r="AA204" s="237"/>
      <c r="AC204" s="244">
        <f t="shared" si="44"/>
        <v>3</v>
      </c>
      <c r="AD204" s="236">
        <f t="shared" ref="AD204:AD267" si="46">DATE(YEAR(AD203),MONTH(AD203),DAY(AD203)+1)</f>
        <v>36592</v>
      </c>
      <c r="AE204" s="235" t="b">
        <f t="shared" si="45"/>
        <v>0</v>
      </c>
      <c r="AF204" s="246">
        <f t="shared" si="39"/>
        <v>3184952.8867784245</v>
      </c>
    </row>
    <row r="205" spans="1:39">
      <c r="A205" s="244">
        <f t="shared" si="40"/>
        <v>36621</v>
      </c>
      <c r="B205" s="236">
        <f t="shared" si="28"/>
        <v>36621</v>
      </c>
      <c r="C205" s="237">
        <f>VLOOKUP($B205,data!$B$6:$M$9000,11,0)</f>
        <v>2688000</v>
      </c>
      <c r="D205" s="256">
        <f>VLOOKUP($B205,[5]Data!$A$1105:$E$1300,4,0)</f>
        <v>73.5</v>
      </c>
      <c r="E205" s="256">
        <f>VLOOKUP($B205,[5]Data!$A$1105:$E$1300,5,0)</f>
        <v>52.5</v>
      </c>
      <c r="F205" s="256">
        <f t="shared" ref="F205:F268" si="47">AVERAGE($C199:$C205)</f>
        <v>2614000</v>
      </c>
      <c r="G205" s="257">
        <f t="shared" si="41"/>
        <v>-2</v>
      </c>
      <c r="H205" s="68">
        <f t="shared" si="36"/>
        <v>-5376000</v>
      </c>
      <c r="I205" s="68">
        <f t="shared" si="37"/>
        <v>7225344000000</v>
      </c>
      <c r="J205" s="68">
        <f t="shared" si="38"/>
        <v>4</v>
      </c>
      <c r="K205" s="271">
        <f t="shared" si="35"/>
        <v>36758</v>
      </c>
      <c r="L205" s="236">
        <f>DATE(YEAR(L204),MONTH(L204),DAY(L204)+1)</f>
        <v>36758</v>
      </c>
      <c r="M205" s="237">
        <f>VLOOKUP($L205,data!$B$6:$M$9000,11,0)</f>
        <v>3252000</v>
      </c>
      <c r="N205" s="256">
        <f>VLOOKUP($L205,[5]Data!$A$10:$E$60000,4,0)</f>
        <v>87</v>
      </c>
      <c r="O205" s="256">
        <f>VLOOKUP($L205,[5]Data!$A$10:$E$60000,5,0)</f>
        <v>62.5</v>
      </c>
      <c r="P205" s="257"/>
      <c r="U205" s="236">
        <f t="shared" si="29"/>
        <v>36621</v>
      </c>
      <c r="V205" s="257">
        <f t="shared" si="42"/>
        <v>-2</v>
      </c>
      <c r="W205" s="236">
        <f>DATE(YEAR(W204),MONTH(W204),DAY(W204)+1)</f>
        <v>36758</v>
      </c>
      <c r="X205" s="257">
        <f t="shared" si="43"/>
        <v>9.75</v>
      </c>
      <c r="Y205" s="237">
        <f t="shared" si="34"/>
        <v>3233899.1310343957</v>
      </c>
      <c r="Z205" s="237">
        <f t="shared" si="30"/>
        <v>2767637.6905380106</v>
      </c>
      <c r="AA205" s="237"/>
      <c r="AC205" s="244">
        <f t="shared" si="44"/>
        <v>4</v>
      </c>
      <c r="AD205" s="236">
        <f t="shared" si="46"/>
        <v>36593</v>
      </c>
      <c r="AE205" s="235" t="b">
        <f t="shared" si="45"/>
        <v>0</v>
      </c>
      <c r="AF205" s="246">
        <f t="shared" si="39"/>
        <v>3196958.5693317759</v>
      </c>
    </row>
    <row r="206" spans="1:39">
      <c r="A206" s="244">
        <f t="shared" si="40"/>
        <v>36622</v>
      </c>
      <c r="B206" s="236">
        <f t="shared" si="28"/>
        <v>36622</v>
      </c>
      <c r="C206" s="237">
        <f>VLOOKUP($B206,data!$B$6:$M$9000,11,0)</f>
        <v>2639000</v>
      </c>
      <c r="D206" s="256">
        <f>VLOOKUP($B206,[5]Data!$A$1105:$E$1300,4,0)</f>
        <v>72.5</v>
      </c>
      <c r="E206" s="256">
        <f>VLOOKUP($B206,[5]Data!$A$1105:$E$1300,5,0)</f>
        <v>54</v>
      </c>
      <c r="F206" s="256">
        <f t="shared" si="47"/>
        <v>2596285.7142857141</v>
      </c>
      <c r="G206" s="257">
        <f t="shared" si="41"/>
        <v>-1.75</v>
      </c>
      <c r="H206" s="68">
        <f t="shared" si="36"/>
        <v>-4618250</v>
      </c>
      <c r="I206" s="68">
        <f t="shared" si="37"/>
        <v>6964321000000</v>
      </c>
      <c r="J206" s="68">
        <f t="shared" si="38"/>
        <v>3.0625</v>
      </c>
      <c r="K206" s="271">
        <f t="shared" si="35"/>
        <v>36764</v>
      </c>
      <c r="L206" s="236">
        <f>DATE(YEAR(L205),MONTH(L205),DAY(L205)+6)</f>
        <v>36764</v>
      </c>
      <c r="M206" s="237">
        <f>VLOOKUP($L206,data!$B$6:$M$9000,11,0)</f>
        <v>3350000</v>
      </c>
      <c r="N206" s="256">
        <f>VLOOKUP($L206,[5]Data!$A$10:$E$60000,4,0)</f>
        <v>88.5</v>
      </c>
      <c r="O206" s="256">
        <f>VLOOKUP($L206,[5]Data!$A$10:$E$60000,5,0)</f>
        <v>66</v>
      </c>
      <c r="P206" s="257"/>
      <c r="U206" s="236">
        <f t="shared" si="29"/>
        <v>36622</v>
      </c>
      <c r="V206" s="257">
        <f t="shared" si="42"/>
        <v>-1.75</v>
      </c>
      <c r="W206" s="236">
        <f>DATE(YEAR(W205),MONTH(W205),DAY(W205)+6)</f>
        <v>36764</v>
      </c>
      <c r="X206" s="257">
        <f t="shared" si="43"/>
        <v>12.25</v>
      </c>
      <c r="Y206" s="237">
        <f t="shared" si="34"/>
        <v>3234822.6450769613</v>
      </c>
      <c r="Z206" s="237">
        <f t="shared" si="30"/>
        <v>2754866.9110762076</v>
      </c>
      <c r="AA206" s="237"/>
      <c r="AC206" s="244">
        <f t="shared" si="44"/>
        <v>5</v>
      </c>
      <c r="AD206" s="236">
        <f t="shared" si="46"/>
        <v>36594</v>
      </c>
      <c r="AE206" s="235" t="b">
        <f t="shared" si="45"/>
        <v>0</v>
      </c>
      <c r="AF206" s="246">
        <f t="shared" si="39"/>
        <v>3195111.5412466452</v>
      </c>
    </row>
    <row r="207" spans="1:39">
      <c r="A207" s="244">
        <f t="shared" si="40"/>
        <v>36623</v>
      </c>
      <c r="B207" s="236">
        <f t="shared" si="28"/>
        <v>36623</v>
      </c>
      <c r="C207" s="237">
        <f>VLOOKUP($B207,data!$B$6:$M$9000,11,0)</f>
        <v>2471000</v>
      </c>
      <c r="D207" s="256">
        <f>VLOOKUP($B207,[5]Data!$A$1105:$E$1300,4,0)</f>
        <v>72.5</v>
      </c>
      <c r="E207" s="256">
        <f>VLOOKUP($B207,[5]Data!$A$1105:$E$1300,5,0)</f>
        <v>52</v>
      </c>
      <c r="F207" s="256">
        <f t="shared" si="47"/>
        <v>2554000</v>
      </c>
      <c r="G207" s="257">
        <f t="shared" si="41"/>
        <v>-2.75</v>
      </c>
      <c r="H207" s="68">
        <f t="shared" si="36"/>
        <v>-6795250</v>
      </c>
      <c r="I207" s="68">
        <f t="shared" si="37"/>
        <v>6105841000000</v>
      </c>
      <c r="J207" s="68">
        <f t="shared" si="38"/>
        <v>7.5625</v>
      </c>
      <c r="K207" s="271">
        <f t="shared" si="35"/>
        <v>36765</v>
      </c>
      <c r="L207" s="236">
        <f>DATE(YEAR(L206),MONTH(L206),DAY(L206)+1)</f>
        <v>36765</v>
      </c>
      <c r="M207" s="237">
        <f>VLOOKUP($L207,data!$B$6:$M$9000,11,0)</f>
        <v>3123000</v>
      </c>
      <c r="N207" s="256">
        <f>VLOOKUP($L207,[5]Data!$A$10:$E$60000,4,0)</f>
        <v>88.5</v>
      </c>
      <c r="O207" s="256">
        <f>VLOOKUP($L207,[5]Data!$A$10:$E$60000,5,0)</f>
        <v>66</v>
      </c>
      <c r="P207" s="257"/>
      <c r="U207" s="236">
        <f t="shared" si="29"/>
        <v>36623</v>
      </c>
      <c r="V207" s="257">
        <f t="shared" si="42"/>
        <v>-2.75</v>
      </c>
      <c r="W207" s="236">
        <f>DATE(YEAR(W206),MONTH(W206),DAY(W206)+1)</f>
        <v>36765</v>
      </c>
      <c r="X207" s="257">
        <f t="shared" si="43"/>
        <v>12.25</v>
      </c>
      <c r="Y207" s="237">
        <f t="shared" si="34"/>
        <v>3231128.5889066993</v>
      </c>
      <c r="Z207" s="237">
        <f t="shared" si="30"/>
        <v>2754866.9110762076</v>
      </c>
      <c r="AA207" s="237"/>
      <c r="AC207" s="244">
        <f t="shared" si="44"/>
        <v>6</v>
      </c>
      <c r="AD207" s="236">
        <f t="shared" si="46"/>
        <v>36595</v>
      </c>
      <c r="AE207" s="235" t="b">
        <f t="shared" si="45"/>
        <v>0</v>
      </c>
      <c r="AF207" s="246">
        <f t="shared" si="39"/>
        <v>3220046.4203959131</v>
      </c>
    </row>
    <row r="208" spans="1:39">
      <c r="A208" s="244">
        <f t="shared" si="40"/>
        <v>36626</v>
      </c>
      <c r="B208" s="236">
        <f t="shared" si="28"/>
        <v>36626</v>
      </c>
      <c r="C208" s="237">
        <f>VLOOKUP($B208,data!$B$6:$M$9000,11,0)</f>
        <v>2619000</v>
      </c>
      <c r="D208" s="256">
        <f>VLOOKUP($B208,[5]Data!$A$1105:$E$1300,4,0)</f>
        <v>69</v>
      </c>
      <c r="E208" s="256">
        <f>VLOOKUP($B208,[5]Data!$A$1105:$E$1300,5,0)</f>
        <v>50.5</v>
      </c>
      <c r="F208" s="256">
        <f t="shared" si="47"/>
        <v>2551000</v>
      </c>
      <c r="G208" s="257">
        <f t="shared" si="41"/>
        <v>-5.25</v>
      </c>
      <c r="H208" s="68">
        <f t="shared" si="36"/>
        <v>-13749750</v>
      </c>
      <c r="I208" s="68">
        <f t="shared" si="37"/>
        <v>6859161000000</v>
      </c>
      <c r="J208" s="68">
        <f t="shared" si="38"/>
        <v>27.5625</v>
      </c>
      <c r="K208" s="271">
        <f t="shared" si="35"/>
        <v>36771</v>
      </c>
      <c r="L208" s="236">
        <f>DATE(YEAR(L207),MONTH(L207),DAY(L207)+6)</f>
        <v>36771</v>
      </c>
      <c r="M208" s="237">
        <f>VLOOKUP($L208,data!$B$6:$M$9000,11,0)</f>
        <v>2549000</v>
      </c>
      <c r="N208" s="256">
        <f>VLOOKUP($L208,[5]Data!$A$10:$E$60000,4,0)</f>
        <v>62</v>
      </c>
      <c r="O208" s="256">
        <f>VLOOKUP($L208,[5]Data!$A$10:$E$60000,5,0)</f>
        <v>76</v>
      </c>
      <c r="P208" s="257"/>
      <c r="U208" s="236">
        <f t="shared" si="29"/>
        <v>36626</v>
      </c>
      <c r="V208" s="257">
        <f t="shared" si="42"/>
        <v>-5.25</v>
      </c>
      <c r="W208" s="236">
        <f>DATE(YEAR(W207),MONTH(W207),DAY(W207)+6)</f>
        <v>36771</v>
      </c>
      <c r="X208" s="257">
        <f t="shared" si="43"/>
        <v>4</v>
      </c>
      <c r="Y208" s="237">
        <f t="shared" si="34"/>
        <v>3221893.4484810443</v>
      </c>
      <c r="Z208" s="237">
        <f t="shared" si="30"/>
        <v>2797010.4833001574</v>
      </c>
      <c r="AA208" s="237"/>
      <c r="AC208" s="244">
        <f t="shared" si="44"/>
        <v>7</v>
      </c>
      <c r="AD208" s="236">
        <f t="shared" si="46"/>
        <v>36596</v>
      </c>
      <c r="AE208" s="235" t="b">
        <f t="shared" si="45"/>
        <v>1</v>
      </c>
      <c r="AF208" s="246">
        <f t="shared" si="39"/>
        <v>2846816.523201189</v>
      </c>
    </row>
    <row r="209" spans="1:32">
      <c r="A209" s="244">
        <f t="shared" si="40"/>
        <v>36627</v>
      </c>
      <c r="B209" s="236">
        <f t="shared" ref="B209:B272" si="48">DATE(YEAR(B204),MONTH(B204),DAY(B204)+7)</f>
        <v>36627</v>
      </c>
      <c r="C209" s="237">
        <f>VLOOKUP($B209,data!$B$6:$M$9000,11,0)</f>
        <v>2532000</v>
      </c>
      <c r="D209" s="256">
        <f>VLOOKUP($B209,[5]Data!$A$1105:$E$1300,4,0)</f>
        <v>77.5</v>
      </c>
      <c r="E209" s="256">
        <f>VLOOKUP($B209,[5]Data!$A$1105:$E$1300,5,0)</f>
        <v>54</v>
      </c>
      <c r="F209" s="256">
        <f t="shared" si="47"/>
        <v>2569142.8571428573</v>
      </c>
      <c r="G209" s="257">
        <f t="shared" si="41"/>
        <v>0.75</v>
      </c>
      <c r="H209" s="68">
        <f t="shared" si="36"/>
        <v>1899000</v>
      </c>
      <c r="I209" s="68">
        <f t="shared" si="37"/>
        <v>6411024000000</v>
      </c>
      <c r="J209" s="68">
        <f t="shared" si="38"/>
        <v>0.5625</v>
      </c>
      <c r="K209" s="271">
        <f t="shared" si="35"/>
        <v>36772</v>
      </c>
      <c r="L209" s="236">
        <f>DATE(YEAR(L208),MONTH(L208),DAY(L208)+1)</f>
        <v>36772</v>
      </c>
      <c r="M209" s="237">
        <f>VLOOKUP($L209,data!$B$6:$M$9000,11,0)</f>
        <v>2320000</v>
      </c>
      <c r="N209" s="256">
        <f>VLOOKUP($L209,[5]Data!$A$10:$E$60000,4,0)</f>
        <v>62</v>
      </c>
      <c r="O209" s="256">
        <f>VLOOKUP($L209,[5]Data!$A$10:$E$60000,5,0)</f>
        <v>76</v>
      </c>
      <c r="P209" s="257"/>
      <c r="U209" s="236">
        <f t="shared" ref="U209:U272" si="49">DATE(YEAR(U204),MONTH(U204),DAY(U204)+7)</f>
        <v>36627</v>
      </c>
      <c r="V209" s="257">
        <f t="shared" si="42"/>
        <v>0.75</v>
      </c>
      <c r="W209" s="236">
        <f>DATE(YEAR(W208),MONTH(W208),DAY(W208)+1)</f>
        <v>36772</v>
      </c>
      <c r="X209" s="257">
        <f t="shared" si="43"/>
        <v>4</v>
      </c>
      <c r="Y209" s="237">
        <f t="shared" si="34"/>
        <v>3244057.7855026159</v>
      </c>
      <c r="Z209" s="237">
        <f t="shared" si="30"/>
        <v>2797010.4833001574</v>
      </c>
      <c r="AA209" s="237"/>
      <c r="AC209" s="244">
        <f t="shared" si="44"/>
        <v>1</v>
      </c>
      <c r="AD209" s="236">
        <f t="shared" si="46"/>
        <v>36597</v>
      </c>
      <c r="AE209" s="235" t="b">
        <f t="shared" si="45"/>
        <v>1</v>
      </c>
      <c r="AF209" s="246">
        <f t="shared" si="39"/>
        <v>2850647.75703973</v>
      </c>
    </row>
    <row r="210" spans="1:32">
      <c r="A210" s="244">
        <f t="shared" si="40"/>
        <v>36628</v>
      </c>
      <c r="B210" s="236">
        <f t="shared" si="48"/>
        <v>36628</v>
      </c>
      <c r="C210" s="237">
        <f>VLOOKUP($B210,data!$B$6:$M$9000,11,0)</f>
        <v>2707000</v>
      </c>
      <c r="D210" s="256">
        <f>VLOOKUP($B210,[5]Data!$A$1105:$E$1300,4,0)</f>
        <v>79.5</v>
      </c>
      <c r="E210" s="256">
        <f>VLOOKUP($B210,[5]Data!$A$1105:$E$1300,5,0)</f>
        <v>56</v>
      </c>
      <c r="F210" s="256">
        <f t="shared" si="47"/>
        <v>2597571.4285714286</v>
      </c>
      <c r="G210" s="257">
        <f t="shared" si="41"/>
        <v>2.75</v>
      </c>
      <c r="H210" s="68">
        <f t="shared" si="36"/>
        <v>7444250</v>
      </c>
      <c r="I210" s="68">
        <f t="shared" si="37"/>
        <v>7327849000000</v>
      </c>
      <c r="J210" s="68">
        <f t="shared" si="38"/>
        <v>7.5625</v>
      </c>
      <c r="K210" s="271">
        <f t="shared" si="35"/>
        <v>36778</v>
      </c>
      <c r="L210" s="236">
        <f>DATE(YEAR(L209),MONTH(L209),DAY(L209)+6)</f>
        <v>36778</v>
      </c>
      <c r="M210" s="237">
        <f>VLOOKUP($L210,data!$B$6:$M$9000,11,0)</f>
        <v>2989000</v>
      </c>
      <c r="N210" s="256">
        <f>VLOOKUP($L210,[5]Data!$A$10:$E$60000,4,0)</f>
        <v>78.5</v>
      </c>
      <c r="O210" s="256">
        <f>VLOOKUP($L210,[5]Data!$A$10:$E$60000,5,0)</f>
        <v>60.5</v>
      </c>
      <c r="P210" s="257"/>
      <c r="U210" s="236">
        <f t="shared" si="49"/>
        <v>36628</v>
      </c>
      <c r="V210" s="257">
        <f t="shared" si="42"/>
        <v>2.75</v>
      </c>
      <c r="W210" s="236">
        <f>DATE(YEAR(W209),MONTH(W209),DAY(W209)+6)</f>
        <v>36778</v>
      </c>
      <c r="X210" s="257">
        <f t="shared" si="43"/>
        <v>4.5</v>
      </c>
      <c r="Y210" s="237">
        <f t="shared" si="34"/>
        <v>3251445.8978431397</v>
      </c>
      <c r="Z210" s="237">
        <f t="shared" si="30"/>
        <v>2794456.3274077969</v>
      </c>
      <c r="AA210" s="237"/>
      <c r="AC210" s="244">
        <f t="shared" si="44"/>
        <v>2</v>
      </c>
      <c r="AD210" s="236">
        <f t="shared" si="46"/>
        <v>36598</v>
      </c>
      <c r="AE210" s="235" t="b">
        <f t="shared" si="45"/>
        <v>0</v>
      </c>
      <c r="AF210" s="246">
        <f t="shared" si="39"/>
        <v>3217275.8782682167</v>
      </c>
    </row>
    <row r="211" spans="1:32">
      <c r="A211" s="244">
        <f t="shared" si="40"/>
        <v>36629</v>
      </c>
      <c r="B211" s="236">
        <f t="shared" si="48"/>
        <v>36629</v>
      </c>
      <c r="C211" s="237">
        <f>VLOOKUP($B211,data!$B$6:$M$9000,11,0)</f>
        <v>2469000</v>
      </c>
      <c r="D211" s="256">
        <f>VLOOKUP($B211,[5]Data!$A$1105:$E$1300,4,0)</f>
        <v>71</v>
      </c>
      <c r="E211" s="256">
        <f>VLOOKUP($B211,[5]Data!$A$1105:$E$1300,5,0)</f>
        <v>54</v>
      </c>
      <c r="F211" s="256">
        <f t="shared" si="47"/>
        <v>2589285.7142857141</v>
      </c>
      <c r="G211" s="257">
        <f t="shared" si="41"/>
        <v>-2.5</v>
      </c>
      <c r="H211" s="68">
        <f t="shared" si="36"/>
        <v>-6172500</v>
      </c>
      <c r="I211" s="68">
        <f t="shared" si="37"/>
        <v>6095961000000</v>
      </c>
      <c r="J211" s="68">
        <f t="shared" si="38"/>
        <v>6.25</v>
      </c>
      <c r="K211" s="271">
        <f t="shared" si="35"/>
        <v>36779</v>
      </c>
      <c r="L211" s="236">
        <f>DATE(YEAR(L210),MONTH(L210),DAY(L210)+1)</f>
        <v>36779</v>
      </c>
      <c r="M211" s="237">
        <f>VLOOKUP($L211,data!$B$6:$M$9000,11,0)</f>
        <v>2822000</v>
      </c>
      <c r="N211" s="256">
        <f>VLOOKUP($L211,[5]Data!$A$10:$E$60000,4,0)</f>
        <v>82.5</v>
      </c>
      <c r="O211" s="256">
        <f>VLOOKUP($L211,[5]Data!$A$10:$E$60000,5,0)</f>
        <v>60</v>
      </c>
      <c r="P211" s="257"/>
      <c r="U211" s="236">
        <f t="shared" si="49"/>
        <v>36629</v>
      </c>
      <c r="V211" s="257">
        <f t="shared" si="42"/>
        <v>-2.5</v>
      </c>
      <c r="W211" s="236">
        <f>DATE(YEAR(W210),MONTH(W210),DAY(W210)+1)</f>
        <v>36779</v>
      </c>
      <c r="X211" s="257">
        <f t="shared" si="43"/>
        <v>6.25</v>
      </c>
      <c r="Y211" s="237">
        <f t="shared" si="34"/>
        <v>3232052.1029492645</v>
      </c>
      <c r="Z211" s="237">
        <f t="shared" si="30"/>
        <v>2785516.7817845349</v>
      </c>
      <c r="AA211" s="237"/>
      <c r="AC211" s="244">
        <f t="shared" si="44"/>
        <v>3</v>
      </c>
      <c r="AD211" s="236">
        <f t="shared" si="46"/>
        <v>36599</v>
      </c>
      <c r="AE211" s="235" t="b">
        <f t="shared" si="45"/>
        <v>0</v>
      </c>
      <c r="AF211" s="246">
        <f t="shared" si="39"/>
        <v>3215428.850183086</v>
      </c>
    </row>
    <row r="212" spans="1:32">
      <c r="A212" s="244">
        <f t="shared" si="40"/>
        <v>36630</v>
      </c>
      <c r="B212" s="236">
        <f t="shared" si="48"/>
        <v>36630</v>
      </c>
      <c r="C212" s="237">
        <f>VLOOKUP($B212,data!$B$6:$M$9000,11,0)</f>
        <v>2540000</v>
      </c>
      <c r="D212" s="256">
        <f>VLOOKUP($B212,[5]Data!$A$1105:$E$1300,4,0)</f>
        <v>67</v>
      </c>
      <c r="E212" s="256">
        <f>VLOOKUP($B212,[5]Data!$A$1105:$E$1300,5,0)</f>
        <v>53.5</v>
      </c>
      <c r="F212" s="256">
        <f t="shared" si="47"/>
        <v>2568142.8571428573</v>
      </c>
      <c r="G212" s="257">
        <f t="shared" si="41"/>
        <v>-4.75</v>
      </c>
      <c r="H212" s="68">
        <f t="shared" si="36"/>
        <v>-12065000</v>
      </c>
      <c r="I212" s="68">
        <f t="shared" si="37"/>
        <v>6451600000000</v>
      </c>
      <c r="J212" s="68">
        <f t="shared" si="38"/>
        <v>22.5625</v>
      </c>
      <c r="K212" s="271">
        <f t="shared" si="35"/>
        <v>36785</v>
      </c>
      <c r="L212" s="236">
        <f>DATE(YEAR(L211),MONTH(L211),DAY(L211)+6)</f>
        <v>36785</v>
      </c>
      <c r="M212" s="237">
        <f>VLOOKUP($L212,data!$B$6:$M$9000,11,0)</f>
        <v>3438000</v>
      </c>
      <c r="N212" s="256">
        <f>VLOOKUP($L212,[5]Data!$A$10:$E$60000,4,0)</f>
        <v>88.5</v>
      </c>
      <c r="O212" s="256">
        <f>VLOOKUP($L212,[5]Data!$A$10:$E$60000,5,0)</f>
        <v>69.5</v>
      </c>
      <c r="P212" s="257"/>
      <c r="U212" s="236">
        <f t="shared" si="49"/>
        <v>36630</v>
      </c>
      <c r="V212" s="257">
        <f t="shared" si="42"/>
        <v>-4.75</v>
      </c>
      <c r="W212" s="236">
        <f>DATE(YEAR(W211),MONTH(W211),DAY(W211)+6)</f>
        <v>36785</v>
      </c>
      <c r="X212" s="257">
        <f t="shared" si="43"/>
        <v>14</v>
      </c>
      <c r="Y212" s="237">
        <f t="shared" si="34"/>
        <v>3223740.476566175</v>
      </c>
      <c r="Z212" s="237">
        <f t="shared" si="30"/>
        <v>2745927.3654529457</v>
      </c>
      <c r="AA212" s="237"/>
      <c r="AC212" s="244">
        <f t="shared" si="44"/>
        <v>4</v>
      </c>
      <c r="AD212" s="236">
        <f t="shared" si="46"/>
        <v>36600</v>
      </c>
      <c r="AE212" s="235" t="b">
        <f t="shared" si="45"/>
        <v>0</v>
      </c>
      <c r="AF212" s="246">
        <f t="shared" si="39"/>
        <v>3225587.5046513062</v>
      </c>
    </row>
    <row r="213" spans="1:32">
      <c r="A213" s="244">
        <f t="shared" si="40"/>
        <v>36633</v>
      </c>
      <c r="B213" s="236">
        <f t="shared" si="48"/>
        <v>36633</v>
      </c>
      <c r="C213" s="237">
        <f>VLOOKUP($B213,data!$B$6:$M$9000,11,0)</f>
        <v>2976000</v>
      </c>
      <c r="D213" s="256">
        <f>VLOOKUP($B213,[5]Data!$A$1105:$E$1300,4,0)</f>
        <v>60</v>
      </c>
      <c r="E213" s="256">
        <f>VLOOKUP($B213,[5]Data!$A$1105:$E$1300,5,0)</f>
        <v>51.5</v>
      </c>
      <c r="F213" s="256">
        <f t="shared" si="47"/>
        <v>2616285.7142857141</v>
      </c>
      <c r="G213" s="257">
        <f t="shared" si="41"/>
        <v>-9.25</v>
      </c>
      <c r="H213" s="68">
        <f t="shared" si="36"/>
        <v>-27528000</v>
      </c>
      <c r="I213" s="68">
        <f t="shared" si="37"/>
        <v>8856576000000</v>
      </c>
      <c r="J213" s="68">
        <f t="shared" si="38"/>
        <v>85.5625</v>
      </c>
      <c r="K213" s="271">
        <f t="shared" si="35"/>
        <v>36786</v>
      </c>
      <c r="L213" s="236">
        <f>DATE(YEAR(L212),MONTH(L212),DAY(L212)+1)</f>
        <v>36786</v>
      </c>
      <c r="M213" s="237">
        <f>VLOOKUP($L213,data!$B$6:$M$9000,11,0)</f>
        <v>3323000</v>
      </c>
      <c r="N213" s="256">
        <f>VLOOKUP($L213,[5]Data!$A$10:$E$60000,4,0)</f>
        <v>93</v>
      </c>
      <c r="O213" s="256">
        <f>VLOOKUP($L213,[5]Data!$A$10:$E$60000,5,0)</f>
        <v>66.5</v>
      </c>
      <c r="P213" s="257"/>
      <c r="U213" s="236">
        <f t="shared" si="49"/>
        <v>36633</v>
      </c>
      <c r="V213" s="257">
        <f t="shared" si="42"/>
        <v>-9.25</v>
      </c>
      <c r="W213" s="236">
        <f>DATE(YEAR(W212),MONTH(W212),DAY(W212)+1)</f>
        <v>36786</v>
      </c>
      <c r="X213" s="257">
        <f t="shared" si="43"/>
        <v>14.75</v>
      </c>
      <c r="Y213" s="237">
        <f t="shared" si="34"/>
        <v>3207117.2237999965</v>
      </c>
      <c r="Z213" s="237">
        <f t="shared" si="30"/>
        <v>2742096.1316144047</v>
      </c>
      <c r="AA213" s="237"/>
      <c r="AC213" s="244">
        <f t="shared" si="44"/>
        <v>5</v>
      </c>
      <c r="AD213" s="236">
        <f t="shared" si="46"/>
        <v>36601</v>
      </c>
      <c r="AE213" s="235" t="b">
        <f t="shared" si="45"/>
        <v>0</v>
      </c>
      <c r="AF213" s="246">
        <f t="shared" si="39"/>
        <v>3224663.9906087406</v>
      </c>
    </row>
    <row r="214" spans="1:32">
      <c r="A214" s="244">
        <f t="shared" si="40"/>
        <v>36634</v>
      </c>
      <c r="B214" s="236">
        <f t="shared" si="48"/>
        <v>36634</v>
      </c>
      <c r="C214" s="237">
        <f>VLOOKUP($B214,data!$B$6:$M$9000,11,0)</f>
        <v>2728000</v>
      </c>
      <c r="D214" s="256">
        <f>VLOOKUP($B214,[5]Data!$A$1105:$E$1300,4,0)</f>
        <v>64</v>
      </c>
      <c r="E214" s="256">
        <f>VLOOKUP($B214,[5]Data!$A$1105:$E$1300,5,0)</f>
        <v>47.5</v>
      </c>
      <c r="F214" s="256">
        <f t="shared" si="47"/>
        <v>2653000</v>
      </c>
      <c r="G214" s="257">
        <f t="shared" si="41"/>
        <v>-9.25</v>
      </c>
      <c r="H214" s="68">
        <f t="shared" ref="H214:H222" si="50">C214*G214</f>
        <v>-25234000</v>
      </c>
      <c r="I214" s="68">
        <f t="shared" ref="I214:I222" si="51">C214^2</f>
        <v>7441984000000</v>
      </c>
      <c r="J214" s="68">
        <f t="shared" ref="J214:J222" si="52">G214^2</f>
        <v>85.5625</v>
      </c>
      <c r="K214" s="271">
        <f t="shared" si="35"/>
        <v>36792</v>
      </c>
      <c r="L214" s="236">
        <f>DATE(YEAR(L213),MONTH(L213),DAY(L213)+6)</f>
        <v>36792</v>
      </c>
      <c r="M214" s="237">
        <f>VLOOKUP($L214,data!$B$6:$M$9000,11,0)</f>
        <v>2714000</v>
      </c>
      <c r="N214" s="256">
        <f>VLOOKUP($L214,[5]Data!$A$10:$E$60000,4,0)</f>
        <v>78.5</v>
      </c>
      <c r="O214" s="256">
        <f>VLOOKUP($L214,[5]Data!$A$10:$E$60000,5,0)</f>
        <v>66.5</v>
      </c>
      <c r="P214" s="257"/>
      <c r="U214" s="236">
        <f t="shared" si="49"/>
        <v>36634</v>
      </c>
      <c r="V214" s="257">
        <f t="shared" si="42"/>
        <v>-9.25</v>
      </c>
      <c r="W214" s="236">
        <f>DATE(YEAR(W213),MONTH(W213),DAY(W213)+6)</f>
        <v>36792</v>
      </c>
      <c r="X214" s="257">
        <f t="shared" si="43"/>
        <v>7.5</v>
      </c>
      <c r="Y214" s="237">
        <f t="shared" si="34"/>
        <v>3207117.2237999965</v>
      </c>
      <c r="Z214" s="237">
        <f t="shared" si="30"/>
        <v>2779131.3920536335</v>
      </c>
      <c r="AA214" s="237"/>
      <c r="AC214" s="244">
        <f t="shared" si="44"/>
        <v>6</v>
      </c>
      <c r="AD214" s="236">
        <f t="shared" si="46"/>
        <v>36602</v>
      </c>
      <c r="AE214" s="235" t="b">
        <f t="shared" si="45"/>
        <v>0</v>
      </c>
      <c r="AF214" s="246">
        <f t="shared" si="39"/>
        <v>3224663.9906087406</v>
      </c>
    </row>
    <row r="215" spans="1:32">
      <c r="A215" s="244">
        <f t="shared" si="40"/>
        <v>36635</v>
      </c>
      <c r="B215" s="236">
        <f t="shared" si="48"/>
        <v>36635</v>
      </c>
      <c r="C215" s="237">
        <f>VLOOKUP($B215,data!$B$6:$M$9000,11,0)</f>
        <v>2439000</v>
      </c>
      <c r="D215" s="256">
        <f>VLOOKUP($B215,[5]Data!$A$1105:$E$1300,4,0)</f>
        <v>66.5</v>
      </c>
      <c r="E215" s="256">
        <f>VLOOKUP($B215,[5]Data!$A$1105:$E$1300,5,0)</f>
        <v>47.5</v>
      </c>
      <c r="F215" s="256">
        <f t="shared" si="47"/>
        <v>2627285.7142857141</v>
      </c>
      <c r="G215" s="257">
        <f t="shared" si="41"/>
        <v>-8</v>
      </c>
      <c r="H215" s="68">
        <f t="shared" si="50"/>
        <v>-19512000</v>
      </c>
      <c r="I215" s="68">
        <f t="shared" si="51"/>
        <v>5948721000000</v>
      </c>
      <c r="J215" s="68">
        <f t="shared" si="52"/>
        <v>64</v>
      </c>
      <c r="K215" s="271">
        <f t="shared" si="35"/>
        <v>36793</v>
      </c>
      <c r="L215" s="236">
        <f>DATE(YEAR(L214),MONTH(L214),DAY(L214)+1)</f>
        <v>36793</v>
      </c>
      <c r="M215" s="237">
        <f>VLOOKUP($L215,data!$B$6:$M$9000,11,0)</f>
        <v>2539000</v>
      </c>
      <c r="N215" s="256">
        <f>VLOOKUP($L215,[5]Data!$A$10:$E$60000,4,0)</f>
        <v>83.5</v>
      </c>
      <c r="O215" s="256">
        <f>VLOOKUP($L215,[5]Data!$A$10:$E$60000,5,0)</f>
        <v>60</v>
      </c>
      <c r="P215" s="257"/>
      <c r="U215" s="236">
        <f t="shared" si="49"/>
        <v>36635</v>
      </c>
      <c r="V215" s="257">
        <f t="shared" si="42"/>
        <v>-8</v>
      </c>
      <c r="W215" s="236">
        <f>DATE(YEAR(W214),MONTH(W214),DAY(W214)+1)</f>
        <v>36793</v>
      </c>
      <c r="X215" s="257">
        <f t="shared" si="43"/>
        <v>6.75</v>
      </c>
      <c r="Y215" s="237">
        <f t="shared" si="34"/>
        <v>3211734.7940128241</v>
      </c>
      <c r="Z215" s="237">
        <f t="shared" si="30"/>
        <v>2782962.6258921744</v>
      </c>
      <c r="AA215" s="237"/>
      <c r="AC215" s="244">
        <f t="shared" si="44"/>
        <v>7</v>
      </c>
      <c r="AD215" s="236">
        <f t="shared" si="46"/>
        <v>36603</v>
      </c>
      <c r="AE215" s="235" t="b">
        <f t="shared" si="45"/>
        <v>1</v>
      </c>
      <c r="AF215" s="246">
        <f t="shared" si="39"/>
        <v>2840431.1334702875</v>
      </c>
    </row>
    <row r="216" spans="1:32">
      <c r="A216" s="244">
        <f t="shared" si="40"/>
        <v>36636</v>
      </c>
      <c r="B216" s="236">
        <f t="shared" si="48"/>
        <v>36636</v>
      </c>
      <c r="C216" s="237">
        <f>VLOOKUP($B216,data!$B$6:$M$9000,11,0)</f>
        <v>2294000</v>
      </c>
      <c r="D216" s="256">
        <f>VLOOKUP($B216,[5]Data!$A$1105:$E$1300,4,0)</f>
        <v>68.5</v>
      </c>
      <c r="E216" s="256">
        <f>VLOOKUP($B216,[5]Data!$A$1105:$E$1300,5,0)</f>
        <v>51</v>
      </c>
      <c r="F216" s="256">
        <f t="shared" si="47"/>
        <v>2593285.7142857141</v>
      </c>
      <c r="G216" s="257">
        <f t="shared" si="41"/>
        <v>-5.25</v>
      </c>
      <c r="H216" s="68">
        <f t="shared" si="50"/>
        <v>-12043500</v>
      </c>
      <c r="I216" s="68">
        <f t="shared" si="51"/>
        <v>5262436000000</v>
      </c>
      <c r="J216" s="68">
        <f t="shared" si="52"/>
        <v>27.5625</v>
      </c>
      <c r="K216" s="271">
        <f t="shared" si="35"/>
        <v>36799</v>
      </c>
      <c r="L216" s="236">
        <f>DATE(YEAR(L215),MONTH(L215),DAY(L215)+6)</f>
        <v>36799</v>
      </c>
      <c r="M216" s="237">
        <f>VLOOKUP($L216,data!$B$6:$M$9000,11,0)</f>
        <v>2966000</v>
      </c>
      <c r="N216" s="256">
        <f>VLOOKUP($L216,[5]Data!$A$10:$E$60000,4,0)</f>
        <v>77</v>
      </c>
      <c r="O216" s="256">
        <f>VLOOKUP($L216,[5]Data!$A$10:$E$60000,5,0)</f>
        <v>63</v>
      </c>
      <c r="P216" s="257"/>
      <c r="U216" s="236">
        <f t="shared" si="49"/>
        <v>36636</v>
      </c>
      <c r="V216" s="257">
        <f t="shared" si="42"/>
        <v>-5.25</v>
      </c>
      <c r="W216" s="236">
        <f>DATE(YEAR(W215),MONTH(W215),DAY(W215)+6)</f>
        <v>36799</v>
      </c>
      <c r="X216" s="257">
        <f t="shared" si="43"/>
        <v>5</v>
      </c>
      <c r="Y216" s="237">
        <f t="shared" si="34"/>
        <v>3221893.4484810443</v>
      </c>
      <c r="Z216" s="237">
        <f t="shared" si="30"/>
        <v>2791902.1715154364</v>
      </c>
      <c r="AA216" s="237"/>
      <c r="AC216" s="244">
        <f t="shared" si="44"/>
        <v>1</v>
      </c>
      <c r="AD216" s="236">
        <f t="shared" si="46"/>
        <v>36604</v>
      </c>
      <c r="AE216" s="235" t="b">
        <f t="shared" si="45"/>
        <v>1</v>
      </c>
      <c r="AF216" s="246">
        <f t="shared" si="39"/>
        <v>2836599.8996317466</v>
      </c>
    </row>
    <row r="217" spans="1:32">
      <c r="A217" s="244">
        <f t="shared" si="40"/>
        <v>36637</v>
      </c>
      <c r="B217" s="236">
        <f t="shared" si="48"/>
        <v>36637</v>
      </c>
      <c r="C217" s="237">
        <f>VLOOKUP($B217,data!$B$6:$M$9000,11,0)</f>
        <v>2237000</v>
      </c>
      <c r="D217" s="256">
        <f>VLOOKUP($B217,[5]Data!$A$1105:$E$1300,4,0)</f>
        <v>67.5</v>
      </c>
      <c r="E217" s="256">
        <f>VLOOKUP($B217,[5]Data!$A$1105:$E$1300,5,0)</f>
        <v>52.5</v>
      </c>
      <c r="F217" s="256">
        <f t="shared" si="47"/>
        <v>2526142.8571428573</v>
      </c>
      <c r="G217" s="257">
        <f t="shared" si="41"/>
        <v>-5</v>
      </c>
      <c r="H217" s="68">
        <f t="shared" si="50"/>
        <v>-11185000</v>
      </c>
      <c r="I217" s="68">
        <f t="shared" si="51"/>
        <v>5004169000000</v>
      </c>
      <c r="J217" s="68">
        <f t="shared" si="52"/>
        <v>25</v>
      </c>
      <c r="K217" s="271">
        <f t="shared" si="35"/>
        <v>36800</v>
      </c>
      <c r="L217" s="236">
        <f>DATE(YEAR(L216),MONTH(L216),DAY(L216)+1)</f>
        <v>36800</v>
      </c>
      <c r="M217" s="237">
        <f>VLOOKUP($L217,data!$B$6:$M$9000,11,0)</f>
        <v>2826000</v>
      </c>
      <c r="N217" s="256">
        <f>VLOOKUP($L217,[5]Data!$A$10:$E$60000,4,0)</f>
        <v>77</v>
      </c>
      <c r="O217" s="256">
        <f>VLOOKUP($L217,[5]Data!$A$10:$E$60000,5,0)</f>
        <v>63</v>
      </c>
      <c r="P217" s="257"/>
      <c r="U217" s="236">
        <f t="shared" si="49"/>
        <v>36637</v>
      </c>
      <c r="V217" s="257">
        <f t="shared" si="42"/>
        <v>-5</v>
      </c>
      <c r="W217" s="236">
        <f>DATE(YEAR(W216),MONTH(W216),DAY(W216)+1)</f>
        <v>36800</v>
      </c>
      <c r="X217" s="257">
        <f t="shared" si="43"/>
        <v>5</v>
      </c>
      <c r="Y217" s="237">
        <f t="shared" si="34"/>
        <v>3222816.9625236099</v>
      </c>
      <c r="Z217" s="237">
        <f t="shared" ref="Z217:Z280" si="53">$Q$1+($Q$2*$X217)</f>
        <v>2791902.1715154364</v>
      </c>
      <c r="AA217" s="237"/>
      <c r="AC217" s="244">
        <f t="shared" si="44"/>
        <v>2</v>
      </c>
      <c r="AD217" s="236">
        <f t="shared" si="46"/>
        <v>36605</v>
      </c>
      <c r="AE217" s="235" t="b">
        <f t="shared" si="45"/>
        <v>0</v>
      </c>
      <c r="AF217" s="246">
        <f t="shared" si="39"/>
        <v>3216352.3642256511</v>
      </c>
    </row>
    <row r="218" spans="1:32">
      <c r="A218" s="244">
        <f t="shared" si="40"/>
        <v>36640</v>
      </c>
      <c r="B218" s="236">
        <f t="shared" si="48"/>
        <v>36640</v>
      </c>
      <c r="C218" s="237">
        <f>VLOOKUP($B218,data!$B$6:$M$9000,11,0)</f>
        <v>2298000</v>
      </c>
      <c r="D218" s="256">
        <f>VLOOKUP($B218,[5]Data!$A$1105:$E$1300,4,0)</f>
        <v>71.5</v>
      </c>
      <c r="E218" s="256">
        <f>VLOOKUP($B218,[5]Data!$A$1105:$E$1300,5,0)</f>
        <v>50.5</v>
      </c>
      <c r="F218" s="256">
        <f t="shared" si="47"/>
        <v>2501714.2857142859</v>
      </c>
      <c r="G218" s="257">
        <f t="shared" si="41"/>
        <v>-4</v>
      </c>
      <c r="H218" s="68">
        <f t="shared" si="50"/>
        <v>-9192000</v>
      </c>
      <c r="I218" s="68">
        <f t="shared" si="51"/>
        <v>5280804000000</v>
      </c>
      <c r="J218" s="68">
        <f t="shared" si="52"/>
        <v>16</v>
      </c>
      <c r="K218" s="271">
        <f t="shared" si="35"/>
        <v>36806</v>
      </c>
      <c r="L218" s="236">
        <f>DATE(YEAR(L217),MONTH(L217),DAY(L217)+6)</f>
        <v>36806</v>
      </c>
      <c r="M218" s="237">
        <f>VLOOKUP($L218,data!$B$6:$M$9000,11,0)</f>
        <v>2873000</v>
      </c>
      <c r="N218" s="256">
        <f>VLOOKUP($L218,[5]Data!$A$10:$E$60000,4,0)</f>
        <v>80.5</v>
      </c>
      <c r="O218" s="256">
        <f>VLOOKUP($L218,[5]Data!$A$10:$E$60000,5,0)</f>
        <v>62</v>
      </c>
      <c r="P218" s="257"/>
      <c r="Q218" s="238"/>
      <c r="R218" s="237"/>
      <c r="U218" s="236">
        <f t="shared" si="49"/>
        <v>36640</v>
      </c>
      <c r="V218" s="257">
        <f t="shared" si="42"/>
        <v>-4</v>
      </c>
      <c r="W218" s="236">
        <f>DATE(YEAR(W217),MONTH(W217),DAY(W217)+6)</f>
        <v>36806</v>
      </c>
      <c r="X218" s="257">
        <f t="shared" si="43"/>
        <v>6.25</v>
      </c>
      <c r="Y218" s="237">
        <f t="shared" si="34"/>
        <v>3226511.0186938718</v>
      </c>
      <c r="Z218" s="237">
        <f t="shared" si="53"/>
        <v>2785516.7817845349</v>
      </c>
      <c r="AA218" s="237"/>
      <c r="AC218" s="244">
        <f t="shared" si="44"/>
        <v>3</v>
      </c>
      <c r="AD218" s="236">
        <f t="shared" si="46"/>
        <v>36606</v>
      </c>
      <c r="AE218" s="235" t="b">
        <f t="shared" si="45"/>
        <v>0</v>
      </c>
      <c r="AF218" s="246">
        <f t="shared" si="39"/>
        <v>3220046.4203959131</v>
      </c>
    </row>
    <row r="219" spans="1:32">
      <c r="A219" s="244">
        <f t="shared" si="40"/>
        <v>36641</v>
      </c>
      <c r="B219" s="236">
        <f t="shared" si="48"/>
        <v>36641</v>
      </c>
      <c r="C219" s="237">
        <f>VLOOKUP($B219,data!$B$6:$M$9000,11,0)</f>
        <v>2388000</v>
      </c>
      <c r="D219" s="256">
        <f>VLOOKUP($B219,[5]Data!$A$1105:$E$1300,4,0)</f>
        <v>74.5</v>
      </c>
      <c r="E219" s="256">
        <f>VLOOKUP($B219,[5]Data!$A$1105:$E$1300,5,0)</f>
        <v>53.5</v>
      </c>
      <c r="F219" s="256">
        <f t="shared" si="47"/>
        <v>2480000</v>
      </c>
      <c r="G219" s="257">
        <f t="shared" si="41"/>
        <v>-1</v>
      </c>
      <c r="H219" s="68">
        <f t="shared" si="50"/>
        <v>-2388000</v>
      </c>
      <c r="I219" s="68">
        <f t="shared" si="51"/>
        <v>5702544000000</v>
      </c>
      <c r="J219" s="68">
        <f t="shared" si="52"/>
        <v>1</v>
      </c>
      <c r="K219" s="271">
        <f t="shared" si="35"/>
        <v>36807</v>
      </c>
      <c r="L219" s="236">
        <f>DATE(YEAR(L218),MONTH(L218),DAY(L218)+1)</f>
        <v>36807</v>
      </c>
      <c r="M219" s="237">
        <f>VLOOKUP($L219,data!$B$6:$M$9000,11,0)</f>
        <v>2927000</v>
      </c>
      <c r="N219" s="256">
        <f>VLOOKUP($L219,[5]Data!$A$10:$E$60000,4,0)</f>
        <v>77.5</v>
      </c>
      <c r="O219" s="256">
        <f>VLOOKUP($L219,[5]Data!$A$10:$E$60000,5,0)</f>
        <v>59.5</v>
      </c>
      <c r="P219" s="257"/>
      <c r="Q219" s="238"/>
      <c r="R219" s="237"/>
      <c r="U219" s="236">
        <f t="shared" si="49"/>
        <v>36641</v>
      </c>
      <c r="V219" s="257">
        <f t="shared" si="42"/>
        <v>-1</v>
      </c>
      <c r="W219" s="236">
        <f>DATE(YEAR(W218),MONTH(W218),DAY(W218)+1)</f>
        <v>36807</v>
      </c>
      <c r="X219" s="257">
        <f t="shared" si="43"/>
        <v>3.5</v>
      </c>
      <c r="Y219" s="237">
        <f t="shared" si="34"/>
        <v>3237593.1872046576</v>
      </c>
      <c r="Z219" s="237">
        <f t="shared" si="53"/>
        <v>2799564.6391925183</v>
      </c>
      <c r="AA219" s="237"/>
      <c r="AC219" s="244">
        <f t="shared" si="44"/>
        <v>4</v>
      </c>
      <c r="AD219" s="236">
        <f t="shared" si="46"/>
        <v>36607</v>
      </c>
      <c r="AE219" s="235" t="b">
        <f t="shared" si="45"/>
        <v>0</v>
      </c>
      <c r="AF219" s="246">
        <f t="shared" si="39"/>
        <v>3222816.9625236099</v>
      </c>
    </row>
    <row r="220" spans="1:32">
      <c r="A220" s="244">
        <f t="shared" si="40"/>
        <v>36642</v>
      </c>
      <c r="B220" s="236">
        <f t="shared" si="48"/>
        <v>36642</v>
      </c>
      <c r="C220" s="237">
        <f>VLOOKUP($B220,data!$B$6:$M$9000,11,0)</f>
        <v>2580000</v>
      </c>
      <c r="D220" s="256">
        <f>VLOOKUP($B220,[5]Data!$A$1105:$E$1300,4,0)</f>
        <v>82</v>
      </c>
      <c r="E220" s="256">
        <f>VLOOKUP($B220,[5]Data!$A$1105:$E$1300,5,0)</f>
        <v>55.5</v>
      </c>
      <c r="F220" s="256">
        <f t="shared" si="47"/>
        <v>2423428.5714285714</v>
      </c>
      <c r="G220" s="257">
        <f t="shared" si="41"/>
        <v>3.75</v>
      </c>
      <c r="H220" s="68">
        <f t="shared" si="50"/>
        <v>9675000</v>
      </c>
      <c r="I220" s="68">
        <f t="shared" si="51"/>
        <v>6656400000000</v>
      </c>
      <c r="J220" s="68">
        <f t="shared" si="52"/>
        <v>14.0625</v>
      </c>
      <c r="K220" s="271">
        <f t="shared" si="35"/>
        <v>36813</v>
      </c>
      <c r="L220" s="236">
        <f>DATE(YEAR(L219),MONTH(L219),DAY(L219)+6)</f>
        <v>36813</v>
      </c>
      <c r="M220" s="237">
        <f>VLOOKUP($L220,data!$B$6:$M$9000,11,0)</f>
        <v>2814000</v>
      </c>
      <c r="N220" s="256">
        <f>VLOOKUP($L220,[5]Data!$A$10:$E$60000,4,0)</f>
        <v>67</v>
      </c>
      <c r="O220" s="256">
        <f>VLOOKUP($L220,[5]Data!$A$10:$E$60000,5,0)</f>
        <v>54</v>
      </c>
      <c r="P220" s="257"/>
      <c r="Q220" s="238"/>
      <c r="R220" s="237"/>
      <c r="U220" s="236">
        <f t="shared" si="49"/>
        <v>36642</v>
      </c>
      <c r="V220" s="257">
        <f t="shared" si="42"/>
        <v>3.75</v>
      </c>
      <c r="W220" s="236">
        <f>DATE(YEAR(W219),MONTH(W219),DAY(W219)+6)</f>
        <v>36813</v>
      </c>
      <c r="X220" s="257">
        <f t="shared" si="43"/>
        <v>-4.5</v>
      </c>
      <c r="Y220" s="237">
        <f t="shared" si="34"/>
        <v>3255139.9540134016</v>
      </c>
      <c r="Z220" s="237">
        <f t="shared" si="53"/>
        <v>2840431.1334702875</v>
      </c>
      <c r="AA220" s="237"/>
      <c r="AC220" s="244">
        <f t="shared" si="44"/>
        <v>5</v>
      </c>
      <c r="AD220" s="236">
        <f t="shared" si="46"/>
        <v>36608</v>
      </c>
      <c r="AE220" s="235" t="b">
        <f t="shared" si="45"/>
        <v>0</v>
      </c>
      <c r="AF220" s="246">
        <f t="shared" si="39"/>
        <v>3230205.0748641337</v>
      </c>
    </row>
    <row r="221" spans="1:32">
      <c r="A221" s="244">
        <f t="shared" si="40"/>
        <v>36643</v>
      </c>
      <c r="B221" s="236">
        <f t="shared" si="48"/>
        <v>36643</v>
      </c>
      <c r="C221" s="237">
        <f>VLOOKUP($B221,data!$B$6:$M$9000,11,0)</f>
        <v>2609000</v>
      </c>
      <c r="D221" s="256">
        <f>VLOOKUP($B221,[5]Data!$A$1105:$E$1300,4,0)</f>
        <v>77</v>
      </c>
      <c r="E221" s="256">
        <f>VLOOKUP($B221,[5]Data!$A$1105:$E$1300,5,0)</f>
        <v>57</v>
      </c>
      <c r="F221" s="256">
        <f t="shared" si="47"/>
        <v>2406428.5714285714</v>
      </c>
      <c r="G221" s="257">
        <f t="shared" si="41"/>
        <v>2</v>
      </c>
      <c r="H221" s="68">
        <f t="shared" si="50"/>
        <v>5218000</v>
      </c>
      <c r="I221" s="68">
        <f t="shared" si="51"/>
        <v>6806881000000</v>
      </c>
      <c r="J221" s="68">
        <f t="shared" si="52"/>
        <v>4</v>
      </c>
      <c r="K221" s="271">
        <f t="shared" si="35"/>
        <v>36814</v>
      </c>
      <c r="L221" s="236">
        <f>DATE(YEAR(L220),MONTH(L220),DAY(L220)+1)</f>
        <v>36814</v>
      </c>
      <c r="M221" s="237">
        <f>VLOOKUP($L221,data!$B$6:$M$9000,11,0)</f>
        <v>2737000</v>
      </c>
      <c r="N221" s="256">
        <f>VLOOKUP($L221,[5]Data!$A$10:$E$60000,4,0)</f>
        <v>75</v>
      </c>
      <c r="O221" s="256">
        <f>VLOOKUP($L221,[5]Data!$A$10:$E$60000,5,0)</f>
        <v>55</v>
      </c>
      <c r="P221" s="257"/>
      <c r="Q221" s="238"/>
      <c r="R221" s="237"/>
      <c r="U221" s="236">
        <f t="shared" si="49"/>
        <v>36643</v>
      </c>
      <c r="V221" s="257">
        <f t="shared" si="42"/>
        <v>2</v>
      </c>
      <c r="W221" s="236">
        <f>DATE(YEAR(W220),MONTH(W220),DAY(W220)+1)</f>
        <v>36814</v>
      </c>
      <c r="X221" s="257">
        <f t="shared" si="43"/>
        <v>0</v>
      </c>
      <c r="Y221" s="237">
        <f t="shared" si="34"/>
        <v>3248675.3557154434</v>
      </c>
      <c r="Z221" s="237">
        <f t="shared" si="53"/>
        <v>2817443.7304390422</v>
      </c>
      <c r="AA221" s="237"/>
      <c r="AC221" s="244">
        <f t="shared" si="44"/>
        <v>6</v>
      </c>
      <c r="AD221" s="236">
        <f t="shared" si="46"/>
        <v>36609</v>
      </c>
      <c r="AE221" s="235" t="b">
        <f t="shared" si="45"/>
        <v>0</v>
      </c>
      <c r="AF221" s="246">
        <f t="shared" si="39"/>
        <v>3215428.850183086</v>
      </c>
    </row>
    <row r="222" spans="1:32">
      <c r="A222" s="244">
        <f t="shared" si="40"/>
        <v>36644</v>
      </c>
      <c r="B222" s="236">
        <f t="shared" si="48"/>
        <v>36644</v>
      </c>
      <c r="C222" s="237">
        <f>VLOOKUP($B222,data!$B$6:$M$9000,11,0)</f>
        <v>2566000</v>
      </c>
      <c r="D222" s="256">
        <f>VLOOKUP($B222,[5]Data!$A$1105:$E$1300,4,0)</f>
        <v>77</v>
      </c>
      <c r="E222" s="256">
        <f>VLOOKUP($B222,[5]Data!$A$1105:$E$1300,5,0)</f>
        <v>57</v>
      </c>
      <c r="F222" s="256">
        <f t="shared" si="47"/>
        <v>2424571.4285714286</v>
      </c>
      <c r="G222" s="257">
        <f t="shared" si="41"/>
        <v>2</v>
      </c>
      <c r="H222" s="68">
        <f t="shared" si="50"/>
        <v>5132000</v>
      </c>
      <c r="I222" s="68">
        <f t="shared" si="51"/>
        <v>6584356000000</v>
      </c>
      <c r="J222" s="68">
        <f t="shared" si="52"/>
        <v>4</v>
      </c>
      <c r="K222" s="271">
        <f t="shared" si="35"/>
        <v>36820</v>
      </c>
      <c r="L222" s="236">
        <f>DATE(YEAR(L221),MONTH(L221),DAY(L221)+6)</f>
        <v>36820</v>
      </c>
      <c r="M222" s="237">
        <f>VLOOKUP($L222,data!$B$6:$M$9000,11,0)</f>
        <v>2750000</v>
      </c>
      <c r="N222" s="256">
        <f>VLOOKUP($L222,[5]Data!$A$10:$E$60000,4,0)</f>
        <v>54</v>
      </c>
      <c r="O222" s="256">
        <f>VLOOKUP($L222,[5]Data!$A$10:$E$60000,5,0)</f>
        <v>70</v>
      </c>
      <c r="P222" s="257"/>
      <c r="U222" s="236">
        <f t="shared" si="49"/>
        <v>36644</v>
      </c>
      <c r="V222" s="257">
        <f t="shared" si="42"/>
        <v>2</v>
      </c>
      <c r="W222" s="236">
        <f>DATE(YEAR(W221),MONTH(W221),DAY(W221)+6)</f>
        <v>36820</v>
      </c>
      <c r="X222" s="257">
        <f t="shared" si="43"/>
        <v>-3</v>
      </c>
      <c r="Y222" s="237">
        <f t="shared" si="34"/>
        <v>3248675.3557154434</v>
      </c>
      <c r="Z222" s="237">
        <f t="shared" si="53"/>
        <v>2832768.6657932056</v>
      </c>
      <c r="AA222" s="237"/>
      <c r="AC222" s="244">
        <f t="shared" si="44"/>
        <v>7</v>
      </c>
      <c r="AD222" s="236">
        <f t="shared" si="46"/>
        <v>36610</v>
      </c>
      <c r="AE222" s="235" t="b">
        <f t="shared" si="45"/>
        <v>1</v>
      </c>
      <c r="AF222" s="246">
        <f t="shared" si="39"/>
        <v>2853201.9129320905</v>
      </c>
    </row>
    <row r="223" spans="1:32">
      <c r="A223" s="244">
        <f t="shared" si="40"/>
        <v>36647</v>
      </c>
      <c r="B223" s="236">
        <f t="shared" si="48"/>
        <v>36647</v>
      </c>
      <c r="C223" s="237">
        <f>VLOOKUP($B223,data!$B$6:$M$9000,11,0)</f>
        <v>2741000</v>
      </c>
      <c r="D223" s="256">
        <f>VLOOKUP($B223,[5]Data!$A$1105:$E$1300,4,0)</f>
        <v>82</v>
      </c>
      <c r="E223" s="256">
        <f>VLOOKUP($B223,[5]Data!$A$1105:$E$1300,5,0)</f>
        <v>55.5</v>
      </c>
      <c r="F223" s="256">
        <f t="shared" si="47"/>
        <v>2488428.5714285714</v>
      </c>
      <c r="K223" s="271">
        <f t="shared" si="35"/>
        <v>36821</v>
      </c>
      <c r="L223" s="236">
        <f>DATE(YEAR(L222),MONTH(L222),DAY(L222)+1)</f>
        <v>36821</v>
      </c>
      <c r="M223" s="237">
        <f>VLOOKUP($L223,data!$B$6:$M$9000,11,0)</f>
        <v>2707000</v>
      </c>
      <c r="N223" s="256">
        <f>VLOOKUP($L223,[5]Data!$A$10:$E$60000,4,0)</f>
        <v>72</v>
      </c>
      <c r="O223" s="256">
        <f>VLOOKUP($L223,[5]Data!$A$10:$E$60000,5,0)</f>
        <v>54</v>
      </c>
      <c r="P223" s="257"/>
      <c r="U223" s="236">
        <f t="shared" si="49"/>
        <v>36647</v>
      </c>
      <c r="V223" s="257">
        <f t="shared" si="42"/>
        <v>3.75</v>
      </c>
      <c r="W223" s="236">
        <f>DATE(YEAR(W222),MONTH(W222),DAY(W222)+1)</f>
        <v>36821</v>
      </c>
      <c r="X223" s="257">
        <f t="shared" si="43"/>
        <v>-2</v>
      </c>
      <c r="Y223" s="237">
        <f t="shared" si="34"/>
        <v>3255139.9540134016</v>
      </c>
      <c r="Z223" s="237">
        <f t="shared" si="53"/>
        <v>2827660.3540084846</v>
      </c>
      <c r="AA223" s="237"/>
      <c r="AC223" s="244">
        <f t="shared" si="44"/>
        <v>1</v>
      </c>
      <c r="AD223" s="236">
        <f t="shared" si="46"/>
        <v>36611</v>
      </c>
      <c r="AE223" s="235" t="b">
        <f t="shared" si="45"/>
        <v>1</v>
      </c>
      <c r="AF223" s="246">
        <f t="shared" si="39"/>
        <v>2851924.83498591</v>
      </c>
    </row>
    <row r="224" spans="1:32">
      <c r="A224" s="244">
        <f t="shared" si="40"/>
        <v>36648</v>
      </c>
      <c r="B224" s="236">
        <f t="shared" si="48"/>
        <v>36648</v>
      </c>
      <c r="C224" s="237">
        <f>VLOOKUP($B224,data!$B$6:$M$9000,11,0)</f>
        <v>2819000</v>
      </c>
      <c r="D224" s="256">
        <f>VLOOKUP($B224,[5]Data!$A$1105:$E$1300,4,0)</f>
        <v>78</v>
      </c>
      <c r="E224" s="256">
        <f>VLOOKUP($B224,[5]Data!$A$1105:$E$1300,5,0)</f>
        <v>56</v>
      </c>
      <c r="F224" s="256">
        <f t="shared" si="47"/>
        <v>2571571.4285714286</v>
      </c>
      <c r="K224" s="271">
        <f t="shared" si="35"/>
        <v>36827</v>
      </c>
      <c r="L224" s="236">
        <f>DATE(YEAR(L223),MONTH(L223),DAY(L223)+6)</f>
        <v>36827</v>
      </c>
      <c r="M224" s="237">
        <f>VLOOKUP($L224,data!$B$6:$M$9000,11,0)</f>
        <v>2830000</v>
      </c>
      <c r="N224" s="256">
        <f>VLOOKUP($L224,[5]Data!$A$10:$E$60000,4,0)</f>
        <v>54.5</v>
      </c>
      <c r="O224" s="256">
        <f>VLOOKUP($L224,[5]Data!$A$10:$E$60000,5,0)</f>
        <v>67</v>
      </c>
      <c r="P224" s="257"/>
      <c r="U224" s="236">
        <f t="shared" si="49"/>
        <v>36648</v>
      </c>
      <c r="V224" s="257">
        <f t="shared" si="42"/>
        <v>2</v>
      </c>
      <c r="W224" s="236">
        <f>DATE(YEAR(W223),MONTH(W223),DAY(W223)+6)</f>
        <v>36827</v>
      </c>
      <c r="X224" s="257">
        <f t="shared" si="43"/>
        <v>-4.25</v>
      </c>
      <c r="Y224" s="237">
        <f t="shared" si="34"/>
        <v>3248675.3557154434</v>
      </c>
      <c r="Z224" s="237">
        <f t="shared" si="53"/>
        <v>2839154.0555241071</v>
      </c>
      <c r="AA224" s="237"/>
      <c r="AC224" s="244">
        <f t="shared" si="44"/>
        <v>2</v>
      </c>
      <c r="AD224" s="236">
        <f t="shared" si="46"/>
        <v>36612</v>
      </c>
      <c r="AE224" s="235" t="b">
        <f t="shared" si="45"/>
        <v>0</v>
      </c>
      <c r="AF224" s="246">
        <f t="shared" si="39"/>
        <v>3218199.3923107823</v>
      </c>
    </row>
    <row r="225" spans="1:32">
      <c r="A225" s="244">
        <f t="shared" si="40"/>
        <v>36649</v>
      </c>
      <c r="B225" s="236">
        <f t="shared" si="48"/>
        <v>36649</v>
      </c>
      <c r="C225" s="237">
        <f>VLOOKUP($B225,data!$B$6:$M$9000,11,0)</f>
        <v>2925000</v>
      </c>
      <c r="D225" s="256">
        <f>VLOOKUP($B225,[5]Data!$A$1105:$E$1300,4,0)</f>
        <v>78</v>
      </c>
      <c r="E225" s="256">
        <f>VLOOKUP($B225,[5]Data!$A$1105:$E$1300,5,0)</f>
        <v>57</v>
      </c>
      <c r="F225" s="256">
        <f t="shared" si="47"/>
        <v>2661142.8571428573</v>
      </c>
      <c r="K225" s="271">
        <f t="shared" si="35"/>
        <v>36828</v>
      </c>
      <c r="L225" s="236">
        <f>DATE(YEAR(L224),MONTH(L224),DAY(L224)+1)</f>
        <v>36828</v>
      </c>
      <c r="M225" s="237">
        <f>VLOOKUP($L225,data!$B$6:$M$9000,11,0)</f>
        <v>2887000</v>
      </c>
      <c r="N225" s="256">
        <f>VLOOKUP($L225,[5]Data!$A$10:$E$60000,4,0)</f>
        <v>61.5</v>
      </c>
      <c r="O225" s="256">
        <f>VLOOKUP($L225,[5]Data!$A$10:$E$60000,5,0)</f>
        <v>55.5</v>
      </c>
      <c r="P225" s="257"/>
      <c r="U225" s="236">
        <f t="shared" si="49"/>
        <v>36649</v>
      </c>
      <c r="V225" s="257">
        <f t="shared" si="42"/>
        <v>2.5</v>
      </c>
      <c r="W225" s="236">
        <f>DATE(YEAR(W224),MONTH(W224),DAY(W224)+1)</f>
        <v>36828</v>
      </c>
      <c r="X225" s="257">
        <f t="shared" si="43"/>
        <v>-6.5</v>
      </c>
      <c r="Y225" s="237">
        <f t="shared" si="34"/>
        <v>3250522.3838005746</v>
      </c>
      <c r="Z225" s="237">
        <f t="shared" si="53"/>
        <v>2850647.75703973</v>
      </c>
      <c r="AA225" s="237"/>
      <c r="AC225" s="244">
        <f t="shared" si="44"/>
        <v>3</v>
      </c>
      <c r="AD225" s="236">
        <f t="shared" si="46"/>
        <v>36613</v>
      </c>
      <c r="AE225" s="235" t="b">
        <f t="shared" si="45"/>
        <v>0</v>
      </c>
      <c r="AF225" s="246">
        <f t="shared" si="39"/>
        <v>3208964.2518851273</v>
      </c>
    </row>
    <row r="226" spans="1:32">
      <c r="A226" s="244">
        <f t="shared" si="40"/>
        <v>36650</v>
      </c>
      <c r="B226" s="236">
        <f t="shared" si="48"/>
        <v>36650</v>
      </c>
      <c r="C226" s="237">
        <f>VLOOKUP($B226,data!$B$6:$M$9000,11,0)</f>
        <v>2792000</v>
      </c>
      <c r="D226" s="256">
        <f>VLOOKUP($B226,[5]Data!$A$1105:$E$1300,4,0)</f>
        <v>78.5</v>
      </c>
      <c r="E226" s="256">
        <f>VLOOKUP($B226,[5]Data!$A$1105:$E$1300,5,0)</f>
        <v>59</v>
      </c>
      <c r="F226" s="256">
        <f t="shared" si="47"/>
        <v>2718857.1428571427</v>
      </c>
      <c r="K226" s="271">
        <f t="shared" si="35"/>
        <v>36834</v>
      </c>
      <c r="L226" s="236">
        <f>DATE(YEAR(L225),MONTH(L225),DAY(L225)+6)</f>
        <v>36834</v>
      </c>
      <c r="M226" s="237">
        <f>VLOOKUP($L226,data!$B$6:$M$9000,11,0)</f>
        <v>2849000</v>
      </c>
      <c r="N226" s="256">
        <f>VLOOKUP($L226,[5]Data!$A$10:$E$60000,4,0)</f>
        <v>69.5</v>
      </c>
      <c r="O226" s="256">
        <f>VLOOKUP($L226,[5]Data!$A$10:$E$60000,5,0)</f>
        <v>50</v>
      </c>
      <c r="P226" s="257"/>
      <c r="U226" s="236">
        <f t="shared" si="49"/>
        <v>36650</v>
      </c>
      <c r="V226" s="257">
        <f t="shared" si="42"/>
        <v>3.75</v>
      </c>
      <c r="W226" s="236">
        <f>DATE(YEAR(W225),MONTH(W225),DAY(W225)+6)</f>
        <v>36834</v>
      </c>
      <c r="X226" s="257">
        <f t="shared" si="43"/>
        <v>-5.25</v>
      </c>
      <c r="Y226" s="237">
        <f t="shared" si="34"/>
        <v>3255139.9540134016</v>
      </c>
      <c r="Z226" s="237">
        <f t="shared" si="53"/>
        <v>2844262.3673088285</v>
      </c>
      <c r="AA226" s="237"/>
      <c r="AC226" s="244">
        <f t="shared" si="44"/>
        <v>4</v>
      </c>
      <c r="AD226" s="236">
        <f t="shared" si="46"/>
        <v>36614</v>
      </c>
      <c r="AE226" s="235" t="b">
        <f t="shared" si="45"/>
        <v>0</v>
      </c>
      <c r="AF226" s="246">
        <f t="shared" si="39"/>
        <v>3213581.8220979548</v>
      </c>
    </row>
    <row r="227" spans="1:32">
      <c r="A227" s="244">
        <f t="shared" si="40"/>
        <v>36651</v>
      </c>
      <c r="B227" s="236">
        <f t="shared" si="48"/>
        <v>36651</v>
      </c>
      <c r="C227" s="237">
        <f>VLOOKUP($B227,data!$B$6:$M$9000,11,0)</f>
        <v>2570000</v>
      </c>
      <c r="D227" s="256">
        <f>VLOOKUP($B227,[5]Data!$A$1105:$E$1300,4,0)</f>
        <v>73</v>
      </c>
      <c r="E227" s="256">
        <f>VLOOKUP($B227,[5]Data!$A$1105:$E$1300,5,0)</f>
        <v>58</v>
      </c>
      <c r="F227" s="256">
        <f t="shared" si="47"/>
        <v>2717428.5714285714</v>
      </c>
      <c r="K227" s="271">
        <f t="shared" si="35"/>
        <v>36835</v>
      </c>
      <c r="L227" s="236">
        <f>DATE(YEAR(L226),MONTH(L226),DAY(L226)+1)</f>
        <v>36835</v>
      </c>
      <c r="M227" s="237">
        <f>VLOOKUP($L227,data!$B$6:$M$9000,11,0)</f>
        <v>2974000</v>
      </c>
      <c r="N227" s="256">
        <f>VLOOKUP($L227,[5]Data!$A$10:$E$60000,4,0)</f>
        <v>67.5</v>
      </c>
      <c r="O227" s="256">
        <f>VLOOKUP($L227,[5]Data!$A$10:$E$60000,5,0)</f>
        <v>50</v>
      </c>
      <c r="P227" s="257"/>
      <c r="U227" s="236">
        <f t="shared" si="49"/>
        <v>36651</v>
      </c>
      <c r="V227" s="257">
        <f t="shared" si="42"/>
        <v>0.5</v>
      </c>
      <c r="W227" s="236">
        <f>DATE(YEAR(W226),MONTH(W226),DAY(W226)+1)</f>
        <v>36835</v>
      </c>
      <c r="X227" s="257">
        <f t="shared" si="43"/>
        <v>-6.25</v>
      </c>
      <c r="Y227" s="237">
        <f t="shared" si="34"/>
        <v>3243134.2714600507</v>
      </c>
      <c r="Z227" s="237">
        <f t="shared" si="53"/>
        <v>2849370.6790935495</v>
      </c>
      <c r="AA227" s="237"/>
      <c r="AC227" s="244">
        <f t="shared" si="44"/>
        <v>5</v>
      </c>
      <c r="AD227" s="236">
        <f t="shared" si="46"/>
        <v>36615</v>
      </c>
      <c r="AE227" s="235" t="b">
        <f t="shared" si="45"/>
        <v>0</v>
      </c>
      <c r="AF227" s="246">
        <f t="shared" si="39"/>
        <v>3229281.5608215681</v>
      </c>
    </row>
    <row r="228" spans="1:32">
      <c r="A228" s="244">
        <f t="shared" si="40"/>
        <v>36654</v>
      </c>
      <c r="B228" s="236">
        <f t="shared" si="48"/>
        <v>36654</v>
      </c>
      <c r="C228" s="237">
        <f>VLOOKUP($B228,data!$B$6:$M$9000,11,0)</f>
        <v>2622000</v>
      </c>
      <c r="D228" s="256">
        <f>VLOOKUP($B228,[5]Data!$A$1105:$E$1300,4,0)</f>
        <v>76</v>
      </c>
      <c r="E228" s="256">
        <f>VLOOKUP($B228,[5]Data!$A$1105:$E$1300,5,0)</f>
        <v>60</v>
      </c>
      <c r="F228" s="256">
        <f t="shared" si="47"/>
        <v>2719285.7142857141</v>
      </c>
      <c r="K228" s="271">
        <f t="shared" si="35"/>
        <v>36841</v>
      </c>
      <c r="L228" s="236">
        <f>DATE(YEAR(L227),MONTH(L227),DAY(L227)+6)</f>
        <v>36841</v>
      </c>
      <c r="M228" s="237">
        <f>VLOOKUP($L228,data!$B$6:$M$9000,11,0)</f>
        <v>3783000</v>
      </c>
      <c r="N228" s="256">
        <f>VLOOKUP($L228,[5]Data!$A$10:$E$60000,4,0)</f>
        <v>64.5</v>
      </c>
      <c r="O228" s="256">
        <f>VLOOKUP($L228,[5]Data!$A$10:$E$60000,5,0)</f>
        <v>46.5</v>
      </c>
      <c r="P228" s="257"/>
      <c r="U228" s="236">
        <f t="shared" si="49"/>
        <v>36654</v>
      </c>
      <c r="V228" s="257">
        <f t="shared" si="42"/>
        <v>3</v>
      </c>
      <c r="W228" s="236">
        <f>DATE(YEAR(W227),MONTH(W227),DAY(W227)+6)</f>
        <v>36841</v>
      </c>
      <c r="X228" s="257">
        <f t="shared" si="43"/>
        <v>-9.5</v>
      </c>
      <c r="Y228" s="237">
        <f t="shared" si="34"/>
        <v>3252369.4118857053</v>
      </c>
      <c r="Z228" s="237">
        <f t="shared" si="53"/>
        <v>2865972.6923938934</v>
      </c>
      <c r="AA228" s="237"/>
      <c r="AC228" s="244">
        <f t="shared" si="44"/>
        <v>6</v>
      </c>
      <c r="AD228" s="236">
        <f t="shared" si="46"/>
        <v>36616</v>
      </c>
      <c r="AE228" s="235" t="b">
        <f t="shared" si="45"/>
        <v>0</v>
      </c>
      <c r="AF228" s="246">
        <f t="shared" si="39"/>
        <v>3229281.5608215681</v>
      </c>
    </row>
    <row r="229" spans="1:32">
      <c r="A229" s="244">
        <f t="shared" si="40"/>
        <v>36655</v>
      </c>
      <c r="B229" s="236">
        <f t="shared" si="48"/>
        <v>36655</v>
      </c>
      <c r="C229" s="237">
        <f>VLOOKUP($B229,data!$B$6:$M$9000,11,0)</f>
        <v>2694000</v>
      </c>
      <c r="D229" s="256">
        <f>VLOOKUP($B229,[5]Data!$A$1105:$E$1300,4,0)</f>
        <v>74</v>
      </c>
      <c r="E229" s="256">
        <f>VLOOKUP($B229,[5]Data!$A$1105:$E$1300,5,0)</f>
        <v>57.5</v>
      </c>
      <c r="F229" s="256">
        <f t="shared" si="47"/>
        <v>2737571.4285714286</v>
      </c>
      <c r="K229" s="271">
        <f t="shared" si="35"/>
        <v>36842</v>
      </c>
      <c r="L229" s="236">
        <f>DATE(YEAR(L228),MONTH(L228),DAY(L228)+1)</f>
        <v>36842</v>
      </c>
      <c r="M229" s="237">
        <f>VLOOKUP($L229,data!$B$6:$M$9000,11,0)</f>
        <v>3874000</v>
      </c>
      <c r="N229" s="256">
        <f>VLOOKUP($L229,[5]Data!$A$10:$E$60000,4,0)</f>
        <v>66.5</v>
      </c>
      <c r="O229" s="256">
        <f>VLOOKUP($L229,[5]Data!$A$10:$E$60000,5,0)</f>
        <v>44.5</v>
      </c>
      <c r="P229" s="257"/>
      <c r="U229" s="236">
        <f t="shared" si="49"/>
        <v>36655</v>
      </c>
      <c r="V229" s="257">
        <f t="shared" si="42"/>
        <v>0.75</v>
      </c>
      <c r="W229" s="236">
        <f>DATE(YEAR(W228),MONTH(W228),DAY(W228)+1)</f>
        <v>36842</v>
      </c>
      <c r="X229" s="257">
        <f t="shared" si="43"/>
        <v>-9.5</v>
      </c>
      <c r="Y229" s="237">
        <f t="shared" si="34"/>
        <v>3244057.7855026159</v>
      </c>
      <c r="Z229" s="237">
        <f t="shared" si="53"/>
        <v>2865972.6923938934</v>
      </c>
      <c r="AA229" s="237"/>
      <c r="AC229" s="244">
        <f t="shared" si="44"/>
        <v>7</v>
      </c>
      <c r="AD229" s="236">
        <f t="shared" si="46"/>
        <v>36617</v>
      </c>
      <c r="AE229" s="235" t="b">
        <f t="shared" si="45"/>
        <v>1</v>
      </c>
      <c r="AF229" s="246">
        <f t="shared" si="39"/>
        <v>2834045.7437393861</v>
      </c>
    </row>
    <row r="230" spans="1:32">
      <c r="A230" s="244">
        <f t="shared" si="40"/>
        <v>36656</v>
      </c>
      <c r="B230" s="236">
        <f t="shared" si="48"/>
        <v>36656</v>
      </c>
      <c r="C230" s="237">
        <f>VLOOKUP($B230,data!$B$6:$M$9000,11,0)</f>
        <v>2691000</v>
      </c>
      <c r="D230" s="256">
        <f>VLOOKUP($B230,[5]Data!$A$1105:$E$1300,4,0)</f>
        <v>67.5</v>
      </c>
      <c r="E230" s="256">
        <f>VLOOKUP($B230,[5]Data!$A$1105:$E$1300,5,0)</f>
        <v>54</v>
      </c>
      <c r="F230" s="256">
        <f t="shared" si="47"/>
        <v>2730428.5714285714</v>
      </c>
      <c r="K230" s="271">
        <f t="shared" si="35"/>
        <v>36848</v>
      </c>
      <c r="L230" s="236">
        <f>DATE(YEAR(L229),MONTH(L229),DAY(L229)+6)</f>
        <v>36848</v>
      </c>
      <c r="M230" s="237">
        <f>VLOOKUP($L230,data!$B$6:$M$9000,11,0)</f>
        <v>3870000</v>
      </c>
      <c r="N230" s="256">
        <f>VLOOKUP($L230,[5]Data!$A$10:$E$60000,4,0)</f>
        <v>65.5</v>
      </c>
      <c r="O230" s="256">
        <f>VLOOKUP($L230,[5]Data!$A$10:$E$60000,5,0)</f>
        <v>44</v>
      </c>
      <c r="P230" s="257"/>
      <c r="U230" s="236">
        <f t="shared" si="49"/>
        <v>36656</v>
      </c>
      <c r="V230" s="257">
        <f t="shared" si="42"/>
        <v>-4.25</v>
      </c>
      <c r="W230" s="236">
        <f>DATE(YEAR(W229),MONTH(W229),DAY(W229)+6)</f>
        <v>36848</v>
      </c>
      <c r="X230" s="257">
        <f t="shared" si="43"/>
        <v>-10.25</v>
      </c>
      <c r="Y230" s="237">
        <f t="shared" si="34"/>
        <v>3225587.5046513062</v>
      </c>
      <c r="Z230" s="237">
        <f t="shared" si="53"/>
        <v>2869803.9262324343</v>
      </c>
      <c r="AA230" s="237"/>
      <c r="AC230" s="244">
        <f t="shared" si="44"/>
        <v>1</v>
      </c>
      <c r="AD230" s="236">
        <f t="shared" si="46"/>
        <v>36618</v>
      </c>
      <c r="AE230" s="235" t="b">
        <f t="shared" si="45"/>
        <v>1</v>
      </c>
      <c r="AF230" s="246">
        <f t="shared" si="39"/>
        <v>2813612.4966005012</v>
      </c>
    </row>
    <row r="231" spans="1:32">
      <c r="A231" s="244">
        <f t="shared" si="40"/>
        <v>36657</v>
      </c>
      <c r="B231" s="236">
        <f t="shared" si="48"/>
        <v>36657</v>
      </c>
      <c r="C231" s="237">
        <f>VLOOKUP($B231,data!$B$6:$M$9000,11,0)</f>
        <v>2679000</v>
      </c>
      <c r="D231" s="256">
        <f>VLOOKUP($B231,[5]Data!$A$1105:$E$1300,4,0)</f>
        <v>71.5</v>
      </c>
      <c r="E231" s="256">
        <f>VLOOKUP($B231,[5]Data!$A$1105:$E$1300,5,0)</f>
        <v>51.5</v>
      </c>
      <c r="F231" s="256">
        <f t="shared" si="47"/>
        <v>2710428.5714285714</v>
      </c>
      <c r="K231" s="271">
        <f t="shared" si="35"/>
        <v>36849</v>
      </c>
      <c r="L231" s="236">
        <f>DATE(YEAR(L230),MONTH(L230),DAY(L230)+1)</f>
        <v>36849</v>
      </c>
      <c r="M231" s="237">
        <f>VLOOKUP($L231,data!$B$6:$M$9000,11,0)</f>
        <v>3458000</v>
      </c>
      <c r="N231" s="256">
        <f>VLOOKUP($L231,[5]Data!$A$10:$E$60000,4,0)</f>
        <v>73.5</v>
      </c>
      <c r="O231" s="256">
        <f>VLOOKUP($L231,[5]Data!$A$10:$E$60000,5,0)</f>
        <v>47</v>
      </c>
      <c r="U231" s="236">
        <f t="shared" si="49"/>
        <v>36657</v>
      </c>
      <c r="V231" s="257">
        <f t="shared" si="42"/>
        <v>-3.5</v>
      </c>
      <c r="W231" s="236">
        <f>DATE(YEAR(W230),MONTH(W230),DAY(W230)+1)</f>
        <v>36849</v>
      </c>
      <c r="X231" s="257">
        <f t="shared" si="43"/>
        <v>-4.75</v>
      </c>
      <c r="Y231" s="237">
        <f t="shared" si="34"/>
        <v>3228358.0467790025</v>
      </c>
      <c r="Z231" s="237">
        <f t="shared" si="53"/>
        <v>2841708.2114164676</v>
      </c>
      <c r="AA231" s="237"/>
      <c r="AC231" s="244">
        <f t="shared" si="44"/>
        <v>2</v>
      </c>
      <c r="AD231" s="236">
        <f t="shared" si="46"/>
        <v>36619</v>
      </c>
      <c r="AE231" s="235" t="b">
        <f t="shared" si="45"/>
        <v>0</v>
      </c>
      <c r="AF231" s="246">
        <f t="shared" si="39"/>
        <v>3247751.8416728778</v>
      </c>
    </row>
    <row r="232" spans="1:32">
      <c r="A232" s="244">
        <f t="shared" si="40"/>
        <v>36658</v>
      </c>
      <c r="B232" s="236">
        <f t="shared" si="48"/>
        <v>36658</v>
      </c>
      <c r="C232" s="237">
        <f>VLOOKUP($B232,data!$B$6:$M$9000,11,0)</f>
        <v>2473000</v>
      </c>
      <c r="D232" s="256">
        <f>VLOOKUP($B232,[5]Data!$A$1105:$E$1300,4,0)</f>
        <v>77.5</v>
      </c>
      <c r="E232" s="256">
        <f>VLOOKUP($B232,[5]Data!$A$1105:$E$1300,5,0)</f>
        <v>49</v>
      </c>
      <c r="F232" s="256">
        <f t="shared" si="47"/>
        <v>2645857.1428571427</v>
      </c>
      <c r="K232" s="271">
        <f t="shared" si="35"/>
        <v>36855</v>
      </c>
      <c r="L232" s="236">
        <f>DATE(YEAR(L231),MONTH(L231),DAY(L231)+6)</f>
        <v>36855</v>
      </c>
      <c r="M232" s="237">
        <f>VLOOKUP($L232,data!$B$6:$M$9000,11,0)</f>
        <v>2671000</v>
      </c>
      <c r="N232" s="256">
        <f>VLOOKUP($L232,[5]Data!$A$10:$E$60000,4,0)</f>
        <v>59</v>
      </c>
      <c r="O232" s="256">
        <f>VLOOKUP($L232,[5]Data!$A$10:$E$60000,5,0)</f>
        <v>60</v>
      </c>
      <c r="U232" s="236">
        <f t="shared" si="49"/>
        <v>36658</v>
      </c>
      <c r="V232" s="257">
        <f t="shared" si="42"/>
        <v>-1.75</v>
      </c>
      <c r="W232" s="236">
        <f>DATE(YEAR(W231),MONTH(W231),DAY(W231)+6)</f>
        <v>36855</v>
      </c>
      <c r="X232" s="257">
        <f t="shared" si="43"/>
        <v>-5.5</v>
      </c>
      <c r="Y232" s="237">
        <f t="shared" si="34"/>
        <v>3234822.6450769613</v>
      </c>
      <c r="Z232" s="237">
        <f t="shared" si="53"/>
        <v>2845539.4452550085</v>
      </c>
      <c r="AA232" s="237"/>
      <c r="AC232" s="244">
        <f t="shared" si="44"/>
        <v>3</v>
      </c>
      <c r="AD232" s="236">
        <f t="shared" si="46"/>
        <v>36620</v>
      </c>
      <c r="AE232" s="235" t="b">
        <f t="shared" si="45"/>
        <v>0</v>
      </c>
      <c r="AF232" s="246">
        <f t="shared" si="39"/>
        <v>3242210.7574174851</v>
      </c>
    </row>
    <row r="233" spans="1:32">
      <c r="A233" s="244">
        <f t="shared" si="40"/>
        <v>36661</v>
      </c>
      <c r="B233" s="236">
        <f t="shared" si="48"/>
        <v>36661</v>
      </c>
      <c r="C233" s="237">
        <f>VLOOKUP($B233,data!$B$6:$M$9000,11,0)</f>
        <v>2684000</v>
      </c>
      <c r="D233" s="256">
        <f>VLOOKUP($B233,[5]Data!$A$1105:$E$1300,4,0)</f>
        <v>72</v>
      </c>
      <c r="E233" s="256">
        <f>VLOOKUP($B233,[5]Data!$A$1105:$E$1300,5,0)</f>
        <v>54</v>
      </c>
      <c r="F233" s="256">
        <f t="shared" si="47"/>
        <v>2630428.5714285714</v>
      </c>
      <c r="K233" s="271">
        <f t="shared" si="35"/>
        <v>36856</v>
      </c>
      <c r="L233" s="236">
        <f>DATE(YEAR(L232),MONTH(L232),DAY(L232)+1)</f>
        <v>36856</v>
      </c>
      <c r="M233" s="237">
        <f>VLOOKUP($L233,data!$B$6:$M$9000,11,0)</f>
        <v>2773000</v>
      </c>
      <c r="N233" s="256">
        <f>VLOOKUP($L233,[5]Data!$A$10:$E$60000,4,0)</f>
        <v>71.5</v>
      </c>
      <c r="O233" s="256">
        <f>VLOOKUP($L233,[5]Data!$A$10:$E$60000,5,0)</f>
        <v>47.5</v>
      </c>
      <c r="U233" s="236">
        <f t="shared" si="49"/>
        <v>36661</v>
      </c>
      <c r="V233" s="257">
        <f t="shared" si="42"/>
        <v>-2</v>
      </c>
      <c r="W233" s="236">
        <f>DATE(YEAR(W232),MONTH(W232),DAY(W232)+1)</f>
        <v>36856</v>
      </c>
      <c r="X233" s="257">
        <f t="shared" si="43"/>
        <v>-5.5</v>
      </c>
      <c r="Y233" s="237">
        <f t="shared" si="34"/>
        <v>3233899.1310343957</v>
      </c>
      <c r="Z233" s="237">
        <f t="shared" si="53"/>
        <v>2845539.4452550085</v>
      </c>
      <c r="AA233" s="237"/>
      <c r="AC233" s="244">
        <f t="shared" si="44"/>
        <v>4</v>
      </c>
      <c r="AD233" s="236">
        <f t="shared" si="46"/>
        <v>36621</v>
      </c>
      <c r="AE233" s="235" t="b">
        <f t="shared" si="45"/>
        <v>0</v>
      </c>
      <c r="AF233" s="246">
        <f t="shared" si="39"/>
        <v>3233899.1310343957</v>
      </c>
    </row>
    <row r="234" spans="1:32">
      <c r="A234" s="244">
        <f t="shared" si="40"/>
        <v>36662</v>
      </c>
      <c r="B234" s="236">
        <f t="shared" si="48"/>
        <v>36662</v>
      </c>
      <c r="C234" s="237">
        <f>VLOOKUP($B234,data!$B$6:$M$9000,11,0)</f>
        <v>2748000</v>
      </c>
      <c r="D234" s="256">
        <f>VLOOKUP($B234,[5]Data!$A$1105:$E$1300,4,0)</f>
        <v>65.5</v>
      </c>
      <c r="E234" s="256">
        <f>VLOOKUP($B234,[5]Data!$A$1105:$E$1300,5,0)</f>
        <v>52.5</v>
      </c>
      <c r="F234" s="256">
        <f t="shared" si="47"/>
        <v>2655857.1428571427</v>
      </c>
      <c r="K234" s="271">
        <f t="shared" si="35"/>
        <v>36862</v>
      </c>
      <c r="L234" s="236">
        <f>DATE(YEAR(L233),MONTH(L233),DAY(L233)+6)</f>
        <v>36862</v>
      </c>
      <c r="M234" s="237">
        <f>VLOOKUP($L234,data!$B$6:$M$9000,11,0)</f>
        <v>3054000</v>
      </c>
      <c r="N234" s="256">
        <f>VLOOKUP($L234,[5]Data!$A$10:$E$60000,4,0)</f>
        <v>68</v>
      </c>
      <c r="O234" s="256">
        <f>VLOOKUP($L234,[5]Data!$A$10:$E$60000,5,0)</f>
        <v>47.5</v>
      </c>
      <c r="U234" s="236">
        <f t="shared" si="49"/>
        <v>36662</v>
      </c>
      <c r="V234" s="257">
        <f t="shared" si="42"/>
        <v>-6</v>
      </c>
      <c r="W234" s="236">
        <f>DATE(YEAR(W233),MONTH(W233),DAY(W233)+6)</f>
        <v>36862</v>
      </c>
      <c r="X234" s="257">
        <f t="shared" si="43"/>
        <v>-7.25</v>
      </c>
      <c r="Y234" s="237">
        <f t="shared" si="34"/>
        <v>3219122.9063533479</v>
      </c>
      <c r="Z234" s="237">
        <f t="shared" si="53"/>
        <v>2854478.9908782705</v>
      </c>
      <c r="AA234" s="237"/>
      <c r="AC234" s="244">
        <f t="shared" si="44"/>
        <v>5</v>
      </c>
      <c r="AD234" s="236">
        <f t="shared" si="46"/>
        <v>36622</v>
      </c>
      <c r="AE234" s="235" t="b">
        <f t="shared" si="45"/>
        <v>0</v>
      </c>
      <c r="AF234" s="246">
        <f t="shared" si="39"/>
        <v>3234822.6450769613</v>
      </c>
    </row>
    <row r="235" spans="1:32">
      <c r="A235" s="244">
        <f t="shared" si="40"/>
        <v>36663</v>
      </c>
      <c r="B235" s="236">
        <f t="shared" si="48"/>
        <v>36663</v>
      </c>
      <c r="C235" s="237">
        <f>VLOOKUP($B235,data!$B$6:$M$9000,11,0)</f>
        <v>2627000</v>
      </c>
      <c r="D235" s="256">
        <f>VLOOKUP($B235,[5]Data!$A$1105:$E$1300,4,0)</f>
        <v>68.5</v>
      </c>
      <c r="E235" s="256">
        <f>VLOOKUP($B235,[5]Data!$A$1105:$E$1300,5,0)</f>
        <v>53</v>
      </c>
      <c r="F235" s="256">
        <f t="shared" si="47"/>
        <v>2656571.4285714286</v>
      </c>
      <c r="K235" s="271">
        <f t="shared" si="35"/>
        <v>36863</v>
      </c>
      <c r="L235" s="236">
        <f>DATE(YEAR(L234),MONTH(L234),DAY(L234)+1)</f>
        <v>36863</v>
      </c>
      <c r="M235" s="237">
        <f>VLOOKUP($L235,data!$B$6:$M$9000,11,0)</f>
        <v>3022000</v>
      </c>
      <c r="N235" s="256">
        <f>VLOOKUP($L235,[5]Data!$A$10:$E$60000,4,0)</f>
        <v>69.5</v>
      </c>
      <c r="O235" s="256">
        <f>VLOOKUP($L235,[5]Data!$A$10:$E$60000,5,0)</f>
        <v>47</v>
      </c>
      <c r="U235" s="236">
        <f t="shared" si="49"/>
        <v>36663</v>
      </c>
      <c r="V235" s="257">
        <f t="shared" si="42"/>
        <v>-4.25</v>
      </c>
      <c r="W235" s="236">
        <f>DATE(YEAR(W234),MONTH(W234),DAY(W234)+1)</f>
        <v>36863</v>
      </c>
      <c r="X235" s="257">
        <f t="shared" si="43"/>
        <v>-6.75</v>
      </c>
      <c r="Y235" s="237">
        <f t="shared" si="34"/>
        <v>3225587.5046513062</v>
      </c>
      <c r="Z235" s="237">
        <f t="shared" si="53"/>
        <v>2851924.83498591</v>
      </c>
      <c r="AA235" s="237"/>
      <c r="AC235" s="244">
        <f t="shared" si="44"/>
        <v>6</v>
      </c>
      <c r="AD235" s="236">
        <f t="shared" si="46"/>
        <v>36623</v>
      </c>
      <c r="AE235" s="235" t="b">
        <f t="shared" si="45"/>
        <v>0</v>
      </c>
      <c r="AF235" s="246">
        <f t="shared" si="39"/>
        <v>3231128.5889066993</v>
      </c>
    </row>
    <row r="236" spans="1:32">
      <c r="A236" s="244">
        <f t="shared" si="40"/>
        <v>36664</v>
      </c>
      <c r="B236" s="236">
        <f t="shared" si="48"/>
        <v>36664</v>
      </c>
      <c r="C236" s="237">
        <f>VLOOKUP($B236,data!$B$6:$M$9000,11,0)</f>
        <v>2584000</v>
      </c>
      <c r="D236" s="256">
        <f>VLOOKUP($B236,[5]Data!$A$1105:$E$1300,4,0)</f>
        <v>76.5</v>
      </c>
      <c r="E236" s="256">
        <f>VLOOKUP($B236,[5]Data!$A$1105:$E$1300,5,0)</f>
        <v>55.5</v>
      </c>
      <c r="F236" s="256">
        <f t="shared" si="47"/>
        <v>2640857.1428571427</v>
      </c>
      <c r="K236" s="271">
        <f t="shared" si="35"/>
        <v>36869</v>
      </c>
      <c r="L236" s="236">
        <f>DATE(YEAR(L235),MONTH(L235),DAY(L235)+6)</f>
        <v>36869</v>
      </c>
      <c r="M236" s="237">
        <f>VLOOKUP($L236,data!$B$6:$M$9000,11,0)</f>
        <v>2952000</v>
      </c>
      <c r="N236" s="256">
        <f>VLOOKUP($L236,[5]Data!$A$10:$E$60000,4,0)</f>
        <v>66.5</v>
      </c>
      <c r="O236" s="256">
        <f>VLOOKUP($L236,[5]Data!$A$10:$E$60000,5,0)</f>
        <v>51</v>
      </c>
      <c r="U236" s="236">
        <f t="shared" si="49"/>
        <v>36664</v>
      </c>
      <c r="V236" s="257">
        <f t="shared" si="42"/>
        <v>1</v>
      </c>
      <c r="W236" s="236">
        <f>DATE(YEAR(W235),MONTH(W235),DAY(W235)+6)</f>
        <v>36869</v>
      </c>
      <c r="X236" s="257">
        <f t="shared" si="43"/>
        <v>-6.25</v>
      </c>
      <c r="Y236" s="237">
        <f t="shared" ref="Y236:Y299" si="54">$H$1+($H$2*$V236)</f>
        <v>3244981.2995451814</v>
      </c>
      <c r="Z236" s="237">
        <f t="shared" si="53"/>
        <v>2849370.6790935495</v>
      </c>
      <c r="AA236" s="237"/>
      <c r="AC236" s="244">
        <f t="shared" si="44"/>
        <v>7</v>
      </c>
      <c r="AD236" s="236">
        <f t="shared" si="46"/>
        <v>36624</v>
      </c>
      <c r="AE236" s="235" t="b">
        <f t="shared" si="45"/>
        <v>1</v>
      </c>
      <c r="AF236" s="246">
        <f t="shared" si="39"/>
        <v>2823829.1201699437</v>
      </c>
    </row>
    <row r="237" spans="1:32">
      <c r="A237" s="244">
        <f t="shared" si="40"/>
        <v>36665</v>
      </c>
      <c r="B237" s="236">
        <f t="shared" si="48"/>
        <v>36665</v>
      </c>
      <c r="C237" s="237">
        <f>VLOOKUP($B237,data!$B$6:$M$9000,11,0)</f>
        <v>2615000</v>
      </c>
      <c r="D237" s="256">
        <f>VLOOKUP($B237,[5]Data!$A$1105:$E$1300,4,0)</f>
        <v>81</v>
      </c>
      <c r="E237" s="256">
        <f>VLOOKUP($B237,[5]Data!$A$1105:$E$1300,5,0)</f>
        <v>59.5</v>
      </c>
      <c r="F237" s="256">
        <f t="shared" si="47"/>
        <v>2630000</v>
      </c>
      <c r="K237" s="271">
        <f t="shared" si="35"/>
        <v>36870</v>
      </c>
      <c r="L237" s="236">
        <f>DATE(YEAR(L236),MONTH(L236),DAY(L236)+1)</f>
        <v>36870</v>
      </c>
      <c r="M237" s="237">
        <f>VLOOKUP($L237,data!$B$6:$M$9000,11,0)</f>
        <v>3063000</v>
      </c>
      <c r="N237" s="256">
        <f>VLOOKUP($L237,[5]Data!$A$10:$E$60000,4,0)</f>
        <v>65</v>
      </c>
      <c r="O237" s="256">
        <f>VLOOKUP($L237,[5]Data!$A$10:$E$60000,5,0)</f>
        <v>49.5</v>
      </c>
      <c r="U237" s="236">
        <f t="shared" si="49"/>
        <v>36665</v>
      </c>
      <c r="V237" s="257">
        <f t="shared" si="42"/>
        <v>5.25</v>
      </c>
      <c r="W237" s="236">
        <f>DATE(YEAR(W236),MONTH(W236),DAY(W236)+1)</f>
        <v>36870</v>
      </c>
      <c r="X237" s="257">
        <f t="shared" si="43"/>
        <v>-7.75</v>
      </c>
      <c r="Y237" s="237">
        <f t="shared" si="54"/>
        <v>3260681.0382687948</v>
      </c>
      <c r="Z237" s="237">
        <f t="shared" si="53"/>
        <v>2857033.1467706314</v>
      </c>
      <c r="AA237" s="237"/>
      <c r="AC237" s="244">
        <f t="shared" si="44"/>
        <v>1</v>
      </c>
      <c r="AD237" s="236">
        <f t="shared" si="46"/>
        <v>36625</v>
      </c>
      <c r="AE237" s="235" t="b">
        <f t="shared" si="45"/>
        <v>1</v>
      </c>
      <c r="AF237" s="246">
        <f t="shared" si="39"/>
        <v>2844262.3673088285</v>
      </c>
    </row>
    <row r="238" spans="1:32">
      <c r="A238" s="244">
        <f t="shared" si="40"/>
        <v>36668</v>
      </c>
      <c r="B238" s="236">
        <f t="shared" si="48"/>
        <v>36668</v>
      </c>
      <c r="C238" s="237">
        <f>VLOOKUP($B238,data!$B$6:$M$9000,11,0)</f>
        <v>3250000</v>
      </c>
      <c r="D238" s="256">
        <f>VLOOKUP($B238,[5]Data!$A$1105:$E$1300,4,0)</f>
        <v>86</v>
      </c>
      <c r="E238" s="256">
        <f>VLOOKUP($B238,[5]Data!$A$1105:$E$1300,5,0)</f>
        <v>64.5</v>
      </c>
      <c r="F238" s="256">
        <f t="shared" si="47"/>
        <v>2711571.4285714286</v>
      </c>
      <c r="K238" s="271">
        <f t="shared" si="35"/>
        <v>36876</v>
      </c>
      <c r="L238" s="236">
        <f>DATE(YEAR(L237),MONTH(L237),DAY(L237)+6)</f>
        <v>36876</v>
      </c>
      <c r="M238" s="237">
        <f>VLOOKUP($L238,data!$B$6:$M$9000,11,0)</f>
        <v>3280000</v>
      </c>
      <c r="N238" s="256">
        <f>VLOOKUP($L238,[5]Data!$A$10:$E$60000,4,0)</f>
        <v>66</v>
      </c>
      <c r="O238" s="256">
        <f>VLOOKUP($L238,[5]Data!$A$10:$E$60000,5,0)</f>
        <v>46.5</v>
      </c>
      <c r="U238" s="236">
        <f t="shared" si="49"/>
        <v>36668</v>
      </c>
      <c r="V238" s="257">
        <f t="shared" si="42"/>
        <v>10.25</v>
      </c>
      <c r="W238" s="236">
        <f>DATE(YEAR(W237),MONTH(W237),DAY(W237)+6)</f>
        <v>36876</v>
      </c>
      <c r="X238" s="257">
        <f t="shared" si="43"/>
        <v>-8.75</v>
      </c>
      <c r="Y238" s="237">
        <f t="shared" si="54"/>
        <v>3279151.3191201044</v>
      </c>
      <c r="Z238" s="237">
        <f t="shared" si="53"/>
        <v>2862141.4585553524</v>
      </c>
      <c r="AA238" s="237"/>
      <c r="AC238" s="244">
        <f t="shared" si="44"/>
        <v>2</v>
      </c>
      <c r="AD238" s="236">
        <f t="shared" si="46"/>
        <v>36626</v>
      </c>
      <c r="AE238" s="235" t="b">
        <f t="shared" si="45"/>
        <v>0</v>
      </c>
      <c r="AF238" s="246">
        <f t="shared" si="39"/>
        <v>3221893.4484810443</v>
      </c>
    </row>
    <row r="239" spans="1:32">
      <c r="A239" s="244">
        <f t="shared" si="40"/>
        <v>36669</v>
      </c>
      <c r="B239" s="236">
        <f t="shared" si="48"/>
        <v>36669</v>
      </c>
      <c r="C239" s="237">
        <f>VLOOKUP($B239,data!$B$6:$M$9000,11,0)</f>
        <v>3054000</v>
      </c>
      <c r="D239" s="256">
        <f>VLOOKUP($B239,[5]Data!$A$1105:$E$1300,4,0)</f>
        <v>84.5</v>
      </c>
      <c r="E239" s="256">
        <f>VLOOKUP($B239,[5]Data!$A$1105:$E$1300,5,0)</f>
        <v>66</v>
      </c>
      <c r="F239" s="256">
        <f t="shared" si="47"/>
        <v>2794571.4285714286</v>
      </c>
      <c r="K239" s="271">
        <f t="shared" si="35"/>
        <v>36877</v>
      </c>
      <c r="L239" s="236">
        <f>DATE(YEAR(L238),MONTH(L238),DAY(L238)+1)</f>
        <v>36877</v>
      </c>
      <c r="M239" s="237">
        <f>VLOOKUP($L239,data!$B$6:$M$9000,11,0)</f>
        <v>3002000</v>
      </c>
      <c r="N239" s="256">
        <f>VLOOKUP($L239,[5]Data!$A$10:$E$60000,4,0)</f>
        <v>71</v>
      </c>
      <c r="O239" s="256">
        <f>VLOOKUP($L239,[5]Data!$A$10:$E$60000,5,0)</f>
        <v>48.5</v>
      </c>
      <c r="U239" s="236">
        <f t="shared" si="49"/>
        <v>36669</v>
      </c>
      <c r="V239" s="257">
        <f t="shared" si="42"/>
        <v>10.25</v>
      </c>
      <c r="W239" s="236">
        <f>DATE(YEAR(W238),MONTH(W238),DAY(W238)+1)</f>
        <v>36877</v>
      </c>
      <c r="X239" s="257">
        <f t="shared" si="43"/>
        <v>-5.25</v>
      </c>
      <c r="Y239" s="237">
        <f t="shared" si="54"/>
        <v>3279151.3191201044</v>
      </c>
      <c r="Z239" s="237">
        <f t="shared" si="53"/>
        <v>2844262.3673088285</v>
      </c>
      <c r="AA239" s="237"/>
      <c r="AC239" s="244">
        <f t="shared" si="44"/>
        <v>3</v>
      </c>
      <c r="AD239" s="236">
        <f t="shared" si="46"/>
        <v>36627</v>
      </c>
      <c r="AE239" s="235" t="b">
        <f t="shared" si="45"/>
        <v>0</v>
      </c>
      <c r="AF239" s="246">
        <f t="shared" si="39"/>
        <v>3244057.7855026159</v>
      </c>
    </row>
    <row r="240" spans="1:32">
      <c r="A240" s="244">
        <f t="shared" si="40"/>
        <v>36670</v>
      </c>
      <c r="B240" s="236">
        <f t="shared" si="48"/>
        <v>36670</v>
      </c>
      <c r="C240" s="237">
        <f>VLOOKUP($B240,data!$B$6:$M$9000,11,0)</f>
        <v>2961000</v>
      </c>
      <c r="D240" s="256">
        <f>VLOOKUP($B240,[5]Data!$A$1105:$E$1300,4,0)</f>
        <v>81</v>
      </c>
      <c r="E240" s="256">
        <f>VLOOKUP($B240,[5]Data!$A$1105:$E$1300,5,0)</f>
        <v>64.5</v>
      </c>
      <c r="F240" s="256">
        <f t="shared" si="47"/>
        <v>2834142.8571428573</v>
      </c>
      <c r="K240" s="271">
        <f t="shared" si="35"/>
        <v>36883</v>
      </c>
      <c r="L240" s="236">
        <f>DATE(YEAR(L239),MONTH(L239),DAY(L239)+6)</f>
        <v>36883</v>
      </c>
      <c r="M240" s="237">
        <f>VLOOKUP($L240,data!$B$6:$M$9000,11,0)</f>
        <v>3457000</v>
      </c>
      <c r="N240" s="256">
        <f>VLOOKUP($L240,[5]Data!$A$10:$E$60000,4,0)</f>
        <v>65</v>
      </c>
      <c r="O240" s="256">
        <f>VLOOKUP($L240,[5]Data!$A$10:$E$60000,5,0)</f>
        <v>46</v>
      </c>
      <c r="U240" s="236">
        <f t="shared" si="49"/>
        <v>36670</v>
      </c>
      <c r="V240" s="257">
        <f t="shared" si="42"/>
        <v>7.75</v>
      </c>
      <c r="W240" s="236">
        <f>DATE(YEAR(W239),MONTH(W239),DAY(W239)+6)</f>
        <v>36883</v>
      </c>
      <c r="X240" s="257">
        <f t="shared" si="43"/>
        <v>-9.5</v>
      </c>
      <c r="Y240" s="237">
        <f t="shared" si="54"/>
        <v>3269916.1786944498</v>
      </c>
      <c r="Z240" s="237">
        <f t="shared" si="53"/>
        <v>2865972.6923938934</v>
      </c>
      <c r="AA240" s="237"/>
      <c r="AC240" s="244">
        <f t="shared" si="44"/>
        <v>4</v>
      </c>
      <c r="AD240" s="236">
        <f t="shared" si="46"/>
        <v>36628</v>
      </c>
      <c r="AE240" s="235" t="b">
        <f t="shared" si="45"/>
        <v>0</v>
      </c>
      <c r="AF240" s="246">
        <f t="shared" si="39"/>
        <v>3251445.8978431397</v>
      </c>
    </row>
    <row r="241" spans="1:32">
      <c r="A241" s="244">
        <f t="shared" si="40"/>
        <v>36671</v>
      </c>
      <c r="B241" s="236">
        <f t="shared" si="48"/>
        <v>36671</v>
      </c>
      <c r="C241" s="237">
        <f>VLOOKUP($B241,data!$B$6:$M$9000,11,0)</f>
        <v>2936000</v>
      </c>
      <c r="D241" s="256">
        <f>VLOOKUP($B241,[5]Data!$A$1105:$E$1300,4,0)</f>
        <v>76.5</v>
      </c>
      <c r="E241" s="256">
        <f>VLOOKUP($B241,[5]Data!$A$1105:$E$1300,5,0)</f>
        <v>60</v>
      </c>
      <c r="F241" s="256">
        <f t="shared" si="47"/>
        <v>2861000</v>
      </c>
      <c r="K241" s="271">
        <f t="shared" si="35"/>
        <v>36884</v>
      </c>
      <c r="L241" s="236">
        <f>DATE(YEAR(L240),MONTH(L240),DAY(L240)+1)</f>
        <v>36884</v>
      </c>
      <c r="M241" s="237">
        <f>VLOOKUP($L241,data!$B$6:$M$9000,11,0)</f>
        <v>3160000</v>
      </c>
      <c r="N241" s="256">
        <f>VLOOKUP($L241,[5]Data!$A$10:$E$60000,4,0)</f>
        <v>65</v>
      </c>
      <c r="O241" s="256">
        <f>VLOOKUP($L241,[5]Data!$A$10:$E$60000,5,0)</f>
        <v>46</v>
      </c>
      <c r="U241" s="236">
        <f t="shared" si="49"/>
        <v>36671</v>
      </c>
      <c r="V241" s="257">
        <f t="shared" si="42"/>
        <v>3.25</v>
      </c>
      <c r="W241" s="236">
        <f>DATE(YEAR(W240),MONTH(W240),DAY(W240)+1)</f>
        <v>36884</v>
      </c>
      <c r="X241" s="257">
        <f t="shared" si="43"/>
        <v>-9.5</v>
      </c>
      <c r="Y241" s="237">
        <f t="shared" si="54"/>
        <v>3253292.9259282709</v>
      </c>
      <c r="Z241" s="237">
        <f t="shared" si="53"/>
        <v>2865972.6923938934</v>
      </c>
      <c r="AA241" s="237"/>
      <c r="AC241" s="244">
        <f t="shared" si="44"/>
        <v>5</v>
      </c>
      <c r="AD241" s="236">
        <f t="shared" si="46"/>
        <v>36629</v>
      </c>
      <c r="AE241" s="235" t="b">
        <f t="shared" si="45"/>
        <v>0</v>
      </c>
      <c r="AF241" s="246">
        <f t="shared" si="39"/>
        <v>3232052.1029492645</v>
      </c>
    </row>
    <row r="242" spans="1:32">
      <c r="A242" s="244">
        <f t="shared" si="40"/>
        <v>36672</v>
      </c>
      <c r="B242" s="236">
        <f t="shared" si="48"/>
        <v>36672</v>
      </c>
      <c r="C242" s="237">
        <f>VLOOKUP($B242,data!$B$6:$M$9000,11,0)</f>
        <v>2749000</v>
      </c>
      <c r="D242" s="256">
        <f>VLOOKUP($B242,[5]Data!$A$1105:$E$1300,4,0)</f>
        <v>80</v>
      </c>
      <c r="E242" s="256">
        <f>VLOOKUP($B242,[5]Data!$A$1105:$E$1300,5,0)</f>
        <v>59.5</v>
      </c>
      <c r="F242" s="256">
        <f t="shared" si="47"/>
        <v>2878428.5714285714</v>
      </c>
      <c r="K242" s="271">
        <f t="shared" si="35"/>
        <v>36890</v>
      </c>
      <c r="L242" s="236">
        <f>DATE(YEAR(L241),MONTH(L241),DAY(L241)+6)</f>
        <v>36890</v>
      </c>
      <c r="M242" s="237">
        <f>VLOOKUP($L242,data!$B$6:$M$9000,11,0)</f>
        <v>2988000</v>
      </c>
      <c r="N242" s="256">
        <f>VLOOKUP($L242,[5]Data!$A$10:$E$60000,4,0)</f>
        <v>63</v>
      </c>
      <c r="O242" s="256">
        <f>VLOOKUP($L242,[5]Data!$A$10:$E$60000,5,0)</f>
        <v>38.5</v>
      </c>
      <c r="U242" s="236">
        <f t="shared" si="49"/>
        <v>36672</v>
      </c>
      <c r="V242" s="257">
        <f t="shared" si="42"/>
        <v>4.75</v>
      </c>
      <c r="W242" s="236">
        <f>DATE(YEAR(W241),MONTH(W241),DAY(W241)+6)</f>
        <v>36890</v>
      </c>
      <c r="X242" s="257">
        <f t="shared" si="43"/>
        <v>-14.25</v>
      </c>
      <c r="Y242" s="237">
        <f t="shared" si="54"/>
        <v>3258834.010183664</v>
      </c>
      <c r="Z242" s="237">
        <f t="shared" si="53"/>
        <v>2890237.1733713187</v>
      </c>
      <c r="AA242" s="237"/>
      <c r="AC242" s="244">
        <f t="shared" si="44"/>
        <v>6</v>
      </c>
      <c r="AD242" s="236">
        <f t="shared" si="46"/>
        <v>36630</v>
      </c>
      <c r="AE242" s="235" t="b">
        <f t="shared" si="45"/>
        <v>0</v>
      </c>
      <c r="AF242" s="246">
        <f t="shared" si="39"/>
        <v>3223740.476566175</v>
      </c>
    </row>
    <row r="243" spans="1:32">
      <c r="A243" s="244">
        <f t="shared" si="40"/>
        <v>36675</v>
      </c>
      <c r="B243" s="236">
        <f t="shared" si="48"/>
        <v>36675</v>
      </c>
      <c r="C243" s="237">
        <f>VLOOKUP($B243,data!$B$6:$M$9000,11,0)</f>
        <v>2540000</v>
      </c>
      <c r="D243" s="256">
        <f>VLOOKUP($B243,[5]Data!$A$1105:$E$1300,4,0)</f>
        <v>82</v>
      </c>
      <c r="E243" s="256">
        <f>VLOOKUP($B243,[5]Data!$A$1105:$E$1300,5,0)</f>
        <v>63</v>
      </c>
      <c r="F243" s="256">
        <f t="shared" si="47"/>
        <v>2872142.8571428573</v>
      </c>
      <c r="K243" s="271">
        <f t="shared" si="35"/>
        <v>36891</v>
      </c>
      <c r="L243" s="236">
        <f>DATE(YEAR(L242),MONTH(L242),DAY(L242)+1)</f>
        <v>36891</v>
      </c>
      <c r="M243" s="237">
        <f>VLOOKUP($L243,data!$B$6:$M$9000,11,0)</f>
        <v>2817000</v>
      </c>
      <c r="N243" s="256">
        <f>VLOOKUP($L243,[5]Data!$A$10:$E$60000,4,0)</f>
        <v>60</v>
      </c>
      <c r="O243" s="256">
        <f>VLOOKUP($L243,[5]Data!$A$10:$E$60000,5,0)</f>
        <v>38</v>
      </c>
      <c r="U243" s="236">
        <f t="shared" si="49"/>
        <v>36675</v>
      </c>
      <c r="V243" s="257">
        <f t="shared" si="42"/>
        <v>7.5</v>
      </c>
      <c r="W243" s="236">
        <f>DATE(YEAR(W242),MONTH(W242),DAY(W242)+1)</f>
        <v>36891</v>
      </c>
      <c r="X243" s="257">
        <f t="shared" si="43"/>
        <v>-16</v>
      </c>
      <c r="Y243" s="237">
        <f t="shared" si="54"/>
        <v>3268992.6646518842</v>
      </c>
      <c r="Z243" s="237">
        <f t="shared" si="53"/>
        <v>2899176.7189945811</v>
      </c>
      <c r="AA243" s="237"/>
      <c r="AC243" s="244">
        <f t="shared" si="44"/>
        <v>7</v>
      </c>
      <c r="AD243" s="236">
        <f t="shared" si="46"/>
        <v>36631</v>
      </c>
      <c r="AE243" s="235" t="b">
        <f t="shared" si="45"/>
        <v>1</v>
      </c>
      <c r="AF243" s="246">
        <f t="shared" si="39"/>
        <v>2840431.1334702875</v>
      </c>
    </row>
    <row r="244" spans="1:32">
      <c r="A244" s="244">
        <f t="shared" si="40"/>
        <v>36676</v>
      </c>
      <c r="B244" s="236">
        <f t="shared" si="48"/>
        <v>36676</v>
      </c>
      <c r="C244" s="237">
        <f>VLOOKUP($B244,data!$B$6:$M$9000,11,0)</f>
        <v>2927000</v>
      </c>
      <c r="D244" s="256">
        <f>VLOOKUP($B244,[5]Data!$A$1105:$E$1300,4,0)</f>
        <v>79.5</v>
      </c>
      <c r="E244" s="256">
        <f>VLOOKUP($B244,[5]Data!$A$1105:$E$1300,5,0)</f>
        <v>59</v>
      </c>
      <c r="F244" s="256">
        <f t="shared" si="47"/>
        <v>2916714.2857142859</v>
      </c>
      <c r="K244" s="271"/>
      <c r="L244" s="236"/>
      <c r="U244" s="236">
        <f t="shared" si="49"/>
        <v>36676</v>
      </c>
      <c r="V244" s="257">
        <f t="shared" si="42"/>
        <v>4.25</v>
      </c>
      <c r="W244" s="236">
        <f t="shared" ref="W244:W307" si="55">DATE(YEAR(W243),MONTH(W243),DAY(W243)+1)</f>
        <v>36892</v>
      </c>
      <c r="X244" s="257" t="e">
        <f t="shared" si="43"/>
        <v>#DIV/0!</v>
      </c>
      <c r="Y244" s="237">
        <f t="shared" si="54"/>
        <v>3256986.9820985328</v>
      </c>
      <c r="Z244" s="237" t="e">
        <f t="shared" si="53"/>
        <v>#DIV/0!</v>
      </c>
      <c r="AC244" s="244">
        <f t="shared" si="44"/>
        <v>1</v>
      </c>
      <c r="AD244" s="236">
        <f t="shared" si="46"/>
        <v>36632</v>
      </c>
      <c r="AE244" s="235" t="b">
        <f t="shared" si="45"/>
        <v>1</v>
      </c>
      <c r="AF244" s="246">
        <f t="shared" si="39"/>
        <v>2835322.8216855661</v>
      </c>
    </row>
    <row r="245" spans="1:32">
      <c r="A245" s="244">
        <f t="shared" si="40"/>
        <v>36677</v>
      </c>
      <c r="B245" s="236">
        <f t="shared" si="48"/>
        <v>36677</v>
      </c>
      <c r="C245" s="237">
        <f>VLOOKUP($B245,data!$B$6:$M$9000,11,0)</f>
        <v>2868000</v>
      </c>
      <c r="D245" s="256">
        <f>VLOOKUP($B245,[5]Data!$A$1105:$E$1300,4,0)</f>
        <v>79</v>
      </c>
      <c r="E245" s="256">
        <f>VLOOKUP($B245,[5]Data!$A$1105:$E$1300,5,0)</f>
        <v>59.5</v>
      </c>
      <c r="F245" s="256">
        <f t="shared" si="47"/>
        <v>2862142.8571428573</v>
      </c>
      <c r="K245" s="271"/>
      <c r="L245" s="236"/>
      <c r="U245" s="236">
        <f t="shared" si="49"/>
        <v>36677</v>
      </c>
      <c r="V245" s="257">
        <f t="shared" si="42"/>
        <v>4.25</v>
      </c>
      <c r="W245" s="236">
        <f t="shared" si="55"/>
        <v>36893</v>
      </c>
      <c r="X245" s="257" t="e">
        <f t="shared" si="43"/>
        <v>#DIV/0!</v>
      </c>
      <c r="Y245" s="237">
        <f t="shared" si="54"/>
        <v>3256986.9820985328</v>
      </c>
      <c r="Z245" s="237" t="e">
        <f t="shared" si="53"/>
        <v>#DIV/0!</v>
      </c>
      <c r="AC245" s="244">
        <f t="shared" si="44"/>
        <v>2</v>
      </c>
      <c r="AD245" s="236">
        <f t="shared" si="46"/>
        <v>36633</v>
      </c>
      <c r="AE245" s="235" t="b">
        <f t="shared" si="45"/>
        <v>0</v>
      </c>
      <c r="AF245" s="246">
        <f t="shared" si="39"/>
        <v>3207117.2237999965</v>
      </c>
    </row>
    <row r="246" spans="1:32">
      <c r="A246" s="244">
        <f t="shared" si="40"/>
        <v>36678</v>
      </c>
      <c r="B246" s="236">
        <f t="shared" si="48"/>
        <v>36678</v>
      </c>
      <c r="C246" s="237">
        <f>VLOOKUP($B246,data!$B$6:$M$9000,11,0)</f>
        <v>2946000</v>
      </c>
      <c r="D246" s="256">
        <f>VLOOKUP($B246,[5]Data!$A$1105:$E$1300,4,0)</f>
        <v>82.5</v>
      </c>
      <c r="E246" s="256">
        <f>VLOOKUP($B246,[5]Data!$A$1105:$E$1300,5,0)</f>
        <v>59.5</v>
      </c>
      <c r="F246" s="256">
        <f t="shared" si="47"/>
        <v>2846714.2857142859</v>
      </c>
      <c r="K246" s="271"/>
      <c r="L246" s="236"/>
      <c r="U246" s="236">
        <f t="shared" si="49"/>
        <v>36678</v>
      </c>
      <c r="V246" s="257">
        <f t="shared" si="42"/>
        <v>6</v>
      </c>
      <c r="W246" s="236">
        <f t="shared" si="55"/>
        <v>36894</v>
      </c>
      <c r="X246" s="257" t="e">
        <f t="shared" si="43"/>
        <v>#DIV/0!</v>
      </c>
      <c r="Y246" s="237">
        <f t="shared" si="54"/>
        <v>3263451.5803964911</v>
      </c>
      <c r="Z246" s="237" t="e">
        <f t="shared" si="53"/>
        <v>#DIV/0!</v>
      </c>
      <c r="AC246" s="244">
        <f t="shared" si="44"/>
        <v>3</v>
      </c>
      <c r="AD246" s="236">
        <f t="shared" si="46"/>
        <v>36634</v>
      </c>
      <c r="AE246" s="235" t="b">
        <f t="shared" si="45"/>
        <v>0</v>
      </c>
      <c r="AF246" s="246">
        <f t="shared" si="39"/>
        <v>3207117.2237999965</v>
      </c>
    </row>
    <row r="247" spans="1:32">
      <c r="A247" s="244">
        <f t="shared" si="40"/>
        <v>36679</v>
      </c>
      <c r="B247" s="236">
        <f t="shared" si="48"/>
        <v>36679</v>
      </c>
      <c r="C247" s="237">
        <f>VLOOKUP($B247,data!$B$6:$M$9000,11,0)</f>
        <v>2876000</v>
      </c>
      <c r="D247" s="256">
        <f>VLOOKUP($B247,[5]Data!$A$1105:$E$1300,4,0)</f>
        <v>83.5</v>
      </c>
      <c r="E247" s="256">
        <f>VLOOKUP($B247,[5]Data!$A$1105:$E$1300,5,0)</f>
        <v>60</v>
      </c>
      <c r="F247" s="256">
        <f t="shared" si="47"/>
        <v>2834571.4285714286</v>
      </c>
      <c r="K247" s="271"/>
      <c r="L247" s="236"/>
      <c r="U247" s="236">
        <f t="shared" si="49"/>
        <v>36679</v>
      </c>
      <c r="V247" s="257">
        <f t="shared" si="42"/>
        <v>6.75</v>
      </c>
      <c r="W247" s="236">
        <f t="shared" si="55"/>
        <v>36895</v>
      </c>
      <c r="X247" s="257" t="e">
        <f t="shared" si="43"/>
        <v>#DIV/0!</v>
      </c>
      <c r="Y247" s="237">
        <f t="shared" si="54"/>
        <v>3266222.1225241879</v>
      </c>
      <c r="Z247" s="237" t="e">
        <f t="shared" si="53"/>
        <v>#DIV/0!</v>
      </c>
      <c r="AC247" s="244">
        <f t="shared" si="44"/>
        <v>4</v>
      </c>
      <c r="AD247" s="236">
        <f t="shared" si="46"/>
        <v>36635</v>
      </c>
      <c r="AE247" s="235" t="b">
        <f t="shared" si="45"/>
        <v>0</v>
      </c>
      <c r="AF247" s="246">
        <f t="shared" si="39"/>
        <v>3211734.7940128241</v>
      </c>
    </row>
    <row r="248" spans="1:32">
      <c r="A248" s="244">
        <f t="shared" si="40"/>
        <v>36682</v>
      </c>
      <c r="B248" s="236">
        <f t="shared" si="48"/>
        <v>36682</v>
      </c>
      <c r="C248" s="237">
        <f>VLOOKUP($B248,data!$B$6:$M$9000,11,0)</f>
        <v>3117000</v>
      </c>
      <c r="D248" s="256">
        <f>VLOOKUP($B248,[5]Data!$A$1105:$E$1300,4,0)</f>
        <v>78.5</v>
      </c>
      <c r="E248" s="256">
        <f>VLOOKUP($B248,[5]Data!$A$1105:$E$1300,5,0)</f>
        <v>58</v>
      </c>
      <c r="F248" s="256">
        <f t="shared" si="47"/>
        <v>2860428.5714285714</v>
      </c>
      <c r="K248" s="271"/>
      <c r="L248" s="236"/>
      <c r="U248" s="236">
        <f t="shared" si="49"/>
        <v>36682</v>
      </c>
      <c r="V248" s="257">
        <f t="shared" si="42"/>
        <v>3.25</v>
      </c>
      <c r="W248" s="236">
        <f t="shared" si="55"/>
        <v>36896</v>
      </c>
      <c r="X248" s="257" t="e">
        <f t="shared" si="43"/>
        <v>#DIV/0!</v>
      </c>
      <c r="Y248" s="237">
        <f t="shared" si="54"/>
        <v>3253292.9259282709</v>
      </c>
      <c r="Z248" s="237" t="e">
        <f t="shared" si="53"/>
        <v>#DIV/0!</v>
      </c>
      <c r="AC248" s="244">
        <f t="shared" si="44"/>
        <v>5</v>
      </c>
      <c r="AD248" s="236">
        <f t="shared" si="46"/>
        <v>36636</v>
      </c>
      <c r="AE248" s="235" t="b">
        <f t="shared" si="45"/>
        <v>0</v>
      </c>
      <c r="AF248" s="246">
        <f t="shared" si="39"/>
        <v>3221893.4484810443</v>
      </c>
    </row>
    <row r="249" spans="1:32">
      <c r="A249" s="244">
        <f t="shared" si="40"/>
        <v>36683</v>
      </c>
      <c r="B249" s="236">
        <f t="shared" si="48"/>
        <v>36683</v>
      </c>
      <c r="C249" s="237">
        <f>VLOOKUP($B249,data!$B$6:$M$9000,11,0)</f>
        <v>3192000</v>
      </c>
      <c r="D249" s="256">
        <f>VLOOKUP($B249,[5]Data!$A$1105:$E$1300,4,0)</f>
        <v>82.5</v>
      </c>
      <c r="E249" s="256">
        <f>VLOOKUP($B249,[5]Data!$A$1105:$E$1300,5,0)</f>
        <v>59</v>
      </c>
      <c r="F249" s="256">
        <f t="shared" si="47"/>
        <v>2923714.2857142859</v>
      </c>
      <c r="K249" s="271"/>
      <c r="L249" s="236"/>
      <c r="U249" s="236">
        <f t="shared" si="49"/>
        <v>36683</v>
      </c>
      <c r="V249" s="257">
        <f t="shared" si="42"/>
        <v>5.75</v>
      </c>
      <c r="W249" s="236">
        <f t="shared" si="55"/>
        <v>36897</v>
      </c>
      <c r="X249" s="257" t="e">
        <f t="shared" si="43"/>
        <v>#DIV/0!</v>
      </c>
      <c r="Y249" s="237">
        <f t="shared" si="54"/>
        <v>3262528.066353926</v>
      </c>
      <c r="Z249" s="237" t="e">
        <f t="shared" si="53"/>
        <v>#DIV/0!</v>
      </c>
      <c r="AC249" s="244">
        <f t="shared" si="44"/>
        <v>6</v>
      </c>
      <c r="AD249" s="236">
        <f t="shared" si="46"/>
        <v>36637</v>
      </c>
      <c r="AE249" s="235" t="b">
        <f t="shared" si="45"/>
        <v>0</v>
      </c>
      <c r="AF249" s="246">
        <f t="shared" si="39"/>
        <v>3222816.9625236099</v>
      </c>
    </row>
    <row r="250" spans="1:32">
      <c r="A250" s="244">
        <f t="shared" si="40"/>
        <v>36684</v>
      </c>
      <c r="B250" s="236">
        <f t="shared" si="48"/>
        <v>36684</v>
      </c>
      <c r="C250" s="237">
        <f>VLOOKUP($B250,data!$B$6:$M$9000,11,0)</f>
        <v>3163000</v>
      </c>
      <c r="D250" s="256">
        <f>VLOOKUP($B250,[5]Data!$A$1105:$E$1300,4,0)</f>
        <v>79.5</v>
      </c>
      <c r="E250" s="256">
        <f>VLOOKUP($B250,[5]Data!$A$1105:$E$1300,5,0)</f>
        <v>61.5</v>
      </c>
      <c r="F250" s="256">
        <f t="shared" si="47"/>
        <v>3012714.2857142859</v>
      </c>
      <c r="U250" s="236">
        <f t="shared" si="49"/>
        <v>36684</v>
      </c>
      <c r="V250" s="257">
        <f t="shared" si="42"/>
        <v>5.5</v>
      </c>
      <c r="W250" s="236">
        <f t="shared" si="55"/>
        <v>36898</v>
      </c>
      <c r="X250" s="257" t="e">
        <f t="shared" si="43"/>
        <v>#DIV/0!</v>
      </c>
      <c r="Y250" s="237">
        <f t="shared" si="54"/>
        <v>3261604.5523113604</v>
      </c>
      <c r="Z250" s="237" t="e">
        <f t="shared" si="53"/>
        <v>#DIV/0!</v>
      </c>
      <c r="AC250" s="244">
        <f t="shared" si="44"/>
        <v>7</v>
      </c>
      <c r="AD250" s="236">
        <f t="shared" si="46"/>
        <v>36638</v>
      </c>
      <c r="AE250" s="235" t="b">
        <f t="shared" si="45"/>
        <v>1</v>
      </c>
      <c r="AF250" s="246">
        <f t="shared" si="39"/>
        <v>2842985.289362648</v>
      </c>
    </row>
    <row r="251" spans="1:32">
      <c r="A251" s="244">
        <f t="shared" si="40"/>
        <v>36685</v>
      </c>
      <c r="B251" s="236">
        <f t="shared" si="48"/>
        <v>36685</v>
      </c>
      <c r="C251" s="237">
        <f>VLOOKUP($B251,data!$B$6:$M$9000,11,0)</f>
        <v>3039000</v>
      </c>
      <c r="D251" s="256">
        <f>VLOOKUP($B251,[5]Data!$A$1105:$E$1300,4,0)</f>
        <v>69.5</v>
      </c>
      <c r="E251" s="256">
        <f>VLOOKUP($B251,[5]Data!$A$1105:$E$1300,5,0)</f>
        <v>57</v>
      </c>
      <c r="F251" s="256">
        <f t="shared" si="47"/>
        <v>3028714.2857142859</v>
      </c>
      <c r="U251" s="236">
        <f t="shared" si="49"/>
        <v>36685</v>
      </c>
      <c r="V251" s="257">
        <f t="shared" si="42"/>
        <v>-1.75</v>
      </c>
      <c r="W251" s="236">
        <f t="shared" si="55"/>
        <v>36899</v>
      </c>
      <c r="X251" s="257" t="e">
        <f t="shared" si="43"/>
        <v>#DIV/0!</v>
      </c>
      <c r="Y251" s="237">
        <f t="shared" si="54"/>
        <v>3234822.6450769613</v>
      </c>
      <c r="Z251" s="237" t="e">
        <f t="shared" si="53"/>
        <v>#DIV/0!</v>
      </c>
      <c r="AC251" s="244">
        <f t="shared" si="44"/>
        <v>1</v>
      </c>
      <c r="AD251" s="236">
        <f t="shared" si="46"/>
        <v>36639</v>
      </c>
      <c r="AE251" s="235" t="b">
        <f t="shared" si="45"/>
        <v>1</v>
      </c>
      <c r="AF251" s="246">
        <f t="shared" si="39"/>
        <v>2846816.523201189</v>
      </c>
    </row>
    <row r="252" spans="1:32">
      <c r="A252" s="244">
        <f t="shared" si="40"/>
        <v>36686</v>
      </c>
      <c r="B252" s="236">
        <f t="shared" si="48"/>
        <v>36686</v>
      </c>
      <c r="C252" s="237">
        <f>VLOOKUP($B252,data!$B$6:$M$9000,11,0)</f>
        <v>2956000</v>
      </c>
      <c r="D252" s="256">
        <f>VLOOKUP($B252,[5]Data!$A$1105:$E$1300,4,0)</f>
        <v>75.5</v>
      </c>
      <c r="E252" s="256">
        <f>VLOOKUP($B252,[5]Data!$A$1105:$E$1300,5,0)</f>
        <v>56</v>
      </c>
      <c r="F252" s="256">
        <f t="shared" si="47"/>
        <v>3041285.7142857141</v>
      </c>
      <c r="U252" s="236">
        <f t="shared" si="49"/>
        <v>36686</v>
      </c>
      <c r="V252" s="257">
        <f t="shared" si="42"/>
        <v>0.75</v>
      </c>
      <c r="W252" s="236">
        <f t="shared" si="55"/>
        <v>36900</v>
      </c>
      <c r="X252" s="257" t="e">
        <f t="shared" si="43"/>
        <v>#DIV/0!</v>
      </c>
      <c r="Y252" s="237">
        <f t="shared" si="54"/>
        <v>3244057.7855026159</v>
      </c>
      <c r="Z252" s="237" t="e">
        <f t="shared" si="53"/>
        <v>#DIV/0!</v>
      </c>
      <c r="AC252" s="244">
        <f t="shared" si="44"/>
        <v>2</v>
      </c>
      <c r="AD252" s="236">
        <f t="shared" si="46"/>
        <v>36640</v>
      </c>
      <c r="AE252" s="235" t="b">
        <f t="shared" si="45"/>
        <v>0</v>
      </c>
      <c r="AF252" s="246">
        <f t="shared" si="39"/>
        <v>3226511.0186938718</v>
      </c>
    </row>
    <row r="253" spans="1:32">
      <c r="A253" s="244">
        <f t="shared" si="40"/>
        <v>36689</v>
      </c>
      <c r="B253" s="236">
        <f t="shared" si="48"/>
        <v>36689</v>
      </c>
      <c r="C253" s="237">
        <f>VLOOKUP($B253,data!$B$6:$M$9000,11,0)</f>
        <v>3178000</v>
      </c>
      <c r="D253" s="256">
        <f>VLOOKUP($B253,[5]Data!$A$1105:$E$1300,4,0)</f>
        <v>82</v>
      </c>
      <c r="E253" s="256">
        <f>VLOOKUP($B253,[5]Data!$A$1105:$E$1300,5,0)</f>
        <v>61</v>
      </c>
      <c r="F253" s="256">
        <f t="shared" si="47"/>
        <v>3074428.5714285714</v>
      </c>
      <c r="U253" s="236">
        <f t="shared" si="49"/>
        <v>36689</v>
      </c>
      <c r="V253" s="257">
        <f t="shared" si="42"/>
        <v>6.5</v>
      </c>
      <c r="W253" s="236">
        <f t="shared" si="55"/>
        <v>36901</v>
      </c>
      <c r="X253" s="257" t="e">
        <f t="shared" si="43"/>
        <v>#DIV/0!</v>
      </c>
      <c r="Y253" s="237">
        <f t="shared" si="54"/>
        <v>3265298.6084816223</v>
      </c>
      <c r="Z253" s="237" t="e">
        <f t="shared" si="53"/>
        <v>#DIV/0!</v>
      </c>
      <c r="AC253" s="244">
        <f t="shared" si="44"/>
        <v>3</v>
      </c>
      <c r="AD253" s="236">
        <f t="shared" si="46"/>
        <v>36641</v>
      </c>
      <c r="AE253" s="235" t="b">
        <f t="shared" si="45"/>
        <v>0</v>
      </c>
      <c r="AF253" s="246">
        <f t="shared" si="39"/>
        <v>3237593.1872046576</v>
      </c>
    </row>
    <row r="254" spans="1:32">
      <c r="A254" s="244">
        <f t="shared" si="40"/>
        <v>36690</v>
      </c>
      <c r="B254" s="236">
        <f t="shared" si="48"/>
        <v>36690</v>
      </c>
      <c r="C254" s="237">
        <f>VLOOKUP($B254,data!$B$6:$M$9000,11,0)</f>
        <v>3454000</v>
      </c>
      <c r="D254" s="256">
        <f>VLOOKUP($B254,[5]Data!$A$1105:$E$1300,4,0)</f>
        <v>87.5</v>
      </c>
      <c r="E254" s="256">
        <f>VLOOKUP($B254,[5]Data!$A$1105:$E$1300,5,0)</f>
        <v>64.5</v>
      </c>
      <c r="F254" s="256">
        <f t="shared" si="47"/>
        <v>3157000</v>
      </c>
      <c r="U254" s="236">
        <f t="shared" si="49"/>
        <v>36690</v>
      </c>
      <c r="V254" s="257">
        <f t="shared" si="42"/>
        <v>11</v>
      </c>
      <c r="W254" s="236">
        <f t="shared" si="55"/>
        <v>36902</v>
      </c>
      <c r="X254" s="257" t="e">
        <f t="shared" si="43"/>
        <v>#DIV/0!</v>
      </c>
      <c r="Y254" s="237">
        <f t="shared" si="54"/>
        <v>3281921.8612478012</v>
      </c>
      <c r="Z254" s="237" t="e">
        <f t="shared" si="53"/>
        <v>#DIV/0!</v>
      </c>
      <c r="AC254" s="244">
        <f t="shared" si="44"/>
        <v>4</v>
      </c>
      <c r="AD254" s="236">
        <f t="shared" si="46"/>
        <v>36642</v>
      </c>
      <c r="AE254" s="235" t="b">
        <f t="shared" si="45"/>
        <v>0</v>
      </c>
      <c r="AF254" s="246">
        <f t="shared" si="39"/>
        <v>3255139.9540134016</v>
      </c>
    </row>
    <row r="255" spans="1:32">
      <c r="A255" s="244">
        <f t="shared" si="40"/>
        <v>36691</v>
      </c>
      <c r="B255" s="236">
        <f t="shared" si="48"/>
        <v>36691</v>
      </c>
      <c r="C255" s="237">
        <f>VLOOKUP($B255,data!$B$6:$M$9000,11,0)</f>
        <v>3459000</v>
      </c>
      <c r="D255" s="256">
        <f>VLOOKUP($B255,[5]Data!$A$1105:$E$1300,4,0)</f>
        <v>89</v>
      </c>
      <c r="E255" s="256">
        <f>VLOOKUP($B255,[5]Data!$A$1105:$E$1300,5,0)</f>
        <v>67.5</v>
      </c>
      <c r="F255" s="256">
        <f t="shared" si="47"/>
        <v>3205857.1428571427</v>
      </c>
      <c r="U255" s="236">
        <f t="shared" si="49"/>
        <v>36691</v>
      </c>
      <c r="V255" s="257">
        <f t="shared" si="42"/>
        <v>13.25</v>
      </c>
      <c r="W255" s="236">
        <f t="shared" si="55"/>
        <v>36903</v>
      </c>
      <c r="X255" s="257" t="e">
        <f t="shared" si="43"/>
        <v>#DIV/0!</v>
      </c>
      <c r="Y255" s="237">
        <f t="shared" si="54"/>
        <v>3290233.4876308907</v>
      </c>
      <c r="Z255" s="237" t="e">
        <f t="shared" si="53"/>
        <v>#DIV/0!</v>
      </c>
      <c r="AC255" s="244">
        <f t="shared" si="44"/>
        <v>5</v>
      </c>
      <c r="AD255" s="236">
        <f t="shared" si="46"/>
        <v>36643</v>
      </c>
      <c r="AE255" s="235" t="b">
        <f t="shared" si="45"/>
        <v>0</v>
      </c>
      <c r="AF255" s="246">
        <f t="shared" si="39"/>
        <v>3248675.3557154434</v>
      </c>
    </row>
    <row r="256" spans="1:32">
      <c r="A256" s="244">
        <f t="shared" si="40"/>
        <v>36692</v>
      </c>
      <c r="B256" s="236">
        <f t="shared" si="48"/>
        <v>36692</v>
      </c>
      <c r="C256" s="237">
        <f>VLOOKUP($B256,data!$B$6:$M$9000,11,0)</f>
        <v>3390000</v>
      </c>
      <c r="D256" s="256">
        <f>VLOOKUP($B256,[5]Data!$A$1105:$E$1300,4,0)</f>
        <v>90</v>
      </c>
      <c r="E256" s="256">
        <f>VLOOKUP($B256,[5]Data!$A$1105:$E$1300,5,0)</f>
        <v>70.5</v>
      </c>
      <c r="F256" s="256">
        <f t="shared" si="47"/>
        <v>3234142.8571428573</v>
      </c>
      <c r="U256" s="236">
        <f t="shared" si="49"/>
        <v>36692</v>
      </c>
      <c r="V256" s="257">
        <f t="shared" si="42"/>
        <v>15.25</v>
      </c>
      <c r="W256" s="236">
        <f t="shared" si="55"/>
        <v>36904</v>
      </c>
      <c r="X256" s="257" t="e">
        <f t="shared" si="43"/>
        <v>#DIV/0!</v>
      </c>
      <c r="Y256" s="237">
        <f t="shared" si="54"/>
        <v>3297621.5999714145</v>
      </c>
      <c r="Z256" s="237" t="e">
        <f t="shared" si="53"/>
        <v>#DIV/0!</v>
      </c>
      <c r="AC256" s="244">
        <f t="shared" si="44"/>
        <v>6</v>
      </c>
      <c r="AD256" s="236">
        <f t="shared" si="46"/>
        <v>36644</v>
      </c>
      <c r="AE256" s="235" t="b">
        <f t="shared" si="45"/>
        <v>0</v>
      </c>
      <c r="AF256" s="246">
        <f t="shared" si="39"/>
        <v>3248675.3557154434</v>
      </c>
    </row>
    <row r="257" spans="1:37">
      <c r="A257" s="244">
        <f t="shared" si="40"/>
        <v>36693</v>
      </c>
      <c r="B257" s="236">
        <f t="shared" si="48"/>
        <v>36693</v>
      </c>
      <c r="C257" s="237">
        <f>VLOOKUP($B257,data!$B$6:$M$9000,11,0)</f>
        <v>3103000</v>
      </c>
      <c r="D257" s="256">
        <f>VLOOKUP($B257,[5]Data!$A$1105:$E$1300,4,0)</f>
        <v>87</v>
      </c>
      <c r="E257" s="256">
        <f>VLOOKUP($B257,[5]Data!$A$1105:$E$1300,5,0)</f>
        <v>68</v>
      </c>
      <c r="F257" s="256">
        <f t="shared" si="47"/>
        <v>3225571.4285714286</v>
      </c>
      <c r="U257" s="236">
        <f t="shared" si="49"/>
        <v>36693</v>
      </c>
      <c r="V257" s="257">
        <f t="shared" si="42"/>
        <v>12.5</v>
      </c>
      <c r="W257" s="236">
        <f t="shared" si="55"/>
        <v>36905</v>
      </c>
      <c r="X257" s="257" t="e">
        <f t="shared" si="43"/>
        <v>#DIV/0!</v>
      </c>
      <c r="Y257" s="237">
        <f t="shared" si="54"/>
        <v>3287462.9455031939</v>
      </c>
      <c r="Z257" s="237" t="e">
        <f t="shared" si="53"/>
        <v>#DIV/0!</v>
      </c>
      <c r="AC257" s="244">
        <f t="shared" si="44"/>
        <v>7</v>
      </c>
      <c r="AD257" s="236">
        <f t="shared" si="46"/>
        <v>36645</v>
      </c>
      <c r="AE257" s="235" t="b">
        <f t="shared" si="45"/>
        <v>1</v>
      </c>
      <c r="AF257" s="246">
        <f t="shared" si="39"/>
        <v>2807227.1068695998</v>
      </c>
    </row>
    <row r="258" spans="1:37">
      <c r="A258" s="244">
        <f t="shared" si="40"/>
        <v>36696</v>
      </c>
      <c r="B258" s="236">
        <f t="shared" si="48"/>
        <v>36696</v>
      </c>
      <c r="C258" s="237">
        <f>VLOOKUP($B258,data!$B$6:$M$9000,11,0)</f>
        <v>3218000</v>
      </c>
      <c r="D258" s="256">
        <f>VLOOKUP($B258,[5]Data!$A$1105:$E$1300,4,0)</f>
        <v>82.5</v>
      </c>
      <c r="E258" s="256">
        <f>VLOOKUP($B258,[5]Data!$A$1105:$E$1300,5,0)</f>
        <v>63</v>
      </c>
      <c r="F258" s="256">
        <f t="shared" si="47"/>
        <v>3251142.8571428573</v>
      </c>
      <c r="U258" s="236">
        <f t="shared" si="49"/>
        <v>36696</v>
      </c>
      <c r="V258" s="257">
        <f t="shared" si="42"/>
        <v>7.75</v>
      </c>
      <c r="W258" s="236">
        <f t="shared" si="55"/>
        <v>36906</v>
      </c>
      <c r="X258" s="257" t="e">
        <f t="shared" si="43"/>
        <v>#DIV/0!</v>
      </c>
      <c r="Y258" s="237">
        <f t="shared" si="54"/>
        <v>3269916.1786944498</v>
      </c>
      <c r="Z258" s="237" t="e">
        <f t="shared" si="53"/>
        <v>#DIV/0!</v>
      </c>
      <c r="AC258" s="244">
        <f t="shared" si="44"/>
        <v>1</v>
      </c>
      <c r="AD258" s="236">
        <f t="shared" si="46"/>
        <v>36646</v>
      </c>
      <c r="AE258" s="235" t="b">
        <f t="shared" si="45"/>
        <v>1</v>
      </c>
      <c r="AF258" s="246">
        <f t="shared" si="39"/>
        <v>2811058.3407081407</v>
      </c>
    </row>
    <row r="259" spans="1:37">
      <c r="A259" s="244">
        <f t="shared" si="40"/>
        <v>36697</v>
      </c>
      <c r="B259" s="236">
        <f t="shared" si="48"/>
        <v>36697</v>
      </c>
      <c r="C259" s="237">
        <f>VLOOKUP($B259,data!$B$6:$M$9000,11,0)</f>
        <v>3171000</v>
      </c>
      <c r="D259" s="256">
        <f>VLOOKUP($B259,[5]Data!$A$1105:$E$1300,4,0)</f>
        <v>86</v>
      </c>
      <c r="E259" s="256">
        <f>VLOOKUP($B259,[5]Data!$A$1105:$E$1300,5,0)</f>
        <v>66.5</v>
      </c>
      <c r="F259" s="256">
        <f t="shared" si="47"/>
        <v>3281857.1428571427</v>
      </c>
      <c r="U259" s="236">
        <f t="shared" si="49"/>
        <v>36697</v>
      </c>
      <c r="V259" s="257">
        <f t="shared" si="42"/>
        <v>11.25</v>
      </c>
      <c r="W259" s="236">
        <f t="shared" si="55"/>
        <v>36907</v>
      </c>
      <c r="X259" s="257" t="e">
        <f t="shared" si="43"/>
        <v>#DIV/0!</v>
      </c>
      <c r="Y259" s="237">
        <f t="shared" si="54"/>
        <v>3282845.3752903664</v>
      </c>
      <c r="Z259" s="237" t="e">
        <f t="shared" si="53"/>
        <v>#DIV/0!</v>
      </c>
      <c r="AC259" s="244">
        <f t="shared" si="44"/>
        <v>2</v>
      </c>
      <c r="AD259" s="236">
        <f t="shared" si="46"/>
        <v>36647</v>
      </c>
      <c r="AE259" s="235" t="b">
        <f t="shared" si="45"/>
        <v>0</v>
      </c>
      <c r="AF259" s="246">
        <f t="shared" si="39"/>
        <v>3255139.9540134016</v>
      </c>
    </row>
    <row r="260" spans="1:37">
      <c r="A260" s="244">
        <f t="shared" si="40"/>
        <v>36698</v>
      </c>
      <c r="B260" s="236">
        <f t="shared" si="48"/>
        <v>36698</v>
      </c>
      <c r="C260" s="237">
        <f>VLOOKUP($B260,data!$B$6:$M$9000,11,0)</f>
        <v>3090000</v>
      </c>
      <c r="D260" s="256">
        <f>VLOOKUP($B260,[5]Data!$A$1105:$E$1300,4,0)</f>
        <v>87.5</v>
      </c>
      <c r="E260" s="256">
        <f>VLOOKUP($B260,[5]Data!$A$1105:$E$1300,5,0)</f>
        <v>68</v>
      </c>
      <c r="F260" s="256">
        <f t="shared" si="47"/>
        <v>3269285.7142857141</v>
      </c>
      <c r="U260" s="236">
        <f t="shared" si="49"/>
        <v>36698</v>
      </c>
      <c r="V260" s="257">
        <f t="shared" si="42"/>
        <v>12.75</v>
      </c>
      <c r="W260" s="236">
        <f t="shared" si="55"/>
        <v>36908</v>
      </c>
      <c r="X260" s="257" t="e">
        <f t="shared" si="43"/>
        <v>#DIV/0!</v>
      </c>
      <c r="Y260" s="237">
        <f t="shared" si="54"/>
        <v>3288386.4595457595</v>
      </c>
      <c r="Z260" s="237" t="e">
        <f t="shared" si="53"/>
        <v>#DIV/0!</v>
      </c>
      <c r="AC260" s="244">
        <f t="shared" si="44"/>
        <v>3</v>
      </c>
      <c r="AD260" s="236">
        <f t="shared" si="46"/>
        <v>36648</v>
      </c>
      <c r="AE260" s="235" t="b">
        <f t="shared" si="45"/>
        <v>0</v>
      </c>
      <c r="AF260" s="246">
        <f t="shared" si="39"/>
        <v>3248675.3557154434</v>
      </c>
    </row>
    <row r="261" spans="1:37">
      <c r="A261" s="244">
        <f t="shared" si="40"/>
        <v>36699</v>
      </c>
      <c r="B261" s="236">
        <f t="shared" si="48"/>
        <v>36699</v>
      </c>
      <c r="C261" s="237">
        <f>VLOOKUP($B261,data!$B$6:$M$9000,11,0)</f>
        <v>3070000</v>
      </c>
      <c r="D261" s="256">
        <f>VLOOKUP($B261,[5]Data!$A$1105:$E$1300,4,0)</f>
        <v>88</v>
      </c>
      <c r="E261" s="256">
        <f>VLOOKUP($B261,[5]Data!$A$1105:$E$1300,5,0)</f>
        <v>67</v>
      </c>
      <c r="F261" s="256">
        <f t="shared" si="47"/>
        <v>3214428.5714285714</v>
      </c>
      <c r="U261" s="236">
        <f t="shared" si="49"/>
        <v>36699</v>
      </c>
      <c r="V261" s="257">
        <f t="shared" si="42"/>
        <v>12.5</v>
      </c>
      <c r="W261" s="236">
        <f t="shared" si="55"/>
        <v>36909</v>
      </c>
      <c r="X261" s="257" t="e">
        <f t="shared" si="43"/>
        <v>#DIV/0!</v>
      </c>
      <c r="Y261" s="237">
        <f t="shared" si="54"/>
        <v>3287462.9455031939</v>
      </c>
      <c r="Z261" s="237" t="e">
        <f t="shared" si="53"/>
        <v>#DIV/0!</v>
      </c>
      <c r="AC261" s="244">
        <f t="shared" si="44"/>
        <v>4</v>
      </c>
      <c r="AD261" s="236">
        <f t="shared" si="46"/>
        <v>36649</v>
      </c>
      <c r="AE261" s="235" t="b">
        <f t="shared" si="45"/>
        <v>0</v>
      </c>
      <c r="AF261" s="246">
        <f t="shared" si="39"/>
        <v>3250522.3838005746</v>
      </c>
    </row>
    <row r="262" spans="1:37">
      <c r="A262" s="244">
        <f t="shared" si="40"/>
        <v>36700</v>
      </c>
      <c r="B262" s="236">
        <f t="shared" si="48"/>
        <v>36700</v>
      </c>
      <c r="C262" s="237">
        <f>VLOOKUP($B262,data!$B$6:$M$9000,11,0)</f>
        <v>3132000</v>
      </c>
      <c r="D262" s="256">
        <f>VLOOKUP($B262,[5]Data!$A$1105:$E$1300,4,0)</f>
        <v>88</v>
      </c>
      <c r="E262" s="256">
        <f>VLOOKUP($B262,[5]Data!$A$1105:$E$1300,5,0)</f>
        <v>67</v>
      </c>
      <c r="F262" s="256">
        <f t="shared" si="47"/>
        <v>3167714.2857142859</v>
      </c>
      <c r="U262" s="236">
        <f t="shared" si="49"/>
        <v>36700</v>
      </c>
      <c r="V262" s="257">
        <f t="shared" si="42"/>
        <v>12.5</v>
      </c>
      <c r="W262" s="236">
        <f t="shared" si="55"/>
        <v>36910</v>
      </c>
      <c r="X262" s="257" t="e">
        <f t="shared" si="43"/>
        <v>#DIV/0!</v>
      </c>
      <c r="Y262" s="237">
        <f t="shared" si="54"/>
        <v>3287462.9455031939</v>
      </c>
      <c r="Z262" s="237" t="e">
        <f t="shared" si="53"/>
        <v>#DIV/0!</v>
      </c>
      <c r="AC262" s="244">
        <f t="shared" si="44"/>
        <v>5</v>
      </c>
      <c r="AD262" s="236">
        <f t="shared" si="46"/>
        <v>36650</v>
      </c>
      <c r="AE262" s="235" t="b">
        <f t="shared" si="45"/>
        <v>0</v>
      </c>
      <c r="AF262" s="246">
        <f t="shared" si="39"/>
        <v>3255139.9540134016</v>
      </c>
    </row>
    <row r="263" spans="1:37">
      <c r="A263" s="244">
        <f t="shared" si="40"/>
        <v>36703</v>
      </c>
      <c r="B263" s="236">
        <f t="shared" si="48"/>
        <v>36703</v>
      </c>
      <c r="C263" s="237">
        <f>VLOOKUP($B263,data!$B$6:$M$9000,11,0)</f>
        <v>3601000</v>
      </c>
      <c r="D263" s="256">
        <f>VLOOKUP($B263,[5]Data!$A$1105:$E$1300,4,0)</f>
        <v>89</v>
      </c>
      <c r="E263" s="256">
        <f>VLOOKUP($B263,[5]Data!$A$1105:$E$1300,5,0)</f>
        <v>67.5</v>
      </c>
      <c r="F263" s="256">
        <f t="shared" si="47"/>
        <v>3197857.1428571427</v>
      </c>
      <c r="U263" s="236">
        <f t="shared" si="49"/>
        <v>36703</v>
      </c>
      <c r="V263" s="257">
        <f t="shared" si="42"/>
        <v>13.25</v>
      </c>
      <c r="W263" s="236">
        <f t="shared" si="55"/>
        <v>36911</v>
      </c>
      <c r="X263" s="257" t="e">
        <f t="shared" si="43"/>
        <v>#DIV/0!</v>
      </c>
      <c r="Y263" s="237">
        <f t="shared" si="54"/>
        <v>3290233.4876308907</v>
      </c>
      <c r="Z263" s="237" t="e">
        <f t="shared" si="53"/>
        <v>#DIV/0!</v>
      </c>
      <c r="AC263" s="244">
        <f t="shared" si="44"/>
        <v>6</v>
      </c>
      <c r="AD263" s="236">
        <f t="shared" si="46"/>
        <v>36651</v>
      </c>
      <c r="AE263" s="235" t="b">
        <f t="shared" si="45"/>
        <v>0</v>
      </c>
      <c r="AF263" s="246">
        <f t="shared" si="39"/>
        <v>3243134.2714600507</v>
      </c>
    </row>
    <row r="264" spans="1:37">
      <c r="A264" s="244">
        <f t="shared" si="40"/>
        <v>36704</v>
      </c>
      <c r="B264" s="236">
        <f t="shared" si="48"/>
        <v>36704</v>
      </c>
      <c r="C264" s="237">
        <f>VLOOKUP($B264,data!$B$6:$M$9000,11,0)</f>
        <v>3760000</v>
      </c>
      <c r="D264" s="256">
        <f>VLOOKUP($B264,[5]Data!$A$1105:$E$1300,4,0)</f>
        <v>88</v>
      </c>
      <c r="E264" s="256">
        <f>VLOOKUP($B264,[5]Data!$A$1105:$E$1300,5,0)</f>
        <v>69</v>
      </c>
      <c r="F264" s="256">
        <f t="shared" si="47"/>
        <v>3291714.2857142859</v>
      </c>
      <c r="U264" s="236">
        <f t="shared" si="49"/>
        <v>36704</v>
      </c>
      <c r="V264" s="257">
        <f t="shared" si="42"/>
        <v>13.5</v>
      </c>
      <c r="W264" s="236">
        <f t="shared" si="55"/>
        <v>36912</v>
      </c>
      <c r="X264" s="257" t="e">
        <f t="shared" si="43"/>
        <v>#DIV/0!</v>
      </c>
      <c r="Y264" s="237">
        <f t="shared" si="54"/>
        <v>3291157.0016734558</v>
      </c>
      <c r="Z264" s="237" t="e">
        <f t="shared" si="53"/>
        <v>#DIV/0!</v>
      </c>
      <c r="AC264" s="244">
        <f t="shared" si="44"/>
        <v>7</v>
      </c>
      <c r="AD264" s="236">
        <f t="shared" si="46"/>
        <v>36652</v>
      </c>
      <c r="AE264" s="235" t="b">
        <f t="shared" si="45"/>
        <v>1</v>
      </c>
      <c r="AF264" s="246">
        <f t="shared" si="39"/>
        <v>2814889.5745466817</v>
      </c>
    </row>
    <row r="265" spans="1:37">
      <c r="A265" s="244">
        <f t="shared" si="40"/>
        <v>36705</v>
      </c>
      <c r="B265" s="236">
        <f t="shared" si="48"/>
        <v>36705</v>
      </c>
      <c r="C265" s="237">
        <f>VLOOKUP($B265,data!$B$6:$M$9000,11,0)</f>
        <v>3675000</v>
      </c>
      <c r="D265" s="256">
        <f>VLOOKUP($B265,[5]Data!$A$1105:$E$1300,4,0)</f>
        <v>89</v>
      </c>
      <c r="E265" s="256">
        <f>VLOOKUP($B265,[5]Data!$A$1105:$E$1300,5,0)</f>
        <v>69</v>
      </c>
      <c r="F265" s="256">
        <f t="shared" si="47"/>
        <v>3357000</v>
      </c>
      <c r="U265" s="236">
        <f t="shared" si="49"/>
        <v>36705</v>
      </c>
      <c r="V265" s="257">
        <f t="shared" si="42"/>
        <v>14</v>
      </c>
      <c r="W265" s="236">
        <f t="shared" si="55"/>
        <v>36913</v>
      </c>
      <c r="X265" s="257" t="e">
        <f t="shared" si="43"/>
        <v>#DIV/0!</v>
      </c>
      <c r="Y265" s="237">
        <f t="shared" si="54"/>
        <v>3293004.029758587</v>
      </c>
      <c r="Z265" s="237" t="e">
        <f t="shared" si="53"/>
        <v>#DIV/0!</v>
      </c>
      <c r="AC265" s="244">
        <f t="shared" si="44"/>
        <v>1</v>
      </c>
      <c r="AD265" s="236">
        <f t="shared" si="46"/>
        <v>36653</v>
      </c>
      <c r="AE265" s="235" t="b">
        <f t="shared" si="45"/>
        <v>1</v>
      </c>
      <c r="AF265" s="246">
        <f t="shared" si="39"/>
        <v>2828937.4319546646</v>
      </c>
    </row>
    <row r="266" spans="1:37">
      <c r="A266" s="244">
        <f t="shared" si="40"/>
        <v>36706</v>
      </c>
      <c r="B266" s="236">
        <f t="shared" si="48"/>
        <v>36706</v>
      </c>
      <c r="C266" s="237">
        <f>VLOOKUP($B266,data!$B$6:$M$9000,11,0)</f>
        <v>3588000</v>
      </c>
      <c r="D266" s="256">
        <f>VLOOKUP($B266,[5]Data!$A$1105:$E$1300,4,0)</f>
        <v>87.5</v>
      </c>
      <c r="E266" s="256">
        <f>VLOOKUP($B266,[5]Data!$A$1105:$E$1300,5,0)</f>
        <v>68.5</v>
      </c>
      <c r="F266" s="256">
        <f t="shared" si="47"/>
        <v>3416571.4285714286</v>
      </c>
      <c r="U266" s="236">
        <f t="shared" si="49"/>
        <v>36706</v>
      </c>
      <c r="V266" s="257">
        <f t="shared" si="42"/>
        <v>13</v>
      </c>
      <c r="W266" s="236">
        <f t="shared" si="55"/>
        <v>36914</v>
      </c>
      <c r="X266" s="257" t="e">
        <f t="shared" si="43"/>
        <v>#DIV/0!</v>
      </c>
      <c r="Y266" s="237">
        <f t="shared" si="54"/>
        <v>3289309.9735883251</v>
      </c>
      <c r="Z266" s="237" t="e">
        <f t="shared" si="53"/>
        <v>#DIV/0!</v>
      </c>
      <c r="AC266" s="244">
        <f t="shared" si="44"/>
        <v>2</v>
      </c>
      <c r="AD266" s="236">
        <f t="shared" si="46"/>
        <v>36654</v>
      </c>
      <c r="AE266" s="235" t="b">
        <f t="shared" si="45"/>
        <v>0</v>
      </c>
      <c r="AF266" s="246">
        <f t="shared" ref="AF266:AF329" si="56">IF($AE266=TRUE,(VLOOKUP($AD266,$W$138:$Z$243,4)),(VLOOKUP($AD266,$U$138:$Z$397,5)))</f>
        <v>3252369.4118857053</v>
      </c>
    </row>
    <row r="267" spans="1:37">
      <c r="A267" s="244">
        <f t="shared" ref="A267:A330" si="57">B267</f>
        <v>36707</v>
      </c>
      <c r="B267" s="236">
        <f t="shared" si="48"/>
        <v>36707</v>
      </c>
      <c r="C267" s="237">
        <f>VLOOKUP($B267,data!$B$6:$M$9000,11,0)</f>
        <v>3347000</v>
      </c>
      <c r="D267" s="256">
        <f>VLOOKUP($B267,[5]Data!$A$1105:$E$1300,4,0)</f>
        <v>87.5</v>
      </c>
      <c r="E267" s="256">
        <f>VLOOKUP($B267,[5]Data!$A$1105:$E$1300,5,0)</f>
        <v>68.5</v>
      </c>
      <c r="F267" s="256">
        <f t="shared" si="47"/>
        <v>3453285.7142857141</v>
      </c>
      <c r="U267" s="236">
        <f t="shared" si="49"/>
        <v>36707</v>
      </c>
      <c r="V267" s="257">
        <f t="shared" ref="V267:V330" si="58">AVERAGE($D267:$E267)-$G$3</f>
        <v>13</v>
      </c>
      <c r="W267" s="236">
        <f t="shared" si="55"/>
        <v>36915</v>
      </c>
      <c r="X267" s="257" t="e">
        <f t="shared" ref="X267:X330" si="59">AVERAGE($N267:$O267)-$G$3</f>
        <v>#DIV/0!</v>
      </c>
      <c r="Y267" s="237">
        <f t="shared" si="54"/>
        <v>3289309.9735883251</v>
      </c>
      <c r="Z267" s="237" t="e">
        <f t="shared" si="53"/>
        <v>#DIV/0!</v>
      </c>
      <c r="AC267" s="244">
        <f t="shared" ref="AC267:AC330" si="60">WEEKDAY(AD267)</f>
        <v>3</v>
      </c>
      <c r="AD267" s="236">
        <f t="shared" si="46"/>
        <v>36655</v>
      </c>
      <c r="AE267" s="235" t="b">
        <f t="shared" ref="AE267:AE330" si="61">OR(AC267=1,AC267=7)</f>
        <v>0</v>
      </c>
      <c r="AF267" s="246">
        <f t="shared" si="56"/>
        <v>3244057.7855026159</v>
      </c>
    </row>
    <row r="268" spans="1:37">
      <c r="A268" s="244">
        <f t="shared" si="57"/>
        <v>36710</v>
      </c>
      <c r="B268" s="236">
        <f t="shared" si="48"/>
        <v>36710</v>
      </c>
      <c r="C268" s="237">
        <f>VLOOKUP($B268,data!$B$6:$M$9000,11,0)</f>
        <v>2953000</v>
      </c>
      <c r="D268" s="256">
        <f>VLOOKUP($B268,[5]Data!$A$1105:$E$1300,4,0)</f>
        <v>87.5</v>
      </c>
      <c r="E268" s="256">
        <f>VLOOKUP($B268,[5]Data!$A$1105:$E$1300,5,0)</f>
        <v>68.5</v>
      </c>
      <c r="F268" s="256">
        <f t="shared" si="47"/>
        <v>3436571.4285714286</v>
      </c>
      <c r="U268" s="236">
        <f t="shared" si="49"/>
        <v>36710</v>
      </c>
      <c r="V268" s="257">
        <f t="shared" si="58"/>
        <v>13</v>
      </c>
      <c r="W268" s="236">
        <f t="shared" si="55"/>
        <v>36916</v>
      </c>
      <c r="X268" s="257" t="e">
        <f t="shared" si="59"/>
        <v>#DIV/0!</v>
      </c>
      <c r="Y268" s="237">
        <f t="shared" si="54"/>
        <v>3289309.9735883251</v>
      </c>
      <c r="Z268" s="237" t="e">
        <f t="shared" si="53"/>
        <v>#DIV/0!</v>
      </c>
      <c r="AC268" s="244">
        <f t="shared" si="60"/>
        <v>4</v>
      </c>
      <c r="AD268" s="236">
        <f t="shared" ref="AD268:AD331" si="62">DATE(YEAR(AD267),MONTH(AD267),DAY(AD267)+1)</f>
        <v>36656</v>
      </c>
      <c r="AE268" s="235" t="b">
        <f t="shared" si="61"/>
        <v>0</v>
      </c>
      <c r="AF268" s="246">
        <f t="shared" si="56"/>
        <v>3225587.5046513062</v>
      </c>
    </row>
    <row r="269" spans="1:37">
      <c r="A269" s="244">
        <f t="shared" si="57"/>
        <v>36711</v>
      </c>
      <c r="B269" s="236">
        <f t="shared" si="48"/>
        <v>36711</v>
      </c>
      <c r="C269" s="237">
        <f>VLOOKUP($B269,data!$B$6:$M$9000,11,0)</f>
        <v>2483000</v>
      </c>
      <c r="D269" s="256">
        <f>VLOOKUP($B269,[5]Data!$A$1105:$E$1300,4,0)</f>
        <v>79.5</v>
      </c>
      <c r="E269" s="256">
        <f>VLOOKUP($B269,[5]Data!$A$1105:$E$1300,5,0)</f>
        <v>58</v>
      </c>
      <c r="F269" s="256">
        <f t="shared" ref="F269:F332" si="63">AVERAGE($C263:$C269)</f>
        <v>3343857.1428571427</v>
      </c>
      <c r="U269" s="236">
        <f t="shared" si="49"/>
        <v>36711</v>
      </c>
      <c r="V269" s="257">
        <f t="shared" si="58"/>
        <v>3.75</v>
      </c>
      <c r="W269" s="236">
        <f t="shared" si="55"/>
        <v>36917</v>
      </c>
      <c r="X269" s="257" t="e">
        <f t="shared" si="59"/>
        <v>#DIV/0!</v>
      </c>
      <c r="Y269" s="237">
        <f t="shared" si="54"/>
        <v>3255139.9540134016</v>
      </c>
      <c r="Z269" s="237" t="e">
        <f t="shared" si="53"/>
        <v>#DIV/0!</v>
      </c>
      <c r="AC269" s="244">
        <f t="shared" si="60"/>
        <v>5</v>
      </c>
      <c r="AD269" s="236">
        <f t="shared" si="62"/>
        <v>36657</v>
      </c>
      <c r="AE269" s="235" t="b">
        <f t="shared" si="61"/>
        <v>0</v>
      </c>
      <c r="AF269" s="246">
        <f t="shared" si="56"/>
        <v>3228358.0467790025</v>
      </c>
    </row>
    <row r="270" spans="1:37">
      <c r="A270" s="244">
        <f t="shared" si="57"/>
        <v>36712</v>
      </c>
      <c r="B270" s="236">
        <f t="shared" si="48"/>
        <v>36712</v>
      </c>
      <c r="C270" s="237">
        <f>VLOOKUP($B270,data!$B$6:$M$9000,11,0)</f>
        <v>3139000</v>
      </c>
      <c r="D270" s="256">
        <f>VLOOKUP($B270,[5]Data!$A$1105:$E$1300,4,0)</f>
        <v>78.5</v>
      </c>
      <c r="E270" s="256">
        <f>VLOOKUP($B270,[5]Data!$A$1105:$E$1300,5,0)</f>
        <v>59.5</v>
      </c>
      <c r="F270" s="256">
        <f t="shared" si="63"/>
        <v>3277857.1428571427</v>
      </c>
      <c r="U270" s="236">
        <f t="shared" si="49"/>
        <v>36712</v>
      </c>
      <c r="V270" s="257">
        <f t="shared" si="58"/>
        <v>4</v>
      </c>
      <c r="W270" s="236">
        <f t="shared" si="55"/>
        <v>36918</v>
      </c>
      <c r="X270" s="257" t="e">
        <f t="shared" si="59"/>
        <v>#DIV/0!</v>
      </c>
      <c r="Y270" s="237">
        <f t="shared" si="54"/>
        <v>3256063.4680559672</v>
      </c>
      <c r="Z270" s="237" t="e">
        <f t="shared" si="53"/>
        <v>#DIV/0!</v>
      </c>
      <c r="AC270" s="244">
        <f t="shared" si="60"/>
        <v>6</v>
      </c>
      <c r="AD270" s="236">
        <f t="shared" si="62"/>
        <v>36658</v>
      </c>
      <c r="AE270" s="235" t="b">
        <f t="shared" si="61"/>
        <v>0</v>
      </c>
      <c r="AF270" s="246">
        <f t="shared" si="56"/>
        <v>3234822.6450769613</v>
      </c>
      <c r="AI270" s="244">
        <f t="shared" ref="AI270:AI319" si="64">AJ270</f>
        <v>36528</v>
      </c>
      <c r="AJ270" s="253">
        <f>DATE(YEAR(B133),MONTH(B133),DAY(B133)+7)</f>
        <v>36528</v>
      </c>
      <c r="AK270" s="237">
        <f>VLOOKUP($AJ270,data!$B$6:$M$7000,11,0)</f>
        <v>3767000</v>
      </c>
    </row>
    <row r="271" spans="1:37">
      <c r="A271" s="244">
        <f t="shared" si="57"/>
        <v>36713</v>
      </c>
      <c r="B271" s="236">
        <f t="shared" si="48"/>
        <v>36713</v>
      </c>
      <c r="C271" s="237">
        <f>VLOOKUP($B271,data!$B$6:$M$9000,11,0)</f>
        <v>3166000</v>
      </c>
      <c r="D271" s="256">
        <f>VLOOKUP($B271,[5]Data!$A$1105:$E$1300,4,0)</f>
        <v>79.5</v>
      </c>
      <c r="E271" s="256">
        <f>VLOOKUP($B271,[5]Data!$A$1105:$E$1300,5,0)</f>
        <v>60</v>
      </c>
      <c r="F271" s="256">
        <f t="shared" si="63"/>
        <v>3193000</v>
      </c>
      <c r="U271" s="236">
        <f t="shared" si="49"/>
        <v>36713</v>
      </c>
      <c r="V271" s="257">
        <f t="shared" si="58"/>
        <v>4.75</v>
      </c>
      <c r="W271" s="236">
        <f t="shared" si="55"/>
        <v>36919</v>
      </c>
      <c r="X271" s="257" t="e">
        <f t="shared" si="59"/>
        <v>#DIV/0!</v>
      </c>
      <c r="Y271" s="237">
        <f t="shared" si="54"/>
        <v>3258834.010183664</v>
      </c>
      <c r="Z271" s="237" t="e">
        <f t="shared" si="53"/>
        <v>#DIV/0!</v>
      </c>
      <c r="AC271" s="244">
        <f t="shared" si="60"/>
        <v>7</v>
      </c>
      <c r="AD271" s="236">
        <f t="shared" si="62"/>
        <v>36659</v>
      </c>
      <c r="AE271" s="235" t="b">
        <f t="shared" si="61"/>
        <v>1</v>
      </c>
      <c r="AF271" s="246">
        <f t="shared" si="56"/>
        <v>2816166.6524928617</v>
      </c>
      <c r="AI271" s="244">
        <f t="shared" si="64"/>
        <v>36529</v>
      </c>
      <c r="AJ271" s="253">
        <f>DATE(YEAR(B134),MONTH(B134),DAY(B134)+7)</f>
        <v>36529</v>
      </c>
      <c r="AK271" s="237">
        <f>VLOOKUP($AJ271,data!$B$6:$M$7000,11,0)</f>
        <v>3503000</v>
      </c>
    </row>
    <row r="272" spans="1:37">
      <c r="A272" s="244">
        <f t="shared" si="57"/>
        <v>36714</v>
      </c>
      <c r="B272" s="236">
        <f t="shared" si="48"/>
        <v>36714</v>
      </c>
      <c r="C272" s="237">
        <f>VLOOKUP($B272,data!$B$6:$M$9000,11,0)</f>
        <v>3008000</v>
      </c>
      <c r="D272" s="256">
        <f>VLOOKUP($B272,[5]Data!$A$1105:$E$1300,4,0)</f>
        <v>79.5</v>
      </c>
      <c r="E272" s="256">
        <f>VLOOKUP($B272,[5]Data!$A$1105:$E$1300,5,0)</f>
        <v>60</v>
      </c>
      <c r="F272" s="256">
        <f t="shared" si="63"/>
        <v>3097714.2857142859</v>
      </c>
      <c r="U272" s="236">
        <f t="shared" si="49"/>
        <v>36714</v>
      </c>
      <c r="V272" s="257">
        <f t="shared" si="58"/>
        <v>4.75</v>
      </c>
      <c r="W272" s="236">
        <f t="shared" si="55"/>
        <v>36920</v>
      </c>
      <c r="X272" s="257" t="e">
        <f t="shared" si="59"/>
        <v>#DIV/0!</v>
      </c>
      <c r="Y272" s="237">
        <f t="shared" si="54"/>
        <v>3258834.010183664</v>
      </c>
      <c r="Z272" s="237" t="e">
        <f t="shared" si="53"/>
        <v>#DIV/0!</v>
      </c>
      <c r="AC272" s="244">
        <f t="shared" si="60"/>
        <v>1</v>
      </c>
      <c r="AD272" s="236">
        <f t="shared" si="62"/>
        <v>36660</v>
      </c>
      <c r="AE272" s="235" t="b">
        <f t="shared" si="61"/>
        <v>1</v>
      </c>
      <c r="AF272" s="246">
        <f t="shared" si="56"/>
        <v>2834045.7437393861</v>
      </c>
      <c r="AI272" s="244">
        <f t="shared" si="64"/>
        <v>36530</v>
      </c>
      <c r="AJ272" s="253">
        <f>DATE(YEAR(B135),MONTH(B135),DAY(B135)+7)</f>
        <v>36530</v>
      </c>
      <c r="AK272" s="237">
        <f>VLOOKUP($AJ272,data!$B$6:$M$7000,11,0)</f>
        <v>3509000</v>
      </c>
    </row>
    <row r="273" spans="1:37">
      <c r="A273" s="244">
        <f t="shared" si="57"/>
        <v>36717</v>
      </c>
      <c r="B273" s="236">
        <f t="shared" ref="B273:B336" si="65">DATE(YEAR(B268),MONTH(B268),DAY(B268)+7)</f>
        <v>36717</v>
      </c>
      <c r="C273" s="237">
        <f>VLOOKUP($B273,data!$B$6:$M$9000,11,0)</f>
        <v>3256000</v>
      </c>
      <c r="D273" s="256">
        <f>VLOOKUP($B273,[5]Data!$A$1105:$E$1300,4,0)</f>
        <v>83.5</v>
      </c>
      <c r="E273" s="256">
        <f>VLOOKUP($B273,[5]Data!$A$1105:$E$1300,5,0)</f>
        <v>63.5</v>
      </c>
      <c r="F273" s="256">
        <f t="shared" si="63"/>
        <v>3050285.7142857141</v>
      </c>
      <c r="U273" s="236">
        <f t="shared" ref="U273:U336" si="66">DATE(YEAR(U268),MONTH(U268),DAY(U268)+7)</f>
        <v>36717</v>
      </c>
      <c r="V273" s="257">
        <f t="shared" si="58"/>
        <v>8.5</v>
      </c>
      <c r="W273" s="236">
        <f t="shared" si="55"/>
        <v>36921</v>
      </c>
      <c r="X273" s="257" t="e">
        <f t="shared" si="59"/>
        <v>#DIV/0!</v>
      </c>
      <c r="Y273" s="237">
        <f t="shared" si="54"/>
        <v>3272686.7208221462</v>
      </c>
      <c r="Z273" s="237" t="e">
        <f t="shared" si="53"/>
        <v>#DIV/0!</v>
      </c>
      <c r="AC273" s="244">
        <f t="shared" si="60"/>
        <v>2</v>
      </c>
      <c r="AD273" s="236">
        <f t="shared" si="62"/>
        <v>36661</v>
      </c>
      <c r="AE273" s="235" t="b">
        <f t="shared" si="61"/>
        <v>0</v>
      </c>
      <c r="AF273" s="246">
        <f t="shared" si="56"/>
        <v>3233899.1310343957</v>
      </c>
      <c r="AI273" s="244">
        <f t="shared" si="64"/>
        <v>36531</v>
      </c>
      <c r="AJ273" s="253">
        <f>DATE(YEAR(B136),MONTH(B136),DAY(B136)+7)</f>
        <v>36531</v>
      </c>
      <c r="AK273" s="237">
        <f>VLOOKUP($AJ273,data!$B$6:$M$7000,11,0)</f>
        <v>3603000</v>
      </c>
    </row>
    <row r="274" spans="1:37">
      <c r="A274" s="244">
        <f t="shared" si="57"/>
        <v>36718</v>
      </c>
      <c r="B274" s="236">
        <f t="shared" si="65"/>
        <v>36718</v>
      </c>
      <c r="C274" s="237">
        <f>VLOOKUP($B274,data!$B$6:$M$9000,11,0)</f>
        <v>3342000</v>
      </c>
      <c r="D274" s="256">
        <f>VLOOKUP($B274,[5]Data!$A$1105:$E$1300,4,0)</f>
        <v>84.5</v>
      </c>
      <c r="E274" s="256">
        <f>VLOOKUP($B274,[5]Data!$A$1105:$E$1300,5,0)</f>
        <v>63.5</v>
      </c>
      <c r="F274" s="256">
        <f t="shared" si="63"/>
        <v>3049571.4285714286</v>
      </c>
      <c r="U274" s="236">
        <f t="shared" si="66"/>
        <v>36718</v>
      </c>
      <c r="V274" s="257">
        <f t="shared" si="58"/>
        <v>9</v>
      </c>
      <c r="W274" s="236">
        <f t="shared" si="55"/>
        <v>36922</v>
      </c>
      <c r="X274" s="257" t="e">
        <f t="shared" si="59"/>
        <v>#DIV/0!</v>
      </c>
      <c r="Y274" s="237">
        <f t="shared" si="54"/>
        <v>3274533.7489072774</v>
      </c>
      <c r="Z274" s="237" t="e">
        <f t="shared" si="53"/>
        <v>#DIV/0!</v>
      </c>
      <c r="AC274" s="244">
        <f t="shared" si="60"/>
        <v>3</v>
      </c>
      <c r="AD274" s="236">
        <f t="shared" si="62"/>
        <v>36662</v>
      </c>
      <c r="AE274" s="235" t="b">
        <f t="shared" si="61"/>
        <v>0</v>
      </c>
      <c r="AF274" s="246">
        <f t="shared" si="56"/>
        <v>3219122.9063533479</v>
      </c>
      <c r="AI274" s="244">
        <f t="shared" si="64"/>
        <v>36532</v>
      </c>
      <c r="AJ274" s="253">
        <f>DATE(YEAR(B137),MONTH(B137),DAY(B137)+7)</f>
        <v>36532</v>
      </c>
      <c r="AK274" s="237">
        <f>VLOOKUP($AJ274,data!$B$6:$M$7000,11,0)</f>
        <v>3783000</v>
      </c>
    </row>
    <row r="275" spans="1:37">
      <c r="A275" s="244">
        <f t="shared" si="57"/>
        <v>36719</v>
      </c>
      <c r="B275" s="236">
        <f t="shared" si="65"/>
        <v>36719</v>
      </c>
      <c r="C275" s="237">
        <f>VLOOKUP($B275,data!$B$6:$M$9000,11,0)</f>
        <v>3349000</v>
      </c>
      <c r="D275" s="256">
        <f>VLOOKUP($B275,[5]Data!$A$1105:$E$1300,4,0)</f>
        <v>83.5</v>
      </c>
      <c r="E275" s="256">
        <f>VLOOKUP($B275,[5]Data!$A$1105:$E$1300,5,0)</f>
        <v>65</v>
      </c>
      <c r="F275" s="256">
        <f t="shared" si="63"/>
        <v>3106142.8571428573</v>
      </c>
      <c r="U275" s="236">
        <f t="shared" si="66"/>
        <v>36719</v>
      </c>
      <c r="V275" s="257">
        <f t="shared" si="58"/>
        <v>9.25</v>
      </c>
      <c r="W275" s="236">
        <f t="shared" si="55"/>
        <v>36923</v>
      </c>
      <c r="X275" s="257" t="e">
        <f t="shared" si="59"/>
        <v>#DIV/0!</v>
      </c>
      <c r="Y275" s="237">
        <f t="shared" si="54"/>
        <v>3275457.2629498425</v>
      </c>
      <c r="Z275" s="237" t="e">
        <f t="shared" si="53"/>
        <v>#DIV/0!</v>
      </c>
      <c r="AC275" s="244">
        <f t="shared" si="60"/>
        <v>4</v>
      </c>
      <c r="AD275" s="236">
        <f t="shared" si="62"/>
        <v>36663</v>
      </c>
      <c r="AE275" s="235" t="b">
        <f t="shared" si="61"/>
        <v>0</v>
      </c>
      <c r="AF275" s="246">
        <f t="shared" si="56"/>
        <v>3225587.5046513062</v>
      </c>
      <c r="AI275" s="244">
        <f t="shared" si="64"/>
        <v>36535</v>
      </c>
      <c r="AJ275" s="253">
        <f t="shared" ref="AJ275:AJ338" si="67">DATE(YEAR(AJ270),MONTH(AJ270),DAY(AJ270)+7)</f>
        <v>36535</v>
      </c>
      <c r="AK275" s="237">
        <f>VLOOKUP($AJ275,data!$B$6:$M$7000,11,0)</f>
        <v>3662000</v>
      </c>
    </row>
    <row r="276" spans="1:37">
      <c r="A276" s="244">
        <f t="shared" si="57"/>
        <v>36720</v>
      </c>
      <c r="B276" s="236">
        <f t="shared" si="65"/>
        <v>36720</v>
      </c>
      <c r="C276" s="237">
        <f>VLOOKUP($B276,data!$B$6:$M$9000,11,0)</f>
        <v>3306000</v>
      </c>
      <c r="D276" s="256">
        <f>VLOOKUP($B276,[5]Data!$A$1105:$E$1300,4,0)</f>
        <v>83</v>
      </c>
      <c r="E276" s="256">
        <f>VLOOKUP($B276,[5]Data!$A$1105:$E$1300,5,0)</f>
        <v>61</v>
      </c>
      <c r="F276" s="256">
        <f t="shared" si="63"/>
        <v>3223714.2857142859</v>
      </c>
      <c r="U276" s="236">
        <f t="shared" si="66"/>
        <v>36720</v>
      </c>
      <c r="V276" s="257">
        <f t="shared" si="58"/>
        <v>7</v>
      </c>
      <c r="W276" s="236">
        <f t="shared" si="55"/>
        <v>36924</v>
      </c>
      <c r="X276" s="257" t="e">
        <f t="shared" si="59"/>
        <v>#DIV/0!</v>
      </c>
      <c r="Y276" s="237">
        <f t="shared" si="54"/>
        <v>3267145.636566753</v>
      </c>
      <c r="Z276" s="237" t="e">
        <f t="shared" si="53"/>
        <v>#DIV/0!</v>
      </c>
      <c r="AC276" s="244">
        <f t="shared" si="60"/>
        <v>5</v>
      </c>
      <c r="AD276" s="236">
        <f t="shared" si="62"/>
        <v>36664</v>
      </c>
      <c r="AE276" s="235" t="b">
        <f t="shared" si="61"/>
        <v>0</v>
      </c>
      <c r="AF276" s="246">
        <f t="shared" si="56"/>
        <v>3244981.2995451814</v>
      </c>
      <c r="AI276" s="244">
        <f t="shared" si="64"/>
        <v>36536</v>
      </c>
      <c r="AJ276" s="253">
        <f t="shared" si="67"/>
        <v>36536</v>
      </c>
      <c r="AK276" s="237">
        <f>VLOOKUP($AJ276,data!$B$6:$M$7000,11,0)</f>
        <v>3434000</v>
      </c>
    </row>
    <row r="277" spans="1:37">
      <c r="A277" s="244">
        <f t="shared" si="57"/>
        <v>36721</v>
      </c>
      <c r="B277" s="236">
        <f t="shared" si="65"/>
        <v>36721</v>
      </c>
      <c r="C277" s="237">
        <f>VLOOKUP($B277,data!$B$6:$M$9000,11,0)</f>
        <v>3258000</v>
      </c>
      <c r="D277" s="256">
        <f>VLOOKUP($B277,[5]Data!$A$1105:$E$1300,4,0)</f>
        <v>83</v>
      </c>
      <c r="E277" s="256">
        <f>VLOOKUP($B277,[5]Data!$A$10:$E$60000,5,0)</f>
        <v>61</v>
      </c>
      <c r="F277" s="256">
        <f t="shared" si="63"/>
        <v>3240714.2857142859</v>
      </c>
      <c r="U277" s="236">
        <f t="shared" si="66"/>
        <v>36721</v>
      </c>
      <c r="V277" s="257">
        <f t="shared" si="58"/>
        <v>7</v>
      </c>
      <c r="W277" s="236">
        <f t="shared" si="55"/>
        <v>36925</v>
      </c>
      <c r="X277" s="257" t="e">
        <f t="shared" si="59"/>
        <v>#DIV/0!</v>
      </c>
      <c r="Y277" s="237">
        <f t="shared" si="54"/>
        <v>3267145.636566753</v>
      </c>
      <c r="Z277" s="237" t="e">
        <f t="shared" si="53"/>
        <v>#DIV/0!</v>
      </c>
      <c r="AC277" s="244">
        <f t="shared" si="60"/>
        <v>6</v>
      </c>
      <c r="AD277" s="236">
        <f t="shared" si="62"/>
        <v>36665</v>
      </c>
      <c r="AE277" s="235" t="b">
        <f t="shared" si="61"/>
        <v>0</v>
      </c>
      <c r="AF277" s="246">
        <f t="shared" si="56"/>
        <v>3260681.0382687948</v>
      </c>
      <c r="AI277" s="244">
        <f t="shared" si="64"/>
        <v>36537</v>
      </c>
      <c r="AJ277" s="253">
        <f t="shared" si="67"/>
        <v>36537</v>
      </c>
      <c r="AK277" s="237">
        <f>VLOOKUP($AJ277,data!$B$6:$M$7000,11,0)</f>
        <v>3498000</v>
      </c>
    </row>
    <row r="278" spans="1:37">
      <c r="A278" s="244">
        <f t="shared" si="57"/>
        <v>36724</v>
      </c>
      <c r="B278" s="236">
        <f t="shared" si="65"/>
        <v>36724</v>
      </c>
      <c r="C278" s="237">
        <f>VLOOKUP($B278,data!$B$6:$M$9000,11,0)</f>
        <v>3409000</v>
      </c>
      <c r="D278" s="256">
        <f>VLOOKUP($B278,[5]Data!$A$10:$E$60000,4,0)</f>
        <v>81.5</v>
      </c>
      <c r="E278" s="256">
        <f>VLOOKUP($B278,[5]Data!$A$10:$E$60000,5,0)</f>
        <v>60</v>
      </c>
      <c r="F278" s="256">
        <f t="shared" si="63"/>
        <v>3275428.5714285714</v>
      </c>
      <c r="U278" s="236">
        <f t="shared" si="66"/>
        <v>36724</v>
      </c>
      <c r="V278" s="257">
        <f t="shared" si="58"/>
        <v>5.75</v>
      </c>
      <c r="W278" s="236">
        <f t="shared" si="55"/>
        <v>36926</v>
      </c>
      <c r="X278" s="257" t="e">
        <f t="shared" si="59"/>
        <v>#DIV/0!</v>
      </c>
      <c r="Y278" s="237">
        <f t="shared" si="54"/>
        <v>3262528.066353926</v>
      </c>
      <c r="Z278" s="237" t="e">
        <f t="shared" si="53"/>
        <v>#DIV/0!</v>
      </c>
      <c r="AC278" s="244">
        <f t="shared" si="60"/>
        <v>7</v>
      </c>
      <c r="AD278" s="236">
        <f t="shared" si="62"/>
        <v>36666</v>
      </c>
      <c r="AE278" s="235" t="b">
        <f t="shared" si="61"/>
        <v>1</v>
      </c>
      <c r="AF278" s="246">
        <f t="shared" si="56"/>
        <v>2781685.547945994</v>
      </c>
      <c r="AI278" s="244">
        <f t="shared" si="64"/>
        <v>36538</v>
      </c>
      <c r="AJ278" s="253">
        <f t="shared" si="67"/>
        <v>36538</v>
      </c>
      <c r="AK278" s="237">
        <f>VLOOKUP($AJ278,data!$B$6:$M$7000,11,0)</f>
        <v>3234000</v>
      </c>
    </row>
    <row r="279" spans="1:37">
      <c r="A279" s="244">
        <f t="shared" si="57"/>
        <v>36725</v>
      </c>
      <c r="B279" s="236">
        <f t="shared" si="65"/>
        <v>36725</v>
      </c>
      <c r="C279" s="237">
        <f>VLOOKUP($B279,data!$B$6:$M$9000,11,0)</f>
        <v>3577000</v>
      </c>
      <c r="D279" s="256">
        <f>VLOOKUP($B279,[5]Data!$A$10:$E$60000,4,0)</f>
        <v>85</v>
      </c>
      <c r="E279" s="256">
        <f>VLOOKUP($B279,[5]Data!$A$10:$E$60000,5,0)</f>
        <v>60.5</v>
      </c>
      <c r="F279" s="256">
        <f t="shared" si="63"/>
        <v>3356714.2857142859</v>
      </c>
      <c r="U279" s="236">
        <f t="shared" si="66"/>
        <v>36725</v>
      </c>
      <c r="V279" s="257">
        <f t="shared" si="58"/>
        <v>7.75</v>
      </c>
      <c r="W279" s="236">
        <f t="shared" si="55"/>
        <v>36927</v>
      </c>
      <c r="X279" s="257" t="e">
        <f t="shared" si="59"/>
        <v>#DIV/0!</v>
      </c>
      <c r="Y279" s="237">
        <f t="shared" si="54"/>
        <v>3269916.1786944498</v>
      </c>
      <c r="Z279" s="237" t="e">
        <f t="shared" si="53"/>
        <v>#DIV/0!</v>
      </c>
      <c r="AC279" s="244">
        <f t="shared" si="60"/>
        <v>1</v>
      </c>
      <c r="AD279" s="236">
        <f t="shared" si="62"/>
        <v>36667</v>
      </c>
      <c r="AE279" s="235" t="b">
        <f t="shared" si="61"/>
        <v>1</v>
      </c>
      <c r="AF279" s="246">
        <f t="shared" si="56"/>
        <v>2772746.002322732</v>
      </c>
      <c r="AI279" s="244">
        <f t="shared" si="64"/>
        <v>36539</v>
      </c>
      <c r="AJ279" s="253">
        <f t="shared" si="67"/>
        <v>36539</v>
      </c>
      <c r="AK279" s="237">
        <f>VLOOKUP($AJ279,data!$B$6:$M$7000,11,0)</f>
        <v>2908000</v>
      </c>
    </row>
    <row r="280" spans="1:37">
      <c r="A280" s="244">
        <f t="shared" si="57"/>
        <v>36726</v>
      </c>
      <c r="B280" s="236">
        <f t="shared" si="65"/>
        <v>36726</v>
      </c>
      <c r="C280" s="237">
        <f>VLOOKUP($B280,data!$B$6:$M$9000,11,0)</f>
        <v>3792000</v>
      </c>
      <c r="D280" s="256">
        <f>VLOOKUP($B280,[5]Data!$A$10:$E$60000,4,0)</f>
        <v>88</v>
      </c>
      <c r="E280" s="256">
        <f>VLOOKUP($B280,[5]Data!$A$10:$E$60000,5,0)</f>
        <v>64</v>
      </c>
      <c r="F280" s="256">
        <f t="shared" si="63"/>
        <v>3433285.7142857141</v>
      </c>
      <c r="U280" s="236">
        <f t="shared" si="66"/>
        <v>36726</v>
      </c>
      <c r="V280" s="257">
        <f t="shared" si="58"/>
        <v>11</v>
      </c>
      <c r="W280" s="236">
        <f t="shared" si="55"/>
        <v>36928</v>
      </c>
      <c r="X280" s="257" t="e">
        <f t="shared" si="59"/>
        <v>#DIV/0!</v>
      </c>
      <c r="Y280" s="237">
        <f t="shared" si="54"/>
        <v>3281921.8612478012</v>
      </c>
      <c r="Z280" s="237" t="e">
        <f t="shared" si="53"/>
        <v>#DIV/0!</v>
      </c>
      <c r="AC280" s="244">
        <f t="shared" si="60"/>
        <v>2</v>
      </c>
      <c r="AD280" s="236">
        <f t="shared" si="62"/>
        <v>36668</v>
      </c>
      <c r="AE280" s="235" t="b">
        <f t="shared" si="61"/>
        <v>0</v>
      </c>
      <c r="AF280" s="246">
        <f t="shared" si="56"/>
        <v>3279151.3191201044</v>
      </c>
      <c r="AI280" s="244">
        <f t="shared" si="64"/>
        <v>36542</v>
      </c>
      <c r="AJ280" s="253">
        <f t="shared" si="67"/>
        <v>36542</v>
      </c>
      <c r="AK280" s="237">
        <f>VLOOKUP($AJ280,data!$B$6:$M$7000,11,0)</f>
        <v>2896000</v>
      </c>
    </row>
    <row r="281" spans="1:37">
      <c r="A281" s="244">
        <f t="shared" si="57"/>
        <v>36727</v>
      </c>
      <c r="B281" s="236">
        <f t="shared" si="65"/>
        <v>36727</v>
      </c>
      <c r="C281" s="237">
        <f>VLOOKUP($B281,data!$B$6:$M$9000,11,0)</f>
        <v>3721000</v>
      </c>
      <c r="D281" s="256">
        <f>VLOOKUP($B281,[5]Data!$A$10:$E$60000,4,0)</f>
        <v>87</v>
      </c>
      <c r="E281" s="256">
        <f>VLOOKUP($B281,[5]Data!$A$10:$E$60000,5,0)</f>
        <v>63.5</v>
      </c>
      <c r="F281" s="256">
        <f t="shared" si="63"/>
        <v>3487428.5714285714</v>
      </c>
      <c r="U281" s="236">
        <f t="shared" si="66"/>
        <v>36727</v>
      </c>
      <c r="V281" s="257">
        <f t="shared" si="58"/>
        <v>10.25</v>
      </c>
      <c r="W281" s="236">
        <f t="shared" si="55"/>
        <v>36929</v>
      </c>
      <c r="X281" s="257" t="e">
        <f t="shared" si="59"/>
        <v>#DIV/0!</v>
      </c>
      <c r="Y281" s="237">
        <f t="shared" si="54"/>
        <v>3279151.3191201044</v>
      </c>
      <c r="Z281" s="237" t="e">
        <f t="shared" ref="Z281:Z344" si="68">$Q$1+($Q$2*$X281)</f>
        <v>#DIV/0!</v>
      </c>
      <c r="AC281" s="244">
        <f t="shared" si="60"/>
        <v>3</v>
      </c>
      <c r="AD281" s="236">
        <f t="shared" si="62"/>
        <v>36669</v>
      </c>
      <c r="AE281" s="235" t="b">
        <f t="shared" si="61"/>
        <v>0</v>
      </c>
      <c r="AF281" s="246">
        <f t="shared" si="56"/>
        <v>3279151.3191201044</v>
      </c>
      <c r="AI281" s="244">
        <f t="shared" si="64"/>
        <v>36543</v>
      </c>
      <c r="AJ281" s="253">
        <f t="shared" si="67"/>
        <v>36543</v>
      </c>
      <c r="AK281" s="237">
        <f>VLOOKUP($AJ281,data!$B$6:$M$7000,11,0)</f>
        <v>2701000</v>
      </c>
    </row>
    <row r="282" spans="1:37">
      <c r="A282" s="244">
        <f t="shared" si="57"/>
        <v>36728</v>
      </c>
      <c r="B282" s="236">
        <f t="shared" si="65"/>
        <v>36728</v>
      </c>
      <c r="C282" s="237">
        <f>VLOOKUP($B282,data!$B$6:$M$9000,11,0)</f>
        <v>3551000</v>
      </c>
      <c r="D282" s="256">
        <f>VLOOKUP($B282,[5]Data!$A$10:$E$60000,4,0)</f>
        <v>87</v>
      </c>
      <c r="E282" s="256">
        <f>VLOOKUP($B282,[5]Data!$A$10:$E$60000,5,0)</f>
        <v>63.5</v>
      </c>
      <c r="F282" s="256">
        <f t="shared" si="63"/>
        <v>3516285.7142857141</v>
      </c>
      <c r="U282" s="236">
        <f t="shared" si="66"/>
        <v>36728</v>
      </c>
      <c r="V282" s="257">
        <f t="shared" si="58"/>
        <v>10.25</v>
      </c>
      <c r="W282" s="236">
        <f t="shared" si="55"/>
        <v>36930</v>
      </c>
      <c r="X282" s="257" t="e">
        <f t="shared" si="59"/>
        <v>#DIV/0!</v>
      </c>
      <c r="Y282" s="237">
        <f t="shared" si="54"/>
        <v>3279151.3191201044</v>
      </c>
      <c r="Z282" s="237" t="e">
        <f t="shared" si="68"/>
        <v>#DIV/0!</v>
      </c>
      <c r="AC282" s="244">
        <f t="shared" si="60"/>
        <v>4</v>
      </c>
      <c r="AD282" s="236">
        <f t="shared" si="62"/>
        <v>36670</v>
      </c>
      <c r="AE282" s="235" t="b">
        <f t="shared" si="61"/>
        <v>0</v>
      </c>
      <c r="AF282" s="246">
        <f t="shared" si="56"/>
        <v>3269916.1786944498</v>
      </c>
      <c r="AI282" s="244">
        <f t="shared" si="64"/>
        <v>36544</v>
      </c>
      <c r="AJ282" s="253">
        <f t="shared" si="67"/>
        <v>36544</v>
      </c>
      <c r="AK282" s="237">
        <f>VLOOKUP($AJ282,data!$B$6:$M$7000,11,0)</f>
        <v>2709000</v>
      </c>
    </row>
    <row r="283" spans="1:37">
      <c r="A283" s="244">
        <f t="shared" si="57"/>
        <v>36731</v>
      </c>
      <c r="B283" s="236">
        <f t="shared" si="65"/>
        <v>36731</v>
      </c>
      <c r="C283" s="237">
        <f>VLOOKUP($B283,data!$B$6:$M$9000,11,0)</f>
        <v>3855000</v>
      </c>
      <c r="D283" s="256">
        <f>VLOOKUP($B283,[5]Data!$A$10:$E$60000,4,0)</f>
        <v>88</v>
      </c>
      <c r="E283" s="256">
        <f>VLOOKUP($B283,[5]Data!$A$10:$E$60000,5,0)</f>
        <v>67</v>
      </c>
      <c r="F283" s="256">
        <f t="shared" si="63"/>
        <v>3594714.2857142859</v>
      </c>
      <c r="U283" s="236">
        <f t="shared" si="66"/>
        <v>36731</v>
      </c>
      <c r="V283" s="257">
        <f t="shared" si="58"/>
        <v>12.5</v>
      </c>
      <c r="W283" s="236">
        <f t="shared" si="55"/>
        <v>36931</v>
      </c>
      <c r="X283" s="257" t="e">
        <f t="shared" si="59"/>
        <v>#DIV/0!</v>
      </c>
      <c r="Y283" s="237">
        <f t="shared" si="54"/>
        <v>3287462.9455031939</v>
      </c>
      <c r="Z283" s="237" t="e">
        <f t="shared" si="68"/>
        <v>#DIV/0!</v>
      </c>
      <c r="AC283" s="244">
        <f t="shared" si="60"/>
        <v>5</v>
      </c>
      <c r="AD283" s="236">
        <f t="shared" si="62"/>
        <v>36671</v>
      </c>
      <c r="AE283" s="235" t="b">
        <f t="shared" si="61"/>
        <v>0</v>
      </c>
      <c r="AF283" s="246">
        <f t="shared" si="56"/>
        <v>3253292.9259282709</v>
      </c>
      <c r="AI283" s="244">
        <f t="shared" si="64"/>
        <v>36545</v>
      </c>
      <c r="AJ283" s="253">
        <f t="shared" si="67"/>
        <v>36545</v>
      </c>
      <c r="AK283" s="237">
        <f>VLOOKUP($AJ283,data!$B$6:$M$7000,11,0)</f>
        <v>2735000</v>
      </c>
    </row>
    <row r="284" spans="1:37">
      <c r="A284" s="244">
        <f t="shared" si="57"/>
        <v>36732</v>
      </c>
      <c r="B284" s="236">
        <f t="shared" si="65"/>
        <v>36732</v>
      </c>
      <c r="C284" s="237">
        <f>VLOOKUP($B284,data!$B$6:$M$9000,11,0)</f>
        <v>3867000</v>
      </c>
      <c r="D284" s="256">
        <f>VLOOKUP($B284,[5]Data!$A$10:$E$60000,4,0)</f>
        <v>90.5</v>
      </c>
      <c r="E284" s="256">
        <f>VLOOKUP($B284,[5]Data!$A$10:$E$60000,5,0)</f>
        <v>66.5</v>
      </c>
      <c r="F284" s="256">
        <f t="shared" si="63"/>
        <v>3681714.2857142859</v>
      </c>
      <c r="U284" s="236">
        <f t="shared" si="66"/>
        <v>36732</v>
      </c>
      <c r="V284" s="257">
        <f t="shared" si="58"/>
        <v>13.5</v>
      </c>
      <c r="W284" s="236">
        <f t="shared" si="55"/>
        <v>36932</v>
      </c>
      <c r="X284" s="257" t="e">
        <f t="shared" si="59"/>
        <v>#DIV/0!</v>
      </c>
      <c r="Y284" s="237">
        <f t="shared" si="54"/>
        <v>3291157.0016734558</v>
      </c>
      <c r="Z284" s="237" t="e">
        <f t="shared" si="68"/>
        <v>#DIV/0!</v>
      </c>
      <c r="AC284" s="244">
        <f t="shared" si="60"/>
        <v>6</v>
      </c>
      <c r="AD284" s="236">
        <f t="shared" si="62"/>
        <v>36672</v>
      </c>
      <c r="AE284" s="235" t="b">
        <f t="shared" si="61"/>
        <v>0</v>
      </c>
      <c r="AF284" s="246">
        <f t="shared" si="56"/>
        <v>3258834.010183664</v>
      </c>
      <c r="AI284" s="244">
        <f t="shared" si="64"/>
        <v>36546</v>
      </c>
      <c r="AJ284" s="253">
        <f t="shared" si="67"/>
        <v>36546</v>
      </c>
      <c r="AK284" s="237">
        <f>VLOOKUP($AJ284,data!$B$6:$M$7000,11,0)</f>
        <v>2809000</v>
      </c>
    </row>
    <row r="285" spans="1:37">
      <c r="A285" s="244">
        <f t="shared" si="57"/>
        <v>36733</v>
      </c>
      <c r="B285" s="236">
        <f t="shared" si="65"/>
        <v>36733</v>
      </c>
      <c r="C285" s="237">
        <f>VLOOKUP($B285,data!$B$6:$M$9000,11,0)</f>
        <v>3845000</v>
      </c>
      <c r="D285" s="256">
        <f>VLOOKUP($B285,[5]Data!$A$10:$E$60000,4,0)</f>
        <v>86</v>
      </c>
      <c r="E285" s="256">
        <f>VLOOKUP($B285,[5]Data!$A$10:$E$60000,5,0)</f>
        <v>65</v>
      </c>
      <c r="F285" s="256">
        <f t="shared" si="63"/>
        <v>3744000</v>
      </c>
      <c r="U285" s="236">
        <f t="shared" si="66"/>
        <v>36733</v>
      </c>
      <c r="V285" s="257">
        <f t="shared" si="58"/>
        <v>10.5</v>
      </c>
      <c r="W285" s="236">
        <f t="shared" si="55"/>
        <v>36933</v>
      </c>
      <c r="X285" s="257" t="e">
        <f t="shared" si="59"/>
        <v>#DIV/0!</v>
      </c>
      <c r="Y285" s="237">
        <f t="shared" si="54"/>
        <v>3280074.83316267</v>
      </c>
      <c r="Z285" s="237" t="e">
        <f t="shared" si="68"/>
        <v>#DIV/0!</v>
      </c>
      <c r="AC285" s="244">
        <f t="shared" si="60"/>
        <v>7</v>
      </c>
      <c r="AD285" s="236">
        <f t="shared" si="62"/>
        <v>36673</v>
      </c>
      <c r="AE285" s="235" t="b">
        <f t="shared" si="61"/>
        <v>1</v>
      </c>
      <c r="AF285" s="246">
        <f t="shared" si="56"/>
        <v>2771468.9243765515</v>
      </c>
      <c r="AI285" s="244">
        <f t="shared" si="64"/>
        <v>36549</v>
      </c>
      <c r="AJ285" s="253">
        <f t="shared" si="67"/>
        <v>36549</v>
      </c>
      <c r="AK285" s="237">
        <f>VLOOKUP($AJ285,data!$B$6:$M$7000,11,0)</f>
        <v>2652000</v>
      </c>
    </row>
    <row r="286" spans="1:37">
      <c r="A286" s="244">
        <f t="shared" si="57"/>
        <v>36734</v>
      </c>
      <c r="B286" s="236">
        <f t="shared" si="65"/>
        <v>36734</v>
      </c>
      <c r="C286" s="237">
        <f>VLOOKUP($B286,data!$B$6:$M$9000,11,0)</f>
        <v>3919000</v>
      </c>
      <c r="D286" s="256">
        <f>VLOOKUP($B286,[5]Data!$A$10:$E$60000,4,0)</f>
        <v>84</v>
      </c>
      <c r="E286" s="256">
        <f>VLOOKUP($B286,[5]Data!$A$10:$E$60000,5,0)</f>
        <v>62.5</v>
      </c>
      <c r="F286" s="256">
        <f t="shared" si="63"/>
        <v>3792857.1428571427</v>
      </c>
      <c r="U286" s="236">
        <f t="shared" si="66"/>
        <v>36734</v>
      </c>
      <c r="V286" s="257">
        <f t="shared" si="58"/>
        <v>8.25</v>
      </c>
      <c r="W286" s="236">
        <f t="shared" si="55"/>
        <v>36934</v>
      </c>
      <c r="X286" s="257" t="e">
        <f t="shared" si="59"/>
        <v>#DIV/0!</v>
      </c>
      <c r="Y286" s="237">
        <f t="shared" si="54"/>
        <v>3271763.2067795806</v>
      </c>
      <c r="Z286" s="237" t="e">
        <f t="shared" si="68"/>
        <v>#DIV/0!</v>
      </c>
      <c r="AC286" s="244">
        <f t="shared" si="60"/>
        <v>1</v>
      </c>
      <c r="AD286" s="236">
        <f t="shared" si="62"/>
        <v>36674</v>
      </c>
      <c r="AE286" s="235" t="b">
        <f t="shared" si="61"/>
        <v>1</v>
      </c>
      <c r="AF286" s="246">
        <f t="shared" si="56"/>
        <v>2767637.6905380106</v>
      </c>
      <c r="AI286" s="244">
        <f t="shared" si="64"/>
        <v>36550</v>
      </c>
      <c r="AJ286" s="253">
        <f t="shared" si="67"/>
        <v>36550</v>
      </c>
      <c r="AK286" s="237">
        <f>VLOOKUP($AJ286,data!$B$6:$M$7000,11,0)</f>
        <v>2967000</v>
      </c>
    </row>
    <row r="287" spans="1:37">
      <c r="A287" s="244">
        <f t="shared" si="57"/>
        <v>36735</v>
      </c>
      <c r="B287" s="236">
        <f t="shared" si="65"/>
        <v>36735</v>
      </c>
      <c r="C287" s="237">
        <f>VLOOKUP($B287,data!$B$6:$M$9000,11,0)</f>
        <v>3905000</v>
      </c>
      <c r="D287" s="256">
        <f>VLOOKUP($B287,[5]Data!$A$10:$E$60000,4,0)</f>
        <v>86</v>
      </c>
      <c r="E287" s="256">
        <f>VLOOKUP($B287,[5]Data!$A$10:$E$60000,5,0)</f>
        <v>65.5</v>
      </c>
      <c r="F287" s="256">
        <f t="shared" si="63"/>
        <v>3809000</v>
      </c>
      <c r="U287" s="236">
        <f t="shared" si="66"/>
        <v>36735</v>
      </c>
      <c r="V287" s="257">
        <f t="shared" si="58"/>
        <v>10.75</v>
      </c>
      <c r="W287" s="236">
        <f t="shared" si="55"/>
        <v>36935</v>
      </c>
      <c r="X287" s="257" t="e">
        <f t="shared" si="59"/>
        <v>#DIV/0!</v>
      </c>
      <c r="Y287" s="237">
        <f t="shared" si="54"/>
        <v>3280998.3472052356</v>
      </c>
      <c r="Z287" s="237" t="e">
        <f t="shared" si="68"/>
        <v>#DIV/0!</v>
      </c>
      <c r="AC287" s="244">
        <f t="shared" si="60"/>
        <v>2</v>
      </c>
      <c r="AD287" s="236">
        <f t="shared" si="62"/>
        <v>36675</v>
      </c>
      <c r="AE287" s="235" t="b">
        <f t="shared" si="61"/>
        <v>0</v>
      </c>
      <c r="AF287" s="246">
        <f t="shared" si="56"/>
        <v>3268992.6646518842</v>
      </c>
      <c r="AI287" s="244">
        <f t="shared" si="64"/>
        <v>36551</v>
      </c>
      <c r="AJ287" s="253">
        <f t="shared" si="67"/>
        <v>36551</v>
      </c>
      <c r="AK287" s="237">
        <f>VLOOKUP($AJ287,data!$B$6:$M$7000,11,0)</f>
        <v>3101000</v>
      </c>
    </row>
    <row r="288" spans="1:37">
      <c r="A288" s="244">
        <f t="shared" si="57"/>
        <v>36738</v>
      </c>
      <c r="B288" s="236">
        <f t="shared" si="65"/>
        <v>36738</v>
      </c>
      <c r="C288" s="237">
        <f>VLOOKUP($B288,data!$B$6:$M$9000,11,0)</f>
        <v>3886000</v>
      </c>
      <c r="D288" s="256">
        <f>VLOOKUP($B288,[5]Data!$A$10:$E$60000,4,0)</f>
        <v>91.5</v>
      </c>
      <c r="E288" s="256">
        <f>VLOOKUP($B288,[5]Data!$A$10:$E$60000,5,0)</f>
        <v>69</v>
      </c>
      <c r="F288" s="256">
        <f t="shared" si="63"/>
        <v>3832571.4285714286</v>
      </c>
      <c r="U288" s="236">
        <f t="shared" si="66"/>
        <v>36738</v>
      </c>
      <c r="V288" s="257">
        <f t="shared" si="58"/>
        <v>15.25</v>
      </c>
      <c r="W288" s="236">
        <f t="shared" si="55"/>
        <v>36936</v>
      </c>
      <c r="X288" s="257" t="e">
        <f t="shared" si="59"/>
        <v>#DIV/0!</v>
      </c>
      <c r="Y288" s="237">
        <f t="shared" si="54"/>
        <v>3297621.5999714145</v>
      </c>
      <c r="Z288" s="237" t="e">
        <f t="shared" si="68"/>
        <v>#DIV/0!</v>
      </c>
      <c r="AC288" s="244">
        <f t="shared" si="60"/>
        <v>3</v>
      </c>
      <c r="AD288" s="236">
        <f t="shared" si="62"/>
        <v>36676</v>
      </c>
      <c r="AE288" s="235" t="b">
        <f t="shared" si="61"/>
        <v>0</v>
      </c>
      <c r="AF288" s="246">
        <f t="shared" si="56"/>
        <v>3256986.9820985328</v>
      </c>
      <c r="AI288" s="244">
        <f t="shared" si="64"/>
        <v>36552</v>
      </c>
      <c r="AJ288" s="253">
        <f t="shared" si="67"/>
        <v>36552</v>
      </c>
      <c r="AK288" s="237">
        <f>VLOOKUP($AJ288,data!$B$6:$M$7000,11,0)</f>
        <v>3245000</v>
      </c>
    </row>
    <row r="289" spans="1:37">
      <c r="A289" s="244">
        <f t="shared" si="57"/>
        <v>36739</v>
      </c>
      <c r="B289" s="236">
        <f t="shared" si="65"/>
        <v>36739</v>
      </c>
      <c r="C289" s="237">
        <f>VLOOKUP($B289,data!$B$6:$M$9000,11,0)</f>
        <v>4016000</v>
      </c>
      <c r="D289" s="256">
        <f>VLOOKUP($B289,[5]Data!$A$10:$E$60000,4,0)</f>
        <v>93</v>
      </c>
      <c r="E289" s="256">
        <f>VLOOKUP($B289,[5]Data!$A$10:$E$60000,5,0)</f>
        <v>71.5</v>
      </c>
      <c r="F289" s="256">
        <f t="shared" si="63"/>
        <v>3899000</v>
      </c>
      <c r="U289" s="236">
        <f t="shared" si="66"/>
        <v>36739</v>
      </c>
      <c r="V289" s="257">
        <f t="shared" si="58"/>
        <v>17.25</v>
      </c>
      <c r="W289" s="236">
        <f t="shared" si="55"/>
        <v>36937</v>
      </c>
      <c r="X289" s="257" t="e">
        <f t="shared" si="59"/>
        <v>#DIV/0!</v>
      </c>
      <c r="Y289" s="237">
        <f t="shared" si="54"/>
        <v>3305009.7123119384</v>
      </c>
      <c r="Z289" s="237" t="e">
        <f t="shared" si="68"/>
        <v>#DIV/0!</v>
      </c>
      <c r="AC289" s="244">
        <f t="shared" si="60"/>
        <v>4</v>
      </c>
      <c r="AD289" s="236">
        <f t="shared" si="62"/>
        <v>36677</v>
      </c>
      <c r="AE289" s="235" t="b">
        <f t="shared" si="61"/>
        <v>0</v>
      </c>
      <c r="AF289" s="246">
        <f t="shared" si="56"/>
        <v>3256986.9820985328</v>
      </c>
      <c r="AI289" s="244">
        <f t="shared" si="64"/>
        <v>36553</v>
      </c>
      <c r="AJ289" s="253">
        <f t="shared" si="67"/>
        <v>36553</v>
      </c>
      <c r="AK289" s="237">
        <f>VLOOKUP($AJ289,data!$B$6:$M$7000,11,0)</f>
        <v>3092000</v>
      </c>
    </row>
    <row r="290" spans="1:37">
      <c r="A290" s="244">
        <f t="shared" si="57"/>
        <v>36740</v>
      </c>
      <c r="B290" s="236">
        <f t="shared" si="65"/>
        <v>36740</v>
      </c>
      <c r="C290" s="237">
        <f>VLOOKUP($B290,data!$B$6:$M$9000,11,0)</f>
        <v>3907000</v>
      </c>
      <c r="D290" s="256">
        <f>VLOOKUP($B290,[5]Data!$A$10:$E$60000,4,0)</f>
        <v>92.5</v>
      </c>
      <c r="E290" s="256">
        <f>VLOOKUP($B290,[5]Data!$A$10:$E$60000,5,0)</f>
        <v>71</v>
      </c>
      <c r="F290" s="256">
        <f t="shared" si="63"/>
        <v>3906428.5714285714</v>
      </c>
      <c r="U290" s="236">
        <f t="shared" si="66"/>
        <v>36740</v>
      </c>
      <c r="V290" s="257">
        <f t="shared" si="58"/>
        <v>16.75</v>
      </c>
      <c r="W290" s="236">
        <f t="shared" si="55"/>
        <v>36938</v>
      </c>
      <c r="X290" s="257" t="e">
        <f t="shared" si="59"/>
        <v>#DIV/0!</v>
      </c>
      <c r="Y290" s="237">
        <f t="shared" si="54"/>
        <v>3303162.6842268072</v>
      </c>
      <c r="Z290" s="237" t="e">
        <f t="shared" si="68"/>
        <v>#DIV/0!</v>
      </c>
      <c r="AC290" s="244">
        <f t="shared" si="60"/>
        <v>5</v>
      </c>
      <c r="AD290" s="236">
        <f t="shared" si="62"/>
        <v>36678</v>
      </c>
      <c r="AE290" s="235" t="b">
        <f t="shared" si="61"/>
        <v>0</v>
      </c>
      <c r="AF290" s="246">
        <f t="shared" si="56"/>
        <v>3263451.5803964911</v>
      </c>
      <c r="AI290" s="244">
        <f t="shared" si="64"/>
        <v>36556</v>
      </c>
      <c r="AJ290" s="253">
        <f t="shared" si="67"/>
        <v>36556</v>
      </c>
      <c r="AK290" s="237">
        <f>VLOOKUP($AJ290,data!$B$6:$M$7000,11,0)</f>
        <v>3272000</v>
      </c>
    </row>
    <row r="291" spans="1:37">
      <c r="A291" s="244">
        <f t="shared" si="57"/>
        <v>36741</v>
      </c>
      <c r="B291" s="236">
        <f t="shared" si="65"/>
        <v>36741</v>
      </c>
      <c r="C291" s="237">
        <f>VLOOKUP($B291,data!$B$6:$M$9000,11,0)</f>
        <v>3995000</v>
      </c>
      <c r="D291" s="256">
        <f>VLOOKUP($B291,[5]Data!$A$10:$E$60000,4,0)</f>
        <v>88.5</v>
      </c>
      <c r="E291" s="256">
        <f>VLOOKUP($B291,[5]Data!$A$10:$E$60000,5,0)</f>
        <v>71</v>
      </c>
      <c r="F291" s="256">
        <f t="shared" si="63"/>
        <v>3924714.2857142859</v>
      </c>
      <c r="U291" s="236">
        <f t="shared" si="66"/>
        <v>36741</v>
      </c>
      <c r="V291" s="257">
        <f t="shared" si="58"/>
        <v>14.75</v>
      </c>
      <c r="W291" s="236">
        <f t="shared" si="55"/>
        <v>36939</v>
      </c>
      <c r="X291" s="257" t="e">
        <f t="shared" si="59"/>
        <v>#DIV/0!</v>
      </c>
      <c r="Y291" s="237">
        <f t="shared" si="54"/>
        <v>3295774.5718862833</v>
      </c>
      <c r="Z291" s="237" t="e">
        <f t="shared" si="68"/>
        <v>#DIV/0!</v>
      </c>
      <c r="AC291" s="244">
        <f t="shared" si="60"/>
        <v>6</v>
      </c>
      <c r="AD291" s="236">
        <f t="shared" si="62"/>
        <v>36679</v>
      </c>
      <c r="AE291" s="235" t="b">
        <f t="shared" si="61"/>
        <v>0</v>
      </c>
      <c r="AF291" s="246">
        <f t="shared" si="56"/>
        <v>3266222.1225241879</v>
      </c>
      <c r="AI291" s="244">
        <f t="shared" si="64"/>
        <v>36557</v>
      </c>
      <c r="AJ291" s="253">
        <f t="shared" si="67"/>
        <v>36557</v>
      </c>
      <c r="AK291" s="237">
        <f>VLOOKUP($AJ291,data!$B$6:$M$7000,11,0)</f>
        <v>2871000</v>
      </c>
    </row>
    <row r="292" spans="1:37">
      <c r="A292" s="244">
        <f t="shared" si="57"/>
        <v>36742</v>
      </c>
      <c r="B292" s="236">
        <f t="shared" si="65"/>
        <v>36742</v>
      </c>
      <c r="C292" s="237">
        <f>VLOOKUP($B292,data!$B$6:$M$9000,11,0)</f>
        <v>3851000</v>
      </c>
      <c r="D292" s="256">
        <f>VLOOKUP($B292,[5]Data!$A$10:$E$60000,4,0)</f>
        <v>86.5</v>
      </c>
      <c r="E292" s="256">
        <f>VLOOKUP($B292,[5]Data!$A$10:$E$60000,5,0)</f>
        <v>68.5</v>
      </c>
      <c r="F292" s="256">
        <f t="shared" si="63"/>
        <v>3925571.4285714286</v>
      </c>
      <c r="U292" s="236">
        <f t="shared" si="66"/>
        <v>36742</v>
      </c>
      <c r="V292" s="257">
        <f t="shared" si="58"/>
        <v>12.5</v>
      </c>
      <c r="W292" s="236">
        <f t="shared" si="55"/>
        <v>36940</v>
      </c>
      <c r="X292" s="257" t="e">
        <f t="shared" si="59"/>
        <v>#DIV/0!</v>
      </c>
      <c r="Y292" s="237">
        <f t="shared" si="54"/>
        <v>3287462.9455031939</v>
      </c>
      <c r="Z292" s="237" t="e">
        <f t="shared" si="68"/>
        <v>#DIV/0!</v>
      </c>
      <c r="AC292" s="244">
        <f t="shared" si="60"/>
        <v>7</v>
      </c>
      <c r="AD292" s="236">
        <f t="shared" si="62"/>
        <v>36680</v>
      </c>
      <c r="AE292" s="235" t="b">
        <f t="shared" si="61"/>
        <v>1</v>
      </c>
      <c r="AF292" s="246">
        <f t="shared" si="56"/>
        <v>2782962.6258921744</v>
      </c>
      <c r="AI292" s="244">
        <f t="shared" si="64"/>
        <v>36558</v>
      </c>
      <c r="AJ292" s="253">
        <f t="shared" si="67"/>
        <v>36558</v>
      </c>
      <c r="AK292" s="237">
        <f>VLOOKUP($AJ292,data!$B$6:$M$7000,11,0)</f>
        <v>2784000</v>
      </c>
    </row>
    <row r="293" spans="1:37">
      <c r="A293" s="244">
        <f t="shared" si="57"/>
        <v>36745</v>
      </c>
      <c r="B293" s="236">
        <f t="shared" si="65"/>
        <v>36745</v>
      </c>
      <c r="C293" s="237">
        <f>VLOOKUP($B293,data!$B$6:$M$9000,11,0)</f>
        <v>3687000</v>
      </c>
      <c r="D293" s="256">
        <f>VLOOKUP($B293,[5]Data!$A$10:$E$60000,4,0)</f>
        <v>85.5</v>
      </c>
      <c r="E293" s="256">
        <f>VLOOKUP($B293,[5]Data!$A$10:$E$60000,5,0)</f>
        <v>65.5</v>
      </c>
      <c r="F293" s="256">
        <f t="shared" si="63"/>
        <v>3892428.5714285714</v>
      </c>
      <c r="U293" s="236">
        <f t="shared" si="66"/>
        <v>36745</v>
      </c>
      <c r="V293" s="257">
        <f t="shared" si="58"/>
        <v>10.5</v>
      </c>
      <c r="W293" s="236">
        <f t="shared" si="55"/>
        <v>36941</v>
      </c>
      <c r="X293" s="257" t="e">
        <f t="shared" si="59"/>
        <v>#DIV/0!</v>
      </c>
      <c r="Y293" s="237">
        <f t="shared" si="54"/>
        <v>3280074.83316267</v>
      </c>
      <c r="Z293" s="237" t="e">
        <f t="shared" si="68"/>
        <v>#DIV/0!</v>
      </c>
      <c r="AC293" s="244">
        <f t="shared" si="60"/>
        <v>1</v>
      </c>
      <c r="AD293" s="236">
        <f t="shared" si="62"/>
        <v>36681</v>
      </c>
      <c r="AE293" s="235" t="b">
        <f t="shared" si="61"/>
        <v>1</v>
      </c>
      <c r="AF293" s="246">
        <f t="shared" si="56"/>
        <v>2772746.002322732</v>
      </c>
      <c r="AI293" s="244">
        <f t="shared" si="64"/>
        <v>36559</v>
      </c>
      <c r="AJ293" s="253">
        <f t="shared" si="67"/>
        <v>36559</v>
      </c>
      <c r="AK293" s="237">
        <f>VLOOKUP($AJ293,data!$B$6:$M$7000,11,0)</f>
        <v>2785000</v>
      </c>
    </row>
    <row r="294" spans="1:37">
      <c r="A294" s="244">
        <f t="shared" si="57"/>
        <v>36746</v>
      </c>
      <c r="B294" s="236">
        <f t="shared" si="65"/>
        <v>36746</v>
      </c>
      <c r="C294" s="237">
        <f>VLOOKUP($B294,data!$B$6:$M$9000,11,0)</f>
        <v>3625000</v>
      </c>
      <c r="D294" s="256">
        <f>VLOOKUP($B294,[5]Data!$A$10:$E$60000,4,0)</f>
        <v>85.5</v>
      </c>
      <c r="E294" s="256">
        <f>VLOOKUP($B294,[5]Data!$A$10:$E$60000,5,0)</f>
        <v>63.5</v>
      </c>
      <c r="F294" s="256">
        <f t="shared" si="63"/>
        <v>3852428.5714285714</v>
      </c>
      <c r="U294" s="236">
        <f t="shared" si="66"/>
        <v>36746</v>
      </c>
      <c r="V294" s="257">
        <f t="shared" si="58"/>
        <v>9.5</v>
      </c>
      <c r="W294" s="236">
        <f t="shared" si="55"/>
        <v>36942</v>
      </c>
      <c r="X294" s="257" t="e">
        <f t="shared" si="59"/>
        <v>#DIV/0!</v>
      </c>
      <c r="Y294" s="237">
        <f t="shared" si="54"/>
        <v>3276380.7769924081</v>
      </c>
      <c r="Z294" s="237" t="e">
        <f t="shared" si="68"/>
        <v>#DIV/0!</v>
      </c>
      <c r="AC294" s="244">
        <f t="shared" si="60"/>
        <v>2</v>
      </c>
      <c r="AD294" s="236">
        <f t="shared" si="62"/>
        <v>36682</v>
      </c>
      <c r="AE294" s="235" t="b">
        <f t="shared" si="61"/>
        <v>0</v>
      </c>
      <c r="AF294" s="246">
        <f t="shared" si="56"/>
        <v>3253292.9259282709</v>
      </c>
      <c r="AI294" s="244">
        <f t="shared" si="64"/>
        <v>36560</v>
      </c>
      <c r="AJ294" s="253">
        <f t="shared" si="67"/>
        <v>36560</v>
      </c>
      <c r="AK294" s="237">
        <f>VLOOKUP($AJ294,data!$B$6:$M$7000,11,0)</f>
        <v>2835000</v>
      </c>
    </row>
    <row r="295" spans="1:37">
      <c r="A295" s="244">
        <f t="shared" si="57"/>
        <v>36747</v>
      </c>
      <c r="B295" s="236">
        <f t="shared" si="65"/>
        <v>36747</v>
      </c>
      <c r="C295" s="237">
        <f>VLOOKUP($B295,data!$B$6:$M$9000,11,0)</f>
        <v>3734000</v>
      </c>
      <c r="D295" s="256">
        <f>VLOOKUP($B295,[5]Data!$A$10:$E$60000,4,0)</f>
        <v>85</v>
      </c>
      <c r="E295" s="256">
        <f>VLOOKUP($B295,[5]Data!$A$10:$E$60000,5,0)</f>
        <v>64</v>
      </c>
      <c r="F295" s="256">
        <f t="shared" si="63"/>
        <v>3830714.2857142859</v>
      </c>
      <c r="U295" s="236">
        <f t="shared" si="66"/>
        <v>36747</v>
      </c>
      <c r="V295" s="257">
        <f t="shared" si="58"/>
        <v>9.5</v>
      </c>
      <c r="W295" s="236">
        <f t="shared" si="55"/>
        <v>36943</v>
      </c>
      <c r="X295" s="257" t="e">
        <f t="shared" si="59"/>
        <v>#DIV/0!</v>
      </c>
      <c r="Y295" s="237">
        <f t="shared" si="54"/>
        <v>3276380.7769924081</v>
      </c>
      <c r="Z295" s="237" t="e">
        <f t="shared" si="68"/>
        <v>#DIV/0!</v>
      </c>
      <c r="AC295" s="244">
        <f t="shared" si="60"/>
        <v>3</v>
      </c>
      <c r="AD295" s="236">
        <f t="shared" si="62"/>
        <v>36683</v>
      </c>
      <c r="AE295" s="235" t="b">
        <f t="shared" si="61"/>
        <v>0</v>
      </c>
      <c r="AF295" s="246">
        <f t="shared" si="56"/>
        <v>3262528.066353926</v>
      </c>
      <c r="AI295" s="244">
        <f t="shared" si="64"/>
        <v>36563</v>
      </c>
      <c r="AJ295" s="253">
        <f t="shared" si="67"/>
        <v>36563</v>
      </c>
      <c r="AK295" s="237">
        <f>VLOOKUP($AJ295,data!$B$6:$M$7000,11,0)</f>
        <v>2711000</v>
      </c>
    </row>
    <row r="296" spans="1:37">
      <c r="A296" s="244">
        <f t="shared" si="57"/>
        <v>36748</v>
      </c>
      <c r="B296" s="236">
        <f t="shared" si="65"/>
        <v>36748</v>
      </c>
      <c r="C296" s="237">
        <f>VLOOKUP($B296,data!$B$6:$M$9000,11,0)</f>
        <v>3742000</v>
      </c>
      <c r="D296" s="256">
        <f>VLOOKUP($B296,[5]Data!$A$10:$E$60000,4,0)</f>
        <v>86</v>
      </c>
      <c r="E296" s="256">
        <f>VLOOKUP($B296,[5]Data!$A$10:$E$60000,5,0)</f>
        <v>63</v>
      </c>
      <c r="F296" s="256">
        <f t="shared" si="63"/>
        <v>3791571.4285714286</v>
      </c>
      <c r="U296" s="236">
        <f t="shared" si="66"/>
        <v>36748</v>
      </c>
      <c r="V296" s="257">
        <f t="shared" si="58"/>
        <v>9.5</v>
      </c>
      <c r="W296" s="236">
        <f t="shared" si="55"/>
        <v>36944</v>
      </c>
      <c r="X296" s="257" t="e">
        <f t="shared" si="59"/>
        <v>#DIV/0!</v>
      </c>
      <c r="Y296" s="237">
        <f t="shared" si="54"/>
        <v>3276380.7769924081</v>
      </c>
      <c r="Z296" s="237" t="e">
        <f t="shared" si="68"/>
        <v>#DIV/0!</v>
      </c>
      <c r="AC296" s="244">
        <f t="shared" si="60"/>
        <v>4</v>
      </c>
      <c r="AD296" s="236">
        <f t="shared" si="62"/>
        <v>36684</v>
      </c>
      <c r="AE296" s="235" t="b">
        <f t="shared" si="61"/>
        <v>0</v>
      </c>
      <c r="AF296" s="246">
        <f t="shared" si="56"/>
        <v>3261604.5523113604</v>
      </c>
      <c r="AI296" s="244">
        <f t="shared" si="64"/>
        <v>36564</v>
      </c>
      <c r="AJ296" s="253">
        <f t="shared" si="67"/>
        <v>36564</v>
      </c>
      <c r="AK296" s="237">
        <f>VLOOKUP($AJ296,data!$B$6:$M$7000,11,0)</f>
        <v>2832000</v>
      </c>
    </row>
    <row r="297" spans="1:37">
      <c r="A297" s="244">
        <f t="shared" si="57"/>
        <v>36749</v>
      </c>
      <c r="B297" s="236">
        <f t="shared" si="65"/>
        <v>36749</v>
      </c>
      <c r="C297" s="237">
        <f>VLOOKUP($B297,data!$B$6:$M$9000,11,0)</f>
        <v>3688000</v>
      </c>
      <c r="D297" s="256">
        <f>VLOOKUP($B297,[5]Data!$A$10:$E$60000,4,0)</f>
        <v>86</v>
      </c>
      <c r="E297" s="256">
        <f>VLOOKUP($B297,[5]Data!$A$10:$E$60000,5,0)</f>
        <v>63</v>
      </c>
      <c r="F297" s="256">
        <f t="shared" si="63"/>
        <v>3760285.7142857141</v>
      </c>
      <c r="U297" s="236">
        <f t="shared" si="66"/>
        <v>36749</v>
      </c>
      <c r="V297" s="257">
        <f t="shared" si="58"/>
        <v>9.5</v>
      </c>
      <c r="W297" s="236">
        <f t="shared" si="55"/>
        <v>36945</v>
      </c>
      <c r="X297" s="257" t="e">
        <f t="shared" si="59"/>
        <v>#DIV/0!</v>
      </c>
      <c r="Y297" s="237">
        <f t="shared" si="54"/>
        <v>3276380.7769924081</v>
      </c>
      <c r="Z297" s="237" t="e">
        <f t="shared" si="68"/>
        <v>#DIV/0!</v>
      </c>
      <c r="AC297" s="244">
        <f t="shared" si="60"/>
        <v>5</v>
      </c>
      <c r="AD297" s="236">
        <f t="shared" si="62"/>
        <v>36685</v>
      </c>
      <c r="AE297" s="235" t="b">
        <f t="shared" si="61"/>
        <v>0</v>
      </c>
      <c r="AF297" s="246">
        <f t="shared" si="56"/>
        <v>3234822.6450769613</v>
      </c>
      <c r="AI297" s="244">
        <f t="shared" si="64"/>
        <v>36565</v>
      </c>
      <c r="AJ297" s="253">
        <f t="shared" si="67"/>
        <v>36565</v>
      </c>
      <c r="AK297" s="237">
        <f>VLOOKUP($AJ297,data!$B$6:$M$7000,11,0)</f>
        <v>2865000</v>
      </c>
    </row>
    <row r="298" spans="1:37">
      <c r="A298" s="244">
        <f t="shared" si="57"/>
        <v>36752</v>
      </c>
      <c r="B298" s="236">
        <f t="shared" si="65"/>
        <v>36752</v>
      </c>
      <c r="C298" s="237">
        <f>VLOOKUP($B298,data!$B$6:$M$9000,11,0)</f>
        <v>3803000</v>
      </c>
      <c r="D298" s="256">
        <f>VLOOKUP($B298,[5]Data!$A$10:$E$60000,4,0)</f>
        <v>88</v>
      </c>
      <c r="E298" s="256">
        <f>VLOOKUP($B298,[5]Data!$A$10:$E$60000,5,0)</f>
        <v>66</v>
      </c>
      <c r="F298" s="256">
        <f t="shared" si="63"/>
        <v>3732857.1428571427</v>
      </c>
      <c r="U298" s="236">
        <f t="shared" si="66"/>
        <v>36752</v>
      </c>
      <c r="V298" s="257">
        <f t="shared" si="58"/>
        <v>12</v>
      </c>
      <c r="W298" s="236">
        <f t="shared" si="55"/>
        <v>36946</v>
      </c>
      <c r="X298" s="257" t="e">
        <f t="shared" si="59"/>
        <v>#DIV/0!</v>
      </c>
      <c r="Y298" s="237">
        <f t="shared" si="54"/>
        <v>3285615.9174180632</v>
      </c>
      <c r="Z298" s="237" t="e">
        <f t="shared" si="68"/>
        <v>#DIV/0!</v>
      </c>
      <c r="AC298" s="244">
        <f t="shared" si="60"/>
        <v>6</v>
      </c>
      <c r="AD298" s="236">
        <f t="shared" si="62"/>
        <v>36686</v>
      </c>
      <c r="AE298" s="235" t="b">
        <f t="shared" si="61"/>
        <v>0</v>
      </c>
      <c r="AF298" s="246">
        <f t="shared" si="56"/>
        <v>3244057.7855026159</v>
      </c>
      <c r="AI298" s="244">
        <f t="shared" si="64"/>
        <v>36566</v>
      </c>
      <c r="AJ298" s="253">
        <f t="shared" si="67"/>
        <v>36566</v>
      </c>
      <c r="AK298" s="237">
        <f>VLOOKUP($AJ298,data!$B$6:$M$7000,11,0)</f>
        <v>3170000</v>
      </c>
    </row>
    <row r="299" spans="1:37">
      <c r="A299" s="244">
        <f t="shared" si="57"/>
        <v>36753</v>
      </c>
      <c r="B299" s="236">
        <f t="shared" si="65"/>
        <v>36753</v>
      </c>
      <c r="C299" s="237">
        <f>VLOOKUP($B299,data!$B$6:$M$9000,11,0)</f>
        <v>3845000</v>
      </c>
      <c r="D299" s="256">
        <f>VLOOKUP($B299,[5]Data!$A$10:$E$60000,4,0)</f>
        <v>89.5</v>
      </c>
      <c r="E299" s="256">
        <f>VLOOKUP($B299,[5]Data!$A$10:$E$60000,5,0)</f>
        <v>67</v>
      </c>
      <c r="F299" s="256">
        <f t="shared" si="63"/>
        <v>3732000</v>
      </c>
      <c r="U299" s="236">
        <f t="shared" si="66"/>
        <v>36753</v>
      </c>
      <c r="V299" s="257">
        <f t="shared" si="58"/>
        <v>13.25</v>
      </c>
      <c r="W299" s="236">
        <f t="shared" si="55"/>
        <v>36947</v>
      </c>
      <c r="X299" s="257" t="e">
        <f t="shared" si="59"/>
        <v>#DIV/0!</v>
      </c>
      <c r="Y299" s="237">
        <f t="shared" si="54"/>
        <v>3290233.4876308907</v>
      </c>
      <c r="Z299" s="237" t="e">
        <f t="shared" si="68"/>
        <v>#DIV/0!</v>
      </c>
      <c r="AC299" s="244">
        <f t="shared" si="60"/>
        <v>7</v>
      </c>
      <c r="AD299" s="236">
        <f t="shared" si="62"/>
        <v>36687</v>
      </c>
      <c r="AE299" s="235" t="b">
        <f t="shared" si="61"/>
        <v>1</v>
      </c>
      <c r="AF299" s="246">
        <f t="shared" si="56"/>
        <v>2813612.4966005012</v>
      </c>
      <c r="AI299" s="244">
        <f t="shared" si="64"/>
        <v>36567</v>
      </c>
      <c r="AJ299" s="253">
        <f t="shared" si="67"/>
        <v>36567</v>
      </c>
      <c r="AK299" s="237">
        <f>VLOOKUP($AJ299,data!$B$6:$M$7000,11,0)</f>
        <v>3041000</v>
      </c>
    </row>
    <row r="300" spans="1:37">
      <c r="A300" s="244">
        <f t="shared" si="57"/>
        <v>36754</v>
      </c>
      <c r="B300" s="236">
        <f t="shared" si="65"/>
        <v>36754</v>
      </c>
      <c r="C300" s="237">
        <f>VLOOKUP($B300,data!$B$6:$M$9000,11,0)</f>
        <v>3939000</v>
      </c>
      <c r="D300" s="256">
        <f>VLOOKUP($B300,[5]Data!$A$10:$E$60000,4,0)</f>
        <v>92</v>
      </c>
      <c r="E300" s="256">
        <f>VLOOKUP($B300,[5]Data!$A$10:$E$60000,5,0)</f>
        <v>67.5</v>
      </c>
      <c r="F300" s="256">
        <f t="shared" si="63"/>
        <v>3768000</v>
      </c>
      <c r="U300" s="236">
        <f t="shared" si="66"/>
        <v>36754</v>
      </c>
      <c r="V300" s="257">
        <f t="shared" si="58"/>
        <v>14.75</v>
      </c>
      <c r="W300" s="236">
        <f t="shared" si="55"/>
        <v>36948</v>
      </c>
      <c r="X300" s="257" t="e">
        <f t="shared" si="59"/>
        <v>#DIV/0!</v>
      </c>
      <c r="Y300" s="237">
        <f t="shared" ref="Y300:Y363" si="69">$H$1+($H$2*$V300)</f>
        <v>3295774.5718862833</v>
      </c>
      <c r="Z300" s="237" t="e">
        <f t="shared" si="68"/>
        <v>#DIV/0!</v>
      </c>
      <c r="AC300" s="244">
        <f t="shared" si="60"/>
        <v>1</v>
      </c>
      <c r="AD300" s="236">
        <f t="shared" si="62"/>
        <v>36688</v>
      </c>
      <c r="AE300" s="235" t="b">
        <f t="shared" si="61"/>
        <v>1</v>
      </c>
      <c r="AF300" s="246">
        <f t="shared" si="56"/>
        <v>2802118.7950848788</v>
      </c>
      <c r="AI300" s="244">
        <f t="shared" si="64"/>
        <v>36570</v>
      </c>
      <c r="AJ300" s="253">
        <f t="shared" si="67"/>
        <v>36570</v>
      </c>
      <c r="AK300" s="237">
        <f>VLOOKUP($AJ300,data!$B$6:$M$7000,11,0)</f>
        <v>2951000</v>
      </c>
    </row>
    <row r="301" spans="1:37">
      <c r="A301" s="244">
        <f t="shared" si="57"/>
        <v>36755</v>
      </c>
      <c r="B301" s="236">
        <f t="shared" si="65"/>
        <v>36755</v>
      </c>
      <c r="C301" s="237">
        <f>VLOOKUP($B301,data!$B$6:$M$9000,11,0)</f>
        <v>3891000</v>
      </c>
      <c r="D301" s="256">
        <f>VLOOKUP($B301,[5]Data!$A$10:$E$60000,4,0)</f>
        <v>92.5</v>
      </c>
      <c r="E301" s="256">
        <f>VLOOKUP($B301,[5]Data!$A$10:$E$60000,5,0)</f>
        <v>68.5</v>
      </c>
      <c r="F301" s="256">
        <f t="shared" si="63"/>
        <v>3806000</v>
      </c>
      <c r="U301" s="236">
        <f t="shared" si="66"/>
        <v>36755</v>
      </c>
      <c r="V301" s="257">
        <f t="shared" si="58"/>
        <v>15.5</v>
      </c>
      <c r="W301" s="236">
        <f t="shared" si="55"/>
        <v>36949</v>
      </c>
      <c r="X301" s="257" t="e">
        <f t="shared" si="59"/>
        <v>#DIV/0!</v>
      </c>
      <c r="Y301" s="237">
        <f t="shared" si="69"/>
        <v>3298545.1140139797</v>
      </c>
      <c r="Z301" s="237" t="e">
        <f t="shared" si="68"/>
        <v>#DIV/0!</v>
      </c>
      <c r="AC301" s="244">
        <f t="shared" si="60"/>
        <v>2</v>
      </c>
      <c r="AD301" s="236">
        <f t="shared" si="62"/>
        <v>36689</v>
      </c>
      <c r="AE301" s="235" t="b">
        <f t="shared" si="61"/>
        <v>0</v>
      </c>
      <c r="AF301" s="246">
        <f t="shared" si="56"/>
        <v>3265298.6084816223</v>
      </c>
      <c r="AI301" s="244">
        <f t="shared" si="64"/>
        <v>36571</v>
      </c>
      <c r="AJ301" s="253">
        <f t="shared" si="67"/>
        <v>36571</v>
      </c>
      <c r="AK301" s="237">
        <f>VLOOKUP($AJ301,data!$B$6:$M$7000,11,0)</f>
        <v>2922000</v>
      </c>
    </row>
    <row r="302" spans="1:37">
      <c r="A302" s="244">
        <f t="shared" si="57"/>
        <v>36756</v>
      </c>
      <c r="B302" s="236">
        <f t="shared" si="65"/>
        <v>36756</v>
      </c>
      <c r="C302" s="237">
        <f>VLOOKUP($B302,data!$B$6:$M$9000,11,0)</f>
        <v>3692000</v>
      </c>
      <c r="D302" s="256">
        <f>VLOOKUP($B302,[5]Data!$A$10:$E$60000,4,0)</f>
        <v>92.5</v>
      </c>
      <c r="E302" s="256">
        <f>VLOOKUP($B302,[5]Data!$A$10:$E$60000,5,0)</f>
        <v>68.5</v>
      </c>
      <c r="F302" s="256">
        <f t="shared" si="63"/>
        <v>3800000</v>
      </c>
      <c r="U302" s="236">
        <f t="shared" si="66"/>
        <v>36756</v>
      </c>
      <c r="V302" s="257">
        <f t="shared" si="58"/>
        <v>15.5</v>
      </c>
      <c r="W302" s="236">
        <f t="shared" si="55"/>
        <v>36950</v>
      </c>
      <c r="X302" s="257" t="e">
        <f t="shared" si="59"/>
        <v>#DIV/0!</v>
      </c>
      <c r="Y302" s="237">
        <f t="shared" si="69"/>
        <v>3298545.1140139797</v>
      </c>
      <c r="Z302" s="237" t="e">
        <f t="shared" si="68"/>
        <v>#DIV/0!</v>
      </c>
      <c r="AC302" s="244">
        <f t="shared" si="60"/>
        <v>3</v>
      </c>
      <c r="AD302" s="236">
        <f t="shared" si="62"/>
        <v>36690</v>
      </c>
      <c r="AE302" s="235" t="b">
        <f t="shared" si="61"/>
        <v>0</v>
      </c>
      <c r="AF302" s="246">
        <f t="shared" si="56"/>
        <v>3281921.8612478012</v>
      </c>
      <c r="AI302" s="244">
        <f t="shared" si="64"/>
        <v>36572</v>
      </c>
      <c r="AJ302" s="253">
        <f t="shared" si="67"/>
        <v>36572</v>
      </c>
      <c r="AK302" s="237">
        <f>VLOOKUP($AJ302,data!$B$6:$M$7000,11,0)</f>
        <v>3622000</v>
      </c>
    </row>
    <row r="303" spans="1:37">
      <c r="A303" s="244">
        <f t="shared" si="57"/>
        <v>36759</v>
      </c>
      <c r="B303" s="236">
        <f t="shared" si="65"/>
        <v>36759</v>
      </c>
      <c r="C303" s="237">
        <f>VLOOKUP($B303,data!$B$6:$M$9000,11,0)</f>
        <v>3667000</v>
      </c>
      <c r="D303" s="256">
        <f>VLOOKUP($B303,[5]Data!$A$10:$E$60000,4,0)</f>
        <v>87</v>
      </c>
      <c r="E303" s="256">
        <f>VLOOKUP($B303,[5]Data!$A$10:$E$60000,5,0)</f>
        <v>64</v>
      </c>
      <c r="F303" s="256">
        <f t="shared" si="63"/>
        <v>3789285.7142857141</v>
      </c>
      <c r="U303" s="236">
        <f t="shared" si="66"/>
        <v>36759</v>
      </c>
      <c r="V303" s="257">
        <f t="shared" si="58"/>
        <v>10.5</v>
      </c>
      <c r="W303" s="236">
        <f t="shared" si="55"/>
        <v>36951</v>
      </c>
      <c r="X303" s="257" t="e">
        <f t="shared" si="59"/>
        <v>#DIV/0!</v>
      </c>
      <c r="Y303" s="237">
        <f t="shared" si="69"/>
        <v>3280074.83316267</v>
      </c>
      <c r="Z303" s="237" t="e">
        <f t="shared" si="68"/>
        <v>#DIV/0!</v>
      </c>
      <c r="AC303" s="244">
        <f t="shared" si="60"/>
        <v>4</v>
      </c>
      <c r="AD303" s="236">
        <f t="shared" si="62"/>
        <v>36691</v>
      </c>
      <c r="AE303" s="235" t="b">
        <f t="shared" si="61"/>
        <v>0</v>
      </c>
      <c r="AF303" s="246">
        <f t="shared" si="56"/>
        <v>3290233.4876308907</v>
      </c>
      <c r="AI303" s="244">
        <f t="shared" si="64"/>
        <v>36573</v>
      </c>
      <c r="AJ303" s="253">
        <f t="shared" si="67"/>
        <v>36573</v>
      </c>
      <c r="AK303" s="237">
        <f>VLOOKUP($AJ303,data!$B$6:$M$7000,11,0)</f>
        <v>3549000</v>
      </c>
    </row>
    <row r="304" spans="1:37">
      <c r="A304" s="244">
        <f t="shared" si="57"/>
        <v>36760</v>
      </c>
      <c r="B304" s="236">
        <f t="shared" si="65"/>
        <v>36760</v>
      </c>
      <c r="C304" s="237">
        <f>VLOOKUP($B304,data!$B$6:$M$9000,11,0)</f>
        <v>3711000</v>
      </c>
      <c r="D304" s="256">
        <f>VLOOKUP($B304,[5]Data!$A$10:$E$60000,4,0)</f>
        <v>87.5</v>
      </c>
      <c r="E304" s="256">
        <f>VLOOKUP($B304,[5]Data!$A$10:$E$60000,5,0)</f>
        <v>64</v>
      </c>
      <c r="F304" s="256">
        <f t="shared" si="63"/>
        <v>3792571.4285714286</v>
      </c>
      <c r="U304" s="236">
        <f t="shared" si="66"/>
        <v>36760</v>
      </c>
      <c r="V304" s="257">
        <f t="shared" si="58"/>
        <v>10.75</v>
      </c>
      <c r="W304" s="236">
        <f t="shared" si="55"/>
        <v>36952</v>
      </c>
      <c r="X304" s="257" t="e">
        <f t="shared" si="59"/>
        <v>#DIV/0!</v>
      </c>
      <c r="Y304" s="237">
        <f t="shared" si="69"/>
        <v>3280998.3472052356</v>
      </c>
      <c r="Z304" s="237" t="e">
        <f t="shared" si="68"/>
        <v>#DIV/0!</v>
      </c>
      <c r="AC304" s="244">
        <f t="shared" si="60"/>
        <v>5</v>
      </c>
      <c r="AD304" s="236">
        <f t="shared" si="62"/>
        <v>36692</v>
      </c>
      <c r="AE304" s="235" t="b">
        <f t="shared" si="61"/>
        <v>0</v>
      </c>
      <c r="AF304" s="246">
        <f t="shared" si="56"/>
        <v>3297621.5999714145</v>
      </c>
      <c r="AI304" s="244">
        <f t="shared" si="64"/>
        <v>36574</v>
      </c>
      <c r="AJ304" s="253">
        <f t="shared" si="67"/>
        <v>36574</v>
      </c>
      <c r="AK304" s="237">
        <f>VLOOKUP($AJ304,data!$B$6:$M$7000,11,0)</f>
        <v>3243000</v>
      </c>
    </row>
    <row r="305" spans="1:37">
      <c r="A305" s="244">
        <f t="shared" si="57"/>
        <v>36761</v>
      </c>
      <c r="B305" s="236">
        <f t="shared" si="65"/>
        <v>36761</v>
      </c>
      <c r="C305" s="237">
        <f>VLOOKUP($B305,data!$B$6:$M$9000,11,0)</f>
        <v>3714000</v>
      </c>
      <c r="D305" s="256">
        <f>VLOOKUP($B305,[5]Data!$A$10:$E$60000,4,0)</f>
        <v>88</v>
      </c>
      <c r="E305" s="256">
        <f>VLOOKUP($B305,[5]Data!$A$10:$E$60000,5,0)</f>
        <v>64.5</v>
      </c>
      <c r="F305" s="256">
        <f t="shared" si="63"/>
        <v>3779857.1428571427</v>
      </c>
      <c r="U305" s="236">
        <f t="shared" si="66"/>
        <v>36761</v>
      </c>
      <c r="V305" s="257">
        <f t="shared" si="58"/>
        <v>11.25</v>
      </c>
      <c r="W305" s="236">
        <f t="shared" si="55"/>
        <v>36953</v>
      </c>
      <c r="X305" s="257" t="e">
        <f t="shared" si="59"/>
        <v>#DIV/0!</v>
      </c>
      <c r="Y305" s="237">
        <f t="shared" si="69"/>
        <v>3282845.3752903664</v>
      </c>
      <c r="Z305" s="237" t="e">
        <f t="shared" si="68"/>
        <v>#DIV/0!</v>
      </c>
      <c r="AC305" s="244">
        <f t="shared" si="60"/>
        <v>6</v>
      </c>
      <c r="AD305" s="236">
        <f t="shared" si="62"/>
        <v>36693</v>
      </c>
      <c r="AE305" s="235" t="b">
        <f t="shared" si="61"/>
        <v>0</v>
      </c>
      <c r="AF305" s="246">
        <f t="shared" si="56"/>
        <v>3287462.9455031939</v>
      </c>
      <c r="AI305" s="244">
        <f t="shared" si="64"/>
        <v>36577</v>
      </c>
      <c r="AJ305" s="253">
        <f t="shared" si="67"/>
        <v>36577</v>
      </c>
      <c r="AK305" s="237">
        <f>VLOOKUP($AJ305,data!$B$6:$M$7000,11,0)</f>
        <v>3783000</v>
      </c>
    </row>
    <row r="306" spans="1:37">
      <c r="A306" s="244">
        <f t="shared" si="57"/>
        <v>36762</v>
      </c>
      <c r="B306" s="236">
        <f t="shared" si="65"/>
        <v>36762</v>
      </c>
      <c r="C306" s="237">
        <f>VLOOKUP($B306,data!$B$6:$M$9000,11,0)</f>
        <v>3826000</v>
      </c>
      <c r="D306" s="256">
        <f>VLOOKUP($B306,[5]Data!$A$10:$E$60000,4,0)</f>
        <v>88.5</v>
      </c>
      <c r="E306" s="256">
        <f>VLOOKUP($B306,[5]Data!$A$10:$E$60000,5,0)</f>
        <v>63.5</v>
      </c>
      <c r="F306" s="256">
        <f t="shared" si="63"/>
        <v>3777142.8571428573</v>
      </c>
      <c r="U306" s="236">
        <f t="shared" si="66"/>
        <v>36762</v>
      </c>
      <c r="V306" s="257">
        <f t="shared" si="58"/>
        <v>11</v>
      </c>
      <c r="W306" s="236">
        <f t="shared" si="55"/>
        <v>36954</v>
      </c>
      <c r="X306" s="257" t="e">
        <f t="shared" si="59"/>
        <v>#DIV/0!</v>
      </c>
      <c r="Y306" s="237">
        <f t="shared" si="69"/>
        <v>3281921.8612478012</v>
      </c>
      <c r="Z306" s="237" t="e">
        <f t="shared" si="68"/>
        <v>#DIV/0!</v>
      </c>
      <c r="AC306" s="244">
        <f t="shared" si="60"/>
        <v>7</v>
      </c>
      <c r="AD306" s="236">
        <f t="shared" si="62"/>
        <v>36694</v>
      </c>
      <c r="AE306" s="235" t="b">
        <f t="shared" si="61"/>
        <v>1</v>
      </c>
      <c r="AF306" s="246">
        <f t="shared" si="56"/>
        <v>2756143.9890223881</v>
      </c>
      <c r="AI306" s="244">
        <f t="shared" si="64"/>
        <v>36578</v>
      </c>
      <c r="AJ306" s="253">
        <f t="shared" si="67"/>
        <v>36578</v>
      </c>
      <c r="AK306" s="237">
        <f>VLOOKUP($AJ306,data!$B$6:$M$7000,11,0)</f>
        <v>3387000</v>
      </c>
    </row>
    <row r="307" spans="1:37">
      <c r="A307" s="244">
        <f t="shared" si="57"/>
        <v>36763</v>
      </c>
      <c r="B307" s="236">
        <f t="shared" si="65"/>
        <v>36763</v>
      </c>
      <c r="C307" s="237">
        <f>VLOOKUP($B307,data!$B$6:$M$9000,11,0)</f>
        <v>3705000</v>
      </c>
      <c r="D307" s="256">
        <f>VLOOKUP($B307,[5]Data!$A$10:$E$60000,4,0)</f>
        <v>88.5</v>
      </c>
      <c r="E307" s="256">
        <f>VLOOKUP($B307,[5]Data!$A$10:$E$60000,5,0)</f>
        <v>66</v>
      </c>
      <c r="F307" s="256">
        <f t="shared" si="63"/>
        <v>3743714.2857142859</v>
      </c>
      <c r="U307" s="236">
        <f t="shared" si="66"/>
        <v>36763</v>
      </c>
      <c r="V307" s="257">
        <f t="shared" si="58"/>
        <v>12.25</v>
      </c>
      <c r="W307" s="236">
        <f t="shared" si="55"/>
        <v>36955</v>
      </c>
      <c r="X307" s="257" t="e">
        <f t="shared" si="59"/>
        <v>#DIV/0!</v>
      </c>
      <c r="Y307" s="237">
        <f t="shared" si="69"/>
        <v>3286539.4314606283</v>
      </c>
      <c r="Z307" s="237" t="e">
        <f t="shared" si="68"/>
        <v>#DIV/0!</v>
      </c>
      <c r="AC307" s="244">
        <f t="shared" si="60"/>
        <v>1</v>
      </c>
      <c r="AD307" s="236">
        <f t="shared" si="62"/>
        <v>36695</v>
      </c>
      <c r="AE307" s="235" t="b">
        <f t="shared" si="61"/>
        <v>1</v>
      </c>
      <c r="AF307" s="246">
        <f t="shared" si="56"/>
        <v>2777854.314107453</v>
      </c>
      <c r="AI307" s="244">
        <f t="shared" si="64"/>
        <v>36579</v>
      </c>
      <c r="AJ307" s="253">
        <f t="shared" si="67"/>
        <v>36579</v>
      </c>
      <c r="AK307" s="237">
        <f>VLOOKUP($AJ307,data!$B$6:$M$7000,11,0)</f>
        <v>3904000</v>
      </c>
    </row>
    <row r="308" spans="1:37">
      <c r="A308" s="244">
        <f t="shared" si="57"/>
        <v>36766</v>
      </c>
      <c r="B308" s="236">
        <f t="shared" si="65"/>
        <v>36766</v>
      </c>
      <c r="C308" s="237">
        <f>VLOOKUP($B308,data!$B$6:$M$9000,11,0)</f>
        <v>3616000</v>
      </c>
      <c r="D308" s="256">
        <f>VLOOKUP($B308,[5]Data!$A$10:$E$60000,4,0)</f>
        <v>84</v>
      </c>
      <c r="E308" s="256">
        <f>VLOOKUP($B308,[5]Data!$A$10:$E$60000,5,0)</f>
        <v>66</v>
      </c>
      <c r="F308" s="256">
        <f t="shared" si="63"/>
        <v>3704428.5714285714</v>
      </c>
      <c r="U308" s="236">
        <f t="shared" si="66"/>
        <v>36766</v>
      </c>
      <c r="V308" s="257">
        <f t="shared" si="58"/>
        <v>10</v>
      </c>
      <c r="W308" s="236">
        <f t="shared" ref="W308:W371" si="70">DATE(YEAR(W307),MONTH(W307),DAY(W307)+1)</f>
        <v>36956</v>
      </c>
      <c r="X308" s="257" t="e">
        <f t="shared" si="59"/>
        <v>#DIV/0!</v>
      </c>
      <c r="Y308" s="237">
        <f t="shared" si="69"/>
        <v>3278227.8050775393</v>
      </c>
      <c r="Z308" s="237" t="e">
        <f t="shared" si="68"/>
        <v>#DIV/0!</v>
      </c>
      <c r="AC308" s="244">
        <f t="shared" si="60"/>
        <v>2</v>
      </c>
      <c r="AD308" s="236">
        <f t="shared" si="62"/>
        <v>36696</v>
      </c>
      <c r="AE308" s="235" t="b">
        <f t="shared" si="61"/>
        <v>0</v>
      </c>
      <c r="AF308" s="246">
        <f t="shared" si="56"/>
        <v>3269916.1786944498</v>
      </c>
      <c r="AI308" s="244">
        <f t="shared" si="64"/>
        <v>36580</v>
      </c>
      <c r="AJ308" s="253">
        <f t="shared" si="67"/>
        <v>36580</v>
      </c>
      <c r="AK308" s="237">
        <f>VLOOKUP($AJ308,data!$B$6:$M$7000,11,0)</f>
        <v>3580000</v>
      </c>
    </row>
    <row r="309" spans="1:37">
      <c r="A309" s="244">
        <f t="shared" si="57"/>
        <v>36767</v>
      </c>
      <c r="B309" s="236">
        <f t="shared" si="65"/>
        <v>36767</v>
      </c>
      <c r="C309" s="237">
        <f>VLOOKUP($B309,data!$B$6:$M$9000,11,0)</f>
        <v>3391000</v>
      </c>
      <c r="D309" s="256">
        <f>VLOOKUP($B309,[5]Data!$A$10:$E$60000,4,0)</f>
        <v>75</v>
      </c>
      <c r="E309" s="256">
        <f>VLOOKUP($B309,[5]Data!$A$10:$E$60000,5,0)</f>
        <v>64.5</v>
      </c>
      <c r="F309" s="256">
        <f t="shared" si="63"/>
        <v>3661428.5714285714</v>
      </c>
      <c r="U309" s="236">
        <f t="shared" si="66"/>
        <v>36767</v>
      </c>
      <c r="V309" s="257">
        <f t="shared" si="58"/>
        <v>4.75</v>
      </c>
      <c r="W309" s="236">
        <f t="shared" si="70"/>
        <v>36957</v>
      </c>
      <c r="X309" s="257" t="e">
        <f t="shared" si="59"/>
        <v>#DIV/0!</v>
      </c>
      <c r="Y309" s="237">
        <f t="shared" si="69"/>
        <v>3258834.010183664</v>
      </c>
      <c r="Z309" s="237" t="e">
        <f t="shared" si="68"/>
        <v>#DIV/0!</v>
      </c>
      <c r="AC309" s="244">
        <f t="shared" si="60"/>
        <v>3</v>
      </c>
      <c r="AD309" s="236">
        <f t="shared" si="62"/>
        <v>36697</v>
      </c>
      <c r="AE309" s="235" t="b">
        <f t="shared" si="61"/>
        <v>0</v>
      </c>
      <c r="AF309" s="246">
        <f t="shared" si="56"/>
        <v>3282845.3752903664</v>
      </c>
      <c r="AI309" s="244">
        <f t="shared" si="64"/>
        <v>36581</v>
      </c>
      <c r="AJ309" s="253">
        <f t="shared" si="67"/>
        <v>36581</v>
      </c>
      <c r="AK309" s="237">
        <f>VLOOKUP($AJ309,data!$B$6:$M$7000,11,0)</f>
        <v>3366000</v>
      </c>
    </row>
    <row r="310" spans="1:37">
      <c r="A310" s="244">
        <f t="shared" si="57"/>
        <v>36768</v>
      </c>
      <c r="B310" s="236">
        <f t="shared" si="65"/>
        <v>36768</v>
      </c>
      <c r="C310" s="237">
        <f>VLOOKUP($B310,data!$B$6:$M$9000,11,0)</f>
        <v>3236000</v>
      </c>
      <c r="D310" s="256">
        <f>VLOOKUP($B310,[5]Data!$A$10:$E$60000,4,0)</f>
        <v>80</v>
      </c>
      <c r="E310" s="256">
        <f>VLOOKUP($B310,[5]Data!$A$10:$E$60000,5,0)</f>
        <v>62.5</v>
      </c>
      <c r="F310" s="256">
        <f t="shared" si="63"/>
        <v>3599857.1428571427</v>
      </c>
      <c r="U310" s="236">
        <f t="shared" si="66"/>
        <v>36768</v>
      </c>
      <c r="V310" s="257">
        <f t="shared" si="58"/>
        <v>6.25</v>
      </c>
      <c r="W310" s="236">
        <f t="shared" si="70"/>
        <v>36958</v>
      </c>
      <c r="X310" s="257" t="e">
        <f t="shared" si="59"/>
        <v>#DIV/0!</v>
      </c>
      <c r="Y310" s="237">
        <f t="shared" si="69"/>
        <v>3264375.0944390567</v>
      </c>
      <c r="Z310" s="237" t="e">
        <f t="shared" si="68"/>
        <v>#DIV/0!</v>
      </c>
      <c r="AC310" s="244">
        <f t="shared" si="60"/>
        <v>4</v>
      </c>
      <c r="AD310" s="236">
        <f t="shared" si="62"/>
        <v>36698</v>
      </c>
      <c r="AE310" s="235" t="b">
        <f t="shared" si="61"/>
        <v>0</v>
      </c>
      <c r="AF310" s="246">
        <f t="shared" si="56"/>
        <v>3288386.4595457595</v>
      </c>
      <c r="AI310" s="244">
        <f t="shared" si="64"/>
        <v>36584</v>
      </c>
      <c r="AJ310" s="253">
        <f t="shared" si="67"/>
        <v>36584</v>
      </c>
      <c r="AK310" s="237">
        <f>VLOOKUP($AJ310,data!$B$6:$M$7000,11,0)</f>
        <v>3283000</v>
      </c>
    </row>
    <row r="311" spans="1:37">
      <c r="A311" s="244">
        <f t="shared" si="57"/>
        <v>36769</v>
      </c>
      <c r="B311" s="236">
        <f t="shared" si="65"/>
        <v>36769</v>
      </c>
      <c r="C311" s="237">
        <f>VLOOKUP($B311,data!$B$6:$M$9000,11,0)</f>
        <v>3089000</v>
      </c>
      <c r="D311" s="256">
        <f>VLOOKUP($B311,[5]Data!$A$10:$E$60000,4,0)</f>
        <v>78.5</v>
      </c>
      <c r="E311" s="256">
        <f>VLOOKUP($B311,[5]Data!$A$10:$E$60000,5,0)</f>
        <v>63.5</v>
      </c>
      <c r="F311" s="256">
        <f t="shared" si="63"/>
        <v>3511000</v>
      </c>
      <c r="U311" s="236">
        <f t="shared" si="66"/>
        <v>36769</v>
      </c>
      <c r="V311" s="257">
        <f t="shared" si="58"/>
        <v>6</v>
      </c>
      <c r="W311" s="236">
        <f t="shared" si="70"/>
        <v>36959</v>
      </c>
      <c r="X311" s="257" t="e">
        <f t="shared" si="59"/>
        <v>#DIV/0!</v>
      </c>
      <c r="Y311" s="237">
        <f t="shared" si="69"/>
        <v>3263451.5803964911</v>
      </c>
      <c r="Z311" s="237" t="e">
        <f t="shared" si="68"/>
        <v>#DIV/0!</v>
      </c>
      <c r="AC311" s="244">
        <f t="shared" si="60"/>
        <v>5</v>
      </c>
      <c r="AD311" s="236">
        <f t="shared" si="62"/>
        <v>36699</v>
      </c>
      <c r="AE311" s="235" t="b">
        <f t="shared" si="61"/>
        <v>0</v>
      </c>
      <c r="AF311" s="246">
        <f t="shared" si="56"/>
        <v>3287462.9455031939</v>
      </c>
      <c r="AI311" s="244">
        <f t="shared" si="64"/>
        <v>36585</v>
      </c>
      <c r="AJ311" s="253">
        <f t="shared" si="67"/>
        <v>36585</v>
      </c>
      <c r="AK311" s="237">
        <f>VLOOKUP($AJ311,data!$B$6:$M$7000,11,0)</f>
        <v>3226000</v>
      </c>
    </row>
    <row r="312" spans="1:37">
      <c r="A312" s="244">
        <f t="shared" si="57"/>
        <v>36770</v>
      </c>
      <c r="B312" s="236">
        <f t="shared" si="65"/>
        <v>36770</v>
      </c>
      <c r="C312" s="237">
        <f>VLOOKUP($B312,data!$B$6:$M$9000,11,0)</f>
        <v>2891000</v>
      </c>
      <c r="D312" s="256">
        <f>VLOOKUP($B312,[5]Data!$A$10:$E$60000,4,0)</f>
        <v>78.5</v>
      </c>
      <c r="E312" s="256">
        <f>VLOOKUP($B312,[5]Data!$A$10:$E$60000,5,0)</f>
        <v>63.5</v>
      </c>
      <c r="F312" s="256">
        <f t="shared" si="63"/>
        <v>3393428.5714285714</v>
      </c>
      <c r="U312" s="236">
        <f t="shared" si="66"/>
        <v>36770</v>
      </c>
      <c r="V312" s="257">
        <f t="shared" si="58"/>
        <v>6</v>
      </c>
      <c r="W312" s="236">
        <f t="shared" si="70"/>
        <v>36960</v>
      </c>
      <c r="X312" s="257" t="e">
        <f t="shared" si="59"/>
        <v>#DIV/0!</v>
      </c>
      <c r="Y312" s="237">
        <f t="shared" si="69"/>
        <v>3263451.5803964911</v>
      </c>
      <c r="Z312" s="237" t="e">
        <f t="shared" si="68"/>
        <v>#DIV/0!</v>
      </c>
      <c r="AC312" s="244">
        <f t="shared" si="60"/>
        <v>6</v>
      </c>
      <c r="AD312" s="236">
        <f t="shared" si="62"/>
        <v>36700</v>
      </c>
      <c r="AE312" s="235" t="b">
        <f t="shared" si="61"/>
        <v>0</v>
      </c>
      <c r="AF312" s="246">
        <f t="shared" si="56"/>
        <v>3287462.9455031939</v>
      </c>
      <c r="AI312" s="244">
        <f t="shared" si="64"/>
        <v>36586</v>
      </c>
      <c r="AJ312" s="253">
        <f t="shared" si="67"/>
        <v>36586</v>
      </c>
      <c r="AK312" s="237">
        <f>VLOOKUP($AJ312,data!$B$6:$M$7000,11,0)</f>
        <v>3170000</v>
      </c>
    </row>
    <row r="313" spans="1:37">
      <c r="A313" s="244">
        <f t="shared" si="57"/>
        <v>36773</v>
      </c>
      <c r="B313" s="236">
        <f t="shared" si="65"/>
        <v>36773</v>
      </c>
      <c r="C313" s="237">
        <f>VLOOKUP($B313,data!$B$6:$M$9000,11,0)</f>
        <v>2573000</v>
      </c>
      <c r="D313" s="256">
        <f>VLOOKUP($B313,[5]Data!$A$10:$E$60000,4,0)</f>
        <v>78</v>
      </c>
      <c r="E313" s="256">
        <f>VLOOKUP($B313,[5]Data!$A$10:$E$60000,5,0)</f>
        <v>59.5</v>
      </c>
      <c r="F313" s="256">
        <f t="shared" si="63"/>
        <v>3214428.5714285714</v>
      </c>
      <c r="U313" s="236">
        <f t="shared" si="66"/>
        <v>36773</v>
      </c>
      <c r="V313" s="257">
        <f t="shared" si="58"/>
        <v>3.75</v>
      </c>
      <c r="W313" s="236">
        <f t="shared" si="70"/>
        <v>36961</v>
      </c>
      <c r="X313" s="257" t="e">
        <f t="shared" si="59"/>
        <v>#DIV/0!</v>
      </c>
      <c r="Y313" s="237">
        <f t="shared" si="69"/>
        <v>3255139.9540134016</v>
      </c>
      <c r="Z313" s="237" t="e">
        <f t="shared" si="68"/>
        <v>#DIV/0!</v>
      </c>
      <c r="AC313" s="244">
        <f t="shared" si="60"/>
        <v>7</v>
      </c>
      <c r="AD313" s="236">
        <f t="shared" si="62"/>
        <v>36701</v>
      </c>
      <c r="AE313" s="235" t="b">
        <f t="shared" si="61"/>
        <v>1</v>
      </c>
      <c r="AF313" s="246">
        <f t="shared" si="56"/>
        <v>2753589.8331300276</v>
      </c>
      <c r="AI313" s="244">
        <f t="shared" si="64"/>
        <v>36587</v>
      </c>
      <c r="AJ313" s="253">
        <f t="shared" si="67"/>
        <v>36587</v>
      </c>
      <c r="AK313" s="237">
        <f>VLOOKUP($AJ313,data!$B$6:$M$7000,11,0)</f>
        <v>2972000</v>
      </c>
    </row>
    <row r="314" spans="1:37">
      <c r="A314" s="244">
        <f t="shared" si="57"/>
        <v>36774</v>
      </c>
      <c r="B314" s="236">
        <f t="shared" si="65"/>
        <v>36774</v>
      </c>
      <c r="C314" s="237">
        <f>VLOOKUP($B314,data!$B$6:$M$9000,11,0)</f>
        <v>3080000</v>
      </c>
      <c r="D314" s="256">
        <f>VLOOKUP($B314,[5]Data!$A$10:$E$60000,4,0)</f>
        <v>82.5</v>
      </c>
      <c r="E314" s="256">
        <f>VLOOKUP($B314,[5]Data!$A$10:$E$60000,5,0)</f>
        <v>58</v>
      </c>
      <c r="F314" s="256">
        <f t="shared" si="63"/>
        <v>3125142.8571428573</v>
      </c>
      <c r="U314" s="236">
        <f t="shared" si="66"/>
        <v>36774</v>
      </c>
      <c r="V314" s="257">
        <f t="shared" si="58"/>
        <v>5.25</v>
      </c>
      <c r="W314" s="236">
        <f t="shared" si="70"/>
        <v>36962</v>
      </c>
      <c r="X314" s="257" t="e">
        <f t="shared" si="59"/>
        <v>#DIV/0!</v>
      </c>
      <c r="Y314" s="237">
        <f t="shared" si="69"/>
        <v>3260681.0382687948</v>
      </c>
      <c r="Z314" s="237" t="e">
        <f t="shared" si="68"/>
        <v>#DIV/0!</v>
      </c>
      <c r="AC314" s="244">
        <f t="shared" si="60"/>
        <v>1</v>
      </c>
      <c r="AD314" s="236">
        <f t="shared" si="62"/>
        <v>36702</v>
      </c>
      <c r="AE314" s="235" t="b">
        <f t="shared" si="61"/>
        <v>1</v>
      </c>
      <c r="AF314" s="246">
        <f t="shared" si="56"/>
        <v>2735710.7418835033</v>
      </c>
      <c r="AI314" s="244">
        <f t="shared" si="64"/>
        <v>36588</v>
      </c>
      <c r="AJ314" s="253">
        <f t="shared" si="67"/>
        <v>36588</v>
      </c>
      <c r="AK314" s="237">
        <f>VLOOKUP($AJ314,data!$B$6:$M$7000,11,0)</f>
        <v>3131000</v>
      </c>
    </row>
    <row r="315" spans="1:37">
      <c r="A315" s="244">
        <f t="shared" si="57"/>
        <v>36775</v>
      </c>
      <c r="B315" s="236">
        <f t="shared" si="65"/>
        <v>36775</v>
      </c>
      <c r="C315" s="237">
        <f>VLOOKUP($B315,data!$B$6:$M$9000,11,0)</f>
        <v>3314000</v>
      </c>
      <c r="D315" s="256">
        <f>VLOOKUP($B315,[5]Data!$A$10:$E$60000,4,0)</f>
        <v>89</v>
      </c>
      <c r="E315" s="256">
        <f>VLOOKUP($B315,[5]Data!$A$10:$E$60000,5,0)</f>
        <v>57</v>
      </c>
      <c r="F315" s="256">
        <f t="shared" si="63"/>
        <v>3082000</v>
      </c>
      <c r="U315" s="236">
        <f t="shared" si="66"/>
        <v>36775</v>
      </c>
      <c r="V315" s="257">
        <f t="shared" si="58"/>
        <v>8</v>
      </c>
      <c r="W315" s="236">
        <f t="shared" si="70"/>
        <v>36963</v>
      </c>
      <c r="X315" s="257" t="e">
        <f t="shared" si="59"/>
        <v>#DIV/0!</v>
      </c>
      <c r="Y315" s="237">
        <f t="shared" si="69"/>
        <v>3270839.692737015</v>
      </c>
      <c r="Z315" s="237" t="e">
        <f t="shared" si="68"/>
        <v>#DIV/0!</v>
      </c>
      <c r="AC315" s="244">
        <f t="shared" si="60"/>
        <v>2</v>
      </c>
      <c r="AD315" s="236">
        <f t="shared" si="62"/>
        <v>36703</v>
      </c>
      <c r="AE315" s="235" t="b">
        <f t="shared" si="61"/>
        <v>0</v>
      </c>
      <c r="AF315" s="246">
        <f t="shared" si="56"/>
        <v>3290233.4876308907</v>
      </c>
      <c r="AI315" s="244">
        <f t="shared" si="64"/>
        <v>36591</v>
      </c>
      <c r="AJ315" s="253">
        <f t="shared" si="67"/>
        <v>36591</v>
      </c>
      <c r="AK315" s="237">
        <f>VLOOKUP($AJ315,data!$B$6:$M$7000,11,0)</f>
        <v>3813000</v>
      </c>
    </row>
    <row r="316" spans="1:37">
      <c r="A316" s="244">
        <f t="shared" si="57"/>
        <v>36776</v>
      </c>
      <c r="B316" s="236">
        <f t="shared" si="65"/>
        <v>36776</v>
      </c>
      <c r="C316" s="237">
        <f>VLOOKUP($B316,data!$B$6:$M$9000,11,0)</f>
        <v>3410000</v>
      </c>
      <c r="D316" s="256">
        <f>VLOOKUP($B316,[5]Data!$A$10:$E$60000,4,0)</f>
        <v>78.5</v>
      </c>
      <c r="E316" s="256">
        <f>VLOOKUP($B316,[5]Data!$A$10:$E$60000,5,0)</f>
        <v>60.5</v>
      </c>
      <c r="F316" s="256">
        <f t="shared" si="63"/>
        <v>3084714.2857142859</v>
      </c>
      <c r="U316" s="236">
        <f t="shared" si="66"/>
        <v>36776</v>
      </c>
      <c r="V316" s="257">
        <f t="shared" si="58"/>
        <v>4.5</v>
      </c>
      <c r="W316" s="236">
        <f t="shared" si="70"/>
        <v>36964</v>
      </c>
      <c r="X316" s="257" t="e">
        <f t="shared" si="59"/>
        <v>#DIV/0!</v>
      </c>
      <c r="Y316" s="237">
        <f t="shared" si="69"/>
        <v>3257910.4961410984</v>
      </c>
      <c r="Z316" s="237" t="e">
        <f t="shared" si="68"/>
        <v>#DIV/0!</v>
      </c>
      <c r="AC316" s="244">
        <f t="shared" si="60"/>
        <v>3</v>
      </c>
      <c r="AD316" s="236">
        <f t="shared" si="62"/>
        <v>36704</v>
      </c>
      <c r="AE316" s="235" t="b">
        <f t="shared" si="61"/>
        <v>0</v>
      </c>
      <c r="AF316" s="246">
        <f t="shared" si="56"/>
        <v>3291157.0016734558</v>
      </c>
      <c r="AI316" s="244">
        <f t="shared" si="64"/>
        <v>36592</v>
      </c>
      <c r="AJ316" s="253">
        <f t="shared" si="67"/>
        <v>36592</v>
      </c>
      <c r="AK316" s="237">
        <f>VLOOKUP($AJ316,data!$B$6:$M$7000,11,0)</f>
        <v>3679000</v>
      </c>
    </row>
    <row r="317" spans="1:37">
      <c r="A317" s="244">
        <f t="shared" si="57"/>
        <v>36777</v>
      </c>
      <c r="B317" s="236">
        <f t="shared" si="65"/>
        <v>36777</v>
      </c>
      <c r="C317" s="237">
        <f>VLOOKUP($B317,data!$B$6:$M$9000,11,0)</f>
        <v>3343000</v>
      </c>
      <c r="D317" s="256">
        <f>VLOOKUP($B317,[5]Data!$A$10:$E$60000,4,0)</f>
        <v>78.5</v>
      </c>
      <c r="E317" s="256">
        <f>VLOOKUP($B317,[5]Data!$A$10:$E$60000,5,0)</f>
        <v>60.5</v>
      </c>
      <c r="F317" s="256">
        <f t="shared" si="63"/>
        <v>3100000</v>
      </c>
      <c r="U317" s="236">
        <f t="shared" si="66"/>
        <v>36777</v>
      </c>
      <c r="V317" s="257">
        <f t="shared" si="58"/>
        <v>4.5</v>
      </c>
      <c r="W317" s="236">
        <f t="shared" si="70"/>
        <v>36965</v>
      </c>
      <c r="X317" s="257" t="e">
        <f t="shared" si="59"/>
        <v>#DIV/0!</v>
      </c>
      <c r="Y317" s="237">
        <f t="shared" si="69"/>
        <v>3257910.4961410984</v>
      </c>
      <c r="Z317" s="237" t="e">
        <f t="shared" si="68"/>
        <v>#DIV/0!</v>
      </c>
      <c r="AC317" s="244">
        <f t="shared" si="60"/>
        <v>4</v>
      </c>
      <c r="AD317" s="236">
        <f t="shared" si="62"/>
        <v>36705</v>
      </c>
      <c r="AE317" s="235" t="b">
        <f t="shared" si="61"/>
        <v>0</v>
      </c>
      <c r="AF317" s="246">
        <f t="shared" si="56"/>
        <v>3293004.029758587</v>
      </c>
      <c r="AI317" s="244">
        <f t="shared" si="64"/>
        <v>36593</v>
      </c>
      <c r="AJ317" s="253">
        <f t="shared" si="67"/>
        <v>36593</v>
      </c>
      <c r="AK317" s="237">
        <f>VLOOKUP($AJ317,data!$B$6:$M$7000,11,0)</f>
        <v>3762000</v>
      </c>
    </row>
    <row r="318" spans="1:37">
      <c r="A318" s="244">
        <f t="shared" si="57"/>
        <v>36780</v>
      </c>
      <c r="B318" s="236">
        <f t="shared" si="65"/>
        <v>36780</v>
      </c>
      <c r="C318" s="237">
        <f>VLOOKUP($B318,data!$B$6:$M$9000,11,0)</f>
        <v>3443000</v>
      </c>
      <c r="D318" s="256">
        <f>VLOOKUP($B318,[5]Data!$A$10:$E$60000,4,0)</f>
        <v>94.5</v>
      </c>
      <c r="E318" s="256">
        <f>VLOOKUP($B318,[5]Data!$A$10:$E$60000,5,0)</f>
        <v>60.5</v>
      </c>
      <c r="F318" s="256">
        <f t="shared" si="63"/>
        <v>3150571.4285714286</v>
      </c>
      <c r="U318" s="236">
        <f t="shared" si="66"/>
        <v>36780</v>
      </c>
      <c r="V318" s="257">
        <f t="shared" si="58"/>
        <v>12.5</v>
      </c>
      <c r="W318" s="236">
        <f t="shared" si="70"/>
        <v>36966</v>
      </c>
      <c r="X318" s="257" t="e">
        <f t="shared" si="59"/>
        <v>#DIV/0!</v>
      </c>
      <c r="Y318" s="237">
        <f t="shared" si="69"/>
        <v>3287462.9455031939</v>
      </c>
      <c r="Z318" s="237" t="e">
        <f t="shared" si="68"/>
        <v>#DIV/0!</v>
      </c>
      <c r="AC318" s="244">
        <f t="shared" si="60"/>
        <v>5</v>
      </c>
      <c r="AD318" s="236">
        <f t="shared" si="62"/>
        <v>36706</v>
      </c>
      <c r="AE318" s="235" t="b">
        <f t="shared" si="61"/>
        <v>0</v>
      </c>
      <c r="AF318" s="246">
        <f t="shared" si="56"/>
        <v>3289309.9735883251</v>
      </c>
      <c r="AI318" s="244">
        <f t="shared" si="64"/>
        <v>36594</v>
      </c>
      <c r="AJ318" s="253">
        <f t="shared" si="67"/>
        <v>36594</v>
      </c>
      <c r="AK318" s="237">
        <f>VLOOKUP($AJ318,data!$B$6:$M$7000,11,0)</f>
        <v>3425000</v>
      </c>
    </row>
    <row r="319" spans="1:37">
      <c r="A319" s="244">
        <f t="shared" si="57"/>
        <v>36781</v>
      </c>
      <c r="B319" s="236">
        <f t="shared" si="65"/>
        <v>36781</v>
      </c>
      <c r="C319" s="237">
        <f>VLOOKUP($B319,data!$B$6:$M$9000,11,0)</f>
        <v>3596000</v>
      </c>
      <c r="D319" s="256">
        <f>VLOOKUP($B319,[5]Data!$A$10:$E$60000,4,0)</f>
        <v>90.5</v>
      </c>
      <c r="E319" s="256">
        <f>VLOOKUP($B319,[5]Data!$A$10:$E$60000,5,0)</f>
        <v>63</v>
      </c>
      <c r="F319" s="256">
        <f t="shared" si="63"/>
        <v>3251285.7142857141</v>
      </c>
      <c r="U319" s="236">
        <f t="shared" si="66"/>
        <v>36781</v>
      </c>
      <c r="V319" s="257">
        <f t="shared" si="58"/>
        <v>11.75</v>
      </c>
      <c r="W319" s="236">
        <f t="shared" si="70"/>
        <v>36967</v>
      </c>
      <c r="X319" s="257" t="e">
        <f t="shared" si="59"/>
        <v>#DIV/0!</v>
      </c>
      <c r="Y319" s="237">
        <f t="shared" si="69"/>
        <v>3284692.4033754976</v>
      </c>
      <c r="Z319" s="237" t="e">
        <f t="shared" si="68"/>
        <v>#DIV/0!</v>
      </c>
      <c r="AC319" s="244">
        <f t="shared" si="60"/>
        <v>6</v>
      </c>
      <c r="AD319" s="236">
        <f t="shared" si="62"/>
        <v>36707</v>
      </c>
      <c r="AE319" s="235" t="b">
        <f t="shared" si="61"/>
        <v>0</v>
      </c>
      <c r="AF319" s="246">
        <f t="shared" si="56"/>
        <v>3289309.9735883251</v>
      </c>
      <c r="AI319" s="244">
        <f t="shared" si="64"/>
        <v>36595</v>
      </c>
      <c r="AJ319" s="253">
        <f t="shared" si="67"/>
        <v>36595</v>
      </c>
      <c r="AK319" s="237">
        <f>VLOOKUP($AJ319,data!$B$6:$M$7000,11,0)</f>
        <v>2824000</v>
      </c>
    </row>
    <row r="320" spans="1:37">
      <c r="A320" s="244">
        <f t="shared" si="57"/>
        <v>36782</v>
      </c>
      <c r="B320" s="236">
        <f t="shared" si="65"/>
        <v>36782</v>
      </c>
      <c r="C320" s="237">
        <f>VLOOKUP($B320,data!$B$6:$M$9000,11,0)</f>
        <v>3847000</v>
      </c>
      <c r="D320" s="256">
        <f>VLOOKUP($B320,[5]Data!$A$10:$E$60000,4,0)</f>
        <v>76</v>
      </c>
      <c r="E320" s="256">
        <f>VLOOKUP($B320,[5]Data!$A$10:$E$60000,5,0)</f>
        <v>77.5</v>
      </c>
      <c r="F320" s="256">
        <f t="shared" si="63"/>
        <v>3433285.7142857141</v>
      </c>
      <c r="U320" s="236">
        <f t="shared" si="66"/>
        <v>36782</v>
      </c>
      <c r="V320" s="257">
        <f t="shared" si="58"/>
        <v>11.75</v>
      </c>
      <c r="W320" s="236">
        <f t="shared" si="70"/>
        <v>36968</v>
      </c>
      <c r="X320" s="257" t="e">
        <f t="shared" si="59"/>
        <v>#DIV/0!</v>
      </c>
      <c r="Y320" s="237">
        <f t="shared" si="69"/>
        <v>3284692.4033754976</v>
      </c>
      <c r="Z320" s="237" t="e">
        <f t="shared" si="68"/>
        <v>#DIV/0!</v>
      </c>
      <c r="AC320" s="244">
        <f t="shared" si="60"/>
        <v>7</v>
      </c>
      <c r="AD320" s="236">
        <f t="shared" si="62"/>
        <v>36708</v>
      </c>
      <c r="AE320" s="235" t="b">
        <f t="shared" si="61"/>
        <v>1</v>
      </c>
      <c r="AF320" s="246">
        <f t="shared" si="56"/>
        <v>2751035.6772376671</v>
      </c>
      <c r="AI320" s="244">
        <f>AJ320</f>
        <v>36598</v>
      </c>
      <c r="AJ320" s="253">
        <f t="shared" si="67"/>
        <v>36598</v>
      </c>
      <c r="AK320" s="237">
        <f>VLOOKUP($AJ320,data!$B$6:$M$7000,11,0)</f>
        <v>2887000</v>
      </c>
    </row>
    <row r="321" spans="1:37">
      <c r="A321" s="244">
        <f t="shared" si="57"/>
        <v>36783</v>
      </c>
      <c r="B321" s="236">
        <f t="shared" si="65"/>
        <v>36783</v>
      </c>
      <c r="C321" s="237">
        <f>VLOOKUP($B321,data!$B$6:$M$9000,11,0)</f>
        <v>3823000</v>
      </c>
      <c r="D321" s="256">
        <f>VLOOKUP($B321,[5]Data!$A$10:$E$60000,4,0)</f>
        <v>88.5</v>
      </c>
      <c r="E321" s="256">
        <f>VLOOKUP($B321,[5]Data!$A$10:$E$60000,5,0)</f>
        <v>69.5</v>
      </c>
      <c r="F321" s="256">
        <f t="shared" si="63"/>
        <v>3539428.5714285714</v>
      </c>
      <c r="U321" s="236">
        <f t="shared" si="66"/>
        <v>36783</v>
      </c>
      <c r="V321" s="257">
        <f t="shared" si="58"/>
        <v>14</v>
      </c>
      <c r="W321" s="236">
        <f t="shared" si="70"/>
        <v>36969</v>
      </c>
      <c r="X321" s="257" t="e">
        <f t="shared" si="59"/>
        <v>#DIV/0!</v>
      </c>
      <c r="Y321" s="237">
        <f t="shared" si="69"/>
        <v>3293004.029758587</v>
      </c>
      <c r="Z321" s="237" t="e">
        <f t="shared" si="68"/>
        <v>#DIV/0!</v>
      </c>
      <c r="AC321" s="244">
        <f t="shared" si="60"/>
        <v>1</v>
      </c>
      <c r="AD321" s="236">
        <f t="shared" si="62"/>
        <v>36709</v>
      </c>
      <c r="AE321" s="235" t="b">
        <f t="shared" si="61"/>
        <v>1</v>
      </c>
      <c r="AF321" s="246">
        <f t="shared" si="56"/>
        <v>2751035.6772376671</v>
      </c>
      <c r="AI321" s="244">
        <f>AJ321</f>
        <v>36599</v>
      </c>
      <c r="AJ321" s="253">
        <f t="shared" si="67"/>
        <v>36599</v>
      </c>
      <c r="AK321" s="237">
        <f>VLOOKUP($AJ321,data!$B$6:$M$7000,11,0)</f>
        <v>2687000</v>
      </c>
    </row>
    <row r="322" spans="1:37">
      <c r="A322" s="244">
        <f t="shared" si="57"/>
        <v>36784</v>
      </c>
      <c r="B322" s="236">
        <f t="shared" si="65"/>
        <v>36784</v>
      </c>
      <c r="C322" s="237">
        <f>VLOOKUP($B322,data!$B$6:$M$9000,11,0)</f>
        <v>3664000</v>
      </c>
      <c r="D322" s="256">
        <f>VLOOKUP($B322,[5]Data!$A$10:$E$60000,4,0)</f>
        <v>88.5</v>
      </c>
      <c r="E322" s="256">
        <f>VLOOKUP($B322,[5]Data!$A$10:$E$60000,5,0)</f>
        <v>69.5</v>
      </c>
      <c r="F322" s="256">
        <f t="shared" si="63"/>
        <v>3589428.5714285714</v>
      </c>
      <c r="U322" s="236">
        <f t="shared" si="66"/>
        <v>36784</v>
      </c>
      <c r="V322" s="257">
        <f t="shared" si="58"/>
        <v>14</v>
      </c>
      <c r="W322" s="236">
        <f t="shared" si="70"/>
        <v>36970</v>
      </c>
      <c r="X322" s="257" t="e">
        <f t="shared" si="59"/>
        <v>#DIV/0!</v>
      </c>
      <c r="Y322" s="237">
        <f t="shared" si="69"/>
        <v>3293004.029758587</v>
      </c>
      <c r="Z322" s="237" t="e">
        <f t="shared" si="68"/>
        <v>#DIV/0!</v>
      </c>
      <c r="AC322" s="244">
        <f t="shared" si="60"/>
        <v>2</v>
      </c>
      <c r="AD322" s="236">
        <f t="shared" si="62"/>
        <v>36710</v>
      </c>
      <c r="AE322" s="235" t="b">
        <f t="shared" si="61"/>
        <v>0</v>
      </c>
      <c r="AF322" s="246">
        <f t="shared" si="56"/>
        <v>3289309.9735883251</v>
      </c>
      <c r="AI322" s="244">
        <f t="shared" ref="AI322:AI353" si="71">AJ322</f>
        <v>36600</v>
      </c>
      <c r="AJ322" s="253">
        <f t="shared" si="67"/>
        <v>36600</v>
      </c>
      <c r="AK322" s="237">
        <f>VLOOKUP($AJ322,data!$B$6:$M$7000,11,0)</f>
        <v>2589000</v>
      </c>
    </row>
    <row r="323" spans="1:37">
      <c r="A323" s="244">
        <f t="shared" si="57"/>
        <v>36787</v>
      </c>
      <c r="B323" s="236">
        <f t="shared" si="65"/>
        <v>36787</v>
      </c>
      <c r="C323" s="237">
        <f>VLOOKUP($B323,data!$B$6:$M$9000,11,0)</f>
        <v>3688000</v>
      </c>
      <c r="D323" s="256">
        <f>VLOOKUP($B323,[5]Data!$A$10:$E$60000,4,0)</f>
        <v>91</v>
      </c>
      <c r="E323" s="256">
        <f>VLOOKUP($B323,[5]Data!$A$10:$E$60000,5,0)</f>
        <v>65</v>
      </c>
      <c r="F323" s="256">
        <f t="shared" si="63"/>
        <v>3629142.8571428573</v>
      </c>
      <c r="U323" s="236">
        <f t="shared" si="66"/>
        <v>36787</v>
      </c>
      <c r="V323" s="257">
        <f t="shared" si="58"/>
        <v>13</v>
      </c>
      <c r="W323" s="236">
        <f t="shared" si="70"/>
        <v>36971</v>
      </c>
      <c r="X323" s="257" t="e">
        <f t="shared" si="59"/>
        <v>#DIV/0!</v>
      </c>
      <c r="Y323" s="237">
        <f t="shared" si="69"/>
        <v>3289309.9735883251</v>
      </c>
      <c r="Z323" s="237" t="e">
        <f t="shared" si="68"/>
        <v>#DIV/0!</v>
      </c>
      <c r="AC323" s="244">
        <f t="shared" si="60"/>
        <v>3</v>
      </c>
      <c r="AD323" s="236">
        <f t="shared" si="62"/>
        <v>36711</v>
      </c>
      <c r="AE323" s="235" t="b">
        <f t="shared" si="61"/>
        <v>0</v>
      </c>
      <c r="AF323" s="246">
        <f t="shared" si="56"/>
        <v>3255139.9540134016</v>
      </c>
      <c r="AI323" s="244">
        <f t="shared" si="71"/>
        <v>36601</v>
      </c>
      <c r="AJ323" s="253">
        <f t="shared" si="67"/>
        <v>36601</v>
      </c>
      <c r="AK323" s="237">
        <f>VLOOKUP($AJ323,data!$B$6:$M$7000,11,0)</f>
        <v>2614000</v>
      </c>
    </row>
    <row r="324" spans="1:37">
      <c r="A324" s="244">
        <f t="shared" si="57"/>
        <v>36788</v>
      </c>
      <c r="B324" s="236">
        <f t="shared" si="65"/>
        <v>36788</v>
      </c>
      <c r="C324" s="237">
        <f>VLOOKUP($B324,data!$B$6:$M$9000,11,0)</f>
        <v>3522000</v>
      </c>
      <c r="D324" s="256">
        <f>VLOOKUP($B324,[5]Data!$A$10:$E$60000,4,0)</f>
        <v>89.5</v>
      </c>
      <c r="E324" s="256">
        <f>VLOOKUP($B324,[5]Data!$A$10:$E$60000,5,0)</f>
        <v>65.5</v>
      </c>
      <c r="F324" s="256">
        <f t="shared" si="63"/>
        <v>3654714.2857142859</v>
      </c>
      <c r="U324" s="236">
        <f t="shared" si="66"/>
        <v>36788</v>
      </c>
      <c r="V324" s="257">
        <f t="shared" si="58"/>
        <v>12.5</v>
      </c>
      <c r="W324" s="236">
        <f t="shared" si="70"/>
        <v>36972</v>
      </c>
      <c r="X324" s="257" t="e">
        <f t="shared" si="59"/>
        <v>#DIV/0!</v>
      </c>
      <c r="Y324" s="237">
        <f t="shared" si="69"/>
        <v>3287462.9455031939</v>
      </c>
      <c r="Z324" s="237" t="e">
        <f t="shared" si="68"/>
        <v>#DIV/0!</v>
      </c>
      <c r="AC324" s="244">
        <f t="shared" si="60"/>
        <v>4</v>
      </c>
      <c r="AD324" s="236">
        <f t="shared" si="62"/>
        <v>36712</v>
      </c>
      <c r="AE324" s="235" t="b">
        <f t="shared" si="61"/>
        <v>0</v>
      </c>
      <c r="AF324" s="246">
        <f t="shared" si="56"/>
        <v>3256063.4680559672</v>
      </c>
      <c r="AI324" s="244">
        <f t="shared" si="71"/>
        <v>36602</v>
      </c>
      <c r="AJ324" s="253">
        <f t="shared" si="67"/>
        <v>36602</v>
      </c>
      <c r="AK324" s="237">
        <f>VLOOKUP($AJ324,data!$B$6:$M$7000,11,0)</f>
        <v>2502000</v>
      </c>
    </row>
    <row r="325" spans="1:37">
      <c r="A325" s="244">
        <f t="shared" si="57"/>
        <v>36789</v>
      </c>
      <c r="B325" s="236">
        <f t="shared" si="65"/>
        <v>36789</v>
      </c>
      <c r="C325" s="237">
        <f>VLOOKUP($B325,data!$B$6:$M$9000,11,0)</f>
        <v>3423000</v>
      </c>
      <c r="D325" s="256">
        <f>VLOOKUP($B325,[5]Data!$A$10:$E$60000,4,0)</f>
        <v>90.5</v>
      </c>
      <c r="E325" s="256">
        <f>VLOOKUP($B325,[5]Data!$A$10:$E$60000,5,0)</f>
        <v>66.5</v>
      </c>
      <c r="F325" s="256">
        <f t="shared" si="63"/>
        <v>3651857.1428571427</v>
      </c>
      <c r="U325" s="236">
        <f t="shared" si="66"/>
        <v>36789</v>
      </c>
      <c r="V325" s="257">
        <f t="shared" si="58"/>
        <v>13.5</v>
      </c>
      <c r="W325" s="236">
        <f t="shared" si="70"/>
        <v>36973</v>
      </c>
      <c r="X325" s="257" t="e">
        <f t="shared" si="59"/>
        <v>#DIV/0!</v>
      </c>
      <c r="Y325" s="237">
        <f t="shared" si="69"/>
        <v>3291157.0016734558</v>
      </c>
      <c r="Z325" s="237" t="e">
        <f t="shared" si="68"/>
        <v>#DIV/0!</v>
      </c>
      <c r="AC325" s="244">
        <f t="shared" si="60"/>
        <v>5</v>
      </c>
      <c r="AD325" s="236">
        <f t="shared" si="62"/>
        <v>36713</v>
      </c>
      <c r="AE325" s="235" t="b">
        <f t="shared" si="61"/>
        <v>0</v>
      </c>
      <c r="AF325" s="246">
        <f t="shared" si="56"/>
        <v>3258834.010183664</v>
      </c>
      <c r="AI325" s="244">
        <f t="shared" si="71"/>
        <v>36605</v>
      </c>
      <c r="AJ325" s="253">
        <f t="shared" si="67"/>
        <v>36605</v>
      </c>
      <c r="AK325" s="237">
        <f>VLOOKUP($AJ325,data!$B$6:$M$7000,11,0)</f>
        <v>2746000</v>
      </c>
    </row>
    <row r="326" spans="1:37">
      <c r="A326" s="244">
        <f t="shared" si="57"/>
        <v>36790</v>
      </c>
      <c r="B326" s="236">
        <f t="shared" si="65"/>
        <v>36790</v>
      </c>
      <c r="C326" s="237">
        <f>VLOOKUP($B326,data!$B$6:$M$9000,11,0)</f>
        <v>3244000</v>
      </c>
      <c r="D326" s="256">
        <f>VLOOKUP($B326,[5]Data!$A$10:$E$60000,4,0)</f>
        <v>78.5</v>
      </c>
      <c r="E326" s="256">
        <f>VLOOKUP($B326,[5]Data!$A$10:$E$60000,5,0)</f>
        <v>66.5</v>
      </c>
      <c r="F326" s="256">
        <f t="shared" si="63"/>
        <v>3601571.4285714286</v>
      </c>
      <c r="U326" s="236">
        <f t="shared" si="66"/>
        <v>36790</v>
      </c>
      <c r="V326" s="257">
        <f t="shared" si="58"/>
        <v>7.5</v>
      </c>
      <c r="W326" s="236">
        <f t="shared" si="70"/>
        <v>36974</v>
      </c>
      <c r="X326" s="257" t="e">
        <f t="shared" si="59"/>
        <v>#DIV/0!</v>
      </c>
      <c r="Y326" s="237">
        <f t="shared" si="69"/>
        <v>3268992.6646518842</v>
      </c>
      <c r="Z326" s="237" t="e">
        <f t="shared" si="68"/>
        <v>#DIV/0!</v>
      </c>
      <c r="AC326" s="244">
        <f t="shared" si="60"/>
        <v>6</v>
      </c>
      <c r="AD326" s="236">
        <f t="shared" si="62"/>
        <v>36714</v>
      </c>
      <c r="AE326" s="235" t="b">
        <f t="shared" si="61"/>
        <v>0</v>
      </c>
      <c r="AF326" s="246">
        <f t="shared" si="56"/>
        <v>3258834.010183664</v>
      </c>
      <c r="AI326" s="244">
        <f t="shared" si="71"/>
        <v>36606</v>
      </c>
      <c r="AJ326" s="253">
        <f t="shared" si="67"/>
        <v>36606</v>
      </c>
      <c r="AK326" s="237">
        <f>VLOOKUP($AJ326,data!$B$6:$M$7000,11,0)</f>
        <v>2795000</v>
      </c>
    </row>
    <row r="327" spans="1:37">
      <c r="A327" s="244">
        <f t="shared" si="57"/>
        <v>36791</v>
      </c>
      <c r="B327" s="236">
        <f t="shared" si="65"/>
        <v>36791</v>
      </c>
      <c r="C327" s="237">
        <f>VLOOKUP($B327,data!$B$6:$M$9000,11,0)</f>
        <v>2994000</v>
      </c>
      <c r="D327" s="256">
        <f>VLOOKUP($B327,[5]Data!$A$10:$E$60000,4,0)</f>
        <v>78.5</v>
      </c>
      <c r="E327" s="256">
        <f>VLOOKUP($B327,[5]Data!$A$10:$E$60000,5,0)</f>
        <v>66.5</v>
      </c>
      <c r="F327" s="256">
        <f t="shared" si="63"/>
        <v>3479714.2857142859</v>
      </c>
      <c r="U327" s="236">
        <f t="shared" si="66"/>
        <v>36791</v>
      </c>
      <c r="V327" s="257">
        <f t="shared" si="58"/>
        <v>7.5</v>
      </c>
      <c r="W327" s="236">
        <f t="shared" si="70"/>
        <v>36975</v>
      </c>
      <c r="X327" s="257" t="e">
        <f t="shared" si="59"/>
        <v>#DIV/0!</v>
      </c>
      <c r="Y327" s="237">
        <f t="shared" si="69"/>
        <v>3268992.6646518842</v>
      </c>
      <c r="Z327" s="237" t="e">
        <f t="shared" si="68"/>
        <v>#DIV/0!</v>
      </c>
      <c r="AC327" s="244">
        <f t="shared" si="60"/>
        <v>7</v>
      </c>
      <c r="AD327" s="236">
        <f t="shared" si="62"/>
        <v>36715</v>
      </c>
      <c r="AE327" s="235" t="b">
        <f t="shared" si="61"/>
        <v>1</v>
      </c>
      <c r="AF327" s="246">
        <f t="shared" si="56"/>
        <v>2793179.2494616169</v>
      </c>
      <c r="AI327" s="244">
        <f t="shared" si="71"/>
        <v>36607</v>
      </c>
      <c r="AJ327" s="253">
        <f t="shared" si="67"/>
        <v>36607</v>
      </c>
      <c r="AK327" s="237">
        <f>VLOOKUP($AJ327,data!$B$6:$M$7000,11,0)</f>
        <v>2737000</v>
      </c>
    </row>
    <row r="328" spans="1:37">
      <c r="A328" s="244">
        <f t="shared" si="57"/>
        <v>36794</v>
      </c>
      <c r="B328" s="236">
        <f t="shared" si="65"/>
        <v>36794</v>
      </c>
      <c r="C328" s="237">
        <f>VLOOKUP($B328,data!$B$6:$M$9000,11,0)</f>
        <v>3262000</v>
      </c>
      <c r="D328" s="256" t="e">
        <f>VLOOKUP($B328,[5]Data!$A$10:$E$60000,4,0)</f>
        <v>#N/A</v>
      </c>
      <c r="E328" s="256" t="e">
        <f>VLOOKUP($B328,[5]Data!$A$10:$E$60000,5,0)</f>
        <v>#N/A</v>
      </c>
      <c r="F328" s="256">
        <f t="shared" si="63"/>
        <v>3399571.4285714286</v>
      </c>
      <c r="U328" s="236">
        <f t="shared" si="66"/>
        <v>36794</v>
      </c>
      <c r="V328" s="257" t="e">
        <f t="shared" si="58"/>
        <v>#N/A</v>
      </c>
      <c r="W328" s="236">
        <f t="shared" si="70"/>
        <v>36976</v>
      </c>
      <c r="X328" s="257" t="e">
        <f t="shared" si="59"/>
        <v>#DIV/0!</v>
      </c>
      <c r="Y328" s="237" t="e">
        <f t="shared" si="69"/>
        <v>#N/A</v>
      </c>
      <c r="Z328" s="237" t="e">
        <f t="shared" si="68"/>
        <v>#DIV/0!</v>
      </c>
      <c r="AC328" s="244">
        <f t="shared" si="60"/>
        <v>1</v>
      </c>
      <c r="AD328" s="236">
        <f t="shared" si="62"/>
        <v>36716</v>
      </c>
      <c r="AE328" s="235" t="b">
        <f t="shared" si="61"/>
        <v>1</v>
      </c>
      <c r="AF328" s="246">
        <f t="shared" si="56"/>
        <v>2782962.6258921744</v>
      </c>
      <c r="AI328" s="244">
        <f t="shared" si="71"/>
        <v>36608</v>
      </c>
      <c r="AJ328" s="253">
        <f t="shared" si="67"/>
        <v>36608</v>
      </c>
      <c r="AK328" s="237">
        <f>VLOOKUP($AJ328,data!$B$6:$M$7000,11,0)</f>
        <v>2754000</v>
      </c>
    </row>
    <row r="329" spans="1:37">
      <c r="A329" s="244">
        <f t="shared" si="57"/>
        <v>36795</v>
      </c>
      <c r="B329" s="236">
        <f t="shared" si="65"/>
        <v>36795</v>
      </c>
      <c r="C329" s="237">
        <f>VLOOKUP($B329,data!$B$6:$M$9000,11,0)</f>
        <v>3206000</v>
      </c>
      <c r="D329" s="256">
        <f>VLOOKUP($B329,[5]Data!$A$10:$E$60000,4,0)</f>
        <v>87</v>
      </c>
      <c r="E329" s="256">
        <f>VLOOKUP($B329,[5]Data!$A$10:$E$60000,5,0)</f>
        <v>62.5</v>
      </c>
      <c r="F329" s="256">
        <f t="shared" si="63"/>
        <v>3334142.8571428573</v>
      </c>
      <c r="U329" s="236">
        <f t="shared" si="66"/>
        <v>36795</v>
      </c>
      <c r="V329" s="257">
        <f t="shared" si="58"/>
        <v>9.75</v>
      </c>
      <c r="W329" s="236">
        <f t="shared" si="70"/>
        <v>36977</v>
      </c>
      <c r="X329" s="257" t="e">
        <f t="shared" si="59"/>
        <v>#DIV/0!</v>
      </c>
      <c r="Y329" s="237">
        <f t="shared" si="69"/>
        <v>3277304.2910349737</v>
      </c>
      <c r="Z329" s="237" t="e">
        <f t="shared" si="68"/>
        <v>#DIV/0!</v>
      </c>
      <c r="AC329" s="244">
        <f t="shared" si="60"/>
        <v>2</v>
      </c>
      <c r="AD329" s="236">
        <f t="shared" si="62"/>
        <v>36717</v>
      </c>
      <c r="AE329" s="235" t="b">
        <f t="shared" si="61"/>
        <v>0</v>
      </c>
      <c r="AF329" s="246">
        <f t="shared" si="56"/>
        <v>3272686.7208221462</v>
      </c>
      <c r="AI329" s="244">
        <f t="shared" si="71"/>
        <v>36609</v>
      </c>
      <c r="AJ329" s="253">
        <f t="shared" si="67"/>
        <v>36609</v>
      </c>
      <c r="AK329" s="237">
        <f>VLOOKUP($AJ329,data!$B$6:$M$7000,11,0)</f>
        <v>2654000</v>
      </c>
    </row>
    <row r="330" spans="1:37">
      <c r="A330" s="244">
        <f t="shared" si="57"/>
        <v>36796</v>
      </c>
      <c r="B330" s="236">
        <f t="shared" si="65"/>
        <v>36796</v>
      </c>
      <c r="C330" s="237">
        <f>VLOOKUP($B330,data!$B$6:$M$9000,11,0)</f>
        <v>3284000</v>
      </c>
      <c r="D330" s="256">
        <f>VLOOKUP($B330,[5]Data!$A$10:$E$60000,4,0)</f>
        <v>82.5</v>
      </c>
      <c r="E330" s="256">
        <f>VLOOKUP($B330,[5]Data!$A$10:$E$60000,5,0)</f>
        <v>64.5</v>
      </c>
      <c r="F330" s="256">
        <f t="shared" si="63"/>
        <v>3276428.5714285714</v>
      </c>
      <c r="U330" s="236">
        <f t="shared" si="66"/>
        <v>36796</v>
      </c>
      <c r="V330" s="257">
        <f t="shared" si="58"/>
        <v>8.5</v>
      </c>
      <c r="W330" s="236">
        <f t="shared" si="70"/>
        <v>36978</v>
      </c>
      <c r="X330" s="257" t="e">
        <f t="shared" si="59"/>
        <v>#DIV/0!</v>
      </c>
      <c r="Y330" s="237">
        <f t="shared" si="69"/>
        <v>3272686.7208221462</v>
      </c>
      <c r="Z330" s="237" t="e">
        <f t="shared" si="68"/>
        <v>#DIV/0!</v>
      </c>
      <c r="AC330" s="244">
        <f t="shared" si="60"/>
        <v>3</v>
      </c>
      <c r="AD330" s="236">
        <f t="shared" si="62"/>
        <v>36718</v>
      </c>
      <c r="AE330" s="235" t="b">
        <f t="shared" si="61"/>
        <v>0</v>
      </c>
      <c r="AF330" s="246">
        <f t="shared" ref="AF330:AF393" si="72">IF($AE330=TRUE,(VLOOKUP($AD330,$W$138:$Z$243,4)),(VLOOKUP($AD330,$U$138:$Z$397,5)))</f>
        <v>3274533.7489072774</v>
      </c>
      <c r="AI330" s="244">
        <f t="shared" si="71"/>
        <v>36612</v>
      </c>
      <c r="AJ330" s="253">
        <f t="shared" si="67"/>
        <v>36612</v>
      </c>
      <c r="AK330" s="237">
        <f>VLOOKUP($AJ330,data!$B$6:$M$7000,11,0)</f>
        <v>2709000</v>
      </c>
    </row>
    <row r="331" spans="1:37">
      <c r="A331" s="244">
        <f t="shared" ref="A331:A394" si="73">B331</f>
        <v>36797</v>
      </c>
      <c r="B331" s="236">
        <f t="shared" si="65"/>
        <v>36797</v>
      </c>
      <c r="C331" s="237">
        <f>VLOOKUP($B331,data!$B$6:$M$9000,11,0)</f>
        <v>3238000</v>
      </c>
      <c r="D331" s="256">
        <f>VLOOKUP($B331,[5]Data!$A$10:$E$60000,4,0)</f>
        <v>77</v>
      </c>
      <c r="E331" s="256">
        <f>VLOOKUP($B331,[5]Data!$A$10:$E$60000,5,0)</f>
        <v>63</v>
      </c>
      <c r="F331" s="256">
        <f t="shared" si="63"/>
        <v>3235857.1428571427</v>
      </c>
      <c r="U331" s="236">
        <f t="shared" si="66"/>
        <v>36797</v>
      </c>
      <c r="V331" s="257">
        <f t="shared" ref="V331:V394" si="74">AVERAGE($D331:$E331)-$G$3</f>
        <v>5</v>
      </c>
      <c r="W331" s="236">
        <f t="shared" si="70"/>
        <v>36979</v>
      </c>
      <c r="X331" s="257" t="e">
        <f t="shared" ref="X331:X394" si="75">AVERAGE($N331:$O331)-$G$3</f>
        <v>#DIV/0!</v>
      </c>
      <c r="Y331" s="237">
        <f t="shared" si="69"/>
        <v>3259757.5242262292</v>
      </c>
      <c r="Z331" s="237" t="e">
        <f t="shared" si="68"/>
        <v>#DIV/0!</v>
      </c>
      <c r="AC331" s="244">
        <f t="shared" ref="AC331:AC394" si="76">WEEKDAY(AD331)</f>
        <v>4</v>
      </c>
      <c r="AD331" s="236">
        <f t="shared" si="62"/>
        <v>36719</v>
      </c>
      <c r="AE331" s="235" t="b">
        <f t="shared" ref="AE331:AE394" si="77">OR(AC331=1,AC331=7)</f>
        <v>0</v>
      </c>
      <c r="AF331" s="246">
        <f t="shared" si="72"/>
        <v>3275457.2629498425</v>
      </c>
      <c r="AI331" s="244">
        <f t="shared" si="71"/>
        <v>36613</v>
      </c>
      <c r="AJ331" s="253">
        <f t="shared" si="67"/>
        <v>36613</v>
      </c>
      <c r="AK331" s="237">
        <f>VLOOKUP($AJ331,data!$B$6:$M$7000,11,0)</f>
        <v>2763000</v>
      </c>
    </row>
    <row r="332" spans="1:37">
      <c r="A332" s="244">
        <f t="shared" si="73"/>
        <v>36798</v>
      </c>
      <c r="B332" s="236">
        <f t="shared" si="65"/>
        <v>36798</v>
      </c>
      <c r="C332" s="237">
        <f>VLOOKUP($B332,data!$B$6:$M$9000,11,0)</f>
        <v>3245000</v>
      </c>
      <c r="D332" s="256">
        <f>VLOOKUP($B332,[5]Data!$A$10:$E$60000,4,0)</f>
        <v>77</v>
      </c>
      <c r="E332" s="256">
        <f>VLOOKUP($B332,[5]Data!$A$10:$E$60000,5,0)</f>
        <v>63</v>
      </c>
      <c r="F332" s="256">
        <f t="shared" si="63"/>
        <v>3210428.5714285714</v>
      </c>
      <c r="U332" s="236">
        <f t="shared" si="66"/>
        <v>36798</v>
      </c>
      <c r="V332" s="257">
        <f t="shared" si="74"/>
        <v>5</v>
      </c>
      <c r="W332" s="236">
        <f t="shared" si="70"/>
        <v>36980</v>
      </c>
      <c r="X332" s="257" t="e">
        <f t="shared" si="75"/>
        <v>#DIV/0!</v>
      </c>
      <c r="Y332" s="237">
        <f t="shared" si="69"/>
        <v>3259757.5242262292</v>
      </c>
      <c r="Z332" s="237" t="e">
        <f t="shared" si="68"/>
        <v>#DIV/0!</v>
      </c>
      <c r="AC332" s="244">
        <f t="shared" si="76"/>
        <v>5</v>
      </c>
      <c r="AD332" s="236">
        <f t="shared" ref="AD332:AD395" si="78">DATE(YEAR(AD331),MONTH(AD331),DAY(AD331)+1)</f>
        <v>36720</v>
      </c>
      <c r="AE332" s="235" t="b">
        <f t="shared" si="77"/>
        <v>0</v>
      </c>
      <c r="AF332" s="246">
        <f t="shared" si="72"/>
        <v>3267145.636566753</v>
      </c>
      <c r="AI332" s="244">
        <f t="shared" si="71"/>
        <v>36614</v>
      </c>
      <c r="AJ332" s="253">
        <f t="shared" si="67"/>
        <v>36614</v>
      </c>
      <c r="AK332" s="237">
        <f>VLOOKUP($AJ332,data!$B$6:$M$7000,11,0)</f>
        <v>2767000</v>
      </c>
    </row>
    <row r="333" spans="1:37">
      <c r="A333" s="244">
        <f t="shared" si="73"/>
        <v>36801</v>
      </c>
      <c r="B333" s="236">
        <f t="shared" si="65"/>
        <v>36801</v>
      </c>
      <c r="C333" s="237">
        <f>VLOOKUP($B333,data!$B$6:$M$9000,11,0)</f>
        <v>3310000</v>
      </c>
      <c r="D333" s="256">
        <f>VLOOKUP($B333,[5]Data!$A$10:$E$60000,4,0)</f>
        <v>85</v>
      </c>
      <c r="E333" s="256">
        <f>VLOOKUP($B333,[5]Data!$A$10:$E$60000,5,0)</f>
        <v>64</v>
      </c>
      <c r="F333" s="256">
        <f t="shared" ref="F333:F396" si="79">AVERAGE($C327:$C333)</f>
        <v>3219857.1428571427</v>
      </c>
      <c r="U333" s="236">
        <f t="shared" si="66"/>
        <v>36801</v>
      </c>
      <c r="V333" s="257">
        <f t="shared" si="74"/>
        <v>9.5</v>
      </c>
      <c r="W333" s="236">
        <f t="shared" si="70"/>
        <v>36981</v>
      </c>
      <c r="X333" s="257" t="e">
        <f t="shared" si="75"/>
        <v>#DIV/0!</v>
      </c>
      <c r="Y333" s="237">
        <f t="shared" si="69"/>
        <v>3276380.7769924081</v>
      </c>
      <c r="Z333" s="237" t="e">
        <f t="shared" si="68"/>
        <v>#DIV/0!</v>
      </c>
      <c r="AC333" s="244">
        <f t="shared" si="76"/>
        <v>6</v>
      </c>
      <c r="AD333" s="236">
        <f t="shared" si="78"/>
        <v>36721</v>
      </c>
      <c r="AE333" s="235" t="b">
        <f t="shared" si="77"/>
        <v>0</v>
      </c>
      <c r="AF333" s="246">
        <f t="shared" si="72"/>
        <v>3267145.636566753</v>
      </c>
      <c r="AI333" s="244">
        <f t="shared" si="71"/>
        <v>36615</v>
      </c>
      <c r="AJ333" s="253">
        <f t="shared" si="67"/>
        <v>36615</v>
      </c>
      <c r="AK333" s="237">
        <f>VLOOKUP($AJ333,data!$B$6:$M$7000,11,0)</f>
        <v>2640000</v>
      </c>
    </row>
    <row r="334" spans="1:37">
      <c r="A334" s="244">
        <f t="shared" si="73"/>
        <v>36802</v>
      </c>
      <c r="B334" s="236">
        <f t="shared" si="65"/>
        <v>36802</v>
      </c>
      <c r="C334" s="237">
        <f>VLOOKUP($B334,data!$B$6:$M$9000,11,0)</f>
        <v>3423000</v>
      </c>
      <c r="D334" s="256">
        <f>VLOOKUP($B334,[5]Data!$A$10:$E$60000,4,0)</f>
        <v>85</v>
      </c>
      <c r="E334" s="256">
        <f>VLOOKUP($B334,[5]Data!$A$10:$E$60000,5,0)</f>
        <v>64</v>
      </c>
      <c r="F334" s="256">
        <f t="shared" si="79"/>
        <v>3281142.8571428573</v>
      </c>
      <c r="U334" s="236">
        <f t="shared" si="66"/>
        <v>36802</v>
      </c>
      <c r="V334" s="257">
        <f t="shared" si="74"/>
        <v>9.5</v>
      </c>
      <c r="W334" s="236">
        <f t="shared" si="70"/>
        <v>36982</v>
      </c>
      <c r="X334" s="257" t="e">
        <f t="shared" si="75"/>
        <v>#DIV/0!</v>
      </c>
      <c r="Y334" s="237">
        <f t="shared" si="69"/>
        <v>3276380.7769924081</v>
      </c>
      <c r="Z334" s="237" t="e">
        <f t="shared" si="68"/>
        <v>#DIV/0!</v>
      </c>
      <c r="AC334" s="244">
        <f t="shared" si="76"/>
        <v>7</v>
      </c>
      <c r="AD334" s="236">
        <f t="shared" si="78"/>
        <v>36722</v>
      </c>
      <c r="AE334" s="235" t="b">
        <f t="shared" si="77"/>
        <v>1</v>
      </c>
      <c r="AF334" s="246">
        <f t="shared" si="72"/>
        <v>2781685.547945994</v>
      </c>
      <c r="AI334" s="244">
        <f t="shared" si="71"/>
        <v>36616</v>
      </c>
      <c r="AJ334" s="253">
        <f t="shared" si="67"/>
        <v>36616</v>
      </c>
      <c r="AK334" s="237">
        <f>VLOOKUP($AJ334,data!$B$6:$M$7000,11,0)</f>
        <v>2405000</v>
      </c>
    </row>
    <row r="335" spans="1:37">
      <c r="A335" s="244">
        <f t="shared" si="73"/>
        <v>36803</v>
      </c>
      <c r="B335" s="236">
        <f t="shared" si="65"/>
        <v>36803</v>
      </c>
      <c r="C335" s="237">
        <f>VLOOKUP($B335,data!$B$6:$M$9000,11,0)</f>
        <v>3344000</v>
      </c>
      <c r="D335" s="256">
        <f>VLOOKUP($B335,[5]Data!$A$10:$E$60000,4,0)</f>
        <v>78</v>
      </c>
      <c r="E335" s="256">
        <f>VLOOKUP($B335,[5]Data!$A$10:$E$60000,5,0)</f>
        <v>60.5</v>
      </c>
      <c r="F335" s="256">
        <f t="shared" si="79"/>
        <v>3292857.1428571427</v>
      </c>
      <c r="U335" s="236">
        <f t="shared" si="66"/>
        <v>36803</v>
      </c>
      <c r="V335" s="257">
        <f t="shared" si="74"/>
        <v>4.25</v>
      </c>
      <c r="W335" s="236">
        <f t="shared" si="70"/>
        <v>36983</v>
      </c>
      <c r="X335" s="257" t="e">
        <f t="shared" si="75"/>
        <v>#DIV/0!</v>
      </c>
      <c r="Y335" s="237">
        <f t="shared" si="69"/>
        <v>3256986.9820985328</v>
      </c>
      <c r="Z335" s="237" t="e">
        <f t="shared" si="68"/>
        <v>#DIV/0!</v>
      </c>
      <c r="AC335" s="244">
        <f t="shared" si="76"/>
        <v>1</v>
      </c>
      <c r="AD335" s="236">
        <f t="shared" si="78"/>
        <v>36723</v>
      </c>
      <c r="AE335" s="235" t="b">
        <f t="shared" si="77"/>
        <v>1</v>
      </c>
      <c r="AF335" s="246">
        <f t="shared" si="72"/>
        <v>2777854.314107453</v>
      </c>
      <c r="AI335" s="244">
        <f t="shared" si="71"/>
        <v>36619</v>
      </c>
      <c r="AJ335" s="253">
        <f t="shared" si="67"/>
        <v>36619</v>
      </c>
      <c r="AK335" s="237">
        <f>VLOOKUP($AJ335,data!$B$6:$M$7000,11,0)</f>
        <v>2508000</v>
      </c>
    </row>
    <row r="336" spans="1:37">
      <c r="A336" s="244">
        <f t="shared" si="73"/>
        <v>36804</v>
      </c>
      <c r="B336" s="236">
        <f t="shared" si="65"/>
        <v>36804</v>
      </c>
      <c r="C336" s="237">
        <f>VLOOKUP($B336,data!$B$6:$M$9000,11,0)</f>
        <v>3459000</v>
      </c>
      <c r="D336" s="256">
        <f>VLOOKUP($B336,[5]Data!$A$10:$E$60000,4,0)</f>
        <v>80.5</v>
      </c>
      <c r="E336" s="256">
        <f>VLOOKUP($B336,[5]Data!$A$10:$E$60000,5,0)</f>
        <v>62</v>
      </c>
      <c r="F336" s="256">
        <f t="shared" si="79"/>
        <v>3329000</v>
      </c>
      <c r="U336" s="236">
        <f t="shared" si="66"/>
        <v>36804</v>
      </c>
      <c r="V336" s="257">
        <f t="shared" si="74"/>
        <v>6.25</v>
      </c>
      <c r="W336" s="236">
        <f t="shared" si="70"/>
        <v>36984</v>
      </c>
      <c r="X336" s="257" t="e">
        <f t="shared" si="75"/>
        <v>#DIV/0!</v>
      </c>
      <c r="Y336" s="237">
        <f t="shared" si="69"/>
        <v>3264375.0944390567</v>
      </c>
      <c r="Z336" s="237" t="e">
        <f t="shared" si="68"/>
        <v>#DIV/0!</v>
      </c>
      <c r="AC336" s="244">
        <f t="shared" si="76"/>
        <v>2</v>
      </c>
      <c r="AD336" s="236">
        <f t="shared" si="78"/>
        <v>36724</v>
      </c>
      <c r="AE336" s="235" t="b">
        <f t="shared" si="77"/>
        <v>0</v>
      </c>
      <c r="AF336" s="246">
        <f t="shared" si="72"/>
        <v>3262528.066353926</v>
      </c>
      <c r="AI336" s="244">
        <f t="shared" si="71"/>
        <v>36620</v>
      </c>
      <c r="AJ336" s="253">
        <f t="shared" si="67"/>
        <v>36620</v>
      </c>
      <c r="AK336" s="237">
        <f>VLOOKUP($AJ336,data!$B$6:$M$7000,11,0)</f>
        <v>2527000</v>
      </c>
    </row>
    <row r="337" spans="1:37">
      <c r="A337" s="244">
        <f t="shared" si="73"/>
        <v>36805</v>
      </c>
      <c r="B337" s="236">
        <f t="shared" ref="B337:B397" si="80">DATE(YEAR(B332),MONTH(B332),DAY(B332)+7)</f>
        <v>36805</v>
      </c>
      <c r="C337" s="237">
        <f>VLOOKUP($B337,data!$B$6:$M$9000,11,0)</f>
        <v>3200000</v>
      </c>
      <c r="D337" s="256">
        <f>VLOOKUP($B337,[5]Data!$A$10:$E$60000,4,0)</f>
        <v>80.5</v>
      </c>
      <c r="E337" s="256">
        <f>VLOOKUP($B337,[5]Data!$A$10:$E$60000,5,0)</f>
        <v>62</v>
      </c>
      <c r="F337" s="256">
        <f t="shared" si="79"/>
        <v>3317000</v>
      </c>
      <c r="U337" s="236">
        <f t="shared" ref="U337:U397" si="81">DATE(YEAR(U332),MONTH(U332),DAY(U332)+7)</f>
        <v>36805</v>
      </c>
      <c r="V337" s="257">
        <f t="shared" si="74"/>
        <v>6.25</v>
      </c>
      <c r="W337" s="236">
        <f t="shared" si="70"/>
        <v>36985</v>
      </c>
      <c r="X337" s="257" t="e">
        <f t="shared" si="75"/>
        <v>#DIV/0!</v>
      </c>
      <c r="Y337" s="237">
        <f t="shared" si="69"/>
        <v>3264375.0944390567</v>
      </c>
      <c r="Z337" s="237" t="e">
        <f t="shared" si="68"/>
        <v>#DIV/0!</v>
      </c>
      <c r="AC337" s="244">
        <f t="shared" si="76"/>
        <v>3</v>
      </c>
      <c r="AD337" s="236">
        <f t="shared" si="78"/>
        <v>36725</v>
      </c>
      <c r="AE337" s="235" t="b">
        <f t="shared" si="77"/>
        <v>0</v>
      </c>
      <c r="AF337" s="246">
        <f t="shared" si="72"/>
        <v>3269916.1786944498</v>
      </c>
      <c r="AI337" s="244">
        <f t="shared" si="71"/>
        <v>36621</v>
      </c>
      <c r="AJ337" s="253">
        <f t="shared" si="67"/>
        <v>36621</v>
      </c>
      <c r="AK337" s="237">
        <f>VLOOKUP($AJ337,data!$B$6:$M$7000,11,0)</f>
        <v>2688000</v>
      </c>
    </row>
    <row r="338" spans="1:37">
      <c r="A338" s="244">
        <f t="shared" si="73"/>
        <v>36808</v>
      </c>
      <c r="B338" s="236">
        <f t="shared" si="80"/>
        <v>36808</v>
      </c>
      <c r="C338" s="237">
        <f>VLOOKUP($B338,data!$B$6:$M$9000,11,0)</f>
        <v>3258000</v>
      </c>
      <c r="D338" s="256">
        <f>VLOOKUP($B338,[5]Data!$A$10:$E$60000,4,0)</f>
        <v>76</v>
      </c>
      <c r="E338" s="256">
        <f>VLOOKUP($B338,[5]Data!$A$10:$E$60000,5,0)</f>
        <v>61</v>
      </c>
      <c r="F338" s="256">
        <f t="shared" si="79"/>
        <v>3319857.1428571427</v>
      </c>
      <c r="U338" s="236">
        <f t="shared" si="81"/>
        <v>36808</v>
      </c>
      <c r="V338" s="257">
        <f t="shared" si="74"/>
        <v>3.5</v>
      </c>
      <c r="W338" s="236">
        <f t="shared" si="70"/>
        <v>36986</v>
      </c>
      <c r="X338" s="257" t="e">
        <f t="shared" si="75"/>
        <v>#DIV/0!</v>
      </c>
      <c r="Y338" s="237">
        <f t="shared" si="69"/>
        <v>3254216.4399708365</v>
      </c>
      <c r="Z338" s="237" t="e">
        <f t="shared" si="68"/>
        <v>#DIV/0!</v>
      </c>
      <c r="AC338" s="244">
        <f t="shared" si="76"/>
        <v>4</v>
      </c>
      <c r="AD338" s="236">
        <f t="shared" si="78"/>
        <v>36726</v>
      </c>
      <c r="AE338" s="235" t="b">
        <f t="shared" si="77"/>
        <v>0</v>
      </c>
      <c r="AF338" s="246">
        <f t="shared" si="72"/>
        <v>3281921.8612478012</v>
      </c>
      <c r="AI338" s="244">
        <f t="shared" si="71"/>
        <v>36622</v>
      </c>
      <c r="AJ338" s="253">
        <f t="shared" si="67"/>
        <v>36622</v>
      </c>
      <c r="AK338" s="237">
        <f>VLOOKUP($AJ338,data!$B$6:$M$7000,11,0)</f>
        <v>2639000</v>
      </c>
    </row>
    <row r="339" spans="1:37">
      <c r="A339" s="244">
        <f t="shared" si="73"/>
        <v>36809</v>
      </c>
      <c r="B339" s="236">
        <f t="shared" si="80"/>
        <v>36809</v>
      </c>
      <c r="C339" s="237">
        <f>VLOOKUP($B339,data!$B$6:$M$9000,11,0)</f>
        <v>3307000</v>
      </c>
      <c r="D339" s="256">
        <f>VLOOKUP($B339,[5]Data!$A$10:$E$60000,4,0)</f>
        <v>64</v>
      </c>
      <c r="E339" s="256">
        <f>VLOOKUP($B339,[5]Data!$A$10:$E$60000,5,0)</f>
        <v>58.5</v>
      </c>
      <c r="F339" s="256">
        <f t="shared" si="79"/>
        <v>3328714.2857142859</v>
      </c>
      <c r="U339" s="236">
        <f t="shared" si="81"/>
        <v>36809</v>
      </c>
      <c r="V339" s="257">
        <f t="shared" si="74"/>
        <v>-3.75</v>
      </c>
      <c r="W339" s="236">
        <f t="shared" si="70"/>
        <v>36987</v>
      </c>
      <c r="X339" s="257" t="e">
        <f t="shared" si="75"/>
        <v>#DIV/0!</v>
      </c>
      <c r="Y339" s="237">
        <f t="shared" si="69"/>
        <v>3227434.5327364374</v>
      </c>
      <c r="Z339" s="237" t="e">
        <f t="shared" si="68"/>
        <v>#DIV/0!</v>
      </c>
      <c r="AC339" s="244">
        <f t="shared" si="76"/>
        <v>5</v>
      </c>
      <c r="AD339" s="236">
        <f t="shared" si="78"/>
        <v>36727</v>
      </c>
      <c r="AE339" s="235" t="b">
        <f t="shared" si="77"/>
        <v>0</v>
      </c>
      <c r="AF339" s="246">
        <f t="shared" si="72"/>
        <v>3279151.3191201044</v>
      </c>
      <c r="AI339" s="244">
        <f t="shared" si="71"/>
        <v>36623</v>
      </c>
      <c r="AJ339" s="253">
        <f t="shared" ref="AJ339:AJ402" si="82">DATE(YEAR(AJ334),MONTH(AJ334),DAY(AJ334)+7)</f>
        <v>36623</v>
      </c>
      <c r="AK339" s="237">
        <f>VLOOKUP($AJ339,data!$B$6:$M$7000,11,0)</f>
        <v>2471000</v>
      </c>
    </row>
    <row r="340" spans="1:37">
      <c r="A340" s="244">
        <f t="shared" si="73"/>
        <v>36810</v>
      </c>
      <c r="B340" s="236">
        <f t="shared" si="80"/>
        <v>36810</v>
      </c>
      <c r="C340" s="237">
        <f>VLOOKUP($B340,data!$B$6:$M$9000,11,0)</f>
        <v>3350000</v>
      </c>
      <c r="D340" s="256">
        <f>VLOOKUP($B340,[5]Data!$A$10:$E$60000,4,0)</f>
        <v>65.5</v>
      </c>
      <c r="E340" s="256">
        <f>VLOOKUP($B340,[5]Data!$A$10:$E$60000,5,0)</f>
        <v>53</v>
      </c>
      <c r="F340" s="256">
        <f t="shared" si="79"/>
        <v>3334428.5714285714</v>
      </c>
      <c r="U340" s="236">
        <f t="shared" si="81"/>
        <v>36810</v>
      </c>
      <c r="V340" s="257">
        <f t="shared" si="74"/>
        <v>-5.75</v>
      </c>
      <c r="W340" s="236">
        <f t="shared" si="70"/>
        <v>36988</v>
      </c>
      <c r="X340" s="257" t="e">
        <f t="shared" si="75"/>
        <v>#DIV/0!</v>
      </c>
      <c r="Y340" s="237">
        <f t="shared" si="69"/>
        <v>3220046.4203959131</v>
      </c>
      <c r="Z340" s="237" t="e">
        <f t="shared" si="68"/>
        <v>#DIV/0!</v>
      </c>
      <c r="AC340" s="244">
        <f t="shared" si="76"/>
        <v>6</v>
      </c>
      <c r="AD340" s="236">
        <f t="shared" si="78"/>
        <v>36728</v>
      </c>
      <c r="AE340" s="235" t="b">
        <f t="shared" si="77"/>
        <v>0</v>
      </c>
      <c r="AF340" s="246">
        <f t="shared" si="72"/>
        <v>3279151.3191201044</v>
      </c>
      <c r="AI340" s="244">
        <f t="shared" si="71"/>
        <v>36626</v>
      </c>
      <c r="AJ340" s="253">
        <f t="shared" si="82"/>
        <v>36626</v>
      </c>
      <c r="AK340" s="237">
        <f>VLOOKUP($AJ340,data!$B$6:$M$7000,11,0)</f>
        <v>2619000</v>
      </c>
    </row>
    <row r="341" spans="1:37">
      <c r="A341" s="244">
        <f t="shared" si="73"/>
        <v>36811</v>
      </c>
      <c r="B341" s="236">
        <f t="shared" si="80"/>
        <v>36811</v>
      </c>
      <c r="C341" s="237">
        <f>VLOOKUP($B341,data!$B$6:$M$9000,11,0)</f>
        <v>3262000</v>
      </c>
      <c r="D341" s="256">
        <f>VLOOKUP($B341,[5]Data!$A$10:$E$60000,4,0)</f>
        <v>67</v>
      </c>
      <c r="E341" s="256">
        <f>VLOOKUP($B341,[5]Data!$A$10:$E$60000,5,0)</f>
        <v>54</v>
      </c>
      <c r="F341" s="256">
        <f t="shared" si="79"/>
        <v>3311428.5714285714</v>
      </c>
      <c r="U341" s="236">
        <f t="shared" si="81"/>
        <v>36811</v>
      </c>
      <c r="V341" s="257">
        <f t="shared" si="74"/>
        <v>-4.5</v>
      </c>
      <c r="W341" s="236">
        <f t="shared" si="70"/>
        <v>36989</v>
      </c>
      <c r="X341" s="257" t="e">
        <f t="shared" si="75"/>
        <v>#DIV/0!</v>
      </c>
      <c r="Y341" s="237">
        <f t="shared" si="69"/>
        <v>3224663.9906087406</v>
      </c>
      <c r="Z341" s="237" t="e">
        <f t="shared" si="68"/>
        <v>#DIV/0!</v>
      </c>
      <c r="AC341" s="244">
        <f t="shared" si="76"/>
        <v>7</v>
      </c>
      <c r="AD341" s="236">
        <f t="shared" si="78"/>
        <v>36729</v>
      </c>
      <c r="AE341" s="235" t="b">
        <f t="shared" si="77"/>
        <v>1</v>
      </c>
      <c r="AF341" s="246">
        <f t="shared" si="72"/>
        <v>2765083.5346456501</v>
      </c>
      <c r="AI341" s="244">
        <f t="shared" si="71"/>
        <v>36627</v>
      </c>
      <c r="AJ341" s="253">
        <f t="shared" si="82"/>
        <v>36627</v>
      </c>
      <c r="AK341" s="237">
        <f>VLOOKUP($AJ341,data!$B$6:$M$7000,11,0)</f>
        <v>2532000</v>
      </c>
    </row>
    <row r="342" spans="1:37">
      <c r="A342" s="244">
        <f t="shared" si="73"/>
        <v>36812</v>
      </c>
      <c r="B342" s="236">
        <f t="shared" si="80"/>
        <v>36812</v>
      </c>
      <c r="C342" s="237">
        <f>VLOOKUP($B342,data!$B$6:$M$9000,11,0)</f>
        <v>3197000</v>
      </c>
      <c r="D342" s="256">
        <f>VLOOKUP($B342,[5]Data!$A$10:$E$60000,4,0)</f>
        <v>67</v>
      </c>
      <c r="E342" s="256">
        <f>VLOOKUP($B342,[5]Data!$A$10:$E$60000,5,0)</f>
        <v>54</v>
      </c>
      <c r="F342" s="256">
        <f t="shared" si="79"/>
        <v>3290428.5714285714</v>
      </c>
      <c r="U342" s="236">
        <f t="shared" si="81"/>
        <v>36812</v>
      </c>
      <c r="V342" s="257">
        <f t="shared" si="74"/>
        <v>-4.5</v>
      </c>
      <c r="W342" s="236">
        <f t="shared" si="70"/>
        <v>36990</v>
      </c>
      <c r="X342" s="257" t="e">
        <f t="shared" si="75"/>
        <v>#DIV/0!</v>
      </c>
      <c r="Y342" s="237">
        <f t="shared" si="69"/>
        <v>3224663.9906087406</v>
      </c>
      <c r="Z342" s="237" t="e">
        <f t="shared" si="68"/>
        <v>#DIV/0!</v>
      </c>
      <c r="AC342" s="244">
        <f t="shared" si="76"/>
        <v>1</v>
      </c>
      <c r="AD342" s="236">
        <f t="shared" si="78"/>
        <v>36730</v>
      </c>
      <c r="AE342" s="235" t="b">
        <f t="shared" si="77"/>
        <v>1</v>
      </c>
      <c r="AF342" s="246">
        <f t="shared" si="72"/>
        <v>2754866.9110762076</v>
      </c>
      <c r="AI342" s="244">
        <f t="shared" si="71"/>
        <v>36628</v>
      </c>
      <c r="AJ342" s="253">
        <f t="shared" si="82"/>
        <v>36628</v>
      </c>
      <c r="AK342" s="237">
        <f>VLOOKUP($AJ342,data!$B$6:$M$7000,11,0)</f>
        <v>2707000</v>
      </c>
    </row>
    <row r="343" spans="1:37">
      <c r="A343" s="244">
        <f t="shared" si="73"/>
        <v>36815</v>
      </c>
      <c r="B343" s="236">
        <f t="shared" si="80"/>
        <v>36815</v>
      </c>
      <c r="C343" s="237">
        <f>VLOOKUP($B343,data!$B$6:$M$9000,11,0)</f>
        <v>3163000</v>
      </c>
      <c r="D343" s="256">
        <f>VLOOKUP($B343,[5]Data!$A$10:$E$60000,4,0)</f>
        <v>78.5</v>
      </c>
      <c r="E343" s="256">
        <f>VLOOKUP($B343,[5]Data!$A$10:$E$60000,5,0)</f>
        <v>55</v>
      </c>
      <c r="F343" s="256">
        <f t="shared" si="79"/>
        <v>3248142.8571428573</v>
      </c>
      <c r="U343" s="236">
        <f t="shared" si="81"/>
        <v>36815</v>
      </c>
      <c r="V343" s="257">
        <f t="shared" si="74"/>
        <v>1.75</v>
      </c>
      <c r="W343" s="236">
        <f t="shared" si="70"/>
        <v>36991</v>
      </c>
      <c r="X343" s="257" t="e">
        <f t="shared" si="75"/>
        <v>#DIV/0!</v>
      </c>
      <c r="Y343" s="237">
        <f t="shared" si="69"/>
        <v>3247751.8416728778</v>
      </c>
      <c r="Z343" s="237" t="e">
        <f t="shared" si="68"/>
        <v>#DIV/0!</v>
      </c>
      <c r="AC343" s="244">
        <f t="shared" si="76"/>
        <v>2</v>
      </c>
      <c r="AD343" s="236">
        <f t="shared" si="78"/>
        <v>36731</v>
      </c>
      <c r="AE343" s="235" t="b">
        <f t="shared" si="77"/>
        <v>0</v>
      </c>
      <c r="AF343" s="246">
        <f t="shared" si="72"/>
        <v>3287462.9455031939</v>
      </c>
      <c r="AI343" s="244">
        <f t="shared" si="71"/>
        <v>36629</v>
      </c>
      <c r="AJ343" s="253">
        <f t="shared" si="82"/>
        <v>36629</v>
      </c>
      <c r="AK343" s="237">
        <f>VLOOKUP($AJ343,data!$B$6:$M$7000,11,0)</f>
        <v>2469000</v>
      </c>
    </row>
    <row r="344" spans="1:37">
      <c r="A344" s="244">
        <f t="shared" si="73"/>
        <v>36816</v>
      </c>
      <c r="B344" s="236">
        <f t="shared" si="80"/>
        <v>36816</v>
      </c>
      <c r="C344" s="237">
        <f>VLOOKUP($B344,data!$B$6:$M$9000,11,0)</f>
        <v>3182000</v>
      </c>
      <c r="D344" s="256">
        <f>VLOOKUP($B344,[5]Data!$A$10:$E$60000,4,0)</f>
        <v>84</v>
      </c>
      <c r="E344" s="256">
        <f>VLOOKUP($B344,[5]Data!$A$10:$E$60000,5,0)</f>
        <v>56</v>
      </c>
      <c r="F344" s="256">
        <f t="shared" si="79"/>
        <v>3245571.4285714286</v>
      </c>
      <c r="U344" s="236">
        <f t="shared" si="81"/>
        <v>36816</v>
      </c>
      <c r="V344" s="257">
        <f t="shared" si="74"/>
        <v>5</v>
      </c>
      <c r="W344" s="236">
        <f t="shared" si="70"/>
        <v>36992</v>
      </c>
      <c r="X344" s="257" t="e">
        <f t="shared" si="75"/>
        <v>#DIV/0!</v>
      </c>
      <c r="Y344" s="237">
        <f t="shared" si="69"/>
        <v>3259757.5242262292</v>
      </c>
      <c r="Z344" s="237" t="e">
        <f t="shared" si="68"/>
        <v>#DIV/0!</v>
      </c>
      <c r="AC344" s="244">
        <f t="shared" si="76"/>
        <v>3</v>
      </c>
      <c r="AD344" s="236">
        <f t="shared" si="78"/>
        <v>36732</v>
      </c>
      <c r="AE344" s="235" t="b">
        <f t="shared" si="77"/>
        <v>0</v>
      </c>
      <c r="AF344" s="246">
        <f t="shared" si="72"/>
        <v>3291157.0016734558</v>
      </c>
      <c r="AI344" s="244">
        <f t="shared" si="71"/>
        <v>36630</v>
      </c>
      <c r="AJ344" s="253">
        <f t="shared" si="82"/>
        <v>36630</v>
      </c>
      <c r="AK344" s="237">
        <f>VLOOKUP($AJ344,data!$B$6:$M$7000,11,0)</f>
        <v>2540000</v>
      </c>
    </row>
    <row r="345" spans="1:37">
      <c r="A345" s="244">
        <f t="shared" si="73"/>
        <v>36817</v>
      </c>
      <c r="B345" s="236">
        <f t="shared" si="80"/>
        <v>36817</v>
      </c>
      <c r="C345" s="237">
        <f>VLOOKUP($B345,data!$B$6:$M$9000,11,0)</f>
        <v>3190000</v>
      </c>
      <c r="D345" s="256">
        <f>VLOOKUP($B345,[5]Data!$A$10:$E$60000,4,0)</f>
        <v>76</v>
      </c>
      <c r="E345" s="256">
        <f>VLOOKUP($B345,[5]Data!$A$10:$E$60000,5,0)</f>
        <v>57.5</v>
      </c>
      <c r="F345" s="256">
        <f t="shared" si="79"/>
        <v>3235857.1428571427</v>
      </c>
      <c r="U345" s="236">
        <f t="shared" si="81"/>
        <v>36817</v>
      </c>
      <c r="V345" s="257">
        <f t="shared" si="74"/>
        <v>1.75</v>
      </c>
      <c r="W345" s="236">
        <f t="shared" si="70"/>
        <v>36993</v>
      </c>
      <c r="X345" s="257" t="e">
        <f t="shared" si="75"/>
        <v>#DIV/0!</v>
      </c>
      <c r="Y345" s="237">
        <f t="shared" si="69"/>
        <v>3247751.8416728778</v>
      </c>
      <c r="Z345" s="237" t="e">
        <f t="shared" ref="Z345:Z397" si="83">$Q$1+($Q$2*$X345)</f>
        <v>#DIV/0!</v>
      </c>
      <c r="AC345" s="244">
        <f t="shared" si="76"/>
        <v>4</v>
      </c>
      <c r="AD345" s="236">
        <f t="shared" si="78"/>
        <v>36733</v>
      </c>
      <c r="AE345" s="235" t="b">
        <f t="shared" si="77"/>
        <v>0</v>
      </c>
      <c r="AF345" s="246">
        <f t="shared" si="72"/>
        <v>3280074.83316267</v>
      </c>
      <c r="AI345" s="244">
        <f t="shared" si="71"/>
        <v>36633</v>
      </c>
      <c r="AJ345" s="253">
        <f t="shared" si="82"/>
        <v>36633</v>
      </c>
      <c r="AK345" s="237">
        <f>VLOOKUP($AJ345,data!$B$6:$M$7000,11,0)</f>
        <v>2976000</v>
      </c>
    </row>
    <row r="346" spans="1:37">
      <c r="A346" s="244">
        <f t="shared" si="73"/>
        <v>36818</v>
      </c>
      <c r="B346" s="236">
        <f t="shared" si="80"/>
        <v>36818</v>
      </c>
      <c r="C346" s="237">
        <f>VLOOKUP($B346,data!$B$6:$M$9000,11,0)</f>
        <v>3226000</v>
      </c>
      <c r="D346" s="256">
        <f>VLOOKUP($B346,[5]Data!$A$10:$E$60000,4,0)</f>
        <v>75.5</v>
      </c>
      <c r="E346" s="256">
        <f>VLOOKUP($B346,[5]Data!$A$10:$E$60000,5,0)</f>
        <v>57.5</v>
      </c>
      <c r="F346" s="256">
        <f t="shared" si="79"/>
        <v>3224285.7142857141</v>
      </c>
      <c r="U346" s="236">
        <f t="shared" si="81"/>
        <v>36818</v>
      </c>
      <c r="V346" s="257">
        <f t="shared" si="74"/>
        <v>1.5</v>
      </c>
      <c r="W346" s="236">
        <f t="shared" si="70"/>
        <v>36994</v>
      </c>
      <c r="X346" s="257" t="e">
        <f t="shared" si="75"/>
        <v>#DIV/0!</v>
      </c>
      <c r="Y346" s="237">
        <f t="shared" si="69"/>
        <v>3246828.3276303126</v>
      </c>
      <c r="Z346" s="237" t="e">
        <f t="shared" si="83"/>
        <v>#DIV/0!</v>
      </c>
      <c r="AC346" s="244">
        <f t="shared" si="76"/>
        <v>5</v>
      </c>
      <c r="AD346" s="236">
        <f t="shared" si="78"/>
        <v>36734</v>
      </c>
      <c r="AE346" s="235" t="b">
        <f t="shared" si="77"/>
        <v>0</v>
      </c>
      <c r="AF346" s="246">
        <f t="shared" si="72"/>
        <v>3271763.2067795806</v>
      </c>
      <c r="AI346" s="244">
        <f t="shared" si="71"/>
        <v>36634</v>
      </c>
      <c r="AJ346" s="253">
        <f t="shared" si="82"/>
        <v>36634</v>
      </c>
      <c r="AK346" s="237">
        <f>VLOOKUP($AJ346,data!$B$6:$M$7000,11,0)</f>
        <v>2728000</v>
      </c>
    </row>
    <row r="347" spans="1:37">
      <c r="A347" s="244">
        <f t="shared" si="73"/>
        <v>36819</v>
      </c>
      <c r="B347" s="236">
        <f t="shared" si="80"/>
        <v>36819</v>
      </c>
      <c r="C347" s="237">
        <f>VLOOKUP($B347,data!$B$6:$M$9000,11,0)</f>
        <v>3053000</v>
      </c>
      <c r="D347" s="256">
        <f>VLOOKUP($B347,[5]Data!$A$10:$E$60000,4,0)</f>
        <v>75.5</v>
      </c>
      <c r="E347" s="256">
        <f>VLOOKUP($B347,[5]Data!$A$10:$E$60000,5,0)</f>
        <v>57.5</v>
      </c>
      <c r="F347" s="256">
        <f t="shared" si="79"/>
        <v>3181857.1428571427</v>
      </c>
      <c r="U347" s="236">
        <f t="shared" si="81"/>
        <v>36819</v>
      </c>
      <c r="V347" s="257">
        <f t="shared" si="74"/>
        <v>1.5</v>
      </c>
      <c r="W347" s="236">
        <f t="shared" si="70"/>
        <v>36995</v>
      </c>
      <c r="X347" s="257" t="e">
        <f t="shared" si="75"/>
        <v>#DIV/0!</v>
      </c>
      <c r="Y347" s="237">
        <f t="shared" si="69"/>
        <v>3246828.3276303126</v>
      </c>
      <c r="Z347" s="237" t="e">
        <f t="shared" si="83"/>
        <v>#DIV/0!</v>
      </c>
      <c r="AC347" s="244">
        <f t="shared" si="76"/>
        <v>6</v>
      </c>
      <c r="AD347" s="236">
        <f t="shared" si="78"/>
        <v>36735</v>
      </c>
      <c r="AE347" s="235" t="b">
        <f t="shared" si="77"/>
        <v>0</v>
      </c>
      <c r="AF347" s="246">
        <f t="shared" si="72"/>
        <v>3280998.3472052356</v>
      </c>
      <c r="AI347" s="244">
        <f t="shared" si="71"/>
        <v>36635</v>
      </c>
      <c r="AJ347" s="253">
        <f t="shared" si="82"/>
        <v>36635</v>
      </c>
      <c r="AK347" s="237">
        <f>VLOOKUP($AJ347,data!$B$6:$M$7000,11,0)</f>
        <v>2439000</v>
      </c>
    </row>
    <row r="348" spans="1:37">
      <c r="A348" s="244">
        <f t="shared" si="73"/>
        <v>36822</v>
      </c>
      <c r="B348" s="236">
        <f t="shared" si="80"/>
        <v>36822</v>
      </c>
      <c r="C348" s="237">
        <f>VLOOKUP($B348,data!$B$6:$M$9000,11,0)</f>
        <v>2960000</v>
      </c>
      <c r="D348" s="256">
        <f>VLOOKUP($B348,[5]Data!$A$10:$E$60000,4,0)</f>
        <v>76</v>
      </c>
      <c r="E348" s="256">
        <f>VLOOKUP($B348,[5]Data!$A$10:$E$60000,5,0)</f>
        <v>53</v>
      </c>
      <c r="F348" s="256">
        <f t="shared" si="79"/>
        <v>3138714.2857142859</v>
      </c>
      <c r="U348" s="236">
        <f t="shared" si="81"/>
        <v>36822</v>
      </c>
      <c r="V348" s="257">
        <f t="shared" si="74"/>
        <v>-0.5</v>
      </c>
      <c r="W348" s="236">
        <f t="shared" si="70"/>
        <v>36996</v>
      </c>
      <c r="X348" s="257" t="e">
        <f t="shared" si="75"/>
        <v>#DIV/0!</v>
      </c>
      <c r="Y348" s="237">
        <f t="shared" si="69"/>
        <v>3239440.2152897883</v>
      </c>
      <c r="Z348" s="237" t="e">
        <f t="shared" si="83"/>
        <v>#DIV/0!</v>
      </c>
      <c r="AC348" s="244">
        <f t="shared" si="76"/>
        <v>7</v>
      </c>
      <c r="AD348" s="236">
        <f t="shared" si="78"/>
        <v>36736</v>
      </c>
      <c r="AE348" s="235" t="b">
        <f t="shared" si="77"/>
        <v>1</v>
      </c>
      <c r="AF348" s="246">
        <f t="shared" si="72"/>
        <v>2759975.2228609291</v>
      </c>
      <c r="AI348" s="244">
        <f t="shared" si="71"/>
        <v>36636</v>
      </c>
      <c r="AJ348" s="253">
        <f t="shared" si="82"/>
        <v>36636</v>
      </c>
      <c r="AK348" s="237">
        <f>VLOOKUP($AJ348,data!$B$6:$M$7000,11,0)</f>
        <v>2294000</v>
      </c>
    </row>
    <row r="349" spans="1:37">
      <c r="A349" s="244">
        <f t="shared" si="73"/>
        <v>36823</v>
      </c>
      <c r="B349" s="236">
        <f t="shared" si="80"/>
        <v>36823</v>
      </c>
      <c r="C349" s="237">
        <f>VLOOKUP($B349,data!$B$6:$M$9000,11,0)</f>
        <v>3048000</v>
      </c>
      <c r="D349" s="256">
        <f>VLOOKUP($B349,[5]Data!$A$10:$E$60000,4,0)</f>
        <v>76</v>
      </c>
      <c r="E349" s="256">
        <f>VLOOKUP($B349,[5]Data!$A$10:$E$60000,5,0)</f>
        <v>55.5</v>
      </c>
      <c r="F349" s="256">
        <f t="shared" si="79"/>
        <v>3117428.5714285714</v>
      </c>
      <c r="U349" s="236">
        <f t="shared" si="81"/>
        <v>36823</v>
      </c>
      <c r="V349" s="257">
        <f t="shared" si="74"/>
        <v>0.75</v>
      </c>
      <c r="W349" s="236">
        <f t="shared" si="70"/>
        <v>36997</v>
      </c>
      <c r="X349" s="257" t="e">
        <f t="shared" si="75"/>
        <v>#DIV/0!</v>
      </c>
      <c r="Y349" s="237">
        <f t="shared" si="69"/>
        <v>3244057.7855026159</v>
      </c>
      <c r="Z349" s="237" t="e">
        <f t="shared" si="83"/>
        <v>#DIV/0!</v>
      </c>
      <c r="AC349" s="244">
        <f t="shared" si="76"/>
        <v>1</v>
      </c>
      <c r="AD349" s="236">
        <f t="shared" si="78"/>
        <v>36737</v>
      </c>
      <c r="AE349" s="235" t="b">
        <f t="shared" si="77"/>
        <v>1</v>
      </c>
      <c r="AF349" s="246">
        <f t="shared" si="72"/>
        <v>2748481.5213453062</v>
      </c>
      <c r="AI349" s="244">
        <f t="shared" si="71"/>
        <v>36637</v>
      </c>
      <c r="AJ349" s="253">
        <f t="shared" si="82"/>
        <v>36637</v>
      </c>
      <c r="AK349" s="237">
        <f>VLOOKUP($AJ349,data!$B$6:$M$7000,11,0)</f>
        <v>2237000</v>
      </c>
    </row>
    <row r="350" spans="1:37">
      <c r="A350" s="244">
        <f t="shared" si="73"/>
        <v>36824</v>
      </c>
      <c r="B350" s="236">
        <f t="shared" si="80"/>
        <v>36824</v>
      </c>
      <c r="C350" s="237">
        <f>VLOOKUP($B350,data!$B$6:$M$9000,11,0)</f>
        <v>3014000</v>
      </c>
      <c r="D350" s="256">
        <f>VLOOKUP($B350,[5]Data!$A$10:$E$60000,4,0)</f>
        <v>74</v>
      </c>
      <c r="E350" s="256">
        <f>VLOOKUP($B350,[5]Data!$A$10:$E$60000,5,0)</f>
        <v>55.5</v>
      </c>
      <c r="F350" s="256">
        <f t="shared" si="79"/>
        <v>3096142.8571428573</v>
      </c>
      <c r="U350" s="236">
        <f t="shared" si="81"/>
        <v>36824</v>
      </c>
      <c r="V350" s="257">
        <f t="shared" si="74"/>
        <v>-0.25</v>
      </c>
      <c r="W350" s="236">
        <f t="shared" si="70"/>
        <v>36998</v>
      </c>
      <c r="X350" s="257" t="e">
        <f t="shared" si="75"/>
        <v>#DIV/0!</v>
      </c>
      <c r="Y350" s="237">
        <f t="shared" si="69"/>
        <v>3240363.7293323539</v>
      </c>
      <c r="Z350" s="237" t="e">
        <f t="shared" si="83"/>
        <v>#DIV/0!</v>
      </c>
      <c r="AC350" s="244">
        <f t="shared" si="76"/>
        <v>2</v>
      </c>
      <c r="AD350" s="236">
        <f t="shared" si="78"/>
        <v>36738</v>
      </c>
      <c r="AE350" s="235" t="b">
        <f t="shared" si="77"/>
        <v>0</v>
      </c>
      <c r="AF350" s="246">
        <f t="shared" si="72"/>
        <v>3297621.5999714145</v>
      </c>
      <c r="AI350" s="244">
        <f t="shared" si="71"/>
        <v>36640</v>
      </c>
      <c r="AJ350" s="253">
        <f t="shared" si="82"/>
        <v>36640</v>
      </c>
      <c r="AK350" s="237">
        <f>VLOOKUP($AJ350,data!$B$6:$M$7000,11,0)</f>
        <v>2298000</v>
      </c>
    </row>
    <row r="351" spans="1:37">
      <c r="A351" s="244">
        <f t="shared" si="73"/>
        <v>36825</v>
      </c>
      <c r="B351" s="236">
        <f t="shared" si="80"/>
        <v>36825</v>
      </c>
      <c r="C351" s="237">
        <f>VLOOKUP($B351,data!$B$6:$M$9000,11,0)</f>
        <v>3134000</v>
      </c>
      <c r="D351" s="256">
        <f>VLOOKUP($B351,[5]Data!$A$10:$E$60000,4,0)</f>
        <v>64.5</v>
      </c>
      <c r="E351" s="256">
        <f>VLOOKUP($B351,[5]Data!$A$10:$E$60000,5,0)</f>
        <v>55.5</v>
      </c>
      <c r="F351" s="256">
        <f t="shared" si="79"/>
        <v>3089285.7142857141</v>
      </c>
      <c r="U351" s="236">
        <f t="shared" si="81"/>
        <v>36825</v>
      </c>
      <c r="V351" s="257">
        <f t="shared" si="74"/>
        <v>-5</v>
      </c>
      <c r="W351" s="236">
        <f t="shared" si="70"/>
        <v>36999</v>
      </c>
      <c r="X351" s="257" t="e">
        <f t="shared" si="75"/>
        <v>#DIV/0!</v>
      </c>
      <c r="Y351" s="237">
        <f t="shared" si="69"/>
        <v>3222816.9625236099</v>
      </c>
      <c r="Z351" s="237" t="e">
        <f t="shared" si="83"/>
        <v>#DIV/0!</v>
      </c>
      <c r="AC351" s="244">
        <f t="shared" si="76"/>
        <v>3</v>
      </c>
      <c r="AD351" s="236">
        <f t="shared" si="78"/>
        <v>36739</v>
      </c>
      <c r="AE351" s="235" t="b">
        <f t="shared" si="77"/>
        <v>0</v>
      </c>
      <c r="AF351" s="246">
        <f t="shared" si="72"/>
        <v>3305009.7123119384</v>
      </c>
      <c r="AI351" s="244">
        <f t="shared" si="71"/>
        <v>36641</v>
      </c>
      <c r="AJ351" s="253">
        <f t="shared" si="82"/>
        <v>36641</v>
      </c>
      <c r="AK351" s="237">
        <f>VLOOKUP($AJ351,data!$B$6:$M$7000,11,0)</f>
        <v>2388000</v>
      </c>
    </row>
    <row r="352" spans="1:37">
      <c r="A352" s="244">
        <f t="shared" si="73"/>
        <v>36826</v>
      </c>
      <c r="B352" s="236">
        <f t="shared" si="80"/>
        <v>36826</v>
      </c>
      <c r="C352" s="237">
        <f>VLOOKUP($B352,data!$B$6:$M$9000,11,0)</f>
        <v>3053000</v>
      </c>
      <c r="D352" s="256">
        <f>VLOOKUP($B352,[5]Data!$A$10:$E$60000,4,0)</f>
        <v>54.5</v>
      </c>
      <c r="E352" s="256">
        <f>VLOOKUP($B352,[5]Data!$A$10:$E$60000,5,0)</f>
        <v>67</v>
      </c>
      <c r="F352" s="256">
        <f t="shared" si="79"/>
        <v>3069714.2857142859</v>
      </c>
      <c r="U352" s="236">
        <f t="shared" si="81"/>
        <v>36826</v>
      </c>
      <c r="V352" s="257">
        <f t="shared" si="74"/>
        <v>-4.25</v>
      </c>
      <c r="W352" s="236">
        <f t="shared" si="70"/>
        <v>37000</v>
      </c>
      <c r="X352" s="257" t="e">
        <f t="shared" si="75"/>
        <v>#DIV/0!</v>
      </c>
      <c r="Y352" s="237">
        <f t="shared" si="69"/>
        <v>3225587.5046513062</v>
      </c>
      <c r="Z352" s="237" t="e">
        <f t="shared" si="83"/>
        <v>#DIV/0!</v>
      </c>
      <c r="AC352" s="244">
        <f t="shared" si="76"/>
        <v>4</v>
      </c>
      <c r="AD352" s="236">
        <f t="shared" si="78"/>
        <v>36740</v>
      </c>
      <c r="AE352" s="235" t="b">
        <f t="shared" si="77"/>
        <v>0</v>
      </c>
      <c r="AF352" s="246">
        <f t="shared" si="72"/>
        <v>3303162.6842268072</v>
      </c>
      <c r="AI352" s="244">
        <f t="shared" si="71"/>
        <v>36642</v>
      </c>
      <c r="AJ352" s="253">
        <f t="shared" si="82"/>
        <v>36642</v>
      </c>
      <c r="AK352" s="237">
        <f>VLOOKUP($AJ352,data!$B$6:$M$7000,11,0)</f>
        <v>2580000</v>
      </c>
    </row>
    <row r="353" spans="1:37">
      <c r="A353" s="244">
        <f t="shared" si="73"/>
        <v>36829</v>
      </c>
      <c r="B353" s="236">
        <f t="shared" si="80"/>
        <v>36829</v>
      </c>
      <c r="C353" s="237">
        <f>VLOOKUP($B353,data!$B$6:$M$9000,11,0)</f>
        <v>3322000</v>
      </c>
      <c r="D353" s="256">
        <f>VLOOKUP($B353,[5]Data!$A$10:$E$60000,4,0)</f>
        <v>64</v>
      </c>
      <c r="E353" s="256">
        <f>VLOOKUP($B353,[5]Data!$A$10:$E$60000,5,0)</f>
        <v>48</v>
      </c>
      <c r="F353" s="256">
        <f t="shared" si="79"/>
        <v>3083428.5714285714</v>
      </c>
      <c r="U353" s="236">
        <f t="shared" si="81"/>
        <v>36829</v>
      </c>
      <c r="V353" s="257">
        <f t="shared" si="74"/>
        <v>-9</v>
      </c>
      <c r="W353" s="236">
        <f t="shared" si="70"/>
        <v>37001</v>
      </c>
      <c r="X353" s="257" t="e">
        <f t="shared" si="75"/>
        <v>#DIV/0!</v>
      </c>
      <c r="Y353" s="237">
        <f t="shared" si="69"/>
        <v>3208040.7378425617</v>
      </c>
      <c r="Z353" s="237" t="e">
        <f t="shared" si="83"/>
        <v>#DIV/0!</v>
      </c>
      <c r="AC353" s="244">
        <f t="shared" si="76"/>
        <v>5</v>
      </c>
      <c r="AD353" s="236">
        <f t="shared" si="78"/>
        <v>36741</v>
      </c>
      <c r="AE353" s="235" t="b">
        <f t="shared" si="77"/>
        <v>0</v>
      </c>
      <c r="AF353" s="246">
        <f t="shared" si="72"/>
        <v>3295774.5718862833</v>
      </c>
      <c r="AI353" s="244">
        <f t="shared" si="71"/>
        <v>36643</v>
      </c>
      <c r="AJ353" s="253">
        <f t="shared" si="82"/>
        <v>36643</v>
      </c>
      <c r="AK353" s="237">
        <f>VLOOKUP($AJ353,data!$B$6:$M$7000,11,0)</f>
        <v>2609000</v>
      </c>
    </row>
    <row r="354" spans="1:37">
      <c r="A354" s="244">
        <f t="shared" si="73"/>
        <v>36830</v>
      </c>
      <c r="B354" s="236">
        <f t="shared" si="80"/>
        <v>36830</v>
      </c>
      <c r="C354" s="237">
        <f>VLOOKUP($B354,data!$B$6:$M$9000,11,0)</f>
        <v>3443000</v>
      </c>
      <c r="D354" s="256">
        <f>VLOOKUP($B354,[5]Data!$A$10:$E$60000,4,0)</f>
        <v>64.5</v>
      </c>
      <c r="E354" s="256">
        <f>VLOOKUP($B354,[5]Data!$A$10:$E$60000,5,0)</f>
        <v>48</v>
      </c>
      <c r="F354" s="256">
        <f t="shared" si="79"/>
        <v>3139142.8571428573</v>
      </c>
      <c r="U354" s="236">
        <f t="shared" si="81"/>
        <v>36830</v>
      </c>
      <c r="V354" s="257">
        <f t="shared" si="74"/>
        <v>-8.75</v>
      </c>
      <c r="W354" s="236">
        <f t="shared" si="70"/>
        <v>37002</v>
      </c>
      <c r="X354" s="257" t="e">
        <f t="shared" si="75"/>
        <v>#DIV/0!</v>
      </c>
      <c r="Y354" s="237">
        <f t="shared" si="69"/>
        <v>3208964.2518851273</v>
      </c>
      <c r="Z354" s="237" t="e">
        <f t="shared" si="83"/>
        <v>#DIV/0!</v>
      </c>
      <c r="AC354" s="244">
        <f t="shared" si="76"/>
        <v>6</v>
      </c>
      <c r="AD354" s="236">
        <f t="shared" si="78"/>
        <v>36742</v>
      </c>
      <c r="AE354" s="235" t="b">
        <f t="shared" si="77"/>
        <v>0</v>
      </c>
      <c r="AF354" s="246">
        <f t="shared" si="72"/>
        <v>3287462.9455031939</v>
      </c>
      <c r="AI354" s="244">
        <f t="shared" ref="AI354:AI411" si="84">AJ354</f>
        <v>36644</v>
      </c>
      <c r="AJ354" s="253">
        <f t="shared" si="82"/>
        <v>36644</v>
      </c>
      <c r="AK354" s="237">
        <f>VLOOKUP($AJ354,data!$B$6:$M$7000,11,0)</f>
        <v>2566000</v>
      </c>
    </row>
    <row r="355" spans="1:37">
      <c r="A355" s="244">
        <f t="shared" si="73"/>
        <v>36831</v>
      </c>
      <c r="B355" s="236">
        <f t="shared" si="80"/>
        <v>36831</v>
      </c>
      <c r="C355" s="237">
        <f>VLOOKUP($B355,data!$B$6:$M$9000,11,0)</f>
        <v>3388000</v>
      </c>
      <c r="D355" s="256">
        <f>VLOOKUP($B355,[5]Data!$A$10:$E$60000,4,0)</f>
        <v>67</v>
      </c>
      <c r="E355" s="256">
        <f>VLOOKUP($B355,[5]Data!$A$10:$E$60000,5,0)</f>
        <v>48</v>
      </c>
      <c r="F355" s="256">
        <f t="shared" si="79"/>
        <v>3200285.7142857141</v>
      </c>
      <c r="U355" s="236">
        <f t="shared" si="81"/>
        <v>36831</v>
      </c>
      <c r="V355" s="257">
        <f t="shared" si="74"/>
        <v>-7.5</v>
      </c>
      <c r="W355" s="236">
        <f t="shared" si="70"/>
        <v>37003</v>
      </c>
      <c r="X355" s="257" t="e">
        <f t="shared" si="75"/>
        <v>#DIV/0!</v>
      </c>
      <c r="Y355" s="237">
        <f t="shared" si="69"/>
        <v>3213581.8220979548</v>
      </c>
      <c r="Z355" s="237" t="e">
        <f t="shared" si="83"/>
        <v>#DIV/0!</v>
      </c>
      <c r="AC355" s="244">
        <f t="shared" si="76"/>
        <v>7</v>
      </c>
      <c r="AD355" s="236">
        <f t="shared" si="78"/>
        <v>36743</v>
      </c>
      <c r="AE355" s="235" t="b">
        <f t="shared" si="77"/>
        <v>1</v>
      </c>
      <c r="AF355" s="246">
        <f t="shared" si="72"/>
        <v>2753589.8331300276</v>
      </c>
      <c r="AI355" s="244">
        <f t="shared" si="84"/>
        <v>36647</v>
      </c>
      <c r="AJ355" s="253">
        <f t="shared" si="82"/>
        <v>36647</v>
      </c>
      <c r="AK355" s="237">
        <f>VLOOKUP($AJ355,data!$B$6:$M$7000,11,0)</f>
        <v>2741000</v>
      </c>
    </row>
    <row r="356" spans="1:37">
      <c r="A356" s="244">
        <f t="shared" si="73"/>
        <v>36832</v>
      </c>
      <c r="B356" s="236">
        <f t="shared" si="80"/>
        <v>36832</v>
      </c>
      <c r="C356" s="237">
        <f>VLOOKUP($B356,data!$B$6:$M$9000,11,0)</f>
        <v>3291000</v>
      </c>
      <c r="D356" s="256">
        <f>VLOOKUP($B356,[5]Data!$A$10:$E$60000,4,0)</f>
        <v>69.5</v>
      </c>
      <c r="E356" s="256">
        <f>VLOOKUP($B356,[5]Data!$A$10:$E$60000,5,0)</f>
        <v>50</v>
      </c>
      <c r="F356" s="256">
        <f t="shared" si="79"/>
        <v>3235000</v>
      </c>
      <c r="U356" s="236">
        <f t="shared" si="81"/>
        <v>36832</v>
      </c>
      <c r="V356" s="257">
        <f t="shared" si="74"/>
        <v>-5.25</v>
      </c>
      <c r="W356" s="236">
        <f t="shared" si="70"/>
        <v>37004</v>
      </c>
      <c r="X356" s="257" t="e">
        <f t="shared" si="75"/>
        <v>#DIV/0!</v>
      </c>
      <c r="Y356" s="237">
        <f t="shared" si="69"/>
        <v>3221893.4484810443</v>
      </c>
      <c r="Z356" s="237" t="e">
        <f t="shared" si="83"/>
        <v>#DIV/0!</v>
      </c>
      <c r="AC356" s="244">
        <f t="shared" si="76"/>
        <v>1</v>
      </c>
      <c r="AD356" s="236">
        <f t="shared" si="78"/>
        <v>36744</v>
      </c>
      <c r="AE356" s="235" t="b">
        <f t="shared" si="77"/>
        <v>1</v>
      </c>
      <c r="AF356" s="246">
        <f t="shared" si="72"/>
        <v>2753589.8331300276</v>
      </c>
      <c r="AI356" s="244">
        <f t="shared" si="84"/>
        <v>36648</v>
      </c>
      <c r="AJ356" s="253">
        <f t="shared" si="82"/>
        <v>36648</v>
      </c>
      <c r="AK356" s="237">
        <f>VLOOKUP($AJ356,data!$B$6:$M$7000,11,0)</f>
        <v>2819000</v>
      </c>
    </row>
    <row r="357" spans="1:37">
      <c r="A357" s="244">
        <f t="shared" si="73"/>
        <v>36833</v>
      </c>
      <c r="B357" s="236">
        <f t="shared" si="80"/>
        <v>36833</v>
      </c>
      <c r="C357" s="237">
        <f>VLOOKUP($B357,data!$B$6:$M$9000,11,0)</f>
        <v>3056000</v>
      </c>
      <c r="D357" s="256">
        <f>VLOOKUP($B357,[5]Data!$A$10:$E$60000,4,0)</f>
        <v>69.5</v>
      </c>
      <c r="E357" s="256">
        <f>VLOOKUP($B357,[5]Data!$A$10:$E$60000,5,0)</f>
        <v>50</v>
      </c>
      <c r="F357" s="256">
        <f t="shared" si="79"/>
        <v>3241000</v>
      </c>
      <c r="U357" s="236">
        <f t="shared" si="81"/>
        <v>36833</v>
      </c>
      <c r="V357" s="257">
        <f t="shared" si="74"/>
        <v>-5.25</v>
      </c>
      <c r="W357" s="236">
        <f t="shared" si="70"/>
        <v>37005</v>
      </c>
      <c r="X357" s="257" t="e">
        <f t="shared" si="75"/>
        <v>#DIV/0!</v>
      </c>
      <c r="Y357" s="237">
        <f t="shared" si="69"/>
        <v>3221893.4484810443</v>
      </c>
      <c r="Z357" s="237" t="e">
        <f t="shared" si="83"/>
        <v>#DIV/0!</v>
      </c>
      <c r="AC357" s="244">
        <f t="shared" si="76"/>
        <v>2</v>
      </c>
      <c r="AD357" s="236">
        <f t="shared" si="78"/>
        <v>36745</v>
      </c>
      <c r="AE357" s="235" t="b">
        <f t="shared" si="77"/>
        <v>0</v>
      </c>
      <c r="AF357" s="246">
        <f t="shared" si="72"/>
        <v>3280074.83316267</v>
      </c>
      <c r="AI357" s="244">
        <f t="shared" si="84"/>
        <v>36649</v>
      </c>
      <c r="AJ357" s="253">
        <f t="shared" si="82"/>
        <v>36649</v>
      </c>
      <c r="AK357" s="237">
        <f>VLOOKUP($AJ357,data!$B$6:$M$7000,11,0)</f>
        <v>2925000</v>
      </c>
    </row>
    <row r="358" spans="1:37">
      <c r="A358" s="244">
        <f t="shared" si="73"/>
        <v>36836</v>
      </c>
      <c r="B358" s="236">
        <f t="shared" si="80"/>
        <v>36836</v>
      </c>
      <c r="C358" s="237">
        <f>VLOOKUP($B358,data!$B$6:$M$9000,11,0)</f>
        <v>3453000</v>
      </c>
      <c r="D358" s="256">
        <f>VLOOKUP($B358,[5]Data!$A$10:$E$60000,4,0)</f>
        <v>69.5</v>
      </c>
      <c r="E358" s="256">
        <f>VLOOKUP($B358,[5]Data!$A$10:$E$60000,5,0)</f>
        <v>50</v>
      </c>
      <c r="F358" s="256">
        <f t="shared" si="79"/>
        <v>3286571.4285714286</v>
      </c>
      <c r="U358" s="236">
        <f t="shared" si="81"/>
        <v>36836</v>
      </c>
      <c r="V358" s="257">
        <f t="shared" si="74"/>
        <v>-5.25</v>
      </c>
      <c r="W358" s="236">
        <f t="shared" si="70"/>
        <v>37006</v>
      </c>
      <c r="X358" s="257" t="e">
        <f t="shared" si="75"/>
        <v>#DIV/0!</v>
      </c>
      <c r="Y358" s="237">
        <f t="shared" si="69"/>
        <v>3221893.4484810443</v>
      </c>
      <c r="Z358" s="237" t="e">
        <f t="shared" si="83"/>
        <v>#DIV/0!</v>
      </c>
      <c r="AC358" s="244">
        <f t="shared" si="76"/>
        <v>3</v>
      </c>
      <c r="AD358" s="236">
        <f t="shared" si="78"/>
        <v>36746</v>
      </c>
      <c r="AE358" s="235" t="b">
        <f t="shared" si="77"/>
        <v>0</v>
      </c>
      <c r="AF358" s="246">
        <f t="shared" si="72"/>
        <v>3276380.7769924081</v>
      </c>
      <c r="AI358" s="244">
        <f t="shared" si="84"/>
        <v>36650</v>
      </c>
      <c r="AJ358" s="253">
        <f t="shared" si="82"/>
        <v>36650</v>
      </c>
      <c r="AK358" s="237">
        <f>VLOOKUP($AJ358,data!$B$6:$M$7000,11,0)</f>
        <v>2792000</v>
      </c>
    </row>
    <row r="359" spans="1:37">
      <c r="A359" s="244">
        <f t="shared" si="73"/>
        <v>36837</v>
      </c>
      <c r="B359" s="236">
        <f t="shared" si="80"/>
        <v>36837</v>
      </c>
      <c r="C359" s="237">
        <f>VLOOKUP($B359,data!$B$6:$M$9000,11,0)</f>
        <v>3637000</v>
      </c>
      <c r="D359" s="256">
        <f>VLOOKUP($B359,[5]Data!$A$10:$E$60000,4,0)</f>
        <v>70</v>
      </c>
      <c r="E359" s="256">
        <f>VLOOKUP($B359,[5]Data!$A$10:$E$60000,5,0)</f>
        <v>48</v>
      </c>
      <c r="F359" s="256">
        <f t="shared" si="79"/>
        <v>3370000</v>
      </c>
      <c r="U359" s="236">
        <f t="shared" si="81"/>
        <v>36837</v>
      </c>
      <c r="V359" s="257">
        <f t="shared" si="74"/>
        <v>-6</v>
      </c>
      <c r="W359" s="236">
        <f t="shared" si="70"/>
        <v>37007</v>
      </c>
      <c r="X359" s="257" t="e">
        <f t="shared" si="75"/>
        <v>#DIV/0!</v>
      </c>
      <c r="Y359" s="237">
        <f t="shared" si="69"/>
        <v>3219122.9063533479</v>
      </c>
      <c r="Z359" s="237" t="e">
        <f t="shared" si="83"/>
        <v>#DIV/0!</v>
      </c>
      <c r="AC359" s="244">
        <f t="shared" si="76"/>
        <v>4</v>
      </c>
      <c r="AD359" s="236">
        <f t="shared" si="78"/>
        <v>36747</v>
      </c>
      <c r="AE359" s="235" t="b">
        <f t="shared" si="77"/>
        <v>0</v>
      </c>
      <c r="AF359" s="246">
        <f t="shared" si="72"/>
        <v>3276380.7769924081</v>
      </c>
      <c r="AI359" s="244">
        <f t="shared" si="84"/>
        <v>36651</v>
      </c>
      <c r="AJ359" s="253">
        <f t="shared" si="82"/>
        <v>36651</v>
      </c>
      <c r="AK359" s="237">
        <f>VLOOKUP($AJ359,data!$B$6:$M$7000,11,0)</f>
        <v>2570000</v>
      </c>
    </row>
    <row r="360" spans="1:37">
      <c r="A360" s="244">
        <f t="shared" si="73"/>
        <v>36838</v>
      </c>
      <c r="B360" s="236">
        <f t="shared" si="80"/>
        <v>36838</v>
      </c>
      <c r="C360" s="237">
        <f>VLOOKUP($B360,data!$B$6:$M$9000,11,0)</f>
        <v>3609000</v>
      </c>
      <c r="D360" s="256">
        <f>VLOOKUP($B360,[5]Data!$A$10:$E$60000,4,0)</f>
        <v>69.5</v>
      </c>
      <c r="E360" s="256">
        <f>VLOOKUP($B360,[5]Data!$A$10:$E$60000,5,0)</f>
        <v>46.5</v>
      </c>
      <c r="F360" s="256">
        <f t="shared" si="79"/>
        <v>3411000</v>
      </c>
      <c r="U360" s="236">
        <f t="shared" si="81"/>
        <v>36838</v>
      </c>
      <c r="V360" s="257">
        <f t="shared" si="74"/>
        <v>-7</v>
      </c>
      <c r="W360" s="236">
        <f t="shared" si="70"/>
        <v>37008</v>
      </c>
      <c r="X360" s="257" t="e">
        <f t="shared" si="75"/>
        <v>#DIV/0!</v>
      </c>
      <c r="Y360" s="237">
        <f t="shared" si="69"/>
        <v>3215428.850183086</v>
      </c>
      <c r="Z360" s="237" t="e">
        <f t="shared" si="83"/>
        <v>#DIV/0!</v>
      </c>
      <c r="AC360" s="244">
        <f t="shared" si="76"/>
        <v>5</v>
      </c>
      <c r="AD360" s="236">
        <f t="shared" si="78"/>
        <v>36748</v>
      </c>
      <c r="AE360" s="235" t="b">
        <f t="shared" si="77"/>
        <v>0</v>
      </c>
      <c r="AF360" s="246">
        <f t="shared" si="72"/>
        <v>3276380.7769924081</v>
      </c>
      <c r="AI360" s="244">
        <f t="shared" si="84"/>
        <v>36654</v>
      </c>
      <c r="AJ360" s="253">
        <f t="shared" si="82"/>
        <v>36654</v>
      </c>
      <c r="AK360" s="237">
        <f>VLOOKUP($AJ360,data!$B$6:$M$7000,11,0)</f>
        <v>2622000</v>
      </c>
    </row>
    <row r="361" spans="1:37">
      <c r="A361" s="244">
        <f t="shared" si="73"/>
        <v>36839</v>
      </c>
      <c r="B361" s="236">
        <f t="shared" si="80"/>
        <v>36839</v>
      </c>
      <c r="C361" s="237">
        <f>VLOOKUP($B361,data!$B$6:$M$9000,11,0)</f>
        <v>3738000</v>
      </c>
      <c r="D361" s="256">
        <f>VLOOKUP($B361,[5]Data!$A$10:$E$60000,4,0)</f>
        <v>66</v>
      </c>
      <c r="E361" s="256">
        <f>VLOOKUP($B361,[5]Data!$A$10:$E$60000,5,0)</f>
        <v>50.5</v>
      </c>
      <c r="F361" s="256">
        <f t="shared" si="79"/>
        <v>3453142.8571428573</v>
      </c>
      <c r="U361" s="236">
        <f t="shared" si="81"/>
        <v>36839</v>
      </c>
      <c r="V361" s="257">
        <f t="shared" si="74"/>
        <v>-6.75</v>
      </c>
      <c r="W361" s="236">
        <f t="shared" si="70"/>
        <v>37009</v>
      </c>
      <c r="X361" s="257" t="e">
        <f t="shared" si="75"/>
        <v>#DIV/0!</v>
      </c>
      <c r="Y361" s="237">
        <f t="shared" si="69"/>
        <v>3216352.3642256511</v>
      </c>
      <c r="Z361" s="237" t="e">
        <f t="shared" si="83"/>
        <v>#DIV/0!</v>
      </c>
      <c r="AC361" s="244">
        <f t="shared" si="76"/>
        <v>6</v>
      </c>
      <c r="AD361" s="236">
        <f t="shared" si="78"/>
        <v>36749</v>
      </c>
      <c r="AE361" s="235" t="b">
        <f t="shared" si="77"/>
        <v>0</v>
      </c>
      <c r="AF361" s="246">
        <f t="shared" si="72"/>
        <v>3276380.7769924081</v>
      </c>
      <c r="AI361" s="244">
        <f t="shared" si="84"/>
        <v>36655</v>
      </c>
      <c r="AJ361" s="253">
        <f t="shared" si="82"/>
        <v>36655</v>
      </c>
      <c r="AK361" s="237">
        <f>VLOOKUP($AJ361,data!$B$6:$M$7000,11,0)</f>
        <v>2694000</v>
      </c>
    </row>
    <row r="362" spans="1:37">
      <c r="A362" s="244">
        <f t="shared" si="73"/>
        <v>36840</v>
      </c>
      <c r="B362" s="236">
        <f t="shared" si="80"/>
        <v>36840</v>
      </c>
      <c r="C362" s="237">
        <f>VLOOKUP($B362,data!$B$6:$M$9000,11,0)</f>
        <v>3889000</v>
      </c>
      <c r="D362" s="256">
        <f>VLOOKUP($B362,[5]Data!$A$10:$E$60000,4,0)</f>
        <v>64.5</v>
      </c>
      <c r="E362" s="256">
        <f>VLOOKUP($B362,[5]Data!$A$10:$E$60000,5,0)</f>
        <v>46.5</v>
      </c>
      <c r="F362" s="256">
        <f t="shared" si="79"/>
        <v>3524714.2857142859</v>
      </c>
      <c r="U362" s="236">
        <f t="shared" si="81"/>
        <v>36840</v>
      </c>
      <c r="V362" s="257">
        <f t="shared" si="74"/>
        <v>-9.5</v>
      </c>
      <c r="W362" s="236">
        <f t="shared" si="70"/>
        <v>37010</v>
      </c>
      <c r="X362" s="257" t="e">
        <f t="shared" si="75"/>
        <v>#DIV/0!</v>
      </c>
      <c r="Y362" s="237">
        <f t="shared" si="69"/>
        <v>3206193.7097574309</v>
      </c>
      <c r="Z362" s="237" t="e">
        <f t="shared" si="83"/>
        <v>#DIV/0!</v>
      </c>
      <c r="AC362" s="244">
        <f t="shared" si="76"/>
        <v>7</v>
      </c>
      <c r="AD362" s="236">
        <f t="shared" si="78"/>
        <v>36750</v>
      </c>
      <c r="AE362" s="235" t="b">
        <f t="shared" si="77"/>
        <v>1</v>
      </c>
      <c r="AF362" s="246">
        <f t="shared" si="72"/>
        <v>2768914.768484191</v>
      </c>
      <c r="AI362" s="244">
        <f t="shared" si="84"/>
        <v>36656</v>
      </c>
      <c r="AJ362" s="253">
        <f t="shared" si="82"/>
        <v>36656</v>
      </c>
      <c r="AK362" s="237">
        <f>VLOOKUP($AJ362,data!$B$6:$M$7000,11,0)</f>
        <v>2691000</v>
      </c>
    </row>
    <row r="363" spans="1:37">
      <c r="A363" s="244">
        <f t="shared" si="73"/>
        <v>36843</v>
      </c>
      <c r="B363" s="236">
        <f t="shared" si="80"/>
        <v>36843</v>
      </c>
      <c r="C363" s="237">
        <f>VLOOKUP($B363,data!$B$6:$M$9000,11,0)</f>
        <v>4390000</v>
      </c>
      <c r="D363" s="256">
        <f>VLOOKUP($B363,[5]Data!$A$10:$E$60000,4,0)</f>
        <v>68</v>
      </c>
      <c r="E363" s="256">
        <f>VLOOKUP($B363,[5]Data!$A$10:$E$60000,5,0)</f>
        <v>45</v>
      </c>
      <c r="F363" s="256">
        <f t="shared" si="79"/>
        <v>3681714.2857142859</v>
      </c>
      <c r="U363" s="236">
        <f t="shared" si="81"/>
        <v>36843</v>
      </c>
      <c r="V363" s="257">
        <f t="shared" si="74"/>
        <v>-8.5</v>
      </c>
      <c r="W363" s="236">
        <f t="shared" si="70"/>
        <v>37011</v>
      </c>
      <c r="X363" s="257" t="e">
        <f t="shared" si="75"/>
        <v>#DIV/0!</v>
      </c>
      <c r="Y363" s="237">
        <f t="shared" si="69"/>
        <v>3209887.7659276929</v>
      </c>
      <c r="Z363" s="237" t="e">
        <f t="shared" si="83"/>
        <v>#DIV/0!</v>
      </c>
      <c r="AC363" s="244">
        <f t="shared" si="76"/>
        <v>1</v>
      </c>
      <c r="AD363" s="236">
        <f t="shared" si="78"/>
        <v>36751</v>
      </c>
      <c r="AE363" s="235" t="b">
        <f t="shared" si="77"/>
        <v>1</v>
      </c>
      <c r="AF363" s="246">
        <f t="shared" si="72"/>
        <v>2758698.1449147486</v>
      </c>
      <c r="AI363" s="244">
        <f t="shared" si="84"/>
        <v>36657</v>
      </c>
      <c r="AJ363" s="253">
        <f t="shared" si="82"/>
        <v>36657</v>
      </c>
      <c r="AK363" s="237">
        <f>VLOOKUP($AJ363,data!$B$6:$M$7000,11,0)</f>
        <v>2679000</v>
      </c>
    </row>
    <row r="364" spans="1:37">
      <c r="A364" s="244">
        <f t="shared" si="73"/>
        <v>36844</v>
      </c>
      <c r="B364" s="236">
        <f t="shared" si="80"/>
        <v>36844</v>
      </c>
      <c r="C364" s="237">
        <f>VLOOKUP($B364,data!$B$6:$M$9000,11,0)</f>
        <v>4527000</v>
      </c>
      <c r="D364" s="256">
        <f>VLOOKUP($B364,[5]Data!$A$10:$E$60000,4,0)</f>
        <v>65</v>
      </c>
      <c r="E364" s="256">
        <f>VLOOKUP($B364,[5]Data!$A$10:$E$60000,5,0)</f>
        <v>44.5</v>
      </c>
      <c r="F364" s="256">
        <f t="shared" si="79"/>
        <v>3891857.1428571427</v>
      </c>
      <c r="U364" s="236">
        <f t="shared" si="81"/>
        <v>36844</v>
      </c>
      <c r="V364" s="257">
        <f t="shared" si="74"/>
        <v>-10.25</v>
      </c>
      <c r="W364" s="236">
        <f t="shared" si="70"/>
        <v>37012</v>
      </c>
      <c r="X364" s="257" t="e">
        <f t="shared" si="75"/>
        <v>#DIV/0!</v>
      </c>
      <c r="Y364" s="237">
        <f t="shared" ref="Y364:Y397" si="85">$H$1+($H$2*$V364)</f>
        <v>3203423.1676297346</v>
      </c>
      <c r="Z364" s="237" t="e">
        <f t="shared" si="83"/>
        <v>#DIV/0!</v>
      </c>
      <c r="AC364" s="244">
        <f t="shared" si="76"/>
        <v>2</v>
      </c>
      <c r="AD364" s="236">
        <f t="shared" si="78"/>
        <v>36752</v>
      </c>
      <c r="AE364" s="235" t="b">
        <f t="shared" si="77"/>
        <v>0</v>
      </c>
      <c r="AF364" s="246">
        <f t="shared" si="72"/>
        <v>3285615.9174180632</v>
      </c>
      <c r="AI364" s="244">
        <f t="shared" si="84"/>
        <v>36658</v>
      </c>
      <c r="AJ364" s="253">
        <f t="shared" si="82"/>
        <v>36658</v>
      </c>
      <c r="AK364" s="237">
        <f>VLOOKUP($AJ364,data!$B$6:$M$7000,11,0)</f>
        <v>2473000</v>
      </c>
    </row>
    <row r="365" spans="1:37">
      <c r="A365" s="244">
        <f t="shared" si="73"/>
        <v>36845</v>
      </c>
      <c r="B365" s="236">
        <f t="shared" si="80"/>
        <v>36845</v>
      </c>
      <c r="C365" s="237">
        <f>VLOOKUP($B365,data!$B$6:$M$9000,11,0)</f>
        <v>4552000</v>
      </c>
      <c r="D365" s="256">
        <f>VLOOKUP($B365,[5]Data!$A$10:$E$60000,4,0)</f>
        <v>65.5</v>
      </c>
      <c r="E365" s="256">
        <f>VLOOKUP($B365,[5]Data!$A$10:$E$60000,5,0)</f>
        <v>44.5</v>
      </c>
      <c r="F365" s="256">
        <f t="shared" si="79"/>
        <v>4048857.1428571427</v>
      </c>
      <c r="U365" s="236">
        <f t="shared" si="81"/>
        <v>36845</v>
      </c>
      <c r="V365" s="257">
        <f t="shared" si="74"/>
        <v>-10</v>
      </c>
      <c r="W365" s="236">
        <f t="shared" si="70"/>
        <v>37013</v>
      </c>
      <c r="X365" s="257" t="e">
        <f t="shared" si="75"/>
        <v>#DIV/0!</v>
      </c>
      <c r="Y365" s="237">
        <f t="shared" si="85"/>
        <v>3204346.6816722997</v>
      </c>
      <c r="Z365" s="237" t="e">
        <f t="shared" si="83"/>
        <v>#DIV/0!</v>
      </c>
      <c r="AC365" s="244">
        <f t="shared" si="76"/>
        <v>3</v>
      </c>
      <c r="AD365" s="236">
        <f t="shared" si="78"/>
        <v>36753</v>
      </c>
      <c r="AE365" s="235" t="b">
        <f t="shared" si="77"/>
        <v>0</v>
      </c>
      <c r="AF365" s="246">
        <f t="shared" si="72"/>
        <v>3290233.4876308907</v>
      </c>
      <c r="AI365" s="244">
        <f t="shared" si="84"/>
        <v>36661</v>
      </c>
      <c r="AJ365" s="253">
        <f t="shared" si="82"/>
        <v>36661</v>
      </c>
      <c r="AK365" s="237">
        <f>VLOOKUP($AJ365,data!$B$6:$M$7000,11,0)</f>
        <v>2684000</v>
      </c>
    </row>
    <row r="366" spans="1:37">
      <c r="A366" s="244">
        <f t="shared" si="73"/>
        <v>36846</v>
      </c>
      <c r="B366" s="236">
        <f t="shared" si="80"/>
        <v>36846</v>
      </c>
      <c r="C366" s="237">
        <f>VLOOKUP($B366,data!$B$6:$M$9000,11,0)</f>
        <v>4250000</v>
      </c>
      <c r="D366" s="256">
        <f>VLOOKUP($B366,[5]Data!$A$10:$E$60000,4,0)</f>
        <v>65.5</v>
      </c>
      <c r="E366" s="256">
        <f>VLOOKUP($B366,[5]Data!$A$10:$E$60000,5,0)</f>
        <v>44</v>
      </c>
      <c r="F366" s="256">
        <f t="shared" si="79"/>
        <v>4136428.5714285714</v>
      </c>
      <c r="U366" s="236">
        <f t="shared" si="81"/>
        <v>36846</v>
      </c>
      <c r="V366" s="257">
        <f t="shared" si="74"/>
        <v>-10.25</v>
      </c>
      <c r="W366" s="236">
        <f t="shared" si="70"/>
        <v>37014</v>
      </c>
      <c r="X366" s="257" t="e">
        <f t="shared" si="75"/>
        <v>#DIV/0!</v>
      </c>
      <c r="Y366" s="237">
        <f t="shared" si="85"/>
        <v>3203423.1676297346</v>
      </c>
      <c r="Z366" s="237" t="e">
        <f t="shared" si="83"/>
        <v>#DIV/0!</v>
      </c>
      <c r="AC366" s="244">
        <f t="shared" si="76"/>
        <v>4</v>
      </c>
      <c r="AD366" s="236">
        <f t="shared" si="78"/>
        <v>36754</v>
      </c>
      <c r="AE366" s="235" t="b">
        <f t="shared" si="77"/>
        <v>0</v>
      </c>
      <c r="AF366" s="246">
        <f t="shared" si="72"/>
        <v>3295774.5718862833</v>
      </c>
      <c r="AI366" s="244">
        <f t="shared" si="84"/>
        <v>36662</v>
      </c>
      <c r="AJ366" s="253">
        <f t="shared" si="82"/>
        <v>36662</v>
      </c>
      <c r="AK366" s="237">
        <f>VLOOKUP($AJ366,data!$B$6:$M$7000,11,0)</f>
        <v>2748000</v>
      </c>
    </row>
    <row r="367" spans="1:37">
      <c r="A367" s="244">
        <f t="shared" si="73"/>
        <v>36847</v>
      </c>
      <c r="B367" s="236">
        <f t="shared" si="80"/>
        <v>36847</v>
      </c>
      <c r="C367" s="237">
        <f>VLOOKUP($B367,data!$B$6:$M$9000,11,0)</f>
        <v>3845000</v>
      </c>
      <c r="D367" s="256">
        <f>VLOOKUP($B367,[5]Data!$A$10:$E$60000,4,0)</f>
        <v>65.5</v>
      </c>
      <c r="E367" s="256">
        <f>VLOOKUP($B367,[5]Data!$A$10:$E$60000,5,0)</f>
        <v>44</v>
      </c>
      <c r="F367" s="256">
        <f t="shared" si="79"/>
        <v>4170142.8571428573</v>
      </c>
      <c r="U367" s="236">
        <f t="shared" si="81"/>
        <v>36847</v>
      </c>
      <c r="V367" s="257">
        <f t="shared" si="74"/>
        <v>-10.25</v>
      </c>
      <c r="W367" s="236">
        <f t="shared" si="70"/>
        <v>37015</v>
      </c>
      <c r="X367" s="257" t="e">
        <f t="shared" si="75"/>
        <v>#DIV/0!</v>
      </c>
      <c r="Y367" s="237">
        <f t="shared" si="85"/>
        <v>3203423.1676297346</v>
      </c>
      <c r="Z367" s="237" t="e">
        <f t="shared" si="83"/>
        <v>#DIV/0!</v>
      </c>
      <c r="AC367" s="244">
        <f t="shared" si="76"/>
        <v>5</v>
      </c>
      <c r="AD367" s="236">
        <f t="shared" si="78"/>
        <v>36755</v>
      </c>
      <c r="AE367" s="235" t="b">
        <f t="shared" si="77"/>
        <v>0</v>
      </c>
      <c r="AF367" s="246">
        <f t="shared" si="72"/>
        <v>3298545.1140139797</v>
      </c>
      <c r="AI367" s="244">
        <f t="shared" si="84"/>
        <v>36663</v>
      </c>
      <c r="AJ367" s="253">
        <f t="shared" si="82"/>
        <v>36663</v>
      </c>
      <c r="AK367" s="237">
        <f>VLOOKUP($AJ367,data!$B$6:$M$7000,11,0)</f>
        <v>2627000</v>
      </c>
    </row>
    <row r="368" spans="1:37">
      <c r="A368" s="244">
        <f t="shared" si="73"/>
        <v>36850</v>
      </c>
      <c r="B368" s="236">
        <f t="shared" si="80"/>
        <v>36850</v>
      </c>
      <c r="C368" s="237">
        <f>VLOOKUP($B368,data!$B$6:$M$9000,11,0)</f>
        <v>3595000</v>
      </c>
      <c r="D368" s="256">
        <f>VLOOKUP($B368,[5]Data!$A$10:$E$60000,4,0)</f>
        <v>74</v>
      </c>
      <c r="E368" s="256">
        <f>VLOOKUP($B368,[5]Data!$A$10:$E$60000,5,0)</f>
        <v>49</v>
      </c>
      <c r="F368" s="256">
        <f t="shared" si="79"/>
        <v>4149714.2857142859</v>
      </c>
      <c r="U368" s="236">
        <f t="shared" si="81"/>
        <v>36850</v>
      </c>
      <c r="V368" s="257">
        <f t="shared" si="74"/>
        <v>-3.5</v>
      </c>
      <c r="W368" s="236">
        <f t="shared" si="70"/>
        <v>37016</v>
      </c>
      <c r="X368" s="257" t="e">
        <f t="shared" si="75"/>
        <v>#DIV/0!</v>
      </c>
      <c r="Y368" s="237">
        <f t="shared" si="85"/>
        <v>3228358.0467790025</v>
      </c>
      <c r="Z368" s="237" t="e">
        <f t="shared" si="83"/>
        <v>#DIV/0!</v>
      </c>
      <c r="AC368" s="244">
        <f t="shared" si="76"/>
        <v>6</v>
      </c>
      <c r="AD368" s="236">
        <f t="shared" si="78"/>
        <v>36756</v>
      </c>
      <c r="AE368" s="235" t="b">
        <f t="shared" si="77"/>
        <v>0</v>
      </c>
      <c r="AF368" s="246">
        <f t="shared" si="72"/>
        <v>3298545.1140139797</v>
      </c>
      <c r="AI368" s="244">
        <f t="shared" si="84"/>
        <v>36664</v>
      </c>
      <c r="AJ368" s="253">
        <f t="shared" si="82"/>
        <v>36664</v>
      </c>
      <c r="AK368" s="237">
        <f>VLOOKUP($AJ368,data!$B$6:$M$7000,11,0)</f>
        <v>2584000</v>
      </c>
    </row>
    <row r="369" spans="1:37">
      <c r="A369" s="244">
        <f t="shared" si="73"/>
        <v>36851</v>
      </c>
      <c r="B369" s="236">
        <f t="shared" si="80"/>
        <v>36851</v>
      </c>
      <c r="C369" s="237">
        <f>VLOOKUP($B369,data!$B$6:$M$9000,11,0)</f>
        <v>3404000</v>
      </c>
      <c r="D369" s="256">
        <f>VLOOKUP($B369,[5]Data!$A$10:$E$60000,4,0)</f>
        <v>71.5</v>
      </c>
      <c r="E369" s="256">
        <f>VLOOKUP($B369,[5]Data!$A$10:$E$60000,5,0)</f>
        <v>50.5</v>
      </c>
      <c r="F369" s="256">
        <f t="shared" si="79"/>
        <v>4080428.5714285714</v>
      </c>
      <c r="U369" s="236">
        <f t="shared" si="81"/>
        <v>36851</v>
      </c>
      <c r="V369" s="257">
        <f t="shared" si="74"/>
        <v>-4</v>
      </c>
      <c r="W369" s="236">
        <f t="shared" si="70"/>
        <v>37017</v>
      </c>
      <c r="X369" s="257" t="e">
        <f t="shared" si="75"/>
        <v>#DIV/0!</v>
      </c>
      <c r="Y369" s="237">
        <f t="shared" si="85"/>
        <v>3226511.0186938718</v>
      </c>
      <c r="Z369" s="237" t="e">
        <f t="shared" si="83"/>
        <v>#DIV/0!</v>
      </c>
      <c r="AC369" s="244">
        <f t="shared" si="76"/>
        <v>7</v>
      </c>
      <c r="AD369" s="236">
        <f t="shared" si="78"/>
        <v>36757</v>
      </c>
      <c r="AE369" s="235" t="b">
        <f t="shared" si="77"/>
        <v>1</v>
      </c>
      <c r="AF369" s="246">
        <f t="shared" si="72"/>
        <v>2738264.8977758642</v>
      </c>
      <c r="AI369" s="244">
        <f t="shared" si="84"/>
        <v>36665</v>
      </c>
      <c r="AJ369" s="253">
        <f t="shared" si="82"/>
        <v>36665</v>
      </c>
      <c r="AK369" s="237">
        <f>VLOOKUP($AJ369,data!$B$6:$M$7000,11,0)</f>
        <v>2615000</v>
      </c>
    </row>
    <row r="370" spans="1:37">
      <c r="A370" s="244">
        <f t="shared" si="73"/>
        <v>36852</v>
      </c>
      <c r="B370" s="236">
        <f t="shared" si="80"/>
        <v>36852</v>
      </c>
      <c r="C370" s="237">
        <f>VLOOKUP($B370,data!$B$6:$M$9000,11,0)</f>
        <v>3340000</v>
      </c>
      <c r="D370" s="256">
        <f>VLOOKUP($B370,[5]Data!$A$10:$E$60000,4,0)</f>
        <v>57.5</v>
      </c>
      <c r="E370" s="256">
        <f>VLOOKUP($B370,[5]Data!$A$10:$E$60000,5,0)</f>
        <v>54.5</v>
      </c>
      <c r="F370" s="256">
        <f t="shared" si="79"/>
        <v>3930428.5714285714</v>
      </c>
      <c r="U370" s="236">
        <f t="shared" si="81"/>
        <v>36852</v>
      </c>
      <c r="V370" s="257">
        <f t="shared" si="74"/>
        <v>-9</v>
      </c>
      <c r="W370" s="236">
        <f t="shared" si="70"/>
        <v>37018</v>
      </c>
      <c r="X370" s="257" t="e">
        <f t="shared" si="75"/>
        <v>#DIV/0!</v>
      </c>
      <c r="Y370" s="237">
        <f t="shared" si="85"/>
        <v>3208040.7378425617</v>
      </c>
      <c r="Z370" s="237" t="e">
        <f t="shared" si="83"/>
        <v>#DIV/0!</v>
      </c>
      <c r="AC370" s="244">
        <f t="shared" si="76"/>
        <v>1</v>
      </c>
      <c r="AD370" s="236">
        <f t="shared" si="78"/>
        <v>36758</v>
      </c>
      <c r="AE370" s="235" t="b">
        <f t="shared" si="77"/>
        <v>1</v>
      </c>
      <c r="AF370" s="246">
        <f t="shared" si="72"/>
        <v>2767637.6905380106</v>
      </c>
      <c r="AI370" s="244">
        <f t="shared" si="84"/>
        <v>36668</v>
      </c>
      <c r="AJ370" s="253">
        <f t="shared" si="82"/>
        <v>36668</v>
      </c>
      <c r="AK370" s="237">
        <f>VLOOKUP($AJ370,data!$B$6:$M$7000,11,0)</f>
        <v>3250000</v>
      </c>
    </row>
    <row r="371" spans="1:37">
      <c r="A371" s="244">
        <f t="shared" si="73"/>
        <v>36853</v>
      </c>
      <c r="B371" s="236">
        <f t="shared" si="80"/>
        <v>36853</v>
      </c>
      <c r="C371" s="237">
        <f>VLOOKUP($B371,data!$B$6:$M$9000,11,0)</f>
        <v>2811000</v>
      </c>
      <c r="D371" s="256">
        <f>VLOOKUP($B371,[5]Data!$A$10:$E$60000,4,0)</f>
        <v>67.5</v>
      </c>
      <c r="E371" s="256">
        <f>VLOOKUP($B371,[5]Data!$A$10:$E$60000,5,0)</f>
        <v>46</v>
      </c>
      <c r="F371" s="256">
        <f t="shared" si="79"/>
        <v>3685285.7142857141</v>
      </c>
      <c r="U371" s="236">
        <f t="shared" si="81"/>
        <v>36853</v>
      </c>
      <c r="V371" s="257">
        <f t="shared" si="74"/>
        <v>-8.25</v>
      </c>
      <c r="W371" s="236">
        <f t="shared" si="70"/>
        <v>37019</v>
      </c>
      <c r="X371" s="257" t="e">
        <f t="shared" si="75"/>
        <v>#DIV/0!</v>
      </c>
      <c r="Y371" s="237">
        <f t="shared" si="85"/>
        <v>3210811.2799702585</v>
      </c>
      <c r="Z371" s="237" t="e">
        <f t="shared" si="83"/>
        <v>#DIV/0!</v>
      </c>
      <c r="AC371" s="244">
        <f t="shared" si="76"/>
        <v>2</v>
      </c>
      <c r="AD371" s="236">
        <f t="shared" si="78"/>
        <v>36759</v>
      </c>
      <c r="AE371" s="235" t="b">
        <f t="shared" si="77"/>
        <v>0</v>
      </c>
      <c r="AF371" s="246">
        <f t="shared" si="72"/>
        <v>3280074.83316267</v>
      </c>
      <c r="AI371" s="244">
        <f t="shared" si="84"/>
        <v>36669</v>
      </c>
      <c r="AJ371" s="253">
        <f t="shared" si="82"/>
        <v>36669</v>
      </c>
      <c r="AK371" s="237">
        <f>VLOOKUP($AJ371,data!$B$6:$M$7000,11,0)</f>
        <v>3054000</v>
      </c>
    </row>
    <row r="372" spans="1:37">
      <c r="A372" s="244">
        <f t="shared" si="73"/>
        <v>36854</v>
      </c>
      <c r="B372" s="236">
        <f t="shared" si="80"/>
        <v>36854</v>
      </c>
      <c r="C372" s="237">
        <f>VLOOKUP($B372,data!$B$6:$M$9000,11,0)</f>
        <v>2867000</v>
      </c>
      <c r="D372" s="256">
        <f>VLOOKUP($B372,[5]Data!$A$10:$E$60000,4,0)</f>
        <v>68.5</v>
      </c>
      <c r="E372" s="256">
        <f>VLOOKUP($B372,[5]Data!$A$10:$E$60000,5,0)</f>
        <v>46</v>
      </c>
      <c r="F372" s="256">
        <f t="shared" si="79"/>
        <v>3444571.4285714286</v>
      </c>
      <c r="U372" s="236">
        <f t="shared" si="81"/>
        <v>36854</v>
      </c>
      <c r="V372" s="257">
        <f t="shared" si="74"/>
        <v>-7.75</v>
      </c>
      <c r="W372" s="236">
        <f t="shared" ref="W372:W397" si="86">DATE(YEAR(W371),MONTH(W371),DAY(W371)+1)</f>
        <v>37020</v>
      </c>
      <c r="X372" s="257" t="e">
        <f t="shared" si="75"/>
        <v>#DIV/0!</v>
      </c>
      <c r="Y372" s="237">
        <f t="shared" si="85"/>
        <v>3212658.3080553892</v>
      </c>
      <c r="Z372" s="237" t="e">
        <f t="shared" si="83"/>
        <v>#DIV/0!</v>
      </c>
      <c r="AC372" s="244">
        <f t="shared" si="76"/>
        <v>3</v>
      </c>
      <c r="AD372" s="236">
        <f t="shared" si="78"/>
        <v>36760</v>
      </c>
      <c r="AE372" s="235" t="b">
        <f t="shared" si="77"/>
        <v>0</v>
      </c>
      <c r="AF372" s="246">
        <f t="shared" si="72"/>
        <v>3280998.3472052356</v>
      </c>
      <c r="AI372" s="244">
        <f t="shared" si="84"/>
        <v>36670</v>
      </c>
      <c r="AJ372" s="253">
        <f t="shared" si="82"/>
        <v>36670</v>
      </c>
      <c r="AK372" s="237">
        <f>VLOOKUP($AJ372,data!$B$6:$M$7000,11,0)</f>
        <v>2961000</v>
      </c>
    </row>
    <row r="373" spans="1:37">
      <c r="A373" s="244">
        <f t="shared" si="73"/>
        <v>36857</v>
      </c>
      <c r="B373" s="236">
        <f t="shared" si="80"/>
        <v>36857</v>
      </c>
      <c r="C373" s="237">
        <f>VLOOKUP($B373,data!$B$6:$M$9000,11,0)</f>
        <v>3378000</v>
      </c>
      <c r="D373" s="256">
        <f>VLOOKUP($B373,[5]Data!$A$10:$E$60000,4,0)</f>
        <v>70</v>
      </c>
      <c r="E373" s="256">
        <f>VLOOKUP($B373,[5]Data!$A$10:$E$60000,5,0)</f>
        <v>47</v>
      </c>
      <c r="F373" s="256">
        <f t="shared" si="79"/>
        <v>3320000</v>
      </c>
      <c r="U373" s="236">
        <f t="shared" si="81"/>
        <v>36857</v>
      </c>
      <c r="V373" s="257">
        <f t="shared" si="74"/>
        <v>-6.5</v>
      </c>
      <c r="W373" s="236">
        <f t="shared" si="86"/>
        <v>37021</v>
      </c>
      <c r="X373" s="257" t="e">
        <f t="shared" si="75"/>
        <v>#DIV/0!</v>
      </c>
      <c r="Y373" s="237">
        <f t="shared" si="85"/>
        <v>3217275.8782682167</v>
      </c>
      <c r="Z373" s="237" t="e">
        <f t="shared" si="83"/>
        <v>#DIV/0!</v>
      </c>
      <c r="AC373" s="244">
        <f t="shared" si="76"/>
        <v>4</v>
      </c>
      <c r="AD373" s="236">
        <f t="shared" si="78"/>
        <v>36761</v>
      </c>
      <c r="AE373" s="235" t="b">
        <f t="shared" si="77"/>
        <v>0</v>
      </c>
      <c r="AF373" s="246">
        <f t="shared" si="72"/>
        <v>3282845.3752903664</v>
      </c>
      <c r="AI373" s="244">
        <f t="shared" si="84"/>
        <v>36671</v>
      </c>
      <c r="AJ373" s="253">
        <f t="shared" si="82"/>
        <v>36671</v>
      </c>
      <c r="AK373" s="237">
        <f>VLOOKUP($AJ373,data!$B$6:$M$7000,11,0)</f>
        <v>2936000</v>
      </c>
    </row>
    <row r="374" spans="1:37">
      <c r="A374" s="244">
        <f t="shared" si="73"/>
        <v>36858</v>
      </c>
      <c r="B374" s="236">
        <f t="shared" si="80"/>
        <v>36858</v>
      </c>
      <c r="C374" s="237">
        <f>VLOOKUP($B374,data!$B$6:$M$9000,11,0)</f>
        <v>3179000</v>
      </c>
      <c r="D374" s="256">
        <f>VLOOKUP($B374,[5]Data!$A$10:$E$60000,4,0)</f>
        <v>72</v>
      </c>
      <c r="E374" s="256">
        <f>VLOOKUP($B374,[5]Data!$A$10:$E$60000,5,0)</f>
        <v>47.5</v>
      </c>
      <c r="F374" s="256">
        <f t="shared" si="79"/>
        <v>3224857.1428571427</v>
      </c>
      <c r="U374" s="236">
        <f t="shared" si="81"/>
        <v>36858</v>
      </c>
      <c r="V374" s="257">
        <f t="shared" si="74"/>
        <v>-5.25</v>
      </c>
      <c r="W374" s="236">
        <f t="shared" si="86"/>
        <v>37022</v>
      </c>
      <c r="X374" s="257" t="e">
        <f t="shared" si="75"/>
        <v>#DIV/0!</v>
      </c>
      <c r="Y374" s="237">
        <f t="shared" si="85"/>
        <v>3221893.4484810443</v>
      </c>
      <c r="Z374" s="237" t="e">
        <f t="shared" si="83"/>
        <v>#DIV/0!</v>
      </c>
      <c r="AC374" s="244">
        <f t="shared" si="76"/>
        <v>5</v>
      </c>
      <c r="AD374" s="236">
        <f t="shared" si="78"/>
        <v>36762</v>
      </c>
      <c r="AE374" s="235" t="b">
        <f t="shared" si="77"/>
        <v>0</v>
      </c>
      <c r="AF374" s="246">
        <f t="shared" si="72"/>
        <v>3281921.8612478012</v>
      </c>
      <c r="AI374" s="244">
        <f t="shared" si="84"/>
        <v>36672</v>
      </c>
      <c r="AJ374" s="253">
        <f t="shared" si="82"/>
        <v>36672</v>
      </c>
      <c r="AK374" s="237">
        <f>VLOOKUP($AJ374,data!$B$6:$M$7000,11,0)</f>
        <v>2749000</v>
      </c>
    </row>
    <row r="375" spans="1:37">
      <c r="A375" s="244">
        <f t="shared" si="73"/>
        <v>36859</v>
      </c>
      <c r="B375" s="236">
        <f t="shared" si="80"/>
        <v>36859</v>
      </c>
      <c r="C375" s="237">
        <f>VLOOKUP($B375,data!$B$6:$M$9000,11,0)</f>
        <v>3358000</v>
      </c>
      <c r="D375" s="256">
        <f>VLOOKUP($B375,[5]Data!$A$10:$E$60000,4,0)</f>
        <v>66.5</v>
      </c>
      <c r="E375" s="256">
        <f>VLOOKUP($B375,[5]Data!$A$10:$E$60000,5,0)</f>
        <v>48.5</v>
      </c>
      <c r="F375" s="256">
        <f t="shared" si="79"/>
        <v>3191000</v>
      </c>
      <c r="U375" s="236">
        <f t="shared" si="81"/>
        <v>36859</v>
      </c>
      <c r="V375" s="257">
        <f t="shared" si="74"/>
        <v>-7.5</v>
      </c>
      <c r="W375" s="236">
        <f t="shared" si="86"/>
        <v>37023</v>
      </c>
      <c r="X375" s="257" t="e">
        <f t="shared" si="75"/>
        <v>#DIV/0!</v>
      </c>
      <c r="Y375" s="237">
        <f t="shared" si="85"/>
        <v>3213581.8220979548</v>
      </c>
      <c r="Z375" s="237" t="e">
        <f t="shared" si="83"/>
        <v>#DIV/0!</v>
      </c>
      <c r="AC375" s="244">
        <f t="shared" si="76"/>
        <v>6</v>
      </c>
      <c r="AD375" s="236">
        <f t="shared" si="78"/>
        <v>36763</v>
      </c>
      <c r="AE375" s="235" t="b">
        <f t="shared" si="77"/>
        <v>0</v>
      </c>
      <c r="AF375" s="246">
        <f t="shared" si="72"/>
        <v>3286539.4314606283</v>
      </c>
      <c r="AI375" s="244">
        <f t="shared" si="84"/>
        <v>36675</v>
      </c>
      <c r="AJ375" s="253">
        <f t="shared" si="82"/>
        <v>36675</v>
      </c>
      <c r="AK375" s="237">
        <f>VLOOKUP($AJ375,data!$B$6:$M$7000,11,0)</f>
        <v>2540000</v>
      </c>
    </row>
    <row r="376" spans="1:37">
      <c r="A376" s="244">
        <f t="shared" si="73"/>
        <v>36860</v>
      </c>
      <c r="B376" s="236">
        <f t="shared" si="80"/>
        <v>36860</v>
      </c>
      <c r="C376" s="237">
        <f>VLOOKUP($B376,data!$B$6:$M$9000,11,0)</f>
        <v>3461000</v>
      </c>
      <c r="D376" s="256">
        <f>VLOOKUP($B376,[5]Data!$A$10:$E$60000,4,0)</f>
        <v>68</v>
      </c>
      <c r="E376" s="256">
        <f>VLOOKUP($B376,[5]Data!$A$10:$E$60000,5,0)</f>
        <v>47.5</v>
      </c>
      <c r="F376" s="256">
        <f t="shared" si="79"/>
        <v>3199142.8571428573</v>
      </c>
      <c r="U376" s="236">
        <f t="shared" si="81"/>
        <v>36860</v>
      </c>
      <c r="V376" s="257">
        <f t="shared" si="74"/>
        <v>-7.25</v>
      </c>
      <c r="W376" s="236">
        <f t="shared" si="86"/>
        <v>37024</v>
      </c>
      <c r="X376" s="257" t="e">
        <f t="shared" si="75"/>
        <v>#DIV/0!</v>
      </c>
      <c r="Y376" s="237">
        <f t="shared" si="85"/>
        <v>3214505.3361405204</v>
      </c>
      <c r="Z376" s="237" t="e">
        <f t="shared" si="83"/>
        <v>#DIV/0!</v>
      </c>
      <c r="AC376" s="244">
        <f t="shared" si="76"/>
        <v>7</v>
      </c>
      <c r="AD376" s="236">
        <f t="shared" si="78"/>
        <v>36764</v>
      </c>
      <c r="AE376" s="235" t="b">
        <f t="shared" si="77"/>
        <v>1</v>
      </c>
      <c r="AF376" s="246">
        <f t="shared" si="72"/>
        <v>2754866.9110762076</v>
      </c>
      <c r="AI376" s="244">
        <f t="shared" si="84"/>
        <v>36676</v>
      </c>
      <c r="AJ376" s="253">
        <f t="shared" si="82"/>
        <v>36676</v>
      </c>
      <c r="AK376" s="237">
        <f>VLOOKUP($AJ376,data!$B$6:$M$7000,11,0)</f>
        <v>2927000</v>
      </c>
    </row>
    <row r="377" spans="1:37">
      <c r="A377" s="244">
        <f t="shared" si="73"/>
        <v>36861</v>
      </c>
      <c r="B377" s="236">
        <f t="shared" si="80"/>
        <v>36861</v>
      </c>
      <c r="C377" s="237">
        <f>VLOOKUP($B377,data!$B$6:$M$9000,11,0)</f>
        <v>3389000</v>
      </c>
      <c r="D377" s="256">
        <f>VLOOKUP($B377,[5]Data!$A$10:$E$60000,4,0)</f>
        <v>68</v>
      </c>
      <c r="E377" s="256">
        <f>VLOOKUP($B377,[5]Data!$A$10:$E$60000,5,0)</f>
        <v>47.5</v>
      </c>
      <c r="F377" s="256">
        <f t="shared" si="79"/>
        <v>3206142.8571428573</v>
      </c>
      <c r="U377" s="236">
        <f t="shared" si="81"/>
        <v>36861</v>
      </c>
      <c r="V377" s="257">
        <f t="shared" si="74"/>
        <v>-7.25</v>
      </c>
      <c r="W377" s="236">
        <f t="shared" si="86"/>
        <v>37025</v>
      </c>
      <c r="X377" s="257" t="e">
        <f t="shared" si="75"/>
        <v>#DIV/0!</v>
      </c>
      <c r="Y377" s="237">
        <f t="shared" si="85"/>
        <v>3214505.3361405204</v>
      </c>
      <c r="Z377" s="237" t="e">
        <f t="shared" si="83"/>
        <v>#DIV/0!</v>
      </c>
      <c r="AC377" s="244">
        <f t="shared" si="76"/>
        <v>1</v>
      </c>
      <c r="AD377" s="236">
        <f t="shared" si="78"/>
        <v>36765</v>
      </c>
      <c r="AE377" s="235" t="b">
        <f t="shared" si="77"/>
        <v>1</v>
      </c>
      <c r="AF377" s="246">
        <f t="shared" si="72"/>
        <v>2754866.9110762076</v>
      </c>
      <c r="AI377" s="244">
        <f t="shared" si="84"/>
        <v>36677</v>
      </c>
      <c r="AJ377" s="253">
        <f t="shared" si="82"/>
        <v>36677</v>
      </c>
      <c r="AK377" s="237">
        <f>VLOOKUP($AJ377,data!$B$6:$M$7000,11,0)</f>
        <v>2868000</v>
      </c>
    </row>
    <row r="378" spans="1:37">
      <c r="A378" s="244">
        <f t="shared" si="73"/>
        <v>36864</v>
      </c>
      <c r="B378" s="236">
        <f t="shared" si="80"/>
        <v>36864</v>
      </c>
      <c r="C378" s="237">
        <f>VLOOKUP($B378,data!$B$6:$M$9000,11,0)</f>
        <v>3454000</v>
      </c>
      <c r="D378" s="256">
        <f>VLOOKUP($B378,[5]Data!$A$10:$E$60000,4,0)</f>
        <v>71.5</v>
      </c>
      <c r="E378" s="256">
        <f>VLOOKUP($B378,[5]Data!$A$10:$E$60000,5,0)</f>
        <v>46.5</v>
      </c>
      <c r="F378" s="256">
        <f t="shared" si="79"/>
        <v>3298000</v>
      </c>
      <c r="U378" s="236">
        <f t="shared" si="81"/>
        <v>36864</v>
      </c>
      <c r="V378" s="257">
        <f t="shared" si="74"/>
        <v>-6</v>
      </c>
      <c r="W378" s="236">
        <f t="shared" si="86"/>
        <v>37026</v>
      </c>
      <c r="X378" s="257" t="e">
        <f t="shared" si="75"/>
        <v>#DIV/0!</v>
      </c>
      <c r="Y378" s="237">
        <f t="shared" si="85"/>
        <v>3219122.9063533479</v>
      </c>
      <c r="Z378" s="237" t="e">
        <f t="shared" si="83"/>
        <v>#DIV/0!</v>
      </c>
      <c r="AC378" s="244">
        <f t="shared" si="76"/>
        <v>2</v>
      </c>
      <c r="AD378" s="236">
        <f t="shared" si="78"/>
        <v>36766</v>
      </c>
      <c r="AE378" s="235" t="b">
        <f t="shared" si="77"/>
        <v>0</v>
      </c>
      <c r="AF378" s="246">
        <f t="shared" si="72"/>
        <v>3278227.8050775393</v>
      </c>
      <c r="AI378" s="244">
        <f t="shared" si="84"/>
        <v>36678</v>
      </c>
      <c r="AJ378" s="253">
        <f t="shared" si="82"/>
        <v>36678</v>
      </c>
      <c r="AK378" s="237">
        <f>VLOOKUP($AJ378,data!$B$6:$M$7000,11,0)</f>
        <v>2946000</v>
      </c>
    </row>
    <row r="379" spans="1:37">
      <c r="A379" s="244">
        <f t="shared" si="73"/>
        <v>36865</v>
      </c>
      <c r="B379" s="236">
        <f t="shared" si="80"/>
        <v>36865</v>
      </c>
      <c r="C379" s="237">
        <f>VLOOKUP($B379,data!$B$6:$M$9000,11,0)</f>
        <v>3205000</v>
      </c>
      <c r="D379" s="256">
        <f>VLOOKUP($B379,[5]Data!$A$10:$E$60000,4,0)</f>
        <v>71.5</v>
      </c>
      <c r="E379" s="256">
        <f>VLOOKUP($B379,[5]Data!$A$10:$E$60000,5,0)</f>
        <v>50.5</v>
      </c>
      <c r="F379" s="256">
        <f t="shared" si="79"/>
        <v>3346285.7142857141</v>
      </c>
      <c r="U379" s="236">
        <f t="shared" si="81"/>
        <v>36865</v>
      </c>
      <c r="V379" s="257">
        <f t="shared" si="74"/>
        <v>-4</v>
      </c>
      <c r="W379" s="236">
        <f t="shared" si="86"/>
        <v>37027</v>
      </c>
      <c r="X379" s="257" t="e">
        <f t="shared" si="75"/>
        <v>#DIV/0!</v>
      </c>
      <c r="Y379" s="237">
        <f t="shared" si="85"/>
        <v>3226511.0186938718</v>
      </c>
      <c r="Z379" s="237" t="e">
        <f t="shared" si="83"/>
        <v>#DIV/0!</v>
      </c>
      <c r="AC379" s="244">
        <f t="shared" si="76"/>
        <v>3</v>
      </c>
      <c r="AD379" s="236">
        <f t="shared" si="78"/>
        <v>36767</v>
      </c>
      <c r="AE379" s="235" t="b">
        <f t="shared" si="77"/>
        <v>0</v>
      </c>
      <c r="AF379" s="246">
        <f t="shared" si="72"/>
        <v>3258834.010183664</v>
      </c>
      <c r="AI379" s="244">
        <f t="shared" si="84"/>
        <v>36679</v>
      </c>
      <c r="AJ379" s="253">
        <f t="shared" si="82"/>
        <v>36679</v>
      </c>
      <c r="AK379" s="237">
        <f>VLOOKUP($AJ379,data!$B$6:$M$7000,11,0)</f>
        <v>2876000</v>
      </c>
    </row>
    <row r="380" spans="1:37">
      <c r="A380" s="244">
        <f t="shared" si="73"/>
        <v>36866</v>
      </c>
      <c r="B380" s="236">
        <f t="shared" si="80"/>
        <v>36866</v>
      </c>
      <c r="C380" s="237">
        <f>VLOOKUP($B380,data!$B$6:$M$9000,11,0)</f>
        <v>3517000</v>
      </c>
      <c r="D380" s="256">
        <f>VLOOKUP($B380,[5]Data!$A$10:$E$60000,4,0)</f>
        <v>71</v>
      </c>
      <c r="E380" s="256">
        <f>VLOOKUP($B380,[5]Data!$A$10:$E$60000,5,0)</f>
        <v>50.5</v>
      </c>
      <c r="F380" s="256">
        <f t="shared" si="79"/>
        <v>3366142.8571428573</v>
      </c>
      <c r="U380" s="236">
        <f t="shared" si="81"/>
        <v>36866</v>
      </c>
      <c r="V380" s="257">
        <f t="shared" si="74"/>
        <v>-4.25</v>
      </c>
      <c r="W380" s="236">
        <f t="shared" si="86"/>
        <v>37028</v>
      </c>
      <c r="X380" s="257" t="e">
        <f t="shared" si="75"/>
        <v>#DIV/0!</v>
      </c>
      <c r="Y380" s="237">
        <f t="shared" si="85"/>
        <v>3225587.5046513062</v>
      </c>
      <c r="Z380" s="237" t="e">
        <f t="shared" si="83"/>
        <v>#DIV/0!</v>
      </c>
      <c r="AC380" s="244">
        <f t="shared" si="76"/>
        <v>4</v>
      </c>
      <c r="AD380" s="236">
        <f t="shared" si="78"/>
        <v>36768</v>
      </c>
      <c r="AE380" s="235" t="b">
        <f t="shared" si="77"/>
        <v>0</v>
      </c>
      <c r="AF380" s="246">
        <f t="shared" si="72"/>
        <v>3264375.0944390567</v>
      </c>
      <c r="AI380" s="244">
        <f t="shared" si="84"/>
        <v>36682</v>
      </c>
      <c r="AJ380" s="253">
        <f t="shared" si="82"/>
        <v>36682</v>
      </c>
      <c r="AK380" s="237">
        <f>VLOOKUP($AJ380,data!$B$6:$M$7000,11,0)</f>
        <v>3117000</v>
      </c>
    </row>
    <row r="381" spans="1:37">
      <c r="A381" s="244">
        <f t="shared" si="73"/>
        <v>36867</v>
      </c>
      <c r="B381" s="236">
        <f t="shared" si="80"/>
        <v>36867</v>
      </c>
      <c r="C381" s="237">
        <f>VLOOKUP($B381,data!$B$6:$M$9000,11,0)</f>
        <v>3350000</v>
      </c>
      <c r="D381" s="256">
        <f>VLOOKUP($B381,[5]Data!$A$10:$E$60000,4,0)</f>
        <v>71</v>
      </c>
      <c r="E381" s="256">
        <f>VLOOKUP($B381,[5]Data!$A$10:$E$60000,5,0)</f>
        <v>50.5</v>
      </c>
      <c r="F381" s="256">
        <f t="shared" si="79"/>
        <v>3390571.4285714286</v>
      </c>
      <c r="U381" s="236">
        <f t="shared" si="81"/>
        <v>36867</v>
      </c>
      <c r="V381" s="257">
        <f t="shared" si="74"/>
        <v>-4.25</v>
      </c>
      <c r="W381" s="236">
        <f t="shared" si="86"/>
        <v>37029</v>
      </c>
      <c r="X381" s="257" t="e">
        <f t="shared" si="75"/>
        <v>#DIV/0!</v>
      </c>
      <c r="Y381" s="237">
        <f t="shared" si="85"/>
        <v>3225587.5046513062</v>
      </c>
      <c r="Z381" s="237" t="e">
        <f t="shared" si="83"/>
        <v>#DIV/0!</v>
      </c>
      <c r="AC381" s="244">
        <f t="shared" si="76"/>
        <v>5</v>
      </c>
      <c r="AD381" s="236">
        <f t="shared" si="78"/>
        <v>36769</v>
      </c>
      <c r="AE381" s="235" t="b">
        <f t="shared" si="77"/>
        <v>0</v>
      </c>
      <c r="AF381" s="246">
        <f t="shared" si="72"/>
        <v>3263451.5803964911</v>
      </c>
      <c r="AI381" s="244">
        <f t="shared" si="84"/>
        <v>36683</v>
      </c>
      <c r="AJ381" s="253">
        <f t="shared" si="82"/>
        <v>36683</v>
      </c>
      <c r="AK381" s="237">
        <f>VLOOKUP($AJ381,data!$B$6:$M$7000,11,0)</f>
        <v>3192000</v>
      </c>
    </row>
    <row r="382" spans="1:37">
      <c r="A382" s="244">
        <f t="shared" si="73"/>
        <v>36868</v>
      </c>
      <c r="B382" s="236">
        <f t="shared" si="80"/>
        <v>36868</v>
      </c>
      <c r="C382" s="237">
        <f>VLOOKUP($B382,data!$B$6:$M$9000,11,0)</f>
        <v>3398000</v>
      </c>
      <c r="D382" s="256">
        <f>VLOOKUP($B382,[5]Data!$A$10:$E$60000,4,0)</f>
        <v>66</v>
      </c>
      <c r="E382" s="256">
        <f>VLOOKUP($B382,[5]Data!$A$10:$E$60000,5,0)</f>
        <v>50.5</v>
      </c>
      <c r="F382" s="256">
        <f t="shared" si="79"/>
        <v>3396285.7142857141</v>
      </c>
      <c r="U382" s="236">
        <f t="shared" si="81"/>
        <v>36868</v>
      </c>
      <c r="V382" s="257">
        <f t="shared" si="74"/>
        <v>-6.75</v>
      </c>
      <c r="W382" s="236">
        <f t="shared" si="86"/>
        <v>37030</v>
      </c>
      <c r="X382" s="257" t="e">
        <f t="shared" si="75"/>
        <v>#DIV/0!</v>
      </c>
      <c r="Y382" s="237">
        <f t="shared" si="85"/>
        <v>3216352.3642256511</v>
      </c>
      <c r="Z382" s="237" t="e">
        <f t="shared" si="83"/>
        <v>#DIV/0!</v>
      </c>
      <c r="AC382" s="244">
        <f t="shared" si="76"/>
        <v>6</v>
      </c>
      <c r="AD382" s="236">
        <f t="shared" si="78"/>
        <v>36770</v>
      </c>
      <c r="AE382" s="235" t="b">
        <f t="shared" si="77"/>
        <v>0</v>
      </c>
      <c r="AF382" s="246">
        <f t="shared" si="72"/>
        <v>3263451.5803964911</v>
      </c>
      <c r="AI382" s="244">
        <f t="shared" si="84"/>
        <v>36684</v>
      </c>
      <c r="AJ382" s="253">
        <f t="shared" si="82"/>
        <v>36684</v>
      </c>
      <c r="AK382" s="237">
        <f>VLOOKUP($AJ382,data!$B$6:$M$7000,11,0)</f>
        <v>3163000</v>
      </c>
    </row>
    <row r="383" spans="1:37">
      <c r="A383" s="244">
        <f t="shared" si="73"/>
        <v>36871</v>
      </c>
      <c r="B383" s="236">
        <f t="shared" si="80"/>
        <v>36871</v>
      </c>
      <c r="C383" s="237">
        <f>VLOOKUP($B383,data!$B$6:$M$9000,11,0)</f>
        <v>3707000</v>
      </c>
      <c r="D383" s="256">
        <f>VLOOKUP($B383,[5]Data!$A$10:$E$60000,4,0)</f>
        <v>64</v>
      </c>
      <c r="E383" s="256">
        <f>VLOOKUP($B383,[5]Data!$A$10:$E$60000,5,0)</f>
        <v>46.5</v>
      </c>
      <c r="F383" s="256">
        <f t="shared" si="79"/>
        <v>3431428.5714285714</v>
      </c>
      <c r="U383" s="236">
        <f t="shared" si="81"/>
        <v>36871</v>
      </c>
      <c r="V383" s="257">
        <f t="shared" si="74"/>
        <v>-9.75</v>
      </c>
      <c r="W383" s="236">
        <f t="shared" si="86"/>
        <v>37031</v>
      </c>
      <c r="X383" s="257" t="e">
        <f t="shared" si="75"/>
        <v>#DIV/0!</v>
      </c>
      <c r="Y383" s="237">
        <f t="shared" si="85"/>
        <v>3205270.1957148653</v>
      </c>
      <c r="Z383" s="237" t="e">
        <f t="shared" si="83"/>
        <v>#DIV/0!</v>
      </c>
      <c r="AC383" s="244">
        <f t="shared" si="76"/>
        <v>7</v>
      </c>
      <c r="AD383" s="236">
        <f t="shared" si="78"/>
        <v>36771</v>
      </c>
      <c r="AE383" s="235" t="b">
        <f t="shared" si="77"/>
        <v>1</v>
      </c>
      <c r="AF383" s="246">
        <f t="shared" si="72"/>
        <v>2797010.4833001574</v>
      </c>
      <c r="AI383" s="244">
        <f t="shared" si="84"/>
        <v>36685</v>
      </c>
      <c r="AJ383" s="253">
        <f t="shared" si="82"/>
        <v>36685</v>
      </c>
      <c r="AK383" s="237">
        <f>VLOOKUP($AJ383,data!$B$6:$M$7000,11,0)</f>
        <v>3039000</v>
      </c>
    </row>
    <row r="384" spans="1:37">
      <c r="A384" s="244">
        <f t="shared" si="73"/>
        <v>36872</v>
      </c>
      <c r="B384" s="236">
        <f t="shared" si="80"/>
        <v>36872</v>
      </c>
      <c r="C384" s="237">
        <f>VLOOKUP($B384,data!$B$6:$M$9000,11,0)</f>
        <v>3865000</v>
      </c>
      <c r="D384" s="256">
        <f>VLOOKUP($B384,[5]Data!$A$10:$E$60000,4,0)</f>
        <v>65</v>
      </c>
      <c r="E384" s="256">
        <f>VLOOKUP($B384,[5]Data!$A$10:$E$60000,5,0)</f>
        <v>49</v>
      </c>
      <c r="F384" s="256">
        <f t="shared" si="79"/>
        <v>3499428.5714285714</v>
      </c>
      <c r="U384" s="236">
        <f t="shared" si="81"/>
        <v>36872</v>
      </c>
      <c r="V384" s="257">
        <f t="shared" si="74"/>
        <v>-8</v>
      </c>
      <c r="W384" s="236">
        <f t="shared" si="86"/>
        <v>37032</v>
      </c>
      <c r="X384" s="257" t="e">
        <f t="shared" si="75"/>
        <v>#DIV/0!</v>
      </c>
      <c r="Y384" s="237">
        <f t="shared" si="85"/>
        <v>3211734.7940128241</v>
      </c>
      <c r="Z384" s="237" t="e">
        <f t="shared" si="83"/>
        <v>#DIV/0!</v>
      </c>
      <c r="AC384" s="244">
        <f t="shared" si="76"/>
        <v>1</v>
      </c>
      <c r="AD384" s="236">
        <f t="shared" si="78"/>
        <v>36772</v>
      </c>
      <c r="AE384" s="235" t="b">
        <f t="shared" si="77"/>
        <v>1</v>
      </c>
      <c r="AF384" s="246">
        <f t="shared" si="72"/>
        <v>2797010.4833001574</v>
      </c>
      <c r="AI384" s="244">
        <f t="shared" si="84"/>
        <v>36686</v>
      </c>
      <c r="AJ384" s="253">
        <f t="shared" si="82"/>
        <v>36686</v>
      </c>
      <c r="AK384" s="237">
        <f>VLOOKUP($AJ384,data!$B$6:$M$7000,11,0)</f>
        <v>2956000</v>
      </c>
    </row>
    <row r="385" spans="1:37">
      <c r="A385" s="244">
        <f t="shared" si="73"/>
        <v>36873</v>
      </c>
      <c r="B385" s="236">
        <f t="shared" si="80"/>
        <v>36873</v>
      </c>
      <c r="C385" s="237">
        <f>VLOOKUP($B385,data!$B$6:$M$9000,11,0)</f>
        <v>3999000</v>
      </c>
      <c r="D385" s="256">
        <f>VLOOKUP($B385,[5]Data!$A$10:$E$60000,4,0)</f>
        <v>65</v>
      </c>
      <c r="E385" s="256">
        <f>VLOOKUP($B385,[5]Data!$A$10:$E$60000,5,0)</f>
        <v>45</v>
      </c>
      <c r="F385" s="256">
        <f t="shared" si="79"/>
        <v>3577285.7142857141</v>
      </c>
      <c r="U385" s="236">
        <f t="shared" si="81"/>
        <v>36873</v>
      </c>
      <c r="V385" s="257">
        <f t="shared" si="74"/>
        <v>-10</v>
      </c>
      <c r="W385" s="236">
        <f t="shared" si="86"/>
        <v>37033</v>
      </c>
      <c r="X385" s="257" t="e">
        <f t="shared" si="75"/>
        <v>#DIV/0!</v>
      </c>
      <c r="Y385" s="237">
        <f t="shared" si="85"/>
        <v>3204346.6816722997</v>
      </c>
      <c r="Z385" s="237" t="e">
        <f t="shared" si="83"/>
        <v>#DIV/0!</v>
      </c>
      <c r="AC385" s="244">
        <f t="shared" si="76"/>
        <v>2</v>
      </c>
      <c r="AD385" s="236">
        <f t="shared" si="78"/>
        <v>36773</v>
      </c>
      <c r="AE385" s="235" t="b">
        <f t="shared" si="77"/>
        <v>0</v>
      </c>
      <c r="AF385" s="246">
        <f t="shared" si="72"/>
        <v>3255139.9540134016</v>
      </c>
      <c r="AI385" s="244">
        <f t="shared" si="84"/>
        <v>36689</v>
      </c>
      <c r="AJ385" s="253">
        <f t="shared" si="82"/>
        <v>36689</v>
      </c>
      <c r="AK385" s="237">
        <f>VLOOKUP($AJ385,data!$B$6:$M$7000,11,0)</f>
        <v>3178000</v>
      </c>
    </row>
    <row r="386" spans="1:37">
      <c r="A386" s="244">
        <f t="shared" si="73"/>
        <v>36874</v>
      </c>
      <c r="B386" s="236">
        <f t="shared" si="80"/>
        <v>36874</v>
      </c>
      <c r="C386" s="237">
        <f>VLOOKUP($B386,data!$B$6:$M$9000,11,0)</f>
        <v>4014000</v>
      </c>
      <c r="D386" s="256">
        <f>VLOOKUP($B386,[5]Data!$A$10:$E$60000,4,0)</f>
        <v>65</v>
      </c>
      <c r="E386" s="256">
        <f>VLOOKUP($B386,[5]Data!$A$10:$E$60000,5,0)</f>
        <v>48</v>
      </c>
      <c r="F386" s="256">
        <f t="shared" si="79"/>
        <v>3692857.1428571427</v>
      </c>
      <c r="U386" s="236">
        <f t="shared" si="81"/>
        <v>36874</v>
      </c>
      <c r="V386" s="257">
        <f t="shared" si="74"/>
        <v>-8.5</v>
      </c>
      <c r="W386" s="236">
        <f t="shared" si="86"/>
        <v>37034</v>
      </c>
      <c r="X386" s="257" t="e">
        <f t="shared" si="75"/>
        <v>#DIV/0!</v>
      </c>
      <c r="Y386" s="237">
        <f t="shared" si="85"/>
        <v>3209887.7659276929</v>
      </c>
      <c r="Z386" s="237" t="e">
        <f t="shared" si="83"/>
        <v>#DIV/0!</v>
      </c>
      <c r="AC386" s="244">
        <f t="shared" si="76"/>
        <v>3</v>
      </c>
      <c r="AD386" s="236">
        <f t="shared" si="78"/>
        <v>36774</v>
      </c>
      <c r="AE386" s="235" t="b">
        <f t="shared" si="77"/>
        <v>0</v>
      </c>
      <c r="AF386" s="246">
        <f t="shared" si="72"/>
        <v>3260681.0382687948</v>
      </c>
      <c r="AI386" s="244">
        <f t="shared" si="84"/>
        <v>36690</v>
      </c>
      <c r="AJ386" s="253">
        <f t="shared" si="82"/>
        <v>36690</v>
      </c>
      <c r="AK386" s="237">
        <f>VLOOKUP($AJ386,data!$B$6:$M$7000,11,0)</f>
        <v>3454000</v>
      </c>
    </row>
    <row r="387" spans="1:37">
      <c r="A387" s="244">
        <f t="shared" si="73"/>
        <v>36875</v>
      </c>
      <c r="B387" s="236">
        <f t="shared" si="80"/>
        <v>36875</v>
      </c>
      <c r="C387" s="237">
        <f>VLOOKUP($B387,data!$B$6:$M$9000,11,0)</f>
        <v>3858000</v>
      </c>
      <c r="D387" s="256">
        <f>VLOOKUP($B387,[5]Data!$A$10:$E$60000,4,0)</f>
        <v>66</v>
      </c>
      <c r="E387" s="256">
        <f>VLOOKUP($B387,[5]Data!$A$10:$E$60000,5,0)</f>
        <v>46.5</v>
      </c>
      <c r="F387" s="256">
        <f t="shared" si="79"/>
        <v>3741571.4285714286</v>
      </c>
      <c r="U387" s="236">
        <f t="shared" si="81"/>
        <v>36875</v>
      </c>
      <c r="V387" s="257">
        <f t="shared" si="74"/>
        <v>-8.75</v>
      </c>
      <c r="W387" s="236">
        <f t="shared" si="86"/>
        <v>37035</v>
      </c>
      <c r="X387" s="257" t="e">
        <f t="shared" si="75"/>
        <v>#DIV/0!</v>
      </c>
      <c r="Y387" s="237">
        <f t="shared" si="85"/>
        <v>3208964.2518851273</v>
      </c>
      <c r="Z387" s="237" t="e">
        <f t="shared" si="83"/>
        <v>#DIV/0!</v>
      </c>
      <c r="AC387" s="244">
        <f t="shared" si="76"/>
        <v>4</v>
      </c>
      <c r="AD387" s="236">
        <f t="shared" si="78"/>
        <v>36775</v>
      </c>
      <c r="AE387" s="235" t="b">
        <f t="shared" si="77"/>
        <v>0</v>
      </c>
      <c r="AF387" s="246">
        <f t="shared" si="72"/>
        <v>3270839.692737015</v>
      </c>
      <c r="AI387" s="244">
        <f t="shared" si="84"/>
        <v>36691</v>
      </c>
      <c r="AJ387" s="253">
        <f t="shared" si="82"/>
        <v>36691</v>
      </c>
      <c r="AK387" s="237">
        <f>VLOOKUP($AJ387,data!$B$6:$M$7000,11,0)</f>
        <v>3459000</v>
      </c>
    </row>
    <row r="388" spans="1:37">
      <c r="A388" s="244">
        <f t="shared" si="73"/>
        <v>36878</v>
      </c>
      <c r="B388" s="236">
        <f t="shared" si="80"/>
        <v>36878</v>
      </c>
      <c r="C388" s="237">
        <f>VLOOKUP($B388,data!$B$6:$M$9000,11,0)</f>
        <v>3808000</v>
      </c>
      <c r="D388" s="256">
        <f>VLOOKUP($B388,[5]Data!$A$10:$E$60000,4,0)</f>
        <v>73.5</v>
      </c>
      <c r="E388" s="256">
        <f>VLOOKUP($B388,[5]Data!$A$10:$E$60000,5,0)</f>
        <v>48.5</v>
      </c>
      <c r="F388" s="256">
        <f t="shared" si="79"/>
        <v>3807000</v>
      </c>
      <c r="U388" s="236">
        <f t="shared" si="81"/>
        <v>36878</v>
      </c>
      <c r="V388" s="257">
        <f t="shared" si="74"/>
        <v>-4</v>
      </c>
      <c r="W388" s="236">
        <f t="shared" si="86"/>
        <v>37036</v>
      </c>
      <c r="X388" s="257" t="e">
        <f t="shared" si="75"/>
        <v>#DIV/0!</v>
      </c>
      <c r="Y388" s="237">
        <f t="shared" si="85"/>
        <v>3226511.0186938718</v>
      </c>
      <c r="Z388" s="237" t="e">
        <f t="shared" si="83"/>
        <v>#DIV/0!</v>
      </c>
      <c r="AC388" s="244">
        <f t="shared" si="76"/>
        <v>5</v>
      </c>
      <c r="AD388" s="236">
        <f t="shared" si="78"/>
        <v>36776</v>
      </c>
      <c r="AE388" s="235" t="b">
        <f t="shared" si="77"/>
        <v>0</v>
      </c>
      <c r="AF388" s="246">
        <f t="shared" si="72"/>
        <v>3257910.4961410984</v>
      </c>
      <c r="AI388" s="244">
        <f t="shared" si="84"/>
        <v>36692</v>
      </c>
      <c r="AJ388" s="253">
        <f t="shared" si="82"/>
        <v>36692</v>
      </c>
      <c r="AK388" s="237">
        <f>VLOOKUP($AJ388,data!$B$6:$M$7000,11,0)</f>
        <v>3390000</v>
      </c>
    </row>
    <row r="389" spans="1:37">
      <c r="A389" s="244">
        <f t="shared" si="73"/>
        <v>36879</v>
      </c>
      <c r="B389" s="236">
        <f t="shared" si="80"/>
        <v>36879</v>
      </c>
      <c r="C389" s="237">
        <f>VLOOKUP($B389,data!$B$6:$M$9000,11,0)</f>
        <v>3906000</v>
      </c>
      <c r="D389" s="256">
        <f>VLOOKUP($B389,[5]Data!$A$10:$E$60000,4,0)</f>
        <v>71.5</v>
      </c>
      <c r="E389" s="256">
        <f>VLOOKUP($B389,[5]Data!$A$10:$E$60000,5,0)</f>
        <v>49</v>
      </c>
      <c r="F389" s="256">
        <f t="shared" si="79"/>
        <v>3879571.4285714286</v>
      </c>
      <c r="U389" s="236">
        <f t="shared" si="81"/>
        <v>36879</v>
      </c>
      <c r="V389" s="257">
        <f t="shared" si="74"/>
        <v>-4.75</v>
      </c>
      <c r="W389" s="236">
        <f t="shared" si="86"/>
        <v>37037</v>
      </c>
      <c r="X389" s="257" t="e">
        <f t="shared" si="75"/>
        <v>#DIV/0!</v>
      </c>
      <c r="Y389" s="237">
        <f t="shared" si="85"/>
        <v>3223740.476566175</v>
      </c>
      <c r="Z389" s="237" t="e">
        <f t="shared" si="83"/>
        <v>#DIV/0!</v>
      </c>
      <c r="AC389" s="244">
        <f t="shared" si="76"/>
        <v>6</v>
      </c>
      <c r="AD389" s="236">
        <f t="shared" si="78"/>
        <v>36777</v>
      </c>
      <c r="AE389" s="235" t="b">
        <f t="shared" si="77"/>
        <v>0</v>
      </c>
      <c r="AF389" s="246">
        <f t="shared" si="72"/>
        <v>3257910.4961410984</v>
      </c>
      <c r="AI389" s="244">
        <f t="shared" si="84"/>
        <v>36693</v>
      </c>
      <c r="AJ389" s="253">
        <f t="shared" si="82"/>
        <v>36693</v>
      </c>
      <c r="AK389" s="237">
        <f>VLOOKUP($AJ389,data!$B$6:$M$7000,11,0)</f>
        <v>3103000</v>
      </c>
    </row>
    <row r="390" spans="1:37">
      <c r="A390" s="244">
        <f t="shared" si="73"/>
        <v>36880</v>
      </c>
      <c r="B390" s="236">
        <f t="shared" si="80"/>
        <v>36880</v>
      </c>
      <c r="C390" s="237">
        <f>VLOOKUP($B390,data!$B$6:$M$9000,11,0)</f>
        <v>3927000</v>
      </c>
      <c r="D390" s="256">
        <f>VLOOKUP($B390,[5]Data!$A$10:$E$60000,4,0)</f>
        <v>70</v>
      </c>
      <c r="E390" s="256">
        <f>VLOOKUP($B390,[5]Data!$A$10:$E$60000,5,0)</f>
        <v>46</v>
      </c>
      <c r="F390" s="256">
        <f t="shared" si="79"/>
        <v>3911000</v>
      </c>
      <c r="U390" s="236">
        <f t="shared" si="81"/>
        <v>36880</v>
      </c>
      <c r="V390" s="257">
        <f t="shared" si="74"/>
        <v>-7</v>
      </c>
      <c r="W390" s="236">
        <f t="shared" si="86"/>
        <v>37038</v>
      </c>
      <c r="X390" s="257" t="e">
        <f t="shared" si="75"/>
        <v>#DIV/0!</v>
      </c>
      <c r="Y390" s="237">
        <f t="shared" si="85"/>
        <v>3215428.850183086</v>
      </c>
      <c r="Z390" s="237" t="e">
        <f t="shared" si="83"/>
        <v>#DIV/0!</v>
      </c>
      <c r="AC390" s="244">
        <f t="shared" si="76"/>
        <v>7</v>
      </c>
      <c r="AD390" s="236">
        <f t="shared" si="78"/>
        <v>36778</v>
      </c>
      <c r="AE390" s="235" t="b">
        <f t="shared" si="77"/>
        <v>1</v>
      </c>
      <c r="AF390" s="246">
        <f t="shared" si="72"/>
        <v>2794456.3274077969</v>
      </c>
      <c r="AI390" s="244">
        <f t="shared" si="84"/>
        <v>36696</v>
      </c>
      <c r="AJ390" s="253">
        <f t="shared" si="82"/>
        <v>36696</v>
      </c>
      <c r="AK390" s="237">
        <f>VLOOKUP($AJ390,data!$B$6:$M$7000,11,0)</f>
        <v>3218000</v>
      </c>
    </row>
    <row r="391" spans="1:37">
      <c r="A391" s="244">
        <f t="shared" si="73"/>
        <v>36881</v>
      </c>
      <c r="B391" s="236">
        <f t="shared" si="80"/>
        <v>36881</v>
      </c>
      <c r="C391" s="237">
        <f>VLOOKUP($B391,data!$B$6:$M$9000,11,0)</f>
        <v>3930000</v>
      </c>
      <c r="D391" s="256">
        <f>VLOOKUP($B391,[5]Data!$A$10:$E$60000,4,0)</f>
        <v>65</v>
      </c>
      <c r="E391" s="256">
        <f>VLOOKUP($B391,[5]Data!$A$10:$E$60000,5,0)</f>
        <v>46</v>
      </c>
      <c r="F391" s="256">
        <f t="shared" si="79"/>
        <v>3920285.7142857141</v>
      </c>
      <c r="U391" s="236">
        <f t="shared" si="81"/>
        <v>36881</v>
      </c>
      <c r="V391" s="257">
        <f t="shared" si="74"/>
        <v>-9.5</v>
      </c>
      <c r="W391" s="236">
        <f t="shared" si="86"/>
        <v>37039</v>
      </c>
      <c r="X391" s="257" t="e">
        <f t="shared" si="75"/>
        <v>#DIV/0!</v>
      </c>
      <c r="Y391" s="237">
        <f t="shared" si="85"/>
        <v>3206193.7097574309</v>
      </c>
      <c r="Z391" s="237" t="e">
        <f t="shared" si="83"/>
        <v>#DIV/0!</v>
      </c>
      <c r="AC391" s="244">
        <f t="shared" si="76"/>
        <v>1</v>
      </c>
      <c r="AD391" s="236">
        <f t="shared" si="78"/>
        <v>36779</v>
      </c>
      <c r="AE391" s="235" t="b">
        <f t="shared" si="77"/>
        <v>1</v>
      </c>
      <c r="AF391" s="246">
        <f t="shared" si="72"/>
        <v>2785516.7817845349</v>
      </c>
      <c r="AI391" s="244">
        <f t="shared" si="84"/>
        <v>36697</v>
      </c>
      <c r="AJ391" s="253">
        <f t="shared" si="82"/>
        <v>36697</v>
      </c>
      <c r="AK391" s="237">
        <f>VLOOKUP($AJ391,data!$B$6:$M$7000,11,0)</f>
        <v>3171000</v>
      </c>
    </row>
    <row r="392" spans="1:37">
      <c r="A392" s="244">
        <f t="shared" si="73"/>
        <v>36882</v>
      </c>
      <c r="B392" s="236">
        <f t="shared" si="80"/>
        <v>36882</v>
      </c>
      <c r="C392" s="237">
        <f>VLOOKUP($B392,data!$B$6:$M$9000,11,0)</f>
        <v>3763000</v>
      </c>
      <c r="D392" s="256">
        <f>VLOOKUP($B392,[5]Data!$A$10:$E$60000,4,0)</f>
        <v>65</v>
      </c>
      <c r="E392" s="256">
        <f>VLOOKUP($B392,[5]Data!$A$10:$E$60000,5,0)</f>
        <v>46</v>
      </c>
      <c r="F392" s="256">
        <f t="shared" si="79"/>
        <v>3886571.4285714286</v>
      </c>
      <c r="U392" s="236">
        <f t="shared" si="81"/>
        <v>36882</v>
      </c>
      <c r="V392" s="257">
        <f t="shared" si="74"/>
        <v>-9.5</v>
      </c>
      <c r="W392" s="236">
        <f t="shared" si="86"/>
        <v>37040</v>
      </c>
      <c r="X392" s="257" t="e">
        <f t="shared" si="75"/>
        <v>#DIV/0!</v>
      </c>
      <c r="Y392" s="237">
        <f t="shared" si="85"/>
        <v>3206193.7097574309</v>
      </c>
      <c r="Z392" s="237" t="e">
        <f t="shared" si="83"/>
        <v>#DIV/0!</v>
      </c>
      <c r="AC392" s="244">
        <f t="shared" si="76"/>
        <v>2</v>
      </c>
      <c r="AD392" s="236">
        <f t="shared" si="78"/>
        <v>36780</v>
      </c>
      <c r="AE392" s="235" t="b">
        <f t="shared" si="77"/>
        <v>0</v>
      </c>
      <c r="AF392" s="246">
        <f t="shared" si="72"/>
        <v>3287462.9455031939</v>
      </c>
      <c r="AI392" s="244">
        <f t="shared" si="84"/>
        <v>36698</v>
      </c>
      <c r="AJ392" s="253">
        <f t="shared" si="82"/>
        <v>36698</v>
      </c>
      <c r="AK392" s="237">
        <f>VLOOKUP($AJ392,data!$B$6:$M$7000,11,0)</f>
        <v>3090000</v>
      </c>
    </row>
    <row r="393" spans="1:37">
      <c r="A393" s="244">
        <f t="shared" si="73"/>
        <v>36885</v>
      </c>
      <c r="B393" s="236">
        <f t="shared" si="80"/>
        <v>36885</v>
      </c>
      <c r="C393" s="237">
        <f>VLOOKUP($B393,data!$B$6:$M$9000,11,0)</f>
        <v>2822000</v>
      </c>
      <c r="D393" s="256">
        <f>VLOOKUP($B393,[5]Data!$A$10:$E$60000,4,0)</f>
        <v>66</v>
      </c>
      <c r="E393" s="256">
        <f>VLOOKUP($B393,[5]Data!$A$10:$E$60000,5,0)</f>
        <v>45</v>
      </c>
      <c r="F393" s="256">
        <f t="shared" si="79"/>
        <v>3716285.7142857141</v>
      </c>
      <c r="U393" s="236">
        <f t="shared" si="81"/>
        <v>36885</v>
      </c>
      <c r="V393" s="257">
        <f t="shared" si="74"/>
        <v>-9.5</v>
      </c>
      <c r="W393" s="236">
        <f t="shared" si="86"/>
        <v>37041</v>
      </c>
      <c r="X393" s="257" t="e">
        <f t="shared" si="75"/>
        <v>#DIV/0!</v>
      </c>
      <c r="Y393" s="237">
        <f t="shared" si="85"/>
        <v>3206193.7097574309</v>
      </c>
      <c r="Z393" s="237" t="e">
        <f t="shared" si="83"/>
        <v>#DIV/0!</v>
      </c>
      <c r="AC393" s="244">
        <f t="shared" si="76"/>
        <v>3</v>
      </c>
      <c r="AD393" s="236">
        <f t="shared" si="78"/>
        <v>36781</v>
      </c>
      <c r="AE393" s="235" t="b">
        <f t="shared" si="77"/>
        <v>0</v>
      </c>
      <c r="AF393" s="246">
        <f t="shared" si="72"/>
        <v>3284692.4033754976</v>
      </c>
      <c r="AI393" s="244">
        <f t="shared" si="84"/>
        <v>36699</v>
      </c>
      <c r="AJ393" s="253">
        <f t="shared" si="82"/>
        <v>36699</v>
      </c>
      <c r="AK393" s="237">
        <f>VLOOKUP($AJ393,data!$B$6:$M$7000,11,0)</f>
        <v>3070000</v>
      </c>
    </row>
    <row r="394" spans="1:37">
      <c r="A394" s="244">
        <f t="shared" si="73"/>
        <v>36886</v>
      </c>
      <c r="B394" s="236">
        <f t="shared" si="80"/>
        <v>36886</v>
      </c>
      <c r="C394" s="237">
        <f>VLOOKUP($B394,data!$B$6:$M$9000,11,0)</f>
        <v>3435000</v>
      </c>
      <c r="D394" s="256">
        <f>VLOOKUP($B394,[5]Data!$A$10:$E$60000,4,0)</f>
        <v>69.5</v>
      </c>
      <c r="E394" s="256">
        <f>VLOOKUP($B394,[5]Data!$A$10:$E$60000,5,0)</f>
        <v>44.5</v>
      </c>
      <c r="F394" s="256">
        <f t="shared" si="79"/>
        <v>3655857.1428571427</v>
      </c>
      <c r="U394" s="236">
        <f t="shared" si="81"/>
        <v>36886</v>
      </c>
      <c r="V394" s="257">
        <f t="shared" si="74"/>
        <v>-8</v>
      </c>
      <c r="W394" s="236">
        <f t="shared" si="86"/>
        <v>37042</v>
      </c>
      <c r="X394" s="257" t="e">
        <f t="shared" si="75"/>
        <v>#DIV/0!</v>
      </c>
      <c r="Y394" s="237">
        <f t="shared" si="85"/>
        <v>3211734.7940128241</v>
      </c>
      <c r="Z394" s="237" t="e">
        <f t="shared" si="83"/>
        <v>#DIV/0!</v>
      </c>
      <c r="AC394" s="244">
        <f t="shared" si="76"/>
        <v>4</v>
      </c>
      <c r="AD394" s="236">
        <f t="shared" si="78"/>
        <v>36782</v>
      </c>
      <c r="AE394" s="235" t="b">
        <f t="shared" si="77"/>
        <v>0</v>
      </c>
      <c r="AF394" s="246">
        <f t="shared" ref="AF394:AF457" si="87">IF($AE394=TRUE,(VLOOKUP($AD394,$W$138:$Z$243,4)),(VLOOKUP($AD394,$U$138:$Z$397,5)))</f>
        <v>3284692.4033754976</v>
      </c>
      <c r="AI394" s="244">
        <f t="shared" si="84"/>
        <v>36700</v>
      </c>
      <c r="AJ394" s="253">
        <f t="shared" si="82"/>
        <v>36700</v>
      </c>
      <c r="AK394" s="237">
        <f>VLOOKUP($AJ394,data!$B$6:$M$7000,11,0)</f>
        <v>3132000</v>
      </c>
    </row>
    <row r="395" spans="1:37">
      <c r="A395" s="244">
        <f>B395</f>
        <v>36887</v>
      </c>
      <c r="B395" s="236">
        <f t="shared" si="80"/>
        <v>36887</v>
      </c>
      <c r="C395" s="237">
        <f>VLOOKUP($B395,data!$B$6:$M$9000,11,0)</f>
        <v>3597000</v>
      </c>
      <c r="D395" s="256">
        <f>VLOOKUP($B395,[5]Data!$A$10:$E$60000,4,0)</f>
        <v>71</v>
      </c>
      <c r="E395" s="256">
        <f>VLOOKUP($B395,[5]Data!$A$10:$E$60000,5,0)</f>
        <v>44</v>
      </c>
      <c r="F395" s="256">
        <f t="shared" si="79"/>
        <v>3625714.2857142859</v>
      </c>
      <c r="U395" s="236">
        <f t="shared" si="81"/>
        <v>36887</v>
      </c>
      <c r="V395" s="257">
        <f>AVERAGE($D395:$E395)-$G$3</f>
        <v>-7.5</v>
      </c>
      <c r="W395" s="236">
        <f t="shared" si="86"/>
        <v>37043</v>
      </c>
      <c r="X395" s="257" t="e">
        <f>AVERAGE($N395:$O395)-$G$3</f>
        <v>#DIV/0!</v>
      </c>
      <c r="Y395" s="237">
        <f t="shared" si="85"/>
        <v>3213581.8220979548</v>
      </c>
      <c r="Z395" s="237" t="e">
        <f t="shared" si="83"/>
        <v>#DIV/0!</v>
      </c>
      <c r="AC395" s="244">
        <f t="shared" ref="AC395:AC458" si="88">WEEKDAY(AD395)</f>
        <v>5</v>
      </c>
      <c r="AD395" s="236">
        <f t="shared" si="78"/>
        <v>36783</v>
      </c>
      <c r="AE395" s="235" t="b">
        <f t="shared" ref="AE395:AE458" si="89">OR(AC395=1,AC395=7)</f>
        <v>0</v>
      </c>
      <c r="AF395" s="246">
        <f t="shared" si="87"/>
        <v>3293004.029758587</v>
      </c>
      <c r="AI395" s="244">
        <f t="shared" si="84"/>
        <v>36703</v>
      </c>
      <c r="AJ395" s="253">
        <f t="shared" si="82"/>
        <v>36703</v>
      </c>
      <c r="AK395" s="237">
        <f>VLOOKUP($AJ395,data!$B$6:$M$7000,11,0)</f>
        <v>3601000</v>
      </c>
    </row>
    <row r="396" spans="1:37">
      <c r="A396" s="244">
        <f>B396</f>
        <v>36888</v>
      </c>
      <c r="B396" s="236">
        <f t="shared" si="80"/>
        <v>36888</v>
      </c>
      <c r="C396" s="237">
        <f>VLOOKUP($B396,data!$B$6:$M$9000,11,0)</f>
        <v>3458000</v>
      </c>
      <c r="D396" s="256">
        <f>VLOOKUP($B396,[5]Data!$A$10:$E$60000,4,0)</f>
        <v>70.5</v>
      </c>
      <c r="E396" s="256">
        <f>VLOOKUP($B396,[5]Data!$A$10:$E$60000,5,0)</f>
        <v>46</v>
      </c>
      <c r="F396" s="256">
        <f t="shared" si="79"/>
        <v>3561714.2857142859</v>
      </c>
      <c r="U396" s="236">
        <f t="shared" si="81"/>
        <v>36888</v>
      </c>
      <c r="V396" s="257">
        <f>AVERAGE($D396:$E396)-$G$3</f>
        <v>-6.75</v>
      </c>
      <c r="W396" s="236">
        <f t="shared" si="86"/>
        <v>37044</v>
      </c>
      <c r="X396" s="257" t="e">
        <f>AVERAGE($N396:$O396)-$G$3</f>
        <v>#DIV/0!</v>
      </c>
      <c r="Y396" s="237">
        <f t="shared" si="85"/>
        <v>3216352.3642256511</v>
      </c>
      <c r="Z396" s="237" t="e">
        <f t="shared" si="83"/>
        <v>#DIV/0!</v>
      </c>
      <c r="AC396" s="244">
        <f t="shared" si="88"/>
        <v>6</v>
      </c>
      <c r="AD396" s="236">
        <f t="shared" ref="AD396:AD459" si="90">DATE(YEAR(AD395),MONTH(AD395),DAY(AD395)+1)</f>
        <v>36784</v>
      </c>
      <c r="AE396" s="235" t="b">
        <f t="shared" si="89"/>
        <v>0</v>
      </c>
      <c r="AF396" s="246">
        <f t="shared" si="87"/>
        <v>3293004.029758587</v>
      </c>
      <c r="AI396" s="244">
        <f t="shared" si="84"/>
        <v>36704</v>
      </c>
      <c r="AJ396" s="253">
        <f t="shared" si="82"/>
        <v>36704</v>
      </c>
      <c r="AK396" s="237">
        <f>VLOOKUP($AJ396,data!$B$6:$M$7000,11,0)</f>
        <v>3760000</v>
      </c>
    </row>
    <row r="397" spans="1:37">
      <c r="A397" s="244">
        <f>B397</f>
        <v>36889</v>
      </c>
      <c r="B397" s="236">
        <f t="shared" si="80"/>
        <v>36889</v>
      </c>
      <c r="C397" s="237">
        <f>VLOOKUP($B397,data!$B$6:$M$9000,11,0)</f>
        <v>3247000</v>
      </c>
      <c r="D397" s="256">
        <f>VLOOKUP($B397,[5]Data!$A$10:$E$60000,4,0)</f>
        <v>66</v>
      </c>
      <c r="E397" s="256">
        <f>VLOOKUP($B397,[5]Data!$A$10:$E$60000,5,0)</f>
        <v>39</v>
      </c>
      <c r="F397" s="256">
        <f>AVERAGE($C391:$C397)</f>
        <v>3464571.4285714286</v>
      </c>
      <c r="U397" s="236">
        <f t="shared" si="81"/>
        <v>36889</v>
      </c>
      <c r="V397" s="257">
        <f>AVERAGE($D397:$E397)-$G$3</f>
        <v>-12.5</v>
      </c>
      <c r="W397" s="236">
        <f t="shared" si="86"/>
        <v>37045</v>
      </c>
      <c r="X397" s="257" t="e">
        <f>AVERAGE($N397:$O397)-$G$3</f>
        <v>#DIV/0!</v>
      </c>
      <c r="Y397" s="237">
        <f t="shared" si="85"/>
        <v>3195111.5412466452</v>
      </c>
      <c r="Z397" s="237" t="e">
        <f t="shared" si="83"/>
        <v>#DIV/0!</v>
      </c>
      <c r="AC397" s="244">
        <f t="shared" si="88"/>
        <v>7</v>
      </c>
      <c r="AD397" s="236">
        <f t="shared" si="90"/>
        <v>36785</v>
      </c>
      <c r="AE397" s="235" t="b">
        <f t="shared" si="89"/>
        <v>1</v>
      </c>
      <c r="AF397" s="246">
        <f t="shared" si="87"/>
        <v>2745927.3654529457</v>
      </c>
      <c r="AI397" s="244">
        <f t="shared" si="84"/>
        <v>36705</v>
      </c>
      <c r="AJ397" s="253">
        <f t="shared" si="82"/>
        <v>36705</v>
      </c>
      <c r="AK397" s="237">
        <f>VLOOKUP($AJ397,data!$B$6:$M$7000,11,0)</f>
        <v>3675000</v>
      </c>
    </row>
    <row r="398" spans="1:37">
      <c r="A398" s="244"/>
      <c r="AC398" s="244">
        <f t="shared" si="88"/>
        <v>1</v>
      </c>
      <c r="AD398" s="236">
        <f t="shared" si="90"/>
        <v>36786</v>
      </c>
      <c r="AE398" s="235" t="b">
        <f t="shared" si="89"/>
        <v>1</v>
      </c>
      <c r="AF398" s="246">
        <f t="shared" si="87"/>
        <v>2742096.1316144047</v>
      </c>
      <c r="AI398" s="244">
        <f t="shared" si="84"/>
        <v>36706</v>
      </c>
      <c r="AJ398" s="253">
        <f t="shared" si="82"/>
        <v>36706</v>
      </c>
      <c r="AK398" s="237">
        <f>VLOOKUP($AJ398,data!$B$6:$M$7000,11,0)</f>
        <v>3588000</v>
      </c>
    </row>
    <row r="399" spans="1:37">
      <c r="A399" s="244"/>
      <c r="AC399" s="244">
        <f t="shared" si="88"/>
        <v>2</v>
      </c>
      <c r="AD399" s="236">
        <f t="shared" si="90"/>
        <v>36787</v>
      </c>
      <c r="AE399" s="235" t="b">
        <f t="shared" si="89"/>
        <v>0</v>
      </c>
      <c r="AF399" s="246">
        <f t="shared" si="87"/>
        <v>3289309.9735883251</v>
      </c>
      <c r="AI399" s="244">
        <f t="shared" si="84"/>
        <v>36707</v>
      </c>
      <c r="AJ399" s="253">
        <f t="shared" si="82"/>
        <v>36707</v>
      </c>
      <c r="AK399" s="237">
        <f>VLOOKUP($AJ399,data!$B$6:$M$7000,11,0)</f>
        <v>3347000</v>
      </c>
    </row>
    <row r="400" spans="1:37">
      <c r="A400" s="244"/>
      <c r="AC400" s="244">
        <f t="shared" si="88"/>
        <v>3</v>
      </c>
      <c r="AD400" s="236">
        <f t="shared" si="90"/>
        <v>36788</v>
      </c>
      <c r="AE400" s="235" t="b">
        <f t="shared" si="89"/>
        <v>0</v>
      </c>
      <c r="AF400" s="246">
        <f t="shared" si="87"/>
        <v>3287462.9455031939</v>
      </c>
      <c r="AI400" s="244">
        <f t="shared" si="84"/>
        <v>36710</v>
      </c>
      <c r="AJ400" s="253">
        <f t="shared" si="82"/>
        <v>36710</v>
      </c>
      <c r="AK400" s="237">
        <f>VLOOKUP($AJ400,data!$B$6:$M$7000,11,0)</f>
        <v>2953000</v>
      </c>
    </row>
    <row r="401" spans="1:37">
      <c r="A401" s="244"/>
      <c r="AC401" s="244">
        <f t="shared" si="88"/>
        <v>4</v>
      </c>
      <c r="AD401" s="236">
        <f t="shared" si="90"/>
        <v>36789</v>
      </c>
      <c r="AE401" s="235" t="b">
        <f t="shared" si="89"/>
        <v>0</v>
      </c>
      <c r="AF401" s="246">
        <f t="shared" si="87"/>
        <v>3291157.0016734558</v>
      </c>
      <c r="AI401" s="244">
        <f t="shared" si="84"/>
        <v>36711</v>
      </c>
      <c r="AJ401" s="253">
        <f t="shared" si="82"/>
        <v>36711</v>
      </c>
      <c r="AK401" s="237">
        <f>VLOOKUP($AJ401,data!$B$6:$M$7000,11,0)</f>
        <v>2483000</v>
      </c>
    </row>
    <row r="402" spans="1:37">
      <c r="A402" s="244"/>
      <c r="AC402" s="244">
        <f t="shared" si="88"/>
        <v>5</v>
      </c>
      <c r="AD402" s="236">
        <f t="shared" si="90"/>
        <v>36790</v>
      </c>
      <c r="AE402" s="235" t="b">
        <f t="shared" si="89"/>
        <v>0</v>
      </c>
      <c r="AF402" s="246">
        <f t="shared" si="87"/>
        <v>3268992.6646518842</v>
      </c>
      <c r="AI402" s="244">
        <f t="shared" si="84"/>
        <v>36712</v>
      </c>
      <c r="AJ402" s="253">
        <f t="shared" si="82"/>
        <v>36712</v>
      </c>
      <c r="AK402" s="237">
        <f>VLOOKUP($AJ402,data!$B$6:$M$7000,11,0)</f>
        <v>3139000</v>
      </c>
    </row>
    <row r="403" spans="1:37">
      <c r="A403" s="244"/>
      <c r="AC403" s="244">
        <f t="shared" si="88"/>
        <v>6</v>
      </c>
      <c r="AD403" s="236">
        <f t="shared" si="90"/>
        <v>36791</v>
      </c>
      <c r="AE403" s="235" t="b">
        <f t="shared" si="89"/>
        <v>0</v>
      </c>
      <c r="AF403" s="246">
        <f t="shared" si="87"/>
        <v>3268992.6646518842</v>
      </c>
      <c r="AI403" s="244">
        <f t="shared" si="84"/>
        <v>36713</v>
      </c>
      <c r="AJ403" s="253">
        <f t="shared" ref="AJ403:AJ411" si="91">DATE(YEAR(AJ398),MONTH(AJ398),DAY(AJ398)+7)</f>
        <v>36713</v>
      </c>
      <c r="AK403" s="237">
        <f>VLOOKUP($AJ403,data!$B$6:$M$7000,11,0)</f>
        <v>3166000</v>
      </c>
    </row>
    <row r="404" spans="1:37">
      <c r="A404" s="244"/>
      <c r="AC404" s="244">
        <f t="shared" si="88"/>
        <v>7</v>
      </c>
      <c r="AD404" s="236">
        <f t="shared" si="90"/>
        <v>36792</v>
      </c>
      <c r="AE404" s="235" t="b">
        <f t="shared" si="89"/>
        <v>1</v>
      </c>
      <c r="AF404" s="246">
        <f t="shared" si="87"/>
        <v>2779131.3920536335</v>
      </c>
      <c r="AI404" s="244">
        <f t="shared" si="84"/>
        <v>36714</v>
      </c>
      <c r="AJ404" s="253">
        <f t="shared" si="91"/>
        <v>36714</v>
      </c>
      <c r="AK404" s="237">
        <f>VLOOKUP($AJ404,data!$B$6:$M$7000,11,0)</f>
        <v>3008000</v>
      </c>
    </row>
    <row r="405" spans="1:37">
      <c r="A405" s="244"/>
      <c r="AC405" s="244">
        <f t="shared" si="88"/>
        <v>1</v>
      </c>
      <c r="AD405" s="236">
        <f t="shared" si="90"/>
        <v>36793</v>
      </c>
      <c r="AE405" s="235" t="b">
        <f t="shared" si="89"/>
        <v>1</v>
      </c>
      <c r="AF405" s="246">
        <f t="shared" si="87"/>
        <v>2782962.6258921744</v>
      </c>
      <c r="AI405" s="244">
        <f t="shared" si="84"/>
        <v>36717</v>
      </c>
      <c r="AJ405" s="253">
        <f t="shared" si="91"/>
        <v>36717</v>
      </c>
      <c r="AK405" s="237">
        <f>VLOOKUP($AJ405,data!$B$6:$M$7000,11,0)</f>
        <v>3256000</v>
      </c>
    </row>
    <row r="406" spans="1:37">
      <c r="A406" s="244"/>
      <c r="AC406" s="244">
        <f t="shared" si="88"/>
        <v>2</v>
      </c>
      <c r="AD406" s="236">
        <f t="shared" si="90"/>
        <v>36794</v>
      </c>
      <c r="AE406" s="235" t="b">
        <f t="shared" si="89"/>
        <v>0</v>
      </c>
      <c r="AF406" s="246" t="e">
        <f t="shared" si="87"/>
        <v>#N/A</v>
      </c>
      <c r="AI406" s="244">
        <f t="shared" si="84"/>
        <v>36718</v>
      </c>
      <c r="AJ406" s="253">
        <f t="shared" si="91"/>
        <v>36718</v>
      </c>
      <c r="AK406" s="237">
        <f>VLOOKUP($AJ406,data!$B$6:$M$7000,11,0)</f>
        <v>3342000</v>
      </c>
    </row>
    <row r="407" spans="1:37">
      <c r="A407" s="244"/>
      <c r="AC407" s="244">
        <f t="shared" si="88"/>
        <v>3</v>
      </c>
      <c r="AD407" s="236">
        <f t="shared" si="90"/>
        <v>36795</v>
      </c>
      <c r="AE407" s="235" t="b">
        <f t="shared" si="89"/>
        <v>0</v>
      </c>
      <c r="AF407" s="246">
        <f t="shared" si="87"/>
        <v>3277304.2910349737</v>
      </c>
      <c r="AI407" s="244">
        <f t="shared" si="84"/>
        <v>36719</v>
      </c>
      <c r="AJ407" s="253">
        <f t="shared" si="91"/>
        <v>36719</v>
      </c>
      <c r="AK407" s="237">
        <f>VLOOKUP($AJ407,data!$B$6:$M$7000,11,0)</f>
        <v>3349000</v>
      </c>
    </row>
    <row r="408" spans="1:37">
      <c r="A408" s="244"/>
      <c r="AC408" s="244">
        <f t="shared" si="88"/>
        <v>4</v>
      </c>
      <c r="AD408" s="236">
        <f t="shared" si="90"/>
        <v>36796</v>
      </c>
      <c r="AE408" s="235" t="b">
        <f t="shared" si="89"/>
        <v>0</v>
      </c>
      <c r="AF408" s="246">
        <f t="shared" si="87"/>
        <v>3272686.7208221462</v>
      </c>
      <c r="AI408" s="244">
        <f t="shared" si="84"/>
        <v>36720</v>
      </c>
      <c r="AJ408" s="253">
        <f t="shared" si="91"/>
        <v>36720</v>
      </c>
      <c r="AK408" s="237">
        <f>VLOOKUP($AJ408,data!$B$6:$M$7000,11,0)</f>
        <v>3306000</v>
      </c>
    </row>
    <row r="409" spans="1:37">
      <c r="A409" s="244"/>
      <c r="AC409" s="244">
        <f t="shared" si="88"/>
        <v>5</v>
      </c>
      <c r="AD409" s="236">
        <f t="shared" si="90"/>
        <v>36797</v>
      </c>
      <c r="AE409" s="235" t="b">
        <f t="shared" si="89"/>
        <v>0</v>
      </c>
      <c r="AF409" s="246">
        <f t="shared" si="87"/>
        <v>3259757.5242262292</v>
      </c>
      <c r="AI409" s="244">
        <f t="shared" si="84"/>
        <v>36721</v>
      </c>
      <c r="AJ409" s="253">
        <f t="shared" si="91"/>
        <v>36721</v>
      </c>
      <c r="AK409" s="237">
        <f>VLOOKUP($AJ409,data!$B$6:$M$7000,11,0)</f>
        <v>3258000</v>
      </c>
    </row>
    <row r="410" spans="1:37">
      <c r="A410" s="244"/>
      <c r="AC410" s="244">
        <f t="shared" si="88"/>
        <v>6</v>
      </c>
      <c r="AD410" s="236">
        <f t="shared" si="90"/>
        <v>36798</v>
      </c>
      <c r="AE410" s="235" t="b">
        <f t="shared" si="89"/>
        <v>0</v>
      </c>
      <c r="AF410" s="246">
        <f t="shared" si="87"/>
        <v>3259757.5242262292</v>
      </c>
      <c r="AI410" s="244">
        <f t="shared" si="84"/>
        <v>36724</v>
      </c>
      <c r="AJ410" s="253">
        <f t="shared" si="91"/>
        <v>36724</v>
      </c>
      <c r="AK410" s="237">
        <f>VLOOKUP($AJ410,data!$B$6:$M$7000,11,0)</f>
        <v>3409000</v>
      </c>
    </row>
    <row r="411" spans="1:37">
      <c r="A411" s="244"/>
      <c r="AC411" s="244">
        <f t="shared" si="88"/>
        <v>7</v>
      </c>
      <c r="AD411" s="236">
        <f t="shared" si="90"/>
        <v>36799</v>
      </c>
      <c r="AE411" s="235" t="b">
        <f t="shared" si="89"/>
        <v>1</v>
      </c>
      <c r="AF411" s="246">
        <f t="shared" si="87"/>
        <v>2791902.1715154364</v>
      </c>
      <c r="AI411" s="244">
        <f t="shared" si="84"/>
        <v>36725</v>
      </c>
      <c r="AJ411" s="253">
        <f t="shared" si="91"/>
        <v>36725</v>
      </c>
      <c r="AK411" s="237">
        <f>VLOOKUP($AJ411,data!$B$6:$M$7000,11,0)</f>
        <v>3577000</v>
      </c>
    </row>
    <row r="412" spans="1:37">
      <c r="A412" s="244"/>
      <c r="AC412" s="244">
        <f t="shared" si="88"/>
        <v>1</v>
      </c>
      <c r="AD412" s="236">
        <f t="shared" si="90"/>
        <v>36800</v>
      </c>
      <c r="AE412" s="235" t="b">
        <f t="shared" si="89"/>
        <v>1</v>
      </c>
      <c r="AF412" s="246">
        <f t="shared" si="87"/>
        <v>2791902.1715154364</v>
      </c>
    </row>
    <row r="413" spans="1:37">
      <c r="A413" s="244"/>
      <c r="AC413" s="244">
        <f t="shared" si="88"/>
        <v>2</v>
      </c>
      <c r="AD413" s="236">
        <f t="shared" si="90"/>
        <v>36801</v>
      </c>
      <c r="AE413" s="235" t="b">
        <f t="shared" si="89"/>
        <v>0</v>
      </c>
      <c r="AF413" s="246">
        <f t="shared" si="87"/>
        <v>3276380.7769924081</v>
      </c>
    </row>
    <row r="414" spans="1:37">
      <c r="A414" s="244"/>
      <c r="AC414" s="244">
        <f t="shared" si="88"/>
        <v>3</v>
      </c>
      <c r="AD414" s="236">
        <f t="shared" si="90"/>
        <v>36802</v>
      </c>
      <c r="AE414" s="235" t="b">
        <f t="shared" si="89"/>
        <v>0</v>
      </c>
      <c r="AF414" s="246">
        <f t="shared" si="87"/>
        <v>3276380.7769924081</v>
      </c>
    </row>
    <row r="415" spans="1:37">
      <c r="A415" s="244"/>
      <c r="AC415" s="244">
        <f t="shared" si="88"/>
        <v>4</v>
      </c>
      <c r="AD415" s="236">
        <f t="shared" si="90"/>
        <v>36803</v>
      </c>
      <c r="AE415" s="235" t="b">
        <f t="shared" si="89"/>
        <v>0</v>
      </c>
      <c r="AF415" s="246">
        <f t="shared" si="87"/>
        <v>3256986.9820985328</v>
      </c>
    </row>
    <row r="416" spans="1:37">
      <c r="A416" s="244"/>
      <c r="AC416" s="244">
        <f t="shared" si="88"/>
        <v>5</v>
      </c>
      <c r="AD416" s="236">
        <f t="shared" si="90"/>
        <v>36804</v>
      </c>
      <c r="AE416" s="235" t="b">
        <f t="shared" si="89"/>
        <v>0</v>
      </c>
      <c r="AF416" s="246">
        <f t="shared" si="87"/>
        <v>3264375.0944390567</v>
      </c>
    </row>
    <row r="417" spans="1:32">
      <c r="A417" s="244"/>
      <c r="AC417" s="244">
        <f t="shared" si="88"/>
        <v>6</v>
      </c>
      <c r="AD417" s="236">
        <f t="shared" si="90"/>
        <v>36805</v>
      </c>
      <c r="AE417" s="235" t="b">
        <f t="shared" si="89"/>
        <v>0</v>
      </c>
      <c r="AF417" s="246">
        <f t="shared" si="87"/>
        <v>3264375.0944390567</v>
      </c>
    </row>
    <row r="418" spans="1:32">
      <c r="A418" s="244"/>
      <c r="AC418" s="244">
        <f t="shared" si="88"/>
        <v>7</v>
      </c>
      <c r="AD418" s="236">
        <f t="shared" si="90"/>
        <v>36806</v>
      </c>
      <c r="AE418" s="235" t="b">
        <f t="shared" si="89"/>
        <v>1</v>
      </c>
      <c r="AF418" s="246">
        <f t="shared" si="87"/>
        <v>2785516.7817845349</v>
      </c>
    </row>
    <row r="419" spans="1:32">
      <c r="A419" s="244"/>
      <c r="AC419" s="244">
        <f t="shared" si="88"/>
        <v>1</v>
      </c>
      <c r="AD419" s="236">
        <f t="shared" si="90"/>
        <v>36807</v>
      </c>
      <c r="AE419" s="235" t="b">
        <f t="shared" si="89"/>
        <v>1</v>
      </c>
      <c r="AF419" s="246">
        <f t="shared" si="87"/>
        <v>2799564.6391925183</v>
      </c>
    </row>
    <row r="420" spans="1:32">
      <c r="A420" s="244"/>
      <c r="AC420" s="244">
        <f t="shared" si="88"/>
        <v>2</v>
      </c>
      <c r="AD420" s="236">
        <f t="shared" si="90"/>
        <v>36808</v>
      </c>
      <c r="AE420" s="235" t="b">
        <f t="shared" si="89"/>
        <v>0</v>
      </c>
      <c r="AF420" s="246">
        <f t="shared" si="87"/>
        <v>3254216.4399708365</v>
      </c>
    </row>
    <row r="421" spans="1:32">
      <c r="A421" s="244"/>
      <c r="AC421" s="244">
        <f t="shared" si="88"/>
        <v>3</v>
      </c>
      <c r="AD421" s="236">
        <f t="shared" si="90"/>
        <v>36809</v>
      </c>
      <c r="AE421" s="235" t="b">
        <f t="shared" si="89"/>
        <v>0</v>
      </c>
      <c r="AF421" s="246">
        <f t="shared" si="87"/>
        <v>3227434.5327364374</v>
      </c>
    </row>
    <row r="422" spans="1:32">
      <c r="A422" s="244"/>
      <c r="AC422" s="244">
        <f t="shared" si="88"/>
        <v>4</v>
      </c>
      <c r="AD422" s="236">
        <f t="shared" si="90"/>
        <v>36810</v>
      </c>
      <c r="AE422" s="235" t="b">
        <f t="shared" si="89"/>
        <v>0</v>
      </c>
      <c r="AF422" s="246">
        <f t="shared" si="87"/>
        <v>3220046.4203959131</v>
      </c>
    </row>
    <row r="423" spans="1:32">
      <c r="A423" s="244"/>
      <c r="AC423" s="244">
        <f t="shared" si="88"/>
        <v>5</v>
      </c>
      <c r="AD423" s="236">
        <f t="shared" si="90"/>
        <v>36811</v>
      </c>
      <c r="AE423" s="235" t="b">
        <f t="shared" si="89"/>
        <v>0</v>
      </c>
      <c r="AF423" s="246">
        <f t="shared" si="87"/>
        <v>3224663.9906087406</v>
      </c>
    </row>
    <row r="424" spans="1:32">
      <c r="A424" s="244"/>
      <c r="AC424" s="244">
        <f t="shared" si="88"/>
        <v>6</v>
      </c>
      <c r="AD424" s="236">
        <f t="shared" si="90"/>
        <v>36812</v>
      </c>
      <c r="AE424" s="235" t="b">
        <f t="shared" si="89"/>
        <v>0</v>
      </c>
      <c r="AF424" s="246">
        <f t="shared" si="87"/>
        <v>3224663.9906087406</v>
      </c>
    </row>
    <row r="425" spans="1:32">
      <c r="A425" s="244"/>
      <c r="AC425" s="244">
        <f t="shared" si="88"/>
        <v>7</v>
      </c>
      <c r="AD425" s="236">
        <f t="shared" si="90"/>
        <v>36813</v>
      </c>
      <c r="AE425" s="235" t="b">
        <f t="shared" si="89"/>
        <v>1</v>
      </c>
      <c r="AF425" s="246">
        <f t="shared" si="87"/>
        <v>2840431.1334702875</v>
      </c>
    </row>
    <row r="426" spans="1:32">
      <c r="A426" s="244"/>
      <c r="AC426" s="244">
        <f t="shared" si="88"/>
        <v>1</v>
      </c>
      <c r="AD426" s="236">
        <f t="shared" si="90"/>
        <v>36814</v>
      </c>
      <c r="AE426" s="235" t="b">
        <f t="shared" si="89"/>
        <v>1</v>
      </c>
      <c r="AF426" s="246">
        <f t="shared" si="87"/>
        <v>2817443.7304390422</v>
      </c>
    </row>
    <row r="427" spans="1:32">
      <c r="A427" s="244"/>
      <c r="AC427" s="244">
        <f t="shared" si="88"/>
        <v>2</v>
      </c>
      <c r="AD427" s="236">
        <f t="shared" si="90"/>
        <v>36815</v>
      </c>
      <c r="AE427" s="235" t="b">
        <f t="shared" si="89"/>
        <v>0</v>
      </c>
      <c r="AF427" s="246">
        <f t="shared" si="87"/>
        <v>3247751.8416728778</v>
      </c>
    </row>
    <row r="428" spans="1:32">
      <c r="A428" s="244"/>
      <c r="AC428" s="244">
        <f t="shared" si="88"/>
        <v>3</v>
      </c>
      <c r="AD428" s="236">
        <f t="shared" si="90"/>
        <v>36816</v>
      </c>
      <c r="AE428" s="235" t="b">
        <f t="shared" si="89"/>
        <v>0</v>
      </c>
      <c r="AF428" s="246">
        <f t="shared" si="87"/>
        <v>3259757.5242262292</v>
      </c>
    </row>
    <row r="429" spans="1:32">
      <c r="A429" s="244"/>
      <c r="AC429" s="244">
        <f t="shared" si="88"/>
        <v>4</v>
      </c>
      <c r="AD429" s="236">
        <f t="shared" si="90"/>
        <v>36817</v>
      </c>
      <c r="AE429" s="235" t="b">
        <f t="shared" si="89"/>
        <v>0</v>
      </c>
      <c r="AF429" s="246">
        <f t="shared" si="87"/>
        <v>3247751.8416728778</v>
      </c>
    </row>
    <row r="430" spans="1:32">
      <c r="A430" s="244"/>
      <c r="AC430" s="244">
        <f t="shared" si="88"/>
        <v>5</v>
      </c>
      <c r="AD430" s="236">
        <f t="shared" si="90"/>
        <v>36818</v>
      </c>
      <c r="AE430" s="235" t="b">
        <f t="shared" si="89"/>
        <v>0</v>
      </c>
      <c r="AF430" s="246">
        <f t="shared" si="87"/>
        <v>3246828.3276303126</v>
      </c>
    </row>
    <row r="431" spans="1:32">
      <c r="A431" s="244"/>
      <c r="AC431" s="244">
        <f t="shared" si="88"/>
        <v>6</v>
      </c>
      <c r="AD431" s="236">
        <f t="shared" si="90"/>
        <v>36819</v>
      </c>
      <c r="AE431" s="235" t="b">
        <f t="shared" si="89"/>
        <v>0</v>
      </c>
      <c r="AF431" s="246">
        <f t="shared" si="87"/>
        <v>3246828.3276303126</v>
      </c>
    </row>
    <row r="432" spans="1:32">
      <c r="A432" s="244"/>
      <c r="AC432" s="244">
        <f t="shared" si="88"/>
        <v>7</v>
      </c>
      <c r="AD432" s="236">
        <f t="shared" si="90"/>
        <v>36820</v>
      </c>
      <c r="AE432" s="235" t="b">
        <f t="shared" si="89"/>
        <v>1</v>
      </c>
      <c r="AF432" s="246">
        <f t="shared" si="87"/>
        <v>2832768.6657932056</v>
      </c>
    </row>
    <row r="433" spans="1:32">
      <c r="A433" s="244"/>
      <c r="AC433" s="244">
        <f t="shared" si="88"/>
        <v>1</v>
      </c>
      <c r="AD433" s="236">
        <f t="shared" si="90"/>
        <v>36821</v>
      </c>
      <c r="AE433" s="235" t="b">
        <f t="shared" si="89"/>
        <v>1</v>
      </c>
      <c r="AF433" s="246">
        <f t="shared" si="87"/>
        <v>2827660.3540084846</v>
      </c>
    </row>
    <row r="434" spans="1:32">
      <c r="A434" s="244"/>
      <c r="AC434" s="244">
        <f t="shared" si="88"/>
        <v>2</v>
      </c>
      <c r="AD434" s="236">
        <f t="shared" si="90"/>
        <v>36822</v>
      </c>
      <c r="AE434" s="235" t="b">
        <f t="shared" si="89"/>
        <v>0</v>
      </c>
      <c r="AF434" s="246">
        <f t="shared" si="87"/>
        <v>3239440.2152897883</v>
      </c>
    </row>
    <row r="435" spans="1:32">
      <c r="A435" s="244"/>
      <c r="AC435" s="244">
        <f t="shared" si="88"/>
        <v>3</v>
      </c>
      <c r="AD435" s="236">
        <f t="shared" si="90"/>
        <v>36823</v>
      </c>
      <c r="AE435" s="235" t="b">
        <f t="shared" si="89"/>
        <v>0</v>
      </c>
      <c r="AF435" s="246">
        <f t="shared" si="87"/>
        <v>3244057.7855026159</v>
      </c>
    </row>
    <row r="436" spans="1:32">
      <c r="A436" s="244"/>
      <c r="AC436" s="244">
        <f t="shared" si="88"/>
        <v>4</v>
      </c>
      <c r="AD436" s="236">
        <f t="shared" si="90"/>
        <v>36824</v>
      </c>
      <c r="AE436" s="235" t="b">
        <f t="shared" si="89"/>
        <v>0</v>
      </c>
      <c r="AF436" s="246">
        <f t="shared" si="87"/>
        <v>3240363.7293323539</v>
      </c>
    </row>
    <row r="437" spans="1:32">
      <c r="A437" s="244"/>
      <c r="AC437" s="244">
        <f t="shared" si="88"/>
        <v>5</v>
      </c>
      <c r="AD437" s="236">
        <f t="shared" si="90"/>
        <v>36825</v>
      </c>
      <c r="AE437" s="235" t="b">
        <f t="shared" si="89"/>
        <v>0</v>
      </c>
      <c r="AF437" s="246">
        <f t="shared" si="87"/>
        <v>3222816.9625236099</v>
      </c>
    </row>
    <row r="438" spans="1:32">
      <c r="A438" s="244"/>
      <c r="AC438" s="244">
        <f t="shared" si="88"/>
        <v>6</v>
      </c>
      <c r="AD438" s="236">
        <f t="shared" si="90"/>
        <v>36826</v>
      </c>
      <c r="AE438" s="235" t="b">
        <f t="shared" si="89"/>
        <v>0</v>
      </c>
      <c r="AF438" s="246">
        <f t="shared" si="87"/>
        <v>3225587.5046513062</v>
      </c>
    </row>
    <row r="439" spans="1:32">
      <c r="A439" s="244"/>
      <c r="AC439" s="244">
        <f t="shared" si="88"/>
        <v>7</v>
      </c>
      <c r="AD439" s="236">
        <f t="shared" si="90"/>
        <v>36827</v>
      </c>
      <c r="AE439" s="235" t="b">
        <f t="shared" si="89"/>
        <v>1</v>
      </c>
      <c r="AF439" s="246">
        <f t="shared" si="87"/>
        <v>2839154.0555241071</v>
      </c>
    </row>
    <row r="440" spans="1:32">
      <c r="A440" s="244"/>
      <c r="AC440" s="244">
        <f t="shared" si="88"/>
        <v>1</v>
      </c>
      <c r="AD440" s="236">
        <f t="shared" si="90"/>
        <v>36828</v>
      </c>
      <c r="AE440" s="235" t="b">
        <f t="shared" si="89"/>
        <v>1</v>
      </c>
      <c r="AF440" s="246">
        <f t="shared" si="87"/>
        <v>2850647.75703973</v>
      </c>
    </row>
    <row r="441" spans="1:32">
      <c r="A441" s="244"/>
      <c r="AC441" s="244">
        <f t="shared" si="88"/>
        <v>2</v>
      </c>
      <c r="AD441" s="236">
        <f t="shared" si="90"/>
        <v>36829</v>
      </c>
      <c r="AE441" s="235" t="b">
        <f t="shared" si="89"/>
        <v>0</v>
      </c>
      <c r="AF441" s="246">
        <f t="shared" si="87"/>
        <v>3208040.7378425617</v>
      </c>
    </row>
    <row r="442" spans="1:32">
      <c r="A442" s="244"/>
      <c r="AC442" s="244">
        <f t="shared" si="88"/>
        <v>3</v>
      </c>
      <c r="AD442" s="236">
        <f t="shared" si="90"/>
        <v>36830</v>
      </c>
      <c r="AE442" s="235" t="b">
        <f t="shared" si="89"/>
        <v>0</v>
      </c>
      <c r="AF442" s="246">
        <f t="shared" si="87"/>
        <v>3208964.2518851273</v>
      </c>
    </row>
    <row r="443" spans="1:32">
      <c r="A443" s="244"/>
      <c r="AC443" s="244">
        <f t="shared" si="88"/>
        <v>4</v>
      </c>
      <c r="AD443" s="236">
        <f t="shared" si="90"/>
        <v>36831</v>
      </c>
      <c r="AE443" s="235" t="b">
        <f t="shared" si="89"/>
        <v>0</v>
      </c>
      <c r="AF443" s="246">
        <f t="shared" si="87"/>
        <v>3213581.8220979548</v>
      </c>
    </row>
    <row r="444" spans="1:32">
      <c r="A444" s="244"/>
      <c r="AC444" s="244">
        <f t="shared" si="88"/>
        <v>5</v>
      </c>
      <c r="AD444" s="236">
        <f t="shared" si="90"/>
        <v>36832</v>
      </c>
      <c r="AE444" s="235" t="b">
        <f t="shared" si="89"/>
        <v>0</v>
      </c>
      <c r="AF444" s="246">
        <f t="shared" si="87"/>
        <v>3221893.4484810443</v>
      </c>
    </row>
    <row r="445" spans="1:32">
      <c r="A445" s="244"/>
      <c r="AC445" s="244">
        <f t="shared" si="88"/>
        <v>6</v>
      </c>
      <c r="AD445" s="236">
        <f t="shared" si="90"/>
        <v>36833</v>
      </c>
      <c r="AE445" s="235" t="b">
        <f t="shared" si="89"/>
        <v>0</v>
      </c>
      <c r="AF445" s="246">
        <f t="shared" si="87"/>
        <v>3221893.4484810443</v>
      </c>
    </row>
    <row r="446" spans="1:32">
      <c r="A446" s="244"/>
      <c r="AC446" s="244">
        <f t="shared" si="88"/>
        <v>7</v>
      </c>
      <c r="AD446" s="236">
        <f t="shared" si="90"/>
        <v>36834</v>
      </c>
      <c r="AE446" s="235" t="b">
        <f t="shared" si="89"/>
        <v>1</v>
      </c>
      <c r="AF446" s="246">
        <f t="shared" si="87"/>
        <v>2844262.3673088285</v>
      </c>
    </row>
    <row r="447" spans="1:32">
      <c r="A447" s="244"/>
      <c r="AC447" s="244">
        <f t="shared" si="88"/>
        <v>1</v>
      </c>
      <c r="AD447" s="236">
        <f t="shared" si="90"/>
        <v>36835</v>
      </c>
      <c r="AE447" s="235" t="b">
        <f t="shared" si="89"/>
        <v>1</v>
      </c>
      <c r="AF447" s="246">
        <f t="shared" si="87"/>
        <v>2849370.6790935495</v>
      </c>
    </row>
    <row r="448" spans="1:32">
      <c r="A448" s="244"/>
      <c r="AC448" s="244">
        <f t="shared" si="88"/>
        <v>2</v>
      </c>
      <c r="AD448" s="236">
        <f t="shared" si="90"/>
        <v>36836</v>
      </c>
      <c r="AE448" s="235" t="b">
        <f t="shared" si="89"/>
        <v>0</v>
      </c>
      <c r="AF448" s="246">
        <f t="shared" si="87"/>
        <v>3221893.4484810443</v>
      </c>
    </row>
    <row r="449" spans="1:32">
      <c r="A449" s="244"/>
      <c r="AC449" s="244">
        <f t="shared" si="88"/>
        <v>3</v>
      </c>
      <c r="AD449" s="236">
        <f t="shared" si="90"/>
        <v>36837</v>
      </c>
      <c r="AE449" s="235" t="b">
        <f t="shared" si="89"/>
        <v>0</v>
      </c>
      <c r="AF449" s="246">
        <f t="shared" si="87"/>
        <v>3219122.9063533479</v>
      </c>
    </row>
    <row r="450" spans="1:32">
      <c r="A450" s="244"/>
      <c r="AC450" s="244">
        <f t="shared" si="88"/>
        <v>4</v>
      </c>
      <c r="AD450" s="236">
        <f t="shared" si="90"/>
        <v>36838</v>
      </c>
      <c r="AE450" s="235" t="b">
        <f t="shared" si="89"/>
        <v>0</v>
      </c>
      <c r="AF450" s="246">
        <f t="shared" si="87"/>
        <v>3215428.850183086</v>
      </c>
    </row>
    <row r="451" spans="1:32">
      <c r="A451" s="244"/>
      <c r="AC451" s="244">
        <f t="shared" si="88"/>
        <v>5</v>
      </c>
      <c r="AD451" s="236">
        <f t="shared" si="90"/>
        <v>36839</v>
      </c>
      <c r="AE451" s="235" t="b">
        <f t="shared" si="89"/>
        <v>0</v>
      </c>
      <c r="AF451" s="246">
        <f t="shared" si="87"/>
        <v>3216352.3642256511</v>
      </c>
    </row>
    <row r="452" spans="1:32">
      <c r="A452" s="244"/>
      <c r="AC452" s="244">
        <f t="shared" si="88"/>
        <v>6</v>
      </c>
      <c r="AD452" s="236">
        <f t="shared" si="90"/>
        <v>36840</v>
      </c>
      <c r="AE452" s="235" t="b">
        <f t="shared" si="89"/>
        <v>0</v>
      </c>
      <c r="AF452" s="246">
        <f t="shared" si="87"/>
        <v>3206193.7097574309</v>
      </c>
    </row>
    <row r="453" spans="1:32">
      <c r="A453" s="244"/>
      <c r="AC453" s="244">
        <f t="shared" si="88"/>
        <v>7</v>
      </c>
      <c r="AD453" s="236">
        <f t="shared" si="90"/>
        <v>36841</v>
      </c>
      <c r="AE453" s="235" t="b">
        <f t="shared" si="89"/>
        <v>1</v>
      </c>
      <c r="AF453" s="246">
        <f t="shared" si="87"/>
        <v>2865972.6923938934</v>
      </c>
    </row>
    <row r="454" spans="1:32">
      <c r="A454" s="244"/>
      <c r="AC454" s="244">
        <f t="shared" si="88"/>
        <v>1</v>
      </c>
      <c r="AD454" s="236">
        <f t="shared" si="90"/>
        <v>36842</v>
      </c>
      <c r="AE454" s="235" t="b">
        <f t="shared" si="89"/>
        <v>1</v>
      </c>
      <c r="AF454" s="246">
        <f t="shared" si="87"/>
        <v>2865972.6923938934</v>
      </c>
    </row>
    <row r="455" spans="1:32">
      <c r="A455" s="244"/>
      <c r="AC455" s="244">
        <f t="shared" si="88"/>
        <v>2</v>
      </c>
      <c r="AD455" s="236">
        <f t="shared" si="90"/>
        <v>36843</v>
      </c>
      <c r="AE455" s="235" t="b">
        <f t="shared" si="89"/>
        <v>0</v>
      </c>
      <c r="AF455" s="246">
        <f t="shared" si="87"/>
        <v>3209887.7659276929</v>
      </c>
    </row>
    <row r="456" spans="1:32">
      <c r="A456" s="244"/>
      <c r="AC456" s="244">
        <f t="shared" si="88"/>
        <v>3</v>
      </c>
      <c r="AD456" s="236">
        <f t="shared" si="90"/>
        <v>36844</v>
      </c>
      <c r="AE456" s="235" t="b">
        <f t="shared" si="89"/>
        <v>0</v>
      </c>
      <c r="AF456" s="246">
        <f t="shared" si="87"/>
        <v>3203423.1676297346</v>
      </c>
    </row>
    <row r="457" spans="1:32">
      <c r="A457" s="244"/>
      <c r="AC457" s="244">
        <f t="shared" si="88"/>
        <v>4</v>
      </c>
      <c r="AD457" s="236">
        <f t="shared" si="90"/>
        <v>36845</v>
      </c>
      <c r="AE457" s="235" t="b">
        <f t="shared" si="89"/>
        <v>0</v>
      </c>
      <c r="AF457" s="246">
        <f t="shared" si="87"/>
        <v>3204346.6816722997</v>
      </c>
    </row>
    <row r="458" spans="1:32">
      <c r="A458" s="244"/>
      <c r="AC458" s="244">
        <f t="shared" si="88"/>
        <v>5</v>
      </c>
      <c r="AD458" s="236">
        <f t="shared" si="90"/>
        <v>36846</v>
      </c>
      <c r="AE458" s="235" t="b">
        <f t="shared" si="89"/>
        <v>0</v>
      </c>
      <c r="AF458" s="246">
        <f t="shared" ref="AF458:AF503" si="92">IF($AE458=TRUE,(VLOOKUP($AD458,$W$138:$Z$243,4)),(VLOOKUP($AD458,$U$138:$Z$397,5)))</f>
        <v>3203423.1676297346</v>
      </c>
    </row>
    <row r="459" spans="1:32">
      <c r="A459" s="244"/>
      <c r="AC459" s="244">
        <f t="shared" ref="AC459:AC503" si="93">WEEKDAY(AD459)</f>
        <v>6</v>
      </c>
      <c r="AD459" s="236">
        <f t="shared" si="90"/>
        <v>36847</v>
      </c>
      <c r="AE459" s="235" t="b">
        <f t="shared" ref="AE459:AE503" si="94">OR(AC459=1,AC459=7)</f>
        <v>0</v>
      </c>
      <c r="AF459" s="246">
        <f t="shared" si="92"/>
        <v>3203423.1676297346</v>
      </c>
    </row>
    <row r="460" spans="1:32">
      <c r="A460" s="244"/>
      <c r="AC460" s="244">
        <f t="shared" si="93"/>
        <v>7</v>
      </c>
      <c r="AD460" s="236">
        <f t="shared" ref="AD460:AD501" si="95">DATE(YEAR(AD459),MONTH(AD459),DAY(AD459)+1)</f>
        <v>36848</v>
      </c>
      <c r="AE460" s="235" t="b">
        <f t="shared" si="94"/>
        <v>1</v>
      </c>
      <c r="AF460" s="246">
        <f t="shared" si="92"/>
        <v>2869803.9262324343</v>
      </c>
    </row>
    <row r="461" spans="1:32">
      <c r="A461" s="244"/>
      <c r="AC461" s="244">
        <f t="shared" si="93"/>
        <v>1</v>
      </c>
      <c r="AD461" s="236">
        <f t="shared" si="95"/>
        <v>36849</v>
      </c>
      <c r="AE461" s="235" t="b">
        <f t="shared" si="94"/>
        <v>1</v>
      </c>
      <c r="AF461" s="246">
        <f t="shared" si="92"/>
        <v>2841708.2114164676</v>
      </c>
    </row>
    <row r="462" spans="1:32">
      <c r="A462" s="244"/>
      <c r="AC462" s="244">
        <f t="shared" si="93"/>
        <v>2</v>
      </c>
      <c r="AD462" s="236">
        <f t="shared" si="95"/>
        <v>36850</v>
      </c>
      <c r="AE462" s="235" t="b">
        <f t="shared" si="94"/>
        <v>0</v>
      </c>
      <c r="AF462" s="246">
        <f t="shared" si="92"/>
        <v>3228358.0467790025</v>
      </c>
    </row>
    <row r="463" spans="1:32">
      <c r="A463" s="244"/>
      <c r="AC463" s="244">
        <f t="shared" si="93"/>
        <v>3</v>
      </c>
      <c r="AD463" s="236">
        <f t="shared" si="95"/>
        <v>36851</v>
      </c>
      <c r="AE463" s="235" t="b">
        <f t="shared" si="94"/>
        <v>0</v>
      </c>
      <c r="AF463" s="246">
        <f t="shared" si="92"/>
        <v>3226511.0186938718</v>
      </c>
    </row>
    <row r="464" spans="1:32">
      <c r="A464" s="244"/>
      <c r="AC464" s="244">
        <f t="shared" si="93"/>
        <v>4</v>
      </c>
      <c r="AD464" s="236">
        <f t="shared" si="95"/>
        <v>36852</v>
      </c>
      <c r="AE464" s="235" t="b">
        <f t="shared" si="94"/>
        <v>0</v>
      </c>
      <c r="AF464" s="246">
        <f t="shared" si="92"/>
        <v>3208040.7378425617</v>
      </c>
    </row>
    <row r="465" spans="1:32">
      <c r="A465" s="244"/>
      <c r="AC465" s="244">
        <f t="shared" si="93"/>
        <v>5</v>
      </c>
      <c r="AD465" s="236">
        <f t="shared" si="95"/>
        <v>36853</v>
      </c>
      <c r="AE465" s="235" t="b">
        <f t="shared" si="94"/>
        <v>0</v>
      </c>
      <c r="AF465" s="246">
        <f t="shared" si="92"/>
        <v>3210811.2799702585</v>
      </c>
    </row>
    <row r="466" spans="1:32">
      <c r="A466" s="244"/>
      <c r="AC466" s="244">
        <f t="shared" si="93"/>
        <v>6</v>
      </c>
      <c r="AD466" s="236">
        <f t="shared" si="95"/>
        <v>36854</v>
      </c>
      <c r="AE466" s="235" t="b">
        <f t="shared" si="94"/>
        <v>0</v>
      </c>
      <c r="AF466" s="246">
        <f t="shared" si="92"/>
        <v>3212658.3080553892</v>
      </c>
    </row>
    <row r="467" spans="1:32">
      <c r="A467" s="244"/>
      <c r="AC467" s="244">
        <f t="shared" si="93"/>
        <v>7</v>
      </c>
      <c r="AD467" s="236">
        <f t="shared" si="95"/>
        <v>36855</v>
      </c>
      <c r="AE467" s="235" t="b">
        <f t="shared" si="94"/>
        <v>1</v>
      </c>
      <c r="AF467" s="246">
        <f t="shared" si="92"/>
        <v>2845539.4452550085</v>
      </c>
    </row>
    <row r="468" spans="1:32">
      <c r="A468" s="244"/>
      <c r="AC468" s="244">
        <f t="shared" si="93"/>
        <v>1</v>
      </c>
      <c r="AD468" s="236">
        <f t="shared" si="95"/>
        <v>36856</v>
      </c>
      <c r="AE468" s="235" t="b">
        <f t="shared" si="94"/>
        <v>1</v>
      </c>
      <c r="AF468" s="246">
        <f t="shared" si="92"/>
        <v>2845539.4452550085</v>
      </c>
    </row>
    <row r="469" spans="1:32">
      <c r="A469" s="244"/>
      <c r="AC469" s="244">
        <f t="shared" si="93"/>
        <v>2</v>
      </c>
      <c r="AD469" s="236">
        <f t="shared" si="95"/>
        <v>36857</v>
      </c>
      <c r="AE469" s="235" t="b">
        <f t="shared" si="94"/>
        <v>0</v>
      </c>
      <c r="AF469" s="246">
        <f t="shared" si="92"/>
        <v>3217275.8782682167</v>
      </c>
    </row>
    <row r="470" spans="1:32">
      <c r="A470" s="244"/>
      <c r="AC470" s="244">
        <f t="shared" si="93"/>
        <v>3</v>
      </c>
      <c r="AD470" s="236">
        <f t="shared" si="95"/>
        <v>36858</v>
      </c>
      <c r="AE470" s="235" t="b">
        <f t="shared" si="94"/>
        <v>0</v>
      </c>
      <c r="AF470" s="246">
        <f t="shared" si="92"/>
        <v>3221893.4484810443</v>
      </c>
    </row>
    <row r="471" spans="1:32">
      <c r="A471" s="244"/>
      <c r="AC471" s="244">
        <f t="shared" si="93"/>
        <v>4</v>
      </c>
      <c r="AD471" s="236">
        <f t="shared" si="95"/>
        <v>36859</v>
      </c>
      <c r="AE471" s="235" t="b">
        <f t="shared" si="94"/>
        <v>0</v>
      </c>
      <c r="AF471" s="246">
        <f t="shared" si="92"/>
        <v>3213581.8220979548</v>
      </c>
    </row>
    <row r="472" spans="1:32">
      <c r="A472" s="244"/>
      <c r="AC472" s="244">
        <f t="shared" si="93"/>
        <v>5</v>
      </c>
      <c r="AD472" s="236">
        <f t="shared" si="95"/>
        <v>36860</v>
      </c>
      <c r="AE472" s="235" t="b">
        <f t="shared" si="94"/>
        <v>0</v>
      </c>
      <c r="AF472" s="246">
        <f t="shared" si="92"/>
        <v>3214505.3361405204</v>
      </c>
    </row>
    <row r="473" spans="1:32">
      <c r="A473" s="244"/>
      <c r="AC473" s="244">
        <f t="shared" si="93"/>
        <v>6</v>
      </c>
      <c r="AD473" s="236">
        <f t="shared" si="95"/>
        <v>36861</v>
      </c>
      <c r="AE473" s="235" t="b">
        <f t="shared" si="94"/>
        <v>0</v>
      </c>
      <c r="AF473" s="246">
        <f t="shared" si="92"/>
        <v>3214505.3361405204</v>
      </c>
    </row>
    <row r="474" spans="1:32">
      <c r="A474" s="244"/>
      <c r="AC474" s="244">
        <f t="shared" si="93"/>
        <v>7</v>
      </c>
      <c r="AD474" s="236">
        <f t="shared" si="95"/>
        <v>36862</v>
      </c>
      <c r="AE474" s="235" t="b">
        <f t="shared" si="94"/>
        <v>1</v>
      </c>
      <c r="AF474" s="246">
        <f t="shared" si="92"/>
        <v>2854478.9908782705</v>
      </c>
    </row>
    <row r="475" spans="1:32">
      <c r="A475" s="244"/>
      <c r="AC475" s="244">
        <f t="shared" si="93"/>
        <v>1</v>
      </c>
      <c r="AD475" s="236">
        <f t="shared" si="95"/>
        <v>36863</v>
      </c>
      <c r="AE475" s="235" t="b">
        <f t="shared" si="94"/>
        <v>1</v>
      </c>
      <c r="AF475" s="246">
        <f t="shared" si="92"/>
        <v>2851924.83498591</v>
      </c>
    </row>
    <row r="476" spans="1:32">
      <c r="A476" s="244"/>
      <c r="AC476" s="244">
        <f t="shared" si="93"/>
        <v>2</v>
      </c>
      <c r="AD476" s="236">
        <f t="shared" si="95"/>
        <v>36864</v>
      </c>
      <c r="AE476" s="235" t="b">
        <f t="shared" si="94"/>
        <v>0</v>
      </c>
      <c r="AF476" s="246">
        <f t="shared" si="92"/>
        <v>3219122.9063533479</v>
      </c>
    </row>
    <row r="477" spans="1:32">
      <c r="A477" s="244"/>
      <c r="AC477" s="244">
        <f t="shared" si="93"/>
        <v>3</v>
      </c>
      <c r="AD477" s="236">
        <f t="shared" si="95"/>
        <v>36865</v>
      </c>
      <c r="AE477" s="235" t="b">
        <f t="shared" si="94"/>
        <v>0</v>
      </c>
      <c r="AF477" s="246">
        <f t="shared" si="92"/>
        <v>3226511.0186938718</v>
      </c>
    </row>
    <row r="478" spans="1:32">
      <c r="A478" s="244"/>
      <c r="AC478" s="244">
        <f t="shared" si="93"/>
        <v>4</v>
      </c>
      <c r="AD478" s="236">
        <f t="shared" si="95"/>
        <v>36866</v>
      </c>
      <c r="AE478" s="235" t="b">
        <f t="shared" si="94"/>
        <v>0</v>
      </c>
      <c r="AF478" s="246">
        <f t="shared" si="92"/>
        <v>3225587.5046513062</v>
      </c>
    </row>
    <row r="479" spans="1:32">
      <c r="A479" s="244"/>
      <c r="AC479" s="244">
        <f t="shared" si="93"/>
        <v>5</v>
      </c>
      <c r="AD479" s="236">
        <f t="shared" si="95"/>
        <v>36867</v>
      </c>
      <c r="AE479" s="235" t="b">
        <f t="shared" si="94"/>
        <v>0</v>
      </c>
      <c r="AF479" s="246">
        <f t="shared" si="92"/>
        <v>3225587.5046513062</v>
      </c>
    </row>
    <row r="480" spans="1:32">
      <c r="A480" s="244"/>
      <c r="AC480" s="244">
        <f t="shared" si="93"/>
        <v>6</v>
      </c>
      <c r="AD480" s="236">
        <f t="shared" si="95"/>
        <v>36868</v>
      </c>
      <c r="AE480" s="235" t="b">
        <f t="shared" si="94"/>
        <v>0</v>
      </c>
      <c r="AF480" s="246">
        <f t="shared" si="92"/>
        <v>3216352.3642256511</v>
      </c>
    </row>
    <row r="481" spans="1:32">
      <c r="A481" s="244"/>
      <c r="AC481" s="244">
        <f t="shared" si="93"/>
        <v>7</v>
      </c>
      <c r="AD481" s="236">
        <f t="shared" si="95"/>
        <v>36869</v>
      </c>
      <c r="AE481" s="235" t="b">
        <f t="shared" si="94"/>
        <v>1</v>
      </c>
      <c r="AF481" s="246">
        <f t="shared" si="92"/>
        <v>2849370.6790935495</v>
      </c>
    </row>
    <row r="482" spans="1:32">
      <c r="A482" s="244"/>
      <c r="AC482" s="244">
        <f t="shared" si="93"/>
        <v>1</v>
      </c>
      <c r="AD482" s="236">
        <f t="shared" si="95"/>
        <v>36870</v>
      </c>
      <c r="AE482" s="235" t="b">
        <f t="shared" si="94"/>
        <v>1</v>
      </c>
      <c r="AF482" s="246">
        <f t="shared" si="92"/>
        <v>2857033.1467706314</v>
      </c>
    </row>
    <row r="483" spans="1:32">
      <c r="A483" s="244"/>
      <c r="AC483" s="244">
        <f t="shared" si="93"/>
        <v>2</v>
      </c>
      <c r="AD483" s="236">
        <f t="shared" si="95"/>
        <v>36871</v>
      </c>
      <c r="AE483" s="235" t="b">
        <f t="shared" si="94"/>
        <v>0</v>
      </c>
      <c r="AF483" s="246">
        <f t="shared" si="92"/>
        <v>3205270.1957148653</v>
      </c>
    </row>
    <row r="484" spans="1:32">
      <c r="A484" s="244"/>
      <c r="AC484" s="244">
        <f t="shared" si="93"/>
        <v>3</v>
      </c>
      <c r="AD484" s="236">
        <f t="shared" si="95"/>
        <v>36872</v>
      </c>
      <c r="AE484" s="235" t="b">
        <f t="shared" si="94"/>
        <v>0</v>
      </c>
      <c r="AF484" s="246">
        <f t="shared" si="92"/>
        <v>3211734.7940128241</v>
      </c>
    </row>
    <row r="485" spans="1:32">
      <c r="A485" s="244"/>
      <c r="AC485" s="244">
        <f t="shared" si="93"/>
        <v>4</v>
      </c>
      <c r="AD485" s="236">
        <f t="shared" si="95"/>
        <v>36873</v>
      </c>
      <c r="AE485" s="235" t="b">
        <f t="shared" si="94"/>
        <v>0</v>
      </c>
      <c r="AF485" s="246">
        <f t="shared" si="92"/>
        <v>3204346.6816722997</v>
      </c>
    </row>
    <row r="486" spans="1:32">
      <c r="AC486" s="244">
        <f t="shared" si="93"/>
        <v>5</v>
      </c>
      <c r="AD486" s="236">
        <f t="shared" si="95"/>
        <v>36874</v>
      </c>
      <c r="AE486" s="235" t="b">
        <f t="shared" si="94"/>
        <v>0</v>
      </c>
      <c r="AF486" s="246">
        <f t="shared" si="92"/>
        <v>3209887.7659276929</v>
      </c>
    </row>
    <row r="487" spans="1:32">
      <c r="AC487" s="244">
        <f t="shared" si="93"/>
        <v>6</v>
      </c>
      <c r="AD487" s="236">
        <f t="shared" si="95"/>
        <v>36875</v>
      </c>
      <c r="AE487" s="235" t="b">
        <f t="shared" si="94"/>
        <v>0</v>
      </c>
      <c r="AF487" s="246">
        <f t="shared" si="92"/>
        <v>3208964.2518851273</v>
      </c>
    </row>
    <row r="488" spans="1:32">
      <c r="AC488" s="244">
        <f t="shared" si="93"/>
        <v>7</v>
      </c>
      <c r="AD488" s="236">
        <f t="shared" si="95"/>
        <v>36876</v>
      </c>
      <c r="AE488" s="235" t="b">
        <f t="shared" si="94"/>
        <v>1</v>
      </c>
      <c r="AF488" s="246">
        <f t="shared" si="92"/>
        <v>2862141.4585553524</v>
      </c>
    </row>
    <row r="489" spans="1:32">
      <c r="AC489" s="244">
        <f t="shared" si="93"/>
        <v>1</v>
      </c>
      <c r="AD489" s="236">
        <f t="shared" si="95"/>
        <v>36877</v>
      </c>
      <c r="AE489" s="235" t="b">
        <f t="shared" si="94"/>
        <v>1</v>
      </c>
      <c r="AF489" s="246">
        <f t="shared" si="92"/>
        <v>2844262.3673088285</v>
      </c>
    </row>
    <row r="490" spans="1:32">
      <c r="AC490" s="244">
        <f t="shared" si="93"/>
        <v>2</v>
      </c>
      <c r="AD490" s="236">
        <f t="shared" si="95"/>
        <v>36878</v>
      </c>
      <c r="AE490" s="235" t="b">
        <f t="shared" si="94"/>
        <v>0</v>
      </c>
      <c r="AF490" s="246">
        <f t="shared" si="92"/>
        <v>3226511.0186938718</v>
      </c>
    </row>
    <row r="491" spans="1:32">
      <c r="AC491" s="244">
        <f t="shared" si="93"/>
        <v>3</v>
      </c>
      <c r="AD491" s="236">
        <f t="shared" si="95"/>
        <v>36879</v>
      </c>
      <c r="AE491" s="235" t="b">
        <f t="shared" si="94"/>
        <v>0</v>
      </c>
      <c r="AF491" s="246">
        <f t="shared" si="92"/>
        <v>3223740.476566175</v>
      </c>
    </row>
    <row r="492" spans="1:32">
      <c r="AC492" s="244">
        <f t="shared" si="93"/>
        <v>4</v>
      </c>
      <c r="AD492" s="236">
        <f t="shared" si="95"/>
        <v>36880</v>
      </c>
      <c r="AE492" s="235" t="b">
        <f t="shared" si="94"/>
        <v>0</v>
      </c>
      <c r="AF492" s="246">
        <f t="shared" si="92"/>
        <v>3215428.850183086</v>
      </c>
    </row>
    <row r="493" spans="1:32">
      <c r="AC493" s="244">
        <f t="shared" si="93"/>
        <v>5</v>
      </c>
      <c r="AD493" s="236">
        <f t="shared" si="95"/>
        <v>36881</v>
      </c>
      <c r="AE493" s="235" t="b">
        <f t="shared" si="94"/>
        <v>0</v>
      </c>
      <c r="AF493" s="246">
        <f t="shared" si="92"/>
        <v>3206193.7097574309</v>
      </c>
    </row>
    <row r="494" spans="1:32">
      <c r="AC494" s="244">
        <f t="shared" si="93"/>
        <v>6</v>
      </c>
      <c r="AD494" s="236">
        <f t="shared" si="95"/>
        <v>36882</v>
      </c>
      <c r="AE494" s="235" t="b">
        <f t="shared" si="94"/>
        <v>0</v>
      </c>
      <c r="AF494" s="246">
        <f t="shared" si="92"/>
        <v>3206193.7097574309</v>
      </c>
    </row>
    <row r="495" spans="1:32">
      <c r="AC495" s="244">
        <f t="shared" si="93"/>
        <v>7</v>
      </c>
      <c r="AD495" s="236">
        <f t="shared" si="95"/>
        <v>36883</v>
      </c>
      <c r="AE495" s="235" t="b">
        <f t="shared" si="94"/>
        <v>1</v>
      </c>
      <c r="AF495" s="246">
        <f t="shared" si="92"/>
        <v>2865972.6923938934</v>
      </c>
    </row>
    <row r="496" spans="1:32">
      <c r="AC496" s="244">
        <f t="shared" si="93"/>
        <v>1</v>
      </c>
      <c r="AD496" s="236">
        <f t="shared" si="95"/>
        <v>36884</v>
      </c>
      <c r="AE496" s="235" t="b">
        <f t="shared" si="94"/>
        <v>1</v>
      </c>
      <c r="AF496" s="246">
        <f t="shared" si="92"/>
        <v>2865972.6923938934</v>
      </c>
    </row>
    <row r="497" spans="29:32">
      <c r="AC497" s="244">
        <f t="shared" si="93"/>
        <v>2</v>
      </c>
      <c r="AD497" s="236">
        <f t="shared" si="95"/>
        <v>36885</v>
      </c>
      <c r="AE497" s="235" t="b">
        <f t="shared" si="94"/>
        <v>0</v>
      </c>
      <c r="AF497" s="246">
        <f t="shared" si="92"/>
        <v>3206193.7097574309</v>
      </c>
    </row>
    <row r="498" spans="29:32">
      <c r="AC498" s="244">
        <f t="shared" si="93"/>
        <v>3</v>
      </c>
      <c r="AD498" s="236">
        <f t="shared" si="95"/>
        <v>36886</v>
      </c>
      <c r="AE498" s="235" t="b">
        <f t="shared" si="94"/>
        <v>0</v>
      </c>
      <c r="AF498" s="246">
        <f t="shared" si="92"/>
        <v>3211734.7940128241</v>
      </c>
    </row>
    <row r="499" spans="29:32">
      <c r="AC499" s="244">
        <f t="shared" si="93"/>
        <v>4</v>
      </c>
      <c r="AD499" s="236">
        <f t="shared" si="95"/>
        <v>36887</v>
      </c>
      <c r="AE499" s="235" t="b">
        <f t="shared" si="94"/>
        <v>0</v>
      </c>
      <c r="AF499" s="246">
        <f t="shared" si="92"/>
        <v>3213581.8220979548</v>
      </c>
    </row>
    <row r="500" spans="29:32">
      <c r="AC500" s="244">
        <f t="shared" si="93"/>
        <v>5</v>
      </c>
      <c r="AD500" s="236">
        <f t="shared" si="95"/>
        <v>36888</v>
      </c>
      <c r="AE500" s="235" t="b">
        <f t="shared" si="94"/>
        <v>0</v>
      </c>
      <c r="AF500" s="246">
        <f t="shared" si="92"/>
        <v>3216352.3642256511</v>
      </c>
    </row>
    <row r="501" spans="29:32">
      <c r="AC501" s="244">
        <f t="shared" si="93"/>
        <v>6</v>
      </c>
      <c r="AD501" s="236">
        <f t="shared" si="95"/>
        <v>36889</v>
      </c>
      <c r="AE501" s="235" t="b">
        <f t="shared" si="94"/>
        <v>0</v>
      </c>
      <c r="AF501" s="246">
        <f t="shared" si="92"/>
        <v>3195111.5412466452</v>
      </c>
    </row>
    <row r="502" spans="29:32">
      <c r="AC502" s="244">
        <f t="shared" si="93"/>
        <v>7</v>
      </c>
      <c r="AD502" s="236">
        <f>DATE(YEAR(AD501),MONTH(AD501),DAY(AD501)+1)</f>
        <v>36890</v>
      </c>
      <c r="AE502" s="235" t="b">
        <f t="shared" si="94"/>
        <v>1</v>
      </c>
      <c r="AF502" s="246">
        <f t="shared" si="92"/>
        <v>2890237.1733713187</v>
      </c>
    </row>
    <row r="503" spans="29:32">
      <c r="AC503" s="244">
        <f t="shared" si="93"/>
        <v>1</v>
      </c>
      <c r="AD503" s="236">
        <f>DATE(YEAR(AD502),MONTH(AD502),DAY(AD502)+1)</f>
        <v>36891</v>
      </c>
      <c r="AE503" s="235" t="b">
        <f t="shared" si="94"/>
        <v>1</v>
      </c>
      <c r="AF503" s="246">
        <f t="shared" si="92"/>
        <v>2899176.7189945811</v>
      </c>
    </row>
    <row r="724" spans="1:21">
      <c r="A724" s="245"/>
      <c r="B724" s="245"/>
      <c r="U724" s="245"/>
    </row>
    <row r="725" spans="1:21">
      <c r="A725" s="245"/>
      <c r="B725" s="245"/>
      <c r="U725" s="245"/>
    </row>
    <row r="726" spans="1:21">
      <c r="A726" s="245"/>
      <c r="B726" s="245"/>
      <c r="U726" s="245"/>
    </row>
    <row r="727" spans="1:21">
      <c r="A727" s="245"/>
      <c r="B727" s="245"/>
      <c r="U727" s="245"/>
    </row>
    <row r="728" spans="1:21">
      <c r="A728" s="245"/>
      <c r="B728" s="245"/>
      <c r="C728" s="246"/>
      <c r="D728" s="255"/>
      <c r="E728" s="255"/>
      <c r="F728" s="255"/>
      <c r="G728" s="247"/>
      <c r="H728" s="247"/>
      <c r="I728" s="247"/>
      <c r="J728" s="247"/>
      <c r="U728" s="245"/>
    </row>
    <row r="729" spans="1:21">
      <c r="A729" s="245"/>
      <c r="B729" s="245"/>
      <c r="C729" s="246"/>
      <c r="D729" s="255"/>
      <c r="E729" s="255"/>
      <c r="F729" s="255"/>
      <c r="G729" s="247"/>
      <c r="H729" s="247"/>
      <c r="I729" s="247"/>
      <c r="J729" s="247"/>
      <c r="U729" s="245"/>
    </row>
    <row r="730" spans="1:21">
      <c r="A730" s="245"/>
      <c r="B730" s="245"/>
      <c r="C730" s="246"/>
      <c r="D730" s="255"/>
      <c r="E730" s="255"/>
      <c r="F730" s="255"/>
      <c r="G730" s="247"/>
      <c r="H730" s="247"/>
      <c r="I730" s="247"/>
      <c r="J730" s="247"/>
      <c r="U730" s="245"/>
    </row>
    <row r="731" spans="1:21">
      <c r="A731" s="245"/>
      <c r="B731" s="245"/>
      <c r="C731" s="246"/>
      <c r="D731" s="255"/>
      <c r="E731" s="255"/>
      <c r="F731" s="255"/>
      <c r="G731" s="247"/>
      <c r="H731" s="247"/>
      <c r="I731" s="247"/>
      <c r="J731" s="247"/>
      <c r="U731" s="245"/>
    </row>
    <row r="732" spans="1:21">
      <c r="A732" s="245"/>
      <c r="B732" s="245"/>
      <c r="C732" s="246"/>
      <c r="D732" s="255"/>
      <c r="E732" s="255"/>
      <c r="F732" s="255"/>
      <c r="G732" s="247"/>
      <c r="H732" s="247"/>
      <c r="I732" s="247"/>
      <c r="J732" s="247"/>
      <c r="U732" s="245"/>
    </row>
    <row r="733" spans="1:21">
      <c r="A733" s="245"/>
      <c r="B733" s="245"/>
      <c r="C733" s="246"/>
      <c r="D733" s="255"/>
      <c r="E733" s="255"/>
      <c r="F733" s="255"/>
      <c r="G733" s="247"/>
      <c r="H733" s="247"/>
      <c r="I733" s="247"/>
      <c r="J733" s="247"/>
      <c r="U733" s="245"/>
    </row>
    <row r="734" spans="1:21">
      <c r="A734" s="245"/>
      <c r="B734" s="245"/>
      <c r="C734" s="246"/>
      <c r="D734" s="255"/>
      <c r="E734" s="255"/>
      <c r="F734" s="255"/>
      <c r="G734" s="247"/>
      <c r="H734" s="247"/>
      <c r="I734" s="247"/>
      <c r="J734" s="247"/>
      <c r="U734" s="245"/>
    </row>
    <row r="735" spans="1:21">
      <c r="A735" s="245"/>
      <c r="B735" s="245"/>
      <c r="C735" s="246"/>
      <c r="D735" s="255"/>
      <c r="E735" s="255"/>
      <c r="F735" s="255"/>
      <c r="G735" s="247"/>
      <c r="H735" s="247"/>
      <c r="I735" s="247"/>
      <c r="J735" s="247"/>
      <c r="U735" s="245"/>
    </row>
    <row r="736" spans="1:21">
      <c r="A736" s="245"/>
      <c r="B736" s="245"/>
      <c r="C736" s="246"/>
      <c r="D736" s="255"/>
      <c r="E736" s="255"/>
      <c r="F736" s="255"/>
      <c r="G736" s="247"/>
      <c r="H736" s="247"/>
      <c r="I736" s="247"/>
      <c r="J736" s="247"/>
      <c r="U736" s="245"/>
    </row>
    <row r="737" spans="1:23">
      <c r="A737" s="245"/>
      <c r="B737" s="245"/>
      <c r="C737" s="246"/>
      <c r="D737" s="255"/>
      <c r="E737" s="255"/>
      <c r="F737" s="255"/>
      <c r="G737" s="247"/>
      <c r="H737" s="247"/>
      <c r="I737" s="247"/>
      <c r="J737" s="247"/>
      <c r="U737" s="245"/>
    </row>
    <row r="738" spans="1:23">
      <c r="A738" s="245"/>
      <c r="B738" s="245"/>
      <c r="C738" s="246"/>
      <c r="D738" s="255"/>
      <c r="E738" s="255"/>
      <c r="F738" s="255"/>
      <c r="G738" s="247"/>
      <c r="H738" s="247"/>
      <c r="I738" s="247"/>
      <c r="J738" s="247"/>
      <c r="U738" s="245"/>
    </row>
    <row r="739" spans="1:23">
      <c r="A739" s="245"/>
      <c r="B739" s="245"/>
      <c r="C739" s="246"/>
      <c r="D739" s="255"/>
      <c r="E739" s="255"/>
      <c r="F739" s="255"/>
      <c r="G739" s="247"/>
      <c r="H739" s="247"/>
      <c r="I739" s="247"/>
      <c r="J739" s="247"/>
      <c r="U739" s="245"/>
    </row>
    <row r="740" spans="1:23">
      <c r="A740" s="245"/>
      <c r="B740" s="245"/>
      <c r="C740" s="246"/>
      <c r="D740" s="255"/>
      <c r="E740" s="255"/>
      <c r="F740" s="255"/>
      <c r="G740" s="247"/>
      <c r="H740" s="247"/>
      <c r="I740" s="247"/>
      <c r="J740" s="247"/>
      <c r="U740" s="245"/>
    </row>
    <row r="741" spans="1:23">
      <c r="A741" s="245"/>
      <c r="B741" s="245"/>
      <c r="C741" s="246"/>
      <c r="D741" s="255"/>
      <c r="E741" s="255"/>
      <c r="F741" s="255"/>
      <c r="G741" s="247"/>
      <c r="H741" s="247"/>
      <c r="I741" s="247"/>
      <c r="J741" s="247"/>
      <c r="U741" s="245"/>
    </row>
    <row r="742" spans="1:23">
      <c r="A742" s="245"/>
      <c r="B742" s="245"/>
      <c r="C742" s="246"/>
      <c r="D742" s="255"/>
      <c r="E742" s="255"/>
      <c r="F742" s="255"/>
      <c r="G742" s="247"/>
      <c r="H742" s="247"/>
      <c r="I742" s="247"/>
      <c r="J742" s="247"/>
      <c r="L742" s="248"/>
      <c r="M742" s="248"/>
      <c r="N742" s="247"/>
      <c r="O742" s="247"/>
      <c r="P742" s="247"/>
      <c r="Q742" s="248"/>
      <c r="R742" s="248"/>
      <c r="U742" s="245"/>
      <c r="W742" s="248"/>
    </row>
    <row r="743" spans="1:23">
      <c r="A743" s="245"/>
      <c r="B743" s="245"/>
      <c r="C743" s="246"/>
      <c r="D743" s="255"/>
      <c r="E743" s="255"/>
      <c r="F743" s="255"/>
      <c r="G743" s="247"/>
      <c r="H743" s="247"/>
      <c r="I743" s="247"/>
      <c r="J743" s="247"/>
      <c r="K743" s="272"/>
      <c r="L743" s="246"/>
      <c r="M743" s="246"/>
      <c r="N743" s="247"/>
      <c r="O743" s="247"/>
      <c r="P743" s="247"/>
      <c r="Q743" s="248"/>
      <c r="R743" s="248"/>
      <c r="U743" s="245"/>
      <c r="W743" s="246"/>
    </row>
    <row r="744" spans="1:23">
      <c r="A744" s="245"/>
      <c r="B744" s="245"/>
      <c r="C744" s="246"/>
      <c r="D744" s="255"/>
      <c r="E744" s="255"/>
      <c r="F744" s="255"/>
      <c r="G744" s="247"/>
      <c r="H744" s="247"/>
      <c r="I744" s="247"/>
      <c r="J744" s="247"/>
      <c r="L744" s="248"/>
      <c r="M744" s="249"/>
      <c r="N744" s="247"/>
      <c r="O744" s="247"/>
      <c r="P744" s="247"/>
      <c r="Q744" s="249"/>
      <c r="R744" s="248"/>
      <c r="U744" s="245"/>
      <c r="W744" s="248"/>
    </row>
    <row r="745" spans="1:23">
      <c r="A745" s="245"/>
      <c r="B745" s="245"/>
      <c r="C745" s="246"/>
      <c r="D745" s="255"/>
      <c r="E745" s="255"/>
      <c r="F745" s="255"/>
      <c r="G745" s="247"/>
      <c r="H745" s="247"/>
      <c r="I745" s="247"/>
      <c r="J745" s="247"/>
      <c r="L745" s="248"/>
      <c r="M745" s="248"/>
      <c r="N745" s="247"/>
      <c r="O745" s="247"/>
      <c r="P745" s="247"/>
      <c r="Q745" s="248"/>
      <c r="R745" s="248"/>
      <c r="U745" s="245"/>
      <c r="W745" s="248"/>
    </row>
    <row r="746" spans="1:23">
      <c r="A746" s="245"/>
      <c r="B746" s="245"/>
      <c r="C746" s="246"/>
      <c r="D746" s="255"/>
      <c r="E746" s="255"/>
      <c r="F746" s="255"/>
      <c r="G746" s="247"/>
      <c r="H746" s="247"/>
      <c r="I746" s="247"/>
      <c r="J746" s="247"/>
      <c r="L746" s="248"/>
      <c r="M746" s="248"/>
      <c r="N746" s="247"/>
      <c r="O746" s="247"/>
      <c r="P746" s="247"/>
      <c r="Q746" s="248"/>
      <c r="R746" s="248"/>
      <c r="U746" s="245"/>
      <c r="W746" s="248"/>
    </row>
    <row r="747" spans="1:23">
      <c r="A747" s="245"/>
      <c r="B747" s="245"/>
      <c r="C747" s="246"/>
      <c r="D747" s="255"/>
      <c r="E747" s="255"/>
      <c r="F747" s="255"/>
      <c r="G747" s="247"/>
      <c r="H747" s="247"/>
      <c r="I747" s="247"/>
      <c r="J747" s="247"/>
      <c r="L747" s="248"/>
      <c r="M747" s="248"/>
      <c r="N747" s="247"/>
      <c r="O747" s="247"/>
      <c r="P747" s="247"/>
      <c r="Q747" s="248"/>
      <c r="R747" s="248"/>
      <c r="U747" s="245"/>
      <c r="W747" s="248"/>
    </row>
    <row r="748" spans="1:23">
      <c r="A748" s="245"/>
      <c r="B748" s="245"/>
      <c r="C748" s="246"/>
      <c r="D748" s="255"/>
      <c r="E748" s="255"/>
      <c r="F748" s="255"/>
      <c r="G748" s="247"/>
      <c r="H748" s="247"/>
      <c r="I748" s="247"/>
      <c r="J748" s="247"/>
      <c r="K748" s="272"/>
      <c r="L748" s="246"/>
      <c r="M748" s="246"/>
      <c r="N748" s="247"/>
      <c r="O748" s="247"/>
      <c r="P748" s="247"/>
      <c r="Q748" s="246"/>
      <c r="R748" s="248"/>
      <c r="U748" s="245"/>
      <c r="W748" s="246"/>
    </row>
    <row r="749" spans="1:23">
      <c r="A749" s="245"/>
      <c r="B749" s="245"/>
      <c r="C749" s="246"/>
      <c r="D749" s="255"/>
      <c r="E749" s="255"/>
      <c r="F749" s="255"/>
      <c r="G749" s="247"/>
      <c r="H749" s="247"/>
      <c r="I749" s="247"/>
      <c r="J749" s="247"/>
      <c r="K749" s="272"/>
      <c r="L749" s="246"/>
      <c r="M749" s="246"/>
      <c r="N749" s="247"/>
      <c r="O749" s="247"/>
      <c r="P749" s="247"/>
      <c r="Q749" s="246"/>
      <c r="R749" s="248"/>
      <c r="U749" s="245"/>
      <c r="W749" s="246"/>
    </row>
    <row r="750" spans="1:23">
      <c r="A750" s="245"/>
      <c r="B750" s="245"/>
      <c r="C750" s="246"/>
      <c r="D750" s="255"/>
      <c r="E750" s="255"/>
      <c r="F750" s="255"/>
      <c r="G750" s="247"/>
      <c r="H750" s="247"/>
      <c r="I750" s="247"/>
      <c r="J750" s="247"/>
      <c r="K750" s="272"/>
      <c r="L750" s="246"/>
      <c r="M750" s="246"/>
      <c r="N750" s="247"/>
      <c r="O750" s="247"/>
      <c r="P750" s="247"/>
      <c r="Q750" s="248"/>
      <c r="R750" s="248"/>
      <c r="U750" s="245"/>
      <c r="W750" s="246"/>
    </row>
    <row r="751" spans="1:23">
      <c r="A751" s="245"/>
      <c r="B751" s="245"/>
      <c r="C751" s="246"/>
      <c r="D751" s="255"/>
      <c r="E751" s="255"/>
      <c r="F751" s="255"/>
      <c r="G751" s="247"/>
      <c r="H751" s="247"/>
      <c r="I751" s="247"/>
      <c r="J751" s="247"/>
      <c r="K751" s="272"/>
      <c r="L751" s="246"/>
      <c r="M751" s="246"/>
      <c r="N751" s="247"/>
      <c r="O751" s="247"/>
      <c r="P751" s="247"/>
      <c r="Q751" s="248"/>
      <c r="R751" s="248"/>
      <c r="U751" s="245"/>
      <c r="W751" s="246"/>
    </row>
    <row r="752" spans="1:23">
      <c r="A752" s="245"/>
      <c r="B752" s="245"/>
      <c r="C752" s="246"/>
      <c r="D752" s="255"/>
      <c r="E752" s="255"/>
      <c r="F752" s="255"/>
      <c r="G752" s="247"/>
      <c r="H752" s="247"/>
      <c r="I752" s="247"/>
      <c r="J752" s="247"/>
      <c r="K752" s="272"/>
      <c r="L752" s="246"/>
      <c r="M752" s="246"/>
      <c r="N752" s="247"/>
      <c r="O752" s="247"/>
      <c r="P752" s="247"/>
      <c r="Q752" s="248"/>
      <c r="R752" s="248"/>
      <c r="U752" s="245"/>
      <c r="W752" s="246"/>
    </row>
    <row r="753" spans="1:23">
      <c r="A753" s="245"/>
      <c r="B753" s="245"/>
      <c r="C753" s="246"/>
      <c r="D753" s="255"/>
      <c r="E753" s="255"/>
      <c r="F753" s="255"/>
      <c r="G753" s="247"/>
      <c r="H753" s="247"/>
      <c r="I753" s="247"/>
      <c r="J753" s="247"/>
      <c r="K753" s="272"/>
      <c r="L753" s="246"/>
      <c r="M753" s="246"/>
      <c r="N753" s="247"/>
      <c r="O753" s="247"/>
      <c r="P753" s="247"/>
      <c r="Q753" s="248"/>
      <c r="R753" s="248"/>
      <c r="U753" s="245"/>
      <c r="W753" s="246"/>
    </row>
    <row r="754" spans="1:23">
      <c r="A754" s="245"/>
      <c r="B754" s="245"/>
      <c r="C754" s="246"/>
      <c r="D754" s="255"/>
      <c r="E754" s="255"/>
      <c r="F754" s="255"/>
      <c r="G754" s="247"/>
      <c r="H754" s="247"/>
      <c r="I754" s="247"/>
      <c r="J754" s="247"/>
      <c r="K754" s="272"/>
      <c r="L754" s="246"/>
      <c r="M754" s="246"/>
      <c r="N754" s="247"/>
      <c r="O754" s="247"/>
      <c r="P754" s="247"/>
      <c r="Q754" s="248"/>
      <c r="R754" s="248"/>
      <c r="U754" s="245"/>
      <c r="W754" s="246"/>
    </row>
    <row r="755" spans="1:23">
      <c r="A755" s="245"/>
      <c r="B755" s="245"/>
      <c r="C755" s="246"/>
      <c r="D755" s="255"/>
      <c r="E755" s="255"/>
      <c r="F755" s="255"/>
      <c r="G755" s="247"/>
      <c r="H755" s="247"/>
      <c r="I755" s="247"/>
      <c r="J755" s="247"/>
      <c r="K755" s="272"/>
      <c r="L755" s="246"/>
      <c r="M755" s="246"/>
      <c r="N755" s="247"/>
      <c r="O755" s="247"/>
      <c r="P755" s="247"/>
      <c r="Q755" s="248"/>
      <c r="R755" s="248"/>
      <c r="U755" s="245"/>
      <c r="W755" s="246"/>
    </row>
    <row r="756" spans="1:23">
      <c r="A756" s="245"/>
      <c r="B756" s="245"/>
      <c r="C756" s="246"/>
      <c r="D756" s="255"/>
      <c r="E756" s="255"/>
      <c r="F756" s="255"/>
      <c r="G756" s="247"/>
      <c r="H756" s="247"/>
      <c r="I756" s="247"/>
      <c r="J756" s="247"/>
      <c r="K756" s="272"/>
      <c r="L756" s="246"/>
      <c r="M756" s="246"/>
      <c r="N756" s="247"/>
      <c r="O756" s="247"/>
      <c r="P756" s="247"/>
      <c r="Q756" s="248"/>
      <c r="R756" s="248"/>
      <c r="U756" s="245"/>
      <c r="W756" s="246"/>
    </row>
    <row r="757" spans="1:23">
      <c r="A757" s="245"/>
      <c r="B757" s="245"/>
      <c r="C757" s="246"/>
      <c r="D757" s="255"/>
      <c r="E757" s="255"/>
      <c r="F757" s="255"/>
      <c r="G757" s="247"/>
      <c r="H757" s="247"/>
      <c r="I757" s="247"/>
      <c r="J757" s="247"/>
      <c r="K757" s="272"/>
      <c r="L757" s="246"/>
      <c r="M757" s="246"/>
      <c r="N757" s="247"/>
      <c r="O757" s="247"/>
      <c r="P757" s="247"/>
      <c r="Q757" s="248"/>
      <c r="R757" s="248"/>
      <c r="U757" s="245"/>
      <c r="W757" s="246"/>
    </row>
    <row r="758" spans="1:23">
      <c r="A758" s="245"/>
      <c r="B758" s="245"/>
      <c r="C758" s="246"/>
      <c r="D758" s="255"/>
      <c r="E758" s="255"/>
      <c r="F758" s="255"/>
      <c r="G758" s="247"/>
      <c r="H758" s="247"/>
      <c r="I758" s="247"/>
      <c r="J758" s="247"/>
      <c r="K758" s="272"/>
      <c r="L758" s="246"/>
      <c r="M758" s="246"/>
      <c r="N758" s="247"/>
      <c r="O758" s="247"/>
      <c r="P758" s="247"/>
      <c r="Q758" s="248"/>
      <c r="R758" s="248"/>
      <c r="U758" s="245"/>
      <c r="W758" s="246"/>
    </row>
    <row r="759" spans="1:23">
      <c r="A759" s="245"/>
      <c r="B759" s="245"/>
      <c r="C759" s="246"/>
      <c r="D759" s="255"/>
      <c r="E759" s="255"/>
      <c r="F759" s="255"/>
      <c r="G759" s="247"/>
      <c r="H759" s="247"/>
      <c r="I759" s="247"/>
      <c r="J759" s="247"/>
      <c r="K759" s="272"/>
      <c r="L759" s="246"/>
      <c r="M759" s="246"/>
      <c r="N759" s="247"/>
      <c r="O759" s="247"/>
      <c r="P759" s="247"/>
      <c r="Q759" s="248"/>
      <c r="R759" s="248"/>
      <c r="U759" s="245"/>
      <c r="W759" s="246"/>
    </row>
    <row r="760" spans="1:23">
      <c r="A760" s="245"/>
      <c r="B760" s="245"/>
      <c r="C760" s="246"/>
      <c r="D760" s="255"/>
      <c r="E760" s="255"/>
      <c r="F760" s="255"/>
      <c r="G760" s="247"/>
      <c r="H760" s="247"/>
      <c r="I760" s="247"/>
      <c r="J760" s="247"/>
      <c r="K760" s="272"/>
      <c r="L760" s="246"/>
      <c r="M760" s="246"/>
      <c r="N760" s="247"/>
      <c r="O760" s="247"/>
      <c r="P760" s="247"/>
      <c r="Q760" s="248"/>
      <c r="R760" s="248"/>
      <c r="U760" s="245"/>
      <c r="W760" s="246"/>
    </row>
    <row r="761" spans="1:23">
      <c r="A761" s="245"/>
      <c r="B761" s="245"/>
      <c r="C761" s="246"/>
      <c r="D761" s="255"/>
      <c r="E761" s="255"/>
      <c r="F761" s="255"/>
      <c r="G761" s="247"/>
      <c r="H761" s="247"/>
      <c r="I761" s="247"/>
      <c r="J761" s="247"/>
      <c r="K761" s="272"/>
      <c r="L761" s="246"/>
      <c r="M761" s="246"/>
      <c r="N761" s="247"/>
      <c r="O761" s="247"/>
      <c r="P761" s="247"/>
      <c r="Q761" s="248"/>
      <c r="R761" s="248"/>
      <c r="U761" s="245"/>
      <c r="W761" s="246"/>
    </row>
    <row r="762" spans="1:23">
      <c r="A762" s="245"/>
      <c r="B762" s="245"/>
      <c r="C762" s="246"/>
      <c r="D762" s="255"/>
      <c r="E762" s="255"/>
      <c r="F762" s="255"/>
      <c r="G762" s="247"/>
      <c r="H762" s="247"/>
      <c r="I762" s="247"/>
      <c r="J762" s="247"/>
      <c r="K762" s="272"/>
      <c r="L762" s="246"/>
      <c r="M762" s="246"/>
      <c r="N762" s="247"/>
      <c r="O762" s="247"/>
      <c r="P762" s="247"/>
      <c r="Q762" s="248"/>
      <c r="R762" s="248"/>
      <c r="U762" s="245"/>
      <c r="W762" s="246"/>
    </row>
    <row r="763" spans="1:23">
      <c r="A763" s="245"/>
      <c r="B763" s="245"/>
      <c r="C763" s="246"/>
      <c r="D763" s="255"/>
      <c r="E763" s="255"/>
      <c r="F763" s="255"/>
      <c r="G763" s="247"/>
      <c r="H763" s="247"/>
      <c r="I763" s="247"/>
      <c r="J763" s="247"/>
      <c r="K763" s="272"/>
      <c r="L763" s="246"/>
      <c r="M763" s="246"/>
      <c r="N763" s="247"/>
      <c r="O763" s="247"/>
      <c r="P763" s="247"/>
      <c r="Q763" s="248"/>
      <c r="R763" s="248"/>
      <c r="U763" s="245"/>
      <c r="W763" s="246"/>
    </row>
    <row r="764" spans="1:23">
      <c r="A764" s="245"/>
      <c r="B764" s="245"/>
      <c r="C764" s="246"/>
      <c r="D764" s="255"/>
      <c r="E764" s="255"/>
      <c r="F764" s="255"/>
      <c r="G764" s="247"/>
      <c r="H764" s="247"/>
      <c r="I764" s="247"/>
      <c r="J764" s="247"/>
      <c r="K764" s="272"/>
      <c r="L764" s="246"/>
      <c r="M764" s="246"/>
      <c r="N764" s="247"/>
      <c r="O764" s="247"/>
      <c r="P764" s="247"/>
      <c r="Q764" s="248"/>
      <c r="R764" s="248"/>
      <c r="U764" s="245"/>
      <c r="W764" s="246"/>
    </row>
    <row r="765" spans="1:23">
      <c r="A765" s="245"/>
      <c r="B765" s="245"/>
      <c r="C765" s="246"/>
      <c r="D765" s="255"/>
      <c r="E765" s="255"/>
      <c r="F765" s="255"/>
      <c r="G765" s="247"/>
      <c r="H765" s="247"/>
      <c r="I765" s="247"/>
      <c r="J765" s="247"/>
      <c r="K765" s="272"/>
      <c r="L765" s="246"/>
      <c r="M765" s="246"/>
      <c r="N765" s="247"/>
      <c r="O765" s="247"/>
      <c r="P765" s="247"/>
      <c r="Q765" s="248"/>
      <c r="R765" s="248"/>
      <c r="U765" s="245"/>
      <c r="W765" s="246"/>
    </row>
    <row r="766" spans="1:23">
      <c r="A766" s="245"/>
      <c r="B766" s="245"/>
      <c r="C766" s="246"/>
      <c r="D766" s="255"/>
      <c r="E766" s="255"/>
      <c r="F766" s="255"/>
      <c r="G766" s="247"/>
      <c r="H766" s="247"/>
      <c r="I766" s="247"/>
      <c r="J766" s="247"/>
      <c r="K766" s="272"/>
      <c r="L766" s="246"/>
      <c r="M766" s="246"/>
      <c r="N766" s="247"/>
      <c r="O766" s="247"/>
      <c r="P766" s="247"/>
      <c r="Q766" s="248"/>
      <c r="R766" s="248"/>
      <c r="U766" s="245"/>
      <c r="W766" s="246"/>
    </row>
    <row r="767" spans="1:23">
      <c r="A767" s="245"/>
      <c r="B767" s="245"/>
      <c r="C767" s="246"/>
      <c r="D767" s="255"/>
      <c r="E767" s="255"/>
      <c r="F767" s="255"/>
      <c r="G767" s="247"/>
      <c r="H767" s="247"/>
      <c r="I767" s="247"/>
      <c r="J767" s="247"/>
      <c r="K767" s="272"/>
      <c r="L767" s="246"/>
      <c r="M767" s="246"/>
      <c r="N767" s="247"/>
      <c r="O767" s="247"/>
      <c r="P767" s="247"/>
      <c r="Q767" s="248"/>
      <c r="R767" s="248"/>
      <c r="U767" s="245"/>
      <c r="W767" s="246"/>
    </row>
    <row r="768" spans="1:23">
      <c r="A768" s="245"/>
      <c r="B768" s="245"/>
      <c r="C768" s="246"/>
      <c r="D768" s="255"/>
      <c r="E768" s="255"/>
      <c r="F768" s="255"/>
      <c r="G768" s="247"/>
      <c r="H768" s="247"/>
      <c r="I768" s="247"/>
      <c r="J768" s="247"/>
      <c r="K768" s="272"/>
      <c r="L768" s="246"/>
      <c r="M768" s="246"/>
      <c r="N768" s="247"/>
      <c r="O768" s="247"/>
      <c r="P768" s="247"/>
      <c r="Q768" s="248"/>
      <c r="R768" s="248"/>
      <c r="U768" s="245"/>
      <c r="W768" s="246"/>
    </row>
    <row r="769" spans="1:23">
      <c r="A769" s="245"/>
      <c r="B769" s="245"/>
      <c r="C769" s="246"/>
      <c r="D769" s="255"/>
      <c r="E769" s="255"/>
      <c r="F769" s="255"/>
      <c r="G769" s="247"/>
      <c r="H769" s="247"/>
      <c r="I769" s="247"/>
      <c r="J769" s="247"/>
      <c r="K769" s="272"/>
      <c r="L769" s="246"/>
      <c r="M769" s="246"/>
      <c r="N769" s="247"/>
      <c r="O769" s="247"/>
      <c r="P769" s="247"/>
      <c r="Q769" s="248"/>
      <c r="R769" s="248"/>
      <c r="U769" s="245"/>
      <c r="W769" s="246"/>
    </row>
    <row r="770" spans="1:23">
      <c r="A770" s="245"/>
      <c r="B770" s="245"/>
      <c r="C770" s="246"/>
      <c r="D770" s="255"/>
      <c r="E770" s="255"/>
      <c r="F770" s="255"/>
      <c r="G770" s="247"/>
      <c r="H770" s="247"/>
      <c r="I770" s="247"/>
      <c r="J770" s="247"/>
      <c r="K770" s="272"/>
      <c r="L770" s="246"/>
      <c r="M770" s="246"/>
      <c r="N770" s="247"/>
      <c r="O770" s="247"/>
      <c r="P770" s="247"/>
      <c r="Q770" s="248"/>
      <c r="R770" s="248"/>
      <c r="U770" s="245"/>
      <c r="W770" s="246"/>
    </row>
    <row r="771" spans="1:23">
      <c r="A771" s="245"/>
      <c r="B771" s="245"/>
      <c r="C771" s="246"/>
      <c r="D771" s="255"/>
      <c r="E771" s="255"/>
      <c r="F771" s="255"/>
      <c r="G771" s="247"/>
      <c r="H771" s="247"/>
      <c r="I771" s="247"/>
      <c r="J771" s="247"/>
      <c r="K771" s="272"/>
      <c r="L771" s="246"/>
      <c r="M771" s="246"/>
      <c r="N771" s="247"/>
      <c r="O771" s="247"/>
      <c r="P771" s="247"/>
      <c r="Q771" s="248"/>
      <c r="R771" s="248"/>
      <c r="U771" s="245"/>
      <c r="W771" s="246"/>
    </row>
    <row r="772" spans="1:23">
      <c r="A772" s="245"/>
      <c r="B772" s="245"/>
      <c r="C772" s="246"/>
      <c r="D772" s="255"/>
      <c r="E772" s="255"/>
      <c r="F772" s="255"/>
      <c r="G772" s="247"/>
      <c r="H772" s="247"/>
      <c r="I772" s="247"/>
      <c r="J772" s="247"/>
      <c r="K772" s="272"/>
      <c r="L772" s="246"/>
      <c r="M772" s="246"/>
      <c r="N772" s="247"/>
      <c r="O772" s="247"/>
      <c r="P772" s="247"/>
      <c r="Q772" s="248"/>
      <c r="R772" s="248"/>
      <c r="U772" s="245"/>
      <c r="W772" s="246"/>
    </row>
    <row r="773" spans="1:23">
      <c r="A773" s="245"/>
      <c r="B773" s="245"/>
      <c r="C773" s="246"/>
      <c r="D773" s="255"/>
      <c r="E773" s="255"/>
      <c r="F773" s="255"/>
      <c r="G773" s="247"/>
      <c r="H773" s="247"/>
      <c r="I773" s="247"/>
      <c r="J773" s="247"/>
      <c r="K773" s="272"/>
      <c r="L773" s="246"/>
      <c r="M773" s="246"/>
      <c r="N773" s="247"/>
      <c r="O773" s="247"/>
      <c r="P773" s="247"/>
      <c r="Q773" s="248"/>
      <c r="R773" s="248"/>
      <c r="U773" s="245"/>
      <c r="W773" s="246"/>
    </row>
    <row r="774" spans="1:23">
      <c r="A774" s="245"/>
      <c r="B774" s="245"/>
      <c r="C774" s="246"/>
      <c r="D774" s="255"/>
      <c r="E774" s="255"/>
      <c r="F774" s="255"/>
      <c r="G774" s="247"/>
      <c r="H774" s="247"/>
      <c r="I774" s="247"/>
      <c r="J774" s="247"/>
      <c r="K774" s="272"/>
      <c r="L774" s="246"/>
      <c r="M774" s="246"/>
      <c r="N774" s="247"/>
      <c r="O774" s="247"/>
      <c r="P774" s="247"/>
      <c r="Q774" s="248"/>
      <c r="R774" s="248"/>
      <c r="U774" s="245"/>
      <c r="W774" s="246"/>
    </row>
    <row r="775" spans="1:23">
      <c r="A775" s="245"/>
      <c r="B775" s="245"/>
      <c r="C775" s="246"/>
      <c r="D775" s="255"/>
      <c r="E775" s="255"/>
      <c r="F775" s="255"/>
      <c r="G775" s="247"/>
      <c r="H775" s="247"/>
      <c r="I775" s="247"/>
      <c r="J775" s="247"/>
      <c r="K775" s="272"/>
      <c r="L775" s="246"/>
      <c r="M775" s="246"/>
      <c r="N775" s="247"/>
      <c r="O775" s="247"/>
      <c r="P775" s="247"/>
      <c r="Q775" s="248"/>
      <c r="R775" s="248"/>
      <c r="U775" s="245"/>
      <c r="W775" s="246"/>
    </row>
    <row r="776" spans="1:23">
      <c r="A776" s="245"/>
      <c r="B776" s="245"/>
      <c r="C776" s="246"/>
      <c r="D776" s="255"/>
      <c r="E776" s="255"/>
      <c r="F776" s="255"/>
      <c r="G776" s="247"/>
      <c r="H776" s="247"/>
      <c r="I776" s="247"/>
      <c r="J776" s="247"/>
      <c r="K776" s="272"/>
      <c r="L776" s="246"/>
      <c r="M776" s="246"/>
      <c r="N776" s="247"/>
      <c r="O776" s="247"/>
      <c r="P776" s="247"/>
      <c r="Q776" s="248"/>
      <c r="R776" s="248"/>
      <c r="U776" s="245"/>
      <c r="W776" s="246"/>
    </row>
    <row r="777" spans="1:23">
      <c r="A777" s="245"/>
      <c r="B777" s="245"/>
      <c r="C777" s="246"/>
      <c r="D777" s="255"/>
      <c r="E777" s="255"/>
      <c r="F777" s="255"/>
      <c r="G777" s="247"/>
      <c r="H777" s="247"/>
      <c r="I777" s="247"/>
      <c r="J777" s="247"/>
      <c r="K777" s="272"/>
      <c r="L777" s="246"/>
      <c r="M777" s="246"/>
      <c r="N777" s="247"/>
      <c r="O777" s="247"/>
      <c r="P777" s="247"/>
      <c r="Q777" s="248"/>
      <c r="R777" s="248"/>
      <c r="U777" s="245"/>
      <c r="W777" s="246"/>
    </row>
    <row r="778" spans="1:23">
      <c r="A778" s="245"/>
      <c r="B778" s="245"/>
      <c r="C778" s="246"/>
      <c r="D778" s="255"/>
      <c r="E778" s="255"/>
      <c r="F778" s="255"/>
      <c r="G778" s="247"/>
      <c r="H778" s="247"/>
      <c r="I778" s="247"/>
      <c r="J778" s="247"/>
      <c r="K778" s="272"/>
      <c r="L778" s="246"/>
      <c r="M778" s="246"/>
      <c r="N778" s="247"/>
      <c r="O778" s="247"/>
      <c r="P778" s="247"/>
      <c r="Q778" s="248"/>
      <c r="R778" s="248"/>
      <c r="U778" s="245"/>
      <c r="W778" s="246"/>
    </row>
    <row r="779" spans="1:23">
      <c r="A779" s="245"/>
      <c r="B779" s="245"/>
      <c r="C779" s="246"/>
      <c r="D779" s="255"/>
      <c r="E779" s="255"/>
      <c r="F779" s="255"/>
      <c r="G779" s="247"/>
      <c r="H779" s="247"/>
      <c r="I779" s="247"/>
      <c r="J779" s="247"/>
      <c r="K779" s="272"/>
      <c r="L779" s="246"/>
      <c r="M779" s="246"/>
      <c r="N779" s="247"/>
      <c r="O779" s="247"/>
      <c r="P779" s="247"/>
      <c r="Q779" s="248"/>
      <c r="R779" s="248"/>
      <c r="U779" s="245"/>
      <c r="W779" s="246"/>
    </row>
    <row r="780" spans="1:23">
      <c r="A780" s="245"/>
      <c r="B780" s="245"/>
      <c r="C780" s="246"/>
      <c r="D780" s="255"/>
      <c r="E780" s="255"/>
      <c r="F780" s="255"/>
      <c r="G780" s="247"/>
      <c r="H780" s="247"/>
      <c r="I780" s="247"/>
      <c r="J780" s="247"/>
      <c r="K780" s="272"/>
      <c r="L780" s="246"/>
      <c r="M780" s="246"/>
      <c r="N780" s="247"/>
      <c r="O780" s="247"/>
      <c r="P780" s="247"/>
      <c r="Q780" s="248"/>
      <c r="R780" s="248"/>
      <c r="U780" s="245"/>
      <c r="W780" s="246"/>
    </row>
    <row r="781" spans="1:23">
      <c r="A781" s="245"/>
      <c r="B781" s="245"/>
      <c r="C781" s="246"/>
      <c r="D781" s="255"/>
      <c r="E781" s="255"/>
      <c r="F781" s="255"/>
      <c r="G781" s="247"/>
      <c r="H781" s="247"/>
      <c r="I781" s="247"/>
      <c r="J781" s="247"/>
      <c r="K781" s="272"/>
      <c r="L781" s="246"/>
      <c r="M781" s="246"/>
      <c r="N781" s="247"/>
      <c r="O781" s="247"/>
      <c r="P781" s="247"/>
      <c r="Q781" s="248"/>
      <c r="R781" s="248"/>
      <c r="U781" s="245"/>
      <c r="W781" s="246"/>
    </row>
    <row r="782" spans="1:23">
      <c r="A782" s="245"/>
      <c r="B782" s="245"/>
      <c r="C782" s="246"/>
      <c r="D782" s="255"/>
      <c r="E782" s="255"/>
      <c r="F782" s="255"/>
      <c r="G782" s="247"/>
      <c r="H782" s="247"/>
      <c r="I782" s="247"/>
      <c r="J782" s="247"/>
      <c r="K782" s="272"/>
      <c r="L782" s="246"/>
      <c r="M782" s="246"/>
      <c r="N782" s="247"/>
      <c r="O782" s="247"/>
      <c r="P782" s="247"/>
      <c r="Q782" s="248"/>
      <c r="R782" s="248"/>
      <c r="U782" s="245"/>
      <c r="W782" s="246"/>
    </row>
    <row r="783" spans="1:23">
      <c r="A783" s="245"/>
      <c r="B783" s="245"/>
      <c r="C783" s="246"/>
      <c r="D783" s="255"/>
      <c r="E783" s="255"/>
      <c r="F783" s="255"/>
      <c r="G783" s="247"/>
      <c r="H783" s="247"/>
      <c r="I783" s="247"/>
      <c r="J783" s="247"/>
      <c r="K783" s="272"/>
      <c r="L783" s="246"/>
      <c r="M783" s="246"/>
      <c r="N783" s="247"/>
      <c r="O783" s="247"/>
      <c r="P783" s="247"/>
      <c r="Q783" s="248"/>
      <c r="R783" s="248"/>
      <c r="U783" s="245"/>
      <c r="W783" s="246"/>
    </row>
    <row r="784" spans="1:23">
      <c r="A784" s="245"/>
      <c r="B784" s="245"/>
      <c r="C784" s="246"/>
      <c r="D784" s="255"/>
      <c r="E784" s="255"/>
      <c r="F784" s="255"/>
      <c r="G784" s="247"/>
      <c r="H784" s="247"/>
      <c r="I784" s="247"/>
      <c r="J784" s="247"/>
      <c r="K784" s="272"/>
      <c r="L784" s="246"/>
      <c r="M784" s="246"/>
      <c r="N784" s="247"/>
      <c r="O784" s="247"/>
      <c r="P784" s="247"/>
      <c r="Q784" s="248"/>
      <c r="R784" s="248"/>
      <c r="U784" s="245"/>
      <c r="W784" s="246"/>
    </row>
    <row r="785" spans="1:23">
      <c r="A785" s="245"/>
      <c r="B785" s="245"/>
      <c r="C785" s="246"/>
      <c r="D785" s="255"/>
      <c r="E785" s="255"/>
      <c r="F785" s="255"/>
      <c r="G785" s="247"/>
      <c r="H785" s="247"/>
      <c r="I785" s="247"/>
      <c r="J785" s="247"/>
      <c r="K785" s="272"/>
      <c r="L785" s="246"/>
      <c r="M785" s="246"/>
      <c r="N785" s="247"/>
      <c r="O785" s="247"/>
      <c r="P785" s="247"/>
      <c r="Q785" s="248"/>
      <c r="R785" s="248"/>
      <c r="U785" s="245"/>
      <c r="W785" s="246"/>
    </row>
    <row r="786" spans="1:23">
      <c r="A786" s="245"/>
      <c r="B786" s="245"/>
      <c r="C786" s="246"/>
      <c r="D786" s="255"/>
      <c r="E786" s="255"/>
      <c r="F786" s="255"/>
      <c r="G786" s="247"/>
      <c r="H786" s="247"/>
      <c r="I786" s="247"/>
      <c r="J786" s="247"/>
      <c r="K786" s="272"/>
      <c r="L786" s="246"/>
      <c r="M786" s="246"/>
      <c r="N786" s="247"/>
      <c r="O786" s="247"/>
      <c r="P786" s="247"/>
      <c r="Q786" s="248"/>
      <c r="R786" s="248"/>
      <c r="U786" s="245"/>
      <c r="W786" s="246"/>
    </row>
    <row r="787" spans="1:23">
      <c r="A787" s="245"/>
      <c r="B787" s="245"/>
      <c r="C787" s="246"/>
      <c r="D787" s="255"/>
      <c r="E787" s="255"/>
      <c r="F787" s="255"/>
      <c r="G787" s="247"/>
      <c r="H787" s="247"/>
      <c r="I787" s="247"/>
      <c r="J787" s="247"/>
      <c r="K787" s="272"/>
      <c r="L787" s="246"/>
      <c r="M787" s="246"/>
      <c r="N787" s="247"/>
      <c r="O787" s="247"/>
      <c r="P787" s="247"/>
      <c r="Q787" s="248"/>
      <c r="R787" s="248"/>
      <c r="U787" s="245"/>
      <c r="W787" s="246"/>
    </row>
    <row r="788" spans="1:23">
      <c r="A788" s="245"/>
      <c r="B788" s="245"/>
      <c r="C788" s="246"/>
      <c r="D788" s="255"/>
      <c r="E788" s="255"/>
      <c r="F788" s="255"/>
      <c r="G788" s="247"/>
      <c r="H788" s="247"/>
      <c r="I788" s="247"/>
      <c r="J788" s="247"/>
      <c r="K788" s="272"/>
      <c r="L788" s="246"/>
      <c r="M788" s="246"/>
      <c r="N788" s="247"/>
      <c r="O788" s="247"/>
      <c r="P788" s="247"/>
      <c r="Q788" s="248"/>
      <c r="R788" s="248"/>
      <c r="U788" s="245"/>
      <c r="W788" s="246"/>
    </row>
    <row r="789" spans="1:23">
      <c r="A789" s="245"/>
      <c r="B789" s="245"/>
      <c r="C789" s="246"/>
      <c r="D789" s="255"/>
      <c r="E789" s="255"/>
      <c r="F789" s="255"/>
      <c r="G789" s="247"/>
      <c r="H789" s="247"/>
      <c r="I789" s="247"/>
      <c r="J789" s="247"/>
      <c r="K789" s="272"/>
      <c r="L789" s="246"/>
      <c r="M789" s="246"/>
      <c r="N789" s="247"/>
      <c r="O789" s="247"/>
      <c r="P789" s="247"/>
      <c r="Q789" s="248"/>
      <c r="R789" s="248"/>
      <c r="U789" s="245"/>
      <c r="W789" s="246"/>
    </row>
    <row r="790" spans="1:23">
      <c r="A790" s="245"/>
      <c r="B790" s="245"/>
      <c r="C790" s="246"/>
      <c r="D790" s="255"/>
      <c r="E790" s="255"/>
      <c r="F790" s="255"/>
      <c r="G790" s="247"/>
      <c r="H790" s="247"/>
      <c r="I790" s="247"/>
      <c r="J790" s="247"/>
      <c r="K790" s="272"/>
      <c r="L790" s="246"/>
      <c r="M790" s="246"/>
      <c r="N790" s="247"/>
      <c r="O790" s="247"/>
      <c r="P790" s="247"/>
      <c r="Q790" s="248"/>
      <c r="R790" s="248"/>
      <c r="U790" s="245"/>
      <c r="W790" s="246"/>
    </row>
    <row r="791" spans="1:23">
      <c r="A791" s="245"/>
      <c r="B791" s="245"/>
      <c r="C791" s="246"/>
      <c r="D791" s="255"/>
      <c r="E791" s="255"/>
      <c r="F791" s="255"/>
      <c r="G791" s="247"/>
      <c r="H791" s="247"/>
      <c r="I791" s="247"/>
      <c r="J791" s="247"/>
      <c r="K791" s="272"/>
      <c r="L791" s="246"/>
      <c r="M791" s="246"/>
      <c r="N791" s="247"/>
      <c r="O791" s="247"/>
      <c r="P791" s="247"/>
      <c r="Q791" s="248"/>
      <c r="R791" s="248"/>
      <c r="U791" s="245"/>
      <c r="W791" s="246"/>
    </row>
    <row r="792" spans="1:23">
      <c r="A792" s="245"/>
      <c r="B792" s="245"/>
      <c r="C792" s="246"/>
      <c r="D792" s="255"/>
      <c r="E792" s="255"/>
      <c r="F792" s="255"/>
      <c r="G792" s="247"/>
      <c r="H792" s="247"/>
      <c r="I792" s="247"/>
      <c r="J792" s="247"/>
      <c r="K792" s="272"/>
      <c r="L792" s="246"/>
      <c r="M792" s="246"/>
      <c r="N792" s="247"/>
      <c r="O792" s="247"/>
      <c r="P792" s="247"/>
      <c r="Q792" s="248"/>
      <c r="R792" s="248"/>
      <c r="U792" s="245"/>
      <c r="W792" s="246"/>
    </row>
    <row r="793" spans="1:23">
      <c r="A793" s="245"/>
      <c r="B793" s="245"/>
      <c r="C793" s="246"/>
      <c r="D793" s="255"/>
      <c r="E793" s="255"/>
      <c r="F793" s="255"/>
      <c r="G793" s="247"/>
      <c r="H793" s="247"/>
      <c r="I793" s="247"/>
      <c r="J793" s="247"/>
      <c r="K793" s="272"/>
      <c r="L793" s="246"/>
      <c r="M793" s="246"/>
      <c r="N793" s="247"/>
      <c r="O793" s="247"/>
      <c r="P793" s="247"/>
      <c r="Q793" s="248"/>
      <c r="R793" s="248"/>
      <c r="U793" s="245"/>
      <c r="W793" s="246"/>
    </row>
    <row r="794" spans="1:23">
      <c r="A794" s="245"/>
      <c r="B794" s="245"/>
      <c r="C794" s="246"/>
      <c r="D794" s="255"/>
      <c r="E794" s="255"/>
      <c r="F794" s="255"/>
      <c r="G794" s="247"/>
      <c r="H794" s="247"/>
      <c r="I794" s="247"/>
      <c r="J794" s="247"/>
      <c r="K794" s="272"/>
      <c r="L794" s="246"/>
      <c r="M794" s="246"/>
      <c r="N794" s="247"/>
      <c r="O794" s="247"/>
      <c r="P794" s="247"/>
      <c r="Q794" s="248"/>
      <c r="R794" s="248"/>
      <c r="U794" s="245"/>
      <c r="W794" s="246"/>
    </row>
    <row r="795" spans="1:23">
      <c r="A795" s="245"/>
      <c r="B795" s="245"/>
      <c r="C795" s="246"/>
      <c r="D795" s="255"/>
      <c r="E795" s="255"/>
      <c r="F795" s="255"/>
      <c r="G795" s="247"/>
      <c r="H795" s="247"/>
      <c r="I795" s="247"/>
      <c r="J795" s="247"/>
      <c r="K795" s="272"/>
      <c r="L795" s="246"/>
      <c r="M795" s="246"/>
      <c r="N795" s="247"/>
      <c r="O795" s="247"/>
      <c r="P795" s="247"/>
      <c r="Q795" s="248"/>
      <c r="R795" s="248"/>
      <c r="U795" s="245"/>
      <c r="W795" s="246"/>
    </row>
    <row r="796" spans="1:23">
      <c r="A796" s="245"/>
      <c r="B796" s="245"/>
      <c r="C796" s="246"/>
      <c r="D796" s="255"/>
      <c r="E796" s="255"/>
      <c r="F796" s="255"/>
      <c r="G796" s="247"/>
      <c r="H796" s="247"/>
      <c r="I796" s="247"/>
      <c r="J796" s="247"/>
      <c r="K796" s="272"/>
      <c r="L796" s="246"/>
      <c r="M796" s="246"/>
      <c r="N796" s="247"/>
      <c r="O796" s="247"/>
      <c r="P796" s="247"/>
      <c r="Q796" s="248"/>
      <c r="R796" s="248"/>
      <c r="U796" s="245"/>
      <c r="W796" s="246"/>
    </row>
    <row r="797" spans="1:23">
      <c r="A797" s="245"/>
      <c r="B797" s="245"/>
      <c r="C797" s="246"/>
      <c r="D797" s="255"/>
      <c r="E797" s="255"/>
      <c r="F797" s="255"/>
      <c r="G797" s="247"/>
      <c r="H797" s="247"/>
      <c r="I797" s="247"/>
      <c r="J797" s="247"/>
      <c r="K797" s="272"/>
      <c r="L797" s="246"/>
      <c r="M797" s="246"/>
      <c r="N797" s="247"/>
      <c r="O797" s="247"/>
      <c r="P797" s="247"/>
      <c r="Q797" s="248"/>
      <c r="R797" s="248"/>
      <c r="U797" s="245"/>
      <c r="W797" s="246"/>
    </row>
    <row r="798" spans="1:23">
      <c r="A798" s="245"/>
      <c r="B798" s="245"/>
      <c r="C798" s="246"/>
      <c r="D798" s="255"/>
      <c r="E798" s="255"/>
      <c r="F798" s="255"/>
      <c r="G798" s="247"/>
      <c r="H798" s="247"/>
      <c r="I798" s="247"/>
      <c r="J798" s="247"/>
      <c r="K798" s="272"/>
      <c r="L798" s="246"/>
      <c r="M798" s="246"/>
      <c r="N798" s="247"/>
      <c r="O798" s="247"/>
      <c r="P798" s="247"/>
      <c r="Q798" s="248"/>
      <c r="R798" s="248"/>
      <c r="U798" s="245"/>
      <c r="W798" s="246"/>
    </row>
    <row r="799" spans="1:23">
      <c r="A799" s="245"/>
      <c r="B799" s="245"/>
      <c r="C799" s="246"/>
      <c r="D799" s="255"/>
      <c r="E799" s="255"/>
      <c r="F799" s="255"/>
      <c r="G799" s="247"/>
      <c r="H799" s="247"/>
      <c r="I799" s="247"/>
      <c r="J799" s="247"/>
      <c r="K799" s="272"/>
      <c r="L799" s="246"/>
      <c r="M799" s="246"/>
      <c r="N799" s="247"/>
      <c r="O799" s="247"/>
      <c r="P799" s="247"/>
      <c r="Q799" s="248"/>
      <c r="R799" s="248"/>
      <c r="U799" s="245"/>
      <c r="W799" s="246"/>
    </row>
    <row r="800" spans="1:23">
      <c r="A800" s="245"/>
      <c r="B800" s="245"/>
      <c r="C800" s="246"/>
      <c r="D800" s="255"/>
      <c r="E800" s="255"/>
      <c r="F800" s="255"/>
      <c r="G800" s="247"/>
      <c r="H800" s="247"/>
      <c r="I800" s="247"/>
      <c r="J800" s="247"/>
      <c r="K800" s="272"/>
      <c r="L800" s="246"/>
      <c r="M800" s="246"/>
      <c r="N800" s="247"/>
      <c r="O800" s="247"/>
      <c r="P800" s="247"/>
      <c r="Q800" s="248"/>
      <c r="R800" s="248"/>
      <c r="U800" s="245"/>
      <c r="W800" s="246"/>
    </row>
    <row r="801" spans="1:23">
      <c r="A801" s="245"/>
      <c r="B801" s="245"/>
      <c r="C801" s="246"/>
      <c r="D801" s="255"/>
      <c r="E801" s="255"/>
      <c r="F801" s="255"/>
      <c r="G801" s="247"/>
      <c r="H801" s="247"/>
      <c r="I801" s="247"/>
      <c r="J801" s="247"/>
      <c r="K801" s="272"/>
      <c r="L801" s="246"/>
      <c r="M801" s="246"/>
      <c r="N801" s="247"/>
      <c r="O801" s="247"/>
      <c r="P801" s="247"/>
      <c r="Q801" s="248"/>
      <c r="R801" s="248"/>
      <c r="U801" s="245"/>
      <c r="W801" s="246"/>
    </row>
    <row r="802" spans="1:23">
      <c r="A802" s="245"/>
      <c r="B802" s="245"/>
      <c r="C802" s="246"/>
      <c r="D802" s="255"/>
      <c r="E802" s="255"/>
      <c r="F802" s="255"/>
      <c r="G802" s="247"/>
      <c r="H802" s="247"/>
      <c r="I802" s="247"/>
      <c r="J802" s="247"/>
      <c r="K802" s="272"/>
      <c r="L802" s="246"/>
      <c r="M802" s="246"/>
      <c r="N802" s="247"/>
      <c r="O802" s="247"/>
      <c r="P802" s="247"/>
      <c r="Q802" s="248"/>
      <c r="R802" s="248"/>
      <c r="U802" s="245"/>
      <c r="W802" s="246"/>
    </row>
    <row r="803" spans="1:23">
      <c r="A803" s="245"/>
      <c r="B803" s="245"/>
      <c r="C803" s="246"/>
      <c r="D803" s="255"/>
      <c r="E803" s="255"/>
      <c r="F803" s="255"/>
      <c r="G803" s="247"/>
      <c r="H803" s="247"/>
      <c r="I803" s="247"/>
      <c r="J803" s="247"/>
      <c r="K803" s="272"/>
      <c r="L803" s="246"/>
      <c r="M803" s="246"/>
      <c r="N803" s="247"/>
      <c r="O803" s="247"/>
      <c r="P803" s="247"/>
      <c r="Q803" s="248"/>
      <c r="R803" s="248"/>
      <c r="U803" s="245"/>
      <c r="W803" s="246"/>
    </row>
    <row r="804" spans="1:23">
      <c r="A804" s="245"/>
      <c r="B804" s="245"/>
      <c r="C804" s="246"/>
      <c r="D804" s="255"/>
      <c r="E804" s="255"/>
      <c r="F804" s="255"/>
      <c r="G804" s="247"/>
      <c r="H804" s="247"/>
      <c r="I804" s="247"/>
      <c r="J804" s="247"/>
      <c r="K804" s="272"/>
      <c r="L804" s="246"/>
      <c r="M804" s="246"/>
      <c r="N804" s="247"/>
      <c r="O804" s="247"/>
      <c r="P804" s="247"/>
      <c r="Q804" s="248"/>
      <c r="R804" s="248"/>
      <c r="U804" s="245"/>
      <c r="W804" s="246"/>
    </row>
    <row r="805" spans="1:23">
      <c r="A805" s="245"/>
      <c r="B805" s="245"/>
      <c r="C805" s="246"/>
      <c r="D805" s="255"/>
      <c r="E805" s="255"/>
      <c r="F805" s="255"/>
      <c r="G805" s="247"/>
      <c r="H805" s="247"/>
      <c r="I805" s="247"/>
      <c r="J805" s="247"/>
      <c r="K805" s="272"/>
      <c r="L805" s="246"/>
      <c r="M805" s="246"/>
      <c r="N805" s="247"/>
      <c r="O805" s="247"/>
      <c r="P805" s="247"/>
      <c r="Q805" s="248"/>
      <c r="R805" s="248"/>
      <c r="U805" s="245"/>
      <c r="W805" s="246"/>
    </row>
    <row r="806" spans="1:23">
      <c r="A806" s="245"/>
      <c r="B806" s="245"/>
      <c r="C806" s="246"/>
      <c r="D806" s="255"/>
      <c r="E806" s="255"/>
      <c r="F806" s="255"/>
      <c r="G806" s="247"/>
      <c r="H806" s="247"/>
      <c r="I806" s="247"/>
      <c r="J806" s="247"/>
      <c r="K806" s="272"/>
      <c r="L806" s="246"/>
      <c r="M806" s="246"/>
      <c r="N806" s="247"/>
      <c r="O806" s="247"/>
      <c r="P806" s="247"/>
      <c r="Q806" s="248"/>
      <c r="R806" s="248"/>
      <c r="U806" s="245"/>
      <c r="W806" s="246"/>
    </row>
    <row r="807" spans="1:23">
      <c r="A807" s="245"/>
      <c r="B807" s="245"/>
      <c r="C807" s="246"/>
      <c r="D807" s="255"/>
      <c r="E807" s="255"/>
      <c r="F807" s="255"/>
      <c r="G807" s="247"/>
      <c r="H807" s="247"/>
      <c r="I807" s="247"/>
      <c r="J807" s="247"/>
      <c r="K807" s="272"/>
      <c r="L807" s="246"/>
      <c r="M807" s="246"/>
      <c r="N807" s="247"/>
      <c r="O807" s="247"/>
      <c r="P807" s="247"/>
      <c r="Q807" s="248"/>
      <c r="R807" s="248"/>
      <c r="U807" s="245"/>
      <c r="W807" s="246"/>
    </row>
    <row r="808" spans="1:23">
      <c r="A808" s="245"/>
      <c r="B808" s="245"/>
      <c r="C808" s="246"/>
      <c r="D808" s="255"/>
      <c r="E808" s="255"/>
      <c r="F808" s="255"/>
      <c r="G808" s="247"/>
      <c r="H808" s="247"/>
      <c r="I808" s="247"/>
      <c r="J808" s="247"/>
      <c r="K808" s="272"/>
      <c r="L808" s="246"/>
      <c r="M808" s="246"/>
      <c r="N808" s="247"/>
      <c r="O808" s="247"/>
      <c r="P808" s="247"/>
      <c r="Q808" s="248"/>
      <c r="R808" s="248"/>
      <c r="U808" s="245"/>
      <c r="W808" s="246"/>
    </row>
    <row r="809" spans="1:23">
      <c r="A809" s="245"/>
      <c r="B809" s="245"/>
      <c r="C809" s="246"/>
      <c r="D809" s="255"/>
      <c r="E809" s="255"/>
      <c r="F809" s="255"/>
      <c r="G809" s="247"/>
      <c r="H809" s="247"/>
      <c r="I809" s="247"/>
      <c r="J809" s="247"/>
      <c r="K809" s="272"/>
      <c r="L809" s="246"/>
      <c r="M809" s="246"/>
      <c r="N809" s="247"/>
      <c r="O809" s="247"/>
      <c r="P809" s="247"/>
      <c r="Q809" s="248"/>
      <c r="R809" s="248"/>
      <c r="U809" s="245"/>
      <c r="W809" s="246"/>
    </row>
    <row r="810" spans="1:23">
      <c r="A810" s="245"/>
      <c r="B810" s="245"/>
      <c r="C810" s="246"/>
      <c r="D810" s="255"/>
      <c r="E810" s="255"/>
      <c r="F810" s="255"/>
      <c r="G810" s="247"/>
      <c r="H810" s="247"/>
      <c r="I810" s="247"/>
      <c r="J810" s="247"/>
      <c r="K810" s="272"/>
      <c r="L810" s="246"/>
      <c r="M810" s="246"/>
      <c r="N810" s="247"/>
      <c r="O810" s="247"/>
      <c r="P810" s="247"/>
      <c r="Q810" s="248"/>
      <c r="R810" s="248"/>
      <c r="U810" s="245"/>
      <c r="W810" s="246"/>
    </row>
    <row r="811" spans="1:23">
      <c r="A811" s="245"/>
      <c r="B811" s="245"/>
      <c r="C811" s="246"/>
      <c r="D811" s="255"/>
      <c r="E811" s="255"/>
      <c r="F811" s="255"/>
      <c r="G811" s="247"/>
      <c r="H811" s="247"/>
      <c r="I811" s="247"/>
      <c r="J811" s="247"/>
      <c r="K811" s="272"/>
      <c r="L811" s="246"/>
      <c r="M811" s="246"/>
      <c r="N811" s="247"/>
      <c r="O811" s="247"/>
      <c r="P811" s="247"/>
      <c r="Q811" s="248"/>
      <c r="R811" s="248"/>
      <c r="U811" s="245"/>
      <c r="W811" s="246"/>
    </row>
    <row r="812" spans="1:23">
      <c r="A812" s="245"/>
      <c r="B812" s="245"/>
      <c r="C812" s="246"/>
      <c r="D812" s="255"/>
      <c r="E812" s="255"/>
      <c r="F812" s="255"/>
      <c r="G812" s="247"/>
      <c r="H812" s="247"/>
      <c r="I812" s="247"/>
      <c r="J812" s="247"/>
      <c r="K812" s="272"/>
      <c r="L812" s="246"/>
      <c r="M812" s="246"/>
      <c r="N812" s="247"/>
      <c r="O812" s="247"/>
      <c r="P812" s="247"/>
      <c r="Q812" s="248"/>
      <c r="R812" s="248"/>
      <c r="U812" s="245"/>
      <c r="W812" s="246"/>
    </row>
    <row r="813" spans="1:23">
      <c r="A813" s="245"/>
      <c r="B813" s="245"/>
      <c r="C813" s="246"/>
      <c r="D813" s="255"/>
      <c r="E813" s="255"/>
      <c r="F813" s="255"/>
      <c r="G813" s="247"/>
      <c r="H813" s="247"/>
      <c r="I813" s="247"/>
      <c r="J813" s="247"/>
      <c r="K813" s="272"/>
      <c r="L813" s="246"/>
      <c r="M813" s="246"/>
      <c r="N813" s="247"/>
      <c r="O813" s="247"/>
      <c r="P813" s="247"/>
      <c r="Q813" s="248"/>
      <c r="R813" s="248"/>
      <c r="U813" s="245"/>
      <c r="W813" s="246"/>
    </row>
    <row r="814" spans="1:23">
      <c r="A814" s="245"/>
      <c r="B814" s="245"/>
      <c r="C814" s="246"/>
      <c r="D814" s="255"/>
      <c r="E814" s="255"/>
      <c r="F814" s="255"/>
      <c r="G814" s="247"/>
      <c r="H814" s="247"/>
      <c r="I814" s="247"/>
      <c r="J814" s="247"/>
      <c r="K814" s="272"/>
      <c r="L814" s="246"/>
      <c r="M814" s="246"/>
      <c r="N814" s="247"/>
      <c r="O814" s="247"/>
      <c r="P814" s="247"/>
      <c r="Q814" s="248"/>
      <c r="R814" s="248"/>
      <c r="U814" s="245"/>
      <c r="W814" s="246"/>
    </row>
    <row r="815" spans="1:23">
      <c r="A815" s="245"/>
      <c r="B815" s="245"/>
      <c r="C815" s="246"/>
      <c r="D815" s="255"/>
      <c r="E815" s="255"/>
      <c r="F815" s="255"/>
      <c r="G815" s="247"/>
      <c r="H815" s="247"/>
      <c r="I815" s="247"/>
      <c r="J815" s="247"/>
      <c r="K815" s="272"/>
      <c r="L815" s="246"/>
      <c r="M815" s="246"/>
      <c r="N815" s="247"/>
      <c r="O815" s="247"/>
      <c r="P815" s="247"/>
      <c r="Q815" s="248"/>
      <c r="R815" s="248"/>
      <c r="U815" s="245"/>
      <c r="W815" s="246"/>
    </row>
    <row r="816" spans="1:23">
      <c r="A816" s="245"/>
      <c r="B816" s="245"/>
      <c r="C816" s="246"/>
      <c r="D816" s="255"/>
      <c r="E816" s="255"/>
      <c r="F816" s="255"/>
      <c r="G816" s="247"/>
      <c r="H816" s="247"/>
      <c r="I816" s="247"/>
      <c r="J816" s="247"/>
      <c r="K816" s="272"/>
      <c r="L816" s="246"/>
      <c r="M816" s="246"/>
      <c r="N816" s="247"/>
      <c r="O816" s="247"/>
      <c r="P816" s="247"/>
      <c r="Q816" s="248"/>
      <c r="R816" s="248"/>
      <c r="U816" s="245"/>
      <c r="W816" s="246"/>
    </row>
    <row r="817" spans="1:23">
      <c r="A817" s="245"/>
      <c r="B817" s="245"/>
      <c r="C817" s="246"/>
      <c r="D817" s="255"/>
      <c r="E817" s="255"/>
      <c r="F817" s="255"/>
      <c r="G817" s="247"/>
      <c r="H817" s="247"/>
      <c r="I817" s="247"/>
      <c r="J817" s="247"/>
      <c r="K817" s="272"/>
      <c r="L817" s="246"/>
      <c r="M817" s="246"/>
      <c r="N817" s="247"/>
      <c r="O817" s="247"/>
      <c r="P817" s="247"/>
      <c r="Q817" s="248"/>
      <c r="R817" s="248"/>
      <c r="U817" s="245"/>
      <c r="W817" s="246"/>
    </row>
    <row r="818" spans="1:23">
      <c r="A818" s="245"/>
      <c r="B818" s="245"/>
      <c r="C818" s="246"/>
      <c r="D818" s="255"/>
      <c r="E818" s="255"/>
      <c r="F818" s="255"/>
      <c r="G818" s="247"/>
      <c r="H818" s="247"/>
      <c r="I818" s="247"/>
      <c r="J818" s="247"/>
      <c r="K818" s="272"/>
      <c r="L818" s="246"/>
      <c r="M818" s="246"/>
      <c r="N818" s="247"/>
      <c r="O818" s="247"/>
      <c r="P818" s="247"/>
      <c r="Q818" s="248"/>
      <c r="R818" s="248"/>
      <c r="U818" s="245"/>
      <c r="W818" s="246"/>
    </row>
    <row r="819" spans="1:23">
      <c r="A819" s="245"/>
      <c r="B819" s="245"/>
      <c r="C819" s="246"/>
      <c r="D819" s="255"/>
      <c r="E819" s="255"/>
      <c r="F819" s="255"/>
      <c r="G819" s="247"/>
      <c r="H819" s="247"/>
      <c r="I819" s="247"/>
      <c r="J819" s="247"/>
      <c r="K819" s="272"/>
      <c r="L819" s="246"/>
      <c r="M819" s="246"/>
      <c r="N819" s="247"/>
      <c r="O819" s="247"/>
      <c r="P819" s="247"/>
      <c r="Q819" s="248"/>
      <c r="R819" s="248"/>
      <c r="U819" s="245"/>
      <c r="W819" s="246"/>
    </row>
    <row r="820" spans="1:23">
      <c r="A820" s="245"/>
      <c r="B820" s="245"/>
      <c r="C820" s="246"/>
      <c r="D820" s="255"/>
      <c r="E820" s="255"/>
      <c r="F820" s="255"/>
      <c r="G820" s="247"/>
      <c r="H820" s="247"/>
      <c r="I820" s="247"/>
      <c r="J820" s="247"/>
      <c r="K820" s="272"/>
      <c r="L820" s="246"/>
      <c r="M820" s="246"/>
      <c r="N820" s="247"/>
      <c r="O820" s="247"/>
      <c r="P820" s="247"/>
      <c r="Q820" s="248"/>
      <c r="R820" s="248"/>
      <c r="U820" s="245"/>
      <c r="W820" s="246"/>
    </row>
    <row r="821" spans="1:23">
      <c r="A821" s="245"/>
      <c r="B821" s="245"/>
      <c r="C821" s="246"/>
      <c r="D821" s="255"/>
      <c r="E821" s="255"/>
      <c r="F821" s="255"/>
      <c r="G821" s="247"/>
      <c r="H821" s="247"/>
      <c r="I821" s="247"/>
      <c r="J821" s="247"/>
      <c r="K821" s="272"/>
      <c r="L821" s="246"/>
      <c r="M821" s="246"/>
      <c r="N821" s="247"/>
      <c r="O821" s="247"/>
      <c r="P821" s="247"/>
      <c r="Q821" s="248"/>
      <c r="R821" s="248"/>
      <c r="U821" s="245"/>
      <c r="W821" s="246"/>
    </row>
    <row r="822" spans="1:23">
      <c r="A822" s="245"/>
      <c r="B822" s="245"/>
      <c r="C822" s="246"/>
      <c r="D822" s="255"/>
      <c r="E822" s="255"/>
      <c r="F822" s="255"/>
      <c r="G822" s="247"/>
      <c r="H822" s="247"/>
      <c r="I822" s="247"/>
      <c r="J822" s="247"/>
      <c r="K822" s="272"/>
      <c r="L822" s="246"/>
      <c r="M822" s="246"/>
      <c r="N822" s="247"/>
      <c r="O822" s="247"/>
      <c r="P822" s="247"/>
      <c r="Q822" s="248"/>
      <c r="R822" s="248"/>
      <c r="U822" s="245"/>
      <c r="W822" s="246"/>
    </row>
    <row r="823" spans="1:23">
      <c r="A823" s="245"/>
      <c r="B823" s="245"/>
      <c r="C823" s="246"/>
      <c r="D823" s="255"/>
      <c r="E823" s="255"/>
      <c r="F823" s="255"/>
      <c r="G823" s="247"/>
      <c r="H823" s="247"/>
      <c r="I823" s="247"/>
      <c r="J823" s="247"/>
      <c r="K823" s="272"/>
      <c r="L823" s="246"/>
      <c r="M823" s="246"/>
      <c r="N823" s="247"/>
      <c r="O823" s="247"/>
      <c r="P823" s="247"/>
      <c r="Q823" s="248"/>
      <c r="R823" s="248"/>
      <c r="U823" s="245"/>
      <c r="W823" s="246"/>
    </row>
    <row r="824" spans="1:23">
      <c r="A824" s="245"/>
      <c r="B824" s="245"/>
      <c r="C824" s="246"/>
      <c r="D824" s="255"/>
      <c r="E824" s="255"/>
      <c r="F824" s="255"/>
      <c r="G824" s="247"/>
      <c r="H824" s="247"/>
      <c r="I824" s="247"/>
      <c r="J824" s="247"/>
      <c r="K824" s="272"/>
      <c r="L824" s="246"/>
      <c r="M824" s="246"/>
      <c r="N824" s="247"/>
      <c r="O824" s="247"/>
      <c r="P824" s="247"/>
      <c r="Q824" s="248"/>
      <c r="R824" s="248"/>
      <c r="U824" s="245"/>
      <c r="W824" s="246"/>
    </row>
    <row r="825" spans="1:23">
      <c r="A825" s="245"/>
      <c r="B825" s="245"/>
      <c r="C825" s="246"/>
      <c r="D825" s="255"/>
      <c r="E825" s="255"/>
      <c r="F825" s="255"/>
      <c r="G825" s="247"/>
      <c r="H825" s="247"/>
      <c r="I825" s="247"/>
      <c r="J825" s="247"/>
      <c r="K825" s="272"/>
      <c r="L825" s="246"/>
      <c r="M825" s="246"/>
      <c r="N825" s="247"/>
      <c r="O825" s="247"/>
      <c r="P825" s="247"/>
      <c r="Q825" s="248"/>
      <c r="R825" s="248"/>
      <c r="U825" s="245"/>
      <c r="W825" s="246"/>
    </row>
    <row r="826" spans="1:23">
      <c r="A826" s="245"/>
      <c r="B826" s="245"/>
      <c r="C826" s="246"/>
      <c r="D826" s="255"/>
      <c r="E826" s="255"/>
      <c r="F826" s="255"/>
      <c r="G826" s="247"/>
      <c r="H826" s="247"/>
      <c r="I826" s="247"/>
      <c r="J826" s="247"/>
      <c r="K826" s="272"/>
      <c r="L826" s="246"/>
      <c r="M826" s="246"/>
      <c r="N826" s="247"/>
      <c r="O826" s="247"/>
      <c r="P826" s="247"/>
      <c r="Q826" s="248"/>
      <c r="R826" s="248"/>
      <c r="U826" s="245"/>
      <c r="W826" s="246"/>
    </row>
    <row r="827" spans="1:23">
      <c r="A827" s="245"/>
      <c r="B827" s="245"/>
      <c r="C827" s="246"/>
      <c r="D827" s="255"/>
      <c r="E827" s="255"/>
      <c r="F827" s="255"/>
      <c r="G827" s="247"/>
      <c r="H827" s="247"/>
      <c r="I827" s="247"/>
      <c r="J827" s="247"/>
      <c r="K827" s="272"/>
      <c r="L827" s="246"/>
      <c r="M827" s="246"/>
      <c r="N827" s="247"/>
      <c r="O827" s="247"/>
      <c r="P827" s="247"/>
      <c r="Q827" s="248"/>
      <c r="R827" s="248"/>
      <c r="U827" s="245"/>
      <c r="W827" s="246"/>
    </row>
    <row r="828" spans="1:23">
      <c r="A828" s="245"/>
      <c r="B828" s="245"/>
      <c r="C828" s="246"/>
      <c r="D828" s="255"/>
      <c r="E828" s="255"/>
      <c r="F828" s="255"/>
      <c r="G828" s="247"/>
      <c r="H828" s="247"/>
      <c r="I828" s="247"/>
      <c r="J828" s="247"/>
      <c r="K828" s="272"/>
      <c r="L828" s="246"/>
      <c r="M828" s="246"/>
      <c r="N828" s="247"/>
      <c r="O828" s="247"/>
      <c r="P828" s="247"/>
      <c r="Q828" s="248"/>
      <c r="R828" s="248"/>
      <c r="U828" s="245"/>
      <c r="W828" s="246"/>
    </row>
    <row r="829" spans="1:23">
      <c r="A829" s="245"/>
      <c r="B829" s="245"/>
      <c r="C829" s="246"/>
      <c r="D829" s="255"/>
      <c r="E829" s="255"/>
      <c r="F829" s="255"/>
      <c r="G829" s="247"/>
      <c r="H829" s="247"/>
      <c r="I829" s="247"/>
      <c r="J829" s="247"/>
      <c r="K829" s="272"/>
      <c r="L829" s="246"/>
      <c r="M829" s="246"/>
      <c r="N829" s="247"/>
      <c r="O829" s="247"/>
      <c r="P829" s="247"/>
      <c r="Q829" s="248"/>
      <c r="R829" s="248"/>
      <c r="U829" s="245"/>
      <c r="W829" s="246"/>
    </row>
    <row r="830" spans="1:23">
      <c r="A830" s="245"/>
      <c r="B830" s="245"/>
      <c r="C830" s="246"/>
      <c r="D830" s="255"/>
      <c r="E830" s="255"/>
      <c r="F830" s="255"/>
      <c r="G830" s="247"/>
      <c r="H830" s="247"/>
      <c r="I830" s="247"/>
      <c r="J830" s="247"/>
      <c r="K830" s="272"/>
      <c r="L830" s="246"/>
      <c r="M830" s="246"/>
      <c r="N830" s="247"/>
      <c r="O830" s="247"/>
      <c r="P830" s="247"/>
      <c r="Q830" s="248"/>
      <c r="R830" s="248"/>
      <c r="U830" s="245"/>
      <c r="W830" s="246"/>
    </row>
    <row r="831" spans="1:23">
      <c r="A831" s="245"/>
      <c r="B831" s="245"/>
      <c r="C831" s="246"/>
      <c r="D831" s="255"/>
      <c r="E831" s="255"/>
      <c r="F831" s="255"/>
      <c r="G831" s="247"/>
      <c r="H831" s="247"/>
      <c r="I831" s="247"/>
      <c r="J831" s="247"/>
      <c r="K831" s="272"/>
      <c r="L831" s="246"/>
      <c r="M831" s="246"/>
      <c r="N831" s="247"/>
      <c r="O831" s="247"/>
      <c r="P831" s="247"/>
      <c r="Q831" s="248"/>
      <c r="R831" s="248"/>
      <c r="U831" s="245"/>
      <c r="W831" s="246"/>
    </row>
    <row r="832" spans="1:23">
      <c r="A832" s="245"/>
      <c r="B832" s="245"/>
      <c r="C832" s="246"/>
      <c r="D832" s="255"/>
      <c r="E832" s="255"/>
      <c r="F832" s="255"/>
      <c r="G832" s="247"/>
      <c r="H832" s="247"/>
      <c r="I832" s="247"/>
      <c r="J832" s="247"/>
      <c r="K832" s="272"/>
      <c r="L832" s="246"/>
      <c r="M832" s="246"/>
      <c r="N832" s="247"/>
      <c r="O832" s="247"/>
      <c r="P832" s="247"/>
      <c r="Q832" s="248"/>
      <c r="R832" s="248"/>
      <c r="U832" s="245"/>
      <c r="W832" s="246"/>
    </row>
    <row r="833" spans="1:23">
      <c r="A833" s="245"/>
      <c r="B833" s="245"/>
      <c r="C833" s="246"/>
      <c r="D833" s="255"/>
      <c r="E833" s="255"/>
      <c r="F833" s="255"/>
      <c r="G833" s="247"/>
      <c r="H833" s="247"/>
      <c r="I833" s="247"/>
      <c r="J833" s="247"/>
      <c r="K833" s="272"/>
      <c r="L833" s="246"/>
      <c r="M833" s="246"/>
      <c r="N833" s="247"/>
      <c r="O833" s="247"/>
      <c r="P833" s="247"/>
      <c r="Q833" s="248"/>
      <c r="R833" s="248"/>
      <c r="U833" s="245"/>
      <c r="W833" s="246"/>
    </row>
    <row r="834" spans="1:23">
      <c r="A834" s="245"/>
      <c r="B834" s="245"/>
      <c r="C834" s="246"/>
      <c r="D834" s="255"/>
      <c r="E834" s="255"/>
      <c r="F834" s="255"/>
      <c r="G834" s="247"/>
      <c r="H834" s="247"/>
      <c r="I834" s="247"/>
      <c r="J834" s="247"/>
      <c r="K834" s="272"/>
      <c r="L834" s="246"/>
      <c r="M834" s="246"/>
      <c r="N834" s="247"/>
      <c r="O834" s="247"/>
      <c r="P834" s="247"/>
      <c r="Q834" s="248"/>
      <c r="R834" s="248"/>
      <c r="U834" s="245"/>
      <c r="W834" s="246"/>
    </row>
    <row r="835" spans="1:23">
      <c r="A835" s="245"/>
      <c r="B835" s="245"/>
      <c r="C835" s="246"/>
      <c r="D835" s="255"/>
      <c r="E835" s="255"/>
      <c r="F835" s="255"/>
      <c r="G835" s="247"/>
      <c r="H835" s="247"/>
      <c r="I835" s="247"/>
      <c r="J835" s="247"/>
      <c r="K835" s="272"/>
      <c r="L835" s="246"/>
      <c r="M835" s="246"/>
      <c r="N835" s="247"/>
      <c r="O835" s="247"/>
      <c r="P835" s="247"/>
      <c r="Q835" s="248"/>
      <c r="R835" s="248"/>
      <c r="U835" s="245"/>
      <c r="W835" s="246"/>
    </row>
    <row r="836" spans="1:23">
      <c r="A836" s="245"/>
      <c r="B836" s="245"/>
      <c r="C836" s="246"/>
      <c r="D836" s="255"/>
      <c r="E836" s="255"/>
      <c r="F836" s="255"/>
      <c r="G836" s="247"/>
      <c r="H836" s="247"/>
      <c r="I836" s="247"/>
      <c r="J836" s="247"/>
      <c r="K836" s="272"/>
      <c r="L836" s="246"/>
      <c r="M836" s="246"/>
      <c r="N836" s="247"/>
      <c r="O836" s="247"/>
      <c r="P836" s="247"/>
      <c r="Q836" s="248"/>
      <c r="R836" s="248"/>
      <c r="U836" s="245"/>
      <c r="W836" s="246"/>
    </row>
    <row r="837" spans="1:23">
      <c r="A837" s="245"/>
      <c r="B837" s="245"/>
      <c r="C837" s="246"/>
      <c r="D837" s="255"/>
      <c r="E837" s="255"/>
      <c r="F837" s="255"/>
      <c r="G837" s="247"/>
      <c r="H837" s="247"/>
      <c r="I837" s="247"/>
      <c r="J837" s="247"/>
      <c r="K837" s="272"/>
      <c r="L837" s="246"/>
      <c r="M837" s="246"/>
      <c r="N837" s="247"/>
      <c r="O837" s="247"/>
      <c r="P837" s="247"/>
      <c r="Q837" s="248"/>
      <c r="R837" s="248"/>
      <c r="U837" s="245"/>
      <c r="W837" s="246"/>
    </row>
    <row r="838" spans="1:23">
      <c r="A838" s="245"/>
      <c r="B838" s="245"/>
      <c r="C838" s="246"/>
      <c r="D838" s="255"/>
      <c r="E838" s="255"/>
      <c r="F838" s="255"/>
      <c r="G838" s="247"/>
      <c r="H838" s="247"/>
      <c r="I838" s="247"/>
      <c r="J838" s="247"/>
      <c r="K838" s="272"/>
      <c r="L838" s="246"/>
      <c r="M838" s="246"/>
      <c r="N838" s="247"/>
      <c r="O838" s="247"/>
      <c r="P838" s="247"/>
      <c r="Q838" s="248"/>
      <c r="R838" s="248"/>
      <c r="U838" s="245"/>
      <c r="W838" s="246"/>
    </row>
    <row r="839" spans="1:23">
      <c r="A839" s="245"/>
      <c r="B839" s="245"/>
      <c r="C839" s="246"/>
      <c r="D839" s="255"/>
      <c r="E839" s="255"/>
      <c r="F839" s="255"/>
      <c r="G839" s="247"/>
      <c r="H839" s="247"/>
      <c r="I839" s="247"/>
      <c r="J839" s="247"/>
      <c r="K839" s="272"/>
      <c r="L839" s="246"/>
      <c r="M839" s="246"/>
      <c r="N839" s="247"/>
      <c r="O839" s="247"/>
      <c r="P839" s="247"/>
      <c r="Q839" s="248"/>
      <c r="R839" s="248"/>
      <c r="U839" s="245"/>
      <c r="W839" s="246"/>
    </row>
    <row r="840" spans="1:23">
      <c r="A840" s="245"/>
      <c r="B840" s="245"/>
      <c r="C840" s="246"/>
      <c r="D840" s="255"/>
      <c r="E840" s="255"/>
      <c r="F840" s="255"/>
      <c r="G840" s="247"/>
      <c r="H840" s="247"/>
      <c r="I840" s="247"/>
      <c r="J840" s="247"/>
      <c r="K840" s="272"/>
      <c r="L840" s="246"/>
      <c r="M840" s="246"/>
      <c r="N840" s="247"/>
      <c r="O840" s="247"/>
      <c r="P840" s="247"/>
      <c r="Q840" s="248"/>
      <c r="R840" s="248"/>
      <c r="U840" s="245"/>
      <c r="W840" s="246"/>
    </row>
    <row r="841" spans="1:23">
      <c r="A841" s="245"/>
      <c r="B841" s="245"/>
      <c r="C841" s="246"/>
      <c r="D841" s="255"/>
      <c r="E841" s="255"/>
      <c r="F841" s="255"/>
      <c r="G841" s="247"/>
      <c r="H841" s="247"/>
      <c r="I841" s="247"/>
      <c r="J841" s="247"/>
      <c r="K841" s="272"/>
      <c r="L841" s="246"/>
      <c r="M841" s="246"/>
      <c r="N841" s="247"/>
      <c r="O841" s="247"/>
      <c r="P841" s="247"/>
      <c r="Q841" s="248"/>
      <c r="R841" s="248"/>
      <c r="U841" s="245"/>
      <c r="W841" s="246"/>
    </row>
    <row r="842" spans="1:23">
      <c r="A842" s="245"/>
      <c r="B842" s="245"/>
      <c r="C842" s="246"/>
      <c r="D842" s="255"/>
      <c r="E842" s="255"/>
      <c r="F842" s="255"/>
      <c r="G842" s="247"/>
      <c r="H842" s="247"/>
      <c r="I842" s="247"/>
      <c r="J842" s="247"/>
      <c r="K842" s="272"/>
      <c r="L842" s="246"/>
      <c r="M842" s="246"/>
      <c r="N842" s="247"/>
      <c r="O842" s="247"/>
      <c r="P842" s="247"/>
      <c r="Q842" s="248"/>
      <c r="R842" s="248"/>
      <c r="U842" s="245"/>
      <c r="W842" s="246"/>
    </row>
    <row r="843" spans="1:23">
      <c r="A843" s="245"/>
      <c r="B843" s="245"/>
      <c r="C843" s="246"/>
      <c r="D843" s="255"/>
      <c r="E843" s="255"/>
      <c r="F843" s="255"/>
      <c r="G843" s="247"/>
      <c r="H843" s="247"/>
      <c r="I843" s="247"/>
      <c r="J843" s="247"/>
      <c r="K843" s="272"/>
      <c r="L843" s="246"/>
      <c r="M843" s="246"/>
      <c r="N843" s="247"/>
      <c r="O843" s="247"/>
      <c r="P843" s="247"/>
      <c r="Q843" s="248"/>
      <c r="R843" s="248"/>
      <c r="U843" s="245"/>
      <c r="W843" s="246"/>
    </row>
    <row r="844" spans="1:23">
      <c r="A844" s="245"/>
      <c r="B844" s="245"/>
      <c r="C844" s="246"/>
      <c r="D844" s="255"/>
      <c r="E844" s="255"/>
      <c r="F844" s="255"/>
      <c r="G844" s="247"/>
      <c r="H844" s="247"/>
      <c r="I844" s="247"/>
      <c r="J844" s="247"/>
      <c r="K844" s="272"/>
      <c r="L844" s="246"/>
      <c r="M844" s="246"/>
      <c r="N844" s="247"/>
      <c r="O844" s="247"/>
      <c r="P844" s="247"/>
      <c r="Q844" s="248"/>
      <c r="R844" s="248"/>
      <c r="U844" s="245"/>
      <c r="W844" s="246"/>
    </row>
    <row r="845" spans="1:23">
      <c r="A845" s="245"/>
      <c r="B845" s="245"/>
      <c r="C845" s="246"/>
      <c r="D845" s="255"/>
      <c r="E845" s="255"/>
      <c r="F845" s="255"/>
      <c r="G845" s="247"/>
      <c r="H845" s="247"/>
      <c r="I845" s="247"/>
      <c r="J845" s="247"/>
      <c r="K845" s="272"/>
      <c r="L845" s="246"/>
      <c r="M845" s="246"/>
      <c r="N845" s="247"/>
      <c r="O845" s="247"/>
      <c r="P845" s="247"/>
      <c r="Q845" s="248"/>
      <c r="R845" s="248"/>
      <c r="U845" s="245"/>
      <c r="W845" s="246"/>
    </row>
    <row r="846" spans="1:23">
      <c r="A846" s="245"/>
      <c r="B846" s="245"/>
      <c r="C846" s="246"/>
      <c r="D846" s="255"/>
      <c r="E846" s="255"/>
      <c r="F846" s="255"/>
      <c r="G846" s="247"/>
      <c r="H846" s="247"/>
      <c r="I846" s="247"/>
      <c r="J846" s="247"/>
      <c r="K846" s="272"/>
      <c r="L846" s="246"/>
      <c r="M846" s="246"/>
      <c r="N846" s="247"/>
      <c r="O846" s="247"/>
      <c r="P846" s="247"/>
      <c r="Q846" s="248"/>
      <c r="R846" s="248"/>
      <c r="U846" s="245"/>
      <c r="W846" s="246"/>
    </row>
    <row r="847" spans="1:23">
      <c r="A847" s="245"/>
      <c r="B847" s="245"/>
      <c r="C847" s="246"/>
      <c r="D847" s="255"/>
      <c r="E847" s="255"/>
      <c r="F847" s="255"/>
      <c r="G847" s="247"/>
      <c r="H847" s="247"/>
      <c r="I847" s="247"/>
      <c r="J847" s="247"/>
      <c r="K847" s="272"/>
      <c r="L847" s="246"/>
      <c r="M847" s="246"/>
      <c r="N847" s="247"/>
      <c r="O847" s="247"/>
      <c r="P847" s="247"/>
      <c r="Q847" s="248"/>
      <c r="R847" s="248"/>
      <c r="U847" s="245"/>
      <c r="W847" s="246"/>
    </row>
    <row r="848" spans="1:23">
      <c r="A848" s="245"/>
      <c r="B848" s="245"/>
      <c r="C848" s="246"/>
      <c r="D848" s="255"/>
      <c r="E848" s="255"/>
      <c r="F848" s="255"/>
      <c r="G848" s="247"/>
      <c r="H848" s="247"/>
      <c r="I848" s="247"/>
      <c r="J848" s="247"/>
      <c r="K848" s="272"/>
      <c r="L848" s="246"/>
      <c r="M848" s="246"/>
      <c r="N848" s="247"/>
      <c r="O848" s="247"/>
      <c r="P848" s="247"/>
      <c r="Q848" s="248"/>
      <c r="R848" s="248"/>
      <c r="U848" s="245"/>
      <c r="W848" s="246"/>
    </row>
    <row r="849" spans="1:23">
      <c r="A849" s="245"/>
      <c r="B849" s="245"/>
      <c r="C849" s="246"/>
      <c r="D849" s="255"/>
      <c r="E849" s="255"/>
      <c r="F849" s="255"/>
      <c r="G849" s="247"/>
      <c r="H849" s="247"/>
      <c r="I849" s="247"/>
      <c r="J849" s="247"/>
      <c r="K849" s="272"/>
      <c r="L849" s="246"/>
      <c r="M849" s="246"/>
      <c r="N849" s="247"/>
      <c r="O849" s="247"/>
      <c r="P849" s="247"/>
      <c r="Q849" s="248"/>
      <c r="R849" s="248"/>
      <c r="U849" s="245"/>
      <c r="W849" s="246"/>
    </row>
    <row r="850" spans="1:23">
      <c r="A850" s="245"/>
      <c r="B850" s="245"/>
      <c r="C850" s="246"/>
      <c r="D850" s="255"/>
      <c r="E850" s="255"/>
      <c r="F850" s="255"/>
      <c r="G850" s="247"/>
      <c r="H850" s="247"/>
      <c r="I850" s="247"/>
      <c r="J850" s="247"/>
      <c r="K850" s="272"/>
      <c r="L850" s="246"/>
      <c r="M850" s="246"/>
      <c r="N850" s="247"/>
      <c r="O850" s="247"/>
      <c r="P850" s="247"/>
      <c r="Q850" s="248"/>
      <c r="R850" s="248"/>
      <c r="U850" s="245"/>
      <c r="W850" s="246"/>
    </row>
    <row r="851" spans="1:23">
      <c r="A851" s="245"/>
      <c r="B851" s="245"/>
      <c r="C851" s="246"/>
      <c r="D851" s="255"/>
      <c r="E851" s="255"/>
      <c r="F851" s="255"/>
      <c r="G851" s="247"/>
      <c r="H851" s="247"/>
      <c r="I851" s="247"/>
      <c r="J851" s="247"/>
      <c r="K851" s="272"/>
      <c r="L851" s="246"/>
      <c r="M851" s="246"/>
      <c r="N851" s="247"/>
      <c r="O851" s="247"/>
      <c r="P851" s="247"/>
      <c r="Q851" s="248"/>
      <c r="R851" s="248"/>
      <c r="U851" s="245"/>
      <c r="W851" s="246"/>
    </row>
    <row r="852" spans="1:23">
      <c r="A852" s="245"/>
      <c r="B852" s="245"/>
      <c r="C852" s="246"/>
      <c r="D852" s="255"/>
      <c r="E852" s="255"/>
      <c r="F852" s="255"/>
      <c r="G852" s="247"/>
      <c r="H852" s="247"/>
      <c r="I852" s="247"/>
      <c r="J852" s="247"/>
      <c r="K852" s="272"/>
      <c r="L852" s="246"/>
      <c r="M852" s="246"/>
      <c r="N852" s="247"/>
      <c r="O852" s="247"/>
      <c r="P852" s="247"/>
      <c r="Q852" s="248"/>
      <c r="R852" s="248"/>
      <c r="U852" s="245"/>
      <c r="W852" s="246"/>
    </row>
    <row r="853" spans="1:23">
      <c r="A853" s="245"/>
      <c r="B853" s="245"/>
      <c r="C853" s="246"/>
      <c r="D853" s="255"/>
      <c r="E853" s="255"/>
      <c r="F853" s="255"/>
      <c r="G853" s="247"/>
      <c r="H853" s="247"/>
      <c r="I853" s="247"/>
      <c r="J853" s="247"/>
      <c r="K853" s="272"/>
      <c r="L853" s="246"/>
      <c r="M853" s="246"/>
      <c r="N853" s="247"/>
      <c r="O853" s="247"/>
      <c r="P853" s="247"/>
      <c r="Q853" s="248"/>
      <c r="R853" s="248"/>
      <c r="U853" s="245"/>
      <c r="W853" s="246"/>
    </row>
    <row r="854" spans="1:23">
      <c r="A854" s="245"/>
      <c r="B854" s="245"/>
      <c r="C854" s="246"/>
      <c r="D854" s="255"/>
      <c r="E854" s="255"/>
      <c r="F854" s="255"/>
      <c r="G854" s="247"/>
      <c r="H854" s="247"/>
      <c r="I854" s="247"/>
      <c r="J854" s="247"/>
      <c r="K854" s="272"/>
      <c r="L854" s="246"/>
      <c r="M854" s="246"/>
      <c r="N854" s="247"/>
      <c r="O854" s="247"/>
      <c r="P854" s="247"/>
      <c r="Q854" s="248"/>
      <c r="R854" s="248"/>
      <c r="U854" s="245"/>
      <c r="W854" s="246"/>
    </row>
    <row r="855" spans="1:23">
      <c r="A855" s="245"/>
      <c r="B855" s="245"/>
      <c r="C855" s="246"/>
      <c r="D855" s="255"/>
      <c r="E855" s="255"/>
      <c r="F855" s="255"/>
      <c r="G855" s="247"/>
      <c r="H855" s="247"/>
      <c r="I855" s="247"/>
      <c r="J855" s="247"/>
      <c r="K855" s="272"/>
      <c r="L855" s="246"/>
      <c r="M855" s="246"/>
      <c r="N855" s="247"/>
      <c r="O855" s="247"/>
      <c r="P855" s="247"/>
      <c r="Q855" s="248"/>
      <c r="R855" s="248"/>
      <c r="U855" s="245"/>
      <c r="W855" s="246"/>
    </row>
    <row r="856" spans="1:23">
      <c r="A856" s="245"/>
      <c r="B856" s="245"/>
      <c r="C856" s="246"/>
      <c r="D856" s="255"/>
      <c r="E856" s="255"/>
      <c r="F856" s="255"/>
      <c r="G856" s="247"/>
      <c r="H856" s="247"/>
      <c r="I856" s="247"/>
      <c r="J856" s="247"/>
      <c r="K856" s="272"/>
      <c r="L856" s="246"/>
      <c r="M856" s="246"/>
      <c r="N856" s="247"/>
      <c r="O856" s="247"/>
      <c r="P856" s="247"/>
      <c r="Q856" s="248"/>
      <c r="R856" s="248"/>
      <c r="U856" s="245"/>
      <c r="W856" s="246"/>
    </row>
    <row r="857" spans="1:23">
      <c r="A857" s="245"/>
      <c r="B857" s="245"/>
      <c r="C857" s="246"/>
      <c r="D857" s="255"/>
      <c r="E857" s="255"/>
      <c r="F857" s="255"/>
      <c r="G857" s="247"/>
      <c r="H857" s="247"/>
      <c r="I857" s="247"/>
      <c r="J857" s="247"/>
      <c r="K857" s="272"/>
      <c r="L857" s="246"/>
      <c r="M857" s="246"/>
      <c r="N857" s="247"/>
      <c r="O857" s="247"/>
      <c r="P857" s="247"/>
      <c r="Q857" s="248"/>
      <c r="R857" s="248"/>
      <c r="U857" s="245"/>
      <c r="W857" s="246"/>
    </row>
    <row r="858" spans="1:23">
      <c r="A858" s="245"/>
      <c r="B858" s="245"/>
      <c r="C858" s="246"/>
      <c r="D858" s="255"/>
      <c r="E858" s="255"/>
      <c r="F858" s="255"/>
      <c r="G858" s="247"/>
      <c r="H858" s="247"/>
      <c r="I858" s="247"/>
      <c r="J858" s="247"/>
      <c r="K858" s="272"/>
      <c r="L858" s="246"/>
      <c r="M858" s="246"/>
      <c r="N858" s="247"/>
      <c r="O858" s="247"/>
      <c r="P858" s="247"/>
      <c r="Q858" s="248"/>
      <c r="R858" s="248"/>
      <c r="U858" s="245"/>
      <c r="W858" s="246"/>
    </row>
    <row r="859" spans="1:23">
      <c r="A859" s="245"/>
      <c r="B859" s="245"/>
      <c r="C859" s="246"/>
      <c r="D859" s="255"/>
      <c r="E859" s="255"/>
      <c r="F859" s="255"/>
      <c r="G859" s="247"/>
      <c r="H859" s="247"/>
      <c r="I859" s="247"/>
      <c r="J859" s="247"/>
      <c r="K859" s="272"/>
      <c r="L859" s="246"/>
      <c r="M859" s="246"/>
      <c r="N859" s="247"/>
      <c r="O859" s="247"/>
      <c r="P859" s="247"/>
      <c r="Q859" s="248"/>
      <c r="R859" s="248"/>
      <c r="U859" s="245"/>
      <c r="W859" s="246"/>
    </row>
    <row r="860" spans="1:23">
      <c r="A860" s="245"/>
      <c r="B860" s="245"/>
      <c r="C860" s="246"/>
      <c r="D860" s="255"/>
      <c r="E860" s="255"/>
      <c r="F860" s="255"/>
      <c r="G860" s="247"/>
      <c r="H860" s="247"/>
      <c r="I860" s="247"/>
      <c r="J860" s="247"/>
      <c r="K860" s="272"/>
      <c r="L860" s="246"/>
      <c r="M860" s="246"/>
      <c r="N860" s="247"/>
      <c r="O860" s="247"/>
      <c r="P860" s="247"/>
      <c r="Q860" s="248"/>
      <c r="R860" s="248"/>
      <c r="U860" s="245"/>
      <c r="W860" s="246"/>
    </row>
    <row r="861" spans="1:23">
      <c r="A861" s="245"/>
      <c r="B861" s="245"/>
      <c r="C861" s="246"/>
      <c r="D861" s="255"/>
      <c r="E861" s="255"/>
      <c r="F861" s="255"/>
      <c r="G861" s="247"/>
      <c r="H861" s="247"/>
      <c r="I861" s="247"/>
      <c r="J861" s="247"/>
      <c r="K861" s="272"/>
      <c r="L861" s="246"/>
      <c r="M861" s="246"/>
      <c r="N861" s="247"/>
      <c r="O861" s="247"/>
      <c r="P861" s="247"/>
      <c r="Q861" s="248"/>
      <c r="R861" s="248"/>
      <c r="U861" s="245"/>
      <c r="W861" s="246"/>
    </row>
    <row r="862" spans="1:23">
      <c r="A862" s="245"/>
      <c r="B862" s="245"/>
      <c r="C862" s="246"/>
      <c r="D862" s="255"/>
      <c r="E862" s="255"/>
      <c r="F862" s="255"/>
      <c r="G862" s="247"/>
      <c r="H862" s="247"/>
      <c r="I862" s="247"/>
      <c r="J862" s="247"/>
      <c r="K862" s="272"/>
      <c r="L862" s="246"/>
      <c r="M862" s="246"/>
      <c r="N862" s="247"/>
      <c r="O862" s="247"/>
      <c r="P862" s="247"/>
      <c r="Q862" s="248"/>
      <c r="R862" s="248"/>
      <c r="U862" s="245"/>
      <c r="W862" s="246"/>
    </row>
    <row r="863" spans="1:23">
      <c r="A863" s="245"/>
      <c r="B863" s="245"/>
      <c r="C863" s="246"/>
      <c r="D863" s="255"/>
      <c r="E863" s="255"/>
      <c r="F863" s="255"/>
      <c r="G863" s="247"/>
      <c r="H863" s="247"/>
      <c r="I863" s="247"/>
      <c r="J863" s="247"/>
      <c r="K863" s="272"/>
      <c r="L863" s="246"/>
      <c r="M863" s="246"/>
      <c r="N863" s="247"/>
      <c r="O863" s="247"/>
      <c r="P863" s="247"/>
      <c r="Q863" s="248"/>
      <c r="R863" s="248"/>
      <c r="U863" s="245"/>
      <c r="W863" s="246"/>
    </row>
    <row r="864" spans="1:23">
      <c r="A864" s="245"/>
      <c r="B864" s="245"/>
      <c r="C864" s="246"/>
      <c r="D864" s="255"/>
      <c r="E864" s="255"/>
      <c r="F864" s="255"/>
      <c r="G864" s="247"/>
      <c r="H864" s="247"/>
      <c r="I864" s="247"/>
      <c r="J864" s="247"/>
      <c r="K864" s="272"/>
      <c r="L864" s="246"/>
      <c r="M864" s="246"/>
      <c r="N864" s="247"/>
      <c r="O864" s="247"/>
      <c r="P864" s="247"/>
      <c r="Q864" s="248"/>
      <c r="R864" s="248"/>
      <c r="U864" s="245"/>
      <c r="W864" s="246"/>
    </row>
    <row r="865" spans="1:23">
      <c r="A865" s="245"/>
      <c r="B865" s="245"/>
      <c r="C865" s="246"/>
      <c r="D865" s="255"/>
      <c r="E865" s="255"/>
      <c r="F865" s="255"/>
      <c r="G865" s="247"/>
      <c r="H865" s="247"/>
      <c r="I865" s="247"/>
      <c r="J865" s="247"/>
      <c r="K865" s="272"/>
      <c r="L865" s="246"/>
      <c r="M865" s="246"/>
      <c r="N865" s="247"/>
      <c r="O865" s="247"/>
      <c r="P865" s="247"/>
      <c r="Q865" s="248"/>
      <c r="R865" s="248"/>
      <c r="U865" s="245"/>
      <c r="W865" s="246"/>
    </row>
    <row r="866" spans="1:23">
      <c r="A866" s="245"/>
      <c r="B866" s="245"/>
      <c r="C866" s="246"/>
      <c r="D866" s="255"/>
      <c r="E866" s="255"/>
      <c r="F866" s="255"/>
      <c r="G866" s="247"/>
      <c r="H866" s="247"/>
      <c r="I866" s="247"/>
      <c r="J866" s="247"/>
      <c r="K866" s="272"/>
      <c r="L866" s="246"/>
      <c r="M866" s="246"/>
      <c r="N866" s="247"/>
      <c r="O866" s="247"/>
      <c r="P866" s="247"/>
      <c r="Q866" s="248"/>
      <c r="R866" s="248"/>
      <c r="U866" s="245"/>
      <c r="W866" s="246"/>
    </row>
    <row r="867" spans="1:23">
      <c r="A867" s="245"/>
      <c r="B867" s="245"/>
      <c r="C867" s="246"/>
      <c r="D867" s="255"/>
      <c r="E867" s="255"/>
      <c r="F867" s="255"/>
      <c r="G867" s="247"/>
      <c r="H867" s="247"/>
      <c r="I867" s="247"/>
      <c r="J867" s="247"/>
      <c r="K867" s="272"/>
      <c r="L867" s="246"/>
      <c r="M867" s="246"/>
      <c r="N867" s="247"/>
      <c r="O867" s="247"/>
      <c r="P867" s="247"/>
      <c r="Q867" s="248"/>
      <c r="R867" s="248"/>
      <c r="U867" s="245"/>
      <c r="W867" s="246"/>
    </row>
    <row r="868" spans="1:23">
      <c r="A868" s="245"/>
      <c r="B868" s="245"/>
      <c r="C868" s="246"/>
      <c r="D868" s="255"/>
      <c r="E868" s="255"/>
      <c r="F868" s="255"/>
      <c r="G868" s="247"/>
      <c r="H868" s="247"/>
      <c r="I868" s="247"/>
      <c r="J868" s="247"/>
      <c r="K868" s="272"/>
      <c r="L868" s="246"/>
      <c r="M868" s="246"/>
      <c r="N868" s="247"/>
      <c r="O868" s="247"/>
      <c r="P868" s="247"/>
      <c r="Q868" s="248"/>
      <c r="R868" s="248"/>
      <c r="U868" s="245"/>
      <c r="W868" s="246"/>
    </row>
    <row r="869" spans="1:23">
      <c r="A869" s="245"/>
      <c r="B869" s="245"/>
      <c r="C869" s="246"/>
      <c r="D869" s="255"/>
      <c r="E869" s="255"/>
      <c r="F869" s="255"/>
      <c r="G869" s="247"/>
      <c r="H869" s="247"/>
      <c r="I869" s="247"/>
      <c r="J869" s="247"/>
      <c r="K869" s="272"/>
      <c r="L869" s="246"/>
      <c r="M869" s="246"/>
      <c r="N869" s="247"/>
      <c r="O869" s="247"/>
      <c r="P869" s="247"/>
      <c r="Q869" s="248"/>
      <c r="R869" s="248"/>
      <c r="U869" s="245"/>
      <c r="W869" s="246"/>
    </row>
    <row r="870" spans="1:23">
      <c r="A870" s="245"/>
      <c r="B870" s="245"/>
      <c r="C870" s="246"/>
      <c r="D870" s="255"/>
      <c r="E870" s="255"/>
      <c r="F870" s="255"/>
      <c r="G870" s="247"/>
      <c r="H870" s="247"/>
      <c r="I870" s="247"/>
      <c r="J870" s="247"/>
      <c r="K870" s="272"/>
      <c r="L870" s="246"/>
      <c r="M870" s="246"/>
      <c r="N870" s="247"/>
      <c r="O870" s="247"/>
      <c r="P870" s="247"/>
      <c r="Q870" s="248"/>
      <c r="R870" s="248"/>
      <c r="U870" s="245"/>
      <c r="W870" s="246"/>
    </row>
    <row r="871" spans="1:23">
      <c r="A871" s="245"/>
      <c r="B871" s="245"/>
      <c r="C871" s="246"/>
      <c r="D871" s="255"/>
      <c r="E871" s="255"/>
      <c r="F871" s="255"/>
      <c r="G871" s="247"/>
      <c r="H871" s="247"/>
      <c r="I871" s="247"/>
      <c r="J871" s="247"/>
      <c r="K871" s="272"/>
      <c r="L871" s="246"/>
      <c r="M871" s="246"/>
      <c r="N871" s="247"/>
      <c r="O871" s="247"/>
      <c r="P871" s="247"/>
      <c r="Q871" s="248"/>
      <c r="R871" s="248"/>
      <c r="U871" s="245"/>
      <c r="W871" s="246"/>
    </row>
    <row r="872" spans="1:23">
      <c r="A872" s="245"/>
      <c r="B872" s="245"/>
      <c r="C872" s="246"/>
      <c r="D872" s="255"/>
      <c r="E872" s="255"/>
      <c r="F872" s="255"/>
      <c r="G872" s="247"/>
      <c r="H872" s="247"/>
      <c r="I872" s="247"/>
      <c r="J872" s="247"/>
      <c r="K872" s="272"/>
      <c r="L872" s="246"/>
      <c r="M872" s="246"/>
      <c r="N872" s="247"/>
      <c r="O872" s="247"/>
      <c r="P872" s="247"/>
      <c r="Q872" s="248"/>
      <c r="R872" s="248"/>
      <c r="U872" s="245"/>
      <c r="W872" s="246"/>
    </row>
    <row r="873" spans="1:23">
      <c r="A873" s="245"/>
      <c r="B873" s="245"/>
      <c r="C873" s="246"/>
      <c r="D873" s="255"/>
      <c r="E873" s="255"/>
      <c r="F873" s="255"/>
      <c r="G873" s="247"/>
      <c r="H873" s="247"/>
      <c r="I873" s="247"/>
      <c r="J873" s="247"/>
      <c r="K873" s="272"/>
      <c r="L873" s="246"/>
      <c r="M873" s="246"/>
      <c r="N873" s="247"/>
      <c r="O873" s="247"/>
      <c r="P873" s="247"/>
      <c r="Q873" s="248"/>
      <c r="R873" s="248"/>
      <c r="U873" s="245"/>
      <c r="W873" s="246"/>
    </row>
    <row r="874" spans="1:23">
      <c r="A874" s="245"/>
      <c r="B874" s="245"/>
      <c r="C874" s="246"/>
      <c r="D874" s="255"/>
      <c r="E874" s="255"/>
      <c r="F874" s="255"/>
      <c r="G874" s="247"/>
      <c r="H874" s="247"/>
      <c r="I874" s="247"/>
      <c r="J874" s="247"/>
      <c r="K874" s="272"/>
      <c r="L874" s="246"/>
      <c r="M874" s="246"/>
      <c r="N874" s="247"/>
      <c r="O874" s="247"/>
      <c r="P874" s="247"/>
      <c r="Q874" s="248"/>
      <c r="R874" s="248"/>
      <c r="U874" s="245"/>
      <c r="W874" s="246"/>
    </row>
    <row r="875" spans="1:23">
      <c r="A875" s="245"/>
      <c r="B875" s="245"/>
      <c r="C875" s="246"/>
      <c r="D875" s="255"/>
      <c r="E875" s="255"/>
      <c r="F875" s="255"/>
      <c r="G875" s="247"/>
      <c r="H875" s="247"/>
      <c r="I875" s="247"/>
      <c r="J875" s="247"/>
      <c r="K875" s="272"/>
      <c r="L875" s="246"/>
      <c r="M875" s="246"/>
      <c r="N875" s="247"/>
      <c r="O875" s="247"/>
      <c r="P875" s="247"/>
      <c r="Q875" s="248"/>
      <c r="R875" s="248"/>
      <c r="U875" s="245"/>
      <c r="W875" s="246"/>
    </row>
    <row r="876" spans="1:23">
      <c r="A876" s="245"/>
      <c r="B876" s="245"/>
      <c r="C876" s="246"/>
      <c r="D876" s="255"/>
      <c r="E876" s="255"/>
      <c r="F876" s="255"/>
      <c r="G876" s="247"/>
      <c r="H876" s="247"/>
      <c r="I876" s="247"/>
      <c r="J876" s="247"/>
      <c r="K876" s="272"/>
      <c r="L876" s="246"/>
      <c r="M876" s="246"/>
      <c r="N876" s="247"/>
      <c r="O876" s="247"/>
      <c r="P876" s="247"/>
      <c r="Q876" s="248"/>
      <c r="R876" s="248"/>
      <c r="U876" s="245"/>
      <c r="W876" s="246"/>
    </row>
    <row r="877" spans="1:23">
      <c r="A877" s="245"/>
      <c r="B877" s="245"/>
      <c r="C877" s="246"/>
      <c r="D877" s="255"/>
      <c r="E877" s="255"/>
      <c r="F877" s="255"/>
      <c r="G877" s="247"/>
      <c r="H877" s="247"/>
      <c r="I877" s="247"/>
      <c r="J877" s="247"/>
      <c r="K877" s="272"/>
      <c r="L877" s="246"/>
      <c r="M877" s="246"/>
      <c r="N877" s="247"/>
      <c r="O877" s="247"/>
      <c r="P877" s="247"/>
      <c r="Q877" s="248"/>
      <c r="R877" s="248"/>
      <c r="U877" s="245"/>
      <c r="W877" s="246"/>
    </row>
    <row r="878" spans="1:23">
      <c r="A878" s="245"/>
      <c r="B878" s="245"/>
      <c r="C878" s="246"/>
      <c r="D878" s="255"/>
      <c r="E878" s="255"/>
      <c r="F878" s="255"/>
      <c r="G878" s="247"/>
      <c r="H878" s="247"/>
      <c r="I878" s="247"/>
      <c r="J878" s="247"/>
      <c r="K878" s="272"/>
      <c r="L878" s="246"/>
      <c r="M878" s="246"/>
      <c r="N878" s="247"/>
      <c r="O878" s="247"/>
      <c r="P878" s="247"/>
      <c r="Q878" s="248"/>
      <c r="R878" s="248"/>
      <c r="U878" s="245"/>
      <c r="W878" s="246"/>
    </row>
    <row r="879" spans="1:23">
      <c r="A879" s="245"/>
      <c r="B879" s="245"/>
      <c r="C879" s="246"/>
      <c r="D879" s="255"/>
      <c r="E879" s="255"/>
      <c r="F879" s="255"/>
      <c r="G879" s="247"/>
      <c r="H879" s="247"/>
      <c r="I879" s="247"/>
      <c r="J879" s="247"/>
      <c r="K879" s="272"/>
      <c r="L879" s="246"/>
      <c r="M879" s="246"/>
      <c r="N879" s="247"/>
      <c r="O879" s="247"/>
      <c r="P879" s="247"/>
      <c r="Q879" s="248"/>
      <c r="R879" s="248"/>
      <c r="U879" s="245"/>
      <c r="W879" s="246"/>
    </row>
    <row r="880" spans="1:23">
      <c r="A880" s="245"/>
      <c r="B880" s="245"/>
      <c r="C880" s="246"/>
      <c r="D880" s="255"/>
      <c r="E880" s="255"/>
      <c r="F880" s="255"/>
      <c r="G880" s="247"/>
      <c r="H880" s="247"/>
      <c r="I880" s="247"/>
      <c r="J880" s="247"/>
      <c r="K880" s="272"/>
      <c r="L880" s="246"/>
      <c r="M880" s="246"/>
      <c r="N880" s="247"/>
      <c r="O880" s="247"/>
      <c r="P880" s="247"/>
      <c r="Q880" s="248"/>
      <c r="R880" s="248"/>
      <c r="U880" s="245"/>
      <c r="W880" s="246"/>
    </row>
    <row r="881" spans="1:23">
      <c r="A881" s="245"/>
      <c r="B881" s="245"/>
      <c r="C881" s="246"/>
      <c r="D881" s="255"/>
      <c r="E881" s="255"/>
      <c r="F881" s="255"/>
      <c r="G881" s="247"/>
      <c r="H881" s="247"/>
      <c r="I881" s="247"/>
      <c r="J881" s="247"/>
      <c r="K881" s="272"/>
      <c r="L881" s="246"/>
      <c r="M881" s="246"/>
      <c r="N881" s="247"/>
      <c r="O881" s="247"/>
      <c r="P881" s="247"/>
      <c r="Q881" s="248"/>
      <c r="R881" s="248"/>
      <c r="U881" s="245"/>
      <c r="W881" s="246"/>
    </row>
    <row r="882" spans="1:23">
      <c r="A882" s="245"/>
      <c r="B882" s="245"/>
      <c r="C882" s="246"/>
      <c r="D882" s="255"/>
      <c r="E882" s="255"/>
      <c r="F882" s="255"/>
      <c r="G882" s="247"/>
      <c r="H882" s="247"/>
      <c r="I882" s="247"/>
      <c r="J882" s="247"/>
      <c r="K882" s="272"/>
      <c r="L882" s="246"/>
      <c r="M882" s="246"/>
      <c r="N882" s="247"/>
      <c r="O882" s="247"/>
      <c r="P882" s="247"/>
      <c r="Q882" s="248"/>
      <c r="R882" s="248"/>
      <c r="U882" s="245"/>
      <c r="W882" s="246"/>
    </row>
    <row r="883" spans="1:23">
      <c r="A883" s="245"/>
      <c r="B883" s="245"/>
      <c r="C883" s="246"/>
      <c r="D883" s="255"/>
      <c r="E883" s="255"/>
      <c r="F883" s="255"/>
      <c r="G883" s="247"/>
      <c r="H883" s="247"/>
      <c r="I883" s="247"/>
      <c r="J883" s="247"/>
      <c r="K883" s="272"/>
      <c r="L883" s="246"/>
      <c r="M883" s="246"/>
      <c r="N883" s="247"/>
      <c r="O883" s="247"/>
      <c r="P883" s="247"/>
      <c r="Q883" s="248"/>
      <c r="R883" s="248"/>
      <c r="U883" s="245"/>
      <c r="W883" s="246"/>
    </row>
    <row r="884" spans="1:23">
      <c r="A884" s="245"/>
      <c r="B884" s="245"/>
      <c r="C884" s="246"/>
      <c r="D884" s="255"/>
      <c r="E884" s="255"/>
      <c r="F884" s="255"/>
      <c r="G884" s="247"/>
      <c r="H884" s="247"/>
      <c r="I884" s="247"/>
      <c r="J884" s="247"/>
      <c r="K884" s="272"/>
      <c r="L884" s="246"/>
      <c r="M884" s="246"/>
      <c r="N884" s="247"/>
      <c r="O884" s="247"/>
      <c r="P884" s="247"/>
      <c r="Q884" s="248"/>
      <c r="R884" s="248"/>
      <c r="U884" s="245"/>
      <c r="W884" s="246"/>
    </row>
    <row r="885" spans="1:23">
      <c r="A885" s="245"/>
      <c r="B885" s="245"/>
      <c r="C885" s="246"/>
      <c r="D885" s="255"/>
      <c r="E885" s="255"/>
      <c r="F885" s="255"/>
      <c r="G885" s="247"/>
      <c r="H885" s="247"/>
      <c r="I885" s="247"/>
      <c r="J885" s="247"/>
      <c r="K885" s="272"/>
      <c r="L885" s="246"/>
      <c r="M885" s="246"/>
      <c r="N885" s="247"/>
      <c r="O885" s="247"/>
      <c r="P885" s="247"/>
      <c r="Q885" s="248"/>
      <c r="R885" s="248"/>
      <c r="U885" s="245"/>
      <c r="W885" s="246"/>
    </row>
    <row r="886" spans="1:23">
      <c r="A886" s="245"/>
      <c r="B886" s="245"/>
      <c r="C886" s="246"/>
      <c r="D886" s="255"/>
      <c r="E886" s="255"/>
      <c r="F886" s="255"/>
      <c r="G886" s="247"/>
      <c r="H886" s="247"/>
      <c r="I886" s="247"/>
      <c r="J886" s="247"/>
      <c r="K886" s="272"/>
      <c r="L886" s="246"/>
      <c r="M886" s="246"/>
      <c r="N886" s="247"/>
      <c r="O886" s="247"/>
      <c r="P886" s="247"/>
      <c r="Q886" s="248"/>
      <c r="R886" s="248"/>
      <c r="U886" s="245"/>
      <c r="W886" s="246"/>
    </row>
    <row r="887" spans="1:23">
      <c r="A887" s="245"/>
      <c r="B887" s="245"/>
      <c r="C887" s="246"/>
      <c r="D887" s="255"/>
      <c r="E887" s="255"/>
      <c r="F887" s="255"/>
      <c r="G887" s="247"/>
      <c r="H887" s="247"/>
      <c r="I887" s="247"/>
      <c r="J887" s="247"/>
      <c r="K887" s="272"/>
      <c r="L887" s="246"/>
      <c r="M887" s="246"/>
      <c r="N887" s="247"/>
      <c r="O887" s="247"/>
      <c r="P887" s="247"/>
      <c r="Q887" s="248"/>
      <c r="R887" s="248"/>
      <c r="U887" s="245"/>
      <c r="W887" s="246"/>
    </row>
    <row r="888" spans="1:23">
      <c r="A888" s="245"/>
      <c r="B888" s="245"/>
      <c r="C888" s="246"/>
      <c r="D888" s="255"/>
      <c r="E888" s="255"/>
      <c r="F888" s="255"/>
      <c r="G888" s="247"/>
      <c r="H888" s="247"/>
      <c r="I888" s="247"/>
      <c r="J888" s="247"/>
      <c r="K888" s="272"/>
      <c r="L888" s="246"/>
      <c r="M888" s="246"/>
      <c r="N888" s="247"/>
      <c r="O888" s="247"/>
      <c r="P888" s="247"/>
      <c r="Q888" s="248"/>
      <c r="R888" s="248"/>
      <c r="U888" s="245"/>
      <c r="W888" s="246"/>
    </row>
    <row r="889" spans="1:23">
      <c r="A889" s="245"/>
      <c r="B889" s="245"/>
      <c r="C889" s="246"/>
      <c r="D889" s="255"/>
      <c r="E889" s="255"/>
      <c r="F889" s="255"/>
      <c r="G889" s="247"/>
      <c r="H889" s="247"/>
      <c r="I889" s="247"/>
      <c r="J889" s="247"/>
      <c r="K889" s="272"/>
      <c r="L889" s="246"/>
      <c r="M889" s="246"/>
      <c r="N889" s="247"/>
      <c r="O889" s="247"/>
      <c r="P889" s="247"/>
      <c r="Q889" s="248"/>
      <c r="R889" s="248"/>
      <c r="U889" s="245"/>
      <c r="W889" s="246"/>
    </row>
    <row r="890" spans="1:23">
      <c r="A890" s="245"/>
      <c r="B890" s="245"/>
      <c r="C890" s="246"/>
      <c r="D890" s="255"/>
      <c r="E890" s="255"/>
      <c r="F890" s="255"/>
      <c r="G890" s="247"/>
      <c r="H890" s="247"/>
      <c r="I890" s="247"/>
      <c r="J890" s="247"/>
      <c r="K890" s="272"/>
      <c r="L890" s="246"/>
      <c r="M890" s="246"/>
      <c r="N890" s="247"/>
      <c r="O890" s="247"/>
      <c r="P890" s="247"/>
      <c r="Q890" s="248"/>
      <c r="R890" s="248"/>
      <c r="U890" s="245"/>
      <c r="W890" s="246"/>
    </row>
    <row r="891" spans="1:23">
      <c r="A891" s="245"/>
      <c r="B891" s="245"/>
      <c r="C891" s="246"/>
      <c r="D891" s="255"/>
      <c r="E891" s="255"/>
      <c r="F891" s="255"/>
      <c r="G891" s="247"/>
      <c r="H891" s="247"/>
      <c r="I891" s="247"/>
      <c r="J891" s="247"/>
      <c r="K891" s="272"/>
      <c r="L891" s="246"/>
      <c r="M891" s="246"/>
      <c r="N891" s="247"/>
      <c r="O891" s="247"/>
      <c r="P891" s="247"/>
      <c r="Q891" s="248"/>
      <c r="R891" s="248"/>
      <c r="U891" s="245"/>
      <c r="W891" s="246"/>
    </row>
    <row r="892" spans="1:23">
      <c r="A892" s="245"/>
      <c r="B892" s="245"/>
      <c r="C892" s="246"/>
      <c r="D892" s="255"/>
      <c r="E892" s="255"/>
      <c r="F892" s="255"/>
      <c r="G892" s="247"/>
      <c r="H892" s="247"/>
      <c r="I892" s="247"/>
      <c r="J892" s="247"/>
      <c r="K892" s="272"/>
      <c r="L892" s="246"/>
      <c r="M892" s="246"/>
      <c r="N892" s="247"/>
      <c r="O892" s="247"/>
      <c r="P892" s="247"/>
      <c r="Q892" s="248"/>
      <c r="R892" s="248"/>
      <c r="U892" s="245"/>
      <c r="W892" s="246"/>
    </row>
    <row r="893" spans="1:23">
      <c r="A893" s="245"/>
      <c r="B893" s="245"/>
      <c r="C893" s="246"/>
      <c r="D893" s="255"/>
      <c r="E893" s="255"/>
      <c r="F893" s="255"/>
      <c r="G893" s="247"/>
      <c r="H893" s="247"/>
      <c r="I893" s="247"/>
      <c r="J893" s="247"/>
      <c r="K893" s="272"/>
      <c r="L893" s="246"/>
      <c r="M893" s="246"/>
      <c r="N893" s="247"/>
      <c r="O893" s="247"/>
      <c r="P893" s="247"/>
      <c r="Q893" s="248"/>
      <c r="R893" s="248"/>
      <c r="U893" s="245"/>
      <c r="W893" s="246"/>
    </row>
    <row r="894" spans="1:23">
      <c r="A894" s="245"/>
      <c r="B894" s="245"/>
      <c r="C894" s="246"/>
      <c r="D894" s="255"/>
      <c r="E894" s="255"/>
      <c r="F894" s="255"/>
      <c r="G894" s="247"/>
      <c r="H894" s="247"/>
      <c r="I894" s="247"/>
      <c r="J894" s="247"/>
      <c r="K894" s="272"/>
      <c r="L894" s="246"/>
      <c r="M894" s="246"/>
      <c r="N894" s="247"/>
      <c r="O894" s="247"/>
      <c r="P894" s="247"/>
      <c r="Q894" s="248"/>
      <c r="R894" s="248"/>
      <c r="U894" s="245"/>
      <c r="W894" s="246"/>
    </row>
    <row r="895" spans="1:23">
      <c r="A895" s="245"/>
      <c r="B895" s="245"/>
      <c r="C895" s="246"/>
      <c r="D895" s="255"/>
      <c r="E895" s="255"/>
      <c r="F895" s="255"/>
      <c r="G895" s="247"/>
      <c r="H895" s="247"/>
      <c r="I895" s="247"/>
      <c r="J895" s="247"/>
      <c r="K895" s="272"/>
      <c r="L895" s="246"/>
      <c r="M895" s="246"/>
      <c r="N895" s="247"/>
      <c r="O895" s="247"/>
      <c r="P895" s="247"/>
      <c r="Q895" s="248"/>
      <c r="R895" s="248"/>
      <c r="U895" s="245"/>
      <c r="W895" s="246"/>
    </row>
    <row r="896" spans="1:23">
      <c r="A896" s="245"/>
      <c r="B896" s="245"/>
      <c r="C896" s="246"/>
      <c r="D896" s="255"/>
      <c r="E896" s="255"/>
      <c r="F896" s="255"/>
      <c r="G896" s="247"/>
      <c r="H896" s="247"/>
      <c r="I896" s="247"/>
      <c r="J896" s="247"/>
      <c r="K896" s="272"/>
      <c r="L896" s="246"/>
      <c r="M896" s="246"/>
      <c r="N896" s="247"/>
      <c r="O896" s="247"/>
      <c r="P896" s="247"/>
      <c r="Q896" s="248"/>
      <c r="R896" s="248"/>
      <c r="U896" s="245"/>
      <c r="W896" s="246"/>
    </row>
    <row r="897" spans="1:23">
      <c r="A897" s="245"/>
      <c r="B897" s="245"/>
      <c r="C897" s="246"/>
      <c r="D897" s="255"/>
      <c r="E897" s="255"/>
      <c r="F897" s="255"/>
      <c r="G897" s="247"/>
      <c r="H897" s="247"/>
      <c r="I897" s="247"/>
      <c r="J897" s="247"/>
      <c r="K897" s="272"/>
      <c r="L897" s="246"/>
      <c r="M897" s="246"/>
      <c r="N897" s="247"/>
      <c r="O897" s="247"/>
      <c r="P897" s="247"/>
      <c r="Q897" s="248"/>
      <c r="R897" s="248"/>
      <c r="U897" s="245"/>
      <c r="W897" s="246"/>
    </row>
    <row r="898" spans="1:23">
      <c r="A898" s="245"/>
      <c r="B898" s="245"/>
      <c r="C898" s="246"/>
      <c r="D898" s="255"/>
      <c r="E898" s="255"/>
      <c r="F898" s="255"/>
      <c r="G898" s="247"/>
      <c r="H898" s="247"/>
      <c r="I898" s="247"/>
      <c r="J898" s="247"/>
      <c r="K898" s="272"/>
      <c r="L898" s="246"/>
      <c r="M898" s="246"/>
      <c r="N898" s="247"/>
      <c r="O898" s="247"/>
      <c r="P898" s="247"/>
      <c r="Q898" s="248"/>
      <c r="R898" s="248"/>
      <c r="U898" s="245"/>
      <c r="W898" s="246"/>
    </row>
    <row r="899" spans="1:23">
      <c r="A899" s="245"/>
      <c r="B899" s="245"/>
      <c r="C899" s="246"/>
      <c r="D899" s="255"/>
      <c r="E899" s="255"/>
      <c r="F899" s="255"/>
      <c r="G899" s="247"/>
      <c r="H899" s="247"/>
      <c r="I899" s="247"/>
      <c r="J899" s="247"/>
      <c r="K899" s="272"/>
      <c r="L899" s="246"/>
      <c r="M899" s="246"/>
      <c r="N899" s="247"/>
      <c r="O899" s="247"/>
      <c r="P899" s="247"/>
      <c r="Q899" s="248"/>
      <c r="R899" s="248"/>
      <c r="U899" s="245"/>
      <c r="W899" s="246"/>
    </row>
    <row r="900" spans="1:23">
      <c r="A900" s="245"/>
      <c r="B900" s="245"/>
      <c r="C900" s="246"/>
      <c r="D900" s="255"/>
      <c r="E900" s="255"/>
      <c r="F900" s="255"/>
      <c r="G900" s="247"/>
      <c r="H900" s="247"/>
      <c r="I900" s="247"/>
      <c r="J900" s="247"/>
      <c r="K900" s="272"/>
      <c r="L900" s="246"/>
      <c r="M900" s="246"/>
      <c r="N900" s="247"/>
      <c r="O900" s="247"/>
      <c r="P900" s="247"/>
      <c r="Q900" s="248"/>
      <c r="R900" s="248"/>
      <c r="U900" s="245"/>
      <c r="W900" s="246"/>
    </row>
    <row r="901" spans="1:23">
      <c r="A901" s="245"/>
      <c r="B901" s="245"/>
      <c r="C901" s="246"/>
      <c r="D901" s="255"/>
      <c r="E901" s="255"/>
      <c r="F901" s="255"/>
      <c r="G901" s="247"/>
      <c r="H901" s="247"/>
      <c r="I901" s="247"/>
      <c r="J901" s="247"/>
      <c r="K901" s="272"/>
      <c r="L901" s="246"/>
      <c r="M901" s="246"/>
      <c r="N901" s="247"/>
      <c r="O901" s="247"/>
      <c r="P901" s="247"/>
      <c r="Q901" s="248"/>
      <c r="R901" s="248"/>
      <c r="U901" s="245"/>
      <c r="W901" s="246"/>
    </row>
    <row r="902" spans="1:23">
      <c r="A902" s="245"/>
      <c r="B902" s="245"/>
      <c r="C902" s="246"/>
      <c r="D902" s="255"/>
      <c r="E902" s="255"/>
      <c r="F902" s="255"/>
      <c r="G902" s="247"/>
      <c r="H902" s="247"/>
      <c r="I902" s="247"/>
      <c r="J902" s="247"/>
      <c r="K902" s="272"/>
      <c r="L902" s="246"/>
      <c r="M902" s="246"/>
      <c r="N902" s="247"/>
      <c r="O902" s="247"/>
      <c r="P902" s="247"/>
      <c r="Q902" s="248"/>
      <c r="R902" s="248"/>
      <c r="U902" s="245"/>
      <c r="W902" s="246"/>
    </row>
    <row r="903" spans="1:23">
      <c r="A903" s="245"/>
      <c r="B903" s="245"/>
      <c r="C903" s="246"/>
      <c r="D903" s="255"/>
      <c r="E903" s="255"/>
      <c r="F903" s="255"/>
      <c r="G903" s="247"/>
      <c r="H903" s="247"/>
      <c r="I903" s="247"/>
      <c r="J903" s="247"/>
      <c r="K903" s="272"/>
      <c r="L903" s="246"/>
      <c r="M903" s="246"/>
      <c r="N903" s="247"/>
      <c r="O903" s="247"/>
      <c r="P903" s="247"/>
      <c r="Q903" s="248"/>
      <c r="R903" s="248"/>
      <c r="U903" s="245"/>
      <c r="W903" s="246"/>
    </row>
    <row r="904" spans="1:23">
      <c r="A904" s="245"/>
      <c r="B904" s="245"/>
      <c r="C904" s="246"/>
      <c r="D904" s="255"/>
      <c r="E904" s="255"/>
      <c r="F904" s="255"/>
      <c r="G904" s="247"/>
      <c r="H904" s="247"/>
      <c r="I904" s="247"/>
      <c r="J904" s="247"/>
      <c r="K904" s="272"/>
      <c r="L904" s="246"/>
      <c r="M904" s="246"/>
      <c r="N904" s="247"/>
      <c r="O904" s="247"/>
      <c r="P904" s="247"/>
      <c r="Q904" s="248"/>
      <c r="R904" s="248"/>
      <c r="U904" s="245"/>
      <c r="W904" s="246"/>
    </row>
    <row r="905" spans="1:23">
      <c r="A905" s="245"/>
      <c r="B905" s="245"/>
      <c r="C905" s="246"/>
      <c r="D905" s="255"/>
      <c r="E905" s="255"/>
      <c r="F905" s="255"/>
      <c r="G905" s="247"/>
      <c r="H905" s="247"/>
      <c r="I905" s="247"/>
      <c r="J905" s="247"/>
      <c r="K905" s="272"/>
      <c r="L905" s="246"/>
      <c r="M905" s="246"/>
      <c r="N905" s="247"/>
      <c r="O905" s="247"/>
      <c r="P905" s="247"/>
      <c r="Q905" s="248"/>
      <c r="R905" s="248"/>
      <c r="U905" s="245"/>
      <c r="W905" s="246"/>
    </row>
    <row r="906" spans="1:23">
      <c r="A906" s="245"/>
      <c r="B906" s="245"/>
      <c r="C906" s="246"/>
      <c r="D906" s="255"/>
      <c r="E906" s="255"/>
      <c r="F906" s="255"/>
      <c r="G906" s="247"/>
      <c r="H906" s="247"/>
      <c r="I906" s="247"/>
      <c r="J906" s="247"/>
      <c r="K906" s="272"/>
      <c r="L906" s="246"/>
      <c r="M906" s="246"/>
      <c r="N906" s="247"/>
      <c r="O906" s="247"/>
      <c r="P906" s="247"/>
      <c r="Q906" s="248"/>
      <c r="R906" s="248"/>
      <c r="U906" s="245"/>
      <c r="W906" s="246"/>
    </row>
    <row r="907" spans="1:23">
      <c r="A907" s="245"/>
      <c r="B907" s="245"/>
      <c r="C907" s="246"/>
      <c r="D907" s="255"/>
      <c r="E907" s="255"/>
      <c r="F907" s="255"/>
      <c r="G907" s="247"/>
      <c r="H907" s="247"/>
      <c r="I907" s="247"/>
      <c r="J907" s="247"/>
      <c r="K907" s="272"/>
      <c r="L907" s="246"/>
      <c r="M907" s="246"/>
      <c r="N907" s="247"/>
      <c r="O907" s="247"/>
      <c r="P907" s="247"/>
      <c r="Q907" s="248"/>
      <c r="R907" s="248"/>
      <c r="U907" s="245"/>
      <c r="W907" s="246"/>
    </row>
    <row r="908" spans="1:23">
      <c r="A908" s="245"/>
      <c r="B908" s="245"/>
      <c r="C908" s="246"/>
      <c r="D908" s="255"/>
      <c r="E908" s="255"/>
      <c r="F908" s="255"/>
      <c r="G908" s="247"/>
      <c r="H908" s="247"/>
      <c r="I908" s="247"/>
      <c r="J908" s="247"/>
      <c r="K908" s="272"/>
      <c r="L908" s="246"/>
      <c r="M908" s="246"/>
      <c r="N908" s="247"/>
      <c r="O908" s="247"/>
      <c r="P908" s="247"/>
      <c r="Q908" s="248"/>
      <c r="R908" s="248"/>
      <c r="U908" s="245"/>
      <c r="W908" s="246"/>
    </row>
    <row r="909" spans="1:23">
      <c r="A909" s="245"/>
      <c r="B909" s="245"/>
      <c r="C909" s="246"/>
      <c r="D909" s="255"/>
      <c r="E909" s="255"/>
      <c r="F909" s="255"/>
      <c r="G909" s="247"/>
      <c r="H909" s="247"/>
      <c r="I909" s="247"/>
      <c r="J909" s="247"/>
      <c r="K909" s="272"/>
      <c r="L909" s="246"/>
      <c r="M909" s="246"/>
      <c r="N909" s="247"/>
      <c r="O909" s="247"/>
      <c r="P909" s="247"/>
      <c r="Q909" s="248"/>
      <c r="R909" s="248"/>
      <c r="U909" s="245"/>
      <c r="W909" s="246"/>
    </row>
    <row r="910" spans="1:23">
      <c r="A910" s="245"/>
      <c r="B910" s="245"/>
      <c r="C910" s="246"/>
      <c r="D910" s="255"/>
      <c r="E910" s="255"/>
      <c r="F910" s="255"/>
      <c r="G910" s="247"/>
      <c r="H910" s="247"/>
      <c r="I910" s="247"/>
      <c r="J910" s="247"/>
      <c r="K910" s="272"/>
      <c r="L910" s="246"/>
      <c r="M910" s="246"/>
      <c r="N910" s="247"/>
      <c r="O910" s="247"/>
      <c r="P910" s="247"/>
      <c r="Q910" s="248"/>
      <c r="R910" s="248"/>
      <c r="U910" s="245"/>
      <c r="W910" s="246"/>
    </row>
    <row r="911" spans="1:23">
      <c r="A911" s="245"/>
      <c r="B911" s="245"/>
      <c r="C911" s="246"/>
      <c r="D911" s="255"/>
      <c r="E911" s="255"/>
      <c r="F911" s="255"/>
      <c r="G911" s="247"/>
      <c r="H911" s="247"/>
      <c r="I911" s="247"/>
      <c r="J911" s="247"/>
      <c r="K911" s="272"/>
      <c r="L911" s="246"/>
      <c r="M911" s="246"/>
      <c r="N911" s="247"/>
      <c r="O911" s="247"/>
      <c r="P911" s="247"/>
      <c r="Q911" s="248"/>
      <c r="R911" s="248"/>
      <c r="U911" s="245"/>
      <c r="W911" s="246"/>
    </row>
    <row r="912" spans="1:23">
      <c r="A912" s="245"/>
      <c r="B912" s="245"/>
      <c r="C912" s="246"/>
      <c r="D912" s="255"/>
      <c r="E912" s="255"/>
      <c r="F912" s="255"/>
      <c r="G912" s="247"/>
      <c r="H912" s="247"/>
      <c r="I912" s="247"/>
      <c r="J912" s="247"/>
      <c r="K912" s="272"/>
      <c r="L912" s="246"/>
      <c r="M912" s="246"/>
      <c r="N912" s="247"/>
      <c r="O912" s="247"/>
      <c r="P912" s="247"/>
      <c r="Q912" s="248"/>
      <c r="R912" s="248"/>
      <c r="U912" s="245"/>
      <c r="W912" s="246"/>
    </row>
    <row r="913" spans="1:23">
      <c r="A913" s="245"/>
      <c r="B913" s="245"/>
      <c r="C913" s="246"/>
      <c r="D913" s="255"/>
      <c r="E913" s="255"/>
      <c r="F913" s="255"/>
      <c r="G913" s="247"/>
      <c r="H913" s="247"/>
      <c r="I913" s="247"/>
      <c r="J913" s="247"/>
      <c r="K913" s="272"/>
      <c r="L913" s="246"/>
      <c r="M913" s="246"/>
      <c r="N913" s="247"/>
      <c r="O913" s="247"/>
      <c r="P913" s="247"/>
      <c r="Q913" s="248"/>
      <c r="R913" s="248"/>
      <c r="U913" s="245"/>
      <c r="W913" s="246"/>
    </row>
    <row r="914" spans="1:23">
      <c r="A914" s="245"/>
      <c r="B914" s="245"/>
      <c r="C914" s="246"/>
      <c r="D914" s="255"/>
      <c r="E914" s="255"/>
      <c r="F914" s="255"/>
      <c r="G914" s="247"/>
      <c r="H914" s="247"/>
      <c r="I914" s="247"/>
      <c r="J914" s="247"/>
      <c r="K914" s="272"/>
      <c r="L914" s="246"/>
      <c r="M914" s="246"/>
      <c r="N914" s="247"/>
      <c r="O914" s="247"/>
      <c r="P914" s="247"/>
      <c r="Q914" s="248"/>
      <c r="R914" s="248"/>
      <c r="U914" s="245"/>
      <c r="W914" s="246"/>
    </row>
    <row r="915" spans="1:23">
      <c r="A915" s="245"/>
      <c r="B915" s="245"/>
      <c r="C915" s="246"/>
      <c r="D915" s="255"/>
      <c r="E915" s="255"/>
      <c r="F915" s="255"/>
      <c r="G915" s="247"/>
      <c r="H915" s="247"/>
      <c r="I915" s="247"/>
      <c r="J915" s="247"/>
      <c r="K915" s="272"/>
      <c r="L915" s="246"/>
      <c r="M915" s="246"/>
      <c r="N915" s="247"/>
      <c r="O915" s="247"/>
      <c r="P915" s="247"/>
      <c r="Q915" s="248"/>
      <c r="R915" s="248"/>
      <c r="U915" s="245"/>
      <c r="W915" s="246"/>
    </row>
    <row r="916" spans="1:23">
      <c r="A916" s="245"/>
      <c r="B916" s="245"/>
      <c r="C916" s="246"/>
      <c r="D916" s="255"/>
      <c r="E916" s="255"/>
      <c r="F916" s="255"/>
      <c r="G916" s="247"/>
      <c r="H916" s="247"/>
      <c r="I916" s="247"/>
      <c r="J916" s="247"/>
      <c r="K916" s="272"/>
      <c r="L916" s="246"/>
      <c r="M916" s="246"/>
      <c r="N916" s="247"/>
      <c r="O916" s="247"/>
      <c r="P916" s="247"/>
      <c r="Q916" s="248"/>
      <c r="R916" s="248"/>
      <c r="U916" s="245"/>
      <c r="W916" s="246"/>
    </row>
    <row r="917" spans="1:23">
      <c r="A917" s="245"/>
      <c r="B917" s="245"/>
      <c r="C917" s="246"/>
      <c r="D917" s="255"/>
      <c r="E917" s="255"/>
      <c r="F917" s="255"/>
      <c r="G917" s="247"/>
      <c r="H917" s="247"/>
      <c r="I917" s="247"/>
      <c r="J917" s="247"/>
      <c r="K917" s="272"/>
      <c r="L917" s="246"/>
      <c r="M917" s="246"/>
      <c r="N917" s="247"/>
      <c r="O917" s="247"/>
      <c r="P917" s="247"/>
      <c r="Q917" s="248"/>
      <c r="R917" s="248"/>
      <c r="U917" s="245"/>
      <c r="W917" s="246"/>
    </row>
    <row r="918" spans="1:23">
      <c r="A918" s="245"/>
      <c r="B918" s="245"/>
      <c r="C918" s="246"/>
      <c r="D918" s="255"/>
      <c r="E918" s="255"/>
      <c r="F918" s="255"/>
      <c r="G918" s="247"/>
      <c r="H918" s="247"/>
      <c r="I918" s="247"/>
      <c r="J918" s="247"/>
      <c r="K918" s="272"/>
      <c r="L918" s="246"/>
      <c r="M918" s="246"/>
      <c r="N918" s="247"/>
      <c r="O918" s="247"/>
      <c r="P918" s="247"/>
      <c r="Q918" s="248"/>
      <c r="R918" s="248"/>
      <c r="U918" s="245"/>
      <c r="W918" s="246"/>
    </row>
    <row r="919" spans="1:23">
      <c r="A919" s="245"/>
      <c r="B919" s="245"/>
      <c r="C919" s="246"/>
      <c r="D919" s="255"/>
      <c r="E919" s="255"/>
      <c r="F919" s="255"/>
      <c r="G919" s="247"/>
      <c r="H919" s="247"/>
      <c r="I919" s="247"/>
      <c r="J919" s="247"/>
      <c r="K919" s="272"/>
      <c r="L919" s="246"/>
      <c r="M919" s="246"/>
      <c r="N919" s="247"/>
      <c r="O919" s="247"/>
      <c r="P919" s="247"/>
      <c r="Q919" s="248"/>
      <c r="R919" s="248"/>
      <c r="U919" s="245"/>
      <c r="W919" s="246"/>
    </row>
    <row r="920" spans="1:23">
      <c r="A920" s="245"/>
      <c r="B920" s="245"/>
      <c r="C920" s="246"/>
      <c r="D920" s="255"/>
      <c r="E920" s="255"/>
      <c r="F920" s="255"/>
      <c r="G920" s="247"/>
      <c r="H920" s="247"/>
      <c r="I920" s="247"/>
      <c r="J920" s="247"/>
      <c r="K920" s="272"/>
      <c r="L920" s="246"/>
      <c r="M920" s="246"/>
      <c r="N920" s="247"/>
      <c r="O920" s="247"/>
      <c r="P920" s="247"/>
      <c r="Q920" s="248"/>
      <c r="R920" s="248"/>
      <c r="U920" s="245"/>
      <c r="W920" s="246"/>
    </row>
    <row r="921" spans="1:23">
      <c r="A921" s="245"/>
      <c r="B921" s="245"/>
      <c r="C921" s="246"/>
      <c r="D921" s="255"/>
      <c r="E921" s="255"/>
      <c r="F921" s="255"/>
      <c r="G921" s="247"/>
      <c r="H921" s="247"/>
      <c r="I921" s="247"/>
      <c r="J921" s="247"/>
      <c r="K921" s="272"/>
      <c r="L921" s="246"/>
      <c r="M921" s="246"/>
      <c r="N921" s="247"/>
      <c r="O921" s="247"/>
      <c r="P921" s="247"/>
      <c r="Q921" s="248"/>
      <c r="R921" s="248"/>
      <c r="U921" s="245"/>
      <c r="W921" s="246"/>
    </row>
    <row r="922" spans="1:23">
      <c r="A922" s="245"/>
      <c r="B922" s="245"/>
      <c r="C922" s="246"/>
      <c r="D922" s="255"/>
      <c r="E922" s="255"/>
      <c r="F922" s="255"/>
      <c r="G922" s="247"/>
      <c r="H922" s="247"/>
      <c r="I922" s="247"/>
      <c r="J922" s="247"/>
      <c r="K922" s="272"/>
      <c r="L922" s="246"/>
      <c r="M922" s="246"/>
      <c r="N922" s="247"/>
      <c r="O922" s="247"/>
      <c r="P922" s="247"/>
      <c r="Q922" s="248"/>
      <c r="R922" s="248"/>
      <c r="U922" s="245"/>
      <c r="W922" s="246"/>
    </row>
    <row r="923" spans="1:23">
      <c r="A923" s="245"/>
      <c r="B923" s="245"/>
      <c r="C923" s="246"/>
      <c r="D923" s="255"/>
      <c r="E923" s="255"/>
      <c r="F923" s="255"/>
      <c r="G923" s="247"/>
      <c r="H923" s="247"/>
      <c r="I923" s="247"/>
      <c r="J923" s="247"/>
      <c r="K923" s="272"/>
      <c r="L923" s="246"/>
      <c r="M923" s="246"/>
      <c r="N923" s="247"/>
      <c r="O923" s="247"/>
      <c r="P923" s="247"/>
      <c r="Q923" s="248"/>
      <c r="R923" s="248"/>
      <c r="U923" s="245"/>
      <c r="W923" s="246"/>
    </row>
    <row r="924" spans="1:23">
      <c r="A924" s="245"/>
      <c r="B924" s="245"/>
      <c r="C924" s="246"/>
      <c r="D924" s="255"/>
      <c r="E924" s="255"/>
      <c r="F924" s="255"/>
      <c r="G924" s="247"/>
      <c r="H924" s="247"/>
      <c r="I924" s="247"/>
      <c r="J924" s="247"/>
      <c r="K924" s="272"/>
      <c r="L924" s="246"/>
      <c r="M924" s="246"/>
      <c r="N924" s="247"/>
      <c r="O924" s="247"/>
      <c r="P924" s="247"/>
      <c r="Q924" s="248"/>
      <c r="R924" s="248"/>
      <c r="U924" s="245"/>
      <c r="W924" s="246"/>
    </row>
    <row r="925" spans="1:23">
      <c r="A925" s="245"/>
      <c r="B925" s="245"/>
      <c r="C925" s="246"/>
      <c r="D925" s="255"/>
      <c r="E925" s="255"/>
      <c r="F925" s="255"/>
      <c r="G925" s="247"/>
      <c r="H925" s="247"/>
      <c r="I925" s="247"/>
      <c r="J925" s="247"/>
      <c r="K925" s="272"/>
      <c r="L925" s="246"/>
      <c r="M925" s="246"/>
      <c r="N925" s="247"/>
      <c r="O925" s="247"/>
      <c r="P925" s="247"/>
      <c r="Q925" s="248"/>
      <c r="R925" s="248"/>
      <c r="U925" s="245"/>
      <c r="W925" s="246"/>
    </row>
    <row r="926" spans="1:23">
      <c r="A926" s="245"/>
      <c r="B926" s="245"/>
      <c r="C926" s="246"/>
      <c r="D926" s="255"/>
      <c r="E926" s="255"/>
      <c r="F926" s="255"/>
      <c r="G926" s="247"/>
      <c r="H926" s="247"/>
      <c r="I926" s="247"/>
      <c r="J926" s="247"/>
      <c r="K926" s="272"/>
      <c r="L926" s="246"/>
      <c r="M926" s="246"/>
      <c r="N926" s="247"/>
      <c r="O926" s="247"/>
      <c r="P926" s="247"/>
      <c r="Q926" s="248"/>
      <c r="R926" s="248"/>
      <c r="U926" s="245"/>
      <c r="W926" s="246"/>
    </row>
    <row r="927" spans="1:23">
      <c r="A927" s="245"/>
      <c r="B927" s="245"/>
      <c r="C927" s="246"/>
      <c r="D927" s="255"/>
      <c r="E927" s="255"/>
      <c r="F927" s="255"/>
      <c r="G927" s="247"/>
      <c r="H927" s="247"/>
      <c r="I927" s="247"/>
      <c r="J927" s="247"/>
      <c r="K927" s="272"/>
      <c r="L927" s="246"/>
      <c r="M927" s="246"/>
      <c r="N927" s="247"/>
      <c r="O927" s="247"/>
      <c r="P927" s="247"/>
      <c r="Q927" s="248"/>
      <c r="R927" s="248"/>
      <c r="U927" s="245"/>
      <c r="W927" s="246"/>
    </row>
    <row r="928" spans="1:23">
      <c r="A928" s="245"/>
      <c r="B928" s="245"/>
      <c r="C928" s="246"/>
      <c r="D928" s="255"/>
      <c r="E928" s="255"/>
      <c r="F928" s="255"/>
      <c r="G928" s="247"/>
      <c r="H928" s="247"/>
      <c r="I928" s="247"/>
      <c r="J928" s="247"/>
      <c r="K928" s="272"/>
      <c r="L928" s="246"/>
      <c r="M928" s="246"/>
      <c r="N928" s="247"/>
      <c r="O928" s="247"/>
      <c r="P928" s="247"/>
      <c r="Q928" s="248"/>
      <c r="R928" s="248"/>
      <c r="U928" s="245"/>
      <c r="W928" s="246"/>
    </row>
    <row r="929" spans="1:23">
      <c r="A929" s="245"/>
      <c r="B929" s="245"/>
      <c r="C929" s="246"/>
      <c r="D929" s="255"/>
      <c r="E929" s="255"/>
      <c r="F929" s="255"/>
      <c r="G929" s="247"/>
      <c r="H929" s="247"/>
      <c r="I929" s="247"/>
      <c r="J929" s="247"/>
      <c r="K929" s="272"/>
      <c r="L929" s="246"/>
      <c r="M929" s="246"/>
      <c r="N929" s="247"/>
      <c r="O929" s="247"/>
      <c r="P929" s="247"/>
      <c r="Q929" s="248"/>
      <c r="R929" s="248"/>
      <c r="U929" s="245"/>
      <c r="W929" s="246"/>
    </row>
    <row r="930" spans="1:23">
      <c r="A930" s="245"/>
      <c r="B930" s="245"/>
      <c r="C930" s="246"/>
      <c r="D930" s="255"/>
      <c r="E930" s="255"/>
      <c r="F930" s="255"/>
      <c r="G930" s="247"/>
      <c r="H930" s="247"/>
      <c r="I930" s="247"/>
      <c r="J930" s="247"/>
      <c r="K930" s="272"/>
      <c r="L930" s="246"/>
      <c r="M930" s="246"/>
      <c r="N930" s="247"/>
      <c r="O930" s="247"/>
      <c r="P930" s="247"/>
      <c r="Q930" s="248"/>
      <c r="R930" s="248"/>
      <c r="U930" s="245"/>
      <c r="W930" s="246"/>
    </row>
    <row r="931" spans="1:23">
      <c r="A931" s="245"/>
      <c r="B931" s="245"/>
      <c r="C931" s="246"/>
      <c r="D931" s="255"/>
      <c r="E931" s="255"/>
      <c r="F931" s="255"/>
      <c r="G931" s="247"/>
      <c r="H931" s="247"/>
      <c r="I931" s="247"/>
      <c r="J931" s="247"/>
      <c r="K931" s="272"/>
      <c r="L931" s="246"/>
      <c r="M931" s="246"/>
      <c r="N931" s="247"/>
      <c r="O931" s="247"/>
      <c r="P931" s="247"/>
      <c r="Q931" s="248"/>
      <c r="R931" s="248"/>
      <c r="U931" s="245"/>
      <c r="W931" s="246"/>
    </row>
    <row r="932" spans="1:23">
      <c r="A932" s="245"/>
      <c r="B932" s="245"/>
      <c r="C932" s="246"/>
      <c r="D932" s="255"/>
      <c r="E932" s="255"/>
      <c r="F932" s="255"/>
      <c r="G932" s="247"/>
      <c r="H932" s="247"/>
      <c r="I932" s="247"/>
      <c r="J932" s="247"/>
      <c r="K932" s="272"/>
      <c r="L932" s="246"/>
      <c r="M932" s="246"/>
      <c r="N932" s="247"/>
      <c r="O932" s="247"/>
      <c r="P932" s="247"/>
      <c r="Q932" s="248"/>
      <c r="R932" s="248"/>
      <c r="U932" s="245"/>
      <c r="W932" s="246"/>
    </row>
    <row r="933" spans="1:23">
      <c r="A933" s="245"/>
      <c r="B933" s="245"/>
      <c r="C933" s="246"/>
      <c r="D933" s="255"/>
      <c r="E933" s="255"/>
      <c r="F933" s="255"/>
      <c r="G933" s="247"/>
      <c r="H933" s="247"/>
      <c r="I933" s="247"/>
      <c r="J933" s="247"/>
      <c r="K933" s="272"/>
      <c r="L933" s="246"/>
      <c r="M933" s="246"/>
      <c r="N933" s="247"/>
      <c r="O933" s="247"/>
      <c r="P933" s="247"/>
      <c r="Q933" s="248"/>
      <c r="R933" s="248"/>
      <c r="U933" s="245"/>
      <c r="W933" s="246"/>
    </row>
    <row r="934" spans="1:23">
      <c r="A934" s="245"/>
      <c r="B934" s="245"/>
      <c r="C934" s="246"/>
      <c r="D934" s="255"/>
      <c r="E934" s="255"/>
      <c r="F934" s="255"/>
      <c r="G934" s="247"/>
      <c r="H934" s="247"/>
      <c r="I934" s="247"/>
      <c r="J934" s="247"/>
      <c r="K934" s="272"/>
      <c r="L934" s="246"/>
      <c r="M934" s="246"/>
      <c r="N934" s="247"/>
      <c r="O934" s="247"/>
      <c r="P934" s="247"/>
      <c r="Q934" s="248"/>
      <c r="R934" s="248"/>
      <c r="U934" s="245"/>
      <c r="W934" s="246"/>
    </row>
    <row r="935" spans="1:23">
      <c r="A935" s="245"/>
      <c r="B935" s="245"/>
      <c r="C935" s="246"/>
      <c r="D935" s="255"/>
      <c r="E935" s="255"/>
      <c r="F935" s="255"/>
      <c r="G935" s="247"/>
      <c r="H935" s="247"/>
      <c r="I935" s="247"/>
      <c r="J935" s="247"/>
      <c r="K935" s="272"/>
      <c r="L935" s="246"/>
      <c r="M935" s="246"/>
      <c r="N935" s="247"/>
      <c r="O935" s="247"/>
      <c r="P935" s="247"/>
      <c r="Q935" s="248"/>
      <c r="R935" s="248"/>
      <c r="U935" s="245"/>
      <c r="W935" s="246"/>
    </row>
    <row r="936" spans="1:23">
      <c r="A936" s="245"/>
      <c r="B936" s="245"/>
      <c r="C936" s="246"/>
      <c r="D936" s="255"/>
      <c r="E936" s="255"/>
      <c r="F936" s="255"/>
      <c r="G936" s="247"/>
      <c r="H936" s="247"/>
      <c r="I936" s="247"/>
      <c r="J936" s="247"/>
      <c r="K936" s="272"/>
      <c r="L936" s="246"/>
      <c r="M936" s="246"/>
      <c r="N936" s="247"/>
      <c r="O936" s="247"/>
      <c r="P936" s="247"/>
      <c r="Q936" s="248"/>
      <c r="R936" s="248"/>
      <c r="U936" s="245"/>
      <c r="W936" s="246"/>
    </row>
    <row r="937" spans="1:23">
      <c r="A937" s="245"/>
      <c r="B937" s="245"/>
      <c r="C937" s="246"/>
      <c r="D937" s="255"/>
      <c r="E937" s="255"/>
      <c r="F937" s="255"/>
      <c r="G937" s="247"/>
      <c r="H937" s="247"/>
      <c r="I937" s="247"/>
      <c r="J937" s="247"/>
      <c r="K937" s="272"/>
      <c r="L937" s="246"/>
      <c r="M937" s="246"/>
      <c r="N937" s="247"/>
      <c r="O937" s="247"/>
      <c r="P937" s="247"/>
      <c r="Q937" s="248"/>
      <c r="R937" s="248"/>
      <c r="U937" s="245"/>
      <c r="W937" s="246"/>
    </row>
    <row r="938" spans="1:23">
      <c r="A938" s="245"/>
      <c r="B938" s="245"/>
      <c r="C938" s="246"/>
      <c r="D938" s="255"/>
      <c r="E938" s="255"/>
      <c r="F938" s="255"/>
      <c r="G938" s="247"/>
      <c r="H938" s="247"/>
      <c r="I938" s="247"/>
      <c r="J938" s="247"/>
      <c r="K938" s="272"/>
      <c r="L938" s="246"/>
      <c r="M938" s="246"/>
      <c r="N938" s="247"/>
      <c r="O938" s="247"/>
      <c r="P938" s="247"/>
      <c r="Q938" s="248"/>
      <c r="R938" s="248"/>
      <c r="U938" s="245"/>
      <c r="W938" s="246"/>
    </row>
    <row r="939" spans="1:23">
      <c r="A939" s="245"/>
      <c r="B939" s="245"/>
      <c r="C939" s="246"/>
      <c r="D939" s="255"/>
      <c r="E939" s="255"/>
      <c r="F939" s="255"/>
      <c r="G939" s="247"/>
      <c r="H939" s="247"/>
      <c r="I939" s="247"/>
      <c r="J939" s="247"/>
      <c r="K939" s="272"/>
      <c r="L939" s="246"/>
      <c r="M939" s="246"/>
      <c r="N939" s="247"/>
      <c r="O939" s="247"/>
      <c r="P939" s="247"/>
      <c r="Q939" s="248"/>
      <c r="R939" s="248"/>
      <c r="U939" s="245"/>
      <c r="W939" s="246"/>
    </row>
    <row r="940" spans="1:23">
      <c r="A940" s="245"/>
      <c r="B940" s="245"/>
      <c r="C940" s="246"/>
      <c r="D940" s="255"/>
      <c r="E940" s="255"/>
      <c r="F940" s="255"/>
      <c r="G940" s="247"/>
      <c r="H940" s="247"/>
      <c r="I940" s="247"/>
      <c r="J940" s="247"/>
      <c r="K940" s="272"/>
      <c r="L940" s="246"/>
      <c r="M940" s="246"/>
      <c r="N940" s="247"/>
      <c r="O940" s="247"/>
      <c r="P940" s="247"/>
      <c r="Q940" s="248"/>
      <c r="R940" s="248"/>
      <c r="U940" s="245"/>
      <c r="W940" s="246"/>
    </row>
    <row r="941" spans="1:23">
      <c r="A941" s="245"/>
      <c r="B941" s="245"/>
      <c r="C941" s="246"/>
      <c r="D941" s="255"/>
      <c r="E941" s="255"/>
      <c r="F941" s="255"/>
      <c r="G941" s="247"/>
      <c r="H941" s="247"/>
      <c r="I941" s="247"/>
      <c r="J941" s="247"/>
      <c r="K941" s="272"/>
      <c r="L941" s="246"/>
      <c r="M941" s="246"/>
      <c r="N941" s="247"/>
      <c r="O941" s="247"/>
      <c r="P941" s="247"/>
      <c r="Q941" s="248"/>
      <c r="R941" s="248"/>
      <c r="U941" s="245"/>
      <c r="W941" s="246"/>
    </row>
    <row r="942" spans="1:23">
      <c r="A942" s="245"/>
      <c r="B942" s="245"/>
      <c r="C942" s="246"/>
      <c r="D942" s="255"/>
      <c r="E942" s="255"/>
      <c r="F942" s="255"/>
      <c r="G942" s="247"/>
      <c r="H942" s="247"/>
      <c r="I942" s="247"/>
      <c r="J942" s="247"/>
      <c r="K942" s="272"/>
      <c r="L942" s="246"/>
      <c r="M942" s="246"/>
      <c r="N942" s="247"/>
      <c r="O942" s="247"/>
      <c r="P942" s="247"/>
      <c r="Q942" s="248"/>
      <c r="R942" s="248"/>
      <c r="U942" s="245"/>
      <c r="W942" s="246"/>
    </row>
    <row r="943" spans="1:23">
      <c r="A943" s="245"/>
      <c r="B943" s="245"/>
      <c r="C943" s="246"/>
      <c r="D943" s="255"/>
      <c r="E943" s="255"/>
      <c r="F943" s="255"/>
      <c r="G943" s="247"/>
      <c r="H943" s="247"/>
      <c r="I943" s="247"/>
      <c r="J943" s="247"/>
      <c r="K943" s="272"/>
      <c r="L943" s="246"/>
      <c r="M943" s="246"/>
      <c r="N943" s="247"/>
      <c r="O943" s="247"/>
      <c r="P943" s="247"/>
      <c r="Q943" s="248"/>
      <c r="R943" s="248"/>
      <c r="U943" s="245"/>
      <c r="W943" s="246"/>
    </row>
    <row r="944" spans="1:23">
      <c r="A944" s="245"/>
      <c r="B944" s="245"/>
      <c r="C944" s="246"/>
      <c r="D944" s="255"/>
      <c r="E944" s="255"/>
      <c r="F944" s="255"/>
      <c r="G944" s="247"/>
      <c r="H944" s="247"/>
      <c r="I944" s="247"/>
      <c r="J944" s="247"/>
      <c r="K944" s="272"/>
      <c r="L944" s="246"/>
      <c r="M944" s="246"/>
      <c r="N944" s="247"/>
      <c r="O944" s="247"/>
      <c r="P944" s="247"/>
      <c r="Q944" s="248"/>
      <c r="R944" s="248"/>
      <c r="U944" s="245"/>
      <c r="W944" s="246"/>
    </row>
    <row r="945" spans="1:23">
      <c r="A945" s="245"/>
      <c r="B945" s="245"/>
      <c r="C945" s="246"/>
      <c r="D945" s="255"/>
      <c r="E945" s="255"/>
      <c r="F945" s="255"/>
      <c r="G945" s="247"/>
      <c r="H945" s="247"/>
      <c r="I945" s="247"/>
      <c r="J945" s="247"/>
      <c r="K945" s="272"/>
      <c r="L945" s="246"/>
      <c r="M945" s="246"/>
      <c r="N945" s="247"/>
      <c r="O945" s="247"/>
      <c r="P945" s="247"/>
      <c r="Q945" s="248"/>
      <c r="R945" s="248"/>
      <c r="U945" s="245"/>
      <c r="W945" s="246"/>
    </row>
    <row r="946" spans="1:23">
      <c r="A946" s="245"/>
      <c r="B946" s="245"/>
      <c r="C946" s="246"/>
      <c r="D946" s="255"/>
      <c r="E946" s="255"/>
      <c r="F946" s="255"/>
      <c r="G946" s="247"/>
      <c r="H946" s="247"/>
      <c r="I946" s="247"/>
      <c r="J946" s="247"/>
      <c r="K946" s="272"/>
      <c r="L946" s="246"/>
      <c r="M946" s="246"/>
      <c r="N946" s="247"/>
      <c r="O946" s="247"/>
      <c r="P946" s="247"/>
      <c r="Q946" s="248"/>
      <c r="R946" s="248"/>
      <c r="U946" s="245"/>
      <c r="W946" s="246"/>
    </row>
    <row r="947" spans="1:23">
      <c r="A947" s="245"/>
      <c r="B947" s="245"/>
      <c r="C947" s="246"/>
      <c r="D947" s="255"/>
      <c r="E947" s="255"/>
      <c r="F947" s="255"/>
      <c r="G947" s="247"/>
      <c r="H947" s="247"/>
      <c r="I947" s="247"/>
      <c r="J947" s="247"/>
      <c r="K947" s="272"/>
      <c r="L947" s="246"/>
      <c r="M947" s="246"/>
      <c r="N947" s="247"/>
      <c r="O947" s="247"/>
      <c r="P947" s="247"/>
      <c r="Q947" s="248"/>
      <c r="R947" s="248"/>
      <c r="U947" s="245"/>
      <c r="W947" s="246"/>
    </row>
    <row r="948" spans="1:23">
      <c r="A948" s="245"/>
      <c r="B948" s="245"/>
      <c r="C948" s="246"/>
      <c r="D948" s="255"/>
      <c r="E948" s="255"/>
      <c r="F948" s="255"/>
      <c r="G948" s="247"/>
      <c r="H948" s="247"/>
      <c r="I948" s="247"/>
      <c r="J948" s="247"/>
      <c r="K948" s="272"/>
      <c r="L948" s="246"/>
      <c r="M948" s="246"/>
      <c r="N948" s="247"/>
      <c r="O948" s="247"/>
      <c r="P948" s="247"/>
      <c r="Q948" s="248"/>
      <c r="R948" s="248"/>
      <c r="U948" s="245"/>
      <c r="W948" s="246"/>
    </row>
    <row r="949" spans="1:23">
      <c r="A949" s="245"/>
      <c r="B949" s="245"/>
      <c r="C949" s="246"/>
      <c r="D949" s="255"/>
      <c r="E949" s="255"/>
      <c r="F949" s="255"/>
      <c r="G949" s="247"/>
      <c r="H949" s="247"/>
      <c r="I949" s="247"/>
      <c r="J949" s="247"/>
      <c r="K949" s="272"/>
      <c r="L949" s="246"/>
      <c r="M949" s="246"/>
      <c r="N949" s="247"/>
      <c r="O949" s="247"/>
      <c r="P949" s="247"/>
      <c r="Q949" s="248"/>
      <c r="R949" s="248"/>
      <c r="U949" s="245"/>
      <c r="W949" s="246"/>
    </row>
    <row r="950" spans="1:23">
      <c r="A950" s="245"/>
      <c r="B950" s="245"/>
      <c r="C950" s="246"/>
      <c r="D950" s="255"/>
      <c r="E950" s="255"/>
      <c r="F950" s="255"/>
      <c r="G950" s="247"/>
      <c r="H950" s="247"/>
      <c r="I950" s="247"/>
      <c r="J950" s="247"/>
      <c r="K950" s="272"/>
      <c r="L950" s="246"/>
      <c r="M950" s="246"/>
      <c r="N950" s="247"/>
      <c r="O950" s="247"/>
      <c r="P950" s="247"/>
      <c r="Q950" s="248"/>
      <c r="R950" s="248"/>
      <c r="U950" s="245"/>
      <c r="W950" s="246"/>
    </row>
    <row r="951" spans="1:23">
      <c r="A951" s="245"/>
      <c r="B951" s="245"/>
      <c r="C951" s="246"/>
      <c r="D951" s="255"/>
      <c r="E951" s="255"/>
      <c r="F951" s="255"/>
      <c r="G951" s="247"/>
      <c r="H951" s="247"/>
      <c r="I951" s="247"/>
      <c r="J951" s="247"/>
      <c r="K951" s="272"/>
      <c r="L951" s="246"/>
      <c r="M951" s="246"/>
      <c r="N951" s="247"/>
      <c r="O951" s="247"/>
      <c r="P951" s="247"/>
      <c r="Q951" s="248"/>
      <c r="R951" s="248"/>
      <c r="U951" s="245"/>
      <c r="W951" s="246"/>
    </row>
    <row r="952" spans="1:23">
      <c r="A952" s="245"/>
      <c r="B952" s="245"/>
      <c r="C952" s="246"/>
      <c r="D952" s="255"/>
      <c r="E952" s="255"/>
      <c r="F952" s="255"/>
      <c r="G952" s="247"/>
      <c r="H952" s="247"/>
      <c r="I952" s="247"/>
      <c r="J952" s="247"/>
      <c r="K952" s="272"/>
      <c r="L952" s="246"/>
      <c r="M952" s="246"/>
      <c r="N952" s="247"/>
      <c r="O952" s="247"/>
      <c r="P952" s="247"/>
      <c r="Q952" s="248"/>
      <c r="R952" s="248"/>
      <c r="U952" s="245"/>
      <c r="W952" s="246"/>
    </row>
    <row r="953" spans="1:23">
      <c r="A953" s="245"/>
      <c r="B953" s="245"/>
      <c r="C953" s="246"/>
      <c r="D953" s="255"/>
      <c r="E953" s="255"/>
      <c r="F953" s="255"/>
      <c r="G953" s="247"/>
      <c r="H953" s="247"/>
      <c r="I953" s="247"/>
      <c r="J953" s="247"/>
      <c r="K953" s="272"/>
      <c r="L953" s="246"/>
      <c r="M953" s="246"/>
      <c r="N953" s="247"/>
      <c r="O953" s="247"/>
      <c r="P953" s="247"/>
      <c r="Q953" s="248"/>
      <c r="R953" s="248"/>
      <c r="U953" s="245"/>
      <c r="W953" s="246"/>
    </row>
    <row r="954" spans="1:23">
      <c r="A954" s="245"/>
      <c r="B954" s="245"/>
      <c r="C954" s="246"/>
      <c r="D954" s="255"/>
      <c r="E954" s="255"/>
      <c r="F954" s="255"/>
      <c r="G954" s="247"/>
      <c r="H954" s="247"/>
      <c r="I954" s="247"/>
      <c r="J954" s="247"/>
      <c r="K954" s="272"/>
      <c r="L954" s="246"/>
      <c r="M954" s="246"/>
      <c r="N954" s="247"/>
      <c r="O954" s="247"/>
      <c r="P954" s="247"/>
      <c r="Q954" s="248"/>
      <c r="R954" s="248"/>
      <c r="U954" s="245"/>
      <c r="W954" s="246"/>
    </row>
    <row r="955" spans="1:23">
      <c r="A955" s="245"/>
      <c r="B955" s="245"/>
      <c r="C955" s="246"/>
      <c r="D955" s="255"/>
      <c r="E955" s="255"/>
      <c r="F955" s="255"/>
      <c r="G955" s="247"/>
      <c r="H955" s="247"/>
      <c r="I955" s="247"/>
      <c r="J955" s="247"/>
      <c r="K955" s="272"/>
      <c r="L955" s="246"/>
      <c r="M955" s="246"/>
      <c r="N955" s="247"/>
      <c r="O955" s="247"/>
      <c r="P955" s="247"/>
      <c r="Q955" s="248"/>
      <c r="R955" s="248"/>
      <c r="U955" s="245"/>
      <c r="W955" s="246"/>
    </row>
    <row r="956" spans="1:23">
      <c r="A956" s="245"/>
      <c r="B956" s="245"/>
      <c r="C956" s="246"/>
      <c r="D956" s="255"/>
      <c r="E956" s="255"/>
      <c r="F956" s="255"/>
      <c r="G956" s="247"/>
      <c r="H956" s="247"/>
      <c r="I956" s="247"/>
      <c r="J956" s="247"/>
      <c r="K956" s="272"/>
      <c r="L956" s="246"/>
      <c r="M956" s="246"/>
      <c r="N956" s="247"/>
      <c r="O956" s="247"/>
      <c r="P956" s="247"/>
      <c r="Q956" s="248"/>
      <c r="R956" s="248"/>
      <c r="U956" s="245"/>
      <c r="W956" s="246"/>
    </row>
    <row r="957" spans="1:23">
      <c r="A957" s="245"/>
      <c r="B957" s="245"/>
      <c r="C957" s="246"/>
      <c r="D957" s="255"/>
      <c r="E957" s="255"/>
      <c r="F957" s="255"/>
      <c r="G957" s="247"/>
      <c r="H957" s="247"/>
      <c r="I957" s="247"/>
      <c r="J957" s="247"/>
      <c r="K957" s="272"/>
      <c r="L957" s="246"/>
      <c r="M957" s="246"/>
      <c r="N957" s="247"/>
      <c r="O957" s="247"/>
      <c r="P957" s="247"/>
      <c r="Q957" s="248"/>
      <c r="R957" s="248"/>
      <c r="U957" s="245"/>
      <c r="W957" s="246"/>
    </row>
    <row r="958" spans="1:23">
      <c r="A958" s="245"/>
      <c r="B958" s="245"/>
      <c r="C958" s="246"/>
      <c r="D958" s="255"/>
      <c r="E958" s="255"/>
      <c r="F958" s="255"/>
      <c r="G958" s="247"/>
      <c r="H958" s="247"/>
      <c r="I958" s="247"/>
      <c r="J958" s="247"/>
      <c r="K958" s="272"/>
      <c r="L958" s="246"/>
      <c r="M958" s="246"/>
      <c r="N958" s="247"/>
      <c r="O958" s="247"/>
      <c r="P958" s="247"/>
      <c r="Q958" s="248"/>
      <c r="R958" s="248"/>
      <c r="U958" s="245"/>
      <c r="W958" s="246"/>
    </row>
    <row r="959" spans="1:23">
      <c r="A959" s="245"/>
      <c r="B959" s="245"/>
      <c r="C959" s="246"/>
      <c r="D959" s="255"/>
      <c r="E959" s="255"/>
      <c r="F959" s="255"/>
      <c r="G959" s="247"/>
      <c r="H959" s="247"/>
      <c r="I959" s="247"/>
      <c r="J959" s="247"/>
      <c r="K959" s="272"/>
      <c r="L959" s="246"/>
      <c r="M959" s="246"/>
      <c r="N959" s="247"/>
      <c r="O959" s="247"/>
      <c r="P959" s="247"/>
      <c r="Q959" s="248"/>
      <c r="R959" s="248"/>
      <c r="U959" s="245"/>
      <c r="W959" s="246"/>
    </row>
    <row r="960" spans="1:23">
      <c r="A960" s="245"/>
      <c r="B960" s="245"/>
      <c r="C960" s="246"/>
      <c r="D960" s="255"/>
      <c r="E960" s="255"/>
      <c r="F960" s="255"/>
      <c r="G960" s="247"/>
      <c r="H960" s="247"/>
      <c r="I960" s="247"/>
      <c r="J960" s="247"/>
      <c r="K960" s="272"/>
      <c r="L960" s="246"/>
      <c r="M960" s="246"/>
      <c r="N960" s="247"/>
      <c r="O960" s="247"/>
      <c r="P960" s="247"/>
      <c r="Q960" s="248"/>
      <c r="R960" s="248"/>
      <c r="U960" s="245"/>
      <c r="W960" s="246"/>
    </row>
    <row r="961" spans="1:23">
      <c r="A961" s="245"/>
      <c r="B961" s="245"/>
      <c r="C961" s="246"/>
      <c r="D961" s="255"/>
      <c r="E961" s="255"/>
      <c r="F961" s="255"/>
      <c r="G961" s="247"/>
      <c r="H961" s="247"/>
      <c r="I961" s="247"/>
      <c r="J961" s="247"/>
      <c r="K961" s="272"/>
      <c r="L961" s="246"/>
      <c r="M961" s="246"/>
      <c r="N961" s="247"/>
      <c r="O961" s="247"/>
      <c r="P961" s="247"/>
      <c r="Q961" s="248"/>
      <c r="R961" s="248"/>
      <c r="U961" s="245"/>
      <c r="W961" s="246"/>
    </row>
    <row r="962" spans="1:23">
      <c r="A962" s="245"/>
      <c r="B962" s="245"/>
      <c r="C962" s="246"/>
      <c r="D962" s="255"/>
      <c r="E962" s="255"/>
      <c r="F962" s="255"/>
      <c r="G962" s="247"/>
      <c r="H962" s="247"/>
      <c r="I962" s="247"/>
      <c r="J962" s="247"/>
      <c r="K962" s="272"/>
      <c r="L962" s="246"/>
      <c r="M962" s="246"/>
      <c r="N962" s="247"/>
      <c r="O962" s="247"/>
      <c r="P962" s="247"/>
      <c r="Q962" s="248"/>
      <c r="R962" s="248"/>
      <c r="U962" s="245"/>
      <c r="W962" s="246"/>
    </row>
    <row r="963" spans="1:23">
      <c r="A963" s="245"/>
      <c r="B963" s="245"/>
      <c r="C963" s="246"/>
      <c r="D963" s="255"/>
      <c r="E963" s="255"/>
      <c r="F963" s="255"/>
      <c r="G963" s="247"/>
      <c r="H963" s="247"/>
      <c r="I963" s="247"/>
      <c r="J963" s="247"/>
      <c r="K963" s="272"/>
      <c r="L963" s="246"/>
      <c r="M963" s="246"/>
      <c r="N963" s="247"/>
      <c r="O963" s="247"/>
      <c r="P963" s="247"/>
      <c r="Q963" s="248"/>
      <c r="R963" s="248"/>
      <c r="U963" s="245"/>
      <c r="W963" s="246"/>
    </row>
    <row r="964" spans="1:23">
      <c r="A964" s="245"/>
      <c r="B964" s="245"/>
      <c r="C964" s="246"/>
      <c r="D964" s="255"/>
      <c r="E964" s="255"/>
      <c r="F964" s="255"/>
      <c r="G964" s="247"/>
      <c r="H964" s="247"/>
      <c r="I964" s="247"/>
      <c r="J964" s="247"/>
      <c r="K964" s="272"/>
      <c r="L964" s="246"/>
      <c r="M964" s="246"/>
      <c r="N964" s="247"/>
      <c r="O964" s="247"/>
      <c r="P964" s="247"/>
      <c r="Q964" s="248"/>
      <c r="R964" s="248"/>
      <c r="U964" s="245"/>
      <c r="W964" s="246"/>
    </row>
    <row r="965" spans="1:23">
      <c r="A965" s="245"/>
      <c r="B965" s="245"/>
      <c r="C965" s="246"/>
      <c r="D965" s="255"/>
      <c r="E965" s="255"/>
      <c r="F965" s="255"/>
      <c r="G965" s="247"/>
      <c r="H965" s="247"/>
      <c r="I965" s="247"/>
      <c r="J965" s="247"/>
      <c r="K965" s="272"/>
      <c r="L965" s="246"/>
      <c r="M965" s="246"/>
      <c r="N965" s="247"/>
      <c r="O965" s="247"/>
      <c r="P965" s="247"/>
      <c r="Q965" s="248"/>
      <c r="R965" s="248"/>
      <c r="U965" s="245"/>
      <c r="W965" s="246"/>
    </row>
    <row r="966" spans="1:23">
      <c r="A966" s="245"/>
      <c r="B966" s="245"/>
      <c r="C966" s="246"/>
      <c r="D966" s="255"/>
      <c r="E966" s="255"/>
      <c r="F966" s="255"/>
      <c r="G966" s="247"/>
      <c r="H966" s="247"/>
      <c r="I966" s="247"/>
      <c r="J966" s="247"/>
      <c r="K966" s="272"/>
      <c r="L966" s="246"/>
      <c r="M966" s="246"/>
      <c r="N966" s="247"/>
      <c r="O966" s="247"/>
      <c r="P966" s="247"/>
      <c r="Q966" s="248"/>
      <c r="R966" s="248"/>
      <c r="U966" s="245"/>
      <c r="W966" s="246"/>
    </row>
    <row r="967" spans="1:23">
      <c r="A967" s="245"/>
      <c r="B967" s="245"/>
      <c r="C967" s="246"/>
      <c r="D967" s="255"/>
      <c r="E967" s="255"/>
      <c r="F967" s="255"/>
      <c r="G967" s="247"/>
      <c r="H967" s="247"/>
      <c r="I967" s="247"/>
      <c r="J967" s="247"/>
      <c r="K967" s="272"/>
      <c r="L967" s="246"/>
      <c r="M967" s="246"/>
      <c r="N967" s="247"/>
      <c r="O967" s="247"/>
      <c r="P967" s="247"/>
      <c r="Q967" s="248"/>
      <c r="R967" s="248"/>
      <c r="U967" s="245"/>
      <c r="W967" s="246"/>
    </row>
    <row r="968" spans="1:23">
      <c r="A968" s="245"/>
      <c r="B968" s="245"/>
      <c r="C968" s="246"/>
      <c r="D968" s="255"/>
      <c r="E968" s="255"/>
      <c r="F968" s="255"/>
      <c r="G968" s="247"/>
      <c r="H968" s="247"/>
      <c r="I968" s="247"/>
      <c r="J968" s="247"/>
      <c r="K968" s="272"/>
      <c r="L968" s="246"/>
      <c r="M968" s="246"/>
      <c r="N968" s="247"/>
      <c r="O968" s="247"/>
      <c r="P968" s="247"/>
      <c r="Q968" s="248"/>
      <c r="R968" s="248"/>
      <c r="U968" s="245"/>
      <c r="W968" s="246"/>
    </row>
    <row r="969" spans="1:23">
      <c r="A969" s="245"/>
      <c r="B969" s="245"/>
      <c r="C969" s="246"/>
      <c r="D969" s="255"/>
      <c r="E969" s="255"/>
      <c r="F969" s="255"/>
      <c r="G969" s="247"/>
      <c r="H969" s="247"/>
      <c r="I969" s="247"/>
      <c r="J969" s="247"/>
      <c r="K969" s="272"/>
      <c r="L969" s="246"/>
      <c r="M969" s="246"/>
      <c r="N969" s="247"/>
      <c r="O969" s="247"/>
      <c r="P969" s="247"/>
      <c r="Q969" s="248"/>
      <c r="R969" s="248"/>
      <c r="U969" s="245"/>
      <c r="W969" s="246"/>
    </row>
    <row r="970" spans="1:23">
      <c r="A970" s="245"/>
      <c r="B970" s="245"/>
      <c r="C970" s="246"/>
      <c r="D970" s="255"/>
      <c r="E970" s="255"/>
      <c r="F970" s="255"/>
      <c r="G970" s="247"/>
      <c r="H970" s="247"/>
      <c r="I970" s="247"/>
      <c r="J970" s="247"/>
      <c r="K970" s="272"/>
      <c r="L970" s="246"/>
      <c r="M970" s="246"/>
      <c r="N970" s="247"/>
      <c r="O970" s="247"/>
      <c r="P970" s="247"/>
      <c r="Q970" s="248"/>
      <c r="R970" s="248"/>
      <c r="U970" s="245"/>
      <c r="W970" s="246"/>
    </row>
    <row r="971" spans="1:23">
      <c r="A971" s="245"/>
      <c r="B971" s="245"/>
      <c r="C971" s="246"/>
      <c r="D971" s="255"/>
      <c r="E971" s="255"/>
      <c r="F971" s="255"/>
      <c r="G971" s="247"/>
      <c r="H971" s="247"/>
      <c r="I971" s="247"/>
      <c r="J971" s="247"/>
      <c r="K971" s="272"/>
      <c r="L971" s="246"/>
      <c r="M971" s="246"/>
      <c r="N971" s="247"/>
      <c r="O971" s="247"/>
      <c r="P971" s="247"/>
      <c r="Q971" s="248"/>
      <c r="R971" s="248"/>
      <c r="U971" s="245"/>
      <c r="W971" s="246"/>
    </row>
    <row r="972" spans="1:23">
      <c r="A972" s="245"/>
      <c r="B972" s="245"/>
      <c r="C972" s="246"/>
      <c r="D972" s="255"/>
      <c r="E972" s="255"/>
      <c r="F972" s="255"/>
      <c r="G972" s="247"/>
      <c r="H972" s="247"/>
      <c r="I972" s="247"/>
      <c r="J972" s="247"/>
      <c r="K972" s="272"/>
      <c r="L972" s="246"/>
      <c r="M972" s="246"/>
      <c r="N972" s="247"/>
      <c r="O972" s="247"/>
      <c r="P972" s="247"/>
      <c r="Q972" s="248"/>
      <c r="R972" s="248"/>
      <c r="U972" s="245"/>
      <c r="W972" s="246"/>
    </row>
    <row r="973" spans="1:23">
      <c r="A973" s="245"/>
      <c r="B973" s="245"/>
      <c r="C973" s="246"/>
      <c r="D973" s="255"/>
      <c r="E973" s="255"/>
      <c r="F973" s="255"/>
      <c r="G973" s="247"/>
      <c r="H973" s="247"/>
      <c r="I973" s="247"/>
      <c r="J973" s="247"/>
      <c r="K973" s="272"/>
      <c r="L973" s="246"/>
      <c r="M973" s="246"/>
      <c r="N973" s="247"/>
      <c r="O973" s="247"/>
      <c r="P973" s="247"/>
      <c r="Q973" s="248"/>
      <c r="R973" s="248"/>
      <c r="U973" s="245"/>
      <c r="W973" s="246"/>
    </row>
    <row r="974" spans="1:23">
      <c r="A974" s="245"/>
      <c r="B974" s="245"/>
      <c r="C974" s="246"/>
      <c r="D974" s="255"/>
      <c r="E974" s="255"/>
      <c r="F974" s="255"/>
      <c r="G974" s="247"/>
      <c r="H974" s="247"/>
      <c r="I974" s="247"/>
      <c r="J974" s="247"/>
      <c r="K974" s="272"/>
      <c r="L974" s="246"/>
      <c r="M974" s="246"/>
      <c r="N974" s="247"/>
      <c r="O974" s="247"/>
      <c r="P974" s="247"/>
      <c r="Q974" s="248"/>
      <c r="R974" s="248"/>
      <c r="U974" s="245"/>
      <c r="W974" s="246"/>
    </row>
    <row r="975" spans="1:23">
      <c r="A975" s="245"/>
      <c r="B975" s="245"/>
      <c r="C975" s="246"/>
      <c r="D975" s="255"/>
      <c r="E975" s="255"/>
      <c r="F975" s="255"/>
      <c r="G975" s="247"/>
      <c r="H975" s="247"/>
      <c r="I975" s="247"/>
      <c r="J975" s="247"/>
      <c r="K975" s="272"/>
      <c r="L975" s="246"/>
      <c r="M975" s="246"/>
      <c r="N975" s="247"/>
      <c r="O975" s="247"/>
      <c r="P975" s="247"/>
      <c r="Q975" s="248"/>
      <c r="R975" s="248"/>
      <c r="U975" s="245"/>
      <c r="W975" s="246"/>
    </row>
    <row r="976" spans="1:23">
      <c r="A976" s="245"/>
      <c r="B976" s="245"/>
      <c r="C976" s="246"/>
      <c r="D976" s="255"/>
      <c r="E976" s="255"/>
      <c r="F976" s="255"/>
      <c r="G976" s="247"/>
      <c r="H976" s="247"/>
      <c r="I976" s="247"/>
      <c r="J976" s="247"/>
      <c r="K976" s="272"/>
      <c r="L976" s="246"/>
      <c r="M976" s="246"/>
      <c r="N976" s="247"/>
      <c r="O976" s="247"/>
      <c r="P976" s="247"/>
      <c r="Q976" s="248"/>
      <c r="R976" s="248"/>
      <c r="U976" s="245"/>
      <c r="W976" s="246"/>
    </row>
    <row r="977" spans="1:23">
      <c r="A977" s="245"/>
      <c r="B977" s="245"/>
      <c r="C977" s="246"/>
      <c r="D977" s="255"/>
      <c r="E977" s="255"/>
      <c r="F977" s="255"/>
      <c r="G977" s="247"/>
      <c r="H977" s="247"/>
      <c r="I977" s="247"/>
      <c r="J977" s="247"/>
      <c r="K977" s="272"/>
      <c r="L977" s="246"/>
      <c r="M977" s="246"/>
      <c r="N977" s="247"/>
      <c r="O977" s="247"/>
      <c r="P977" s="247"/>
      <c r="Q977" s="248"/>
      <c r="R977" s="248"/>
      <c r="U977" s="245"/>
      <c r="W977" s="246"/>
    </row>
    <row r="978" spans="1:23">
      <c r="A978" s="245"/>
      <c r="B978" s="245"/>
      <c r="C978" s="246"/>
      <c r="D978" s="255"/>
      <c r="E978" s="255"/>
      <c r="F978" s="255"/>
      <c r="G978" s="247"/>
      <c r="H978" s="247"/>
      <c r="I978" s="247"/>
      <c r="J978" s="247"/>
      <c r="K978" s="272"/>
      <c r="L978" s="246"/>
      <c r="M978" s="246"/>
      <c r="N978" s="247"/>
      <c r="O978" s="247"/>
      <c r="P978" s="247"/>
      <c r="Q978" s="248"/>
      <c r="R978" s="248"/>
      <c r="U978" s="245"/>
      <c r="W978" s="246"/>
    </row>
    <row r="979" spans="1:23">
      <c r="A979" s="245"/>
      <c r="B979" s="245"/>
      <c r="C979" s="246"/>
      <c r="D979" s="255"/>
      <c r="E979" s="255"/>
      <c r="F979" s="255"/>
      <c r="G979" s="247"/>
      <c r="H979" s="247"/>
      <c r="I979" s="247"/>
      <c r="J979" s="247"/>
      <c r="K979" s="272"/>
      <c r="L979" s="246"/>
      <c r="M979" s="246"/>
      <c r="N979" s="247"/>
      <c r="O979" s="247"/>
      <c r="P979" s="247"/>
      <c r="Q979" s="248"/>
      <c r="R979" s="248"/>
      <c r="U979" s="245"/>
      <c r="W979" s="246"/>
    </row>
    <row r="980" spans="1:23">
      <c r="A980" s="245"/>
      <c r="B980" s="245"/>
      <c r="C980" s="246"/>
      <c r="D980" s="255"/>
      <c r="E980" s="255"/>
      <c r="F980" s="255"/>
      <c r="G980" s="247"/>
      <c r="H980" s="247"/>
      <c r="I980" s="247"/>
      <c r="J980" s="247"/>
      <c r="K980" s="272"/>
      <c r="L980" s="246"/>
      <c r="M980" s="246"/>
      <c r="N980" s="247"/>
      <c r="O980" s="247"/>
      <c r="P980" s="247"/>
      <c r="Q980" s="248"/>
      <c r="R980" s="248"/>
      <c r="U980" s="245"/>
      <c r="W980" s="246"/>
    </row>
    <row r="981" spans="1:23">
      <c r="A981" s="245"/>
      <c r="B981" s="245"/>
      <c r="C981" s="246"/>
      <c r="D981" s="255"/>
      <c r="E981" s="255"/>
      <c r="F981" s="255"/>
      <c r="G981" s="247"/>
      <c r="H981" s="247"/>
      <c r="I981" s="247"/>
      <c r="J981" s="247"/>
      <c r="K981" s="272"/>
      <c r="L981" s="246"/>
      <c r="M981" s="246"/>
      <c r="N981" s="247"/>
      <c r="O981" s="247"/>
      <c r="P981" s="247"/>
      <c r="Q981" s="248"/>
      <c r="R981" s="248"/>
      <c r="U981" s="245"/>
      <c r="W981" s="246"/>
    </row>
    <row r="982" spans="1:23">
      <c r="A982" s="245"/>
      <c r="B982" s="245"/>
      <c r="C982" s="246"/>
      <c r="D982" s="255"/>
      <c r="E982" s="255"/>
      <c r="F982" s="255"/>
      <c r="G982" s="247"/>
      <c r="H982" s="247"/>
      <c r="I982" s="247"/>
      <c r="J982" s="247"/>
      <c r="K982" s="272"/>
      <c r="L982" s="246"/>
      <c r="M982" s="246"/>
      <c r="N982" s="247"/>
      <c r="O982" s="247"/>
      <c r="P982" s="247"/>
      <c r="Q982" s="248"/>
      <c r="R982" s="248"/>
      <c r="U982" s="245"/>
      <c r="W982" s="246"/>
    </row>
    <row r="983" spans="1:23">
      <c r="A983" s="245"/>
      <c r="B983" s="245"/>
      <c r="C983" s="246"/>
      <c r="D983" s="255"/>
      <c r="E983" s="255"/>
      <c r="F983" s="255"/>
      <c r="G983" s="247"/>
      <c r="H983" s="247"/>
      <c r="I983" s="247"/>
      <c r="J983" s="247"/>
      <c r="K983" s="272"/>
      <c r="L983" s="246"/>
      <c r="M983" s="246"/>
      <c r="N983" s="247"/>
      <c r="O983" s="247"/>
      <c r="P983" s="247"/>
      <c r="Q983" s="248"/>
      <c r="R983" s="248"/>
      <c r="U983" s="245"/>
      <c r="W983" s="246"/>
    </row>
    <row r="984" spans="1:23">
      <c r="A984" s="245"/>
      <c r="B984" s="245"/>
      <c r="C984" s="246"/>
      <c r="D984" s="255"/>
      <c r="E984" s="255"/>
      <c r="F984" s="255"/>
      <c r="G984" s="247"/>
      <c r="H984" s="247"/>
      <c r="I984" s="247"/>
      <c r="J984" s="247"/>
      <c r="K984" s="272"/>
      <c r="L984" s="246"/>
      <c r="M984" s="246"/>
      <c r="N984" s="247"/>
      <c r="O984" s="247"/>
      <c r="P984" s="247"/>
      <c r="Q984" s="248"/>
      <c r="R984" s="248"/>
      <c r="U984" s="245"/>
      <c r="W984" s="246"/>
    </row>
    <row r="985" spans="1:23">
      <c r="A985" s="245"/>
      <c r="B985" s="245"/>
      <c r="C985" s="246"/>
      <c r="D985" s="255"/>
      <c r="E985" s="255"/>
      <c r="F985" s="255"/>
      <c r="G985" s="247"/>
      <c r="H985" s="247"/>
      <c r="I985" s="247"/>
      <c r="J985" s="247"/>
      <c r="K985" s="272"/>
      <c r="L985" s="246"/>
      <c r="M985" s="246"/>
      <c r="N985" s="247"/>
      <c r="O985" s="247"/>
      <c r="P985" s="247"/>
      <c r="Q985" s="248"/>
      <c r="R985" s="248"/>
      <c r="U985" s="245"/>
      <c r="W985" s="246"/>
    </row>
    <row r="986" spans="1:23">
      <c r="A986" s="245"/>
      <c r="B986" s="245"/>
      <c r="C986" s="246"/>
      <c r="D986" s="255"/>
      <c r="E986" s="255"/>
      <c r="F986" s="255"/>
      <c r="G986" s="247"/>
      <c r="H986" s="247"/>
      <c r="I986" s="247"/>
      <c r="J986" s="247"/>
      <c r="K986" s="272"/>
      <c r="L986" s="246"/>
      <c r="M986" s="246"/>
      <c r="N986" s="247"/>
      <c r="O986" s="247"/>
      <c r="P986" s="247"/>
      <c r="Q986" s="248"/>
      <c r="R986" s="248"/>
      <c r="U986" s="245"/>
      <c r="W986" s="246"/>
    </row>
    <row r="987" spans="1:23">
      <c r="A987" s="245"/>
      <c r="B987" s="245"/>
      <c r="C987" s="246"/>
      <c r="D987" s="255"/>
      <c r="E987" s="255"/>
      <c r="F987" s="255"/>
      <c r="G987" s="247"/>
      <c r="H987" s="247"/>
      <c r="I987" s="247"/>
      <c r="J987" s="247"/>
      <c r="K987" s="272"/>
      <c r="L987" s="246"/>
      <c r="M987" s="246"/>
      <c r="N987" s="247"/>
      <c r="O987" s="247"/>
      <c r="P987" s="247"/>
      <c r="Q987" s="248"/>
      <c r="R987" s="248"/>
      <c r="U987" s="245"/>
      <c r="W987" s="246"/>
    </row>
    <row r="988" spans="1:23">
      <c r="A988" s="245"/>
      <c r="B988" s="245"/>
      <c r="C988" s="246"/>
      <c r="D988" s="255"/>
      <c r="E988" s="255"/>
      <c r="F988" s="255"/>
      <c r="G988" s="247"/>
      <c r="H988" s="247"/>
      <c r="I988" s="247"/>
      <c r="J988" s="247"/>
      <c r="K988" s="272"/>
      <c r="L988" s="246"/>
      <c r="M988" s="246"/>
      <c r="N988" s="247"/>
      <c r="O988" s="247"/>
      <c r="P988" s="247"/>
      <c r="Q988" s="248"/>
      <c r="R988" s="248"/>
      <c r="U988" s="245"/>
      <c r="W988" s="246"/>
    </row>
    <row r="989" spans="1:23">
      <c r="A989" s="245"/>
      <c r="B989" s="245"/>
      <c r="C989" s="246"/>
      <c r="D989" s="255"/>
      <c r="E989" s="255"/>
      <c r="F989" s="255"/>
      <c r="G989" s="247"/>
      <c r="H989" s="247"/>
      <c r="I989" s="247"/>
      <c r="J989" s="247"/>
      <c r="K989" s="272"/>
      <c r="L989" s="246"/>
      <c r="M989" s="246"/>
      <c r="N989" s="247"/>
      <c r="O989" s="247"/>
      <c r="P989" s="247"/>
      <c r="Q989" s="248"/>
      <c r="R989" s="248"/>
      <c r="U989" s="245"/>
      <c r="W989" s="246"/>
    </row>
    <row r="990" spans="1:23">
      <c r="A990" s="245"/>
      <c r="B990" s="245"/>
      <c r="C990" s="246"/>
      <c r="D990" s="255"/>
      <c r="E990" s="255"/>
      <c r="F990" s="255"/>
      <c r="G990" s="247"/>
      <c r="H990" s="247"/>
      <c r="I990" s="247"/>
      <c r="J990" s="247"/>
      <c r="K990" s="272"/>
      <c r="L990" s="246"/>
      <c r="M990" s="246"/>
      <c r="N990" s="247"/>
      <c r="O990" s="247"/>
      <c r="P990" s="247"/>
      <c r="Q990" s="248"/>
      <c r="R990" s="248"/>
      <c r="U990" s="245"/>
      <c r="W990" s="246"/>
    </row>
    <row r="991" spans="1:23">
      <c r="A991" s="245"/>
      <c r="B991" s="245"/>
      <c r="C991" s="246"/>
      <c r="D991" s="255"/>
      <c r="E991" s="255"/>
      <c r="F991" s="255"/>
      <c r="G991" s="247"/>
      <c r="H991" s="247"/>
      <c r="I991" s="247"/>
      <c r="J991" s="247"/>
      <c r="K991" s="272"/>
      <c r="L991" s="246"/>
      <c r="M991" s="246"/>
      <c r="N991" s="247"/>
      <c r="O991" s="247"/>
      <c r="P991" s="247"/>
      <c r="Q991" s="248"/>
      <c r="R991" s="248"/>
      <c r="U991" s="245"/>
      <c r="W991" s="246"/>
    </row>
    <row r="992" spans="1:23">
      <c r="A992" s="245"/>
      <c r="B992" s="245"/>
      <c r="C992" s="246"/>
      <c r="D992" s="255"/>
      <c r="E992" s="255"/>
      <c r="F992" s="255"/>
      <c r="G992" s="247"/>
      <c r="H992" s="247"/>
      <c r="I992" s="247"/>
      <c r="J992" s="247"/>
      <c r="K992" s="272"/>
      <c r="L992" s="246"/>
      <c r="M992" s="246"/>
      <c r="N992" s="247"/>
      <c r="O992" s="247"/>
      <c r="P992" s="247"/>
      <c r="Q992" s="248"/>
      <c r="R992" s="248"/>
      <c r="U992" s="245"/>
      <c r="W992" s="246"/>
    </row>
    <row r="993" spans="1:23">
      <c r="A993" s="245"/>
      <c r="B993" s="245"/>
      <c r="C993" s="246"/>
      <c r="D993" s="255"/>
      <c r="E993" s="255"/>
      <c r="F993" s="255"/>
      <c r="G993" s="247"/>
      <c r="H993" s="247"/>
      <c r="I993" s="247"/>
      <c r="J993" s="247"/>
      <c r="K993" s="272"/>
      <c r="L993" s="246"/>
      <c r="M993" s="246"/>
      <c r="N993" s="247"/>
      <c r="O993" s="247"/>
      <c r="P993" s="247"/>
      <c r="Q993" s="248"/>
      <c r="R993" s="248"/>
      <c r="U993" s="245"/>
      <c r="W993" s="246"/>
    </row>
    <row r="994" spans="1:23">
      <c r="A994" s="245"/>
      <c r="B994" s="245"/>
      <c r="C994" s="246"/>
      <c r="D994" s="255"/>
      <c r="E994" s="255"/>
      <c r="F994" s="255"/>
      <c r="G994" s="247"/>
      <c r="H994" s="247"/>
      <c r="I994" s="247"/>
      <c r="J994" s="247"/>
      <c r="K994" s="272"/>
      <c r="L994" s="246"/>
      <c r="M994" s="246"/>
      <c r="N994" s="247"/>
      <c r="O994" s="247"/>
      <c r="P994" s="247"/>
      <c r="Q994" s="248"/>
      <c r="R994" s="248"/>
      <c r="U994" s="245"/>
      <c r="W994" s="246"/>
    </row>
    <row r="995" spans="1:23">
      <c r="A995" s="245"/>
      <c r="B995" s="245"/>
      <c r="C995" s="246"/>
      <c r="D995" s="255"/>
      <c r="E995" s="255"/>
      <c r="F995" s="255"/>
      <c r="G995" s="247"/>
      <c r="H995" s="247"/>
      <c r="I995" s="247"/>
      <c r="J995" s="247"/>
      <c r="K995" s="272"/>
      <c r="L995" s="246"/>
      <c r="M995" s="246"/>
      <c r="N995" s="247"/>
      <c r="O995" s="247"/>
      <c r="P995" s="247"/>
      <c r="Q995" s="248"/>
      <c r="R995" s="248"/>
      <c r="U995" s="245"/>
      <c r="W995" s="246"/>
    </row>
    <row r="996" spans="1:23">
      <c r="A996" s="245"/>
      <c r="B996" s="245"/>
      <c r="C996" s="246"/>
      <c r="D996" s="255"/>
      <c r="E996" s="255"/>
      <c r="F996" s="255"/>
      <c r="G996" s="247"/>
      <c r="H996" s="247"/>
      <c r="I996" s="247"/>
      <c r="J996" s="247"/>
      <c r="K996" s="272"/>
      <c r="L996" s="246"/>
      <c r="M996" s="246"/>
      <c r="N996" s="247"/>
      <c r="O996" s="247"/>
      <c r="P996" s="247"/>
      <c r="Q996" s="248"/>
      <c r="R996" s="248"/>
      <c r="U996" s="245"/>
      <c r="W996" s="246"/>
    </row>
    <row r="997" spans="1:23">
      <c r="A997" s="245"/>
      <c r="B997" s="245"/>
      <c r="C997" s="246"/>
      <c r="D997" s="255"/>
      <c r="E997" s="255"/>
      <c r="F997" s="255"/>
      <c r="G997" s="247"/>
      <c r="H997" s="247"/>
      <c r="I997" s="247"/>
      <c r="J997" s="247"/>
      <c r="K997" s="272"/>
      <c r="L997" s="246"/>
      <c r="M997" s="246"/>
      <c r="N997" s="247"/>
      <c r="O997" s="247"/>
      <c r="P997" s="247"/>
      <c r="Q997" s="248"/>
      <c r="R997" s="248"/>
      <c r="U997" s="245"/>
      <c r="W997" s="246"/>
    </row>
    <row r="998" spans="1:23">
      <c r="A998" s="245"/>
      <c r="B998" s="245"/>
      <c r="C998" s="246"/>
      <c r="D998" s="255"/>
      <c r="E998" s="255"/>
      <c r="F998" s="255"/>
      <c r="G998" s="247"/>
      <c r="H998" s="247"/>
      <c r="I998" s="247"/>
      <c r="J998" s="247"/>
      <c r="K998" s="272"/>
      <c r="L998" s="246"/>
      <c r="M998" s="246"/>
      <c r="N998" s="247"/>
      <c r="O998" s="247"/>
      <c r="P998" s="247"/>
      <c r="Q998" s="248"/>
      <c r="R998" s="248"/>
      <c r="U998" s="245"/>
      <c r="W998" s="246"/>
    </row>
    <row r="999" spans="1:23">
      <c r="A999" s="245"/>
      <c r="B999" s="245"/>
      <c r="C999" s="246"/>
      <c r="D999" s="255"/>
      <c r="E999" s="255"/>
      <c r="F999" s="255"/>
      <c r="G999" s="247"/>
      <c r="H999" s="247"/>
      <c r="I999" s="247"/>
      <c r="J999" s="247"/>
      <c r="K999" s="272"/>
      <c r="L999" s="246"/>
      <c r="M999" s="246"/>
      <c r="N999" s="247"/>
      <c r="O999" s="247"/>
      <c r="P999" s="247"/>
      <c r="Q999" s="248"/>
      <c r="R999" s="248"/>
      <c r="U999" s="245"/>
      <c r="W999" s="246"/>
    </row>
    <row r="1000" spans="1:23">
      <c r="A1000" s="245"/>
      <c r="B1000" s="245"/>
      <c r="C1000" s="246"/>
      <c r="D1000" s="255"/>
      <c r="E1000" s="255"/>
      <c r="F1000" s="255"/>
      <c r="G1000" s="247"/>
      <c r="H1000" s="247"/>
      <c r="I1000" s="247"/>
      <c r="J1000" s="247"/>
      <c r="K1000" s="272"/>
      <c r="L1000" s="246"/>
      <c r="M1000" s="246"/>
      <c r="N1000" s="247"/>
      <c r="O1000" s="247"/>
      <c r="P1000" s="247"/>
      <c r="Q1000" s="248"/>
      <c r="R1000" s="248"/>
      <c r="U1000" s="245"/>
      <c r="W1000" s="246"/>
    </row>
    <row r="1001" spans="1:23">
      <c r="A1001" s="245"/>
      <c r="B1001" s="245"/>
      <c r="C1001" s="246"/>
      <c r="D1001" s="255"/>
      <c r="E1001" s="255"/>
      <c r="F1001" s="255"/>
      <c r="G1001" s="247"/>
      <c r="H1001" s="247"/>
      <c r="I1001" s="247"/>
      <c r="J1001" s="247"/>
      <c r="K1001" s="272"/>
      <c r="L1001" s="246"/>
      <c r="M1001" s="246"/>
      <c r="N1001" s="247"/>
      <c r="O1001" s="247"/>
      <c r="P1001" s="247"/>
      <c r="Q1001" s="248"/>
      <c r="R1001" s="248"/>
      <c r="U1001" s="245"/>
      <c r="W1001" s="246"/>
    </row>
    <row r="1002" spans="1:23">
      <c r="A1002" s="245"/>
      <c r="B1002" s="245"/>
      <c r="C1002" s="246"/>
      <c r="D1002" s="255"/>
      <c r="E1002" s="255"/>
      <c r="F1002" s="255"/>
      <c r="G1002" s="247"/>
      <c r="H1002" s="247"/>
      <c r="I1002" s="247"/>
      <c r="J1002" s="247"/>
      <c r="K1002" s="272"/>
      <c r="L1002" s="246"/>
      <c r="M1002" s="246"/>
      <c r="N1002" s="247"/>
      <c r="O1002" s="247"/>
      <c r="P1002" s="247"/>
      <c r="Q1002" s="248"/>
      <c r="R1002" s="248"/>
      <c r="U1002" s="245"/>
      <c r="W1002" s="246"/>
    </row>
    <row r="1003" spans="1:23">
      <c r="A1003" s="245"/>
      <c r="B1003" s="245"/>
      <c r="C1003" s="246"/>
      <c r="D1003" s="255"/>
      <c r="E1003" s="255"/>
      <c r="F1003" s="255"/>
      <c r="G1003" s="247"/>
      <c r="H1003" s="247"/>
      <c r="I1003" s="247"/>
      <c r="J1003" s="247"/>
      <c r="K1003" s="272"/>
      <c r="L1003" s="246"/>
      <c r="M1003" s="246"/>
      <c r="N1003" s="247"/>
      <c r="O1003" s="247"/>
      <c r="P1003" s="247"/>
      <c r="Q1003" s="248"/>
      <c r="R1003" s="248"/>
      <c r="U1003" s="245"/>
      <c r="W1003" s="246"/>
    </row>
    <row r="1004" spans="1:23">
      <c r="A1004" s="245"/>
      <c r="B1004" s="245"/>
      <c r="C1004" s="246"/>
      <c r="D1004" s="255"/>
      <c r="E1004" s="255"/>
      <c r="F1004" s="255"/>
      <c r="G1004" s="247"/>
      <c r="H1004" s="247"/>
      <c r="I1004" s="247"/>
      <c r="J1004" s="247"/>
      <c r="K1004" s="272"/>
      <c r="L1004" s="246"/>
      <c r="M1004" s="246"/>
      <c r="N1004" s="247"/>
      <c r="O1004" s="247"/>
      <c r="P1004" s="247"/>
      <c r="Q1004" s="248"/>
      <c r="R1004" s="248"/>
      <c r="U1004" s="245"/>
      <c r="W1004" s="246"/>
    </row>
    <row r="1005" spans="1:23">
      <c r="A1005" s="245"/>
      <c r="B1005" s="245"/>
      <c r="C1005" s="246"/>
      <c r="D1005" s="255"/>
      <c r="E1005" s="255"/>
      <c r="F1005" s="255"/>
      <c r="G1005" s="247"/>
      <c r="H1005" s="247"/>
      <c r="I1005" s="247"/>
      <c r="J1005" s="247"/>
      <c r="K1005" s="272"/>
      <c r="L1005" s="246"/>
      <c r="M1005" s="246"/>
      <c r="N1005" s="247"/>
      <c r="O1005" s="247"/>
      <c r="P1005" s="247"/>
      <c r="Q1005" s="248"/>
      <c r="R1005" s="248"/>
      <c r="U1005" s="245"/>
      <c r="W1005" s="246"/>
    </row>
    <row r="1006" spans="1:23">
      <c r="A1006" s="245"/>
      <c r="B1006" s="245"/>
      <c r="C1006" s="246"/>
      <c r="D1006" s="255"/>
      <c r="E1006" s="255"/>
      <c r="F1006" s="255"/>
      <c r="G1006" s="247"/>
      <c r="H1006" s="247"/>
      <c r="I1006" s="247"/>
      <c r="J1006" s="247"/>
      <c r="K1006" s="272"/>
      <c r="L1006" s="246"/>
      <c r="M1006" s="246"/>
      <c r="N1006" s="247"/>
      <c r="O1006" s="247"/>
      <c r="P1006" s="247"/>
      <c r="Q1006" s="248"/>
      <c r="R1006" s="248"/>
      <c r="U1006" s="245"/>
      <c r="W1006" s="246"/>
    </row>
    <row r="1007" spans="1:23">
      <c r="A1007" s="245"/>
      <c r="B1007" s="245"/>
      <c r="C1007" s="246"/>
      <c r="D1007" s="255"/>
      <c r="E1007" s="255"/>
      <c r="F1007" s="255"/>
      <c r="G1007" s="247"/>
      <c r="H1007" s="247"/>
      <c r="I1007" s="247"/>
      <c r="J1007" s="247"/>
      <c r="K1007" s="272"/>
      <c r="L1007" s="246"/>
      <c r="M1007" s="246"/>
      <c r="N1007" s="247"/>
      <c r="O1007" s="247"/>
      <c r="P1007" s="247"/>
      <c r="Q1007" s="248"/>
      <c r="R1007" s="248"/>
      <c r="U1007" s="245"/>
      <c r="W1007" s="246"/>
    </row>
    <row r="1008" spans="1:23">
      <c r="A1008" s="245"/>
      <c r="B1008" s="245"/>
      <c r="C1008" s="246"/>
      <c r="D1008" s="255"/>
      <c r="E1008" s="255"/>
      <c r="F1008" s="255"/>
      <c r="G1008" s="247"/>
      <c r="H1008" s="247"/>
      <c r="I1008" s="247"/>
      <c r="J1008" s="247"/>
      <c r="K1008" s="272"/>
      <c r="L1008" s="246"/>
      <c r="M1008" s="246"/>
      <c r="N1008" s="247"/>
      <c r="O1008" s="247"/>
      <c r="P1008" s="247"/>
      <c r="Q1008" s="248"/>
      <c r="R1008" s="248"/>
      <c r="U1008" s="245"/>
      <c r="W1008" s="246"/>
    </row>
    <row r="1009" spans="1:23">
      <c r="A1009" s="245"/>
      <c r="B1009" s="245"/>
      <c r="C1009" s="246"/>
      <c r="D1009" s="255"/>
      <c r="E1009" s="255"/>
      <c r="F1009" s="255"/>
      <c r="G1009" s="247"/>
      <c r="H1009" s="247"/>
      <c r="I1009" s="247"/>
      <c r="J1009" s="247"/>
      <c r="K1009" s="272"/>
      <c r="L1009" s="246"/>
      <c r="M1009" s="246"/>
      <c r="N1009" s="247"/>
      <c r="O1009" s="247"/>
      <c r="P1009" s="247"/>
      <c r="Q1009" s="248"/>
      <c r="R1009" s="248"/>
      <c r="U1009" s="245"/>
      <c r="W1009" s="246"/>
    </row>
    <row r="1010" spans="1:23">
      <c r="A1010" s="245"/>
      <c r="B1010" s="245"/>
      <c r="C1010" s="246"/>
      <c r="D1010" s="255"/>
      <c r="E1010" s="255"/>
      <c r="F1010" s="255"/>
      <c r="G1010" s="247"/>
      <c r="H1010" s="247"/>
      <c r="I1010" s="247"/>
      <c r="J1010" s="247"/>
      <c r="K1010" s="272"/>
      <c r="L1010" s="246"/>
      <c r="M1010" s="246"/>
      <c r="N1010" s="247"/>
      <c r="O1010" s="247"/>
      <c r="P1010" s="247"/>
      <c r="Q1010" s="248"/>
      <c r="R1010" s="248"/>
      <c r="U1010" s="245"/>
      <c r="W1010" s="246"/>
    </row>
    <row r="1011" spans="1:23">
      <c r="A1011" s="245"/>
      <c r="B1011" s="245"/>
      <c r="C1011" s="246"/>
      <c r="D1011" s="255"/>
      <c r="E1011" s="255"/>
      <c r="F1011" s="255"/>
      <c r="G1011" s="247"/>
      <c r="H1011" s="247"/>
      <c r="I1011" s="247"/>
      <c r="J1011" s="247"/>
      <c r="K1011" s="272"/>
      <c r="L1011" s="246"/>
      <c r="M1011" s="246"/>
      <c r="N1011" s="247"/>
      <c r="O1011" s="247"/>
      <c r="P1011" s="247"/>
      <c r="Q1011" s="248"/>
      <c r="R1011" s="248"/>
      <c r="U1011" s="245"/>
      <c r="W1011" s="246"/>
    </row>
    <row r="1012" spans="1:23">
      <c r="A1012" s="245"/>
      <c r="B1012" s="245"/>
      <c r="C1012" s="246"/>
      <c r="D1012" s="255"/>
      <c r="E1012" s="255"/>
      <c r="F1012" s="255"/>
      <c r="G1012" s="247"/>
      <c r="H1012" s="247"/>
      <c r="I1012" s="247"/>
      <c r="J1012" s="247"/>
      <c r="K1012" s="272"/>
      <c r="L1012" s="246"/>
      <c r="M1012" s="246"/>
      <c r="N1012" s="247"/>
      <c r="O1012" s="247"/>
      <c r="P1012" s="247"/>
      <c r="Q1012" s="248"/>
      <c r="R1012" s="248"/>
      <c r="U1012" s="245"/>
      <c r="W1012" s="246"/>
    </row>
    <row r="1013" spans="1:23">
      <c r="A1013" s="245"/>
      <c r="B1013" s="245"/>
      <c r="C1013" s="246"/>
      <c r="D1013" s="255"/>
      <c r="E1013" s="255"/>
      <c r="F1013" s="255"/>
      <c r="G1013" s="247"/>
      <c r="H1013" s="247"/>
      <c r="I1013" s="247"/>
      <c r="J1013" s="247"/>
      <c r="K1013" s="272"/>
      <c r="L1013" s="246"/>
      <c r="M1013" s="246"/>
      <c r="N1013" s="247"/>
      <c r="O1013" s="247"/>
      <c r="P1013" s="247"/>
      <c r="Q1013" s="248"/>
      <c r="R1013" s="248"/>
      <c r="U1013" s="245"/>
      <c r="W1013" s="246"/>
    </row>
    <row r="1014" spans="1:23">
      <c r="A1014" s="245"/>
      <c r="B1014" s="245"/>
      <c r="C1014" s="246"/>
      <c r="D1014" s="255"/>
      <c r="E1014" s="255"/>
      <c r="F1014" s="255"/>
      <c r="G1014" s="247"/>
      <c r="H1014" s="247"/>
      <c r="I1014" s="247"/>
      <c r="J1014" s="247"/>
      <c r="K1014" s="272"/>
      <c r="L1014" s="246"/>
      <c r="M1014" s="246"/>
      <c r="N1014" s="247"/>
      <c r="O1014" s="247"/>
      <c r="P1014" s="247"/>
      <c r="Q1014" s="248"/>
      <c r="R1014" s="248"/>
      <c r="U1014" s="245"/>
      <c r="W1014" s="246"/>
    </row>
    <row r="1015" spans="1:23">
      <c r="A1015" s="245"/>
      <c r="B1015" s="245"/>
      <c r="C1015" s="246"/>
      <c r="D1015" s="255"/>
      <c r="E1015" s="255"/>
      <c r="F1015" s="255"/>
      <c r="G1015" s="247"/>
      <c r="H1015" s="247"/>
      <c r="I1015" s="247"/>
      <c r="J1015" s="247"/>
      <c r="K1015" s="272"/>
      <c r="L1015" s="246"/>
      <c r="M1015" s="246"/>
      <c r="N1015" s="247"/>
      <c r="O1015" s="247"/>
      <c r="P1015" s="247"/>
      <c r="Q1015" s="248"/>
      <c r="R1015" s="248"/>
      <c r="U1015" s="245"/>
      <c r="W1015" s="246"/>
    </row>
    <row r="1016" spans="1:23">
      <c r="A1016" s="245"/>
      <c r="B1016" s="245"/>
      <c r="C1016" s="246"/>
      <c r="D1016" s="255"/>
      <c r="E1016" s="255"/>
      <c r="F1016" s="255"/>
      <c r="G1016" s="247"/>
      <c r="H1016" s="247"/>
      <c r="I1016" s="247"/>
      <c r="J1016" s="247"/>
      <c r="K1016" s="272"/>
      <c r="L1016" s="246"/>
      <c r="M1016" s="246"/>
      <c r="N1016" s="247"/>
      <c r="O1016" s="247"/>
      <c r="P1016" s="247"/>
      <c r="Q1016" s="248"/>
      <c r="R1016" s="248"/>
      <c r="U1016" s="245"/>
      <c r="W1016" s="246"/>
    </row>
    <row r="1017" spans="1:23">
      <c r="A1017" s="245"/>
      <c r="B1017" s="245"/>
      <c r="C1017" s="246"/>
      <c r="D1017" s="255"/>
      <c r="E1017" s="255"/>
      <c r="F1017" s="255"/>
      <c r="G1017" s="247"/>
      <c r="H1017" s="247"/>
      <c r="I1017" s="247"/>
      <c r="J1017" s="247"/>
      <c r="K1017" s="272"/>
      <c r="L1017" s="246"/>
      <c r="M1017" s="246"/>
      <c r="N1017" s="247"/>
      <c r="O1017" s="247"/>
      <c r="P1017" s="247"/>
      <c r="Q1017" s="248"/>
      <c r="R1017" s="248"/>
      <c r="U1017" s="245"/>
      <c r="W1017" s="246"/>
    </row>
    <row r="1018" spans="1:23">
      <c r="A1018" s="245"/>
      <c r="B1018" s="245"/>
      <c r="C1018" s="246"/>
      <c r="D1018" s="255"/>
      <c r="E1018" s="255"/>
      <c r="F1018" s="255"/>
      <c r="G1018" s="247"/>
      <c r="H1018" s="247"/>
      <c r="I1018" s="247"/>
      <c r="J1018" s="247"/>
      <c r="K1018" s="272"/>
      <c r="L1018" s="246"/>
      <c r="M1018" s="246"/>
      <c r="N1018" s="247"/>
      <c r="O1018" s="247"/>
      <c r="P1018" s="247"/>
      <c r="Q1018" s="248"/>
      <c r="R1018" s="248"/>
      <c r="U1018" s="245"/>
      <c r="W1018" s="246"/>
    </row>
    <row r="1019" spans="1:23">
      <c r="A1019" s="245"/>
      <c r="B1019" s="245"/>
      <c r="C1019" s="246"/>
      <c r="D1019" s="255"/>
      <c r="E1019" s="255"/>
      <c r="F1019" s="255"/>
      <c r="G1019" s="247"/>
      <c r="H1019" s="247"/>
      <c r="I1019" s="247"/>
      <c r="J1019" s="247"/>
      <c r="K1019" s="272"/>
      <c r="L1019" s="246"/>
      <c r="M1019" s="246"/>
      <c r="N1019" s="247"/>
      <c r="O1019" s="247"/>
      <c r="P1019" s="247"/>
      <c r="Q1019" s="248"/>
      <c r="R1019" s="248"/>
      <c r="U1019" s="245"/>
      <c r="W1019" s="246"/>
    </row>
    <row r="1020" spans="1:23">
      <c r="A1020" s="245"/>
      <c r="B1020" s="245"/>
      <c r="C1020" s="246"/>
      <c r="D1020" s="255"/>
      <c r="E1020" s="255"/>
      <c r="F1020" s="255"/>
      <c r="G1020" s="247"/>
      <c r="H1020" s="247"/>
      <c r="I1020" s="247"/>
      <c r="J1020" s="247"/>
      <c r="K1020" s="272"/>
      <c r="L1020" s="246"/>
      <c r="M1020" s="246"/>
      <c r="N1020" s="247"/>
      <c r="O1020" s="247"/>
      <c r="P1020" s="247"/>
      <c r="Q1020" s="248"/>
      <c r="R1020" s="248"/>
      <c r="U1020" s="245"/>
      <c r="W1020" s="246"/>
    </row>
    <row r="1021" spans="1:23">
      <c r="A1021" s="245"/>
      <c r="B1021" s="245"/>
      <c r="C1021" s="246"/>
      <c r="D1021" s="255"/>
      <c r="E1021" s="255"/>
      <c r="F1021" s="255"/>
      <c r="G1021" s="247"/>
      <c r="H1021" s="247"/>
      <c r="I1021" s="247"/>
      <c r="J1021" s="247"/>
      <c r="K1021" s="272"/>
      <c r="L1021" s="246"/>
      <c r="M1021" s="246"/>
      <c r="N1021" s="247"/>
      <c r="O1021" s="247"/>
      <c r="P1021" s="247"/>
      <c r="Q1021" s="248"/>
      <c r="R1021" s="248"/>
      <c r="U1021" s="245"/>
      <c r="W1021" s="246"/>
    </row>
    <row r="1022" spans="1:23">
      <c r="A1022" s="245"/>
      <c r="B1022" s="245"/>
      <c r="C1022" s="246"/>
      <c r="D1022" s="255"/>
      <c r="E1022" s="255"/>
      <c r="F1022" s="255"/>
      <c r="G1022" s="247"/>
      <c r="H1022" s="247"/>
      <c r="I1022" s="247"/>
      <c r="J1022" s="247"/>
      <c r="K1022" s="272"/>
      <c r="L1022" s="246"/>
      <c r="M1022" s="246"/>
      <c r="N1022" s="247"/>
      <c r="O1022" s="247"/>
      <c r="P1022" s="247"/>
      <c r="Q1022" s="248"/>
      <c r="R1022" s="248"/>
      <c r="U1022" s="245"/>
      <c r="W1022" s="246"/>
    </row>
    <row r="1023" spans="1:23">
      <c r="A1023" s="245"/>
      <c r="B1023" s="245"/>
      <c r="C1023" s="246"/>
      <c r="D1023" s="255"/>
      <c r="E1023" s="255"/>
      <c r="F1023" s="255"/>
      <c r="G1023" s="247"/>
      <c r="H1023" s="247"/>
      <c r="I1023" s="247"/>
      <c r="J1023" s="247"/>
      <c r="K1023" s="272"/>
      <c r="L1023" s="246"/>
      <c r="M1023" s="246"/>
      <c r="N1023" s="247"/>
      <c r="O1023" s="247"/>
      <c r="P1023" s="247"/>
      <c r="Q1023" s="248"/>
      <c r="R1023" s="248"/>
      <c r="U1023" s="245"/>
      <c r="W1023" s="246"/>
    </row>
    <row r="1024" spans="1:23">
      <c r="A1024" s="245"/>
      <c r="B1024" s="245"/>
      <c r="C1024" s="246"/>
      <c r="D1024" s="255"/>
      <c r="E1024" s="255"/>
      <c r="F1024" s="255"/>
      <c r="G1024" s="247"/>
      <c r="H1024" s="247"/>
      <c r="I1024" s="247"/>
      <c r="J1024" s="247"/>
      <c r="K1024" s="272"/>
      <c r="L1024" s="246"/>
      <c r="M1024" s="246"/>
      <c r="N1024" s="247"/>
      <c r="O1024" s="247"/>
      <c r="P1024" s="247"/>
      <c r="Q1024" s="248"/>
      <c r="R1024" s="248"/>
      <c r="U1024" s="245"/>
      <c r="W1024" s="246"/>
    </row>
    <row r="1025" spans="1:23">
      <c r="A1025" s="245"/>
      <c r="B1025" s="245"/>
      <c r="C1025" s="246"/>
      <c r="D1025" s="255"/>
      <c r="E1025" s="255"/>
      <c r="F1025" s="255"/>
      <c r="G1025" s="247"/>
      <c r="H1025" s="247"/>
      <c r="I1025" s="247"/>
      <c r="J1025" s="247"/>
      <c r="K1025" s="272"/>
      <c r="L1025" s="246"/>
      <c r="M1025" s="246"/>
      <c r="N1025" s="247"/>
      <c r="O1025" s="247"/>
      <c r="P1025" s="247"/>
      <c r="Q1025" s="248"/>
      <c r="R1025" s="248"/>
      <c r="U1025" s="245"/>
      <c r="W1025" s="246"/>
    </row>
    <row r="1026" spans="1:23">
      <c r="A1026" s="245"/>
      <c r="B1026" s="245"/>
      <c r="C1026" s="246"/>
      <c r="D1026" s="255"/>
      <c r="E1026" s="255"/>
      <c r="F1026" s="255"/>
      <c r="G1026" s="247"/>
      <c r="H1026" s="247"/>
      <c r="I1026" s="247"/>
      <c r="J1026" s="247"/>
      <c r="K1026" s="272"/>
      <c r="L1026" s="246"/>
      <c r="M1026" s="246"/>
      <c r="N1026" s="247"/>
      <c r="O1026" s="247"/>
      <c r="P1026" s="247"/>
      <c r="Q1026" s="248"/>
      <c r="R1026" s="248"/>
      <c r="U1026" s="245"/>
      <c r="W1026" s="246"/>
    </row>
    <row r="1027" spans="1:23">
      <c r="A1027" s="245"/>
      <c r="B1027" s="245"/>
      <c r="C1027" s="246"/>
      <c r="D1027" s="255"/>
      <c r="E1027" s="255"/>
      <c r="F1027" s="255"/>
      <c r="G1027" s="247"/>
      <c r="H1027" s="247"/>
      <c r="I1027" s="247"/>
      <c r="J1027" s="247"/>
      <c r="K1027" s="272"/>
      <c r="L1027" s="246"/>
      <c r="M1027" s="246"/>
      <c r="N1027" s="247"/>
      <c r="O1027" s="247"/>
      <c r="P1027" s="247"/>
      <c r="Q1027" s="248"/>
      <c r="R1027" s="248"/>
      <c r="U1027" s="245"/>
      <c r="W1027" s="246"/>
    </row>
    <row r="1028" spans="1:23">
      <c r="A1028" s="245"/>
      <c r="B1028" s="245"/>
      <c r="C1028" s="246"/>
      <c r="D1028" s="255"/>
      <c r="E1028" s="255"/>
      <c r="F1028" s="255"/>
      <c r="G1028" s="247"/>
      <c r="H1028" s="247"/>
      <c r="I1028" s="247"/>
      <c r="J1028" s="247"/>
      <c r="K1028" s="272"/>
      <c r="L1028" s="246"/>
      <c r="M1028" s="246"/>
      <c r="N1028" s="247"/>
      <c r="O1028" s="247"/>
      <c r="P1028" s="247"/>
      <c r="Q1028" s="248"/>
      <c r="R1028" s="248"/>
      <c r="U1028" s="245"/>
      <c r="W1028" s="246"/>
    </row>
    <row r="1029" spans="1:23">
      <c r="A1029" s="245"/>
      <c r="B1029" s="245"/>
      <c r="C1029" s="246"/>
      <c r="D1029" s="255"/>
      <c r="E1029" s="255"/>
      <c r="F1029" s="255"/>
      <c r="G1029" s="247"/>
      <c r="H1029" s="247"/>
      <c r="I1029" s="247"/>
      <c r="J1029" s="247"/>
      <c r="K1029" s="272"/>
      <c r="L1029" s="246"/>
      <c r="M1029" s="246"/>
      <c r="N1029" s="247"/>
      <c r="O1029" s="247"/>
      <c r="P1029" s="247"/>
      <c r="Q1029" s="248"/>
      <c r="R1029" s="248"/>
      <c r="U1029" s="245"/>
      <c r="W1029" s="246"/>
    </row>
    <row r="1030" spans="1:23">
      <c r="A1030" s="245"/>
      <c r="B1030" s="245"/>
      <c r="C1030" s="246"/>
      <c r="D1030" s="255"/>
      <c r="E1030" s="255"/>
      <c r="F1030" s="255"/>
      <c r="G1030" s="247"/>
      <c r="H1030" s="247"/>
      <c r="I1030" s="247"/>
      <c r="J1030" s="247"/>
      <c r="K1030" s="272"/>
      <c r="L1030" s="246"/>
      <c r="M1030" s="246"/>
      <c r="N1030" s="247"/>
      <c r="O1030" s="247"/>
      <c r="P1030" s="247"/>
      <c r="Q1030" s="248"/>
      <c r="R1030" s="248"/>
      <c r="U1030" s="245"/>
      <c r="W1030" s="246"/>
    </row>
    <row r="1031" spans="1:23">
      <c r="A1031" s="245"/>
      <c r="B1031" s="245"/>
      <c r="C1031" s="246"/>
      <c r="D1031" s="255"/>
      <c r="E1031" s="255"/>
      <c r="F1031" s="255"/>
      <c r="G1031" s="247"/>
      <c r="H1031" s="247"/>
      <c r="I1031" s="247"/>
      <c r="J1031" s="247"/>
      <c r="K1031" s="272"/>
      <c r="L1031" s="246"/>
      <c r="M1031" s="246"/>
      <c r="N1031" s="247"/>
      <c r="O1031" s="247"/>
      <c r="P1031" s="247"/>
      <c r="Q1031" s="248"/>
      <c r="R1031" s="248"/>
      <c r="U1031" s="245"/>
      <c r="W1031" s="246"/>
    </row>
    <row r="1032" spans="1:23">
      <c r="A1032" s="245"/>
      <c r="B1032" s="245"/>
      <c r="C1032" s="246"/>
      <c r="D1032" s="255"/>
      <c r="E1032" s="255"/>
      <c r="F1032" s="255"/>
      <c r="G1032" s="247"/>
      <c r="H1032" s="247"/>
      <c r="I1032" s="247"/>
      <c r="J1032" s="247"/>
      <c r="K1032" s="272"/>
      <c r="L1032" s="246"/>
      <c r="M1032" s="246"/>
      <c r="N1032" s="247"/>
      <c r="O1032" s="247"/>
      <c r="P1032" s="247"/>
      <c r="Q1032" s="248"/>
      <c r="R1032" s="248"/>
      <c r="U1032" s="245"/>
      <c r="W1032" s="246"/>
    </row>
    <row r="1033" spans="1:23">
      <c r="A1033" s="245"/>
      <c r="B1033" s="245"/>
      <c r="C1033" s="246"/>
      <c r="D1033" s="255"/>
      <c r="E1033" s="255"/>
      <c r="F1033" s="255"/>
      <c r="G1033" s="247"/>
      <c r="H1033" s="247"/>
      <c r="I1033" s="247"/>
      <c r="J1033" s="247"/>
      <c r="K1033" s="272"/>
      <c r="L1033" s="246"/>
      <c r="M1033" s="246"/>
      <c r="N1033" s="247"/>
      <c r="O1033" s="247"/>
      <c r="P1033" s="247"/>
      <c r="Q1033" s="248"/>
      <c r="R1033" s="248"/>
      <c r="U1033" s="245"/>
      <c r="W1033" s="246"/>
    </row>
    <row r="1034" spans="1:23">
      <c r="A1034" s="245"/>
      <c r="B1034" s="245"/>
      <c r="C1034" s="246"/>
      <c r="D1034" s="255"/>
      <c r="E1034" s="255"/>
      <c r="F1034" s="255"/>
      <c r="G1034" s="247"/>
      <c r="H1034" s="247"/>
      <c r="I1034" s="247"/>
      <c r="J1034" s="247"/>
      <c r="K1034" s="272"/>
      <c r="L1034" s="246"/>
      <c r="M1034" s="246"/>
      <c r="N1034" s="247"/>
      <c r="O1034" s="247"/>
      <c r="P1034" s="247"/>
      <c r="Q1034" s="248"/>
      <c r="R1034" s="248"/>
      <c r="U1034" s="245"/>
      <c r="W1034" s="246"/>
    </row>
    <row r="1035" spans="1:23">
      <c r="A1035" s="245"/>
      <c r="B1035" s="245"/>
      <c r="C1035" s="246"/>
      <c r="D1035" s="255"/>
      <c r="E1035" s="255"/>
      <c r="F1035" s="255"/>
      <c r="G1035" s="247"/>
      <c r="H1035" s="247"/>
      <c r="I1035" s="247"/>
      <c r="J1035" s="247"/>
      <c r="K1035" s="272"/>
      <c r="L1035" s="246"/>
      <c r="M1035" s="246"/>
      <c r="N1035" s="247"/>
      <c r="O1035" s="247"/>
      <c r="P1035" s="247"/>
      <c r="Q1035" s="248"/>
      <c r="R1035" s="248"/>
      <c r="U1035" s="245"/>
      <c r="W1035" s="246"/>
    </row>
    <row r="1036" spans="1:23">
      <c r="A1036" s="245"/>
      <c r="B1036" s="245"/>
      <c r="C1036" s="246"/>
      <c r="D1036" s="255"/>
      <c r="E1036" s="255"/>
      <c r="F1036" s="255"/>
      <c r="G1036" s="247"/>
      <c r="H1036" s="247"/>
      <c r="I1036" s="247"/>
      <c r="J1036" s="247"/>
      <c r="K1036" s="272"/>
      <c r="L1036" s="246"/>
      <c r="M1036" s="246"/>
      <c r="N1036" s="247"/>
      <c r="O1036" s="247"/>
      <c r="P1036" s="247"/>
      <c r="Q1036" s="248"/>
      <c r="R1036" s="248"/>
      <c r="U1036" s="245"/>
      <c r="W1036" s="246"/>
    </row>
    <row r="1037" spans="1:23">
      <c r="A1037" s="245"/>
      <c r="B1037" s="245"/>
      <c r="C1037" s="246"/>
      <c r="D1037" s="255"/>
      <c r="E1037" s="255"/>
      <c r="F1037" s="255"/>
      <c r="G1037" s="247"/>
      <c r="H1037" s="247"/>
      <c r="I1037" s="247"/>
      <c r="J1037" s="247"/>
      <c r="K1037" s="272"/>
      <c r="L1037" s="246"/>
      <c r="M1037" s="246"/>
      <c r="N1037" s="247"/>
      <c r="O1037" s="247"/>
      <c r="P1037" s="247"/>
      <c r="Q1037" s="248"/>
      <c r="R1037" s="248"/>
      <c r="U1037" s="245"/>
      <c r="W1037" s="246"/>
    </row>
    <row r="1038" spans="1:23">
      <c r="A1038" s="245"/>
      <c r="B1038" s="245"/>
      <c r="C1038" s="246"/>
      <c r="D1038" s="255"/>
      <c r="E1038" s="255"/>
      <c r="F1038" s="255"/>
      <c r="G1038" s="247"/>
      <c r="H1038" s="247"/>
      <c r="I1038" s="247"/>
      <c r="J1038" s="247"/>
      <c r="K1038" s="272"/>
      <c r="L1038" s="246"/>
      <c r="M1038" s="246"/>
      <c r="N1038" s="247"/>
      <c r="O1038" s="247"/>
      <c r="P1038" s="247"/>
      <c r="Q1038" s="248"/>
      <c r="R1038" s="248"/>
      <c r="U1038" s="245"/>
      <c r="W1038" s="246"/>
    </row>
    <row r="1039" spans="1:23">
      <c r="A1039" s="245"/>
      <c r="B1039" s="245"/>
      <c r="C1039" s="246"/>
      <c r="D1039" s="255"/>
      <c r="E1039" s="255"/>
      <c r="F1039" s="255"/>
      <c r="G1039" s="247"/>
      <c r="H1039" s="247"/>
      <c r="I1039" s="247"/>
      <c r="J1039" s="247"/>
      <c r="K1039" s="272"/>
      <c r="L1039" s="246"/>
      <c r="M1039" s="246"/>
      <c r="N1039" s="247"/>
      <c r="O1039" s="247"/>
      <c r="P1039" s="247"/>
      <c r="Q1039" s="248"/>
      <c r="R1039" s="248"/>
      <c r="U1039" s="245"/>
      <c r="W1039" s="246"/>
    </row>
    <row r="1040" spans="1:23">
      <c r="A1040" s="245"/>
      <c r="B1040" s="245"/>
      <c r="C1040" s="246"/>
      <c r="D1040" s="255"/>
      <c r="E1040" s="255"/>
      <c r="F1040" s="255"/>
      <c r="G1040" s="247"/>
      <c r="H1040" s="247"/>
      <c r="I1040" s="247"/>
      <c r="J1040" s="247"/>
      <c r="K1040" s="272"/>
      <c r="L1040" s="246"/>
      <c r="M1040" s="246"/>
      <c r="N1040" s="247"/>
      <c r="O1040" s="247"/>
      <c r="P1040" s="247"/>
      <c r="Q1040" s="248"/>
      <c r="R1040" s="248"/>
      <c r="U1040" s="245"/>
      <c r="W1040" s="246"/>
    </row>
    <row r="1041" spans="1:23">
      <c r="A1041" s="245"/>
      <c r="B1041" s="245"/>
      <c r="C1041" s="246"/>
      <c r="D1041" s="255"/>
      <c r="E1041" s="255"/>
      <c r="F1041" s="255"/>
      <c r="G1041" s="247"/>
      <c r="H1041" s="247"/>
      <c r="I1041" s="247"/>
      <c r="J1041" s="247"/>
      <c r="K1041" s="272"/>
      <c r="L1041" s="246"/>
      <c r="M1041" s="246"/>
      <c r="N1041" s="247"/>
      <c r="O1041" s="247"/>
      <c r="P1041" s="247"/>
      <c r="Q1041" s="248"/>
      <c r="R1041" s="248"/>
      <c r="U1041" s="245"/>
      <c r="W1041" s="246"/>
    </row>
    <row r="1042" spans="1:23">
      <c r="A1042" s="245"/>
      <c r="B1042" s="245"/>
      <c r="C1042" s="246"/>
      <c r="D1042" s="255"/>
      <c r="E1042" s="255"/>
      <c r="F1042" s="255"/>
      <c r="G1042" s="247"/>
      <c r="H1042" s="247"/>
      <c r="I1042" s="247"/>
      <c r="J1042" s="247"/>
      <c r="K1042" s="272"/>
      <c r="L1042" s="246"/>
      <c r="M1042" s="246"/>
      <c r="N1042" s="247"/>
      <c r="O1042" s="247"/>
      <c r="P1042" s="247"/>
      <c r="Q1042" s="248"/>
      <c r="R1042" s="248"/>
      <c r="U1042" s="245"/>
      <c r="W1042" s="246"/>
    </row>
    <row r="1043" spans="1:23">
      <c r="A1043" s="245"/>
      <c r="B1043" s="245"/>
      <c r="C1043" s="246"/>
      <c r="D1043" s="255"/>
      <c r="E1043" s="255"/>
      <c r="F1043" s="255"/>
      <c r="G1043" s="247"/>
      <c r="H1043" s="247"/>
      <c r="I1043" s="247"/>
      <c r="J1043" s="247"/>
      <c r="K1043" s="272"/>
      <c r="L1043" s="246"/>
      <c r="M1043" s="246"/>
      <c r="N1043" s="247"/>
      <c r="O1043" s="247"/>
      <c r="P1043" s="247"/>
      <c r="Q1043" s="248"/>
      <c r="R1043" s="248"/>
      <c r="U1043" s="245"/>
      <c r="W1043" s="246"/>
    </row>
    <row r="1044" spans="1:23">
      <c r="A1044" s="245"/>
      <c r="B1044" s="245"/>
      <c r="C1044" s="246"/>
      <c r="D1044" s="255"/>
      <c r="E1044" s="255"/>
      <c r="F1044" s="255"/>
      <c r="G1044" s="247"/>
      <c r="H1044" s="247"/>
      <c r="I1044" s="247"/>
      <c r="J1044" s="247"/>
      <c r="K1044" s="272"/>
      <c r="L1044" s="246"/>
      <c r="M1044" s="246"/>
      <c r="N1044" s="247"/>
      <c r="O1044" s="247"/>
      <c r="P1044" s="247"/>
      <c r="Q1044" s="248"/>
      <c r="R1044" s="248"/>
      <c r="U1044" s="245"/>
      <c r="W1044" s="246"/>
    </row>
    <row r="1045" spans="1:23">
      <c r="A1045" s="245"/>
      <c r="B1045" s="245"/>
      <c r="C1045" s="246"/>
      <c r="D1045" s="255"/>
      <c r="E1045" s="255"/>
      <c r="F1045" s="255"/>
      <c r="G1045" s="247"/>
      <c r="H1045" s="247"/>
      <c r="I1045" s="247"/>
      <c r="J1045" s="247"/>
      <c r="K1045" s="272"/>
      <c r="L1045" s="246"/>
      <c r="M1045" s="246"/>
      <c r="N1045" s="247"/>
      <c r="O1045" s="247"/>
      <c r="P1045" s="247"/>
      <c r="Q1045" s="248"/>
      <c r="R1045" s="248"/>
      <c r="U1045" s="245"/>
      <c r="W1045" s="246"/>
    </row>
    <row r="1046" spans="1:23">
      <c r="A1046" s="245"/>
      <c r="B1046" s="245"/>
      <c r="C1046" s="246"/>
      <c r="D1046" s="255"/>
      <c r="E1046" s="255"/>
      <c r="F1046" s="255"/>
      <c r="G1046" s="247"/>
      <c r="H1046" s="247"/>
      <c r="I1046" s="247"/>
      <c r="J1046" s="247"/>
      <c r="K1046" s="272"/>
      <c r="L1046" s="246"/>
      <c r="M1046" s="246"/>
      <c r="N1046" s="247"/>
      <c r="O1046" s="247"/>
      <c r="P1046" s="247"/>
      <c r="Q1046" s="248"/>
      <c r="R1046" s="248"/>
      <c r="U1046" s="245"/>
      <c r="W1046" s="246"/>
    </row>
    <row r="1047" spans="1:23">
      <c r="A1047" s="245"/>
      <c r="B1047" s="245"/>
      <c r="C1047" s="246"/>
      <c r="D1047" s="255"/>
      <c r="E1047" s="255"/>
      <c r="F1047" s="255"/>
      <c r="G1047" s="247"/>
      <c r="H1047" s="247"/>
      <c r="I1047" s="247"/>
      <c r="J1047" s="247"/>
      <c r="K1047" s="272"/>
      <c r="L1047" s="246"/>
      <c r="M1047" s="246"/>
      <c r="N1047" s="247"/>
      <c r="O1047" s="247"/>
      <c r="P1047" s="247"/>
      <c r="Q1047" s="248"/>
      <c r="R1047" s="248"/>
      <c r="U1047" s="245"/>
      <c r="W1047" s="246"/>
    </row>
    <row r="1048" spans="1:23">
      <c r="A1048" s="245"/>
      <c r="B1048" s="245"/>
      <c r="C1048" s="246"/>
      <c r="D1048" s="255"/>
      <c r="E1048" s="255"/>
      <c r="F1048" s="255"/>
      <c r="G1048" s="247"/>
      <c r="H1048" s="247"/>
      <c r="I1048" s="247"/>
      <c r="J1048" s="247"/>
      <c r="K1048" s="272"/>
      <c r="L1048" s="246"/>
      <c r="M1048" s="246"/>
      <c r="N1048" s="247"/>
      <c r="O1048" s="247"/>
      <c r="P1048" s="247"/>
      <c r="Q1048" s="248"/>
      <c r="R1048" s="248"/>
      <c r="U1048" s="245"/>
      <c r="W1048" s="246"/>
    </row>
    <row r="1049" spans="1:23">
      <c r="A1049" s="245"/>
      <c r="B1049" s="245"/>
      <c r="C1049" s="246"/>
      <c r="D1049" s="255"/>
      <c r="E1049" s="255"/>
      <c r="F1049" s="255"/>
      <c r="G1049" s="247"/>
      <c r="H1049" s="247"/>
      <c r="I1049" s="247"/>
      <c r="J1049" s="247"/>
      <c r="K1049" s="272"/>
      <c r="L1049" s="246"/>
      <c r="M1049" s="246"/>
      <c r="N1049" s="247"/>
      <c r="O1049" s="247"/>
      <c r="P1049" s="247"/>
      <c r="Q1049" s="248"/>
      <c r="R1049" s="248"/>
      <c r="U1049" s="245"/>
      <c r="W1049" s="246"/>
    </row>
    <row r="1050" spans="1:23">
      <c r="A1050" s="245"/>
      <c r="B1050" s="245"/>
      <c r="C1050" s="246"/>
      <c r="D1050" s="255"/>
      <c r="E1050" s="255"/>
      <c r="F1050" s="255"/>
      <c r="G1050" s="247"/>
      <c r="H1050" s="247"/>
      <c r="I1050" s="247"/>
      <c r="J1050" s="247"/>
      <c r="K1050" s="272"/>
      <c r="L1050" s="246"/>
      <c r="M1050" s="246"/>
      <c r="N1050" s="247"/>
      <c r="O1050" s="247"/>
      <c r="P1050" s="247"/>
      <c r="Q1050" s="248"/>
      <c r="R1050" s="248"/>
      <c r="U1050" s="245"/>
      <c r="W1050" s="246"/>
    </row>
    <row r="1051" spans="1:23">
      <c r="A1051" s="245"/>
      <c r="B1051" s="245"/>
      <c r="C1051" s="246"/>
      <c r="D1051" s="255"/>
      <c r="E1051" s="255"/>
      <c r="F1051" s="255"/>
      <c r="G1051" s="247"/>
      <c r="H1051" s="247"/>
      <c r="I1051" s="247"/>
      <c r="J1051" s="247"/>
      <c r="K1051" s="272"/>
      <c r="L1051" s="246"/>
      <c r="M1051" s="246"/>
      <c r="N1051" s="247"/>
      <c r="O1051" s="247"/>
      <c r="P1051" s="247"/>
      <c r="Q1051" s="248"/>
      <c r="R1051" s="248"/>
      <c r="U1051" s="245"/>
      <c r="W1051" s="246"/>
    </row>
    <row r="1052" spans="1:23">
      <c r="A1052" s="245"/>
      <c r="B1052" s="245"/>
      <c r="C1052" s="246"/>
      <c r="D1052" s="255"/>
      <c r="E1052" s="255"/>
      <c r="F1052" s="255"/>
      <c r="G1052" s="247"/>
      <c r="H1052" s="247"/>
      <c r="I1052" s="247"/>
      <c r="J1052" s="247"/>
      <c r="K1052" s="272"/>
      <c r="L1052" s="246"/>
      <c r="M1052" s="246"/>
      <c r="N1052" s="247"/>
      <c r="O1052" s="247"/>
      <c r="P1052" s="247"/>
      <c r="Q1052" s="248"/>
      <c r="R1052" s="248"/>
      <c r="U1052" s="245"/>
      <c r="W1052" s="246"/>
    </row>
    <row r="1053" spans="1:23">
      <c r="A1053" s="245"/>
      <c r="B1053" s="245"/>
      <c r="C1053" s="246"/>
      <c r="D1053" s="255"/>
      <c r="E1053" s="255"/>
      <c r="F1053" s="255"/>
      <c r="G1053" s="247"/>
      <c r="H1053" s="247"/>
      <c r="I1053" s="247"/>
      <c r="J1053" s="247"/>
      <c r="K1053" s="272"/>
      <c r="L1053" s="246"/>
      <c r="M1053" s="246"/>
      <c r="N1053" s="247"/>
      <c r="O1053" s="247"/>
      <c r="P1053" s="247"/>
      <c r="Q1053" s="248"/>
      <c r="R1053" s="248"/>
      <c r="U1053" s="245"/>
      <c r="W1053" s="246"/>
    </row>
    <row r="1054" spans="1:23">
      <c r="A1054" s="245"/>
      <c r="B1054" s="245"/>
      <c r="C1054" s="246"/>
      <c r="D1054" s="255"/>
      <c r="E1054" s="255"/>
      <c r="F1054" s="255"/>
      <c r="G1054" s="247"/>
      <c r="H1054" s="247"/>
      <c r="I1054" s="247"/>
      <c r="J1054" s="247"/>
      <c r="K1054" s="272"/>
      <c r="L1054" s="246"/>
      <c r="M1054" s="246"/>
      <c r="N1054" s="247"/>
      <c r="O1054" s="247"/>
      <c r="P1054" s="247"/>
      <c r="Q1054" s="248"/>
      <c r="R1054" s="248"/>
      <c r="U1054" s="245"/>
      <c r="W1054" s="246"/>
    </row>
    <row r="1055" spans="1:23">
      <c r="A1055" s="245"/>
      <c r="B1055" s="245"/>
      <c r="C1055" s="246"/>
      <c r="D1055" s="255"/>
      <c r="E1055" s="255"/>
      <c r="F1055" s="255"/>
      <c r="G1055" s="247"/>
      <c r="H1055" s="247"/>
      <c r="I1055" s="247"/>
      <c r="J1055" s="247"/>
      <c r="K1055" s="272"/>
      <c r="L1055" s="246"/>
      <c r="M1055" s="246"/>
      <c r="N1055" s="247"/>
      <c r="O1055" s="247"/>
      <c r="P1055" s="247"/>
      <c r="Q1055" s="248"/>
      <c r="R1055" s="248"/>
      <c r="U1055" s="245"/>
      <c r="W1055" s="246"/>
    </row>
    <row r="1056" spans="1:23">
      <c r="A1056" s="245"/>
      <c r="B1056" s="245"/>
      <c r="C1056" s="246"/>
      <c r="D1056" s="255"/>
      <c r="E1056" s="255"/>
      <c r="F1056" s="255"/>
      <c r="G1056" s="247"/>
      <c r="H1056" s="247"/>
      <c r="I1056" s="247"/>
      <c r="J1056" s="247"/>
      <c r="K1056" s="272"/>
      <c r="L1056" s="246"/>
      <c r="M1056" s="246"/>
      <c r="N1056" s="247"/>
      <c r="O1056" s="247"/>
      <c r="P1056" s="247"/>
      <c r="Q1056" s="248"/>
      <c r="R1056" s="248"/>
      <c r="U1056" s="245"/>
      <c r="W1056" s="246"/>
    </row>
    <row r="1057" spans="1:23">
      <c r="A1057" s="245"/>
      <c r="B1057" s="245"/>
      <c r="C1057" s="246"/>
      <c r="D1057" s="255"/>
      <c r="E1057" s="255"/>
      <c r="F1057" s="255"/>
      <c r="G1057" s="247"/>
      <c r="H1057" s="247"/>
      <c r="I1057" s="247"/>
      <c r="J1057" s="247"/>
      <c r="K1057" s="272"/>
      <c r="L1057" s="246"/>
      <c r="M1057" s="246"/>
      <c r="N1057" s="247"/>
      <c r="O1057" s="247"/>
      <c r="P1057" s="247"/>
      <c r="Q1057" s="248"/>
      <c r="R1057" s="248"/>
      <c r="U1057" s="245"/>
      <c r="W1057" s="246"/>
    </row>
    <row r="1058" spans="1:23">
      <c r="A1058" s="245"/>
      <c r="B1058" s="245"/>
      <c r="C1058" s="246"/>
      <c r="D1058" s="255"/>
      <c r="E1058" s="255"/>
      <c r="F1058" s="255"/>
      <c r="G1058" s="247"/>
      <c r="H1058" s="247"/>
      <c r="I1058" s="247"/>
      <c r="J1058" s="247"/>
      <c r="K1058" s="272"/>
      <c r="L1058" s="246"/>
      <c r="M1058" s="246"/>
      <c r="N1058" s="247"/>
      <c r="O1058" s="247"/>
      <c r="P1058" s="247"/>
      <c r="Q1058" s="248"/>
      <c r="R1058" s="248"/>
      <c r="U1058" s="245"/>
      <c r="W1058" s="246"/>
    </row>
    <row r="1059" spans="1:23">
      <c r="A1059" s="245"/>
      <c r="B1059" s="245"/>
      <c r="C1059" s="246"/>
      <c r="D1059" s="255"/>
      <c r="E1059" s="255"/>
      <c r="F1059" s="255"/>
      <c r="G1059" s="247"/>
      <c r="H1059" s="247"/>
      <c r="I1059" s="247"/>
      <c r="J1059" s="247"/>
      <c r="K1059" s="272"/>
      <c r="L1059" s="246"/>
      <c r="M1059" s="246"/>
      <c r="N1059" s="247"/>
      <c r="O1059" s="247"/>
      <c r="P1059" s="247"/>
      <c r="Q1059" s="248"/>
      <c r="R1059" s="248"/>
      <c r="U1059" s="245"/>
      <c r="W1059" s="246"/>
    </row>
    <row r="1060" spans="1:23">
      <c r="A1060" s="245"/>
      <c r="B1060" s="245"/>
      <c r="C1060" s="246"/>
      <c r="D1060" s="255"/>
      <c r="E1060" s="255"/>
      <c r="F1060" s="255"/>
      <c r="G1060" s="247"/>
      <c r="H1060" s="247"/>
      <c r="I1060" s="247"/>
      <c r="J1060" s="247"/>
      <c r="K1060" s="272"/>
      <c r="L1060" s="246"/>
      <c r="M1060" s="246"/>
      <c r="N1060" s="247"/>
      <c r="O1060" s="247"/>
      <c r="P1060" s="247"/>
      <c r="Q1060" s="248"/>
      <c r="R1060" s="248"/>
      <c r="U1060" s="245"/>
      <c r="W1060" s="246"/>
    </row>
    <row r="1061" spans="1:23">
      <c r="A1061" s="245"/>
      <c r="B1061" s="245"/>
      <c r="C1061" s="246"/>
      <c r="D1061" s="255"/>
      <c r="E1061" s="255"/>
      <c r="F1061" s="255"/>
      <c r="G1061" s="247"/>
      <c r="H1061" s="247"/>
      <c r="I1061" s="247"/>
      <c r="J1061" s="247"/>
      <c r="K1061" s="272"/>
      <c r="L1061" s="246"/>
      <c r="M1061" s="246"/>
      <c r="N1061" s="247"/>
      <c r="O1061" s="247"/>
      <c r="P1061" s="247"/>
      <c r="Q1061" s="248"/>
      <c r="R1061" s="248"/>
      <c r="U1061" s="245"/>
      <c r="W1061" s="246"/>
    </row>
    <row r="1062" spans="1:23">
      <c r="A1062" s="245"/>
      <c r="B1062" s="245"/>
      <c r="C1062" s="246"/>
      <c r="D1062" s="255"/>
      <c r="E1062" s="255"/>
      <c r="F1062" s="255"/>
      <c r="G1062" s="247"/>
      <c r="H1062" s="247"/>
      <c r="I1062" s="247"/>
      <c r="J1062" s="247"/>
      <c r="K1062" s="272"/>
      <c r="L1062" s="246"/>
      <c r="M1062" s="246"/>
      <c r="N1062" s="247"/>
      <c r="O1062" s="247"/>
      <c r="P1062" s="247"/>
      <c r="Q1062" s="248"/>
      <c r="R1062" s="248"/>
      <c r="U1062" s="245"/>
      <c r="W1062" s="246"/>
    </row>
    <row r="1063" spans="1:23">
      <c r="A1063" s="245"/>
      <c r="B1063" s="245"/>
      <c r="C1063" s="246"/>
      <c r="D1063" s="255"/>
      <c r="E1063" s="255"/>
      <c r="F1063" s="255"/>
      <c r="G1063" s="247"/>
      <c r="H1063" s="247"/>
      <c r="I1063" s="247"/>
      <c r="J1063" s="247"/>
      <c r="K1063" s="272"/>
      <c r="L1063" s="246"/>
      <c r="M1063" s="246"/>
      <c r="N1063" s="247"/>
      <c r="O1063" s="247"/>
      <c r="P1063" s="247"/>
      <c r="Q1063" s="248"/>
      <c r="R1063" s="248"/>
      <c r="U1063" s="245"/>
      <c r="W1063" s="246"/>
    </row>
    <row r="1064" spans="1:23">
      <c r="A1064" s="245"/>
      <c r="B1064" s="245"/>
      <c r="C1064" s="246"/>
      <c r="D1064" s="255"/>
      <c r="E1064" s="255"/>
      <c r="F1064" s="255"/>
      <c r="G1064" s="247"/>
      <c r="H1064" s="247"/>
      <c r="I1064" s="247"/>
      <c r="J1064" s="247"/>
      <c r="K1064" s="272"/>
      <c r="L1064" s="246"/>
      <c r="M1064" s="246"/>
      <c r="N1064" s="247"/>
      <c r="O1064" s="247"/>
      <c r="P1064" s="247"/>
      <c r="Q1064" s="248"/>
      <c r="R1064" s="248"/>
      <c r="U1064" s="245"/>
      <c r="W1064" s="246"/>
    </row>
    <row r="1065" spans="1:23">
      <c r="A1065" s="245"/>
      <c r="B1065" s="245"/>
      <c r="C1065" s="246"/>
      <c r="D1065" s="255"/>
      <c r="E1065" s="255"/>
      <c r="F1065" s="255"/>
      <c r="G1065" s="247"/>
      <c r="H1065" s="247"/>
      <c r="I1065" s="247"/>
      <c r="J1065" s="247"/>
      <c r="K1065" s="272"/>
      <c r="L1065" s="246"/>
      <c r="M1065" s="246"/>
      <c r="N1065" s="247"/>
      <c r="O1065" s="247"/>
      <c r="P1065" s="247"/>
      <c r="Q1065" s="248"/>
      <c r="R1065" s="248"/>
      <c r="U1065" s="245"/>
      <c r="W1065" s="246"/>
    </row>
    <row r="1066" spans="1:23">
      <c r="A1066" s="245"/>
      <c r="B1066" s="245"/>
      <c r="C1066" s="246"/>
      <c r="D1066" s="255"/>
      <c r="E1066" s="255"/>
      <c r="F1066" s="255"/>
      <c r="G1066" s="247"/>
      <c r="H1066" s="247"/>
      <c r="I1066" s="247"/>
      <c r="J1066" s="247"/>
      <c r="K1066" s="272"/>
      <c r="L1066" s="246"/>
      <c r="M1066" s="246"/>
      <c r="N1066" s="247"/>
      <c r="O1066" s="247"/>
      <c r="P1066" s="247"/>
      <c r="Q1066" s="248"/>
      <c r="R1066" s="248"/>
      <c r="U1066" s="245"/>
      <c r="W1066" s="246"/>
    </row>
    <row r="1067" spans="1:23">
      <c r="A1067" s="245"/>
      <c r="B1067" s="245"/>
      <c r="C1067" s="246"/>
      <c r="D1067" s="255"/>
      <c r="E1067" s="255"/>
      <c r="F1067" s="255"/>
      <c r="G1067" s="247"/>
      <c r="H1067" s="247"/>
      <c r="I1067" s="247"/>
      <c r="J1067" s="247"/>
      <c r="K1067" s="272"/>
      <c r="L1067" s="246"/>
      <c r="M1067" s="246"/>
      <c r="N1067" s="247"/>
      <c r="O1067" s="247"/>
      <c r="P1067" s="247"/>
      <c r="Q1067" s="248"/>
      <c r="R1067" s="248"/>
      <c r="U1067" s="245"/>
      <c r="W1067" s="246"/>
    </row>
    <row r="1068" spans="1:23">
      <c r="A1068" s="245"/>
      <c r="B1068" s="245"/>
      <c r="C1068" s="246"/>
      <c r="D1068" s="255"/>
      <c r="E1068" s="255"/>
      <c r="F1068" s="255"/>
      <c r="G1068" s="247"/>
      <c r="H1068" s="247"/>
      <c r="I1068" s="247"/>
      <c r="J1068" s="247"/>
      <c r="K1068" s="272"/>
      <c r="L1068" s="246"/>
      <c r="M1068" s="246"/>
      <c r="N1068" s="247"/>
      <c r="O1068" s="247"/>
      <c r="P1068" s="247"/>
      <c r="Q1068" s="248"/>
      <c r="R1068" s="248"/>
      <c r="U1068" s="245"/>
      <c r="W1068" s="246"/>
    </row>
    <row r="1069" spans="1:23">
      <c r="A1069" s="245"/>
      <c r="B1069" s="245"/>
      <c r="C1069" s="246"/>
      <c r="D1069" s="255"/>
      <c r="E1069" s="255"/>
      <c r="F1069" s="255"/>
      <c r="G1069" s="247"/>
      <c r="H1069" s="247"/>
      <c r="I1069" s="247"/>
      <c r="J1069" s="247"/>
      <c r="K1069" s="272"/>
      <c r="L1069" s="246"/>
      <c r="M1069" s="246"/>
      <c r="N1069" s="247"/>
      <c r="O1069" s="247"/>
      <c r="P1069" s="247"/>
      <c r="Q1069" s="248"/>
      <c r="R1069" s="248"/>
      <c r="U1069" s="245"/>
      <c r="W1069" s="246"/>
    </row>
    <row r="1070" spans="1:23">
      <c r="A1070" s="245"/>
      <c r="B1070" s="245"/>
      <c r="C1070" s="246"/>
      <c r="D1070" s="255"/>
      <c r="E1070" s="255"/>
      <c r="F1070" s="255"/>
      <c r="G1070" s="247"/>
      <c r="H1070" s="247"/>
      <c r="I1070" s="247"/>
      <c r="J1070" s="247"/>
      <c r="K1070" s="272"/>
      <c r="L1070" s="246"/>
      <c r="M1070" s="246"/>
      <c r="N1070" s="247"/>
      <c r="O1070" s="247"/>
      <c r="P1070" s="247"/>
      <c r="Q1070" s="248"/>
      <c r="R1070" s="248"/>
      <c r="U1070" s="245"/>
      <c r="W1070" s="246"/>
    </row>
    <row r="1071" spans="1:23">
      <c r="A1071" s="245"/>
      <c r="B1071" s="245"/>
      <c r="C1071" s="246"/>
      <c r="D1071" s="255"/>
      <c r="E1071" s="255"/>
      <c r="F1071" s="255"/>
      <c r="G1071" s="247"/>
      <c r="H1071" s="247"/>
      <c r="I1071" s="247"/>
      <c r="J1071" s="247"/>
      <c r="K1071" s="272"/>
      <c r="L1071" s="246"/>
      <c r="M1071" s="246"/>
      <c r="N1071" s="247"/>
      <c r="O1071" s="247"/>
      <c r="P1071" s="247"/>
      <c r="Q1071" s="248"/>
      <c r="R1071" s="248"/>
      <c r="U1071" s="245"/>
      <c r="W1071" s="246"/>
    </row>
    <row r="1072" spans="1:23">
      <c r="A1072" s="245"/>
      <c r="B1072" s="245"/>
      <c r="C1072" s="246"/>
      <c r="D1072" s="255"/>
      <c r="E1072" s="255"/>
      <c r="F1072" s="255"/>
      <c r="G1072" s="247"/>
      <c r="H1072" s="247"/>
      <c r="I1072" s="247"/>
      <c r="J1072" s="247"/>
      <c r="K1072" s="272"/>
      <c r="L1072" s="246"/>
      <c r="M1072" s="246"/>
      <c r="N1072" s="247"/>
      <c r="O1072" s="247"/>
      <c r="P1072" s="247"/>
      <c r="Q1072" s="248"/>
      <c r="R1072" s="248"/>
      <c r="U1072" s="245"/>
      <c r="W1072" s="246"/>
    </row>
    <row r="1073" spans="1:23">
      <c r="A1073" s="245"/>
      <c r="B1073" s="245"/>
      <c r="C1073" s="246"/>
      <c r="D1073" s="255"/>
      <c r="E1073" s="255"/>
      <c r="F1073" s="255"/>
      <c r="G1073" s="247"/>
      <c r="H1073" s="247"/>
      <c r="I1073" s="247"/>
      <c r="J1073" s="247"/>
      <c r="K1073" s="272"/>
      <c r="L1073" s="246"/>
      <c r="M1073" s="246"/>
      <c r="N1073" s="247"/>
      <c r="O1073" s="247"/>
      <c r="P1073" s="247"/>
      <c r="Q1073" s="248"/>
      <c r="R1073" s="248"/>
      <c r="U1073" s="245"/>
      <c r="W1073" s="246"/>
    </row>
    <row r="1074" spans="1:23">
      <c r="A1074" s="245"/>
      <c r="B1074" s="245"/>
      <c r="C1074" s="246"/>
      <c r="D1074" s="255"/>
      <c r="E1074" s="255"/>
      <c r="F1074" s="255"/>
      <c r="G1074" s="247"/>
      <c r="H1074" s="247"/>
      <c r="I1074" s="247"/>
      <c r="J1074" s="247"/>
      <c r="K1074" s="272"/>
      <c r="L1074" s="246"/>
      <c r="M1074" s="246"/>
      <c r="N1074" s="247"/>
      <c r="O1074" s="247"/>
      <c r="P1074" s="247"/>
      <c r="Q1074" s="248"/>
      <c r="R1074" s="248"/>
      <c r="U1074" s="245"/>
      <c r="W1074" s="246"/>
    </row>
    <row r="1075" spans="1:23">
      <c r="A1075" s="245"/>
      <c r="B1075" s="245"/>
      <c r="C1075" s="246"/>
      <c r="D1075" s="255"/>
      <c r="E1075" s="255"/>
      <c r="F1075" s="255"/>
      <c r="G1075" s="247"/>
      <c r="H1075" s="247"/>
      <c r="I1075" s="247"/>
      <c r="J1075" s="247"/>
      <c r="K1075" s="272"/>
      <c r="L1075" s="246"/>
      <c r="M1075" s="246"/>
      <c r="N1075" s="247"/>
      <c r="O1075" s="247"/>
      <c r="P1075" s="247"/>
      <c r="Q1075" s="248"/>
      <c r="R1075" s="248"/>
      <c r="U1075" s="245"/>
      <c r="W1075" s="246"/>
    </row>
    <row r="1076" spans="1:23">
      <c r="A1076" s="245"/>
      <c r="B1076" s="245"/>
      <c r="C1076" s="246"/>
      <c r="D1076" s="255"/>
      <c r="E1076" s="255"/>
      <c r="F1076" s="255"/>
      <c r="G1076" s="247"/>
      <c r="H1076" s="247"/>
      <c r="I1076" s="247"/>
      <c r="J1076" s="247"/>
      <c r="K1076" s="272"/>
      <c r="L1076" s="246"/>
      <c r="M1076" s="246"/>
      <c r="N1076" s="247"/>
      <c r="O1076" s="247"/>
      <c r="P1076" s="247"/>
      <c r="Q1076" s="248"/>
      <c r="R1076" s="248"/>
      <c r="U1076" s="245"/>
      <c r="W1076" s="246"/>
    </row>
    <row r="1077" spans="1:23">
      <c r="A1077" s="245"/>
      <c r="B1077" s="245"/>
      <c r="C1077" s="246"/>
      <c r="D1077" s="255"/>
      <c r="E1077" s="255"/>
      <c r="F1077" s="255"/>
      <c r="G1077" s="247"/>
      <c r="H1077" s="247"/>
      <c r="I1077" s="247"/>
      <c r="J1077" s="247"/>
      <c r="K1077" s="272"/>
      <c r="L1077" s="246"/>
      <c r="M1077" s="246"/>
      <c r="N1077" s="247"/>
      <c r="O1077" s="247"/>
      <c r="P1077" s="247"/>
      <c r="Q1077" s="248"/>
      <c r="R1077" s="248"/>
      <c r="U1077" s="245"/>
      <c r="W1077" s="246"/>
    </row>
    <row r="1078" spans="1:23">
      <c r="A1078" s="245"/>
      <c r="B1078" s="245"/>
      <c r="C1078" s="246"/>
      <c r="D1078" s="255"/>
      <c r="E1078" s="255"/>
      <c r="F1078" s="255"/>
      <c r="G1078" s="247"/>
      <c r="H1078" s="247"/>
      <c r="I1078" s="247"/>
      <c r="J1078" s="247"/>
      <c r="K1078" s="272"/>
      <c r="L1078" s="246"/>
      <c r="M1078" s="246"/>
      <c r="N1078" s="247"/>
      <c r="O1078" s="247"/>
      <c r="P1078" s="247"/>
      <c r="Q1078" s="248"/>
      <c r="R1078" s="248"/>
      <c r="U1078" s="245"/>
      <c r="W1078" s="246"/>
    </row>
    <row r="1079" spans="1:23">
      <c r="A1079" s="245"/>
      <c r="B1079" s="245"/>
      <c r="C1079" s="246"/>
      <c r="D1079" s="255"/>
      <c r="E1079" s="255"/>
      <c r="F1079" s="255"/>
      <c r="G1079" s="247"/>
      <c r="H1079" s="247"/>
      <c r="I1079" s="247"/>
      <c r="J1079" s="247"/>
      <c r="K1079" s="272"/>
      <c r="L1079" s="246"/>
      <c r="M1079" s="246"/>
      <c r="N1079" s="247"/>
      <c r="O1079" s="247"/>
      <c r="P1079" s="247"/>
      <c r="Q1079" s="248"/>
      <c r="R1079" s="248"/>
      <c r="U1079" s="245"/>
      <c r="W1079" s="246"/>
    </row>
    <row r="1080" spans="1:23">
      <c r="A1080" s="245"/>
      <c r="B1080" s="245"/>
      <c r="C1080" s="246"/>
      <c r="D1080" s="255"/>
      <c r="E1080" s="255"/>
      <c r="F1080" s="255"/>
      <c r="G1080" s="247"/>
      <c r="H1080" s="247"/>
      <c r="I1080" s="247"/>
      <c r="J1080" s="247"/>
      <c r="K1080" s="272"/>
      <c r="L1080" s="246"/>
      <c r="M1080" s="246"/>
      <c r="N1080" s="247"/>
      <c r="O1080" s="247"/>
      <c r="P1080" s="247"/>
      <c r="Q1080" s="248"/>
      <c r="R1080" s="248"/>
      <c r="U1080" s="245"/>
      <c r="W1080" s="246"/>
    </row>
    <row r="1081" spans="1:23">
      <c r="A1081" s="245"/>
      <c r="B1081" s="245"/>
      <c r="C1081" s="246"/>
      <c r="D1081" s="255"/>
      <c r="E1081" s="255"/>
      <c r="F1081" s="255"/>
      <c r="G1081" s="247"/>
      <c r="H1081" s="247"/>
      <c r="I1081" s="247"/>
      <c r="J1081" s="247"/>
      <c r="K1081" s="272"/>
      <c r="L1081" s="246"/>
      <c r="M1081" s="246"/>
      <c r="N1081" s="247"/>
      <c r="O1081" s="247"/>
      <c r="P1081" s="247"/>
      <c r="Q1081" s="248"/>
      <c r="R1081" s="248"/>
      <c r="U1081" s="245"/>
      <c r="W1081" s="246"/>
    </row>
    <row r="1082" spans="1:23">
      <c r="A1082" s="245"/>
      <c r="B1082" s="245"/>
      <c r="C1082" s="246"/>
      <c r="D1082" s="255"/>
      <c r="E1082" s="255"/>
      <c r="F1082" s="255"/>
      <c r="G1082" s="247"/>
      <c r="H1082" s="247"/>
      <c r="I1082" s="247"/>
      <c r="J1082" s="247"/>
      <c r="K1082" s="272"/>
      <c r="L1082" s="246"/>
      <c r="M1082" s="246"/>
      <c r="N1082" s="247"/>
      <c r="O1082" s="247"/>
      <c r="P1082" s="247"/>
      <c r="Q1082" s="248"/>
      <c r="R1082" s="248"/>
      <c r="U1082" s="245"/>
      <c r="W1082" s="246"/>
    </row>
    <row r="1083" spans="1:23">
      <c r="A1083" s="245"/>
      <c r="B1083" s="245"/>
      <c r="C1083" s="246"/>
      <c r="D1083" s="255"/>
      <c r="E1083" s="255"/>
      <c r="F1083" s="255"/>
      <c r="G1083" s="247"/>
      <c r="H1083" s="247"/>
      <c r="I1083" s="247"/>
      <c r="J1083" s="247"/>
      <c r="K1083" s="272"/>
      <c r="L1083" s="246"/>
      <c r="M1083" s="246"/>
      <c r="N1083" s="247"/>
      <c r="O1083" s="247"/>
      <c r="P1083" s="247"/>
      <c r="Q1083" s="248"/>
      <c r="R1083" s="248"/>
      <c r="U1083" s="245"/>
      <c r="W1083" s="246"/>
    </row>
    <row r="1084" spans="1:23">
      <c r="A1084" s="245"/>
      <c r="B1084" s="245"/>
      <c r="C1084" s="246"/>
      <c r="D1084" s="255"/>
      <c r="E1084" s="255"/>
      <c r="F1084" s="255"/>
      <c r="G1084" s="247"/>
      <c r="H1084" s="247"/>
      <c r="I1084" s="247"/>
      <c r="J1084" s="247"/>
      <c r="K1084" s="272"/>
      <c r="L1084" s="246"/>
      <c r="M1084" s="246"/>
      <c r="N1084" s="247"/>
      <c r="O1084" s="247"/>
      <c r="P1084" s="247"/>
      <c r="Q1084" s="248"/>
      <c r="R1084" s="248"/>
      <c r="U1084" s="245"/>
      <c r="W1084" s="246"/>
    </row>
    <row r="1085" spans="1:23">
      <c r="A1085" s="245"/>
      <c r="B1085" s="245"/>
      <c r="C1085" s="246"/>
      <c r="D1085" s="255"/>
      <c r="E1085" s="255"/>
      <c r="F1085" s="255"/>
      <c r="G1085" s="247"/>
      <c r="H1085" s="247"/>
      <c r="I1085" s="247"/>
      <c r="J1085" s="247"/>
      <c r="K1085" s="272"/>
      <c r="L1085" s="246"/>
      <c r="M1085" s="246"/>
      <c r="N1085" s="247"/>
      <c r="O1085" s="247"/>
      <c r="P1085" s="247"/>
      <c r="Q1085" s="248"/>
      <c r="R1085" s="248"/>
      <c r="U1085" s="245"/>
      <c r="W1085" s="246"/>
    </row>
    <row r="1086" spans="1:23">
      <c r="A1086" s="245"/>
      <c r="B1086" s="245"/>
      <c r="C1086" s="246"/>
      <c r="D1086" s="255"/>
      <c r="E1086" s="255"/>
      <c r="F1086" s="255"/>
      <c r="G1086" s="247"/>
      <c r="H1086" s="247"/>
      <c r="I1086" s="247"/>
      <c r="J1086" s="247"/>
      <c r="K1086" s="272"/>
      <c r="L1086" s="246"/>
      <c r="M1086" s="246"/>
      <c r="N1086" s="247"/>
      <c r="O1086" s="247"/>
      <c r="P1086" s="247"/>
      <c r="Q1086" s="248"/>
      <c r="R1086" s="248"/>
      <c r="U1086" s="245"/>
      <c r="W1086" s="246"/>
    </row>
    <row r="1087" spans="1:23">
      <c r="A1087" s="245"/>
      <c r="B1087" s="245"/>
      <c r="C1087" s="246"/>
      <c r="D1087" s="255"/>
      <c r="E1087" s="255"/>
      <c r="F1087" s="255"/>
      <c r="G1087" s="247"/>
      <c r="H1087" s="247"/>
      <c r="I1087" s="247"/>
      <c r="J1087" s="247"/>
      <c r="K1087" s="272"/>
      <c r="L1087" s="246"/>
      <c r="M1087" s="246"/>
      <c r="N1087" s="247"/>
      <c r="O1087" s="247"/>
      <c r="P1087" s="247"/>
      <c r="Q1087" s="248"/>
      <c r="R1087" s="248"/>
      <c r="U1087" s="245"/>
      <c r="W1087" s="246"/>
    </row>
    <row r="1088" spans="1:23">
      <c r="A1088" s="245"/>
      <c r="B1088" s="245"/>
      <c r="C1088" s="246"/>
      <c r="D1088" s="255"/>
      <c r="E1088" s="255"/>
      <c r="F1088" s="255"/>
      <c r="G1088" s="247"/>
      <c r="H1088" s="247"/>
      <c r="I1088" s="247"/>
      <c r="J1088" s="247"/>
      <c r="K1088" s="272"/>
      <c r="L1088" s="246"/>
      <c r="M1088" s="246"/>
      <c r="N1088" s="247"/>
      <c r="O1088" s="247"/>
      <c r="P1088" s="247"/>
      <c r="Q1088" s="248"/>
      <c r="R1088" s="248"/>
      <c r="U1088" s="245"/>
      <c r="W1088" s="246"/>
    </row>
    <row r="1089" spans="1:23">
      <c r="A1089" s="245"/>
      <c r="B1089" s="245"/>
      <c r="C1089" s="246"/>
      <c r="D1089" s="255"/>
      <c r="E1089" s="255"/>
      <c r="F1089" s="255"/>
      <c r="G1089" s="247"/>
      <c r="H1089" s="247"/>
      <c r="I1089" s="247"/>
      <c r="J1089" s="247"/>
      <c r="K1089" s="272"/>
      <c r="L1089" s="246"/>
      <c r="M1089" s="246"/>
      <c r="N1089" s="247"/>
      <c r="O1089" s="247"/>
      <c r="P1089" s="247"/>
      <c r="Q1089" s="248"/>
      <c r="R1089" s="248"/>
      <c r="U1089" s="245"/>
      <c r="W1089" s="246"/>
    </row>
    <row r="1090" spans="1:23">
      <c r="A1090" s="245"/>
      <c r="B1090" s="245"/>
      <c r="C1090" s="246"/>
      <c r="D1090" s="255"/>
      <c r="E1090" s="255"/>
      <c r="F1090" s="255"/>
      <c r="G1090" s="247"/>
      <c r="H1090" s="247"/>
      <c r="I1090" s="247"/>
      <c r="J1090" s="247"/>
      <c r="K1090" s="272"/>
      <c r="L1090" s="246"/>
      <c r="M1090" s="246"/>
      <c r="N1090" s="247"/>
      <c r="O1090" s="247"/>
      <c r="P1090" s="247"/>
      <c r="Q1090" s="248"/>
      <c r="R1090" s="248"/>
      <c r="U1090" s="245"/>
      <c r="W1090" s="246"/>
    </row>
    <row r="1091" spans="1:23">
      <c r="A1091" s="245"/>
      <c r="B1091" s="245"/>
      <c r="C1091" s="246"/>
      <c r="D1091" s="255"/>
      <c r="E1091" s="255"/>
      <c r="F1091" s="255"/>
      <c r="G1091" s="247"/>
      <c r="H1091" s="247"/>
      <c r="I1091" s="247"/>
      <c r="J1091" s="247"/>
      <c r="K1091" s="272"/>
      <c r="L1091" s="246"/>
      <c r="M1091" s="246"/>
      <c r="N1091" s="247"/>
      <c r="O1091" s="247"/>
      <c r="P1091" s="247"/>
      <c r="Q1091" s="248"/>
      <c r="R1091" s="248"/>
      <c r="U1091" s="245"/>
      <c r="W1091" s="246"/>
    </row>
    <row r="1092" spans="1:23">
      <c r="A1092" s="245"/>
      <c r="B1092" s="245"/>
      <c r="C1092" s="246"/>
      <c r="D1092" s="255"/>
      <c r="E1092" s="255"/>
      <c r="F1092" s="255"/>
      <c r="G1092" s="247"/>
      <c r="H1092" s="247"/>
      <c r="I1092" s="247"/>
      <c r="J1092" s="247"/>
      <c r="K1092" s="272"/>
      <c r="L1092" s="246"/>
      <c r="M1092" s="246"/>
      <c r="N1092" s="247"/>
      <c r="O1092" s="247"/>
      <c r="P1092" s="247"/>
      <c r="Q1092" s="248"/>
      <c r="R1092" s="248"/>
      <c r="U1092" s="245"/>
      <c r="W1092" s="246"/>
    </row>
    <row r="1093" spans="1:23">
      <c r="A1093" s="245"/>
      <c r="B1093" s="245"/>
      <c r="C1093" s="246"/>
      <c r="D1093" s="255"/>
      <c r="E1093" s="255"/>
      <c r="F1093" s="255"/>
      <c r="G1093" s="247"/>
      <c r="H1093" s="247"/>
      <c r="I1093" s="247"/>
      <c r="J1093" s="247"/>
      <c r="K1093" s="272"/>
      <c r="L1093" s="246"/>
      <c r="M1093" s="246"/>
      <c r="N1093" s="247"/>
      <c r="O1093" s="247"/>
      <c r="P1093" s="247"/>
      <c r="Q1093" s="248"/>
      <c r="R1093" s="248"/>
      <c r="U1093" s="245"/>
      <c r="W1093" s="246"/>
    </row>
    <row r="1094" spans="1:23">
      <c r="A1094" s="245"/>
      <c r="B1094" s="245"/>
      <c r="C1094" s="246"/>
      <c r="D1094" s="255"/>
      <c r="E1094" s="255"/>
      <c r="F1094" s="255"/>
      <c r="G1094" s="247"/>
      <c r="H1094" s="247"/>
      <c r="I1094" s="247"/>
      <c r="J1094" s="247"/>
      <c r="K1094" s="272"/>
      <c r="L1094" s="246"/>
      <c r="M1094" s="246"/>
      <c r="N1094" s="247"/>
      <c r="O1094" s="247"/>
      <c r="P1094" s="247"/>
      <c r="Q1094" s="248"/>
      <c r="R1094" s="248"/>
      <c r="U1094" s="245"/>
      <c r="W1094" s="246"/>
    </row>
    <row r="1095" spans="1:23">
      <c r="A1095" s="245"/>
      <c r="B1095" s="245"/>
      <c r="C1095" s="246"/>
      <c r="D1095" s="255"/>
      <c r="E1095" s="255"/>
      <c r="F1095" s="255"/>
      <c r="G1095" s="247"/>
      <c r="H1095" s="247"/>
      <c r="I1095" s="247"/>
      <c r="J1095" s="247"/>
      <c r="K1095" s="272"/>
      <c r="L1095" s="246"/>
      <c r="M1095" s="246"/>
      <c r="N1095" s="247"/>
      <c r="O1095" s="247"/>
      <c r="P1095" s="247"/>
      <c r="Q1095" s="248"/>
      <c r="R1095" s="248"/>
      <c r="U1095" s="245"/>
      <c r="W1095" s="246"/>
    </row>
    <row r="1096" spans="1:23">
      <c r="A1096" s="245"/>
      <c r="B1096" s="245"/>
      <c r="C1096" s="246"/>
      <c r="D1096" s="255"/>
      <c r="E1096" s="255"/>
      <c r="F1096" s="255"/>
      <c r="G1096" s="247"/>
      <c r="H1096" s="247"/>
      <c r="I1096" s="247"/>
      <c r="J1096" s="247"/>
      <c r="K1096" s="272"/>
      <c r="L1096" s="246"/>
      <c r="M1096" s="246"/>
      <c r="N1096" s="247"/>
      <c r="O1096" s="247"/>
      <c r="P1096" s="247"/>
      <c r="Q1096" s="248"/>
      <c r="R1096" s="248"/>
      <c r="U1096" s="245"/>
      <c r="W1096" s="246"/>
    </row>
    <row r="1097" spans="1:23">
      <c r="A1097" s="245"/>
      <c r="B1097" s="245"/>
      <c r="C1097" s="246"/>
      <c r="D1097" s="255"/>
      <c r="E1097" s="255"/>
      <c r="F1097" s="255"/>
      <c r="G1097" s="247"/>
      <c r="H1097" s="247"/>
      <c r="I1097" s="247"/>
      <c r="J1097" s="247"/>
      <c r="K1097" s="272"/>
      <c r="L1097" s="246"/>
      <c r="M1097" s="246"/>
      <c r="N1097" s="247"/>
      <c r="O1097" s="247"/>
      <c r="P1097" s="247"/>
      <c r="Q1097" s="248"/>
      <c r="R1097" s="248"/>
      <c r="U1097" s="245"/>
      <c r="W1097" s="246"/>
    </row>
    <row r="1098" spans="1:23">
      <c r="A1098" s="245"/>
      <c r="B1098" s="245"/>
      <c r="C1098" s="246"/>
      <c r="D1098" s="255"/>
      <c r="E1098" s="255"/>
      <c r="F1098" s="255"/>
      <c r="G1098" s="247"/>
      <c r="H1098" s="247"/>
      <c r="I1098" s="247"/>
      <c r="J1098" s="247"/>
      <c r="K1098" s="272"/>
      <c r="L1098" s="246"/>
      <c r="M1098" s="246"/>
      <c r="N1098" s="247"/>
      <c r="O1098" s="247"/>
      <c r="P1098" s="247"/>
      <c r="Q1098" s="248"/>
      <c r="R1098" s="248"/>
      <c r="U1098" s="245"/>
      <c r="W1098" s="246"/>
    </row>
    <row r="1099" spans="1:23">
      <c r="A1099" s="245"/>
      <c r="B1099" s="245"/>
      <c r="C1099" s="246"/>
      <c r="D1099" s="255"/>
      <c r="E1099" s="255"/>
      <c r="F1099" s="255"/>
      <c r="G1099" s="247"/>
      <c r="H1099" s="247"/>
      <c r="I1099" s="247"/>
      <c r="J1099" s="247"/>
      <c r="K1099" s="272"/>
      <c r="L1099" s="246"/>
      <c r="M1099" s="246"/>
      <c r="N1099" s="247"/>
      <c r="O1099" s="247"/>
      <c r="P1099" s="247"/>
      <c r="Q1099" s="248"/>
      <c r="R1099" s="248"/>
      <c r="U1099" s="245"/>
      <c r="W1099" s="246"/>
    </row>
    <row r="1100" spans="1:23">
      <c r="A1100" s="245"/>
      <c r="B1100" s="245"/>
      <c r="C1100" s="246"/>
      <c r="D1100" s="255"/>
      <c r="E1100" s="255"/>
      <c r="F1100" s="255"/>
      <c r="G1100" s="247"/>
      <c r="H1100" s="247"/>
      <c r="I1100" s="247"/>
      <c r="J1100" s="247"/>
      <c r="K1100" s="272"/>
      <c r="L1100" s="246"/>
      <c r="M1100" s="246"/>
      <c r="N1100" s="247"/>
      <c r="O1100" s="247"/>
      <c r="P1100" s="247"/>
      <c r="Q1100" s="248"/>
      <c r="R1100" s="248"/>
      <c r="U1100" s="245"/>
      <c r="W1100" s="246"/>
    </row>
    <row r="1101" spans="1:23">
      <c r="A1101" s="245"/>
      <c r="B1101" s="245"/>
      <c r="C1101" s="246"/>
      <c r="D1101" s="255"/>
      <c r="E1101" s="255"/>
      <c r="F1101" s="255"/>
      <c r="G1101" s="247"/>
      <c r="H1101" s="247"/>
      <c r="I1101" s="247"/>
      <c r="J1101" s="247"/>
      <c r="K1101" s="272"/>
      <c r="L1101" s="246"/>
      <c r="M1101" s="246"/>
      <c r="N1101" s="247"/>
      <c r="O1101" s="247"/>
      <c r="P1101" s="247"/>
      <c r="Q1101" s="248"/>
      <c r="R1101" s="248"/>
      <c r="U1101" s="245"/>
      <c r="W1101" s="246"/>
    </row>
    <row r="1102" spans="1:23">
      <c r="A1102" s="245"/>
      <c r="B1102" s="245"/>
      <c r="C1102" s="246"/>
      <c r="D1102" s="255"/>
      <c r="E1102" s="255"/>
      <c r="F1102" s="255"/>
      <c r="G1102" s="247"/>
      <c r="H1102" s="247"/>
      <c r="I1102" s="247"/>
      <c r="J1102" s="247"/>
      <c r="K1102" s="272"/>
      <c r="L1102" s="246"/>
      <c r="M1102" s="246"/>
      <c r="N1102" s="247"/>
      <c r="O1102" s="247"/>
      <c r="P1102" s="247"/>
      <c r="Q1102" s="248"/>
      <c r="R1102" s="248"/>
      <c r="U1102" s="245"/>
      <c r="W1102" s="246"/>
    </row>
    <row r="1103" spans="1:23">
      <c r="A1103" s="245"/>
      <c r="B1103" s="245"/>
      <c r="C1103" s="246"/>
      <c r="D1103" s="255"/>
      <c r="E1103" s="255"/>
      <c r="F1103" s="255"/>
      <c r="G1103" s="247"/>
      <c r="H1103" s="247"/>
      <c r="I1103" s="247"/>
      <c r="J1103" s="247"/>
      <c r="K1103" s="272"/>
      <c r="L1103" s="246"/>
      <c r="M1103" s="246"/>
      <c r="N1103" s="247"/>
      <c r="O1103" s="247"/>
      <c r="P1103" s="247"/>
      <c r="Q1103" s="248"/>
      <c r="R1103" s="248"/>
      <c r="U1103" s="245"/>
      <c r="W1103" s="246"/>
    </row>
    <row r="1104" spans="1:23">
      <c r="A1104" s="245"/>
      <c r="B1104" s="245"/>
      <c r="C1104" s="246"/>
      <c r="D1104" s="255"/>
      <c r="E1104" s="255"/>
      <c r="F1104" s="255"/>
      <c r="G1104" s="247"/>
      <c r="H1104" s="247"/>
      <c r="I1104" s="247"/>
      <c r="J1104" s="247"/>
      <c r="K1104" s="272"/>
      <c r="L1104" s="246"/>
      <c r="M1104" s="246"/>
      <c r="N1104" s="247"/>
      <c r="O1104" s="247"/>
      <c r="P1104" s="247"/>
      <c r="Q1104" s="248"/>
      <c r="R1104" s="248"/>
      <c r="U1104" s="245"/>
      <c r="W1104" s="246"/>
    </row>
    <row r="1105" spans="1:28">
      <c r="A1105" s="245"/>
      <c r="B1105" s="245"/>
      <c r="C1105" s="246"/>
      <c r="D1105" s="255"/>
      <c r="E1105" s="255"/>
      <c r="F1105" s="255"/>
      <c r="G1105" s="247"/>
      <c r="H1105" s="247"/>
      <c r="I1105" s="247"/>
      <c r="J1105" s="247"/>
      <c r="K1105" s="272"/>
      <c r="L1105" s="246"/>
      <c r="M1105" s="246"/>
      <c r="N1105" s="247"/>
      <c r="O1105" s="247"/>
      <c r="P1105" s="247"/>
      <c r="Q1105" s="248"/>
      <c r="R1105" s="248"/>
      <c r="U1105" s="245"/>
      <c r="W1105" s="246"/>
    </row>
    <row r="1106" spans="1:28">
      <c r="A1106" s="245"/>
      <c r="B1106" s="245"/>
      <c r="C1106" s="246"/>
      <c r="D1106" s="255"/>
      <c r="E1106" s="255"/>
      <c r="F1106" s="255"/>
      <c r="G1106" s="247"/>
      <c r="H1106" s="247"/>
      <c r="I1106" s="247"/>
      <c r="J1106" s="247"/>
      <c r="K1106" s="272"/>
      <c r="L1106" s="246"/>
      <c r="M1106" s="246"/>
      <c r="N1106" s="247"/>
      <c r="O1106" s="247"/>
      <c r="P1106" s="247"/>
      <c r="Q1106" s="248"/>
      <c r="R1106" s="248"/>
      <c r="U1106" s="245"/>
      <c r="W1106" s="246"/>
    </row>
    <row r="1107" spans="1:28">
      <c r="A1107" s="245"/>
      <c r="B1107" s="245"/>
      <c r="C1107" s="246"/>
      <c r="D1107" s="255"/>
      <c r="E1107" s="255"/>
      <c r="F1107" s="255"/>
      <c r="G1107" s="247"/>
      <c r="H1107" s="247"/>
      <c r="I1107" s="247"/>
      <c r="J1107" s="247"/>
      <c r="K1107" s="272"/>
      <c r="L1107" s="246"/>
      <c r="M1107" s="246"/>
      <c r="N1107" s="247"/>
      <c r="O1107" s="247"/>
      <c r="P1107" s="247"/>
      <c r="Q1107" s="248"/>
      <c r="R1107" s="248"/>
      <c r="U1107" s="245"/>
      <c r="W1107" s="246"/>
    </row>
    <row r="1108" spans="1:28">
      <c r="A1108" s="245"/>
      <c r="B1108" s="245"/>
      <c r="C1108" s="246"/>
      <c r="D1108" s="255"/>
      <c r="E1108" s="255"/>
      <c r="F1108" s="255"/>
      <c r="G1108" s="247"/>
      <c r="H1108" s="247"/>
      <c r="I1108" s="247"/>
      <c r="J1108" s="247"/>
      <c r="K1108" s="272"/>
      <c r="L1108" s="246"/>
      <c r="M1108" s="246"/>
      <c r="N1108" s="247"/>
      <c r="O1108" s="247"/>
      <c r="P1108" s="247"/>
      <c r="Q1108" s="248"/>
      <c r="R1108" s="248"/>
      <c r="U1108" s="245"/>
      <c r="W1108" s="246"/>
      <c r="X1108" s="235" t="s">
        <v>128</v>
      </c>
      <c r="Y1108" s="237">
        <f>(($V$1112/$T$1112)-($Y$1109*($X$1112/$T$1112)))</f>
        <v>3002641.5410385258</v>
      </c>
    </row>
    <row r="1109" spans="1:28">
      <c r="A1109" s="245"/>
      <c r="B1109" s="245"/>
      <c r="C1109" s="246"/>
      <c r="D1109" s="255"/>
      <c r="E1109" s="255"/>
      <c r="F1109" s="255"/>
      <c r="G1109" s="247"/>
      <c r="H1109" s="247"/>
      <c r="I1109" s="247"/>
      <c r="J1109" s="247"/>
      <c r="K1109" s="272"/>
      <c r="L1109" s="246"/>
      <c r="M1109" s="246"/>
      <c r="N1109" s="247"/>
      <c r="O1109" s="247"/>
      <c r="P1109" s="247"/>
      <c r="Q1109" s="248"/>
      <c r="R1109" s="248"/>
      <c r="U1109" s="245"/>
      <c r="W1109" s="246"/>
      <c r="X1109" s="235" t="s">
        <v>129</v>
      </c>
      <c r="Y1109" s="237">
        <f>(($T$1112*$Y$1112)-($V$1112*$X$1112))/(($T$1112*$AB$1110)-(X1112^2))</f>
        <v>8882.4019595464761</v>
      </c>
    </row>
    <row r="1110" spans="1:28">
      <c r="A1110" s="245"/>
      <c r="B1110" s="245"/>
      <c r="C1110" s="246"/>
      <c r="D1110" s="255"/>
      <c r="E1110" s="255"/>
      <c r="F1110" s="255"/>
      <c r="G1110" s="247"/>
      <c r="H1110" s="247"/>
      <c r="I1110" s="247"/>
      <c r="J1110" s="247"/>
      <c r="K1110" s="272"/>
      <c r="L1110" s="246"/>
      <c r="M1110" s="246"/>
      <c r="N1110" s="247"/>
      <c r="O1110" s="247"/>
      <c r="P1110" s="247"/>
      <c r="Q1110" s="248"/>
      <c r="R1110" s="248"/>
      <c r="U1110" s="245"/>
      <c r="W1110" s="246"/>
      <c r="AB1110" s="237"/>
    </row>
    <row r="1111" spans="1:28">
      <c r="A1111" s="245"/>
      <c r="B1111" s="245"/>
      <c r="C1111" s="246"/>
      <c r="D1111" s="255"/>
      <c r="E1111" s="255"/>
      <c r="F1111" s="255"/>
      <c r="G1111" s="247"/>
      <c r="H1111" s="247"/>
      <c r="I1111" s="247"/>
      <c r="J1111" s="247"/>
      <c r="K1111" s="272"/>
      <c r="L1111" s="246"/>
      <c r="M1111" s="246"/>
      <c r="N1111" s="247"/>
      <c r="O1111" s="247"/>
      <c r="P1111" s="247"/>
      <c r="Q1111" s="248"/>
      <c r="R1111" s="248"/>
      <c r="U1111" s="245"/>
      <c r="W1111" s="246"/>
      <c r="AB1111" s="240"/>
    </row>
    <row r="1112" spans="1:28">
      <c r="A1112" s="245"/>
      <c r="B1112" s="245"/>
      <c r="C1112" s="246"/>
      <c r="D1112" s="255"/>
      <c r="E1112" s="255"/>
      <c r="F1112" s="255"/>
      <c r="G1112" s="247"/>
      <c r="H1112" s="247"/>
      <c r="I1112" s="247"/>
      <c r="J1112" s="247"/>
      <c r="K1112" s="272"/>
      <c r="L1112" s="246"/>
      <c r="M1112" s="246"/>
      <c r="N1112" s="247"/>
      <c r="O1112" s="247"/>
      <c r="P1112" s="247"/>
      <c r="Q1112" s="246"/>
      <c r="R1112" s="248"/>
      <c r="T1112" s="235">
        <v>12</v>
      </c>
      <c r="U1112" s="245"/>
      <c r="V1112" s="237">
        <f>SUM(V1114:V1125)</f>
        <v>34706000</v>
      </c>
      <c r="W1112" s="246"/>
      <c r="X1112" s="237">
        <f>SUM(X1114:X1125)</f>
        <v>-149.25</v>
      </c>
      <c r="Y1112" s="237">
        <f>SUM(Y1114:Y1125)</f>
        <v>-448144250</v>
      </c>
      <c r="Z1112" s="237">
        <f>SUM(Z1114:Z1125)</f>
        <v>101719446000000</v>
      </c>
      <c r="AA1112" s="237"/>
    </row>
    <row r="1113" spans="1:28">
      <c r="A1113" s="245"/>
      <c r="B1113" s="245"/>
      <c r="C1113" s="246"/>
      <c r="D1113" s="255"/>
      <c r="E1113" s="255"/>
      <c r="F1113" s="255"/>
      <c r="G1113" s="247"/>
      <c r="H1113" s="247"/>
      <c r="I1113" s="247"/>
      <c r="J1113" s="247"/>
      <c r="K1113" s="272"/>
      <c r="L1113" s="246"/>
      <c r="M1113" s="250"/>
      <c r="N1113" s="251"/>
      <c r="O1113" s="251"/>
      <c r="P1113" s="251"/>
      <c r="Q1113" s="241"/>
      <c r="R1113" s="248"/>
      <c r="U1113" s="245"/>
      <c r="V1113" s="252" t="s">
        <v>134</v>
      </c>
      <c r="W1113" s="246"/>
      <c r="X1113" s="240" t="s">
        <v>135</v>
      </c>
      <c r="Y1113" s="240" t="s">
        <v>136</v>
      </c>
      <c r="Z1113" s="240" t="s">
        <v>133</v>
      </c>
      <c r="AA1113" s="241"/>
    </row>
    <row r="1114" spans="1:28">
      <c r="A1114" s="245"/>
      <c r="B1114" s="245"/>
      <c r="C1114" s="246"/>
      <c r="D1114" s="255"/>
      <c r="E1114" s="255"/>
      <c r="F1114" s="255"/>
      <c r="G1114" s="247"/>
      <c r="H1114" s="247"/>
      <c r="I1114" s="247"/>
      <c r="J1114" s="247"/>
      <c r="K1114" s="271"/>
      <c r="L1114" s="245"/>
      <c r="M1114" s="246"/>
      <c r="N1114" s="247"/>
      <c r="O1114" s="247"/>
      <c r="P1114" s="247"/>
      <c r="Q1114" s="248"/>
      <c r="R1114" s="248"/>
      <c r="S1114" s="244"/>
      <c r="T1114" s="236">
        <v>36526</v>
      </c>
      <c r="U1114" s="245"/>
      <c r="V1114" s="237">
        <v>3030000</v>
      </c>
      <c r="W1114" s="245"/>
      <c r="X1114" s="238">
        <v>-16.5</v>
      </c>
      <c r="Y1114" s="237">
        <f t="shared" ref="Y1114:Y1125" si="96">V1114*X1114</f>
        <v>-49995000</v>
      </c>
      <c r="Z1114" s="235">
        <f t="shared" ref="Z1114:Z1125" si="97">V1114*V1114</f>
        <v>9180900000000</v>
      </c>
    </row>
    <row r="1115" spans="1:28">
      <c r="A1115" s="245"/>
      <c r="B1115" s="245"/>
      <c r="C1115" s="246"/>
      <c r="D1115" s="255"/>
      <c r="E1115" s="255"/>
      <c r="F1115" s="255"/>
      <c r="G1115" s="247"/>
      <c r="H1115" s="247"/>
      <c r="I1115" s="247"/>
      <c r="J1115" s="247"/>
      <c r="K1115" s="271"/>
      <c r="L1115" s="245"/>
      <c r="M1115" s="246"/>
      <c r="N1115" s="247"/>
      <c r="O1115" s="247"/>
      <c r="P1115" s="247"/>
      <c r="Q1115" s="248"/>
      <c r="R1115" s="248"/>
      <c r="S1115" s="244"/>
      <c r="T1115" s="236">
        <v>36527</v>
      </c>
      <c r="U1115" s="245"/>
      <c r="V1115" s="237">
        <v>3392000</v>
      </c>
      <c r="W1115" s="245"/>
      <c r="X1115" s="238">
        <v>-17.5</v>
      </c>
      <c r="Y1115" s="237">
        <f t="shared" si="96"/>
        <v>-59360000</v>
      </c>
      <c r="Z1115" s="235">
        <f t="shared" si="97"/>
        <v>11505664000000</v>
      </c>
    </row>
    <row r="1116" spans="1:28">
      <c r="A1116" s="245"/>
      <c r="B1116" s="245"/>
      <c r="C1116" s="246"/>
      <c r="D1116" s="255"/>
      <c r="E1116" s="255"/>
      <c r="F1116" s="255"/>
      <c r="G1116" s="247"/>
      <c r="H1116" s="247"/>
      <c r="I1116" s="247"/>
      <c r="J1116" s="247"/>
      <c r="K1116" s="271"/>
      <c r="L1116" s="245"/>
      <c r="M1116" s="246"/>
      <c r="N1116" s="247"/>
      <c r="O1116" s="247"/>
      <c r="P1116" s="247"/>
      <c r="Q1116" s="248"/>
      <c r="R1116" s="248"/>
      <c r="S1116" s="244"/>
      <c r="T1116" s="236">
        <v>36533</v>
      </c>
      <c r="U1116" s="245"/>
      <c r="V1116" s="237">
        <v>3374000</v>
      </c>
      <c r="W1116" s="245"/>
      <c r="X1116" s="238">
        <v>-17.75</v>
      </c>
      <c r="Y1116" s="237">
        <f t="shared" si="96"/>
        <v>-59888500</v>
      </c>
      <c r="Z1116" s="235">
        <f t="shared" si="97"/>
        <v>11383876000000</v>
      </c>
    </row>
    <row r="1117" spans="1:28">
      <c r="A1117" s="245"/>
      <c r="B1117" s="245"/>
      <c r="C1117" s="246"/>
      <c r="D1117" s="255"/>
      <c r="E1117" s="255"/>
      <c r="F1117" s="255"/>
      <c r="G1117" s="247"/>
      <c r="H1117" s="247"/>
      <c r="I1117" s="247"/>
      <c r="J1117" s="247"/>
      <c r="K1117" s="271"/>
      <c r="L1117" s="245"/>
      <c r="M1117" s="246"/>
      <c r="N1117" s="247"/>
      <c r="O1117" s="247"/>
      <c r="P1117" s="247"/>
      <c r="Q1117" s="248"/>
      <c r="R1117" s="248"/>
      <c r="S1117" s="244"/>
      <c r="T1117" s="236">
        <v>36534</v>
      </c>
      <c r="U1117" s="245"/>
      <c r="V1117" s="237">
        <v>3433000</v>
      </c>
      <c r="W1117" s="245"/>
      <c r="X1117" s="238">
        <v>-16</v>
      </c>
      <c r="Y1117" s="237">
        <f t="shared" si="96"/>
        <v>-54928000</v>
      </c>
      <c r="Z1117" s="235">
        <f t="shared" si="97"/>
        <v>11785489000000</v>
      </c>
    </row>
    <row r="1118" spans="1:28">
      <c r="A1118" s="245"/>
      <c r="B1118" s="245"/>
      <c r="C1118" s="246"/>
      <c r="D1118" s="255"/>
      <c r="E1118" s="255"/>
      <c r="F1118" s="255"/>
      <c r="G1118" s="247"/>
      <c r="H1118" s="247"/>
      <c r="I1118" s="247"/>
      <c r="J1118" s="247"/>
      <c r="K1118" s="271"/>
      <c r="L1118" s="245"/>
      <c r="M1118" s="246"/>
      <c r="N1118" s="247"/>
      <c r="O1118" s="247"/>
      <c r="P1118" s="247"/>
      <c r="Q1118" s="248"/>
      <c r="R1118" s="248"/>
      <c r="S1118" s="244"/>
      <c r="T1118" s="236">
        <v>36540</v>
      </c>
      <c r="U1118" s="245"/>
      <c r="V1118" s="237">
        <v>2527000</v>
      </c>
      <c r="W1118" s="245"/>
      <c r="X1118" s="238">
        <v>-3</v>
      </c>
      <c r="Y1118" s="237">
        <f t="shared" si="96"/>
        <v>-7581000</v>
      </c>
      <c r="Z1118" s="235">
        <f t="shared" si="97"/>
        <v>6385729000000</v>
      </c>
    </row>
    <row r="1119" spans="1:28">
      <c r="A1119" s="245"/>
      <c r="B1119" s="245"/>
      <c r="C1119" s="246"/>
      <c r="D1119" s="255"/>
      <c r="E1119" s="255"/>
      <c r="F1119" s="255"/>
      <c r="G1119" s="247"/>
      <c r="H1119" s="247"/>
      <c r="I1119" s="247"/>
      <c r="J1119" s="247"/>
      <c r="K1119" s="271"/>
      <c r="L1119" s="245"/>
      <c r="M1119" s="246"/>
      <c r="N1119" s="247"/>
      <c r="O1119" s="247"/>
      <c r="P1119" s="247"/>
      <c r="Q1119" s="248"/>
      <c r="R1119" s="248"/>
      <c r="S1119" s="244"/>
      <c r="T1119" s="236">
        <v>36541</v>
      </c>
      <c r="U1119" s="245"/>
      <c r="V1119" s="237">
        <v>2648000</v>
      </c>
      <c r="W1119" s="245"/>
      <c r="X1119" s="238">
        <v>-6.25</v>
      </c>
      <c r="Y1119" s="237">
        <f t="shared" si="96"/>
        <v>-16550000</v>
      </c>
      <c r="Z1119" s="235">
        <f t="shared" si="97"/>
        <v>7011904000000</v>
      </c>
    </row>
    <row r="1120" spans="1:28">
      <c r="A1120" s="245"/>
      <c r="B1120" s="245"/>
      <c r="C1120" s="246"/>
      <c r="D1120" s="255"/>
      <c r="E1120" s="255"/>
      <c r="F1120" s="255"/>
      <c r="G1120" s="247"/>
      <c r="H1120" s="247"/>
      <c r="I1120" s="247"/>
      <c r="J1120" s="247"/>
      <c r="K1120" s="271"/>
      <c r="L1120" s="245"/>
      <c r="M1120" s="246"/>
      <c r="N1120" s="247"/>
      <c r="O1120" s="247"/>
      <c r="P1120" s="247"/>
      <c r="Q1120" s="248"/>
      <c r="R1120" s="248"/>
      <c r="S1120" s="244"/>
      <c r="T1120" s="236">
        <v>36547</v>
      </c>
      <c r="U1120" s="245"/>
      <c r="V1120" s="237">
        <v>2828000</v>
      </c>
      <c r="W1120" s="245"/>
      <c r="X1120" s="238">
        <v>-9.5</v>
      </c>
      <c r="Y1120" s="237">
        <f t="shared" si="96"/>
        <v>-26866000</v>
      </c>
      <c r="Z1120" s="235">
        <f t="shared" si="97"/>
        <v>7997584000000</v>
      </c>
    </row>
    <row r="1121" spans="1:28">
      <c r="A1121" s="245"/>
      <c r="B1121" s="245"/>
      <c r="C1121" s="246"/>
      <c r="D1121" s="255"/>
      <c r="E1121" s="255"/>
      <c r="F1121" s="255"/>
      <c r="G1121" s="247"/>
      <c r="H1121" s="247"/>
      <c r="I1121" s="247"/>
      <c r="J1121" s="247"/>
      <c r="K1121" s="271"/>
      <c r="L1121" s="245"/>
      <c r="M1121" s="246"/>
      <c r="N1121" s="247"/>
      <c r="O1121" s="247"/>
      <c r="P1121" s="247"/>
      <c r="Q1121" s="248"/>
      <c r="R1121" s="248"/>
      <c r="S1121" s="244"/>
      <c r="T1121" s="236">
        <v>36548</v>
      </c>
      <c r="U1121" s="245"/>
      <c r="V1121" s="237">
        <v>2800000</v>
      </c>
      <c r="W1121" s="245"/>
      <c r="X1121" s="238">
        <v>-11</v>
      </c>
      <c r="Y1121" s="237">
        <f t="shared" si="96"/>
        <v>-30800000</v>
      </c>
      <c r="Z1121" s="235">
        <f t="shared" si="97"/>
        <v>7840000000000</v>
      </c>
    </row>
    <row r="1122" spans="1:28">
      <c r="A1122" s="245"/>
      <c r="B1122" s="245"/>
      <c r="C1122" s="246"/>
      <c r="D1122" s="255"/>
      <c r="E1122" s="255"/>
      <c r="F1122" s="255"/>
      <c r="G1122" s="247"/>
      <c r="H1122" s="247"/>
      <c r="I1122" s="247"/>
      <c r="J1122" s="247"/>
      <c r="K1122" s="271"/>
      <c r="L1122" s="245"/>
      <c r="M1122" s="246"/>
      <c r="N1122" s="247"/>
      <c r="O1122" s="247"/>
      <c r="P1122" s="247"/>
      <c r="Q1122" s="248"/>
      <c r="R1122" s="248"/>
      <c r="S1122" s="244"/>
      <c r="T1122" s="236">
        <v>36554</v>
      </c>
      <c r="U1122" s="245"/>
      <c r="V1122" s="237">
        <v>2841000</v>
      </c>
      <c r="W1122" s="245"/>
      <c r="X1122" s="238">
        <v>-13.75</v>
      </c>
      <c r="Y1122" s="237">
        <f t="shared" si="96"/>
        <v>-39063750</v>
      </c>
      <c r="Z1122" s="235">
        <f t="shared" si="97"/>
        <v>8071281000000</v>
      </c>
    </row>
    <row r="1123" spans="1:28">
      <c r="A1123" s="245"/>
      <c r="B1123" s="245"/>
      <c r="C1123" s="246"/>
      <c r="D1123" s="255"/>
      <c r="E1123" s="255"/>
      <c r="F1123" s="255"/>
      <c r="G1123" s="247"/>
      <c r="H1123" s="247"/>
      <c r="I1123" s="247"/>
      <c r="J1123" s="247"/>
      <c r="K1123" s="271"/>
      <c r="L1123" s="245"/>
      <c r="M1123" s="246"/>
      <c r="N1123" s="247"/>
      <c r="O1123" s="247"/>
      <c r="P1123" s="247"/>
      <c r="Q1123" s="248"/>
      <c r="R1123" s="248"/>
      <c r="S1123" s="244"/>
      <c r="T1123" s="236">
        <v>36555</v>
      </c>
      <c r="U1123" s="245"/>
      <c r="V1123" s="237">
        <v>2875000</v>
      </c>
      <c r="W1123" s="245"/>
      <c r="X1123" s="238">
        <v>-22.5</v>
      </c>
      <c r="Y1123" s="237">
        <f t="shared" si="96"/>
        <v>-64687500</v>
      </c>
      <c r="Z1123" s="235">
        <f t="shared" si="97"/>
        <v>8265625000000</v>
      </c>
    </row>
    <row r="1124" spans="1:28">
      <c r="A1124" s="245"/>
      <c r="B1124" s="245"/>
      <c r="C1124" s="246"/>
      <c r="D1124" s="255"/>
      <c r="E1124" s="255"/>
      <c r="F1124" s="255"/>
      <c r="G1124" s="247"/>
      <c r="H1124" s="247"/>
      <c r="I1124" s="247"/>
      <c r="J1124" s="247"/>
      <c r="K1124" s="271"/>
      <c r="L1124" s="245"/>
      <c r="M1124" s="246"/>
      <c r="N1124" s="247"/>
      <c r="O1124" s="247"/>
      <c r="P1124" s="247"/>
      <c r="Q1124" s="248"/>
      <c r="R1124" s="248"/>
      <c r="S1124" s="244"/>
      <c r="T1124" s="236">
        <v>36561</v>
      </c>
      <c r="U1124" s="245"/>
      <c r="V1124" s="237">
        <v>2463000</v>
      </c>
      <c r="W1124" s="245"/>
      <c r="X1124" s="238">
        <v>-7.75</v>
      </c>
      <c r="Y1124" s="237">
        <f t="shared" si="96"/>
        <v>-19088250</v>
      </c>
      <c r="Z1124" s="235">
        <f t="shared" si="97"/>
        <v>6066369000000</v>
      </c>
    </row>
    <row r="1125" spans="1:28">
      <c r="A1125" s="245"/>
      <c r="B1125" s="245"/>
      <c r="C1125" s="246"/>
      <c r="D1125" s="255"/>
      <c r="E1125" s="255"/>
      <c r="F1125" s="255"/>
      <c r="G1125" s="247"/>
      <c r="H1125" s="247"/>
      <c r="I1125" s="247"/>
      <c r="J1125" s="247"/>
      <c r="K1125" s="271"/>
      <c r="L1125" s="245"/>
      <c r="M1125" s="246"/>
      <c r="N1125" s="247"/>
      <c r="O1125" s="247"/>
      <c r="P1125" s="247"/>
      <c r="Q1125" s="248"/>
      <c r="R1125" s="248"/>
      <c r="S1125" s="244"/>
      <c r="T1125" s="236">
        <v>36562</v>
      </c>
      <c r="U1125" s="245"/>
      <c r="V1125" s="237">
        <v>2495000</v>
      </c>
      <c r="W1125" s="245"/>
      <c r="X1125" s="238">
        <v>-7.75</v>
      </c>
      <c r="Y1125" s="237">
        <f t="shared" si="96"/>
        <v>-19336250</v>
      </c>
      <c r="Z1125" s="235">
        <f t="shared" si="97"/>
        <v>6225025000000</v>
      </c>
    </row>
    <row r="1126" spans="1:28">
      <c r="A1126" s="245"/>
      <c r="B1126" s="245"/>
      <c r="C1126" s="246"/>
      <c r="D1126" s="255"/>
      <c r="E1126" s="255"/>
      <c r="F1126" s="255"/>
      <c r="G1126" s="247"/>
      <c r="H1126" s="247"/>
      <c r="I1126" s="247"/>
      <c r="J1126" s="247"/>
      <c r="K1126" s="271"/>
      <c r="L1126" s="245"/>
      <c r="M1126" s="246"/>
      <c r="N1126" s="247"/>
      <c r="O1126" s="247"/>
      <c r="P1126" s="247"/>
      <c r="Q1126" s="248"/>
      <c r="R1126" s="248"/>
      <c r="S1126" s="244"/>
      <c r="T1126" s="236">
        <v>36568</v>
      </c>
      <c r="U1126" s="245"/>
      <c r="W1126" s="245"/>
      <c r="X1126" s="238">
        <v>-9.75</v>
      </c>
      <c r="Y1126" s="237"/>
    </row>
    <row r="1127" spans="1:28">
      <c r="A1127" s="245"/>
      <c r="B1127" s="245"/>
      <c r="C1127" s="246"/>
      <c r="D1127" s="255"/>
      <c r="E1127" s="255"/>
      <c r="F1127" s="255"/>
      <c r="G1127" s="247"/>
      <c r="H1127" s="247"/>
      <c r="I1127" s="247"/>
      <c r="J1127" s="247"/>
      <c r="K1127" s="271"/>
      <c r="L1127" s="245"/>
      <c r="M1127" s="246"/>
      <c r="N1127" s="247"/>
      <c r="O1127" s="247"/>
      <c r="P1127" s="247"/>
      <c r="Q1127" s="248"/>
      <c r="R1127" s="248"/>
      <c r="S1127" s="244"/>
      <c r="T1127" s="236">
        <v>36569</v>
      </c>
      <c r="U1127" s="245"/>
      <c r="W1127" s="245"/>
      <c r="X1127" s="238">
        <v>-10.75</v>
      </c>
      <c r="Y1127" s="237"/>
    </row>
    <row r="1128" spans="1:28">
      <c r="A1128" s="245"/>
      <c r="B1128" s="245"/>
      <c r="C1128" s="246"/>
      <c r="D1128" s="255"/>
      <c r="E1128" s="255"/>
      <c r="F1128" s="255"/>
      <c r="G1128" s="247"/>
      <c r="H1128" s="247"/>
      <c r="I1128" s="247"/>
      <c r="J1128" s="247"/>
      <c r="K1128" s="271"/>
      <c r="L1128" s="245"/>
      <c r="M1128" s="246"/>
      <c r="N1128" s="247"/>
      <c r="O1128" s="247"/>
      <c r="P1128" s="247"/>
      <c r="Q1128" s="248"/>
      <c r="R1128" s="248"/>
      <c r="U1128" s="245"/>
      <c r="W1128" s="245"/>
    </row>
    <row r="1129" spans="1:28">
      <c r="A1129" s="245"/>
      <c r="B1129" s="245"/>
      <c r="C1129" s="246"/>
      <c r="D1129" s="255"/>
      <c r="E1129" s="255"/>
      <c r="F1129" s="255"/>
      <c r="G1129" s="247"/>
      <c r="H1129" s="247"/>
      <c r="I1129" s="247"/>
      <c r="J1129" s="247"/>
      <c r="K1129" s="271"/>
      <c r="L1129" s="245"/>
      <c r="M1129" s="246"/>
      <c r="N1129" s="247"/>
      <c r="O1129" s="247"/>
      <c r="P1129" s="247"/>
      <c r="Q1129" s="248"/>
      <c r="R1129" s="248"/>
      <c r="U1129" s="245"/>
      <c r="W1129" s="245"/>
    </row>
    <row r="1130" spans="1:28">
      <c r="A1130" s="245"/>
      <c r="B1130" s="245"/>
      <c r="C1130" s="246"/>
      <c r="D1130" s="255"/>
      <c r="E1130" s="255"/>
      <c r="F1130" s="255"/>
      <c r="G1130" s="247"/>
      <c r="H1130" s="247"/>
      <c r="I1130" s="247"/>
      <c r="J1130" s="247"/>
      <c r="K1130" s="271"/>
      <c r="L1130" s="245"/>
      <c r="M1130" s="246"/>
      <c r="N1130" s="247"/>
      <c r="O1130" s="247"/>
      <c r="P1130" s="247"/>
      <c r="Q1130" s="248"/>
      <c r="R1130" s="248"/>
      <c r="U1130" s="245"/>
      <c r="W1130" s="245"/>
    </row>
    <row r="1131" spans="1:28">
      <c r="A1131" s="245"/>
      <c r="B1131" s="245"/>
      <c r="C1131" s="246"/>
      <c r="D1131" s="255"/>
      <c r="E1131" s="255"/>
      <c r="F1131" s="255"/>
      <c r="G1131" s="247"/>
      <c r="H1131" s="247"/>
      <c r="I1131" s="247"/>
      <c r="J1131" s="247"/>
      <c r="K1131" s="271"/>
      <c r="L1131" s="245"/>
      <c r="M1131" s="246"/>
      <c r="N1131" s="247"/>
      <c r="O1131" s="247"/>
      <c r="P1131" s="247"/>
      <c r="Q1131" s="248"/>
      <c r="R1131" s="248"/>
      <c r="U1131" s="245"/>
      <c r="W1131" s="245"/>
      <c r="AB1131" s="237"/>
    </row>
    <row r="1132" spans="1:28">
      <c r="A1132" s="245"/>
      <c r="B1132" s="245"/>
      <c r="C1132" s="246"/>
      <c r="D1132" s="255"/>
      <c r="E1132" s="255"/>
      <c r="F1132" s="255"/>
      <c r="G1132" s="247"/>
      <c r="H1132" s="247"/>
      <c r="I1132" s="247"/>
      <c r="J1132" s="247"/>
      <c r="K1132" s="271"/>
      <c r="L1132" s="245"/>
      <c r="M1132" s="246"/>
      <c r="N1132" s="247"/>
      <c r="O1132" s="247"/>
      <c r="P1132" s="247"/>
      <c r="Q1132" s="248"/>
      <c r="R1132" s="248"/>
      <c r="U1132" s="245"/>
      <c r="W1132" s="245"/>
      <c r="AB1132" s="237"/>
    </row>
    <row r="1133" spans="1:28">
      <c r="A1133" s="245"/>
      <c r="B1133" s="245"/>
      <c r="C1133" s="246"/>
      <c r="D1133" s="255"/>
      <c r="E1133" s="255"/>
      <c r="F1133" s="255"/>
      <c r="G1133" s="247"/>
      <c r="H1133" s="247"/>
      <c r="I1133" s="247"/>
      <c r="J1133" s="247"/>
      <c r="K1133" s="271"/>
      <c r="L1133" s="245"/>
      <c r="M1133" s="246"/>
      <c r="N1133" s="247"/>
      <c r="O1133" s="247"/>
      <c r="P1133" s="247"/>
      <c r="Q1133" s="248"/>
      <c r="R1133" s="248"/>
      <c r="U1133" s="245"/>
      <c r="W1133" s="245"/>
      <c r="Z1133" s="253"/>
      <c r="AA1133" s="253"/>
      <c r="AB1133" s="237"/>
    </row>
    <row r="1134" spans="1:28">
      <c r="A1134" s="245"/>
      <c r="B1134" s="245"/>
      <c r="C1134" s="246"/>
      <c r="D1134" s="255"/>
      <c r="E1134" s="255"/>
      <c r="F1134" s="255"/>
      <c r="G1134" s="247"/>
      <c r="H1134" s="247"/>
      <c r="I1134" s="247"/>
      <c r="J1134" s="247"/>
      <c r="K1134" s="271"/>
      <c r="L1134" s="245"/>
      <c r="M1134" s="246"/>
      <c r="N1134" s="247"/>
      <c r="O1134" s="247"/>
      <c r="P1134" s="247"/>
      <c r="Q1134" s="248"/>
      <c r="R1134" s="248"/>
      <c r="U1134" s="245"/>
      <c r="W1134" s="245"/>
      <c r="Z1134" s="253">
        <v>36567</v>
      </c>
      <c r="AA1134" s="253"/>
      <c r="AB1134" s="237"/>
    </row>
    <row r="1135" spans="1:28">
      <c r="A1135" s="245"/>
      <c r="B1135" s="245"/>
      <c r="C1135" s="246"/>
      <c r="D1135" s="255"/>
      <c r="E1135" s="255"/>
      <c r="F1135" s="255"/>
      <c r="G1135" s="247"/>
      <c r="H1135" s="247"/>
      <c r="I1135" s="247"/>
      <c r="J1135" s="247"/>
      <c r="K1135" s="271"/>
      <c r="L1135" s="245"/>
      <c r="M1135" s="246"/>
      <c r="N1135" s="247"/>
      <c r="O1135" s="247"/>
      <c r="P1135" s="247"/>
      <c r="Q1135" s="248"/>
      <c r="R1135" s="248"/>
      <c r="U1135" s="245"/>
      <c r="W1135" s="245"/>
      <c r="Z1135" s="253">
        <v>36568</v>
      </c>
      <c r="AA1135" s="253"/>
      <c r="AB1135" s="237"/>
    </row>
    <row r="1136" spans="1:28">
      <c r="A1136" s="245"/>
      <c r="B1136" s="245"/>
      <c r="C1136" s="246"/>
      <c r="D1136" s="255"/>
      <c r="E1136" s="255"/>
      <c r="F1136" s="255"/>
      <c r="G1136" s="247"/>
      <c r="H1136" s="247"/>
      <c r="I1136" s="247"/>
      <c r="J1136" s="247"/>
      <c r="K1136" s="271"/>
      <c r="L1136" s="245"/>
      <c r="M1136" s="246"/>
      <c r="N1136" s="247"/>
      <c r="O1136" s="247"/>
      <c r="P1136" s="247"/>
      <c r="Q1136" s="248"/>
      <c r="R1136" s="248"/>
      <c r="U1136" s="245"/>
      <c r="W1136" s="245"/>
      <c r="Z1136" s="253">
        <v>36569</v>
      </c>
      <c r="AA1136" s="253"/>
      <c r="AB1136" s="237"/>
    </row>
    <row r="1137" spans="1:28">
      <c r="A1137" s="245"/>
      <c r="B1137" s="245"/>
      <c r="C1137" s="246"/>
      <c r="D1137" s="255"/>
      <c r="E1137" s="255"/>
      <c r="F1137" s="255"/>
      <c r="G1137" s="247"/>
      <c r="H1137" s="247"/>
      <c r="I1137" s="247"/>
      <c r="J1137" s="247"/>
      <c r="K1137" s="271"/>
      <c r="L1137" s="245"/>
      <c r="M1137" s="246"/>
      <c r="N1137" s="247"/>
      <c r="O1137" s="247"/>
      <c r="P1137" s="247"/>
      <c r="Q1137" s="248"/>
      <c r="R1137" s="248"/>
      <c r="U1137" s="245"/>
      <c r="W1137" s="245"/>
      <c r="Z1137" s="253">
        <v>36570</v>
      </c>
      <c r="AA1137" s="253"/>
      <c r="AB1137" s="237"/>
    </row>
    <row r="1138" spans="1:28">
      <c r="A1138" s="245"/>
      <c r="B1138" s="245"/>
      <c r="C1138" s="246"/>
      <c r="D1138" s="255"/>
      <c r="E1138" s="255"/>
      <c r="F1138" s="255"/>
      <c r="G1138" s="247"/>
      <c r="H1138" s="247"/>
      <c r="I1138" s="247"/>
      <c r="J1138" s="247"/>
      <c r="K1138" s="271"/>
      <c r="L1138" s="245"/>
      <c r="M1138" s="246"/>
      <c r="N1138" s="247"/>
      <c r="O1138" s="247"/>
      <c r="P1138" s="247"/>
      <c r="Q1138" s="248"/>
      <c r="R1138" s="248"/>
      <c r="U1138" s="245"/>
      <c r="W1138" s="245"/>
      <c r="Z1138" s="253">
        <v>36571</v>
      </c>
      <c r="AA1138" s="253"/>
      <c r="AB1138" s="237"/>
    </row>
    <row r="1139" spans="1:28">
      <c r="A1139" s="245"/>
      <c r="B1139" s="245"/>
      <c r="C1139" s="246"/>
      <c r="D1139" s="255"/>
      <c r="E1139" s="255"/>
      <c r="F1139" s="255"/>
      <c r="G1139" s="247"/>
      <c r="H1139" s="247"/>
      <c r="I1139" s="247"/>
      <c r="J1139" s="247"/>
      <c r="K1139" s="271"/>
      <c r="L1139" s="245"/>
      <c r="M1139" s="246"/>
      <c r="N1139" s="247"/>
      <c r="O1139" s="247"/>
      <c r="P1139" s="247"/>
      <c r="Q1139" s="248"/>
      <c r="R1139" s="248"/>
      <c r="U1139" s="245"/>
      <c r="W1139" s="245"/>
      <c r="Z1139" s="253">
        <v>36572</v>
      </c>
      <c r="AA1139" s="253"/>
      <c r="AB1139" s="237"/>
    </row>
    <row r="1140" spans="1:28">
      <c r="C1140" s="246"/>
      <c r="D1140" s="255"/>
      <c r="E1140" s="255"/>
      <c r="F1140" s="255"/>
      <c r="G1140" s="247"/>
      <c r="H1140" s="247"/>
      <c r="I1140" s="247"/>
      <c r="J1140" s="247"/>
      <c r="K1140" s="271"/>
      <c r="L1140" s="245"/>
      <c r="M1140" s="246"/>
      <c r="N1140" s="247"/>
      <c r="O1140" s="247"/>
      <c r="P1140" s="247"/>
      <c r="Q1140" s="248"/>
      <c r="R1140" s="248"/>
      <c r="W1140" s="245"/>
      <c r="Z1140" s="253">
        <v>36573</v>
      </c>
      <c r="AA1140" s="253"/>
    </row>
    <row r="1141" spans="1:28">
      <c r="C1141" s="246"/>
      <c r="D1141" s="255"/>
      <c r="E1141" s="255"/>
      <c r="F1141" s="255"/>
      <c r="G1141" s="247"/>
      <c r="H1141" s="247"/>
      <c r="I1141" s="247"/>
      <c r="J1141" s="247"/>
      <c r="K1141" s="271"/>
      <c r="L1141" s="245"/>
      <c r="M1141" s="246"/>
      <c r="N1141" s="247"/>
      <c r="O1141" s="247"/>
      <c r="P1141" s="247"/>
      <c r="Q1141" s="248"/>
      <c r="R1141" s="248"/>
      <c r="W1141" s="245"/>
      <c r="Z1141" s="253">
        <v>36574</v>
      </c>
      <c r="AA1141" s="253"/>
    </row>
    <row r="1142" spans="1:28">
      <c r="C1142" s="246"/>
      <c r="D1142" s="255"/>
      <c r="E1142" s="255"/>
      <c r="F1142" s="255"/>
      <c r="G1142" s="247"/>
      <c r="H1142" s="247"/>
      <c r="I1142" s="247"/>
      <c r="J1142" s="247"/>
      <c r="K1142" s="271"/>
      <c r="L1142" s="245"/>
      <c r="M1142" s="246"/>
      <c r="N1142" s="247"/>
      <c r="O1142" s="247"/>
      <c r="P1142" s="247"/>
      <c r="Q1142" s="248"/>
      <c r="R1142" s="248"/>
      <c r="W1142" s="245"/>
      <c r="Z1142" s="253">
        <v>36575</v>
      </c>
      <c r="AA1142" s="253"/>
    </row>
    <row r="1143" spans="1:28">
      <c r="C1143" s="246"/>
      <c r="D1143" s="255"/>
      <c r="E1143" s="255"/>
      <c r="F1143" s="255"/>
      <c r="G1143" s="247"/>
      <c r="H1143" s="247"/>
      <c r="I1143" s="247"/>
      <c r="J1143" s="247"/>
      <c r="K1143" s="271"/>
      <c r="L1143" s="245"/>
      <c r="M1143" s="246"/>
      <c r="N1143" s="247"/>
      <c r="O1143" s="247"/>
      <c r="P1143" s="247"/>
      <c r="Q1143" s="248"/>
      <c r="R1143" s="248"/>
      <c r="W1143" s="245"/>
      <c r="Z1143" s="253">
        <v>36576</v>
      </c>
      <c r="AA1143" s="253"/>
    </row>
    <row r="1144" spans="1:28">
      <c r="K1144" s="271"/>
      <c r="L1144" s="245"/>
      <c r="M1144" s="248"/>
      <c r="N1144" s="247"/>
      <c r="O1144" s="247"/>
      <c r="P1144" s="247"/>
      <c r="Q1144" s="248"/>
      <c r="R1144" s="248"/>
      <c r="W1144" s="245"/>
      <c r="Z1144" s="253">
        <v>36577</v>
      </c>
      <c r="AA1144" s="253"/>
    </row>
    <row r="1145" spans="1:28">
      <c r="K1145" s="271"/>
      <c r="L1145" s="245"/>
      <c r="M1145" s="248"/>
      <c r="N1145" s="247"/>
      <c r="O1145" s="247"/>
      <c r="P1145" s="247"/>
      <c r="Q1145" s="248"/>
      <c r="R1145" s="248"/>
      <c r="W1145" s="245"/>
      <c r="Z1145" s="253">
        <v>36578</v>
      </c>
      <c r="AA1145" s="253"/>
    </row>
    <row r="1146" spans="1:28">
      <c r="K1146" s="271"/>
      <c r="L1146" s="245"/>
      <c r="M1146" s="248"/>
      <c r="N1146" s="247"/>
      <c r="O1146" s="247"/>
      <c r="P1146" s="247"/>
      <c r="Q1146" s="248"/>
      <c r="R1146" s="248"/>
      <c r="W1146" s="245"/>
    </row>
    <row r="1147" spans="1:28">
      <c r="K1147" s="271"/>
      <c r="L1147" s="245"/>
      <c r="M1147" s="248"/>
      <c r="N1147" s="247"/>
      <c r="O1147" s="247"/>
      <c r="P1147" s="247"/>
      <c r="Q1147" s="248"/>
      <c r="R1147" s="248"/>
      <c r="W1147" s="245"/>
    </row>
    <row r="1148" spans="1:28">
      <c r="K1148" s="271"/>
      <c r="L1148" s="245"/>
      <c r="M1148" s="248"/>
      <c r="N1148" s="247"/>
      <c r="O1148" s="247"/>
      <c r="P1148" s="247"/>
      <c r="Q1148" s="248"/>
      <c r="R1148" s="248"/>
      <c r="W1148" s="245"/>
    </row>
    <row r="1149" spans="1:28">
      <c r="L1149" s="248"/>
      <c r="M1149" s="248"/>
      <c r="N1149" s="247"/>
      <c r="O1149" s="247"/>
      <c r="P1149" s="247"/>
      <c r="Q1149" s="248"/>
      <c r="R1149" s="246"/>
      <c r="W1149" s="248"/>
    </row>
    <row r="1150" spans="1:28">
      <c r="L1150" s="248"/>
      <c r="M1150" s="248"/>
      <c r="N1150" s="247"/>
      <c r="O1150" s="247"/>
      <c r="P1150" s="247"/>
      <c r="Q1150" s="248"/>
      <c r="R1150" s="246"/>
      <c r="W1150" s="248"/>
    </row>
    <row r="1151" spans="1:28">
      <c r="L1151" s="248"/>
      <c r="M1151" s="248"/>
      <c r="N1151" s="247"/>
      <c r="O1151" s="247"/>
      <c r="P1151" s="247"/>
      <c r="Q1151" s="248"/>
      <c r="R1151" s="246"/>
      <c r="W1151" s="248"/>
    </row>
    <row r="1152" spans="1:28">
      <c r="L1152" s="248"/>
      <c r="M1152" s="248"/>
      <c r="N1152" s="247"/>
      <c r="O1152" s="247"/>
      <c r="P1152" s="247"/>
      <c r="Q1152" s="248"/>
      <c r="R1152" s="246"/>
      <c r="W1152" s="248"/>
    </row>
    <row r="1153" spans="12:23">
      <c r="L1153" s="248"/>
      <c r="M1153" s="248"/>
      <c r="N1153" s="247"/>
      <c r="O1153" s="247"/>
      <c r="P1153" s="247"/>
      <c r="Q1153" s="248"/>
      <c r="R1153" s="248"/>
      <c r="W1153" s="248"/>
    </row>
    <row r="1154" spans="12:23">
      <c r="L1154" s="248"/>
      <c r="M1154" s="248"/>
      <c r="N1154" s="247"/>
      <c r="O1154" s="247"/>
      <c r="P1154" s="247"/>
      <c r="Q1154" s="248"/>
      <c r="R1154" s="248"/>
      <c r="W1154" s="248"/>
    </row>
    <row r="1155" spans="12:23">
      <c r="L1155" s="248"/>
      <c r="M1155" s="248"/>
      <c r="N1155" s="247"/>
      <c r="O1155" s="247"/>
      <c r="P1155" s="247"/>
      <c r="Q1155" s="248"/>
      <c r="R1155" s="246"/>
      <c r="W1155" s="248"/>
    </row>
    <row r="1156" spans="12:23">
      <c r="L1156" s="248"/>
      <c r="M1156" s="248"/>
      <c r="N1156" s="247"/>
      <c r="O1156" s="247"/>
      <c r="P1156" s="247"/>
      <c r="Q1156" s="248"/>
      <c r="R1156" s="246"/>
      <c r="W1156" s="248"/>
    </row>
    <row r="1157" spans="12:23">
      <c r="L1157" s="248"/>
      <c r="M1157" s="248"/>
      <c r="N1157" s="247"/>
      <c r="O1157" s="247"/>
      <c r="P1157" s="247"/>
      <c r="Q1157" s="248"/>
      <c r="R1157" s="246"/>
      <c r="W1157" s="248"/>
    </row>
    <row r="1158" spans="12:23">
      <c r="R1158" s="237"/>
    </row>
    <row r="1159" spans="12:23">
      <c r="R1159" s="237"/>
    </row>
    <row r="1160" spans="12:23">
      <c r="R1160" s="237"/>
    </row>
    <row r="1161" spans="12:23">
      <c r="R1161" s="237"/>
    </row>
    <row r="1162" spans="12:23">
      <c r="R1162" s="237"/>
    </row>
  </sheetData>
  <printOptions horizontalCentered="1" verticalCentered="1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CD492"/>
  <sheetViews>
    <sheetView workbookViewId="0">
      <pane xSplit="1" ySplit="3" topLeftCell="BS4" activePane="bottomRight" state="frozen"/>
      <selection pane="topRight" activeCell="B1" sqref="B1"/>
      <selection pane="bottomLeft" activeCell="A4" sqref="A4"/>
      <selection pane="bottomRight" activeCell="J295" sqref="J295"/>
    </sheetView>
  </sheetViews>
  <sheetFormatPr defaultColWidth="8.7109375" defaultRowHeight="11.25"/>
  <cols>
    <col min="1" max="2" width="8.7109375" style="11" customWidth="1"/>
    <col min="3" max="6" width="8.7109375" style="152" customWidth="1"/>
    <col min="7" max="7" width="17.28515625" style="152" customWidth="1"/>
    <col min="8" max="9" width="8.7109375" style="11" customWidth="1"/>
    <col min="10" max="10" width="19.28515625" style="60" bestFit="1" customWidth="1"/>
    <col min="11" max="16384" width="8.7109375" style="11"/>
  </cols>
  <sheetData>
    <row r="2" spans="1:82">
      <c r="A2" s="85"/>
      <c r="B2" s="85"/>
      <c r="C2" s="150"/>
      <c r="D2" s="150"/>
      <c r="E2" s="150"/>
      <c r="F2" s="150"/>
      <c r="G2" s="150"/>
      <c r="H2" s="80"/>
      <c r="J2" s="84"/>
      <c r="K2" s="147" t="s">
        <v>88</v>
      </c>
      <c r="L2" s="147" t="s">
        <v>89</v>
      </c>
      <c r="M2" s="148" t="s">
        <v>90</v>
      </c>
    </row>
    <row r="3" spans="1:82">
      <c r="A3" s="80" t="s">
        <v>2</v>
      </c>
      <c r="B3" s="184" t="s">
        <v>14</v>
      </c>
      <c r="C3" s="151" t="s">
        <v>83</v>
      </c>
      <c r="D3" s="151" t="s">
        <v>84</v>
      </c>
      <c r="E3" s="151" t="s">
        <v>85</v>
      </c>
      <c r="F3" s="151" t="s">
        <v>86</v>
      </c>
      <c r="G3" s="151" t="s">
        <v>87</v>
      </c>
      <c r="H3" s="85"/>
      <c r="J3" s="66" t="s">
        <v>91</v>
      </c>
      <c r="K3" s="140">
        <v>4.8500000000000001E-2</v>
      </c>
      <c r="L3" s="140">
        <v>1.6400000000000001E-2</v>
      </c>
      <c r="M3" s="140">
        <v>9.7000000000000003E-3</v>
      </c>
    </row>
    <row r="4" spans="1:82">
      <c r="A4" s="78">
        <v>36404</v>
      </c>
      <c r="B4" s="76">
        <f>IF(A4&lt;&gt;"",MONTH(A4),0)</f>
        <v>9</v>
      </c>
      <c r="C4" s="152">
        <v>2.77</v>
      </c>
      <c r="D4" s="152">
        <v>2.625</v>
      </c>
      <c r="E4" s="152">
        <v>2.92</v>
      </c>
      <c r="F4" s="152">
        <v>2.6</v>
      </c>
      <c r="G4" s="152">
        <v>2.9849999999999999</v>
      </c>
      <c r="J4" s="66" t="s">
        <v>92</v>
      </c>
      <c r="K4" s="141">
        <v>4.8500000000000001E-2</v>
      </c>
      <c r="L4" s="141">
        <v>3.3799999999999997E-2</v>
      </c>
      <c r="M4" s="141">
        <v>9.7000000000000003E-3</v>
      </c>
    </row>
    <row r="5" spans="1:82">
      <c r="A5" s="78">
        <v>36405</v>
      </c>
      <c r="B5" s="76">
        <f t="shared" ref="B5:B68" si="0">IF(A5&lt;&gt;"",MONTH(A5),0)</f>
        <v>9</v>
      </c>
      <c r="C5" s="152">
        <v>2.61</v>
      </c>
      <c r="D5" s="152">
        <v>2.5</v>
      </c>
      <c r="E5" s="152">
        <v>2.8149999999999999</v>
      </c>
      <c r="F5" s="152">
        <v>2.54</v>
      </c>
      <c r="G5" s="152">
        <v>2.9449999999999998</v>
      </c>
      <c r="J5" s="66" t="s">
        <v>93</v>
      </c>
      <c r="K5" s="141">
        <v>4.7500000000000001E-2</v>
      </c>
      <c r="L5" s="141">
        <v>1.6400000000000001E-2</v>
      </c>
      <c r="M5" s="141">
        <v>9.7000000000000003E-3</v>
      </c>
    </row>
    <row r="6" spans="1:82">
      <c r="A6" s="78">
        <v>36406</v>
      </c>
      <c r="B6" s="76">
        <f t="shared" si="0"/>
        <v>9</v>
      </c>
      <c r="C6" s="152">
        <v>2.4700000000000002</v>
      </c>
      <c r="D6" s="152">
        <v>2.33</v>
      </c>
      <c r="E6" s="152">
        <v>2.7149999999999999</v>
      </c>
      <c r="F6" s="152">
        <v>2.4300000000000002</v>
      </c>
      <c r="G6" s="152">
        <v>2.8149999999999999</v>
      </c>
      <c r="J6" s="69" t="s">
        <v>94</v>
      </c>
      <c r="K6" s="149">
        <v>0.05</v>
      </c>
      <c r="L6" s="149">
        <v>2.24E-2</v>
      </c>
      <c r="M6" s="149">
        <v>9.7000000000000003E-3</v>
      </c>
    </row>
    <row r="7" spans="1:82">
      <c r="A7" s="78">
        <v>36407</v>
      </c>
      <c r="B7" s="76">
        <f t="shared" si="0"/>
        <v>9</v>
      </c>
      <c r="C7" s="152">
        <v>2.23</v>
      </c>
      <c r="D7" s="152">
        <v>2.0499999999999998</v>
      </c>
      <c r="E7" s="152">
        <v>2.4449999999999998</v>
      </c>
      <c r="F7" s="152">
        <v>2.2999999999999998</v>
      </c>
      <c r="G7" s="152">
        <v>2.63</v>
      </c>
    </row>
    <row r="8" spans="1:82">
      <c r="A8" s="78">
        <v>36408</v>
      </c>
      <c r="B8" s="76">
        <f t="shared" si="0"/>
        <v>9</v>
      </c>
      <c r="C8" s="152">
        <v>2.23</v>
      </c>
      <c r="D8" s="152">
        <v>2.0499999999999998</v>
      </c>
      <c r="E8" s="152">
        <v>2.4449999999999998</v>
      </c>
      <c r="F8" s="152">
        <v>2.2999999999999998</v>
      </c>
      <c r="G8" s="152">
        <v>2.63</v>
      </c>
    </row>
    <row r="9" spans="1:82">
      <c r="A9" s="78">
        <v>36409</v>
      </c>
      <c r="B9" s="76">
        <f t="shared" si="0"/>
        <v>9</v>
      </c>
      <c r="C9" s="152">
        <v>2.23</v>
      </c>
      <c r="D9" s="152">
        <v>2.0499999999999998</v>
      </c>
      <c r="E9" s="152">
        <v>2.4449999999999998</v>
      </c>
      <c r="F9" s="152">
        <v>2.2999999999999998</v>
      </c>
      <c r="G9" s="152">
        <v>2.63</v>
      </c>
    </row>
    <row r="10" spans="1:82">
      <c r="A10" s="78">
        <v>36410</v>
      </c>
      <c r="B10" s="76">
        <f t="shared" si="0"/>
        <v>9</v>
      </c>
      <c r="C10" s="152">
        <v>2.23</v>
      </c>
      <c r="D10" s="152">
        <v>2.0499999999999998</v>
      </c>
      <c r="E10" s="152">
        <v>2.4449999999999998</v>
      </c>
      <c r="F10" s="152">
        <v>2.2999999999999998</v>
      </c>
      <c r="G10" s="152">
        <v>2.63</v>
      </c>
    </row>
    <row r="11" spans="1:82">
      <c r="A11" s="78">
        <v>36411</v>
      </c>
      <c r="B11" s="76">
        <f t="shared" si="0"/>
        <v>9</v>
      </c>
      <c r="C11" s="152">
        <v>2.4300000000000002</v>
      </c>
      <c r="D11" s="152">
        <v>2.2549999999999999</v>
      </c>
      <c r="E11" s="152">
        <v>2.625</v>
      </c>
      <c r="F11" s="152">
        <v>2.41</v>
      </c>
      <c r="G11" s="152">
        <v>2.77</v>
      </c>
      <c r="J11" s="186"/>
      <c r="K11" s="187">
        <v>34700</v>
      </c>
      <c r="L11" s="187">
        <v>34731</v>
      </c>
      <c r="M11" s="187">
        <v>34759</v>
      </c>
      <c r="N11" s="187">
        <v>34790</v>
      </c>
      <c r="O11" s="187">
        <v>34820</v>
      </c>
      <c r="P11" s="187">
        <v>34851</v>
      </c>
      <c r="Q11" s="187">
        <v>34881</v>
      </c>
      <c r="R11" s="187">
        <v>34912</v>
      </c>
      <c r="S11" s="187">
        <v>34943</v>
      </c>
      <c r="T11" s="187">
        <v>34973</v>
      </c>
      <c r="U11" s="187">
        <v>35004</v>
      </c>
      <c r="V11" s="187">
        <v>35034</v>
      </c>
      <c r="W11" s="187">
        <v>35065</v>
      </c>
      <c r="X11" s="187">
        <v>35096</v>
      </c>
      <c r="Y11" s="187">
        <v>35125</v>
      </c>
      <c r="Z11" s="187">
        <v>35156</v>
      </c>
      <c r="AA11" s="187">
        <v>35186</v>
      </c>
      <c r="AB11" s="187">
        <v>35217</v>
      </c>
      <c r="AC11" s="187">
        <v>35247</v>
      </c>
      <c r="AD11" s="187">
        <v>35278</v>
      </c>
      <c r="AE11" s="187">
        <v>35309</v>
      </c>
      <c r="AF11" s="187">
        <v>35339</v>
      </c>
      <c r="AG11" s="187">
        <v>35370</v>
      </c>
      <c r="AH11" s="187">
        <v>35400</v>
      </c>
      <c r="AI11" s="187">
        <v>35431</v>
      </c>
      <c r="AJ11" s="187">
        <v>35462</v>
      </c>
      <c r="AK11" s="187">
        <v>35490</v>
      </c>
      <c r="AL11" s="187">
        <v>35521</v>
      </c>
      <c r="AM11" s="187">
        <v>35551</v>
      </c>
      <c r="AN11" s="187">
        <v>35582</v>
      </c>
      <c r="AO11" s="187">
        <v>35612</v>
      </c>
      <c r="AP11" s="187">
        <v>35643</v>
      </c>
      <c r="AQ11" s="187">
        <v>35674</v>
      </c>
      <c r="AR11" s="187">
        <v>35704</v>
      </c>
      <c r="AS11" s="187">
        <v>35735</v>
      </c>
      <c r="AT11" s="187">
        <v>35765</v>
      </c>
      <c r="AU11" s="187">
        <v>35796</v>
      </c>
      <c r="AV11" s="187">
        <v>35827</v>
      </c>
      <c r="AW11" s="187">
        <v>35855</v>
      </c>
      <c r="AX11" s="187">
        <v>35886</v>
      </c>
      <c r="AY11" s="187">
        <v>35916</v>
      </c>
      <c r="AZ11" s="187">
        <v>35947</v>
      </c>
      <c r="BA11" s="187">
        <v>35977</v>
      </c>
      <c r="BB11" s="187">
        <v>36008</v>
      </c>
      <c r="BC11" s="187">
        <v>36039</v>
      </c>
      <c r="BD11" s="187">
        <v>36069</v>
      </c>
      <c r="BE11" s="187">
        <v>36100</v>
      </c>
      <c r="BF11" s="187">
        <v>36130</v>
      </c>
      <c r="BG11" s="187">
        <v>36161</v>
      </c>
      <c r="BH11" s="187">
        <v>36192</v>
      </c>
      <c r="BI11" s="187">
        <v>36220</v>
      </c>
      <c r="BJ11" s="187">
        <v>36251</v>
      </c>
      <c r="BK11" s="187">
        <v>36281</v>
      </c>
      <c r="BL11" s="187">
        <v>36312</v>
      </c>
      <c r="BM11" s="187">
        <v>36342</v>
      </c>
      <c r="BN11" s="187">
        <v>36373</v>
      </c>
      <c r="BO11" s="187">
        <v>36404</v>
      </c>
      <c r="BP11" s="187">
        <v>36434</v>
      </c>
      <c r="BQ11" s="187">
        <v>36465</v>
      </c>
      <c r="BR11" s="187">
        <v>36495</v>
      </c>
      <c r="BS11" s="187">
        <v>36526</v>
      </c>
      <c r="BT11" s="187">
        <v>36557</v>
      </c>
      <c r="BU11" s="187">
        <v>36586</v>
      </c>
      <c r="BV11" s="187">
        <v>36617</v>
      </c>
      <c r="BW11" s="187">
        <v>36647</v>
      </c>
      <c r="BX11" s="187">
        <v>36678</v>
      </c>
      <c r="BY11" s="187">
        <v>36708</v>
      </c>
      <c r="BZ11" s="187">
        <v>36739</v>
      </c>
      <c r="CA11" s="187">
        <v>36770</v>
      </c>
      <c r="CB11" s="187">
        <v>36800</v>
      </c>
      <c r="CC11" s="187">
        <v>36831</v>
      </c>
      <c r="CD11" s="187">
        <v>36861</v>
      </c>
    </row>
    <row r="12" spans="1:82">
      <c r="A12" s="78">
        <v>36412</v>
      </c>
      <c r="B12" s="76">
        <f t="shared" si="0"/>
        <v>9</v>
      </c>
      <c r="C12" s="152">
        <v>2.54</v>
      </c>
      <c r="D12" s="152">
        <v>2.3849999999999998</v>
      </c>
      <c r="E12" s="152">
        <v>2.73</v>
      </c>
      <c r="F12" s="152">
        <v>2.4700000000000002</v>
      </c>
      <c r="G12" s="152">
        <v>2.8450000000000002</v>
      </c>
      <c r="H12" s="80"/>
      <c r="J12" s="186" t="s">
        <v>119</v>
      </c>
      <c r="K12" s="188" t="s">
        <v>25</v>
      </c>
      <c r="L12" s="188" t="s">
        <v>25</v>
      </c>
      <c r="M12" s="188" t="s">
        <v>25</v>
      </c>
      <c r="N12" s="188" t="s">
        <v>25</v>
      </c>
      <c r="O12" s="188" t="s">
        <v>25</v>
      </c>
      <c r="P12" s="188" t="s">
        <v>25</v>
      </c>
      <c r="Q12" s="188" t="s">
        <v>25</v>
      </c>
      <c r="R12" s="188" t="s">
        <v>25</v>
      </c>
      <c r="S12" s="188" t="s">
        <v>25</v>
      </c>
      <c r="T12" s="188" t="s">
        <v>25</v>
      </c>
      <c r="U12" s="188" t="s">
        <v>25</v>
      </c>
      <c r="V12" s="188" t="s">
        <v>25</v>
      </c>
      <c r="W12" s="188" t="s">
        <v>25</v>
      </c>
      <c r="X12" s="188" t="s">
        <v>25</v>
      </c>
      <c r="Y12" s="188" t="s">
        <v>25</v>
      </c>
      <c r="Z12" s="188" t="s">
        <v>25</v>
      </c>
      <c r="AA12" s="188" t="s">
        <v>25</v>
      </c>
      <c r="AB12" s="188" t="s">
        <v>25</v>
      </c>
      <c r="AC12" s="188" t="s">
        <v>25</v>
      </c>
      <c r="AD12" s="188" t="s">
        <v>25</v>
      </c>
      <c r="AE12" s="188" t="s">
        <v>25</v>
      </c>
      <c r="AF12" s="188" t="s">
        <v>25</v>
      </c>
      <c r="AG12" s="188" t="s">
        <v>25</v>
      </c>
      <c r="AH12" s="188" t="s">
        <v>25</v>
      </c>
      <c r="AI12" s="188" t="s">
        <v>25</v>
      </c>
      <c r="AJ12" s="188" t="s">
        <v>25</v>
      </c>
      <c r="AK12" s="188" t="s">
        <v>25</v>
      </c>
      <c r="AL12" s="188" t="s">
        <v>25</v>
      </c>
      <c r="AM12" s="188">
        <v>2.0449999999999999</v>
      </c>
      <c r="AN12" s="188">
        <v>1.9495000000000002</v>
      </c>
      <c r="AO12" s="188">
        <v>2.0369999999999995</v>
      </c>
      <c r="AP12" s="188">
        <v>2.2740322580645165</v>
      </c>
      <c r="AQ12" s="188">
        <v>2.6923214285714283</v>
      </c>
      <c r="AR12" s="188">
        <v>2.7467741935483869</v>
      </c>
      <c r="AS12" s="188">
        <v>2.6941071428571419</v>
      </c>
      <c r="AT12" s="188">
        <v>2.1493103448275854</v>
      </c>
      <c r="AU12" s="188">
        <v>1.9296666666666673</v>
      </c>
      <c r="AV12" s="188">
        <v>2.0142592592592594</v>
      </c>
      <c r="AW12" s="188">
        <v>2.0822580645161288</v>
      </c>
      <c r="AX12" s="188">
        <v>2.1722222222222225</v>
      </c>
      <c r="AY12" s="188">
        <v>1.8666666666666667</v>
      </c>
      <c r="AZ12" s="188">
        <v>1.639833333333333</v>
      </c>
      <c r="BA12" s="188">
        <v>1.854166666666667</v>
      </c>
      <c r="BB12" s="188">
        <v>1.7256451612903221</v>
      </c>
      <c r="BC12" s="188">
        <v>1.7337931034482761</v>
      </c>
      <c r="BD12" s="188">
        <v>1.694032258064516</v>
      </c>
      <c r="BE12" s="188">
        <v>1.9733928571428572</v>
      </c>
      <c r="BF12" s="188">
        <v>1.6982758620689651</v>
      </c>
      <c r="BG12" s="188">
        <v>1.7370689655172415</v>
      </c>
      <c r="BH12" s="188">
        <v>1.594642857142857</v>
      </c>
      <c r="BI12" s="188">
        <v>1.5562903225806455</v>
      </c>
      <c r="BJ12" s="188">
        <v>1.9113333333333331</v>
      </c>
      <c r="BK12" s="188">
        <v>1.9785483870967744</v>
      </c>
      <c r="BL12" s="188">
        <v>2.0229999999999997</v>
      </c>
      <c r="BM12" s="188">
        <v>2.0091935483870973</v>
      </c>
      <c r="BN12" s="188">
        <v>2.3998387096774199</v>
      </c>
      <c r="BO12" s="188">
        <f>DAVERAGE(Gas_Day99,4,BO$15:BO$16)</f>
        <v>2.2928333333333328</v>
      </c>
      <c r="BP12" s="188">
        <f>DAVERAGE(Gas_Day99,4,BP$15:BP$16)</f>
        <v>2.6091935483870974</v>
      </c>
      <c r="BQ12" s="188">
        <f>DAVERAGE(Gas_Day99,4,BQ$15:BQ$16)</f>
        <v>2.1531666666666665</v>
      </c>
      <c r="BR12" s="188">
        <f>DAVERAGE(Gas_Day99,4,BR$15:BR$16)</f>
        <v>2.2322580645161287</v>
      </c>
      <c r="BS12" s="188">
        <f>DAVERAGE(gas_day00,4,BS$15:BS$16)</f>
        <v>2.2464516129032264</v>
      </c>
      <c r="BT12" s="188">
        <f t="shared" ref="BT12:CD12" si="1">DAVERAGE(gas_day00,4,BT$15:BT$16)</f>
        <v>2.4037931034482756</v>
      </c>
      <c r="BU12" s="188">
        <f t="shared" si="1"/>
        <v>2.6214516129032264</v>
      </c>
      <c r="BV12" s="188">
        <f t="shared" si="1"/>
        <v>2.738833333333333</v>
      </c>
      <c r="BW12" s="188">
        <f t="shared" si="1"/>
        <v>2.588064516129033</v>
      </c>
      <c r="BX12" s="188">
        <f t="shared" si="1"/>
        <v>0</v>
      </c>
      <c r="BY12" s="188">
        <f t="shared" si="1"/>
        <v>0</v>
      </c>
      <c r="BZ12" s="188">
        <f t="shared" si="1"/>
        <v>0</v>
      </c>
      <c r="CA12" s="188">
        <f t="shared" si="1"/>
        <v>0</v>
      </c>
      <c r="CB12" s="188">
        <f t="shared" si="1"/>
        <v>0</v>
      </c>
      <c r="CC12" s="188">
        <f t="shared" si="1"/>
        <v>0</v>
      </c>
      <c r="CD12" s="188">
        <f t="shared" si="1"/>
        <v>0</v>
      </c>
    </row>
    <row r="13" spans="1:82">
      <c r="A13" s="78">
        <v>36413</v>
      </c>
      <c r="B13" s="76">
        <f t="shared" si="0"/>
        <v>9</v>
      </c>
      <c r="C13" s="152">
        <v>2.61</v>
      </c>
      <c r="D13" s="152">
        <v>2.4700000000000002</v>
      </c>
      <c r="E13" s="152">
        <v>2.7949999999999999</v>
      </c>
      <c r="F13" s="152">
        <v>2.5099999999999998</v>
      </c>
      <c r="G13" s="152">
        <v>2.88</v>
      </c>
      <c r="H13" s="85"/>
      <c r="J13" s="186" t="s">
        <v>120</v>
      </c>
      <c r="K13" s="188">
        <v>1.2715000000000001</v>
      </c>
      <c r="L13" s="188">
        <v>1.2310526315789476</v>
      </c>
      <c r="M13" s="188">
        <v>1.2586363636363638</v>
      </c>
      <c r="N13" s="188">
        <v>1.3090000000000002</v>
      </c>
      <c r="O13" s="188">
        <v>1.3209090909090908</v>
      </c>
      <c r="P13" s="188">
        <v>1.2331818181818186</v>
      </c>
      <c r="Q13" s="188">
        <v>1.1907894736842104</v>
      </c>
      <c r="R13" s="188">
        <v>1.3659523809523808</v>
      </c>
      <c r="S13" s="188">
        <v>1.4542105263157894</v>
      </c>
      <c r="T13" s="188">
        <v>1.4347368421052633</v>
      </c>
      <c r="U13" s="188">
        <v>1.6042857142857148</v>
      </c>
      <c r="V13" s="188">
        <v>1.7941379310344827</v>
      </c>
      <c r="W13" s="188">
        <v>1.8226666666666667</v>
      </c>
      <c r="X13" s="188">
        <v>2.6865517241379298</v>
      </c>
      <c r="Y13" s="188">
        <v>2.3148387096774194</v>
      </c>
      <c r="Z13" s="188">
        <v>2.0214285714285722</v>
      </c>
      <c r="AA13" s="188">
        <v>1.9213333333333333</v>
      </c>
      <c r="AB13" s="188">
        <v>2.0049999999999999</v>
      </c>
      <c r="AC13" s="188">
        <v>2.1056896551724131</v>
      </c>
      <c r="AD13" s="188">
        <v>1.8415000000000004</v>
      </c>
      <c r="AE13" s="188">
        <v>1.607321428571429</v>
      </c>
      <c r="AF13" s="188">
        <v>2.1965000000000003</v>
      </c>
      <c r="AG13" s="188">
        <v>2.8379629629629624</v>
      </c>
      <c r="AH13" s="188">
        <v>3.5789285714285697</v>
      </c>
      <c r="AI13" s="188">
        <v>3.2053333333333334</v>
      </c>
      <c r="AJ13" s="188">
        <v>2.0296296296296288</v>
      </c>
      <c r="AK13" s="188">
        <v>1.7177586206896549</v>
      </c>
      <c r="AL13" s="188">
        <v>1.8408620689655171</v>
      </c>
      <c r="AM13" s="188">
        <v>1.9921666666666671</v>
      </c>
      <c r="AN13" s="188">
        <v>1.9903333333333333</v>
      </c>
      <c r="AO13" s="188">
        <v>2.0696666666666665</v>
      </c>
      <c r="AP13" s="188">
        <v>2.3493548387096777</v>
      </c>
      <c r="AQ13" s="188">
        <v>2.7277586206896554</v>
      </c>
      <c r="AR13" s="188">
        <v>2.8179032258064516</v>
      </c>
      <c r="AS13" s="188">
        <v>2.7560714285714281</v>
      </c>
      <c r="AT13" s="188">
        <v>2.1658620689655175</v>
      </c>
      <c r="AU13" s="188">
        <v>1.9436666666666667</v>
      </c>
      <c r="AV13" s="188">
        <v>2.0403703703703702</v>
      </c>
      <c r="AW13" s="188">
        <v>2.1064516129032258</v>
      </c>
      <c r="AX13" s="188">
        <v>2.2527586206896553</v>
      </c>
      <c r="AY13" s="188">
        <v>1.9516666666666669</v>
      </c>
      <c r="AZ13" s="188">
        <v>1.9353333333333336</v>
      </c>
      <c r="BA13" s="188">
        <v>2.1031666666666666</v>
      </c>
      <c r="BB13" s="188">
        <v>1.7708064516129027</v>
      </c>
      <c r="BC13" s="188">
        <v>1.8348275862068966</v>
      </c>
      <c r="BD13" s="188">
        <v>1.7772580645161287</v>
      </c>
      <c r="BE13" s="188">
        <v>1.9916071428571429</v>
      </c>
      <c r="BF13" s="188">
        <v>1.6836206896551729</v>
      </c>
      <c r="BG13" s="188">
        <v>1.7429310344827591</v>
      </c>
      <c r="BH13" s="188">
        <v>1.6287499999999999</v>
      </c>
      <c r="BI13" s="188">
        <v>1.6043548387096778</v>
      </c>
      <c r="BJ13" s="188">
        <v>1.9618333333333335</v>
      </c>
      <c r="BK13" s="188">
        <v>2.1083870967741936</v>
      </c>
      <c r="BL13" s="188">
        <v>2.1503333333333337</v>
      </c>
      <c r="BM13" s="188">
        <v>2.1935483870967736</v>
      </c>
      <c r="BN13" s="188">
        <v>2.6482258064516135</v>
      </c>
      <c r="BO13" s="188">
        <f>DAVERAGE(Gas_Day99,3,BO$15:BO$16)</f>
        <v>2.4149999999999991</v>
      </c>
      <c r="BP13" s="188">
        <f>DAVERAGE(Gas_Day99,3,BP$15:BP$16)</f>
        <v>2.6154838709677422</v>
      </c>
      <c r="BQ13" s="188">
        <f>DAVERAGE(Gas_Day99,3,BQ$15:BQ$16)</f>
        <v>2.1678333333333328</v>
      </c>
      <c r="BR13" s="188">
        <f>DAVERAGE(Gas_Day99,3,BR$15:BR$16)</f>
        <v>2.2372580645161291</v>
      </c>
      <c r="BS13" s="188">
        <f>DAVERAGE(gas_day00,3,BS$15:BS$16)</f>
        <v>2.2654838709677421</v>
      </c>
      <c r="BT13" s="188">
        <f t="shared" ref="BT13:CD13" si="2">DAVERAGE(gas_day00,3,BT$15:BT$16)</f>
        <v>2.4429310344827586</v>
      </c>
      <c r="BU13" s="188">
        <f t="shared" si="2"/>
        <v>2.6653225806451619</v>
      </c>
      <c r="BV13" s="188">
        <f t="shared" si="2"/>
        <v>2.8133333333333326</v>
      </c>
      <c r="BW13" s="188">
        <f t="shared" si="2"/>
        <v>2.7345161290322575</v>
      </c>
      <c r="BX13" s="188">
        <f t="shared" si="2"/>
        <v>0</v>
      </c>
      <c r="BY13" s="188">
        <f t="shared" si="2"/>
        <v>0</v>
      </c>
      <c r="BZ13" s="188">
        <f t="shared" si="2"/>
        <v>0</v>
      </c>
      <c r="CA13" s="188">
        <f t="shared" si="2"/>
        <v>0</v>
      </c>
      <c r="CB13" s="188">
        <f t="shared" si="2"/>
        <v>0</v>
      </c>
      <c r="CC13" s="188">
        <f t="shared" si="2"/>
        <v>0</v>
      </c>
      <c r="CD13" s="188">
        <f t="shared" si="2"/>
        <v>0</v>
      </c>
    </row>
    <row r="14" spans="1:82">
      <c r="A14" s="78">
        <v>36414</v>
      </c>
      <c r="B14" s="76">
        <f t="shared" si="0"/>
        <v>9</v>
      </c>
      <c r="C14" s="152">
        <v>2.68</v>
      </c>
      <c r="D14" s="152">
        <v>2.54</v>
      </c>
      <c r="E14" s="152">
        <v>2.7949999999999999</v>
      </c>
      <c r="F14" s="152">
        <v>2.57</v>
      </c>
      <c r="G14" s="152">
        <v>2.87</v>
      </c>
      <c r="J14" s="186" t="s">
        <v>85</v>
      </c>
      <c r="K14" s="188" t="s">
        <v>25</v>
      </c>
      <c r="L14" s="188" t="s">
        <v>25</v>
      </c>
      <c r="M14" s="188" t="s">
        <v>25</v>
      </c>
      <c r="N14" s="188" t="s">
        <v>25</v>
      </c>
      <c r="O14" s="188" t="s">
        <v>25</v>
      </c>
      <c r="P14" s="188" t="s">
        <v>25</v>
      </c>
      <c r="Q14" s="188" t="s">
        <v>25</v>
      </c>
      <c r="R14" s="188" t="s">
        <v>25</v>
      </c>
      <c r="S14" s="188" t="s">
        <v>25</v>
      </c>
      <c r="T14" s="188" t="s">
        <v>25</v>
      </c>
      <c r="U14" s="188" t="s">
        <v>25</v>
      </c>
      <c r="V14" s="188" t="s">
        <v>25</v>
      </c>
      <c r="W14" s="188" t="s">
        <v>25</v>
      </c>
      <c r="X14" s="188" t="s">
        <v>25</v>
      </c>
      <c r="Y14" s="188" t="s">
        <v>25</v>
      </c>
      <c r="Z14" s="188" t="s">
        <v>25</v>
      </c>
      <c r="AA14" s="188" t="s">
        <v>25</v>
      </c>
      <c r="AB14" s="188" t="s">
        <v>25</v>
      </c>
      <c r="AC14" s="188" t="s">
        <v>25</v>
      </c>
      <c r="AD14" s="188" t="s">
        <v>25</v>
      </c>
      <c r="AE14" s="188" t="s">
        <v>25</v>
      </c>
      <c r="AF14" s="188" t="s">
        <v>25</v>
      </c>
      <c r="AG14" s="188" t="s">
        <v>25</v>
      </c>
      <c r="AH14" s="188" t="s">
        <v>25</v>
      </c>
      <c r="AI14" s="188" t="s">
        <v>25</v>
      </c>
      <c r="AJ14" s="188" t="s">
        <v>25</v>
      </c>
      <c r="AK14" s="188" t="s">
        <v>25</v>
      </c>
      <c r="AL14" s="188" t="s">
        <v>25</v>
      </c>
      <c r="AM14" s="188" t="s">
        <v>25</v>
      </c>
      <c r="AN14" s="188" t="s">
        <v>25</v>
      </c>
      <c r="AO14" s="188" t="s">
        <v>25</v>
      </c>
      <c r="AP14" s="188" t="s">
        <v>25</v>
      </c>
      <c r="AQ14" s="188" t="s">
        <v>25</v>
      </c>
      <c r="AR14" s="188" t="s">
        <v>25</v>
      </c>
      <c r="AS14" s="188" t="s">
        <v>25</v>
      </c>
      <c r="AT14" s="188" t="s">
        <v>25</v>
      </c>
      <c r="AU14" s="188" t="s">
        <v>25</v>
      </c>
      <c r="AV14" s="188">
        <v>2.2410714285714288</v>
      </c>
      <c r="AW14" s="188">
        <v>2.3650000000000002</v>
      </c>
      <c r="AX14" s="188">
        <v>2.5196666666666663</v>
      </c>
      <c r="AY14" s="188">
        <v>2.1606451612903226</v>
      </c>
      <c r="AZ14" s="188">
        <v>2.0108333333333337</v>
      </c>
      <c r="BA14" s="188">
        <v>2.3241935483870968</v>
      </c>
      <c r="BB14" s="188">
        <v>2.2232258064516137</v>
      </c>
      <c r="BC14" s="188">
        <v>2.1348333333333334</v>
      </c>
      <c r="BD14" s="188">
        <v>2.2053225806451615</v>
      </c>
      <c r="BE14" s="188">
        <v>2.3533333333333339</v>
      </c>
      <c r="BF14" s="188">
        <v>2.1232258064516127</v>
      </c>
      <c r="BG14" s="188">
        <v>1.8974193548387093</v>
      </c>
      <c r="BH14" s="188">
        <v>1.8169642857142863</v>
      </c>
      <c r="BI14" s="188">
        <v>1.7133870967741935</v>
      </c>
      <c r="BJ14" s="188">
        <v>2.0803333333333329</v>
      </c>
      <c r="BK14" s="188">
        <v>2.2151612903225808</v>
      </c>
      <c r="BL14" s="188">
        <v>2.2921666666666667</v>
      </c>
      <c r="BM14" s="188">
        <v>2.3417741935483876</v>
      </c>
      <c r="BN14" s="188">
        <v>2.7216129032258061</v>
      </c>
      <c r="BO14" s="188">
        <f>DAVERAGE(Gas_Day99,5,BO$15:BO$16)</f>
        <v>2.6663333333333341</v>
      </c>
      <c r="BP14" s="188">
        <f>DAVERAGE(Gas_Day99,5,BP$15:BP$16)</f>
        <v>2.9412903225806448</v>
      </c>
      <c r="BQ14" s="188">
        <f>DAVERAGE(Gas_Day99,5,BQ$15:BQ$16)</f>
        <v>2.5641666666666656</v>
      </c>
      <c r="BR14" s="188">
        <f>DAVERAGE(Gas_Day99,5,BR$15:BR$16)</f>
        <v>2.4649999999999999</v>
      </c>
      <c r="BS14" s="188">
        <f>DAVERAGE(gas_day00,5,BS$15:BS$16)</f>
        <v>2.4237096774193558</v>
      </c>
      <c r="BT14" s="188">
        <f t="shared" ref="BT14:CD14" si="3">DAVERAGE(gas_day00,5,BT$15:BT$16)</f>
        <v>2.616896551724138</v>
      </c>
      <c r="BU14" s="188">
        <f t="shared" si="3"/>
        <v>2.8348387096774186</v>
      </c>
      <c r="BV14" s="188">
        <f t="shared" si="3"/>
        <v>3.0128333333333335</v>
      </c>
      <c r="BW14" s="188">
        <f t="shared" si="3"/>
        <v>2.9512903225806446</v>
      </c>
      <c r="BX14" s="188">
        <f t="shared" si="3"/>
        <v>0</v>
      </c>
      <c r="BY14" s="188">
        <f t="shared" si="3"/>
        <v>0</v>
      </c>
      <c r="BZ14" s="188">
        <f t="shared" si="3"/>
        <v>0</v>
      </c>
      <c r="CA14" s="188">
        <f t="shared" si="3"/>
        <v>0</v>
      </c>
      <c r="CB14" s="188">
        <f t="shared" si="3"/>
        <v>0</v>
      </c>
      <c r="CC14" s="188">
        <f t="shared" si="3"/>
        <v>0</v>
      </c>
      <c r="CD14" s="188">
        <f t="shared" si="3"/>
        <v>0</v>
      </c>
    </row>
    <row r="15" spans="1:82">
      <c r="A15" s="78">
        <v>36415</v>
      </c>
      <c r="B15" s="76">
        <f t="shared" si="0"/>
        <v>9</v>
      </c>
      <c r="C15" s="152">
        <v>2.68</v>
      </c>
      <c r="D15" s="152">
        <v>2.54</v>
      </c>
      <c r="E15" s="152">
        <v>2.7949999999999999</v>
      </c>
      <c r="F15" s="152">
        <v>2.57</v>
      </c>
      <c r="G15" s="152">
        <v>2.87</v>
      </c>
      <c r="J15" s="186"/>
      <c r="K15" s="186" t="s">
        <v>14</v>
      </c>
      <c r="L15" s="186" t="s">
        <v>14</v>
      </c>
      <c r="M15" s="186" t="s">
        <v>14</v>
      </c>
      <c r="N15" s="186" t="s">
        <v>14</v>
      </c>
      <c r="O15" s="186" t="s">
        <v>14</v>
      </c>
      <c r="P15" s="186" t="s">
        <v>14</v>
      </c>
      <c r="Q15" s="186" t="s">
        <v>14</v>
      </c>
      <c r="R15" s="186" t="s">
        <v>14</v>
      </c>
      <c r="S15" s="186" t="s">
        <v>14</v>
      </c>
      <c r="T15" s="186" t="s">
        <v>14</v>
      </c>
      <c r="U15" s="186" t="s">
        <v>14</v>
      </c>
      <c r="V15" s="186" t="s">
        <v>14</v>
      </c>
      <c r="W15" s="186" t="s">
        <v>14</v>
      </c>
      <c r="X15" s="186" t="s">
        <v>14</v>
      </c>
      <c r="Y15" s="186" t="s">
        <v>14</v>
      </c>
      <c r="Z15" s="186" t="s">
        <v>14</v>
      </c>
      <c r="AA15" s="186" t="s">
        <v>14</v>
      </c>
      <c r="AB15" s="186" t="s">
        <v>14</v>
      </c>
      <c r="AC15" s="186" t="s">
        <v>14</v>
      </c>
      <c r="AD15" s="186" t="s">
        <v>14</v>
      </c>
      <c r="AE15" s="186" t="s">
        <v>14</v>
      </c>
      <c r="AF15" s="186" t="s">
        <v>14</v>
      </c>
      <c r="AG15" s="186" t="s">
        <v>14</v>
      </c>
      <c r="AH15" s="186" t="s">
        <v>14</v>
      </c>
      <c r="AI15" s="186" t="s">
        <v>14</v>
      </c>
      <c r="AJ15" s="186" t="s">
        <v>14</v>
      </c>
      <c r="AK15" s="186" t="s">
        <v>14</v>
      </c>
      <c r="AL15" s="186" t="s">
        <v>14</v>
      </c>
      <c r="AM15" s="186" t="s">
        <v>14</v>
      </c>
      <c r="AN15" s="186" t="s">
        <v>14</v>
      </c>
      <c r="AO15" s="186" t="s">
        <v>14</v>
      </c>
      <c r="AP15" s="186" t="s">
        <v>14</v>
      </c>
      <c r="AQ15" s="186" t="s">
        <v>14</v>
      </c>
      <c r="AR15" s="186" t="s">
        <v>14</v>
      </c>
      <c r="AS15" s="186" t="s">
        <v>14</v>
      </c>
      <c r="AT15" s="186" t="s">
        <v>14</v>
      </c>
      <c r="AU15" s="186" t="s">
        <v>14</v>
      </c>
      <c r="AV15" s="186" t="s">
        <v>14</v>
      </c>
      <c r="AW15" s="186" t="s">
        <v>14</v>
      </c>
      <c r="AX15" s="186" t="s">
        <v>14</v>
      </c>
      <c r="AY15" s="186" t="s">
        <v>14</v>
      </c>
      <c r="AZ15" s="186" t="s">
        <v>14</v>
      </c>
      <c r="BA15" s="186" t="s">
        <v>14</v>
      </c>
      <c r="BB15" s="186" t="s">
        <v>14</v>
      </c>
      <c r="BC15" s="186" t="s">
        <v>14</v>
      </c>
      <c r="BD15" s="186" t="s">
        <v>14</v>
      </c>
      <c r="BE15" s="186" t="s">
        <v>14</v>
      </c>
      <c r="BF15" s="186" t="s">
        <v>14</v>
      </c>
      <c r="BG15" s="186" t="s">
        <v>14</v>
      </c>
      <c r="BH15" s="186" t="s">
        <v>14</v>
      </c>
      <c r="BI15" s="186" t="s">
        <v>14</v>
      </c>
      <c r="BJ15" s="186" t="s">
        <v>14</v>
      </c>
      <c r="BK15" s="186" t="s">
        <v>14</v>
      </c>
      <c r="BL15" s="186" t="s">
        <v>14</v>
      </c>
      <c r="BM15" s="186" t="s">
        <v>14</v>
      </c>
      <c r="BN15" s="186" t="s">
        <v>14</v>
      </c>
      <c r="BO15" s="186" t="s">
        <v>14</v>
      </c>
      <c r="BP15" s="186" t="s">
        <v>14</v>
      </c>
      <c r="BQ15" s="186" t="s">
        <v>14</v>
      </c>
      <c r="BR15" s="186" t="s">
        <v>14</v>
      </c>
      <c r="BS15" s="186" t="s">
        <v>14</v>
      </c>
      <c r="BT15" s="186" t="s">
        <v>14</v>
      </c>
      <c r="BU15" s="186" t="s">
        <v>14</v>
      </c>
      <c r="BV15" s="186" t="s">
        <v>14</v>
      </c>
      <c r="BW15" s="186" t="s">
        <v>14</v>
      </c>
      <c r="BX15" s="186" t="s">
        <v>14</v>
      </c>
      <c r="BY15" s="186" t="s">
        <v>14</v>
      </c>
      <c r="BZ15" s="186" t="s">
        <v>14</v>
      </c>
      <c r="CA15" s="186" t="s">
        <v>14</v>
      </c>
      <c r="CB15" s="186" t="s">
        <v>14</v>
      </c>
      <c r="CC15" s="186" t="s">
        <v>14</v>
      </c>
      <c r="CD15" s="186" t="s">
        <v>14</v>
      </c>
    </row>
    <row r="16" spans="1:82">
      <c r="A16" s="78">
        <v>36416</v>
      </c>
      <c r="B16" s="76">
        <f t="shared" si="0"/>
        <v>9</v>
      </c>
      <c r="C16" s="152">
        <v>2.68</v>
      </c>
      <c r="D16" s="152">
        <v>2.54</v>
      </c>
      <c r="E16" s="152">
        <v>2.7949999999999999</v>
      </c>
      <c r="F16" s="152">
        <v>2.57</v>
      </c>
      <c r="G16" s="152">
        <v>2.87</v>
      </c>
      <c r="J16" s="186"/>
      <c r="K16" s="186">
        <v>1</v>
      </c>
      <c r="L16" s="186">
        <v>2</v>
      </c>
      <c r="M16" s="186">
        <v>3</v>
      </c>
      <c r="N16" s="186">
        <v>4</v>
      </c>
      <c r="O16" s="186">
        <v>5</v>
      </c>
      <c r="P16" s="186">
        <v>6</v>
      </c>
      <c r="Q16" s="186">
        <v>7</v>
      </c>
      <c r="R16" s="186">
        <v>8</v>
      </c>
      <c r="S16" s="186">
        <v>9</v>
      </c>
      <c r="T16" s="186">
        <v>10</v>
      </c>
      <c r="U16" s="186">
        <v>11</v>
      </c>
      <c r="V16" s="186">
        <v>12</v>
      </c>
      <c r="W16" s="186">
        <v>1</v>
      </c>
      <c r="X16" s="186">
        <v>2</v>
      </c>
      <c r="Y16" s="186">
        <v>3</v>
      </c>
      <c r="Z16" s="186">
        <v>4</v>
      </c>
      <c r="AA16" s="186">
        <v>5</v>
      </c>
      <c r="AB16" s="186">
        <v>6</v>
      </c>
      <c r="AC16" s="186">
        <v>7</v>
      </c>
      <c r="AD16" s="186">
        <v>8</v>
      </c>
      <c r="AE16" s="186">
        <v>9</v>
      </c>
      <c r="AF16" s="186">
        <v>10</v>
      </c>
      <c r="AG16" s="186">
        <v>11</v>
      </c>
      <c r="AH16" s="186">
        <v>12</v>
      </c>
      <c r="AI16" s="186">
        <v>1</v>
      </c>
      <c r="AJ16" s="186">
        <v>2</v>
      </c>
      <c r="AK16" s="186">
        <v>3</v>
      </c>
      <c r="AL16" s="186">
        <v>4</v>
      </c>
      <c r="AM16" s="186">
        <v>5</v>
      </c>
      <c r="AN16" s="186">
        <v>6</v>
      </c>
      <c r="AO16" s="186">
        <v>7</v>
      </c>
      <c r="AP16" s="186">
        <v>8</v>
      </c>
      <c r="AQ16" s="186">
        <v>9</v>
      </c>
      <c r="AR16" s="186">
        <v>10</v>
      </c>
      <c r="AS16" s="186">
        <v>11</v>
      </c>
      <c r="AT16" s="186">
        <v>12</v>
      </c>
      <c r="AU16" s="186">
        <v>1</v>
      </c>
      <c r="AV16" s="186">
        <v>2</v>
      </c>
      <c r="AW16" s="186">
        <v>3</v>
      </c>
      <c r="AX16" s="186">
        <v>4</v>
      </c>
      <c r="AY16" s="186">
        <v>5</v>
      </c>
      <c r="AZ16" s="186">
        <v>6</v>
      </c>
      <c r="BA16" s="186">
        <v>7</v>
      </c>
      <c r="BB16" s="186">
        <v>8</v>
      </c>
      <c r="BC16" s="186">
        <v>9</v>
      </c>
      <c r="BD16" s="186">
        <v>10</v>
      </c>
      <c r="BE16" s="186">
        <v>11</v>
      </c>
      <c r="BF16" s="186">
        <v>12</v>
      </c>
      <c r="BG16" s="186">
        <v>1</v>
      </c>
      <c r="BH16" s="186">
        <v>2</v>
      </c>
      <c r="BI16" s="186">
        <v>3</v>
      </c>
      <c r="BJ16" s="186">
        <v>4</v>
      </c>
      <c r="BK16" s="186">
        <v>5</v>
      </c>
      <c r="BL16" s="186">
        <v>6</v>
      </c>
      <c r="BM16" s="186">
        <v>7</v>
      </c>
      <c r="BN16" s="186">
        <v>8</v>
      </c>
      <c r="BO16" s="186">
        <v>9</v>
      </c>
      <c r="BP16" s="186">
        <v>10</v>
      </c>
      <c r="BQ16" s="186">
        <v>11</v>
      </c>
      <c r="BR16" s="186">
        <v>12</v>
      </c>
      <c r="BS16" s="186">
        <v>1</v>
      </c>
      <c r="BT16" s="186">
        <v>2</v>
      </c>
      <c r="BU16" s="186">
        <v>3</v>
      </c>
      <c r="BV16" s="186">
        <v>4</v>
      </c>
      <c r="BW16" s="186">
        <v>5</v>
      </c>
      <c r="BX16" s="186">
        <v>6</v>
      </c>
      <c r="BY16" s="186">
        <v>7</v>
      </c>
      <c r="BZ16" s="186">
        <v>8</v>
      </c>
      <c r="CA16" s="186">
        <v>9</v>
      </c>
      <c r="CB16" s="186">
        <v>10</v>
      </c>
      <c r="CC16" s="186">
        <v>11</v>
      </c>
      <c r="CD16" s="186">
        <v>12</v>
      </c>
    </row>
    <row r="17" spans="1:12">
      <c r="A17" s="78">
        <v>36417</v>
      </c>
      <c r="B17" s="76">
        <f t="shared" si="0"/>
        <v>9</v>
      </c>
      <c r="C17" s="152">
        <v>2.66</v>
      </c>
      <c r="D17" s="152">
        <v>2.5499999999999998</v>
      </c>
      <c r="E17" s="152">
        <v>2.88</v>
      </c>
      <c r="F17" s="152">
        <v>2.57</v>
      </c>
      <c r="G17" s="152">
        <v>2.9049999999999998</v>
      </c>
    </row>
    <row r="18" spans="1:12">
      <c r="A18" s="78">
        <v>36418</v>
      </c>
      <c r="B18" s="76">
        <f t="shared" si="0"/>
        <v>9</v>
      </c>
      <c r="C18" s="152">
        <v>2.48</v>
      </c>
      <c r="D18" s="152">
        <v>2.415</v>
      </c>
      <c r="E18" s="152">
        <v>2.74</v>
      </c>
      <c r="F18" s="152">
        <v>2.4849999999999999</v>
      </c>
      <c r="G18" s="152">
        <v>2.83</v>
      </c>
    </row>
    <row r="19" spans="1:12">
      <c r="A19" s="78">
        <v>36419</v>
      </c>
      <c r="B19" s="76">
        <f t="shared" si="0"/>
        <v>9</v>
      </c>
      <c r="C19" s="152">
        <v>2.37</v>
      </c>
      <c r="D19" s="152">
        <v>2.31</v>
      </c>
      <c r="E19" s="152">
        <v>2.64</v>
      </c>
      <c r="F19" s="152">
        <v>2.39</v>
      </c>
      <c r="G19" s="152">
        <v>2.7450000000000001</v>
      </c>
    </row>
    <row r="20" spans="1:12">
      <c r="A20" s="78">
        <v>36420</v>
      </c>
      <c r="B20" s="76">
        <f t="shared" si="0"/>
        <v>9</v>
      </c>
      <c r="C20" s="152">
        <v>2.34</v>
      </c>
      <c r="D20" s="152">
        <v>2.2200000000000002</v>
      </c>
      <c r="E20" s="152">
        <v>2.625</v>
      </c>
      <c r="F20" s="152">
        <v>2.3450000000000002</v>
      </c>
      <c r="G20" s="152">
        <v>2.7250000000000001</v>
      </c>
    </row>
    <row r="21" spans="1:12">
      <c r="A21" s="78">
        <v>36421</v>
      </c>
      <c r="B21" s="76">
        <f t="shared" si="0"/>
        <v>9</v>
      </c>
      <c r="C21" s="152">
        <v>2.2450000000000001</v>
      </c>
      <c r="D21" s="152">
        <v>2.105</v>
      </c>
      <c r="E21" s="152">
        <v>2.46</v>
      </c>
      <c r="F21" s="152">
        <v>2.3050000000000002</v>
      </c>
      <c r="G21" s="152">
        <v>2.6349999999999998</v>
      </c>
      <c r="J21" s="391" t="s">
        <v>121</v>
      </c>
      <c r="K21" s="391"/>
      <c r="L21" s="391"/>
    </row>
    <row r="22" spans="1:12">
      <c r="A22" s="78">
        <v>36422</v>
      </c>
      <c r="B22" s="76">
        <f t="shared" si="0"/>
        <v>9</v>
      </c>
      <c r="C22" s="152">
        <v>2.2450000000000001</v>
      </c>
      <c r="D22" s="152">
        <v>2.105</v>
      </c>
      <c r="E22" s="152">
        <v>2.46</v>
      </c>
      <c r="F22" s="152">
        <v>2.3050000000000002</v>
      </c>
      <c r="G22" s="152">
        <v>2.6349999999999998</v>
      </c>
      <c r="J22" s="30" t="s">
        <v>122</v>
      </c>
      <c r="K22" s="30" t="s">
        <v>84</v>
      </c>
      <c r="L22" s="30" t="s">
        <v>83</v>
      </c>
    </row>
    <row r="23" spans="1:12">
      <c r="A23" s="78">
        <v>36423</v>
      </c>
      <c r="B23" s="76">
        <f t="shared" si="0"/>
        <v>9</v>
      </c>
      <c r="C23" s="152">
        <v>2.2450000000000001</v>
      </c>
      <c r="D23" s="152">
        <v>2.105</v>
      </c>
      <c r="E23" s="152">
        <v>2.46</v>
      </c>
      <c r="F23" s="152">
        <v>2.3050000000000002</v>
      </c>
      <c r="G23" s="152">
        <v>2.6349999999999998</v>
      </c>
      <c r="I23" s="45">
        <v>34700</v>
      </c>
      <c r="J23" s="11">
        <v>1.66</v>
      </c>
      <c r="K23" s="11">
        <v>1.45</v>
      </c>
      <c r="L23" s="11">
        <v>1.46</v>
      </c>
    </row>
    <row r="24" spans="1:12">
      <c r="A24" s="78">
        <v>36424</v>
      </c>
      <c r="B24" s="76">
        <f t="shared" si="0"/>
        <v>9</v>
      </c>
      <c r="C24" s="152">
        <v>2.355</v>
      </c>
      <c r="D24" s="152">
        <v>2.2850000000000001</v>
      </c>
      <c r="E24" s="152">
        <v>2.65</v>
      </c>
      <c r="F24" s="152">
        <v>2.38</v>
      </c>
      <c r="G24" s="152">
        <v>2.74</v>
      </c>
      <c r="I24" s="45">
        <v>34731</v>
      </c>
      <c r="J24" s="11">
        <v>1.27</v>
      </c>
      <c r="K24" s="11">
        <v>1.0900000000000001</v>
      </c>
      <c r="L24" s="11">
        <v>1.17</v>
      </c>
    </row>
    <row r="25" spans="1:12">
      <c r="A25" s="78">
        <v>36425</v>
      </c>
      <c r="B25" s="76">
        <f t="shared" si="0"/>
        <v>9</v>
      </c>
      <c r="C25" s="152">
        <v>2.1800000000000002</v>
      </c>
      <c r="D25" s="152">
        <v>2.105</v>
      </c>
      <c r="E25" s="152">
        <v>2.5550000000000002</v>
      </c>
      <c r="F25" s="152">
        <v>2.3050000000000002</v>
      </c>
      <c r="G25" s="152">
        <v>2.63</v>
      </c>
      <c r="I25" s="45">
        <v>34759</v>
      </c>
      <c r="J25" s="11">
        <v>1.23</v>
      </c>
      <c r="K25" s="11">
        <v>1.08</v>
      </c>
      <c r="L25" s="11">
        <v>1.17</v>
      </c>
    </row>
    <row r="26" spans="1:12">
      <c r="A26" s="78">
        <v>36426</v>
      </c>
      <c r="B26" s="76">
        <f t="shared" si="0"/>
        <v>9</v>
      </c>
      <c r="C26" s="152">
        <v>2.1850000000000001</v>
      </c>
      <c r="D26" s="152">
        <v>2.11</v>
      </c>
      <c r="E26" s="152">
        <v>2.57</v>
      </c>
      <c r="F26" s="152">
        <v>2.3450000000000002</v>
      </c>
      <c r="G26" s="152">
        <v>2.6349999999999998</v>
      </c>
      <c r="I26" s="45">
        <v>34790</v>
      </c>
      <c r="J26" s="11">
        <v>1.25</v>
      </c>
      <c r="K26" s="11">
        <v>1.0900000000000001</v>
      </c>
      <c r="L26" s="11">
        <v>1.25</v>
      </c>
    </row>
    <row r="27" spans="1:12">
      <c r="A27" s="78">
        <v>36427</v>
      </c>
      <c r="B27" s="76">
        <f t="shared" si="0"/>
        <v>9</v>
      </c>
      <c r="C27" s="152">
        <v>2.33</v>
      </c>
      <c r="D27" s="152">
        <v>2.25</v>
      </c>
      <c r="E27" s="152">
        <v>2.7</v>
      </c>
      <c r="F27" s="152">
        <v>2.44</v>
      </c>
      <c r="G27" s="152">
        <v>2.82</v>
      </c>
      <c r="I27" s="45">
        <v>34820</v>
      </c>
      <c r="J27" s="11">
        <v>1.34</v>
      </c>
      <c r="K27" s="11">
        <v>1.17</v>
      </c>
      <c r="L27" s="11">
        <v>1.35</v>
      </c>
    </row>
    <row r="28" spans="1:12">
      <c r="A28" s="78">
        <v>36428</v>
      </c>
      <c r="B28" s="76">
        <f t="shared" si="0"/>
        <v>9</v>
      </c>
      <c r="C28" s="152">
        <v>2.375</v>
      </c>
      <c r="D28" s="152">
        <v>2.2349999999999999</v>
      </c>
      <c r="E28" s="152">
        <v>2.69</v>
      </c>
      <c r="F28" s="152">
        <v>2.44</v>
      </c>
      <c r="G28" s="152">
        <v>2.8050000000000002</v>
      </c>
      <c r="I28" s="45">
        <v>34851</v>
      </c>
      <c r="J28" s="11">
        <v>1.38</v>
      </c>
      <c r="K28" s="11">
        <v>1.17</v>
      </c>
      <c r="L28" s="11">
        <v>1.38</v>
      </c>
    </row>
    <row r="29" spans="1:12">
      <c r="A29" s="78">
        <v>36429</v>
      </c>
      <c r="B29" s="76">
        <f t="shared" si="0"/>
        <v>9</v>
      </c>
      <c r="C29" s="152">
        <v>2.375</v>
      </c>
      <c r="D29" s="152">
        <v>2.2349999999999999</v>
      </c>
      <c r="E29" s="152">
        <v>2.69</v>
      </c>
      <c r="F29" s="152">
        <v>2.44</v>
      </c>
      <c r="G29" s="152">
        <v>2.8050000000000002</v>
      </c>
      <c r="I29" s="45">
        <v>34881</v>
      </c>
      <c r="J29" s="11">
        <v>1.25</v>
      </c>
      <c r="K29" s="11">
        <v>1.05</v>
      </c>
      <c r="L29" s="11">
        <v>1.19</v>
      </c>
    </row>
    <row r="30" spans="1:12">
      <c r="A30" s="78">
        <v>36430</v>
      </c>
      <c r="B30" s="76">
        <f t="shared" si="0"/>
        <v>9</v>
      </c>
      <c r="C30" s="152">
        <v>2.375</v>
      </c>
      <c r="D30" s="152">
        <v>2.2349999999999999</v>
      </c>
      <c r="E30" s="152">
        <v>2.69</v>
      </c>
      <c r="F30" s="152">
        <v>2.44</v>
      </c>
      <c r="G30" s="152">
        <v>2.8050000000000002</v>
      </c>
      <c r="I30" s="45">
        <v>34912</v>
      </c>
      <c r="J30" s="11">
        <v>1.24</v>
      </c>
      <c r="K30" s="11">
        <v>1.02</v>
      </c>
      <c r="L30" s="11">
        <v>1.18</v>
      </c>
    </row>
    <row r="31" spans="1:12">
      <c r="A31" s="78">
        <v>36431</v>
      </c>
      <c r="B31" s="76">
        <f t="shared" si="0"/>
        <v>9</v>
      </c>
      <c r="C31" s="152">
        <v>2.395</v>
      </c>
      <c r="D31" s="152">
        <v>2.3250000000000002</v>
      </c>
      <c r="E31" s="152">
        <v>2.7749999999999999</v>
      </c>
      <c r="F31" s="152">
        <v>2.52</v>
      </c>
      <c r="G31" s="152">
        <v>2.9449999999999998</v>
      </c>
      <c r="I31" s="45">
        <v>34943</v>
      </c>
      <c r="J31" s="11">
        <v>1.46</v>
      </c>
      <c r="K31" s="11">
        <v>1.19</v>
      </c>
      <c r="L31" s="11">
        <v>1.36</v>
      </c>
    </row>
    <row r="32" spans="1:12">
      <c r="A32" s="78">
        <v>36432</v>
      </c>
      <c r="B32" s="76">
        <f t="shared" si="0"/>
        <v>9</v>
      </c>
      <c r="C32" s="152">
        <v>2.4750000000000001</v>
      </c>
      <c r="D32" s="152">
        <v>2.42</v>
      </c>
      <c r="E32" s="152">
        <v>2.835</v>
      </c>
      <c r="F32" s="152">
        <v>2.6150000000000002</v>
      </c>
      <c r="G32" s="152">
        <v>2.99</v>
      </c>
      <c r="I32" s="45">
        <v>34973</v>
      </c>
      <c r="J32" s="11">
        <v>1.53</v>
      </c>
      <c r="K32" s="11">
        <v>1.24</v>
      </c>
      <c r="L32" s="11">
        <v>1.41</v>
      </c>
    </row>
    <row r="33" spans="1:12">
      <c r="A33" s="78">
        <v>36433</v>
      </c>
      <c r="B33" s="76">
        <f t="shared" si="0"/>
        <v>9</v>
      </c>
      <c r="C33" s="152">
        <v>2.4300000000000002</v>
      </c>
      <c r="D33" s="152">
        <v>2.39</v>
      </c>
      <c r="E33" s="152">
        <v>2.8050000000000002</v>
      </c>
      <c r="F33" s="152">
        <v>2.625</v>
      </c>
      <c r="G33" s="152">
        <v>3</v>
      </c>
      <c r="I33" s="45">
        <v>35004</v>
      </c>
      <c r="J33" s="11">
        <v>1.56</v>
      </c>
      <c r="K33" s="11">
        <v>1.25</v>
      </c>
      <c r="L33" s="11">
        <v>1.54</v>
      </c>
    </row>
    <row r="34" spans="1:12">
      <c r="A34" s="78">
        <v>36434</v>
      </c>
      <c r="B34" s="76">
        <f t="shared" si="0"/>
        <v>10</v>
      </c>
      <c r="C34" s="152">
        <v>2.2999999999999998</v>
      </c>
      <c r="D34" s="152">
        <v>2.2850000000000001</v>
      </c>
      <c r="E34" s="152">
        <v>2.7149999999999999</v>
      </c>
      <c r="F34" s="152">
        <v>2.52</v>
      </c>
      <c r="G34" s="152">
        <v>2.87</v>
      </c>
      <c r="I34" s="45">
        <v>35034</v>
      </c>
      <c r="J34" s="11">
        <v>1.63</v>
      </c>
      <c r="K34" s="11">
        <v>1.34</v>
      </c>
      <c r="L34" s="11">
        <v>1.74</v>
      </c>
    </row>
    <row r="35" spans="1:12">
      <c r="A35" s="78">
        <v>36435</v>
      </c>
      <c r="B35" s="76">
        <f t="shared" si="0"/>
        <v>10</v>
      </c>
      <c r="C35" s="152">
        <v>2.29</v>
      </c>
      <c r="D35" s="152">
        <v>2.29</v>
      </c>
      <c r="E35" s="152">
        <v>2.74</v>
      </c>
      <c r="F35" s="152">
        <v>2.52</v>
      </c>
      <c r="G35" s="152">
        <v>2.87</v>
      </c>
      <c r="I35" s="45">
        <v>35065</v>
      </c>
      <c r="J35" s="11">
        <v>1.49</v>
      </c>
      <c r="K35" s="11">
        <v>1.39</v>
      </c>
      <c r="L35" s="11">
        <v>1.92</v>
      </c>
    </row>
    <row r="36" spans="1:12">
      <c r="A36" s="78">
        <v>36436</v>
      </c>
      <c r="B36" s="76">
        <f t="shared" si="0"/>
        <v>10</v>
      </c>
      <c r="C36" s="152">
        <v>2.29</v>
      </c>
      <c r="D36" s="152">
        <v>2.29</v>
      </c>
      <c r="E36" s="152">
        <v>2.74</v>
      </c>
      <c r="F36" s="152">
        <v>2.52</v>
      </c>
      <c r="G36" s="152">
        <v>2.87</v>
      </c>
      <c r="I36" s="45">
        <v>35096</v>
      </c>
      <c r="J36" s="11">
        <v>1.42</v>
      </c>
      <c r="K36" s="11">
        <v>1.26</v>
      </c>
      <c r="L36" s="11">
        <v>1.68</v>
      </c>
    </row>
    <row r="37" spans="1:12">
      <c r="A37" s="78">
        <v>36437</v>
      </c>
      <c r="B37" s="76">
        <f t="shared" si="0"/>
        <v>10</v>
      </c>
      <c r="C37" s="152">
        <v>2.29</v>
      </c>
      <c r="D37" s="152">
        <v>2.29</v>
      </c>
      <c r="E37" s="152">
        <v>2.74</v>
      </c>
      <c r="F37" s="152">
        <v>2.4950000000000001</v>
      </c>
      <c r="G37" s="152">
        <v>2.89</v>
      </c>
      <c r="I37" s="45">
        <v>35125</v>
      </c>
      <c r="J37" s="11">
        <v>1.39</v>
      </c>
      <c r="K37" s="11">
        <v>1.18</v>
      </c>
      <c r="L37" s="11">
        <v>1.75</v>
      </c>
    </row>
    <row r="38" spans="1:12">
      <c r="A38" s="78">
        <v>36438</v>
      </c>
      <c r="B38" s="76">
        <f t="shared" si="0"/>
        <v>10</v>
      </c>
      <c r="C38" s="152">
        <v>2.4350000000000001</v>
      </c>
      <c r="D38" s="152">
        <v>2.4249999999999998</v>
      </c>
      <c r="E38" s="152">
        <v>2.8450000000000002</v>
      </c>
      <c r="F38" s="152">
        <v>2.66</v>
      </c>
      <c r="G38" s="152">
        <v>3.0550000000000002</v>
      </c>
      <c r="I38" s="45">
        <v>35156</v>
      </c>
      <c r="J38" s="11">
        <v>1.29</v>
      </c>
      <c r="K38" s="11">
        <v>1.1200000000000001</v>
      </c>
      <c r="L38" s="11">
        <v>2.0099999999999998</v>
      </c>
    </row>
    <row r="39" spans="1:12">
      <c r="A39" s="78">
        <v>36439</v>
      </c>
      <c r="B39" s="76">
        <f t="shared" si="0"/>
        <v>10</v>
      </c>
      <c r="C39" s="152">
        <v>2.44</v>
      </c>
      <c r="D39" s="152">
        <v>2.44</v>
      </c>
      <c r="E39" s="152">
        <v>2.8250000000000002</v>
      </c>
      <c r="F39" s="152">
        <v>2.65</v>
      </c>
      <c r="G39" s="152">
        <v>3.0350000000000001</v>
      </c>
      <c r="I39" s="45">
        <v>35186</v>
      </c>
      <c r="J39" s="11">
        <v>1.29</v>
      </c>
      <c r="K39" s="11">
        <v>1.1200000000000001</v>
      </c>
      <c r="L39" s="11">
        <v>1.95</v>
      </c>
    </row>
    <row r="40" spans="1:12">
      <c r="A40" s="78">
        <v>36440</v>
      </c>
      <c r="B40" s="76">
        <f t="shared" si="0"/>
        <v>10</v>
      </c>
      <c r="C40" s="152">
        <v>2.4249999999999998</v>
      </c>
      <c r="D40" s="152">
        <v>2.4350000000000001</v>
      </c>
      <c r="E40" s="152">
        <v>2.79</v>
      </c>
      <c r="F40" s="152">
        <v>2.6</v>
      </c>
      <c r="G40" s="152">
        <v>2.9550000000000001</v>
      </c>
      <c r="I40" s="45">
        <v>35217</v>
      </c>
      <c r="J40" s="11">
        <v>1.37</v>
      </c>
      <c r="K40" s="11">
        <v>1.18</v>
      </c>
      <c r="L40" s="11">
        <v>2.0099999999999998</v>
      </c>
    </row>
    <row r="41" spans="1:12">
      <c r="A41" s="78">
        <v>36441</v>
      </c>
      <c r="B41" s="76">
        <f t="shared" si="0"/>
        <v>10</v>
      </c>
      <c r="C41" s="152">
        <v>2.4249999999999998</v>
      </c>
      <c r="D41" s="152">
        <v>2.4249999999999998</v>
      </c>
      <c r="E41" s="152">
        <v>2.7650000000000001</v>
      </c>
      <c r="F41" s="152">
        <v>2.62</v>
      </c>
      <c r="G41" s="152">
        <v>2.9750000000000001</v>
      </c>
      <c r="I41" s="45">
        <v>35247</v>
      </c>
      <c r="J41" s="11">
        <v>1.69</v>
      </c>
      <c r="K41" s="11">
        <v>1.47</v>
      </c>
      <c r="L41" s="11">
        <v>2.09</v>
      </c>
    </row>
    <row r="42" spans="1:12">
      <c r="A42" s="78">
        <v>36442</v>
      </c>
      <c r="B42" s="76">
        <f t="shared" si="0"/>
        <v>10</v>
      </c>
      <c r="C42" s="152">
        <v>2.4249999999999998</v>
      </c>
      <c r="D42" s="152">
        <v>2.4249999999999998</v>
      </c>
      <c r="E42" s="152">
        <v>2.7650000000000001</v>
      </c>
      <c r="F42" s="152">
        <v>2.62</v>
      </c>
      <c r="G42" s="152">
        <v>2.9750000000000001</v>
      </c>
      <c r="I42" s="45">
        <v>35278</v>
      </c>
      <c r="J42" s="11">
        <v>2.16</v>
      </c>
      <c r="K42" s="11">
        <v>2</v>
      </c>
      <c r="L42" s="11">
        <v>2.0699999999999998</v>
      </c>
    </row>
    <row r="43" spans="1:12">
      <c r="A43" s="78">
        <v>36443</v>
      </c>
      <c r="B43" s="76">
        <f t="shared" si="0"/>
        <v>10</v>
      </c>
      <c r="C43" s="152">
        <v>2.4249999999999998</v>
      </c>
      <c r="D43" s="152">
        <v>2.4249999999999998</v>
      </c>
      <c r="E43" s="152">
        <v>2.7650000000000001</v>
      </c>
      <c r="F43" s="152">
        <v>2.62</v>
      </c>
      <c r="G43" s="152">
        <v>2.9750000000000001</v>
      </c>
      <c r="I43" s="45">
        <v>35309</v>
      </c>
      <c r="J43" s="11">
        <v>1.72</v>
      </c>
      <c r="K43" s="11">
        <v>1.55</v>
      </c>
      <c r="L43" s="11">
        <v>1.59</v>
      </c>
    </row>
    <row r="44" spans="1:12">
      <c r="A44" s="78">
        <v>36444</v>
      </c>
      <c r="B44" s="76">
        <f t="shared" si="0"/>
        <v>10</v>
      </c>
      <c r="C44" s="152">
        <v>2.2850000000000001</v>
      </c>
      <c r="D44" s="152">
        <v>2.2850000000000001</v>
      </c>
      <c r="E44" s="152">
        <v>2.7050000000000001</v>
      </c>
      <c r="F44" s="152">
        <v>2.5649999999999999</v>
      </c>
      <c r="G44" s="152">
        <v>2.9449999999999998</v>
      </c>
      <c r="I44" s="45">
        <v>35339</v>
      </c>
      <c r="J44" s="11">
        <v>1.73</v>
      </c>
      <c r="K44" s="11">
        <v>1.59</v>
      </c>
      <c r="L44" s="11">
        <v>1.64</v>
      </c>
    </row>
    <row r="45" spans="1:12">
      <c r="A45" s="78">
        <v>36445</v>
      </c>
      <c r="B45" s="76">
        <f t="shared" si="0"/>
        <v>10</v>
      </c>
      <c r="C45" s="152">
        <v>2.4500000000000002</v>
      </c>
      <c r="D45" s="152">
        <v>2.4550000000000001</v>
      </c>
      <c r="E45" s="152">
        <v>2.835</v>
      </c>
      <c r="F45" s="152">
        <v>2.6749999999999998</v>
      </c>
      <c r="G45" s="152">
        <v>3.0550000000000002</v>
      </c>
      <c r="I45" s="45">
        <v>35370</v>
      </c>
      <c r="J45" s="11">
        <v>2.62</v>
      </c>
      <c r="K45" s="11">
        <v>2.4500000000000002</v>
      </c>
      <c r="L45" s="11">
        <v>2.48</v>
      </c>
    </row>
    <row r="46" spans="1:12">
      <c r="A46" s="78">
        <v>36446</v>
      </c>
      <c r="B46" s="76">
        <f t="shared" si="0"/>
        <v>10</v>
      </c>
      <c r="C46" s="152">
        <v>2.585</v>
      </c>
      <c r="D46" s="152">
        <v>2.585</v>
      </c>
      <c r="E46" s="152">
        <v>2.9550000000000001</v>
      </c>
      <c r="F46" s="152">
        <v>2.82</v>
      </c>
      <c r="G46" s="152">
        <v>3.18</v>
      </c>
      <c r="I46" s="45">
        <v>35400</v>
      </c>
      <c r="J46" s="11">
        <v>3.7</v>
      </c>
      <c r="K46" s="11">
        <v>3.55</v>
      </c>
      <c r="L46" s="11">
        <v>3.59</v>
      </c>
    </row>
    <row r="47" spans="1:12">
      <c r="A47" s="78">
        <v>36447</v>
      </c>
      <c r="B47" s="76">
        <f t="shared" si="0"/>
        <v>10</v>
      </c>
      <c r="C47" s="152">
        <v>2.76</v>
      </c>
      <c r="D47" s="152">
        <v>2.75</v>
      </c>
      <c r="E47" s="152">
        <v>3.09</v>
      </c>
      <c r="F47" s="152">
        <v>2.9550000000000001</v>
      </c>
      <c r="G47" s="152">
        <v>3.31</v>
      </c>
      <c r="I47" s="45">
        <v>35431</v>
      </c>
      <c r="J47" s="11">
        <v>4.2699999999999996</v>
      </c>
      <c r="K47" s="11">
        <v>4.05</v>
      </c>
      <c r="L47" s="11">
        <v>4.0999999999999996</v>
      </c>
    </row>
    <row r="48" spans="1:12">
      <c r="A48" s="78">
        <v>36448</v>
      </c>
      <c r="B48" s="76">
        <f t="shared" si="0"/>
        <v>10</v>
      </c>
      <c r="C48" s="152">
        <v>2.67</v>
      </c>
      <c r="D48" s="152">
        <v>2.67</v>
      </c>
      <c r="E48" s="152">
        <v>3.0049999999999999</v>
      </c>
      <c r="F48" s="152">
        <v>2.89</v>
      </c>
      <c r="G48" s="152">
        <v>3.25</v>
      </c>
      <c r="I48" s="45">
        <v>35462</v>
      </c>
      <c r="J48" s="11">
        <v>2.65</v>
      </c>
      <c r="K48" s="11">
        <v>2.48</v>
      </c>
      <c r="L48" s="11">
        <v>2.5499999999999998</v>
      </c>
    </row>
    <row r="49" spans="1:12">
      <c r="A49" s="78">
        <v>36449</v>
      </c>
      <c r="B49" s="76">
        <f t="shared" si="0"/>
        <v>10</v>
      </c>
      <c r="C49" s="152">
        <v>2.61</v>
      </c>
      <c r="D49" s="152">
        <v>2.58</v>
      </c>
      <c r="E49" s="152">
        <v>2.98</v>
      </c>
      <c r="F49" s="152">
        <v>2.85</v>
      </c>
      <c r="G49" s="152">
        <v>3.2149999999999999</v>
      </c>
      <c r="I49" s="45">
        <v>35490</v>
      </c>
      <c r="J49" s="11">
        <v>1.61</v>
      </c>
      <c r="K49" s="11">
        <v>1.46</v>
      </c>
      <c r="L49" s="11">
        <v>1.54</v>
      </c>
    </row>
    <row r="50" spans="1:12">
      <c r="A50" s="78">
        <v>36450</v>
      </c>
      <c r="B50" s="76">
        <f t="shared" si="0"/>
        <v>10</v>
      </c>
      <c r="C50" s="152">
        <v>2.61</v>
      </c>
      <c r="D50" s="152">
        <v>2.58</v>
      </c>
      <c r="E50" s="152">
        <v>2.98</v>
      </c>
      <c r="F50" s="152">
        <v>2.85</v>
      </c>
      <c r="G50" s="152">
        <v>3.2149999999999999</v>
      </c>
      <c r="I50" s="45">
        <v>35521</v>
      </c>
      <c r="J50" s="11">
        <v>1.74</v>
      </c>
      <c r="K50" s="11">
        <v>1.59</v>
      </c>
      <c r="L50" s="11">
        <v>1.63</v>
      </c>
    </row>
    <row r="51" spans="1:12">
      <c r="A51" s="78">
        <v>36451</v>
      </c>
      <c r="B51" s="76">
        <f t="shared" si="0"/>
        <v>10</v>
      </c>
      <c r="C51" s="152">
        <v>2.61</v>
      </c>
      <c r="D51" s="152">
        <v>2.58</v>
      </c>
      <c r="E51" s="152">
        <v>2.98</v>
      </c>
      <c r="F51" s="152">
        <v>2.85</v>
      </c>
      <c r="G51" s="152">
        <v>3.2149999999999999</v>
      </c>
      <c r="I51" s="45">
        <v>35551</v>
      </c>
      <c r="J51" s="11">
        <v>2.0499999999999998</v>
      </c>
      <c r="K51" s="11">
        <v>1.87</v>
      </c>
      <c r="L51" s="11">
        <v>1.91</v>
      </c>
    </row>
    <row r="52" spans="1:12">
      <c r="A52" s="78">
        <v>36452</v>
      </c>
      <c r="B52" s="76">
        <f t="shared" si="0"/>
        <v>10</v>
      </c>
      <c r="C52" s="152">
        <v>2.76</v>
      </c>
      <c r="D52" s="152">
        <v>2.77</v>
      </c>
      <c r="E52" s="152">
        <v>3.08</v>
      </c>
      <c r="F52" s="152">
        <v>2.96</v>
      </c>
      <c r="G52" s="152">
        <v>3.335</v>
      </c>
      <c r="I52" s="45">
        <v>35582</v>
      </c>
      <c r="J52" s="11">
        <v>2.2000000000000002</v>
      </c>
      <c r="K52" s="11">
        <v>2.02</v>
      </c>
      <c r="L52" s="11">
        <v>2.0699999999999998</v>
      </c>
    </row>
    <row r="53" spans="1:12">
      <c r="A53" s="78">
        <v>36453</v>
      </c>
      <c r="B53" s="76">
        <f t="shared" si="0"/>
        <v>10</v>
      </c>
      <c r="C53" s="152">
        <v>2.83</v>
      </c>
      <c r="D53" s="152">
        <v>2.835</v>
      </c>
      <c r="E53" s="152">
        <v>3.09</v>
      </c>
      <c r="F53" s="152">
        <v>2.9750000000000001</v>
      </c>
      <c r="G53" s="152">
        <v>3.3250000000000002</v>
      </c>
      <c r="I53" s="45">
        <v>35612</v>
      </c>
      <c r="J53" s="11">
        <v>2.19</v>
      </c>
      <c r="K53" s="11">
        <v>1.97</v>
      </c>
      <c r="L53" s="11">
        <v>2</v>
      </c>
    </row>
    <row r="54" spans="1:12">
      <c r="A54" s="78">
        <v>36454</v>
      </c>
      <c r="B54" s="76">
        <f t="shared" si="0"/>
        <v>10</v>
      </c>
      <c r="C54" s="152">
        <v>2.835</v>
      </c>
      <c r="D54" s="152">
        <v>2.84</v>
      </c>
      <c r="E54" s="152">
        <v>3.0649999999999999</v>
      </c>
      <c r="F54" s="152">
        <v>2.96</v>
      </c>
      <c r="G54" s="152">
        <v>3.3</v>
      </c>
      <c r="I54" s="45">
        <v>35643</v>
      </c>
      <c r="J54" s="11">
        <v>2.2200000000000002</v>
      </c>
      <c r="K54" s="11">
        <v>2</v>
      </c>
      <c r="L54" s="11">
        <v>2.0499999999999998</v>
      </c>
    </row>
    <row r="55" spans="1:12">
      <c r="A55" s="78">
        <v>36455</v>
      </c>
      <c r="B55" s="76">
        <f t="shared" si="0"/>
        <v>10</v>
      </c>
      <c r="C55" s="152">
        <v>2.9350000000000001</v>
      </c>
      <c r="D55" s="152">
        <v>2.93</v>
      </c>
      <c r="E55" s="152">
        <v>3.12</v>
      </c>
      <c r="F55" s="152">
        <v>3.01</v>
      </c>
      <c r="G55" s="152">
        <v>3.355</v>
      </c>
      <c r="I55" s="45">
        <v>35674</v>
      </c>
      <c r="J55" s="11">
        <v>2.5</v>
      </c>
      <c r="K55" s="11">
        <v>2.2799999999999998</v>
      </c>
      <c r="L55" s="11">
        <v>2.36</v>
      </c>
    </row>
    <row r="56" spans="1:12">
      <c r="A56" s="78">
        <v>36456</v>
      </c>
      <c r="B56" s="76">
        <f t="shared" si="0"/>
        <v>10</v>
      </c>
      <c r="C56" s="152">
        <v>2.87</v>
      </c>
      <c r="D56" s="152">
        <v>2.85</v>
      </c>
      <c r="E56" s="152">
        <v>3.07</v>
      </c>
      <c r="F56" s="152">
        <v>2.9649999999999999</v>
      </c>
      <c r="G56" s="152">
        <v>3.3</v>
      </c>
      <c r="I56" s="45">
        <v>35704</v>
      </c>
      <c r="J56" s="11">
        <v>3.08</v>
      </c>
      <c r="K56" s="11">
        <v>2.83</v>
      </c>
      <c r="L56" s="11">
        <v>2.9</v>
      </c>
    </row>
    <row r="57" spans="1:12">
      <c r="A57" s="78">
        <v>36457</v>
      </c>
      <c r="B57" s="76">
        <f t="shared" si="0"/>
        <v>10</v>
      </c>
      <c r="C57" s="152">
        <v>2.87</v>
      </c>
      <c r="D57" s="152">
        <v>2.85</v>
      </c>
      <c r="E57" s="152">
        <v>3.07</v>
      </c>
      <c r="F57" s="152">
        <v>2.9649999999999999</v>
      </c>
      <c r="G57" s="152">
        <v>3.3</v>
      </c>
      <c r="I57" s="45">
        <v>35735</v>
      </c>
      <c r="J57" s="11">
        <v>3.34</v>
      </c>
      <c r="K57" s="11">
        <v>3.11</v>
      </c>
      <c r="L57" s="11">
        <v>3.18</v>
      </c>
    </row>
    <row r="58" spans="1:12">
      <c r="A58" s="78">
        <v>36458</v>
      </c>
      <c r="B58" s="76">
        <f t="shared" si="0"/>
        <v>10</v>
      </c>
      <c r="C58" s="152">
        <v>2.87</v>
      </c>
      <c r="D58" s="152">
        <v>2.85</v>
      </c>
      <c r="E58" s="152">
        <v>3.07</v>
      </c>
      <c r="F58" s="152">
        <v>2.9649999999999999</v>
      </c>
      <c r="G58" s="152">
        <v>3.3</v>
      </c>
      <c r="I58" s="45">
        <v>35765</v>
      </c>
      <c r="J58" s="11">
        <v>2.36</v>
      </c>
      <c r="K58" s="11">
        <v>2.16</v>
      </c>
      <c r="L58" s="11">
        <v>2.21</v>
      </c>
    </row>
    <row r="59" spans="1:12">
      <c r="A59" s="78">
        <v>36459</v>
      </c>
      <c r="B59" s="76">
        <f t="shared" si="0"/>
        <v>10</v>
      </c>
      <c r="C59" s="152">
        <v>2.8450000000000002</v>
      </c>
      <c r="D59" s="152">
        <v>2.86</v>
      </c>
      <c r="E59" s="152">
        <v>3.105</v>
      </c>
      <c r="F59" s="152">
        <v>2.9950000000000001</v>
      </c>
      <c r="G59" s="152">
        <v>3.355</v>
      </c>
      <c r="I59" s="45">
        <v>35796</v>
      </c>
      <c r="J59" s="11">
        <v>2.2799999999999998</v>
      </c>
      <c r="K59" s="11">
        <v>2.06</v>
      </c>
      <c r="L59" s="11">
        <v>2.08</v>
      </c>
    </row>
    <row r="60" spans="1:12">
      <c r="A60" s="78">
        <v>36460</v>
      </c>
      <c r="B60" s="76">
        <f t="shared" si="0"/>
        <v>10</v>
      </c>
      <c r="C60" s="152">
        <v>2.855</v>
      </c>
      <c r="D60" s="152">
        <v>2.835</v>
      </c>
      <c r="E60" s="152">
        <v>3.0649999999999999</v>
      </c>
      <c r="F60" s="152">
        <v>2.96</v>
      </c>
      <c r="G60" s="152">
        <v>3.32</v>
      </c>
      <c r="I60" s="45">
        <v>35827</v>
      </c>
      <c r="J60" s="11">
        <v>2.11</v>
      </c>
      <c r="K60" s="11">
        <v>1.76</v>
      </c>
      <c r="L60" s="11">
        <v>1.84</v>
      </c>
    </row>
    <row r="61" spans="1:12">
      <c r="A61" s="78">
        <v>36461</v>
      </c>
      <c r="B61" s="76">
        <f t="shared" si="0"/>
        <v>10</v>
      </c>
      <c r="C61" s="152">
        <v>2.91</v>
      </c>
      <c r="D61" s="152">
        <v>2.895</v>
      </c>
      <c r="E61" s="152">
        <v>3.1349999999999998</v>
      </c>
      <c r="F61" s="152">
        <v>2.9950000000000001</v>
      </c>
      <c r="G61" s="152">
        <v>3.355</v>
      </c>
      <c r="I61" s="45">
        <v>35855</v>
      </c>
      <c r="J61" s="11">
        <v>2.34</v>
      </c>
      <c r="K61" s="11">
        <v>2.0099999999999998</v>
      </c>
      <c r="L61" s="11">
        <v>2.04</v>
      </c>
    </row>
    <row r="62" spans="1:12">
      <c r="A62" s="78">
        <v>36462</v>
      </c>
      <c r="B62" s="76">
        <f t="shared" si="0"/>
        <v>10</v>
      </c>
      <c r="C62" s="152">
        <v>2.875</v>
      </c>
      <c r="D62" s="152">
        <v>2.855</v>
      </c>
      <c r="E62" s="152">
        <v>3.13</v>
      </c>
      <c r="F62" s="152">
        <v>2.9950000000000001</v>
      </c>
      <c r="G62" s="152">
        <v>3.3450000000000002</v>
      </c>
      <c r="I62" s="45">
        <v>35886</v>
      </c>
      <c r="J62" s="11">
        <v>2.37</v>
      </c>
      <c r="K62" s="11">
        <v>2.06</v>
      </c>
      <c r="L62" s="11">
        <v>2.12</v>
      </c>
    </row>
    <row r="63" spans="1:12">
      <c r="A63" s="78">
        <v>36463</v>
      </c>
      <c r="B63" s="76">
        <f t="shared" si="0"/>
        <v>10</v>
      </c>
      <c r="C63" s="152">
        <v>2.65</v>
      </c>
      <c r="D63" s="152">
        <v>2.65</v>
      </c>
      <c r="E63" s="152">
        <v>2.98</v>
      </c>
      <c r="F63" s="152">
        <v>2.8849999999999998</v>
      </c>
      <c r="G63" s="152">
        <v>3.21</v>
      </c>
      <c r="I63" s="45">
        <v>35916</v>
      </c>
      <c r="J63" s="11">
        <v>2.34</v>
      </c>
      <c r="K63" s="11">
        <v>2</v>
      </c>
      <c r="L63" s="11">
        <v>2.1</v>
      </c>
    </row>
    <row r="64" spans="1:12">
      <c r="A64" s="78">
        <v>36464</v>
      </c>
      <c r="B64" s="76">
        <f t="shared" si="0"/>
        <v>10</v>
      </c>
      <c r="C64" s="152">
        <v>2.65</v>
      </c>
      <c r="D64" s="152">
        <v>2.65</v>
      </c>
      <c r="E64" s="152">
        <v>2.98</v>
      </c>
      <c r="F64" s="152">
        <v>2.8849999999999998</v>
      </c>
      <c r="G64" s="152">
        <v>3.21</v>
      </c>
      <c r="I64" s="45">
        <v>35947</v>
      </c>
      <c r="J64" s="11">
        <v>2.0699999999999998</v>
      </c>
      <c r="K64" s="11">
        <v>1.75</v>
      </c>
      <c r="L64" s="11">
        <v>1.86</v>
      </c>
    </row>
    <row r="65" spans="1:12">
      <c r="A65" s="78">
        <v>36465</v>
      </c>
      <c r="B65" s="76">
        <f t="shared" si="0"/>
        <v>11</v>
      </c>
      <c r="C65" s="152">
        <v>2.7</v>
      </c>
      <c r="D65" s="152">
        <v>2.71</v>
      </c>
      <c r="E65" s="152">
        <v>3.0350000000000001</v>
      </c>
      <c r="F65" s="152">
        <v>2.9350000000000001</v>
      </c>
      <c r="G65" s="152">
        <v>3.1949999999999998</v>
      </c>
      <c r="I65" s="45">
        <v>35977</v>
      </c>
      <c r="J65" s="11">
        <v>2.2200000000000002</v>
      </c>
      <c r="K65" s="11">
        <v>1.86</v>
      </c>
      <c r="L65" s="11">
        <v>2.1800000000000002</v>
      </c>
    </row>
    <row r="66" spans="1:12">
      <c r="A66" s="78">
        <v>36466</v>
      </c>
      <c r="B66" s="76">
        <f t="shared" si="0"/>
        <v>11</v>
      </c>
      <c r="C66" s="152">
        <v>2.625</v>
      </c>
      <c r="D66" s="152">
        <v>2.64</v>
      </c>
      <c r="E66" s="152">
        <v>2.98</v>
      </c>
      <c r="F66" s="152">
        <v>2.855</v>
      </c>
      <c r="G66" s="152">
        <v>3.13</v>
      </c>
      <c r="I66" s="45">
        <v>36008</v>
      </c>
      <c r="J66" s="11">
        <v>2.2999999999999998</v>
      </c>
      <c r="K66" s="11">
        <v>1.81</v>
      </c>
      <c r="L66" s="11">
        <v>1.9</v>
      </c>
    </row>
    <row r="67" spans="1:12">
      <c r="A67" s="78">
        <v>36467</v>
      </c>
      <c r="B67" s="76">
        <f t="shared" si="0"/>
        <v>11</v>
      </c>
      <c r="C67" s="152">
        <v>2.665</v>
      </c>
      <c r="D67" s="152">
        <v>2.6349999999999998</v>
      </c>
      <c r="E67" s="152">
        <v>2.9550000000000001</v>
      </c>
      <c r="F67" s="152">
        <v>2.8650000000000002</v>
      </c>
      <c r="G67" s="152">
        <v>3.1549999999999998</v>
      </c>
      <c r="I67" s="45">
        <v>36039</v>
      </c>
      <c r="J67" s="11">
        <v>2.02</v>
      </c>
      <c r="K67" s="11">
        <v>1.55</v>
      </c>
      <c r="L67" s="11">
        <v>1.59</v>
      </c>
    </row>
    <row r="68" spans="1:12">
      <c r="A68" s="78">
        <v>36468</v>
      </c>
      <c r="B68" s="76">
        <f t="shared" si="0"/>
        <v>11</v>
      </c>
      <c r="C68" s="152">
        <v>2.6850000000000001</v>
      </c>
      <c r="D68" s="152">
        <v>2.69</v>
      </c>
      <c r="E68" s="152">
        <v>2.9449999999999998</v>
      </c>
      <c r="F68" s="152">
        <v>2.8450000000000002</v>
      </c>
      <c r="G68" s="152">
        <v>3.145</v>
      </c>
      <c r="I68" s="45">
        <v>36069</v>
      </c>
      <c r="J68" s="11">
        <v>2.0299999999999998</v>
      </c>
      <c r="K68" s="11">
        <v>1.67</v>
      </c>
      <c r="L68" s="11">
        <v>1.82</v>
      </c>
    </row>
    <row r="69" spans="1:12">
      <c r="A69" s="78">
        <v>36469</v>
      </c>
      <c r="B69" s="76">
        <f t="shared" ref="B69:B132" si="4">IF(A69&lt;&gt;"",MONTH(A69),0)</f>
        <v>11</v>
      </c>
      <c r="C69" s="152">
        <v>2.6</v>
      </c>
      <c r="D69" s="152">
        <v>2.6</v>
      </c>
      <c r="E69" s="152">
        <v>2.92</v>
      </c>
      <c r="F69" s="152">
        <v>2.7949999999999999</v>
      </c>
      <c r="G69" s="152">
        <v>3.0950000000000002</v>
      </c>
      <c r="I69" s="45">
        <v>36100</v>
      </c>
      <c r="J69" s="11">
        <v>2.33</v>
      </c>
      <c r="K69" s="11">
        <v>1.88</v>
      </c>
      <c r="L69" s="11">
        <v>1.92</v>
      </c>
    </row>
    <row r="70" spans="1:12">
      <c r="A70" s="78">
        <v>36470</v>
      </c>
      <c r="B70" s="76">
        <f t="shared" si="4"/>
        <v>11</v>
      </c>
      <c r="C70" s="152">
        <v>2.4249999999999998</v>
      </c>
      <c r="D70" s="152">
        <v>2.42</v>
      </c>
      <c r="E70" s="152">
        <v>2.7149999999999999</v>
      </c>
      <c r="F70" s="152">
        <v>2.5449999999999999</v>
      </c>
      <c r="G70" s="152">
        <v>2.7650000000000001</v>
      </c>
      <c r="I70" s="45">
        <v>36130</v>
      </c>
      <c r="J70" s="11">
        <v>2.29</v>
      </c>
      <c r="K70" s="11">
        <v>1.96</v>
      </c>
      <c r="L70" s="11">
        <v>1.99</v>
      </c>
    </row>
    <row r="71" spans="1:12">
      <c r="A71" s="78">
        <v>36471</v>
      </c>
      <c r="B71" s="76">
        <f t="shared" si="4"/>
        <v>11</v>
      </c>
      <c r="C71" s="152">
        <v>2.4249999999999998</v>
      </c>
      <c r="D71" s="152">
        <v>2.42</v>
      </c>
      <c r="E71" s="152">
        <v>2.7149999999999999</v>
      </c>
      <c r="F71" s="152">
        <v>2.5449999999999999</v>
      </c>
      <c r="G71" s="152">
        <v>2.7650000000000001</v>
      </c>
      <c r="I71" s="45">
        <v>36161</v>
      </c>
      <c r="J71" s="11">
        <v>2.04</v>
      </c>
      <c r="K71" s="11">
        <v>1.72</v>
      </c>
      <c r="L71" s="11">
        <v>1.73</v>
      </c>
    </row>
    <row r="72" spans="1:12">
      <c r="A72" s="78">
        <v>36472</v>
      </c>
      <c r="B72" s="76">
        <f t="shared" si="4"/>
        <v>11</v>
      </c>
      <c r="C72" s="152">
        <v>2.4249999999999998</v>
      </c>
      <c r="D72" s="152">
        <v>2.42</v>
      </c>
      <c r="E72" s="152">
        <v>2.7149999999999999</v>
      </c>
      <c r="F72" s="152">
        <v>2.5449999999999999</v>
      </c>
      <c r="G72" s="152">
        <v>2.7650000000000001</v>
      </c>
      <c r="I72" s="45">
        <v>36192</v>
      </c>
      <c r="J72" s="11">
        <v>1.83</v>
      </c>
      <c r="K72" s="11">
        <v>1.63</v>
      </c>
      <c r="L72" s="11">
        <v>1.66</v>
      </c>
    </row>
    <row r="73" spans="1:12">
      <c r="A73" s="78">
        <v>36473</v>
      </c>
      <c r="B73" s="76">
        <f t="shared" si="4"/>
        <v>11</v>
      </c>
      <c r="C73" s="152">
        <v>2.39</v>
      </c>
      <c r="D73" s="152">
        <v>2.375</v>
      </c>
      <c r="E73" s="152">
        <v>2.7250000000000001</v>
      </c>
      <c r="F73" s="152">
        <v>2.5299999999999998</v>
      </c>
      <c r="G73" s="152">
        <v>2.84</v>
      </c>
      <c r="I73" s="45">
        <v>36220</v>
      </c>
      <c r="J73" s="11">
        <v>1.71</v>
      </c>
      <c r="K73" s="11">
        <v>1.51</v>
      </c>
      <c r="L73" s="11">
        <v>1.54</v>
      </c>
    </row>
    <row r="74" spans="1:12">
      <c r="A74" s="78">
        <v>36474</v>
      </c>
      <c r="B74" s="76">
        <f t="shared" si="4"/>
        <v>11</v>
      </c>
      <c r="C74" s="152">
        <v>2.2400000000000002</v>
      </c>
      <c r="D74" s="152">
        <v>2.2200000000000002</v>
      </c>
      <c r="E74" s="152">
        <v>2.645</v>
      </c>
      <c r="F74" s="152">
        <v>2.42</v>
      </c>
      <c r="G74" s="152">
        <v>2.76</v>
      </c>
      <c r="I74" s="45">
        <v>36251</v>
      </c>
      <c r="J74" s="11">
        <v>1.78</v>
      </c>
      <c r="K74" s="11">
        <v>1.59</v>
      </c>
      <c r="L74" s="11">
        <v>1.66</v>
      </c>
    </row>
    <row r="75" spans="1:12">
      <c r="A75" s="78">
        <v>36475</v>
      </c>
      <c r="B75" s="76">
        <f t="shared" si="4"/>
        <v>11</v>
      </c>
      <c r="C75" s="152">
        <v>2.19</v>
      </c>
      <c r="D75" s="152">
        <v>2.1549999999999998</v>
      </c>
      <c r="E75" s="152">
        <v>2.61</v>
      </c>
      <c r="F75" s="152">
        <v>2.3450000000000002</v>
      </c>
      <c r="G75" s="152">
        <v>2.7</v>
      </c>
      <c r="I75" s="45">
        <v>36281</v>
      </c>
      <c r="J75" s="11">
        <v>2.2200000000000002</v>
      </c>
      <c r="K75" s="11">
        <v>2.0299999999999998</v>
      </c>
      <c r="L75" s="11">
        <v>2.16</v>
      </c>
    </row>
    <row r="76" spans="1:12">
      <c r="A76" s="78">
        <v>36476</v>
      </c>
      <c r="B76" s="76">
        <f t="shared" si="4"/>
        <v>11</v>
      </c>
      <c r="C76" s="152">
        <v>2.17</v>
      </c>
      <c r="D76" s="152">
        <v>2.12</v>
      </c>
      <c r="E76" s="152">
        <v>2.63</v>
      </c>
      <c r="F76" s="152">
        <v>2.3199999999999998</v>
      </c>
      <c r="G76" s="152">
        <v>2.6850000000000001</v>
      </c>
      <c r="I76" s="45">
        <v>36312</v>
      </c>
      <c r="J76" s="11">
        <v>2.2200000000000002</v>
      </c>
      <c r="K76" s="11">
        <v>1.96</v>
      </c>
      <c r="L76" s="11">
        <v>2.08</v>
      </c>
    </row>
    <row r="77" spans="1:12">
      <c r="A77" s="78">
        <v>36477</v>
      </c>
      <c r="B77" s="76">
        <f t="shared" si="4"/>
        <v>11</v>
      </c>
      <c r="C77" s="152">
        <v>1.89</v>
      </c>
      <c r="D77" s="152">
        <v>1.845</v>
      </c>
      <c r="E77" s="152">
        <v>2.33</v>
      </c>
      <c r="F77" s="152">
        <v>2.085</v>
      </c>
      <c r="G77" s="152">
        <v>2.335</v>
      </c>
      <c r="I77" s="45">
        <v>36342</v>
      </c>
      <c r="J77" s="11">
        <v>2.38</v>
      </c>
      <c r="K77" s="11">
        <v>2.0499999999999998</v>
      </c>
      <c r="L77" s="11">
        <v>2.17</v>
      </c>
    </row>
    <row r="78" spans="1:12">
      <c r="A78" s="78">
        <v>36478</v>
      </c>
      <c r="B78" s="76">
        <f t="shared" si="4"/>
        <v>11</v>
      </c>
      <c r="C78" s="152">
        <v>1.89</v>
      </c>
      <c r="D78" s="152">
        <v>1.845</v>
      </c>
      <c r="E78" s="152">
        <v>2.33</v>
      </c>
      <c r="F78" s="152">
        <v>2.085</v>
      </c>
      <c r="G78" s="152">
        <v>2.335</v>
      </c>
      <c r="I78" s="45">
        <v>36373</v>
      </c>
      <c r="J78" s="11">
        <v>2.58</v>
      </c>
      <c r="K78" s="11">
        <v>2.2599999999999998</v>
      </c>
      <c r="L78" s="11">
        <v>2.46</v>
      </c>
    </row>
    <row r="79" spans="1:12">
      <c r="A79" s="78">
        <v>36479</v>
      </c>
      <c r="B79" s="76">
        <f t="shared" si="4"/>
        <v>11</v>
      </c>
      <c r="C79" s="152">
        <v>1.89</v>
      </c>
      <c r="D79" s="152">
        <v>1.845</v>
      </c>
      <c r="E79" s="152">
        <v>2.33</v>
      </c>
      <c r="F79" s="152">
        <v>2.085</v>
      </c>
      <c r="G79" s="152">
        <v>2.335</v>
      </c>
      <c r="I79" s="45">
        <v>36404</v>
      </c>
      <c r="J79" s="11">
        <v>2.93</v>
      </c>
      <c r="K79" s="11">
        <v>2.63</v>
      </c>
      <c r="L79" s="11">
        <v>2.78</v>
      </c>
    </row>
    <row r="80" spans="1:12">
      <c r="A80" s="78">
        <v>36480</v>
      </c>
      <c r="B80" s="76">
        <f t="shared" si="4"/>
        <v>11</v>
      </c>
      <c r="C80" s="152">
        <v>2.0950000000000002</v>
      </c>
      <c r="D80" s="152">
        <v>2.02</v>
      </c>
      <c r="E80" s="152">
        <v>2.5099999999999998</v>
      </c>
      <c r="F80" s="152">
        <v>2.19</v>
      </c>
      <c r="G80" s="152">
        <v>2.6150000000000002</v>
      </c>
      <c r="I80" s="45">
        <v>36434</v>
      </c>
      <c r="J80" s="11">
        <v>2.71</v>
      </c>
      <c r="K80" s="11">
        <v>2.37</v>
      </c>
      <c r="L80" s="11">
        <v>2.42</v>
      </c>
    </row>
    <row r="81" spans="1:12">
      <c r="A81" s="78">
        <v>36481</v>
      </c>
      <c r="B81" s="76">
        <f t="shared" si="4"/>
        <v>11</v>
      </c>
      <c r="C81" s="152">
        <v>2</v>
      </c>
      <c r="D81" s="152">
        <v>1.95</v>
      </c>
      <c r="E81" s="152">
        <v>2.4500000000000002</v>
      </c>
      <c r="F81" s="152">
        <v>2.165</v>
      </c>
      <c r="G81" s="152">
        <v>2.5550000000000002</v>
      </c>
      <c r="I81" s="45">
        <v>36465</v>
      </c>
      <c r="J81" s="11">
        <v>3.07</v>
      </c>
      <c r="K81" s="11">
        <v>2.84</v>
      </c>
      <c r="L81" s="11">
        <v>2.87</v>
      </c>
    </row>
    <row r="82" spans="1:12">
      <c r="A82" s="78">
        <v>36482</v>
      </c>
      <c r="B82" s="76">
        <f t="shared" si="4"/>
        <v>11</v>
      </c>
      <c r="C82" s="152">
        <v>2.0499999999999998</v>
      </c>
      <c r="D82" s="152">
        <v>2.0150000000000001</v>
      </c>
      <c r="E82" s="152">
        <v>2.4700000000000002</v>
      </c>
      <c r="F82" s="152">
        <v>2.2200000000000002</v>
      </c>
      <c r="G82" s="152">
        <v>2.56</v>
      </c>
      <c r="I82" s="45">
        <v>36495</v>
      </c>
      <c r="J82" s="11">
        <v>2.37</v>
      </c>
      <c r="K82" s="11">
        <v>2.08</v>
      </c>
      <c r="L82" s="11">
        <v>2.08</v>
      </c>
    </row>
    <row r="83" spans="1:12">
      <c r="A83" s="78">
        <v>36483</v>
      </c>
      <c r="B83" s="76">
        <f t="shared" si="4"/>
        <v>11</v>
      </c>
      <c r="C83" s="152">
        <v>2.0649999999999999</v>
      </c>
      <c r="D83" s="152">
        <v>2.0449999999999999</v>
      </c>
      <c r="E83" s="152">
        <v>2.48</v>
      </c>
      <c r="F83" s="152">
        <v>2.2650000000000001</v>
      </c>
      <c r="G83" s="152">
        <v>2.5649999999999999</v>
      </c>
      <c r="I83" s="45">
        <v>36526</v>
      </c>
    </row>
    <row r="84" spans="1:12">
      <c r="A84" s="78">
        <v>36484</v>
      </c>
      <c r="B84" s="76">
        <f t="shared" si="4"/>
        <v>11</v>
      </c>
      <c r="C84" s="152">
        <v>2.0150000000000001</v>
      </c>
      <c r="D84" s="152">
        <v>2.0049999999999999</v>
      </c>
      <c r="E84" s="152">
        <v>2.44</v>
      </c>
      <c r="F84" s="152">
        <v>2.3250000000000002</v>
      </c>
      <c r="G84" s="152">
        <v>2.56</v>
      </c>
      <c r="I84" s="45">
        <v>36557</v>
      </c>
    </row>
    <row r="85" spans="1:12">
      <c r="A85" s="78">
        <v>36485</v>
      </c>
      <c r="B85" s="76">
        <f t="shared" si="4"/>
        <v>11</v>
      </c>
      <c r="C85" s="152">
        <v>2.0150000000000001</v>
      </c>
      <c r="D85" s="152">
        <v>2.0049999999999999</v>
      </c>
      <c r="E85" s="152">
        <v>2.44</v>
      </c>
      <c r="F85" s="152">
        <v>2.3250000000000002</v>
      </c>
      <c r="G85" s="152">
        <v>2.56</v>
      </c>
      <c r="I85" s="45">
        <v>36586</v>
      </c>
    </row>
    <row r="86" spans="1:12">
      <c r="A86" s="78">
        <v>36486</v>
      </c>
      <c r="B86" s="76">
        <f t="shared" si="4"/>
        <v>11</v>
      </c>
      <c r="C86" s="152">
        <v>2.0150000000000001</v>
      </c>
      <c r="D86" s="152">
        <v>2.0049999999999999</v>
      </c>
      <c r="E86" s="152">
        <v>2.44</v>
      </c>
      <c r="F86" s="152">
        <v>2.3250000000000002</v>
      </c>
      <c r="G86" s="152">
        <v>2.56</v>
      </c>
      <c r="I86" s="45">
        <v>36617</v>
      </c>
    </row>
    <row r="87" spans="1:12">
      <c r="A87" s="78">
        <v>36487</v>
      </c>
      <c r="B87" s="76">
        <f t="shared" si="4"/>
        <v>11</v>
      </c>
      <c r="C87" s="152">
        <v>1.98</v>
      </c>
      <c r="D87" s="152">
        <v>2</v>
      </c>
      <c r="E87" s="152">
        <v>2.4300000000000002</v>
      </c>
      <c r="F87" s="152">
        <v>2.2799999999999998</v>
      </c>
      <c r="G87" s="152">
        <v>2.5750000000000002</v>
      </c>
      <c r="I87" s="45">
        <v>36647</v>
      </c>
    </row>
    <row r="88" spans="1:12">
      <c r="A88" s="78">
        <v>36488</v>
      </c>
      <c r="B88" s="76">
        <f t="shared" si="4"/>
        <v>11</v>
      </c>
      <c r="C88" s="152">
        <v>2.0249999999999999</v>
      </c>
      <c r="D88" s="152">
        <v>2.0249999999999999</v>
      </c>
      <c r="E88" s="152">
        <v>2.4700000000000002</v>
      </c>
      <c r="F88" s="152">
        <v>2.33</v>
      </c>
      <c r="G88" s="152">
        <v>2.6150000000000002</v>
      </c>
      <c r="I88" s="45">
        <v>36678</v>
      </c>
    </row>
    <row r="89" spans="1:12">
      <c r="A89" s="78">
        <v>36489</v>
      </c>
      <c r="B89" s="76">
        <f t="shared" si="4"/>
        <v>11</v>
      </c>
      <c r="C89" s="152">
        <v>1.9</v>
      </c>
      <c r="D89" s="152">
        <v>1.9</v>
      </c>
      <c r="E89" s="152">
        <v>2.35</v>
      </c>
      <c r="F89" s="152">
        <v>2.2799999999999998</v>
      </c>
      <c r="G89" s="152">
        <v>2.4449999999999998</v>
      </c>
      <c r="I89" s="45">
        <v>36708</v>
      </c>
    </row>
    <row r="90" spans="1:12">
      <c r="A90" s="78">
        <v>36490</v>
      </c>
      <c r="B90" s="76">
        <f t="shared" si="4"/>
        <v>11</v>
      </c>
      <c r="C90" s="152">
        <v>1.9</v>
      </c>
      <c r="D90" s="152">
        <v>1.9</v>
      </c>
      <c r="E90" s="152">
        <v>2.35</v>
      </c>
      <c r="F90" s="152">
        <v>2.2799999999999998</v>
      </c>
      <c r="G90" s="152">
        <v>2.4449999999999998</v>
      </c>
      <c r="I90" s="45">
        <v>36739</v>
      </c>
    </row>
    <row r="91" spans="1:12">
      <c r="A91" s="78">
        <v>36491</v>
      </c>
      <c r="B91" s="76">
        <f t="shared" si="4"/>
        <v>11</v>
      </c>
      <c r="C91" s="152">
        <v>1.9</v>
      </c>
      <c r="D91" s="152">
        <v>1.9</v>
      </c>
      <c r="E91" s="152">
        <v>2.35</v>
      </c>
      <c r="F91" s="152">
        <v>2.2799999999999998</v>
      </c>
      <c r="G91" s="152">
        <v>2.4449999999999998</v>
      </c>
      <c r="I91" s="45">
        <v>36770</v>
      </c>
    </row>
    <row r="92" spans="1:12">
      <c r="A92" s="78">
        <v>36492</v>
      </c>
      <c r="B92" s="76">
        <f t="shared" si="4"/>
        <v>11</v>
      </c>
      <c r="C92" s="152">
        <v>1.9</v>
      </c>
      <c r="D92" s="152">
        <v>1.9</v>
      </c>
      <c r="E92" s="152">
        <v>2.35</v>
      </c>
      <c r="F92" s="152">
        <v>2.2799999999999998</v>
      </c>
      <c r="G92" s="152">
        <v>2.4449999999999998</v>
      </c>
      <c r="I92" s="45">
        <v>36800</v>
      </c>
    </row>
    <row r="93" spans="1:12">
      <c r="A93" s="78">
        <v>36493</v>
      </c>
      <c r="B93" s="76">
        <f t="shared" si="4"/>
        <v>11</v>
      </c>
      <c r="C93" s="152">
        <v>1.9</v>
      </c>
      <c r="D93" s="152">
        <v>1.9</v>
      </c>
      <c r="E93" s="152">
        <v>2.35</v>
      </c>
      <c r="F93" s="152">
        <v>2.2799999999999998</v>
      </c>
      <c r="G93" s="152">
        <v>2.4449999999999998</v>
      </c>
      <c r="I93" s="45">
        <v>36831</v>
      </c>
    </row>
    <row r="94" spans="1:12">
      <c r="A94" s="78">
        <v>36494</v>
      </c>
      <c r="B94" s="76">
        <f t="shared" si="4"/>
        <v>11</v>
      </c>
      <c r="C94" s="152">
        <v>2.0649999999999999</v>
      </c>
      <c r="D94" s="152">
        <v>2.085</v>
      </c>
      <c r="E94" s="152">
        <v>2.4649999999999999</v>
      </c>
      <c r="F94" s="152">
        <v>2.31</v>
      </c>
      <c r="G94" s="152">
        <v>2.605</v>
      </c>
      <c r="I94" s="45">
        <v>36861</v>
      </c>
    </row>
    <row r="95" spans="1:12">
      <c r="A95" s="78">
        <v>36495</v>
      </c>
      <c r="B95" s="76">
        <f t="shared" si="4"/>
        <v>12</v>
      </c>
      <c r="C95" s="152">
        <v>2.11</v>
      </c>
      <c r="D95" s="152">
        <v>2.12</v>
      </c>
      <c r="E95" s="152">
        <v>2.44</v>
      </c>
      <c r="F95" s="152">
        <v>2.34</v>
      </c>
      <c r="G95" s="152">
        <v>2.5649999999999999</v>
      </c>
    </row>
    <row r="96" spans="1:12">
      <c r="A96" s="78">
        <v>36496</v>
      </c>
      <c r="B96" s="76">
        <f t="shared" si="4"/>
        <v>12</v>
      </c>
      <c r="C96" s="152">
        <v>2.0649999999999999</v>
      </c>
      <c r="D96" s="152">
        <v>2.06</v>
      </c>
      <c r="E96" s="152">
        <v>2.415</v>
      </c>
      <c r="F96" s="152">
        <v>2.3149999999999999</v>
      </c>
      <c r="G96" s="152">
        <v>2.4950000000000001</v>
      </c>
    </row>
    <row r="97" spans="1:7">
      <c r="A97" s="78">
        <v>36497</v>
      </c>
      <c r="B97" s="76">
        <f t="shared" si="4"/>
        <v>12</v>
      </c>
      <c r="C97" s="152">
        <v>2.0449999999999999</v>
      </c>
      <c r="D97" s="152">
        <v>2.0449999999999999</v>
      </c>
      <c r="E97" s="152">
        <v>2.3650000000000002</v>
      </c>
      <c r="F97" s="152">
        <v>2.2400000000000002</v>
      </c>
      <c r="G97" s="152">
        <v>2.39</v>
      </c>
    </row>
    <row r="98" spans="1:7">
      <c r="A98" s="78">
        <v>36498</v>
      </c>
      <c r="B98" s="76">
        <f t="shared" si="4"/>
        <v>12</v>
      </c>
      <c r="C98" s="152">
        <v>2.0299999999999998</v>
      </c>
      <c r="D98" s="152">
        <v>2.02</v>
      </c>
      <c r="E98" s="152">
        <v>2.335</v>
      </c>
      <c r="F98" s="152">
        <v>2.2349999999999999</v>
      </c>
      <c r="G98" s="152">
        <v>2.4</v>
      </c>
    </row>
    <row r="99" spans="1:7">
      <c r="A99" s="78">
        <v>36499</v>
      </c>
      <c r="B99" s="76">
        <f t="shared" si="4"/>
        <v>12</v>
      </c>
      <c r="C99" s="152">
        <v>2.0299999999999998</v>
      </c>
      <c r="D99" s="152">
        <v>2.02</v>
      </c>
      <c r="E99" s="152">
        <v>2.335</v>
      </c>
      <c r="F99" s="152">
        <v>2.2349999999999999</v>
      </c>
      <c r="G99" s="152">
        <v>2.4</v>
      </c>
    </row>
    <row r="100" spans="1:7">
      <c r="A100" s="78">
        <v>36500</v>
      </c>
      <c r="B100" s="76">
        <f t="shared" si="4"/>
        <v>12</v>
      </c>
      <c r="C100" s="152">
        <v>2.0299999999999998</v>
      </c>
      <c r="D100" s="152">
        <v>2.02</v>
      </c>
      <c r="E100" s="152">
        <v>2.335</v>
      </c>
      <c r="F100" s="152">
        <v>2.2349999999999999</v>
      </c>
      <c r="G100" s="152">
        <v>2.4</v>
      </c>
    </row>
    <row r="101" spans="1:7">
      <c r="A101" s="78">
        <v>36501</v>
      </c>
      <c r="B101" s="76">
        <f t="shared" si="4"/>
        <v>12</v>
      </c>
      <c r="C101" s="152">
        <v>2.0950000000000002</v>
      </c>
      <c r="D101" s="152">
        <v>2.105</v>
      </c>
      <c r="E101" s="152">
        <v>2.3849999999999998</v>
      </c>
      <c r="F101" s="152">
        <v>2.2749999999999999</v>
      </c>
      <c r="G101" s="152">
        <v>2.4700000000000002</v>
      </c>
    </row>
    <row r="102" spans="1:7">
      <c r="A102" s="78">
        <v>36502</v>
      </c>
      <c r="B102" s="76">
        <f t="shared" si="4"/>
        <v>12</v>
      </c>
      <c r="C102" s="152">
        <v>2.14</v>
      </c>
      <c r="D102" s="152">
        <v>2.14</v>
      </c>
      <c r="E102" s="152">
        <v>2.415</v>
      </c>
      <c r="F102" s="152">
        <v>2.2949999999999999</v>
      </c>
      <c r="G102" s="152">
        <v>2.4649999999999999</v>
      </c>
    </row>
    <row r="103" spans="1:7">
      <c r="A103" s="78">
        <v>36503</v>
      </c>
      <c r="B103" s="76">
        <f t="shared" si="4"/>
        <v>12</v>
      </c>
      <c r="C103" s="152">
        <v>2.1850000000000001</v>
      </c>
      <c r="D103" s="152">
        <v>2.1949999999999998</v>
      </c>
      <c r="E103" s="152">
        <v>2.4550000000000001</v>
      </c>
      <c r="F103" s="152">
        <v>2.37</v>
      </c>
      <c r="G103" s="152">
        <v>2.5249999999999999</v>
      </c>
    </row>
    <row r="104" spans="1:7">
      <c r="A104" s="78">
        <v>36504</v>
      </c>
      <c r="B104" s="76">
        <f t="shared" si="4"/>
        <v>12</v>
      </c>
      <c r="C104" s="152">
        <v>2.1850000000000001</v>
      </c>
      <c r="D104" s="152">
        <v>2.1949999999999998</v>
      </c>
      <c r="E104" s="152">
        <v>2.4300000000000002</v>
      </c>
      <c r="F104" s="152">
        <v>2.395</v>
      </c>
      <c r="G104" s="152">
        <v>2.5</v>
      </c>
    </row>
    <row r="105" spans="1:7">
      <c r="A105" s="78">
        <v>36505</v>
      </c>
      <c r="B105" s="76">
        <f t="shared" si="4"/>
        <v>12</v>
      </c>
      <c r="C105" s="152">
        <v>2.17</v>
      </c>
      <c r="D105" s="152">
        <v>2.17</v>
      </c>
      <c r="E105" s="152">
        <v>2.4350000000000001</v>
      </c>
      <c r="F105" s="152">
        <v>2.4</v>
      </c>
      <c r="G105" s="152">
        <v>2.52</v>
      </c>
    </row>
    <row r="106" spans="1:7">
      <c r="A106" s="78">
        <v>36506</v>
      </c>
      <c r="B106" s="76">
        <f t="shared" si="4"/>
        <v>12</v>
      </c>
      <c r="C106" s="152">
        <v>2.17</v>
      </c>
      <c r="D106" s="152">
        <v>2.17</v>
      </c>
      <c r="E106" s="152">
        <v>2.4350000000000001</v>
      </c>
      <c r="F106" s="152">
        <v>2.4</v>
      </c>
      <c r="G106" s="152">
        <v>2.52</v>
      </c>
    </row>
    <row r="107" spans="1:7">
      <c r="A107" s="78">
        <v>36507</v>
      </c>
      <c r="B107" s="76">
        <f t="shared" si="4"/>
        <v>12</v>
      </c>
      <c r="C107" s="152">
        <v>2.17</v>
      </c>
      <c r="D107" s="152">
        <v>2.17</v>
      </c>
      <c r="E107" s="152">
        <v>2.4350000000000001</v>
      </c>
      <c r="F107" s="152">
        <v>2.4</v>
      </c>
      <c r="G107" s="152">
        <v>2.52</v>
      </c>
    </row>
    <row r="108" spans="1:7">
      <c r="A108" s="78">
        <v>36508</v>
      </c>
      <c r="B108" s="76">
        <f t="shared" si="4"/>
        <v>12</v>
      </c>
      <c r="C108" s="152">
        <v>2.2799999999999998</v>
      </c>
      <c r="D108" s="152">
        <v>2.2799999999999998</v>
      </c>
      <c r="E108" s="152">
        <v>2.5150000000000001</v>
      </c>
      <c r="F108" s="152">
        <v>2.4249999999999998</v>
      </c>
      <c r="G108" s="152">
        <v>2.58</v>
      </c>
    </row>
    <row r="109" spans="1:7">
      <c r="A109" s="78">
        <v>36509</v>
      </c>
      <c r="B109" s="76">
        <f t="shared" si="4"/>
        <v>12</v>
      </c>
      <c r="C109" s="152">
        <v>2.4300000000000002</v>
      </c>
      <c r="D109" s="152">
        <v>2.415</v>
      </c>
      <c r="E109" s="152">
        <v>2.61</v>
      </c>
      <c r="F109" s="152">
        <v>2.5550000000000002</v>
      </c>
      <c r="G109" s="152">
        <v>2.7250000000000001</v>
      </c>
    </row>
    <row r="110" spans="1:7">
      <c r="A110" s="78">
        <v>36510</v>
      </c>
      <c r="B110" s="76">
        <f t="shared" si="4"/>
        <v>12</v>
      </c>
      <c r="C110" s="152">
        <f>VLOOKUP($A110,[1]Sheet1!$A$1:$T$1000,2)</f>
        <v>2.4700000000000002</v>
      </c>
      <c r="D110" s="152">
        <f>VLOOKUP($A110,[1]Sheet1!$A$1:$T$1000,3)</f>
        <v>2.4750000000000001</v>
      </c>
      <c r="E110" s="152">
        <f>VLOOKUP($A110,[1]Sheet1!$A$1:$T$1000,4)</f>
        <v>2.6549999999999998</v>
      </c>
      <c r="F110" s="152">
        <f>VLOOKUP($A110,[1]Sheet1!$A$1:$T$1000,13)</f>
        <v>2.5350000000000001</v>
      </c>
      <c r="G110" s="152">
        <f>VLOOKUP($A110,[1]Sheet1!$A$1:$T$1000,14)</f>
        <v>2.7050000000000001</v>
      </c>
    </row>
    <row r="111" spans="1:7">
      <c r="A111" s="78">
        <v>36511</v>
      </c>
      <c r="B111" s="76">
        <f t="shared" si="4"/>
        <v>12</v>
      </c>
      <c r="C111" s="152">
        <f>VLOOKUP($A111,[1]Sheet1!$A$1:$T$1000,2)</f>
        <v>2.44</v>
      </c>
      <c r="D111" s="152">
        <f>VLOOKUP($A111,[1]Sheet1!$A$1:$T$1000,3)</f>
        <v>2.44</v>
      </c>
      <c r="E111" s="152">
        <f>VLOOKUP($A111,[1]Sheet1!$A$1:$T$1000,4)</f>
        <v>2.6349999999999998</v>
      </c>
      <c r="F111" s="152">
        <f>VLOOKUP($A111,[1]Sheet1!$A$1:$T$1000,13)</f>
        <v>2.5249999999999999</v>
      </c>
      <c r="G111" s="152">
        <f>VLOOKUP($A111,[1]Sheet1!$A$1:$T$1000,14)</f>
        <v>2.68</v>
      </c>
    </row>
    <row r="112" spans="1:7">
      <c r="A112" s="78">
        <v>36512</v>
      </c>
      <c r="B112" s="76">
        <f t="shared" si="4"/>
        <v>12</v>
      </c>
      <c r="C112" s="152">
        <f>VLOOKUP($A112,[1]Sheet1!$A$1:$T$1000,2)</f>
        <v>2.4350000000000001</v>
      </c>
      <c r="D112" s="152">
        <f>VLOOKUP($A112,[1]Sheet1!$A$1:$T$1000,3)</f>
        <v>2.4300000000000002</v>
      </c>
      <c r="E112" s="152">
        <f>VLOOKUP($A112,[1]Sheet1!$A$1:$T$1000,4)</f>
        <v>2.62</v>
      </c>
      <c r="F112" s="152">
        <f>VLOOKUP($A112,[1]Sheet1!$A$1:$T$1000,13)</f>
        <v>2.5049999999999999</v>
      </c>
      <c r="G112" s="152">
        <f>VLOOKUP($A112,[1]Sheet1!$A$1:$T$1000,14)</f>
        <v>2.68</v>
      </c>
    </row>
    <row r="113" spans="1:7">
      <c r="A113" s="78">
        <v>36513</v>
      </c>
      <c r="B113" s="76">
        <f t="shared" si="4"/>
        <v>12</v>
      </c>
      <c r="C113" s="152">
        <f>VLOOKUP($A113,[1]Sheet1!$A$1:$T$1000,2)</f>
        <v>2.4350000000000001</v>
      </c>
      <c r="D113" s="152">
        <f>VLOOKUP($A113,[1]Sheet1!$A$1:$T$1000,3)</f>
        <v>2.4300000000000002</v>
      </c>
      <c r="E113" s="152">
        <f>VLOOKUP($A113,[1]Sheet1!$A$1:$T$1000,4)</f>
        <v>2.62</v>
      </c>
      <c r="F113" s="152">
        <f>VLOOKUP($A113,[1]Sheet1!$A$1:$T$1000,13)</f>
        <v>2.5049999999999999</v>
      </c>
      <c r="G113" s="152">
        <f>VLOOKUP($A113,[1]Sheet1!$A$1:$T$1000,14)</f>
        <v>2.68</v>
      </c>
    </row>
    <row r="114" spans="1:7">
      <c r="A114" s="78">
        <v>36514</v>
      </c>
      <c r="B114" s="76">
        <f t="shared" si="4"/>
        <v>12</v>
      </c>
      <c r="C114" s="152">
        <f>VLOOKUP($A114,[1]Sheet1!$A$1:$T$1000,2)</f>
        <v>2.4350000000000001</v>
      </c>
      <c r="D114" s="152">
        <f>VLOOKUP($A114,[1]Sheet1!$A$1:$T$1000,3)</f>
        <v>2.4300000000000002</v>
      </c>
      <c r="E114" s="152">
        <f>VLOOKUP($A114,[1]Sheet1!$A$1:$T$1000,4)</f>
        <v>2.62</v>
      </c>
      <c r="F114" s="152">
        <f>VLOOKUP($A114,[1]Sheet1!$A$1:$T$1000,13)</f>
        <v>2.5049999999999999</v>
      </c>
      <c r="G114" s="152">
        <f>VLOOKUP($A114,[1]Sheet1!$A$1:$T$1000,14)</f>
        <v>2.68</v>
      </c>
    </row>
    <row r="115" spans="1:7">
      <c r="A115" s="78">
        <v>36515</v>
      </c>
      <c r="B115" s="76">
        <f t="shared" si="4"/>
        <v>12</v>
      </c>
      <c r="C115" s="152">
        <f>VLOOKUP($A115,[1]Sheet1!$A$1:$T$1000,2)</f>
        <v>2.56</v>
      </c>
      <c r="D115" s="152">
        <f>VLOOKUP($A115,[1]Sheet1!$A$1:$T$1000,3)</f>
        <v>2.5350000000000001</v>
      </c>
      <c r="E115" s="152">
        <f>VLOOKUP($A115,[1]Sheet1!$A$1:$T$1000,4)</f>
        <v>2.6850000000000001</v>
      </c>
      <c r="F115" s="152">
        <f>VLOOKUP($A115,[1]Sheet1!$A$1:$T$1000,13)</f>
        <v>2.5350000000000001</v>
      </c>
      <c r="G115" s="152">
        <f>VLOOKUP($A115,[1]Sheet1!$A$1:$T$1000,14)</f>
        <v>2.6850000000000001</v>
      </c>
    </row>
    <row r="116" spans="1:7">
      <c r="A116" s="78">
        <v>36516</v>
      </c>
      <c r="B116" s="76">
        <f t="shared" si="4"/>
        <v>12</v>
      </c>
      <c r="C116" s="152">
        <f>VLOOKUP($A116,[1]Sheet1!$A$1:$T$1000,2)</f>
        <v>2.4700000000000002</v>
      </c>
      <c r="D116" s="152">
        <f>VLOOKUP($A116,[1]Sheet1!$A$1:$T$1000,3)</f>
        <v>2.4550000000000001</v>
      </c>
      <c r="E116" s="152">
        <f>VLOOKUP($A116,[1]Sheet1!$A$1:$T$1000,4)</f>
        <v>2.6</v>
      </c>
      <c r="F116" s="152">
        <f>VLOOKUP($A116,[1]Sheet1!$A$1:$T$1000,13)</f>
        <v>2.4500000000000002</v>
      </c>
      <c r="G116" s="152">
        <f>VLOOKUP($A116,[1]Sheet1!$A$1:$T$1000,14)</f>
        <v>2.58</v>
      </c>
    </row>
    <row r="117" spans="1:7">
      <c r="A117" s="78">
        <v>36517</v>
      </c>
      <c r="B117" s="76">
        <f t="shared" si="4"/>
        <v>12</v>
      </c>
      <c r="C117" s="152">
        <f>VLOOKUP($A117,[1]Sheet1!$A$1:$T$1000,2)</f>
        <v>2.2799999999999998</v>
      </c>
      <c r="D117" s="152">
        <f>VLOOKUP($A117,[1]Sheet1!$A$1:$T$1000,3)</f>
        <v>2.2799999999999998</v>
      </c>
      <c r="E117" s="152">
        <f>VLOOKUP($A117,[1]Sheet1!$A$1:$T$1000,4)</f>
        <v>2.4700000000000002</v>
      </c>
      <c r="F117" s="152">
        <f>VLOOKUP($A117,[1]Sheet1!$A$1:$T$1000,13)</f>
        <v>2.3199999999999998</v>
      </c>
      <c r="G117" s="152">
        <f>VLOOKUP($A117,[1]Sheet1!$A$1:$T$1000,14)</f>
        <v>2.4700000000000002</v>
      </c>
    </row>
    <row r="118" spans="1:7">
      <c r="A118" s="78">
        <v>36518</v>
      </c>
      <c r="B118" s="76">
        <f t="shared" si="4"/>
        <v>12</v>
      </c>
      <c r="C118" s="152">
        <f>VLOOKUP($A118,[1]Sheet1!$A$1:$T$1000,2)</f>
        <v>2.25</v>
      </c>
      <c r="D118" s="152">
        <f>VLOOKUP($A118,[1]Sheet1!$A$1:$T$1000,3)</f>
        <v>2.23</v>
      </c>
      <c r="E118" s="152">
        <f>VLOOKUP($A118,[1]Sheet1!$A$1:$T$1000,4)</f>
        <v>2.42</v>
      </c>
      <c r="F118" s="152">
        <f>VLOOKUP($A118,[1]Sheet1!$A$1:$T$1000,13)</f>
        <v>2.2549999999999999</v>
      </c>
      <c r="G118" s="152">
        <f>VLOOKUP($A118,[1]Sheet1!$A$1:$T$1000,14)</f>
        <v>2.39</v>
      </c>
    </row>
    <row r="119" spans="1:7">
      <c r="A119" s="78">
        <v>36519</v>
      </c>
      <c r="B119" s="76">
        <f t="shared" si="4"/>
        <v>12</v>
      </c>
      <c r="C119" s="152">
        <f>VLOOKUP($A119,[1]Sheet1!$A$1:$T$1000,2)</f>
        <v>2.25</v>
      </c>
      <c r="D119" s="152">
        <f>VLOOKUP($A119,[1]Sheet1!$A$1:$T$1000,3)</f>
        <v>2.23</v>
      </c>
      <c r="E119" s="152">
        <f>VLOOKUP($A119,[1]Sheet1!$A$1:$T$1000,4)</f>
        <v>2.42</v>
      </c>
      <c r="F119" s="152">
        <f>VLOOKUP($A119,[1]Sheet1!$A$1:$T$1000,13)</f>
        <v>2.2549999999999999</v>
      </c>
      <c r="G119" s="152">
        <f>VLOOKUP($A119,[1]Sheet1!$A$1:$T$1000,14)</f>
        <v>2.39</v>
      </c>
    </row>
    <row r="120" spans="1:7">
      <c r="A120" s="78">
        <v>36520</v>
      </c>
      <c r="B120" s="76">
        <f t="shared" si="4"/>
        <v>12</v>
      </c>
      <c r="C120" s="152">
        <f>VLOOKUP($A120,[1]Sheet1!$A$1:$T$1000,2)</f>
        <v>2.25</v>
      </c>
      <c r="D120" s="152">
        <f>VLOOKUP($A120,[1]Sheet1!$A$1:$T$1000,3)</f>
        <v>2.23</v>
      </c>
      <c r="E120" s="152">
        <f>VLOOKUP($A120,[1]Sheet1!$A$1:$T$1000,4)</f>
        <v>2.42</v>
      </c>
      <c r="F120" s="152">
        <f>VLOOKUP($A120,[1]Sheet1!$A$1:$T$1000,13)</f>
        <v>2.2549999999999999</v>
      </c>
      <c r="G120" s="152">
        <f>VLOOKUP($A120,[1]Sheet1!$A$1:$T$1000,14)</f>
        <v>2.39</v>
      </c>
    </row>
    <row r="121" spans="1:7">
      <c r="A121" s="78">
        <v>36521</v>
      </c>
      <c r="B121" s="76">
        <f t="shared" si="4"/>
        <v>12</v>
      </c>
      <c r="C121" s="152">
        <f>VLOOKUP($A121,[1]Sheet1!$A$1:$T$1000,2)</f>
        <v>2.25</v>
      </c>
      <c r="D121" s="152">
        <f>VLOOKUP($A121,[1]Sheet1!$A$1:$T$1000,3)</f>
        <v>2.23</v>
      </c>
      <c r="E121" s="152">
        <f>VLOOKUP($A121,[1]Sheet1!$A$1:$T$1000,4)</f>
        <v>2.42</v>
      </c>
      <c r="F121" s="152">
        <f>VLOOKUP($A121,[1]Sheet1!$A$1:$T$1000,13)</f>
        <v>2.2549999999999999</v>
      </c>
      <c r="G121" s="152">
        <f>VLOOKUP($A121,[1]Sheet1!$A$1:$T$1000,14)</f>
        <v>2.39</v>
      </c>
    </row>
    <row r="122" spans="1:7">
      <c r="A122" s="78">
        <v>36522</v>
      </c>
      <c r="B122" s="76">
        <f t="shared" si="4"/>
        <v>12</v>
      </c>
      <c r="C122" s="152">
        <f>VLOOKUP($A122,[1]Sheet1!$A$1:$T$1000,2)</f>
        <v>2.19</v>
      </c>
      <c r="D122" s="152">
        <f>VLOOKUP($A122,[1]Sheet1!$A$1:$T$1000,3)</f>
        <v>2.1800000000000002</v>
      </c>
      <c r="E122" s="152">
        <f>VLOOKUP($A122,[1]Sheet1!$A$1:$T$1000,4)</f>
        <v>2.3849999999999998</v>
      </c>
      <c r="F122" s="152">
        <f>VLOOKUP($A122,[1]Sheet1!$A$1:$T$1000,13)</f>
        <v>2.25</v>
      </c>
      <c r="G122" s="152">
        <f>VLOOKUP($A122,[1]Sheet1!$A$1:$T$1000,14)</f>
        <v>2.395</v>
      </c>
    </row>
    <row r="123" spans="1:7">
      <c r="A123" s="78">
        <v>36523</v>
      </c>
      <c r="B123" s="76">
        <f t="shared" si="4"/>
        <v>12</v>
      </c>
      <c r="C123" s="152">
        <f>VLOOKUP($A123,[1]Sheet1!$A$1:$T$1000,2)</f>
        <v>2.165</v>
      </c>
      <c r="D123" s="152">
        <f>VLOOKUP($A123,[1]Sheet1!$A$1:$T$1000,3)</f>
        <v>2.17</v>
      </c>
      <c r="E123" s="152">
        <f>VLOOKUP($A123,[1]Sheet1!$A$1:$T$1000,4)</f>
        <v>2.36</v>
      </c>
      <c r="F123" s="152">
        <f>VLOOKUP($A123,[1]Sheet1!$A$1:$T$1000,13)</f>
        <v>2.25</v>
      </c>
      <c r="G123" s="152">
        <f>VLOOKUP($A123,[1]Sheet1!$A$1:$T$1000,14)</f>
        <v>2.38</v>
      </c>
    </row>
    <row r="124" spans="1:7">
      <c r="A124" s="78">
        <v>36524</v>
      </c>
      <c r="B124" s="76">
        <f t="shared" si="4"/>
        <v>12</v>
      </c>
      <c r="C124" s="152">
        <f>VLOOKUP($A124,[1]Sheet1!$A$1:$T$1000,2)</f>
        <v>2.1749999999999998</v>
      </c>
      <c r="D124" s="152">
        <f>VLOOKUP($A124,[1]Sheet1!$A$1:$T$1000,3)</f>
        <v>2.165</v>
      </c>
      <c r="E124" s="152">
        <f>VLOOKUP($A124,[1]Sheet1!$A$1:$T$1000,4)</f>
        <v>2.375</v>
      </c>
      <c r="F124" s="152">
        <f>VLOOKUP($A124,[1]Sheet1!$A$1:$T$1000,13)</f>
        <v>2.2850000000000001</v>
      </c>
      <c r="G124" s="152">
        <f>VLOOKUP($A124,[1]Sheet1!$A$1:$T$1000,14)</f>
        <v>2.4049999999999998</v>
      </c>
    </row>
    <row r="125" spans="1:7">
      <c r="A125" s="78">
        <v>36525</v>
      </c>
      <c r="B125" s="76">
        <f t="shared" si="4"/>
        <v>12</v>
      </c>
      <c r="C125" s="152">
        <f>VLOOKUP($A125,[1]Sheet1!$A$1:$T$1000,2)</f>
        <v>2.165</v>
      </c>
      <c r="D125" s="152">
        <f>VLOOKUP($A125,[1]Sheet1!$A$1:$T$1000,3)</f>
        <v>2.165</v>
      </c>
      <c r="E125" s="152">
        <f>VLOOKUP($A125,[1]Sheet1!$A$1:$T$1000,4)</f>
        <v>2.37</v>
      </c>
      <c r="F125" s="152">
        <f>VLOOKUP($A125,[1]Sheet1!$A$1:$T$1000,13)</f>
        <v>2.3250000000000002</v>
      </c>
      <c r="G125" s="152">
        <f>VLOOKUP($A125,[1]Sheet1!$A$1:$T$1000,14)</f>
        <v>2.4300000000000002</v>
      </c>
    </row>
    <row r="126" spans="1:7">
      <c r="A126" s="80" t="s">
        <v>2</v>
      </c>
      <c r="B126" s="184" t="s">
        <v>14</v>
      </c>
      <c r="C126" s="151" t="s">
        <v>83</v>
      </c>
      <c r="D126" s="151" t="s">
        <v>84</v>
      </c>
      <c r="E126" s="151" t="s">
        <v>85</v>
      </c>
      <c r="F126" s="151" t="s">
        <v>86</v>
      </c>
      <c r="G126" s="151" t="s">
        <v>87</v>
      </c>
    </row>
    <row r="127" spans="1:7">
      <c r="A127" s="78">
        <v>36526</v>
      </c>
      <c r="B127" s="76">
        <f t="shared" si="4"/>
        <v>1</v>
      </c>
      <c r="C127" s="152">
        <f>VLOOKUP($A127,[1]Sheet1!$A$1:$T$1000,2)</f>
        <v>2.15</v>
      </c>
      <c r="D127" s="152">
        <f>VLOOKUP($A127,[1]Sheet1!$A$1:$T$1000,3)</f>
        <v>2.145</v>
      </c>
      <c r="E127" s="152">
        <f>VLOOKUP($A127,[1]Sheet1!$A$1:$T$1000,4)</f>
        <v>2.37</v>
      </c>
      <c r="F127" s="152">
        <f>VLOOKUP($A127,[1]Sheet1!$A$1:$T$1000,13)</f>
        <v>2.4049999999999998</v>
      </c>
      <c r="G127" s="152">
        <f>VLOOKUP($A127,[1]Sheet1!$A$1:$T$1000,14)</f>
        <v>2.42</v>
      </c>
    </row>
    <row r="128" spans="1:7">
      <c r="A128" s="78">
        <v>36527</v>
      </c>
      <c r="B128" s="76">
        <f t="shared" si="4"/>
        <v>1</v>
      </c>
      <c r="C128" s="152">
        <f>VLOOKUP($A128,[1]Sheet1!$A$1:$T$1000,2)</f>
        <v>2.15</v>
      </c>
      <c r="D128" s="152">
        <f>VLOOKUP($A128,[1]Sheet1!$A$1:$T$1000,3)</f>
        <v>2.145</v>
      </c>
      <c r="E128" s="152">
        <f>VLOOKUP($A128,[1]Sheet1!$A$1:$T$1000,4)</f>
        <v>2.37</v>
      </c>
      <c r="F128" s="152">
        <f>VLOOKUP($A128,[1]Sheet1!$A$1:$T$1000,13)</f>
        <v>2.4049999999999998</v>
      </c>
      <c r="G128" s="152">
        <f>VLOOKUP($A128,[1]Sheet1!$A$1:$T$1000,14)</f>
        <v>2.42</v>
      </c>
    </row>
    <row r="129" spans="1:7">
      <c r="A129" s="78">
        <v>36528</v>
      </c>
      <c r="B129" s="76">
        <f t="shared" si="4"/>
        <v>1</v>
      </c>
      <c r="C129" s="152">
        <f>VLOOKUP($A129,[1]Sheet1!$A$1:$T$1000,2)</f>
        <v>2.15</v>
      </c>
      <c r="D129" s="152">
        <f>VLOOKUP($A129,[1]Sheet1!$A$1:$T$1000,3)</f>
        <v>2.145</v>
      </c>
      <c r="E129" s="152">
        <f>VLOOKUP($A129,[1]Sheet1!$A$1:$T$1000,4)</f>
        <v>2.37</v>
      </c>
      <c r="F129" s="152">
        <f>VLOOKUP($A129,[1]Sheet1!$A$1:$T$1000,13)</f>
        <v>2.4049999999999998</v>
      </c>
      <c r="G129" s="152">
        <f>VLOOKUP($A129,[1]Sheet1!$A$1:$T$1000,14)</f>
        <v>2.42</v>
      </c>
    </row>
    <row r="130" spans="1:7">
      <c r="A130" s="78">
        <v>36529</v>
      </c>
      <c r="B130" s="76">
        <f t="shared" si="4"/>
        <v>1</v>
      </c>
      <c r="C130" s="152">
        <f>VLOOKUP($A130,[1]Sheet1!$A$1:$T$1000,2)</f>
        <v>2.165</v>
      </c>
      <c r="D130" s="152">
        <f>VLOOKUP($A130,[1]Sheet1!$A$1:$T$1000,3)</f>
        <v>2.1850000000000001</v>
      </c>
      <c r="E130" s="152">
        <f>VLOOKUP($A130,[1]Sheet1!$A$1:$T$1000,4)</f>
        <v>2.375</v>
      </c>
      <c r="F130" s="152">
        <f>VLOOKUP($A130,[1]Sheet1!$A$1:$T$1000,13)</f>
        <v>2.4049999999999998</v>
      </c>
      <c r="G130" s="152">
        <f>VLOOKUP($A130,[1]Sheet1!$A$1:$T$1000,14)</f>
        <v>2.42</v>
      </c>
    </row>
    <row r="131" spans="1:7">
      <c r="A131" s="78">
        <v>36530</v>
      </c>
      <c r="B131" s="76">
        <f t="shared" si="4"/>
        <v>1</v>
      </c>
      <c r="C131" s="152">
        <f>VLOOKUP($A131,[1]Sheet1!$A$1:$T$1000,2)</f>
        <v>2.1349999999999998</v>
      </c>
      <c r="D131" s="152">
        <f>VLOOKUP($A131,[1]Sheet1!$A$1:$T$1000,3)</f>
        <v>2.1549999999999998</v>
      </c>
      <c r="E131" s="152">
        <f>VLOOKUP($A131,[1]Sheet1!$A$1:$T$1000,4)</f>
        <v>2.2999999999999998</v>
      </c>
      <c r="F131" s="152">
        <f>VLOOKUP($A131,[1]Sheet1!$A$1:$T$1000,13)</f>
        <v>2.2650000000000001</v>
      </c>
      <c r="G131" s="152">
        <f>VLOOKUP($A131,[1]Sheet1!$A$1:$T$1000,14)</f>
        <v>2.355</v>
      </c>
    </row>
    <row r="132" spans="1:7">
      <c r="A132" s="78">
        <v>36531</v>
      </c>
      <c r="B132" s="76">
        <f t="shared" si="4"/>
        <v>1</v>
      </c>
      <c r="C132" s="152">
        <f>VLOOKUP($A132,[1]Sheet1!$A$1:$T$1000,2)</f>
        <v>2.19</v>
      </c>
      <c r="D132" s="152">
        <f>VLOOKUP($A132,[1]Sheet1!$A$1:$T$1000,3)</f>
        <v>2.2000000000000002</v>
      </c>
      <c r="E132" s="152">
        <f>VLOOKUP($A132,[1]Sheet1!$A$1:$T$1000,4)</f>
        <v>2.36</v>
      </c>
      <c r="F132" s="152">
        <f>VLOOKUP($A132,[1]Sheet1!$A$1:$T$1000,13)</f>
        <v>2.27</v>
      </c>
      <c r="G132" s="152">
        <f>VLOOKUP($A132,[1]Sheet1!$A$1:$T$1000,14)</f>
        <v>2.4</v>
      </c>
    </row>
    <row r="133" spans="1:7">
      <c r="A133" s="78">
        <v>36532</v>
      </c>
      <c r="B133" s="76">
        <f t="shared" ref="B133:B196" si="5">IF(A133&lt;&gt;"",MONTH(A133),0)</f>
        <v>1</v>
      </c>
      <c r="C133" s="152">
        <f>VLOOKUP($A133,[1]Sheet1!$A$1:$T$1000,2)</f>
        <v>2.16</v>
      </c>
      <c r="D133" s="152">
        <f>VLOOKUP($A133,[1]Sheet1!$A$1:$T$1000,3)</f>
        <v>2.165</v>
      </c>
      <c r="E133" s="152">
        <f>VLOOKUP($A133,[1]Sheet1!$A$1:$T$1000,4)</f>
        <v>2.3450000000000002</v>
      </c>
      <c r="F133" s="152">
        <f>VLOOKUP($A133,[1]Sheet1!$A$1:$T$1000,13)</f>
        <v>2.27</v>
      </c>
      <c r="G133" s="152">
        <f>VLOOKUP($A133,[1]Sheet1!$A$1:$T$1000,14)</f>
        <v>2.4</v>
      </c>
    </row>
    <row r="134" spans="1:7">
      <c r="A134" s="78">
        <v>36533</v>
      </c>
      <c r="B134" s="76">
        <f t="shared" si="5"/>
        <v>1</v>
      </c>
      <c r="C134" s="152">
        <f>VLOOKUP($A134,[1]Sheet1!$A$1:$T$1000,2)</f>
        <v>2.14</v>
      </c>
      <c r="D134" s="152">
        <f>VLOOKUP($A134,[1]Sheet1!$A$1:$T$1000,3)</f>
        <v>2.145</v>
      </c>
      <c r="E134" s="152">
        <f>VLOOKUP($A134,[1]Sheet1!$A$1:$T$1000,4)</f>
        <v>2.33</v>
      </c>
      <c r="F134" s="152">
        <f>VLOOKUP($A134,[1]Sheet1!$A$1:$T$1000,13)</f>
        <v>2.2650000000000001</v>
      </c>
      <c r="G134" s="152">
        <f>VLOOKUP($A134,[1]Sheet1!$A$1:$T$1000,14)</f>
        <v>2.4049999999999998</v>
      </c>
    </row>
    <row r="135" spans="1:7">
      <c r="A135" s="78">
        <v>36534</v>
      </c>
      <c r="B135" s="76">
        <f t="shared" si="5"/>
        <v>1</v>
      </c>
      <c r="C135" s="152">
        <f>VLOOKUP($A135,[1]Sheet1!$A$1:$T$1000,2)</f>
        <v>2.14</v>
      </c>
      <c r="D135" s="152">
        <f>VLOOKUP($A135,[1]Sheet1!$A$1:$T$1000,3)</f>
        <v>2.145</v>
      </c>
      <c r="E135" s="152">
        <f>VLOOKUP($A135,[1]Sheet1!$A$1:$T$1000,4)</f>
        <v>2.33</v>
      </c>
      <c r="F135" s="152">
        <f>VLOOKUP($A135,[1]Sheet1!$A$1:$T$1000,13)</f>
        <v>2.2650000000000001</v>
      </c>
      <c r="G135" s="152">
        <f>VLOOKUP($A135,[1]Sheet1!$A$1:$T$1000,14)</f>
        <v>2.4049999999999998</v>
      </c>
    </row>
    <row r="136" spans="1:7">
      <c r="A136" s="78">
        <v>36535</v>
      </c>
      <c r="B136" s="76">
        <f t="shared" si="5"/>
        <v>1</v>
      </c>
      <c r="C136" s="152">
        <f>VLOOKUP($A136,[1]Sheet1!$A$1:$T$1000,2)</f>
        <v>2.14</v>
      </c>
      <c r="D136" s="152">
        <f>VLOOKUP($A136,[1]Sheet1!$A$1:$T$1000,3)</f>
        <v>2.145</v>
      </c>
      <c r="E136" s="152">
        <f>VLOOKUP($A136,[1]Sheet1!$A$1:$T$1000,4)</f>
        <v>2.33</v>
      </c>
      <c r="F136" s="152">
        <f>VLOOKUP($A136,[1]Sheet1!$A$1:$T$1000,13)</f>
        <v>2.2650000000000001</v>
      </c>
      <c r="G136" s="152">
        <f>VLOOKUP($A136,[1]Sheet1!$A$1:$T$1000,14)</f>
        <v>2.4049999999999998</v>
      </c>
    </row>
    <row r="137" spans="1:7">
      <c r="A137" s="78">
        <v>36536</v>
      </c>
      <c r="B137" s="76">
        <f t="shared" si="5"/>
        <v>1</v>
      </c>
      <c r="C137" s="152">
        <f>VLOOKUP($A137,[1]Sheet1!$A$1:$T$1000,2)</f>
        <v>2.15</v>
      </c>
      <c r="D137" s="152">
        <f>VLOOKUP($A137,[1]Sheet1!$A$1:$T$1000,3)</f>
        <v>2.16</v>
      </c>
      <c r="E137" s="152">
        <f>VLOOKUP($A137,[1]Sheet1!$A$1:$T$1000,4)</f>
        <v>2.35</v>
      </c>
      <c r="F137" s="152">
        <f>VLOOKUP($A137,[1]Sheet1!$A$1:$T$1000,13)</f>
        <v>2.2799999999999998</v>
      </c>
      <c r="G137" s="152">
        <f>VLOOKUP($A137,[1]Sheet1!$A$1:$T$1000,14)</f>
        <v>2.415</v>
      </c>
    </row>
    <row r="138" spans="1:7">
      <c r="A138" s="78">
        <v>36537</v>
      </c>
      <c r="B138" s="76">
        <f t="shared" si="5"/>
        <v>1</v>
      </c>
      <c r="C138" s="152">
        <f>VLOOKUP($A138,[1]Sheet1!$A$1:$T$1000,2)</f>
        <v>2.1549999999999998</v>
      </c>
      <c r="D138" s="152">
        <f>VLOOKUP($A138,[1]Sheet1!$A$1:$T$1000,3)</f>
        <v>2.1549999999999998</v>
      </c>
      <c r="E138" s="152">
        <f>VLOOKUP($A138,[1]Sheet1!$A$1:$T$1000,4)</f>
        <v>2.38</v>
      </c>
      <c r="F138" s="152">
        <f>VLOOKUP($A138,[1]Sheet1!$A$1:$T$1000,13)</f>
        <v>2.335</v>
      </c>
      <c r="G138" s="152">
        <f>VLOOKUP($A138,[1]Sheet1!$A$1:$T$1000,14)</f>
        <v>2.4500000000000002</v>
      </c>
    </row>
    <row r="139" spans="1:7">
      <c r="A139" s="78">
        <v>36538</v>
      </c>
      <c r="B139" s="76">
        <f t="shared" si="5"/>
        <v>1</v>
      </c>
      <c r="C139" s="152">
        <f>VLOOKUP($A139,[1]Sheet1!$A$1:$T$1000,2)</f>
        <v>2.1349999999999998</v>
      </c>
      <c r="D139" s="152">
        <f>VLOOKUP($A139,[1]Sheet1!$A$1:$T$1000,3)</f>
        <v>2.125</v>
      </c>
      <c r="E139" s="152">
        <f>VLOOKUP($A139,[1]Sheet1!$A$1:$T$1000,4)</f>
        <v>2.39</v>
      </c>
      <c r="F139" s="152">
        <f>VLOOKUP($A139,[1]Sheet1!$A$1:$T$1000,13)</f>
        <v>2.3450000000000002</v>
      </c>
      <c r="G139" s="152">
        <f>VLOOKUP($A139,[1]Sheet1!$A$1:$T$1000,14)</f>
        <v>2.4550000000000001</v>
      </c>
    </row>
    <row r="140" spans="1:7">
      <c r="A140" s="78">
        <v>36539</v>
      </c>
      <c r="B140" s="76">
        <f t="shared" si="5"/>
        <v>1</v>
      </c>
      <c r="C140" s="152">
        <f>VLOOKUP($A140,[1]Sheet1!$A$1:$T$1000,2)</f>
        <v>2.145</v>
      </c>
      <c r="D140" s="152">
        <f>VLOOKUP($A140,[1]Sheet1!$A$1:$T$1000,3)</f>
        <v>2.125</v>
      </c>
      <c r="E140" s="152">
        <f>VLOOKUP($A140,[1]Sheet1!$A$1:$T$1000,4)</f>
        <v>2.3849999999999998</v>
      </c>
      <c r="F140" s="152">
        <f>VLOOKUP($A140,[1]Sheet1!$A$1:$T$1000,13)</f>
        <v>2.335</v>
      </c>
      <c r="G140" s="152">
        <f>VLOOKUP($A140,[1]Sheet1!$A$1:$T$1000,14)</f>
        <v>2.4500000000000002</v>
      </c>
    </row>
    <row r="141" spans="1:7">
      <c r="A141" s="78">
        <v>36540</v>
      </c>
      <c r="B141" s="76">
        <f t="shared" si="5"/>
        <v>1</v>
      </c>
      <c r="C141" s="152">
        <f>VLOOKUP($A141,[1]Sheet1!$A$1:$T$1000,2)</f>
        <v>2.15</v>
      </c>
      <c r="D141" s="152">
        <f>VLOOKUP($A141,[1]Sheet1!$A$1:$T$1000,3)</f>
        <v>2.13</v>
      </c>
      <c r="E141" s="152">
        <f>VLOOKUP($A141,[1]Sheet1!$A$1:$T$1000,4)</f>
        <v>2.375</v>
      </c>
      <c r="F141" s="152">
        <f>VLOOKUP($A141,[1]Sheet1!$A$1:$T$1000,13)</f>
        <v>2.33</v>
      </c>
      <c r="G141" s="152">
        <f>VLOOKUP($A141,[1]Sheet1!$A$1:$T$1000,14)</f>
        <v>2.46</v>
      </c>
    </row>
    <row r="142" spans="1:7">
      <c r="A142" s="78">
        <v>36541</v>
      </c>
      <c r="B142" s="76">
        <f t="shared" si="5"/>
        <v>1</v>
      </c>
      <c r="C142" s="152">
        <f>VLOOKUP($A142,[1]Sheet1!$A$1:$T$1000,2)</f>
        <v>2.15</v>
      </c>
      <c r="D142" s="152">
        <f>VLOOKUP($A142,[1]Sheet1!$A$1:$T$1000,3)</f>
        <v>2.13</v>
      </c>
      <c r="E142" s="152">
        <f>VLOOKUP($A142,[1]Sheet1!$A$1:$T$1000,4)</f>
        <v>2.375</v>
      </c>
      <c r="F142" s="152">
        <f>VLOOKUP($A142,[1]Sheet1!$A$1:$T$1000,13)</f>
        <v>2.33</v>
      </c>
      <c r="G142" s="152">
        <f>VLOOKUP($A142,[1]Sheet1!$A$1:$T$1000,14)</f>
        <v>2.46</v>
      </c>
    </row>
    <row r="143" spans="1:7">
      <c r="A143" s="78">
        <v>36542</v>
      </c>
      <c r="B143" s="76">
        <f t="shared" si="5"/>
        <v>1</v>
      </c>
      <c r="C143" s="152">
        <f>VLOOKUP($A143,[1]Sheet1!$A$1:$T$1000,2)</f>
        <v>2.15</v>
      </c>
      <c r="D143" s="152">
        <f>VLOOKUP($A143,[1]Sheet1!$A$1:$T$1000,3)</f>
        <v>2.13</v>
      </c>
      <c r="E143" s="152">
        <f>VLOOKUP($A143,[1]Sheet1!$A$1:$T$1000,4)</f>
        <v>2.375</v>
      </c>
      <c r="F143" s="152">
        <f>VLOOKUP($A143,[1]Sheet1!$A$1:$T$1000,13)</f>
        <v>2.33</v>
      </c>
      <c r="G143" s="152">
        <f>VLOOKUP($A143,[1]Sheet1!$A$1:$T$1000,14)</f>
        <v>2.46</v>
      </c>
    </row>
    <row r="144" spans="1:7">
      <c r="A144" s="78">
        <v>36543</v>
      </c>
      <c r="B144" s="76">
        <f t="shared" si="5"/>
        <v>1</v>
      </c>
      <c r="C144" s="152">
        <f>VLOOKUP($A144,[1]Sheet1!$A$1:$T$1000,2)</f>
        <v>2.15</v>
      </c>
      <c r="D144" s="152">
        <f>VLOOKUP($A144,[1]Sheet1!$A$1:$T$1000,3)</f>
        <v>2.13</v>
      </c>
      <c r="E144" s="152">
        <f>VLOOKUP($A144,[1]Sheet1!$A$1:$T$1000,4)</f>
        <v>2.375</v>
      </c>
      <c r="F144" s="152">
        <f>VLOOKUP($A144,[1]Sheet1!$A$1:$T$1000,13)</f>
        <v>2.33</v>
      </c>
      <c r="G144" s="152">
        <f>VLOOKUP($A144,[1]Sheet1!$A$1:$T$1000,14)</f>
        <v>2.46</v>
      </c>
    </row>
    <row r="145" spans="1:7">
      <c r="A145" s="78">
        <v>36544</v>
      </c>
      <c r="B145" s="76">
        <f t="shared" si="5"/>
        <v>1</v>
      </c>
      <c r="C145" s="152">
        <f>VLOOKUP($A145,[1]Sheet1!$A$1:$T$1000,2)</f>
        <v>2.2050000000000001</v>
      </c>
      <c r="D145" s="152">
        <f>VLOOKUP($A145,[1]Sheet1!$A$1:$T$1000,3)</f>
        <v>2.1949999999999998</v>
      </c>
      <c r="E145" s="152">
        <f>VLOOKUP($A145,[1]Sheet1!$A$1:$T$1000,4)</f>
        <v>2.395</v>
      </c>
      <c r="F145" s="152">
        <f>VLOOKUP($A145,[1]Sheet1!$A$1:$T$1000,13)</f>
        <v>2.3450000000000002</v>
      </c>
      <c r="G145" s="152">
        <f>VLOOKUP($A145,[1]Sheet1!$A$1:$T$1000,14)</f>
        <v>2.46</v>
      </c>
    </row>
    <row r="146" spans="1:7">
      <c r="A146" s="78">
        <v>36545</v>
      </c>
      <c r="B146" s="76">
        <f t="shared" si="5"/>
        <v>1</v>
      </c>
      <c r="C146" s="152">
        <f>VLOOKUP($A146,[1]Sheet1!$A$1:$T$1000,2)</f>
        <v>2.2599999999999998</v>
      </c>
      <c r="D146" s="152">
        <f>VLOOKUP($A146,[1]Sheet1!$A$1:$T$1000,3)</f>
        <v>2.2400000000000002</v>
      </c>
      <c r="E146" s="152">
        <f>VLOOKUP($A146,[1]Sheet1!$A$1:$T$1000,4)</f>
        <v>2.4049999999999998</v>
      </c>
      <c r="F146" s="152">
        <f>VLOOKUP($A146,[1]Sheet1!$A$1:$T$1000,13)</f>
        <v>2.34</v>
      </c>
      <c r="G146" s="152">
        <f>VLOOKUP($A146,[1]Sheet1!$A$1:$T$1000,14)</f>
        <v>2.4350000000000001</v>
      </c>
    </row>
    <row r="147" spans="1:7">
      <c r="A147" s="78">
        <v>36546</v>
      </c>
      <c r="B147" s="76">
        <f t="shared" si="5"/>
        <v>1</v>
      </c>
      <c r="C147" s="152">
        <f>VLOOKUP($A147,[1]Sheet1!$A$1:$T$1000,2)</f>
        <v>2.38</v>
      </c>
      <c r="D147" s="152">
        <f>VLOOKUP($A147,[1]Sheet1!$A$1:$T$1000,3)</f>
        <v>2.3450000000000002</v>
      </c>
      <c r="E147" s="152">
        <f>VLOOKUP($A147,[1]Sheet1!$A$1:$T$1000,4)</f>
        <v>2.5049999999999999</v>
      </c>
      <c r="F147" s="152">
        <f>VLOOKUP($A147,[1]Sheet1!$A$1:$T$1000,13)</f>
        <v>2.44</v>
      </c>
      <c r="G147" s="152">
        <f>VLOOKUP($A147,[1]Sheet1!$A$1:$T$1000,14)</f>
        <v>2.54</v>
      </c>
    </row>
    <row r="148" spans="1:7">
      <c r="A148" s="78">
        <v>36547</v>
      </c>
      <c r="B148" s="76">
        <f t="shared" si="5"/>
        <v>1</v>
      </c>
      <c r="C148" s="152">
        <f>VLOOKUP($A148,[1]Sheet1!$A$1:$T$1000,2)</f>
        <v>2.39</v>
      </c>
      <c r="D148" s="152">
        <f>VLOOKUP($A148,[1]Sheet1!$A$1:$T$1000,3)</f>
        <v>2.37</v>
      </c>
      <c r="E148" s="152">
        <f>VLOOKUP($A148,[1]Sheet1!$A$1:$T$1000,4)</f>
        <v>2.5150000000000001</v>
      </c>
      <c r="F148" s="152">
        <f>VLOOKUP($A148,[1]Sheet1!$A$1:$T$1000,13)</f>
        <v>2.4700000000000002</v>
      </c>
      <c r="G148" s="152">
        <f>VLOOKUP($A148,[1]Sheet1!$A$1:$T$1000,14)</f>
        <v>2.5550000000000002</v>
      </c>
    </row>
    <row r="149" spans="1:7">
      <c r="A149" s="78">
        <v>36548</v>
      </c>
      <c r="B149" s="76">
        <f t="shared" si="5"/>
        <v>1</v>
      </c>
      <c r="C149" s="152">
        <f>VLOOKUP($A149,[1]Sheet1!$A$1:$T$1000,2)</f>
        <v>2.39</v>
      </c>
      <c r="D149" s="152">
        <f>VLOOKUP($A149,[1]Sheet1!$A$1:$T$1000,3)</f>
        <v>2.37</v>
      </c>
      <c r="E149" s="152">
        <f>VLOOKUP($A149,[1]Sheet1!$A$1:$T$1000,4)</f>
        <v>2.5150000000000001</v>
      </c>
      <c r="F149" s="152">
        <f>VLOOKUP($A149,[1]Sheet1!$A$1:$T$1000,13)</f>
        <v>2.4700000000000002</v>
      </c>
      <c r="G149" s="152">
        <f>VLOOKUP($A149,[1]Sheet1!$A$1:$T$1000,14)</f>
        <v>2.5550000000000002</v>
      </c>
    </row>
    <row r="150" spans="1:7">
      <c r="A150" s="78">
        <v>36549</v>
      </c>
      <c r="B150" s="76">
        <f t="shared" si="5"/>
        <v>1</v>
      </c>
      <c r="C150" s="152">
        <f>VLOOKUP($A150,[1]Sheet1!$A$1:$T$1000,2)</f>
        <v>2.39</v>
      </c>
      <c r="D150" s="152">
        <f>VLOOKUP($A150,[1]Sheet1!$A$1:$T$1000,3)</f>
        <v>2.37</v>
      </c>
      <c r="E150" s="152">
        <f>VLOOKUP($A150,[1]Sheet1!$A$1:$T$1000,4)</f>
        <v>2.5150000000000001</v>
      </c>
      <c r="F150" s="152">
        <f>VLOOKUP($A150,[1]Sheet1!$A$1:$T$1000,13)</f>
        <v>2.4700000000000002</v>
      </c>
      <c r="G150" s="152">
        <f>VLOOKUP($A150,[1]Sheet1!$A$1:$T$1000,14)</f>
        <v>2.5550000000000002</v>
      </c>
    </row>
    <row r="151" spans="1:7">
      <c r="A151" s="78">
        <v>36550</v>
      </c>
      <c r="B151" s="76">
        <f t="shared" si="5"/>
        <v>1</v>
      </c>
      <c r="C151" s="152">
        <f>VLOOKUP($A151,[1]Sheet1!$A$1:$T$1000,2)</f>
        <v>2.375</v>
      </c>
      <c r="D151" s="152">
        <f>VLOOKUP($A151,[1]Sheet1!$A$1:$T$1000,3)</f>
        <v>2.335</v>
      </c>
      <c r="E151" s="152">
        <f>VLOOKUP($A151,[1]Sheet1!$A$1:$T$1000,4)</f>
        <v>2.5</v>
      </c>
      <c r="F151" s="152">
        <f>VLOOKUP($A151,[1]Sheet1!$A$1:$T$1000,13)</f>
        <v>2.4449999999999998</v>
      </c>
      <c r="G151" s="152">
        <f>VLOOKUP($A151,[1]Sheet1!$A$1:$T$1000,14)</f>
        <v>2.5449999999999999</v>
      </c>
    </row>
    <row r="152" spans="1:7">
      <c r="A152" s="78">
        <v>36551</v>
      </c>
      <c r="B152" s="76">
        <f t="shared" si="5"/>
        <v>1</v>
      </c>
      <c r="C152" s="152">
        <f>VLOOKUP($A152,[1]Sheet1!$A$1:$T$1000,2)</f>
        <v>2.4500000000000002</v>
      </c>
      <c r="D152" s="152">
        <f>VLOOKUP($A152,[1]Sheet1!$A$1:$T$1000,3)</f>
        <v>2.42</v>
      </c>
      <c r="E152" s="152">
        <f>VLOOKUP($A152,[1]Sheet1!$A$1:$T$1000,4)</f>
        <v>2.5449999999999999</v>
      </c>
      <c r="F152" s="152">
        <f>VLOOKUP($A152,[1]Sheet1!$A$1:$T$1000,13)</f>
        <v>2.4950000000000001</v>
      </c>
      <c r="G152" s="152">
        <f>VLOOKUP($A152,[1]Sheet1!$A$1:$T$1000,14)</f>
        <v>2.5950000000000002</v>
      </c>
    </row>
    <row r="153" spans="1:7">
      <c r="A153" s="78">
        <v>36552</v>
      </c>
      <c r="B153" s="76">
        <f t="shared" si="5"/>
        <v>1</v>
      </c>
      <c r="C153" s="152">
        <f>VLOOKUP($A153,[1]Sheet1!$A$1:$T$1000,2)</f>
        <v>2.52</v>
      </c>
      <c r="D153" s="152">
        <f>VLOOKUP($A153,[1]Sheet1!$A$1:$T$1000,3)</f>
        <v>2.4649999999999999</v>
      </c>
      <c r="E153" s="152">
        <f>VLOOKUP($A153,[1]Sheet1!$A$1:$T$1000,4)</f>
        <v>2.58</v>
      </c>
      <c r="F153" s="152">
        <f>VLOOKUP($A153,[1]Sheet1!$A$1:$T$1000,13)</f>
        <v>2.5350000000000001</v>
      </c>
      <c r="G153" s="152">
        <f>VLOOKUP($A153,[1]Sheet1!$A$1:$T$1000,14)</f>
        <v>2.61</v>
      </c>
    </row>
    <row r="154" spans="1:7">
      <c r="A154" s="78">
        <v>36553</v>
      </c>
      <c r="B154" s="76">
        <f t="shared" si="5"/>
        <v>1</v>
      </c>
      <c r="C154" s="152">
        <f>VLOOKUP($A154,[1]Sheet1!$A$1:$T$1000,2)</f>
        <v>2.4700000000000002</v>
      </c>
      <c r="D154" s="152">
        <f>VLOOKUP($A154,[1]Sheet1!$A$1:$T$1000,3)</f>
        <v>2.415</v>
      </c>
      <c r="E154" s="152">
        <f>VLOOKUP($A154,[1]Sheet1!$A$1:$T$1000,4)</f>
        <v>2.5099999999999998</v>
      </c>
      <c r="F154" s="152">
        <f>VLOOKUP($A154,[1]Sheet1!$A$1:$T$1000,13)</f>
        <v>2.44</v>
      </c>
      <c r="G154" s="152">
        <f>VLOOKUP($A154,[1]Sheet1!$A$1:$T$1000,14)</f>
        <v>2.4849999999999999</v>
      </c>
    </row>
    <row r="155" spans="1:7">
      <c r="A155" s="78">
        <v>36554</v>
      </c>
      <c r="B155" s="76">
        <f t="shared" si="5"/>
        <v>1</v>
      </c>
      <c r="C155" s="152">
        <f>VLOOKUP($A155,[1]Sheet1!$A$1:$T$1000,2)</f>
        <v>2.5649999999999999</v>
      </c>
      <c r="D155" s="152">
        <f>VLOOKUP($A155,[1]Sheet1!$A$1:$T$1000,3)</f>
        <v>2.4849999999999999</v>
      </c>
      <c r="E155" s="152">
        <f>VLOOKUP($A155,[1]Sheet1!$A$1:$T$1000,4)</f>
        <v>2.5550000000000002</v>
      </c>
      <c r="F155" s="152">
        <f>VLOOKUP($A155,[1]Sheet1!$A$1:$T$1000,13)</f>
        <v>2.4849999999999999</v>
      </c>
      <c r="G155" s="152">
        <f>VLOOKUP($A155,[1]Sheet1!$A$1:$T$1000,14)</f>
        <v>2.6150000000000002</v>
      </c>
    </row>
    <row r="156" spans="1:7">
      <c r="A156" s="78">
        <v>36555</v>
      </c>
      <c r="B156" s="76">
        <f t="shared" si="5"/>
        <v>1</v>
      </c>
      <c r="C156" s="152">
        <f>VLOOKUP($A156,[1]Sheet1!$A$1:$T$1000,2)</f>
        <v>2.5649999999999999</v>
      </c>
      <c r="D156" s="152">
        <f>VLOOKUP($A156,[1]Sheet1!$A$1:$T$1000,3)</f>
        <v>2.4849999999999999</v>
      </c>
      <c r="E156" s="152">
        <f>VLOOKUP($A156,[1]Sheet1!$A$1:$T$1000,4)</f>
        <v>2.5550000000000002</v>
      </c>
      <c r="F156" s="152">
        <f>VLOOKUP($A156,[1]Sheet1!$A$1:$T$1000,13)</f>
        <v>2.4849999999999999</v>
      </c>
      <c r="G156" s="152">
        <f>VLOOKUP($A156,[1]Sheet1!$A$1:$T$1000,14)</f>
        <v>2.6150000000000002</v>
      </c>
    </row>
    <row r="157" spans="1:7">
      <c r="A157" s="78">
        <v>36556</v>
      </c>
      <c r="B157" s="76">
        <f t="shared" si="5"/>
        <v>1</v>
      </c>
      <c r="C157" s="152">
        <f>VLOOKUP($A157,[1]Sheet1!$A$1:$T$1000,2)</f>
        <v>2.5649999999999999</v>
      </c>
      <c r="D157" s="152">
        <f>VLOOKUP($A157,[1]Sheet1!$A$1:$T$1000,3)</f>
        <v>2.4849999999999999</v>
      </c>
      <c r="E157" s="152">
        <f>VLOOKUP($A157,[1]Sheet1!$A$1:$T$1000,4)</f>
        <v>2.5550000000000002</v>
      </c>
      <c r="F157" s="152">
        <f>VLOOKUP($A157,[1]Sheet1!$A$1:$T$1000,13)</f>
        <v>2.4849999999999999</v>
      </c>
      <c r="G157" s="152">
        <f>VLOOKUP($A157,[1]Sheet1!$A$1:$T$1000,14)</f>
        <v>2.6150000000000002</v>
      </c>
    </row>
    <row r="158" spans="1:7">
      <c r="A158" s="78">
        <v>36557</v>
      </c>
      <c r="B158" s="76">
        <f t="shared" si="5"/>
        <v>2</v>
      </c>
      <c r="C158" s="152">
        <f>VLOOKUP($A158,[1]Sheet1!$A$1:$T$1000,2)</f>
        <v>2.5150000000000001</v>
      </c>
      <c r="D158" s="152">
        <f>VLOOKUP($A158,[1]Sheet1!$A$1:$T$1000,3)</f>
        <v>2.5</v>
      </c>
      <c r="E158" s="152">
        <f>VLOOKUP($A158,[1]Sheet1!$A$1:$T$1000,4)</f>
        <v>2.65</v>
      </c>
      <c r="F158" s="152">
        <f>VLOOKUP($A158,[1]Sheet1!$A$1:$T$1000,13)</f>
        <v>2.57</v>
      </c>
      <c r="G158" s="152">
        <f>VLOOKUP($A158,[1]Sheet1!$A$1:$T$1000,14)</f>
        <v>2.7149999999999999</v>
      </c>
    </row>
    <row r="159" spans="1:7">
      <c r="A159" s="78">
        <v>36558</v>
      </c>
      <c r="B159" s="76">
        <f t="shared" si="5"/>
        <v>2</v>
      </c>
      <c r="C159" s="152">
        <f>VLOOKUP($A159,[1]Sheet1!$A$1:$T$1000,2)</f>
        <v>2.6150000000000002</v>
      </c>
      <c r="D159" s="152">
        <f>VLOOKUP($A159,[1]Sheet1!$A$1:$T$1000,3)</f>
        <v>2.5750000000000002</v>
      </c>
      <c r="E159" s="152">
        <f>VLOOKUP($A159,[1]Sheet1!$A$1:$T$1000,4)</f>
        <v>2.7149999999999999</v>
      </c>
      <c r="F159" s="152">
        <f>VLOOKUP($A159,[1]Sheet1!$A$1:$T$1000,13)</f>
        <v>2.6549999999999998</v>
      </c>
      <c r="G159" s="152">
        <f>VLOOKUP($A159,[1]Sheet1!$A$1:$T$1000,14)</f>
        <v>2.7650000000000001</v>
      </c>
    </row>
    <row r="160" spans="1:7">
      <c r="A160" s="78">
        <v>36559</v>
      </c>
      <c r="B160" s="76">
        <f t="shared" si="5"/>
        <v>2</v>
      </c>
      <c r="C160" s="152">
        <f>VLOOKUP($A160,[1]Sheet1!$A$1:$T$1000,2)</f>
        <v>2.6949999999999998</v>
      </c>
      <c r="D160" s="152">
        <f>VLOOKUP($A160,[1]Sheet1!$A$1:$T$1000,3)</f>
        <v>2.66</v>
      </c>
      <c r="E160" s="152">
        <f>VLOOKUP($A160,[1]Sheet1!$A$1:$T$1000,4)</f>
        <v>2.8</v>
      </c>
      <c r="F160" s="152">
        <f>VLOOKUP($A160,[1]Sheet1!$A$1:$T$1000,13)</f>
        <v>2.69</v>
      </c>
      <c r="G160" s="152">
        <f>VLOOKUP($A160,[1]Sheet1!$A$1:$T$1000,14)</f>
        <v>2.8250000000000002</v>
      </c>
    </row>
    <row r="161" spans="1:7">
      <c r="A161" s="78">
        <v>36560</v>
      </c>
      <c r="B161" s="76">
        <f t="shared" si="5"/>
        <v>2</v>
      </c>
      <c r="C161" s="152">
        <f>VLOOKUP($A161,[1]Sheet1!$A$1:$T$1000,2)</f>
        <v>2.57</v>
      </c>
      <c r="D161" s="152">
        <f>VLOOKUP($A161,[1]Sheet1!$A$1:$T$1000,3)</f>
        <v>2.5</v>
      </c>
      <c r="E161" s="152">
        <f>VLOOKUP($A161,[1]Sheet1!$A$1:$T$1000,4)</f>
        <v>2.6749999999999998</v>
      </c>
      <c r="F161" s="152">
        <f>VLOOKUP($A161,[1]Sheet1!$A$1:$T$1000,13)</f>
        <v>2.5449999999999999</v>
      </c>
      <c r="G161" s="152">
        <f>VLOOKUP($A161,[1]Sheet1!$A$1:$T$1000,14)</f>
        <v>2.645</v>
      </c>
    </row>
    <row r="162" spans="1:7">
      <c r="A162" s="78">
        <v>36561</v>
      </c>
      <c r="B162" s="76">
        <f t="shared" si="5"/>
        <v>2</v>
      </c>
      <c r="C162" s="152">
        <f>VLOOKUP($A162,[1]Sheet1!$A$1:$T$1000,2)</f>
        <v>2.44</v>
      </c>
      <c r="D162" s="152">
        <f>VLOOKUP($A162,[1]Sheet1!$A$1:$T$1000,3)</f>
        <v>2.3650000000000002</v>
      </c>
      <c r="E162" s="152">
        <f>VLOOKUP($A162,[1]Sheet1!$A$1:$T$1000,4)</f>
        <v>2.5950000000000002</v>
      </c>
      <c r="F162" s="152">
        <f>VLOOKUP($A162,[1]Sheet1!$A$1:$T$1000,13)</f>
        <v>2.46</v>
      </c>
      <c r="G162" s="152">
        <f>VLOOKUP($A162,[1]Sheet1!$A$1:$T$1000,14)</f>
        <v>2.6749999999999998</v>
      </c>
    </row>
    <row r="163" spans="1:7">
      <c r="A163" s="78">
        <v>36562</v>
      </c>
      <c r="B163" s="76">
        <f t="shared" si="5"/>
        <v>2</v>
      </c>
      <c r="C163" s="152">
        <f>VLOOKUP($A163,[1]Sheet1!$A$1:$T$1000,2)</f>
        <v>2.44</v>
      </c>
      <c r="D163" s="152">
        <f>VLOOKUP($A163,[1]Sheet1!$A$1:$T$1000,3)</f>
        <v>2.3650000000000002</v>
      </c>
      <c r="E163" s="152">
        <f>VLOOKUP($A163,[1]Sheet1!$A$1:$T$1000,4)</f>
        <v>2.5950000000000002</v>
      </c>
      <c r="F163" s="152">
        <f>VLOOKUP($A163,[1]Sheet1!$A$1:$T$1000,13)</f>
        <v>2.46</v>
      </c>
      <c r="G163" s="152">
        <f>VLOOKUP($A163,[1]Sheet1!$A$1:$T$1000,14)</f>
        <v>2.6749999999999998</v>
      </c>
    </row>
    <row r="164" spans="1:7">
      <c r="A164" s="78">
        <v>36563</v>
      </c>
      <c r="B164" s="76">
        <f t="shared" si="5"/>
        <v>2</v>
      </c>
      <c r="C164" s="152">
        <f>VLOOKUP($A164,[1]Sheet1!$A$1:$T$1000,2)</f>
        <v>2.44</v>
      </c>
      <c r="D164" s="152">
        <f>VLOOKUP($A164,[1]Sheet1!$A$1:$T$1000,3)</f>
        <v>2.3650000000000002</v>
      </c>
      <c r="E164" s="152">
        <f>VLOOKUP($A164,[1]Sheet1!$A$1:$T$1000,4)</f>
        <v>2.5950000000000002</v>
      </c>
      <c r="F164" s="152">
        <f>VLOOKUP($A164,[1]Sheet1!$A$1:$T$1000,13)</f>
        <v>2.46</v>
      </c>
      <c r="G164" s="152">
        <f>VLOOKUP($A164,[1]Sheet1!$A$1:$T$1000,14)</f>
        <v>2.6749999999999998</v>
      </c>
    </row>
    <row r="165" spans="1:7">
      <c r="A165" s="78">
        <v>36564</v>
      </c>
      <c r="B165" s="76">
        <f t="shared" si="5"/>
        <v>2</v>
      </c>
      <c r="C165" s="152">
        <f>VLOOKUP($A165,[1]Sheet1!$A$1:$T$1000,2)</f>
        <v>2.4649999999999999</v>
      </c>
      <c r="D165" s="152">
        <f>VLOOKUP($A165,[1]Sheet1!$A$1:$T$1000,3)</f>
        <v>2.4</v>
      </c>
      <c r="E165" s="152">
        <f>VLOOKUP($A165,[1]Sheet1!$A$1:$T$1000,4)</f>
        <v>2.6349999999999998</v>
      </c>
      <c r="F165" s="152">
        <f>VLOOKUP($A165,[1]Sheet1!$A$1:$T$1000,13)</f>
        <v>2.4700000000000002</v>
      </c>
      <c r="G165" s="152">
        <f>VLOOKUP($A165,[1]Sheet1!$A$1:$T$1000,14)</f>
        <v>2.7</v>
      </c>
    </row>
    <row r="166" spans="1:7">
      <c r="A166" s="78">
        <v>36565</v>
      </c>
      <c r="B166" s="76">
        <f t="shared" si="5"/>
        <v>2</v>
      </c>
      <c r="C166" s="152">
        <f>VLOOKUP($A166,[1]Sheet1!$A$1:$T$1000,2)</f>
        <v>2.34</v>
      </c>
      <c r="D166" s="152">
        <f>VLOOKUP($A166,[1]Sheet1!$A$1:$T$1000,3)</f>
        <v>2.29</v>
      </c>
      <c r="E166" s="152">
        <f>VLOOKUP($A166,[1]Sheet1!$A$1:$T$1000,4)</f>
        <v>2.5449999999999999</v>
      </c>
      <c r="F166" s="152">
        <f>VLOOKUP($A166,[1]Sheet1!$A$1:$T$1000,13)</f>
        <v>2.35</v>
      </c>
      <c r="G166" s="152">
        <f>VLOOKUP($A166,[1]Sheet1!$A$1:$T$1000,14)</f>
        <v>2.63</v>
      </c>
    </row>
    <row r="167" spans="1:7">
      <c r="A167" s="78">
        <v>36566</v>
      </c>
      <c r="B167" s="76">
        <f t="shared" si="5"/>
        <v>2</v>
      </c>
      <c r="C167" s="152">
        <f>VLOOKUP($A167,[1]Sheet1!$A$1:$T$1000,2)</f>
        <v>2.39</v>
      </c>
      <c r="D167" s="152">
        <f>VLOOKUP($A167,[1]Sheet1!$A$1:$T$1000,3)</f>
        <v>2.375</v>
      </c>
      <c r="E167" s="152">
        <f>VLOOKUP($A167,[1]Sheet1!$A$1:$T$1000,4)</f>
        <v>2.5550000000000002</v>
      </c>
      <c r="F167" s="152">
        <f>VLOOKUP($A167,[1]Sheet1!$A$1:$T$1000,13)</f>
        <v>2.415</v>
      </c>
      <c r="G167" s="152">
        <f>VLOOKUP($A167,[1]Sheet1!$A$1:$T$1000,14)</f>
        <v>2.645</v>
      </c>
    </row>
    <row r="168" spans="1:7">
      <c r="A168" s="78">
        <v>36567</v>
      </c>
      <c r="B168" s="76">
        <f t="shared" si="5"/>
        <v>2</v>
      </c>
      <c r="C168" s="152">
        <f>VLOOKUP($A168,[1]Sheet1!$A$1:$T$1000,2)</f>
        <v>2.415</v>
      </c>
      <c r="D168" s="152">
        <f>VLOOKUP($A168,[1]Sheet1!$A$1:$T$1000,3)</f>
        <v>2.3849999999999998</v>
      </c>
      <c r="E168" s="152">
        <f>VLOOKUP($A168,[1]Sheet1!$A$1:$T$1000,4)</f>
        <v>2.5750000000000002</v>
      </c>
      <c r="F168" s="152">
        <f>VLOOKUP($A168,[1]Sheet1!$A$1:$T$1000,13)</f>
        <v>2.46</v>
      </c>
      <c r="G168" s="152">
        <f>VLOOKUP($A168,[1]Sheet1!$A$1:$T$1000,14)</f>
        <v>2.65</v>
      </c>
    </row>
    <row r="169" spans="1:7">
      <c r="A169" s="78">
        <v>36568</v>
      </c>
      <c r="B169" s="76">
        <f t="shared" si="5"/>
        <v>2</v>
      </c>
      <c r="C169" s="152">
        <f>VLOOKUP($A169,[1]Sheet1!$A$1:$T$1000,2)</f>
        <v>2.41</v>
      </c>
      <c r="D169" s="152">
        <f>VLOOKUP($A169,[1]Sheet1!$A$1:$T$1000,3)</f>
        <v>2.34</v>
      </c>
      <c r="E169" s="152">
        <f>VLOOKUP($A169,[1]Sheet1!$A$1:$T$1000,4)</f>
        <v>2.57</v>
      </c>
      <c r="F169" s="152">
        <f>VLOOKUP($A169,[1]Sheet1!$A$1:$T$1000,13)</f>
        <v>2.4700000000000002</v>
      </c>
      <c r="G169" s="152">
        <f>VLOOKUP($A169,[1]Sheet1!$A$1:$T$1000,14)</f>
        <v>2.6549999999999998</v>
      </c>
    </row>
    <row r="170" spans="1:7">
      <c r="A170" s="78">
        <v>36569</v>
      </c>
      <c r="B170" s="76">
        <f t="shared" si="5"/>
        <v>2</v>
      </c>
      <c r="C170" s="152">
        <f>VLOOKUP($A170,[1]Sheet1!$A$1:$T$1000,2)</f>
        <v>2.41</v>
      </c>
      <c r="D170" s="152">
        <f>VLOOKUP($A170,[1]Sheet1!$A$1:$T$1000,3)</f>
        <v>2.34</v>
      </c>
      <c r="E170" s="152">
        <f>VLOOKUP($A170,[1]Sheet1!$A$1:$T$1000,4)</f>
        <v>2.57</v>
      </c>
      <c r="F170" s="152">
        <f>VLOOKUP($A170,[1]Sheet1!$A$1:$T$1000,13)</f>
        <v>2.4700000000000002</v>
      </c>
      <c r="G170" s="152">
        <f>VLOOKUP($A170,[1]Sheet1!$A$1:$T$1000,14)</f>
        <v>2.6549999999999998</v>
      </c>
    </row>
    <row r="171" spans="1:7">
      <c r="A171" s="78">
        <v>36570</v>
      </c>
      <c r="B171" s="76">
        <f t="shared" si="5"/>
        <v>2</v>
      </c>
      <c r="C171" s="152">
        <f>VLOOKUP($A171,[1]Sheet1!$A$1:$T$1000,2)</f>
        <v>2.41</v>
      </c>
      <c r="D171" s="152">
        <f>VLOOKUP($A171,[1]Sheet1!$A$1:$T$1000,3)</f>
        <v>2.34</v>
      </c>
      <c r="E171" s="152">
        <f>VLOOKUP($A171,[1]Sheet1!$A$1:$T$1000,4)</f>
        <v>2.57</v>
      </c>
      <c r="F171" s="152">
        <f>VLOOKUP($A171,[1]Sheet1!$A$1:$T$1000,13)</f>
        <v>2.4700000000000002</v>
      </c>
      <c r="G171" s="152">
        <f>VLOOKUP($A171,[1]Sheet1!$A$1:$T$1000,14)</f>
        <v>2.6549999999999998</v>
      </c>
    </row>
    <row r="172" spans="1:7">
      <c r="A172" s="78">
        <v>36571</v>
      </c>
      <c r="B172" s="76">
        <f t="shared" si="5"/>
        <v>2</v>
      </c>
      <c r="C172" s="152">
        <f>VLOOKUP($A172,[1]Sheet1!$A$1:$T$1000,2)</f>
        <v>2.38</v>
      </c>
      <c r="D172" s="152">
        <f>VLOOKUP($A172,[1]Sheet1!$A$1:$T$1000,3)</f>
        <v>2.3450000000000002</v>
      </c>
      <c r="E172" s="152">
        <f>VLOOKUP($A172,[1]Sheet1!$A$1:$T$1000,4)</f>
        <v>2.5750000000000002</v>
      </c>
      <c r="F172" s="152">
        <f>VLOOKUP($A172,[1]Sheet1!$A$1:$T$1000,13)</f>
        <v>2.46</v>
      </c>
      <c r="G172" s="152">
        <f>VLOOKUP($A172,[1]Sheet1!$A$1:$T$1000,14)</f>
        <v>2.6850000000000001</v>
      </c>
    </row>
    <row r="173" spans="1:7">
      <c r="A173" s="78">
        <v>36572</v>
      </c>
      <c r="B173" s="76">
        <f t="shared" si="5"/>
        <v>2</v>
      </c>
      <c r="C173" s="152">
        <f>VLOOKUP($A173,[1]Sheet1!$A$1:$T$1000,2)</f>
        <v>2.4300000000000002</v>
      </c>
      <c r="D173" s="152">
        <f>VLOOKUP($A173,[1]Sheet1!$A$1:$T$1000,3)</f>
        <v>2.4</v>
      </c>
      <c r="E173" s="152">
        <f>VLOOKUP($A173,[1]Sheet1!$A$1:$T$1000,4)</f>
        <v>2.6</v>
      </c>
      <c r="F173" s="152">
        <f>VLOOKUP($A173,[1]Sheet1!$A$1:$T$1000,13)</f>
        <v>2.4750000000000001</v>
      </c>
      <c r="G173" s="152">
        <f>VLOOKUP($A173,[1]Sheet1!$A$1:$T$1000,14)</f>
        <v>2.7149999999999999</v>
      </c>
    </row>
    <row r="174" spans="1:7">
      <c r="A174" s="78">
        <v>36573</v>
      </c>
      <c r="B174" s="76">
        <f t="shared" si="5"/>
        <v>2</v>
      </c>
      <c r="C174" s="152">
        <f>VLOOKUP($A174,[1]Sheet1!$A$1:$T$1000,2)</f>
        <v>2.48</v>
      </c>
      <c r="D174" s="152">
        <f>VLOOKUP($A174,[1]Sheet1!$A$1:$T$1000,3)</f>
        <v>2.4449999999999998</v>
      </c>
      <c r="E174" s="152">
        <f>VLOOKUP($A174,[1]Sheet1!$A$1:$T$1000,4)</f>
        <v>2.625</v>
      </c>
      <c r="F174" s="152">
        <f>VLOOKUP($A174,[1]Sheet1!$A$1:$T$1000,13)</f>
        <v>2.5249999999999999</v>
      </c>
      <c r="G174" s="152">
        <f>VLOOKUP($A174,[1]Sheet1!$A$1:$T$1000,14)</f>
        <v>2.7250000000000001</v>
      </c>
    </row>
    <row r="175" spans="1:7">
      <c r="A175" s="78">
        <v>36574</v>
      </c>
      <c r="B175" s="76">
        <f t="shared" si="5"/>
        <v>2</v>
      </c>
      <c r="C175" s="152">
        <f>VLOOKUP($A175,[1]Sheet1!$A$1:$T$1000,2)</f>
        <v>2.4700000000000002</v>
      </c>
      <c r="D175" s="152">
        <f>VLOOKUP($A175,[1]Sheet1!$A$1:$T$1000,3)</f>
        <v>2.4449999999999998</v>
      </c>
      <c r="E175" s="152">
        <f>VLOOKUP($A175,[1]Sheet1!$A$1:$T$1000,4)</f>
        <v>2.62</v>
      </c>
      <c r="F175" s="152">
        <f>VLOOKUP($A175,[1]Sheet1!$A$1:$T$1000,13)</f>
        <v>2.5</v>
      </c>
      <c r="G175" s="152">
        <f>VLOOKUP($A175,[1]Sheet1!$A$1:$T$1000,14)</f>
        <v>2.72</v>
      </c>
    </row>
    <row r="176" spans="1:7">
      <c r="A176" s="78">
        <v>36575</v>
      </c>
      <c r="B176" s="76">
        <f t="shared" si="5"/>
        <v>2</v>
      </c>
      <c r="C176" s="152">
        <f>VLOOKUP($A176,[1]Sheet1!$A$1:$T$1000,2)</f>
        <v>2.4649999999999999</v>
      </c>
      <c r="D176" s="152">
        <f>VLOOKUP($A176,[1]Sheet1!$A$1:$T$1000,3)</f>
        <v>2.44</v>
      </c>
      <c r="E176" s="152">
        <f>VLOOKUP($A176,[1]Sheet1!$A$1:$T$1000,4)</f>
        <v>2.645</v>
      </c>
      <c r="F176" s="152">
        <f>VLOOKUP($A176,[1]Sheet1!$A$1:$T$1000,13)</f>
        <v>2.5299999999999998</v>
      </c>
      <c r="G176" s="152">
        <f>VLOOKUP($A176,[1]Sheet1!$A$1:$T$1000,14)</f>
        <v>2.74</v>
      </c>
    </row>
    <row r="177" spans="1:7">
      <c r="A177" s="78">
        <v>36576</v>
      </c>
      <c r="B177" s="76">
        <f t="shared" si="5"/>
        <v>2</v>
      </c>
      <c r="C177" s="152">
        <f>VLOOKUP($A177,[1]Sheet1!$A$1:$T$1000,2)</f>
        <v>2.4649999999999999</v>
      </c>
      <c r="D177" s="152">
        <f>VLOOKUP($A177,[1]Sheet1!$A$1:$T$1000,3)</f>
        <v>2.44</v>
      </c>
      <c r="E177" s="152">
        <f>VLOOKUP($A177,[1]Sheet1!$A$1:$T$1000,4)</f>
        <v>2.645</v>
      </c>
      <c r="F177" s="152">
        <f>VLOOKUP($A177,[1]Sheet1!$A$1:$T$1000,13)</f>
        <v>2.5299999999999998</v>
      </c>
      <c r="G177" s="152">
        <f>VLOOKUP($A177,[1]Sheet1!$A$1:$T$1000,14)</f>
        <v>2.74</v>
      </c>
    </row>
    <row r="178" spans="1:7">
      <c r="A178" s="78">
        <v>36577</v>
      </c>
      <c r="B178" s="76">
        <f t="shared" si="5"/>
        <v>2</v>
      </c>
      <c r="C178" s="152">
        <f>VLOOKUP($A178,[1]Sheet1!$A$1:$T$1000,2)</f>
        <v>2.4649999999999999</v>
      </c>
      <c r="D178" s="152">
        <f>VLOOKUP($A178,[1]Sheet1!$A$1:$T$1000,3)</f>
        <v>2.44</v>
      </c>
      <c r="E178" s="152">
        <f>VLOOKUP($A178,[1]Sheet1!$A$1:$T$1000,4)</f>
        <v>2.645</v>
      </c>
      <c r="F178" s="152">
        <f>VLOOKUP($A178,[1]Sheet1!$A$1:$T$1000,13)</f>
        <v>2.5299999999999998</v>
      </c>
      <c r="G178" s="152">
        <f>VLOOKUP($A178,[1]Sheet1!$A$1:$T$1000,14)</f>
        <v>2.74</v>
      </c>
    </row>
    <row r="179" spans="1:7">
      <c r="A179" s="78">
        <v>36578</v>
      </c>
      <c r="B179" s="76">
        <f t="shared" si="5"/>
        <v>2</v>
      </c>
      <c r="C179" s="152">
        <f>VLOOKUP($A179,[1]Sheet1!$A$1:$T$1000,2)</f>
        <v>2.4649999999999999</v>
      </c>
      <c r="D179" s="152">
        <f>VLOOKUP($A179,[1]Sheet1!$A$1:$T$1000,3)</f>
        <v>2.44</v>
      </c>
      <c r="E179" s="152">
        <f>VLOOKUP($A179,[1]Sheet1!$A$1:$T$1000,4)</f>
        <v>2.645</v>
      </c>
      <c r="F179" s="152">
        <f>VLOOKUP($A179,[1]Sheet1!$A$1:$T$1000,13)</f>
        <v>2.5299999999999998</v>
      </c>
      <c r="G179" s="152">
        <f>VLOOKUP($A179,[1]Sheet1!$A$1:$T$1000,14)</f>
        <v>2.74</v>
      </c>
    </row>
    <row r="180" spans="1:7">
      <c r="A180" s="78">
        <v>36579</v>
      </c>
      <c r="B180" s="76">
        <f t="shared" si="5"/>
        <v>2</v>
      </c>
      <c r="C180" s="152">
        <f>VLOOKUP($A180,[1]Sheet1!$A$1:$T$1000,2)</f>
        <v>2.3849999999999998</v>
      </c>
      <c r="D180" s="152">
        <f>VLOOKUP($A180,[1]Sheet1!$A$1:$T$1000,3)</f>
        <v>2.355</v>
      </c>
      <c r="E180" s="152">
        <f>VLOOKUP($A180,[1]Sheet1!$A$1:$T$1000,4)</f>
        <v>2.63</v>
      </c>
      <c r="F180" s="152">
        <f>VLOOKUP($A180,[1]Sheet1!$A$1:$T$1000,13)</f>
        <v>2.4649999999999999</v>
      </c>
      <c r="G180" s="152">
        <f>VLOOKUP($A180,[1]Sheet1!$A$1:$T$1000,14)</f>
        <v>2.71</v>
      </c>
    </row>
    <row r="181" spans="1:7">
      <c r="A181" s="78">
        <v>36580</v>
      </c>
      <c r="B181" s="76">
        <f t="shared" si="5"/>
        <v>2</v>
      </c>
      <c r="C181" s="152">
        <f>VLOOKUP($A181,[1]Sheet1!$A$1:$T$1000,2)</f>
        <v>2.35</v>
      </c>
      <c r="D181" s="152">
        <f>VLOOKUP($A181,[1]Sheet1!$A$1:$T$1000,3)</f>
        <v>2.34</v>
      </c>
      <c r="E181" s="152">
        <f>VLOOKUP($A181,[1]Sheet1!$A$1:$T$1000,4)</f>
        <v>2.5950000000000002</v>
      </c>
      <c r="F181" s="152">
        <f>VLOOKUP($A181,[1]Sheet1!$A$1:$T$1000,13)</f>
        <v>2.4249999999999998</v>
      </c>
      <c r="G181" s="152">
        <f>VLOOKUP($A181,[1]Sheet1!$A$1:$T$1000,14)</f>
        <v>2.6850000000000001</v>
      </c>
    </row>
    <row r="182" spans="1:7">
      <c r="A182" s="78">
        <v>36581</v>
      </c>
      <c r="B182" s="76">
        <f t="shared" si="5"/>
        <v>2</v>
      </c>
      <c r="C182" s="152">
        <f>VLOOKUP($A182,[1]Sheet1!$A$1:$T$1000,2)</f>
        <v>2.375</v>
      </c>
      <c r="D182" s="152">
        <f>VLOOKUP($A182,[1]Sheet1!$A$1:$T$1000,3)</f>
        <v>2.35</v>
      </c>
      <c r="E182" s="152">
        <f>VLOOKUP($A182,[1]Sheet1!$A$1:$T$1000,4)</f>
        <v>2.61</v>
      </c>
      <c r="F182" s="152">
        <f>VLOOKUP($A182,[1]Sheet1!$A$1:$T$1000,13)</f>
        <v>2.4500000000000002</v>
      </c>
      <c r="G182" s="152">
        <f>VLOOKUP($A182,[1]Sheet1!$A$1:$T$1000,14)</f>
        <v>2.7</v>
      </c>
    </row>
    <row r="183" spans="1:7">
      <c r="A183" s="78">
        <v>36582</v>
      </c>
      <c r="B183" s="76">
        <f t="shared" si="5"/>
        <v>2</v>
      </c>
      <c r="C183" s="152">
        <f>VLOOKUP($A183,[1]Sheet1!$A$1:$T$1000,2)</f>
        <v>2.375</v>
      </c>
      <c r="D183" s="152">
        <f>VLOOKUP($A183,[1]Sheet1!$A$1:$T$1000,3)</f>
        <v>2.36</v>
      </c>
      <c r="E183" s="152">
        <f>VLOOKUP($A183,[1]Sheet1!$A$1:$T$1000,4)</f>
        <v>2.6</v>
      </c>
      <c r="F183" s="152">
        <f>VLOOKUP($A183,[1]Sheet1!$A$1:$T$1000,13)</f>
        <v>2.4449999999999998</v>
      </c>
      <c r="G183" s="152">
        <f>VLOOKUP($A183,[1]Sheet1!$A$1:$T$1000,14)</f>
        <v>2.68</v>
      </c>
    </row>
    <row r="184" spans="1:7">
      <c r="A184" s="78">
        <v>36583</v>
      </c>
      <c r="B184" s="76">
        <f t="shared" si="5"/>
        <v>2</v>
      </c>
      <c r="C184" s="152">
        <f>VLOOKUP($A184,[1]Sheet1!$A$1:$T$1000,2)</f>
        <v>2.375</v>
      </c>
      <c r="D184" s="152">
        <f>VLOOKUP($A184,[1]Sheet1!$A$1:$T$1000,3)</f>
        <v>2.36</v>
      </c>
      <c r="E184" s="152">
        <f>VLOOKUP($A184,[1]Sheet1!$A$1:$T$1000,4)</f>
        <v>2.6</v>
      </c>
      <c r="F184" s="152">
        <f>VLOOKUP($A184,[1]Sheet1!$A$1:$T$1000,13)</f>
        <v>2.4449999999999998</v>
      </c>
      <c r="G184" s="152">
        <f>VLOOKUP($A184,[1]Sheet1!$A$1:$T$1000,14)</f>
        <v>2.68</v>
      </c>
    </row>
    <row r="185" spans="1:7">
      <c r="A185" s="78">
        <v>36584</v>
      </c>
      <c r="B185" s="76">
        <f t="shared" si="5"/>
        <v>2</v>
      </c>
      <c r="C185" s="152">
        <f>VLOOKUP($A185,[1]Sheet1!$A$1:$T$1000,2)</f>
        <v>2.375</v>
      </c>
      <c r="D185" s="152">
        <f>VLOOKUP($A185,[1]Sheet1!$A$1:$T$1000,3)</f>
        <v>2.36</v>
      </c>
      <c r="E185" s="152">
        <f>VLOOKUP($A185,[1]Sheet1!$A$1:$T$1000,4)</f>
        <v>2.6</v>
      </c>
      <c r="F185" s="152">
        <f>VLOOKUP($A185,[1]Sheet1!$A$1:$T$1000,13)</f>
        <v>2.4449999999999998</v>
      </c>
      <c r="G185" s="152">
        <f>VLOOKUP($A185,[1]Sheet1!$A$1:$T$1000,14)</f>
        <v>2.68</v>
      </c>
    </row>
    <row r="186" spans="1:7">
      <c r="A186" s="78">
        <v>36585</v>
      </c>
      <c r="B186" s="76">
        <f t="shared" si="5"/>
        <v>2</v>
      </c>
      <c r="C186" s="152">
        <f>VLOOKUP($A186,[1]Sheet1!$A$1:$T$1000,2)</f>
        <v>2.4350000000000001</v>
      </c>
      <c r="D186" s="152">
        <f>VLOOKUP($A186,[1]Sheet1!$A$1:$T$1000,3)</f>
        <v>2.39</v>
      </c>
      <c r="E186" s="152">
        <f>VLOOKUP($A186,[1]Sheet1!$A$1:$T$1000,4)</f>
        <v>2.61</v>
      </c>
      <c r="F186" s="152">
        <f>VLOOKUP($A186,[1]Sheet1!$A$1:$T$1000,13)</f>
        <v>2.4550000000000001</v>
      </c>
      <c r="G186" s="152">
        <f>VLOOKUP($A186,[1]Sheet1!$A$1:$T$1000,14)</f>
        <v>2.68</v>
      </c>
    </row>
    <row r="187" spans="1:7">
      <c r="A187" s="78">
        <v>36586</v>
      </c>
      <c r="B187" s="76">
        <f t="shared" si="5"/>
        <v>3</v>
      </c>
      <c r="C187" s="152">
        <f>VLOOKUP($A187,[1]Sheet1!$A$1:$T$1000,2)</f>
        <v>2.5150000000000001</v>
      </c>
      <c r="D187" s="152">
        <f>VLOOKUP($A187,[1]Sheet1!$A$1:$T$1000,3)</f>
        <v>2.5249999999999999</v>
      </c>
      <c r="E187" s="152">
        <f>VLOOKUP($A187,[1]Sheet1!$A$1:$T$1000,4)</f>
        <v>2.67</v>
      </c>
      <c r="F187" s="152">
        <f>VLOOKUP($A187,[1]Sheet1!$A$1:$T$1000,13)</f>
        <v>2.5550000000000002</v>
      </c>
      <c r="G187" s="152">
        <f>VLOOKUP($A187,[1]Sheet1!$A$1:$T$1000,14)</f>
        <v>2.76</v>
      </c>
    </row>
    <row r="188" spans="1:7">
      <c r="A188" s="78">
        <v>36587</v>
      </c>
      <c r="B188" s="76">
        <f t="shared" si="5"/>
        <v>3</v>
      </c>
      <c r="C188" s="152">
        <f>VLOOKUP($A188,[1]Sheet1!$A$1:$T$1000,2)</f>
        <v>2.62</v>
      </c>
      <c r="D188" s="152">
        <f>VLOOKUP($A188,[1]Sheet1!$A$1:$T$1000,3)</f>
        <v>2.62</v>
      </c>
      <c r="E188" s="152">
        <f>VLOOKUP($A188,[1]Sheet1!$A$1:$T$1000,4)</f>
        <v>2.7450000000000001</v>
      </c>
      <c r="F188" s="152">
        <f>VLOOKUP($A188,[1]Sheet1!$A$1:$T$1000,13)</f>
        <v>2.69</v>
      </c>
      <c r="G188" s="152">
        <f>VLOOKUP($A188,[1]Sheet1!$A$1:$T$1000,14)</f>
        <v>2.875</v>
      </c>
    </row>
    <row r="189" spans="1:7">
      <c r="A189" s="78">
        <v>36588</v>
      </c>
      <c r="B189" s="76">
        <f t="shared" si="5"/>
        <v>3</v>
      </c>
      <c r="C189" s="152">
        <f>VLOOKUP($A189,[1]Sheet1!$A$1:$T$1000,2)</f>
        <v>2.665</v>
      </c>
      <c r="D189" s="152">
        <f>VLOOKUP($A189,[1]Sheet1!$A$1:$T$1000,3)</f>
        <v>2.64</v>
      </c>
      <c r="E189" s="152">
        <f>VLOOKUP($A189,[1]Sheet1!$A$1:$T$1000,4)</f>
        <v>2.79</v>
      </c>
      <c r="F189" s="152">
        <f>VLOOKUP($A189,[1]Sheet1!$A$1:$T$1000,13)</f>
        <v>2.73</v>
      </c>
      <c r="G189" s="152">
        <f>VLOOKUP($A189,[1]Sheet1!$A$1:$T$1000,14)</f>
        <v>2.96</v>
      </c>
    </row>
    <row r="190" spans="1:7">
      <c r="A190" s="78">
        <v>36589</v>
      </c>
      <c r="B190" s="76">
        <f t="shared" si="5"/>
        <v>3</v>
      </c>
      <c r="C190" s="152">
        <f>VLOOKUP($A190,[1]Sheet1!$A$1:$T$1000,2)</f>
        <v>2.58</v>
      </c>
      <c r="D190" s="152">
        <f>VLOOKUP($A190,[1]Sheet1!$A$1:$T$1000,3)</f>
        <v>2.5550000000000002</v>
      </c>
      <c r="E190" s="152">
        <f>VLOOKUP($A190,[1]Sheet1!$A$1:$T$1000,4)</f>
        <v>2.75</v>
      </c>
      <c r="F190" s="152">
        <f>VLOOKUP($A190,[1]Sheet1!$A$1:$T$1000,13)</f>
        <v>2.67</v>
      </c>
      <c r="G190" s="152">
        <f>VLOOKUP($A190,[1]Sheet1!$A$1:$T$1000,14)</f>
        <v>2.91</v>
      </c>
    </row>
    <row r="191" spans="1:7">
      <c r="A191" s="78">
        <v>36590</v>
      </c>
      <c r="B191" s="76">
        <f t="shared" si="5"/>
        <v>3</v>
      </c>
      <c r="C191" s="152">
        <f>VLOOKUP($A191,[1]Sheet1!$A$1:$T$1000,2)</f>
        <v>2.58</v>
      </c>
      <c r="D191" s="152">
        <f>VLOOKUP($A191,[1]Sheet1!$A$1:$T$1000,3)</f>
        <v>2.5550000000000002</v>
      </c>
      <c r="E191" s="152">
        <f>VLOOKUP($A191,[1]Sheet1!$A$1:$T$1000,4)</f>
        <v>2.75</v>
      </c>
      <c r="F191" s="152">
        <f>VLOOKUP($A191,[1]Sheet1!$A$1:$T$1000,13)</f>
        <v>2.67</v>
      </c>
      <c r="G191" s="152">
        <f>VLOOKUP($A191,[1]Sheet1!$A$1:$T$1000,14)</f>
        <v>2.91</v>
      </c>
    </row>
    <row r="192" spans="1:7">
      <c r="A192" s="78">
        <v>36591</v>
      </c>
      <c r="B192" s="76">
        <f t="shared" si="5"/>
        <v>3</v>
      </c>
      <c r="C192" s="152">
        <f>VLOOKUP($A192,[1]Sheet1!$A$1:$T$1000,2)</f>
        <v>2.58</v>
      </c>
      <c r="D192" s="152">
        <f>VLOOKUP($A192,[1]Sheet1!$A$1:$T$1000,3)</f>
        <v>2.5550000000000002</v>
      </c>
      <c r="E192" s="152">
        <f>VLOOKUP($A192,[1]Sheet1!$A$1:$T$1000,4)</f>
        <v>2.75</v>
      </c>
      <c r="F192" s="152">
        <f>VLOOKUP($A192,[1]Sheet1!$A$1:$T$1000,13)</f>
        <v>2.67</v>
      </c>
      <c r="G192" s="152">
        <f>VLOOKUP($A192,[1]Sheet1!$A$1:$T$1000,14)</f>
        <v>2.91</v>
      </c>
    </row>
    <row r="193" spans="1:7">
      <c r="A193" s="78">
        <v>36592</v>
      </c>
      <c r="B193" s="76">
        <f t="shared" si="5"/>
        <v>3</v>
      </c>
      <c r="C193" s="152">
        <f>VLOOKUP($A193,[1]Sheet1!$A$1:$T$1000,2)</f>
        <v>2.67</v>
      </c>
      <c r="D193" s="152">
        <f>VLOOKUP($A193,[1]Sheet1!$A$1:$T$1000,3)</f>
        <v>2.6549999999999998</v>
      </c>
      <c r="E193" s="152">
        <f>VLOOKUP($A193,[1]Sheet1!$A$1:$T$1000,4)</f>
        <v>2.86</v>
      </c>
      <c r="F193" s="152">
        <f>VLOOKUP($A193,[1]Sheet1!$A$1:$T$1000,13)</f>
        <v>2.7250000000000001</v>
      </c>
      <c r="G193" s="152">
        <f>VLOOKUP($A193,[1]Sheet1!$A$1:$T$1000,14)</f>
        <v>3.0350000000000001</v>
      </c>
    </row>
    <row r="194" spans="1:7">
      <c r="A194" s="78">
        <v>36593</v>
      </c>
      <c r="B194" s="76">
        <f t="shared" si="5"/>
        <v>3</v>
      </c>
      <c r="C194" s="152">
        <f>VLOOKUP($A194,[1]Sheet1!$A$1:$T$1000,2)</f>
        <v>2.7149999999999999</v>
      </c>
      <c r="D194" s="152">
        <f>VLOOKUP($A194,[1]Sheet1!$A$1:$T$1000,3)</f>
        <v>2.71</v>
      </c>
      <c r="E194" s="152">
        <f>VLOOKUP($A194,[1]Sheet1!$A$1:$T$1000,4)</f>
        <v>2.915</v>
      </c>
      <c r="F194" s="152">
        <f>VLOOKUP($A194,[1]Sheet1!$A$1:$T$1000,13)</f>
        <v>2.7549999999999999</v>
      </c>
      <c r="G194" s="152">
        <f>VLOOKUP($A194,[1]Sheet1!$A$1:$T$1000,14)</f>
        <v>3.0750000000000002</v>
      </c>
    </row>
    <row r="195" spans="1:7">
      <c r="A195" s="78">
        <v>36594</v>
      </c>
      <c r="B195" s="76">
        <f t="shared" si="5"/>
        <v>3</v>
      </c>
      <c r="C195" s="152">
        <f>VLOOKUP($A195,[1]Sheet1!$A$1:$T$1000,2)</f>
        <v>2.68</v>
      </c>
      <c r="D195" s="152">
        <f>VLOOKUP($A195,[1]Sheet1!$A$1:$T$1000,3)</f>
        <v>2.6749999999999998</v>
      </c>
      <c r="E195" s="152">
        <f>VLOOKUP($A195,[1]Sheet1!$A$1:$T$1000,4)</f>
        <v>2.835</v>
      </c>
      <c r="F195" s="152">
        <f>VLOOKUP($A195,[1]Sheet1!$A$1:$T$1000,13)</f>
        <v>2.7349999999999999</v>
      </c>
      <c r="G195" s="152">
        <f>VLOOKUP($A195,[1]Sheet1!$A$1:$T$1000,14)</f>
        <v>3.0150000000000001</v>
      </c>
    </row>
    <row r="196" spans="1:7">
      <c r="A196" s="78">
        <v>36595</v>
      </c>
      <c r="B196" s="76">
        <f t="shared" si="5"/>
        <v>3</v>
      </c>
      <c r="C196" s="152">
        <f>VLOOKUP($A196,[1]Sheet1!$A$1:$T$1000,2)</f>
        <v>2.6</v>
      </c>
      <c r="D196" s="152">
        <f>VLOOKUP($A196,[1]Sheet1!$A$1:$T$1000,3)</f>
        <v>2.5750000000000002</v>
      </c>
      <c r="E196" s="152">
        <f>VLOOKUP($A196,[1]Sheet1!$A$1:$T$1000,4)</f>
        <v>2.7749999999999999</v>
      </c>
      <c r="F196" s="152">
        <f>VLOOKUP($A196,[1]Sheet1!$A$1:$T$1000,13)</f>
        <v>2.67</v>
      </c>
      <c r="G196" s="152">
        <f>VLOOKUP($A196,[1]Sheet1!$A$1:$T$1000,14)</f>
        <v>2.94</v>
      </c>
    </row>
    <row r="197" spans="1:7">
      <c r="A197" s="78">
        <v>36596</v>
      </c>
      <c r="B197" s="76">
        <f t="shared" ref="B197:B260" si="6">IF(A197&lt;&gt;"",MONTH(A197),0)</f>
        <v>3</v>
      </c>
      <c r="C197" s="152">
        <f>VLOOKUP($A197,[1]Sheet1!$A$1:$T$1000,2)</f>
        <v>2.65</v>
      </c>
      <c r="D197" s="152">
        <f>VLOOKUP($A197,[1]Sheet1!$A$1:$T$1000,3)</f>
        <v>2.6</v>
      </c>
      <c r="E197" s="152">
        <f>VLOOKUP($A197,[1]Sheet1!$A$1:$T$1000,4)</f>
        <v>2.8250000000000002</v>
      </c>
      <c r="F197" s="152">
        <f>VLOOKUP($A197,[1]Sheet1!$A$1:$T$1000,13)</f>
        <v>2.72</v>
      </c>
      <c r="G197" s="152">
        <f>VLOOKUP($A197,[1]Sheet1!$A$1:$T$1000,14)</f>
        <v>2.9649999999999999</v>
      </c>
    </row>
    <row r="198" spans="1:7">
      <c r="A198" s="78">
        <v>36597</v>
      </c>
      <c r="B198" s="76">
        <f t="shared" si="6"/>
        <v>3</v>
      </c>
      <c r="C198" s="152">
        <f>VLOOKUP($A198,[1]Sheet1!$A$1:$T$1000,2)</f>
        <v>2.65</v>
      </c>
      <c r="D198" s="152">
        <f>VLOOKUP($A198,[1]Sheet1!$A$1:$T$1000,3)</f>
        <v>2.6</v>
      </c>
      <c r="E198" s="152">
        <f>VLOOKUP($A198,[1]Sheet1!$A$1:$T$1000,4)</f>
        <v>2.8250000000000002</v>
      </c>
      <c r="F198" s="152">
        <f>VLOOKUP($A198,[1]Sheet1!$A$1:$T$1000,13)</f>
        <v>2.72</v>
      </c>
      <c r="G198" s="152">
        <f>VLOOKUP($A198,[1]Sheet1!$A$1:$T$1000,14)</f>
        <v>2.9649999999999999</v>
      </c>
    </row>
    <row r="199" spans="1:7">
      <c r="A199" s="78">
        <v>36598</v>
      </c>
      <c r="B199" s="76">
        <f t="shared" si="6"/>
        <v>3</v>
      </c>
      <c r="C199" s="152">
        <f>VLOOKUP($A199,[1]Sheet1!$A$1:$T$1000,2)</f>
        <v>2.65</v>
      </c>
      <c r="D199" s="152">
        <f>VLOOKUP($A199,[1]Sheet1!$A$1:$T$1000,3)</f>
        <v>2.6</v>
      </c>
      <c r="E199" s="152">
        <f>VLOOKUP($A199,[1]Sheet1!$A$1:$T$1000,4)</f>
        <v>2.8250000000000002</v>
      </c>
      <c r="F199" s="152">
        <f>VLOOKUP($A199,[1]Sheet1!$A$1:$T$1000,13)</f>
        <v>2.72</v>
      </c>
      <c r="G199" s="152">
        <f>VLOOKUP($A199,[1]Sheet1!$A$1:$T$1000,14)</f>
        <v>2.9649999999999999</v>
      </c>
    </row>
    <row r="200" spans="1:7">
      <c r="A200" s="78">
        <v>36599</v>
      </c>
      <c r="B200" s="76">
        <f t="shared" si="6"/>
        <v>3</v>
      </c>
      <c r="C200" s="152">
        <f>VLOOKUP($A200,[1]Sheet1!$A$1:$T$1000,2)</f>
        <v>2.66</v>
      </c>
      <c r="D200" s="152">
        <f>VLOOKUP($A200,[1]Sheet1!$A$1:$T$1000,3)</f>
        <v>2.62</v>
      </c>
      <c r="E200" s="152">
        <f>VLOOKUP($A200,[1]Sheet1!$A$1:$T$1000,4)</f>
        <v>2.85</v>
      </c>
      <c r="F200" s="152">
        <f>VLOOKUP($A200,[1]Sheet1!$A$1:$T$1000,13)</f>
        <v>2.7450000000000001</v>
      </c>
      <c r="G200" s="152">
        <f>VLOOKUP($A200,[1]Sheet1!$A$1:$T$1000,14)</f>
        <v>2.96</v>
      </c>
    </row>
    <row r="201" spans="1:7">
      <c r="A201" s="78">
        <v>36600</v>
      </c>
      <c r="B201" s="76">
        <f t="shared" si="6"/>
        <v>3</v>
      </c>
      <c r="C201" s="152">
        <f>VLOOKUP($A201,[1]Sheet1!$A$1:$T$1000,2)</f>
        <v>2.6850000000000001</v>
      </c>
      <c r="D201" s="152">
        <f>VLOOKUP($A201,[1]Sheet1!$A$1:$T$1000,3)</f>
        <v>2.6349999999999998</v>
      </c>
      <c r="E201" s="152">
        <f>VLOOKUP($A201,[1]Sheet1!$A$1:$T$1000,4)</f>
        <v>2.8450000000000002</v>
      </c>
      <c r="F201" s="152">
        <f>VLOOKUP($A201,[1]Sheet1!$A$1:$T$1000,13)</f>
        <v>2.74</v>
      </c>
      <c r="G201" s="152">
        <f>VLOOKUP($A201,[1]Sheet1!$A$1:$T$1000,14)</f>
        <v>2.9449999999999998</v>
      </c>
    </row>
    <row r="202" spans="1:7">
      <c r="A202" s="78">
        <v>36601</v>
      </c>
      <c r="B202" s="76">
        <f t="shared" si="6"/>
        <v>3</v>
      </c>
      <c r="C202" s="152">
        <f>VLOOKUP($A202,[1]Sheet1!$A$1:$T$1000,2)</f>
        <v>2.6749999999999998</v>
      </c>
      <c r="D202" s="152">
        <f>VLOOKUP($A202,[1]Sheet1!$A$1:$T$1000,3)</f>
        <v>2.64</v>
      </c>
      <c r="E202" s="152">
        <f>VLOOKUP($A202,[1]Sheet1!$A$1:$T$1000,4)</f>
        <v>2.835</v>
      </c>
      <c r="F202" s="152">
        <f>VLOOKUP($A202,[1]Sheet1!$A$1:$T$1000,13)</f>
        <v>2.74</v>
      </c>
      <c r="G202" s="152">
        <f>VLOOKUP($A202,[1]Sheet1!$A$1:$T$1000,14)</f>
        <v>2.9350000000000001</v>
      </c>
    </row>
    <row r="203" spans="1:7">
      <c r="A203" s="78">
        <v>36602</v>
      </c>
      <c r="B203" s="76">
        <f t="shared" si="6"/>
        <v>3</v>
      </c>
      <c r="C203" s="152">
        <f>VLOOKUP($A203,[1]Sheet1!$A$1:$T$1000,2)</f>
        <v>2.67</v>
      </c>
      <c r="D203" s="152">
        <f>VLOOKUP($A203,[1]Sheet1!$A$1:$T$1000,3)</f>
        <v>2.57</v>
      </c>
      <c r="E203" s="152">
        <f>VLOOKUP($A203,[1]Sheet1!$A$1:$T$1000,4)</f>
        <v>2.73</v>
      </c>
      <c r="F203" s="152">
        <f>VLOOKUP($A203,[1]Sheet1!$A$1:$T$1000,13)</f>
        <v>2.71</v>
      </c>
      <c r="G203" s="152">
        <f>VLOOKUP($A203,[1]Sheet1!$A$1:$T$1000,14)</f>
        <v>2.8450000000000002</v>
      </c>
    </row>
    <row r="204" spans="1:7">
      <c r="A204" s="78">
        <v>36603</v>
      </c>
      <c r="B204" s="76">
        <f t="shared" si="6"/>
        <v>3</v>
      </c>
      <c r="C204" s="152">
        <f>VLOOKUP($A204,[1]Sheet1!$A$1:$T$1000,2)</f>
        <v>2.67</v>
      </c>
      <c r="D204" s="152">
        <f>VLOOKUP($A204,[1]Sheet1!$A$1:$T$1000,3)</f>
        <v>2.57</v>
      </c>
      <c r="E204" s="152">
        <f>VLOOKUP($A204,[1]Sheet1!$A$1:$T$1000,4)</f>
        <v>2.73</v>
      </c>
      <c r="F204" s="152">
        <f>VLOOKUP($A204,[1]Sheet1!$A$1:$T$1000,13)</f>
        <v>2.71</v>
      </c>
      <c r="G204" s="152">
        <f>VLOOKUP($A204,[1]Sheet1!$A$1:$T$1000,14)</f>
        <v>2.8450000000000002</v>
      </c>
    </row>
    <row r="205" spans="1:7">
      <c r="A205" s="78">
        <v>36604</v>
      </c>
      <c r="B205" s="76">
        <f t="shared" si="6"/>
        <v>3</v>
      </c>
      <c r="C205" s="152">
        <f>VLOOKUP($A205,[1]Sheet1!$A$1:$T$1000,2)</f>
        <v>2.67</v>
      </c>
      <c r="D205" s="152">
        <f>VLOOKUP($A205,[1]Sheet1!$A$1:$T$1000,3)</f>
        <v>2.57</v>
      </c>
      <c r="E205" s="152">
        <f>VLOOKUP($A205,[1]Sheet1!$A$1:$T$1000,4)</f>
        <v>2.73</v>
      </c>
      <c r="F205" s="152">
        <f>VLOOKUP($A205,[1]Sheet1!$A$1:$T$1000,13)</f>
        <v>2.71</v>
      </c>
      <c r="G205" s="152">
        <f>VLOOKUP($A205,[1]Sheet1!$A$1:$T$1000,14)</f>
        <v>2.8450000000000002</v>
      </c>
    </row>
    <row r="206" spans="1:7">
      <c r="A206" s="78">
        <v>36605</v>
      </c>
      <c r="B206" s="76">
        <f t="shared" si="6"/>
        <v>3</v>
      </c>
      <c r="C206" s="152">
        <f>VLOOKUP($A206,[1]Sheet1!$A$1:$T$1000,2)</f>
        <v>2.67</v>
      </c>
      <c r="D206" s="152">
        <f>VLOOKUP($A206,[1]Sheet1!$A$1:$T$1000,3)</f>
        <v>2.57</v>
      </c>
      <c r="E206" s="152">
        <f>VLOOKUP($A206,[1]Sheet1!$A$1:$T$1000,4)</f>
        <v>2.73</v>
      </c>
      <c r="F206" s="152">
        <f>VLOOKUP($A206,[1]Sheet1!$A$1:$T$1000,13)</f>
        <v>2.71</v>
      </c>
      <c r="G206" s="152">
        <f>VLOOKUP($A206,[1]Sheet1!$A$1:$T$1000,14)</f>
        <v>2.8450000000000002</v>
      </c>
    </row>
    <row r="207" spans="1:7">
      <c r="A207" s="78">
        <v>36606</v>
      </c>
      <c r="B207" s="76">
        <f t="shared" si="6"/>
        <v>3</v>
      </c>
      <c r="C207" s="152">
        <f>VLOOKUP($A207,[1]Sheet1!$A$1:$T$1000,2)</f>
        <v>2.645</v>
      </c>
      <c r="D207" s="152">
        <f>VLOOKUP($A207,[1]Sheet1!$A$1:$T$1000,3)</f>
        <v>2.62</v>
      </c>
      <c r="E207" s="152">
        <f>VLOOKUP($A207,[1]Sheet1!$A$1:$T$1000,4)</f>
        <v>2.84</v>
      </c>
      <c r="F207" s="152">
        <f>VLOOKUP($A207,[1]Sheet1!$A$1:$T$1000,13)</f>
        <v>2.7</v>
      </c>
      <c r="G207" s="152">
        <f>VLOOKUP($A207,[1]Sheet1!$A$1:$T$1000,14)</f>
        <v>2.93</v>
      </c>
    </row>
    <row r="208" spans="1:7">
      <c r="A208" s="78">
        <v>36607</v>
      </c>
      <c r="B208" s="76">
        <f t="shared" si="6"/>
        <v>3</v>
      </c>
      <c r="C208" s="152">
        <f>VLOOKUP($A208,[1]Sheet1!$A$1:$T$1000,2)</f>
        <v>2.63</v>
      </c>
      <c r="D208" s="152">
        <f>VLOOKUP($A208,[1]Sheet1!$A$1:$T$1000,3)</f>
        <v>2.59</v>
      </c>
      <c r="E208" s="152">
        <f>VLOOKUP($A208,[1]Sheet1!$A$1:$T$1000,4)</f>
        <v>2.86</v>
      </c>
      <c r="F208" s="152">
        <f>VLOOKUP($A208,[1]Sheet1!$A$1:$T$1000,13)</f>
        <v>2.71</v>
      </c>
      <c r="G208" s="152">
        <f>VLOOKUP($A208,[1]Sheet1!$A$1:$T$1000,14)</f>
        <v>2.95</v>
      </c>
    </row>
    <row r="209" spans="1:7">
      <c r="A209" s="78">
        <v>36608</v>
      </c>
      <c r="B209" s="76">
        <f t="shared" si="6"/>
        <v>3</v>
      </c>
      <c r="C209" s="152">
        <f>VLOOKUP($A209,[1]Sheet1!$A$1:$T$1000,2)</f>
        <v>2.67</v>
      </c>
      <c r="D209" s="152">
        <f>VLOOKUP($A209,[1]Sheet1!$A$1:$T$1000,3)</f>
        <v>2.625</v>
      </c>
      <c r="E209" s="152">
        <f>VLOOKUP($A209,[1]Sheet1!$A$1:$T$1000,4)</f>
        <v>2.88</v>
      </c>
      <c r="F209" s="152">
        <f>VLOOKUP($A209,[1]Sheet1!$A$1:$T$1000,13)</f>
        <v>2.73</v>
      </c>
      <c r="G209" s="152">
        <f>VLOOKUP($A209,[1]Sheet1!$A$1:$T$1000,14)</f>
        <v>2.9750000000000001</v>
      </c>
    </row>
    <row r="210" spans="1:7">
      <c r="A210" s="78">
        <v>36609</v>
      </c>
      <c r="B210" s="76">
        <f t="shared" si="6"/>
        <v>3</v>
      </c>
      <c r="C210" s="152">
        <f>VLOOKUP($A210,[1]Sheet1!$A$1:$T$1000,2)</f>
        <v>2.6349999999999998</v>
      </c>
      <c r="D210" s="152">
        <f>VLOOKUP($A210,[1]Sheet1!$A$1:$T$1000,3)</f>
        <v>2.605</v>
      </c>
      <c r="E210" s="152">
        <f>VLOOKUP($A210,[1]Sheet1!$A$1:$T$1000,4)</f>
        <v>2.895</v>
      </c>
      <c r="F210" s="152">
        <f>VLOOKUP($A210,[1]Sheet1!$A$1:$T$1000,13)</f>
        <v>2.72</v>
      </c>
      <c r="G210" s="152">
        <f>VLOOKUP($A210,[1]Sheet1!$A$1:$T$1000,14)</f>
        <v>3</v>
      </c>
    </row>
    <row r="211" spans="1:7">
      <c r="A211" s="78">
        <v>36610</v>
      </c>
      <c r="B211" s="76">
        <f t="shared" si="6"/>
        <v>3</v>
      </c>
      <c r="C211" s="152">
        <f>VLOOKUP($A211,[1]Sheet1!$A$1:$T$1000,2)</f>
        <v>2.68</v>
      </c>
      <c r="D211" s="152">
        <f>VLOOKUP($A211,[1]Sheet1!$A$1:$T$1000,3)</f>
        <v>2.62</v>
      </c>
      <c r="E211" s="152">
        <f>VLOOKUP($A211,[1]Sheet1!$A$1:$T$1000,4)</f>
        <v>2.895</v>
      </c>
      <c r="F211" s="152">
        <f>VLOOKUP($A211,[1]Sheet1!$A$1:$T$1000,13)</f>
        <v>2.7349999999999999</v>
      </c>
      <c r="G211" s="152">
        <f>VLOOKUP($A211,[1]Sheet1!$A$1:$T$1000,14)</f>
        <v>3.01</v>
      </c>
    </row>
    <row r="212" spans="1:7">
      <c r="A212" s="78">
        <v>36611</v>
      </c>
      <c r="B212" s="76">
        <f t="shared" si="6"/>
        <v>3</v>
      </c>
      <c r="C212" s="152">
        <f>VLOOKUP($A212,[1]Sheet1!$A$1:$T$1000,2)</f>
        <v>2.68</v>
      </c>
      <c r="D212" s="152">
        <f>VLOOKUP($A212,[1]Sheet1!$A$1:$T$1000,3)</f>
        <v>2.62</v>
      </c>
      <c r="E212" s="152">
        <f>VLOOKUP($A212,[1]Sheet1!$A$1:$T$1000,4)</f>
        <v>2.895</v>
      </c>
      <c r="F212" s="152">
        <f>VLOOKUP($A212,[1]Sheet1!$A$1:$T$1000,13)</f>
        <v>2.7349999999999999</v>
      </c>
      <c r="G212" s="152">
        <f>VLOOKUP($A212,[1]Sheet1!$A$1:$T$1000,14)</f>
        <v>3.01</v>
      </c>
    </row>
    <row r="213" spans="1:7">
      <c r="A213" s="78">
        <v>36612</v>
      </c>
      <c r="B213" s="76">
        <f t="shared" si="6"/>
        <v>3</v>
      </c>
      <c r="C213" s="152">
        <f>VLOOKUP($A213,[1]Sheet1!$A$1:$T$1000,2)</f>
        <v>2.68</v>
      </c>
      <c r="D213" s="152">
        <f>VLOOKUP($A213,[1]Sheet1!$A$1:$T$1000,3)</f>
        <v>2.62</v>
      </c>
      <c r="E213" s="152">
        <f>VLOOKUP($A213,[1]Sheet1!$A$1:$T$1000,4)</f>
        <v>2.895</v>
      </c>
      <c r="F213" s="152">
        <f>VLOOKUP($A213,[1]Sheet1!$A$1:$T$1000,13)</f>
        <v>2.7349999999999999</v>
      </c>
      <c r="G213" s="152">
        <f>VLOOKUP($A213,[1]Sheet1!$A$1:$T$1000,14)</f>
        <v>3.01</v>
      </c>
    </row>
    <row r="214" spans="1:7">
      <c r="A214" s="78">
        <v>36613</v>
      </c>
      <c r="B214" s="76">
        <f t="shared" si="6"/>
        <v>3</v>
      </c>
      <c r="C214" s="152">
        <f>VLOOKUP($A214,[1]Sheet1!$A$1:$T$1000,2)</f>
        <v>2.7250000000000001</v>
      </c>
      <c r="D214" s="152">
        <f>VLOOKUP($A214,[1]Sheet1!$A$1:$T$1000,3)</f>
        <v>2.665</v>
      </c>
      <c r="E214" s="152">
        <f>VLOOKUP($A214,[1]Sheet1!$A$1:$T$1000,4)</f>
        <v>2.93</v>
      </c>
      <c r="F214" s="152">
        <f>VLOOKUP($A214,[1]Sheet1!$A$1:$T$1000,13)</f>
        <v>2.75</v>
      </c>
      <c r="G214" s="152">
        <f>VLOOKUP($A214,[1]Sheet1!$A$1:$T$1000,14)</f>
        <v>3.0649999999999999</v>
      </c>
    </row>
    <row r="215" spans="1:7">
      <c r="A215" s="78">
        <v>36614</v>
      </c>
      <c r="B215" s="76">
        <f t="shared" si="6"/>
        <v>3</v>
      </c>
      <c r="C215" s="152">
        <f>VLOOKUP($A215,[1]Sheet1!$A$1:$T$1000,2)</f>
        <v>2.855</v>
      </c>
      <c r="D215" s="152">
        <f>VLOOKUP($A215,[1]Sheet1!$A$1:$T$1000,3)</f>
        <v>2.8050000000000002</v>
      </c>
      <c r="E215" s="152">
        <f>VLOOKUP($A215,[1]Sheet1!$A$1:$T$1000,4)</f>
        <v>3.0249999999999999</v>
      </c>
      <c r="F215" s="152">
        <f>VLOOKUP($A215,[1]Sheet1!$A$1:$T$1000,13)</f>
        <v>2.875</v>
      </c>
      <c r="G215" s="152">
        <f>VLOOKUP($A215,[1]Sheet1!$A$1:$T$1000,14)</f>
        <v>3.18</v>
      </c>
    </row>
    <row r="216" spans="1:7">
      <c r="A216" s="78">
        <v>36615</v>
      </c>
      <c r="B216" s="76">
        <f t="shared" si="6"/>
        <v>3</v>
      </c>
      <c r="C216" s="152">
        <f>VLOOKUP($A216,[1]Sheet1!$A$1:$T$1000,2)</f>
        <v>2.835</v>
      </c>
      <c r="D216" s="152">
        <f>VLOOKUP($A216,[1]Sheet1!$A$1:$T$1000,3)</f>
        <v>2.7850000000000001</v>
      </c>
      <c r="E216" s="152">
        <f>VLOOKUP($A216,[1]Sheet1!$A$1:$T$1000,4)</f>
        <v>3.0249999999999999</v>
      </c>
      <c r="F216" s="152">
        <f>VLOOKUP($A216,[1]Sheet1!$A$1:$T$1000,13)</f>
        <v>2.86</v>
      </c>
      <c r="G216" s="152">
        <f>VLOOKUP($A216,[1]Sheet1!$A$1:$T$1000,14)</f>
        <v>3.19</v>
      </c>
    </row>
    <row r="217" spans="1:7">
      <c r="A217" s="78">
        <v>36616</v>
      </c>
      <c r="B217" s="76">
        <f t="shared" si="6"/>
        <v>3</v>
      </c>
      <c r="C217" s="152">
        <f>VLOOKUP($A217,[1]Sheet1!$A$1:$T$1000,2)</f>
        <v>2.7349999999999999</v>
      </c>
      <c r="D217" s="152">
        <f>VLOOKUP($A217,[1]Sheet1!$A$1:$T$1000,3)</f>
        <v>2.67</v>
      </c>
      <c r="E217" s="152">
        <f>VLOOKUP($A217,[1]Sheet1!$A$1:$T$1000,4)</f>
        <v>2.9750000000000001</v>
      </c>
      <c r="F217" s="152">
        <f>VLOOKUP($A217,[1]Sheet1!$A$1:$T$1000,13)</f>
        <v>2.78</v>
      </c>
      <c r="G217" s="152">
        <f>VLOOKUP($A217,[1]Sheet1!$A$1:$T$1000,14)</f>
        <v>3.09</v>
      </c>
    </row>
    <row r="218" spans="1:7">
      <c r="A218" s="78">
        <v>36617</v>
      </c>
      <c r="B218" s="76">
        <f t="shared" si="6"/>
        <v>4</v>
      </c>
      <c r="C218" s="152">
        <f>VLOOKUP($A218,[1]Sheet1!$A$1:$T$1000,2)</f>
        <v>2.71</v>
      </c>
      <c r="D218" s="152">
        <f>VLOOKUP($A218,[1]Sheet1!$A$1:$T$1000,3)</f>
        <v>2.6549999999999998</v>
      </c>
      <c r="E218" s="152">
        <f>VLOOKUP($A218,[1]Sheet1!$A$1:$T$1000,4)</f>
        <v>2.9750000000000001</v>
      </c>
      <c r="F218" s="152">
        <f>VLOOKUP($A218,[1]Sheet1!$A$1:$T$1000,13)</f>
        <v>2.7949999999999999</v>
      </c>
      <c r="G218" s="152">
        <f>VLOOKUP($A218,[1]Sheet1!$A$1:$T$1000,14)</f>
        <v>3.05</v>
      </c>
    </row>
    <row r="219" spans="1:7">
      <c r="A219" s="78">
        <v>36618</v>
      </c>
      <c r="B219" s="76">
        <f t="shared" si="6"/>
        <v>4</v>
      </c>
      <c r="C219" s="152">
        <f>VLOOKUP($A219,[1]Sheet1!$A$1:$T$1000,2)</f>
        <v>2.71</v>
      </c>
      <c r="D219" s="152">
        <f>VLOOKUP($A219,[1]Sheet1!$A$1:$T$1000,3)</f>
        <v>2.6549999999999998</v>
      </c>
      <c r="E219" s="152">
        <f>VLOOKUP($A219,[1]Sheet1!$A$1:$T$1000,4)</f>
        <v>2.9750000000000001</v>
      </c>
      <c r="F219" s="152">
        <f>VLOOKUP($A219,[1]Sheet1!$A$1:$T$1000,13)</f>
        <v>2.7949999999999999</v>
      </c>
      <c r="G219" s="152">
        <f>VLOOKUP($A219,[1]Sheet1!$A$1:$T$1000,14)</f>
        <v>3.05</v>
      </c>
    </row>
    <row r="220" spans="1:7">
      <c r="A220" s="78">
        <v>36619</v>
      </c>
      <c r="B220" s="76">
        <f t="shared" si="6"/>
        <v>4</v>
      </c>
      <c r="C220" s="152">
        <f>VLOOKUP($A220,[1]Sheet1!$A$1:$T$1000,2)</f>
        <v>2.71</v>
      </c>
      <c r="D220" s="152">
        <f>VLOOKUP($A220,[1]Sheet1!$A$1:$T$1000,3)</f>
        <v>2.6549999999999998</v>
      </c>
      <c r="E220" s="152">
        <f>VLOOKUP($A220,[1]Sheet1!$A$1:$T$1000,4)</f>
        <v>2.9750000000000001</v>
      </c>
      <c r="F220" s="152">
        <f>VLOOKUP($A220,[1]Sheet1!$A$1:$T$1000,13)</f>
        <v>2.7949999999999999</v>
      </c>
      <c r="G220" s="152">
        <f>VLOOKUP($A220,[1]Sheet1!$A$1:$T$1000,14)</f>
        <v>3.05</v>
      </c>
    </row>
    <row r="221" spans="1:7">
      <c r="A221" s="78">
        <v>36620</v>
      </c>
      <c r="B221" s="76">
        <f t="shared" si="6"/>
        <v>4</v>
      </c>
      <c r="C221" s="152">
        <f>VLOOKUP($A221,[1]Sheet1!$A$1:$T$1000,2)</f>
        <v>2.76</v>
      </c>
      <c r="D221" s="152">
        <f>VLOOKUP($A221,[1]Sheet1!$A$1:$T$1000,3)</f>
        <v>2.7250000000000001</v>
      </c>
      <c r="E221" s="152">
        <f>VLOOKUP($A221,[1]Sheet1!$A$1:$T$1000,4)</f>
        <v>3.0449999999999999</v>
      </c>
      <c r="F221" s="152">
        <f>VLOOKUP($A221,[1]Sheet1!$A$1:$T$1000,13)</f>
        <v>2.84</v>
      </c>
      <c r="G221" s="152">
        <f>VLOOKUP($A221,[1]Sheet1!$A$1:$T$1000,14)</f>
        <v>3.18</v>
      </c>
    </row>
    <row r="222" spans="1:7">
      <c r="A222" s="78">
        <v>36621</v>
      </c>
      <c r="B222" s="76">
        <f t="shared" si="6"/>
        <v>4</v>
      </c>
      <c r="C222" s="152">
        <f>VLOOKUP($A222,[1]Sheet1!$A$1:$T$1000,2)</f>
        <v>2.72</v>
      </c>
      <c r="D222" s="152">
        <f>VLOOKUP($A222,[1]Sheet1!$A$1:$T$1000,3)</f>
        <v>2.6850000000000001</v>
      </c>
      <c r="E222" s="152">
        <f>VLOOKUP($A222,[1]Sheet1!$A$1:$T$1000,4)</f>
        <v>2.9950000000000001</v>
      </c>
      <c r="F222" s="152">
        <f>VLOOKUP($A222,[1]Sheet1!$A$1:$T$1000,13)</f>
        <v>2.79</v>
      </c>
      <c r="G222" s="152">
        <f>VLOOKUP($A222,[1]Sheet1!$A$1:$T$1000,14)</f>
        <v>3.1549999999999998</v>
      </c>
    </row>
    <row r="223" spans="1:7">
      <c r="A223" s="78">
        <v>36622</v>
      </c>
      <c r="B223" s="76">
        <f t="shared" si="6"/>
        <v>4</v>
      </c>
      <c r="C223" s="152">
        <f>VLOOKUP($A223,[1]Sheet1!$A$1:$T$1000,2)</f>
        <v>2.7349999999999999</v>
      </c>
      <c r="D223" s="152">
        <f>VLOOKUP($A223,[1]Sheet1!$A$1:$T$1000,3)</f>
        <v>2.7</v>
      </c>
      <c r="E223" s="152">
        <f>VLOOKUP($A223,[1]Sheet1!$A$1:$T$1000,4)</f>
        <v>2.98</v>
      </c>
      <c r="F223" s="152">
        <f>VLOOKUP($A223,[1]Sheet1!$A$1:$T$1000,13)</f>
        <v>2.7949999999999999</v>
      </c>
      <c r="G223" s="152">
        <f>VLOOKUP($A223,[1]Sheet1!$A$1:$T$1000,14)</f>
        <v>3.15</v>
      </c>
    </row>
    <row r="224" spans="1:7">
      <c r="A224" s="78">
        <v>36623</v>
      </c>
      <c r="B224" s="76">
        <f t="shared" si="6"/>
        <v>4</v>
      </c>
      <c r="C224" s="152">
        <f>VLOOKUP($A224,[1]Sheet1!$A$1:$T$1000,2)</f>
        <v>2.7549999999999999</v>
      </c>
      <c r="D224" s="152">
        <f>VLOOKUP($A224,[1]Sheet1!$A$1:$T$1000,3)</f>
        <v>2.7</v>
      </c>
      <c r="E224" s="152">
        <f>VLOOKUP($A224,[1]Sheet1!$A$1:$T$1000,4)</f>
        <v>2.9950000000000001</v>
      </c>
      <c r="F224" s="152">
        <f>VLOOKUP($A224,[1]Sheet1!$A$1:$T$1000,13)</f>
        <v>2.82</v>
      </c>
      <c r="G224" s="152">
        <f>VLOOKUP($A224,[1]Sheet1!$A$1:$T$1000,14)</f>
        <v>3.11</v>
      </c>
    </row>
    <row r="225" spans="1:7">
      <c r="A225" s="78">
        <v>36624</v>
      </c>
      <c r="B225" s="76">
        <f t="shared" si="6"/>
        <v>4</v>
      </c>
      <c r="C225" s="152">
        <f>VLOOKUP($A225,[1]Sheet1!$A$1:$T$1000,2)</f>
        <v>2.77</v>
      </c>
      <c r="D225" s="152">
        <f>VLOOKUP($A225,[1]Sheet1!$A$1:$T$1000,3)</f>
        <v>2.6850000000000001</v>
      </c>
      <c r="E225" s="152">
        <f>VLOOKUP($A225,[1]Sheet1!$A$1:$T$1000,4)</f>
        <v>3.0049999999999999</v>
      </c>
      <c r="F225" s="152">
        <f>VLOOKUP($A225,[1]Sheet1!$A$1:$T$1000,13)</f>
        <v>2.8250000000000002</v>
      </c>
      <c r="G225" s="152">
        <f>VLOOKUP($A225,[1]Sheet1!$A$1:$T$1000,14)</f>
        <v>3.085</v>
      </c>
    </row>
    <row r="226" spans="1:7">
      <c r="A226" s="78">
        <v>36625</v>
      </c>
      <c r="B226" s="76">
        <f t="shared" si="6"/>
        <v>4</v>
      </c>
      <c r="C226" s="152">
        <f>VLOOKUP($A226,[1]Sheet1!$A$1:$T$1000,2)</f>
        <v>2.77</v>
      </c>
      <c r="D226" s="152">
        <f>VLOOKUP($A226,[1]Sheet1!$A$1:$T$1000,3)</f>
        <v>2.6850000000000001</v>
      </c>
      <c r="E226" s="152">
        <f>VLOOKUP($A226,[1]Sheet1!$A$1:$T$1000,4)</f>
        <v>3.0049999999999999</v>
      </c>
      <c r="F226" s="152">
        <f>VLOOKUP($A226,[1]Sheet1!$A$1:$T$1000,13)</f>
        <v>2.8250000000000002</v>
      </c>
      <c r="G226" s="152">
        <f>VLOOKUP($A226,[1]Sheet1!$A$1:$T$1000,14)</f>
        <v>3.085</v>
      </c>
    </row>
    <row r="227" spans="1:7">
      <c r="A227" s="78">
        <v>36626</v>
      </c>
      <c r="B227" s="76">
        <f t="shared" si="6"/>
        <v>4</v>
      </c>
      <c r="C227" s="152">
        <f>VLOOKUP($A227,[1]Sheet1!$A$1:$T$1000,2)</f>
        <v>2.77</v>
      </c>
      <c r="D227" s="152">
        <f>VLOOKUP($A227,[1]Sheet1!$A$1:$T$1000,3)</f>
        <v>2.6850000000000001</v>
      </c>
      <c r="E227" s="152">
        <f>VLOOKUP($A227,[1]Sheet1!$A$1:$T$1000,4)</f>
        <v>3.0049999999999999</v>
      </c>
      <c r="F227" s="152">
        <f>VLOOKUP($A227,[1]Sheet1!$A$1:$T$1000,13)</f>
        <v>2.8250000000000002</v>
      </c>
      <c r="G227" s="152">
        <f>VLOOKUP($A227,[1]Sheet1!$A$1:$T$1000,14)</f>
        <v>3.085</v>
      </c>
    </row>
    <row r="228" spans="1:7">
      <c r="A228" s="78">
        <v>36627</v>
      </c>
      <c r="B228" s="76">
        <f t="shared" si="6"/>
        <v>4</v>
      </c>
      <c r="C228" s="152">
        <f>VLOOKUP($A228,[1]Sheet1!$A$1:$T$1000,2)</f>
        <v>2.7749999999999999</v>
      </c>
      <c r="D228" s="152">
        <f>VLOOKUP($A228,[1]Sheet1!$A$1:$T$1000,3)</f>
        <v>2.69</v>
      </c>
      <c r="E228" s="152">
        <f>VLOOKUP($A228,[1]Sheet1!$A$1:$T$1000,4)</f>
        <v>3.0249999999999999</v>
      </c>
      <c r="F228" s="152">
        <f>VLOOKUP($A228,[1]Sheet1!$A$1:$T$1000,13)</f>
        <v>2.87</v>
      </c>
      <c r="G228" s="152">
        <f>VLOOKUP($A228,[1]Sheet1!$A$1:$T$1000,14)</f>
        <v>3.165</v>
      </c>
    </row>
    <row r="229" spans="1:7">
      <c r="A229" s="78">
        <v>36628</v>
      </c>
      <c r="B229" s="76">
        <f t="shared" si="6"/>
        <v>4</v>
      </c>
      <c r="C229" s="152">
        <f>VLOOKUP($A229,[1]Sheet1!$A$1:$T$1000,2)</f>
        <v>2.78</v>
      </c>
      <c r="D229" s="152">
        <f>VLOOKUP($A229,[1]Sheet1!$A$1:$T$1000,3)</f>
        <v>2.71</v>
      </c>
      <c r="E229" s="152">
        <f>VLOOKUP($A229,[1]Sheet1!$A$1:$T$1000,4)</f>
        <v>3.01</v>
      </c>
      <c r="F229" s="152">
        <f>VLOOKUP($A229,[1]Sheet1!$A$1:$T$1000,13)</f>
        <v>2.875</v>
      </c>
      <c r="G229" s="152">
        <f>VLOOKUP($A229,[1]Sheet1!$A$1:$T$1000,14)</f>
        <v>3.125</v>
      </c>
    </row>
    <row r="230" spans="1:7">
      <c r="A230" s="78">
        <v>36629</v>
      </c>
      <c r="B230" s="76">
        <f t="shared" si="6"/>
        <v>4</v>
      </c>
      <c r="C230" s="152">
        <f>VLOOKUP($A230,[1]Sheet1!$A$1:$T$1000,2)</f>
        <v>2.79</v>
      </c>
      <c r="D230" s="152">
        <f>VLOOKUP($A230,[1]Sheet1!$A$1:$T$1000,3)</f>
        <v>2.73</v>
      </c>
      <c r="E230" s="152">
        <f>VLOOKUP($A230,[1]Sheet1!$A$1:$T$1000,4)</f>
        <v>3.0150000000000001</v>
      </c>
      <c r="F230" s="152">
        <f>VLOOKUP($A230,[1]Sheet1!$A$1:$T$1000,13)</f>
        <v>2.92</v>
      </c>
      <c r="G230" s="152">
        <f>VLOOKUP($A230,[1]Sheet1!$A$1:$T$1000,14)</f>
        <v>3.12</v>
      </c>
    </row>
    <row r="231" spans="1:7">
      <c r="A231" s="78">
        <v>36630</v>
      </c>
      <c r="B231" s="76">
        <f t="shared" si="6"/>
        <v>4</v>
      </c>
      <c r="C231" s="152">
        <f>VLOOKUP($A231,[1]Sheet1!$A$1:$T$1000,2)</f>
        <v>2.855</v>
      </c>
      <c r="D231" s="152">
        <f>VLOOKUP($A231,[1]Sheet1!$A$1:$T$1000,3)</f>
        <v>2.8050000000000002</v>
      </c>
      <c r="E231" s="152">
        <f>VLOOKUP($A231,[1]Sheet1!$A$1:$T$1000,4)</f>
        <v>3.0449999999999999</v>
      </c>
      <c r="F231" s="152">
        <f>VLOOKUP($A231,[1]Sheet1!$A$1:$T$1000,13)</f>
        <v>2.9950000000000001</v>
      </c>
      <c r="G231" s="152">
        <f>VLOOKUP($A231,[1]Sheet1!$A$1:$T$1000,14)</f>
        <v>3.14</v>
      </c>
    </row>
    <row r="232" spans="1:7">
      <c r="A232" s="78">
        <v>36631</v>
      </c>
      <c r="B232" s="76">
        <f t="shared" si="6"/>
        <v>4</v>
      </c>
      <c r="C232" s="152">
        <f>VLOOKUP($A232,[1]Sheet1!$A$1:$T$1000,2)</f>
        <v>2.83</v>
      </c>
      <c r="D232" s="152">
        <f>VLOOKUP($A232,[1]Sheet1!$A$1:$T$1000,3)</f>
        <v>2.76</v>
      </c>
      <c r="E232" s="152">
        <f>VLOOKUP($A232,[1]Sheet1!$A$1:$T$1000,4)</f>
        <v>2.9849999999999999</v>
      </c>
      <c r="F232" s="152">
        <f>VLOOKUP($A232,[1]Sheet1!$A$1:$T$1000,13)</f>
        <v>2.9249999999999998</v>
      </c>
      <c r="G232" s="152">
        <f>VLOOKUP($A232,[1]Sheet1!$A$1:$T$1000,14)</f>
        <v>2.9849999999999999</v>
      </c>
    </row>
    <row r="233" spans="1:7">
      <c r="A233" s="78">
        <v>36632</v>
      </c>
      <c r="B233" s="76">
        <f t="shared" si="6"/>
        <v>4</v>
      </c>
      <c r="C233" s="152">
        <f>VLOOKUP($A233,[1]Sheet1!$A$1:$T$1000,2)</f>
        <v>2.83</v>
      </c>
      <c r="D233" s="152">
        <f>VLOOKUP($A233,[1]Sheet1!$A$1:$T$1000,3)</f>
        <v>2.76</v>
      </c>
      <c r="E233" s="152">
        <f>VLOOKUP($A233,[1]Sheet1!$A$1:$T$1000,4)</f>
        <v>2.9849999999999999</v>
      </c>
      <c r="F233" s="152">
        <f>VLOOKUP($A233,[1]Sheet1!$A$1:$T$1000,13)</f>
        <v>2.9249999999999998</v>
      </c>
      <c r="G233" s="152">
        <f>VLOOKUP($A233,[1]Sheet1!$A$1:$T$1000,14)</f>
        <v>2.9849999999999999</v>
      </c>
    </row>
    <row r="234" spans="1:7">
      <c r="A234" s="78">
        <v>36633</v>
      </c>
      <c r="B234" s="76">
        <f t="shared" si="6"/>
        <v>4</v>
      </c>
      <c r="C234" s="152">
        <f>VLOOKUP($A234,[1]Sheet1!$A$1:$T$1000,2)</f>
        <v>2.83</v>
      </c>
      <c r="D234" s="152">
        <f>VLOOKUP($A234,[1]Sheet1!$A$1:$T$1000,3)</f>
        <v>2.76</v>
      </c>
      <c r="E234" s="152">
        <f>VLOOKUP($A234,[1]Sheet1!$A$1:$T$1000,4)</f>
        <v>2.9849999999999999</v>
      </c>
      <c r="F234" s="152">
        <f>VLOOKUP($A234,[1]Sheet1!$A$1:$T$1000,13)</f>
        <v>2.9249999999999998</v>
      </c>
      <c r="G234" s="152">
        <f>VLOOKUP($A234,[1]Sheet1!$A$1:$T$1000,14)</f>
        <v>2.9849999999999999</v>
      </c>
    </row>
    <row r="235" spans="1:7">
      <c r="A235" s="78">
        <v>36634</v>
      </c>
      <c r="B235" s="76">
        <f t="shared" si="6"/>
        <v>4</v>
      </c>
      <c r="C235" s="152">
        <f>VLOOKUP($A235,[1]Sheet1!$A$1:$T$1000,2)</f>
        <v>2.9049999999999998</v>
      </c>
      <c r="D235" s="152">
        <f>VLOOKUP($A235,[1]Sheet1!$A$1:$T$1000,3)</f>
        <v>2.83</v>
      </c>
      <c r="E235" s="152">
        <f>VLOOKUP($A235,[1]Sheet1!$A$1:$T$1000,4)</f>
        <v>3.0550000000000002</v>
      </c>
      <c r="F235" s="152">
        <f>VLOOKUP($A235,[1]Sheet1!$A$1:$T$1000,13)</f>
        <v>2.99</v>
      </c>
      <c r="G235" s="152">
        <f>VLOOKUP($A235,[1]Sheet1!$A$1:$T$1000,14)</f>
        <v>3.15</v>
      </c>
    </row>
    <row r="236" spans="1:7">
      <c r="A236" s="78">
        <v>36635</v>
      </c>
      <c r="B236" s="76">
        <f t="shared" si="6"/>
        <v>4</v>
      </c>
      <c r="C236" s="152">
        <f>VLOOKUP($A236,[1]Sheet1!$A$1:$T$1000,2)</f>
        <v>2.9350000000000001</v>
      </c>
      <c r="D236" s="152">
        <f>VLOOKUP($A236,[1]Sheet1!$A$1:$T$1000,3)</f>
        <v>2.85</v>
      </c>
      <c r="E236" s="152">
        <f>VLOOKUP($A236,[1]Sheet1!$A$1:$T$1000,4)</f>
        <v>3.0750000000000002</v>
      </c>
      <c r="F236" s="152">
        <f>VLOOKUP($A236,[1]Sheet1!$A$1:$T$1000,13)</f>
        <v>3</v>
      </c>
      <c r="G236" s="152">
        <f>VLOOKUP($A236,[1]Sheet1!$A$1:$T$1000,14)</f>
        <v>3.18</v>
      </c>
    </row>
    <row r="237" spans="1:7">
      <c r="A237" s="78">
        <v>36636</v>
      </c>
      <c r="B237" s="76">
        <f t="shared" si="6"/>
        <v>4</v>
      </c>
      <c r="C237" s="152">
        <f>VLOOKUP($A237,[1]Sheet1!$A$1:$T$1000,2)</f>
        <v>2.93</v>
      </c>
      <c r="D237" s="152">
        <f>VLOOKUP($A237,[1]Sheet1!$A$1:$T$1000,3)</f>
        <v>2.85</v>
      </c>
      <c r="E237" s="152">
        <f>VLOOKUP($A237,[1]Sheet1!$A$1:$T$1000,4)</f>
        <v>3.0649999999999999</v>
      </c>
      <c r="F237" s="152">
        <f>VLOOKUP($A237,[1]Sheet1!$A$1:$T$1000,13)</f>
        <v>2.98</v>
      </c>
      <c r="G237" s="152">
        <f>VLOOKUP($A237,[1]Sheet1!$A$1:$T$1000,14)</f>
        <v>3.17</v>
      </c>
    </row>
    <row r="238" spans="1:7">
      <c r="A238" s="78">
        <v>36637</v>
      </c>
      <c r="B238" s="76">
        <f t="shared" si="6"/>
        <v>4</v>
      </c>
      <c r="C238" s="152">
        <f>VLOOKUP($A238,[1]Sheet1!$A$1:$T$1000,2)</f>
        <v>2.8650000000000002</v>
      </c>
      <c r="D238" s="152">
        <f>VLOOKUP($A238,[1]Sheet1!$A$1:$T$1000,3)</f>
        <v>2.7549999999999999</v>
      </c>
      <c r="E238" s="152">
        <f>VLOOKUP($A238,[1]Sheet1!$A$1:$T$1000,4)</f>
        <v>2.9849999999999999</v>
      </c>
      <c r="F238" s="152">
        <f>VLOOKUP($A238,[1]Sheet1!$A$1:$T$1000,13)</f>
        <v>2.9</v>
      </c>
      <c r="G238" s="152">
        <f>VLOOKUP($A238,[1]Sheet1!$A$1:$T$1000,14)</f>
        <v>3</v>
      </c>
    </row>
    <row r="239" spans="1:7">
      <c r="A239" s="78">
        <v>36638</v>
      </c>
      <c r="B239" s="76">
        <f t="shared" si="6"/>
        <v>4</v>
      </c>
      <c r="C239" s="152">
        <f>VLOOKUP($A239,[1]Sheet1!$A$1:$T$1000,2)</f>
        <v>2.8650000000000002</v>
      </c>
      <c r="D239" s="152">
        <f>VLOOKUP($A239,[1]Sheet1!$A$1:$T$1000,3)</f>
        <v>2.7549999999999999</v>
      </c>
      <c r="E239" s="152">
        <f>VLOOKUP($A239,[1]Sheet1!$A$1:$T$1000,4)</f>
        <v>2.9849999999999999</v>
      </c>
      <c r="F239" s="152">
        <f>VLOOKUP($A239,[1]Sheet1!$A$1:$T$1000,13)</f>
        <v>2.9</v>
      </c>
      <c r="G239" s="152">
        <f>VLOOKUP($A239,[1]Sheet1!$A$1:$T$1000,14)</f>
        <v>3</v>
      </c>
    </row>
    <row r="240" spans="1:7">
      <c r="A240" s="78">
        <v>36639</v>
      </c>
      <c r="B240" s="76">
        <f t="shared" si="6"/>
        <v>4</v>
      </c>
      <c r="C240" s="152">
        <f>VLOOKUP($A240,[1]Sheet1!$A$1:$T$1000,2)</f>
        <v>2.8650000000000002</v>
      </c>
      <c r="D240" s="152">
        <f>VLOOKUP($A240,[1]Sheet1!$A$1:$T$1000,3)</f>
        <v>2.7549999999999999</v>
      </c>
      <c r="E240" s="152">
        <f>VLOOKUP($A240,[1]Sheet1!$A$1:$T$1000,4)</f>
        <v>2.9849999999999999</v>
      </c>
      <c r="F240" s="152">
        <f>VLOOKUP($A240,[1]Sheet1!$A$1:$T$1000,13)</f>
        <v>2.9</v>
      </c>
      <c r="G240" s="152">
        <f>VLOOKUP($A240,[1]Sheet1!$A$1:$T$1000,14)</f>
        <v>3</v>
      </c>
    </row>
    <row r="241" spans="1:7">
      <c r="A241" s="78">
        <v>36640</v>
      </c>
      <c r="B241" s="76">
        <f t="shared" si="6"/>
        <v>4</v>
      </c>
      <c r="C241" s="152">
        <f>VLOOKUP($A241,[1]Sheet1!$A$1:$T$1000,2)</f>
        <v>2.8650000000000002</v>
      </c>
      <c r="D241" s="152">
        <f>VLOOKUP($A241,[1]Sheet1!$A$1:$T$1000,3)</f>
        <v>2.7549999999999999</v>
      </c>
      <c r="E241" s="152">
        <f>VLOOKUP($A241,[1]Sheet1!$A$1:$T$1000,4)</f>
        <v>2.9849999999999999</v>
      </c>
      <c r="F241" s="152">
        <f>VLOOKUP($A241,[1]Sheet1!$A$1:$T$1000,13)</f>
        <v>2.9</v>
      </c>
      <c r="G241" s="152">
        <f>VLOOKUP($A241,[1]Sheet1!$A$1:$T$1000,14)</f>
        <v>3</v>
      </c>
    </row>
    <row r="242" spans="1:7">
      <c r="A242" s="78">
        <v>36641</v>
      </c>
      <c r="B242" s="76">
        <f t="shared" si="6"/>
        <v>4</v>
      </c>
      <c r="C242" s="152">
        <f>VLOOKUP($A242,[1]Sheet1!$A$1:$T$1000,2)</f>
        <v>2.895</v>
      </c>
      <c r="D242" s="152">
        <f>VLOOKUP($A242,[1]Sheet1!$A$1:$T$1000,3)</f>
        <v>2.8149999999999999</v>
      </c>
      <c r="E242" s="152">
        <f>VLOOKUP($A242,[1]Sheet1!$A$1:$T$1000,4)</f>
        <v>3.0550000000000002</v>
      </c>
      <c r="F242" s="152">
        <f>VLOOKUP($A242,[1]Sheet1!$A$1:$T$1000,13)</f>
        <v>2.94</v>
      </c>
      <c r="G242" s="152">
        <f>VLOOKUP($A242,[1]Sheet1!$A$1:$T$1000,14)</f>
        <v>3.1150000000000002</v>
      </c>
    </row>
    <row r="243" spans="1:7">
      <c r="A243" s="78">
        <v>36642</v>
      </c>
      <c r="B243" s="76">
        <f t="shared" si="6"/>
        <v>4</v>
      </c>
      <c r="C243" s="152">
        <f>VLOOKUP($A243,[1]Sheet1!$A$1:$T$1000,2)</f>
        <v>2.88</v>
      </c>
      <c r="D243" s="152">
        <f>VLOOKUP($A243,[1]Sheet1!$A$1:$T$1000,3)</f>
        <v>2.81</v>
      </c>
      <c r="E243" s="152">
        <f>VLOOKUP($A243,[1]Sheet1!$A$1:$T$1000,4)</f>
        <v>3.0750000000000002</v>
      </c>
      <c r="F243" s="152">
        <f>VLOOKUP($A243,[1]Sheet1!$A$1:$T$1000,13)</f>
        <v>2.9449999999999998</v>
      </c>
      <c r="G243" s="152">
        <f>VLOOKUP($A243,[1]Sheet1!$A$1:$T$1000,14)</f>
        <v>3.07</v>
      </c>
    </row>
    <row r="244" spans="1:7">
      <c r="A244" s="78">
        <v>36643</v>
      </c>
      <c r="B244" s="76">
        <f t="shared" si="6"/>
        <v>4</v>
      </c>
      <c r="C244" s="152">
        <f>VLOOKUP($A244,[1]Sheet1!$A$1:$T$1000,2)</f>
        <v>2.8650000000000002</v>
      </c>
      <c r="D244" s="152">
        <f>VLOOKUP($A244,[1]Sheet1!$A$1:$T$1000,3)</f>
        <v>2.8</v>
      </c>
      <c r="E244" s="152">
        <f>VLOOKUP($A244,[1]Sheet1!$A$1:$T$1000,4)</f>
        <v>3.085</v>
      </c>
      <c r="F244" s="152">
        <f>VLOOKUP($A244,[1]Sheet1!$A$1:$T$1000,13)</f>
        <v>2.98</v>
      </c>
      <c r="G244" s="152">
        <f>VLOOKUP($A244,[1]Sheet1!$A$1:$T$1000,14)</f>
        <v>3.145</v>
      </c>
    </row>
    <row r="245" spans="1:7">
      <c r="A245" s="78">
        <v>36644</v>
      </c>
      <c r="B245" s="76">
        <f t="shared" si="6"/>
        <v>4</v>
      </c>
      <c r="C245" s="152">
        <f>VLOOKUP($A245,[1]Sheet1!$A$1:$T$1000,2)</f>
        <v>2.82</v>
      </c>
      <c r="D245" s="152">
        <f>VLOOKUP($A245,[1]Sheet1!$A$1:$T$1000,3)</f>
        <v>2.7349999999999999</v>
      </c>
      <c r="E245" s="152">
        <f>VLOOKUP($A245,[1]Sheet1!$A$1:$T$1000,4)</f>
        <v>3.06</v>
      </c>
      <c r="F245" s="152">
        <f>VLOOKUP($A245,[1]Sheet1!$A$1:$T$1000,13)</f>
        <v>2.92</v>
      </c>
      <c r="G245" s="152">
        <f>VLOOKUP($A245,[1]Sheet1!$A$1:$T$1000,14)</f>
        <v>3.105</v>
      </c>
    </row>
    <row r="246" spans="1:7">
      <c r="A246" s="78">
        <v>36645</v>
      </c>
      <c r="B246" s="76">
        <f t="shared" si="6"/>
        <v>4</v>
      </c>
      <c r="C246" s="152">
        <f>VLOOKUP($A246,[1]Sheet1!$A$1:$T$1000,2)</f>
        <v>2.8050000000000002</v>
      </c>
      <c r="D246" s="152">
        <f>VLOOKUP($A246,[1]Sheet1!$A$1:$T$1000,3)</f>
        <v>2.7050000000000001</v>
      </c>
      <c r="E246" s="152">
        <f>VLOOKUP($A246,[1]Sheet1!$A$1:$T$1000,4)</f>
        <v>2.9849999999999999</v>
      </c>
      <c r="F246" s="152">
        <f>VLOOKUP($A246,[1]Sheet1!$A$1:$T$1000,13)</f>
        <v>2.895</v>
      </c>
      <c r="G246" s="152">
        <f>VLOOKUP($A246,[1]Sheet1!$A$1:$T$1000,14)</f>
        <v>3.0550000000000002</v>
      </c>
    </row>
    <row r="247" spans="1:7">
      <c r="A247" s="78">
        <v>36646</v>
      </c>
      <c r="B247" s="76">
        <f t="shared" si="6"/>
        <v>4</v>
      </c>
      <c r="C247" s="152">
        <f>VLOOKUP($A247,[1]Sheet1!$A$1:$T$1000,2)</f>
        <v>2.8050000000000002</v>
      </c>
      <c r="D247" s="152">
        <f>VLOOKUP($A247,[1]Sheet1!$A$1:$T$1000,3)</f>
        <v>2.7050000000000001</v>
      </c>
      <c r="E247" s="152">
        <f>VLOOKUP($A247,[1]Sheet1!$A$1:$T$1000,4)</f>
        <v>2.9849999999999999</v>
      </c>
      <c r="F247" s="152">
        <f>VLOOKUP($A247,[1]Sheet1!$A$1:$T$1000,13)</f>
        <v>2.895</v>
      </c>
      <c r="G247" s="152">
        <f>VLOOKUP($A247,[1]Sheet1!$A$1:$T$1000,14)</f>
        <v>3.0550000000000002</v>
      </c>
    </row>
    <row r="248" spans="1:7">
      <c r="A248" s="78">
        <v>36647</v>
      </c>
      <c r="B248" s="76">
        <f t="shared" si="6"/>
        <v>5</v>
      </c>
      <c r="C248" s="152">
        <f>VLOOKUP($A248,[1]Sheet1!$A$1:$T$1000,2)</f>
        <v>2.835</v>
      </c>
      <c r="D248" s="152">
        <f>VLOOKUP($A248,[1]Sheet1!$A$1:$T$1000,3)</f>
        <v>2.7450000000000001</v>
      </c>
      <c r="E248" s="152">
        <f>VLOOKUP($A248,[1]Sheet1!$A$1:$T$1000,4)</f>
        <v>3.04</v>
      </c>
      <c r="F248" s="152">
        <f>VLOOKUP($A248,[1]Sheet1!$A$1:$T$1000,13)</f>
        <v>2.92</v>
      </c>
      <c r="G248" s="152">
        <f>VLOOKUP($A248,[1]Sheet1!$A$1:$T$1000,14)</f>
        <v>3.1</v>
      </c>
    </row>
    <row r="249" spans="1:7">
      <c r="A249" s="78">
        <v>36648</v>
      </c>
      <c r="B249" s="76">
        <f t="shared" si="6"/>
        <v>5</v>
      </c>
      <c r="C249" s="152">
        <f>VLOOKUP($A249,[1]Sheet1!$A$1:$T$1000,2)</f>
        <v>2.94</v>
      </c>
      <c r="D249" s="152">
        <f>VLOOKUP($A249,[1]Sheet1!$A$1:$T$1000,3)</f>
        <v>2.8450000000000002</v>
      </c>
      <c r="E249" s="152">
        <f>VLOOKUP($A249,[1]Sheet1!$A$1:$T$1000,4)</f>
        <v>3.145</v>
      </c>
      <c r="F249" s="152">
        <f>VLOOKUP($A249,[1]Sheet1!$A$1:$T$1000,13)</f>
        <v>2.98</v>
      </c>
      <c r="G249" s="152">
        <f>VLOOKUP($A249,[1]Sheet1!$A$1:$T$1000,14)</f>
        <v>3.2149999999999999</v>
      </c>
    </row>
    <row r="250" spans="1:7">
      <c r="A250" s="78">
        <v>36649</v>
      </c>
      <c r="B250" s="76">
        <f t="shared" si="6"/>
        <v>5</v>
      </c>
      <c r="C250" s="152">
        <f>VLOOKUP($A250,[1]Sheet1!$A$1:$T$1000,2)</f>
        <v>2.97</v>
      </c>
      <c r="D250" s="152">
        <f>VLOOKUP($A250,[1]Sheet1!$A$1:$T$1000,3)</f>
        <v>2.8849999999999998</v>
      </c>
      <c r="E250" s="152">
        <f>VLOOKUP($A250,[1]Sheet1!$A$1:$T$1000,4)</f>
        <v>3.21</v>
      </c>
      <c r="F250" s="152">
        <f>VLOOKUP($A250,[1]Sheet1!$A$1:$T$1000,13)</f>
        <v>3.0350000000000001</v>
      </c>
      <c r="G250" s="152">
        <f>VLOOKUP($A250,[1]Sheet1!$A$1:$T$1000,14)</f>
        <v>3.2749999999999999</v>
      </c>
    </row>
    <row r="251" spans="1:7">
      <c r="A251" s="78">
        <v>36650</v>
      </c>
      <c r="B251" s="76">
        <f t="shared" si="6"/>
        <v>5</v>
      </c>
      <c r="C251" s="152">
        <f>VLOOKUP($A251,[1]Sheet1!$A$1:$T$1000,2)</f>
        <v>2.94</v>
      </c>
      <c r="D251" s="152">
        <f>VLOOKUP($A251,[1]Sheet1!$A$1:$T$1000,3)</f>
        <v>2.83</v>
      </c>
      <c r="E251" s="152">
        <f>VLOOKUP($A251,[1]Sheet1!$A$1:$T$1000,4)</f>
        <v>3.1749999999999998</v>
      </c>
      <c r="F251" s="152">
        <f>VLOOKUP($A251,[1]Sheet1!$A$1:$T$1000,13)</f>
        <v>3.01</v>
      </c>
      <c r="G251" s="152">
        <f>VLOOKUP($A251,[1]Sheet1!$A$1:$T$1000,14)</f>
        <v>3.2549999999999999</v>
      </c>
    </row>
    <row r="252" spans="1:7">
      <c r="A252" s="78">
        <v>36651</v>
      </c>
      <c r="B252" s="76">
        <f t="shared" si="6"/>
        <v>5</v>
      </c>
      <c r="C252" s="152">
        <f>VLOOKUP($A252,[1]Sheet1!$A$1:$T$1000,2)</f>
        <v>0</v>
      </c>
      <c r="D252" s="152">
        <f>VLOOKUP($A252,[1]Sheet1!$A$1:$T$1000,3)</f>
        <v>0</v>
      </c>
      <c r="E252" s="152">
        <f>VLOOKUP($A252,[1]Sheet1!$A$1:$T$1000,4)</f>
        <v>0</v>
      </c>
      <c r="F252" s="152">
        <f>VLOOKUP($A252,[1]Sheet1!$A$1:$T$1000,13)</f>
        <v>0</v>
      </c>
      <c r="G252" s="152">
        <f>VLOOKUP($A252,[1]Sheet1!$A$1:$T$1000,14)</f>
        <v>0</v>
      </c>
    </row>
    <row r="253" spans="1:7">
      <c r="A253" s="78">
        <v>36652</v>
      </c>
      <c r="B253" s="76">
        <f t="shared" si="6"/>
        <v>5</v>
      </c>
      <c r="C253" s="152">
        <f>VLOOKUP($A253,[1]Sheet1!$A$1:$T$1000,2)</f>
        <v>2.87</v>
      </c>
      <c r="D253" s="152">
        <f>VLOOKUP($A253,[1]Sheet1!$A$1:$T$1000,3)</f>
        <v>2.71</v>
      </c>
      <c r="E253" s="152">
        <f>VLOOKUP($A253,[1]Sheet1!$A$1:$T$1000,4)</f>
        <v>3.0550000000000002</v>
      </c>
      <c r="F253" s="152">
        <f>VLOOKUP($A253,[1]Sheet1!$A$1:$T$1000,13)</f>
        <v>2.87</v>
      </c>
      <c r="G253" s="152">
        <f>VLOOKUP($A253,[1]Sheet1!$A$1:$T$1000,14)</f>
        <v>3.1</v>
      </c>
    </row>
    <row r="254" spans="1:7">
      <c r="A254" s="78">
        <v>36653</v>
      </c>
      <c r="B254" s="76">
        <f t="shared" si="6"/>
        <v>5</v>
      </c>
      <c r="C254" s="152">
        <f>VLOOKUP($A254,[1]Sheet1!$A$1:$T$1000,2)</f>
        <v>2.87</v>
      </c>
      <c r="D254" s="152">
        <f>VLOOKUP($A254,[1]Sheet1!$A$1:$T$1000,3)</f>
        <v>2.71</v>
      </c>
      <c r="E254" s="152">
        <f>VLOOKUP($A254,[1]Sheet1!$A$1:$T$1000,4)</f>
        <v>3.0550000000000002</v>
      </c>
      <c r="F254" s="152">
        <f>VLOOKUP($A254,[1]Sheet1!$A$1:$T$1000,13)</f>
        <v>2.87</v>
      </c>
      <c r="G254" s="152">
        <f>VLOOKUP($A254,[1]Sheet1!$A$1:$T$1000,14)</f>
        <v>3.1</v>
      </c>
    </row>
    <row r="255" spans="1:7">
      <c r="A255" s="78">
        <v>36654</v>
      </c>
      <c r="B255" s="76">
        <f t="shared" si="6"/>
        <v>5</v>
      </c>
      <c r="C255" s="152">
        <f>VLOOKUP($A255,[1]Sheet1!$A$1:$T$1000,2)</f>
        <v>2.87</v>
      </c>
      <c r="D255" s="152">
        <f>VLOOKUP($A255,[1]Sheet1!$A$1:$T$1000,3)</f>
        <v>2.71</v>
      </c>
      <c r="E255" s="152">
        <f>VLOOKUP($A255,[1]Sheet1!$A$1:$T$1000,4)</f>
        <v>3.0550000000000002</v>
      </c>
      <c r="F255" s="152">
        <f>VLOOKUP($A255,[1]Sheet1!$A$1:$T$1000,13)</f>
        <v>2.87</v>
      </c>
      <c r="G255" s="152">
        <f>VLOOKUP($A255,[1]Sheet1!$A$1:$T$1000,14)</f>
        <v>3.1</v>
      </c>
    </row>
    <row r="256" spans="1:7">
      <c r="A256" s="78">
        <v>36655</v>
      </c>
      <c r="B256" s="76">
        <f t="shared" si="6"/>
        <v>5</v>
      </c>
      <c r="C256" s="152">
        <f>VLOOKUP($A256,[1]Sheet1!$A$1:$T$1000,2)</f>
        <v>2.92</v>
      </c>
      <c r="D256" s="152">
        <f>VLOOKUP($A256,[1]Sheet1!$A$1:$T$1000,3)</f>
        <v>2.76</v>
      </c>
      <c r="E256" s="152">
        <f>VLOOKUP($A256,[1]Sheet1!$A$1:$T$1000,4)</f>
        <v>3.12</v>
      </c>
      <c r="F256" s="152">
        <f>VLOOKUP($A256,[1]Sheet1!$A$1:$T$1000,13)</f>
        <v>2.8650000000000002</v>
      </c>
      <c r="G256" s="152">
        <f>VLOOKUP($A256,[1]Sheet1!$A$1:$T$1000,14)</f>
        <v>3.2050000000000001</v>
      </c>
    </row>
    <row r="257" spans="1:7">
      <c r="A257" s="78">
        <v>36656</v>
      </c>
      <c r="B257" s="76">
        <f t="shared" si="6"/>
        <v>5</v>
      </c>
      <c r="C257" s="152">
        <f>VLOOKUP($A257,[1]Sheet1!$A$1:$T$1000,2)</f>
        <v>3.0350000000000001</v>
      </c>
      <c r="D257" s="152">
        <f>VLOOKUP($A257,[1]Sheet1!$A$1:$T$1000,3)</f>
        <v>2.835</v>
      </c>
      <c r="E257" s="152">
        <f>VLOOKUP($A257,[1]Sheet1!$A$1:$T$1000,4)</f>
        <v>3.1949999999999998</v>
      </c>
      <c r="F257" s="152">
        <f>VLOOKUP($A257,[1]Sheet1!$A$1:$T$1000,13)</f>
        <v>2.93</v>
      </c>
      <c r="G257" s="152">
        <f>VLOOKUP($A257,[1]Sheet1!$A$1:$T$1000,14)</f>
        <v>3.3149999999999999</v>
      </c>
    </row>
    <row r="258" spans="1:7">
      <c r="A258" s="78">
        <v>36657</v>
      </c>
      <c r="B258" s="76">
        <f t="shared" si="6"/>
        <v>5</v>
      </c>
      <c r="C258" s="152">
        <f>VLOOKUP($A258,[1]Sheet1!$A$1:$T$1000,2)</f>
        <v>3.01</v>
      </c>
      <c r="D258" s="152">
        <f>VLOOKUP($A258,[1]Sheet1!$A$1:$T$1000,3)</f>
        <v>2.7850000000000001</v>
      </c>
      <c r="E258" s="152">
        <f>VLOOKUP($A258,[1]Sheet1!$A$1:$T$1000,4)</f>
        <v>3.165</v>
      </c>
      <c r="F258" s="152">
        <f>VLOOKUP($A258,[1]Sheet1!$A$1:$T$1000,13)</f>
        <v>2.875</v>
      </c>
      <c r="G258" s="152">
        <f>VLOOKUP($A258,[1]Sheet1!$A$1:$T$1000,14)</f>
        <v>3.3</v>
      </c>
    </row>
    <row r="259" spans="1:7">
      <c r="A259" s="78">
        <v>36658</v>
      </c>
      <c r="B259" s="76">
        <f t="shared" si="6"/>
        <v>5</v>
      </c>
      <c r="C259" s="152">
        <f>VLOOKUP($A259,[1]Sheet1!$A$1:$T$1000,2)</f>
        <v>3.125</v>
      </c>
      <c r="D259" s="152">
        <f>VLOOKUP($A259,[1]Sheet1!$A$1:$T$1000,3)</f>
        <v>2.9249999999999998</v>
      </c>
      <c r="E259" s="152">
        <f>VLOOKUP($A259,[1]Sheet1!$A$1:$T$1000,4)</f>
        <v>3.2650000000000001</v>
      </c>
      <c r="F259" s="152">
        <f>VLOOKUP($A259,[1]Sheet1!$A$1:$T$1000,13)</f>
        <v>3.01</v>
      </c>
      <c r="G259" s="152">
        <f>VLOOKUP($A259,[1]Sheet1!$A$1:$T$1000,14)</f>
        <v>3.39</v>
      </c>
    </row>
    <row r="260" spans="1:7">
      <c r="A260" s="78">
        <v>36659</v>
      </c>
      <c r="B260" s="76">
        <f t="shared" si="6"/>
        <v>5</v>
      </c>
      <c r="C260" s="152">
        <f>VLOOKUP($A260,[1]Sheet1!$A$1:$T$1000,2)</f>
        <v>0</v>
      </c>
      <c r="D260" s="152">
        <f>VLOOKUP($A260,[1]Sheet1!$A$1:$T$1000,3)</f>
        <v>0</v>
      </c>
      <c r="E260" s="152">
        <f>VLOOKUP($A260,[1]Sheet1!$A$1:$T$1000,4)</f>
        <v>0</v>
      </c>
      <c r="F260" s="152">
        <f>VLOOKUP($A260,[1]Sheet1!$A$1:$T$1000,13)</f>
        <v>0</v>
      </c>
      <c r="G260" s="152">
        <f>VLOOKUP($A260,[1]Sheet1!$A$1:$T$1000,14)</f>
        <v>0</v>
      </c>
    </row>
    <row r="261" spans="1:7">
      <c r="A261" s="78">
        <v>36660</v>
      </c>
      <c r="B261" s="76">
        <f t="shared" ref="B261:B324" si="7">IF(A261&lt;&gt;"",MONTH(A261),0)</f>
        <v>5</v>
      </c>
      <c r="C261" s="152">
        <f>VLOOKUP($A261,[1]Sheet1!$A$1:$T$1000,2)</f>
        <v>0</v>
      </c>
      <c r="D261" s="152">
        <f>VLOOKUP($A261,[1]Sheet1!$A$1:$T$1000,3)</f>
        <v>0</v>
      </c>
      <c r="E261" s="152">
        <f>VLOOKUP($A261,[1]Sheet1!$A$1:$T$1000,4)</f>
        <v>0</v>
      </c>
      <c r="F261" s="152">
        <f>VLOOKUP($A261,[1]Sheet1!$A$1:$T$1000,13)</f>
        <v>0</v>
      </c>
      <c r="G261" s="152">
        <f>VLOOKUP($A261,[1]Sheet1!$A$1:$T$1000,14)</f>
        <v>0</v>
      </c>
    </row>
    <row r="262" spans="1:7">
      <c r="A262" s="78">
        <v>36661</v>
      </c>
      <c r="B262" s="76">
        <f t="shared" si="7"/>
        <v>5</v>
      </c>
      <c r="C262" s="152">
        <f>VLOOKUP($A262,[1]Sheet1!$A$1:$T$1000,2)</f>
        <v>0</v>
      </c>
      <c r="D262" s="152">
        <f>VLOOKUP($A262,[1]Sheet1!$A$1:$T$1000,3)</f>
        <v>0</v>
      </c>
      <c r="E262" s="152">
        <f>VLOOKUP($A262,[1]Sheet1!$A$1:$T$1000,4)</f>
        <v>0</v>
      </c>
      <c r="F262" s="152">
        <f>VLOOKUP($A262,[1]Sheet1!$A$1:$T$1000,13)</f>
        <v>0</v>
      </c>
      <c r="G262" s="152">
        <f>VLOOKUP($A262,[1]Sheet1!$A$1:$T$1000,14)</f>
        <v>0</v>
      </c>
    </row>
    <row r="263" spans="1:7">
      <c r="A263" s="78">
        <v>36662</v>
      </c>
      <c r="B263" s="76">
        <f t="shared" si="7"/>
        <v>5</v>
      </c>
      <c r="C263" s="152">
        <f>VLOOKUP($A263,[1]Sheet1!$A$1:$T$1000,2)</f>
        <v>0</v>
      </c>
      <c r="D263" s="152">
        <f>VLOOKUP($A263,[1]Sheet1!$A$1:$T$1000,3)</f>
        <v>0</v>
      </c>
      <c r="E263" s="152">
        <f>VLOOKUP($A263,[1]Sheet1!$A$1:$T$1000,4)</f>
        <v>0</v>
      </c>
      <c r="F263" s="152">
        <f>VLOOKUP($A263,[1]Sheet1!$A$1:$T$1000,13)</f>
        <v>0</v>
      </c>
      <c r="G263" s="152">
        <f>VLOOKUP($A263,[1]Sheet1!$A$1:$T$1000,14)</f>
        <v>0</v>
      </c>
    </row>
    <row r="264" spans="1:7">
      <c r="A264" s="78">
        <v>36663</v>
      </c>
      <c r="B264" s="76">
        <f t="shared" si="7"/>
        <v>5</v>
      </c>
      <c r="C264" s="152">
        <f>VLOOKUP($A264,[1]Sheet1!$A$1:$T$1000,2)</f>
        <v>3.25</v>
      </c>
      <c r="D264" s="152">
        <f>VLOOKUP($A264,[1]Sheet1!$A$1:$T$1000,3)</f>
        <v>3.01</v>
      </c>
      <c r="E264" s="152">
        <f>VLOOKUP($A264,[1]Sheet1!$A$1:$T$1000,4)</f>
        <v>3.4249999999999998</v>
      </c>
      <c r="F264" s="152">
        <f>VLOOKUP($A264,[1]Sheet1!$A$1:$T$1000,13)</f>
        <v>3.1549999999999998</v>
      </c>
      <c r="G264" s="152">
        <f>VLOOKUP($A264,[1]Sheet1!$A$1:$T$1000,14)</f>
        <v>3.54</v>
      </c>
    </row>
    <row r="265" spans="1:7">
      <c r="A265" s="78">
        <v>36664</v>
      </c>
      <c r="B265" s="76">
        <f t="shared" si="7"/>
        <v>5</v>
      </c>
      <c r="C265" s="152">
        <f>VLOOKUP($A265,[1]Sheet1!$A$1:$T$1000,2)</f>
        <v>3.3050000000000002</v>
      </c>
      <c r="D265" s="152">
        <f>VLOOKUP($A265,[1]Sheet1!$A$1:$T$1000,3)</f>
        <v>3.06</v>
      </c>
      <c r="E265" s="152">
        <f>VLOOKUP($A265,[1]Sheet1!$A$1:$T$1000,4)</f>
        <v>3.4950000000000001</v>
      </c>
      <c r="F265" s="152">
        <f>VLOOKUP($A265,[1]Sheet1!$A$1:$T$1000,13)</f>
        <v>3.2050000000000001</v>
      </c>
      <c r="G265" s="152">
        <f>VLOOKUP($A265,[1]Sheet1!$A$1:$T$1000,14)</f>
        <v>3.605</v>
      </c>
    </row>
    <row r="266" spans="1:7">
      <c r="A266" s="78">
        <v>36665</v>
      </c>
      <c r="B266" s="76">
        <f t="shared" si="7"/>
        <v>5</v>
      </c>
      <c r="C266" s="152">
        <f>VLOOKUP($A266,[1]Sheet1!$A$1:$T$1000,2)</f>
        <v>3.5649999999999999</v>
      </c>
      <c r="D266" s="152">
        <f>VLOOKUP($A266,[1]Sheet1!$A$1:$T$1000,3)</f>
        <v>3.34</v>
      </c>
      <c r="E266" s="152">
        <f>VLOOKUP($A266,[1]Sheet1!$A$1:$T$1000,4)</f>
        <v>3.8250000000000002</v>
      </c>
      <c r="F266" s="152">
        <f>VLOOKUP($A266,[1]Sheet1!$A$1:$T$1000,13)</f>
        <v>3.48</v>
      </c>
      <c r="G266" s="152">
        <f>VLOOKUP($A266,[1]Sheet1!$A$1:$T$1000,14)</f>
        <v>3.89</v>
      </c>
    </row>
    <row r="267" spans="1:7">
      <c r="A267" s="78">
        <v>36666</v>
      </c>
      <c r="B267" s="76">
        <f t="shared" si="7"/>
        <v>5</v>
      </c>
      <c r="C267" s="152">
        <f>VLOOKUP($A267,[1]Sheet1!$A$1:$T$1000,2)</f>
        <v>3.5350000000000001</v>
      </c>
      <c r="D267" s="152">
        <f>VLOOKUP($A267,[1]Sheet1!$A$1:$T$1000,3)</f>
        <v>3.3650000000000002</v>
      </c>
      <c r="E267" s="152">
        <f>VLOOKUP($A267,[1]Sheet1!$A$1:$T$1000,4)</f>
        <v>3.9449999999999998</v>
      </c>
      <c r="F267" s="152">
        <f>VLOOKUP($A267,[1]Sheet1!$A$1:$T$1000,13)</f>
        <v>3.55</v>
      </c>
      <c r="G267" s="152">
        <f>VLOOKUP($A267,[1]Sheet1!$A$1:$T$1000,14)</f>
        <v>4.0049999999999999</v>
      </c>
    </row>
    <row r="268" spans="1:7">
      <c r="A268" s="78">
        <v>36667</v>
      </c>
      <c r="B268" s="76">
        <f t="shared" si="7"/>
        <v>5</v>
      </c>
      <c r="C268" s="152">
        <f>VLOOKUP($A268,[1]Sheet1!$A$1:$T$1000,2)</f>
        <v>3.5350000000000001</v>
      </c>
      <c r="D268" s="152">
        <f>VLOOKUP($A268,[1]Sheet1!$A$1:$T$1000,3)</f>
        <v>3.3650000000000002</v>
      </c>
      <c r="E268" s="152">
        <f>VLOOKUP($A268,[1]Sheet1!$A$1:$T$1000,4)</f>
        <v>3.9449999999999998</v>
      </c>
      <c r="F268" s="152">
        <f>VLOOKUP($A268,[1]Sheet1!$A$1:$T$1000,13)</f>
        <v>3.55</v>
      </c>
      <c r="G268" s="152">
        <f>VLOOKUP($A268,[1]Sheet1!$A$1:$T$1000,14)</f>
        <v>4.0049999999999999</v>
      </c>
    </row>
    <row r="269" spans="1:7">
      <c r="A269" s="78">
        <v>36668</v>
      </c>
      <c r="B269" s="76">
        <f t="shared" si="7"/>
        <v>5</v>
      </c>
      <c r="C269" s="152">
        <f>VLOOKUP($A269,[1]Sheet1!$A$1:$T$1000,2)</f>
        <v>3.5350000000000001</v>
      </c>
      <c r="D269" s="152">
        <f>VLOOKUP($A269,[1]Sheet1!$A$1:$T$1000,3)</f>
        <v>3.3650000000000002</v>
      </c>
      <c r="E269" s="152">
        <f>VLOOKUP($A269,[1]Sheet1!$A$1:$T$1000,4)</f>
        <v>3.9449999999999998</v>
      </c>
      <c r="F269" s="152">
        <f>VLOOKUP($A269,[1]Sheet1!$A$1:$T$1000,13)</f>
        <v>3.55</v>
      </c>
      <c r="G269" s="152">
        <f>VLOOKUP($A269,[1]Sheet1!$A$1:$T$1000,14)</f>
        <v>4.0049999999999999</v>
      </c>
    </row>
    <row r="270" spans="1:7">
      <c r="A270" s="78">
        <v>36669</v>
      </c>
      <c r="B270" s="76">
        <f t="shared" si="7"/>
        <v>5</v>
      </c>
      <c r="C270" s="152">
        <f>VLOOKUP($A270,[1]Sheet1!$A$1:$T$1000,2)</f>
        <v>3.97</v>
      </c>
      <c r="D270" s="152">
        <f>VLOOKUP($A270,[1]Sheet1!$A$1:$T$1000,3)</f>
        <v>3.8450000000000002</v>
      </c>
      <c r="E270" s="152">
        <f>VLOOKUP($A270,[1]Sheet1!$A$1:$T$1000,4)</f>
        <v>4.8650000000000002</v>
      </c>
      <c r="F270" s="152">
        <f>VLOOKUP($A270,[1]Sheet1!$A$1:$T$1000,13)</f>
        <v>4.1100000000000003</v>
      </c>
      <c r="G270" s="152">
        <f>VLOOKUP($A270,[1]Sheet1!$A$1:$T$1000,14)</f>
        <v>4.8449999999999998</v>
      </c>
    </row>
    <row r="271" spans="1:7">
      <c r="A271" s="78">
        <v>36670</v>
      </c>
      <c r="B271" s="76">
        <f t="shared" si="7"/>
        <v>5</v>
      </c>
      <c r="C271" s="152">
        <f>VLOOKUP($A271,[1]Sheet1!$A$1:$T$1000,2)</f>
        <v>3.7749999999999999</v>
      </c>
      <c r="D271" s="152">
        <f>VLOOKUP($A271,[1]Sheet1!$A$1:$T$1000,3)</f>
        <v>3.63</v>
      </c>
      <c r="E271" s="152">
        <f>VLOOKUP($A271,[1]Sheet1!$A$1:$T$1000,4)</f>
        <v>4.2149999999999999</v>
      </c>
      <c r="F271" s="152">
        <f>VLOOKUP($A271,[1]Sheet1!$A$1:$T$1000,13)</f>
        <v>3.7050000000000001</v>
      </c>
      <c r="G271" s="152">
        <f>VLOOKUP($A271,[1]Sheet1!$A$1:$T$1000,14)</f>
        <v>4.1849999999999996</v>
      </c>
    </row>
    <row r="272" spans="1:7">
      <c r="A272" s="78">
        <v>36671</v>
      </c>
      <c r="B272" s="76">
        <f t="shared" si="7"/>
        <v>5</v>
      </c>
      <c r="C272" s="152">
        <f>VLOOKUP($A272,[1]Sheet1!$A$1:$T$1000,2)</f>
        <v>3.7949999999999999</v>
      </c>
      <c r="D272" s="152">
        <f>VLOOKUP($A272,[1]Sheet1!$A$1:$T$1000,3)</f>
        <v>3.645</v>
      </c>
      <c r="E272" s="152">
        <f>VLOOKUP($A272,[1]Sheet1!$A$1:$T$1000,4)</f>
        <v>4.1500000000000004</v>
      </c>
      <c r="F272" s="152">
        <f>VLOOKUP($A272,[1]Sheet1!$A$1:$T$1000,13)</f>
        <v>3.67</v>
      </c>
      <c r="G272" s="152">
        <f>VLOOKUP($A272,[1]Sheet1!$A$1:$T$1000,14)</f>
        <v>4.21</v>
      </c>
    </row>
    <row r="273" spans="1:7">
      <c r="A273" s="78">
        <v>36672</v>
      </c>
      <c r="B273" s="76">
        <f t="shared" si="7"/>
        <v>5</v>
      </c>
      <c r="C273" s="152">
        <f>VLOOKUP($A273,[1]Sheet1!$A$1:$T$1000,2)</f>
        <v>4.04</v>
      </c>
      <c r="D273" s="152">
        <f>VLOOKUP($A273,[1]Sheet1!$A$1:$T$1000,3)</f>
        <v>3.8650000000000002</v>
      </c>
      <c r="E273" s="152">
        <f>VLOOKUP($A273,[1]Sheet1!$A$1:$T$1000,4)</f>
        <v>4.3</v>
      </c>
      <c r="F273" s="152">
        <f>VLOOKUP($A273,[1]Sheet1!$A$1:$T$1000,13)</f>
        <v>3.79</v>
      </c>
      <c r="G273" s="152">
        <f>VLOOKUP($A273,[1]Sheet1!$A$1:$T$1000,14)</f>
        <v>4.4550000000000001</v>
      </c>
    </row>
    <row r="274" spans="1:7">
      <c r="A274" s="78">
        <v>36673</v>
      </c>
      <c r="B274" s="76">
        <f t="shared" si="7"/>
        <v>5</v>
      </c>
      <c r="C274" s="152">
        <f>VLOOKUP($A274,[1]Sheet1!$A$1:$T$1000,2)</f>
        <v>4.0199999999999996</v>
      </c>
      <c r="D274" s="152">
        <f>VLOOKUP($A274,[1]Sheet1!$A$1:$T$1000,3)</f>
        <v>3.75</v>
      </c>
      <c r="E274" s="152">
        <f>VLOOKUP($A274,[1]Sheet1!$A$1:$T$1000,4)</f>
        <v>4.2249999999999996</v>
      </c>
      <c r="F274" s="152">
        <f>VLOOKUP($A274,[1]Sheet1!$A$1:$T$1000,13)</f>
        <v>3.7650000000000001</v>
      </c>
      <c r="G274" s="152">
        <f>VLOOKUP($A274,[1]Sheet1!$A$1:$T$1000,14)</f>
        <v>4.12</v>
      </c>
    </row>
    <row r="275" spans="1:7">
      <c r="A275" s="78">
        <v>36674</v>
      </c>
      <c r="B275" s="76">
        <f t="shared" si="7"/>
        <v>5</v>
      </c>
      <c r="C275" s="152">
        <f>VLOOKUP($A275,[1]Sheet1!$A$1:$T$1000,2)</f>
        <v>4.0199999999999996</v>
      </c>
      <c r="D275" s="152">
        <f>VLOOKUP($A275,[1]Sheet1!$A$1:$T$1000,3)</f>
        <v>3.75</v>
      </c>
      <c r="E275" s="152">
        <f>VLOOKUP($A275,[1]Sheet1!$A$1:$T$1000,4)</f>
        <v>4.2249999999999996</v>
      </c>
      <c r="F275" s="152">
        <f>VLOOKUP($A275,[1]Sheet1!$A$1:$T$1000,13)</f>
        <v>3.7650000000000001</v>
      </c>
      <c r="G275" s="152">
        <f>VLOOKUP($A275,[1]Sheet1!$A$1:$T$1000,14)</f>
        <v>4.12</v>
      </c>
    </row>
    <row r="276" spans="1:7">
      <c r="A276" s="78">
        <v>36675</v>
      </c>
      <c r="B276" s="76">
        <f t="shared" si="7"/>
        <v>5</v>
      </c>
      <c r="C276" s="152">
        <f>VLOOKUP($A276,[1]Sheet1!$A$1:$T$1000,2)</f>
        <v>4.0199999999999996</v>
      </c>
      <c r="D276" s="152">
        <f>VLOOKUP($A276,[1]Sheet1!$A$1:$T$1000,3)</f>
        <v>3.75</v>
      </c>
      <c r="E276" s="152">
        <f>VLOOKUP($A276,[1]Sheet1!$A$1:$T$1000,4)</f>
        <v>4.2249999999999996</v>
      </c>
      <c r="F276" s="152">
        <f>VLOOKUP($A276,[1]Sheet1!$A$1:$T$1000,13)</f>
        <v>3.7650000000000001</v>
      </c>
      <c r="G276" s="152">
        <f>VLOOKUP($A276,[1]Sheet1!$A$1:$T$1000,14)</f>
        <v>4.12</v>
      </c>
    </row>
    <row r="277" spans="1:7">
      <c r="A277" s="78">
        <v>36676</v>
      </c>
      <c r="B277" s="76">
        <f t="shared" si="7"/>
        <v>5</v>
      </c>
      <c r="C277" s="152">
        <f>VLOOKUP($A277,[1]Sheet1!$A$1:$T$1000,2)</f>
        <v>4.0199999999999996</v>
      </c>
      <c r="D277" s="152">
        <f>VLOOKUP($A277,[1]Sheet1!$A$1:$T$1000,3)</f>
        <v>3.75</v>
      </c>
      <c r="E277" s="152">
        <f>VLOOKUP($A277,[1]Sheet1!$A$1:$T$1000,4)</f>
        <v>4.2249999999999996</v>
      </c>
      <c r="F277" s="152">
        <f>VLOOKUP($A277,[1]Sheet1!$A$1:$T$1000,13)</f>
        <v>3.7650000000000001</v>
      </c>
      <c r="G277" s="152">
        <f>VLOOKUP($A277,[1]Sheet1!$A$1:$T$1000,14)</f>
        <v>4.12</v>
      </c>
    </row>
    <row r="278" spans="1:7">
      <c r="A278" s="78">
        <v>36677</v>
      </c>
      <c r="B278" s="76">
        <f t="shared" si="7"/>
        <v>5</v>
      </c>
      <c r="C278" s="152">
        <f>VLOOKUP($A278,[1]Sheet1!$A$1:$T$1000,2)</f>
        <v>0</v>
      </c>
      <c r="D278" s="152">
        <f>VLOOKUP($A278,[1]Sheet1!$A$1:$T$1000,3)</f>
        <v>0</v>
      </c>
      <c r="E278" s="152">
        <f>VLOOKUP($A278,[1]Sheet1!$A$1:$T$1000,4)</f>
        <v>0</v>
      </c>
      <c r="F278" s="152">
        <f>VLOOKUP($A278,[1]Sheet1!$A$1:$T$1000,13)</f>
        <v>0</v>
      </c>
      <c r="G278" s="152">
        <f>VLOOKUP($A278,[1]Sheet1!$A$1:$T$1000,14)</f>
        <v>0</v>
      </c>
    </row>
    <row r="279" spans="1:7">
      <c r="A279" s="78">
        <v>36678</v>
      </c>
      <c r="B279" s="76">
        <f t="shared" si="7"/>
        <v>6</v>
      </c>
      <c r="C279" s="152">
        <f>VLOOKUP($A279,[1]Sheet1!$A$1:$T$1000,2)</f>
        <v>0</v>
      </c>
      <c r="D279" s="152">
        <f>VLOOKUP($A279,[1]Sheet1!$A$1:$T$1000,3)</f>
        <v>0</v>
      </c>
      <c r="E279" s="152">
        <f>VLOOKUP($A279,[1]Sheet1!$A$1:$T$1000,4)</f>
        <v>0</v>
      </c>
      <c r="F279" s="152">
        <f>VLOOKUP($A279,[1]Sheet1!$A$1:$T$1000,13)</f>
        <v>0</v>
      </c>
      <c r="G279" s="152">
        <f>VLOOKUP($A279,[1]Sheet1!$A$1:$T$1000,14)</f>
        <v>0</v>
      </c>
    </row>
    <row r="280" spans="1:7">
      <c r="A280" s="78">
        <v>36679</v>
      </c>
      <c r="B280" s="76">
        <f t="shared" si="7"/>
        <v>6</v>
      </c>
      <c r="C280" s="152">
        <f>VLOOKUP($A280,[1]Sheet1!$A$1:$T$1000,2)</f>
        <v>0</v>
      </c>
      <c r="D280" s="152">
        <f>VLOOKUP($A280,[1]Sheet1!$A$1:$T$1000,3)</f>
        <v>0</v>
      </c>
      <c r="E280" s="152">
        <f>VLOOKUP($A280,[1]Sheet1!$A$1:$T$1000,4)</f>
        <v>0</v>
      </c>
      <c r="F280" s="152">
        <f>VLOOKUP($A280,[1]Sheet1!$A$1:$T$1000,13)</f>
        <v>0</v>
      </c>
      <c r="G280" s="152">
        <f>VLOOKUP($A280,[1]Sheet1!$A$1:$T$1000,14)</f>
        <v>0</v>
      </c>
    </row>
    <row r="281" spans="1:7">
      <c r="A281" s="78">
        <v>36680</v>
      </c>
      <c r="B281" s="76">
        <f t="shared" si="7"/>
        <v>6</v>
      </c>
      <c r="C281" s="152">
        <f>VLOOKUP($A281,[1]Sheet1!$A$1:$T$1000,2)</f>
        <v>0</v>
      </c>
      <c r="D281" s="152">
        <f>VLOOKUP($A281,[1]Sheet1!$A$1:$T$1000,3)</f>
        <v>0</v>
      </c>
      <c r="E281" s="152">
        <f>VLOOKUP($A281,[1]Sheet1!$A$1:$T$1000,4)</f>
        <v>0</v>
      </c>
      <c r="F281" s="152">
        <f>VLOOKUP($A281,[1]Sheet1!$A$1:$T$1000,13)</f>
        <v>0</v>
      </c>
      <c r="G281" s="152">
        <f>VLOOKUP($A281,[1]Sheet1!$A$1:$T$1000,14)</f>
        <v>0</v>
      </c>
    </row>
    <row r="282" spans="1:7">
      <c r="A282" s="78">
        <v>36681</v>
      </c>
      <c r="B282" s="76">
        <f t="shared" si="7"/>
        <v>6</v>
      </c>
      <c r="C282" s="152">
        <f>VLOOKUP($A282,[1]Sheet1!$A$1:$T$1000,2)</f>
        <v>0</v>
      </c>
      <c r="D282" s="152">
        <f>VLOOKUP($A282,[1]Sheet1!$A$1:$T$1000,3)</f>
        <v>0</v>
      </c>
      <c r="E282" s="152">
        <f>VLOOKUP($A282,[1]Sheet1!$A$1:$T$1000,4)</f>
        <v>0</v>
      </c>
      <c r="F282" s="152">
        <f>VLOOKUP($A282,[1]Sheet1!$A$1:$T$1000,13)</f>
        <v>0</v>
      </c>
      <c r="G282" s="152">
        <f>VLOOKUP($A282,[1]Sheet1!$A$1:$T$1000,14)</f>
        <v>0</v>
      </c>
    </row>
    <row r="283" spans="1:7">
      <c r="A283" s="78">
        <v>36682</v>
      </c>
      <c r="B283" s="76">
        <f t="shared" si="7"/>
        <v>6</v>
      </c>
      <c r="C283" s="152">
        <f>VLOOKUP($A283,[1]Sheet1!$A$1:$T$1000,2)</f>
        <v>0</v>
      </c>
      <c r="D283" s="152">
        <f>VLOOKUP($A283,[1]Sheet1!$A$1:$T$1000,3)</f>
        <v>0</v>
      </c>
      <c r="E283" s="152">
        <f>VLOOKUP($A283,[1]Sheet1!$A$1:$T$1000,4)</f>
        <v>0</v>
      </c>
      <c r="F283" s="152">
        <f>VLOOKUP($A283,[1]Sheet1!$A$1:$T$1000,13)</f>
        <v>0</v>
      </c>
      <c r="G283" s="152">
        <f>VLOOKUP($A283,[1]Sheet1!$A$1:$T$1000,14)</f>
        <v>0</v>
      </c>
    </row>
    <row r="284" spans="1:7">
      <c r="A284" s="78">
        <v>36683</v>
      </c>
      <c r="B284" s="76">
        <f t="shared" si="7"/>
        <v>6</v>
      </c>
      <c r="C284" s="152">
        <f>VLOOKUP($A284,[1]Sheet1!$A$1:$T$1000,2)</f>
        <v>0</v>
      </c>
      <c r="D284" s="152">
        <f>VLOOKUP($A284,[1]Sheet1!$A$1:$T$1000,3)</f>
        <v>0</v>
      </c>
      <c r="E284" s="152">
        <f>VLOOKUP($A284,[1]Sheet1!$A$1:$T$1000,4)</f>
        <v>0</v>
      </c>
      <c r="F284" s="152">
        <f>VLOOKUP($A284,[1]Sheet1!$A$1:$T$1000,13)</f>
        <v>0</v>
      </c>
      <c r="G284" s="152">
        <f>VLOOKUP($A284,[1]Sheet1!$A$1:$T$1000,14)</f>
        <v>0</v>
      </c>
    </row>
    <row r="285" spans="1:7">
      <c r="A285" s="78">
        <v>36684</v>
      </c>
      <c r="B285" s="76">
        <f t="shared" si="7"/>
        <v>6</v>
      </c>
      <c r="C285" s="152">
        <f>VLOOKUP($A285,[1]Sheet1!$A$1:$T$1000,2)</f>
        <v>0</v>
      </c>
      <c r="D285" s="152">
        <f>VLOOKUP($A285,[1]Sheet1!$A$1:$T$1000,3)</f>
        <v>0</v>
      </c>
      <c r="E285" s="152">
        <f>VLOOKUP($A285,[1]Sheet1!$A$1:$T$1000,4)</f>
        <v>0</v>
      </c>
      <c r="F285" s="152">
        <f>VLOOKUP($A285,[1]Sheet1!$A$1:$T$1000,13)</f>
        <v>0</v>
      </c>
      <c r="G285" s="152">
        <f>VLOOKUP($A285,[1]Sheet1!$A$1:$T$1000,14)</f>
        <v>0</v>
      </c>
    </row>
    <row r="286" spans="1:7">
      <c r="A286" s="78">
        <v>36685</v>
      </c>
      <c r="B286" s="76">
        <f t="shared" si="7"/>
        <v>6</v>
      </c>
      <c r="C286" s="152">
        <f>VLOOKUP($A286,[1]Sheet1!$A$1:$T$1000,2)</f>
        <v>0</v>
      </c>
      <c r="D286" s="152">
        <f>VLOOKUP($A286,[1]Sheet1!$A$1:$T$1000,3)</f>
        <v>0</v>
      </c>
      <c r="E286" s="152">
        <f>VLOOKUP($A286,[1]Sheet1!$A$1:$T$1000,4)</f>
        <v>0</v>
      </c>
      <c r="F286" s="152">
        <f>VLOOKUP($A286,[1]Sheet1!$A$1:$T$1000,13)</f>
        <v>0</v>
      </c>
      <c r="G286" s="152">
        <f>VLOOKUP($A286,[1]Sheet1!$A$1:$T$1000,14)</f>
        <v>0</v>
      </c>
    </row>
    <row r="287" spans="1:7">
      <c r="A287" s="78">
        <v>36686</v>
      </c>
      <c r="B287" s="76">
        <f t="shared" si="7"/>
        <v>6</v>
      </c>
      <c r="C287" s="152">
        <f>VLOOKUP($A287,[1]Sheet1!$A$1:$T$1000,2)</f>
        <v>0</v>
      </c>
      <c r="D287" s="152">
        <f>VLOOKUP($A287,[1]Sheet1!$A$1:$T$1000,3)</f>
        <v>0</v>
      </c>
      <c r="E287" s="152">
        <f>VLOOKUP($A287,[1]Sheet1!$A$1:$T$1000,4)</f>
        <v>0</v>
      </c>
      <c r="F287" s="152">
        <f>VLOOKUP($A287,[1]Sheet1!$A$1:$T$1000,13)</f>
        <v>0</v>
      </c>
      <c r="G287" s="152">
        <f>VLOOKUP($A287,[1]Sheet1!$A$1:$T$1000,14)</f>
        <v>0</v>
      </c>
    </row>
    <row r="288" spans="1:7">
      <c r="A288" s="78">
        <v>36687</v>
      </c>
      <c r="B288" s="76">
        <f t="shared" si="7"/>
        <v>6</v>
      </c>
      <c r="C288" s="152">
        <f>VLOOKUP($A288,[1]Sheet1!$A$1:$T$1000,2)</f>
        <v>0</v>
      </c>
      <c r="D288" s="152">
        <f>VLOOKUP($A288,[1]Sheet1!$A$1:$T$1000,3)</f>
        <v>0</v>
      </c>
      <c r="E288" s="152">
        <f>VLOOKUP($A288,[1]Sheet1!$A$1:$T$1000,4)</f>
        <v>0</v>
      </c>
      <c r="F288" s="152">
        <f>VLOOKUP($A288,[1]Sheet1!$A$1:$T$1000,13)</f>
        <v>0</v>
      </c>
      <c r="G288" s="152">
        <f>VLOOKUP($A288,[1]Sheet1!$A$1:$T$1000,14)</f>
        <v>0</v>
      </c>
    </row>
    <row r="289" spans="1:7">
      <c r="A289" s="78">
        <v>36688</v>
      </c>
      <c r="B289" s="76">
        <f t="shared" si="7"/>
        <v>6</v>
      </c>
      <c r="C289" s="152">
        <f>VLOOKUP($A289,[1]Sheet1!$A$1:$T$1000,2)</f>
        <v>0</v>
      </c>
      <c r="D289" s="152">
        <f>VLOOKUP($A289,[1]Sheet1!$A$1:$T$1000,3)</f>
        <v>0</v>
      </c>
      <c r="E289" s="152">
        <f>VLOOKUP($A289,[1]Sheet1!$A$1:$T$1000,4)</f>
        <v>0</v>
      </c>
      <c r="F289" s="152">
        <f>VLOOKUP($A289,[1]Sheet1!$A$1:$T$1000,13)</f>
        <v>0</v>
      </c>
      <c r="G289" s="152">
        <f>VLOOKUP($A289,[1]Sheet1!$A$1:$T$1000,14)</f>
        <v>0</v>
      </c>
    </row>
    <row r="290" spans="1:7">
      <c r="A290" s="78">
        <v>36689</v>
      </c>
      <c r="B290" s="76">
        <f t="shared" si="7"/>
        <v>6</v>
      </c>
      <c r="C290" s="152">
        <f>VLOOKUP($A290,[1]Sheet1!$A$1:$T$1000,2)</f>
        <v>0</v>
      </c>
      <c r="D290" s="152">
        <f>VLOOKUP($A290,[1]Sheet1!$A$1:$T$1000,3)</f>
        <v>0</v>
      </c>
      <c r="E290" s="152">
        <f>VLOOKUP($A290,[1]Sheet1!$A$1:$T$1000,4)</f>
        <v>0</v>
      </c>
      <c r="F290" s="152">
        <f>VLOOKUP($A290,[1]Sheet1!$A$1:$T$1000,13)</f>
        <v>0</v>
      </c>
      <c r="G290" s="152">
        <f>VLOOKUP($A290,[1]Sheet1!$A$1:$T$1000,14)</f>
        <v>0</v>
      </c>
    </row>
    <row r="291" spans="1:7">
      <c r="A291" s="78">
        <v>36690</v>
      </c>
      <c r="B291" s="76">
        <f t="shared" si="7"/>
        <v>6</v>
      </c>
      <c r="C291" s="152">
        <f>VLOOKUP($A291,[1]Sheet1!$A$1:$T$1000,2)</f>
        <v>0</v>
      </c>
      <c r="D291" s="152">
        <f>VLOOKUP($A291,[1]Sheet1!$A$1:$T$1000,3)</f>
        <v>0</v>
      </c>
      <c r="E291" s="152">
        <f>VLOOKUP($A291,[1]Sheet1!$A$1:$T$1000,4)</f>
        <v>0</v>
      </c>
      <c r="F291" s="152">
        <f>VLOOKUP($A291,[1]Sheet1!$A$1:$T$1000,13)</f>
        <v>0</v>
      </c>
      <c r="G291" s="152">
        <f>VLOOKUP($A291,[1]Sheet1!$A$1:$T$1000,14)</f>
        <v>0</v>
      </c>
    </row>
    <row r="292" spans="1:7">
      <c r="A292" s="78">
        <v>36691</v>
      </c>
      <c r="B292" s="76">
        <f t="shared" si="7"/>
        <v>6</v>
      </c>
      <c r="C292" s="152">
        <f>VLOOKUP($A292,[1]Sheet1!$A$1:$T$1000,2)</f>
        <v>0</v>
      </c>
      <c r="D292" s="152">
        <f>VLOOKUP($A292,[1]Sheet1!$A$1:$T$1000,3)</f>
        <v>0</v>
      </c>
      <c r="E292" s="152">
        <f>VLOOKUP($A292,[1]Sheet1!$A$1:$T$1000,4)</f>
        <v>0</v>
      </c>
      <c r="F292" s="152">
        <f>VLOOKUP($A292,[1]Sheet1!$A$1:$T$1000,13)</f>
        <v>0</v>
      </c>
      <c r="G292" s="152">
        <f>VLOOKUP($A292,[1]Sheet1!$A$1:$T$1000,14)</f>
        <v>0</v>
      </c>
    </row>
    <row r="293" spans="1:7">
      <c r="A293" s="78">
        <v>36692</v>
      </c>
      <c r="B293" s="76">
        <f t="shared" si="7"/>
        <v>6</v>
      </c>
      <c r="C293" s="152">
        <f>VLOOKUP($A293,[1]Sheet1!$A$1:$T$1000,2)</f>
        <v>0</v>
      </c>
      <c r="D293" s="152">
        <f>VLOOKUP($A293,[1]Sheet1!$A$1:$T$1000,3)</f>
        <v>0</v>
      </c>
      <c r="E293" s="152">
        <f>VLOOKUP($A293,[1]Sheet1!$A$1:$T$1000,4)</f>
        <v>0</v>
      </c>
      <c r="F293" s="152">
        <f>VLOOKUP($A293,[1]Sheet1!$A$1:$T$1000,13)</f>
        <v>0</v>
      </c>
      <c r="G293" s="152">
        <f>VLOOKUP($A293,[1]Sheet1!$A$1:$T$1000,14)</f>
        <v>0</v>
      </c>
    </row>
    <row r="294" spans="1:7">
      <c r="A294" s="78">
        <v>36693</v>
      </c>
      <c r="B294" s="76">
        <f t="shared" si="7"/>
        <v>6</v>
      </c>
      <c r="C294" s="152">
        <f>VLOOKUP($A294,[1]Sheet1!$A$1:$T$1000,2)</f>
        <v>0</v>
      </c>
      <c r="D294" s="152">
        <f>VLOOKUP($A294,[1]Sheet1!$A$1:$T$1000,3)</f>
        <v>0</v>
      </c>
      <c r="E294" s="152">
        <f>VLOOKUP($A294,[1]Sheet1!$A$1:$T$1000,4)</f>
        <v>0</v>
      </c>
      <c r="F294" s="152">
        <f>VLOOKUP($A294,[1]Sheet1!$A$1:$T$1000,13)</f>
        <v>0</v>
      </c>
      <c r="G294" s="152">
        <f>VLOOKUP($A294,[1]Sheet1!$A$1:$T$1000,14)</f>
        <v>0</v>
      </c>
    </row>
    <row r="295" spans="1:7">
      <c r="A295" s="78">
        <v>36694</v>
      </c>
      <c r="B295" s="76">
        <f t="shared" si="7"/>
        <v>6</v>
      </c>
      <c r="C295" s="152">
        <f>VLOOKUP($A295,[1]Sheet1!$A$1:$T$1000,2)</f>
        <v>0</v>
      </c>
      <c r="D295" s="152">
        <f>VLOOKUP($A295,[1]Sheet1!$A$1:$T$1000,3)</f>
        <v>0</v>
      </c>
      <c r="E295" s="152">
        <f>VLOOKUP($A295,[1]Sheet1!$A$1:$T$1000,4)</f>
        <v>0</v>
      </c>
      <c r="F295" s="152">
        <f>VLOOKUP($A295,[1]Sheet1!$A$1:$T$1000,13)</f>
        <v>0</v>
      </c>
      <c r="G295" s="152">
        <f>VLOOKUP($A295,[1]Sheet1!$A$1:$T$1000,14)</f>
        <v>0</v>
      </c>
    </row>
    <row r="296" spans="1:7">
      <c r="A296" s="78">
        <v>36695</v>
      </c>
      <c r="B296" s="76">
        <f t="shared" si="7"/>
        <v>6</v>
      </c>
      <c r="C296" s="152">
        <f>VLOOKUP($A296,[1]Sheet1!$A$1:$T$1000,2)</f>
        <v>0</v>
      </c>
      <c r="D296" s="152">
        <f>VLOOKUP($A296,[1]Sheet1!$A$1:$T$1000,3)</f>
        <v>0</v>
      </c>
      <c r="E296" s="152">
        <f>VLOOKUP($A296,[1]Sheet1!$A$1:$T$1000,4)</f>
        <v>0</v>
      </c>
      <c r="F296" s="152">
        <f>VLOOKUP($A296,[1]Sheet1!$A$1:$T$1000,13)</f>
        <v>0</v>
      </c>
      <c r="G296" s="152">
        <f>VLOOKUP($A296,[1]Sheet1!$A$1:$T$1000,14)</f>
        <v>0</v>
      </c>
    </row>
    <row r="297" spans="1:7">
      <c r="A297" s="78">
        <v>36696</v>
      </c>
      <c r="B297" s="76">
        <f t="shared" si="7"/>
        <v>6</v>
      </c>
      <c r="C297" s="152">
        <f>VLOOKUP($A297,[1]Sheet1!$A$1:$T$1000,2)</f>
        <v>0</v>
      </c>
      <c r="D297" s="152">
        <f>VLOOKUP($A297,[1]Sheet1!$A$1:$T$1000,3)</f>
        <v>0</v>
      </c>
      <c r="E297" s="152">
        <f>VLOOKUP($A297,[1]Sheet1!$A$1:$T$1000,4)</f>
        <v>0</v>
      </c>
      <c r="F297" s="152">
        <f>VLOOKUP($A297,[1]Sheet1!$A$1:$T$1000,13)</f>
        <v>0</v>
      </c>
      <c r="G297" s="152">
        <f>VLOOKUP($A297,[1]Sheet1!$A$1:$T$1000,14)</f>
        <v>0</v>
      </c>
    </row>
    <row r="298" spans="1:7">
      <c r="A298" s="78">
        <v>36697</v>
      </c>
      <c r="B298" s="76">
        <f t="shared" si="7"/>
        <v>6</v>
      </c>
      <c r="C298" s="152">
        <f>VLOOKUP($A298,[1]Sheet1!$A$1:$T$1000,2)</f>
        <v>0</v>
      </c>
      <c r="D298" s="152">
        <f>VLOOKUP($A298,[1]Sheet1!$A$1:$T$1000,3)</f>
        <v>0</v>
      </c>
      <c r="E298" s="152">
        <f>VLOOKUP($A298,[1]Sheet1!$A$1:$T$1000,4)</f>
        <v>0</v>
      </c>
      <c r="F298" s="152">
        <f>VLOOKUP($A298,[1]Sheet1!$A$1:$T$1000,13)</f>
        <v>0</v>
      </c>
      <c r="G298" s="152">
        <f>VLOOKUP($A298,[1]Sheet1!$A$1:$T$1000,14)</f>
        <v>0</v>
      </c>
    </row>
    <row r="299" spans="1:7">
      <c r="A299" s="78">
        <v>36698</v>
      </c>
      <c r="B299" s="76">
        <f t="shared" si="7"/>
        <v>6</v>
      </c>
      <c r="C299" s="152">
        <f>VLOOKUP($A299,[1]Sheet1!$A$1:$T$1000,2)</f>
        <v>0</v>
      </c>
      <c r="D299" s="152">
        <f>VLOOKUP($A299,[1]Sheet1!$A$1:$T$1000,3)</f>
        <v>0</v>
      </c>
      <c r="E299" s="152">
        <f>VLOOKUP($A299,[1]Sheet1!$A$1:$T$1000,4)</f>
        <v>0</v>
      </c>
      <c r="F299" s="152">
        <f>VLOOKUP($A299,[1]Sheet1!$A$1:$T$1000,13)</f>
        <v>0</v>
      </c>
      <c r="G299" s="152">
        <f>VLOOKUP($A299,[1]Sheet1!$A$1:$T$1000,14)</f>
        <v>0</v>
      </c>
    </row>
    <row r="300" spans="1:7">
      <c r="A300" s="78">
        <v>36699</v>
      </c>
      <c r="B300" s="76">
        <f t="shared" si="7"/>
        <v>6</v>
      </c>
      <c r="C300" s="152">
        <f>VLOOKUP($A300,[1]Sheet1!$A$1:$T$1000,2)</f>
        <v>0</v>
      </c>
      <c r="D300" s="152">
        <f>VLOOKUP($A300,[1]Sheet1!$A$1:$T$1000,3)</f>
        <v>0</v>
      </c>
      <c r="E300" s="152">
        <f>VLOOKUP($A300,[1]Sheet1!$A$1:$T$1000,4)</f>
        <v>0</v>
      </c>
      <c r="F300" s="152">
        <f>VLOOKUP($A300,[1]Sheet1!$A$1:$T$1000,13)</f>
        <v>0</v>
      </c>
      <c r="G300" s="152">
        <f>VLOOKUP($A300,[1]Sheet1!$A$1:$T$1000,14)</f>
        <v>0</v>
      </c>
    </row>
    <row r="301" spans="1:7">
      <c r="A301" s="78">
        <v>36700</v>
      </c>
      <c r="B301" s="76">
        <f t="shared" si="7"/>
        <v>6</v>
      </c>
      <c r="C301" s="152">
        <f>VLOOKUP($A301,[1]Sheet1!$A$1:$T$1000,2)</f>
        <v>0</v>
      </c>
      <c r="D301" s="152">
        <f>VLOOKUP($A301,[1]Sheet1!$A$1:$T$1000,3)</f>
        <v>0</v>
      </c>
      <c r="E301" s="152">
        <f>VLOOKUP($A301,[1]Sheet1!$A$1:$T$1000,4)</f>
        <v>0</v>
      </c>
      <c r="F301" s="152">
        <f>VLOOKUP($A301,[1]Sheet1!$A$1:$T$1000,13)</f>
        <v>0</v>
      </c>
      <c r="G301" s="152">
        <f>VLOOKUP($A301,[1]Sheet1!$A$1:$T$1000,14)</f>
        <v>0</v>
      </c>
    </row>
    <row r="302" spans="1:7">
      <c r="A302" s="78">
        <v>36701</v>
      </c>
      <c r="B302" s="76">
        <f t="shared" si="7"/>
        <v>6</v>
      </c>
      <c r="C302" s="152">
        <f>VLOOKUP($A302,[1]Sheet1!$A$1:$T$1000,2)</f>
        <v>0</v>
      </c>
      <c r="D302" s="152">
        <f>VLOOKUP($A302,[1]Sheet1!$A$1:$T$1000,3)</f>
        <v>0</v>
      </c>
      <c r="E302" s="152">
        <f>VLOOKUP($A302,[1]Sheet1!$A$1:$T$1000,4)</f>
        <v>0</v>
      </c>
      <c r="F302" s="152">
        <f>VLOOKUP($A302,[1]Sheet1!$A$1:$T$1000,13)</f>
        <v>0</v>
      </c>
      <c r="G302" s="152">
        <f>VLOOKUP($A302,[1]Sheet1!$A$1:$T$1000,14)</f>
        <v>0</v>
      </c>
    </row>
    <row r="303" spans="1:7">
      <c r="A303" s="78">
        <v>36702</v>
      </c>
      <c r="B303" s="76">
        <f t="shared" si="7"/>
        <v>6</v>
      </c>
      <c r="C303" s="152">
        <f>VLOOKUP($A303,[1]Sheet1!$A$1:$T$1000,2)</f>
        <v>0</v>
      </c>
      <c r="D303" s="152">
        <f>VLOOKUP($A303,[1]Sheet1!$A$1:$T$1000,3)</f>
        <v>0</v>
      </c>
      <c r="E303" s="152">
        <f>VLOOKUP($A303,[1]Sheet1!$A$1:$T$1000,4)</f>
        <v>0</v>
      </c>
      <c r="F303" s="152">
        <f>VLOOKUP($A303,[1]Sheet1!$A$1:$T$1000,13)</f>
        <v>0</v>
      </c>
      <c r="G303" s="152">
        <f>VLOOKUP($A303,[1]Sheet1!$A$1:$T$1000,14)</f>
        <v>0</v>
      </c>
    </row>
    <row r="304" spans="1:7">
      <c r="A304" s="78">
        <v>36703</v>
      </c>
      <c r="B304" s="76">
        <f t="shared" si="7"/>
        <v>6</v>
      </c>
      <c r="C304" s="152">
        <f>VLOOKUP($A304,[1]Sheet1!$A$1:$T$1000,2)</f>
        <v>0</v>
      </c>
      <c r="D304" s="152">
        <f>VLOOKUP($A304,[1]Sheet1!$A$1:$T$1000,3)</f>
        <v>0</v>
      </c>
      <c r="E304" s="152">
        <f>VLOOKUP($A304,[1]Sheet1!$A$1:$T$1000,4)</f>
        <v>0</v>
      </c>
      <c r="F304" s="152">
        <f>VLOOKUP($A304,[1]Sheet1!$A$1:$T$1000,13)</f>
        <v>0</v>
      </c>
      <c r="G304" s="152">
        <f>VLOOKUP($A304,[1]Sheet1!$A$1:$T$1000,14)</f>
        <v>0</v>
      </c>
    </row>
    <row r="305" spans="1:7">
      <c r="A305" s="78">
        <v>36704</v>
      </c>
      <c r="B305" s="76">
        <f t="shared" si="7"/>
        <v>6</v>
      </c>
      <c r="C305" s="152">
        <f>VLOOKUP($A305,[1]Sheet1!$A$1:$T$1000,2)</f>
        <v>0</v>
      </c>
      <c r="D305" s="152">
        <f>VLOOKUP($A305,[1]Sheet1!$A$1:$T$1000,3)</f>
        <v>0</v>
      </c>
      <c r="E305" s="152">
        <f>VLOOKUP($A305,[1]Sheet1!$A$1:$T$1000,4)</f>
        <v>0</v>
      </c>
      <c r="F305" s="152">
        <f>VLOOKUP($A305,[1]Sheet1!$A$1:$T$1000,13)</f>
        <v>0</v>
      </c>
      <c r="G305" s="152">
        <f>VLOOKUP($A305,[1]Sheet1!$A$1:$T$1000,14)</f>
        <v>0</v>
      </c>
    </row>
    <row r="306" spans="1:7">
      <c r="A306" s="78">
        <v>36705</v>
      </c>
      <c r="B306" s="76">
        <f t="shared" si="7"/>
        <v>6</v>
      </c>
      <c r="C306" s="152">
        <f>VLOOKUP($A306,[1]Sheet1!$A$1:$T$1000,2)</f>
        <v>0</v>
      </c>
      <c r="D306" s="152">
        <f>VLOOKUP($A306,[1]Sheet1!$A$1:$T$1000,3)</f>
        <v>0</v>
      </c>
      <c r="E306" s="152">
        <f>VLOOKUP($A306,[1]Sheet1!$A$1:$T$1000,4)</f>
        <v>0</v>
      </c>
      <c r="F306" s="152">
        <f>VLOOKUP($A306,[1]Sheet1!$A$1:$T$1000,13)</f>
        <v>0</v>
      </c>
      <c r="G306" s="152">
        <f>VLOOKUP($A306,[1]Sheet1!$A$1:$T$1000,14)</f>
        <v>0</v>
      </c>
    </row>
    <row r="307" spans="1:7">
      <c r="A307" s="78">
        <v>36706</v>
      </c>
      <c r="B307" s="76">
        <f t="shared" si="7"/>
        <v>6</v>
      </c>
      <c r="C307" s="152">
        <f>VLOOKUP($A307,[1]Sheet1!$A$1:$T$1000,2)</f>
        <v>0</v>
      </c>
      <c r="D307" s="152">
        <f>VLOOKUP($A307,[1]Sheet1!$A$1:$T$1000,3)</f>
        <v>0</v>
      </c>
      <c r="E307" s="152">
        <f>VLOOKUP($A307,[1]Sheet1!$A$1:$T$1000,4)</f>
        <v>0</v>
      </c>
      <c r="F307" s="152">
        <f>VLOOKUP($A307,[1]Sheet1!$A$1:$T$1000,13)</f>
        <v>0</v>
      </c>
      <c r="G307" s="152">
        <f>VLOOKUP($A307,[1]Sheet1!$A$1:$T$1000,14)</f>
        <v>0</v>
      </c>
    </row>
    <row r="308" spans="1:7">
      <c r="A308" s="78">
        <v>36707</v>
      </c>
      <c r="B308" s="76">
        <f t="shared" si="7"/>
        <v>6</v>
      </c>
      <c r="C308" s="152">
        <f>VLOOKUP($A308,[1]Sheet1!$A$1:$T$1000,2)</f>
        <v>0</v>
      </c>
      <c r="D308" s="152">
        <f>VLOOKUP($A308,[1]Sheet1!$A$1:$T$1000,3)</f>
        <v>0</v>
      </c>
      <c r="E308" s="152">
        <f>VLOOKUP($A308,[1]Sheet1!$A$1:$T$1000,4)</f>
        <v>0</v>
      </c>
      <c r="F308" s="152">
        <f>VLOOKUP($A308,[1]Sheet1!$A$1:$T$1000,13)</f>
        <v>0</v>
      </c>
      <c r="G308" s="152">
        <f>VLOOKUP($A308,[1]Sheet1!$A$1:$T$1000,14)</f>
        <v>0</v>
      </c>
    </row>
    <row r="309" spans="1:7">
      <c r="A309" s="78">
        <v>36708</v>
      </c>
      <c r="B309" s="76">
        <f t="shared" si="7"/>
        <v>7</v>
      </c>
      <c r="C309" s="152">
        <f>VLOOKUP($A309,[1]Sheet1!$A$1:$T$1000,2)</f>
        <v>0</v>
      </c>
      <c r="D309" s="152">
        <f>VLOOKUP($A309,[1]Sheet1!$A$1:$T$1000,3)</f>
        <v>0</v>
      </c>
      <c r="E309" s="152">
        <f>VLOOKUP($A309,[1]Sheet1!$A$1:$T$1000,4)</f>
        <v>0</v>
      </c>
      <c r="F309" s="152">
        <f>VLOOKUP($A309,[1]Sheet1!$A$1:$T$1000,13)</f>
        <v>0</v>
      </c>
      <c r="G309" s="152">
        <f>VLOOKUP($A309,[1]Sheet1!$A$1:$T$1000,14)</f>
        <v>0</v>
      </c>
    </row>
    <row r="310" spans="1:7">
      <c r="A310" s="78">
        <v>36709</v>
      </c>
      <c r="B310" s="76">
        <f t="shared" si="7"/>
        <v>7</v>
      </c>
      <c r="C310" s="152">
        <f>VLOOKUP($A310,[1]Sheet1!$A$1:$T$1000,2)</f>
        <v>0</v>
      </c>
      <c r="D310" s="152">
        <f>VLOOKUP($A310,[1]Sheet1!$A$1:$T$1000,3)</f>
        <v>0</v>
      </c>
      <c r="E310" s="152">
        <f>VLOOKUP($A310,[1]Sheet1!$A$1:$T$1000,4)</f>
        <v>0</v>
      </c>
      <c r="F310" s="152">
        <f>VLOOKUP($A310,[1]Sheet1!$A$1:$T$1000,13)</f>
        <v>0</v>
      </c>
      <c r="G310" s="152">
        <f>VLOOKUP($A310,[1]Sheet1!$A$1:$T$1000,14)</f>
        <v>0</v>
      </c>
    </row>
    <row r="311" spans="1:7">
      <c r="A311" s="78">
        <v>36710</v>
      </c>
      <c r="B311" s="76">
        <f t="shared" si="7"/>
        <v>7</v>
      </c>
      <c r="C311" s="152">
        <f>VLOOKUP($A311,[1]Sheet1!$A$1:$T$1000,2)</f>
        <v>0</v>
      </c>
      <c r="D311" s="152">
        <f>VLOOKUP($A311,[1]Sheet1!$A$1:$T$1000,3)</f>
        <v>0</v>
      </c>
      <c r="E311" s="152">
        <f>VLOOKUP($A311,[1]Sheet1!$A$1:$T$1000,4)</f>
        <v>0</v>
      </c>
      <c r="F311" s="152">
        <f>VLOOKUP($A311,[1]Sheet1!$A$1:$T$1000,13)</f>
        <v>0</v>
      </c>
      <c r="G311" s="152">
        <f>VLOOKUP($A311,[1]Sheet1!$A$1:$T$1000,14)</f>
        <v>0</v>
      </c>
    </row>
    <row r="312" spans="1:7">
      <c r="A312" s="78">
        <v>36711</v>
      </c>
      <c r="B312" s="76">
        <f t="shared" si="7"/>
        <v>7</v>
      </c>
      <c r="C312" s="152">
        <f>VLOOKUP($A312,[1]Sheet1!$A$1:$T$1000,2)</f>
        <v>0</v>
      </c>
      <c r="D312" s="152">
        <f>VLOOKUP($A312,[1]Sheet1!$A$1:$T$1000,3)</f>
        <v>0</v>
      </c>
      <c r="E312" s="152">
        <f>VLOOKUP($A312,[1]Sheet1!$A$1:$T$1000,4)</f>
        <v>0</v>
      </c>
      <c r="F312" s="152">
        <f>VLOOKUP($A312,[1]Sheet1!$A$1:$T$1000,13)</f>
        <v>0</v>
      </c>
      <c r="G312" s="152">
        <f>VLOOKUP($A312,[1]Sheet1!$A$1:$T$1000,14)</f>
        <v>0</v>
      </c>
    </row>
    <row r="313" spans="1:7">
      <c r="A313" s="78">
        <v>36712</v>
      </c>
      <c r="B313" s="76">
        <f t="shared" si="7"/>
        <v>7</v>
      </c>
      <c r="C313" s="152">
        <f>VLOOKUP($A313,[1]Sheet1!$A$1:$T$1000,2)</f>
        <v>0</v>
      </c>
      <c r="D313" s="152">
        <f>VLOOKUP($A313,[1]Sheet1!$A$1:$T$1000,3)</f>
        <v>0</v>
      </c>
      <c r="E313" s="152">
        <f>VLOOKUP($A313,[1]Sheet1!$A$1:$T$1000,4)</f>
        <v>0</v>
      </c>
      <c r="F313" s="152">
        <f>VLOOKUP($A313,[1]Sheet1!$A$1:$T$1000,13)</f>
        <v>0</v>
      </c>
      <c r="G313" s="152">
        <f>VLOOKUP($A313,[1]Sheet1!$A$1:$T$1000,14)</f>
        <v>0</v>
      </c>
    </row>
    <row r="314" spans="1:7">
      <c r="A314" s="78">
        <v>36713</v>
      </c>
      <c r="B314" s="76">
        <f t="shared" si="7"/>
        <v>7</v>
      </c>
      <c r="C314" s="152">
        <f>VLOOKUP($A314,[1]Sheet1!$A$1:$T$1000,2)</f>
        <v>0</v>
      </c>
      <c r="D314" s="152">
        <f>VLOOKUP($A314,[1]Sheet1!$A$1:$T$1000,3)</f>
        <v>0</v>
      </c>
      <c r="E314" s="152">
        <f>VLOOKUP($A314,[1]Sheet1!$A$1:$T$1000,4)</f>
        <v>0</v>
      </c>
      <c r="F314" s="152">
        <f>VLOOKUP($A314,[1]Sheet1!$A$1:$T$1000,13)</f>
        <v>0</v>
      </c>
      <c r="G314" s="152">
        <f>VLOOKUP($A314,[1]Sheet1!$A$1:$T$1000,14)</f>
        <v>0</v>
      </c>
    </row>
    <row r="315" spans="1:7">
      <c r="A315" s="78">
        <v>36714</v>
      </c>
      <c r="B315" s="76">
        <f t="shared" si="7"/>
        <v>7</v>
      </c>
      <c r="C315" s="152">
        <f>VLOOKUP($A315,[1]Sheet1!$A$1:$T$1000,2)</f>
        <v>0</v>
      </c>
      <c r="D315" s="152">
        <f>VLOOKUP($A315,[1]Sheet1!$A$1:$T$1000,3)</f>
        <v>0</v>
      </c>
      <c r="E315" s="152">
        <f>VLOOKUP($A315,[1]Sheet1!$A$1:$T$1000,4)</f>
        <v>0</v>
      </c>
      <c r="F315" s="152">
        <f>VLOOKUP($A315,[1]Sheet1!$A$1:$T$1000,13)</f>
        <v>0</v>
      </c>
      <c r="G315" s="152">
        <f>VLOOKUP($A315,[1]Sheet1!$A$1:$T$1000,14)</f>
        <v>0</v>
      </c>
    </row>
    <row r="316" spans="1:7">
      <c r="A316" s="78">
        <v>36715</v>
      </c>
      <c r="B316" s="76">
        <f t="shared" si="7"/>
        <v>7</v>
      </c>
      <c r="C316" s="152">
        <f>VLOOKUP($A316,[1]Sheet1!$A$1:$T$1000,2)</f>
        <v>0</v>
      </c>
      <c r="D316" s="152">
        <f>VLOOKUP($A316,[1]Sheet1!$A$1:$T$1000,3)</f>
        <v>0</v>
      </c>
      <c r="E316" s="152">
        <f>VLOOKUP($A316,[1]Sheet1!$A$1:$T$1000,4)</f>
        <v>0</v>
      </c>
      <c r="F316" s="152">
        <f>VLOOKUP($A316,[1]Sheet1!$A$1:$T$1000,13)</f>
        <v>0</v>
      </c>
      <c r="G316" s="152">
        <f>VLOOKUP($A316,[1]Sheet1!$A$1:$T$1000,14)</f>
        <v>0</v>
      </c>
    </row>
    <row r="317" spans="1:7">
      <c r="A317" s="78">
        <v>36716</v>
      </c>
      <c r="B317" s="76">
        <f t="shared" si="7"/>
        <v>7</v>
      </c>
      <c r="C317" s="152">
        <f>VLOOKUP($A317,[1]Sheet1!$A$1:$T$1000,2)</f>
        <v>0</v>
      </c>
      <c r="D317" s="152">
        <f>VLOOKUP($A317,[1]Sheet1!$A$1:$T$1000,3)</f>
        <v>0</v>
      </c>
      <c r="E317" s="152">
        <f>VLOOKUP($A317,[1]Sheet1!$A$1:$T$1000,4)</f>
        <v>0</v>
      </c>
      <c r="F317" s="152">
        <f>VLOOKUP($A317,[1]Sheet1!$A$1:$T$1000,13)</f>
        <v>0</v>
      </c>
      <c r="G317" s="152">
        <f>VLOOKUP($A317,[1]Sheet1!$A$1:$T$1000,14)</f>
        <v>0</v>
      </c>
    </row>
    <row r="318" spans="1:7">
      <c r="A318" s="78">
        <v>36717</v>
      </c>
      <c r="B318" s="76">
        <f t="shared" si="7"/>
        <v>7</v>
      </c>
      <c r="C318" s="152">
        <f>VLOOKUP($A318,[1]Sheet1!$A$1:$T$1000,2)</f>
        <v>0</v>
      </c>
      <c r="D318" s="152">
        <f>VLOOKUP($A318,[1]Sheet1!$A$1:$T$1000,3)</f>
        <v>0</v>
      </c>
      <c r="E318" s="152">
        <f>VLOOKUP($A318,[1]Sheet1!$A$1:$T$1000,4)</f>
        <v>0</v>
      </c>
      <c r="F318" s="152">
        <f>VLOOKUP($A318,[1]Sheet1!$A$1:$T$1000,13)</f>
        <v>0</v>
      </c>
      <c r="G318" s="152">
        <f>VLOOKUP($A318,[1]Sheet1!$A$1:$T$1000,14)</f>
        <v>0</v>
      </c>
    </row>
    <row r="319" spans="1:7">
      <c r="A319" s="78">
        <v>36718</v>
      </c>
      <c r="B319" s="76">
        <f t="shared" si="7"/>
        <v>7</v>
      </c>
      <c r="C319" s="152">
        <f>VLOOKUP($A319,[1]Sheet1!$A$1:$T$1000,2)</f>
        <v>0</v>
      </c>
      <c r="D319" s="152">
        <f>VLOOKUP($A319,[1]Sheet1!$A$1:$T$1000,3)</f>
        <v>0</v>
      </c>
      <c r="E319" s="152">
        <f>VLOOKUP($A319,[1]Sheet1!$A$1:$T$1000,4)</f>
        <v>0</v>
      </c>
      <c r="F319" s="152">
        <f>VLOOKUP($A319,[1]Sheet1!$A$1:$T$1000,13)</f>
        <v>0</v>
      </c>
      <c r="G319" s="152">
        <f>VLOOKUP($A319,[1]Sheet1!$A$1:$T$1000,14)</f>
        <v>0</v>
      </c>
    </row>
    <row r="320" spans="1:7">
      <c r="A320" s="78">
        <v>36719</v>
      </c>
      <c r="B320" s="76">
        <f t="shared" si="7"/>
        <v>7</v>
      </c>
      <c r="C320" s="152">
        <f>VLOOKUP($A320,[1]Sheet1!$A$1:$T$1000,2)</f>
        <v>0</v>
      </c>
      <c r="D320" s="152">
        <f>VLOOKUP($A320,[1]Sheet1!$A$1:$T$1000,3)</f>
        <v>0</v>
      </c>
      <c r="E320" s="152">
        <f>VLOOKUP($A320,[1]Sheet1!$A$1:$T$1000,4)</f>
        <v>0</v>
      </c>
      <c r="F320" s="152">
        <f>VLOOKUP($A320,[1]Sheet1!$A$1:$T$1000,13)</f>
        <v>0</v>
      </c>
      <c r="G320" s="152">
        <f>VLOOKUP($A320,[1]Sheet1!$A$1:$T$1000,14)</f>
        <v>0</v>
      </c>
    </row>
    <row r="321" spans="1:7">
      <c r="A321" s="78">
        <v>36720</v>
      </c>
      <c r="B321" s="76">
        <f t="shared" si="7"/>
        <v>7</v>
      </c>
      <c r="C321" s="152">
        <f>VLOOKUP($A321,[1]Sheet1!$A$1:$T$1000,2)</f>
        <v>0</v>
      </c>
      <c r="D321" s="152">
        <f>VLOOKUP($A321,[1]Sheet1!$A$1:$T$1000,3)</f>
        <v>0</v>
      </c>
      <c r="E321" s="152">
        <f>VLOOKUP($A321,[1]Sheet1!$A$1:$T$1000,4)</f>
        <v>0</v>
      </c>
      <c r="F321" s="152">
        <f>VLOOKUP($A321,[1]Sheet1!$A$1:$T$1000,13)</f>
        <v>0</v>
      </c>
      <c r="G321" s="152">
        <f>VLOOKUP($A321,[1]Sheet1!$A$1:$T$1000,14)</f>
        <v>0</v>
      </c>
    </row>
    <row r="322" spans="1:7">
      <c r="A322" s="78">
        <v>36721</v>
      </c>
      <c r="B322" s="76">
        <f t="shared" si="7"/>
        <v>7</v>
      </c>
      <c r="C322" s="152">
        <f>VLOOKUP($A322,[1]Sheet1!$A$1:$T$1000,2)</f>
        <v>0</v>
      </c>
      <c r="D322" s="152">
        <f>VLOOKUP($A322,[1]Sheet1!$A$1:$T$1000,3)</f>
        <v>0</v>
      </c>
      <c r="E322" s="152">
        <f>VLOOKUP($A322,[1]Sheet1!$A$1:$T$1000,4)</f>
        <v>0</v>
      </c>
      <c r="F322" s="152">
        <f>VLOOKUP($A322,[1]Sheet1!$A$1:$T$1000,13)</f>
        <v>0</v>
      </c>
      <c r="G322" s="152">
        <f>VLOOKUP($A322,[1]Sheet1!$A$1:$T$1000,14)</f>
        <v>0</v>
      </c>
    </row>
    <row r="323" spans="1:7">
      <c r="A323" s="78">
        <v>36722</v>
      </c>
      <c r="B323" s="76">
        <f t="shared" si="7"/>
        <v>7</v>
      </c>
      <c r="C323" s="152">
        <f>VLOOKUP($A323,[1]Sheet1!$A$1:$T$1000,2)</f>
        <v>0</v>
      </c>
      <c r="D323" s="152">
        <f>VLOOKUP($A323,[1]Sheet1!$A$1:$T$1000,3)</f>
        <v>0</v>
      </c>
      <c r="E323" s="152">
        <f>VLOOKUP($A323,[1]Sheet1!$A$1:$T$1000,4)</f>
        <v>0</v>
      </c>
      <c r="F323" s="152">
        <f>VLOOKUP($A323,[1]Sheet1!$A$1:$T$1000,13)</f>
        <v>0</v>
      </c>
      <c r="G323" s="152">
        <f>VLOOKUP($A323,[1]Sheet1!$A$1:$T$1000,14)</f>
        <v>0</v>
      </c>
    </row>
    <row r="324" spans="1:7">
      <c r="A324" s="78">
        <v>36723</v>
      </c>
      <c r="B324" s="76">
        <f t="shared" si="7"/>
        <v>7</v>
      </c>
      <c r="C324" s="152">
        <f>VLOOKUP($A324,[1]Sheet1!$A$1:$T$1000,2)</f>
        <v>0</v>
      </c>
      <c r="D324" s="152">
        <f>VLOOKUP($A324,[1]Sheet1!$A$1:$T$1000,3)</f>
        <v>0</v>
      </c>
      <c r="E324" s="152">
        <f>VLOOKUP($A324,[1]Sheet1!$A$1:$T$1000,4)</f>
        <v>0</v>
      </c>
      <c r="F324" s="152">
        <f>VLOOKUP($A324,[1]Sheet1!$A$1:$T$1000,13)</f>
        <v>0</v>
      </c>
      <c r="G324" s="152">
        <f>VLOOKUP($A324,[1]Sheet1!$A$1:$T$1000,14)</f>
        <v>0</v>
      </c>
    </row>
    <row r="325" spans="1:7">
      <c r="A325" s="78">
        <v>36724</v>
      </c>
      <c r="B325" s="76">
        <f t="shared" ref="B325:B388" si="8">IF(A325&lt;&gt;"",MONTH(A325),0)</f>
        <v>7</v>
      </c>
      <c r="C325" s="152">
        <f>VLOOKUP($A325,[1]Sheet1!$A$1:$T$1000,2)</f>
        <v>0</v>
      </c>
      <c r="D325" s="152">
        <f>VLOOKUP($A325,[1]Sheet1!$A$1:$T$1000,3)</f>
        <v>0</v>
      </c>
      <c r="E325" s="152">
        <f>VLOOKUP($A325,[1]Sheet1!$A$1:$T$1000,4)</f>
        <v>0</v>
      </c>
      <c r="F325" s="152">
        <f>VLOOKUP($A325,[1]Sheet1!$A$1:$T$1000,13)</f>
        <v>0</v>
      </c>
      <c r="G325" s="152">
        <f>VLOOKUP($A325,[1]Sheet1!$A$1:$T$1000,14)</f>
        <v>0</v>
      </c>
    </row>
    <row r="326" spans="1:7">
      <c r="A326" s="78">
        <v>36725</v>
      </c>
      <c r="B326" s="76">
        <f t="shared" si="8"/>
        <v>7</v>
      </c>
      <c r="C326" s="152">
        <f>VLOOKUP($A326,[1]Sheet1!$A$1:$T$1000,2)</f>
        <v>0</v>
      </c>
      <c r="D326" s="152">
        <f>VLOOKUP($A326,[1]Sheet1!$A$1:$T$1000,3)</f>
        <v>0</v>
      </c>
      <c r="E326" s="152">
        <f>VLOOKUP($A326,[1]Sheet1!$A$1:$T$1000,4)</f>
        <v>0</v>
      </c>
      <c r="F326" s="152">
        <f>VLOOKUP($A326,[1]Sheet1!$A$1:$T$1000,13)</f>
        <v>0</v>
      </c>
      <c r="G326" s="152">
        <f>VLOOKUP($A326,[1]Sheet1!$A$1:$T$1000,14)</f>
        <v>0</v>
      </c>
    </row>
    <row r="327" spans="1:7">
      <c r="A327" s="78">
        <v>36726</v>
      </c>
      <c r="B327" s="76">
        <f t="shared" si="8"/>
        <v>7</v>
      </c>
      <c r="C327" s="152">
        <f>VLOOKUP($A327,[1]Sheet1!$A$1:$T$1000,2)</f>
        <v>0</v>
      </c>
      <c r="D327" s="152">
        <f>VLOOKUP($A327,[1]Sheet1!$A$1:$T$1000,3)</f>
        <v>0</v>
      </c>
      <c r="E327" s="152">
        <f>VLOOKUP($A327,[1]Sheet1!$A$1:$T$1000,4)</f>
        <v>0</v>
      </c>
      <c r="F327" s="152">
        <f>VLOOKUP($A327,[1]Sheet1!$A$1:$T$1000,13)</f>
        <v>0</v>
      </c>
      <c r="G327" s="152">
        <f>VLOOKUP($A327,[1]Sheet1!$A$1:$T$1000,14)</f>
        <v>0</v>
      </c>
    </row>
    <row r="328" spans="1:7">
      <c r="A328" s="78">
        <v>36727</v>
      </c>
      <c r="B328" s="76">
        <f t="shared" si="8"/>
        <v>7</v>
      </c>
      <c r="C328" s="152">
        <f>VLOOKUP($A328,[1]Sheet1!$A$1:$T$1000,2)</f>
        <v>0</v>
      </c>
      <c r="D328" s="152">
        <f>VLOOKUP($A328,[1]Sheet1!$A$1:$T$1000,3)</f>
        <v>0</v>
      </c>
      <c r="E328" s="152">
        <f>VLOOKUP($A328,[1]Sheet1!$A$1:$T$1000,4)</f>
        <v>0</v>
      </c>
      <c r="F328" s="152">
        <f>VLOOKUP($A328,[1]Sheet1!$A$1:$T$1000,13)</f>
        <v>0</v>
      </c>
      <c r="G328" s="152">
        <f>VLOOKUP($A328,[1]Sheet1!$A$1:$T$1000,14)</f>
        <v>0</v>
      </c>
    </row>
    <row r="329" spans="1:7">
      <c r="A329" s="78">
        <v>36728</v>
      </c>
      <c r="B329" s="76">
        <f t="shared" si="8"/>
        <v>7</v>
      </c>
      <c r="C329" s="152">
        <f>VLOOKUP($A329,[1]Sheet1!$A$1:$T$1000,2)</f>
        <v>0</v>
      </c>
      <c r="D329" s="152">
        <f>VLOOKUP($A329,[1]Sheet1!$A$1:$T$1000,3)</f>
        <v>0</v>
      </c>
      <c r="E329" s="152">
        <f>VLOOKUP($A329,[1]Sheet1!$A$1:$T$1000,4)</f>
        <v>0</v>
      </c>
      <c r="F329" s="152">
        <f>VLOOKUP($A329,[1]Sheet1!$A$1:$T$1000,13)</f>
        <v>0</v>
      </c>
      <c r="G329" s="152">
        <f>VLOOKUP($A329,[1]Sheet1!$A$1:$T$1000,14)</f>
        <v>0</v>
      </c>
    </row>
    <row r="330" spans="1:7">
      <c r="A330" s="78">
        <v>36729</v>
      </c>
      <c r="B330" s="76">
        <f t="shared" si="8"/>
        <v>7</v>
      </c>
      <c r="C330" s="152">
        <f>VLOOKUP($A330,[1]Sheet1!$A$1:$T$1000,2)</f>
        <v>0</v>
      </c>
      <c r="D330" s="152">
        <f>VLOOKUP($A330,[1]Sheet1!$A$1:$T$1000,3)</f>
        <v>0</v>
      </c>
      <c r="E330" s="152">
        <f>VLOOKUP($A330,[1]Sheet1!$A$1:$T$1000,4)</f>
        <v>0</v>
      </c>
      <c r="F330" s="152">
        <f>VLOOKUP($A330,[1]Sheet1!$A$1:$T$1000,13)</f>
        <v>0</v>
      </c>
      <c r="G330" s="152">
        <f>VLOOKUP($A330,[1]Sheet1!$A$1:$T$1000,14)</f>
        <v>0</v>
      </c>
    </row>
    <row r="331" spans="1:7">
      <c r="A331" s="78">
        <v>36730</v>
      </c>
      <c r="B331" s="76">
        <f t="shared" si="8"/>
        <v>7</v>
      </c>
      <c r="C331" s="152">
        <f>VLOOKUP($A331,[1]Sheet1!$A$1:$T$1000,2)</f>
        <v>0</v>
      </c>
      <c r="D331" s="152">
        <f>VLOOKUP($A331,[1]Sheet1!$A$1:$T$1000,3)</f>
        <v>0</v>
      </c>
      <c r="E331" s="152">
        <f>VLOOKUP($A331,[1]Sheet1!$A$1:$T$1000,4)</f>
        <v>0</v>
      </c>
      <c r="F331" s="152">
        <f>VLOOKUP($A331,[1]Sheet1!$A$1:$T$1000,13)</f>
        <v>0</v>
      </c>
      <c r="G331" s="152">
        <f>VLOOKUP($A331,[1]Sheet1!$A$1:$T$1000,14)</f>
        <v>0</v>
      </c>
    </row>
    <row r="332" spans="1:7">
      <c r="A332" s="78">
        <v>36731</v>
      </c>
      <c r="B332" s="76">
        <f t="shared" si="8"/>
        <v>7</v>
      </c>
      <c r="C332" s="152">
        <f>VLOOKUP($A332,[1]Sheet1!$A$1:$T$1000,2)</f>
        <v>0</v>
      </c>
      <c r="D332" s="152">
        <f>VLOOKUP($A332,[1]Sheet1!$A$1:$T$1000,3)</f>
        <v>0</v>
      </c>
      <c r="E332" s="152">
        <f>VLOOKUP($A332,[1]Sheet1!$A$1:$T$1000,4)</f>
        <v>0</v>
      </c>
      <c r="F332" s="152">
        <f>VLOOKUP($A332,[1]Sheet1!$A$1:$T$1000,13)</f>
        <v>0</v>
      </c>
      <c r="G332" s="152">
        <f>VLOOKUP($A332,[1]Sheet1!$A$1:$T$1000,14)</f>
        <v>0</v>
      </c>
    </row>
    <row r="333" spans="1:7">
      <c r="A333" s="78">
        <v>36732</v>
      </c>
      <c r="B333" s="76">
        <f t="shared" si="8"/>
        <v>7</v>
      </c>
      <c r="C333" s="152">
        <f>VLOOKUP($A333,[1]Sheet1!$A$1:$T$1000,2)</f>
        <v>0</v>
      </c>
      <c r="D333" s="152">
        <f>VLOOKUP($A333,[1]Sheet1!$A$1:$T$1000,3)</f>
        <v>0</v>
      </c>
      <c r="E333" s="152">
        <f>VLOOKUP($A333,[1]Sheet1!$A$1:$T$1000,4)</f>
        <v>0</v>
      </c>
      <c r="F333" s="152">
        <f>VLOOKUP($A333,[1]Sheet1!$A$1:$T$1000,13)</f>
        <v>0</v>
      </c>
      <c r="G333" s="152">
        <f>VLOOKUP($A333,[1]Sheet1!$A$1:$T$1000,14)</f>
        <v>0</v>
      </c>
    </row>
    <row r="334" spans="1:7">
      <c r="A334" s="78">
        <v>36733</v>
      </c>
      <c r="B334" s="76">
        <f t="shared" si="8"/>
        <v>7</v>
      </c>
      <c r="C334" s="152">
        <f>VLOOKUP($A334,[1]Sheet1!$A$1:$T$1000,2)</f>
        <v>0</v>
      </c>
      <c r="D334" s="152">
        <f>VLOOKUP($A334,[1]Sheet1!$A$1:$T$1000,3)</f>
        <v>0</v>
      </c>
      <c r="E334" s="152">
        <f>VLOOKUP($A334,[1]Sheet1!$A$1:$T$1000,4)</f>
        <v>0</v>
      </c>
      <c r="F334" s="152">
        <f>VLOOKUP($A334,[1]Sheet1!$A$1:$T$1000,13)</f>
        <v>0</v>
      </c>
      <c r="G334" s="152">
        <f>VLOOKUP($A334,[1]Sheet1!$A$1:$T$1000,14)</f>
        <v>0</v>
      </c>
    </row>
    <row r="335" spans="1:7">
      <c r="A335" s="78">
        <v>36734</v>
      </c>
      <c r="B335" s="76">
        <f t="shared" si="8"/>
        <v>7</v>
      </c>
      <c r="C335" s="152">
        <f>VLOOKUP($A335,[1]Sheet1!$A$1:$T$1000,2)</f>
        <v>0</v>
      </c>
      <c r="D335" s="152">
        <f>VLOOKUP($A335,[1]Sheet1!$A$1:$T$1000,3)</f>
        <v>0</v>
      </c>
      <c r="E335" s="152">
        <f>VLOOKUP($A335,[1]Sheet1!$A$1:$T$1000,4)</f>
        <v>0</v>
      </c>
      <c r="F335" s="152">
        <f>VLOOKUP($A335,[1]Sheet1!$A$1:$T$1000,13)</f>
        <v>0</v>
      </c>
      <c r="G335" s="152">
        <f>VLOOKUP($A335,[1]Sheet1!$A$1:$T$1000,14)</f>
        <v>0</v>
      </c>
    </row>
    <row r="336" spans="1:7">
      <c r="A336" s="78">
        <v>36735</v>
      </c>
      <c r="B336" s="76">
        <f t="shared" si="8"/>
        <v>7</v>
      </c>
      <c r="C336" s="152">
        <f>VLOOKUP($A336,[1]Sheet1!$A$1:$T$1000,2)</f>
        <v>0</v>
      </c>
      <c r="D336" s="152">
        <f>VLOOKUP($A336,[1]Sheet1!$A$1:$T$1000,3)</f>
        <v>0</v>
      </c>
      <c r="E336" s="152">
        <f>VLOOKUP($A336,[1]Sheet1!$A$1:$T$1000,4)</f>
        <v>0</v>
      </c>
      <c r="F336" s="152">
        <f>VLOOKUP($A336,[1]Sheet1!$A$1:$T$1000,13)</f>
        <v>0</v>
      </c>
      <c r="G336" s="152">
        <f>VLOOKUP($A336,[1]Sheet1!$A$1:$T$1000,14)</f>
        <v>0</v>
      </c>
    </row>
    <row r="337" spans="1:7">
      <c r="A337" s="78">
        <v>36736</v>
      </c>
      <c r="B337" s="76">
        <f t="shared" si="8"/>
        <v>7</v>
      </c>
      <c r="C337" s="152">
        <f>VLOOKUP($A337,[1]Sheet1!$A$1:$T$1000,2)</f>
        <v>0</v>
      </c>
      <c r="D337" s="152">
        <f>VLOOKUP($A337,[1]Sheet1!$A$1:$T$1000,3)</f>
        <v>0</v>
      </c>
      <c r="E337" s="152">
        <f>VLOOKUP($A337,[1]Sheet1!$A$1:$T$1000,4)</f>
        <v>0</v>
      </c>
      <c r="F337" s="152">
        <f>VLOOKUP($A337,[1]Sheet1!$A$1:$T$1000,13)</f>
        <v>0</v>
      </c>
      <c r="G337" s="152">
        <f>VLOOKUP($A337,[1]Sheet1!$A$1:$T$1000,14)</f>
        <v>0</v>
      </c>
    </row>
    <row r="338" spans="1:7">
      <c r="A338" s="78">
        <v>36737</v>
      </c>
      <c r="B338" s="76">
        <f t="shared" si="8"/>
        <v>7</v>
      </c>
      <c r="C338" s="152">
        <f>VLOOKUP($A338,[1]Sheet1!$A$1:$T$1000,2)</f>
        <v>0</v>
      </c>
      <c r="D338" s="152">
        <f>VLOOKUP($A338,[1]Sheet1!$A$1:$T$1000,3)</f>
        <v>0</v>
      </c>
      <c r="E338" s="152">
        <f>VLOOKUP($A338,[1]Sheet1!$A$1:$T$1000,4)</f>
        <v>0</v>
      </c>
      <c r="F338" s="152">
        <f>VLOOKUP($A338,[1]Sheet1!$A$1:$T$1000,13)</f>
        <v>0</v>
      </c>
      <c r="G338" s="152">
        <f>VLOOKUP($A338,[1]Sheet1!$A$1:$T$1000,14)</f>
        <v>0</v>
      </c>
    </row>
    <row r="339" spans="1:7">
      <c r="A339" s="78">
        <v>36738</v>
      </c>
      <c r="B339" s="76">
        <f t="shared" si="8"/>
        <v>7</v>
      </c>
      <c r="C339" s="152">
        <f>VLOOKUP($A339,[1]Sheet1!$A$1:$T$1000,2)</f>
        <v>0</v>
      </c>
      <c r="D339" s="152">
        <f>VLOOKUP($A339,[1]Sheet1!$A$1:$T$1000,3)</f>
        <v>0</v>
      </c>
      <c r="E339" s="152">
        <f>VLOOKUP($A339,[1]Sheet1!$A$1:$T$1000,4)</f>
        <v>0</v>
      </c>
      <c r="F339" s="152">
        <f>VLOOKUP($A339,[1]Sheet1!$A$1:$T$1000,13)</f>
        <v>0</v>
      </c>
      <c r="G339" s="152">
        <f>VLOOKUP($A339,[1]Sheet1!$A$1:$T$1000,14)</f>
        <v>0</v>
      </c>
    </row>
    <row r="340" spans="1:7">
      <c r="A340" s="78">
        <v>36739</v>
      </c>
      <c r="B340" s="76">
        <f t="shared" si="8"/>
        <v>8</v>
      </c>
      <c r="C340" s="152">
        <f>VLOOKUP($A340,[1]Sheet1!$A$1:$T$1000,2)</f>
        <v>0</v>
      </c>
      <c r="D340" s="152">
        <f>VLOOKUP($A340,[1]Sheet1!$A$1:$T$1000,3)</f>
        <v>0</v>
      </c>
      <c r="E340" s="152">
        <f>VLOOKUP($A340,[1]Sheet1!$A$1:$T$1000,4)</f>
        <v>0</v>
      </c>
      <c r="F340" s="152">
        <f>VLOOKUP($A340,[1]Sheet1!$A$1:$T$1000,13)</f>
        <v>0</v>
      </c>
      <c r="G340" s="152">
        <f>VLOOKUP($A340,[1]Sheet1!$A$1:$T$1000,14)</f>
        <v>0</v>
      </c>
    </row>
    <row r="341" spans="1:7">
      <c r="A341" s="78">
        <v>36740</v>
      </c>
      <c r="B341" s="76">
        <f t="shared" si="8"/>
        <v>8</v>
      </c>
      <c r="C341" s="152">
        <f>VLOOKUP($A341,[1]Sheet1!$A$1:$T$1000,2)</f>
        <v>0</v>
      </c>
      <c r="D341" s="152">
        <f>VLOOKUP($A341,[1]Sheet1!$A$1:$T$1000,3)</f>
        <v>0</v>
      </c>
      <c r="E341" s="152">
        <f>VLOOKUP($A341,[1]Sheet1!$A$1:$T$1000,4)</f>
        <v>0</v>
      </c>
      <c r="F341" s="152">
        <f>VLOOKUP($A341,[1]Sheet1!$A$1:$T$1000,13)</f>
        <v>0</v>
      </c>
      <c r="G341" s="152">
        <f>VLOOKUP($A341,[1]Sheet1!$A$1:$T$1000,14)</f>
        <v>0</v>
      </c>
    </row>
    <row r="342" spans="1:7">
      <c r="A342" s="78">
        <v>36741</v>
      </c>
      <c r="B342" s="76">
        <f t="shared" si="8"/>
        <v>8</v>
      </c>
      <c r="C342" s="152">
        <f>VLOOKUP($A342,[1]Sheet1!$A$1:$T$1000,2)</f>
        <v>0</v>
      </c>
      <c r="D342" s="152">
        <f>VLOOKUP($A342,[1]Sheet1!$A$1:$T$1000,3)</f>
        <v>0</v>
      </c>
      <c r="E342" s="152">
        <f>VLOOKUP($A342,[1]Sheet1!$A$1:$T$1000,4)</f>
        <v>0</v>
      </c>
      <c r="F342" s="152">
        <f>VLOOKUP($A342,[1]Sheet1!$A$1:$T$1000,13)</f>
        <v>0</v>
      </c>
      <c r="G342" s="152">
        <f>VLOOKUP($A342,[1]Sheet1!$A$1:$T$1000,14)</f>
        <v>0</v>
      </c>
    </row>
    <row r="343" spans="1:7">
      <c r="A343" s="78">
        <v>36742</v>
      </c>
      <c r="B343" s="76">
        <f t="shared" si="8"/>
        <v>8</v>
      </c>
      <c r="C343" s="152">
        <f>VLOOKUP($A343,[1]Sheet1!$A$1:$T$1000,2)</f>
        <v>0</v>
      </c>
      <c r="D343" s="152">
        <f>VLOOKUP($A343,[1]Sheet1!$A$1:$T$1000,3)</f>
        <v>0</v>
      </c>
      <c r="E343" s="152">
        <f>VLOOKUP($A343,[1]Sheet1!$A$1:$T$1000,4)</f>
        <v>0</v>
      </c>
      <c r="F343" s="152">
        <f>VLOOKUP($A343,[1]Sheet1!$A$1:$T$1000,13)</f>
        <v>0</v>
      </c>
      <c r="G343" s="152">
        <f>VLOOKUP($A343,[1]Sheet1!$A$1:$T$1000,14)</f>
        <v>0</v>
      </c>
    </row>
    <row r="344" spans="1:7">
      <c r="A344" s="78">
        <v>36743</v>
      </c>
      <c r="B344" s="76">
        <f t="shared" si="8"/>
        <v>8</v>
      </c>
      <c r="C344" s="152">
        <f>VLOOKUP($A344,[1]Sheet1!$A$1:$T$1000,2)</f>
        <v>0</v>
      </c>
      <c r="D344" s="152">
        <f>VLOOKUP($A344,[1]Sheet1!$A$1:$T$1000,3)</f>
        <v>0</v>
      </c>
      <c r="E344" s="152">
        <f>VLOOKUP($A344,[1]Sheet1!$A$1:$T$1000,4)</f>
        <v>0</v>
      </c>
      <c r="F344" s="152">
        <f>VLOOKUP($A344,[1]Sheet1!$A$1:$T$1000,13)</f>
        <v>0</v>
      </c>
      <c r="G344" s="152">
        <f>VLOOKUP($A344,[1]Sheet1!$A$1:$T$1000,14)</f>
        <v>0</v>
      </c>
    </row>
    <row r="345" spans="1:7">
      <c r="A345" s="78">
        <v>36744</v>
      </c>
      <c r="B345" s="76">
        <f t="shared" si="8"/>
        <v>8</v>
      </c>
      <c r="C345" s="152">
        <f>VLOOKUP($A345,[1]Sheet1!$A$1:$T$1000,2)</f>
        <v>0</v>
      </c>
      <c r="D345" s="152">
        <f>VLOOKUP($A345,[1]Sheet1!$A$1:$T$1000,3)</f>
        <v>0</v>
      </c>
      <c r="E345" s="152">
        <f>VLOOKUP($A345,[1]Sheet1!$A$1:$T$1000,4)</f>
        <v>0</v>
      </c>
      <c r="F345" s="152">
        <f>VLOOKUP($A345,[1]Sheet1!$A$1:$T$1000,13)</f>
        <v>0</v>
      </c>
      <c r="G345" s="152">
        <f>VLOOKUP($A345,[1]Sheet1!$A$1:$T$1000,14)</f>
        <v>0</v>
      </c>
    </row>
    <row r="346" spans="1:7">
      <c r="A346" s="78">
        <v>36745</v>
      </c>
      <c r="B346" s="76">
        <f t="shared" si="8"/>
        <v>8</v>
      </c>
      <c r="C346" s="152">
        <f>VLOOKUP($A346,[1]Sheet1!$A$1:$T$1000,2)</f>
        <v>0</v>
      </c>
      <c r="D346" s="152">
        <f>VLOOKUP($A346,[1]Sheet1!$A$1:$T$1000,3)</f>
        <v>0</v>
      </c>
      <c r="E346" s="152">
        <f>VLOOKUP($A346,[1]Sheet1!$A$1:$T$1000,4)</f>
        <v>0</v>
      </c>
      <c r="F346" s="152">
        <f>VLOOKUP($A346,[1]Sheet1!$A$1:$T$1000,13)</f>
        <v>0</v>
      </c>
      <c r="G346" s="152">
        <f>VLOOKUP($A346,[1]Sheet1!$A$1:$T$1000,14)</f>
        <v>0</v>
      </c>
    </row>
    <row r="347" spans="1:7">
      <c r="A347" s="78">
        <v>36746</v>
      </c>
      <c r="B347" s="76">
        <f t="shared" si="8"/>
        <v>8</v>
      </c>
      <c r="C347" s="152">
        <f>VLOOKUP($A347,[1]Sheet1!$A$1:$T$1000,2)</f>
        <v>0</v>
      </c>
      <c r="D347" s="152">
        <f>VLOOKUP($A347,[1]Sheet1!$A$1:$T$1000,3)</f>
        <v>0</v>
      </c>
      <c r="E347" s="152">
        <f>VLOOKUP($A347,[1]Sheet1!$A$1:$T$1000,4)</f>
        <v>0</v>
      </c>
      <c r="F347" s="152">
        <f>VLOOKUP($A347,[1]Sheet1!$A$1:$T$1000,13)</f>
        <v>0</v>
      </c>
      <c r="G347" s="152">
        <f>VLOOKUP($A347,[1]Sheet1!$A$1:$T$1000,14)</f>
        <v>0</v>
      </c>
    </row>
    <row r="348" spans="1:7">
      <c r="A348" s="78">
        <v>36747</v>
      </c>
      <c r="B348" s="76">
        <f t="shared" si="8"/>
        <v>8</v>
      </c>
      <c r="C348" s="152">
        <f>VLOOKUP($A348,[1]Sheet1!$A$1:$T$1000,2)</f>
        <v>0</v>
      </c>
      <c r="D348" s="152">
        <f>VLOOKUP($A348,[1]Sheet1!$A$1:$T$1000,3)</f>
        <v>0</v>
      </c>
      <c r="E348" s="152">
        <f>VLOOKUP($A348,[1]Sheet1!$A$1:$T$1000,4)</f>
        <v>0</v>
      </c>
      <c r="F348" s="152">
        <f>VLOOKUP($A348,[1]Sheet1!$A$1:$T$1000,13)</f>
        <v>0</v>
      </c>
      <c r="G348" s="152">
        <f>VLOOKUP($A348,[1]Sheet1!$A$1:$T$1000,14)</f>
        <v>0</v>
      </c>
    </row>
    <row r="349" spans="1:7">
      <c r="A349" s="78">
        <v>36748</v>
      </c>
      <c r="B349" s="76">
        <f t="shared" si="8"/>
        <v>8</v>
      </c>
      <c r="C349" s="152">
        <f>VLOOKUP($A349,[1]Sheet1!$A$1:$T$1000,2)</f>
        <v>0</v>
      </c>
      <c r="D349" s="152">
        <f>VLOOKUP($A349,[1]Sheet1!$A$1:$T$1000,3)</f>
        <v>0</v>
      </c>
      <c r="E349" s="152">
        <f>VLOOKUP($A349,[1]Sheet1!$A$1:$T$1000,4)</f>
        <v>0</v>
      </c>
      <c r="F349" s="152">
        <f>VLOOKUP($A349,[1]Sheet1!$A$1:$T$1000,13)</f>
        <v>0</v>
      </c>
      <c r="G349" s="152">
        <f>VLOOKUP($A349,[1]Sheet1!$A$1:$T$1000,14)</f>
        <v>0</v>
      </c>
    </row>
    <row r="350" spans="1:7">
      <c r="A350" s="78">
        <v>36749</v>
      </c>
      <c r="B350" s="76">
        <f t="shared" si="8"/>
        <v>8</v>
      </c>
      <c r="C350" s="152">
        <f>VLOOKUP($A350,[1]Sheet1!$A$1:$T$1000,2)</f>
        <v>0</v>
      </c>
      <c r="D350" s="152">
        <f>VLOOKUP($A350,[1]Sheet1!$A$1:$T$1000,3)</f>
        <v>0</v>
      </c>
      <c r="E350" s="152">
        <f>VLOOKUP($A350,[1]Sheet1!$A$1:$T$1000,4)</f>
        <v>0</v>
      </c>
      <c r="F350" s="152">
        <f>VLOOKUP($A350,[1]Sheet1!$A$1:$T$1000,13)</f>
        <v>0</v>
      </c>
      <c r="G350" s="152">
        <f>VLOOKUP($A350,[1]Sheet1!$A$1:$T$1000,14)</f>
        <v>0</v>
      </c>
    </row>
    <row r="351" spans="1:7">
      <c r="A351" s="78">
        <v>36750</v>
      </c>
      <c r="B351" s="76">
        <f t="shared" si="8"/>
        <v>8</v>
      </c>
      <c r="C351" s="152">
        <f>VLOOKUP($A351,[1]Sheet1!$A$1:$T$1000,2)</f>
        <v>0</v>
      </c>
      <c r="D351" s="152">
        <f>VLOOKUP($A351,[1]Sheet1!$A$1:$T$1000,3)</f>
        <v>0</v>
      </c>
      <c r="E351" s="152">
        <f>VLOOKUP($A351,[1]Sheet1!$A$1:$T$1000,4)</f>
        <v>0</v>
      </c>
      <c r="F351" s="152">
        <f>VLOOKUP($A351,[1]Sheet1!$A$1:$T$1000,13)</f>
        <v>0</v>
      </c>
      <c r="G351" s="152">
        <f>VLOOKUP($A351,[1]Sheet1!$A$1:$T$1000,14)</f>
        <v>0</v>
      </c>
    </row>
    <row r="352" spans="1:7">
      <c r="A352" s="78">
        <v>36751</v>
      </c>
      <c r="B352" s="76">
        <f t="shared" si="8"/>
        <v>8</v>
      </c>
      <c r="C352" s="152">
        <f>VLOOKUP($A352,[1]Sheet1!$A$1:$T$1000,2)</f>
        <v>0</v>
      </c>
      <c r="D352" s="152">
        <f>VLOOKUP($A352,[1]Sheet1!$A$1:$T$1000,3)</f>
        <v>0</v>
      </c>
      <c r="E352" s="152">
        <f>VLOOKUP($A352,[1]Sheet1!$A$1:$T$1000,4)</f>
        <v>0</v>
      </c>
      <c r="F352" s="152">
        <f>VLOOKUP($A352,[1]Sheet1!$A$1:$T$1000,13)</f>
        <v>0</v>
      </c>
      <c r="G352" s="152">
        <f>VLOOKUP($A352,[1]Sheet1!$A$1:$T$1000,14)</f>
        <v>0</v>
      </c>
    </row>
    <row r="353" spans="1:7">
      <c r="A353" s="78">
        <v>36752</v>
      </c>
      <c r="B353" s="76">
        <f t="shared" si="8"/>
        <v>8</v>
      </c>
      <c r="C353" s="152">
        <f>VLOOKUP($A353,[1]Sheet1!$A$1:$T$1000,2)</f>
        <v>0</v>
      </c>
      <c r="D353" s="152">
        <f>VLOOKUP($A353,[1]Sheet1!$A$1:$T$1000,3)</f>
        <v>0</v>
      </c>
      <c r="E353" s="152">
        <f>VLOOKUP($A353,[1]Sheet1!$A$1:$T$1000,4)</f>
        <v>0</v>
      </c>
      <c r="F353" s="152">
        <f>VLOOKUP($A353,[1]Sheet1!$A$1:$T$1000,13)</f>
        <v>0</v>
      </c>
      <c r="G353" s="152">
        <f>VLOOKUP($A353,[1]Sheet1!$A$1:$T$1000,14)</f>
        <v>0</v>
      </c>
    </row>
    <row r="354" spans="1:7">
      <c r="A354" s="78">
        <v>36753</v>
      </c>
      <c r="B354" s="76">
        <f t="shared" si="8"/>
        <v>8</v>
      </c>
      <c r="C354" s="152">
        <f>VLOOKUP($A354,[1]Sheet1!$A$1:$T$1000,2)</f>
        <v>0</v>
      </c>
      <c r="D354" s="152">
        <f>VLOOKUP($A354,[1]Sheet1!$A$1:$T$1000,3)</f>
        <v>0</v>
      </c>
      <c r="E354" s="152">
        <f>VLOOKUP($A354,[1]Sheet1!$A$1:$T$1000,4)</f>
        <v>0</v>
      </c>
      <c r="F354" s="152">
        <f>VLOOKUP($A354,[1]Sheet1!$A$1:$T$1000,13)</f>
        <v>0</v>
      </c>
      <c r="G354" s="152">
        <f>VLOOKUP($A354,[1]Sheet1!$A$1:$T$1000,14)</f>
        <v>0</v>
      </c>
    </row>
    <row r="355" spans="1:7">
      <c r="A355" s="78">
        <v>36754</v>
      </c>
      <c r="B355" s="76">
        <f t="shared" si="8"/>
        <v>8</v>
      </c>
      <c r="C355" s="152">
        <f>VLOOKUP($A355,[1]Sheet1!$A$1:$T$1000,2)</f>
        <v>0</v>
      </c>
      <c r="D355" s="152">
        <f>VLOOKUP($A355,[1]Sheet1!$A$1:$T$1000,3)</f>
        <v>0</v>
      </c>
      <c r="E355" s="152">
        <f>VLOOKUP($A355,[1]Sheet1!$A$1:$T$1000,4)</f>
        <v>0</v>
      </c>
      <c r="F355" s="152">
        <f>VLOOKUP($A355,[1]Sheet1!$A$1:$T$1000,13)</f>
        <v>0</v>
      </c>
      <c r="G355" s="152">
        <f>VLOOKUP($A355,[1]Sheet1!$A$1:$T$1000,14)</f>
        <v>0</v>
      </c>
    </row>
    <row r="356" spans="1:7">
      <c r="A356" s="78">
        <v>36755</v>
      </c>
      <c r="B356" s="76">
        <f t="shared" si="8"/>
        <v>8</v>
      </c>
      <c r="C356" s="152">
        <f>VLOOKUP($A356,[1]Sheet1!$A$1:$T$1000,2)</f>
        <v>0</v>
      </c>
      <c r="D356" s="152">
        <f>VLOOKUP($A356,[1]Sheet1!$A$1:$T$1000,3)</f>
        <v>0</v>
      </c>
      <c r="E356" s="152">
        <f>VLOOKUP($A356,[1]Sheet1!$A$1:$T$1000,4)</f>
        <v>0</v>
      </c>
      <c r="F356" s="152">
        <f>VLOOKUP($A356,[1]Sheet1!$A$1:$T$1000,13)</f>
        <v>0</v>
      </c>
      <c r="G356" s="152">
        <f>VLOOKUP($A356,[1]Sheet1!$A$1:$T$1000,14)</f>
        <v>0</v>
      </c>
    </row>
    <row r="357" spans="1:7">
      <c r="A357" s="78">
        <v>36756</v>
      </c>
      <c r="B357" s="76">
        <f t="shared" si="8"/>
        <v>8</v>
      </c>
      <c r="C357" s="152">
        <f>VLOOKUP($A357,[1]Sheet1!$A$1:$T$1000,2)</f>
        <v>0</v>
      </c>
      <c r="D357" s="152">
        <f>VLOOKUP($A357,[1]Sheet1!$A$1:$T$1000,3)</f>
        <v>0</v>
      </c>
      <c r="E357" s="152">
        <f>VLOOKUP($A357,[1]Sheet1!$A$1:$T$1000,4)</f>
        <v>0</v>
      </c>
      <c r="F357" s="152">
        <f>VLOOKUP($A357,[1]Sheet1!$A$1:$T$1000,13)</f>
        <v>0</v>
      </c>
      <c r="G357" s="152">
        <f>VLOOKUP($A357,[1]Sheet1!$A$1:$T$1000,14)</f>
        <v>0</v>
      </c>
    </row>
    <row r="358" spans="1:7">
      <c r="A358" s="78">
        <v>36757</v>
      </c>
      <c r="B358" s="76">
        <f t="shared" si="8"/>
        <v>8</v>
      </c>
      <c r="C358" s="152">
        <f>VLOOKUP($A358,[1]Sheet1!$A$1:$T$1000,2)</f>
        <v>0</v>
      </c>
      <c r="D358" s="152">
        <f>VLOOKUP($A358,[1]Sheet1!$A$1:$T$1000,3)</f>
        <v>0</v>
      </c>
      <c r="E358" s="152">
        <f>VLOOKUP($A358,[1]Sheet1!$A$1:$T$1000,4)</f>
        <v>0</v>
      </c>
      <c r="F358" s="152">
        <f>VLOOKUP($A358,[1]Sheet1!$A$1:$T$1000,13)</f>
        <v>0</v>
      </c>
      <c r="G358" s="152">
        <f>VLOOKUP($A358,[1]Sheet1!$A$1:$T$1000,14)</f>
        <v>0</v>
      </c>
    </row>
    <row r="359" spans="1:7">
      <c r="A359" s="78">
        <v>36758</v>
      </c>
      <c r="B359" s="76">
        <f t="shared" si="8"/>
        <v>8</v>
      </c>
      <c r="C359" s="152">
        <f>VLOOKUP($A359,[1]Sheet1!$A$1:$T$1000,2)</f>
        <v>0</v>
      </c>
      <c r="D359" s="152">
        <f>VLOOKUP($A359,[1]Sheet1!$A$1:$T$1000,3)</f>
        <v>0</v>
      </c>
      <c r="E359" s="152">
        <f>VLOOKUP($A359,[1]Sheet1!$A$1:$T$1000,4)</f>
        <v>0</v>
      </c>
      <c r="F359" s="152">
        <f>VLOOKUP($A359,[1]Sheet1!$A$1:$T$1000,13)</f>
        <v>0</v>
      </c>
      <c r="G359" s="152">
        <f>VLOOKUP($A359,[1]Sheet1!$A$1:$T$1000,14)</f>
        <v>0</v>
      </c>
    </row>
    <row r="360" spans="1:7">
      <c r="A360" s="78">
        <v>36759</v>
      </c>
      <c r="B360" s="76">
        <f t="shared" si="8"/>
        <v>8</v>
      </c>
      <c r="C360" s="152">
        <f>VLOOKUP($A360,[1]Sheet1!$A$1:$T$1000,2)</f>
        <v>0</v>
      </c>
      <c r="D360" s="152">
        <f>VLOOKUP($A360,[1]Sheet1!$A$1:$T$1000,3)</f>
        <v>0</v>
      </c>
      <c r="E360" s="152">
        <f>VLOOKUP($A360,[1]Sheet1!$A$1:$T$1000,4)</f>
        <v>0</v>
      </c>
      <c r="F360" s="152">
        <f>VLOOKUP($A360,[1]Sheet1!$A$1:$T$1000,13)</f>
        <v>0</v>
      </c>
      <c r="G360" s="152">
        <f>VLOOKUP($A360,[1]Sheet1!$A$1:$T$1000,14)</f>
        <v>0</v>
      </c>
    </row>
    <row r="361" spans="1:7">
      <c r="A361" s="78">
        <v>36760</v>
      </c>
      <c r="B361" s="76">
        <f t="shared" si="8"/>
        <v>8</v>
      </c>
      <c r="C361" s="152">
        <f>VLOOKUP($A361,[1]Sheet1!$A$1:$T$1000,2)</f>
        <v>0</v>
      </c>
      <c r="D361" s="152">
        <f>VLOOKUP($A361,[1]Sheet1!$A$1:$T$1000,3)</f>
        <v>0</v>
      </c>
      <c r="E361" s="152">
        <f>VLOOKUP($A361,[1]Sheet1!$A$1:$T$1000,4)</f>
        <v>0</v>
      </c>
      <c r="F361" s="152">
        <f>VLOOKUP($A361,[1]Sheet1!$A$1:$T$1000,13)</f>
        <v>0</v>
      </c>
      <c r="G361" s="152">
        <f>VLOOKUP($A361,[1]Sheet1!$A$1:$T$1000,14)</f>
        <v>0</v>
      </c>
    </row>
    <row r="362" spans="1:7">
      <c r="A362" s="78">
        <v>36761</v>
      </c>
      <c r="B362" s="76">
        <f t="shared" si="8"/>
        <v>8</v>
      </c>
      <c r="C362" s="152">
        <f>VLOOKUP($A362,[1]Sheet1!$A$1:$T$1000,2)</f>
        <v>0</v>
      </c>
      <c r="D362" s="152">
        <f>VLOOKUP($A362,[1]Sheet1!$A$1:$T$1000,3)</f>
        <v>0</v>
      </c>
      <c r="E362" s="152">
        <f>VLOOKUP($A362,[1]Sheet1!$A$1:$T$1000,4)</f>
        <v>0</v>
      </c>
      <c r="F362" s="152">
        <f>VLOOKUP($A362,[1]Sheet1!$A$1:$T$1000,13)</f>
        <v>0</v>
      </c>
      <c r="G362" s="152">
        <f>VLOOKUP($A362,[1]Sheet1!$A$1:$T$1000,14)</f>
        <v>0</v>
      </c>
    </row>
    <row r="363" spans="1:7">
      <c r="A363" s="78">
        <v>36762</v>
      </c>
      <c r="B363" s="76">
        <f t="shared" si="8"/>
        <v>8</v>
      </c>
      <c r="C363" s="152">
        <f>VLOOKUP($A363,[1]Sheet1!$A$1:$T$1000,2)</f>
        <v>0</v>
      </c>
      <c r="D363" s="152">
        <f>VLOOKUP($A363,[1]Sheet1!$A$1:$T$1000,3)</f>
        <v>0</v>
      </c>
      <c r="E363" s="152">
        <f>VLOOKUP($A363,[1]Sheet1!$A$1:$T$1000,4)</f>
        <v>0</v>
      </c>
      <c r="F363" s="152">
        <f>VLOOKUP($A363,[1]Sheet1!$A$1:$T$1000,13)</f>
        <v>0</v>
      </c>
      <c r="G363" s="152">
        <f>VLOOKUP($A363,[1]Sheet1!$A$1:$T$1000,14)</f>
        <v>0</v>
      </c>
    </row>
    <row r="364" spans="1:7">
      <c r="A364" s="78">
        <v>36763</v>
      </c>
      <c r="B364" s="76">
        <f t="shared" si="8"/>
        <v>8</v>
      </c>
      <c r="C364" s="152">
        <f>VLOOKUP($A364,[1]Sheet1!$A$1:$T$1000,2)</f>
        <v>0</v>
      </c>
      <c r="D364" s="152">
        <f>VLOOKUP($A364,[1]Sheet1!$A$1:$T$1000,3)</f>
        <v>0</v>
      </c>
      <c r="E364" s="152">
        <f>VLOOKUP($A364,[1]Sheet1!$A$1:$T$1000,4)</f>
        <v>0</v>
      </c>
      <c r="F364" s="152">
        <f>VLOOKUP($A364,[1]Sheet1!$A$1:$T$1000,13)</f>
        <v>0</v>
      </c>
      <c r="G364" s="152">
        <f>VLOOKUP($A364,[1]Sheet1!$A$1:$T$1000,14)</f>
        <v>0</v>
      </c>
    </row>
    <row r="365" spans="1:7">
      <c r="A365" s="78">
        <v>36764</v>
      </c>
      <c r="B365" s="76">
        <f t="shared" si="8"/>
        <v>8</v>
      </c>
      <c r="C365" s="152">
        <f>VLOOKUP($A365,[1]Sheet1!$A$1:$T$1000,2)</f>
        <v>0</v>
      </c>
      <c r="D365" s="152">
        <f>VLOOKUP($A365,[1]Sheet1!$A$1:$T$1000,3)</f>
        <v>0</v>
      </c>
      <c r="E365" s="152">
        <f>VLOOKUP($A365,[1]Sheet1!$A$1:$T$1000,4)</f>
        <v>0</v>
      </c>
      <c r="F365" s="152">
        <f>VLOOKUP($A365,[1]Sheet1!$A$1:$T$1000,13)</f>
        <v>0</v>
      </c>
      <c r="G365" s="152">
        <f>VLOOKUP($A365,[1]Sheet1!$A$1:$T$1000,14)</f>
        <v>0</v>
      </c>
    </row>
    <row r="366" spans="1:7">
      <c r="A366" s="78">
        <v>36765</v>
      </c>
      <c r="B366" s="76">
        <f t="shared" si="8"/>
        <v>8</v>
      </c>
      <c r="C366" s="152">
        <f>VLOOKUP($A366,[1]Sheet1!$A$1:$T$1000,2)</f>
        <v>0</v>
      </c>
      <c r="D366" s="152">
        <f>VLOOKUP($A366,[1]Sheet1!$A$1:$T$1000,3)</f>
        <v>0</v>
      </c>
      <c r="E366" s="152">
        <f>VLOOKUP($A366,[1]Sheet1!$A$1:$T$1000,4)</f>
        <v>0</v>
      </c>
      <c r="F366" s="152">
        <f>VLOOKUP($A366,[1]Sheet1!$A$1:$T$1000,13)</f>
        <v>0</v>
      </c>
      <c r="G366" s="152">
        <f>VLOOKUP($A366,[1]Sheet1!$A$1:$T$1000,14)</f>
        <v>0</v>
      </c>
    </row>
    <row r="367" spans="1:7">
      <c r="A367" s="78">
        <v>36766</v>
      </c>
      <c r="B367" s="76">
        <f t="shared" si="8"/>
        <v>8</v>
      </c>
      <c r="C367" s="152">
        <f>VLOOKUP($A367,[1]Sheet1!$A$1:$T$1000,2)</f>
        <v>0</v>
      </c>
      <c r="D367" s="152">
        <f>VLOOKUP($A367,[1]Sheet1!$A$1:$T$1000,3)</f>
        <v>0</v>
      </c>
      <c r="E367" s="152">
        <f>VLOOKUP($A367,[1]Sheet1!$A$1:$T$1000,4)</f>
        <v>0</v>
      </c>
      <c r="F367" s="152">
        <f>VLOOKUP($A367,[1]Sheet1!$A$1:$T$1000,13)</f>
        <v>0</v>
      </c>
      <c r="G367" s="152">
        <f>VLOOKUP($A367,[1]Sheet1!$A$1:$T$1000,14)</f>
        <v>0</v>
      </c>
    </row>
    <row r="368" spans="1:7">
      <c r="A368" s="78">
        <v>36767</v>
      </c>
      <c r="B368" s="76">
        <f t="shared" si="8"/>
        <v>8</v>
      </c>
      <c r="C368" s="152">
        <f>VLOOKUP($A368,[1]Sheet1!$A$1:$T$1000,2)</f>
        <v>0</v>
      </c>
      <c r="D368" s="152">
        <f>VLOOKUP($A368,[1]Sheet1!$A$1:$T$1000,3)</f>
        <v>0</v>
      </c>
      <c r="E368" s="152">
        <f>VLOOKUP($A368,[1]Sheet1!$A$1:$T$1000,4)</f>
        <v>0</v>
      </c>
      <c r="F368" s="152">
        <f>VLOOKUP($A368,[1]Sheet1!$A$1:$T$1000,13)</f>
        <v>0</v>
      </c>
      <c r="G368" s="152">
        <f>VLOOKUP($A368,[1]Sheet1!$A$1:$T$1000,14)</f>
        <v>0</v>
      </c>
    </row>
    <row r="369" spans="1:7">
      <c r="A369" s="78">
        <v>36768</v>
      </c>
      <c r="B369" s="76">
        <f t="shared" si="8"/>
        <v>8</v>
      </c>
      <c r="C369" s="152">
        <f>VLOOKUP($A369,[1]Sheet1!$A$1:$T$1000,2)</f>
        <v>0</v>
      </c>
      <c r="D369" s="152">
        <f>VLOOKUP($A369,[1]Sheet1!$A$1:$T$1000,3)</f>
        <v>0</v>
      </c>
      <c r="E369" s="152">
        <f>VLOOKUP($A369,[1]Sheet1!$A$1:$T$1000,4)</f>
        <v>0</v>
      </c>
      <c r="F369" s="152">
        <f>VLOOKUP($A369,[1]Sheet1!$A$1:$T$1000,13)</f>
        <v>0</v>
      </c>
      <c r="G369" s="152">
        <f>VLOOKUP($A369,[1]Sheet1!$A$1:$T$1000,14)</f>
        <v>0</v>
      </c>
    </row>
    <row r="370" spans="1:7">
      <c r="A370" s="78">
        <v>36769</v>
      </c>
      <c r="B370" s="76">
        <f t="shared" si="8"/>
        <v>8</v>
      </c>
      <c r="C370" s="152">
        <f>VLOOKUP($A370,[1]Sheet1!$A$1:$T$1000,2)</f>
        <v>0</v>
      </c>
      <c r="D370" s="152">
        <f>VLOOKUP($A370,[1]Sheet1!$A$1:$T$1000,3)</f>
        <v>0</v>
      </c>
      <c r="E370" s="152">
        <f>VLOOKUP($A370,[1]Sheet1!$A$1:$T$1000,4)</f>
        <v>0</v>
      </c>
      <c r="F370" s="152">
        <f>VLOOKUP($A370,[1]Sheet1!$A$1:$T$1000,13)</f>
        <v>0</v>
      </c>
      <c r="G370" s="152">
        <f>VLOOKUP($A370,[1]Sheet1!$A$1:$T$1000,14)</f>
        <v>0</v>
      </c>
    </row>
    <row r="371" spans="1:7">
      <c r="A371" s="78">
        <v>36770</v>
      </c>
      <c r="B371" s="76">
        <f t="shared" si="8"/>
        <v>9</v>
      </c>
      <c r="C371" s="152">
        <f>VLOOKUP($A371,[1]Sheet1!$A$1:$T$1000,2)</f>
        <v>0</v>
      </c>
      <c r="D371" s="152">
        <f>VLOOKUP($A371,[1]Sheet1!$A$1:$T$1000,3)</f>
        <v>0</v>
      </c>
      <c r="E371" s="152">
        <f>VLOOKUP($A371,[1]Sheet1!$A$1:$T$1000,4)</f>
        <v>0</v>
      </c>
      <c r="F371" s="152">
        <f>VLOOKUP($A371,[1]Sheet1!$A$1:$T$1000,13)</f>
        <v>0</v>
      </c>
      <c r="G371" s="152">
        <f>VLOOKUP($A371,[1]Sheet1!$A$1:$T$1000,14)</f>
        <v>0</v>
      </c>
    </row>
    <row r="372" spans="1:7">
      <c r="A372" s="78">
        <v>36771</v>
      </c>
      <c r="B372" s="76">
        <f t="shared" si="8"/>
        <v>9</v>
      </c>
      <c r="C372" s="152">
        <f>VLOOKUP($A372,[1]Sheet1!$A$1:$T$1000,2)</f>
        <v>0</v>
      </c>
      <c r="D372" s="152">
        <f>VLOOKUP($A372,[1]Sheet1!$A$1:$T$1000,3)</f>
        <v>0</v>
      </c>
      <c r="E372" s="152">
        <f>VLOOKUP($A372,[1]Sheet1!$A$1:$T$1000,4)</f>
        <v>0</v>
      </c>
      <c r="F372" s="152">
        <f>VLOOKUP($A372,[1]Sheet1!$A$1:$T$1000,13)</f>
        <v>0</v>
      </c>
      <c r="G372" s="152">
        <f>VLOOKUP($A372,[1]Sheet1!$A$1:$T$1000,14)</f>
        <v>0</v>
      </c>
    </row>
    <row r="373" spans="1:7">
      <c r="A373" s="78">
        <v>36772</v>
      </c>
      <c r="B373" s="76">
        <f t="shared" si="8"/>
        <v>9</v>
      </c>
      <c r="C373" s="152">
        <f>VLOOKUP($A373,[1]Sheet1!$A$1:$T$1000,2)</f>
        <v>0</v>
      </c>
      <c r="D373" s="152">
        <f>VLOOKUP($A373,[1]Sheet1!$A$1:$T$1000,3)</f>
        <v>0</v>
      </c>
      <c r="E373" s="152">
        <f>VLOOKUP($A373,[1]Sheet1!$A$1:$T$1000,4)</f>
        <v>0</v>
      </c>
      <c r="F373" s="152">
        <f>VLOOKUP($A373,[1]Sheet1!$A$1:$T$1000,13)</f>
        <v>0</v>
      </c>
      <c r="G373" s="152">
        <f>VLOOKUP($A373,[1]Sheet1!$A$1:$T$1000,14)</f>
        <v>0</v>
      </c>
    </row>
    <row r="374" spans="1:7">
      <c r="A374" s="78">
        <v>36773</v>
      </c>
      <c r="B374" s="76">
        <f t="shared" si="8"/>
        <v>9</v>
      </c>
      <c r="C374" s="152">
        <f>VLOOKUP($A374,[1]Sheet1!$A$1:$T$1000,2)</f>
        <v>0</v>
      </c>
      <c r="D374" s="152">
        <f>VLOOKUP($A374,[1]Sheet1!$A$1:$T$1000,3)</f>
        <v>0</v>
      </c>
      <c r="E374" s="152">
        <f>VLOOKUP($A374,[1]Sheet1!$A$1:$T$1000,4)</f>
        <v>0</v>
      </c>
      <c r="F374" s="152">
        <f>VLOOKUP($A374,[1]Sheet1!$A$1:$T$1000,13)</f>
        <v>0</v>
      </c>
      <c r="G374" s="152">
        <f>VLOOKUP($A374,[1]Sheet1!$A$1:$T$1000,14)</f>
        <v>0</v>
      </c>
    </row>
    <row r="375" spans="1:7">
      <c r="A375" s="78">
        <v>36774</v>
      </c>
      <c r="B375" s="76">
        <f t="shared" si="8"/>
        <v>9</v>
      </c>
      <c r="C375" s="152">
        <f>VLOOKUP($A375,[1]Sheet1!$A$1:$T$1000,2)</f>
        <v>0</v>
      </c>
      <c r="D375" s="152">
        <f>VLOOKUP($A375,[1]Sheet1!$A$1:$T$1000,3)</f>
        <v>0</v>
      </c>
      <c r="E375" s="152">
        <f>VLOOKUP($A375,[1]Sheet1!$A$1:$T$1000,4)</f>
        <v>0</v>
      </c>
      <c r="F375" s="152">
        <f>VLOOKUP($A375,[1]Sheet1!$A$1:$T$1000,13)</f>
        <v>0</v>
      </c>
      <c r="G375" s="152">
        <f>VLOOKUP($A375,[1]Sheet1!$A$1:$T$1000,14)</f>
        <v>0</v>
      </c>
    </row>
    <row r="376" spans="1:7">
      <c r="A376" s="78">
        <v>36775</v>
      </c>
      <c r="B376" s="76">
        <f t="shared" si="8"/>
        <v>9</v>
      </c>
      <c r="C376" s="152">
        <f>VLOOKUP($A376,[1]Sheet1!$A$1:$T$1000,2)</f>
        <v>0</v>
      </c>
      <c r="D376" s="152">
        <f>VLOOKUP($A376,[1]Sheet1!$A$1:$T$1000,3)</f>
        <v>0</v>
      </c>
      <c r="E376" s="152">
        <f>VLOOKUP($A376,[1]Sheet1!$A$1:$T$1000,4)</f>
        <v>0</v>
      </c>
      <c r="F376" s="152">
        <f>VLOOKUP($A376,[1]Sheet1!$A$1:$T$1000,13)</f>
        <v>0</v>
      </c>
      <c r="G376" s="152">
        <f>VLOOKUP($A376,[1]Sheet1!$A$1:$T$1000,14)</f>
        <v>0</v>
      </c>
    </row>
    <row r="377" spans="1:7">
      <c r="A377" s="78">
        <v>36776</v>
      </c>
      <c r="B377" s="76">
        <f t="shared" si="8"/>
        <v>9</v>
      </c>
      <c r="C377" s="152">
        <f>VLOOKUP($A377,[1]Sheet1!$A$1:$T$1000,2)</f>
        <v>0</v>
      </c>
      <c r="D377" s="152">
        <f>VLOOKUP($A377,[1]Sheet1!$A$1:$T$1000,3)</f>
        <v>0</v>
      </c>
      <c r="E377" s="152">
        <f>VLOOKUP($A377,[1]Sheet1!$A$1:$T$1000,4)</f>
        <v>0</v>
      </c>
      <c r="F377" s="152">
        <f>VLOOKUP($A377,[1]Sheet1!$A$1:$T$1000,13)</f>
        <v>0</v>
      </c>
      <c r="G377" s="152">
        <f>VLOOKUP($A377,[1]Sheet1!$A$1:$T$1000,14)</f>
        <v>0</v>
      </c>
    </row>
    <row r="378" spans="1:7">
      <c r="A378" s="78">
        <v>36777</v>
      </c>
      <c r="B378" s="76">
        <f t="shared" si="8"/>
        <v>9</v>
      </c>
      <c r="C378" s="152">
        <f>VLOOKUP($A378,[1]Sheet1!$A$1:$T$1000,2)</f>
        <v>0</v>
      </c>
      <c r="D378" s="152">
        <f>VLOOKUP($A378,[1]Sheet1!$A$1:$T$1000,3)</f>
        <v>0</v>
      </c>
      <c r="E378" s="152">
        <f>VLOOKUP($A378,[1]Sheet1!$A$1:$T$1000,4)</f>
        <v>0</v>
      </c>
      <c r="F378" s="152">
        <f>VLOOKUP($A378,[1]Sheet1!$A$1:$T$1000,13)</f>
        <v>0</v>
      </c>
      <c r="G378" s="152">
        <f>VLOOKUP($A378,[1]Sheet1!$A$1:$T$1000,14)</f>
        <v>0</v>
      </c>
    </row>
    <row r="379" spans="1:7">
      <c r="A379" s="78">
        <v>36778</v>
      </c>
      <c r="B379" s="76">
        <f t="shared" si="8"/>
        <v>9</v>
      </c>
      <c r="C379" s="152">
        <f>VLOOKUP($A379,[1]Sheet1!$A$1:$T$1000,2)</f>
        <v>0</v>
      </c>
      <c r="D379" s="152">
        <f>VLOOKUP($A379,[1]Sheet1!$A$1:$T$1000,3)</f>
        <v>0</v>
      </c>
      <c r="E379" s="152">
        <f>VLOOKUP($A379,[1]Sheet1!$A$1:$T$1000,4)</f>
        <v>0</v>
      </c>
      <c r="F379" s="152">
        <f>VLOOKUP($A379,[1]Sheet1!$A$1:$T$1000,13)</f>
        <v>0</v>
      </c>
      <c r="G379" s="152">
        <f>VLOOKUP($A379,[1]Sheet1!$A$1:$T$1000,14)</f>
        <v>0</v>
      </c>
    </row>
    <row r="380" spans="1:7">
      <c r="A380" s="78">
        <v>36779</v>
      </c>
      <c r="B380" s="76">
        <f t="shared" si="8"/>
        <v>9</v>
      </c>
      <c r="C380" s="152">
        <f>VLOOKUP($A380,[1]Sheet1!$A$1:$T$1000,2)</f>
        <v>0</v>
      </c>
      <c r="D380" s="152">
        <f>VLOOKUP($A380,[1]Sheet1!$A$1:$T$1000,3)</f>
        <v>0</v>
      </c>
      <c r="E380" s="152">
        <f>VLOOKUP($A380,[1]Sheet1!$A$1:$T$1000,4)</f>
        <v>0</v>
      </c>
      <c r="F380" s="152">
        <f>VLOOKUP($A380,[1]Sheet1!$A$1:$T$1000,13)</f>
        <v>0</v>
      </c>
      <c r="G380" s="152">
        <f>VLOOKUP($A380,[1]Sheet1!$A$1:$T$1000,14)</f>
        <v>0</v>
      </c>
    </row>
    <row r="381" spans="1:7">
      <c r="A381" s="78">
        <v>36780</v>
      </c>
      <c r="B381" s="76">
        <f t="shared" si="8"/>
        <v>9</v>
      </c>
      <c r="C381" s="152">
        <f>VLOOKUP($A381,[1]Sheet1!$A$1:$T$1000,2)</f>
        <v>0</v>
      </c>
      <c r="D381" s="152">
        <f>VLOOKUP($A381,[1]Sheet1!$A$1:$T$1000,3)</f>
        <v>0</v>
      </c>
      <c r="E381" s="152">
        <f>VLOOKUP($A381,[1]Sheet1!$A$1:$T$1000,4)</f>
        <v>0</v>
      </c>
      <c r="F381" s="152">
        <f>VLOOKUP($A381,[1]Sheet1!$A$1:$T$1000,13)</f>
        <v>0</v>
      </c>
      <c r="G381" s="152">
        <f>VLOOKUP($A381,[1]Sheet1!$A$1:$T$1000,14)</f>
        <v>0</v>
      </c>
    </row>
    <row r="382" spans="1:7">
      <c r="A382" s="78">
        <v>36781</v>
      </c>
      <c r="B382" s="76">
        <f t="shared" si="8"/>
        <v>9</v>
      </c>
      <c r="C382" s="152">
        <f>VLOOKUP($A382,[1]Sheet1!$A$1:$T$1000,2)</f>
        <v>0</v>
      </c>
      <c r="D382" s="152">
        <f>VLOOKUP($A382,[1]Sheet1!$A$1:$T$1000,3)</f>
        <v>0</v>
      </c>
      <c r="E382" s="152">
        <f>VLOOKUP($A382,[1]Sheet1!$A$1:$T$1000,4)</f>
        <v>0</v>
      </c>
      <c r="F382" s="152">
        <f>VLOOKUP($A382,[1]Sheet1!$A$1:$T$1000,13)</f>
        <v>0</v>
      </c>
      <c r="G382" s="152">
        <f>VLOOKUP($A382,[1]Sheet1!$A$1:$T$1000,14)</f>
        <v>0</v>
      </c>
    </row>
    <row r="383" spans="1:7">
      <c r="A383" s="78">
        <v>36782</v>
      </c>
      <c r="B383" s="76">
        <f t="shared" si="8"/>
        <v>9</v>
      </c>
      <c r="C383" s="152">
        <f>VLOOKUP($A383,[1]Sheet1!$A$1:$T$1000,2)</f>
        <v>0</v>
      </c>
      <c r="D383" s="152">
        <f>VLOOKUP($A383,[1]Sheet1!$A$1:$T$1000,3)</f>
        <v>0</v>
      </c>
      <c r="E383" s="152">
        <f>VLOOKUP($A383,[1]Sheet1!$A$1:$T$1000,4)</f>
        <v>0</v>
      </c>
      <c r="F383" s="152">
        <f>VLOOKUP($A383,[1]Sheet1!$A$1:$T$1000,13)</f>
        <v>0</v>
      </c>
      <c r="G383" s="152">
        <f>VLOOKUP($A383,[1]Sheet1!$A$1:$T$1000,14)</f>
        <v>0</v>
      </c>
    </row>
    <row r="384" spans="1:7">
      <c r="A384" s="78">
        <v>36783</v>
      </c>
      <c r="B384" s="76">
        <f t="shared" si="8"/>
        <v>9</v>
      </c>
      <c r="C384" s="152">
        <f>VLOOKUP($A384,[1]Sheet1!$A$1:$T$1000,2)</f>
        <v>0</v>
      </c>
      <c r="D384" s="152">
        <f>VLOOKUP($A384,[1]Sheet1!$A$1:$T$1000,3)</f>
        <v>0</v>
      </c>
      <c r="E384" s="152">
        <f>VLOOKUP($A384,[1]Sheet1!$A$1:$T$1000,4)</f>
        <v>0</v>
      </c>
      <c r="F384" s="152">
        <f>VLOOKUP($A384,[1]Sheet1!$A$1:$T$1000,13)</f>
        <v>0</v>
      </c>
      <c r="G384" s="152">
        <f>VLOOKUP($A384,[1]Sheet1!$A$1:$T$1000,14)</f>
        <v>0</v>
      </c>
    </row>
    <row r="385" spans="1:7">
      <c r="A385" s="78">
        <v>36784</v>
      </c>
      <c r="B385" s="76">
        <f t="shared" si="8"/>
        <v>9</v>
      </c>
      <c r="C385" s="152">
        <f>VLOOKUP($A385,[1]Sheet1!$A$1:$T$1000,2)</f>
        <v>0</v>
      </c>
      <c r="D385" s="152">
        <f>VLOOKUP($A385,[1]Sheet1!$A$1:$T$1000,3)</f>
        <v>0</v>
      </c>
      <c r="E385" s="152">
        <f>VLOOKUP($A385,[1]Sheet1!$A$1:$T$1000,4)</f>
        <v>0</v>
      </c>
      <c r="F385" s="152">
        <f>VLOOKUP($A385,[1]Sheet1!$A$1:$T$1000,13)</f>
        <v>0</v>
      </c>
      <c r="G385" s="152">
        <f>VLOOKUP($A385,[1]Sheet1!$A$1:$T$1000,14)</f>
        <v>0</v>
      </c>
    </row>
    <row r="386" spans="1:7">
      <c r="A386" s="78">
        <v>36785</v>
      </c>
      <c r="B386" s="76">
        <f t="shared" si="8"/>
        <v>9</v>
      </c>
      <c r="C386" s="152">
        <f>VLOOKUP($A386,[1]Sheet1!$A$1:$T$1000,2)</f>
        <v>0</v>
      </c>
      <c r="D386" s="152">
        <f>VLOOKUP($A386,[1]Sheet1!$A$1:$T$1000,3)</f>
        <v>0</v>
      </c>
      <c r="E386" s="152">
        <f>VLOOKUP($A386,[1]Sheet1!$A$1:$T$1000,4)</f>
        <v>0</v>
      </c>
      <c r="F386" s="152">
        <f>VLOOKUP($A386,[1]Sheet1!$A$1:$T$1000,13)</f>
        <v>0</v>
      </c>
      <c r="G386" s="152">
        <f>VLOOKUP($A386,[1]Sheet1!$A$1:$T$1000,14)</f>
        <v>0</v>
      </c>
    </row>
    <row r="387" spans="1:7">
      <c r="A387" s="78">
        <v>36786</v>
      </c>
      <c r="B387" s="76">
        <f t="shared" si="8"/>
        <v>9</v>
      </c>
      <c r="C387" s="152">
        <f>VLOOKUP($A387,[1]Sheet1!$A$1:$T$1000,2)</f>
        <v>0</v>
      </c>
      <c r="D387" s="152">
        <f>VLOOKUP($A387,[1]Sheet1!$A$1:$T$1000,3)</f>
        <v>0</v>
      </c>
      <c r="E387" s="152">
        <f>VLOOKUP($A387,[1]Sheet1!$A$1:$T$1000,4)</f>
        <v>0</v>
      </c>
      <c r="F387" s="152">
        <f>VLOOKUP($A387,[1]Sheet1!$A$1:$T$1000,13)</f>
        <v>0</v>
      </c>
      <c r="G387" s="152">
        <f>VLOOKUP($A387,[1]Sheet1!$A$1:$T$1000,14)</f>
        <v>0</v>
      </c>
    </row>
    <row r="388" spans="1:7">
      <c r="A388" s="78">
        <v>36787</v>
      </c>
      <c r="B388" s="76">
        <f t="shared" si="8"/>
        <v>9</v>
      </c>
      <c r="C388" s="152">
        <f>VLOOKUP($A388,[1]Sheet1!$A$1:$T$1000,2)</f>
        <v>0</v>
      </c>
      <c r="D388" s="152">
        <f>VLOOKUP($A388,[1]Sheet1!$A$1:$T$1000,3)</f>
        <v>0</v>
      </c>
      <c r="E388" s="152">
        <f>VLOOKUP($A388,[1]Sheet1!$A$1:$T$1000,4)</f>
        <v>0</v>
      </c>
      <c r="F388" s="152">
        <f>VLOOKUP($A388,[1]Sheet1!$A$1:$T$1000,13)</f>
        <v>0</v>
      </c>
      <c r="G388" s="152">
        <f>VLOOKUP($A388,[1]Sheet1!$A$1:$T$1000,14)</f>
        <v>0</v>
      </c>
    </row>
    <row r="389" spans="1:7">
      <c r="A389" s="78">
        <v>36788</v>
      </c>
      <c r="B389" s="76">
        <f t="shared" ref="B389:B452" si="9">IF(A389&lt;&gt;"",MONTH(A389),0)</f>
        <v>9</v>
      </c>
      <c r="C389" s="152">
        <f>VLOOKUP($A389,[1]Sheet1!$A$1:$T$1000,2)</f>
        <v>0</v>
      </c>
      <c r="D389" s="152">
        <f>VLOOKUP($A389,[1]Sheet1!$A$1:$T$1000,3)</f>
        <v>0</v>
      </c>
      <c r="E389" s="152">
        <f>VLOOKUP($A389,[1]Sheet1!$A$1:$T$1000,4)</f>
        <v>0</v>
      </c>
      <c r="F389" s="152">
        <f>VLOOKUP($A389,[1]Sheet1!$A$1:$T$1000,13)</f>
        <v>0</v>
      </c>
      <c r="G389" s="152">
        <f>VLOOKUP($A389,[1]Sheet1!$A$1:$T$1000,14)</f>
        <v>0</v>
      </c>
    </row>
    <row r="390" spans="1:7">
      <c r="A390" s="78">
        <v>36789</v>
      </c>
      <c r="B390" s="76">
        <f t="shared" si="9"/>
        <v>9</v>
      </c>
      <c r="C390" s="152">
        <f>VLOOKUP($A390,[1]Sheet1!$A$1:$T$1000,2)</f>
        <v>0</v>
      </c>
      <c r="D390" s="152">
        <f>VLOOKUP($A390,[1]Sheet1!$A$1:$T$1000,3)</f>
        <v>0</v>
      </c>
      <c r="E390" s="152">
        <f>VLOOKUP($A390,[1]Sheet1!$A$1:$T$1000,4)</f>
        <v>0</v>
      </c>
      <c r="F390" s="152">
        <f>VLOOKUP($A390,[1]Sheet1!$A$1:$T$1000,13)</f>
        <v>0</v>
      </c>
      <c r="G390" s="152">
        <f>VLOOKUP($A390,[1]Sheet1!$A$1:$T$1000,14)</f>
        <v>0</v>
      </c>
    </row>
    <row r="391" spans="1:7">
      <c r="A391" s="78">
        <v>36790</v>
      </c>
      <c r="B391" s="76">
        <f t="shared" si="9"/>
        <v>9</v>
      </c>
      <c r="C391" s="152">
        <f>VLOOKUP($A391,[1]Sheet1!$A$1:$T$1000,2)</f>
        <v>0</v>
      </c>
      <c r="D391" s="152">
        <f>VLOOKUP($A391,[1]Sheet1!$A$1:$T$1000,3)</f>
        <v>0</v>
      </c>
      <c r="E391" s="152">
        <f>VLOOKUP($A391,[1]Sheet1!$A$1:$T$1000,4)</f>
        <v>0</v>
      </c>
      <c r="F391" s="152">
        <f>VLOOKUP($A391,[1]Sheet1!$A$1:$T$1000,13)</f>
        <v>0</v>
      </c>
      <c r="G391" s="152">
        <f>VLOOKUP($A391,[1]Sheet1!$A$1:$T$1000,14)</f>
        <v>0</v>
      </c>
    </row>
    <row r="392" spans="1:7">
      <c r="A392" s="78">
        <v>36791</v>
      </c>
      <c r="B392" s="76">
        <f t="shared" si="9"/>
        <v>9</v>
      </c>
      <c r="C392" s="152">
        <f>VLOOKUP($A392,[1]Sheet1!$A$1:$T$1000,2)</f>
        <v>0</v>
      </c>
      <c r="D392" s="152">
        <f>VLOOKUP($A392,[1]Sheet1!$A$1:$T$1000,3)</f>
        <v>0</v>
      </c>
      <c r="E392" s="152">
        <f>VLOOKUP($A392,[1]Sheet1!$A$1:$T$1000,4)</f>
        <v>0</v>
      </c>
      <c r="F392" s="152">
        <f>VLOOKUP($A392,[1]Sheet1!$A$1:$T$1000,13)</f>
        <v>0</v>
      </c>
      <c r="G392" s="152">
        <f>VLOOKUP($A392,[1]Sheet1!$A$1:$T$1000,14)</f>
        <v>0</v>
      </c>
    </row>
    <row r="393" spans="1:7">
      <c r="A393" s="78">
        <v>36792</v>
      </c>
      <c r="B393" s="76">
        <f t="shared" si="9"/>
        <v>9</v>
      </c>
      <c r="C393" s="152">
        <f>VLOOKUP($A393,[1]Sheet1!$A$1:$T$1000,2)</f>
        <v>0</v>
      </c>
      <c r="D393" s="152">
        <f>VLOOKUP($A393,[1]Sheet1!$A$1:$T$1000,3)</f>
        <v>0</v>
      </c>
      <c r="E393" s="152">
        <f>VLOOKUP($A393,[1]Sheet1!$A$1:$T$1000,4)</f>
        <v>0</v>
      </c>
      <c r="F393" s="152">
        <f>VLOOKUP($A393,[1]Sheet1!$A$1:$T$1000,13)</f>
        <v>0</v>
      </c>
      <c r="G393" s="152">
        <f>VLOOKUP($A393,[1]Sheet1!$A$1:$T$1000,14)</f>
        <v>0</v>
      </c>
    </row>
    <row r="394" spans="1:7">
      <c r="A394" s="78">
        <v>36793</v>
      </c>
      <c r="B394" s="76">
        <f t="shared" si="9"/>
        <v>9</v>
      </c>
      <c r="C394" s="152">
        <f>VLOOKUP($A394,[1]Sheet1!$A$1:$T$1000,2)</f>
        <v>0</v>
      </c>
      <c r="D394" s="152">
        <f>VLOOKUP($A394,[1]Sheet1!$A$1:$T$1000,3)</f>
        <v>0</v>
      </c>
      <c r="E394" s="152">
        <f>VLOOKUP($A394,[1]Sheet1!$A$1:$T$1000,4)</f>
        <v>0</v>
      </c>
      <c r="F394" s="152">
        <f>VLOOKUP($A394,[1]Sheet1!$A$1:$T$1000,13)</f>
        <v>0</v>
      </c>
      <c r="G394" s="152">
        <f>VLOOKUP($A394,[1]Sheet1!$A$1:$T$1000,14)</f>
        <v>0</v>
      </c>
    </row>
    <row r="395" spans="1:7">
      <c r="A395" s="78">
        <v>36794</v>
      </c>
      <c r="B395" s="76">
        <f t="shared" si="9"/>
        <v>9</v>
      </c>
      <c r="C395" s="152">
        <f>VLOOKUP($A395,[1]Sheet1!$A$1:$T$1000,2)</f>
        <v>0</v>
      </c>
      <c r="D395" s="152">
        <f>VLOOKUP($A395,[1]Sheet1!$A$1:$T$1000,3)</f>
        <v>0</v>
      </c>
      <c r="E395" s="152">
        <f>VLOOKUP($A395,[1]Sheet1!$A$1:$T$1000,4)</f>
        <v>0</v>
      </c>
      <c r="F395" s="152">
        <f>VLOOKUP($A395,[1]Sheet1!$A$1:$T$1000,13)</f>
        <v>0</v>
      </c>
      <c r="G395" s="152">
        <f>VLOOKUP($A395,[1]Sheet1!$A$1:$T$1000,14)</f>
        <v>0</v>
      </c>
    </row>
    <row r="396" spans="1:7">
      <c r="A396" s="78">
        <v>36795</v>
      </c>
      <c r="B396" s="76">
        <f t="shared" si="9"/>
        <v>9</v>
      </c>
      <c r="C396" s="152">
        <f>VLOOKUP($A396,[1]Sheet1!$A$1:$T$1000,2)</f>
        <v>0</v>
      </c>
      <c r="D396" s="152">
        <f>VLOOKUP($A396,[1]Sheet1!$A$1:$T$1000,3)</f>
        <v>0</v>
      </c>
      <c r="E396" s="152">
        <f>VLOOKUP($A396,[1]Sheet1!$A$1:$T$1000,4)</f>
        <v>0</v>
      </c>
      <c r="F396" s="152">
        <f>VLOOKUP($A396,[1]Sheet1!$A$1:$T$1000,13)</f>
        <v>0</v>
      </c>
      <c r="G396" s="152">
        <f>VLOOKUP($A396,[1]Sheet1!$A$1:$T$1000,14)</f>
        <v>0</v>
      </c>
    </row>
    <row r="397" spans="1:7">
      <c r="A397" s="78">
        <v>36796</v>
      </c>
      <c r="B397" s="76">
        <f t="shared" si="9"/>
        <v>9</v>
      </c>
      <c r="C397" s="152">
        <f>VLOOKUP($A397,[1]Sheet1!$A$1:$T$1000,2)</f>
        <v>0</v>
      </c>
      <c r="D397" s="152">
        <f>VLOOKUP($A397,[1]Sheet1!$A$1:$T$1000,3)</f>
        <v>0</v>
      </c>
      <c r="E397" s="152">
        <f>VLOOKUP($A397,[1]Sheet1!$A$1:$T$1000,4)</f>
        <v>0</v>
      </c>
      <c r="F397" s="152">
        <f>VLOOKUP($A397,[1]Sheet1!$A$1:$T$1000,13)</f>
        <v>0</v>
      </c>
      <c r="G397" s="152">
        <f>VLOOKUP($A397,[1]Sheet1!$A$1:$T$1000,14)</f>
        <v>0</v>
      </c>
    </row>
    <row r="398" spans="1:7">
      <c r="A398" s="78">
        <v>36797</v>
      </c>
      <c r="B398" s="76">
        <f t="shared" si="9"/>
        <v>9</v>
      </c>
      <c r="C398" s="152">
        <f>VLOOKUP($A398,[1]Sheet1!$A$1:$T$1000,2)</f>
        <v>0</v>
      </c>
      <c r="D398" s="152">
        <f>VLOOKUP($A398,[1]Sheet1!$A$1:$T$1000,3)</f>
        <v>0</v>
      </c>
      <c r="E398" s="152">
        <f>VLOOKUP($A398,[1]Sheet1!$A$1:$T$1000,4)</f>
        <v>0</v>
      </c>
      <c r="F398" s="152">
        <f>VLOOKUP($A398,[1]Sheet1!$A$1:$T$1000,13)</f>
        <v>0</v>
      </c>
      <c r="G398" s="152">
        <f>VLOOKUP($A398,[1]Sheet1!$A$1:$T$1000,14)</f>
        <v>0</v>
      </c>
    </row>
    <row r="399" spans="1:7">
      <c r="A399" s="78">
        <v>36798</v>
      </c>
      <c r="B399" s="76">
        <f t="shared" si="9"/>
        <v>9</v>
      </c>
      <c r="C399" s="152">
        <f>VLOOKUP($A399,[1]Sheet1!$A$1:$T$1000,2)</f>
        <v>0</v>
      </c>
      <c r="D399" s="152">
        <f>VLOOKUP($A399,[1]Sheet1!$A$1:$T$1000,3)</f>
        <v>0</v>
      </c>
      <c r="E399" s="152">
        <f>VLOOKUP($A399,[1]Sheet1!$A$1:$T$1000,4)</f>
        <v>0</v>
      </c>
      <c r="F399" s="152">
        <f>VLOOKUP($A399,[1]Sheet1!$A$1:$T$1000,13)</f>
        <v>0</v>
      </c>
      <c r="G399" s="152">
        <f>VLOOKUP($A399,[1]Sheet1!$A$1:$T$1000,14)</f>
        <v>0</v>
      </c>
    </row>
    <row r="400" spans="1:7">
      <c r="A400" s="78">
        <v>36799</v>
      </c>
      <c r="B400" s="76">
        <f t="shared" si="9"/>
        <v>9</v>
      </c>
      <c r="C400" s="152">
        <f>VLOOKUP($A400,[1]Sheet1!$A$1:$T$1000,2)</f>
        <v>0</v>
      </c>
      <c r="D400" s="152">
        <f>VLOOKUP($A400,[1]Sheet1!$A$1:$T$1000,3)</f>
        <v>0</v>
      </c>
      <c r="E400" s="152">
        <f>VLOOKUP($A400,[1]Sheet1!$A$1:$T$1000,4)</f>
        <v>0</v>
      </c>
      <c r="F400" s="152">
        <f>VLOOKUP($A400,[1]Sheet1!$A$1:$T$1000,13)</f>
        <v>0</v>
      </c>
      <c r="G400" s="152">
        <f>VLOOKUP($A400,[1]Sheet1!$A$1:$T$1000,14)</f>
        <v>0</v>
      </c>
    </row>
    <row r="401" spans="1:7">
      <c r="A401" s="78">
        <v>36800</v>
      </c>
      <c r="B401" s="76">
        <f t="shared" si="9"/>
        <v>10</v>
      </c>
      <c r="C401" s="152">
        <f>VLOOKUP($A401,[1]Sheet1!$A$1:$T$1000,2)</f>
        <v>0</v>
      </c>
      <c r="D401" s="152">
        <f>VLOOKUP($A401,[1]Sheet1!$A$1:$T$1000,3)</f>
        <v>0</v>
      </c>
      <c r="E401" s="152">
        <f>VLOOKUP($A401,[1]Sheet1!$A$1:$T$1000,4)</f>
        <v>0</v>
      </c>
      <c r="F401" s="152">
        <f>VLOOKUP($A401,[1]Sheet1!$A$1:$T$1000,13)</f>
        <v>0</v>
      </c>
      <c r="G401" s="152">
        <f>VLOOKUP($A401,[1]Sheet1!$A$1:$T$1000,14)</f>
        <v>0</v>
      </c>
    </row>
    <row r="402" spans="1:7">
      <c r="A402" s="78">
        <v>36801</v>
      </c>
      <c r="B402" s="76">
        <f t="shared" si="9"/>
        <v>10</v>
      </c>
      <c r="C402" s="152">
        <f>VLOOKUP($A402,[1]Sheet1!$A$1:$T$1000,2)</f>
        <v>0</v>
      </c>
      <c r="D402" s="152">
        <f>VLOOKUP($A402,[1]Sheet1!$A$1:$T$1000,3)</f>
        <v>0</v>
      </c>
      <c r="E402" s="152">
        <f>VLOOKUP($A402,[1]Sheet1!$A$1:$T$1000,4)</f>
        <v>0</v>
      </c>
      <c r="F402" s="152">
        <f>VLOOKUP($A402,[1]Sheet1!$A$1:$T$1000,13)</f>
        <v>0</v>
      </c>
      <c r="G402" s="152">
        <f>VLOOKUP($A402,[1]Sheet1!$A$1:$T$1000,14)</f>
        <v>0</v>
      </c>
    </row>
    <row r="403" spans="1:7">
      <c r="A403" s="78">
        <v>36802</v>
      </c>
      <c r="B403" s="76">
        <f t="shared" si="9"/>
        <v>10</v>
      </c>
      <c r="C403" s="152">
        <f>VLOOKUP($A403,[1]Sheet1!$A$1:$T$1000,2)</f>
        <v>0</v>
      </c>
      <c r="D403" s="152">
        <f>VLOOKUP($A403,[1]Sheet1!$A$1:$T$1000,3)</f>
        <v>0</v>
      </c>
      <c r="E403" s="152">
        <f>VLOOKUP($A403,[1]Sheet1!$A$1:$T$1000,4)</f>
        <v>0</v>
      </c>
      <c r="F403" s="152">
        <f>VLOOKUP($A403,[1]Sheet1!$A$1:$T$1000,13)</f>
        <v>0</v>
      </c>
      <c r="G403" s="152">
        <f>VLOOKUP($A403,[1]Sheet1!$A$1:$T$1000,14)</f>
        <v>0</v>
      </c>
    </row>
    <row r="404" spans="1:7">
      <c r="A404" s="78">
        <v>36803</v>
      </c>
      <c r="B404" s="76">
        <f t="shared" si="9"/>
        <v>10</v>
      </c>
      <c r="C404" s="152">
        <f>VLOOKUP($A404,[1]Sheet1!$A$1:$T$1000,2)</f>
        <v>0</v>
      </c>
      <c r="D404" s="152">
        <f>VLOOKUP($A404,[1]Sheet1!$A$1:$T$1000,3)</f>
        <v>0</v>
      </c>
      <c r="E404" s="152">
        <f>VLOOKUP($A404,[1]Sheet1!$A$1:$T$1000,4)</f>
        <v>0</v>
      </c>
      <c r="F404" s="152">
        <f>VLOOKUP($A404,[1]Sheet1!$A$1:$T$1000,13)</f>
        <v>0</v>
      </c>
      <c r="G404" s="152">
        <f>VLOOKUP($A404,[1]Sheet1!$A$1:$T$1000,14)</f>
        <v>0</v>
      </c>
    </row>
    <row r="405" spans="1:7">
      <c r="A405" s="78">
        <v>36804</v>
      </c>
      <c r="B405" s="76">
        <f t="shared" si="9"/>
        <v>10</v>
      </c>
      <c r="C405" s="152">
        <f>VLOOKUP($A405,[1]Sheet1!$A$1:$T$1000,2)</f>
        <v>0</v>
      </c>
      <c r="D405" s="152">
        <f>VLOOKUP($A405,[1]Sheet1!$A$1:$T$1000,3)</f>
        <v>0</v>
      </c>
      <c r="E405" s="152">
        <f>VLOOKUP($A405,[1]Sheet1!$A$1:$T$1000,4)</f>
        <v>0</v>
      </c>
      <c r="F405" s="152">
        <f>VLOOKUP($A405,[1]Sheet1!$A$1:$T$1000,13)</f>
        <v>0</v>
      </c>
      <c r="G405" s="152">
        <f>VLOOKUP($A405,[1]Sheet1!$A$1:$T$1000,14)</f>
        <v>0</v>
      </c>
    </row>
    <row r="406" spans="1:7">
      <c r="A406" s="78">
        <v>36805</v>
      </c>
      <c r="B406" s="76">
        <f t="shared" si="9"/>
        <v>10</v>
      </c>
      <c r="C406" s="152">
        <f>VLOOKUP($A406,[1]Sheet1!$A$1:$T$1000,2)</f>
        <v>0</v>
      </c>
      <c r="D406" s="152">
        <f>VLOOKUP($A406,[1]Sheet1!$A$1:$T$1000,3)</f>
        <v>0</v>
      </c>
      <c r="E406" s="152">
        <f>VLOOKUP($A406,[1]Sheet1!$A$1:$T$1000,4)</f>
        <v>0</v>
      </c>
      <c r="F406" s="152">
        <f>VLOOKUP($A406,[1]Sheet1!$A$1:$T$1000,13)</f>
        <v>0</v>
      </c>
      <c r="G406" s="152">
        <f>VLOOKUP($A406,[1]Sheet1!$A$1:$T$1000,14)</f>
        <v>0</v>
      </c>
    </row>
    <row r="407" spans="1:7">
      <c r="A407" s="78">
        <v>36806</v>
      </c>
      <c r="B407" s="76">
        <f t="shared" si="9"/>
        <v>10</v>
      </c>
      <c r="C407" s="152">
        <f>VLOOKUP($A407,[1]Sheet1!$A$1:$T$1000,2)</f>
        <v>0</v>
      </c>
      <c r="D407" s="152">
        <f>VLOOKUP($A407,[1]Sheet1!$A$1:$T$1000,3)</f>
        <v>0</v>
      </c>
      <c r="E407" s="152">
        <f>VLOOKUP($A407,[1]Sheet1!$A$1:$T$1000,4)</f>
        <v>0</v>
      </c>
      <c r="F407" s="152">
        <f>VLOOKUP($A407,[1]Sheet1!$A$1:$T$1000,13)</f>
        <v>0</v>
      </c>
      <c r="G407" s="152">
        <f>VLOOKUP($A407,[1]Sheet1!$A$1:$T$1000,14)</f>
        <v>0</v>
      </c>
    </row>
    <row r="408" spans="1:7">
      <c r="A408" s="78">
        <v>36807</v>
      </c>
      <c r="B408" s="76">
        <f t="shared" si="9"/>
        <v>10</v>
      </c>
      <c r="C408" s="152">
        <f>VLOOKUP($A408,[1]Sheet1!$A$1:$T$1000,2)</f>
        <v>0</v>
      </c>
      <c r="D408" s="152">
        <f>VLOOKUP($A408,[1]Sheet1!$A$1:$T$1000,3)</f>
        <v>0</v>
      </c>
      <c r="E408" s="152">
        <f>VLOOKUP($A408,[1]Sheet1!$A$1:$T$1000,4)</f>
        <v>0</v>
      </c>
      <c r="F408" s="152">
        <f>VLOOKUP($A408,[1]Sheet1!$A$1:$T$1000,13)</f>
        <v>0</v>
      </c>
      <c r="G408" s="152">
        <f>VLOOKUP($A408,[1]Sheet1!$A$1:$T$1000,14)</f>
        <v>0</v>
      </c>
    </row>
    <row r="409" spans="1:7">
      <c r="A409" s="78">
        <v>36808</v>
      </c>
      <c r="B409" s="76">
        <f t="shared" si="9"/>
        <v>10</v>
      </c>
      <c r="C409" s="152">
        <f>VLOOKUP($A409,[1]Sheet1!$A$1:$T$1000,2)</f>
        <v>0</v>
      </c>
      <c r="D409" s="152">
        <f>VLOOKUP($A409,[1]Sheet1!$A$1:$T$1000,3)</f>
        <v>0</v>
      </c>
      <c r="E409" s="152">
        <f>VLOOKUP($A409,[1]Sheet1!$A$1:$T$1000,4)</f>
        <v>0</v>
      </c>
      <c r="F409" s="152">
        <f>VLOOKUP($A409,[1]Sheet1!$A$1:$T$1000,13)</f>
        <v>0</v>
      </c>
      <c r="G409" s="152">
        <f>VLOOKUP($A409,[1]Sheet1!$A$1:$T$1000,14)</f>
        <v>0</v>
      </c>
    </row>
    <row r="410" spans="1:7">
      <c r="A410" s="78">
        <v>36809</v>
      </c>
      <c r="B410" s="76">
        <f t="shared" si="9"/>
        <v>10</v>
      </c>
      <c r="C410" s="152">
        <f>VLOOKUP($A410,[1]Sheet1!$A$1:$T$1000,2)</f>
        <v>0</v>
      </c>
      <c r="D410" s="152">
        <f>VLOOKUP($A410,[1]Sheet1!$A$1:$T$1000,3)</f>
        <v>0</v>
      </c>
      <c r="E410" s="152">
        <f>VLOOKUP($A410,[1]Sheet1!$A$1:$T$1000,4)</f>
        <v>0</v>
      </c>
      <c r="F410" s="152">
        <f>VLOOKUP($A410,[1]Sheet1!$A$1:$T$1000,13)</f>
        <v>0</v>
      </c>
      <c r="G410" s="152">
        <f>VLOOKUP($A410,[1]Sheet1!$A$1:$T$1000,14)</f>
        <v>0</v>
      </c>
    </row>
    <row r="411" spans="1:7">
      <c r="A411" s="78">
        <v>36810</v>
      </c>
      <c r="B411" s="76">
        <f t="shared" si="9"/>
        <v>10</v>
      </c>
      <c r="C411" s="152">
        <f>VLOOKUP($A411,[1]Sheet1!$A$1:$T$1000,2)</f>
        <v>0</v>
      </c>
      <c r="D411" s="152">
        <f>VLOOKUP($A411,[1]Sheet1!$A$1:$T$1000,3)</f>
        <v>0</v>
      </c>
      <c r="E411" s="152">
        <f>VLOOKUP($A411,[1]Sheet1!$A$1:$T$1000,4)</f>
        <v>0</v>
      </c>
      <c r="F411" s="152">
        <f>VLOOKUP($A411,[1]Sheet1!$A$1:$T$1000,13)</f>
        <v>0</v>
      </c>
      <c r="G411" s="152">
        <f>VLOOKUP($A411,[1]Sheet1!$A$1:$T$1000,14)</f>
        <v>0</v>
      </c>
    </row>
    <row r="412" spans="1:7">
      <c r="A412" s="78">
        <v>36811</v>
      </c>
      <c r="B412" s="76">
        <f t="shared" si="9"/>
        <v>10</v>
      </c>
      <c r="C412" s="152">
        <f>VLOOKUP($A412,[1]Sheet1!$A$1:$T$1000,2)</f>
        <v>0</v>
      </c>
      <c r="D412" s="152">
        <f>VLOOKUP($A412,[1]Sheet1!$A$1:$T$1000,3)</f>
        <v>0</v>
      </c>
      <c r="E412" s="152">
        <f>VLOOKUP($A412,[1]Sheet1!$A$1:$T$1000,4)</f>
        <v>0</v>
      </c>
      <c r="F412" s="152">
        <f>VLOOKUP($A412,[1]Sheet1!$A$1:$T$1000,13)</f>
        <v>0</v>
      </c>
      <c r="G412" s="152">
        <f>VLOOKUP($A412,[1]Sheet1!$A$1:$T$1000,14)</f>
        <v>0</v>
      </c>
    </row>
    <row r="413" spans="1:7">
      <c r="A413" s="78">
        <v>36812</v>
      </c>
      <c r="B413" s="76">
        <f t="shared" si="9"/>
        <v>10</v>
      </c>
      <c r="C413" s="152">
        <f>VLOOKUP($A413,[1]Sheet1!$A$1:$T$1000,2)</f>
        <v>0</v>
      </c>
      <c r="D413" s="152">
        <f>VLOOKUP($A413,[1]Sheet1!$A$1:$T$1000,3)</f>
        <v>0</v>
      </c>
      <c r="E413" s="152">
        <f>VLOOKUP($A413,[1]Sheet1!$A$1:$T$1000,4)</f>
        <v>0</v>
      </c>
      <c r="F413" s="152">
        <f>VLOOKUP($A413,[1]Sheet1!$A$1:$T$1000,13)</f>
        <v>0</v>
      </c>
      <c r="G413" s="152">
        <f>VLOOKUP($A413,[1]Sheet1!$A$1:$T$1000,14)</f>
        <v>0</v>
      </c>
    </row>
    <row r="414" spans="1:7">
      <c r="A414" s="78">
        <v>36813</v>
      </c>
      <c r="B414" s="76">
        <f t="shared" si="9"/>
        <v>10</v>
      </c>
      <c r="C414" s="152">
        <f>VLOOKUP($A414,[1]Sheet1!$A$1:$T$1000,2)</f>
        <v>0</v>
      </c>
      <c r="D414" s="152">
        <f>VLOOKUP($A414,[1]Sheet1!$A$1:$T$1000,3)</f>
        <v>0</v>
      </c>
      <c r="E414" s="152">
        <f>VLOOKUP($A414,[1]Sheet1!$A$1:$T$1000,4)</f>
        <v>0</v>
      </c>
      <c r="F414" s="152">
        <f>VLOOKUP($A414,[1]Sheet1!$A$1:$T$1000,13)</f>
        <v>0</v>
      </c>
      <c r="G414" s="152">
        <f>VLOOKUP($A414,[1]Sheet1!$A$1:$T$1000,14)</f>
        <v>0</v>
      </c>
    </row>
    <row r="415" spans="1:7">
      <c r="A415" s="78">
        <v>36814</v>
      </c>
      <c r="B415" s="76">
        <f t="shared" si="9"/>
        <v>10</v>
      </c>
      <c r="C415" s="152">
        <f>VLOOKUP($A415,[1]Sheet1!$A$1:$T$1000,2)</f>
        <v>0</v>
      </c>
      <c r="D415" s="152">
        <f>VLOOKUP($A415,[1]Sheet1!$A$1:$T$1000,3)</f>
        <v>0</v>
      </c>
      <c r="E415" s="152">
        <f>VLOOKUP($A415,[1]Sheet1!$A$1:$T$1000,4)</f>
        <v>0</v>
      </c>
      <c r="F415" s="152">
        <f>VLOOKUP($A415,[1]Sheet1!$A$1:$T$1000,13)</f>
        <v>0</v>
      </c>
      <c r="G415" s="152">
        <f>VLOOKUP($A415,[1]Sheet1!$A$1:$T$1000,14)</f>
        <v>0</v>
      </c>
    </row>
    <row r="416" spans="1:7">
      <c r="A416" s="78">
        <v>36815</v>
      </c>
      <c r="B416" s="76">
        <f t="shared" si="9"/>
        <v>10</v>
      </c>
      <c r="C416" s="152">
        <f>VLOOKUP($A416,[1]Sheet1!$A$1:$T$1000,2)</f>
        <v>0</v>
      </c>
      <c r="D416" s="152">
        <f>VLOOKUP($A416,[1]Sheet1!$A$1:$T$1000,3)</f>
        <v>0</v>
      </c>
      <c r="E416" s="152">
        <f>VLOOKUP($A416,[1]Sheet1!$A$1:$T$1000,4)</f>
        <v>0</v>
      </c>
      <c r="F416" s="152">
        <f>VLOOKUP($A416,[1]Sheet1!$A$1:$T$1000,13)</f>
        <v>0</v>
      </c>
      <c r="G416" s="152">
        <f>VLOOKUP($A416,[1]Sheet1!$A$1:$T$1000,14)</f>
        <v>0</v>
      </c>
    </row>
    <row r="417" spans="1:7">
      <c r="A417" s="78">
        <v>36816</v>
      </c>
      <c r="B417" s="76">
        <f t="shared" si="9"/>
        <v>10</v>
      </c>
      <c r="C417" s="152">
        <f>VLOOKUP($A417,[1]Sheet1!$A$1:$T$1000,2)</f>
        <v>0</v>
      </c>
      <c r="D417" s="152">
        <f>VLOOKUP($A417,[1]Sheet1!$A$1:$T$1000,3)</f>
        <v>0</v>
      </c>
      <c r="E417" s="152">
        <f>VLOOKUP($A417,[1]Sheet1!$A$1:$T$1000,4)</f>
        <v>0</v>
      </c>
      <c r="F417" s="152">
        <f>VLOOKUP($A417,[1]Sheet1!$A$1:$T$1000,13)</f>
        <v>0</v>
      </c>
      <c r="G417" s="152">
        <f>VLOOKUP($A417,[1]Sheet1!$A$1:$T$1000,14)</f>
        <v>0</v>
      </c>
    </row>
    <row r="418" spans="1:7">
      <c r="A418" s="78">
        <v>36817</v>
      </c>
      <c r="B418" s="76">
        <f t="shared" si="9"/>
        <v>10</v>
      </c>
      <c r="C418" s="152">
        <f>VLOOKUP($A418,[1]Sheet1!$A$1:$T$1000,2)</f>
        <v>0</v>
      </c>
      <c r="D418" s="152">
        <f>VLOOKUP($A418,[1]Sheet1!$A$1:$T$1000,3)</f>
        <v>0</v>
      </c>
      <c r="E418" s="152">
        <f>VLOOKUP($A418,[1]Sheet1!$A$1:$T$1000,4)</f>
        <v>0</v>
      </c>
      <c r="F418" s="152">
        <f>VLOOKUP($A418,[1]Sheet1!$A$1:$T$1000,13)</f>
        <v>0</v>
      </c>
      <c r="G418" s="152">
        <f>VLOOKUP($A418,[1]Sheet1!$A$1:$T$1000,14)</f>
        <v>0</v>
      </c>
    </row>
    <row r="419" spans="1:7">
      <c r="A419" s="78">
        <v>36818</v>
      </c>
      <c r="B419" s="76">
        <f t="shared" si="9"/>
        <v>10</v>
      </c>
      <c r="C419" s="152">
        <f>VLOOKUP($A419,[1]Sheet1!$A$1:$T$1000,2)</f>
        <v>0</v>
      </c>
      <c r="D419" s="152">
        <f>VLOOKUP($A419,[1]Sheet1!$A$1:$T$1000,3)</f>
        <v>0</v>
      </c>
      <c r="E419" s="152">
        <f>VLOOKUP($A419,[1]Sheet1!$A$1:$T$1000,4)</f>
        <v>0</v>
      </c>
      <c r="F419" s="152">
        <f>VLOOKUP($A419,[1]Sheet1!$A$1:$T$1000,13)</f>
        <v>0</v>
      </c>
      <c r="G419" s="152">
        <f>VLOOKUP($A419,[1]Sheet1!$A$1:$T$1000,14)</f>
        <v>0</v>
      </c>
    </row>
    <row r="420" spans="1:7">
      <c r="A420" s="78">
        <v>36819</v>
      </c>
      <c r="B420" s="76">
        <f t="shared" si="9"/>
        <v>10</v>
      </c>
      <c r="C420" s="152">
        <f>VLOOKUP($A420,[1]Sheet1!$A$1:$T$1000,2)</f>
        <v>0</v>
      </c>
      <c r="D420" s="152">
        <f>VLOOKUP($A420,[1]Sheet1!$A$1:$T$1000,3)</f>
        <v>0</v>
      </c>
      <c r="E420" s="152">
        <f>VLOOKUP($A420,[1]Sheet1!$A$1:$T$1000,4)</f>
        <v>0</v>
      </c>
      <c r="F420" s="152">
        <f>VLOOKUP($A420,[1]Sheet1!$A$1:$T$1000,13)</f>
        <v>0</v>
      </c>
      <c r="G420" s="152">
        <f>VLOOKUP($A420,[1]Sheet1!$A$1:$T$1000,14)</f>
        <v>0</v>
      </c>
    </row>
    <row r="421" spans="1:7">
      <c r="A421" s="78">
        <v>36820</v>
      </c>
      <c r="B421" s="76">
        <f t="shared" si="9"/>
        <v>10</v>
      </c>
      <c r="C421" s="152">
        <f>VLOOKUP($A421,[1]Sheet1!$A$1:$T$1000,2)</f>
        <v>0</v>
      </c>
      <c r="D421" s="152">
        <f>VLOOKUP($A421,[1]Sheet1!$A$1:$T$1000,3)</f>
        <v>0</v>
      </c>
      <c r="E421" s="152">
        <f>VLOOKUP($A421,[1]Sheet1!$A$1:$T$1000,4)</f>
        <v>0</v>
      </c>
      <c r="F421" s="152">
        <f>VLOOKUP($A421,[1]Sheet1!$A$1:$T$1000,13)</f>
        <v>0</v>
      </c>
      <c r="G421" s="152">
        <f>VLOOKUP($A421,[1]Sheet1!$A$1:$T$1000,14)</f>
        <v>0</v>
      </c>
    </row>
    <row r="422" spans="1:7">
      <c r="A422" s="78">
        <v>36821</v>
      </c>
      <c r="B422" s="76">
        <f t="shared" si="9"/>
        <v>10</v>
      </c>
      <c r="C422" s="152">
        <f>VLOOKUP($A422,[1]Sheet1!$A$1:$T$1000,2)</f>
        <v>0</v>
      </c>
      <c r="D422" s="152">
        <f>VLOOKUP($A422,[1]Sheet1!$A$1:$T$1000,3)</f>
        <v>0</v>
      </c>
      <c r="E422" s="152">
        <f>VLOOKUP($A422,[1]Sheet1!$A$1:$T$1000,4)</f>
        <v>0</v>
      </c>
      <c r="F422" s="152">
        <f>VLOOKUP($A422,[1]Sheet1!$A$1:$T$1000,13)</f>
        <v>0</v>
      </c>
      <c r="G422" s="152">
        <f>VLOOKUP($A422,[1]Sheet1!$A$1:$T$1000,14)</f>
        <v>0</v>
      </c>
    </row>
    <row r="423" spans="1:7">
      <c r="A423" s="78">
        <v>36822</v>
      </c>
      <c r="B423" s="76">
        <f t="shared" si="9"/>
        <v>10</v>
      </c>
      <c r="C423" s="152">
        <f>VLOOKUP($A423,[1]Sheet1!$A$1:$T$1000,2)</f>
        <v>0</v>
      </c>
      <c r="D423" s="152">
        <f>VLOOKUP($A423,[1]Sheet1!$A$1:$T$1000,3)</f>
        <v>0</v>
      </c>
      <c r="E423" s="152">
        <f>VLOOKUP($A423,[1]Sheet1!$A$1:$T$1000,4)</f>
        <v>0</v>
      </c>
      <c r="F423" s="152">
        <f>VLOOKUP($A423,[1]Sheet1!$A$1:$T$1000,13)</f>
        <v>0</v>
      </c>
      <c r="G423" s="152">
        <f>VLOOKUP($A423,[1]Sheet1!$A$1:$T$1000,14)</f>
        <v>0</v>
      </c>
    </row>
    <row r="424" spans="1:7">
      <c r="A424" s="78">
        <v>36823</v>
      </c>
      <c r="B424" s="76">
        <f t="shared" si="9"/>
        <v>10</v>
      </c>
      <c r="C424" s="152">
        <f>VLOOKUP($A424,[1]Sheet1!$A$1:$T$1000,2)</f>
        <v>0</v>
      </c>
      <c r="D424" s="152">
        <f>VLOOKUP($A424,[1]Sheet1!$A$1:$T$1000,3)</f>
        <v>0</v>
      </c>
      <c r="E424" s="152">
        <f>VLOOKUP($A424,[1]Sheet1!$A$1:$T$1000,4)</f>
        <v>0</v>
      </c>
      <c r="F424" s="152">
        <f>VLOOKUP($A424,[1]Sheet1!$A$1:$T$1000,13)</f>
        <v>0</v>
      </c>
      <c r="G424" s="152">
        <f>VLOOKUP($A424,[1]Sheet1!$A$1:$T$1000,14)</f>
        <v>0</v>
      </c>
    </row>
    <row r="425" spans="1:7">
      <c r="A425" s="78">
        <v>36824</v>
      </c>
      <c r="B425" s="76">
        <f t="shared" si="9"/>
        <v>10</v>
      </c>
      <c r="C425" s="152">
        <f>VLOOKUP($A425,[1]Sheet1!$A$1:$T$1000,2)</f>
        <v>0</v>
      </c>
      <c r="D425" s="152">
        <f>VLOOKUP($A425,[1]Sheet1!$A$1:$T$1000,3)</f>
        <v>0</v>
      </c>
      <c r="E425" s="152">
        <f>VLOOKUP($A425,[1]Sheet1!$A$1:$T$1000,4)</f>
        <v>0</v>
      </c>
      <c r="F425" s="152">
        <f>VLOOKUP($A425,[1]Sheet1!$A$1:$T$1000,13)</f>
        <v>0</v>
      </c>
      <c r="G425" s="152">
        <f>VLOOKUP($A425,[1]Sheet1!$A$1:$T$1000,14)</f>
        <v>0</v>
      </c>
    </row>
    <row r="426" spans="1:7">
      <c r="A426" s="78">
        <v>36825</v>
      </c>
      <c r="B426" s="76">
        <f t="shared" si="9"/>
        <v>10</v>
      </c>
      <c r="C426" s="152">
        <f>VLOOKUP($A426,[1]Sheet1!$A$1:$T$1000,2)</f>
        <v>0</v>
      </c>
      <c r="D426" s="152">
        <f>VLOOKUP($A426,[1]Sheet1!$A$1:$T$1000,3)</f>
        <v>0</v>
      </c>
      <c r="E426" s="152">
        <f>VLOOKUP($A426,[1]Sheet1!$A$1:$T$1000,4)</f>
        <v>0</v>
      </c>
      <c r="F426" s="152">
        <f>VLOOKUP($A426,[1]Sheet1!$A$1:$T$1000,13)</f>
        <v>0</v>
      </c>
      <c r="G426" s="152">
        <f>VLOOKUP($A426,[1]Sheet1!$A$1:$T$1000,14)</f>
        <v>0</v>
      </c>
    </row>
    <row r="427" spans="1:7">
      <c r="A427" s="78">
        <v>36826</v>
      </c>
      <c r="B427" s="76">
        <f t="shared" si="9"/>
        <v>10</v>
      </c>
      <c r="C427" s="152">
        <f>VLOOKUP($A427,[1]Sheet1!$A$1:$T$1000,2)</f>
        <v>0</v>
      </c>
      <c r="D427" s="152">
        <f>VLOOKUP($A427,[1]Sheet1!$A$1:$T$1000,3)</f>
        <v>0</v>
      </c>
      <c r="E427" s="152">
        <f>VLOOKUP($A427,[1]Sheet1!$A$1:$T$1000,4)</f>
        <v>0</v>
      </c>
      <c r="F427" s="152">
        <f>VLOOKUP($A427,[1]Sheet1!$A$1:$T$1000,13)</f>
        <v>0</v>
      </c>
      <c r="G427" s="152">
        <f>VLOOKUP($A427,[1]Sheet1!$A$1:$T$1000,14)</f>
        <v>0</v>
      </c>
    </row>
    <row r="428" spans="1:7">
      <c r="A428" s="78">
        <v>36827</v>
      </c>
      <c r="B428" s="76">
        <f t="shared" si="9"/>
        <v>10</v>
      </c>
      <c r="C428" s="152">
        <f>VLOOKUP($A428,[1]Sheet1!$A$1:$T$1000,2)</f>
        <v>0</v>
      </c>
      <c r="D428" s="152">
        <f>VLOOKUP($A428,[1]Sheet1!$A$1:$T$1000,3)</f>
        <v>0</v>
      </c>
      <c r="E428" s="152">
        <f>VLOOKUP($A428,[1]Sheet1!$A$1:$T$1000,4)</f>
        <v>0</v>
      </c>
      <c r="F428" s="152">
        <f>VLOOKUP($A428,[1]Sheet1!$A$1:$T$1000,13)</f>
        <v>0</v>
      </c>
      <c r="G428" s="152">
        <f>VLOOKUP($A428,[1]Sheet1!$A$1:$T$1000,14)</f>
        <v>0</v>
      </c>
    </row>
    <row r="429" spans="1:7">
      <c r="A429" s="78">
        <v>36828</v>
      </c>
      <c r="B429" s="76">
        <f t="shared" si="9"/>
        <v>10</v>
      </c>
      <c r="C429" s="152">
        <f>VLOOKUP($A429,[1]Sheet1!$A$1:$T$1000,2)</f>
        <v>0</v>
      </c>
      <c r="D429" s="152">
        <f>VLOOKUP($A429,[1]Sheet1!$A$1:$T$1000,3)</f>
        <v>0</v>
      </c>
      <c r="E429" s="152">
        <f>VLOOKUP($A429,[1]Sheet1!$A$1:$T$1000,4)</f>
        <v>0</v>
      </c>
      <c r="F429" s="152">
        <f>VLOOKUP($A429,[1]Sheet1!$A$1:$T$1000,13)</f>
        <v>0</v>
      </c>
      <c r="G429" s="152">
        <f>VLOOKUP($A429,[1]Sheet1!$A$1:$T$1000,14)</f>
        <v>0</v>
      </c>
    </row>
    <row r="430" spans="1:7">
      <c r="A430" s="78">
        <v>36829</v>
      </c>
      <c r="B430" s="76">
        <f t="shared" si="9"/>
        <v>10</v>
      </c>
      <c r="C430" s="152">
        <f>VLOOKUP($A430,[1]Sheet1!$A$1:$T$1000,2)</f>
        <v>0</v>
      </c>
      <c r="D430" s="152">
        <f>VLOOKUP($A430,[1]Sheet1!$A$1:$T$1000,3)</f>
        <v>0</v>
      </c>
      <c r="E430" s="152">
        <f>VLOOKUP($A430,[1]Sheet1!$A$1:$T$1000,4)</f>
        <v>0</v>
      </c>
      <c r="F430" s="152">
        <f>VLOOKUP($A430,[1]Sheet1!$A$1:$T$1000,13)</f>
        <v>0</v>
      </c>
      <c r="G430" s="152">
        <f>VLOOKUP($A430,[1]Sheet1!$A$1:$T$1000,14)</f>
        <v>0</v>
      </c>
    </row>
    <row r="431" spans="1:7">
      <c r="A431" s="78">
        <v>36830</v>
      </c>
      <c r="B431" s="76">
        <f t="shared" si="9"/>
        <v>10</v>
      </c>
      <c r="C431" s="152">
        <f>VLOOKUP($A431,[1]Sheet1!$A$1:$T$1000,2)</f>
        <v>0</v>
      </c>
      <c r="D431" s="152">
        <f>VLOOKUP($A431,[1]Sheet1!$A$1:$T$1000,3)</f>
        <v>0</v>
      </c>
      <c r="E431" s="152">
        <f>VLOOKUP($A431,[1]Sheet1!$A$1:$T$1000,4)</f>
        <v>0</v>
      </c>
      <c r="F431" s="152">
        <f>VLOOKUP($A431,[1]Sheet1!$A$1:$T$1000,13)</f>
        <v>0</v>
      </c>
      <c r="G431" s="152">
        <f>VLOOKUP($A431,[1]Sheet1!$A$1:$T$1000,14)</f>
        <v>0</v>
      </c>
    </row>
    <row r="432" spans="1:7">
      <c r="A432" s="78">
        <v>36831</v>
      </c>
      <c r="B432" s="76">
        <f t="shared" si="9"/>
        <v>11</v>
      </c>
      <c r="C432" s="152">
        <f>VLOOKUP($A432,[1]Sheet1!$A$1:$T$1000,2)</f>
        <v>0</v>
      </c>
      <c r="D432" s="152">
        <f>VLOOKUP($A432,[1]Sheet1!$A$1:$T$1000,3)</f>
        <v>0</v>
      </c>
      <c r="E432" s="152">
        <f>VLOOKUP($A432,[1]Sheet1!$A$1:$T$1000,4)</f>
        <v>0</v>
      </c>
      <c r="F432" s="152">
        <f>VLOOKUP($A432,[1]Sheet1!$A$1:$T$1000,13)</f>
        <v>0</v>
      </c>
      <c r="G432" s="152">
        <f>VLOOKUP($A432,[1]Sheet1!$A$1:$T$1000,14)</f>
        <v>0</v>
      </c>
    </row>
    <row r="433" spans="1:7">
      <c r="A433" s="78">
        <v>36832</v>
      </c>
      <c r="B433" s="76">
        <f t="shared" si="9"/>
        <v>11</v>
      </c>
      <c r="C433" s="152">
        <f>VLOOKUP($A433,[1]Sheet1!$A$1:$T$1000,2)</f>
        <v>0</v>
      </c>
      <c r="D433" s="152">
        <f>VLOOKUP($A433,[1]Sheet1!$A$1:$T$1000,3)</f>
        <v>0</v>
      </c>
      <c r="E433" s="152">
        <f>VLOOKUP($A433,[1]Sheet1!$A$1:$T$1000,4)</f>
        <v>0</v>
      </c>
      <c r="F433" s="152">
        <f>VLOOKUP($A433,[1]Sheet1!$A$1:$T$1000,13)</f>
        <v>0</v>
      </c>
      <c r="G433" s="152">
        <f>VLOOKUP($A433,[1]Sheet1!$A$1:$T$1000,14)</f>
        <v>0</v>
      </c>
    </row>
    <row r="434" spans="1:7">
      <c r="A434" s="78">
        <v>36833</v>
      </c>
      <c r="B434" s="76">
        <f t="shared" si="9"/>
        <v>11</v>
      </c>
      <c r="C434" s="152">
        <f>VLOOKUP($A434,[1]Sheet1!$A$1:$T$1000,2)</f>
        <v>0</v>
      </c>
      <c r="D434" s="152">
        <f>VLOOKUP($A434,[1]Sheet1!$A$1:$T$1000,3)</f>
        <v>0</v>
      </c>
      <c r="E434" s="152">
        <f>VLOOKUP($A434,[1]Sheet1!$A$1:$T$1000,4)</f>
        <v>0</v>
      </c>
      <c r="F434" s="152">
        <f>VLOOKUP($A434,[1]Sheet1!$A$1:$T$1000,13)</f>
        <v>0</v>
      </c>
      <c r="G434" s="152">
        <f>VLOOKUP($A434,[1]Sheet1!$A$1:$T$1000,14)</f>
        <v>0</v>
      </c>
    </row>
    <row r="435" spans="1:7">
      <c r="A435" s="78">
        <v>36834</v>
      </c>
      <c r="B435" s="76">
        <f t="shared" si="9"/>
        <v>11</v>
      </c>
      <c r="C435" s="152">
        <f>VLOOKUP($A435,[1]Sheet1!$A$1:$T$1000,2)</f>
        <v>0</v>
      </c>
      <c r="D435" s="152">
        <f>VLOOKUP($A435,[1]Sheet1!$A$1:$T$1000,3)</f>
        <v>0</v>
      </c>
      <c r="E435" s="152">
        <f>VLOOKUP($A435,[1]Sheet1!$A$1:$T$1000,4)</f>
        <v>0</v>
      </c>
      <c r="F435" s="152">
        <f>VLOOKUP($A435,[1]Sheet1!$A$1:$T$1000,13)</f>
        <v>0</v>
      </c>
      <c r="G435" s="152">
        <f>VLOOKUP($A435,[1]Sheet1!$A$1:$T$1000,14)</f>
        <v>0</v>
      </c>
    </row>
    <row r="436" spans="1:7">
      <c r="A436" s="78">
        <v>36835</v>
      </c>
      <c r="B436" s="76">
        <f t="shared" si="9"/>
        <v>11</v>
      </c>
      <c r="C436" s="152">
        <f>VLOOKUP($A436,[1]Sheet1!$A$1:$T$1000,2)</f>
        <v>0</v>
      </c>
      <c r="D436" s="152">
        <f>VLOOKUP($A436,[1]Sheet1!$A$1:$T$1000,3)</f>
        <v>0</v>
      </c>
      <c r="E436" s="152">
        <f>VLOOKUP($A436,[1]Sheet1!$A$1:$T$1000,4)</f>
        <v>0</v>
      </c>
      <c r="F436" s="152">
        <f>VLOOKUP($A436,[1]Sheet1!$A$1:$T$1000,13)</f>
        <v>0</v>
      </c>
      <c r="G436" s="152">
        <f>VLOOKUP($A436,[1]Sheet1!$A$1:$T$1000,14)</f>
        <v>0</v>
      </c>
    </row>
    <row r="437" spans="1:7">
      <c r="A437" s="78">
        <v>36836</v>
      </c>
      <c r="B437" s="76">
        <f t="shared" si="9"/>
        <v>11</v>
      </c>
      <c r="C437" s="152">
        <f>VLOOKUP($A437,[1]Sheet1!$A$1:$T$1000,2)</f>
        <v>0</v>
      </c>
      <c r="D437" s="152">
        <f>VLOOKUP($A437,[1]Sheet1!$A$1:$T$1000,3)</f>
        <v>0</v>
      </c>
      <c r="E437" s="152">
        <f>VLOOKUP($A437,[1]Sheet1!$A$1:$T$1000,4)</f>
        <v>0</v>
      </c>
      <c r="F437" s="152">
        <f>VLOOKUP($A437,[1]Sheet1!$A$1:$T$1000,13)</f>
        <v>0</v>
      </c>
      <c r="G437" s="152">
        <f>VLOOKUP($A437,[1]Sheet1!$A$1:$T$1000,14)</f>
        <v>0</v>
      </c>
    </row>
    <row r="438" spans="1:7">
      <c r="A438" s="78">
        <v>36837</v>
      </c>
      <c r="B438" s="76">
        <f t="shared" si="9"/>
        <v>11</v>
      </c>
      <c r="C438" s="152">
        <f>VLOOKUP($A438,[1]Sheet1!$A$1:$T$1000,2)</f>
        <v>0</v>
      </c>
      <c r="D438" s="152">
        <f>VLOOKUP($A438,[1]Sheet1!$A$1:$T$1000,3)</f>
        <v>0</v>
      </c>
      <c r="E438" s="152">
        <f>VLOOKUP($A438,[1]Sheet1!$A$1:$T$1000,4)</f>
        <v>0</v>
      </c>
      <c r="F438" s="152">
        <f>VLOOKUP($A438,[1]Sheet1!$A$1:$T$1000,13)</f>
        <v>0</v>
      </c>
      <c r="G438" s="152">
        <f>VLOOKUP($A438,[1]Sheet1!$A$1:$T$1000,14)</f>
        <v>0</v>
      </c>
    </row>
    <row r="439" spans="1:7">
      <c r="A439" s="78">
        <v>36838</v>
      </c>
      <c r="B439" s="76">
        <f t="shared" si="9"/>
        <v>11</v>
      </c>
      <c r="C439" s="152">
        <f>VLOOKUP($A439,[1]Sheet1!$A$1:$T$1000,2)</f>
        <v>0</v>
      </c>
      <c r="D439" s="152">
        <f>VLOOKUP($A439,[1]Sheet1!$A$1:$T$1000,3)</f>
        <v>0</v>
      </c>
      <c r="E439" s="152">
        <f>VLOOKUP($A439,[1]Sheet1!$A$1:$T$1000,4)</f>
        <v>0</v>
      </c>
      <c r="F439" s="152">
        <f>VLOOKUP($A439,[1]Sheet1!$A$1:$T$1000,13)</f>
        <v>0</v>
      </c>
      <c r="G439" s="152">
        <f>VLOOKUP($A439,[1]Sheet1!$A$1:$T$1000,14)</f>
        <v>0</v>
      </c>
    </row>
    <row r="440" spans="1:7">
      <c r="A440" s="78">
        <v>36839</v>
      </c>
      <c r="B440" s="76">
        <f t="shared" si="9"/>
        <v>11</v>
      </c>
      <c r="C440" s="152">
        <f>VLOOKUP($A440,[1]Sheet1!$A$1:$T$1000,2)</f>
        <v>0</v>
      </c>
      <c r="D440" s="152">
        <f>VLOOKUP($A440,[1]Sheet1!$A$1:$T$1000,3)</f>
        <v>0</v>
      </c>
      <c r="E440" s="152">
        <f>VLOOKUP($A440,[1]Sheet1!$A$1:$T$1000,4)</f>
        <v>0</v>
      </c>
      <c r="F440" s="152">
        <f>VLOOKUP($A440,[1]Sheet1!$A$1:$T$1000,13)</f>
        <v>0</v>
      </c>
      <c r="G440" s="152">
        <f>VLOOKUP($A440,[1]Sheet1!$A$1:$T$1000,14)</f>
        <v>0</v>
      </c>
    </row>
    <row r="441" spans="1:7">
      <c r="A441" s="78">
        <v>36840</v>
      </c>
      <c r="B441" s="76">
        <f t="shared" si="9"/>
        <v>11</v>
      </c>
      <c r="C441" s="152">
        <f>VLOOKUP($A441,[1]Sheet1!$A$1:$T$1000,2)</f>
        <v>0</v>
      </c>
      <c r="D441" s="152">
        <f>VLOOKUP($A441,[1]Sheet1!$A$1:$T$1000,3)</f>
        <v>0</v>
      </c>
      <c r="E441" s="152">
        <f>VLOOKUP($A441,[1]Sheet1!$A$1:$T$1000,4)</f>
        <v>0</v>
      </c>
      <c r="F441" s="152">
        <f>VLOOKUP($A441,[1]Sheet1!$A$1:$T$1000,13)</f>
        <v>0</v>
      </c>
      <c r="G441" s="152">
        <f>VLOOKUP($A441,[1]Sheet1!$A$1:$T$1000,14)</f>
        <v>0</v>
      </c>
    </row>
    <row r="442" spans="1:7">
      <c r="A442" s="78">
        <v>36841</v>
      </c>
      <c r="B442" s="76">
        <f t="shared" si="9"/>
        <v>11</v>
      </c>
      <c r="C442" s="152">
        <f>VLOOKUP($A442,[1]Sheet1!$A$1:$T$1000,2)</f>
        <v>0</v>
      </c>
      <c r="D442" s="152">
        <f>VLOOKUP($A442,[1]Sheet1!$A$1:$T$1000,3)</f>
        <v>0</v>
      </c>
      <c r="E442" s="152">
        <f>VLOOKUP($A442,[1]Sheet1!$A$1:$T$1000,4)</f>
        <v>0</v>
      </c>
      <c r="F442" s="152">
        <f>VLOOKUP($A442,[1]Sheet1!$A$1:$T$1000,13)</f>
        <v>0</v>
      </c>
      <c r="G442" s="152">
        <f>VLOOKUP($A442,[1]Sheet1!$A$1:$T$1000,14)</f>
        <v>0</v>
      </c>
    </row>
    <row r="443" spans="1:7">
      <c r="A443" s="78">
        <v>36842</v>
      </c>
      <c r="B443" s="76">
        <f t="shared" si="9"/>
        <v>11</v>
      </c>
      <c r="C443" s="152">
        <f>VLOOKUP($A443,[1]Sheet1!$A$1:$T$1000,2)</f>
        <v>0</v>
      </c>
      <c r="D443" s="152">
        <f>VLOOKUP($A443,[1]Sheet1!$A$1:$T$1000,3)</f>
        <v>0</v>
      </c>
      <c r="E443" s="152">
        <f>VLOOKUP($A443,[1]Sheet1!$A$1:$T$1000,4)</f>
        <v>0</v>
      </c>
      <c r="F443" s="152">
        <f>VLOOKUP($A443,[1]Sheet1!$A$1:$T$1000,13)</f>
        <v>0</v>
      </c>
      <c r="G443" s="152">
        <f>VLOOKUP($A443,[1]Sheet1!$A$1:$T$1000,14)</f>
        <v>0</v>
      </c>
    </row>
    <row r="444" spans="1:7">
      <c r="A444" s="78">
        <v>36843</v>
      </c>
      <c r="B444" s="76">
        <f t="shared" si="9"/>
        <v>11</v>
      </c>
      <c r="C444" s="152">
        <f>VLOOKUP($A444,[1]Sheet1!$A$1:$T$1000,2)</f>
        <v>0</v>
      </c>
      <c r="D444" s="152">
        <f>VLOOKUP($A444,[1]Sheet1!$A$1:$T$1000,3)</f>
        <v>0</v>
      </c>
      <c r="E444" s="152">
        <f>VLOOKUP($A444,[1]Sheet1!$A$1:$T$1000,4)</f>
        <v>0</v>
      </c>
      <c r="F444" s="152">
        <f>VLOOKUP($A444,[1]Sheet1!$A$1:$T$1000,13)</f>
        <v>0</v>
      </c>
      <c r="G444" s="152">
        <f>VLOOKUP($A444,[1]Sheet1!$A$1:$T$1000,14)</f>
        <v>0</v>
      </c>
    </row>
    <row r="445" spans="1:7">
      <c r="A445" s="78">
        <v>36844</v>
      </c>
      <c r="B445" s="76">
        <f t="shared" si="9"/>
        <v>11</v>
      </c>
      <c r="C445" s="152">
        <f>VLOOKUP($A445,[1]Sheet1!$A$1:$T$1000,2)</f>
        <v>0</v>
      </c>
      <c r="D445" s="152">
        <f>VLOOKUP($A445,[1]Sheet1!$A$1:$T$1000,3)</f>
        <v>0</v>
      </c>
      <c r="E445" s="152">
        <f>VLOOKUP($A445,[1]Sheet1!$A$1:$T$1000,4)</f>
        <v>0</v>
      </c>
      <c r="F445" s="152">
        <f>VLOOKUP($A445,[1]Sheet1!$A$1:$T$1000,13)</f>
        <v>0</v>
      </c>
      <c r="G445" s="152">
        <f>VLOOKUP($A445,[1]Sheet1!$A$1:$T$1000,14)</f>
        <v>0</v>
      </c>
    </row>
    <row r="446" spans="1:7">
      <c r="A446" s="78">
        <v>36845</v>
      </c>
      <c r="B446" s="76">
        <f t="shared" si="9"/>
        <v>11</v>
      </c>
      <c r="C446" s="152">
        <f>VLOOKUP($A446,[1]Sheet1!$A$1:$T$1000,2)</f>
        <v>0</v>
      </c>
      <c r="D446" s="152">
        <f>VLOOKUP($A446,[1]Sheet1!$A$1:$T$1000,3)</f>
        <v>0</v>
      </c>
      <c r="E446" s="152">
        <f>VLOOKUP($A446,[1]Sheet1!$A$1:$T$1000,4)</f>
        <v>0</v>
      </c>
      <c r="F446" s="152">
        <f>VLOOKUP($A446,[1]Sheet1!$A$1:$T$1000,13)</f>
        <v>0</v>
      </c>
      <c r="G446" s="152">
        <f>VLOOKUP($A446,[1]Sheet1!$A$1:$T$1000,14)</f>
        <v>0</v>
      </c>
    </row>
    <row r="447" spans="1:7">
      <c r="A447" s="78">
        <v>36846</v>
      </c>
      <c r="B447" s="76">
        <f t="shared" si="9"/>
        <v>11</v>
      </c>
      <c r="C447" s="152">
        <f>VLOOKUP($A447,[1]Sheet1!$A$1:$T$1000,2)</f>
        <v>0</v>
      </c>
      <c r="D447" s="152">
        <f>VLOOKUP($A447,[1]Sheet1!$A$1:$T$1000,3)</f>
        <v>0</v>
      </c>
      <c r="E447" s="152">
        <f>VLOOKUP($A447,[1]Sheet1!$A$1:$T$1000,4)</f>
        <v>0</v>
      </c>
      <c r="F447" s="152">
        <f>VLOOKUP($A447,[1]Sheet1!$A$1:$T$1000,13)</f>
        <v>0</v>
      </c>
      <c r="G447" s="152">
        <f>VLOOKUP($A447,[1]Sheet1!$A$1:$T$1000,14)</f>
        <v>0</v>
      </c>
    </row>
    <row r="448" spans="1:7">
      <c r="A448" s="78">
        <v>36847</v>
      </c>
      <c r="B448" s="76">
        <f t="shared" si="9"/>
        <v>11</v>
      </c>
      <c r="C448" s="152">
        <f>VLOOKUP($A448,[1]Sheet1!$A$1:$T$1000,2)</f>
        <v>0</v>
      </c>
      <c r="D448" s="152">
        <f>VLOOKUP($A448,[1]Sheet1!$A$1:$T$1000,3)</f>
        <v>0</v>
      </c>
      <c r="E448" s="152">
        <f>VLOOKUP($A448,[1]Sheet1!$A$1:$T$1000,4)</f>
        <v>0</v>
      </c>
      <c r="F448" s="152">
        <f>VLOOKUP($A448,[1]Sheet1!$A$1:$T$1000,13)</f>
        <v>0</v>
      </c>
      <c r="G448" s="152">
        <f>VLOOKUP($A448,[1]Sheet1!$A$1:$T$1000,14)</f>
        <v>0</v>
      </c>
    </row>
    <row r="449" spans="1:7">
      <c r="A449" s="78">
        <v>36848</v>
      </c>
      <c r="B449" s="76">
        <f t="shared" si="9"/>
        <v>11</v>
      </c>
      <c r="C449" s="152">
        <f>VLOOKUP($A449,[1]Sheet1!$A$1:$T$1000,2)</f>
        <v>0</v>
      </c>
      <c r="D449" s="152">
        <f>VLOOKUP($A449,[1]Sheet1!$A$1:$T$1000,3)</f>
        <v>0</v>
      </c>
      <c r="E449" s="152">
        <f>VLOOKUP($A449,[1]Sheet1!$A$1:$T$1000,4)</f>
        <v>0</v>
      </c>
      <c r="F449" s="152">
        <f>VLOOKUP($A449,[1]Sheet1!$A$1:$T$1000,13)</f>
        <v>0</v>
      </c>
      <c r="G449" s="152">
        <f>VLOOKUP($A449,[1]Sheet1!$A$1:$T$1000,14)</f>
        <v>0</v>
      </c>
    </row>
    <row r="450" spans="1:7">
      <c r="A450" s="78">
        <v>36849</v>
      </c>
      <c r="B450" s="76">
        <f t="shared" si="9"/>
        <v>11</v>
      </c>
      <c r="C450" s="152">
        <f>VLOOKUP($A450,[1]Sheet1!$A$1:$T$1000,2)</f>
        <v>0</v>
      </c>
      <c r="D450" s="152">
        <f>VLOOKUP($A450,[1]Sheet1!$A$1:$T$1000,3)</f>
        <v>0</v>
      </c>
      <c r="E450" s="152">
        <f>VLOOKUP($A450,[1]Sheet1!$A$1:$T$1000,4)</f>
        <v>0</v>
      </c>
      <c r="F450" s="152">
        <f>VLOOKUP($A450,[1]Sheet1!$A$1:$T$1000,13)</f>
        <v>0</v>
      </c>
      <c r="G450" s="152">
        <f>VLOOKUP($A450,[1]Sheet1!$A$1:$T$1000,14)</f>
        <v>0</v>
      </c>
    </row>
    <row r="451" spans="1:7">
      <c r="A451" s="78">
        <v>36850</v>
      </c>
      <c r="B451" s="76">
        <f t="shared" si="9"/>
        <v>11</v>
      </c>
      <c r="C451" s="152">
        <f>VLOOKUP($A451,[1]Sheet1!$A$1:$T$1000,2)</f>
        <v>0</v>
      </c>
      <c r="D451" s="152">
        <f>VLOOKUP($A451,[1]Sheet1!$A$1:$T$1000,3)</f>
        <v>0</v>
      </c>
      <c r="E451" s="152">
        <f>VLOOKUP($A451,[1]Sheet1!$A$1:$T$1000,4)</f>
        <v>0</v>
      </c>
      <c r="F451" s="152">
        <f>VLOOKUP($A451,[1]Sheet1!$A$1:$T$1000,13)</f>
        <v>0</v>
      </c>
      <c r="G451" s="152">
        <f>VLOOKUP($A451,[1]Sheet1!$A$1:$T$1000,14)</f>
        <v>0</v>
      </c>
    </row>
    <row r="452" spans="1:7">
      <c r="A452" s="78">
        <v>36851</v>
      </c>
      <c r="B452" s="76">
        <f t="shared" si="9"/>
        <v>11</v>
      </c>
      <c r="C452" s="152">
        <f>VLOOKUP($A452,[1]Sheet1!$A$1:$T$1000,2)</f>
        <v>0</v>
      </c>
      <c r="D452" s="152">
        <f>VLOOKUP($A452,[1]Sheet1!$A$1:$T$1000,3)</f>
        <v>0</v>
      </c>
      <c r="E452" s="152">
        <f>VLOOKUP($A452,[1]Sheet1!$A$1:$T$1000,4)</f>
        <v>0</v>
      </c>
      <c r="F452" s="152">
        <f>VLOOKUP($A452,[1]Sheet1!$A$1:$T$1000,13)</f>
        <v>0</v>
      </c>
      <c r="G452" s="152">
        <f>VLOOKUP($A452,[1]Sheet1!$A$1:$T$1000,14)</f>
        <v>0</v>
      </c>
    </row>
    <row r="453" spans="1:7">
      <c r="A453" s="78">
        <v>36852</v>
      </c>
      <c r="B453" s="76">
        <f t="shared" ref="B453:B492" si="10">IF(A453&lt;&gt;"",MONTH(A453),0)</f>
        <v>11</v>
      </c>
      <c r="C453" s="152">
        <f>VLOOKUP($A453,[1]Sheet1!$A$1:$T$1000,2)</f>
        <v>0</v>
      </c>
      <c r="D453" s="152">
        <f>VLOOKUP($A453,[1]Sheet1!$A$1:$T$1000,3)</f>
        <v>0</v>
      </c>
      <c r="E453" s="152">
        <f>VLOOKUP($A453,[1]Sheet1!$A$1:$T$1000,4)</f>
        <v>0</v>
      </c>
      <c r="F453" s="152">
        <f>VLOOKUP($A453,[1]Sheet1!$A$1:$T$1000,13)</f>
        <v>0</v>
      </c>
      <c r="G453" s="152">
        <f>VLOOKUP($A453,[1]Sheet1!$A$1:$T$1000,14)</f>
        <v>0</v>
      </c>
    </row>
    <row r="454" spans="1:7">
      <c r="A454" s="78">
        <v>36853</v>
      </c>
      <c r="B454" s="76">
        <f t="shared" si="10"/>
        <v>11</v>
      </c>
      <c r="C454" s="152">
        <f>VLOOKUP($A454,[1]Sheet1!$A$1:$T$1000,2)</f>
        <v>0</v>
      </c>
      <c r="D454" s="152">
        <f>VLOOKUP($A454,[1]Sheet1!$A$1:$T$1000,3)</f>
        <v>0</v>
      </c>
      <c r="E454" s="152">
        <f>VLOOKUP($A454,[1]Sheet1!$A$1:$T$1000,4)</f>
        <v>0</v>
      </c>
      <c r="F454" s="152">
        <f>VLOOKUP($A454,[1]Sheet1!$A$1:$T$1000,13)</f>
        <v>0</v>
      </c>
      <c r="G454" s="152">
        <f>VLOOKUP($A454,[1]Sheet1!$A$1:$T$1000,14)</f>
        <v>0</v>
      </c>
    </row>
    <row r="455" spans="1:7">
      <c r="A455" s="78">
        <v>36854</v>
      </c>
      <c r="B455" s="76">
        <f t="shared" si="10"/>
        <v>11</v>
      </c>
      <c r="C455" s="152">
        <f>VLOOKUP($A455,[1]Sheet1!$A$1:$T$1000,2)</f>
        <v>0</v>
      </c>
      <c r="D455" s="152">
        <f>VLOOKUP($A455,[1]Sheet1!$A$1:$T$1000,3)</f>
        <v>0</v>
      </c>
      <c r="E455" s="152">
        <f>VLOOKUP($A455,[1]Sheet1!$A$1:$T$1000,4)</f>
        <v>0</v>
      </c>
      <c r="F455" s="152">
        <f>VLOOKUP($A455,[1]Sheet1!$A$1:$T$1000,13)</f>
        <v>0</v>
      </c>
      <c r="G455" s="152">
        <f>VLOOKUP($A455,[1]Sheet1!$A$1:$T$1000,14)</f>
        <v>0</v>
      </c>
    </row>
    <row r="456" spans="1:7">
      <c r="A456" s="78">
        <v>36855</v>
      </c>
      <c r="B456" s="76">
        <f t="shared" si="10"/>
        <v>11</v>
      </c>
      <c r="C456" s="152">
        <f>VLOOKUP($A456,[1]Sheet1!$A$1:$T$1000,2)</f>
        <v>0</v>
      </c>
      <c r="D456" s="152">
        <f>VLOOKUP($A456,[1]Sheet1!$A$1:$T$1000,3)</f>
        <v>0</v>
      </c>
      <c r="E456" s="152">
        <f>VLOOKUP($A456,[1]Sheet1!$A$1:$T$1000,4)</f>
        <v>0</v>
      </c>
      <c r="F456" s="152">
        <f>VLOOKUP($A456,[1]Sheet1!$A$1:$T$1000,13)</f>
        <v>0</v>
      </c>
      <c r="G456" s="152">
        <f>VLOOKUP($A456,[1]Sheet1!$A$1:$T$1000,14)</f>
        <v>0</v>
      </c>
    </row>
    <row r="457" spans="1:7">
      <c r="A457" s="78">
        <v>36856</v>
      </c>
      <c r="B457" s="76">
        <f t="shared" si="10"/>
        <v>11</v>
      </c>
      <c r="C457" s="152">
        <f>VLOOKUP($A457,[1]Sheet1!$A$1:$T$1000,2)</f>
        <v>0</v>
      </c>
      <c r="D457" s="152">
        <f>VLOOKUP($A457,[1]Sheet1!$A$1:$T$1000,3)</f>
        <v>0</v>
      </c>
      <c r="E457" s="152">
        <f>VLOOKUP($A457,[1]Sheet1!$A$1:$T$1000,4)</f>
        <v>0</v>
      </c>
      <c r="F457" s="152">
        <f>VLOOKUP($A457,[1]Sheet1!$A$1:$T$1000,13)</f>
        <v>0</v>
      </c>
      <c r="G457" s="152">
        <f>VLOOKUP($A457,[1]Sheet1!$A$1:$T$1000,14)</f>
        <v>0</v>
      </c>
    </row>
    <row r="458" spans="1:7">
      <c r="A458" s="78">
        <v>36857</v>
      </c>
      <c r="B458" s="76">
        <f t="shared" si="10"/>
        <v>11</v>
      </c>
      <c r="C458" s="152">
        <f>VLOOKUP($A458,[1]Sheet1!$A$1:$T$1000,2)</f>
        <v>0</v>
      </c>
      <c r="D458" s="152">
        <f>VLOOKUP($A458,[1]Sheet1!$A$1:$T$1000,3)</f>
        <v>0</v>
      </c>
      <c r="E458" s="152">
        <f>VLOOKUP($A458,[1]Sheet1!$A$1:$T$1000,4)</f>
        <v>0</v>
      </c>
      <c r="F458" s="152">
        <f>VLOOKUP($A458,[1]Sheet1!$A$1:$T$1000,13)</f>
        <v>0</v>
      </c>
      <c r="G458" s="152">
        <f>VLOOKUP($A458,[1]Sheet1!$A$1:$T$1000,14)</f>
        <v>0</v>
      </c>
    </row>
    <row r="459" spans="1:7">
      <c r="A459" s="78">
        <v>36858</v>
      </c>
      <c r="B459" s="76">
        <f t="shared" si="10"/>
        <v>11</v>
      </c>
      <c r="C459" s="152">
        <f>VLOOKUP($A459,[1]Sheet1!$A$1:$T$1000,2)</f>
        <v>0</v>
      </c>
      <c r="D459" s="152">
        <f>VLOOKUP($A459,[1]Sheet1!$A$1:$T$1000,3)</f>
        <v>0</v>
      </c>
      <c r="E459" s="152">
        <f>VLOOKUP($A459,[1]Sheet1!$A$1:$T$1000,4)</f>
        <v>0</v>
      </c>
      <c r="F459" s="152">
        <f>VLOOKUP($A459,[1]Sheet1!$A$1:$T$1000,13)</f>
        <v>0</v>
      </c>
      <c r="G459" s="152">
        <f>VLOOKUP($A459,[1]Sheet1!$A$1:$T$1000,14)</f>
        <v>0</v>
      </c>
    </row>
    <row r="460" spans="1:7">
      <c r="A460" s="78">
        <v>36859</v>
      </c>
      <c r="B460" s="76">
        <f t="shared" si="10"/>
        <v>11</v>
      </c>
      <c r="C460" s="152">
        <f>VLOOKUP($A460,[1]Sheet1!$A$1:$T$1000,2)</f>
        <v>0</v>
      </c>
      <c r="D460" s="152">
        <f>VLOOKUP($A460,[1]Sheet1!$A$1:$T$1000,3)</f>
        <v>0</v>
      </c>
      <c r="E460" s="152">
        <f>VLOOKUP($A460,[1]Sheet1!$A$1:$T$1000,4)</f>
        <v>0</v>
      </c>
      <c r="F460" s="152">
        <f>VLOOKUP($A460,[1]Sheet1!$A$1:$T$1000,13)</f>
        <v>0</v>
      </c>
      <c r="G460" s="152">
        <f>VLOOKUP($A460,[1]Sheet1!$A$1:$T$1000,14)</f>
        <v>0</v>
      </c>
    </row>
    <row r="461" spans="1:7">
      <c r="A461" s="78">
        <v>36860</v>
      </c>
      <c r="B461" s="76">
        <f t="shared" si="10"/>
        <v>11</v>
      </c>
      <c r="C461" s="152">
        <f>VLOOKUP($A461,[1]Sheet1!$A$1:$T$1000,2)</f>
        <v>0</v>
      </c>
      <c r="D461" s="152">
        <f>VLOOKUP($A461,[1]Sheet1!$A$1:$T$1000,3)</f>
        <v>0</v>
      </c>
      <c r="E461" s="152">
        <f>VLOOKUP($A461,[1]Sheet1!$A$1:$T$1000,4)</f>
        <v>0</v>
      </c>
      <c r="F461" s="152">
        <f>VLOOKUP($A461,[1]Sheet1!$A$1:$T$1000,13)</f>
        <v>0</v>
      </c>
      <c r="G461" s="152">
        <f>VLOOKUP($A461,[1]Sheet1!$A$1:$T$1000,14)</f>
        <v>0</v>
      </c>
    </row>
    <row r="462" spans="1:7">
      <c r="A462" s="78">
        <v>36861</v>
      </c>
      <c r="B462" s="76">
        <f t="shared" si="10"/>
        <v>12</v>
      </c>
      <c r="C462" s="152">
        <f>VLOOKUP($A462,[1]Sheet1!$A$1:$T$1000,2)</f>
        <v>0</v>
      </c>
      <c r="D462" s="152">
        <f>VLOOKUP($A462,[1]Sheet1!$A$1:$T$1000,3)</f>
        <v>0</v>
      </c>
      <c r="E462" s="152">
        <f>VLOOKUP($A462,[1]Sheet1!$A$1:$T$1000,4)</f>
        <v>0</v>
      </c>
      <c r="F462" s="152">
        <f>VLOOKUP($A462,[1]Sheet1!$A$1:$T$1000,13)</f>
        <v>0</v>
      </c>
      <c r="G462" s="152">
        <f>VLOOKUP($A462,[1]Sheet1!$A$1:$T$1000,14)</f>
        <v>0</v>
      </c>
    </row>
    <row r="463" spans="1:7">
      <c r="A463" s="78">
        <v>36862</v>
      </c>
      <c r="B463" s="76">
        <f t="shared" si="10"/>
        <v>12</v>
      </c>
      <c r="C463" s="152">
        <f>VLOOKUP($A463,[1]Sheet1!$A$1:$T$1000,2)</f>
        <v>0</v>
      </c>
      <c r="D463" s="152">
        <f>VLOOKUP($A463,[1]Sheet1!$A$1:$T$1000,3)</f>
        <v>0</v>
      </c>
      <c r="E463" s="152">
        <f>VLOOKUP($A463,[1]Sheet1!$A$1:$T$1000,4)</f>
        <v>0</v>
      </c>
      <c r="F463" s="152">
        <f>VLOOKUP($A463,[1]Sheet1!$A$1:$T$1000,13)</f>
        <v>0</v>
      </c>
      <c r="G463" s="152">
        <f>VLOOKUP($A463,[1]Sheet1!$A$1:$T$1000,14)</f>
        <v>0</v>
      </c>
    </row>
    <row r="464" spans="1:7">
      <c r="A464" s="78">
        <v>36863</v>
      </c>
      <c r="B464" s="76">
        <f t="shared" si="10"/>
        <v>12</v>
      </c>
      <c r="C464" s="152">
        <f>VLOOKUP($A464,[1]Sheet1!$A$1:$T$1000,2)</f>
        <v>0</v>
      </c>
      <c r="D464" s="152">
        <f>VLOOKUP($A464,[1]Sheet1!$A$1:$T$1000,3)</f>
        <v>0</v>
      </c>
      <c r="E464" s="152">
        <f>VLOOKUP($A464,[1]Sheet1!$A$1:$T$1000,4)</f>
        <v>0</v>
      </c>
      <c r="F464" s="152">
        <f>VLOOKUP($A464,[1]Sheet1!$A$1:$T$1000,13)</f>
        <v>0</v>
      </c>
      <c r="G464" s="152">
        <f>VLOOKUP($A464,[1]Sheet1!$A$1:$T$1000,14)</f>
        <v>0</v>
      </c>
    </row>
    <row r="465" spans="1:7">
      <c r="A465" s="78">
        <v>36864</v>
      </c>
      <c r="B465" s="76">
        <f t="shared" si="10"/>
        <v>12</v>
      </c>
      <c r="C465" s="152">
        <f>VLOOKUP($A465,[1]Sheet1!$A$1:$T$1000,2)</f>
        <v>0</v>
      </c>
      <c r="D465" s="152">
        <f>VLOOKUP($A465,[1]Sheet1!$A$1:$T$1000,3)</f>
        <v>0</v>
      </c>
      <c r="E465" s="152">
        <f>VLOOKUP($A465,[1]Sheet1!$A$1:$T$1000,4)</f>
        <v>0</v>
      </c>
      <c r="F465" s="152">
        <f>VLOOKUP($A465,[1]Sheet1!$A$1:$T$1000,13)</f>
        <v>0</v>
      </c>
      <c r="G465" s="152">
        <f>VLOOKUP($A465,[1]Sheet1!$A$1:$T$1000,14)</f>
        <v>0</v>
      </c>
    </row>
    <row r="466" spans="1:7">
      <c r="A466" s="78">
        <v>36865</v>
      </c>
      <c r="B466" s="76">
        <f t="shared" si="10"/>
        <v>12</v>
      </c>
      <c r="C466" s="152">
        <f>VLOOKUP($A466,[1]Sheet1!$A$1:$T$1000,2)</f>
        <v>0</v>
      </c>
      <c r="D466" s="152">
        <f>VLOOKUP($A466,[1]Sheet1!$A$1:$T$1000,3)</f>
        <v>0</v>
      </c>
      <c r="E466" s="152">
        <f>VLOOKUP($A466,[1]Sheet1!$A$1:$T$1000,4)</f>
        <v>0</v>
      </c>
      <c r="F466" s="152">
        <f>VLOOKUP($A466,[1]Sheet1!$A$1:$T$1000,13)</f>
        <v>0</v>
      </c>
      <c r="G466" s="152">
        <f>VLOOKUP($A466,[1]Sheet1!$A$1:$T$1000,14)</f>
        <v>0</v>
      </c>
    </row>
    <row r="467" spans="1:7">
      <c r="A467" s="78">
        <v>36866</v>
      </c>
      <c r="B467" s="76">
        <f t="shared" si="10"/>
        <v>12</v>
      </c>
      <c r="C467" s="152">
        <f>VLOOKUP($A467,[1]Sheet1!$A$1:$T$1000,2)</f>
        <v>0</v>
      </c>
      <c r="D467" s="152">
        <f>VLOOKUP($A467,[1]Sheet1!$A$1:$T$1000,3)</f>
        <v>0</v>
      </c>
      <c r="E467" s="152">
        <f>VLOOKUP($A467,[1]Sheet1!$A$1:$T$1000,4)</f>
        <v>0</v>
      </c>
      <c r="F467" s="152">
        <f>VLOOKUP($A467,[1]Sheet1!$A$1:$T$1000,13)</f>
        <v>0</v>
      </c>
      <c r="G467" s="152">
        <f>VLOOKUP($A467,[1]Sheet1!$A$1:$T$1000,14)</f>
        <v>0</v>
      </c>
    </row>
    <row r="468" spans="1:7">
      <c r="A468" s="78">
        <v>36867</v>
      </c>
      <c r="B468" s="76">
        <f t="shared" si="10"/>
        <v>12</v>
      </c>
      <c r="C468" s="152">
        <f>VLOOKUP($A468,[1]Sheet1!$A$1:$T$1000,2)</f>
        <v>0</v>
      </c>
      <c r="D468" s="152">
        <f>VLOOKUP($A468,[1]Sheet1!$A$1:$T$1000,3)</f>
        <v>0</v>
      </c>
      <c r="E468" s="152">
        <f>VLOOKUP($A468,[1]Sheet1!$A$1:$T$1000,4)</f>
        <v>0</v>
      </c>
      <c r="F468" s="152">
        <f>VLOOKUP($A468,[1]Sheet1!$A$1:$T$1000,13)</f>
        <v>0</v>
      </c>
      <c r="G468" s="152">
        <f>VLOOKUP($A468,[1]Sheet1!$A$1:$T$1000,14)</f>
        <v>0</v>
      </c>
    </row>
    <row r="469" spans="1:7">
      <c r="A469" s="78">
        <v>36868</v>
      </c>
      <c r="B469" s="76">
        <f t="shared" si="10"/>
        <v>12</v>
      </c>
      <c r="C469" s="152">
        <f>VLOOKUP($A469,[1]Sheet1!$A$1:$T$1000,2)</f>
        <v>0</v>
      </c>
      <c r="D469" s="152">
        <f>VLOOKUP($A469,[1]Sheet1!$A$1:$T$1000,3)</f>
        <v>0</v>
      </c>
      <c r="E469" s="152">
        <f>VLOOKUP($A469,[1]Sheet1!$A$1:$T$1000,4)</f>
        <v>0</v>
      </c>
      <c r="F469" s="152">
        <f>VLOOKUP($A469,[1]Sheet1!$A$1:$T$1000,13)</f>
        <v>0</v>
      </c>
      <c r="G469" s="152">
        <f>VLOOKUP($A469,[1]Sheet1!$A$1:$T$1000,14)</f>
        <v>0</v>
      </c>
    </row>
    <row r="470" spans="1:7">
      <c r="A470" s="78">
        <v>36869</v>
      </c>
      <c r="B470" s="76">
        <f t="shared" si="10"/>
        <v>12</v>
      </c>
      <c r="C470" s="152">
        <f>VLOOKUP($A470,[1]Sheet1!$A$1:$T$1000,2)</f>
        <v>0</v>
      </c>
      <c r="D470" s="152">
        <f>VLOOKUP($A470,[1]Sheet1!$A$1:$T$1000,3)</f>
        <v>0</v>
      </c>
      <c r="E470" s="152">
        <f>VLOOKUP($A470,[1]Sheet1!$A$1:$T$1000,4)</f>
        <v>0</v>
      </c>
      <c r="F470" s="152">
        <f>VLOOKUP($A470,[1]Sheet1!$A$1:$T$1000,13)</f>
        <v>0</v>
      </c>
      <c r="G470" s="152">
        <f>VLOOKUP($A470,[1]Sheet1!$A$1:$T$1000,14)</f>
        <v>0</v>
      </c>
    </row>
    <row r="471" spans="1:7">
      <c r="A471" s="78">
        <v>36870</v>
      </c>
      <c r="B471" s="76">
        <f t="shared" si="10"/>
        <v>12</v>
      </c>
      <c r="C471" s="152">
        <f>VLOOKUP($A471,[1]Sheet1!$A$1:$T$1000,2)</f>
        <v>0</v>
      </c>
      <c r="D471" s="152">
        <f>VLOOKUP($A471,[1]Sheet1!$A$1:$T$1000,3)</f>
        <v>0</v>
      </c>
      <c r="E471" s="152">
        <f>VLOOKUP($A471,[1]Sheet1!$A$1:$T$1000,4)</f>
        <v>0</v>
      </c>
      <c r="F471" s="152">
        <f>VLOOKUP($A471,[1]Sheet1!$A$1:$T$1000,13)</f>
        <v>0</v>
      </c>
      <c r="G471" s="152">
        <f>VLOOKUP($A471,[1]Sheet1!$A$1:$T$1000,14)</f>
        <v>0</v>
      </c>
    </row>
    <row r="472" spans="1:7">
      <c r="A472" s="78">
        <v>36871</v>
      </c>
      <c r="B472" s="76">
        <f t="shared" si="10"/>
        <v>12</v>
      </c>
      <c r="C472" s="152">
        <f>VLOOKUP($A472,[1]Sheet1!$A$1:$T$1000,2)</f>
        <v>0</v>
      </c>
      <c r="D472" s="152">
        <f>VLOOKUP($A472,[1]Sheet1!$A$1:$T$1000,3)</f>
        <v>0</v>
      </c>
      <c r="E472" s="152">
        <f>VLOOKUP($A472,[1]Sheet1!$A$1:$T$1000,4)</f>
        <v>0</v>
      </c>
      <c r="F472" s="152">
        <f>VLOOKUP($A472,[1]Sheet1!$A$1:$T$1000,13)</f>
        <v>0</v>
      </c>
      <c r="G472" s="152">
        <f>VLOOKUP($A472,[1]Sheet1!$A$1:$T$1000,14)</f>
        <v>0</v>
      </c>
    </row>
    <row r="473" spans="1:7">
      <c r="A473" s="78">
        <v>36872</v>
      </c>
      <c r="B473" s="76">
        <f t="shared" si="10"/>
        <v>12</v>
      </c>
      <c r="C473" s="152">
        <f>VLOOKUP($A473,[1]Sheet1!$A$1:$T$1000,2)</f>
        <v>0</v>
      </c>
      <c r="D473" s="152">
        <f>VLOOKUP($A473,[1]Sheet1!$A$1:$T$1000,3)</f>
        <v>0</v>
      </c>
      <c r="E473" s="152">
        <f>VLOOKUP($A473,[1]Sheet1!$A$1:$T$1000,4)</f>
        <v>0</v>
      </c>
      <c r="F473" s="152">
        <f>VLOOKUP($A473,[1]Sheet1!$A$1:$T$1000,13)</f>
        <v>0</v>
      </c>
      <c r="G473" s="152">
        <f>VLOOKUP($A473,[1]Sheet1!$A$1:$T$1000,14)</f>
        <v>0</v>
      </c>
    </row>
    <row r="474" spans="1:7">
      <c r="A474" s="78">
        <v>36873</v>
      </c>
      <c r="B474" s="76">
        <f t="shared" si="10"/>
        <v>12</v>
      </c>
      <c r="C474" s="152">
        <f>VLOOKUP($A474,[1]Sheet1!$A$1:$T$1000,2)</f>
        <v>0</v>
      </c>
      <c r="D474" s="152">
        <f>VLOOKUP($A474,[1]Sheet1!$A$1:$T$1000,3)</f>
        <v>0</v>
      </c>
      <c r="E474" s="152">
        <f>VLOOKUP($A474,[1]Sheet1!$A$1:$T$1000,4)</f>
        <v>0</v>
      </c>
      <c r="F474" s="152">
        <f>VLOOKUP($A474,[1]Sheet1!$A$1:$T$1000,13)</f>
        <v>0</v>
      </c>
      <c r="G474" s="152">
        <f>VLOOKUP($A474,[1]Sheet1!$A$1:$T$1000,14)</f>
        <v>0</v>
      </c>
    </row>
    <row r="475" spans="1:7">
      <c r="A475" s="78">
        <v>36874</v>
      </c>
      <c r="B475" s="76">
        <f t="shared" si="10"/>
        <v>12</v>
      </c>
      <c r="C475" s="152">
        <f>VLOOKUP($A475,[1]Sheet1!$A$1:$T$1000,2)</f>
        <v>0</v>
      </c>
      <c r="D475" s="152">
        <f>VLOOKUP($A475,[1]Sheet1!$A$1:$T$1000,3)</f>
        <v>0</v>
      </c>
      <c r="E475" s="152">
        <f>VLOOKUP($A475,[1]Sheet1!$A$1:$T$1000,4)</f>
        <v>0</v>
      </c>
      <c r="F475" s="152">
        <f>VLOOKUP($A475,[1]Sheet1!$A$1:$T$1000,13)</f>
        <v>0</v>
      </c>
      <c r="G475" s="152">
        <f>VLOOKUP($A475,[1]Sheet1!$A$1:$T$1000,14)</f>
        <v>0</v>
      </c>
    </row>
    <row r="476" spans="1:7">
      <c r="A476" s="78">
        <v>36875</v>
      </c>
      <c r="B476" s="76">
        <f t="shared" si="10"/>
        <v>12</v>
      </c>
      <c r="C476" s="152">
        <f>VLOOKUP($A476,[1]Sheet1!$A$1:$T$1000,2)</f>
        <v>0</v>
      </c>
      <c r="D476" s="152">
        <f>VLOOKUP($A476,[1]Sheet1!$A$1:$T$1000,3)</f>
        <v>0</v>
      </c>
      <c r="E476" s="152">
        <f>VLOOKUP($A476,[1]Sheet1!$A$1:$T$1000,4)</f>
        <v>0</v>
      </c>
      <c r="F476" s="152">
        <f>VLOOKUP($A476,[1]Sheet1!$A$1:$T$1000,13)</f>
        <v>0</v>
      </c>
      <c r="G476" s="152">
        <f>VLOOKUP($A476,[1]Sheet1!$A$1:$T$1000,14)</f>
        <v>0</v>
      </c>
    </row>
    <row r="477" spans="1:7">
      <c r="A477" s="78">
        <v>36876</v>
      </c>
      <c r="B477" s="76">
        <f t="shared" si="10"/>
        <v>12</v>
      </c>
      <c r="C477" s="152">
        <f>VLOOKUP($A477,[1]Sheet1!$A$1:$T$1000,2)</f>
        <v>0</v>
      </c>
      <c r="D477" s="152">
        <f>VLOOKUP($A477,[1]Sheet1!$A$1:$T$1000,3)</f>
        <v>0</v>
      </c>
      <c r="E477" s="152">
        <f>VLOOKUP($A477,[1]Sheet1!$A$1:$T$1000,4)</f>
        <v>0</v>
      </c>
      <c r="F477" s="152">
        <f>VLOOKUP($A477,[1]Sheet1!$A$1:$T$1000,13)</f>
        <v>0</v>
      </c>
      <c r="G477" s="152">
        <f>VLOOKUP($A477,[1]Sheet1!$A$1:$T$1000,14)</f>
        <v>0</v>
      </c>
    </row>
    <row r="478" spans="1:7">
      <c r="A478" s="78">
        <v>36877</v>
      </c>
      <c r="B478" s="76">
        <f t="shared" si="10"/>
        <v>12</v>
      </c>
      <c r="C478" s="152">
        <f>VLOOKUP($A478,[1]Sheet1!$A$1:$T$1000,2)</f>
        <v>0</v>
      </c>
      <c r="D478" s="152">
        <f>VLOOKUP($A478,[1]Sheet1!$A$1:$T$1000,3)</f>
        <v>0</v>
      </c>
      <c r="E478" s="152">
        <f>VLOOKUP($A478,[1]Sheet1!$A$1:$T$1000,4)</f>
        <v>0</v>
      </c>
      <c r="F478" s="152">
        <f>VLOOKUP($A478,[1]Sheet1!$A$1:$T$1000,13)</f>
        <v>0</v>
      </c>
      <c r="G478" s="152">
        <f>VLOOKUP($A478,[1]Sheet1!$A$1:$T$1000,14)</f>
        <v>0</v>
      </c>
    </row>
    <row r="479" spans="1:7">
      <c r="A479" s="78">
        <v>36878</v>
      </c>
      <c r="B479" s="76">
        <f t="shared" si="10"/>
        <v>12</v>
      </c>
      <c r="C479" s="152">
        <f>VLOOKUP($A479,[1]Sheet1!$A$1:$T$1000,2)</f>
        <v>0</v>
      </c>
      <c r="D479" s="152">
        <f>VLOOKUP($A479,[1]Sheet1!$A$1:$T$1000,3)</f>
        <v>0</v>
      </c>
      <c r="E479" s="152">
        <f>VLOOKUP($A479,[1]Sheet1!$A$1:$T$1000,4)</f>
        <v>0</v>
      </c>
      <c r="F479" s="152">
        <f>VLOOKUP($A479,[1]Sheet1!$A$1:$T$1000,13)</f>
        <v>0</v>
      </c>
      <c r="G479" s="152">
        <f>VLOOKUP($A479,[1]Sheet1!$A$1:$T$1000,14)</f>
        <v>0</v>
      </c>
    </row>
    <row r="480" spans="1:7">
      <c r="A480" s="78">
        <v>36879</v>
      </c>
      <c r="B480" s="76">
        <f t="shared" si="10"/>
        <v>12</v>
      </c>
      <c r="C480" s="152">
        <f>VLOOKUP($A480,[1]Sheet1!$A$1:$T$1000,2)</f>
        <v>0</v>
      </c>
      <c r="D480" s="152">
        <f>VLOOKUP($A480,[1]Sheet1!$A$1:$T$1000,3)</f>
        <v>0</v>
      </c>
      <c r="E480" s="152">
        <f>VLOOKUP($A480,[1]Sheet1!$A$1:$T$1000,4)</f>
        <v>0</v>
      </c>
      <c r="F480" s="152">
        <f>VLOOKUP($A480,[1]Sheet1!$A$1:$T$1000,13)</f>
        <v>0</v>
      </c>
      <c r="G480" s="152">
        <f>VLOOKUP($A480,[1]Sheet1!$A$1:$T$1000,14)</f>
        <v>0</v>
      </c>
    </row>
    <row r="481" spans="1:7">
      <c r="A481" s="78">
        <v>36880</v>
      </c>
      <c r="B481" s="76">
        <f t="shared" si="10"/>
        <v>12</v>
      </c>
      <c r="C481" s="152">
        <f>VLOOKUP($A481,[1]Sheet1!$A$1:$T$1000,2)</f>
        <v>0</v>
      </c>
      <c r="D481" s="152">
        <f>VLOOKUP($A481,[1]Sheet1!$A$1:$T$1000,3)</f>
        <v>0</v>
      </c>
      <c r="E481" s="152">
        <f>VLOOKUP($A481,[1]Sheet1!$A$1:$T$1000,4)</f>
        <v>0</v>
      </c>
      <c r="F481" s="152">
        <f>VLOOKUP($A481,[1]Sheet1!$A$1:$T$1000,13)</f>
        <v>0</v>
      </c>
      <c r="G481" s="152">
        <f>VLOOKUP($A481,[1]Sheet1!$A$1:$T$1000,14)</f>
        <v>0</v>
      </c>
    </row>
    <row r="482" spans="1:7">
      <c r="A482" s="78">
        <v>36881</v>
      </c>
      <c r="B482" s="76">
        <f t="shared" si="10"/>
        <v>12</v>
      </c>
      <c r="C482" s="152">
        <f>VLOOKUP($A482,[1]Sheet1!$A$1:$T$1000,2)</f>
        <v>0</v>
      </c>
      <c r="D482" s="152">
        <f>VLOOKUP($A482,[1]Sheet1!$A$1:$T$1000,3)</f>
        <v>0</v>
      </c>
      <c r="E482" s="152">
        <f>VLOOKUP($A482,[1]Sheet1!$A$1:$T$1000,4)</f>
        <v>0</v>
      </c>
      <c r="F482" s="152">
        <f>VLOOKUP($A482,[1]Sheet1!$A$1:$T$1000,13)</f>
        <v>0</v>
      </c>
      <c r="G482" s="152">
        <f>VLOOKUP($A482,[1]Sheet1!$A$1:$T$1000,14)</f>
        <v>0</v>
      </c>
    </row>
    <row r="483" spans="1:7">
      <c r="A483" s="78">
        <v>36882</v>
      </c>
      <c r="B483" s="76">
        <f t="shared" si="10"/>
        <v>12</v>
      </c>
      <c r="C483" s="152">
        <f>VLOOKUP($A483,[1]Sheet1!$A$1:$T$1000,2)</f>
        <v>0</v>
      </c>
      <c r="D483" s="152">
        <f>VLOOKUP($A483,[1]Sheet1!$A$1:$T$1000,3)</f>
        <v>0</v>
      </c>
      <c r="E483" s="152">
        <f>VLOOKUP($A483,[1]Sheet1!$A$1:$T$1000,4)</f>
        <v>0</v>
      </c>
      <c r="F483" s="152">
        <f>VLOOKUP($A483,[1]Sheet1!$A$1:$T$1000,13)</f>
        <v>0</v>
      </c>
      <c r="G483" s="152">
        <f>VLOOKUP($A483,[1]Sheet1!$A$1:$T$1000,14)</f>
        <v>0</v>
      </c>
    </row>
    <row r="484" spans="1:7">
      <c r="A484" s="78">
        <v>36883</v>
      </c>
      <c r="B484" s="76">
        <f t="shared" si="10"/>
        <v>12</v>
      </c>
      <c r="C484" s="152">
        <f>VLOOKUP($A484,[1]Sheet1!$A$1:$T$1000,2)</f>
        <v>0</v>
      </c>
      <c r="D484" s="152">
        <f>VLOOKUP($A484,[1]Sheet1!$A$1:$T$1000,3)</f>
        <v>0</v>
      </c>
      <c r="E484" s="152">
        <f>VLOOKUP($A484,[1]Sheet1!$A$1:$T$1000,4)</f>
        <v>0</v>
      </c>
      <c r="F484" s="152">
        <f>VLOOKUP($A484,[1]Sheet1!$A$1:$T$1000,13)</f>
        <v>0</v>
      </c>
      <c r="G484" s="152">
        <f>VLOOKUP($A484,[1]Sheet1!$A$1:$T$1000,14)</f>
        <v>0</v>
      </c>
    </row>
    <row r="485" spans="1:7">
      <c r="A485" s="78">
        <v>36884</v>
      </c>
      <c r="B485" s="76">
        <f t="shared" si="10"/>
        <v>12</v>
      </c>
      <c r="C485" s="152">
        <f>VLOOKUP($A485,[1]Sheet1!$A$1:$T$1000,2)</f>
        <v>0</v>
      </c>
      <c r="D485" s="152">
        <f>VLOOKUP($A485,[1]Sheet1!$A$1:$T$1000,3)</f>
        <v>0</v>
      </c>
      <c r="E485" s="152">
        <f>VLOOKUP($A485,[1]Sheet1!$A$1:$T$1000,4)</f>
        <v>0</v>
      </c>
      <c r="F485" s="152">
        <f>VLOOKUP($A485,[1]Sheet1!$A$1:$T$1000,13)</f>
        <v>0</v>
      </c>
      <c r="G485" s="152">
        <f>VLOOKUP($A485,[1]Sheet1!$A$1:$T$1000,14)</f>
        <v>0</v>
      </c>
    </row>
    <row r="486" spans="1:7">
      <c r="A486" s="78">
        <v>36885</v>
      </c>
      <c r="B486" s="76">
        <f t="shared" si="10"/>
        <v>12</v>
      </c>
      <c r="C486" s="152">
        <f>VLOOKUP($A486,[1]Sheet1!$A$1:$T$1000,2)</f>
        <v>0</v>
      </c>
      <c r="D486" s="152">
        <f>VLOOKUP($A486,[1]Sheet1!$A$1:$T$1000,3)</f>
        <v>0</v>
      </c>
      <c r="E486" s="152">
        <f>VLOOKUP($A486,[1]Sheet1!$A$1:$T$1000,4)</f>
        <v>0</v>
      </c>
      <c r="F486" s="152">
        <f>VLOOKUP($A486,[1]Sheet1!$A$1:$T$1000,13)</f>
        <v>0</v>
      </c>
      <c r="G486" s="152">
        <f>VLOOKUP($A486,[1]Sheet1!$A$1:$T$1000,14)</f>
        <v>0</v>
      </c>
    </row>
    <row r="487" spans="1:7">
      <c r="A487" s="78">
        <v>36886</v>
      </c>
      <c r="B487" s="76">
        <f t="shared" si="10"/>
        <v>12</v>
      </c>
      <c r="C487" s="152">
        <f>VLOOKUP($A487,[1]Sheet1!$A$1:$T$1000,2)</f>
        <v>0</v>
      </c>
      <c r="D487" s="152">
        <f>VLOOKUP($A487,[1]Sheet1!$A$1:$T$1000,3)</f>
        <v>0</v>
      </c>
      <c r="E487" s="152">
        <f>VLOOKUP($A487,[1]Sheet1!$A$1:$T$1000,4)</f>
        <v>0</v>
      </c>
      <c r="F487" s="152">
        <f>VLOOKUP($A487,[1]Sheet1!$A$1:$T$1000,13)</f>
        <v>0</v>
      </c>
      <c r="G487" s="152">
        <f>VLOOKUP($A487,[1]Sheet1!$A$1:$T$1000,14)</f>
        <v>0</v>
      </c>
    </row>
    <row r="488" spans="1:7">
      <c r="A488" s="78">
        <v>36887</v>
      </c>
      <c r="B488" s="76">
        <f t="shared" si="10"/>
        <v>12</v>
      </c>
      <c r="C488" s="152">
        <f>VLOOKUP($A488,[1]Sheet1!$A$1:$T$1000,2)</f>
        <v>0</v>
      </c>
      <c r="D488" s="152">
        <f>VLOOKUP($A488,[1]Sheet1!$A$1:$T$1000,3)</f>
        <v>0</v>
      </c>
      <c r="E488" s="152">
        <f>VLOOKUP($A488,[1]Sheet1!$A$1:$T$1000,4)</f>
        <v>0</v>
      </c>
      <c r="F488" s="152">
        <f>VLOOKUP($A488,[1]Sheet1!$A$1:$T$1000,13)</f>
        <v>0</v>
      </c>
      <c r="G488" s="152">
        <f>VLOOKUP($A488,[1]Sheet1!$A$1:$T$1000,14)</f>
        <v>0</v>
      </c>
    </row>
    <row r="489" spans="1:7">
      <c r="A489" s="78">
        <v>36888</v>
      </c>
      <c r="B489" s="76">
        <f t="shared" si="10"/>
        <v>12</v>
      </c>
      <c r="C489" s="152">
        <f>VLOOKUP($A489,[1]Sheet1!$A$1:$T$1000,2)</f>
        <v>0</v>
      </c>
      <c r="D489" s="152">
        <f>VLOOKUP($A489,[1]Sheet1!$A$1:$T$1000,3)</f>
        <v>0</v>
      </c>
      <c r="E489" s="152">
        <f>VLOOKUP($A489,[1]Sheet1!$A$1:$T$1000,4)</f>
        <v>0</v>
      </c>
      <c r="F489" s="152">
        <f>VLOOKUP($A489,[1]Sheet1!$A$1:$T$1000,13)</f>
        <v>0</v>
      </c>
      <c r="G489" s="152">
        <f>VLOOKUP($A489,[1]Sheet1!$A$1:$T$1000,14)</f>
        <v>0</v>
      </c>
    </row>
    <row r="490" spans="1:7">
      <c r="A490" s="78">
        <v>36889</v>
      </c>
      <c r="B490" s="76">
        <f t="shared" si="10"/>
        <v>12</v>
      </c>
      <c r="C490" s="152">
        <f>VLOOKUP($A490,[1]Sheet1!$A$1:$T$1000,2)</f>
        <v>0</v>
      </c>
      <c r="D490" s="152">
        <f>VLOOKUP($A490,[1]Sheet1!$A$1:$T$1000,3)</f>
        <v>0</v>
      </c>
      <c r="E490" s="152">
        <f>VLOOKUP($A490,[1]Sheet1!$A$1:$T$1000,4)</f>
        <v>0</v>
      </c>
      <c r="F490" s="152">
        <f>VLOOKUP($A490,[1]Sheet1!$A$1:$T$1000,13)</f>
        <v>0</v>
      </c>
      <c r="G490" s="152">
        <f>VLOOKUP($A490,[1]Sheet1!$A$1:$T$1000,14)</f>
        <v>0</v>
      </c>
    </row>
    <row r="491" spans="1:7">
      <c r="A491" s="78">
        <v>36890</v>
      </c>
      <c r="B491" s="76">
        <f t="shared" si="10"/>
        <v>12</v>
      </c>
      <c r="C491" s="152">
        <f>VLOOKUP($A491,[1]Sheet1!$A$1:$T$1000,2)</f>
        <v>0</v>
      </c>
      <c r="D491" s="152">
        <f>VLOOKUP($A491,[1]Sheet1!$A$1:$T$1000,3)</f>
        <v>0</v>
      </c>
      <c r="E491" s="152">
        <f>VLOOKUP($A491,[1]Sheet1!$A$1:$T$1000,4)</f>
        <v>0</v>
      </c>
      <c r="F491" s="152">
        <f>VLOOKUP($A491,[1]Sheet1!$A$1:$T$1000,13)</f>
        <v>0</v>
      </c>
      <c r="G491" s="152">
        <f>VLOOKUP($A491,[1]Sheet1!$A$1:$T$1000,14)</f>
        <v>0</v>
      </c>
    </row>
    <row r="492" spans="1:7">
      <c r="A492" s="78">
        <v>36891</v>
      </c>
      <c r="B492" s="76">
        <f t="shared" si="10"/>
        <v>12</v>
      </c>
      <c r="C492" s="152">
        <f>VLOOKUP($A492,[1]Sheet1!$A$1:$T$1000,2)</f>
        <v>0</v>
      </c>
      <c r="D492" s="152">
        <f>VLOOKUP($A492,[1]Sheet1!$A$1:$T$1000,3)</f>
        <v>0</v>
      </c>
      <c r="E492" s="152">
        <f>VLOOKUP($A492,[1]Sheet1!$A$1:$T$1000,4)</f>
        <v>0</v>
      </c>
      <c r="F492" s="152">
        <f>VLOOKUP($A492,[1]Sheet1!$A$1:$T$1000,13)</f>
        <v>0</v>
      </c>
      <c r="G492" s="152">
        <f>VLOOKUP($A492,[1]Sheet1!$A$1:$T$1000,14)</f>
        <v>0</v>
      </c>
    </row>
  </sheetData>
  <mergeCells count="1">
    <mergeCell ref="J21:L21"/>
  </mergeCell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B1:U82"/>
  <sheetViews>
    <sheetView topLeftCell="A42" zoomScale="50" workbookViewId="0">
      <selection activeCell="X52" sqref="X52"/>
    </sheetView>
  </sheetViews>
  <sheetFormatPr defaultColWidth="8.7109375" defaultRowHeight="15"/>
  <cols>
    <col min="1" max="2" width="8.7109375" style="33" customWidth="1"/>
    <col min="3" max="3" width="10.42578125" style="33" customWidth="1"/>
    <col min="4" max="4" width="10.28515625" style="57" customWidth="1"/>
    <col min="5" max="13" width="8.7109375" style="33" customWidth="1"/>
    <col min="14" max="14" width="8.7109375" style="53" customWidth="1"/>
    <col min="15" max="16" width="8.7109375" style="33" customWidth="1"/>
    <col min="17" max="17" width="8.7109375" style="53" customWidth="1"/>
    <col min="18" max="18" width="8.7109375" style="33" customWidth="1"/>
    <col min="19" max="19" width="8.7109375" style="53" customWidth="1"/>
    <col min="20" max="20" width="9.5703125" style="53" bestFit="1" customWidth="1"/>
    <col min="21" max="21" width="8.7109375" style="53" customWidth="1"/>
    <col min="22" max="16384" width="8.7109375" style="33"/>
  </cols>
  <sheetData>
    <row r="1" spans="2:8" ht="15.75" thickBot="1">
      <c r="C1" s="34" t="s">
        <v>20</v>
      </c>
      <c r="D1" s="56" t="s">
        <v>21</v>
      </c>
    </row>
    <row r="2" spans="2:8" ht="15.75" thickBot="1">
      <c r="B2" s="34" t="s">
        <v>2</v>
      </c>
      <c r="C2" s="31">
        <v>36404</v>
      </c>
      <c r="D2" s="32">
        <v>36408</v>
      </c>
      <c r="H2" s="36" t="s">
        <v>23</v>
      </c>
    </row>
    <row r="22" spans="12:15" ht="15.75" thickBot="1"/>
    <row r="23" spans="12:15" ht="15.75" thickBot="1">
      <c r="N23" s="54">
        <f>VLOOKUP($C$2,'Inj-WD'!$S$4:$T$133,2)</f>
        <v>285233.33333333331</v>
      </c>
      <c r="O23" s="33" t="s">
        <v>20</v>
      </c>
    </row>
    <row r="24" spans="12:15" ht="15.75" thickBot="1">
      <c r="L24" s="34" t="s">
        <v>11</v>
      </c>
    </row>
    <row r="25" spans="12:15" ht="15.75" thickBot="1">
      <c r="N25" s="54">
        <f>VLOOKUP($D$2,'Inj-WD'!$A$2:$D$1644,4)</f>
        <v>506000</v>
      </c>
      <c r="O25" s="33" t="s">
        <v>22</v>
      </c>
    </row>
    <row r="29" spans="12:15" ht="15.75" thickBot="1"/>
    <row r="30" spans="12:15" ht="15.75" thickBot="1">
      <c r="N30" s="54">
        <f>VLOOKUP($C$2,'Cali Prod'!$S$5:$T$48,2)</f>
        <v>259800</v>
      </c>
      <c r="O30" s="33" t="s">
        <v>20</v>
      </c>
    </row>
    <row r="31" spans="12:15" ht="15.75" thickBot="1">
      <c r="L31" s="34" t="s">
        <v>8</v>
      </c>
    </row>
    <row r="32" spans="12:15" ht="15.75" thickBot="1">
      <c r="N32" s="54">
        <f>VLOOKUP($D$2,'Cali Prod'!$A$4:$D$1502,4)</f>
        <v>267000</v>
      </c>
      <c r="O32" s="33" t="s">
        <v>22</v>
      </c>
    </row>
    <row r="36" spans="12:14">
      <c r="N36" s="59"/>
    </row>
    <row r="37" spans="12:14">
      <c r="L37" s="34"/>
      <c r="N37" s="59"/>
    </row>
    <row r="38" spans="12:14">
      <c r="N38" s="59"/>
    </row>
    <row r="50" spans="14:21" ht="15.75" thickBot="1"/>
    <row r="51" spans="14:21" ht="15.75" thickBot="1">
      <c r="Q51" s="54">
        <f>VLOOKUP($C$2,'Kern Mojave'!$S$4:$T$47,2)</f>
        <v>417833.33333333331</v>
      </c>
      <c r="R51" s="33" t="s">
        <v>20</v>
      </c>
    </row>
    <row r="52" spans="14:21" ht="15.75" thickBot="1">
      <c r="N52" s="55" t="s">
        <v>17</v>
      </c>
    </row>
    <row r="53" spans="14:21" ht="15.75" thickBot="1">
      <c r="Q53" s="54">
        <f>VLOOKUP($D$2,'Kern Mojave'!$A$4:$D$1502,4)</f>
        <v>312000</v>
      </c>
      <c r="R53" s="33" t="s">
        <v>22</v>
      </c>
    </row>
    <row r="63" spans="14:21" ht="15.75" thickBot="1"/>
    <row r="64" spans="14:21" ht="15.75" thickBot="1">
      <c r="R64" s="53"/>
      <c r="T64" s="54">
        <f>VLOOKUP($C$2,'TW N Needles'!$S$7:$T$57,2)</f>
        <v>677400</v>
      </c>
      <c r="U64" s="33" t="s">
        <v>20</v>
      </c>
    </row>
    <row r="65" spans="3:21" ht="15.75" thickBot="1">
      <c r="Q65" s="35" t="s">
        <v>16</v>
      </c>
      <c r="R65" s="53"/>
      <c r="U65" s="33"/>
    </row>
    <row r="66" spans="3:21" ht="15.75" thickBot="1">
      <c r="R66" s="53"/>
      <c r="T66" s="54">
        <f>VLOOKUP($D$2,'TW N Needles'!$A$7:$D$1502,4)</f>
        <v>521000</v>
      </c>
      <c r="U66" s="33" t="s">
        <v>22</v>
      </c>
    </row>
    <row r="67" spans="3:21">
      <c r="R67" s="53"/>
      <c r="T67" s="33"/>
      <c r="U67" s="33"/>
    </row>
    <row r="68" spans="3:21" ht="15.75" thickBot="1"/>
    <row r="69" spans="3:21" ht="15.75" thickBot="1">
      <c r="T69" s="54">
        <f>VLOOKUP($C$2,Topock!$S$4:$T$47,2)</f>
        <v>509566.66666666669</v>
      </c>
      <c r="U69" s="53" t="s">
        <v>20</v>
      </c>
    </row>
    <row r="70" spans="3:21" ht="15.75" thickBot="1">
      <c r="C70" s="33" t="s">
        <v>20</v>
      </c>
      <c r="D70" s="58">
        <f>VLOOKUP($C$2,'PG&amp;E WR'!$S$7:$T$87,2)</f>
        <v>254300</v>
      </c>
      <c r="R70" s="55" t="s">
        <v>3</v>
      </c>
    </row>
    <row r="71" spans="3:21" ht="15.75" thickBot="1">
      <c r="F71" s="37" t="s">
        <v>15</v>
      </c>
      <c r="T71" s="54">
        <f>VLOOKUP($D$2,Topock!$A$4:$D$1502,4)</f>
        <v>477000</v>
      </c>
      <c r="U71" s="53" t="s">
        <v>22</v>
      </c>
    </row>
    <row r="72" spans="3:21" ht="15.75" thickBot="1">
      <c r="C72" s="33" t="s">
        <v>21</v>
      </c>
      <c r="D72" s="58">
        <f>VLOOKUP($D$2,'PG&amp;E WR'!$A$7:$D$1502,4)</f>
        <v>221000</v>
      </c>
    </row>
    <row r="79" spans="3:21" ht="15.75" thickBot="1"/>
    <row r="80" spans="3:21" ht="15.75" thickBot="1">
      <c r="T80" s="54">
        <f>VLOOKUP($C$2,Ehrenberg!$S$7:$T$75,2)</f>
        <v>810300</v>
      </c>
      <c r="U80" s="53" t="s">
        <v>20</v>
      </c>
    </row>
    <row r="81" spans="18:21" ht="15.75" thickBot="1">
      <c r="R81" s="35" t="s">
        <v>4</v>
      </c>
    </row>
    <row r="82" spans="18:21" ht="15.75" thickBot="1">
      <c r="T82" s="54">
        <f>VLOOKUP($D$2,Ehrenberg!$A$7:$D$1502,4)</f>
        <v>694000</v>
      </c>
      <c r="U82" s="53" t="s">
        <v>22</v>
      </c>
    </row>
  </sheetData>
  <printOptions horizontalCentered="1" verticalCentered="1"/>
  <pageMargins left="0.18" right="0.19" top="0.56000000000000005" bottom="0.54" header="0.5" footer="0.5"/>
  <pageSetup scale="50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MS_ClipArt_Gallery" shapeId="3075" r:id="rId4">
          <objectPr defaultSize="0" autoPict="0" r:id="rId5">
            <anchor moveWithCells="1" sizeWithCells="1">
              <from>
                <xdr:col>0</xdr:col>
                <xdr:colOff>38100</xdr:colOff>
                <xdr:row>4</xdr:row>
                <xdr:rowOff>57150</xdr:rowOff>
              </from>
              <to>
                <xdr:col>18</xdr:col>
                <xdr:colOff>38100</xdr:colOff>
                <xdr:row>86</xdr:row>
                <xdr:rowOff>104775</xdr:rowOff>
              </to>
            </anchor>
          </objectPr>
        </oleObject>
      </mc:Choice>
      <mc:Fallback>
        <oleObject progId="MS_ClipArt_Gallery" shapeId="3075" r:id="rId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T1998"/>
  <sheetViews>
    <sheetView topLeftCell="J32" workbookViewId="0">
      <selection activeCell="T52" sqref="T52"/>
    </sheetView>
  </sheetViews>
  <sheetFormatPr defaultColWidth="8.7109375" defaultRowHeight="11.25"/>
  <cols>
    <col min="1" max="1" width="9.28515625" style="2" customWidth="1"/>
    <col min="2" max="3" width="9.28515625" style="4" customWidth="1"/>
    <col min="4" max="4" width="9.28515625" style="5" customWidth="1"/>
    <col min="5" max="19" width="8.7109375" style="11" customWidth="1"/>
    <col min="20" max="20" width="12.85546875" style="14" bestFit="1" customWidth="1"/>
    <col min="21" max="16384" width="8.7109375" style="11"/>
  </cols>
  <sheetData>
    <row r="3" spans="1:20">
      <c r="A3" s="10" t="s">
        <v>0</v>
      </c>
    </row>
    <row r="4" spans="1:20" s="60" customFormat="1" ht="22.5">
      <c r="A4" s="7" t="s">
        <v>1</v>
      </c>
      <c r="B4" s="8" t="s">
        <v>2</v>
      </c>
      <c r="C4" s="8" t="s">
        <v>14</v>
      </c>
      <c r="D4" s="9" t="s">
        <v>3</v>
      </c>
      <c r="S4" s="30" t="s">
        <v>2</v>
      </c>
      <c r="T4" s="29" t="s">
        <v>18</v>
      </c>
    </row>
    <row r="5" spans="1:20" ht="12" thickBot="1">
      <c r="A5" s="1">
        <v>35551</v>
      </c>
      <c r="B5" s="4">
        <v>35551</v>
      </c>
      <c r="C5" s="12">
        <f>IF(B5&lt;&gt;"",MONTH(B5),0)</f>
        <v>5</v>
      </c>
      <c r="D5" s="5">
        <v>531000</v>
      </c>
      <c r="S5" s="13">
        <v>35551</v>
      </c>
      <c r="T5" s="14">
        <f>HLOOKUP(S5,$F$6:$M$10,2)</f>
        <v>529096.77419354836</v>
      </c>
    </row>
    <row r="6" spans="1:20">
      <c r="A6" s="1">
        <v>35552</v>
      </c>
      <c r="B6" s="4">
        <v>35552</v>
      </c>
      <c r="C6" s="12">
        <f t="shared" ref="C6:C69" si="0">IF(B6&lt;&gt;"",MONTH(B6),0)</f>
        <v>5</v>
      </c>
      <c r="D6" s="5">
        <v>525000</v>
      </c>
      <c r="F6" s="15">
        <v>35551</v>
      </c>
      <c r="G6" s="16">
        <v>35582</v>
      </c>
      <c r="H6" s="16">
        <v>35612</v>
      </c>
      <c r="I6" s="16">
        <v>35643</v>
      </c>
      <c r="J6" s="16">
        <v>35674</v>
      </c>
      <c r="K6" s="16">
        <v>35704</v>
      </c>
      <c r="L6" s="16">
        <v>35735</v>
      </c>
      <c r="M6" s="17">
        <v>35765</v>
      </c>
      <c r="S6" s="13">
        <v>35582</v>
      </c>
      <c r="T6" s="14">
        <f t="shared" ref="T6:T12" si="1">HLOOKUP(S6,$F$6:$M$10,2)</f>
        <v>515066.66666666669</v>
      </c>
    </row>
    <row r="7" spans="1:20">
      <c r="A7" s="1">
        <v>35553</v>
      </c>
      <c r="B7" s="4">
        <v>35553</v>
      </c>
      <c r="C7" s="12">
        <f t="shared" si="0"/>
        <v>5</v>
      </c>
      <c r="D7" s="5">
        <v>531000</v>
      </c>
      <c r="F7" s="18">
        <f>DAVERAGE(Topock97,4,F9:F10)</f>
        <v>529096.77419354836</v>
      </c>
      <c r="G7" s="19">
        <f t="shared" ref="G7:M7" si="2">DAVERAGE(Topock97,4,G9:G10)</f>
        <v>515066.66666666669</v>
      </c>
      <c r="H7" s="19">
        <f t="shared" si="2"/>
        <v>479129.03225806454</v>
      </c>
      <c r="I7" s="19">
        <f t="shared" si="2"/>
        <v>514032.25806451612</v>
      </c>
      <c r="J7" s="19">
        <f t="shared" si="2"/>
        <v>516633.33333333331</v>
      </c>
      <c r="K7" s="19">
        <f t="shared" si="2"/>
        <v>530000</v>
      </c>
      <c r="L7" s="19">
        <f t="shared" si="2"/>
        <v>494400</v>
      </c>
      <c r="M7" s="20">
        <f t="shared" si="2"/>
        <v>386451.61290322582</v>
      </c>
      <c r="S7" s="13">
        <v>35612</v>
      </c>
      <c r="T7" s="14">
        <f t="shared" si="1"/>
        <v>479129.03225806454</v>
      </c>
    </row>
    <row r="8" spans="1:20">
      <c r="A8" s="1">
        <v>35554</v>
      </c>
      <c r="B8" s="4">
        <v>35554</v>
      </c>
      <c r="C8" s="12">
        <f t="shared" si="0"/>
        <v>5</v>
      </c>
      <c r="D8" s="5">
        <v>530000</v>
      </c>
      <c r="F8" s="21"/>
      <c r="G8" s="22"/>
      <c r="H8" s="22"/>
      <c r="I8" s="22"/>
      <c r="J8" s="22"/>
      <c r="K8" s="22"/>
      <c r="L8" s="22"/>
      <c r="M8" s="23"/>
      <c r="S8" s="13">
        <v>35643</v>
      </c>
      <c r="T8" s="14">
        <f t="shared" si="1"/>
        <v>514032.25806451612</v>
      </c>
    </row>
    <row r="9" spans="1:20">
      <c r="A9" s="1">
        <v>35555</v>
      </c>
      <c r="B9" s="4">
        <v>35555</v>
      </c>
      <c r="C9" s="12">
        <f t="shared" si="0"/>
        <v>5</v>
      </c>
      <c r="D9" s="5">
        <v>533000</v>
      </c>
      <c r="F9" s="21" t="s">
        <v>14</v>
      </c>
      <c r="G9" s="22" t="s">
        <v>14</v>
      </c>
      <c r="H9" s="22" t="s">
        <v>14</v>
      </c>
      <c r="I9" s="22" t="s">
        <v>14</v>
      </c>
      <c r="J9" s="22" t="s">
        <v>14</v>
      </c>
      <c r="K9" s="22" t="s">
        <v>14</v>
      </c>
      <c r="L9" s="22" t="s">
        <v>14</v>
      </c>
      <c r="M9" s="23" t="s">
        <v>14</v>
      </c>
      <c r="S9" s="13">
        <v>35674</v>
      </c>
      <c r="T9" s="14">
        <f t="shared" si="1"/>
        <v>516633.33333333331</v>
      </c>
    </row>
    <row r="10" spans="1:20" ht="12" thickBot="1">
      <c r="A10" s="1">
        <v>35556</v>
      </c>
      <c r="B10" s="4">
        <v>35556</v>
      </c>
      <c r="C10" s="12">
        <f t="shared" si="0"/>
        <v>5</v>
      </c>
      <c r="D10" s="5">
        <v>532000</v>
      </c>
      <c r="F10" s="24">
        <v>5</v>
      </c>
      <c r="G10" s="25">
        <v>6</v>
      </c>
      <c r="H10" s="25">
        <v>7</v>
      </c>
      <c r="I10" s="25">
        <v>8</v>
      </c>
      <c r="J10" s="25">
        <v>9</v>
      </c>
      <c r="K10" s="25">
        <v>10</v>
      </c>
      <c r="L10" s="25">
        <v>11</v>
      </c>
      <c r="M10" s="26">
        <v>12</v>
      </c>
      <c r="S10" s="13">
        <v>35704</v>
      </c>
      <c r="T10" s="14">
        <f t="shared" si="1"/>
        <v>530000</v>
      </c>
    </row>
    <row r="11" spans="1:20" ht="12" thickBot="1">
      <c r="A11" s="1">
        <v>35557</v>
      </c>
      <c r="B11" s="4">
        <v>35557</v>
      </c>
      <c r="C11" s="12">
        <f t="shared" si="0"/>
        <v>5</v>
      </c>
      <c r="D11" s="5">
        <v>531000</v>
      </c>
      <c r="S11" s="13">
        <v>35735</v>
      </c>
      <c r="T11" s="14">
        <f t="shared" si="1"/>
        <v>494400</v>
      </c>
    </row>
    <row r="12" spans="1:20">
      <c r="A12" s="1">
        <v>35558</v>
      </c>
      <c r="B12" s="4">
        <v>35558</v>
      </c>
      <c r="C12" s="12">
        <f t="shared" si="0"/>
        <v>5</v>
      </c>
      <c r="D12" s="5">
        <v>531000</v>
      </c>
      <c r="F12" s="15">
        <v>35796</v>
      </c>
      <c r="G12" s="16">
        <v>35827</v>
      </c>
      <c r="H12" s="16">
        <v>35855</v>
      </c>
      <c r="I12" s="16">
        <v>35886</v>
      </c>
      <c r="J12" s="16">
        <v>35916</v>
      </c>
      <c r="K12" s="16">
        <v>35947</v>
      </c>
      <c r="L12" s="16">
        <v>35977</v>
      </c>
      <c r="M12" s="16">
        <v>36008</v>
      </c>
      <c r="N12" s="16">
        <v>36039</v>
      </c>
      <c r="O12" s="16">
        <v>36069</v>
      </c>
      <c r="P12" s="16">
        <v>36100</v>
      </c>
      <c r="Q12" s="17">
        <v>36130</v>
      </c>
      <c r="S12" s="13">
        <v>35765</v>
      </c>
      <c r="T12" s="14">
        <f t="shared" si="1"/>
        <v>386451.61290322582</v>
      </c>
    </row>
    <row r="13" spans="1:20">
      <c r="A13" s="1">
        <v>35559</v>
      </c>
      <c r="B13" s="4">
        <v>35559</v>
      </c>
      <c r="C13" s="12">
        <f t="shared" si="0"/>
        <v>5</v>
      </c>
      <c r="D13" s="5">
        <v>531000</v>
      </c>
      <c r="F13" s="18">
        <f>DAVERAGE(Topock98,4,F15:F16)</f>
        <v>418483.87096774194</v>
      </c>
      <c r="G13" s="19">
        <f t="shared" ref="G13:Q13" si="3">DAVERAGE(Topock98,4,G15:G16)</f>
        <v>458714.28571428574</v>
      </c>
      <c r="H13" s="19">
        <f t="shared" si="3"/>
        <v>530032.25806451612</v>
      </c>
      <c r="I13" s="19">
        <f t="shared" si="3"/>
        <v>528500</v>
      </c>
      <c r="J13" s="19">
        <f t="shared" si="3"/>
        <v>523536.06451612903</v>
      </c>
      <c r="K13" s="19">
        <f t="shared" si="3"/>
        <v>524943.37931034481</v>
      </c>
      <c r="L13" s="19">
        <f t="shared" si="3"/>
        <v>530440.96774193551</v>
      </c>
      <c r="M13" s="19">
        <f t="shared" si="3"/>
        <v>514064.51612903224</v>
      </c>
      <c r="N13" s="19">
        <f t="shared" si="3"/>
        <v>515533.33333333331</v>
      </c>
      <c r="O13" s="19">
        <f t="shared" si="3"/>
        <v>503096.77419354836</v>
      </c>
      <c r="P13" s="19">
        <f t="shared" si="3"/>
        <v>424533.33333333331</v>
      </c>
      <c r="Q13" s="20">
        <f t="shared" si="3"/>
        <v>432322.58064516127</v>
      </c>
      <c r="S13" s="13">
        <v>35796</v>
      </c>
      <c r="T13" s="14">
        <f>HLOOKUP(S13,$F$12:$Q$16,2)</f>
        <v>418483.87096774194</v>
      </c>
    </row>
    <row r="14" spans="1:20">
      <c r="A14" s="1">
        <v>35560</v>
      </c>
      <c r="B14" s="4">
        <v>35560</v>
      </c>
      <c r="C14" s="12">
        <f t="shared" si="0"/>
        <v>5</v>
      </c>
      <c r="D14" s="5">
        <v>531000</v>
      </c>
      <c r="F14" s="21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3"/>
      <c r="S14" s="13">
        <v>35827</v>
      </c>
      <c r="T14" s="14">
        <f t="shared" ref="T14:T24" si="4">HLOOKUP(S14,$F$12:$Q$16,2)</f>
        <v>458714.28571428574</v>
      </c>
    </row>
    <row r="15" spans="1:20">
      <c r="A15" s="1">
        <v>35561</v>
      </c>
      <c r="B15" s="4">
        <v>35561</v>
      </c>
      <c r="C15" s="12">
        <f t="shared" si="0"/>
        <v>5</v>
      </c>
      <c r="D15" s="5">
        <v>533000</v>
      </c>
      <c r="F15" s="21" t="s">
        <v>14</v>
      </c>
      <c r="G15" s="22" t="s">
        <v>14</v>
      </c>
      <c r="H15" s="22" t="s">
        <v>14</v>
      </c>
      <c r="I15" s="22" t="s">
        <v>14</v>
      </c>
      <c r="J15" s="22" t="s">
        <v>14</v>
      </c>
      <c r="K15" s="22" t="s">
        <v>14</v>
      </c>
      <c r="L15" s="22" t="s">
        <v>14</v>
      </c>
      <c r="M15" s="22" t="s">
        <v>14</v>
      </c>
      <c r="N15" s="22" t="s">
        <v>14</v>
      </c>
      <c r="O15" s="22" t="s">
        <v>14</v>
      </c>
      <c r="P15" s="22" t="s">
        <v>14</v>
      </c>
      <c r="Q15" s="23" t="s">
        <v>14</v>
      </c>
      <c r="S15" s="13">
        <v>35855</v>
      </c>
      <c r="T15" s="14">
        <f t="shared" si="4"/>
        <v>530032.25806451612</v>
      </c>
    </row>
    <row r="16" spans="1:20" ht="12" thickBot="1">
      <c r="A16" s="1">
        <v>35562</v>
      </c>
      <c r="B16" s="4">
        <v>35562</v>
      </c>
      <c r="C16" s="12">
        <f t="shared" si="0"/>
        <v>5</v>
      </c>
      <c r="D16" s="5">
        <v>531000</v>
      </c>
      <c r="F16" s="24">
        <v>1</v>
      </c>
      <c r="G16" s="25">
        <v>2</v>
      </c>
      <c r="H16" s="25">
        <v>3</v>
      </c>
      <c r="I16" s="25">
        <v>4</v>
      </c>
      <c r="J16" s="25">
        <v>5</v>
      </c>
      <c r="K16" s="25">
        <v>6</v>
      </c>
      <c r="L16" s="25">
        <v>7</v>
      </c>
      <c r="M16" s="25">
        <v>8</v>
      </c>
      <c r="N16" s="25">
        <v>9</v>
      </c>
      <c r="O16" s="25">
        <v>10</v>
      </c>
      <c r="P16" s="25">
        <v>11</v>
      </c>
      <c r="Q16" s="26">
        <v>12</v>
      </c>
      <c r="S16" s="13">
        <v>35886</v>
      </c>
      <c r="T16" s="14">
        <f t="shared" si="4"/>
        <v>528500</v>
      </c>
    </row>
    <row r="17" spans="1:20" ht="12" thickBot="1">
      <c r="A17" s="1">
        <v>35563</v>
      </c>
      <c r="B17" s="4">
        <v>35563</v>
      </c>
      <c r="C17" s="12">
        <f t="shared" si="0"/>
        <v>5</v>
      </c>
      <c r="D17" s="5">
        <v>485000</v>
      </c>
      <c r="S17" s="13">
        <v>35916</v>
      </c>
      <c r="T17" s="14">
        <f t="shared" si="4"/>
        <v>523536.06451612903</v>
      </c>
    </row>
    <row r="18" spans="1:20">
      <c r="A18" s="1">
        <v>35564</v>
      </c>
      <c r="B18" s="4">
        <v>35564</v>
      </c>
      <c r="C18" s="12">
        <f t="shared" si="0"/>
        <v>5</v>
      </c>
      <c r="D18" s="5">
        <v>524000</v>
      </c>
      <c r="F18" s="15">
        <v>36161</v>
      </c>
      <c r="G18" s="16">
        <v>36192</v>
      </c>
      <c r="H18" s="16">
        <v>36220</v>
      </c>
      <c r="I18" s="16">
        <v>36251</v>
      </c>
      <c r="J18" s="16">
        <v>36281</v>
      </c>
      <c r="K18" s="16">
        <v>36312</v>
      </c>
      <c r="L18" s="16">
        <v>36342</v>
      </c>
      <c r="M18" s="16">
        <v>36373</v>
      </c>
      <c r="N18" s="16">
        <v>36404</v>
      </c>
      <c r="O18" s="16">
        <v>36434</v>
      </c>
      <c r="P18" s="16">
        <v>36465</v>
      </c>
      <c r="Q18" s="17">
        <v>36495</v>
      </c>
      <c r="S18" s="13">
        <v>35947</v>
      </c>
      <c r="T18" s="14">
        <f t="shared" si="4"/>
        <v>524943.37931034481</v>
      </c>
    </row>
    <row r="19" spans="1:20">
      <c r="A19" s="1">
        <v>35565</v>
      </c>
      <c r="B19" s="4">
        <v>35565</v>
      </c>
      <c r="C19" s="12">
        <f t="shared" si="0"/>
        <v>5</v>
      </c>
      <c r="D19" s="5">
        <v>535000</v>
      </c>
      <c r="F19" s="47">
        <f>DAVERAGE(Topock99,4,F21:F22)</f>
        <v>481806.45161290321</v>
      </c>
      <c r="G19" s="48">
        <f t="shared" ref="G19:Q19" si="5">DAVERAGE(Topock99,4,G21:G22)</f>
        <v>515035.71428571426</v>
      </c>
      <c r="H19" s="48">
        <f t="shared" si="5"/>
        <v>533161.29032258061</v>
      </c>
      <c r="I19" s="48">
        <f t="shared" si="5"/>
        <v>508533.33333333331</v>
      </c>
      <c r="J19" s="48">
        <f t="shared" si="5"/>
        <v>520870.96774193546</v>
      </c>
      <c r="K19" s="48">
        <f t="shared" si="5"/>
        <v>530300</v>
      </c>
      <c r="L19" s="48">
        <f t="shared" si="5"/>
        <v>523064.51612903224</v>
      </c>
      <c r="M19" s="48">
        <f t="shared" si="5"/>
        <v>515451.61290322582</v>
      </c>
      <c r="N19" s="48">
        <f>DAVERAGE(Topock99,4,N21:N22)</f>
        <v>509566.66666666669</v>
      </c>
      <c r="O19" s="48">
        <f t="shared" si="5"/>
        <v>477806.45161290321</v>
      </c>
      <c r="P19" s="48">
        <f t="shared" si="5"/>
        <v>513033.33333333331</v>
      </c>
      <c r="Q19" s="49">
        <f t="shared" si="5"/>
        <v>469903.90322580643</v>
      </c>
      <c r="S19" s="13">
        <v>35977</v>
      </c>
      <c r="T19" s="14">
        <f t="shared" si="4"/>
        <v>530440.96774193551</v>
      </c>
    </row>
    <row r="20" spans="1:20">
      <c r="A20" s="1">
        <v>35566</v>
      </c>
      <c r="B20" s="4">
        <v>35566</v>
      </c>
      <c r="C20" s="12">
        <f t="shared" si="0"/>
        <v>5</v>
      </c>
      <c r="D20" s="5">
        <v>533000</v>
      </c>
      <c r="F20" s="21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3"/>
      <c r="S20" s="13">
        <v>36008</v>
      </c>
      <c r="T20" s="14">
        <f t="shared" si="4"/>
        <v>514064.51612903224</v>
      </c>
    </row>
    <row r="21" spans="1:20">
      <c r="A21" s="1">
        <v>35567</v>
      </c>
      <c r="B21" s="4">
        <v>35567</v>
      </c>
      <c r="C21" s="12">
        <f t="shared" si="0"/>
        <v>5</v>
      </c>
      <c r="D21" s="5">
        <v>528000</v>
      </c>
      <c r="F21" s="21" t="s">
        <v>14</v>
      </c>
      <c r="G21" s="22" t="s">
        <v>14</v>
      </c>
      <c r="H21" s="22" t="s">
        <v>14</v>
      </c>
      <c r="I21" s="22" t="s">
        <v>14</v>
      </c>
      <c r="J21" s="22" t="s">
        <v>14</v>
      </c>
      <c r="K21" s="22" t="s">
        <v>14</v>
      </c>
      <c r="L21" s="22" t="s">
        <v>14</v>
      </c>
      <c r="M21" s="22" t="s">
        <v>14</v>
      </c>
      <c r="N21" s="22" t="s">
        <v>14</v>
      </c>
      <c r="O21" s="22" t="s">
        <v>14</v>
      </c>
      <c r="P21" s="22" t="s">
        <v>14</v>
      </c>
      <c r="Q21" s="23" t="s">
        <v>14</v>
      </c>
      <c r="S21" s="13">
        <v>36039</v>
      </c>
      <c r="T21" s="14">
        <f t="shared" si="4"/>
        <v>515533.33333333331</v>
      </c>
    </row>
    <row r="22" spans="1:20" ht="12" thickBot="1">
      <c r="A22" s="1">
        <v>35568</v>
      </c>
      <c r="B22" s="4">
        <v>35568</v>
      </c>
      <c r="C22" s="12">
        <f t="shared" si="0"/>
        <v>5</v>
      </c>
      <c r="D22" s="5">
        <v>531000</v>
      </c>
      <c r="F22" s="24">
        <v>1</v>
      </c>
      <c r="G22" s="25">
        <v>2</v>
      </c>
      <c r="H22" s="25">
        <v>3</v>
      </c>
      <c r="I22" s="25">
        <v>4</v>
      </c>
      <c r="J22" s="25">
        <v>5</v>
      </c>
      <c r="K22" s="25">
        <v>6</v>
      </c>
      <c r="L22" s="25">
        <v>7</v>
      </c>
      <c r="M22" s="25">
        <v>8</v>
      </c>
      <c r="N22" s="25">
        <v>9</v>
      </c>
      <c r="O22" s="25">
        <v>10</v>
      </c>
      <c r="P22" s="25">
        <v>11</v>
      </c>
      <c r="Q22" s="26">
        <v>12</v>
      </c>
      <c r="S22" s="13">
        <v>36069</v>
      </c>
      <c r="T22" s="14">
        <f t="shared" si="4"/>
        <v>503096.77419354836</v>
      </c>
    </row>
    <row r="23" spans="1:20" ht="12" thickBot="1">
      <c r="A23" s="1">
        <v>35569</v>
      </c>
      <c r="B23" s="4">
        <v>35569</v>
      </c>
      <c r="C23" s="12">
        <f t="shared" si="0"/>
        <v>5</v>
      </c>
      <c r="D23" s="5">
        <v>531000</v>
      </c>
      <c r="S23" s="13">
        <v>36100</v>
      </c>
      <c r="T23" s="14">
        <f t="shared" si="4"/>
        <v>424533.33333333331</v>
      </c>
    </row>
    <row r="24" spans="1:20">
      <c r="A24" s="1">
        <v>35570</v>
      </c>
      <c r="B24" s="4">
        <v>35570</v>
      </c>
      <c r="C24" s="12">
        <f t="shared" si="0"/>
        <v>5</v>
      </c>
      <c r="D24" s="5">
        <v>532000</v>
      </c>
      <c r="F24" s="15">
        <v>36526</v>
      </c>
      <c r="G24" s="16">
        <v>36557</v>
      </c>
      <c r="H24" s="16">
        <v>36586</v>
      </c>
      <c r="I24" s="16">
        <v>36617</v>
      </c>
      <c r="J24" s="16">
        <v>36647</v>
      </c>
      <c r="K24" s="16">
        <v>36678</v>
      </c>
      <c r="L24" s="16">
        <v>36708</v>
      </c>
      <c r="M24" s="16">
        <v>36739</v>
      </c>
      <c r="N24" s="16">
        <v>36770</v>
      </c>
      <c r="O24" s="16">
        <v>36800</v>
      </c>
      <c r="P24" s="16">
        <v>36831</v>
      </c>
      <c r="Q24" s="17">
        <v>36861</v>
      </c>
      <c r="S24" s="13">
        <v>36130</v>
      </c>
      <c r="T24" s="14">
        <f t="shared" si="4"/>
        <v>432322.58064516127</v>
      </c>
    </row>
    <row r="25" spans="1:20">
      <c r="A25" s="1">
        <v>35571</v>
      </c>
      <c r="B25" s="4">
        <v>35571</v>
      </c>
      <c r="C25" s="12">
        <f t="shared" si="0"/>
        <v>5</v>
      </c>
      <c r="D25" s="5">
        <v>532000</v>
      </c>
      <c r="F25" s="198">
        <f>DAVERAGE(Topock00,4,F$27:F$28)</f>
        <v>530096.77419354836</v>
      </c>
      <c r="G25" s="68">
        <f t="shared" ref="G25:Q25" si="6">DAVERAGE(Topock00,4,G$27:G$28)</f>
        <v>535103.44827586203</v>
      </c>
      <c r="H25" s="68">
        <f t="shared" si="6"/>
        <v>527709.67741935479</v>
      </c>
      <c r="I25" s="68">
        <f t="shared" si="6"/>
        <v>531633.33333333337</v>
      </c>
      <c r="J25" s="68">
        <f t="shared" si="6"/>
        <v>522387.09677419357</v>
      </c>
      <c r="K25" s="68">
        <f t="shared" si="6"/>
        <v>520966.66666666669</v>
      </c>
      <c r="L25" s="68">
        <f t="shared" si="6"/>
        <v>522096.77419354836</v>
      </c>
      <c r="M25" s="68">
        <f t="shared" si="6"/>
        <v>502709.67741935485</v>
      </c>
      <c r="N25" s="68">
        <f t="shared" si="6"/>
        <v>499333.33333333331</v>
      </c>
      <c r="O25" s="68">
        <f t="shared" si="6"/>
        <v>511612.90322580643</v>
      </c>
      <c r="P25" s="68">
        <f t="shared" si="6"/>
        <v>510266.66666666669</v>
      </c>
      <c r="Q25" s="167">
        <f t="shared" si="6"/>
        <v>527032.25806451612</v>
      </c>
      <c r="S25" s="13">
        <v>36161</v>
      </c>
      <c r="T25" s="14">
        <f>HLOOKUP(S25,$F$18:$Q$22,2)</f>
        <v>481806.45161290321</v>
      </c>
    </row>
    <row r="26" spans="1:20">
      <c r="A26" s="1">
        <v>35572</v>
      </c>
      <c r="B26" s="4">
        <v>35572</v>
      </c>
      <c r="C26" s="12">
        <f t="shared" si="0"/>
        <v>5</v>
      </c>
      <c r="D26" s="5">
        <v>531000</v>
      </c>
      <c r="F26" s="21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3"/>
      <c r="S26" s="13">
        <v>36192</v>
      </c>
      <c r="T26" s="14">
        <f t="shared" ref="T26:T36" si="7">HLOOKUP(S26,$F$18:$Q$22,2)</f>
        <v>515035.71428571426</v>
      </c>
    </row>
    <row r="27" spans="1:20">
      <c r="A27" s="1">
        <v>35573</v>
      </c>
      <c r="B27" s="4">
        <v>35573</v>
      </c>
      <c r="C27" s="12">
        <f t="shared" si="0"/>
        <v>5</v>
      </c>
      <c r="D27" s="5">
        <v>531000</v>
      </c>
      <c r="F27" s="21" t="s">
        <v>14</v>
      </c>
      <c r="G27" s="22" t="s">
        <v>14</v>
      </c>
      <c r="H27" s="22" t="s">
        <v>14</v>
      </c>
      <c r="I27" s="22" t="s">
        <v>14</v>
      </c>
      <c r="J27" s="22" t="s">
        <v>14</v>
      </c>
      <c r="K27" s="22" t="s">
        <v>14</v>
      </c>
      <c r="L27" s="22" t="s">
        <v>14</v>
      </c>
      <c r="M27" s="22" t="s">
        <v>14</v>
      </c>
      <c r="N27" s="22" t="s">
        <v>14</v>
      </c>
      <c r="O27" s="22" t="s">
        <v>14</v>
      </c>
      <c r="P27" s="22" t="s">
        <v>14</v>
      </c>
      <c r="Q27" s="23" t="s">
        <v>14</v>
      </c>
      <c r="S27" s="13">
        <v>36220</v>
      </c>
      <c r="T27" s="14">
        <f t="shared" si="7"/>
        <v>533161.29032258061</v>
      </c>
    </row>
    <row r="28" spans="1:20" ht="12" thickBot="1">
      <c r="A28" s="1">
        <v>35574</v>
      </c>
      <c r="B28" s="4">
        <v>35574</v>
      </c>
      <c r="C28" s="12">
        <f t="shared" si="0"/>
        <v>5</v>
      </c>
      <c r="D28" s="5">
        <v>532000</v>
      </c>
      <c r="F28" s="24">
        <v>1</v>
      </c>
      <c r="G28" s="25">
        <v>2</v>
      </c>
      <c r="H28" s="25">
        <v>3</v>
      </c>
      <c r="I28" s="25">
        <v>4</v>
      </c>
      <c r="J28" s="25">
        <v>5</v>
      </c>
      <c r="K28" s="25">
        <v>6</v>
      </c>
      <c r="L28" s="25">
        <v>7</v>
      </c>
      <c r="M28" s="25">
        <v>8</v>
      </c>
      <c r="N28" s="25">
        <v>9</v>
      </c>
      <c r="O28" s="25">
        <v>10</v>
      </c>
      <c r="P28" s="25">
        <v>11</v>
      </c>
      <c r="Q28" s="26">
        <v>12</v>
      </c>
      <c r="S28" s="13">
        <v>36251</v>
      </c>
      <c r="T28" s="14">
        <f t="shared" si="7"/>
        <v>508533.33333333331</v>
      </c>
    </row>
    <row r="29" spans="1:20" ht="12" thickBot="1">
      <c r="A29" s="1">
        <v>35575</v>
      </c>
      <c r="B29" s="4">
        <v>35575</v>
      </c>
      <c r="C29" s="12">
        <f t="shared" si="0"/>
        <v>5</v>
      </c>
      <c r="D29" s="5">
        <v>529000</v>
      </c>
      <c r="S29" s="13">
        <v>36281</v>
      </c>
      <c r="T29" s="14">
        <f t="shared" si="7"/>
        <v>520870.96774193546</v>
      </c>
    </row>
    <row r="30" spans="1:20">
      <c r="A30" s="1">
        <v>35576</v>
      </c>
      <c r="B30" s="4">
        <v>35576</v>
      </c>
      <c r="C30" s="12">
        <f t="shared" si="0"/>
        <v>5</v>
      </c>
      <c r="D30" s="5">
        <v>524000</v>
      </c>
      <c r="F30" s="15">
        <v>36892</v>
      </c>
      <c r="G30" s="16">
        <v>36923</v>
      </c>
      <c r="H30" s="16">
        <v>36951</v>
      </c>
      <c r="I30" s="16">
        <v>36982</v>
      </c>
      <c r="J30" s="16">
        <v>37012</v>
      </c>
      <c r="K30" s="16">
        <v>37043</v>
      </c>
      <c r="L30" s="16">
        <v>37073</v>
      </c>
      <c r="M30" s="16">
        <v>37104</v>
      </c>
      <c r="N30" s="16">
        <v>37135</v>
      </c>
      <c r="O30" s="16">
        <v>37165</v>
      </c>
      <c r="P30" s="16">
        <v>37196</v>
      </c>
      <c r="Q30" s="17">
        <v>37226</v>
      </c>
      <c r="S30" s="13">
        <v>36312</v>
      </c>
      <c r="T30" s="14">
        <f t="shared" si="7"/>
        <v>530300</v>
      </c>
    </row>
    <row r="31" spans="1:20">
      <c r="A31" s="1">
        <v>35577</v>
      </c>
      <c r="B31" s="4">
        <v>35577</v>
      </c>
      <c r="C31" s="12">
        <f t="shared" si="0"/>
        <v>5</v>
      </c>
      <c r="D31" s="5">
        <v>532000</v>
      </c>
      <c r="F31" s="198">
        <f>DAVERAGE(Topock01,4,F$27:F$28)</f>
        <v>533193.54838709673</v>
      </c>
      <c r="G31" s="68">
        <f t="shared" ref="G31:Q31" si="8">DAVERAGE(Topock01,4,G$27:G$28)</f>
        <v>532214.28571428568</v>
      </c>
      <c r="H31" s="68">
        <f t="shared" si="8"/>
        <v>536645.16129032255</v>
      </c>
      <c r="I31" s="68">
        <f t="shared" si="8"/>
        <v>498400</v>
      </c>
      <c r="J31" s="68" t="e">
        <f t="shared" si="8"/>
        <v>#DIV/0!</v>
      </c>
      <c r="K31" s="68" t="e">
        <f t="shared" si="8"/>
        <v>#DIV/0!</v>
      </c>
      <c r="L31" s="68" t="e">
        <f t="shared" si="8"/>
        <v>#DIV/0!</v>
      </c>
      <c r="M31" s="68" t="e">
        <f t="shared" si="8"/>
        <v>#DIV/0!</v>
      </c>
      <c r="N31" s="68" t="e">
        <f t="shared" si="8"/>
        <v>#DIV/0!</v>
      </c>
      <c r="O31" s="68" t="e">
        <f t="shared" si="8"/>
        <v>#DIV/0!</v>
      </c>
      <c r="P31" s="68" t="e">
        <f t="shared" si="8"/>
        <v>#DIV/0!</v>
      </c>
      <c r="Q31" s="167" t="e">
        <f t="shared" si="8"/>
        <v>#DIV/0!</v>
      </c>
      <c r="S31" s="13">
        <v>36342</v>
      </c>
      <c r="T31" s="14">
        <f t="shared" si="7"/>
        <v>523064.51612903224</v>
      </c>
    </row>
    <row r="32" spans="1:20">
      <c r="A32" s="1">
        <v>35578</v>
      </c>
      <c r="B32" s="4">
        <v>35578</v>
      </c>
      <c r="C32" s="12">
        <f t="shared" si="0"/>
        <v>5</v>
      </c>
      <c r="D32" s="5">
        <v>531000</v>
      </c>
      <c r="F32" s="21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3"/>
      <c r="S32" s="13">
        <v>36373</v>
      </c>
      <c r="T32" s="14">
        <f t="shared" si="7"/>
        <v>515451.61290322582</v>
      </c>
    </row>
    <row r="33" spans="1:20">
      <c r="A33" s="1">
        <v>35579</v>
      </c>
      <c r="B33" s="4">
        <v>35579</v>
      </c>
      <c r="C33" s="12">
        <f t="shared" si="0"/>
        <v>5</v>
      </c>
      <c r="D33" s="5">
        <v>533000</v>
      </c>
      <c r="F33" s="21" t="s">
        <v>14</v>
      </c>
      <c r="G33" s="22" t="s">
        <v>14</v>
      </c>
      <c r="H33" s="22" t="s">
        <v>14</v>
      </c>
      <c r="I33" s="22" t="s">
        <v>14</v>
      </c>
      <c r="J33" s="22" t="s">
        <v>14</v>
      </c>
      <c r="K33" s="22" t="s">
        <v>14</v>
      </c>
      <c r="L33" s="22" t="s">
        <v>14</v>
      </c>
      <c r="M33" s="22" t="s">
        <v>14</v>
      </c>
      <c r="N33" s="22" t="s">
        <v>14</v>
      </c>
      <c r="O33" s="22" t="s">
        <v>14</v>
      </c>
      <c r="P33" s="22" t="s">
        <v>14</v>
      </c>
      <c r="Q33" s="23" t="s">
        <v>14</v>
      </c>
      <c r="S33" s="13">
        <v>36404</v>
      </c>
      <c r="T33" s="14">
        <f t="shared" si="7"/>
        <v>509566.66666666669</v>
      </c>
    </row>
    <row r="34" spans="1:20" ht="12" thickBot="1">
      <c r="A34" s="1">
        <v>35580</v>
      </c>
      <c r="B34" s="4">
        <v>35580</v>
      </c>
      <c r="C34" s="12">
        <f t="shared" si="0"/>
        <v>5</v>
      </c>
      <c r="D34" s="5">
        <v>527000</v>
      </c>
      <c r="F34" s="24">
        <v>1</v>
      </c>
      <c r="G34" s="25">
        <v>2</v>
      </c>
      <c r="H34" s="25">
        <v>3</v>
      </c>
      <c r="I34" s="25">
        <v>4</v>
      </c>
      <c r="J34" s="25">
        <v>5</v>
      </c>
      <c r="K34" s="25">
        <v>6</v>
      </c>
      <c r="L34" s="25">
        <v>7</v>
      </c>
      <c r="M34" s="25">
        <v>8</v>
      </c>
      <c r="N34" s="25">
        <v>9</v>
      </c>
      <c r="O34" s="25">
        <v>10</v>
      </c>
      <c r="P34" s="25">
        <v>11</v>
      </c>
      <c r="Q34" s="26">
        <v>12</v>
      </c>
      <c r="S34" s="13">
        <v>36434</v>
      </c>
      <c r="T34" s="14">
        <f t="shared" si="7"/>
        <v>477806.45161290321</v>
      </c>
    </row>
    <row r="35" spans="1:20">
      <c r="A35" s="1">
        <v>35581</v>
      </c>
      <c r="B35" s="4">
        <v>35581</v>
      </c>
      <c r="C35" s="12">
        <f t="shared" si="0"/>
        <v>5</v>
      </c>
      <c r="D35" s="5">
        <v>531000</v>
      </c>
      <c r="S35" s="13">
        <v>36465</v>
      </c>
      <c r="T35" s="14">
        <f t="shared" si="7"/>
        <v>513033.33333333331</v>
      </c>
    </row>
    <row r="36" spans="1:20">
      <c r="A36" s="1">
        <v>35582</v>
      </c>
      <c r="B36" s="4">
        <v>35582</v>
      </c>
      <c r="C36" s="12">
        <f t="shared" si="0"/>
        <v>6</v>
      </c>
      <c r="D36" s="5">
        <v>524000</v>
      </c>
      <c r="S36" s="13">
        <v>36495</v>
      </c>
      <c r="T36" s="14">
        <f t="shared" si="7"/>
        <v>469903.90322580643</v>
      </c>
    </row>
    <row r="37" spans="1:20">
      <c r="A37" s="1">
        <v>35583</v>
      </c>
      <c r="B37" s="4">
        <v>35583</v>
      </c>
      <c r="C37" s="12">
        <f t="shared" si="0"/>
        <v>6</v>
      </c>
      <c r="D37" s="5">
        <v>530000</v>
      </c>
      <c r="S37" s="13">
        <v>36526</v>
      </c>
      <c r="T37" s="14">
        <f>HLOOKUP(S37,$F$24:$Q$28,2)</f>
        <v>530096.77419354836</v>
      </c>
    </row>
    <row r="38" spans="1:20">
      <c r="A38" s="1">
        <v>35584</v>
      </c>
      <c r="B38" s="4">
        <v>35584</v>
      </c>
      <c r="C38" s="12">
        <f t="shared" si="0"/>
        <v>6</v>
      </c>
      <c r="D38" s="5">
        <v>530000</v>
      </c>
      <c r="S38" s="13">
        <v>36557</v>
      </c>
      <c r="T38" s="14">
        <f t="shared" ref="T38:T48" si="9">HLOOKUP(S38,$F$24:$Q$28,2)</f>
        <v>535103.44827586203</v>
      </c>
    </row>
    <row r="39" spans="1:20">
      <c r="A39" s="1">
        <v>35585</v>
      </c>
      <c r="B39" s="4">
        <v>35585</v>
      </c>
      <c r="C39" s="12">
        <f t="shared" si="0"/>
        <v>6</v>
      </c>
      <c r="D39" s="5">
        <v>531000</v>
      </c>
      <c r="S39" s="13">
        <v>36586</v>
      </c>
      <c r="T39" s="14">
        <f t="shared" si="9"/>
        <v>527709.67741935479</v>
      </c>
    </row>
    <row r="40" spans="1:20">
      <c r="A40" s="1">
        <v>35586</v>
      </c>
      <c r="B40" s="4">
        <v>35586</v>
      </c>
      <c r="C40" s="12">
        <f t="shared" si="0"/>
        <v>6</v>
      </c>
      <c r="D40" s="5">
        <v>519000</v>
      </c>
      <c r="S40" s="13">
        <v>36617</v>
      </c>
      <c r="T40" s="14">
        <f t="shared" si="9"/>
        <v>531633.33333333337</v>
      </c>
    </row>
    <row r="41" spans="1:20">
      <c r="A41" s="1">
        <v>35587</v>
      </c>
      <c r="B41" s="4">
        <v>35587</v>
      </c>
      <c r="C41" s="12">
        <f t="shared" si="0"/>
        <v>6</v>
      </c>
      <c r="D41" s="5">
        <v>515000</v>
      </c>
      <c r="S41" s="13">
        <v>36647</v>
      </c>
      <c r="T41" s="14">
        <f t="shared" si="9"/>
        <v>522387.09677419357</v>
      </c>
    </row>
    <row r="42" spans="1:20">
      <c r="A42" s="1">
        <v>35588</v>
      </c>
      <c r="B42" s="4">
        <v>35588</v>
      </c>
      <c r="C42" s="12">
        <f t="shared" si="0"/>
        <v>6</v>
      </c>
      <c r="D42" s="5">
        <v>469000</v>
      </c>
      <c r="S42" s="13">
        <v>36678</v>
      </c>
      <c r="T42" s="14">
        <f t="shared" si="9"/>
        <v>520966.66666666669</v>
      </c>
    </row>
    <row r="43" spans="1:20">
      <c r="A43" s="1">
        <v>35589</v>
      </c>
      <c r="B43" s="4">
        <v>35589</v>
      </c>
      <c r="C43" s="12">
        <f t="shared" si="0"/>
        <v>6</v>
      </c>
      <c r="D43" s="5">
        <v>482000</v>
      </c>
      <c r="S43" s="13">
        <v>36708</v>
      </c>
      <c r="T43" s="14">
        <f t="shared" si="9"/>
        <v>522096.77419354836</v>
      </c>
    </row>
    <row r="44" spans="1:20">
      <c r="A44" s="1">
        <v>35590</v>
      </c>
      <c r="B44" s="4">
        <v>35590</v>
      </c>
      <c r="C44" s="12">
        <f t="shared" si="0"/>
        <v>6</v>
      </c>
      <c r="D44" s="5">
        <v>528000</v>
      </c>
      <c r="S44" s="13">
        <v>36739</v>
      </c>
      <c r="T44" s="14">
        <f t="shared" si="9"/>
        <v>502709.67741935485</v>
      </c>
    </row>
    <row r="45" spans="1:20">
      <c r="A45" s="1">
        <v>35591</v>
      </c>
      <c r="B45" s="4">
        <v>35591</v>
      </c>
      <c r="C45" s="12">
        <f t="shared" si="0"/>
        <v>6</v>
      </c>
      <c r="D45" s="5">
        <v>526000</v>
      </c>
      <c r="S45" s="13">
        <v>36770</v>
      </c>
      <c r="T45" s="14">
        <f t="shared" si="9"/>
        <v>499333.33333333331</v>
      </c>
    </row>
    <row r="46" spans="1:20">
      <c r="A46" s="1">
        <v>35592</v>
      </c>
      <c r="B46" s="4">
        <v>35592</v>
      </c>
      <c r="C46" s="12">
        <f t="shared" si="0"/>
        <v>6</v>
      </c>
      <c r="D46" s="5">
        <v>535000</v>
      </c>
      <c r="S46" s="13">
        <v>36800</v>
      </c>
      <c r="T46" s="14">
        <f t="shared" si="9"/>
        <v>511612.90322580643</v>
      </c>
    </row>
    <row r="47" spans="1:20">
      <c r="A47" s="1">
        <v>35593</v>
      </c>
      <c r="B47" s="4">
        <v>35593</v>
      </c>
      <c r="C47" s="12">
        <f t="shared" si="0"/>
        <v>6</v>
      </c>
      <c r="D47" s="5">
        <v>527000</v>
      </c>
      <c r="S47" s="13">
        <v>36831</v>
      </c>
      <c r="T47" s="14">
        <f t="shared" si="9"/>
        <v>510266.66666666669</v>
      </c>
    </row>
    <row r="48" spans="1:20">
      <c r="A48" s="1">
        <v>35594</v>
      </c>
      <c r="B48" s="4">
        <v>35594</v>
      </c>
      <c r="C48" s="12">
        <f t="shared" si="0"/>
        <v>6</v>
      </c>
      <c r="D48" s="5">
        <v>531000</v>
      </c>
      <c r="S48" s="13">
        <v>36861</v>
      </c>
      <c r="T48" s="14">
        <f t="shared" si="9"/>
        <v>527032.25806451612</v>
      </c>
    </row>
    <row r="49" spans="1:20">
      <c r="A49" s="1">
        <v>35595</v>
      </c>
      <c r="B49" s="4">
        <v>35595</v>
      </c>
      <c r="C49" s="12">
        <f t="shared" si="0"/>
        <v>6</v>
      </c>
      <c r="D49" s="5">
        <v>533000</v>
      </c>
      <c r="S49" s="13">
        <v>36892</v>
      </c>
      <c r="T49" s="14">
        <f>HLOOKUP(S49,$F$30:$Q$34,2)</f>
        <v>533193.54838709673</v>
      </c>
    </row>
    <row r="50" spans="1:20">
      <c r="A50" s="1">
        <v>35596</v>
      </c>
      <c r="B50" s="4">
        <v>35596</v>
      </c>
      <c r="C50" s="12">
        <f t="shared" si="0"/>
        <v>6</v>
      </c>
      <c r="D50" s="5">
        <v>494000</v>
      </c>
      <c r="S50" s="13">
        <v>36923</v>
      </c>
      <c r="T50" s="14">
        <f t="shared" ref="T50:T60" si="10">HLOOKUP(S50,$F$30:$Q$34,2)</f>
        <v>532214.28571428568</v>
      </c>
    </row>
    <row r="51" spans="1:20">
      <c r="A51" s="1">
        <v>35597</v>
      </c>
      <c r="B51" s="4">
        <v>35597</v>
      </c>
      <c r="C51" s="12">
        <f t="shared" si="0"/>
        <v>6</v>
      </c>
      <c r="D51" s="5">
        <v>527000</v>
      </c>
      <c r="S51" s="13">
        <v>36951</v>
      </c>
      <c r="T51" s="14">
        <f t="shared" si="10"/>
        <v>536645.16129032255</v>
      </c>
    </row>
    <row r="52" spans="1:20">
      <c r="A52" s="1">
        <v>35598</v>
      </c>
      <c r="B52" s="4">
        <v>35598</v>
      </c>
      <c r="C52" s="12">
        <f t="shared" si="0"/>
        <v>6</v>
      </c>
      <c r="D52" s="5">
        <v>483000</v>
      </c>
      <c r="S52" s="13">
        <v>36982</v>
      </c>
      <c r="T52" s="14">
        <f t="shared" si="10"/>
        <v>498400</v>
      </c>
    </row>
    <row r="53" spans="1:20">
      <c r="A53" s="1">
        <v>35599</v>
      </c>
      <c r="B53" s="4">
        <v>35599</v>
      </c>
      <c r="C53" s="12">
        <f t="shared" si="0"/>
        <v>6</v>
      </c>
      <c r="D53" s="5">
        <v>518000</v>
      </c>
      <c r="S53" s="13">
        <v>37012</v>
      </c>
      <c r="T53" s="14" t="e">
        <f t="shared" si="10"/>
        <v>#DIV/0!</v>
      </c>
    </row>
    <row r="54" spans="1:20">
      <c r="A54" s="1">
        <v>35600</v>
      </c>
      <c r="B54" s="4">
        <v>35600</v>
      </c>
      <c r="C54" s="12">
        <f t="shared" si="0"/>
        <v>6</v>
      </c>
      <c r="D54" s="5">
        <v>533000</v>
      </c>
      <c r="S54" s="13">
        <v>37043</v>
      </c>
      <c r="T54" s="14" t="e">
        <f t="shared" si="10"/>
        <v>#DIV/0!</v>
      </c>
    </row>
    <row r="55" spans="1:20">
      <c r="A55" s="1">
        <v>35601</v>
      </c>
      <c r="B55" s="4">
        <v>35601</v>
      </c>
      <c r="C55" s="12">
        <f t="shared" si="0"/>
        <v>6</v>
      </c>
      <c r="D55" s="5">
        <v>532000</v>
      </c>
      <c r="S55" s="13">
        <v>37073</v>
      </c>
      <c r="T55" s="14" t="e">
        <f t="shared" si="10"/>
        <v>#DIV/0!</v>
      </c>
    </row>
    <row r="56" spans="1:20">
      <c r="A56" s="1">
        <v>35602</v>
      </c>
      <c r="B56" s="4">
        <v>35602</v>
      </c>
      <c r="C56" s="12">
        <f t="shared" si="0"/>
        <v>6</v>
      </c>
      <c r="D56" s="5">
        <v>512000</v>
      </c>
      <c r="S56" s="13">
        <v>37104</v>
      </c>
      <c r="T56" s="14" t="e">
        <f t="shared" si="10"/>
        <v>#DIV/0!</v>
      </c>
    </row>
    <row r="57" spans="1:20">
      <c r="A57" s="1">
        <v>35603</v>
      </c>
      <c r="B57" s="4">
        <v>35603</v>
      </c>
      <c r="C57" s="12">
        <f t="shared" si="0"/>
        <v>6</v>
      </c>
      <c r="D57" s="5">
        <v>504000</v>
      </c>
      <c r="S57" s="13">
        <v>37135</v>
      </c>
      <c r="T57" s="14" t="e">
        <f t="shared" si="10"/>
        <v>#DIV/0!</v>
      </c>
    </row>
    <row r="58" spans="1:20">
      <c r="A58" s="1">
        <v>35604</v>
      </c>
      <c r="B58" s="4">
        <v>35604</v>
      </c>
      <c r="C58" s="12">
        <f t="shared" si="0"/>
        <v>6</v>
      </c>
      <c r="D58" s="5">
        <v>523000</v>
      </c>
      <c r="S58" s="13">
        <v>37165</v>
      </c>
      <c r="T58" s="14" t="e">
        <f t="shared" si="10"/>
        <v>#DIV/0!</v>
      </c>
    </row>
    <row r="59" spans="1:20">
      <c r="A59" s="1">
        <v>35605</v>
      </c>
      <c r="B59" s="4">
        <v>35605</v>
      </c>
      <c r="C59" s="12">
        <f t="shared" si="0"/>
        <v>6</v>
      </c>
      <c r="D59" s="5">
        <v>529000</v>
      </c>
      <c r="S59" s="13">
        <v>37196</v>
      </c>
      <c r="T59" s="14" t="e">
        <f t="shared" si="10"/>
        <v>#DIV/0!</v>
      </c>
    </row>
    <row r="60" spans="1:20">
      <c r="A60" s="1">
        <v>35606</v>
      </c>
      <c r="B60" s="4">
        <v>35606</v>
      </c>
      <c r="C60" s="12">
        <f t="shared" si="0"/>
        <v>6</v>
      </c>
      <c r="D60" s="5">
        <v>531000</v>
      </c>
      <c r="S60" s="13">
        <v>37226</v>
      </c>
      <c r="T60" s="14" t="e">
        <f t="shared" si="10"/>
        <v>#DIV/0!</v>
      </c>
    </row>
    <row r="61" spans="1:20">
      <c r="A61" s="1">
        <v>35607</v>
      </c>
      <c r="B61" s="4">
        <v>35607</v>
      </c>
      <c r="C61" s="12">
        <f t="shared" si="0"/>
        <v>6</v>
      </c>
      <c r="D61" s="5">
        <v>526000</v>
      </c>
      <c r="S61" s="13">
        <v>37257</v>
      </c>
    </row>
    <row r="62" spans="1:20">
      <c r="A62" s="1">
        <v>35608</v>
      </c>
      <c r="B62" s="4">
        <v>35608</v>
      </c>
      <c r="C62" s="12">
        <f t="shared" si="0"/>
        <v>6</v>
      </c>
      <c r="D62" s="5">
        <v>526000</v>
      </c>
      <c r="S62" s="13">
        <v>37288</v>
      </c>
    </row>
    <row r="63" spans="1:20">
      <c r="A63" s="1">
        <v>35609</v>
      </c>
      <c r="B63" s="4">
        <v>35609</v>
      </c>
      <c r="C63" s="12">
        <f t="shared" si="0"/>
        <v>6</v>
      </c>
      <c r="D63" s="5">
        <v>463000</v>
      </c>
      <c r="S63" s="13">
        <v>37316</v>
      </c>
    </row>
    <row r="64" spans="1:20">
      <c r="A64" s="1">
        <v>35610</v>
      </c>
      <c r="B64" s="4">
        <v>35610</v>
      </c>
      <c r="C64" s="12">
        <f t="shared" si="0"/>
        <v>6</v>
      </c>
      <c r="D64" s="5">
        <v>456000</v>
      </c>
      <c r="S64" s="13">
        <v>37347</v>
      </c>
    </row>
    <row r="65" spans="1:19">
      <c r="A65" s="1">
        <v>35611</v>
      </c>
      <c r="B65" s="4">
        <v>35611</v>
      </c>
      <c r="C65" s="12">
        <f t="shared" si="0"/>
        <v>6</v>
      </c>
      <c r="D65" s="5">
        <v>515000</v>
      </c>
      <c r="S65" s="13">
        <v>37377</v>
      </c>
    </row>
    <row r="66" spans="1:19">
      <c r="A66" s="1">
        <v>35612</v>
      </c>
      <c r="B66" s="4">
        <v>35612</v>
      </c>
      <c r="C66" s="12">
        <f t="shared" si="0"/>
        <v>7</v>
      </c>
      <c r="D66" s="5">
        <v>534000</v>
      </c>
      <c r="S66" s="13">
        <v>37408</v>
      </c>
    </row>
    <row r="67" spans="1:19">
      <c r="A67" s="1">
        <v>35613</v>
      </c>
      <c r="B67" s="4">
        <v>35613</v>
      </c>
      <c r="C67" s="12">
        <f t="shared" si="0"/>
        <v>7</v>
      </c>
      <c r="D67" s="5">
        <v>542000</v>
      </c>
      <c r="S67" s="13">
        <v>37438</v>
      </c>
    </row>
    <row r="68" spans="1:19">
      <c r="A68" s="1">
        <v>35614</v>
      </c>
      <c r="B68" s="4">
        <v>35614</v>
      </c>
      <c r="C68" s="12">
        <f t="shared" si="0"/>
        <v>7</v>
      </c>
      <c r="D68" s="5">
        <v>521000</v>
      </c>
      <c r="S68" s="13">
        <v>37469</v>
      </c>
    </row>
    <row r="69" spans="1:19">
      <c r="A69" s="1">
        <v>35615</v>
      </c>
      <c r="B69" s="4">
        <v>35615</v>
      </c>
      <c r="C69" s="12">
        <f t="shared" si="0"/>
        <v>7</v>
      </c>
      <c r="D69" s="5">
        <v>531000</v>
      </c>
      <c r="S69" s="13">
        <v>37500</v>
      </c>
    </row>
    <row r="70" spans="1:19">
      <c r="A70" s="1">
        <v>35616</v>
      </c>
      <c r="B70" s="4">
        <v>35616</v>
      </c>
      <c r="C70" s="12">
        <f t="shared" ref="C70:C133" si="11">IF(B70&lt;&gt;"",MONTH(B70),0)</f>
        <v>7</v>
      </c>
      <c r="D70" s="5">
        <v>531000</v>
      </c>
      <c r="S70" s="13">
        <v>37530</v>
      </c>
    </row>
    <row r="71" spans="1:19">
      <c r="A71" s="1">
        <v>35617</v>
      </c>
      <c r="B71" s="4">
        <v>35617</v>
      </c>
      <c r="C71" s="12">
        <f t="shared" si="11"/>
        <v>7</v>
      </c>
      <c r="D71" s="5">
        <v>503000</v>
      </c>
      <c r="S71" s="13">
        <v>37561</v>
      </c>
    </row>
    <row r="72" spans="1:19">
      <c r="A72" s="1">
        <v>35618</v>
      </c>
      <c r="B72" s="4">
        <v>35618</v>
      </c>
      <c r="C72" s="12">
        <f t="shared" si="11"/>
        <v>7</v>
      </c>
      <c r="D72" s="5">
        <v>503000</v>
      </c>
      <c r="S72" s="13">
        <v>37591</v>
      </c>
    </row>
    <row r="73" spans="1:19">
      <c r="A73" s="1">
        <v>35619</v>
      </c>
      <c r="B73" s="4">
        <v>35619</v>
      </c>
      <c r="C73" s="12">
        <f t="shared" si="11"/>
        <v>7</v>
      </c>
      <c r="D73" s="5">
        <v>479000</v>
      </c>
      <c r="S73" s="13">
        <v>37622</v>
      </c>
    </row>
    <row r="74" spans="1:19">
      <c r="A74" s="1">
        <v>35620</v>
      </c>
      <c r="B74" s="4">
        <v>35620</v>
      </c>
      <c r="C74" s="12">
        <f t="shared" si="11"/>
        <v>7</v>
      </c>
      <c r="D74" s="5">
        <v>493000</v>
      </c>
      <c r="S74" s="13">
        <v>37653</v>
      </c>
    </row>
    <row r="75" spans="1:19">
      <c r="A75" s="1">
        <v>35621</v>
      </c>
      <c r="B75" s="4">
        <v>35621</v>
      </c>
      <c r="C75" s="12">
        <f t="shared" si="11"/>
        <v>7</v>
      </c>
      <c r="D75" s="5">
        <v>486000</v>
      </c>
      <c r="S75" s="13">
        <v>37681</v>
      </c>
    </row>
    <row r="76" spans="1:19">
      <c r="A76" s="1">
        <v>35622</v>
      </c>
      <c r="B76" s="4">
        <v>35622</v>
      </c>
      <c r="C76" s="12">
        <f t="shared" si="11"/>
        <v>7</v>
      </c>
      <c r="D76" s="5">
        <v>477000</v>
      </c>
    </row>
    <row r="77" spans="1:19">
      <c r="A77" s="1">
        <v>35623</v>
      </c>
      <c r="B77" s="4">
        <v>35623</v>
      </c>
      <c r="C77" s="12">
        <f t="shared" si="11"/>
        <v>7</v>
      </c>
      <c r="D77" s="5">
        <v>440000</v>
      </c>
    </row>
    <row r="78" spans="1:19">
      <c r="A78" s="1">
        <v>35624</v>
      </c>
      <c r="B78" s="4">
        <v>35624</v>
      </c>
      <c r="C78" s="12">
        <f t="shared" si="11"/>
        <v>7</v>
      </c>
      <c r="D78" s="5">
        <v>461000</v>
      </c>
    </row>
    <row r="79" spans="1:19">
      <c r="A79" s="1">
        <v>35625</v>
      </c>
      <c r="B79" s="4">
        <v>35625</v>
      </c>
      <c r="C79" s="12">
        <f t="shared" si="11"/>
        <v>7</v>
      </c>
      <c r="D79" s="5">
        <v>443000</v>
      </c>
    </row>
    <row r="80" spans="1:19">
      <c r="A80" s="1">
        <v>35626</v>
      </c>
      <c r="B80" s="4">
        <v>35626</v>
      </c>
      <c r="C80" s="12">
        <f t="shared" si="11"/>
        <v>7</v>
      </c>
      <c r="D80" s="5">
        <v>503000</v>
      </c>
    </row>
    <row r="81" spans="1:4">
      <c r="A81" s="1">
        <v>35627</v>
      </c>
      <c r="B81" s="4">
        <v>35627</v>
      </c>
      <c r="C81" s="12">
        <f t="shared" si="11"/>
        <v>7</v>
      </c>
      <c r="D81" s="5">
        <v>471000</v>
      </c>
    </row>
    <row r="82" spans="1:4">
      <c r="A82" s="1">
        <v>35628</v>
      </c>
      <c r="B82" s="4">
        <v>35628</v>
      </c>
      <c r="C82" s="12">
        <f t="shared" si="11"/>
        <v>7</v>
      </c>
      <c r="D82" s="5">
        <v>471000</v>
      </c>
    </row>
    <row r="83" spans="1:4">
      <c r="A83" s="1">
        <v>35629</v>
      </c>
      <c r="B83" s="4">
        <v>35629</v>
      </c>
      <c r="C83" s="12">
        <f t="shared" si="11"/>
        <v>7</v>
      </c>
      <c r="D83" s="5">
        <v>450000</v>
      </c>
    </row>
    <row r="84" spans="1:4">
      <c r="A84" s="1">
        <v>35630</v>
      </c>
      <c r="B84" s="4">
        <v>35630</v>
      </c>
      <c r="C84" s="12">
        <f t="shared" si="11"/>
        <v>7</v>
      </c>
      <c r="D84" s="5">
        <v>423000</v>
      </c>
    </row>
    <row r="85" spans="1:4">
      <c r="A85" s="1">
        <v>35631</v>
      </c>
      <c r="B85" s="4">
        <v>35631</v>
      </c>
      <c r="C85" s="12">
        <f t="shared" si="11"/>
        <v>7</v>
      </c>
      <c r="D85" s="5">
        <v>424000</v>
      </c>
    </row>
    <row r="86" spans="1:4">
      <c r="A86" s="1">
        <v>35632</v>
      </c>
      <c r="B86" s="4">
        <v>35632</v>
      </c>
      <c r="C86" s="12">
        <f t="shared" si="11"/>
        <v>7</v>
      </c>
      <c r="D86" s="5">
        <v>436000</v>
      </c>
    </row>
    <row r="87" spans="1:4">
      <c r="A87" s="1">
        <v>35633</v>
      </c>
      <c r="B87" s="4">
        <v>35633</v>
      </c>
      <c r="C87" s="12">
        <f t="shared" si="11"/>
        <v>7</v>
      </c>
      <c r="D87" s="5">
        <v>438000</v>
      </c>
    </row>
    <row r="88" spans="1:4">
      <c r="A88" s="1">
        <v>35634</v>
      </c>
      <c r="B88" s="4">
        <v>35634</v>
      </c>
      <c r="C88" s="12">
        <f t="shared" si="11"/>
        <v>7</v>
      </c>
      <c r="D88" s="5">
        <v>424000</v>
      </c>
    </row>
    <row r="89" spans="1:4">
      <c r="A89" s="1">
        <v>35635</v>
      </c>
      <c r="B89" s="4">
        <v>35635</v>
      </c>
      <c r="C89" s="12">
        <f t="shared" si="11"/>
        <v>7</v>
      </c>
      <c r="D89" s="5">
        <v>441000</v>
      </c>
    </row>
    <row r="90" spans="1:4">
      <c r="A90" s="1">
        <v>35636</v>
      </c>
      <c r="B90" s="4">
        <v>35636</v>
      </c>
      <c r="C90" s="12">
        <f t="shared" si="11"/>
        <v>7</v>
      </c>
      <c r="D90" s="5">
        <v>448000</v>
      </c>
    </row>
    <row r="91" spans="1:4">
      <c r="A91" s="1">
        <v>35637</v>
      </c>
      <c r="B91" s="4">
        <v>35637</v>
      </c>
      <c r="C91" s="12">
        <f t="shared" si="11"/>
        <v>7</v>
      </c>
      <c r="D91" s="5">
        <v>451000</v>
      </c>
    </row>
    <row r="92" spans="1:4">
      <c r="A92" s="1">
        <v>35638</v>
      </c>
      <c r="B92" s="4">
        <v>35638</v>
      </c>
      <c r="C92" s="12">
        <f t="shared" si="11"/>
        <v>7</v>
      </c>
      <c r="D92" s="5">
        <v>468000</v>
      </c>
    </row>
    <row r="93" spans="1:4">
      <c r="A93" s="1">
        <v>35639</v>
      </c>
      <c r="B93" s="4">
        <v>35639</v>
      </c>
      <c r="C93" s="12">
        <f t="shared" si="11"/>
        <v>7</v>
      </c>
      <c r="D93" s="5">
        <v>521000</v>
      </c>
    </row>
    <row r="94" spans="1:4">
      <c r="A94" s="1">
        <v>35640</v>
      </c>
      <c r="B94" s="4">
        <v>35640</v>
      </c>
      <c r="C94" s="12">
        <f t="shared" si="11"/>
        <v>7</v>
      </c>
      <c r="D94" s="5">
        <v>516000</v>
      </c>
    </row>
    <row r="95" spans="1:4">
      <c r="A95" s="1">
        <v>35641</v>
      </c>
      <c r="B95" s="4">
        <v>35641</v>
      </c>
      <c r="C95" s="12">
        <f t="shared" si="11"/>
        <v>7</v>
      </c>
      <c r="D95" s="5">
        <v>529000</v>
      </c>
    </row>
    <row r="96" spans="1:4">
      <c r="A96" s="1">
        <v>35642</v>
      </c>
      <c r="B96" s="4">
        <v>35642</v>
      </c>
      <c r="C96" s="12">
        <f t="shared" si="11"/>
        <v>7</v>
      </c>
      <c r="D96" s="5">
        <v>495000</v>
      </c>
    </row>
    <row r="97" spans="1:4">
      <c r="A97" s="1">
        <v>35643</v>
      </c>
      <c r="B97" s="4">
        <v>35643</v>
      </c>
      <c r="C97" s="12">
        <f t="shared" si="11"/>
        <v>8</v>
      </c>
      <c r="D97" s="5">
        <v>525000</v>
      </c>
    </row>
    <row r="98" spans="1:4">
      <c r="A98" s="1">
        <v>35644</v>
      </c>
      <c r="B98" s="4">
        <v>35644</v>
      </c>
      <c r="C98" s="12">
        <f t="shared" si="11"/>
        <v>8</v>
      </c>
      <c r="D98" s="5">
        <v>511000</v>
      </c>
    </row>
    <row r="99" spans="1:4">
      <c r="A99" s="1">
        <v>35645</v>
      </c>
      <c r="B99" s="4">
        <v>35645</v>
      </c>
      <c r="C99" s="12">
        <f t="shared" si="11"/>
        <v>8</v>
      </c>
      <c r="D99" s="5">
        <v>501000</v>
      </c>
    </row>
    <row r="100" spans="1:4">
      <c r="A100" s="1">
        <v>35646</v>
      </c>
      <c r="B100" s="4">
        <v>35646</v>
      </c>
      <c r="C100" s="12">
        <f t="shared" si="11"/>
        <v>8</v>
      </c>
      <c r="D100" s="5">
        <v>499000</v>
      </c>
    </row>
    <row r="101" spans="1:4">
      <c r="A101" s="1">
        <v>35647</v>
      </c>
      <c r="B101" s="4">
        <v>35647</v>
      </c>
      <c r="C101" s="12">
        <f t="shared" si="11"/>
        <v>8</v>
      </c>
      <c r="D101" s="5">
        <v>392000</v>
      </c>
    </row>
    <row r="102" spans="1:4">
      <c r="A102" s="1">
        <v>35648</v>
      </c>
      <c r="B102" s="4">
        <v>35648</v>
      </c>
      <c r="C102" s="12">
        <f t="shared" si="11"/>
        <v>8</v>
      </c>
      <c r="D102" s="5">
        <v>519000</v>
      </c>
    </row>
    <row r="103" spans="1:4">
      <c r="A103" s="1">
        <v>35649</v>
      </c>
      <c r="B103" s="4">
        <v>35649</v>
      </c>
      <c r="C103" s="12">
        <f t="shared" si="11"/>
        <v>8</v>
      </c>
      <c r="D103" s="5">
        <v>504000</v>
      </c>
    </row>
    <row r="104" spans="1:4">
      <c r="A104" s="1">
        <v>35650</v>
      </c>
      <c r="B104" s="4">
        <v>35650</v>
      </c>
      <c r="C104" s="12">
        <f t="shared" si="11"/>
        <v>8</v>
      </c>
      <c r="D104" s="5">
        <v>525000</v>
      </c>
    </row>
    <row r="105" spans="1:4">
      <c r="A105" s="1">
        <v>35651</v>
      </c>
      <c r="B105" s="4">
        <v>35651</v>
      </c>
      <c r="C105" s="12">
        <f t="shared" si="11"/>
        <v>8</v>
      </c>
      <c r="D105" s="5">
        <v>522000</v>
      </c>
    </row>
    <row r="106" spans="1:4">
      <c r="A106" s="1">
        <v>35652</v>
      </c>
      <c r="B106" s="4">
        <v>35652</v>
      </c>
      <c r="C106" s="12">
        <f t="shared" si="11"/>
        <v>8</v>
      </c>
      <c r="D106" s="5">
        <v>517000</v>
      </c>
    </row>
    <row r="107" spans="1:4">
      <c r="A107" s="1">
        <v>35653</v>
      </c>
      <c r="B107" s="4">
        <v>35653</v>
      </c>
      <c r="C107" s="12">
        <f t="shared" si="11"/>
        <v>8</v>
      </c>
      <c r="D107" s="5">
        <v>524000</v>
      </c>
    </row>
    <row r="108" spans="1:4">
      <c r="A108" s="1">
        <v>35654</v>
      </c>
      <c r="B108" s="4">
        <v>35654</v>
      </c>
      <c r="C108" s="12">
        <f t="shared" si="11"/>
        <v>8</v>
      </c>
      <c r="D108" s="5">
        <v>529000</v>
      </c>
    </row>
    <row r="109" spans="1:4">
      <c r="A109" s="1">
        <v>35655</v>
      </c>
      <c r="B109" s="4">
        <v>35655</v>
      </c>
      <c r="C109" s="12">
        <f t="shared" si="11"/>
        <v>8</v>
      </c>
      <c r="D109" s="5">
        <v>516000</v>
      </c>
    </row>
    <row r="110" spans="1:4">
      <c r="A110" s="1">
        <v>35656</v>
      </c>
      <c r="B110" s="4">
        <v>35656</v>
      </c>
      <c r="C110" s="12">
        <f t="shared" si="11"/>
        <v>8</v>
      </c>
      <c r="D110" s="5">
        <v>503000</v>
      </c>
    </row>
    <row r="111" spans="1:4">
      <c r="A111" s="1">
        <v>35657</v>
      </c>
      <c r="B111" s="4">
        <v>35657</v>
      </c>
      <c r="C111" s="12">
        <f t="shared" si="11"/>
        <v>8</v>
      </c>
      <c r="D111" s="5">
        <v>520000</v>
      </c>
    </row>
    <row r="112" spans="1:4">
      <c r="A112" s="1">
        <v>35658</v>
      </c>
      <c r="B112" s="4">
        <v>35658</v>
      </c>
      <c r="C112" s="12">
        <f t="shared" si="11"/>
        <v>8</v>
      </c>
      <c r="D112" s="5">
        <v>523000</v>
      </c>
    </row>
    <row r="113" spans="1:4">
      <c r="A113" s="1">
        <v>35659</v>
      </c>
      <c r="B113" s="4">
        <v>35659</v>
      </c>
      <c r="C113" s="12">
        <f t="shared" si="11"/>
        <v>8</v>
      </c>
      <c r="D113" s="5">
        <v>525000</v>
      </c>
    </row>
    <row r="114" spans="1:4">
      <c r="A114" s="1">
        <v>35660</v>
      </c>
      <c r="B114" s="4">
        <v>35660</v>
      </c>
      <c r="C114" s="12">
        <f t="shared" si="11"/>
        <v>8</v>
      </c>
      <c r="D114" s="5">
        <v>521000</v>
      </c>
    </row>
    <row r="115" spans="1:4">
      <c r="A115" s="1">
        <v>35661</v>
      </c>
      <c r="B115" s="4">
        <v>35661</v>
      </c>
      <c r="C115" s="12">
        <f t="shared" si="11"/>
        <v>8</v>
      </c>
      <c r="D115" s="5">
        <v>500000</v>
      </c>
    </row>
    <row r="116" spans="1:4">
      <c r="A116" s="1">
        <v>35662</v>
      </c>
      <c r="B116" s="4">
        <v>35662</v>
      </c>
      <c r="C116" s="12">
        <f t="shared" si="11"/>
        <v>8</v>
      </c>
      <c r="D116" s="5">
        <v>514000</v>
      </c>
    </row>
    <row r="117" spans="1:4">
      <c r="A117" s="1">
        <v>35663</v>
      </c>
      <c r="B117" s="4">
        <v>35663</v>
      </c>
      <c r="C117" s="12">
        <f t="shared" si="11"/>
        <v>8</v>
      </c>
      <c r="D117" s="5">
        <v>494000</v>
      </c>
    </row>
    <row r="118" spans="1:4">
      <c r="A118" s="1">
        <v>35664</v>
      </c>
      <c r="B118" s="4">
        <v>35664</v>
      </c>
      <c r="C118" s="12">
        <f t="shared" si="11"/>
        <v>8</v>
      </c>
      <c r="D118" s="5">
        <v>511000</v>
      </c>
    </row>
    <row r="119" spans="1:4">
      <c r="A119" s="1">
        <v>35665</v>
      </c>
      <c r="B119" s="4">
        <v>35665</v>
      </c>
      <c r="C119" s="12">
        <f t="shared" si="11"/>
        <v>8</v>
      </c>
      <c r="D119" s="5">
        <v>524000</v>
      </c>
    </row>
    <row r="120" spans="1:4">
      <c r="A120" s="1">
        <v>35666</v>
      </c>
      <c r="B120" s="4">
        <v>35666</v>
      </c>
      <c r="C120" s="12">
        <f t="shared" si="11"/>
        <v>8</v>
      </c>
      <c r="D120" s="5">
        <v>525000</v>
      </c>
    </row>
    <row r="121" spans="1:4">
      <c r="A121" s="1">
        <v>35667</v>
      </c>
      <c r="B121" s="4">
        <v>35667</v>
      </c>
      <c r="C121" s="12">
        <f t="shared" si="11"/>
        <v>8</v>
      </c>
      <c r="D121" s="5">
        <v>533000</v>
      </c>
    </row>
    <row r="122" spans="1:4">
      <c r="A122" s="1">
        <v>35668</v>
      </c>
      <c r="B122" s="4">
        <v>35668</v>
      </c>
      <c r="C122" s="12">
        <f t="shared" si="11"/>
        <v>8</v>
      </c>
      <c r="D122" s="5">
        <v>523000</v>
      </c>
    </row>
    <row r="123" spans="1:4">
      <c r="A123" s="1">
        <v>35669</v>
      </c>
      <c r="B123" s="4">
        <v>35669</v>
      </c>
      <c r="C123" s="12">
        <f t="shared" si="11"/>
        <v>8</v>
      </c>
      <c r="D123" s="5">
        <v>521000</v>
      </c>
    </row>
    <row r="124" spans="1:4">
      <c r="A124" s="1">
        <v>35670</v>
      </c>
      <c r="B124" s="4">
        <v>35670</v>
      </c>
      <c r="C124" s="12">
        <f t="shared" si="11"/>
        <v>8</v>
      </c>
      <c r="D124" s="5">
        <v>528000</v>
      </c>
    </row>
    <row r="125" spans="1:4">
      <c r="A125" s="1">
        <v>35671</v>
      </c>
      <c r="B125" s="4">
        <v>35671</v>
      </c>
      <c r="C125" s="12">
        <f t="shared" si="11"/>
        <v>8</v>
      </c>
      <c r="D125" s="5">
        <v>522000</v>
      </c>
    </row>
    <row r="126" spans="1:4">
      <c r="A126" s="1">
        <v>35672</v>
      </c>
      <c r="B126" s="4">
        <v>35672</v>
      </c>
      <c r="C126" s="12">
        <f t="shared" si="11"/>
        <v>8</v>
      </c>
      <c r="D126" s="5">
        <v>530000</v>
      </c>
    </row>
    <row r="127" spans="1:4">
      <c r="A127" s="1">
        <v>35673</v>
      </c>
      <c r="B127" s="4">
        <v>35673</v>
      </c>
      <c r="C127" s="12">
        <f t="shared" si="11"/>
        <v>8</v>
      </c>
      <c r="D127" s="5">
        <v>534000</v>
      </c>
    </row>
    <row r="128" spans="1:4">
      <c r="A128" s="1">
        <v>35674</v>
      </c>
      <c r="B128" s="4">
        <v>35674</v>
      </c>
      <c r="C128" s="12">
        <f t="shared" si="11"/>
        <v>9</v>
      </c>
      <c r="D128" s="5">
        <v>527000</v>
      </c>
    </row>
    <row r="129" spans="1:4">
      <c r="A129" s="1">
        <v>35675</v>
      </c>
      <c r="B129" s="4">
        <v>35675</v>
      </c>
      <c r="C129" s="12">
        <f t="shared" si="11"/>
        <v>9</v>
      </c>
      <c r="D129" s="5">
        <v>516000</v>
      </c>
    </row>
    <row r="130" spans="1:4">
      <c r="A130" s="1">
        <v>35676</v>
      </c>
      <c r="B130" s="4">
        <v>35676</v>
      </c>
      <c r="C130" s="12">
        <f t="shared" si="11"/>
        <v>9</v>
      </c>
      <c r="D130" s="5">
        <v>503000</v>
      </c>
    </row>
    <row r="131" spans="1:4">
      <c r="A131" s="1">
        <v>35677</v>
      </c>
      <c r="B131" s="4">
        <v>35677</v>
      </c>
      <c r="C131" s="12">
        <f t="shared" si="11"/>
        <v>9</v>
      </c>
      <c r="D131" s="5">
        <v>502000</v>
      </c>
    </row>
    <row r="132" spans="1:4">
      <c r="A132" s="1">
        <v>35678</v>
      </c>
      <c r="B132" s="4">
        <v>35678</v>
      </c>
      <c r="C132" s="12">
        <f t="shared" si="11"/>
        <v>9</v>
      </c>
      <c r="D132" s="5">
        <v>513000</v>
      </c>
    </row>
    <row r="133" spans="1:4">
      <c r="A133" s="1">
        <v>35679</v>
      </c>
      <c r="B133" s="4">
        <v>35679</v>
      </c>
      <c r="C133" s="12">
        <f t="shared" si="11"/>
        <v>9</v>
      </c>
      <c r="D133" s="5">
        <v>522000</v>
      </c>
    </row>
    <row r="134" spans="1:4">
      <c r="A134" s="1">
        <v>35680</v>
      </c>
      <c r="B134" s="4">
        <v>35680</v>
      </c>
      <c r="C134" s="12">
        <f t="shared" ref="C134:C197" si="12">IF(B134&lt;&gt;"",MONTH(B134),0)</f>
        <v>9</v>
      </c>
      <c r="D134" s="5">
        <v>531000</v>
      </c>
    </row>
    <row r="135" spans="1:4">
      <c r="A135" s="1">
        <v>35681</v>
      </c>
      <c r="B135" s="4">
        <v>35681</v>
      </c>
      <c r="C135" s="12">
        <f t="shared" si="12"/>
        <v>9</v>
      </c>
      <c r="D135" s="5">
        <v>523000</v>
      </c>
    </row>
    <row r="136" spans="1:4">
      <c r="A136" s="1">
        <v>35682</v>
      </c>
      <c r="B136" s="4">
        <v>35682</v>
      </c>
      <c r="C136" s="12">
        <f t="shared" si="12"/>
        <v>9</v>
      </c>
      <c r="D136" s="5">
        <v>518000</v>
      </c>
    </row>
    <row r="137" spans="1:4">
      <c r="A137" s="1">
        <v>35683</v>
      </c>
      <c r="B137" s="4">
        <v>35683</v>
      </c>
      <c r="C137" s="12">
        <f t="shared" si="12"/>
        <v>9</v>
      </c>
      <c r="D137" s="5">
        <v>504000</v>
      </c>
    </row>
    <row r="138" spans="1:4">
      <c r="A138" s="1">
        <v>35684</v>
      </c>
      <c r="B138" s="4">
        <v>35684</v>
      </c>
      <c r="C138" s="12">
        <f t="shared" si="12"/>
        <v>9</v>
      </c>
      <c r="D138" s="5">
        <v>492000</v>
      </c>
    </row>
    <row r="139" spans="1:4">
      <c r="A139" s="1">
        <v>35685</v>
      </c>
      <c r="B139" s="4">
        <v>35685</v>
      </c>
      <c r="C139" s="12">
        <f t="shared" si="12"/>
        <v>9</v>
      </c>
      <c r="D139" s="5">
        <v>496000</v>
      </c>
    </row>
    <row r="140" spans="1:4">
      <c r="A140" s="1">
        <v>35686</v>
      </c>
      <c r="B140" s="4">
        <v>35686</v>
      </c>
      <c r="C140" s="12">
        <f t="shared" si="12"/>
        <v>9</v>
      </c>
      <c r="D140" s="5">
        <v>517000</v>
      </c>
    </row>
    <row r="141" spans="1:4">
      <c r="A141" s="1">
        <v>35687</v>
      </c>
      <c r="B141" s="4">
        <v>35687</v>
      </c>
      <c r="C141" s="12">
        <f t="shared" si="12"/>
        <v>9</v>
      </c>
      <c r="D141" s="5">
        <v>529000</v>
      </c>
    </row>
    <row r="142" spans="1:4">
      <c r="A142" s="1">
        <v>35688</v>
      </c>
      <c r="B142" s="4">
        <v>35688</v>
      </c>
      <c r="C142" s="12">
        <f t="shared" si="12"/>
        <v>9</v>
      </c>
      <c r="D142" s="5">
        <v>531000</v>
      </c>
    </row>
    <row r="143" spans="1:4">
      <c r="A143" s="1">
        <v>35689</v>
      </c>
      <c r="B143" s="4">
        <v>35689</v>
      </c>
      <c r="C143" s="12">
        <f t="shared" si="12"/>
        <v>9</v>
      </c>
      <c r="D143" s="5">
        <v>531000</v>
      </c>
    </row>
    <row r="144" spans="1:4">
      <c r="A144" s="1">
        <v>35690</v>
      </c>
      <c r="B144" s="4">
        <v>35690</v>
      </c>
      <c r="C144" s="12">
        <f t="shared" si="12"/>
        <v>9</v>
      </c>
      <c r="D144" s="5">
        <v>530000</v>
      </c>
    </row>
    <row r="145" spans="1:4">
      <c r="A145" s="1">
        <v>35691</v>
      </c>
      <c r="B145" s="4">
        <v>35691</v>
      </c>
      <c r="C145" s="12">
        <f t="shared" si="12"/>
        <v>9</v>
      </c>
      <c r="D145" s="5">
        <v>533000</v>
      </c>
    </row>
    <row r="146" spans="1:4">
      <c r="A146" s="1">
        <v>35692</v>
      </c>
      <c r="B146" s="4">
        <v>35692</v>
      </c>
      <c r="C146" s="12">
        <f t="shared" si="12"/>
        <v>9</v>
      </c>
      <c r="D146" s="5">
        <v>531000</v>
      </c>
    </row>
    <row r="147" spans="1:4">
      <c r="A147" s="1">
        <v>35693</v>
      </c>
      <c r="B147" s="4">
        <v>35693</v>
      </c>
      <c r="C147" s="12">
        <f t="shared" si="12"/>
        <v>9</v>
      </c>
      <c r="D147" s="5">
        <v>502000</v>
      </c>
    </row>
    <row r="148" spans="1:4">
      <c r="A148" s="1">
        <v>35694</v>
      </c>
      <c r="B148" s="4">
        <v>35694</v>
      </c>
      <c r="C148" s="12">
        <f t="shared" si="12"/>
        <v>9</v>
      </c>
      <c r="D148" s="5">
        <v>531000</v>
      </c>
    </row>
    <row r="149" spans="1:4">
      <c r="A149" s="1">
        <v>35695</v>
      </c>
      <c r="B149" s="4">
        <v>35695</v>
      </c>
      <c r="C149" s="12">
        <f t="shared" si="12"/>
        <v>9</v>
      </c>
      <c r="D149" s="5">
        <v>531000</v>
      </c>
    </row>
    <row r="150" spans="1:4">
      <c r="A150" s="1">
        <v>35696</v>
      </c>
      <c r="B150" s="4">
        <v>35696</v>
      </c>
      <c r="C150" s="12">
        <f t="shared" si="12"/>
        <v>9</v>
      </c>
      <c r="D150" s="5">
        <v>516000</v>
      </c>
    </row>
    <row r="151" spans="1:4">
      <c r="A151" s="1">
        <v>35697</v>
      </c>
      <c r="B151" s="4">
        <v>35697</v>
      </c>
      <c r="C151" s="12">
        <f t="shared" si="12"/>
        <v>9</v>
      </c>
      <c r="D151" s="5">
        <v>489000</v>
      </c>
    </row>
    <row r="152" spans="1:4">
      <c r="A152" s="1">
        <v>35698</v>
      </c>
      <c r="B152" s="4">
        <v>35698</v>
      </c>
      <c r="C152" s="12">
        <f t="shared" si="12"/>
        <v>9</v>
      </c>
      <c r="D152" s="5">
        <v>502000</v>
      </c>
    </row>
    <row r="153" spans="1:4">
      <c r="A153" s="1">
        <v>35699</v>
      </c>
      <c r="B153" s="4">
        <v>35699</v>
      </c>
      <c r="C153" s="12">
        <f t="shared" si="12"/>
        <v>9</v>
      </c>
      <c r="D153" s="5">
        <v>501000</v>
      </c>
    </row>
    <row r="154" spans="1:4">
      <c r="A154" s="1">
        <v>35700</v>
      </c>
      <c r="B154" s="4">
        <v>35700</v>
      </c>
      <c r="C154" s="12">
        <f t="shared" si="12"/>
        <v>9</v>
      </c>
      <c r="D154" s="5">
        <v>528000</v>
      </c>
    </row>
    <row r="155" spans="1:4">
      <c r="A155" s="1">
        <v>35701</v>
      </c>
      <c r="B155" s="4">
        <v>35701</v>
      </c>
      <c r="C155" s="12">
        <f t="shared" si="12"/>
        <v>9</v>
      </c>
      <c r="D155" s="5">
        <v>532000</v>
      </c>
    </row>
    <row r="156" spans="1:4">
      <c r="A156" s="1">
        <v>35702</v>
      </c>
      <c r="B156" s="4">
        <v>35702</v>
      </c>
      <c r="C156" s="12">
        <f t="shared" si="12"/>
        <v>9</v>
      </c>
      <c r="D156" s="5">
        <v>510000</v>
      </c>
    </row>
    <row r="157" spans="1:4">
      <c r="A157" s="1">
        <v>35703</v>
      </c>
      <c r="B157" s="4">
        <v>35703</v>
      </c>
      <c r="C157" s="12">
        <f t="shared" si="12"/>
        <v>9</v>
      </c>
      <c r="D157" s="5">
        <v>508000</v>
      </c>
    </row>
    <row r="158" spans="1:4">
      <c r="A158" s="1">
        <v>35704</v>
      </c>
      <c r="B158" s="4">
        <v>35704</v>
      </c>
      <c r="C158" s="12">
        <f t="shared" si="12"/>
        <v>10</v>
      </c>
      <c r="D158" s="5">
        <v>534000</v>
      </c>
    </row>
    <row r="159" spans="1:4">
      <c r="A159" s="1">
        <v>35705</v>
      </c>
      <c r="B159" s="4">
        <v>35705</v>
      </c>
      <c r="C159" s="12">
        <f t="shared" si="12"/>
        <v>10</v>
      </c>
      <c r="D159" s="5">
        <v>531000</v>
      </c>
    </row>
    <row r="160" spans="1:4">
      <c r="A160" s="1">
        <v>35706</v>
      </c>
      <c r="B160" s="4">
        <v>35706</v>
      </c>
      <c r="C160" s="12">
        <f t="shared" si="12"/>
        <v>10</v>
      </c>
      <c r="D160" s="5">
        <v>525000</v>
      </c>
    </row>
    <row r="161" spans="1:4">
      <c r="A161" s="1">
        <v>35707</v>
      </c>
      <c r="B161" s="4">
        <v>35707</v>
      </c>
      <c r="C161" s="12">
        <f t="shared" si="12"/>
        <v>10</v>
      </c>
      <c r="D161" s="5">
        <v>531000</v>
      </c>
    </row>
    <row r="162" spans="1:4">
      <c r="A162" s="1">
        <v>35708</v>
      </c>
      <c r="B162" s="4">
        <v>35708</v>
      </c>
      <c r="C162" s="12">
        <f t="shared" si="12"/>
        <v>10</v>
      </c>
      <c r="D162" s="5">
        <v>531000</v>
      </c>
    </row>
    <row r="163" spans="1:4">
      <c r="A163" s="1">
        <v>35709</v>
      </c>
      <c r="B163" s="4">
        <v>35709</v>
      </c>
      <c r="C163" s="12">
        <f t="shared" si="12"/>
        <v>10</v>
      </c>
      <c r="D163" s="5">
        <v>530000</v>
      </c>
    </row>
    <row r="164" spans="1:4">
      <c r="A164" s="1">
        <v>35710</v>
      </c>
      <c r="B164" s="4">
        <v>35710</v>
      </c>
      <c r="C164" s="12">
        <f t="shared" si="12"/>
        <v>10</v>
      </c>
      <c r="D164" s="5">
        <v>530000</v>
      </c>
    </row>
    <row r="165" spans="1:4">
      <c r="A165" s="1">
        <v>35711</v>
      </c>
      <c r="B165" s="4">
        <v>35711</v>
      </c>
      <c r="C165" s="12">
        <f t="shared" si="12"/>
        <v>10</v>
      </c>
      <c r="D165" s="5">
        <v>528000</v>
      </c>
    </row>
    <row r="166" spans="1:4">
      <c r="A166" s="1">
        <v>35712</v>
      </c>
      <c r="B166" s="4">
        <v>35712</v>
      </c>
      <c r="C166" s="12">
        <f t="shared" si="12"/>
        <v>10</v>
      </c>
      <c r="D166" s="5">
        <v>531000</v>
      </c>
    </row>
    <row r="167" spans="1:4">
      <c r="A167" s="1">
        <v>35713</v>
      </c>
      <c r="B167" s="4">
        <v>35713</v>
      </c>
      <c r="C167" s="12">
        <f t="shared" si="12"/>
        <v>10</v>
      </c>
      <c r="D167" s="5">
        <v>532000</v>
      </c>
    </row>
    <row r="168" spans="1:4">
      <c r="A168" s="1">
        <v>35714</v>
      </c>
      <c r="B168" s="4">
        <v>35714</v>
      </c>
      <c r="C168" s="12">
        <f t="shared" si="12"/>
        <v>10</v>
      </c>
      <c r="D168" s="5">
        <v>532000</v>
      </c>
    </row>
    <row r="169" spans="1:4">
      <c r="A169" s="1">
        <v>35715</v>
      </c>
      <c r="B169" s="4">
        <v>35715</v>
      </c>
      <c r="C169" s="12">
        <f t="shared" si="12"/>
        <v>10</v>
      </c>
      <c r="D169" s="5">
        <v>532000</v>
      </c>
    </row>
    <row r="170" spans="1:4">
      <c r="A170" s="1">
        <v>35716</v>
      </c>
      <c r="B170" s="4">
        <v>35716</v>
      </c>
      <c r="C170" s="12">
        <f t="shared" si="12"/>
        <v>10</v>
      </c>
      <c r="D170" s="5">
        <v>531000</v>
      </c>
    </row>
    <row r="171" spans="1:4">
      <c r="A171" s="1">
        <v>35717</v>
      </c>
      <c r="B171" s="4">
        <v>35717</v>
      </c>
      <c r="C171" s="12">
        <f t="shared" si="12"/>
        <v>10</v>
      </c>
      <c r="D171" s="5">
        <v>532000</v>
      </c>
    </row>
    <row r="172" spans="1:4">
      <c r="A172" s="1">
        <v>35718</v>
      </c>
      <c r="B172" s="4">
        <v>35718</v>
      </c>
      <c r="C172" s="12">
        <f t="shared" si="12"/>
        <v>10</v>
      </c>
      <c r="D172" s="5">
        <v>531000</v>
      </c>
    </row>
    <row r="173" spans="1:4">
      <c r="A173" s="1">
        <v>35719</v>
      </c>
      <c r="B173" s="4">
        <v>35719</v>
      </c>
      <c r="C173" s="12">
        <f t="shared" si="12"/>
        <v>10</v>
      </c>
      <c r="D173" s="5">
        <v>530000</v>
      </c>
    </row>
    <row r="174" spans="1:4">
      <c r="A174" s="1">
        <v>35720</v>
      </c>
      <c r="B174" s="4">
        <v>35720</v>
      </c>
      <c r="C174" s="12">
        <f t="shared" si="12"/>
        <v>10</v>
      </c>
      <c r="D174" s="5">
        <v>530000</v>
      </c>
    </row>
    <row r="175" spans="1:4">
      <c r="A175" s="1">
        <v>35721</v>
      </c>
      <c r="B175" s="4">
        <v>35721</v>
      </c>
      <c r="C175" s="12">
        <f t="shared" si="12"/>
        <v>10</v>
      </c>
      <c r="D175" s="5">
        <v>532000</v>
      </c>
    </row>
    <row r="176" spans="1:4">
      <c r="A176" s="1">
        <v>35722</v>
      </c>
      <c r="B176" s="4">
        <v>35722</v>
      </c>
      <c r="C176" s="12">
        <f t="shared" si="12"/>
        <v>10</v>
      </c>
      <c r="D176" s="5">
        <v>532000</v>
      </c>
    </row>
    <row r="177" spans="1:4">
      <c r="A177" s="1">
        <v>35723</v>
      </c>
      <c r="B177" s="4">
        <v>35723</v>
      </c>
      <c r="C177" s="12">
        <f t="shared" si="12"/>
        <v>10</v>
      </c>
      <c r="D177" s="5">
        <v>531000</v>
      </c>
    </row>
    <row r="178" spans="1:4">
      <c r="A178" s="1">
        <v>35724</v>
      </c>
      <c r="B178" s="4">
        <v>35724</v>
      </c>
      <c r="C178" s="12">
        <f t="shared" si="12"/>
        <v>10</v>
      </c>
      <c r="D178" s="5">
        <v>527000</v>
      </c>
    </row>
    <row r="179" spans="1:4">
      <c r="A179" s="1">
        <v>35725</v>
      </c>
      <c r="B179" s="4">
        <v>35725</v>
      </c>
      <c r="C179" s="12">
        <f t="shared" si="12"/>
        <v>10</v>
      </c>
      <c r="D179" s="5">
        <v>530000</v>
      </c>
    </row>
    <row r="180" spans="1:4">
      <c r="A180" s="1">
        <v>35726</v>
      </c>
      <c r="B180" s="4">
        <v>35726</v>
      </c>
      <c r="C180" s="12">
        <f t="shared" si="12"/>
        <v>10</v>
      </c>
      <c r="D180" s="5">
        <v>525000</v>
      </c>
    </row>
    <row r="181" spans="1:4">
      <c r="A181" s="1">
        <v>35727</v>
      </c>
      <c r="B181" s="4">
        <v>35727</v>
      </c>
      <c r="C181" s="12">
        <f t="shared" si="12"/>
        <v>10</v>
      </c>
      <c r="D181" s="5">
        <v>531000</v>
      </c>
    </row>
    <row r="182" spans="1:4">
      <c r="A182" s="1">
        <v>35728</v>
      </c>
      <c r="B182" s="4">
        <v>35728</v>
      </c>
      <c r="C182" s="12">
        <f t="shared" si="12"/>
        <v>10</v>
      </c>
      <c r="D182" s="5">
        <v>531000</v>
      </c>
    </row>
    <row r="183" spans="1:4">
      <c r="A183" s="1">
        <v>35729</v>
      </c>
      <c r="B183" s="4">
        <v>35729</v>
      </c>
      <c r="C183" s="12">
        <f t="shared" si="12"/>
        <v>10</v>
      </c>
      <c r="D183" s="5">
        <v>529000</v>
      </c>
    </row>
    <row r="184" spans="1:4">
      <c r="A184" s="1">
        <v>35730</v>
      </c>
      <c r="B184" s="4">
        <v>35730</v>
      </c>
      <c r="C184" s="12">
        <f t="shared" si="12"/>
        <v>10</v>
      </c>
      <c r="D184" s="5">
        <v>530000</v>
      </c>
    </row>
    <row r="185" spans="1:4">
      <c r="A185" s="1">
        <v>35731</v>
      </c>
      <c r="B185" s="4">
        <v>35731</v>
      </c>
      <c r="C185" s="12">
        <f t="shared" si="12"/>
        <v>10</v>
      </c>
      <c r="D185" s="5">
        <v>528000</v>
      </c>
    </row>
    <row r="186" spans="1:4">
      <c r="A186" s="1">
        <v>35732</v>
      </c>
      <c r="B186" s="4">
        <v>35732</v>
      </c>
      <c r="C186" s="12">
        <f t="shared" si="12"/>
        <v>10</v>
      </c>
      <c r="D186" s="5">
        <v>523000</v>
      </c>
    </row>
    <row r="187" spans="1:4">
      <c r="A187" s="1">
        <v>35733</v>
      </c>
      <c r="B187" s="4">
        <v>35733</v>
      </c>
      <c r="C187" s="12">
        <f t="shared" si="12"/>
        <v>10</v>
      </c>
      <c r="D187" s="5">
        <v>528000</v>
      </c>
    </row>
    <row r="188" spans="1:4">
      <c r="A188" s="1">
        <v>35734</v>
      </c>
      <c r="B188" s="4">
        <v>35734</v>
      </c>
      <c r="C188" s="12">
        <f t="shared" si="12"/>
        <v>10</v>
      </c>
      <c r="D188" s="5">
        <v>532000</v>
      </c>
    </row>
    <row r="189" spans="1:4">
      <c r="A189" s="1">
        <v>35735</v>
      </c>
      <c r="B189" s="4">
        <v>35735</v>
      </c>
      <c r="C189" s="12">
        <f t="shared" si="12"/>
        <v>11</v>
      </c>
      <c r="D189" s="5">
        <v>530000</v>
      </c>
    </row>
    <row r="190" spans="1:4">
      <c r="A190" s="1">
        <v>35736</v>
      </c>
      <c r="B190" s="4">
        <v>35736</v>
      </c>
      <c r="C190" s="12">
        <f t="shared" si="12"/>
        <v>11</v>
      </c>
      <c r="D190" s="5">
        <v>531000</v>
      </c>
    </row>
    <row r="191" spans="1:4">
      <c r="A191" s="1">
        <v>35737</v>
      </c>
      <c r="B191" s="4">
        <v>35737</v>
      </c>
      <c r="C191" s="12">
        <f t="shared" si="12"/>
        <v>11</v>
      </c>
      <c r="D191" s="5">
        <v>531000</v>
      </c>
    </row>
    <row r="192" spans="1:4">
      <c r="A192" s="1">
        <v>35738</v>
      </c>
      <c r="B192" s="4">
        <v>35738</v>
      </c>
      <c r="C192" s="12">
        <f t="shared" si="12"/>
        <v>11</v>
      </c>
      <c r="D192" s="5">
        <v>531000</v>
      </c>
    </row>
    <row r="193" spans="1:4">
      <c r="A193" s="1">
        <v>35739</v>
      </c>
      <c r="B193" s="4">
        <v>35739</v>
      </c>
      <c r="C193" s="12">
        <f t="shared" si="12"/>
        <v>11</v>
      </c>
      <c r="D193" s="5">
        <v>532000</v>
      </c>
    </row>
    <row r="194" spans="1:4">
      <c r="A194" s="1">
        <v>35740</v>
      </c>
      <c r="B194" s="4">
        <v>35740</v>
      </c>
      <c r="C194" s="12">
        <f t="shared" si="12"/>
        <v>11</v>
      </c>
      <c r="D194" s="5">
        <v>527000</v>
      </c>
    </row>
    <row r="195" spans="1:4">
      <c r="A195" s="1">
        <v>35741</v>
      </c>
      <c r="B195" s="4">
        <v>35741</v>
      </c>
      <c r="C195" s="12">
        <f t="shared" si="12"/>
        <v>11</v>
      </c>
      <c r="D195" s="5">
        <v>531000</v>
      </c>
    </row>
    <row r="196" spans="1:4">
      <c r="A196" s="1">
        <v>35742</v>
      </c>
      <c r="B196" s="4">
        <v>35742</v>
      </c>
      <c r="C196" s="12">
        <f t="shared" si="12"/>
        <v>11</v>
      </c>
      <c r="D196" s="5">
        <v>531000</v>
      </c>
    </row>
    <row r="197" spans="1:4">
      <c r="A197" s="1">
        <v>35743</v>
      </c>
      <c r="B197" s="4">
        <v>35743</v>
      </c>
      <c r="C197" s="12">
        <f t="shared" si="12"/>
        <v>11</v>
      </c>
      <c r="D197" s="5">
        <v>530000</v>
      </c>
    </row>
    <row r="198" spans="1:4">
      <c r="A198" s="1">
        <v>35744</v>
      </c>
      <c r="B198" s="4">
        <v>35744</v>
      </c>
      <c r="C198" s="12">
        <f t="shared" ref="C198:C262" si="13">IF(B198&lt;&gt;"",MONTH(B198),0)</f>
        <v>11</v>
      </c>
      <c r="D198" s="5">
        <v>530000</v>
      </c>
    </row>
    <row r="199" spans="1:4">
      <c r="A199" s="1">
        <v>35745</v>
      </c>
      <c r="B199" s="4">
        <v>35745</v>
      </c>
      <c r="C199" s="12">
        <f t="shared" si="13"/>
        <v>11</v>
      </c>
      <c r="D199" s="5">
        <v>531000</v>
      </c>
    </row>
    <row r="200" spans="1:4">
      <c r="A200" s="1">
        <v>35746</v>
      </c>
      <c r="B200" s="4">
        <v>35746</v>
      </c>
      <c r="C200" s="12">
        <f t="shared" si="13"/>
        <v>11</v>
      </c>
      <c r="D200" s="5">
        <v>511000</v>
      </c>
    </row>
    <row r="201" spans="1:4">
      <c r="A201" s="1">
        <v>35747</v>
      </c>
      <c r="B201" s="4">
        <v>35747</v>
      </c>
      <c r="C201" s="12">
        <f t="shared" si="13"/>
        <v>11</v>
      </c>
      <c r="D201" s="5">
        <v>470000</v>
      </c>
    </row>
    <row r="202" spans="1:4">
      <c r="A202" s="1">
        <v>35748</v>
      </c>
      <c r="B202" s="4">
        <v>35748</v>
      </c>
      <c r="C202" s="12">
        <f t="shared" si="13"/>
        <v>11</v>
      </c>
      <c r="D202" s="5">
        <v>492000</v>
      </c>
    </row>
    <row r="203" spans="1:4">
      <c r="A203" s="1">
        <v>35749</v>
      </c>
      <c r="B203" s="4">
        <v>35749</v>
      </c>
      <c r="C203" s="12">
        <f t="shared" si="13"/>
        <v>11</v>
      </c>
      <c r="D203" s="5">
        <v>497000</v>
      </c>
    </row>
    <row r="204" spans="1:4">
      <c r="A204" s="1">
        <v>35750</v>
      </c>
      <c r="B204" s="4">
        <v>35750</v>
      </c>
      <c r="C204" s="12">
        <f t="shared" si="13"/>
        <v>11</v>
      </c>
      <c r="D204" s="5">
        <v>468000</v>
      </c>
    </row>
    <row r="205" spans="1:4">
      <c r="A205" s="1">
        <v>35751</v>
      </c>
      <c r="B205" s="4">
        <v>35751</v>
      </c>
      <c r="C205" s="12">
        <f t="shared" si="13"/>
        <v>11</v>
      </c>
      <c r="D205" s="5">
        <v>478000</v>
      </c>
    </row>
    <row r="206" spans="1:4">
      <c r="A206" s="1">
        <v>35752</v>
      </c>
      <c r="B206" s="4">
        <v>35752</v>
      </c>
      <c r="C206" s="12">
        <f t="shared" si="13"/>
        <v>11</v>
      </c>
      <c r="D206" s="5">
        <v>477000</v>
      </c>
    </row>
    <row r="207" spans="1:4">
      <c r="A207" s="1">
        <v>35753</v>
      </c>
      <c r="B207" s="4">
        <v>35753</v>
      </c>
      <c r="C207" s="12">
        <f t="shared" si="13"/>
        <v>11</v>
      </c>
      <c r="D207" s="5">
        <v>435000</v>
      </c>
    </row>
    <row r="208" spans="1:4">
      <c r="A208" s="1">
        <v>35754</v>
      </c>
      <c r="B208" s="4">
        <v>35754</v>
      </c>
      <c r="C208" s="12">
        <f t="shared" si="13"/>
        <v>11</v>
      </c>
      <c r="D208" s="5">
        <v>440000</v>
      </c>
    </row>
    <row r="209" spans="1:4">
      <c r="A209" s="1">
        <v>35755</v>
      </c>
      <c r="B209" s="4">
        <v>35755</v>
      </c>
      <c r="C209" s="12">
        <f t="shared" si="13"/>
        <v>11</v>
      </c>
      <c r="D209" s="5">
        <v>470000</v>
      </c>
    </row>
    <row r="210" spans="1:4">
      <c r="A210" s="1">
        <v>35756</v>
      </c>
      <c r="B210" s="4">
        <v>35756</v>
      </c>
      <c r="C210" s="12">
        <f t="shared" si="13"/>
        <v>11</v>
      </c>
      <c r="D210" s="5">
        <v>488000</v>
      </c>
    </row>
    <row r="211" spans="1:4">
      <c r="A211" s="1">
        <v>35757</v>
      </c>
      <c r="B211" s="4">
        <v>35757</v>
      </c>
      <c r="C211" s="12">
        <f t="shared" si="13"/>
        <v>11</v>
      </c>
      <c r="D211" s="5">
        <v>497000</v>
      </c>
    </row>
    <row r="212" spans="1:4">
      <c r="A212" s="1">
        <v>35758</v>
      </c>
      <c r="B212" s="4">
        <v>35758</v>
      </c>
      <c r="C212" s="12">
        <f t="shared" si="13"/>
        <v>11</v>
      </c>
      <c r="D212" s="5">
        <v>500000</v>
      </c>
    </row>
    <row r="213" spans="1:4">
      <c r="A213" s="1">
        <v>35759</v>
      </c>
      <c r="B213" s="4">
        <v>35759</v>
      </c>
      <c r="C213" s="12">
        <f t="shared" si="13"/>
        <v>11</v>
      </c>
      <c r="D213" s="5">
        <v>496000</v>
      </c>
    </row>
    <row r="214" spans="1:4">
      <c r="A214" s="1">
        <v>35760</v>
      </c>
      <c r="B214" s="4">
        <v>35760</v>
      </c>
      <c r="C214" s="12">
        <f t="shared" si="13"/>
        <v>11</v>
      </c>
      <c r="D214" s="5">
        <v>445000</v>
      </c>
    </row>
    <row r="215" spans="1:4">
      <c r="A215" s="1">
        <v>35761</v>
      </c>
      <c r="B215" s="4">
        <v>35761</v>
      </c>
      <c r="C215" s="12">
        <f t="shared" si="13"/>
        <v>11</v>
      </c>
      <c r="D215" s="5">
        <v>465000</v>
      </c>
    </row>
    <row r="216" spans="1:4">
      <c r="A216" s="1">
        <v>35762</v>
      </c>
      <c r="B216" s="4">
        <v>35762</v>
      </c>
      <c r="C216" s="12">
        <f t="shared" si="13"/>
        <v>11</v>
      </c>
      <c r="D216" s="5">
        <v>447000</v>
      </c>
    </row>
    <row r="217" spans="1:4">
      <c r="A217" s="1">
        <v>35763</v>
      </c>
      <c r="B217" s="4">
        <v>35763</v>
      </c>
      <c r="C217" s="12">
        <f t="shared" si="13"/>
        <v>11</v>
      </c>
      <c r="D217" s="5">
        <v>462000</v>
      </c>
    </row>
    <row r="218" spans="1:4">
      <c r="A218" s="1">
        <v>35764</v>
      </c>
      <c r="B218" s="4">
        <v>35764</v>
      </c>
      <c r="C218" s="12">
        <f t="shared" si="13"/>
        <v>11</v>
      </c>
      <c r="D218" s="5">
        <v>459000</v>
      </c>
    </row>
    <row r="219" spans="1:4">
      <c r="A219" s="1">
        <v>35765</v>
      </c>
      <c r="B219" s="4">
        <v>35765</v>
      </c>
      <c r="C219" s="12">
        <f t="shared" si="13"/>
        <v>12</v>
      </c>
      <c r="D219" s="5">
        <v>341000</v>
      </c>
    </row>
    <row r="220" spans="1:4">
      <c r="A220" s="1">
        <v>35766</v>
      </c>
      <c r="B220" s="4">
        <v>35766</v>
      </c>
      <c r="C220" s="12">
        <f t="shared" si="13"/>
        <v>12</v>
      </c>
      <c r="D220" s="5">
        <v>336000</v>
      </c>
    </row>
    <row r="221" spans="1:4">
      <c r="A221" s="1">
        <v>35767</v>
      </c>
      <c r="B221" s="4">
        <v>35767</v>
      </c>
      <c r="C221" s="12">
        <f t="shared" si="13"/>
        <v>12</v>
      </c>
      <c r="D221" s="5">
        <v>372000</v>
      </c>
    </row>
    <row r="222" spans="1:4">
      <c r="A222" s="1">
        <v>35768</v>
      </c>
      <c r="B222" s="4">
        <v>35768</v>
      </c>
      <c r="C222" s="12">
        <f t="shared" si="13"/>
        <v>12</v>
      </c>
      <c r="D222" s="5">
        <v>338000</v>
      </c>
    </row>
    <row r="223" spans="1:4">
      <c r="A223" s="1">
        <v>35769</v>
      </c>
      <c r="B223" s="4">
        <v>35769</v>
      </c>
      <c r="C223" s="12">
        <f t="shared" si="13"/>
        <v>12</v>
      </c>
      <c r="D223" s="5">
        <v>380000</v>
      </c>
    </row>
    <row r="224" spans="1:4">
      <c r="A224" s="1">
        <v>35770</v>
      </c>
      <c r="B224" s="4">
        <v>35770</v>
      </c>
      <c r="C224" s="12">
        <f t="shared" si="13"/>
        <v>12</v>
      </c>
      <c r="D224" s="5">
        <v>404000</v>
      </c>
    </row>
    <row r="225" spans="1:4">
      <c r="A225" s="1">
        <v>35771</v>
      </c>
      <c r="B225" s="4">
        <v>35771</v>
      </c>
      <c r="C225" s="12">
        <f t="shared" si="13"/>
        <v>12</v>
      </c>
      <c r="D225" s="5">
        <v>393000</v>
      </c>
    </row>
    <row r="226" spans="1:4">
      <c r="A226" s="1">
        <v>35772</v>
      </c>
      <c r="B226" s="4">
        <v>35772</v>
      </c>
      <c r="C226" s="12">
        <f t="shared" si="13"/>
        <v>12</v>
      </c>
      <c r="D226" s="5">
        <v>393000</v>
      </c>
    </row>
    <row r="227" spans="1:4">
      <c r="A227" s="1">
        <v>35773</v>
      </c>
      <c r="B227" s="4">
        <v>35773</v>
      </c>
      <c r="C227" s="12">
        <f t="shared" si="13"/>
        <v>12</v>
      </c>
      <c r="D227" s="5">
        <v>345000</v>
      </c>
    </row>
    <row r="228" spans="1:4">
      <c r="A228" s="1">
        <v>35774</v>
      </c>
      <c r="B228" s="4">
        <v>35774</v>
      </c>
      <c r="C228" s="12">
        <f t="shared" si="13"/>
        <v>12</v>
      </c>
      <c r="D228" s="5">
        <v>293000</v>
      </c>
    </row>
    <row r="229" spans="1:4">
      <c r="A229" s="1">
        <v>35775</v>
      </c>
      <c r="B229" s="4">
        <v>35775</v>
      </c>
      <c r="C229" s="12">
        <f t="shared" si="13"/>
        <v>12</v>
      </c>
      <c r="D229" s="5">
        <v>344000</v>
      </c>
    </row>
    <row r="230" spans="1:4">
      <c r="A230" s="1">
        <v>35776</v>
      </c>
      <c r="B230" s="4">
        <v>35776</v>
      </c>
      <c r="C230" s="12">
        <f t="shared" si="13"/>
        <v>12</v>
      </c>
      <c r="D230" s="5">
        <v>340000</v>
      </c>
    </row>
    <row r="231" spans="1:4">
      <c r="A231" s="1">
        <v>35777</v>
      </c>
      <c r="B231" s="4">
        <v>35777</v>
      </c>
      <c r="C231" s="12">
        <f t="shared" si="13"/>
        <v>12</v>
      </c>
      <c r="D231" s="5">
        <v>330000</v>
      </c>
    </row>
    <row r="232" spans="1:4">
      <c r="A232" s="1">
        <v>35778</v>
      </c>
      <c r="B232" s="4">
        <v>35778</v>
      </c>
      <c r="C232" s="12">
        <f t="shared" si="13"/>
        <v>12</v>
      </c>
      <c r="D232" s="5">
        <v>368000</v>
      </c>
    </row>
    <row r="233" spans="1:4">
      <c r="A233" s="1">
        <v>35779</v>
      </c>
      <c r="B233" s="4">
        <v>35779</v>
      </c>
      <c r="C233" s="12">
        <f t="shared" si="13"/>
        <v>12</v>
      </c>
      <c r="D233" s="5">
        <v>367000</v>
      </c>
    </row>
    <row r="234" spans="1:4">
      <c r="A234" s="1">
        <v>35780</v>
      </c>
      <c r="B234" s="4">
        <v>35780</v>
      </c>
      <c r="C234" s="12">
        <f t="shared" si="13"/>
        <v>12</v>
      </c>
      <c r="D234" s="5">
        <v>392000</v>
      </c>
    </row>
    <row r="235" spans="1:4">
      <c r="A235" s="1">
        <v>35781</v>
      </c>
      <c r="B235" s="4">
        <v>35781</v>
      </c>
      <c r="C235" s="12">
        <f t="shared" si="13"/>
        <v>12</v>
      </c>
      <c r="D235" s="5">
        <v>349000</v>
      </c>
    </row>
    <row r="236" spans="1:4">
      <c r="A236" s="1">
        <v>35782</v>
      </c>
      <c r="B236" s="4">
        <v>35782</v>
      </c>
      <c r="C236" s="12">
        <f t="shared" si="13"/>
        <v>12</v>
      </c>
      <c r="D236" s="5">
        <v>312000</v>
      </c>
    </row>
    <row r="237" spans="1:4">
      <c r="A237" s="1">
        <v>35783</v>
      </c>
      <c r="B237" s="4">
        <v>35783</v>
      </c>
      <c r="C237" s="12">
        <f t="shared" si="13"/>
        <v>12</v>
      </c>
      <c r="D237" s="5">
        <v>388000</v>
      </c>
    </row>
    <row r="238" spans="1:4">
      <c r="A238" s="1">
        <v>35784</v>
      </c>
      <c r="B238" s="4">
        <v>35784</v>
      </c>
      <c r="C238" s="12">
        <f t="shared" si="13"/>
        <v>12</v>
      </c>
      <c r="D238" s="5">
        <v>424000</v>
      </c>
    </row>
    <row r="239" spans="1:4">
      <c r="A239" s="1">
        <v>35785</v>
      </c>
      <c r="B239" s="4">
        <v>35785</v>
      </c>
      <c r="C239" s="12">
        <f t="shared" si="13"/>
        <v>12</v>
      </c>
      <c r="D239" s="5">
        <v>481000</v>
      </c>
    </row>
    <row r="240" spans="1:4">
      <c r="A240" s="1">
        <v>35786</v>
      </c>
      <c r="B240" s="4">
        <v>35786</v>
      </c>
      <c r="C240" s="12">
        <f t="shared" si="13"/>
        <v>12</v>
      </c>
      <c r="D240" s="5">
        <v>469000</v>
      </c>
    </row>
    <row r="241" spans="1:4">
      <c r="A241" s="1">
        <v>35787</v>
      </c>
      <c r="B241" s="4">
        <v>35787</v>
      </c>
      <c r="C241" s="12">
        <f t="shared" si="13"/>
        <v>12</v>
      </c>
      <c r="D241" s="5">
        <v>396000</v>
      </c>
    </row>
    <row r="242" spans="1:4">
      <c r="A242" s="1">
        <v>35788</v>
      </c>
      <c r="B242" s="4">
        <v>35788</v>
      </c>
      <c r="C242" s="12">
        <f t="shared" si="13"/>
        <v>12</v>
      </c>
      <c r="D242" s="5">
        <v>382000</v>
      </c>
    </row>
    <row r="243" spans="1:4">
      <c r="A243" s="1">
        <v>35789</v>
      </c>
      <c r="B243" s="4">
        <v>35789</v>
      </c>
      <c r="C243" s="12">
        <f t="shared" si="13"/>
        <v>12</v>
      </c>
      <c r="D243" s="5">
        <v>418000</v>
      </c>
    </row>
    <row r="244" spans="1:4">
      <c r="A244" s="1">
        <v>35790</v>
      </c>
      <c r="B244" s="4">
        <v>35790</v>
      </c>
      <c r="C244" s="12">
        <f t="shared" si="13"/>
        <v>12</v>
      </c>
      <c r="D244" s="5">
        <v>411000</v>
      </c>
    </row>
    <row r="245" spans="1:4">
      <c r="A245" s="1">
        <v>35791</v>
      </c>
      <c r="B245" s="4">
        <v>35791</v>
      </c>
      <c r="C245" s="12">
        <f t="shared" si="13"/>
        <v>12</v>
      </c>
      <c r="D245" s="5">
        <v>448000</v>
      </c>
    </row>
    <row r="246" spans="1:4">
      <c r="A246" s="1">
        <v>35792</v>
      </c>
      <c r="B246" s="4">
        <v>35792</v>
      </c>
      <c r="C246" s="12">
        <f t="shared" si="13"/>
        <v>12</v>
      </c>
      <c r="D246" s="5">
        <v>444000</v>
      </c>
    </row>
    <row r="247" spans="1:4">
      <c r="A247" s="1">
        <v>35793</v>
      </c>
      <c r="B247" s="4">
        <v>35793</v>
      </c>
      <c r="C247" s="12">
        <f t="shared" si="13"/>
        <v>12</v>
      </c>
      <c r="D247" s="5">
        <v>429000</v>
      </c>
    </row>
    <row r="248" spans="1:4">
      <c r="A248" s="1">
        <v>35794</v>
      </c>
      <c r="B248" s="4">
        <v>35794</v>
      </c>
      <c r="C248" s="12">
        <f t="shared" si="13"/>
        <v>12</v>
      </c>
      <c r="D248" s="5">
        <v>439000</v>
      </c>
    </row>
    <row r="249" spans="1:4">
      <c r="A249" s="1">
        <v>35795</v>
      </c>
      <c r="B249" s="4">
        <v>35795</v>
      </c>
      <c r="C249" s="12">
        <f t="shared" si="13"/>
        <v>12</v>
      </c>
      <c r="D249" s="5">
        <v>454000</v>
      </c>
    </row>
    <row r="250" spans="1:4" ht="22.5">
      <c r="A250" s="7" t="s">
        <v>1</v>
      </c>
      <c r="B250" s="8" t="s">
        <v>2</v>
      </c>
      <c r="C250" s="8" t="s">
        <v>14</v>
      </c>
      <c r="D250" s="9" t="s">
        <v>3</v>
      </c>
    </row>
    <row r="251" spans="1:4">
      <c r="A251" s="1">
        <v>35796</v>
      </c>
      <c r="B251" s="4">
        <v>35796</v>
      </c>
      <c r="C251" s="12">
        <f t="shared" si="13"/>
        <v>1</v>
      </c>
      <c r="D251" s="5">
        <v>416000</v>
      </c>
    </row>
    <row r="252" spans="1:4">
      <c r="A252" s="1">
        <v>35797</v>
      </c>
      <c r="B252" s="4">
        <v>35797</v>
      </c>
      <c r="C252" s="12">
        <f t="shared" si="13"/>
        <v>1</v>
      </c>
      <c r="D252" s="5">
        <v>410000</v>
      </c>
    </row>
    <row r="253" spans="1:4">
      <c r="A253" s="1">
        <v>35798</v>
      </c>
      <c r="B253" s="4">
        <v>35798</v>
      </c>
      <c r="C253" s="12">
        <f t="shared" si="13"/>
        <v>1</v>
      </c>
      <c r="D253" s="5">
        <v>417000</v>
      </c>
    </row>
    <row r="254" spans="1:4">
      <c r="A254" s="1">
        <v>35799</v>
      </c>
      <c r="B254" s="4">
        <v>35799</v>
      </c>
      <c r="C254" s="12">
        <f t="shared" si="13"/>
        <v>1</v>
      </c>
      <c r="D254" s="5">
        <v>424000</v>
      </c>
    </row>
    <row r="255" spans="1:4">
      <c r="A255" s="1">
        <v>35800</v>
      </c>
      <c r="B255" s="4">
        <v>35800</v>
      </c>
      <c r="C255" s="12">
        <f t="shared" si="13"/>
        <v>1</v>
      </c>
      <c r="D255" s="5">
        <v>422000</v>
      </c>
    </row>
    <row r="256" spans="1:4">
      <c r="A256" s="1">
        <v>35801</v>
      </c>
      <c r="B256" s="4">
        <v>35801</v>
      </c>
      <c r="C256" s="12">
        <f t="shared" si="13"/>
        <v>1</v>
      </c>
      <c r="D256" s="5">
        <v>385000</v>
      </c>
    </row>
    <row r="257" spans="1:4">
      <c r="A257" s="1">
        <v>35802</v>
      </c>
      <c r="B257" s="4">
        <v>35802</v>
      </c>
      <c r="C257" s="12">
        <f t="shared" si="13"/>
        <v>1</v>
      </c>
      <c r="D257" s="5">
        <v>419000</v>
      </c>
    </row>
    <row r="258" spans="1:4">
      <c r="A258" s="1">
        <v>35803</v>
      </c>
      <c r="B258" s="4">
        <v>35803</v>
      </c>
      <c r="C258" s="12">
        <f t="shared" si="13"/>
        <v>1</v>
      </c>
      <c r="D258" s="5">
        <v>394000</v>
      </c>
    </row>
    <row r="259" spans="1:4">
      <c r="A259" s="1">
        <v>35804</v>
      </c>
      <c r="B259" s="4">
        <v>35804</v>
      </c>
      <c r="C259" s="12">
        <f t="shared" si="13"/>
        <v>1</v>
      </c>
      <c r="D259" s="5">
        <v>391000</v>
      </c>
    </row>
    <row r="260" spans="1:4">
      <c r="A260" s="1">
        <v>35805</v>
      </c>
      <c r="B260" s="4">
        <v>35805</v>
      </c>
      <c r="C260" s="12">
        <f t="shared" si="13"/>
        <v>1</v>
      </c>
      <c r="D260" s="5">
        <v>368000</v>
      </c>
    </row>
    <row r="261" spans="1:4">
      <c r="A261" s="1">
        <v>35806</v>
      </c>
      <c r="B261" s="4">
        <v>35806</v>
      </c>
      <c r="C261" s="12">
        <f t="shared" si="13"/>
        <v>1</v>
      </c>
      <c r="D261" s="5">
        <v>355000</v>
      </c>
    </row>
    <row r="262" spans="1:4">
      <c r="A262" s="1">
        <v>35807</v>
      </c>
      <c r="B262" s="4">
        <v>35807</v>
      </c>
      <c r="C262" s="12">
        <f t="shared" si="13"/>
        <v>1</v>
      </c>
      <c r="D262" s="5">
        <v>351000</v>
      </c>
    </row>
    <row r="263" spans="1:4">
      <c r="A263" s="1">
        <v>35808</v>
      </c>
      <c r="B263" s="4">
        <v>35808</v>
      </c>
      <c r="C263" s="12">
        <f t="shared" ref="C263:C326" si="14">IF(B263&lt;&gt;"",MONTH(B263),0)</f>
        <v>1</v>
      </c>
      <c r="D263" s="5">
        <v>357000</v>
      </c>
    </row>
    <row r="264" spans="1:4">
      <c r="A264" s="1">
        <v>35809</v>
      </c>
      <c r="B264" s="4">
        <v>35809</v>
      </c>
      <c r="C264" s="12">
        <f t="shared" si="14"/>
        <v>1</v>
      </c>
      <c r="D264" s="5">
        <v>422000</v>
      </c>
    </row>
    <row r="265" spans="1:4">
      <c r="A265" s="1">
        <v>35810</v>
      </c>
      <c r="B265" s="4">
        <v>35810</v>
      </c>
      <c r="C265" s="12">
        <f t="shared" si="14"/>
        <v>1</v>
      </c>
      <c r="D265" s="5">
        <v>410000</v>
      </c>
    </row>
    <row r="266" spans="1:4">
      <c r="A266" s="1">
        <v>35811</v>
      </c>
      <c r="B266" s="4">
        <v>35811</v>
      </c>
      <c r="C266" s="12">
        <f t="shared" si="14"/>
        <v>1</v>
      </c>
      <c r="D266" s="5">
        <v>403000</v>
      </c>
    </row>
    <row r="267" spans="1:4">
      <c r="A267" s="1">
        <v>35812</v>
      </c>
      <c r="B267" s="4">
        <v>35812</v>
      </c>
      <c r="C267" s="12">
        <f t="shared" si="14"/>
        <v>1</v>
      </c>
      <c r="D267" s="5">
        <v>427000</v>
      </c>
    </row>
    <row r="268" spans="1:4">
      <c r="A268" s="1">
        <v>35813</v>
      </c>
      <c r="B268" s="4">
        <v>35813</v>
      </c>
      <c r="C268" s="12">
        <f t="shared" si="14"/>
        <v>1</v>
      </c>
      <c r="D268" s="5">
        <v>423000</v>
      </c>
    </row>
    <row r="269" spans="1:4">
      <c r="A269" s="1">
        <v>35814</v>
      </c>
      <c r="B269" s="4">
        <v>35814</v>
      </c>
      <c r="C269" s="12">
        <f t="shared" si="14"/>
        <v>1</v>
      </c>
      <c r="D269" s="5">
        <v>454000</v>
      </c>
    </row>
    <row r="270" spans="1:4">
      <c r="A270" s="1">
        <v>35815</v>
      </c>
      <c r="B270" s="4">
        <v>35815</v>
      </c>
      <c r="C270" s="12">
        <f t="shared" si="14"/>
        <v>1</v>
      </c>
      <c r="D270" s="5">
        <v>305000</v>
      </c>
    </row>
    <row r="271" spans="1:4">
      <c r="A271" s="1">
        <v>35816</v>
      </c>
      <c r="B271" s="4">
        <v>35816</v>
      </c>
      <c r="C271" s="12">
        <f t="shared" si="14"/>
        <v>1</v>
      </c>
      <c r="D271" s="5">
        <v>304000</v>
      </c>
    </row>
    <row r="272" spans="1:4">
      <c r="A272" s="1">
        <v>35817</v>
      </c>
      <c r="B272" s="4">
        <v>35817</v>
      </c>
      <c r="C272" s="12">
        <f t="shared" si="14"/>
        <v>1</v>
      </c>
      <c r="D272" s="5">
        <v>310000</v>
      </c>
    </row>
    <row r="273" spans="1:4">
      <c r="A273" s="1">
        <v>35818</v>
      </c>
      <c r="B273" s="4">
        <v>35818</v>
      </c>
      <c r="C273" s="12">
        <f t="shared" si="14"/>
        <v>1</v>
      </c>
      <c r="D273" s="5">
        <v>428000</v>
      </c>
    </row>
    <row r="274" spans="1:4">
      <c r="A274" s="1">
        <v>35819</v>
      </c>
      <c r="B274" s="4">
        <v>35819</v>
      </c>
      <c r="C274" s="12">
        <f t="shared" si="14"/>
        <v>1</v>
      </c>
      <c r="D274" s="5">
        <v>459000</v>
      </c>
    </row>
    <row r="275" spans="1:4">
      <c r="A275" s="1">
        <v>35820</v>
      </c>
      <c r="B275" s="4">
        <v>35820</v>
      </c>
      <c r="C275" s="12">
        <f t="shared" si="14"/>
        <v>1</v>
      </c>
      <c r="D275" s="5">
        <v>458000</v>
      </c>
    </row>
    <row r="276" spans="1:4">
      <c r="A276" s="1">
        <v>35821</v>
      </c>
      <c r="B276" s="4">
        <v>35821</v>
      </c>
      <c r="C276" s="12">
        <f t="shared" si="14"/>
        <v>1</v>
      </c>
      <c r="D276" s="5">
        <v>490000</v>
      </c>
    </row>
    <row r="277" spans="1:4">
      <c r="A277" s="1">
        <v>35822</v>
      </c>
      <c r="B277" s="4">
        <v>35822</v>
      </c>
      <c r="C277" s="12">
        <f t="shared" si="14"/>
        <v>1</v>
      </c>
      <c r="D277" s="5">
        <v>533000</v>
      </c>
    </row>
    <row r="278" spans="1:4">
      <c r="A278" s="1">
        <v>35823</v>
      </c>
      <c r="B278" s="4">
        <v>35823</v>
      </c>
      <c r="C278" s="12">
        <f t="shared" si="14"/>
        <v>1</v>
      </c>
      <c r="D278" s="5">
        <v>529000</v>
      </c>
    </row>
    <row r="279" spans="1:4">
      <c r="A279" s="1">
        <v>35824</v>
      </c>
      <c r="B279" s="4">
        <v>35824</v>
      </c>
      <c r="C279" s="12">
        <f t="shared" si="14"/>
        <v>1</v>
      </c>
      <c r="D279" s="5">
        <v>511000</v>
      </c>
    </row>
    <row r="280" spans="1:4">
      <c r="A280" s="1">
        <v>35825</v>
      </c>
      <c r="B280" s="4">
        <v>35825</v>
      </c>
      <c r="C280" s="12">
        <f t="shared" si="14"/>
        <v>1</v>
      </c>
      <c r="D280" s="5">
        <v>507000</v>
      </c>
    </row>
    <row r="281" spans="1:4">
      <c r="A281" s="1">
        <v>35826</v>
      </c>
      <c r="B281" s="4">
        <v>35826</v>
      </c>
      <c r="C281" s="12">
        <f t="shared" si="14"/>
        <v>1</v>
      </c>
      <c r="D281" s="5">
        <v>491000</v>
      </c>
    </row>
    <row r="282" spans="1:4">
      <c r="A282" s="1">
        <v>35827</v>
      </c>
      <c r="B282" s="4">
        <v>35827</v>
      </c>
      <c r="C282" s="12">
        <f t="shared" si="14"/>
        <v>2</v>
      </c>
      <c r="D282" s="5">
        <v>460000</v>
      </c>
    </row>
    <row r="283" spans="1:4">
      <c r="A283" s="1">
        <v>35828</v>
      </c>
      <c r="B283" s="4">
        <v>35828</v>
      </c>
      <c r="C283" s="12">
        <f t="shared" si="14"/>
        <v>2</v>
      </c>
      <c r="D283" s="5">
        <v>466000</v>
      </c>
    </row>
    <row r="284" spans="1:4">
      <c r="A284" s="1">
        <v>35829</v>
      </c>
      <c r="B284" s="4">
        <v>35829</v>
      </c>
      <c r="C284" s="12">
        <f t="shared" si="14"/>
        <v>2</v>
      </c>
      <c r="D284" s="5">
        <v>520000</v>
      </c>
    </row>
    <row r="285" spans="1:4">
      <c r="A285" s="1">
        <v>35830</v>
      </c>
      <c r="B285" s="4">
        <v>35830</v>
      </c>
      <c r="C285" s="12">
        <f t="shared" si="14"/>
        <v>2</v>
      </c>
      <c r="D285" s="5">
        <v>451000</v>
      </c>
    </row>
    <row r="286" spans="1:4">
      <c r="A286" s="1">
        <v>35831</v>
      </c>
      <c r="B286" s="4">
        <v>35831</v>
      </c>
      <c r="C286" s="12">
        <f t="shared" si="14"/>
        <v>2</v>
      </c>
      <c r="D286" s="5">
        <v>429000</v>
      </c>
    </row>
    <row r="287" spans="1:4">
      <c r="A287" s="1">
        <v>35832</v>
      </c>
      <c r="B287" s="4">
        <v>35832</v>
      </c>
      <c r="C287" s="12">
        <f t="shared" si="14"/>
        <v>2</v>
      </c>
      <c r="D287" s="5">
        <v>471000</v>
      </c>
    </row>
    <row r="288" spans="1:4">
      <c r="A288" s="1">
        <v>35833</v>
      </c>
      <c r="B288" s="4">
        <v>35833</v>
      </c>
      <c r="C288" s="12">
        <f t="shared" si="14"/>
        <v>2</v>
      </c>
      <c r="D288" s="5">
        <v>459000</v>
      </c>
    </row>
    <row r="289" spans="1:4">
      <c r="A289" s="1">
        <v>35834</v>
      </c>
      <c r="B289" s="4">
        <v>35834</v>
      </c>
      <c r="C289" s="12">
        <f t="shared" si="14"/>
        <v>2</v>
      </c>
      <c r="D289" s="5">
        <v>457000</v>
      </c>
    </row>
    <row r="290" spans="1:4">
      <c r="A290" s="1">
        <v>35835</v>
      </c>
      <c r="B290" s="4">
        <v>35835</v>
      </c>
      <c r="C290" s="12">
        <f t="shared" si="14"/>
        <v>2</v>
      </c>
      <c r="D290" s="5">
        <v>454000</v>
      </c>
    </row>
    <row r="291" spans="1:4">
      <c r="A291" s="1">
        <v>35836</v>
      </c>
      <c r="B291" s="4">
        <v>35836</v>
      </c>
      <c r="C291" s="12">
        <f t="shared" si="14"/>
        <v>2</v>
      </c>
      <c r="D291" s="5">
        <v>487000</v>
      </c>
    </row>
    <row r="292" spans="1:4">
      <c r="A292" s="1">
        <v>35837</v>
      </c>
      <c r="B292" s="4">
        <v>35837</v>
      </c>
      <c r="C292" s="12">
        <f t="shared" si="14"/>
        <v>2</v>
      </c>
      <c r="D292" s="5">
        <v>492000</v>
      </c>
    </row>
    <row r="293" spans="1:4">
      <c r="A293" s="1">
        <v>35838</v>
      </c>
      <c r="B293" s="4">
        <v>35838</v>
      </c>
      <c r="C293" s="12">
        <f t="shared" si="14"/>
        <v>2</v>
      </c>
      <c r="D293" s="5">
        <v>434000</v>
      </c>
    </row>
    <row r="294" spans="1:4">
      <c r="A294" s="1">
        <v>35839</v>
      </c>
      <c r="B294" s="4">
        <v>35839</v>
      </c>
      <c r="C294" s="12">
        <f t="shared" si="14"/>
        <v>2</v>
      </c>
      <c r="D294" s="5">
        <v>476000</v>
      </c>
    </row>
    <row r="295" spans="1:4">
      <c r="A295" s="1">
        <v>35840</v>
      </c>
      <c r="B295" s="4">
        <v>35840</v>
      </c>
      <c r="C295" s="12">
        <f t="shared" si="14"/>
        <v>2</v>
      </c>
      <c r="D295" s="5">
        <v>472000</v>
      </c>
    </row>
    <row r="296" spans="1:4">
      <c r="A296" s="1">
        <v>35841</v>
      </c>
      <c r="B296" s="4">
        <v>35841</v>
      </c>
      <c r="C296" s="12">
        <f t="shared" si="14"/>
        <v>2</v>
      </c>
      <c r="D296" s="5">
        <v>494000</v>
      </c>
    </row>
    <row r="297" spans="1:4">
      <c r="A297" s="1">
        <v>35842</v>
      </c>
      <c r="B297" s="4">
        <v>35842</v>
      </c>
      <c r="C297" s="12">
        <f t="shared" si="14"/>
        <v>2</v>
      </c>
      <c r="D297" s="5">
        <v>486000</v>
      </c>
    </row>
    <row r="298" spans="1:4">
      <c r="A298" s="1">
        <v>35843</v>
      </c>
      <c r="B298" s="4">
        <v>35843</v>
      </c>
      <c r="C298" s="12">
        <f t="shared" si="14"/>
        <v>2</v>
      </c>
      <c r="D298" s="5">
        <v>501000</v>
      </c>
    </row>
    <row r="299" spans="1:4">
      <c r="A299" s="1">
        <v>35844</v>
      </c>
      <c r="B299" s="4">
        <v>35844</v>
      </c>
      <c r="C299" s="12">
        <f t="shared" si="14"/>
        <v>2</v>
      </c>
      <c r="D299" s="5">
        <v>432000</v>
      </c>
    </row>
    <row r="300" spans="1:4">
      <c r="A300" s="1">
        <v>35845</v>
      </c>
      <c r="B300" s="4">
        <v>35845</v>
      </c>
      <c r="C300" s="12">
        <f t="shared" si="14"/>
        <v>2</v>
      </c>
      <c r="D300" s="5">
        <v>459000</v>
      </c>
    </row>
    <row r="301" spans="1:4">
      <c r="A301" s="1">
        <v>35846</v>
      </c>
      <c r="B301" s="4">
        <v>35846</v>
      </c>
      <c r="C301" s="12">
        <f t="shared" si="14"/>
        <v>2</v>
      </c>
      <c r="D301" s="5">
        <v>510000</v>
      </c>
    </row>
    <row r="302" spans="1:4">
      <c r="A302" s="1">
        <v>35847</v>
      </c>
      <c r="B302" s="4">
        <v>35847</v>
      </c>
      <c r="C302" s="12">
        <f t="shared" si="14"/>
        <v>2</v>
      </c>
      <c r="D302" s="5">
        <v>463000</v>
      </c>
    </row>
    <row r="303" spans="1:4">
      <c r="A303" s="1">
        <v>35848</v>
      </c>
      <c r="B303" s="4">
        <v>35848</v>
      </c>
      <c r="C303" s="12">
        <f t="shared" si="14"/>
        <v>2</v>
      </c>
      <c r="D303" s="5">
        <v>475000</v>
      </c>
    </row>
    <row r="304" spans="1:4">
      <c r="A304" s="1">
        <v>35849</v>
      </c>
      <c r="B304" s="4">
        <v>35849</v>
      </c>
      <c r="C304" s="12">
        <f t="shared" si="14"/>
        <v>2</v>
      </c>
      <c r="D304" s="5">
        <v>465000</v>
      </c>
    </row>
    <row r="305" spans="1:4">
      <c r="A305" s="1">
        <v>35850</v>
      </c>
      <c r="B305" s="4">
        <v>35850</v>
      </c>
      <c r="C305" s="12">
        <f t="shared" si="14"/>
        <v>2</v>
      </c>
      <c r="D305" s="5">
        <v>416000</v>
      </c>
    </row>
    <row r="306" spans="1:4">
      <c r="A306" s="1">
        <v>35851</v>
      </c>
      <c r="B306" s="4">
        <v>35851</v>
      </c>
      <c r="C306" s="12">
        <f t="shared" si="14"/>
        <v>2</v>
      </c>
      <c r="D306" s="5">
        <v>396000</v>
      </c>
    </row>
    <row r="307" spans="1:4">
      <c r="A307" s="1">
        <v>35852</v>
      </c>
      <c r="B307" s="4">
        <v>35852</v>
      </c>
      <c r="C307" s="12">
        <f t="shared" si="14"/>
        <v>2</v>
      </c>
      <c r="D307" s="5">
        <v>419000</v>
      </c>
    </row>
    <row r="308" spans="1:4">
      <c r="A308" s="1">
        <v>35853</v>
      </c>
      <c r="B308" s="4">
        <v>35853</v>
      </c>
      <c r="C308" s="12">
        <f t="shared" si="14"/>
        <v>2</v>
      </c>
      <c r="D308" s="5">
        <v>399000</v>
      </c>
    </row>
    <row r="309" spans="1:4">
      <c r="A309" s="1">
        <v>35854</v>
      </c>
      <c r="B309" s="4">
        <v>35854</v>
      </c>
      <c r="C309" s="12">
        <f t="shared" si="14"/>
        <v>2</v>
      </c>
      <c r="D309" s="5">
        <v>401000</v>
      </c>
    </row>
    <row r="310" spans="1:4">
      <c r="A310" s="1">
        <v>35855</v>
      </c>
      <c r="B310" s="4">
        <v>35855</v>
      </c>
      <c r="C310" s="12">
        <f t="shared" si="14"/>
        <v>3</v>
      </c>
      <c r="D310" s="5">
        <v>523000</v>
      </c>
    </row>
    <row r="311" spans="1:4">
      <c r="A311" s="1">
        <v>35856</v>
      </c>
      <c r="B311" s="4">
        <v>35856</v>
      </c>
      <c r="C311" s="12">
        <f t="shared" si="14"/>
        <v>3</v>
      </c>
      <c r="D311" s="5">
        <v>531000</v>
      </c>
    </row>
    <row r="312" spans="1:4">
      <c r="A312" s="1">
        <v>35857</v>
      </c>
      <c r="B312" s="4">
        <v>35857</v>
      </c>
      <c r="C312" s="12">
        <f t="shared" si="14"/>
        <v>3</v>
      </c>
      <c r="D312" s="5">
        <v>529000</v>
      </c>
    </row>
    <row r="313" spans="1:4">
      <c r="A313" s="1">
        <v>35858</v>
      </c>
      <c r="B313" s="4">
        <v>35858</v>
      </c>
      <c r="C313" s="12">
        <f t="shared" si="14"/>
        <v>3</v>
      </c>
      <c r="D313" s="5">
        <v>500000</v>
      </c>
    </row>
    <row r="314" spans="1:4">
      <c r="A314" s="1">
        <v>35859</v>
      </c>
      <c r="B314" s="4">
        <v>35859</v>
      </c>
      <c r="C314" s="12">
        <f t="shared" si="14"/>
        <v>3</v>
      </c>
      <c r="D314" s="5">
        <v>527000</v>
      </c>
    </row>
    <row r="315" spans="1:4">
      <c r="A315" s="1">
        <v>35860</v>
      </c>
      <c r="B315" s="4">
        <v>35860</v>
      </c>
      <c r="C315" s="12">
        <f t="shared" si="14"/>
        <v>3</v>
      </c>
      <c r="D315" s="5">
        <v>532000</v>
      </c>
    </row>
    <row r="316" spans="1:4">
      <c r="A316" s="1">
        <v>35861</v>
      </c>
      <c r="B316" s="4">
        <v>35861</v>
      </c>
      <c r="C316" s="12">
        <f t="shared" si="14"/>
        <v>3</v>
      </c>
      <c r="D316" s="5">
        <v>530000</v>
      </c>
    </row>
    <row r="317" spans="1:4">
      <c r="A317" s="1">
        <v>35862</v>
      </c>
      <c r="B317" s="4">
        <v>35862</v>
      </c>
      <c r="C317" s="12">
        <f t="shared" si="14"/>
        <v>3</v>
      </c>
      <c r="D317" s="5">
        <v>540000</v>
      </c>
    </row>
    <row r="318" spans="1:4">
      <c r="A318" s="1">
        <v>35863</v>
      </c>
      <c r="B318" s="4">
        <v>35863</v>
      </c>
      <c r="C318" s="12">
        <f t="shared" si="14"/>
        <v>3</v>
      </c>
      <c r="D318" s="5">
        <v>541000</v>
      </c>
    </row>
    <row r="319" spans="1:4">
      <c r="A319" s="1">
        <v>35864</v>
      </c>
      <c r="B319" s="4">
        <v>35864</v>
      </c>
      <c r="C319" s="12">
        <f t="shared" si="14"/>
        <v>3</v>
      </c>
      <c r="D319" s="5">
        <v>534000</v>
      </c>
    </row>
    <row r="320" spans="1:4">
      <c r="A320" s="1">
        <v>35865</v>
      </c>
      <c r="B320" s="4">
        <v>35865</v>
      </c>
      <c r="C320" s="12">
        <f t="shared" si="14"/>
        <v>3</v>
      </c>
      <c r="D320" s="5">
        <v>539000</v>
      </c>
    </row>
    <row r="321" spans="1:4">
      <c r="A321" s="1">
        <v>35866</v>
      </c>
      <c r="B321" s="4">
        <v>35866</v>
      </c>
      <c r="C321" s="12">
        <f t="shared" si="14"/>
        <v>3</v>
      </c>
      <c r="D321" s="5">
        <v>531000</v>
      </c>
    </row>
    <row r="322" spans="1:4">
      <c r="A322" s="1">
        <v>35867</v>
      </c>
      <c r="B322" s="4">
        <v>35867</v>
      </c>
      <c r="C322" s="12">
        <f t="shared" si="14"/>
        <v>3</v>
      </c>
      <c r="D322" s="5">
        <v>535000</v>
      </c>
    </row>
    <row r="323" spans="1:4">
      <c r="A323" s="1">
        <v>35868</v>
      </c>
      <c r="B323" s="4">
        <v>35868</v>
      </c>
      <c r="C323" s="12">
        <f t="shared" si="14"/>
        <v>3</v>
      </c>
      <c r="D323" s="5">
        <v>505000</v>
      </c>
    </row>
    <row r="324" spans="1:4">
      <c r="A324" s="1">
        <v>35869</v>
      </c>
      <c r="B324" s="4">
        <v>35869</v>
      </c>
      <c r="C324" s="12">
        <f t="shared" si="14"/>
        <v>3</v>
      </c>
      <c r="D324" s="5">
        <v>507000</v>
      </c>
    </row>
    <row r="325" spans="1:4">
      <c r="A325" s="1">
        <v>35870</v>
      </c>
      <c r="B325" s="4">
        <v>35870</v>
      </c>
      <c r="C325" s="12">
        <f t="shared" si="14"/>
        <v>3</v>
      </c>
      <c r="D325" s="5">
        <v>501000</v>
      </c>
    </row>
    <row r="326" spans="1:4">
      <c r="A326" s="1">
        <v>35871</v>
      </c>
      <c r="B326" s="4">
        <v>35871</v>
      </c>
      <c r="C326" s="12">
        <f t="shared" si="14"/>
        <v>3</v>
      </c>
      <c r="D326" s="5">
        <v>534000</v>
      </c>
    </row>
    <row r="327" spans="1:4">
      <c r="A327" s="1">
        <v>35872</v>
      </c>
      <c r="B327" s="4">
        <v>35872</v>
      </c>
      <c r="C327" s="12">
        <f t="shared" ref="C327:C390" si="15">IF(B327&lt;&gt;"",MONTH(B327),0)</f>
        <v>3</v>
      </c>
      <c r="D327" s="5">
        <v>541000</v>
      </c>
    </row>
    <row r="328" spans="1:4">
      <c r="A328" s="1">
        <v>35873</v>
      </c>
      <c r="B328" s="4">
        <v>35873</v>
      </c>
      <c r="C328" s="12">
        <f t="shared" si="15"/>
        <v>3</v>
      </c>
      <c r="D328" s="5">
        <v>543000</v>
      </c>
    </row>
    <row r="329" spans="1:4">
      <c r="A329" s="1">
        <v>35874</v>
      </c>
      <c r="B329" s="4">
        <v>35874</v>
      </c>
      <c r="C329" s="12">
        <f t="shared" si="15"/>
        <v>3</v>
      </c>
      <c r="D329" s="5">
        <v>542000</v>
      </c>
    </row>
    <row r="330" spans="1:4">
      <c r="A330" s="1">
        <v>35875</v>
      </c>
      <c r="B330" s="4">
        <v>35875</v>
      </c>
      <c r="C330" s="12">
        <f t="shared" si="15"/>
        <v>3</v>
      </c>
      <c r="D330" s="5">
        <v>537000</v>
      </c>
    </row>
    <row r="331" spans="1:4">
      <c r="A331" s="1">
        <v>35876</v>
      </c>
      <c r="B331" s="4">
        <v>35876</v>
      </c>
      <c r="C331" s="12">
        <f t="shared" si="15"/>
        <v>3</v>
      </c>
      <c r="D331" s="5">
        <v>538000</v>
      </c>
    </row>
    <row r="332" spans="1:4">
      <c r="A332" s="1">
        <v>35877</v>
      </c>
      <c r="B332" s="4">
        <v>35877</v>
      </c>
      <c r="C332" s="12">
        <f t="shared" si="15"/>
        <v>3</v>
      </c>
      <c r="D332" s="5">
        <v>516000</v>
      </c>
    </row>
    <row r="333" spans="1:4">
      <c r="A333" s="1">
        <v>35878</v>
      </c>
      <c r="B333" s="4">
        <v>35878</v>
      </c>
      <c r="C333" s="12">
        <f t="shared" si="15"/>
        <v>3</v>
      </c>
      <c r="D333" s="5">
        <v>540000</v>
      </c>
    </row>
    <row r="334" spans="1:4">
      <c r="A334" s="1">
        <v>35879</v>
      </c>
      <c r="B334" s="4">
        <v>35879</v>
      </c>
      <c r="C334" s="12">
        <f t="shared" si="15"/>
        <v>3</v>
      </c>
      <c r="D334" s="5">
        <v>537000</v>
      </c>
    </row>
    <row r="335" spans="1:4">
      <c r="A335" s="1">
        <v>35880</v>
      </c>
      <c r="B335" s="4">
        <v>35880</v>
      </c>
      <c r="C335" s="12">
        <f t="shared" si="15"/>
        <v>3</v>
      </c>
      <c r="D335" s="5">
        <v>543000</v>
      </c>
    </row>
    <row r="336" spans="1:4">
      <c r="A336" s="1">
        <v>35881</v>
      </c>
      <c r="B336" s="4">
        <v>35881</v>
      </c>
      <c r="C336" s="12">
        <f t="shared" si="15"/>
        <v>3</v>
      </c>
      <c r="D336" s="5">
        <v>530000</v>
      </c>
    </row>
    <row r="337" spans="1:4">
      <c r="A337" s="1">
        <v>35882</v>
      </c>
      <c r="B337" s="4">
        <v>35882</v>
      </c>
      <c r="C337" s="12">
        <f t="shared" si="15"/>
        <v>3</v>
      </c>
      <c r="D337" s="5">
        <v>531000</v>
      </c>
    </row>
    <row r="338" spans="1:4">
      <c r="A338" s="1">
        <v>35883</v>
      </c>
      <c r="B338" s="4">
        <v>35883</v>
      </c>
      <c r="C338" s="12">
        <f t="shared" si="15"/>
        <v>3</v>
      </c>
      <c r="D338" s="5">
        <v>531000</v>
      </c>
    </row>
    <row r="339" spans="1:4">
      <c r="A339" s="1">
        <v>35884</v>
      </c>
      <c r="B339" s="4">
        <v>35884</v>
      </c>
      <c r="C339" s="12">
        <f t="shared" si="15"/>
        <v>3</v>
      </c>
      <c r="D339" s="5">
        <v>538000</v>
      </c>
    </row>
    <row r="340" spans="1:4">
      <c r="A340" s="1">
        <v>35885</v>
      </c>
      <c r="B340" s="4">
        <v>35885</v>
      </c>
      <c r="C340" s="12">
        <f t="shared" si="15"/>
        <v>3</v>
      </c>
      <c r="D340" s="5">
        <v>525000</v>
      </c>
    </row>
    <row r="341" spans="1:4">
      <c r="A341" s="1">
        <v>35886</v>
      </c>
      <c r="B341" s="4">
        <v>35886</v>
      </c>
      <c r="C341" s="12">
        <f t="shared" si="15"/>
        <v>4</v>
      </c>
      <c r="D341" s="5">
        <v>454000</v>
      </c>
    </row>
    <row r="342" spans="1:4">
      <c r="A342" s="1">
        <v>35887</v>
      </c>
      <c r="B342" s="4">
        <v>35887</v>
      </c>
      <c r="C342" s="12">
        <f t="shared" si="15"/>
        <v>4</v>
      </c>
      <c r="D342" s="5">
        <v>525000</v>
      </c>
    </row>
    <row r="343" spans="1:4">
      <c r="A343" s="1">
        <v>35888</v>
      </c>
      <c r="B343" s="4">
        <v>35888</v>
      </c>
      <c r="C343" s="12">
        <f t="shared" si="15"/>
        <v>4</v>
      </c>
      <c r="D343" s="5">
        <v>540000</v>
      </c>
    </row>
    <row r="344" spans="1:4">
      <c r="A344" s="1">
        <v>35889</v>
      </c>
      <c r="B344" s="4">
        <v>35889</v>
      </c>
      <c r="C344" s="12">
        <f t="shared" si="15"/>
        <v>4</v>
      </c>
      <c r="D344" s="5">
        <v>521000</v>
      </c>
    </row>
    <row r="345" spans="1:4">
      <c r="A345" s="1">
        <v>35890</v>
      </c>
      <c r="B345" s="4">
        <v>35890</v>
      </c>
      <c r="C345" s="12">
        <f t="shared" si="15"/>
        <v>4</v>
      </c>
      <c r="D345" s="5">
        <v>536000</v>
      </c>
    </row>
    <row r="346" spans="1:4">
      <c r="A346" s="1">
        <v>35891</v>
      </c>
      <c r="B346" s="4">
        <v>35891</v>
      </c>
      <c r="C346" s="12">
        <f t="shared" si="15"/>
        <v>4</v>
      </c>
      <c r="D346" s="5">
        <v>542000</v>
      </c>
    </row>
    <row r="347" spans="1:4">
      <c r="A347" s="1">
        <v>35892</v>
      </c>
      <c r="B347" s="4">
        <v>35892</v>
      </c>
      <c r="C347" s="12">
        <f t="shared" si="15"/>
        <v>4</v>
      </c>
      <c r="D347" s="5">
        <v>541000</v>
      </c>
    </row>
    <row r="348" spans="1:4">
      <c r="A348" s="1">
        <v>35893</v>
      </c>
      <c r="B348" s="4">
        <v>35893</v>
      </c>
      <c r="C348" s="12">
        <f t="shared" si="15"/>
        <v>4</v>
      </c>
      <c r="D348" s="5">
        <v>526000</v>
      </c>
    </row>
    <row r="349" spans="1:4">
      <c r="A349" s="1">
        <v>35894</v>
      </c>
      <c r="B349" s="4">
        <v>35894</v>
      </c>
      <c r="C349" s="12">
        <f t="shared" si="15"/>
        <v>4</v>
      </c>
      <c r="D349" s="5">
        <v>523000</v>
      </c>
    </row>
    <row r="350" spans="1:4">
      <c r="A350" s="1">
        <v>35895</v>
      </c>
      <c r="B350" s="4">
        <v>35895</v>
      </c>
      <c r="C350" s="12">
        <f t="shared" si="15"/>
        <v>4</v>
      </c>
      <c r="D350" s="5">
        <v>536000</v>
      </c>
    </row>
    <row r="351" spans="1:4">
      <c r="A351" s="1">
        <v>35896</v>
      </c>
      <c r="B351" s="4">
        <v>35896</v>
      </c>
      <c r="C351" s="12">
        <f t="shared" si="15"/>
        <v>4</v>
      </c>
      <c r="D351" s="5">
        <v>540000</v>
      </c>
    </row>
    <row r="352" spans="1:4">
      <c r="A352" s="1">
        <v>35897</v>
      </c>
      <c r="B352" s="4">
        <v>35897</v>
      </c>
      <c r="C352" s="12">
        <f t="shared" si="15"/>
        <v>4</v>
      </c>
      <c r="D352" s="5">
        <v>542000</v>
      </c>
    </row>
    <row r="353" spans="1:4">
      <c r="A353" s="1">
        <v>35898</v>
      </c>
      <c r="B353" s="4">
        <v>35898</v>
      </c>
      <c r="C353" s="12">
        <f t="shared" si="15"/>
        <v>4</v>
      </c>
      <c r="D353" s="5">
        <v>516000</v>
      </c>
    </row>
    <row r="354" spans="1:4">
      <c r="A354" s="1">
        <v>35899</v>
      </c>
      <c r="B354" s="4">
        <v>35899</v>
      </c>
      <c r="C354" s="12">
        <f t="shared" si="15"/>
        <v>4</v>
      </c>
      <c r="D354" s="5">
        <v>528000</v>
      </c>
    </row>
    <row r="355" spans="1:4">
      <c r="A355" s="1">
        <v>35900</v>
      </c>
      <c r="B355" s="4">
        <v>35900</v>
      </c>
      <c r="C355" s="12">
        <f t="shared" si="15"/>
        <v>4</v>
      </c>
      <c r="D355" s="5">
        <v>502000</v>
      </c>
    </row>
    <row r="356" spans="1:4">
      <c r="A356" s="1">
        <v>35901</v>
      </c>
      <c r="B356" s="4">
        <v>35901</v>
      </c>
      <c r="C356" s="12">
        <f t="shared" si="15"/>
        <v>4</v>
      </c>
      <c r="D356" s="5">
        <v>510000</v>
      </c>
    </row>
    <row r="357" spans="1:4">
      <c r="A357" s="1">
        <v>35902</v>
      </c>
      <c r="B357" s="4">
        <v>35902</v>
      </c>
      <c r="C357" s="12">
        <f t="shared" si="15"/>
        <v>4</v>
      </c>
      <c r="D357" s="5">
        <v>491000</v>
      </c>
    </row>
    <row r="358" spans="1:4">
      <c r="A358" s="1">
        <v>35903</v>
      </c>
      <c r="B358" s="4">
        <v>35903</v>
      </c>
      <c r="C358" s="12">
        <f t="shared" si="15"/>
        <v>4</v>
      </c>
      <c r="D358" s="5">
        <v>543000</v>
      </c>
    </row>
    <row r="359" spans="1:4">
      <c r="A359" s="1">
        <v>35904</v>
      </c>
      <c r="B359" s="4">
        <v>35904</v>
      </c>
      <c r="C359" s="12">
        <f t="shared" si="15"/>
        <v>4</v>
      </c>
      <c r="D359" s="5">
        <v>544000</v>
      </c>
    </row>
    <row r="360" spans="1:4">
      <c r="A360" s="1">
        <v>35905</v>
      </c>
      <c r="B360" s="4">
        <v>35905</v>
      </c>
      <c r="C360" s="12">
        <f t="shared" si="15"/>
        <v>4</v>
      </c>
      <c r="D360" s="5">
        <v>542000</v>
      </c>
    </row>
    <row r="361" spans="1:4">
      <c r="A361" s="1">
        <v>35906</v>
      </c>
      <c r="B361" s="4">
        <v>35906</v>
      </c>
      <c r="C361" s="12">
        <f t="shared" si="15"/>
        <v>4</v>
      </c>
      <c r="D361" s="5">
        <v>541000</v>
      </c>
    </row>
    <row r="362" spans="1:4">
      <c r="A362" s="1">
        <v>35907</v>
      </c>
      <c r="B362" s="4">
        <v>35907</v>
      </c>
      <c r="C362" s="12">
        <f t="shared" si="15"/>
        <v>4</v>
      </c>
      <c r="D362" s="5">
        <v>540000</v>
      </c>
    </row>
    <row r="363" spans="1:4">
      <c r="A363" s="1">
        <v>35908</v>
      </c>
      <c r="B363" s="4">
        <v>35908</v>
      </c>
      <c r="C363" s="12">
        <f t="shared" si="15"/>
        <v>4</v>
      </c>
      <c r="D363" s="5">
        <v>536000</v>
      </c>
    </row>
    <row r="364" spans="1:4">
      <c r="A364" s="1">
        <v>35909</v>
      </c>
      <c r="B364" s="4">
        <v>35909</v>
      </c>
      <c r="C364" s="12">
        <f t="shared" si="15"/>
        <v>4</v>
      </c>
      <c r="D364" s="5">
        <v>527000</v>
      </c>
    </row>
    <row r="365" spans="1:4">
      <c r="A365" s="1">
        <v>35910</v>
      </c>
      <c r="B365" s="4">
        <v>35910</v>
      </c>
      <c r="C365" s="12">
        <f t="shared" si="15"/>
        <v>4</v>
      </c>
      <c r="D365" s="5">
        <v>524000</v>
      </c>
    </row>
    <row r="366" spans="1:4">
      <c r="A366" s="1">
        <v>35911</v>
      </c>
      <c r="B366" s="4">
        <v>35911</v>
      </c>
      <c r="C366" s="12">
        <f t="shared" si="15"/>
        <v>4</v>
      </c>
      <c r="D366" s="5">
        <v>539000</v>
      </c>
    </row>
    <row r="367" spans="1:4">
      <c r="A367" s="1">
        <v>35912</v>
      </c>
      <c r="B367" s="4">
        <v>35912</v>
      </c>
      <c r="C367" s="12">
        <f t="shared" si="15"/>
        <v>4</v>
      </c>
      <c r="D367" s="5">
        <v>540000</v>
      </c>
    </row>
    <row r="368" spans="1:4">
      <c r="A368" s="1">
        <v>35913</v>
      </c>
      <c r="B368" s="4">
        <v>35913</v>
      </c>
      <c r="C368" s="12">
        <f t="shared" si="15"/>
        <v>4</v>
      </c>
      <c r="D368" s="5">
        <v>536000</v>
      </c>
    </row>
    <row r="369" spans="1:4">
      <c r="A369" s="1">
        <v>35914</v>
      </c>
      <c r="B369" s="4">
        <v>35914</v>
      </c>
      <c r="C369" s="12">
        <f t="shared" si="15"/>
        <v>4</v>
      </c>
      <c r="D369" s="5">
        <v>542000</v>
      </c>
    </row>
    <row r="370" spans="1:4">
      <c r="A370" s="1">
        <v>35915</v>
      </c>
      <c r="B370" s="4">
        <v>35915</v>
      </c>
      <c r="C370" s="12">
        <f t="shared" si="15"/>
        <v>4</v>
      </c>
      <c r="D370" s="5">
        <v>528000</v>
      </c>
    </row>
    <row r="371" spans="1:4">
      <c r="A371" s="1">
        <v>35916</v>
      </c>
      <c r="B371" s="4">
        <v>35916</v>
      </c>
      <c r="C371" s="12">
        <f t="shared" si="15"/>
        <v>5</v>
      </c>
      <c r="D371" s="193">
        <v>539999</v>
      </c>
    </row>
    <row r="372" spans="1:4">
      <c r="A372" s="1">
        <v>35917</v>
      </c>
      <c r="B372" s="4">
        <v>35917</v>
      </c>
      <c r="C372" s="12">
        <f t="shared" si="15"/>
        <v>5</v>
      </c>
      <c r="D372" s="193">
        <v>504322</v>
      </c>
    </row>
    <row r="373" spans="1:4">
      <c r="A373" s="1">
        <v>35918</v>
      </c>
      <c r="B373" s="4">
        <v>35918</v>
      </c>
      <c r="C373" s="12">
        <f t="shared" si="15"/>
        <v>5</v>
      </c>
      <c r="D373" s="193">
        <v>539999</v>
      </c>
    </row>
    <row r="374" spans="1:4">
      <c r="A374" s="1">
        <v>35919</v>
      </c>
      <c r="B374" s="4">
        <v>35919</v>
      </c>
      <c r="C374" s="12">
        <f t="shared" si="15"/>
        <v>5</v>
      </c>
      <c r="D374" s="193">
        <v>539999</v>
      </c>
    </row>
    <row r="375" spans="1:4">
      <c r="A375" s="1">
        <v>35920</v>
      </c>
      <c r="B375" s="4">
        <v>35920</v>
      </c>
      <c r="C375" s="12">
        <f t="shared" si="15"/>
        <v>5</v>
      </c>
      <c r="D375" s="193">
        <v>416354</v>
      </c>
    </row>
    <row r="376" spans="1:4">
      <c r="A376" s="1">
        <v>35921</v>
      </c>
      <c r="B376" s="4">
        <v>35921</v>
      </c>
      <c r="C376" s="12">
        <f t="shared" si="15"/>
        <v>5</v>
      </c>
      <c r="D376" s="193">
        <v>539999</v>
      </c>
    </row>
    <row r="377" spans="1:4">
      <c r="A377" s="1">
        <v>35922</v>
      </c>
      <c r="B377" s="4">
        <v>35922</v>
      </c>
      <c r="C377" s="12">
        <f t="shared" si="15"/>
        <v>5</v>
      </c>
      <c r="D377" s="193">
        <v>539999</v>
      </c>
    </row>
    <row r="378" spans="1:4">
      <c r="A378" s="1">
        <v>35923</v>
      </c>
      <c r="B378" s="4">
        <v>35923</v>
      </c>
      <c r="C378" s="12">
        <f t="shared" si="15"/>
        <v>5</v>
      </c>
      <c r="D378" s="193">
        <v>532092</v>
      </c>
    </row>
    <row r="379" spans="1:4">
      <c r="A379" s="1">
        <v>35924</v>
      </c>
      <c r="B379" s="4">
        <v>35924</v>
      </c>
      <c r="C379" s="12">
        <f t="shared" si="15"/>
        <v>5</v>
      </c>
      <c r="D379" s="193">
        <v>522000</v>
      </c>
    </row>
    <row r="380" spans="1:4">
      <c r="A380" s="1">
        <v>35925</v>
      </c>
      <c r="B380" s="4">
        <v>35925</v>
      </c>
      <c r="C380" s="12">
        <f t="shared" si="15"/>
        <v>5</v>
      </c>
      <c r="D380" s="193">
        <v>523799</v>
      </c>
    </row>
    <row r="381" spans="1:4">
      <c r="A381" s="1">
        <v>35926</v>
      </c>
      <c r="B381" s="4">
        <v>35926</v>
      </c>
      <c r="C381" s="12">
        <f t="shared" si="15"/>
        <v>5</v>
      </c>
      <c r="D381" s="193">
        <v>539999</v>
      </c>
    </row>
    <row r="382" spans="1:4">
      <c r="A382" s="1">
        <v>35927</v>
      </c>
      <c r="B382" s="4">
        <v>35927</v>
      </c>
      <c r="C382" s="12">
        <f t="shared" si="15"/>
        <v>5</v>
      </c>
      <c r="D382" s="193">
        <v>539999</v>
      </c>
    </row>
    <row r="383" spans="1:4">
      <c r="A383" s="1">
        <v>35928</v>
      </c>
      <c r="B383" s="4">
        <v>35928</v>
      </c>
      <c r="C383" s="12">
        <f t="shared" si="15"/>
        <v>5</v>
      </c>
      <c r="D383" s="193">
        <v>539626</v>
      </c>
    </row>
    <row r="384" spans="1:4">
      <c r="A384" s="1">
        <v>35929</v>
      </c>
      <c r="B384" s="4">
        <v>35929</v>
      </c>
      <c r="C384" s="12">
        <f t="shared" si="15"/>
        <v>5</v>
      </c>
      <c r="D384" s="193">
        <v>507389</v>
      </c>
    </row>
    <row r="385" spans="1:4">
      <c r="A385" s="1">
        <v>35930</v>
      </c>
      <c r="B385" s="4">
        <v>35930</v>
      </c>
      <c r="C385" s="12">
        <f t="shared" si="15"/>
        <v>5</v>
      </c>
      <c r="D385" s="193">
        <v>520558</v>
      </c>
    </row>
    <row r="386" spans="1:4">
      <c r="A386" s="1">
        <v>35931</v>
      </c>
      <c r="B386" s="4">
        <v>35931</v>
      </c>
      <c r="C386" s="12">
        <f t="shared" si="15"/>
        <v>5</v>
      </c>
      <c r="D386" s="193">
        <v>539999</v>
      </c>
    </row>
    <row r="387" spans="1:4">
      <c r="A387" s="1">
        <v>35932</v>
      </c>
      <c r="B387" s="4">
        <v>35932</v>
      </c>
      <c r="C387" s="12">
        <f t="shared" si="15"/>
        <v>5</v>
      </c>
      <c r="D387" s="193">
        <v>539999</v>
      </c>
    </row>
    <row r="388" spans="1:4">
      <c r="A388" s="1">
        <v>35933</v>
      </c>
      <c r="B388" s="4">
        <v>35933</v>
      </c>
      <c r="C388" s="12">
        <f t="shared" si="15"/>
        <v>5</v>
      </c>
      <c r="D388" s="193">
        <v>523152</v>
      </c>
    </row>
    <row r="389" spans="1:4">
      <c r="A389" s="1">
        <v>35934</v>
      </c>
      <c r="B389" s="4">
        <v>35934</v>
      </c>
      <c r="C389" s="12">
        <f t="shared" si="15"/>
        <v>5</v>
      </c>
      <c r="D389" s="193">
        <v>499467</v>
      </c>
    </row>
    <row r="390" spans="1:4">
      <c r="A390" s="1">
        <v>35935</v>
      </c>
      <c r="B390" s="4">
        <v>35935</v>
      </c>
      <c r="C390" s="12">
        <f t="shared" si="15"/>
        <v>5</v>
      </c>
      <c r="D390" s="193">
        <v>495794</v>
      </c>
    </row>
    <row r="391" spans="1:4">
      <c r="A391" s="1">
        <v>35936</v>
      </c>
      <c r="B391" s="4">
        <v>35936</v>
      </c>
      <c r="C391" s="12">
        <f t="shared" ref="C391:C454" si="16">IF(B391&lt;&gt;"",MONTH(B391),0)</f>
        <v>5</v>
      </c>
      <c r="D391" s="193">
        <v>539999</v>
      </c>
    </row>
    <row r="392" spans="1:4">
      <c r="A392" s="1">
        <v>35937</v>
      </c>
      <c r="B392" s="4">
        <v>35937</v>
      </c>
      <c r="C392" s="12">
        <f t="shared" si="16"/>
        <v>5</v>
      </c>
      <c r="D392" s="193">
        <v>539999</v>
      </c>
    </row>
    <row r="393" spans="1:4">
      <c r="A393" s="1">
        <v>35938</v>
      </c>
      <c r="B393" s="4">
        <v>35938</v>
      </c>
      <c r="C393" s="12">
        <f t="shared" si="16"/>
        <v>5</v>
      </c>
      <c r="D393" s="193">
        <v>539999</v>
      </c>
    </row>
    <row r="394" spans="1:4">
      <c r="A394" s="1">
        <v>35939</v>
      </c>
      <c r="B394" s="4">
        <v>35939</v>
      </c>
      <c r="C394" s="12">
        <f t="shared" si="16"/>
        <v>5</v>
      </c>
      <c r="D394" s="193">
        <v>490693</v>
      </c>
    </row>
    <row r="395" spans="1:4">
      <c r="A395" s="1">
        <v>35940</v>
      </c>
      <c r="B395" s="4">
        <v>35940</v>
      </c>
      <c r="C395" s="12">
        <f t="shared" si="16"/>
        <v>5</v>
      </c>
      <c r="D395" s="193">
        <v>535036</v>
      </c>
    </row>
    <row r="396" spans="1:4">
      <c r="A396" s="1">
        <v>35941</v>
      </c>
      <c r="B396" s="4">
        <v>35941</v>
      </c>
      <c r="C396" s="12">
        <f t="shared" si="16"/>
        <v>5</v>
      </c>
      <c r="D396" s="193">
        <v>539999</v>
      </c>
    </row>
    <row r="397" spans="1:4">
      <c r="A397" s="1">
        <v>35942</v>
      </c>
      <c r="B397" s="4">
        <v>35942</v>
      </c>
      <c r="C397" s="12">
        <f t="shared" si="16"/>
        <v>5</v>
      </c>
      <c r="D397" s="193">
        <v>519999</v>
      </c>
    </row>
    <row r="398" spans="1:4">
      <c r="A398" s="1">
        <v>35943</v>
      </c>
      <c r="B398" s="4">
        <v>35943</v>
      </c>
      <c r="C398" s="12">
        <f t="shared" si="16"/>
        <v>5</v>
      </c>
      <c r="D398" s="193">
        <v>539999</v>
      </c>
    </row>
    <row r="399" spans="1:4">
      <c r="A399" s="1">
        <v>35944</v>
      </c>
      <c r="B399" s="4">
        <v>35944</v>
      </c>
      <c r="C399" s="12">
        <f t="shared" si="16"/>
        <v>5</v>
      </c>
      <c r="D399" s="193">
        <v>539999</v>
      </c>
    </row>
    <row r="400" spans="1:4">
      <c r="A400" s="1">
        <v>35945</v>
      </c>
      <c r="B400" s="4">
        <v>35945</v>
      </c>
      <c r="C400" s="12">
        <f t="shared" si="16"/>
        <v>5</v>
      </c>
      <c r="D400" s="193">
        <v>524999</v>
      </c>
    </row>
    <row r="401" spans="1:4">
      <c r="A401" s="1">
        <v>35946</v>
      </c>
      <c r="B401" s="4">
        <v>35946</v>
      </c>
      <c r="C401" s="12">
        <f t="shared" si="16"/>
        <v>5</v>
      </c>
      <c r="D401" s="193">
        <v>474353</v>
      </c>
    </row>
    <row r="402" spans="1:4">
      <c r="A402" s="1">
        <v>35947</v>
      </c>
      <c r="B402" s="4">
        <v>35947</v>
      </c>
      <c r="C402" s="12">
        <f t="shared" si="16"/>
        <v>6</v>
      </c>
      <c r="D402" s="193">
        <v>539999</v>
      </c>
    </row>
    <row r="403" spans="1:4">
      <c r="A403" s="1">
        <v>35948</v>
      </c>
      <c r="B403" s="4">
        <v>35948</v>
      </c>
      <c r="C403" s="12">
        <f t="shared" si="16"/>
        <v>6</v>
      </c>
      <c r="D403" s="193">
        <v>539999</v>
      </c>
    </row>
    <row r="404" spans="1:4">
      <c r="A404" s="1">
        <v>35949</v>
      </c>
      <c r="B404" s="4">
        <v>35949</v>
      </c>
      <c r="C404" s="12">
        <f t="shared" si="16"/>
        <v>6</v>
      </c>
      <c r="D404" s="193">
        <v>539999</v>
      </c>
    </row>
    <row r="405" spans="1:4">
      <c r="A405" s="1">
        <v>35950</v>
      </c>
      <c r="B405" s="4">
        <v>35950</v>
      </c>
      <c r="C405" s="12">
        <f t="shared" si="16"/>
        <v>6</v>
      </c>
      <c r="D405" s="193">
        <v>539999</v>
      </c>
    </row>
    <row r="406" spans="1:4">
      <c r="A406" s="1">
        <v>35951</v>
      </c>
      <c r="B406" s="4">
        <v>35951</v>
      </c>
      <c r="C406" s="12">
        <f t="shared" si="16"/>
        <v>6</v>
      </c>
      <c r="D406" s="193">
        <v>539999</v>
      </c>
    </row>
    <row r="407" spans="1:4">
      <c r="A407" s="1">
        <v>35952</v>
      </c>
      <c r="B407" s="4">
        <v>35952</v>
      </c>
      <c r="C407" s="12">
        <f t="shared" si="16"/>
        <v>6</v>
      </c>
      <c r="D407" s="193">
        <v>539999</v>
      </c>
    </row>
    <row r="408" spans="1:4">
      <c r="A408" s="1">
        <v>35953</v>
      </c>
      <c r="B408" s="4">
        <v>35953</v>
      </c>
      <c r="C408" s="12">
        <f t="shared" si="16"/>
        <v>6</v>
      </c>
      <c r="D408" s="193">
        <v>457045</v>
      </c>
    </row>
    <row r="409" spans="1:4">
      <c r="A409" s="1">
        <v>35954</v>
      </c>
      <c r="B409" s="4">
        <v>35954</v>
      </c>
      <c r="C409" s="12">
        <f t="shared" si="16"/>
        <v>6</v>
      </c>
      <c r="D409" s="193">
        <v>539999</v>
      </c>
    </row>
    <row r="410" spans="1:4">
      <c r="A410" s="1">
        <v>35955</v>
      </c>
      <c r="B410" s="4">
        <v>35955</v>
      </c>
      <c r="C410" s="12">
        <f t="shared" si="16"/>
        <v>6</v>
      </c>
      <c r="D410" s="193">
        <v>539999</v>
      </c>
    </row>
    <row r="411" spans="1:4">
      <c r="A411" s="1">
        <v>35956</v>
      </c>
      <c r="B411" s="4">
        <v>35956</v>
      </c>
      <c r="C411" s="12">
        <f t="shared" si="16"/>
        <v>6</v>
      </c>
      <c r="D411" s="193">
        <v>539999</v>
      </c>
    </row>
    <row r="412" spans="1:4">
      <c r="A412" s="1">
        <v>35957</v>
      </c>
      <c r="B412" s="4">
        <v>35957</v>
      </c>
      <c r="C412" s="12">
        <f t="shared" si="16"/>
        <v>6</v>
      </c>
      <c r="D412" s="193">
        <v>539999</v>
      </c>
    </row>
    <row r="413" spans="1:4">
      <c r="A413" s="1">
        <v>35958</v>
      </c>
      <c r="B413" s="4">
        <v>35958</v>
      </c>
      <c r="C413" s="12">
        <f t="shared" si="16"/>
        <v>6</v>
      </c>
      <c r="D413" s="193">
        <v>539999</v>
      </c>
    </row>
    <row r="414" spans="1:4">
      <c r="A414" s="1">
        <v>35959</v>
      </c>
      <c r="B414" s="4">
        <v>35959</v>
      </c>
      <c r="C414" s="12">
        <f t="shared" si="16"/>
        <v>6</v>
      </c>
      <c r="D414" s="193">
        <v>539999</v>
      </c>
    </row>
    <row r="415" spans="1:4">
      <c r="A415" s="1">
        <v>35960</v>
      </c>
      <c r="B415" s="4">
        <v>35960</v>
      </c>
      <c r="C415" s="12">
        <f t="shared" si="16"/>
        <v>6</v>
      </c>
      <c r="D415" s="193">
        <v>509056</v>
      </c>
    </row>
    <row r="416" spans="1:4">
      <c r="A416" s="1">
        <v>35961</v>
      </c>
      <c r="B416" s="4">
        <v>35961</v>
      </c>
      <c r="C416" s="12">
        <f t="shared" si="16"/>
        <v>6</v>
      </c>
      <c r="D416" s="193">
        <v>538063</v>
      </c>
    </row>
    <row r="417" spans="1:4">
      <c r="A417" s="1">
        <v>35962</v>
      </c>
      <c r="B417" s="4">
        <v>35962</v>
      </c>
      <c r="C417" s="12">
        <f t="shared" si="16"/>
        <v>6</v>
      </c>
      <c r="D417" s="193">
        <v>539293</v>
      </c>
    </row>
    <row r="418" spans="1:4">
      <c r="A418" s="1">
        <v>35963</v>
      </c>
      <c r="B418" s="4">
        <v>35963</v>
      </c>
      <c r="C418" s="12">
        <f t="shared" si="16"/>
        <v>6</v>
      </c>
      <c r="D418" s="193">
        <v>495220</v>
      </c>
    </row>
    <row r="419" spans="1:4">
      <c r="A419" s="1">
        <v>35964</v>
      </c>
      <c r="B419" s="4">
        <v>35964</v>
      </c>
      <c r="C419" s="12">
        <f t="shared" si="16"/>
        <v>6</v>
      </c>
      <c r="D419" s="193">
        <v>509999</v>
      </c>
    </row>
    <row r="420" spans="1:4">
      <c r="A420" s="1">
        <v>35965</v>
      </c>
      <c r="B420" s="4">
        <v>35965</v>
      </c>
      <c r="C420" s="12">
        <f t="shared" si="16"/>
        <v>6</v>
      </c>
      <c r="D420" s="193">
        <v>518999</v>
      </c>
    </row>
    <row r="421" spans="1:4">
      <c r="A421" s="1">
        <v>35966</v>
      </c>
      <c r="B421" s="4">
        <v>35966</v>
      </c>
      <c r="C421" s="12">
        <f t="shared" si="16"/>
        <v>6</v>
      </c>
      <c r="D421" s="193">
        <v>489999</v>
      </c>
    </row>
    <row r="422" spans="1:4">
      <c r="A422" s="1">
        <v>35967</v>
      </c>
      <c r="B422" s="4">
        <v>35967</v>
      </c>
      <c r="C422" s="12">
        <f t="shared" si="16"/>
        <v>6</v>
      </c>
      <c r="D422" s="193">
        <v>495999</v>
      </c>
    </row>
    <row r="423" spans="1:4">
      <c r="A423" s="1">
        <v>35968</v>
      </c>
      <c r="B423" s="4">
        <v>35968</v>
      </c>
      <c r="C423" s="12">
        <f t="shared" si="16"/>
        <v>6</v>
      </c>
      <c r="D423" s="193">
        <v>537351</v>
      </c>
    </row>
    <row r="424" spans="1:4">
      <c r="A424" s="1">
        <v>35969</v>
      </c>
      <c r="B424" s="4">
        <v>35969</v>
      </c>
      <c r="C424" s="12">
        <f t="shared" si="16"/>
        <v>6</v>
      </c>
      <c r="D424" s="193">
        <v>539999</v>
      </c>
    </row>
    <row r="425" spans="1:4">
      <c r="A425" s="1">
        <v>35970</v>
      </c>
      <c r="B425" s="4">
        <v>35970</v>
      </c>
      <c r="C425" s="12">
        <f t="shared" si="16"/>
        <v>6</v>
      </c>
      <c r="D425" s="193">
        <v>509999</v>
      </c>
    </row>
    <row r="426" spans="1:4">
      <c r="A426" s="1">
        <v>35971</v>
      </c>
      <c r="B426" s="4">
        <v>35971</v>
      </c>
      <c r="C426" s="12">
        <f t="shared" si="16"/>
        <v>6</v>
      </c>
      <c r="D426" s="193">
        <v>506064</v>
      </c>
    </row>
    <row r="427" spans="1:4">
      <c r="A427" s="1">
        <v>35972</v>
      </c>
      <c r="B427" s="4">
        <v>35972</v>
      </c>
      <c r="C427" s="12">
        <f t="shared" si="16"/>
        <v>6</v>
      </c>
      <c r="D427" s="193">
        <v>539999</v>
      </c>
    </row>
    <row r="428" spans="1:4">
      <c r="A428" s="1">
        <v>35973</v>
      </c>
      <c r="B428" s="4">
        <v>35973</v>
      </c>
      <c r="C428" s="12">
        <f t="shared" si="16"/>
        <v>6</v>
      </c>
      <c r="D428" s="5" t="s">
        <v>25</v>
      </c>
    </row>
    <row r="429" spans="1:4">
      <c r="A429" s="1">
        <v>35974</v>
      </c>
      <c r="B429" s="4">
        <v>35974</v>
      </c>
      <c r="C429" s="12">
        <f t="shared" si="16"/>
        <v>6</v>
      </c>
      <c r="D429" s="193">
        <v>521743</v>
      </c>
    </row>
    <row r="430" spans="1:4">
      <c r="A430" s="1">
        <v>35975</v>
      </c>
      <c r="B430" s="4">
        <v>35975</v>
      </c>
      <c r="C430" s="12">
        <f t="shared" si="16"/>
        <v>6</v>
      </c>
      <c r="D430" s="193">
        <v>519999</v>
      </c>
    </row>
    <row r="431" spans="1:4">
      <c r="A431" s="1">
        <v>35976</v>
      </c>
      <c r="B431" s="4">
        <v>35976</v>
      </c>
      <c r="C431" s="12">
        <f t="shared" si="16"/>
        <v>6</v>
      </c>
      <c r="D431" s="193">
        <v>514543</v>
      </c>
    </row>
    <row r="432" spans="1:4">
      <c r="A432" s="1">
        <v>35977</v>
      </c>
      <c r="B432" s="4">
        <v>35977</v>
      </c>
      <c r="C432" s="12">
        <f t="shared" si="16"/>
        <v>7</v>
      </c>
      <c r="D432" s="193">
        <v>519999</v>
      </c>
    </row>
    <row r="433" spans="1:4">
      <c r="A433" s="1">
        <v>35978</v>
      </c>
      <c r="B433" s="4">
        <v>35978</v>
      </c>
      <c r="C433" s="12">
        <f t="shared" si="16"/>
        <v>7</v>
      </c>
      <c r="D433" s="193">
        <v>519786</v>
      </c>
    </row>
    <row r="434" spans="1:4">
      <c r="A434" s="1">
        <v>35979</v>
      </c>
      <c r="B434" s="4">
        <v>35979</v>
      </c>
      <c r="C434" s="12">
        <f t="shared" si="16"/>
        <v>7</v>
      </c>
      <c r="D434" s="193">
        <v>531279</v>
      </c>
    </row>
    <row r="435" spans="1:4">
      <c r="A435" s="1">
        <v>35980</v>
      </c>
      <c r="B435" s="4">
        <v>35980</v>
      </c>
      <c r="C435" s="12">
        <f t="shared" si="16"/>
        <v>7</v>
      </c>
      <c r="D435" s="193">
        <v>519000</v>
      </c>
    </row>
    <row r="436" spans="1:4">
      <c r="A436" s="1">
        <v>35981</v>
      </c>
      <c r="B436" s="4">
        <v>35981</v>
      </c>
      <c r="C436" s="12">
        <f t="shared" si="16"/>
        <v>7</v>
      </c>
      <c r="D436" s="193">
        <v>521885</v>
      </c>
    </row>
    <row r="437" spans="1:4">
      <c r="A437" s="1">
        <v>35982</v>
      </c>
      <c r="B437" s="4">
        <v>35982</v>
      </c>
      <c r="C437" s="12">
        <f t="shared" si="16"/>
        <v>7</v>
      </c>
      <c r="D437" s="193">
        <v>535843</v>
      </c>
    </row>
    <row r="438" spans="1:4">
      <c r="A438" s="1">
        <v>35983</v>
      </c>
      <c r="B438" s="4">
        <v>35983</v>
      </c>
      <c r="C438" s="12">
        <f t="shared" si="16"/>
        <v>7</v>
      </c>
      <c r="D438" s="193">
        <v>539999</v>
      </c>
    </row>
    <row r="439" spans="1:4">
      <c r="A439" s="1">
        <v>35984</v>
      </c>
      <c r="B439" s="4">
        <v>35984</v>
      </c>
      <c r="C439" s="12">
        <f t="shared" si="16"/>
        <v>7</v>
      </c>
      <c r="D439" s="193">
        <v>539999</v>
      </c>
    </row>
    <row r="440" spans="1:4">
      <c r="A440" s="1">
        <v>35985</v>
      </c>
      <c r="B440" s="4">
        <v>35985</v>
      </c>
      <c r="C440" s="12">
        <f t="shared" si="16"/>
        <v>7</v>
      </c>
      <c r="D440" s="193">
        <v>539999</v>
      </c>
    </row>
    <row r="441" spans="1:4">
      <c r="A441" s="1">
        <v>35986</v>
      </c>
      <c r="B441" s="4">
        <v>35986</v>
      </c>
      <c r="C441" s="12">
        <f t="shared" si="16"/>
        <v>7</v>
      </c>
      <c r="D441" s="193">
        <v>539999</v>
      </c>
    </row>
    <row r="442" spans="1:4">
      <c r="A442" s="1">
        <v>35987</v>
      </c>
      <c r="B442" s="4">
        <v>35987</v>
      </c>
      <c r="C442" s="12">
        <f t="shared" si="16"/>
        <v>7</v>
      </c>
      <c r="D442" s="193">
        <v>539999</v>
      </c>
    </row>
    <row r="443" spans="1:4">
      <c r="A443" s="1">
        <v>35988</v>
      </c>
      <c r="B443" s="4">
        <v>35988</v>
      </c>
      <c r="C443" s="12">
        <f t="shared" si="16"/>
        <v>7</v>
      </c>
      <c r="D443" s="193">
        <v>539998</v>
      </c>
    </row>
    <row r="444" spans="1:4">
      <c r="A444" s="1">
        <v>35989</v>
      </c>
      <c r="B444" s="4">
        <v>35989</v>
      </c>
      <c r="C444" s="12">
        <f t="shared" si="16"/>
        <v>7</v>
      </c>
      <c r="D444" s="193">
        <v>539999</v>
      </c>
    </row>
    <row r="445" spans="1:4">
      <c r="A445" s="1">
        <v>35990</v>
      </c>
      <c r="B445" s="4">
        <v>35990</v>
      </c>
      <c r="C445" s="12">
        <f t="shared" si="16"/>
        <v>7</v>
      </c>
      <c r="D445" s="193">
        <v>487429</v>
      </c>
    </row>
    <row r="446" spans="1:4">
      <c r="A446" s="1">
        <v>35991</v>
      </c>
      <c r="B446" s="4">
        <v>35991</v>
      </c>
      <c r="C446" s="12">
        <f t="shared" si="16"/>
        <v>7</v>
      </c>
      <c r="D446" s="193">
        <v>521566</v>
      </c>
    </row>
    <row r="447" spans="1:4">
      <c r="A447" s="1">
        <v>35992</v>
      </c>
      <c r="B447" s="4">
        <v>35992</v>
      </c>
      <c r="C447" s="12">
        <f t="shared" si="16"/>
        <v>7</v>
      </c>
      <c r="D447" s="193">
        <v>539999</v>
      </c>
    </row>
    <row r="448" spans="1:4">
      <c r="A448" s="1">
        <v>35993</v>
      </c>
      <c r="B448" s="4">
        <v>35993</v>
      </c>
      <c r="C448" s="12">
        <f t="shared" si="16"/>
        <v>7</v>
      </c>
      <c r="D448" s="193">
        <v>539999</v>
      </c>
    </row>
    <row r="449" spans="1:4">
      <c r="A449" s="1">
        <v>35994</v>
      </c>
      <c r="B449" s="4">
        <v>35994</v>
      </c>
      <c r="C449" s="12">
        <f t="shared" si="16"/>
        <v>7</v>
      </c>
      <c r="D449" s="193">
        <v>518410</v>
      </c>
    </row>
    <row r="450" spans="1:4">
      <c r="A450" s="1">
        <v>35995</v>
      </c>
      <c r="B450" s="4">
        <v>35995</v>
      </c>
      <c r="C450" s="12">
        <f t="shared" si="16"/>
        <v>7</v>
      </c>
      <c r="D450" s="193">
        <v>519999</v>
      </c>
    </row>
    <row r="451" spans="1:4">
      <c r="A451" s="1">
        <v>35996</v>
      </c>
      <c r="B451" s="4">
        <v>35996</v>
      </c>
      <c r="C451" s="12">
        <f t="shared" si="16"/>
        <v>7</v>
      </c>
      <c r="D451" s="193">
        <v>519999</v>
      </c>
    </row>
    <row r="452" spans="1:4">
      <c r="A452" s="1">
        <v>35997</v>
      </c>
      <c r="B452" s="4">
        <v>35997</v>
      </c>
      <c r="C452" s="12">
        <f t="shared" si="16"/>
        <v>7</v>
      </c>
      <c r="D452" s="193">
        <v>539999</v>
      </c>
    </row>
    <row r="453" spans="1:4">
      <c r="A453" s="1">
        <v>35998</v>
      </c>
      <c r="B453" s="4">
        <v>35998</v>
      </c>
      <c r="C453" s="12">
        <f t="shared" si="16"/>
        <v>7</v>
      </c>
      <c r="D453" s="193">
        <v>539999</v>
      </c>
    </row>
    <row r="454" spans="1:4">
      <c r="A454" s="1">
        <v>35999</v>
      </c>
      <c r="B454" s="4">
        <v>35999</v>
      </c>
      <c r="C454" s="12">
        <f t="shared" si="16"/>
        <v>7</v>
      </c>
      <c r="D454" s="193">
        <v>539999</v>
      </c>
    </row>
    <row r="455" spans="1:4">
      <c r="A455" s="1">
        <v>36000</v>
      </c>
      <c r="B455" s="4">
        <v>36000</v>
      </c>
      <c r="C455" s="12">
        <f t="shared" ref="C455:C518" si="17">IF(B455&lt;&gt;"",MONTH(B455),0)</f>
        <v>7</v>
      </c>
      <c r="D455" s="193">
        <v>539999</v>
      </c>
    </row>
    <row r="456" spans="1:4">
      <c r="A456" s="1">
        <v>36001</v>
      </c>
      <c r="B456" s="4">
        <v>36001</v>
      </c>
      <c r="C456" s="12">
        <f t="shared" si="17"/>
        <v>7</v>
      </c>
      <c r="D456" s="193">
        <v>539406</v>
      </c>
    </row>
    <row r="457" spans="1:4">
      <c r="A457" s="1">
        <v>36002</v>
      </c>
      <c r="B457" s="4">
        <v>36002</v>
      </c>
      <c r="C457" s="12">
        <f t="shared" si="17"/>
        <v>7</v>
      </c>
      <c r="D457" s="193">
        <v>539999</v>
      </c>
    </row>
    <row r="458" spans="1:4">
      <c r="A458" s="1">
        <v>36003</v>
      </c>
      <c r="B458" s="4">
        <v>36003</v>
      </c>
      <c r="C458" s="12">
        <f t="shared" si="17"/>
        <v>7</v>
      </c>
      <c r="D458" s="193">
        <v>529999</v>
      </c>
    </row>
    <row r="459" spans="1:4">
      <c r="A459" s="1">
        <v>36004</v>
      </c>
      <c r="B459" s="4">
        <v>36004</v>
      </c>
      <c r="C459" s="12">
        <f t="shared" si="17"/>
        <v>7</v>
      </c>
      <c r="D459" s="193">
        <v>529303</v>
      </c>
    </row>
    <row r="460" spans="1:4">
      <c r="A460" s="1">
        <v>36005</v>
      </c>
      <c r="B460" s="4">
        <v>36005</v>
      </c>
      <c r="C460" s="12">
        <f t="shared" si="17"/>
        <v>7</v>
      </c>
      <c r="D460" s="193">
        <v>529784</v>
      </c>
    </row>
    <row r="461" spans="1:4">
      <c r="A461" s="1">
        <v>36006</v>
      </c>
      <c r="B461" s="4">
        <v>36006</v>
      </c>
      <c r="C461" s="12">
        <f t="shared" si="17"/>
        <v>7</v>
      </c>
      <c r="D461" s="193">
        <v>509999</v>
      </c>
    </row>
    <row r="462" spans="1:4">
      <c r="A462" s="1">
        <v>36007</v>
      </c>
      <c r="B462" s="4">
        <v>36007</v>
      </c>
      <c r="C462" s="12">
        <f t="shared" si="17"/>
        <v>7</v>
      </c>
      <c r="D462" s="193">
        <v>529999</v>
      </c>
    </row>
    <row r="463" spans="1:4">
      <c r="A463" s="1">
        <v>36008</v>
      </c>
      <c r="B463" s="4">
        <v>36008</v>
      </c>
      <c r="C463" s="12">
        <f t="shared" si="17"/>
        <v>8</v>
      </c>
      <c r="D463" s="41">
        <v>522000</v>
      </c>
    </row>
    <row r="464" spans="1:4">
      <c r="A464" s="1">
        <v>36009</v>
      </c>
      <c r="B464" s="4">
        <v>36009</v>
      </c>
      <c r="C464" s="12">
        <f t="shared" si="17"/>
        <v>8</v>
      </c>
      <c r="D464" s="41">
        <v>522000</v>
      </c>
    </row>
    <row r="465" spans="1:4">
      <c r="A465" s="1">
        <v>36010</v>
      </c>
      <c r="B465" s="4">
        <v>36010</v>
      </c>
      <c r="C465" s="12">
        <f t="shared" si="17"/>
        <v>8</v>
      </c>
      <c r="D465" s="41">
        <v>520000</v>
      </c>
    </row>
    <row r="466" spans="1:4">
      <c r="A466" s="1">
        <v>36011</v>
      </c>
      <c r="B466" s="4">
        <v>36011</v>
      </c>
      <c r="C466" s="12">
        <f t="shared" si="17"/>
        <v>8</v>
      </c>
      <c r="D466" s="41">
        <v>514000</v>
      </c>
    </row>
    <row r="467" spans="1:4">
      <c r="A467" s="1">
        <v>36012</v>
      </c>
      <c r="B467" s="4">
        <v>36012</v>
      </c>
      <c r="C467" s="12">
        <f t="shared" si="17"/>
        <v>8</v>
      </c>
      <c r="D467" s="41">
        <v>494000</v>
      </c>
    </row>
    <row r="468" spans="1:4">
      <c r="A468" s="1">
        <v>36013</v>
      </c>
      <c r="B468" s="4">
        <v>36013</v>
      </c>
      <c r="C468" s="12">
        <f t="shared" si="17"/>
        <v>8</v>
      </c>
      <c r="D468" s="41">
        <v>475000</v>
      </c>
    </row>
    <row r="469" spans="1:4">
      <c r="A469" s="1">
        <v>36014</v>
      </c>
      <c r="B469" s="4">
        <v>36014</v>
      </c>
      <c r="C469" s="12">
        <f t="shared" si="17"/>
        <v>8</v>
      </c>
      <c r="D469" s="41">
        <v>508000</v>
      </c>
    </row>
    <row r="470" spans="1:4">
      <c r="A470" s="1">
        <v>36015</v>
      </c>
      <c r="B470" s="4">
        <v>36015</v>
      </c>
      <c r="C470" s="12">
        <f t="shared" si="17"/>
        <v>8</v>
      </c>
      <c r="D470" s="41">
        <v>516000</v>
      </c>
    </row>
    <row r="471" spans="1:4">
      <c r="A471" s="1">
        <v>36016</v>
      </c>
      <c r="B471" s="4">
        <v>36016</v>
      </c>
      <c r="C471" s="12">
        <f t="shared" si="17"/>
        <v>8</v>
      </c>
      <c r="D471" s="41">
        <v>508000</v>
      </c>
    </row>
    <row r="472" spans="1:4">
      <c r="A472" s="1">
        <v>36017</v>
      </c>
      <c r="B472" s="4">
        <v>36017</v>
      </c>
      <c r="C472" s="12">
        <f t="shared" si="17"/>
        <v>8</v>
      </c>
      <c r="D472" s="41">
        <v>512000</v>
      </c>
    </row>
    <row r="473" spans="1:4">
      <c r="A473" s="1">
        <v>36018</v>
      </c>
      <c r="B473" s="4">
        <v>36018</v>
      </c>
      <c r="C473" s="12">
        <f t="shared" si="17"/>
        <v>8</v>
      </c>
      <c r="D473" s="41">
        <v>522000</v>
      </c>
    </row>
    <row r="474" spans="1:4">
      <c r="A474" s="1">
        <v>36019</v>
      </c>
      <c r="B474" s="4">
        <v>36019</v>
      </c>
      <c r="C474" s="12">
        <f t="shared" si="17"/>
        <v>8</v>
      </c>
      <c r="D474" s="41">
        <v>523000</v>
      </c>
    </row>
    <row r="475" spans="1:4">
      <c r="A475" s="1">
        <v>36020</v>
      </c>
      <c r="B475" s="4">
        <v>36020</v>
      </c>
      <c r="C475" s="12">
        <f t="shared" si="17"/>
        <v>8</v>
      </c>
      <c r="D475" s="41">
        <v>501000</v>
      </c>
    </row>
    <row r="476" spans="1:4">
      <c r="A476" s="1">
        <v>36021</v>
      </c>
      <c r="B476" s="4">
        <v>36021</v>
      </c>
      <c r="C476" s="12">
        <f t="shared" si="17"/>
        <v>8</v>
      </c>
      <c r="D476" s="41">
        <v>501000</v>
      </c>
    </row>
    <row r="477" spans="1:4">
      <c r="A477" s="1">
        <v>36022</v>
      </c>
      <c r="B477" s="4">
        <v>36022</v>
      </c>
      <c r="C477" s="12">
        <f t="shared" si="17"/>
        <v>8</v>
      </c>
      <c r="D477" s="41">
        <v>523000</v>
      </c>
    </row>
    <row r="478" spans="1:4">
      <c r="A478" s="1">
        <v>36023</v>
      </c>
      <c r="B478" s="4">
        <v>36023</v>
      </c>
      <c r="C478" s="12">
        <f t="shared" si="17"/>
        <v>8</v>
      </c>
      <c r="D478" s="41">
        <v>508000</v>
      </c>
    </row>
    <row r="479" spans="1:4">
      <c r="A479" s="1">
        <v>36024</v>
      </c>
      <c r="B479" s="4">
        <v>36024</v>
      </c>
      <c r="C479" s="12">
        <f t="shared" si="17"/>
        <v>8</v>
      </c>
      <c r="D479" s="41">
        <v>521000</v>
      </c>
    </row>
    <row r="480" spans="1:4">
      <c r="A480" s="1">
        <v>36025</v>
      </c>
      <c r="B480" s="4">
        <v>36025</v>
      </c>
      <c r="C480" s="12">
        <f t="shared" si="17"/>
        <v>8</v>
      </c>
      <c r="D480" s="41">
        <v>507000</v>
      </c>
    </row>
    <row r="481" spans="1:4">
      <c r="A481" s="1">
        <v>36026</v>
      </c>
      <c r="B481" s="4">
        <v>36026</v>
      </c>
      <c r="C481" s="12">
        <f t="shared" si="17"/>
        <v>8</v>
      </c>
      <c r="D481" s="41">
        <v>519000</v>
      </c>
    </row>
    <row r="482" spans="1:4">
      <c r="A482" s="1">
        <v>36027</v>
      </c>
      <c r="B482" s="4">
        <v>36027</v>
      </c>
      <c r="C482" s="12">
        <f t="shared" si="17"/>
        <v>8</v>
      </c>
      <c r="D482" s="41">
        <v>519000</v>
      </c>
    </row>
    <row r="483" spans="1:4">
      <c r="A483" s="1">
        <v>36028</v>
      </c>
      <c r="B483" s="4">
        <v>36028</v>
      </c>
      <c r="C483" s="12">
        <f t="shared" si="17"/>
        <v>8</v>
      </c>
      <c r="D483" s="41">
        <v>523000</v>
      </c>
    </row>
    <row r="484" spans="1:4">
      <c r="A484" s="1">
        <v>36029</v>
      </c>
      <c r="B484" s="4">
        <v>36029</v>
      </c>
      <c r="C484" s="12">
        <f t="shared" si="17"/>
        <v>8</v>
      </c>
      <c r="D484" s="41">
        <v>523000</v>
      </c>
    </row>
    <row r="485" spans="1:4">
      <c r="A485" s="1">
        <v>36030</v>
      </c>
      <c r="B485" s="4">
        <v>36030</v>
      </c>
      <c r="C485" s="12">
        <f t="shared" si="17"/>
        <v>8</v>
      </c>
      <c r="D485" s="41">
        <v>523000</v>
      </c>
    </row>
    <row r="486" spans="1:4">
      <c r="A486" s="1">
        <v>36031</v>
      </c>
      <c r="B486" s="4">
        <v>36031</v>
      </c>
      <c r="C486" s="12">
        <f t="shared" si="17"/>
        <v>8</v>
      </c>
      <c r="D486" s="41">
        <v>523000</v>
      </c>
    </row>
    <row r="487" spans="1:4">
      <c r="A487" s="1">
        <v>36032</v>
      </c>
      <c r="B487" s="4">
        <v>36032</v>
      </c>
      <c r="C487" s="12">
        <f t="shared" si="17"/>
        <v>8</v>
      </c>
      <c r="D487" s="41">
        <v>501000</v>
      </c>
    </row>
    <row r="488" spans="1:4">
      <c r="A488" s="1">
        <v>36033</v>
      </c>
      <c r="B488" s="4">
        <v>36033</v>
      </c>
      <c r="C488" s="12">
        <f t="shared" si="17"/>
        <v>8</v>
      </c>
      <c r="D488" s="41">
        <v>511000</v>
      </c>
    </row>
    <row r="489" spans="1:4">
      <c r="A489" s="1">
        <v>36034</v>
      </c>
      <c r="B489" s="4">
        <v>36034</v>
      </c>
      <c r="C489" s="12">
        <f t="shared" si="17"/>
        <v>8</v>
      </c>
      <c r="D489" s="41">
        <v>521000</v>
      </c>
    </row>
    <row r="490" spans="1:4">
      <c r="A490" s="1">
        <v>36035</v>
      </c>
      <c r="B490" s="4">
        <v>36035</v>
      </c>
      <c r="C490" s="12">
        <f t="shared" si="17"/>
        <v>8</v>
      </c>
      <c r="D490" s="41">
        <v>509000</v>
      </c>
    </row>
    <row r="491" spans="1:4">
      <c r="A491" s="1">
        <v>36036</v>
      </c>
      <c r="B491" s="4">
        <v>36036</v>
      </c>
      <c r="C491" s="12">
        <f t="shared" si="17"/>
        <v>8</v>
      </c>
      <c r="D491" s="41">
        <v>520000</v>
      </c>
    </row>
    <row r="492" spans="1:4">
      <c r="A492" s="1">
        <v>36037</v>
      </c>
      <c r="B492" s="4">
        <v>36037</v>
      </c>
      <c r="C492" s="12">
        <f t="shared" si="17"/>
        <v>8</v>
      </c>
      <c r="D492" s="41">
        <v>524000</v>
      </c>
    </row>
    <row r="493" spans="1:4">
      <c r="A493" s="1">
        <v>36038</v>
      </c>
      <c r="B493" s="4">
        <v>36038</v>
      </c>
      <c r="C493" s="12">
        <f t="shared" si="17"/>
        <v>8</v>
      </c>
      <c r="D493" s="41">
        <v>523000</v>
      </c>
    </row>
    <row r="494" spans="1:4">
      <c r="A494" s="1">
        <v>36039</v>
      </c>
      <c r="B494" s="4">
        <v>36039</v>
      </c>
      <c r="C494" s="12">
        <f t="shared" si="17"/>
        <v>9</v>
      </c>
      <c r="D494" s="41">
        <v>520000</v>
      </c>
    </row>
    <row r="495" spans="1:4">
      <c r="A495" s="1">
        <v>36040</v>
      </c>
      <c r="B495" s="4">
        <v>36040</v>
      </c>
      <c r="C495" s="12">
        <f t="shared" si="17"/>
        <v>9</v>
      </c>
      <c r="D495" s="41">
        <v>521000</v>
      </c>
    </row>
    <row r="496" spans="1:4">
      <c r="A496" s="1">
        <v>36041</v>
      </c>
      <c r="B496" s="4">
        <v>36041</v>
      </c>
      <c r="C496" s="12">
        <f t="shared" si="17"/>
        <v>9</v>
      </c>
      <c r="D496" s="41">
        <v>516000</v>
      </c>
    </row>
    <row r="497" spans="1:4">
      <c r="A497" s="1">
        <v>36042</v>
      </c>
      <c r="B497" s="4">
        <v>36042</v>
      </c>
      <c r="C497" s="12">
        <f t="shared" si="17"/>
        <v>9</v>
      </c>
      <c r="D497" s="41">
        <v>522000</v>
      </c>
    </row>
    <row r="498" spans="1:4">
      <c r="A498" s="1">
        <v>36043</v>
      </c>
      <c r="B498" s="4">
        <v>36043</v>
      </c>
      <c r="C498" s="12">
        <f t="shared" si="17"/>
        <v>9</v>
      </c>
      <c r="D498" s="41">
        <v>521000</v>
      </c>
    </row>
    <row r="499" spans="1:4">
      <c r="A499" s="1">
        <v>36044</v>
      </c>
      <c r="B499" s="4">
        <v>36044</v>
      </c>
      <c r="C499" s="12">
        <f t="shared" si="17"/>
        <v>9</v>
      </c>
      <c r="D499" s="41">
        <v>500000</v>
      </c>
    </row>
    <row r="500" spans="1:4">
      <c r="A500" s="1">
        <v>36045</v>
      </c>
      <c r="B500" s="4">
        <v>36045</v>
      </c>
      <c r="C500" s="12">
        <f t="shared" si="17"/>
        <v>9</v>
      </c>
      <c r="D500" s="41">
        <v>508000</v>
      </c>
    </row>
    <row r="501" spans="1:4">
      <c r="A501" s="1">
        <v>36046</v>
      </c>
      <c r="B501" s="4">
        <v>36046</v>
      </c>
      <c r="C501" s="12">
        <f t="shared" si="17"/>
        <v>9</v>
      </c>
      <c r="D501" s="41">
        <v>523000</v>
      </c>
    </row>
    <row r="502" spans="1:4">
      <c r="A502" s="1">
        <v>36047</v>
      </c>
      <c r="B502" s="4">
        <v>36047</v>
      </c>
      <c r="C502" s="12">
        <f t="shared" si="17"/>
        <v>9</v>
      </c>
      <c r="D502" s="41">
        <v>523000</v>
      </c>
    </row>
    <row r="503" spans="1:4">
      <c r="A503" s="1">
        <v>36048</v>
      </c>
      <c r="B503" s="4">
        <v>36048</v>
      </c>
      <c r="C503" s="12">
        <f t="shared" si="17"/>
        <v>9</v>
      </c>
      <c r="D503" s="41">
        <v>523000</v>
      </c>
    </row>
    <row r="504" spans="1:4">
      <c r="A504" s="1">
        <v>36049</v>
      </c>
      <c r="B504" s="4">
        <v>36049</v>
      </c>
      <c r="C504" s="12">
        <f t="shared" si="17"/>
        <v>9</v>
      </c>
      <c r="D504" s="41">
        <v>522000</v>
      </c>
    </row>
    <row r="505" spans="1:4">
      <c r="A505" s="1">
        <v>36050</v>
      </c>
      <c r="B505" s="4">
        <v>36050</v>
      </c>
      <c r="C505" s="12">
        <f t="shared" si="17"/>
        <v>9</v>
      </c>
      <c r="D505" s="41">
        <v>522000</v>
      </c>
    </row>
    <row r="506" spans="1:4">
      <c r="A506" s="1">
        <v>36051</v>
      </c>
      <c r="B506" s="4">
        <v>36051</v>
      </c>
      <c r="C506" s="12">
        <f t="shared" si="17"/>
        <v>9</v>
      </c>
      <c r="D506" s="41">
        <v>522000</v>
      </c>
    </row>
    <row r="507" spans="1:4">
      <c r="A507" s="1">
        <v>36052</v>
      </c>
      <c r="B507" s="4">
        <v>36052</v>
      </c>
      <c r="C507" s="12">
        <f t="shared" si="17"/>
        <v>9</v>
      </c>
      <c r="D507" s="41">
        <v>512000</v>
      </c>
    </row>
    <row r="508" spans="1:4">
      <c r="A508" s="1">
        <v>36053</v>
      </c>
      <c r="B508" s="4">
        <v>36053</v>
      </c>
      <c r="C508" s="12">
        <f t="shared" si="17"/>
        <v>9</v>
      </c>
      <c r="D508" s="41">
        <v>448000</v>
      </c>
    </row>
    <row r="509" spans="1:4">
      <c r="A509" s="1">
        <v>36054</v>
      </c>
      <c r="B509" s="4">
        <v>36054</v>
      </c>
      <c r="C509" s="12">
        <f t="shared" si="17"/>
        <v>9</v>
      </c>
      <c r="D509" s="41">
        <v>515000</v>
      </c>
    </row>
    <row r="510" spans="1:4">
      <c r="A510" s="1">
        <v>36055</v>
      </c>
      <c r="B510" s="4">
        <v>36055</v>
      </c>
      <c r="C510" s="12">
        <f t="shared" si="17"/>
        <v>9</v>
      </c>
      <c r="D510" s="41">
        <v>521000</v>
      </c>
    </row>
    <row r="511" spans="1:4">
      <c r="A511" s="1">
        <v>36056</v>
      </c>
      <c r="B511" s="4">
        <v>36056</v>
      </c>
      <c r="C511" s="12">
        <f t="shared" si="17"/>
        <v>9</v>
      </c>
      <c r="D511" s="41">
        <v>512000</v>
      </c>
    </row>
    <row r="512" spans="1:4">
      <c r="A512" s="1">
        <v>36057</v>
      </c>
      <c r="B512" s="4">
        <v>36057</v>
      </c>
      <c r="C512" s="12">
        <f t="shared" si="17"/>
        <v>9</v>
      </c>
      <c r="D512" s="41">
        <v>522000</v>
      </c>
    </row>
    <row r="513" spans="1:4">
      <c r="A513" s="1">
        <v>36058</v>
      </c>
      <c r="B513" s="4">
        <v>36058</v>
      </c>
      <c r="C513" s="12">
        <f t="shared" si="17"/>
        <v>9</v>
      </c>
      <c r="D513" s="41">
        <v>521000</v>
      </c>
    </row>
    <row r="514" spans="1:4">
      <c r="A514" s="1">
        <v>36059</v>
      </c>
      <c r="B514" s="4">
        <v>36059</v>
      </c>
      <c r="C514" s="12">
        <f t="shared" si="17"/>
        <v>9</v>
      </c>
      <c r="D514" s="41">
        <v>524000</v>
      </c>
    </row>
    <row r="515" spans="1:4">
      <c r="A515" s="1">
        <v>36060</v>
      </c>
      <c r="B515" s="4">
        <v>36060</v>
      </c>
      <c r="C515" s="12">
        <f t="shared" si="17"/>
        <v>9</v>
      </c>
      <c r="D515" s="41">
        <v>522000</v>
      </c>
    </row>
    <row r="516" spans="1:4">
      <c r="A516" s="1">
        <v>36061</v>
      </c>
      <c r="B516" s="4">
        <v>36061</v>
      </c>
      <c r="C516" s="12">
        <f t="shared" si="17"/>
        <v>9</v>
      </c>
      <c r="D516" s="41">
        <v>504000</v>
      </c>
    </row>
    <row r="517" spans="1:4">
      <c r="A517" s="1">
        <v>36062</v>
      </c>
      <c r="B517" s="4">
        <v>36062</v>
      </c>
      <c r="C517" s="12">
        <f t="shared" si="17"/>
        <v>9</v>
      </c>
      <c r="D517" s="41">
        <v>507000</v>
      </c>
    </row>
    <row r="518" spans="1:4">
      <c r="A518" s="1">
        <v>36063</v>
      </c>
      <c r="B518" s="4">
        <v>36063</v>
      </c>
      <c r="C518" s="12">
        <f t="shared" si="17"/>
        <v>9</v>
      </c>
      <c r="D518" s="41">
        <v>531000</v>
      </c>
    </row>
    <row r="519" spans="1:4">
      <c r="A519" s="1">
        <v>36064</v>
      </c>
      <c r="B519" s="4">
        <v>36064</v>
      </c>
      <c r="C519" s="12">
        <f t="shared" ref="C519:C582" si="18">IF(B519&lt;&gt;"",MONTH(B519),0)</f>
        <v>9</v>
      </c>
      <c r="D519" s="41">
        <v>521000</v>
      </c>
    </row>
    <row r="520" spans="1:4">
      <c r="A520" s="1">
        <v>36065</v>
      </c>
      <c r="B520" s="4">
        <v>36065</v>
      </c>
      <c r="C520" s="12">
        <f t="shared" si="18"/>
        <v>9</v>
      </c>
      <c r="D520" s="41">
        <v>522000</v>
      </c>
    </row>
    <row r="521" spans="1:4">
      <c r="A521" s="1">
        <v>36066</v>
      </c>
      <c r="B521" s="4">
        <v>36066</v>
      </c>
      <c r="C521" s="12">
        <f t="shared" si="18"/>
        <v>9</v>
      </c>
      <c r="D521" s="41">
        <v>522000</v>
      </c>
    </row>
    <row r="522" spans="1:4">
      <c r="A522" s="1">
        <v>36067</v>
      </c>
      <c r="B522" s="4">
        <v>36067</v>
      </c>
      <c r="C522" s="12">
        <f t="shared" si="18"/>
        <v>9</v>
      </c>
      <c r="D522" s="41">
        <v>499000</v>
      </c>
    </row>
    <row r="523" spans="1:4">
      <c r="A523" s="1">
        <v>36068</v>
      </c>
      <c r="B523" s="4">
        <v>36068</v>
      </c>
      <c r="C523" s="12">
        <f t="shared" si="18"/>
        <v>9</v>
      </c>
      <c r="D523" s="41">
        <v>520000</v>
      </c>
    </row>
    <row r="524" spans="1:4">
      <c r="A524" s="1">
        <v>36069</v>
      </c>
      <c r="B524" s="4">
        <v>36069</v>
      </c>
      <c r="C524" s="12">
        <f t="shared" si="18"/>
        <v>10</v>
      </c>
      <c r="D524" s="41">
        <v>521000</v>
      </c>
    </row>
    <row r="525" spans="1:4">
      <c r="A525" s="1">
        <v>36070</v>
      </c>
      <c r="B525" s="4">
        <v>36070</v>
      </c>
      <c r="C525" s="12">
        <f t="shared" si="18"/>
        <v>10</v>
      </c>
      <c r="D525" s="41">
        <v>519000</v>
      </c>
    </row>
    <row r="526" spans="1:4">
      <c r="A526" s="1">
        <v>36071</v>
      </c>
      <c r="B526" s="4">
        <v>36071</v>
      </c>
      <c r="C526" s="12">
        <f t="shared" si="18"/>
        <v>10</v>
      </c>
      <c r="D526" s="41">
        <v>519000</v>
      </c>
    </row>
    <row r="527" spans="1:4">
      <c r="A527" s="1">
        <v>36072</v>
      </c>
      <c r="B527" s="4">
        <v>36072</v>
      </c>
      <c r="C527" s="12">
        <f t="shared" si="18"/>
        <v>10</v>
      </c>
      <c r="D527" s="41">
        <v>522000</v>
      </c>
    </row>
    <row r="528" spans="1:4">
      <c r="A528" s="1">
        <v>36073</v>
      </c>
      <c r="B528" s="4">
        <v>36073</v>
      </c>
      <c r="C528" s="12">
        <f t="shared" si="18"/>
        <v>10</v>
      </c>
      <c r="D528" s="41">
        <v>529000</v>
      </c>
    </row>
    <row r="529" spans="1:4">
      <c r="A529" s="1">
        <v>36074</v>
      </c>
      <c r="B529" s="4">
        <v>36074</v>
      </c>
      <c r="C529" s="12">
        <f t="shared" si="18"/>
        <v>10</v>
      </c>
      <c r="D529" s="41">
        <v>525000</v>
      </c>
    </row>
    <row r="530" spans="1:4">
      <c r="A530" s="1">
        <v>36075</v>
      </c>
      <c r="B530" s="4">
        <v>36075</v>
      </c>
      <c r="C530" s="12">
        <f t="shared" si="18"/>
        <v>10</v>
      </c>
      <c r="D530" s="41">
        <v>530000</v>
      </c>
    </row>
    <row r="531" spans="1:4">
      <c r="A531" s="1">
        <v>36076</v>
      </c>
      <c r="B531" s="4">
        <v>36076</v>
      </c>
      <c r="C531" s="12">
        <f t="shared" si="18"/>
        <v>10</v>
      </c>
      <c r="D531" s="41">
        <v>516000</v>
      </c>
    </row>
    <row r="532" spans="1:4">
      <c r="A532" s="1">
        <v>36077</v>
      </c>
      <c r="B532" s="4">
        <v>36077</v>
      </c>
      <c r="C532" s="12">
        <f t="shared" si="18"/>
        <v>10</v>
      </c>
      <c r="D532" s="41">
        <v>532000</v>
      </c>
    </row>
    <row r="533" spans="1:4">
      <c r="A533" s="1">
        <v>36078</v>
      </c>
      <c r="B533" s="4">
        <v>36078</v>
      </c>
      <c r="C533" s="12">
        <f t="shared" si="18"/>
        <v>10</v>
      </c>
      <c r="D533" s="41">
        <v>530000</v>
      </c>
    </row>
    <row r="534" spans="1:4">
      <c r="A534" s="1">
        <v>36079</v>
      </c>
      <c r="B534" s="4">
        <v>36079</v>
      </c>
      <c r="C534" s="12">
        <f t="shared" si="18"/>
        <v>10</v>
      </c>
      <c r="D534" s="41">
        <v>511000</v>
      </c>
    </row>
    <row r="535" spans="1:4">
      <c r="A535" s="1">
        <v>36080</v>
      </c>
      <c r="B535" s="4">
        <v>36080</v>
      </c>
      <c r="C535" s="12">
        <f t="shared" si="18"/>
        <v>10</v>
      </c>
      <c r="D535" s="41">
        <v>515000</v>
      </c>
    </row>
    <row r="536" spans="1:4">
      <c r="A536" s="1">
        <v>36081</v>
      </c>
      <c r="B536" s="4">
        <v>36081</v>
      </c>
      <c r="C536" s="12">
        <f t="shared" si="18"/>
        <v>10</v>
      </c>
      <c r="D536" s="41">
        <v>528000</v>
      </c>
    </row>
    <row r="537" spans="1:4">
      <c r="A537" s="1">
        <v>36082</v>
      </c>
      <c r="B537" s="4">
        <v>36082</v>
      </c>
      <c r="C537" s="12">
        <f t="shared" si="18"/>
        <v>10</v>
      </c>
      <c r="D537" s="41">
        <v>504000</v>
      </c>
    </row>
    <row r="538" spans="1:4">
      <c r="A538" s="1">
        <v>36083</v>
      </c>
      <c r="B538" s="4">
        <v>36083</v>
      </c>
      <c r="C538" s="12">
        <f t="shared" si="18"/>
        <v>10</v>
      </c>
      <c r="D538" s="41">
        <v>514000</v>
      </c>
    </row>
    <row r="539" spans="1:4">
      <c r="A539" s="1">
        <v>36084</v>
      </c>
      <c r="B539" s="4">
        <v>36084</v>
      </c>
      <c r="C539" s="12">
        <f t="shared" si="18"/>
        <v>10</v>
      </c>
      <c r="D539" s="41">
        <v>509000</v>
      </c>
    </row>
    <row r="540" spans="1:4">
      <c r="A540" s="1">
        <v>36085</v>
      </c>
      <c r="B540" s="4">
        <v>36085</v>
      </c>
      <c r="C540" s="12">
        <f t="shared" si="18"/>
        <v>10</v>
      </c>
      <c r="D540" s="41">
        <v>485000</v>
      </c>
    </row>
    <row r="541" spans="1:4">
      <c r="A541" s="1">
        <v>36086</v>
      </c>
      <c r="B541" s="4">
        <v>36086</v>
      </c>
      <c r="C541" s="12">
        <f t="shared" si="18"/>
        <v>10</v>
      </c>
      <c r="D541" s="41">
        <v>505000</v>
      </c>
    </row>
    <row r="542" spans="1:4">
      <c r="A542" s="1">
        <v>36087</v>
      </c>
      <c r="B542" s="4">
        <v>36087</v>
      </c>
      <c r="C542" s="12">
        <f t="shared" si="18"/>
        <v>10</v>
      </c>
      <c r="D542" s="41">
        <v>505000</v>
      </c>
    </row>
    <row r="543" spans="1:4">
      <c r="A543" s="1">
        <v>36088</v>
      </c>
      <c r="B543" s="4">
        <v>36088</v>
      </c>
      <c r="C543" s="12">
        <f t="shared" si="18"/>
        <v>10</v>
      </c>
      <c r="D543" s="41">
        <v>506000</v>
      </c>
    </row>
    <row r="544" spans="1:4">
      <c r="A544" s="1">
        <v>36089</v>
      </c>
      <c r="B544" s="4">
        <v>36089</v>
      </c>
      <c r="C544" s="12">
        <f t="shared" si="18"/>
        <v>10</v>
      </c>
      <c r="D544" s="41">
        <v>507000</v>
      </c>
    </row>
    <row r="545" spans="1:4">
      <c r="A545" s="1">
        <v>36090</v>
      </c>
      <c r="B545" s="4">
        <v>36090</v>
      </c>
      <c r="C545" s="12">
        <f t="shared" si="18"/>
        <v>10</v>
      </c>
      <c r="D545" s="41">
        <v>481000</v>
      </c>
    </row>
    <row r="546" spans="1:4">
      <c r="A546" s="1">
        <v>36091</v>
      </c>
      <c r="B546" s="4">
        <v>36091</v>
      </c>
      <c r="C546" s="12">
        <f t="shared" si="18"/>
        <v>10</v>
      </c>
      <c r="D546" s="41">
        <v>473000</v>
      </c>
    </row>
    <row r="547" spans="1:4">
      <c r="A547" s="1">
        <v>36092</v>
      </c>
      <c r="B547" s="4">
        <v>36092</v>
      </c>
      <c r="C547" s="12">
        <f t="shared" si="18"/>
        <v>10</v>
      </c>
      <c r="D547" s="41">
        <v>445000</v>
      </c>
    </row>
    <row r="548" spans="1:4">
      <c r="A548" s="1">
        <v>36093</v>
      </c>
      <c r="B548" s="4">
        <v>36093</v>
      </c>
      <c r="C548" s="12">
        <f t="shared" si="18"/>
        <v>10</v>
      </c>
      <c r="D548" s="41">
        <v>434000</v>
      </c>
    </row>
    <row r="549" spans="1:4">
      <c r="A549" s="1">
        <v>36094</v>
      </c>
      <c r="B549" s="4">
        <v>36094</v>
      </c>
      <c r="C549" s="12">
        <f t="shared" si="18"/>
        <v>10</v>
      </c>
      <c r="D549" s="41">
        <v>498000</v>
      </c>
    </row>
    <row r="550" spans="1:4">
      <c r="A550" s="1">
        <v>36095</v>
      </c>
      <c r="B550" s="4">
        <v>36095</v>
      </c>
      <c r="C550" s="12">
        <f t="shared" si="18"/>
        <v>10</v>
      </c>
      <c r="D550" s="41">
        <v>462000</v>
      </c>
    </row>
    <row r="551" spans="1:4">
      <c r="A551" s="1">
        <v>36096</v>
      </c>
      <c r="B551" s="4">
        <v>36096</v>
      </c>
      <c r="C551" s="12">
        <f t="shared" si="18"/>
        <v>10</v>
      </c>
      <c r="D551" s="41">
        <v>475000</v>
      </c>
    </row>
    <row r="552" spans="1:4">
      <c r="A552" s="1">
        <v>36097</v>
      </c>
      <c r="B552" s="4">
        <v>36097</v>
      </c>
      <c r="C552" s="12">
        <f t="shared" si="18"/>
        <v>10</v>
      </c>
      <c r="D552" s="41">
        <v>467000</v>
      </c>
    </row>
    <row r="553" spans="1:4">
      <c r="A553" s="1">
        <v>36098</v>
      </c>
      <c r="B553" s="4">
        <v>36098</v>
      </c>
      <c r="C553" s="12">
        <f t="shared" si="18"/>
        <v>10</v>
      </c>
      <c r="D553" s="41">
        <v>508000</v>
      </c>
    </row>
    <row r="554" spans="1:4">
      <c r="A554" s="1">
        <v>36099</v>
      </c>
      <c r="B554" s="4">
        <v>36099</v>
      </c>
      <c r="C554" s="12">
        <f t="shared" si="18"/>
        <v>10</v>
      </c>
      <c r="D554" s="38">
        <v>521000</v>
      </c>
    </row>
    <row r="555" spans="1:4">
      <c r="A555" s="1">
        <v>36100</v>
      </c>
      <c r="B555" s="4">
        <v>36100</v>
      </c>
      <c r="C555" s="12">
        <f t="shared" si="18"/>
        <v>11</v>
      </c>
      <c r="D555" s="38">
        <v>497000</v>
      </c>
    </row>
    <row r="556" spans="1:4">
      <c r="A556" s="1">
        <v>36101</v>
      </c>
      <c r="B556" s="4">
        <v>36101</v>
      </c>
      <c r="C556" s="12">
        <f t="shared" si="18"/>
        <v>11</v>
      </c>
      <c r="D556" s="38">
        <v>508000</v>
      </c>
    </row>
    <row r="557" spans="1:4">
      <c r="A557" s="1">
        <v>36102</v>
      </c>
      <c r="B557" s="4">
        <v>36102</v>
      </c>
      <c r="C557" s="12">
        <f t="shared" si="18"/>
        <v>11</v>
      </c>
      <c r="D557" s="38">
        <v>491000</v>
      </c>
    </row>
    <row r="558" spans="1:4">
      <c r="A558" s="1">
        <v>36103</v>
      </c>
      <c r="B558" s="4">
        <v>36103</v>
      </c>
      <c r="C558" s="12">
        <f t="shared" si="18"/>
        <v>11</v>
      </c>
      <c r="D558" s="38">
        <v>494000</v>
      </c>
    </row>
    <row r="559" spans="1:4">
      <c r="A559" s="1">
        <v>36104</v>
      </c>
      <c r="B559" s="4">
        <v>36104</v>
      </c>
      <c r="C559" s="12">
        <f t="shared" si="18"/>
        <v>11</v>
      </c>
      <c r="D559" s="38">
        <v>472000</v>
      </c>
    </row>
    <row r="560" spans="1:4">
      <c r="A560" s="1">
        <v>36105</v>
      </c>
      <c r="B560" s="4">
        <v>36105</v>
      </c>
      <c r="C560" s="12">
        <f t="shared" si="18"/>
        <v>11</v>
      </c>
      <c r="D560" s="38">
        <v>432000</v>
      </c>
    </row>
    <row r="561" spans="1:4">
      <c r="A561" s="1">
        <v>36106</v>
      </c>
      <c r="B561" s="4">
        <v>36106</v>
      </c>
      <c r="C561" s="12">
        <f t="shared" si="18"/>
        <v>11</v>
      </c>
      <c r="D561" s="38">
        <v>409000</v>
      </c>
    </row>
    <row r="562" spans="1:4">
      <c r="A562" s="1">
        <v>36107</v>
      </c>
      <c r="B562" s="4">
        <v>36107</v>
      </c>
      <c r="C562" s="12">
        <f t="shared" si="18"/>
        <v>11</v>
      </c>
      <c r="D562" s="38">
        <v>398000</v>
      </c>
    </row>
    <row r="563" spans="1:4">
      <c r="A563" s="1">
        <v>36108</v>
      </c>
      <c r="B563" s="4">
        <v>36108</v>
      </c>
      <c r="C563" s="12">
        <f t="shared" si="18"/>
        <v>11</v>
      </c>
      <c r="D563" s="38">
        <v>384000</v>
      </c>
    </row>
    <row r="564" spans="1:4">
      <c r="A564" s="1">
        <v>36109</v>
      </c>
      <c r="B564" s="4">
        <v>36109</v>
      </c>
      <c r="C564" s="12">
        <f t="shared" si="18"/>
        <v>11</v>
      </c>
      <c r="D564" s="38">
        <v>271000</v>
      </c>
    </row>
    <row r="565" spans="1:4">
      <c r="A565" s="1">
        <v>36110</v>
      </c>
      <c r="B565" s="4">
        <v>36110</v>
      </c>
      <c r="C565" s="12">
        <f t="shared" si="18"/>
        <v>11</v>
      </c>
      <c r="D565" s="38">
        <v>353000</v>
      </c>
    </row>
    <row r="566" spans="1:4">
      <c r="A566" s="1">
        <v>36111</v>
      </c>
      <c r="B566" s="4">
        <v>36111</v>
      </c>
      <c r="C566" s="12">
        <f t="shared" si="18"/>
        <v>11</v>
      </c>
      <c r="D566" s="38">
        <v>259000</v>
      </c>
    </row>
    <row r="567" spans="1:4">
      <c r="A567" s="1">
        <v>36112</v>
      </c>
      <c r="B567" s="4">
        <v>36112</v>
      </c>
      <c r="C567" s="12">
        <f t="shared" si="18"/>
        <v>11</v>
      </c>
      <c r="D567" s="38">
        <v>366000</v>
      </c>
    </row>
    <row r="568" spans="1:4">
      <c r="A568" s="1">
        <v>36113</v>
      </c>
      <c r="B568" s="4">
        <v>36113</v>
      </c>
      <c r="C568" s="12">
        <f t="shared" si="18"/>
        <v>11</v>
      </c>
      <c r="D568" s="38">
        <v>393000</v>
      </c>
    </row>
    <row r="569" spans="1:4">
      <c r="A569" s="1">
        <v>36114</v>
      </c>
      <c r="B569" s="4">
        <v>36114</v>
      </c>
      <c r="C569" s="12">
        <f t="shared" si="18"/>
        <v>11</v>
      </c>
      <c r="D569" s="38">
        <v>421000</v>
      </c>
    </row>
    <row r="570" spans="1:4">
      <c r="A570" s="1">
        <v>36115</v>
      </c>
      <c r="B570" s="4">
        <v>36115</v>
      </c>
      <c r="C570" s="12">
        <f t="shared" si="18"/>
        <v>11</v>
      </c>
      <c r="D570" s="38">
        <v>428000</v>
      </c>
    </row>
    <row r="571" spans="1:4">
      <c r="A571" s="1">
        <v>36116</v>
      </c>
      <c r="B571" s="4">
        <v>36116</v>
      </c>
      <c r="C571" s="12">
        <f t="shared" si="18"/>
        <v>11</v>
      </c>
      <c r="D571" s="38">
        <v>328000</v>
      </c>
    </row>
    <row r="572" spans="1:4">
      <c r="A572" s="1">
        <v>36117</v>
      </c>
      <c r="B572" s="4">
        <v>36117</v>
      </c>
      <c r="C572" s="12">
        <f t="shared" si="18"/>
        <v>11</v>
      </c>
      <c r="D572" s="38">
        <v>354000</v>
      </c>
    </row>
    <row r="573" spans="1:4">
      <c r="A573" s="1">
        <v>36118</v>
      </c>
      <c r="B573" s="4">
        <v>36118</v>
      </c>
      <c r="C573" s="12">
        <f t="shared" si="18"/>
        <v>11</v>
      </c>
      <c r="D573" s="38">
        <v>343000</v>
      </c>
    </row>
    <row r="574" spans="1:4">
      <c r="A574" s="1">
        <v>36119</v>
      </c>
      <c r="B574" s="4">
        <v>36119</v>
      </c>
      <c r="C574" s="12">
        <f t="shared" si="18"/>
        <v>11</v>
      </c>
      <c r="D574" s="38">
        <v>412000</v>
      </c>
    </row>
    <row r="575" spans="1:4">
      <c r="A575" s="1">
        <v>36120</v>
      </c>
      <c r="B575" s="4">
        <v>36120</v>
      </c>
      <c r="C575" s="12">
        <f t="shared" si="18"/>
        <v>11</v>
      </c>
      <c r="D575" s="38">
        <v>450000</v>
      </c>
    </row>
    <row r="576" spans="1:4">
      <c r="A576" s="1">
        <v>36121</v>
      </c>
      <c r="B576" s="4">
        <v>36121</v>
      </c>
      <c r="C576" s="12">
        <f t="shared" si="18"/>
        <v>11</v>
      </c>
      <c r="D576" s="38">
        <v>479000</v>
      </c>
    </row>
    <row r="577" spans="1:4">
      <c r="A577" s="1">
        <v>36122</v>
      </c>
      <c r="B577" s="4">
        <v>36122</v>
      </c>
      <c r="C577" s="12">
        <f t="shared" si="18"/>
        <v>11</v>
      </c>
      <c r="D577" s="38">
        <v>477000</v>
      </c>
    </row>
    <row r="578" spans="1:4">
      <c r="A578" s="1">
        <v>36123</v>
      </c>
      <c r="B578" s="4">
        <v>36123</v>
      </c>
      <c r="C578" s="12">
        <f t="shared" si="18"/>
        <v>11</v>
      </c>
      <c r="D578" s="38">
        <v>359000</v>
      </c>
    </row>
    <row r="579" spans="1:4">
      <c r="A579" s="1">
        <v>36124</v>
      </c>
      <c r="B579" s="4">
        <v>36124</v>
      </c>
      <c r="C579" s="12">
        <f t="shared" si="18"/>
        <v>11</v>
      </c>
      <c r="D579" s="38">
        <v>520000</v>
      </c>
    </row>
    <row r="580" spans="1:4">
      <c r="A580" s="1">
        <v>36125</v>
      </c>
      <c r="B580" s="4">
        <v>36125</v>
      </c>
      <c r="C580" s="12">
        <f t="shared" si="18"/>
        <v>11</v>
      </c>
      <c r="D580" s="38">
        <v>474000</v>
      </c>
    </row>
    <row r="581" spans="1:4">
      <c r="A581" s="1">
        <v>36126</v>
      </c>
      <c r="B581" s="4">
        <v>36126</v>
      </c>
      <c r="C581" s="12">
        <f t="shared" si="18"/>
        <v>11</v>
      </c>
      <c r="D581" s="38">
        <v>487000</v>
      </c>
    </row>
    <row r="582" spans="1:4">
      <c r="A582" s="1">
        <v>36127</v>
      </c>
      <c r="B582" s="4">
        <v>36127</v>
      </c>
      <c r="C582" s="12">
        <f t="shared" si="18"/>
        <v>11</v>
      </c>
      <c r="D582" s="38">
        <v>489000</v>
      </c>
    </row>
    <row r="583" spans="1:4">
      <c r="A583" s="1">
        <v>36128</v>
      </c>
      <c r="B583" s="4">
        <v>36128</v>
      </c>
      <c r="C583" s="12">
        <f t="shared" ref="C583:C647" si="19">IF(B583&lt;&gt;"",MONTH(B583),0)</f>
        <v>11</v>
      </c>
      <c r="D583" s="38">
        <v>489000</v>
      </c>
    </row>
    <row r="584" spans="1:4">
      <c r="A584" s="1">
        <v>36129</v>
      </c>
      <c r="B584" s="4">
        <v>36129</v>
      </c>
      <c r="C584" s="12">
        <f t="shared" si="19"/>
        <v>11</v>
      </c>
      <c r="D584" s="38">
        <v>499000</v>
      </c>
    </row>
    <row r="585" spans="1:4">
      <c r="A585" s="1">
        <v>36130</v>
      </c>
      <c r="B585" s="4">
        <v>36130</v>
      </c>
      <c r="C585" s="12">
        <f t="shared" si="19"/>
        <v>12</v>
      </c>
      <c r="D585" s="38">
        <v>443000</v>
      </c>
    </row>
    <row r="586" spans="1:4">
      <c r="A586" s="1">
        <v>36131</v>
      </c>
      <c r="B586" s="4">
        <v>36131</v>
      </c>
      <c r="C586" s="12">
        <f t="shared" si="19"/>
        <v>12</v>
      </c>
      <c r="D586" s="38">
        <v>418000</v>
      </c>
    </row>
    <row r="587" spans="1:4">
      <c r="A587" s="1">
        <v>36132</v>
      </c>
      <c r="B587" s="4">
        <v>36132</v>
      </c>
      <c r="C587" s="12">
        <f t="shared" si="19"/>
        <v>12</v>
      </c>
      <c r="D587" s="38">
        <v>520000</v>
      </c>
    </row>
    <row r="588" spans="1:4">
      <c r="A588" s="1">
        <v>36133</v>
      </c>
      <c r="B588" s="4">
        <v>36133</v>
      </c>
      <c r="C588" s="12">
        <f t="shared" si="19"/>
        <v>12</v>
      </c>
      <c r="D588" s="38">
        <v>520000</v>
      </c>
    </row>
    <row r="589" spans="1:4">
      <c r="A589" s="1">
        <v>36134</v>
      </c>
      <c r="B589" s="4">
        <v>36134</v>
      </c>
      <c r="C589" s="12">
        <f t="shared" si="19"/>
        <v>12</v>
      </c>
      <c r="D589" s="38">
        <v>515000</v>
      </c>
    </row>
    <row r="590" spans="1:4">
      <c r="A590" s="1">
        <v>36135</v>
      </c>
      <c r="B590" s="4">
        <v>36135</v>
      </c>
      <c r="C590" s="12">
        <f t="shared" si="19"/>
        <v>12</v>
      </c>
      <c r="D590" s="38">
        <v>521000</v>
      </c>
    </row>
    <row r="591" spans="1:4">
      <c r="A591" s="1">
        <v>36136</v>
      </c>
      <c r="B591" s="4">
        <v>36136</v>
      </c>
      <c r="C591" s="12">
        <f t="shared" si="19"/>
        <v>12</v>
      </c>
      <c r="D591" s="38">
        <v>491000</v>
      </c>
    </row>
    <row r="592" spans="1:4">
      <c r="A592" s="1">
        <v>36137</v>
      </c>
      <c r="B592" s="4">
        <v>36137</v>
      </c>
      <c r="C592" s="12">
        <f t="shared" si="19"/>
        <v>12</v>
      </c>
      <c r="D592" s="38">
        <v>364000</v>
      </c>
    </row>
    <row r="593" spans="1:4">
      <c r="A593" s="1">
        <v>36138</v>
      </c>
      <c r="B593" s="4">
        <v>36138</v>
      </c>
      <c r="C593" s="12">
        <f t="shared" si="19"/>
        <v>12</v>
      </c>
      <c r="D593" s="38">
        <v>361000</v>
      </c>
    </row>
    <row r="594" spans="1:4">
      <c r="A594" s="1">
        <v>36139</v>
      </c>
      <c r="B594" s="4">
        <v>36139</v>
      </c>
      <c r="C594" s="12">
        <f t="shared" si="19"/>
        <v>12</v>
      </c>
      <c r="D594" s="38">
        <v>382000</v>
      </c>
    </row>
    <row r="595" spans="1:4">
      <c r="A595" s="1">
        <v>36140</v>
      </c>
      <c r="B595" s="4">
        <v>36140</v>
      </c>
      <c r="C595" s="12">
        <f t="shared" si="19"/>
        <v>12</v>
      </c>
      <c r="D595" s="38">
        <v>463000</v>
      </c>
    </row>
    <row r="596" spans="1:4">
      <c r="A596" s="1">
        <v>36141</v>
      </c>
      <c r="B596" s="4">
        <v>36141</v>
      </c>
      <c r="C596" s="12">
        <f t="shared" si="19"/>
        <v>12</v>
      </c>
      <c r="D596" s="38">
        <v>495000</v>
      </c>
    </row>
    <row r="597" spans="1:4">
      <c r="A597" s="1">
        <v>36142</v>
      </c>
      <c r="B597" s="4">
        <v>36142</v>
      </c>
      <c r="C597" s="12">
        <f t="shared" si="19"/>
        <v>12</v>
      </c>
      <c r="D597" s="38">
        <v>500000</v>
      </c>
    </row>
    <row r="598" spans="1:4">
      <c r="A598" s="1">
        <v>36143</v>
      </c>
      <c r="B598" s="4">
        <v>36143</v>
      </c>
      <c r="C598" s="12">
        <f t="shared" si="19"/>
        <v>12</v>
      </c>
      <c r="D598" s="38">
        <v>495000</v>
      </c>
    </row>
    <row r="599" spans="1:4">
      <c r="A599" s="1">
        <v>36144</v>
      </c>
      <c r="B599" s="4">
        <v>36144</v>
      </c>
      <c r="C599" s="12">
        <f t="shared" si="19"/>
        <v>12</v>
      </c>
      <c r="D599" s="38">
        <v>515000</v>
      </c>
    </row>
    <row r="600" spans="1:4">
      <c r="A600" s="1">
        <v>36145</v>
      </c>
      <c r="B600" s="4">
        <v>36145</v>
      </c>
      <c r="C600" s="12">
        <f t="shared" si="19"/>
        <v>12</v>
      </c>
      <c r="D600" s="38">
        <v>514000</v>
      </c>
    </row>
    <row r="601" spans="1:4">
      <c r="A601" s="1">
        <v>36146</v>
      </c>
      <c r="B601" s="4">
        <v>36146</v>
      </c>
      <c r="C601" s="12">
        <f t="shared" si="19"/>
        <v>12</v>
      </c>
      <c r="D601" s="38">
        <v>513000</v>
      </c>
    </row>
    <row r="602" spans="1:4">
      <c r="A602" s="1">
        <v>36147</v>
      </c>
      <c r="B602" s="4">
        <v>36147</v>
      </c>
      <c r="C602" s="12">
        <f t="shared" si="19"/>
        <v>12</v>
      </c>
      <c r="D602" s="38">
        <v>473000</v>
      </c>
    </row>
    <row r="603" spans="1:4">
      <c r="A603" s="1">
        <v>36148</v>
      </c>
      <c r="B603" s="4">
        <v>36148</v>
      </c>
      <c r="C603" s="12">
        <f t="shared" si="19"/>
        <v>12</v>
      </c>
      <c r="D603" s="38">
        <v>397000</v>
      </c>
    </row>
    <row r="604" spans="1:4">
      <c r="A604" s="1">
        <v>36149</v>
      </c>
      <c r="B604" s="4">
        <v>36149</v>
      </c>
      <c r="C604" s="12">
        <f t="shared" si="19"/>
        <v>12</v>
      </c>
      <c r="D604" s="38">
        <v>408000</v>
      </c>
    </row>
    <row r="605" spans="1:4">
      <c r="A605" s="1">
        <v>36150</v>
      </c>
      <c r="B605" s="4">
        <v>36150</v>
      </c>
      <c r="C605" s="12">
        <f t="shared" si="19"/>
        <v>12</v>
      </c>
      <c r="D605" s="38">
        <v>405000</v>
      </c>
    </row>
    <row r="606" spans="1:4">
      <c r="A606" s="1">
        <v>36151</v>
      </c>
      <c r="B606" s="4">
        <v>36151</v>
      </c>
      <c r="C606" s="12">
        <f t="shared" si="19"/>
        <v>12</v>
      </c>
      <c r="D606" s="38">
        <v>410000</v>
      </c>
    </row>
    <row r="607" spans="1:4">
      <c r="A607" s="1">
        <v>36152</v>
      </c>
      <c r="B607" s="4">
        <v>36152</v>
      </c>
      <c r="C607" s="12">
        <f t="shared" si="19"/>
        <v>12</v>
      </c>
      <c r="D607" s="38">
        <v>379000</v>
      </c>
    </row>
    <row r="608" spans="1:4">
      <c r="A608" s="1">
        <v>36153</v>
      </c>
      <c r="B608" s="4">
        <v>36153</v>
      </c>
      <c r="C608" s="12">
        <f t="shared" si="19"/>
        <v>12</v>
      </c>
      <c r="D608" s="38">
        <v>325000</v>
      </c>
    </row>
    <row r="609" spans="1:4">
      <c r="A609" s="1">
        <v>36154</v>
      </c>
      <c r="B609" s="4">
        <v>36154</v>
      </c>
      <c r="C609" s="12">
        <f t="shared" si="19"/>
        <v>12</v>
      </c>
      <c r="D609" s="38">
        <v>328000</v>
      </c>
    </row>
    <row r="610" spans="1:4">
      <c r="A610" s="1">
        <v>36155</v>
      </c>
      <c r="B610" s="4">
        <v>36155</v>
      </c>
      <c r="C610" s="12">
        <f t="shared" si="19"/>
        <v>12</v>
      </c>
      <c r="D610" s="38">
        <v>368000</v>
      </c>
    </row>
    <row r="611" spans="1:4">
      <c r="A611" s="1">
        <v>36156</v>
      </c>
      <c r="B611" s="4">
        <v>36156</v>
      </c>
      <c r="C611" s="12">
        <f t="shared" si="19"/>
        <v>12</v>
      </c>
      <c r="D611" s="38">
        <v>370000</v>
      </c>
    </row>
    <row r="612" spans="1:4">
      <c r="A612" s="1">
        <v>36157</v>
      </c>
      <c r="B612" s="4">
        <v>36157</v>
      </c>
      <c r="C612" s="12">
        <f t="shared" si="19"/>
        <v>12</v>
      </c>
      <c r="D612" s="38">
        <v>365000</v>
      </c>
    </row>
    <row r="613" spans="1:4">
      <c r="A613" s="1">
        <v>36158</v>
      </c>
      <c r="B613" s="4">
        <v>36158</v>
      </c>
      <c r="C613" s="12">
        <f t="shared" si="19"/>
        <v>12</v>
      </c>
      <c r="D613" s="38">
        <v>409000</v>
      </c>
    </row>
    <row r="614" spans="1:4">
      <c r="A614" s="1">
        <v>36159</v>
      </c>
      <c r="B614" s="4">
        <v>36159</v>
      </c>
      <c r="C614" s="12">
        <f t="shared" si="19"/>
        <v>12</v>
      </c>
      <c r="D614" s="38">
        <v>350000</v>
      </c>
    </row>
    <row r="615" spans="1:4">
      <c r="A615" s="1">
        <v>36160</v>
      </c>
      <c r="B615" s="4">
        <v>36160</v>
      </c>
      <c r="C615" s="12">
        <f t="shared" si="19"/>
        <v>12</v>
      </c>
      <c r="D615" s="38">
        <v>385000</v>
      </c>
    </row>
    <row r="616" spans="1:4" ht="22.5">
      <c r="A616" s="7" t="s">
        <v>1</v>
      </c>
      <c r="B616" s="8" t="s">
        <v>2</v>
      </c>
      <c r="C616" s="8" t="s">
        <v>14</v>
      </c>
      <c r="D616" s="9" t="s">
        <v>3</v>
      </c>
    </row>
    <row r="617" spans="1:4">
      <c r="A617" s="1">
        <v>36161</v>
      </c>
      <c r="B617" s="4">
        <v>36161</v>
      </c>
      <c r="C617" s="12">
        <f t="shared" si="19"/>
        <v>1</v>
      </c>
      <c r="D617" s="38">
        <v>464000</v>
      </c>
    </row>
    <row r="618" spans="1:4">
      <c r="A618" s="1">
        <v>36162</v>
      </c>
      <c r="B618" s="4">
        <v>36162</v>
      </c>
      <c r="C618" s="12">
        <f t="shared" si="19"/>
        <v>1</v>
      </c>
      <c r="D618" s="38">
        <v>493000</v>
      </c>
    </row>
    <row r="619" spans="1:4">
      <c r="A619" s="1">
        <v>36163</v>
      </c>
      <c r="B619" s="4">
        <v>36163</v>
      </c>
      <c r="C619" s="12">
        <f t="shared" si="19"/>
        <v>1</v>
      </c>
      <c r="D619" s="38">
        <v>493000</v>
      </c>
    </row>
    <row r="620" spans="1:4">
      <c r="A620" s="1">
        <v>36164</v>
      </c>
      <c r="B620" s="4">
        <v>36164</v>
      </c>
      <c r="C620" s="12">
        <f t="shared" si="19"/>
        <v>1</v>
      </c>
      <c r="D620" s="38">
        <v>475000</v>
      </c>
    </row>
    <row r="621" spans="1:4">
      <c r="A621" s="1">
        <v>36165</v>
      </c>
      <c r="B621" s="4">
        <v>36165</v>
      </c>
      <c r="C621" s="12">
        <f t="shared" si="19"/>
        <v>1</v>
      </c>
      <c r="D621" s="38">
        <v>412000</v>
      </c>
    </row>
    <row r="622" spans="1:4">
      <c r="A622" s="1">
        <v>36166</v>
      </c>
      <c r="B622" s="4">
        <v>36166</v>
      </c>
      <c r="C622" s="12">
        <f t="shared" si="19"/>
        <v>1</v>
      </c>
      <c r="D622" s="38">
        <v>438000</v>
      </c>
    </row>
    <row r="623" spans="1:4">
      <c r="A623" s="1">
        <v>36167</v>
      </c>
      <c r="B623" s="4">
        <v>36167</v>
      </c>
      <c r="C623" s="12">
        <f t="shared" si="19"/>
        <v>1</v>
      </c>
      <c r="D623" s="38">
        <v>421000</v>
      </c>
    </row>
    <row r="624" spans="1:4">
      <c r="A624" s="1">
        <v>36168</v>
      </c>
      <c r="B624" s="4">
        <v>36168</v>
      </c>
      <c r="C624" s="12">
        <f t="shared" si="19"/>
        <v>1</v>
      </c>
      <c r="D624" s="38">
        <v>369000</v>
      </c>
    </row>
    <row r="625" spans="1:4">
      <c r="A625" s="1">
        <v>36169</v>
      </c>
      <c r="B625" s="4">
        <v>36169</v>
      </c>
      <c r="C625" s="12">
        <f t="shared" si="19"/>
        <v>1</v>
      </c>
      <c r="D625" s="38">
        <v>492000</v>
      </c>
    </row>
    <row r="626" spans="1:4">
      <c r="A626" s="1">
        <v>36170</v>
      </c>
      <c r="B626" s="4">
        <v>36170</v>
      </c>
      <c r="C626" s="12">
        <f t="shared" si="19"/>
        <v>1</v>
      </c>
      <c r="D626" s="38">
        <v>478000</v>
      </c>
    </row>
    <row r="627" spans="1:4">
      <c r="A627" s="1">
        <v>36171</v>
      </c>
      <c r="B627" s="4">
        <v>36171</v>
      </c>
      <c r="C627" s="12">
        <f t="shared" si="19"/>
        <v>1</v>
      </c>
      <c r="D627" s="38">
        <v>496000</v>
      </c>
    </row>
    <row r="628" spans="1:4">
      <c r="A628" s="1">
        <v>36172</v>
      </c>
      <c r="B628" s="4">
        <v>36172</v>
      </c>
      <c r="C628" s="12">
        <f t="shared" si="19"/>
        <v>1</v>
      </c>
      <c r="D628" s="38">
        <v>390000</v>
      </c>
    </row>
    <row r="629" spans="1:4">
      <c r="A629" s="1">
        <v>36173</v>
      </c>
      <c r="B629" s="4">
        <v>36173</v>
      </c>
      <c r="C629" s="12">
        <f t="shared" si="19"/>
        <v>1</v>
      </c>
      <c r="D629" s="38">
        <v>439000</v>
      </c>
    </row>
    <row r="630" spans="1:4">
      <c r="A630" s="1">
        <v>36174</v>
      </c>
      <c r="B630" s="4">
        <v>36174</v>
      </c>
      <c r="C630" s="12">
        <f t="shared" si="19"/>
        <v>1</v>
      </c>
      <c r="D630" s="38">
        <v>502000</v>
      </c>
    </row>
    <row r="631" spans="1:4">
      <c r="A631" s="1">
        <v>36175</v>
      </c>
      <c r="B631" s="4">
        <v>36175</v>
      </c>
      <c r="C631" s="12">
        <f t="shared" si="19"/>
        <v>1</v>
      </c>
      <c r="D631" s="38">
        <v>518000</v>
      </c>
    </row>
    <row r="632" spans="1:4">
      <c r="A632" s="1">
        <v>36176</v>
      </c>
      <c r="B632" s="4">
        <v>36176</v>
      </c>
      <c r="C632" s="12">
        <f t="shared" si="19"/>
        <v>1</v>
      </c>
      <c r="D632" s="38">
        <v>528000</v>
      </c>
    </row>
    <row r="633" spans="1:4">
      <c r="A633" s="1">
        <v>36177</v>
      </c>
      <c r="B633" s="4">
        <v>36177</v>
      </c>
      <c r="C633" s="12">
        <f t="shared" si="19"/>
        <v>1</v>
      </c>
      <c r="D633" s="38">
        <v>539000</v>
      </c>
    </row>
    <row r="634" spans="1:4">
      <c r="A634" s="1">
        <v>36178</v>
      </c>
      <c r="B634" s="4">
        <v>36178</v>
      </c>
      <c r="C634" s="12">
        <f t="shared" si="19"/>
        <v>1</v>
      </c>
      <c r="D634" s="38">
        <v>542000</v>
      </c>
    </row>
    <row r="635" spans="1:4">
      <c r="A635" s="1">
        <v>36179</v>
      </c>
      <c r="B635" s="4">
        <v>36179</v>
      </c>
      <c r="C635" s="12">
        <f t="shared" si="19"/>
        <v>1</v>
      </c>
      <c r="D635" s="38">
        <v>519000</v>
      </c>
    </row>
    <row r="636" spans="1:4">
      <c r="A636" s="1">
        <v>36180</v>
      </c>
      <c r="B636" s="4">
        <v>36180</v>
      </c>
      <c r="C636" s="12">
        <f t="shared" si="19"/>
        <v>1</v>
      </c>
      <c r="D636" s="38">
        <v>496000</v>
      </c>
    </row>
    <row r="637" spans="1:4">
      <c r="A637" s="1">
        <v>36181</v>
      </c>
      <c r="B637" s="4">
        <v>36181</v>
      </c>
      <c r="C637" s="12">
        <f t="shared" si="19"/>
        <v>1</v>
      </c>
      <c r="D637" s="38">
        <v>447000</v>
      </c>
    </row>
    <row r="638" spans="1:4">
      <c r="A638" s="1">
        <v>36182</v>
      </c>
      <c r="B638" s="4">
        <v>36182</v>
      </c>
      <c r="C638" s="12">
        <f t="shared" si="19"/>
        <v>1</v>
      </c>
      <c r="D638" s="38">
        <v>538000</v>
      </c>
    </row>
    <row r="639" spans="1:4">
      <c r="A639" s="1">
        <v>36183</v>
      </c>
      <c r="B639" s="4">
        <v>36183</v>
      </c>
      <c r="C639" s="12">
        <f t="shared" si="19"/>
        <v>1</v>
      </c>
      <c r="D639" s="38">
        <v>547000</v>
      </c>
    </row>
    <row r="640" spans="1:4">
      <c r="A640" s="1">
        <v>36184</v>
      </c>
      <c r="B640" s="4">
        <v>36184</v>
      </c>
      <c r="C640" s="12">
        <f t="shared" si="19"/>
        <v>1</v>
      </c>
      <c r="D640" s="38">
        <v>545000</v>
      </c>
    </row>
    <row r="641" spans="1:4">
      <c r="A641" s="1">
        <v>36185</v>
      </c>
      <c r="B641" s="4">
        <v>36185</v>
      </c>
      <c r="C641" s="12">
        <f t="shared" si="19"/>
        <v>1</v>
      </c>
      <c r="D641" s="38">
        <v>477000</v>
      </c>
    </row>
    <row r="642" spans="1:4">
      <c r="A642" s="1">
        <v>36186</v>
      </c>
      <c r="B642" s="4">
        <v>36186</v>
      </c>
      <c r="C642" s="12">
        <f t="shared" si="19"/>
        <v>1</v>
      </c>
      <c r="D642" s="38">
        <v>447000</v>
      </c>
    </row>
    <row r="643" spans="1:4">
      <c r="A643" s="1">
        <v>36187</v>
      </c>
      <c r="B643" s="4">
        <v>36187</v>
      </c>
      <c r="C643" s="12">
        <f t="shared" si="19"/>
        <v>1</v>
      </c>
      <c r="D643" s="38">
        <v>451000</v>
      </c>
    </row>
    <row r="644" spans="1:4">
      <c r="A644" s="1">
        <v>36188</v>
      </c>
      <c r="B644" s="4">
        <v>36188</v>
      </c>
      <c r="C644" s="12">
        <f t="shared" si="19"/>
        <v>1</v>
      </c>
      <c r="D644" s="38">
        <v>514000</v>
      </c>
    </row>
    <row r="645" spans="1:4">
      <c r="A645" s="1">
        <v>36189</v>
      </c>
      <c r="B645" s="4">
        <v>36189</v>
      </c>
      <c r="C645" s="12">
        <f t="shared" si="19"/>
        <v>1</v>
      </c>
      <c r="D645" s="38">
        <v>469000</v>
      </c>
    </row>
    <row r="646" spans="1:4">
      <c r="A646" s="1">
        <v>36190</v>
      </c>
      <c r="B646" s="4">
        <v>36190</v>
      </c>
      <c r="C646" s="12">
        <f t="shared" si="19"/>
        <v>1</v>
      </c>
      <c r="D646" s="38">
        <v>490000</v>
      </c>
    </row>
    <row r="647" spans="1:4">
      <c r="A647" s="1">
        <v>36191</v>
      </c>
      <c r="B647" s="4">
        <v>36191</v>
      </c>
      <c r="C647" s="12">
        <f t="shared" si="19"/>
        <v>1</v>
      </c>
      <c r="D647" s="38">
        <v>507000</v>
      </c>
    </row>
    <row r="648" spans="1:4">
      <c r="A648" s="1">
        <v>36192</v>
      </c>
      <c r="B648" s="4">
        <v>36192</v>
      </c>
      <c r="C648" s="12">
        <f t="shared" ref="C648:C711" si="20">IF(B648&lt;&gt;"",MONTH(B648),0)</f>
        <v>2</v>
      </c>
      <c r="D648" s="38">
        <v>472000</v>
      </c>
    </row>
    <row r="649" spans="1:4">
      <c r="A649" s="1">
        <v>36193</v>
      </c>
      <c r="B649" s="4">
        <v>36193</v>
      </c>
      <c r="C649" s="12">
        <f t="shared" si="20"/>
        <v>2</v>
      </c>
      <c r="D649" s="38">
        <v>438000</v>
      </c>
    </row>
    <row r="650" spans="1:4">
      <c r="A650" s="1">
        <v>36194</v>
      </c>
      <c r="B650" s="4">
        <v>36194</v>
      </c>
      <c r="C650" s="12">
        <f t="shared" si="20"/>
        <v>2</v>
      </c>
      <c r="D650" s="38">
        <v>407000</v>
      </c>
    </row>
    <row r="651" spans="1:4">
      <c r="A651" s="1">
        <v>36195</v>
      </c>
      <c r="B651" s="4">
        <v>36195</v>
      </c>
      <c r="C651" s="12">
        <f t="shared" si="20"/>
        <v>2</v>
      </c>
      <c r="D651" s="38">
        <v>489000</v>
      </c>
    </row>
    <row r="652" spans="1:4">
      <c r="A652" s="1">
        <v>36196</v>
      </c>
      <c r="B652" s="4">
        <v>36196</v>
      </c>
      <c r="C652" s="12">
        <f t="shared" si="20"/>
        <v>2</v>
      </c>
      <c r="D652" s="39">
        <v>530000</v>
      </c>
    </row>
    <row r="653" spans="1:4">
      <c r="A653" s="1">
        <v>36197</v>
      </c>
      <c r="B653" s="4">
        <v>36197</v>
      </c>
      <c r="C653" s="12">
        <f t="shared" si="20"/>
        <v>2</v>
      </c>
      <c r="D653" s="39">
        <v>541000</v>
      </c>
    </row>
    <row r="654" spans="1:4">
      <c r="A654" s="1">
        <v>36198</v>
      </c>
      <c r="B654" s="4">
        <v>36198</v>
      </c>
      <c r="C654" s="12">
        <f t="shared" si="20"/>
        <v>2</v>
      </c>
      <c r="D654" s="39">
        <v>539000</v>
      </c>
    </row>
    <row r="655" spans="1:4">
      <c r="A655" s="1">
        <v>36199</v>
      </c>
      <c r="B655" s="4">
        <v>36199</v>
      </c>
      <c r="C655" s="12">
        <f t="shared" si="20"/>
        <v>2</v>
      </c>
      <c r="D655" s="39">
        <v>541000</v>
      </c>
    </row>
    <row r="656" spans="1:4">
      <c r="A656" s="1">
        <v>36200</v>
      </c>
      <c r="B656" s="4">
        <v>36200</v>
      </c>
      <c r="C656" s="12">
        <f t="shared" si="20"/>
        <v>2</v>
      </c>
      <c r="D656" s="39">
        <v>474000</v>
      </c>
    </row>
    <row r="657" spans="1:4">
      <c r="A657" s="1">
        <v>36201</v>
      </c>
      <c r="B657" s="4">
        <v>36201</v>
      </c>
      <c r="C657" s="12">
        <f t="shared" si="20"/>
        <v>2</v>
      </c>
      <c r="D657" s="39">
        <v>462000</v>
      </c>
    </row>
    <row r="658" spans="1:4">
      <c r="A658" s="1">
        <v>36202</v>
      </c>
      <c r="B658" s="4">
        <v>36202</v>
      </c>
      <c r="C658" s="12">
        <f t="shared" si="20"/>
        <v>2</v>
      </c>
      <c r="D658" s="39">
        <v>473000</v>
      </c>
    </row>
    <row r="659" spans="1:4">
      <c r="A659" s="1">
        <v>36203</v>
      </c>
      <c r="B659" s="4">
        <v>36203</v>
      </c>
      <c r="C659" s="12">
        <f t="shared" si="20"/>
        <v>2</v>
      </c>
      <c r="D659" s="39">
        <v>488000</v>
      </c>
    </row>
    <row r="660" spans="1:4">
      <c r="A660" s="1">
        <v>36204</v>
      </c>
      <c r="B660" s="4">
        <v>36204</v>
      </c>
      <c r="C660" s="12">
        <f t="shared" si="20"/>
        <v>2</v>
      </c>
      <c r="D660" s="39">
        <v>528000</v>
      </c>
    </row>
    <row r="661" spans="1:4">
      <c r="A661" s="1">
        <v>36205</v>
      </c>
      <c r="B661" s="4">
        <v>36205</v>
      </c>
      <c r="C661" s="12">
        <f t="shared" si="20"/>
        <v>2</v>
      </c>
      <c r="D661" s="39">
        <v>528000</v>
      </c>
    </row>
    <row r="662" spans="1:4">
      <c r="A662" s="1">
        <v>36206</v>
      </c>
      <c r="B662" s="4">
        <v>36206</v>
      </c>
      <c r="C662" s="12">
        <f t="shared" si="20"/>
        <v>2</v>
      </c>
      <c r="D662" s="39">
        <v>540000</v>
      </c>
    </row>
    <row r="663" spans="1:4">
      <c r="A663" s="1">
        <v>36207</v>
      </c>
      <c r="B663" s="4">
        <v>36207</v>
      </c>
      <c r="C663" s="12">
        <f t="shared" si="20"/>
        <v>2</v>
      </c>
      <c r="D663" s="39">
        <v>537000</v>
      </c>
    </row>
    <row r="664" spans="1:4">
      <c r="A664" s="1">
        <v>36208</v>
      </c>
      <c r="B664" s="4">
        <v>36208</v>
      </c>
      <c r="C664" s="12">
        <f t="shared" si="20"/>
        <v>2</v>
      </c>
      <c r="D664" s="39">
        <v>519000</v>
      </c>
    </row>
    <row r="665" spans="1:4">
      <c r="A665" s="1">
        <v>36209</v>
      </c>
      <c r="B665" s="4">
        <v>36209</v>
      </c>
      <c r="C665" s="12">
        <f t="shared" si="20"/>
        <v>2</v>
      </c>
      <c r="D665" s="39">
        <v>545000</v>
      </c>
    </row>
    <row r="666" spans="1:4">
      <c r="A666" s="1">
        <v>36210</v>
      </c>
      <c r="B666" s="4">
        <v>36210</v>
      </c>
      <c r="C666" s="12">
        <f t="shared" si="20"/>
        <v>2</v>
      </c>
      <c r="D666" s="39">
        <v>544000</v>
      </c>
    </row>
    <row r="667" spans="1:4">
      <c r="A667" s="1">
        <v>36211</v>
      </c>
      <c r="B667" s="4">
        <v>36211</v>
      </c>
      <c r="C667" s="12">
        <f t="shared" si="20"/>
        <v>2</v>
      </c>
      <c r="D667" s="39">
        <v>543000</v>
      </c>
    </row>
    <row r="668" spans="1:4">
      <c r="A668" s="1">
        <v>36212</v>
      </c>
      <c r="B668" s="4">
        <v>36212</v>
      </c>
      <c r="C668" s="12">
        <f t="shared" si="20"/>
        <v>2</v>
      </c>
      <c r="D668" s="39">
        <v>529000</v>
      </c>
    </row>
    <row r="669" spans="1:4">
      <c r="A669" s="1">
        <v>36213</v>
      </c>
      <c r="B669" s="4">
        <v>36213</v>
      </c>
      <c r="C669" s="12">
        <f t="shared" si="20"/>
        <v>2</v>
      </c>
      <c r="D669" s="39">
        <v>537000</v>
      </c>
    </row>
    <row r="670" spans="1:4">
      <c r="A670" s="1">
        <v>36214</v>
      </c>
      <c r="B670" s="4">
        <v>36214</v>
      </c>
      <c r="C670" s="12">
        <f t="shared" si="20"/>
        <v>2</v>
      </c>
      <c r="D670" s="39">
        <v>522000</v>
      </c>
    </row>
    <row r="671" spans="1:4">
      <c r="A671" s="1">
        <v>36215</v>
      </c>
      <c r="B671" s="4">
        <v>36215</v>
      </c>
      <c r="C671" s="12">
        <f t="shared" si="20"/>
        <v>2</v>
      </c>
      <c r="D671" s="39">
        <v>537000</v>
      </c>
    </row>
    <row r="672" spans="1:4">
      <c r="A672" s="1">
        <v>36216</v>
      </c>
      <c r="B672" s="4">
        <v>36216</v>
      </c>
      <c r="C672" s="12">
        <f t="shared" si="20"/>
        <v>2</v>
      </c>
      <c r="D672" s="39">
        <v>540000</v>
      </c>
    </row>
    <row r="673" spans="1:4">
      <c r="A673" s="1">
        <v>36217</v>
      </c>
      <c r="B673" s="4">
        <v>36217</v>
      </c>
      <c r="C673" s="12">
        <f t="shared" si="20"/>
        <v>2</v>
      </c>
      <c r="D673" s="39">
        <v>540000</v>
      </c>
    </row>
    <row r="674" spans="1:4">
      <c r="A674" s="1">
        <v>36218</v>
      </c>
      <c r="B674" s="4">
        <v>36218</v>
      </c>
      <c r="C674" s="12">
        <f t="shared" si="20"/>
        <v>2</v>
      </c>
      <c r="D674" s="39">
        <v>541000</v>
      </c>
    </row>
    <row r="675" spans="1:4">
      <c r="A675" s="1">
        <v>36219</v>
      </c>
      <c r="B675" s="4">
        <v>36219</v>
      </c>
      <c r="C675" s="12">
        <f t="shared" si="20"/>
        <v>2</v>
      </c>
      <c r="D675" s="39">
        <v>537000</v>
      </c>
    </row>
    <row r="676" spans="1:4">
      <c r="A676" s="1">
        <v>36220</v>
      </c>
      <c r="B676" s="4">
        <v>36220</v>
      </c>
      <c r="C676" s="12">
        <f t="shared" si="20"/>
        <v>3</v>
      </c>
      <c r="D676" s="39">
        <v>542000</v>
      </c>
    </row>
    <row r="677" spans="1:4">
      <c r="A677" s="1">
        <v>36221</v>
      </c>
      <c r="B677" s="4">
        <v>36221</v>
      </c>
      <c r="C677" s="12">
        <f t="shared" si="20"/>
        <v>3</v>
      </c>
      <c r="D677" s="39">
        <v>538000</v>
      </c>
    </row>
    <row r="678" spans="1:4">
      <c r="A678" s="1">
        <v>36222</v>
      </c>
      <c r="B678" s="4">
        <v>36222</v>
      </c>
      <c r="C678" s="12">
        <f t="shared" si="20"/>
        <v>3</v>
      </c>
      <c r="D678" s="39">
        <v>542000</v>
      </c>
    </row>
    <row r="679" spans="1:4">
      <c r="A679" s="1">
        <v>36223</v>
      </c>
      <c r="B679" s="4">
        <v>36223</v>
      </c>
      <c r="C679" s="12">
        <f t="shared" si="20"/>
        <v>3</v>
      </c>
      <c r="D679" s="39">
        <v>532000</v>
      </c>
    </row>
    <row r="680" spans="1:4">
      <c r="A680" s="1">
        <v>36224</v>
      </c>
      <c r="B680" s="4">
        <v>36224</v>
      </c>
      <c r="C680" s="12">
        <f t="shared" si="20"/>
        <v>3</v>
      </c>
      <c r="D680" s="39">
        <v>544000</v>
      </c>
    </row>
    <row r="681" spans="1:4">
      <c r="A681" s="1">
        <v>36225</v>
      </c>
      <c r="B681" s="4">
        <v>36225</v>
      </c>
      <c r="C681" s="12">
        <f t="shared" si="20"/>
        <v>3</v>
      </c>
      <c r="D681" s="39">
        <v>531000</v>
      </c>
    </row>
    <row r="682" spans="1:4">
      <c r="A682" s="1">
        <v>36226</v>
      </c>
      <c r="B682" s="4">
        <v>36226</v>
      </c>
      <c r="C682" s="12">
        <f t="shared" si="20"/>
        <v>3</v>
      </c>
      <c r="D682" s="39">
        <v>517000</v>
      </c>
    </row>
    <row r="683" spans="1:4">
      <c r="A683" s="1">
        <v>36227</v>
      </c>
      <c r="B683" s="4">
        <v>36227</v>
      </c>
      <c r="C683" s="12">
        <f t="shared" si="20"/>
        <v>3</v>
      </c>
      <c r="D683" s="39">
        <v>528000</v>
      </c>
    </row>
    <row r="684" spans="1:4">
      <c r="A684" s="1">
        <v>36228</v>
      </c>
      <c r="B684" s="4">
        <v>36228</v>
      </c>
      <c r="C684" s="12">
        <f t="shared" si="20"/>
        <v>3</v>
      </c>
      <c r="D684" s="39">
        <v>533000</v>
      </c>
    </row>
    <row r="685" spans="1:4">
      <c r="A685" s="1">
        <v>36229</v>
      </c>
      <c r="B685" s="4">
        <v>36229</v>
      </c>
      <c r="C685" s="12">
        <f t="shared" si="20"/>
        <v>3</v>
      </c>
      <c r="D685" s="39">
        <v>519000</v>
      </c>
    </row>
    <row r="686" spans="1:4">
      <c r="A686" s="1">
        <v>36230</v>
      </c>
      <c r="B686" s="4">
        <v>36230</v>
      </c>
      <c r="C686" s="12">
        <f t="shared" si="20"/>
        <v>3</v>
      </c>
      <c r="D686" s="39">
        <v>528000</v>
      </c>
    </row>
    <row r="687" spans="1:4">
      <c r="A687" s="1">
        <v>36231</v>
      </c>
      <c r="B687" s="4">
        <v>36231</v>
      </c>
      <c r="C687" s="12">
        <f t="shared" si="20"/>
        <v>3</v>
      </c>
      <c r="D687" s="39">
        <v>543000</v>
      </c>
    </row>
    <row r="688" spans="1:4">
      <c r="A688" s="1">
        <v>36232</v>
      </c>
      <c r="B688" s="4">
        <v>36232</v>
      </c>
      <c r="C688" s="12">
        <f t="shared" si="20"/>
        <v>3</v>
      </c>
      <c r="D688" s="39">
        <v>544000</v>
      </c>
    </row>
    <row r="689" spans="1:4">
      <c r="A689" s="1">
        <v>36233</v>
      </c>
      <c r="B689" s="4">
        <v>36233</v>
      </c>
      <c r="C689" s="12">
        <f t="shared" si="20"/>
        <v>3</v>
      </c>
      <c r="D689" s="39">
        <v>500000</v>
      </c>
    </row>
    <row r="690" spans="1:4">
      <c r="A690" s="1">
        <v>36234</v>
      </c>
      <c r="B690" s="4">
        <v>36234</v>
      </c>
      <c r="C690" s="12">
        <f t="shared" si="20"/>
        <v>3</v>
      </c>
      <c r="D690" s="39">
        <v>522000</v>
      </c>
    </row>
    <row r="691" spans="1:4">
      <c r="A691" s="1">
        <v>36235</v>
      </c>
      <c r="B691" s="4">
        <v>36235</v>
      </c>
      <c r="C691" s="12">
        <f t="shared" si="20"/>
        <v>3</v>
      </c>
      <c r="D691" s="39">
        <v>545000</v>
      </c>
    </row>
    <row r="692" spans="1:4">
      <c r="A692" s="1">
        <v>36236</v>
      </c>
      <c r="B692" s="4">
        <v>36236</v>
      </c>
      <c r="C692" s="12">
        <f t="shared" si="20"/>
        <v>3</v>
      </c>
      <c r="D692" s="39">
        <v>545000</v>
      </c>
    </row>
    <row r="693" spans="1:4">
      <c r="A693" s="1">
        <v>36237</v>
      </c>
      <c r="B693" s="4">
        <v>36237</v>
      </c>
      <c r="C693" s="12">
        <f t="shared" si="20"/>
        <v>3</v>
      </c>
      <c r="D693" s="39">
        <v>537000</v>
      </c>
    </row>
    <row r="694" spans="1:4">
      <c r="A694" s="1">
        <v>36238</v>
      </c>
      <c r="B694" s="4">
        <v>36238</v>
      </c>
      <c r="C694" s="12">
        <f t="shared" si="20"/>
        <v>3</v>
      </c>
      <c r="D694" s="39">
        <v>540000</v>
      </c>
    </row>
    <row r="695" spans="1:4">
      <c r="A695" s="1">
        <v>36239</v>
      </c>
      <c r="B695" s="4">
        <v>36239</v>
      </c>
      <c r="C695" s="12">
        <f t="shared" si="20"/>
        <v>3</v>
      </c>
      <c r="D695" s="39">
        <v>539000</v>
      </c>
    </row>
    <row r="696" spans="1:4">
      <c r="A696" s="1">
        <v>36240</v>
      </c>
      <c r="B696" s="4">
        <v>36240</v>
      </c>
      <c r="C696" s="12">
        <f t="shared" si="20"/>
        <v>3</v>
      </c>
      <c r="D696" s="39">
        <v>540000</v>
      </c>
    </row>
    <row r="697" spans="1:4">
      <c r="A697" s="1">
        <v>36241</v>
      </c>
      <c r="B697" s="4">
        <v>36241</v>
      </c>
      <c r="C697" s="12">
        <f t="shared" si="20"/>
        <v>3</v>
      </c>
      <c r="D697" s="39">
        <v>540000</v>
      </c>
    </row>
    <row r="698" spans="1:4">
      <c r="A698" s="1">
        <v>36242</v>
      </c>
      <c r="B698" s="4">
        <v>36242</v>
      </c>
      <c r="C698" s="12">
        <f t="shared" si="20"/>
        <v>3</v>
      </c>
      <c r="D698" s="39">
        <v>536000</v>
      </c>
    </row>
    <row r="699" spans="1:4">
      <c r="A699" s="1">
        <v>36243</v>
      </c>
      <c r="B699" s="4">
        <v>36243</v>
      </c>
      <c r="C699" s="12">
        <f t="shared" si="20"/>
        <v>3</v>
      </c>
      <c r="D699" s="39">
        <v>534000</v>
      </c>
    </row>
    <row r="700" spans="1:4">
      <c r="A700" s="1">
        <v>36244</v>
      </c>
      <c r="B700" s="4">
        <v>36244</v>
      </c>
      <c r="C700" s="12">
        <f t="shared" si="20"/>
        <v>3</v>
      </c>
      <c r="D700" s="39">
        <v>526000</v>
      </c>
    </row>
    <row r="701" spans="1:4">
      <c r="A701" s="1">
        <v>36245</v>
      </c>
      <c r="B701" s="4">
        <v>36245</v>
      </c>
      <c r="C701" s="12">
        <f t="shared" si="20"/>
        <v>3</v>
      </c>
      <c r="D701" s="39">
        <v>538000</v>
      </c>
    </row>
    <row r="702" spans="1:4">
      <c r="A702" s="1">
        <v>36246</v>
      </c>
      <c r="B702" s="4">
        <v>36246</v>
      </c>
      <c r="C702" s="12">
        <f t="shared" si="20"/>
        <v>3</v>
      </c>
      <c r="D702" s="39">
        <v>540000</v>
      </c>
    </row>
    <row r="703" spans="1:4">
      <c r="A703" s="1">
        <v>36247</v>
      </c>
      <c r="B703" s="4">
        <v>36247</v>
      </c>
      <c r="C703" s="12">
        <f t="shared" si="20"/>
        <v>3</v>
      </c>
      <c r="D703" s="39">
        <v>541000</v>
      </c>
    </row>
    <row r="704" spans="1:4">
      <c r="A704" s="1">
        <v>36248</v>
      </c>
      <c r="B704" s="4">
        <v>36248</v>
      </c>
      <c r="C704" s="12">
        <f t="shared" si="20"/>
        <v>3</v>
      </c>
      <c r="D704" s="39">
        <v>542000</v>
      </c>
    </row>
    <row r="705" spans="1:4">
      <c r="A705" s="1">
        <v>36249</v>
      </c>
      <c r="B705" s="4">
        <v>36249</v>
      </c>
      <c r="C705" s="12">
        <f t="shared" si="20"/>
        <v>3</v>
      </c>
      <c r="D705" s="39">
        <v>530000</v>
      </c>
    </row>
    <row r="706" spans="1:4">
      <c r="A706" s="1">
        <v>36250</v>
      </c>
      <c r="B706" s="4">
        <v>36250</v>
      </c>
      <c r="C706" s="12">
        <f t="shared" si="20"/>
        <v>3</v>
      </c>
      <c r="D706" s="40">
        <v>492000</v>
      </c>
    </row>
    <row r="707" spans="1:4">
      <c r="A707" s="1">
        <v>36251</v>
      </c>
      <c r="B707" s="4">
        <v>36251</v>
      </c>
      <c r="C707" s="12">
        <f t="shared" si="20"/>
        <v>4</v>
      </c>
      <c r="D707" s="40">
        <v>540000</v>
      </c>
    </row>
    <row r="708" spans="1:4">
      <c r="A708" s="1">
        <v>36252</v>
      </c>
      <c r="B708" s="4">
        <v>36252</v>
      </c>
      <c r="C708" s="12">
        <f t="shared" si="20"/>
        <v>4</v>
      </c>
      <c r="D708" s="40">
        <v>493000</v>
      </c>
    </row>
    <row r="709" spans="1:4">
      <c r="A709" s="1">
        <v>36253</v>
      </c>
      <c r="B709" s="4">
        <v>36253</v>
      </c>
      <c r="C709" s="12">
        <f t="shared" si="20"/>
        <v>4</v>
      </c>
      <c r="D709" s="40">
        <v>498000</v>
      </c>
    </row>
    <row r="710" spans="1:4">
      <c r="A710" s="1">
        <v>36254</v>
      </c>
      <c r="B710" s="4">
        <v>36254</v>
      </c>
      <c r="C710" s="12">
        <f t="shared" si="20"/>
        <v>4</v>
      </c>
      <c r="D710" s="40">
        <v>535000</v>
      </c>
    </row>
    <row r="711" spans="1:4">
      <c r="A711" s="1">
        <v>36255</v>
      </c>
      <c r="B711" s="4">
        <v>36255</v>
      </c>
      <c r="C711" s="12">
        <f t="shared" si="20"/>
        <v>4</v>
      </c>
      <c r="D711" s="40">
        <v>496000</v>
      </c>
    </row>
    <row r="712" spans="1:4">
      <c r="A712" s="1">
        <v>36256</v>
      </c>
      <c r="B712" s="4">
        <v>36256</v>
      </c>
      <c r="C712" s="12">
        <f t="shared" ref="C712:C775" si="21">IF(B712&lt;&gt;"",MONTH(B712),0)</f>
        <v>4</v>
      </c>
      <c r="D712" s="40">
        <v>463000</v>
      </c>
    </row>
    <row r="713" spans="1:4">
      <c r="A713" s="1">
        <v>36257</v>
      </c>
      <c r="B713" s="4">
        <v>36257</v>
      </c>
      <c r="C713" s="12">
        <f t="shared" si="21"/>
        <v>4</v>
      </c>
      <c r="D713" s="40">
        <v>445000</v>
      </c>
    </row>
    <row r="714" spans="1:4">
      <c r="A714" s="1">
        <v>36258</v>
      </c>
      <c r="B714" s="4">
        <v>36258</v>
      </c>
      <c r="C714" s="12">
        <f t="shared" si="21"/>
        <v>4</v>
      </c>
      <c r="D714" s="40">
        <v>435000</v>
      </c>
    </row>
    <row r="715" spans="1:4">
      <c r="A715" s="1">
        <v>36259</v>
      </c>
      <c r="B715" s="4">
        <v>36259</v>
      </c>
      <c r="C715" s="12">
        <f t="shared" si="21"/>
        <v>4</v>
      </c>
      <c r="D715" s="40">
        <v>441000</v>
      </c>
    </row>
    <row r="716" spans="1:4">
      <c r="A716" s="1">
        <v>36260</v>
      </c>
      <c r="B716" s="4">
        <v>36260</v>
      </c>
      <c r="C716" s="12">
        <f t="shared" si="21"/>
        <v>4</v>
      </c>
      <c r="D716" s="40">
        <v>501000</v>
      </c>
    </row>
    <row r="717" spans="1:4">
      <c r="A717" s="1">
        <v>36261</v>
      </c>
      <c r="B717" s="4">
        <v>36261</v>
      </c>
      <c r="C717" s="12">
        <f t="shared" si="21"/>
        <v>4</v>
      </c>
      <c r="D717" s="40">
        <v>486000</v>
      </c>
    </row>
    <row r="718" spans="1:4">
      <c r="A718" s="1">
        <v>36262</v>
      </c>
      <c r="B718" s="4">
        <v>36262</v>
      </c>
      <c r="C718" s="12">
        <f t="shared" si="21"/>
        <v>4</v>
      </c>
      <c r="D718" s="40">
        <v>473000</v>
      </c>
    </row>
    <row r="719" spans="1:4">
      <c r="A719" s="1">
        <v>36263</v>
      </c>
      <c r="B719" s="4">
        <v>36263</v>
      </c>
      <c r="C719" s="12">
        <f t="shared" si="21"/>
        <v>4</v>
      </c>
      <c r="D719" s="40">
        <v>514000</v>
      </c>
    </row>
    <row r="720" spans="1:4">
      <c r="A720" s="1">
        <v>36264</v>
      </c>
      <c r="B720" s="4">
        <v>36264</v>
      </c>
      <c r="C720" s="12">
        <f t="shared" si="21"/>
        <v>4</v>
      </c>
      <c r="D720" s="40">
        <v>528000</v>
      </c>
    </row>
    <row r="721" spans="1:4">
      <c r="A721" s="1">
        <v>36265</v>
      </c>
      <c r="B721" s="4">
        <v>36265</v>
      </c>
      <c r="C721" s="12">
        <f t="shared" si="21"/>
        <v>4</v>
      </c>
      <c r="D721" s="40">
        <v>517000</v>
      </c>
    </row>
    <row r="722" spans="1:4">
      <c r="A722" s="1">
        <v>36266</v>
      </c>
      <c r="B722" s="4">
        <v>36266</v>
      </c>
      <c r="C722" s="12">
        <f t="shared" si="21"/>
        <v>4</v>
      </c>
      <c r="D722" s="40">
        <v>545000</v>
      </c>
    </row>
    <row r="723" spans="1:4">
      <c r="A723" s="1">
        <v>36267</v>
      </c>
      <c r="B723" s="4">
        <v>36267</v>
      </c>
      <c r="C723" s="12">
        <f t="shared" si="21"/>
        <v>4</v>
      </c>
      <c r="D723" s="40">
        <v>538000</v>
      </c>
    </row>
    <row r="724" spans="1:4">
      <c r="A724" s="1">
        <v>36268</v>
      </c>
      <c r="B724" s="4">
        <v>36268</v>
      </c>
      <c r="C724" s="12">
        <f t="shared" si="21"/>
        <v>4</v>
      </c>
      <c r="D724" s="40">
        <v>533000</v>
      </c>
    </row>
    <row r="725" spans="1:4">
      <c r="A725" s="1">
        <v>36269</v>
      </c>
      <c r="B725" s="4">
        <v>36269</v>
      </c>
      <c r="C725" s="12">
        <f t="shared" si="21"/>
        <v>4</v>
      </c>
      <c r="D725" s="40">
        <v>520000</v>
      </c>
    </row>
    <row r="726" spans="1:4">
      <c r="A726" s="1">
        <v>36270</v>
      </c>
      <c r="B726" s="4">
        <v>36270</v>
      </c>
      <c r="C726" s="12">
        <f t="shared" si="21"/>
        <v>4</v>
      </c>
      <c r="D726" s="40">
        <v>510000</v>
      </c>
    </row>
    <row r="727" spans="1:4">
      <c r="A727" s="1">
        <v>36271</v>
      </c>
      <c r="B727" s="4">
        <v>36271</v>
      </c>
      <c r="C727" s="12">
        <f t="shared" si="21"/>
        <v>4</v>
      </c>
      <c r="D727" s="40">
        <v>511000</v>
      </c>
    </row>
    <row r="728" spans="1:4">
      <c r="A728" s="1">
        <v>36272</v>
      </c>
      <c r="B728" s="4">
        <v>36272</v>
      </c>
      <c r="C728" s="12">
        <f t="shared" si="21"/>
        <v>4</v>
      </c>
      <c r="D728" s="40">
        <v>471000</v>
      </c>
    </row>
    <row r="729" spans="1:4">
      <c r="A729" s="1">
        <v>36273</v>
      </c>
      <c r="B729" s="4">
        <v>36273</v>
      </c>
      <c r="C729" s="12">
        <f t="shared" si="21"/>
        <v>4</v>
      </c>
      <c r="D729" s="40">
        <v>532000</v>
      </c>
    </row>
    <row r="730" spans="1:4">
      <c r="A730" s="1">
        <v>36274</v>
      </c>
      <c r="B730" s="4">
        <v>36274</v>
      </c>
      <c r="C730" s="12">
        <f t="shared" si="21"/>
        <v>4</v>
      </c>
      <c r="D730" s="40">
        <v>522000</v>
      </c>
    </row>
    <row r="731" spans="1:4">
      <c r="A731" s="1">
        <v>36275</v>
      </c>
      <c r="B731" s="4">
        <v>36275</v>
      </c>
      <c r="C731" s="12">
        <f t="shared" si="21"/>
        <v>4</v>
      </c>
      <c r="D731" s="40">
        <v>541000</v>
      </c>
    </row>
    <row r="732" spans="1:4">
      <c r="A732" s="1">
        <v>36276</v>
      </c>
      <c r="B732" s="4">
        <v>36276</v>
      </c>
      <c r="C732" s="12">
        <f t="shared" si="21"/>
        <v>4</v>
      </c>
      <c r="D732" s="40">
        <v>536000</v>
      </c>
    </row>
    <row r="733" spans="1:4">
      <c r="A733" s="1">
        <v>36277</v>
      </c>
      <c r="B733" s="4">
        <v>36277</v>
      </c>
      <c r="C733" s="12">
        <f t="shared" si="21"/>
        <v>4</v>
      </c>
      <c r="D733" s="40">
        <v>531000</v>
      </c>
    </row>
    <row r="734" spans="1:4">
      <c r="A734" s="1">
        <v>36278</v>
      </c>
      <c r="B734" s="4">
        <v>36278</v>
      </c>
      <c r="C734" s="12">
        <f t="shared" si="21"/>
        <v>4</v>
      </c>
      <c r="D734" s="40">
        <v>522000</v>
      </c>
    </row>
    <row r="735" spans="1:4">
      <c r="A735" s="1">
        <v>36279</v>
      </c>
      <c r="B735" s="4">
        <v>36279</v>
      </c>
      <c r="C735" s="12">
        <f t="shared" si="21"/>
        <v>4</v>
      </c>
      <c r="D735" s="40">
        <v>537000</v>
      </c>
    </row>
    <row r="736" spans="1:4">
      <c r="A736" s="1">
        <v>36280</v>
      </c>
      <c r="B736" s="4">
        <v>36280</v>
      </c>
      <c r="C736" s="12">
        <f t="shared" si="21"/>
        <v>4</v>
      </c>
      <c r="D736" s="40">
        <v>542000</v>
      </c>
    </row>
    <row r="737" spans="1:4">
      <c r="A737" s="1">
        <v>36281</v>
      </c>
      <c r="B737" s="4">
        <v>36281</v>
      </c>
      <c r="C737" s="12">
        <f t="shared" si="21"/>
        <v>5</v>
      </c>
      <c r="D737" s="40">
        <v>544000</v>
      </c>
    </row>
    <row r="738" spans="1:4">
      <c r="A738" s="1">
        <v>36282</v>
      </c>
      <c r="B738" s="4">
        <v>36282</v>
      </c>
      <c r="C738" s="12">
        <f t="shared" si="21"/>
        <v>5</v>
      </c>
      <c r="D738" s="40">
        <v>535000</v>
      </c>
    </row>
    <row r="739" spans="1:4">
      <c r="A739" s="1">
        <v>36283</v>
      </c>
      <c r="B739" s="4">
        <v>36283</v>
      </c>
      <c r="C739" s="12">
        <f t="shared" si="21"/>
        <v>5</v>
      </c>
      <c r="D739" s="40">
        <v>543000</v>
      </c>
    </row>
    <row r="740" spans="1:4">
      <c r="A740" s="1">
        <v>36284</v>
      </c>
      <c r="B740" s="4">
        <v>36284</v>
      </c>
      <c r="C740" s="12">
        <f t="shared" si="21"/>
        <v>5</v>
      </c>
      <c r="D740" s="40">
        <v>516000</v>
      </c>
    </row>
    <row r="741" spans="1:4">
      <c r="A741" s="1">
        <v>36285</v>
      </c>
      <c r="B741" s="4">
        <v>36285</v>
      </c>
      <c r="C741" s="12">
        <f t="shared" si="21"/>
        <v>5</v>
      </c>
      <c r="D741" s="40">
        <v>539000</v>
      </c>
    </row>
    <row r="742" spans="1:4">
      <c r="A742" s="1">
        <v>36286</v>
      </c>
      <c r="B742" s="4">
        <v>36286</v>
      </c>
      <c r="C742" s="12">
        <f t="shared" si="21"/>
        <v>5</v>
      </c>
      <c r="D742" s="40">
        <v>535000</v>
      </c>
    </row>
    <row r="743" spans="1:4">
      <c r="A743" s="1">
        <v>36287</v>
      </c>
      <c r="B743" s="4">
        <v>36287</v>
      </c>
      <c r="C743" s="12">
        <f t="shared" si="21"/>
        <v>5</v>
      </c>
      <c r="D743" s="40">
        <v>536000</v>
      </c>
    </row>
    <row r="744" spans="1:4">
      <c r="A744" s="1">
        <v>36288</v>
      </c>
      <c r="B744" s="4">
        <v>36288</v>
      </c>
      <c r="C744" s="12">
        <f t="shared" si="21"/>
        <v>5</v>
      </c>
      <c r="D744" s="40">
        <v>534000</v>
      </c>
    </row>
    <row r="745" spans="1:4">
      <c r="A745" s="1">
        <v>36289</v>
      </c>
      <c r="B745" s="4">
        <v>36289</v>
      </c>
      <c r="C745" s="12">
        <f t="shared" si="21"/>
        <v>5</v>
      </c>
      <c r="D745" s="40">
        <v>542000</v>
      </c>
    </row>
    <row r="746" spans="1:4">
      <c r="A746" s="1">
        <v>36290</v>
      </c>
      <c r="B746" s="4">
        <v>36290</v>
      </c>
      <c r="C746" s="12">
        <f t="shared" si="21"/>
        <v>5</v>
      </c>
      <c r="D746" s="40">
        <v>545000</v>
      </c>
    </row>
    <row r="747" spans="1:4">
      <c r="A747" s="1">
        <v>36291</v>
      </c>
      <c r="B747" s="4">
        <v>36291</v>
      </c>
      <c r="C747" s="12">
        <f t="shared" si="21"/>
        <v>5</v>
      </c>
      <c r="D747" s="40">
        <v>543000</v>
      </c>
    </row>
    <row r="748" spans="1:4">
      <c r="A748" s="1">
        <v>36292</v>
      </c>
      <c r="B748" s="4">
        <v>36292</v>
      </c>
      <c r="C748" s="12">
        <f t="shared" si="21"/>
        <v>5</v>
      </c>
      <c r="D748" s="40">
        <v>541000</v>
      </c>
    </row>
    <row r="749" spans="1:4">
      <c r="A749" s="1">
        <v>36293</v>
      </c>
      <c r="B749" s="4">
        <v>36293</v>
      </c>
      <c r="C749" s="12">
        <f t="shared" si="21"/>
        <v>5</v>
      </c>
      <c r="D749" s="40">
        <v>539000</v>
      </c>
    </row>
    <row r="750" spans="1:4">
      <c r="A750" s="1">
        <v>36294</v>
      </c>
      <c r="B750" s="4">
        <v>36294</v>
      </c>
      <c r="C750" s="12">
        <f t="shared" si="21"/>
        <v>5</v>
      </c>
      <c r="D750" s="40">
        <v>480000</v>
      </c>
    </row>
    <row r="751" spans="1:4">
      <c r="A751" s="1">
        <v>36295</v>
      </c>
      <c r="B751" s="4">
        <v>36295</v>
      </c>
      <c r="C751" s="12">
        <f t="shared" si="21"/>
        <v>5</v>
      </c>
      <c r="D751" s="40">
        <v>487000</v>
      </c>
    </row>
    <row r="752" spans="1:4">
      <c r="A752" s="1">
        <v>36296</v>
      </c>
      <c r="B752" s="4">
        <v>36296</v>
      </c>
      <c r="C752" s="12">
        <f t="shared" si="21"/>
        <v>5</v>
      </c>
      <c r="D752" s="40">
        <v>493000</v>
      </c>
    </row>
    <row r="753" spans="1:4">
      <c r="A753" s="1">
        <v>36297</v>
      </c>
      <c r="B753" s="4">
        <v>36297</v>
      </c>
      <c r="C753" s="12">
        <f t="shared" si="21"/>
        <v>5</v>
      </c>
      <c r="D753" s="40">
        <v>527000</v>
      </c>
    </row>
    <row r="754" spans="1:4">
      <c r="A754" s="1">
        <v>36298</v>
      </c>
      <c r="B754" s="4">
        <v>36298</v>
      </c>
      <c r="C754" s="12">
        <f t="shared" si="21"/>
        <v>5</v>
      </c>
      <c r="D754" s="40">
        <v>475000</v>
      </c>
    </row>
    <row r="755" spans="1:4">
      <c r="A755" s="1">
        <v>36299</v>
      </c>
      <c r="B755" s="4">
        <v>36299</v>
      </c>
      <c r="C755" s="12">
        <f t="shared" si="21"/>
        <v>5</v>
      </c>
      <c r="D755" s="40">
        <v>526000</v>
      </c>
    </row>
    <row r="756" spans="1:4">
      <c r="A756" s="1">
        <v>36300</v>
      </c>
      <c r="B756" s="4">
        <v>36300</v>
      </c>
      <c r="C756" s="12">
        <f t="shared" si="21"/>
        <v>5</v>
      </c>
      <c r="D756" s="40">
        <v>501000</v>
      </c>
    </row>
    <row r="757" spans="1:4">
      <c r="A757" s="1">
        <v>36301</v>
      </c>
      <c r="B757" s="4">
        <v>36301</v>
      </c>
      <c r="C757" s="12">
        <f t="shared" si="21"/>
        <v>5</v>
      </c>
      <c r="D757" s="40">
        <v>502000</v>
      </c>
    </row>
    <row r="758" spans="1:4">
      <c r="A758" s="1">
        <v>36302</v>
      </c>
      <c r="B758" s="4">
        <v>36302</v>
      </c>
      <c r="C758" s="12">
        <f t="shared" si="21"/>
        <v>5</v>
      </c>
      <c r="D758" s="40">
        <v>509000</v>
      </c>
    </row>
    <row r="759" spans="1:4">
      <c r="A759" s="1">
        <v>36303</v>
      </c>
      <c r="B759" s="4">
        <v>36303</v>
      </c>
      <c r="C759" s="12">
        <f t="shared" si="21"/>
        <v>5</v>
      </c>
      <c r="D759" s="40">
        <v>506000</v>
      </c>
    </row>
    <row r="760" spans="1:4">
      <c r="A760" s="1">
        <v>36304</v>
      </c>
      <c r="B760" s="4">
        <v>36304</v>
      </c>
      <c r="C760" s="12">
        <f t="shared" si="21"/>
        <v>5</v>
      </c>
      <c r="D760" s="40">
        <v>538000</v>
      </c>
    </row>
    <row r="761" spans="1:4">
      <c r="A761" s="1">
        <v>36305</v>
      </c>
      <c r="B761" s="4">
        <v>36305</v>
      </c>
      <c r="C761" s="12">
        <f t="shared" si="21"/>
        <v>5</v>
      </c>
      <c r="D761" s="40">
        <v>533000</v>
      </c>
    </row>
    <row r="762" spans="1:4">
      <c r="A762" s="1">
        <v>36306</v>
      </c>
      <c r="B762" s="4">
        <v>36306</v>
      </c>
      <c r="C762" s="12">
        <f t="shared" si="21"/>
        <v>5</v>
      </c>
      <c r="D762" s="40">
        <v>520000</v>
      </c>
    </row>
    <row r="763" spans="1:4">
      <c r="A763" s="1">
        <v>36307</v>
      </c>
      <c r="B763" s="4">
        <v>36307</v>
      </c>
      <c r="C763" s="12">
        <f t="shared" si="21"/>
        <v>5</v>
      </c>
      <c r="D763" s="40">
        <v>518000</v>
      </c>
    </row>
    <row r="764" spans="1:4">
      <c r="A764" s="1">
        <v>36308</v>
      </c>
      <c r="B764" s="4">
        <v>36308</v>
      </c>
      <c r="C764" s="12">
        <f t="shared" si="21"/>
        <v>5</v>
      </c>
      <c r="D764" s="40">
        <v>506000</v>
      </c>
    </row>
    <row r="765" spans="1:4">
      <c r="A765" s="1">
        <v>36309</v>
      </c>
      <c r="B765" s="4">
        <v>36309</v>
      </c>
      <c r="C765" s="12">
        <f t="shared" si="21"/>
        <v>5</v>
      </c>
      <c r="D765" s="40">
        <v>510000</v>
      </c>
    </row>
    <row r="766" spans="1:4">
      <c r="A766" s="1">
        <v>36310</v>
      </c>
      <c r="B766" s="4">
        <v>36310</v>
      </c>
      <c r="C766" s="12">
        <f t="shared" si="21"/>
        <v>5</v>
      </c>
      <c r="D766" s="40">
        <v>488000</v>
      </c>
    </row>
    <row r="767" spans="1:4">
      <c r="A767" s="1">
        <v>36311</v>
      </c>
      <c r="B767" s="4">
        <v>36311</v>
      </c>
      <c r="C767" s="12">
        <f t="shared" si="21"/>
        <v>5</v>
      </c>
      <c r="D767" s="40">
        <v>536000</v>
      </c>
    </row>
    <row r="768" spans="1:4">
      <c r="A768" s="1">
        <v>36312</v>
      </c>
      <c r="B768" s="4">
        <v>36312</v>
      </c>
      <c r="C768" s="12">
        <f t="shared" si="21"/>
        <v>6</v>
      </c>
      <c r="D768" s="40">
        <v>544000</v>
      </c>
    </row>
    <row r="769" spans="1:4">
      <c r="A769" s="1">
        <v>36313</v>
      </c>
      <c r="B769" s="4">
        <v>36313</v>
      </c>
      <c r="C769" s="12">
        <f t="shared" si="21"/>
        <v>6</v>
      </c>
      <c r="D769" s="40">
        <v>525000</v>
      </c>
    </row>
    <row r="770" spans="1:4">
      <c r="A770" s="1">
        <v>36314</v>
      </c>
      <c r="B770" s="4">
        <v>36314</v>
      </c>
      <c r="C770" s="12">
        <f t="shared" si="21"/>
        <v>6</v>
      </c>
      <c r="D770" s="40">
        <v>545000</v>
      </c>
    </row>
    <row r="771" spans="1:4">
      <c r="A771" s="1">
        <v>36315</v>
      </c>
      <c r="B771" s="4">
        <v>36315</v>
      </c>
      <c r="C771" s="12">
        <f t="shared" si="21"/>
        <v>6</v>
      </c>
      <c r="D771" s="40">
        <v>538000</v>
      </c>
    </row>
    <row r="772" spans="1:4">
      <c r="A772" s="1">
        <v>36316</v>
      </c>
      <c r="B772" s="4">
        <v>36316</v>
      </c>
      <c r="C772" s="12">
        <f t="shared" si="21"/>
        <v>6</v>
      </c>
      <c r="D772" s="40">
        <v>539000</v>
      </c>
    </row>
    <row r="773" spans="1:4">
      <c r="A773" s="1">
        <v>36317</v>
      </c>
      <c r="B773" s="4">
        <v>36317</v>
      </c>
      <c r="C773" s="12">
        <f t="shared" si="21"/>
        <v>6</v>
      </c>
      <c r="D773" s="40">
        <v>540000</v>
      </c>
    </row>
    <row r="774" spans="1:4">
      <c r="A774" s="1">
        <v>36318</v>
      </c>
      <c r="B774" s="4">
        <v>36318</v>
      </c>
      <c r="C774" s="12">
        <f t="shared" si="21"/>
        <v>6</v>
      </c>
      <c r="D774" s="40">
        <v>542000</v>
      </c>
    </row>
    <row r="775" spans="1:4">
      <c r="A775" s="1">
        <v>36319</v>
      </c>
      <c r="B775" s="4">
        <v>36319</v>
      </c>
      <c r="C775" s="12">
        <f t="shared" si="21"/>
        <v>6</v>
      </c>
      <c r="D775" s="40">
        <v>536000</v>
      </c>
    </row>
    <row r="776" spans="1:4">
      <c r="A776" s="1">
        <v>36320</v>
      </c>
      <c r="B776" s="4">
        <v>36320</v>
      </c>
      <c r="C776" s="12">
        <f t="shared" ref="C776:C839" si="22">IF(B776&lt;&gt;"",MONTH(B776),0)</f>
        <v>6</v>
      </c>
      <c r="D776" s="40">
        <v>539000</v>
      </c>
    </row>
    <row r="777" spans="1:4">
      <c r="A777" s="1">
        <v>36321</v>
      </c>
      <c r="B777" s="4">
        <v>36321</v>
      </c>
      <c r="C777" s="12">
        <f t="shared" si="22"/>
        <v>6</v>
      </c>
      <c r="D777" s="40">
        <v>538000</v>
      </c>
    </row>
    <row r="778" spans="1:4">
      <c r="A778" s="1">
        <v>36322</v>
      </c>
      <c r="B778" s="4">
        <v>36322</v>
      </c>
      <c r="C778" s="12">
        <f t="shared" si="22"/>
        <v>6</v>
      </c>
      <c r="D778" s="40">
        <v>529000</v>
      </c>
    </row>
    <row r="779" spans="1:4">
      <c r="A779" s="1">
        <v>36323</v>
      </c>
      <c r="B779" s="4">
        <v>36323</v>
      </c>
      <c r="C779" s="12">
        <f t="shared" si="22"/>
        <v>6</v>
      </c>
      <c r="D779" s="40">
        <v>538000</v>
      </c>
    </row>
    <row r="780" spans="1:4">
      <c r="A780" s="1">
        <v>36324</v>
      </c>
      <c r="B780" s="4">
        <v>36324</v>
      </c>
      <c r="C780" s="12">
        <f t="shared" si="22"/>
        <v>6</v>
      </c>
      <c r="D780" s="40">
        <v>541000</v>
      </c>
    </row>
    <row r="781" spans="1:4">
      <c r="A781" s="1">
        <v>36325</v>
      </c>
      <c r="B781" s="4">
        <v>36325</v>
      </c>
      <c r="C781" s="12">
        <f t="shared" si="22"/>
        <v>6</v>
      </c>
      <c r="D781" s="40">
        <v>545000</v>
      </c>
    </row>
    <row r="782" spans="1:4">
      <c r="A782" s="1">
        <v>36326</v>
      </c>
      <c r="B782" s="4">
        <v>36326</v>
      </c>
      <c r="C782" s="12">
        <f t="shared" si="22"/>
        <v>6</v>
      </c>
      <c r="D782" s="40">
        <v>513000</v>
      </c>
    </row>
    <row r="783" spans="1:4">
      <c r="A783" s="1">
        <v>36327</v>
      </c>
      <c r="B783" s="4">
        <v>36327</v>
      </c>
      <c r="C783" s="12">
        <f t="shared" si="22"/>
        <v>6</v>
      </c>
      <c r="D783" s="40">
        <v>496000</v>
      </c>
    </row>
    <row r="784" spans="1:4">
      <c r="A784" s="1">
        <v>36328</v>
      </c>
      <c r="B784" s="4">
        <v>36328</v>
      </c>
      <c r="C784" s="12">
        <f t="shared" si="22"/>
        <v>6</v>
      </c>
      <c r="D784" s="40">
        <v>510000</v>
      </c>
    </row>
    <row r="785" spans="1:4">
      <c r="A785" s="1">
        <v>36329</v>
      </c>
      <c r="B785" s="4">
        <v>36329</v>
      </c>
      <c r="C785" s="12">
        <f t="shared" si="22"/>
        <v>6</v>
      </c>
      <c r="D785" s="40">
        <v>518000</v>
      </c>
    </row>
    <row r="786" spans="1:4">
      <c r="A786" s="1">
        <v>36330</v>
      </c>
      <c r="B786" s="4">
        <v>36330</v>
      </c>
      <c r="C786" s="12">
        <f t="shared" si="22"/>
        <v>6</v>
      </c>
      <c r="D786" s="40">
        <v>514000</v>
      </c>
    </row>
    <row r="787" spans="1:4">
      <c r="A787" s="1">
        <v>36331</v>
      </c>
      <c r="B787" s="4">
        <v>36331</v>
      </c>
      <c r="C787" s="12">
        <f t="shared" si="22"/>
        <v>6</v>
      </c>
      <c r="D787" s="40">
        <v>534000</v>
      </c>
    </row>
    <row r="788" spans="1:4">
      <c r="A788" s="1">
        <v>36332</v>
      </c>
      <c r="B788" s="4">
        <v>36332</v>
      </c>
      <c r="C788" s="12">
        <f t="shared" si="22"/>
        <v>6</v>
      </c>
      <c r="D788" s="40">
        <v>536000</v>
      </c>
    </row>
    <row r="789" spans="1:4">
      <c r="A789" s="1">
        <v>36333</v>
      </c>
      <c r="B789" s="4">
        <v>36333</v>
      </c>
      <c r="C789" s="12">
        <f t="shared" si="22"/>
        <v>6</v>
      </c>
      <c r="D789" s="40">
        <v>542000</v>
      </c>
    </row>
    <row r="790" spans="1:4">
      <c r="A790" s="1">
        <v>36334</v>
      </c>
      <c r="B790" s="4">
        <v>36334</v>
      </c>
      <c r="C790" s="12">
        <f t="shared" si="22"/>
        <v>6</v>
      </c>
      <c r="D790" s="40">
        <v>540000</v>
      </c>
    </row>
    <row r="791" spans="1:4">
      <c r="A791" s="1">
        <v>36335</v>
      </c>
      <c r="B791" s="4">
        <v>36335</v>
      </c>
      <c r="C791" s="12">
        <f t="shared" si="22"/>
        <v>6</v>
      </c>
      <c r="D791" s="40">
        <v>536000</v>
      </c>
    </row>
    <row r="792" spans="1:4">
      <c r="A792" s="1">
        <v>36336</v>
      </c>
      <c r="B792" s="4">
        <v>36336</v>
      </c>
      <c r="C792" s="12">
        <f t="shared" si="22"/>
        <v>6</v>
      </c>
      <c r="D792" s="40">
        <v>512000</v>
      </c>
    </row>
    <row r="793" spans="1:4">
      <c r="A793" s="1">
        <v>36337</v>
      </c>
      <c r="B793" s="4">
        <v>36337</v>
      </c>
      <c r="C793" s="12">
        <f t="shared" si="22"/>
        <v>6</v>
      </c>
      <c r="D793" s="40">
        <v>537000</v>
      </c>
    </row>
    <row r="794" spans="1:4">
      <c r="A794" s="1">
        <v>36338</v>
      </c>
      <c r="B794" s="4">
        <v>36338</v>
      </c>
      <c r="C794" s="12">
        <f t="shared" si="22"/>
        <v>6</v>
      </c>
      <c r="D794" s="40">
        <v>523000</v>
      </c>
    </row>
    <row r="795" spans="1:4">
      <c r="A795" s="1">
        <v>36339</v>
      </c>
      <c r="B795" s="4">
        <v>36339</v>
      </c>
      <c r="C795" s="12">
        <f t="shared" si="22"/>
        <v>6</v>
      </c>
      <c r="D795" s="40">
        <v>537000</v>
      </c>
    </row>
    <row r="796" spans="1:4">
      <c r="A796" s="1">
        <v>36340</v>
      </c>
      <c r="B796" s="4">
        <v>36340</v>
      </c>
      <c r="C796" s="12">
        <f t="shared" si="22"/>
        <v>6</v>
      </c>
      <c r="D796" s="40">
        <v>517000</v>
      </c>
    </row>
    <row r="797" spans="1:4">
      <c r="A797" s="1">
        <v>36341</v>
      </c>
      <c r="B797" s="4">
        <v>36341</v>
      </c>
      <c r="C797" s="12">
        <f t="shared" si="22"/>
        <v>6</v>
      </c>
      <c r="D797" s="40">
        <v>505000</v>
      </c>
    </row>
    <row r="798" spans="1:4">
      <c r="A798" s="1">
        <v>36342</v>
      </c>
      <c r="B798" s="4">
        <v>36342</v>
      </c>
      <c r="C798" s="12">
        <f t="shared" si="22"/>
        <v>7</v>
      </c>
      <c r="D798" s="40">
        <v>536000</v>
      </c>
    </row>
    <row r="799" spans="1:4">
      <c r="A799" s="1">
        <v>36343</v>
      </c>
      <c r="B799" s="4">
        <v>36343</v>
      </c>
      <c r="C799" s="12">
        <f t="shared" si="22"/>
        <v>7</v>
      </c>
      <c r="D799" s="40">
        <v>533000</v>
      </c>
    </row>
    <row r="800" spans="1:4">
      <c r="A800" s="1">
        <v>36344</v>
      </c>
      <c r="B800" s="4">
        <v>36344</v>
      </c>
      <c r="C800" s="12">
        <f t="shared" si="22"/>
        <v>7</v>
      </c>
      <c r="D800" s="40">
        <v>534000</v>
      </c>
    </row>
    <row r="801" spans="1:4">
      <c r="A801" s="1">
        <v>36345</v>
      </c>
      <c r="B801" s="4">
        <v>36345</v>
      </c>
      <c r="C801" s="12">
        <f t="shared" si="22"/>
        <v>7</v>
      </c>
      <c r="D801" s="40">
        <v>541000</v>
      </c>
    </row>
    <row r="802" spans="1:4">
      <c r="A802" s="1">
        <v>36346</v>
      </c>
      <c r="B802" s="4">
        <v>36346</v>
      </c>
      <c r="C802" s="12">
        <f t="shared" si="22"/>
        <v>7</v>
      </c>
      <c r="D802" s="40">
        <v>538000</v>
      </c>
    </row>
    <row r="803" spans="1:4">
      <c r="A803" s="1">
        <v>36347</v>
      </c>
      <c r="B803" s="4">
        <v>36347</v>
      </c>
      <c r="C803" s="12">
        <f t="shared" si="22"/>
        <v>7</v>
      </c>
      <c r="D803" s="40">
        <v>534000</v>
      </c>
    </row>
    <row r="804" spans="1:4">
      <c r="A804" s="1">
        <v>36348</v>
      </c>
      <c r="B804" s="4">
        <v>36348</v>
      </c>
      <c r="C804" s="12">
        <f t="shared" si="22"/>
        <v>7</v>
      </c>
      <c r="D804" s="40">
        <v>514000</v>
      </c>
    </row>
    <row r="805" spans="1:4">
      <c r="A805" s="1">
        <v>36349</v>
      </c>
      <c r="B805" s="4">
        <v>36349</v>
      </c>
      <c r="C805" s="12">
        <f t="shared" si="22"/>
        <v>7</v>
      </c>
      <c r="D805" s="40">
        <v>536000</v>
      </c>
    </row>
    <row r="806" spans="1:4">
      <c r="A806" s="1">
        <v>36350</v>
      </c>
      <c r="B806" s="4">
        <v>36350</v>
      </c>
      <c r="C806" s="12">
        <f t="shared" si="22"/>
        <v>7</v>
      </c>
      <c r="D806" s="40">
        <v>539000</v>
      </c>
    </row>
    <row r="807" spans="1:4">
      <c r="A807" s="1">
        <v>36351</v>
      </c>
      <c r="B807" s="4">
        <v>36351</v>
      </c>
      <c r="C807" s="12">
        <f t="shared" si="22"/>
        <v>7</v>
      </c>
      <c r="D807" s="40">
        <v>540000</v>
      </c>
    </row>
    <row r="808" spans="1:4">
      <c r="A808" s="1">
        <v>36352</v>
      </c>
      <c r="B808" s="4">
        <v>36352</v>
      </c>
      <c r="C808" s="12">
        <f t="shared" si="22"/>
        <v>7</v>
      </c>
      <c r="D808" s="40">
        <v>529000</v>
      </c>
    </row>
    <row r="809" spans="1:4">
      <c r="A809" s="1">
        <v>36353</v>
      </c>
      <c r="B809" s="4">
        <v>36353</v>
      </c>
      <c r="C809" s="12">
        <f t="shared" si="22"/>
        <v>7</v>
      </c>
      <c r="D809" s="40">
        <v>529000</v>
      </c>
    </row>
    <row r="810" spans="1:4">
      <c r="A810" s="1">
        <v>36354</v>
      </c>
      <c r="B810" s="4">
        <v>36354</v>
      </c>
      <c r="C810" s="12">
        <f t="shared" si="22"/>
        <v>7</v>
      </c>
      <c r="D810" s="40">
        <v>538000</v>
      </c>
    </row>
    <row r="811" spans="1:4">
      <c r="A811" s="1">
        <v>36355</v>
      </c>
      <c r="B811" s="4">
        <v>36355</v>
      </c>
      <c r="C811" s="12">
        <f t="shared" si="22"/>
        <v>7</v>
      </c>
      <c r="D811" s="40">
        <v>509000</v>
      </c>
    </row>
    <row r="812" spans="1:4">
      <c r="A812" s="1">
        <v>36356</v>
      </c>
      <c r="B812" s="4">
        <v>36356</v>
      </c>
      <c r="C812" s="12">
        <f t="shared" si="22"/>
        <v>7</v>
      </c>
      <c r="D812" s="40">
        <v>541000</v>
      </c>
    </row>
    <row r="813" spans="1:4">
      <c r="A813" s="1">
        <v>36357</v>
      </c>
      <c r="B813" s="4">
        <v>36357</v>
      </c>
      <c r="C813" s="12">
        <f t="shared" si="22"/>
        <v>7</v>
      </c>
      <c r="D813" s="40">
        <v>520000</v>
      </c>
    </row>
    <row r="814" spans="1:4">
      <c r="A814" s="1">
        <v>36358</v>
      </c>
      <c r="B814" s="4">
        <v>36358</v>
      </c>
      <c r="C814" s="12">
        <f t="shared" si="22"/>
        <v>7</v>
      </c>
      <c r="D814" s="40">
        <v>450000</v>
      </c>
    </row>
    <row r="815" spans="1:4">
      <c r="A815" s="1">
        <v>36359</v>
      </c>
      <c r="B815" s="4">
        <v>36359</v>
      </c>
      <c r="C815" s="12">
        <f t="shared" si="22"/>
        <v>7</v>
      </c>
      <c r="D815" s="40">
        <v>490000</v>
      </c>
    </row>
    <row r="816" spans="1:4">
      <c r="A816" s="1">
        <v>36360</v>
      </c>
      <c r="B816" s="4">
        <v>36360</v>
      </c>
      <c r="C816" s="12">
        <f t="shared" si="22"/>
        <v>7</v>
      </c>
      <c r="D816" s="40">
        <v>527000</v>
      </c>
    </row>
    <row r="817" spans="1:4">
      <c r="A817" s="1">
        <v>36361</v>
      </c>
      <c r="B817" s="4">
        <v>36361</v>
      </c>
      <c r="C817" s="12">
        <f t="shared" si="22"/>
        <v>7</v>
      </c>
      <c r="D817" s="40">
        <v>528000</v>
      </c>
    </row>
    <row r="818" spans="1:4">
      <c r="A818" s="1">
        <v>36362</v>
      </c>
      <c r="B818" s="4">
        <v>36362</v>
      </c>
      <c r="C818" s="12">
        <f t="shared" si="22"/>
        <v>7</v>
      </c>
      <c r="D818" s="40">
        <v>538000</v>
      </c>
    </row>
    <row r="819" spans="1:4">
      <c r="A819" s="1">
        <v>36363</v>
      </c>
      <c r="B819" s="4">
        <v>36363</v>
      </c>
      <c r="C819" s="12">
        <f t="shared" si="22"/>
        <v>7</v>
      </c>
      <c r="D819" s="40">
        <v>539000</v>
      </c>
    </row>
    <row r="820" spans="1:4">
      <c r="A820" s="1">
        <v>36364</v>
      </c>
      <c r="B820" s="4">
        <v>36364</v>
      </c>
      <c r="C820" s="12">
        <f t="shared" si="22"/>
        <v>7</v>
      </c>
      <c r="D820" s="40">
        <v>542000</v>
      </c>
    </row>
    <row r="821" spans="1:4">
      <c r="A821" s="1">
        <v>36365</v>
      </c>
      <c r="B821" s="4">
        <v>36365</v>
      </c>
      <c r="C821" s="12">
        <f t="shared" si="22"/>
        <v>7</v>
      </c>
      <c r="D821" s="40">
        <v>486000</v>
      </c>
    </row>
    <row r="822" spans="1:4">
      <c r="A822" s="1">
        <v>36366</v>
      </c>
      <c r="B822" s="4">
        <v>36366</v>
      </c>
      <c r="C822" s="12">
        <f t="shared" si="22"/>
        <v>7</v>
      </c>
      <c r="D822" s="40">
        <v>471000</v>
      </c>
    </row>
    <row r="823" spans="1:4">
      <c r="A823" s="1">
        <v>36367</v>
      </c>
      <c r="B823" s="4">
        <v>36367</v>
      </c>
      <c r="C823" s="12">
        <f t="shared" si="22"/>
        <v>7</v>
      </c>
      <c r="D823" s="40">
        <v>497000</v>
      </c>
    </row>
    <row r="824" spans="1:4">
      <c r="A824" s="1">
        <v>36368</v>
      </c>
      <c r="B824" s="4">
        <v>36368</v>
      </c>
      <c r="C824" s="12">
        <f t="shared" si="22"/>
        <v>7</v>
      </c>
      <c r="D824" s="40">
        <v>519000</v>
      </c>
    </row>
    <row r="825" spans="1:4">
      <c r="A825" s="1">
        <v>36369</v>
      </c>
      <c r="B825" s="4">
        <v>36369</v>
      </c>
      <c r="C825" s="12">
        <f t="shared" si="22"/>
        <v>7</v>
      </c>
      <c r="D825" s="40">
        <v>532000</v>
      </c>
    </row>
    <row r="826" spans="1:4">
      <c r="A826" s="1">
        <v>36370</v>
      </c>
      <c r="B826" s="4">
        <v>36370</v>
      </c>
      <c r="C826" s="12">
        <f t="shared" si="22"/>
        <v>7</v>
      </c>
      <c r="D826" s="40">
        <v>526000</v>
      </c>
    </row>
    <row r="827" spans="1:4">
      <c r="A827" s="1">
        <v>36371</v>
      </c>
      <c r="B827" s="4">
        <v>36371</v>
      </c>
      <c r="C827" s="12">
        <f t="shared" si="22"/>
        <v>7</v>
      </c>
      <c r="D827" s="40">
        <v>525000</v>
      </c>
    </row>
    <row r="828" spans="1:4">
      <c r="A828" s="1">
        <v>36372</v>
      </c>
      <c r="B828" s="4">
        <v>36372</v>
      </c>
      <c r="C828" s="12">
        <f t="shared" si="22"/>
        <v>7</v>
      </c>
      <c r="D828" s="40">
        <v>534000</v>
      </c>
    </row>
    <row r="829" spans="1:4">
      <c r="A829" s="1">
        <v>36373</v>
      </c>
      <c r="B829" s="4">
        <v>36373</v>
      </c>
      <c r="C829" s="12">
        <f t="shared" si="22"/>
        <v>8</v>
      </c>
      <c r="D829" s="40">
        <v>533000</v>
      </c>
    </row>
    <row r="830" spans="1:4">
      <c r="A830" s="1">
        <v>36374</v>
      </c>
      <c r="B830" s="4">
        <v>36374</v>
      </c>
      <c r="C830" s="12">
        <f t="shared" si="22"/>
        <v>8</v>
      </c>
      <c r="D830" s="40">
        <v>535000</v>
      </c>
    </row>
    <row r="831" spans="1:4">
      <c r="A831" s="1">
        <v>36375</v>
      </c>
      <c r="B831" s="4">
        <v>36375</v>
      </c>
      <c r="C831" s="12">
        <f t="shared" si="22"/>
        <v>8</v>
      </c>
      <c r="D831" s="40">
        <v>532000</v>
      </c>
    </row>
    <row r="832" spans="1:4">
      <c r="A832" s="1">
        <v>36376</v>
      </c>
      <c r="B832" s="4">
        <v>36376</v>
      </c>
      <c r="C832" s="12">
        <f t="shared" si="22"/>
        <v>8</v>
      </c>
      <c r="D832" s="40">
        <v>532000</v>
      </c>
    </row>
    <row r="833" spans="1:4">
      <c r="A833" s="1">
        <v>36377</v>
      </c>
      <c r="B833" s="4">
        <v>36377</v>
      </c>
      <c r="C833" s="12">
        <f t="shared" si="22"/>
        <v>8</v>
      </c>
      <c r="D833" s="40">
        <v>516000</v>
      </c>
    </row>
    <row r="834" spans="1:4">
      <c r="A834" s="1">
        <v>36378</v>
      </c>
      <c r="B834" s="4">
        <v>36378</v>
      </c>
      <c r="C834" s="12">
        <f t="shared" si="22"/>
        <v>8</v>
      </c>
      <c r="D834" s="40">
        <v>512000</v>
      </c>
    </row>
    <row r="835" spans="1:4">
      <c r="A835" s="1">
        <v>36379</v>
      </c>
      <c r="B835" s="4">
        <v>36379</v>
      </c>
      <c r="C835" s="12">
        <f t="shared" si="22"/>
        <v>8</v>
      </c>
      <c r="D835" s="40">
        <v>515000</v>
      </c>
    </row>
    <row r="836" spans="1:4">
      <c r="A836" s="1">
        <v>36380</v>
      </c>
      <c r="B836" s="4">
        <v>36380</v>
      </c>
      <c r="C836" s="12">
        <f t="shared" si="22"/>
        <v>8</v>
      </c>
      <c r="D836" s="40">
        <v>512000</v>
      </c>
    </row>
    <row r="837" spans="1:4">
      <c r="A837" s="1">
        <v>36381</v>
      </c>
      <c r="B837" s="4">
        <v>36381</v>
      </c>
      <c r="C837" s="12">
        <f t="shared" si="22"/>
        <v>8</v>
      </c>
      <c r="D837" s="40">
        <v>498000</v>
      </c>
    </row>
    <row r="838" spans="1:4">
      <c r="A838" s="1">
        <v>36382</v>
      </c>
      <c r="B838" s="4">
        <v>36382</v>
      </c>
      <c r="C838" s="12">
        <f t="shared" si="22"/>
        <v>8</v>
      </c>
      <c r="D838" s="40">
        <v>475000</v>
      </c>
    </row>
    <row r="839" spans="1:4">
      <c r="A839" s="1">
        <v>36383</v>
      </c>
      <c r="B839" s="4">
        <v>36383</v>
      </c>
      <c r="C839" s="12">
        <f t="shared" si="22"/>
        <v>8</v>
      </c>
      <c r="D839" s="40">
        <v>502000</v>
      </c>
    </row>
    <row r="840" spans="1:4">
      <c r="A840" s="1">
        <v>36384</v>
      </c>
      <c r="B840" s="4">
        <v>36384</v>
      </c>
      <c r="C840" s="12">
        <f t="shared" ref="C840:C903" si="23">IF(B840&lt;&gt;"",MONTH(B840),0)</f>
        <v>8</v>
      </c>
      <c r="D840" s="40">
        <v>504000</v>
      </c>
    </row>
    <row r="841" spans="1:4">
      <c r="A841" s="1">
        <v>36385</v>
      </c>
      <c r="B841" s="4">
        <v>36385</v>
      </c>
      <c r="C841" s="12">
        <f t="shared" si="23"/>
        <v>8</v>
      </c>
      <c r="D841" s="40">
        <v>509000</v>
      </c>
    </row>
    <row r="842" spans="1:4">
      <c r="A842" s="1">
        <v>36386</v>
      </c>
      <c r="B842" s="4">
        <v>36386</v>
      </c>
      <c r="C842" s="12">
        <f t="shared" si="23"/>
        <v>8</v>
      </c>
      <c r="D842" s="40">
        <v>515000</v>
      </c>
    </row>
    <row r="843" spans="1:4">
      <c r="A843" s="1">
        <v>36387</v>
      </c>
      <c r="B843" s="4">
        <v>36387</v>
      </c>
      <c r="C843" s="12">
        <f t="shared" si="23"/>
        <v>8</v>
      </c>
      <c r="D843" s="40">
        <v>513000</v>
      </c>
    </row>
    <row r="844" spans="1:4">
      <c r="A844" s="1">
        <v>36388</v>
      </c>
      <c r="B844" s="4">
        <v>36388</v>
      </c>
      <c r="C844" s="12">
        <f t="shared" si="23"/>
        <v>8</v>
      </c>
      <c r="D844" s="40">
        <v>512000</v>
      </c>
    </row>
    <row r="845" spans="1:4">
      <c r="A845" s="1">
        <v>36389</v>
      </c>
      <c r="B845" s="4">
        <v>36389</v>
      </c>
      <c r="C845" s="12">
        <f t="shared" si="23"/>
        <v>8</v>
      </c>
      <c r="D845" s="40">
        <v>510000</v>
      </c>
    </row>
    <row r="846" spans="1:4">
      <c r="A846" s="1">
        <v>36390</v>
      </c>
      <c r="B846" s="4">
        <v>36390</v>
      </c>
      <c r="C846" s="12">
        <f t="shared" si="23"/>
        <v>8</v>
      </c>
      <c r="D846" s="40">
        <v>501000</v>
      </c>
    </row>
    <row r="847" spans="1:4">
      <c r="A847" s="1">
        <v>36391</v>
      </c>
      <c r="B847" s="4">
        <v>36391</v>
      </c>
      <c r="C847" s="12">
        <f t="shared" si="23"/>
        <v>8</v>
      </c>
      <c r="D847" s="40">
        <v>494000</v>
      </c>
    </row>
    <row r="848" spans="1:4">
      <c r="A848" s="1">
        <v>36392</v>
      </c>
      <c r="B848" s="4">
        <v>36392</v>
      </c>
      <c r="C848" s="12">
        <f t="shared" si="23"/>
        <v>8</v>
      </c>
      <c r="D848" s="40">
        <v>530000</v>
      </c>
    </row>
    <row r="849" spans="1:4">
      <c r="A849" s="1">
        <v>36393</v>
      </c>
      <c r="B849" s="4">
        <v>36393</v>
      </c>
      <c r="C849" s="12">
        <f t="shared" si="23"/>
        <v>8</v>
      </c>
      <c r="D849" s="40">
        <v>532000</v>
      </c>
    </row>
    <row r="850" spans="1:4">
      <c r="A850" s="1">
        <v>36394</v>
      </c>
      <c r="B850" s="4">
        <v>36394</v>
      </c>
      <c r="C850" s="12">
        <f t="shared" si="23"/>
        <v>8</v>
      </c>
      <c r="D850" s="40">
        <v>530000</v>
      </c>
    </row>
    <row r="851" spans="1:4">
      <c r="A851" s="1">
        <v>36395</v>
      </c>
      <c r="B851" s="4">
        <v>36395</v>
      </c>
      <c r="C851" s="12">
        <f t="shared" si="23"/>
        <v>8</v>
      </c>
      <c r="D851" s="40">
        <v>530000</v>
      </c>
    </row>
    <row r="852" spans="1:4">
      <c r="A852" s="1">
        <v>36396</v>
      </c>
      <c r="B852" s="4">
        <v>36396</v>
      </c>
      <c r="C852" s="12">
        <f t="shared" si="23"/>
        <v>8</v>
      </c>
      <c r="D852" s="38">
        <f>VLOOKUP($B852,data!$A$6:$M$15000,3)</f>
        <v>530000</v>
      </c>
    </row>
    <row r="853" spans="1:4">
      <c r="A853" s="1">
        <v>36397</v>
      </c>
      <c r="B853" s="4">
        <v>36397</v>
      </c>
      <c r="C853" s="12">
        <f t="shared" si="23"/>
        <v>8</v>
      </c>
      <c r="D853" s="38">
        <f>VLOOKUP($B853,data!$A$6:$M$15000,3)</f>
        <v>519000</v>
      </c>
    </row>
    <row r="854" spans="1:4">
      <c r="A854" s="1">
        <v>36398</v>
      </c>
      <c r="B854" s="4">
        <v>36398</v>
      </c>
      <c r="C854" s="12">
        <f t="shared" si="23"/>
        <v>8</v>
      </c>
      <c r="D854" s="38">
        <f>VLOOKUP($B854,data!$A$6:$M$15000,3)</f>
        <v>505000</v>
      </c>
    </row>
    <row r="855" spans="1:4">
      <c r="A855" s="1">
        <v>36399</v>
      </c>
      <c r="B855" s="4">
        <v>36399</v>
      </c>
      <c r="C855" s="12">
        <f t="shared" si="23"/>
        <v>8</v>
      </c>
      <c r="D855" s="38">
        <f>VLOOKUP($B855,data!$A$6:$M$15000,3)</f>
        <v>521000</v>
      </c>
    </row>
    <row r="856" spans="1:4">
      <c r="A856" s="1">
        <v>36400</v>
      </c>
      <c r="B856" s="4">
        <v>36400</v>
      </c>
      <c r="C856" s="12">
        <f t="shared" si="23"/>
        <v>8</v>
      </c>
      <c r="D856" s="38">
        <f>VLOOKUP($B856,data!$A$6:$M$15000,3)</f>
        <v>526000</v>
      </c>
    </row>
    <row r="857" spans="1:4">
      <c r="A857" s="1">
        <v>36401</v>
      </c>
      <c r="B857" s="4">
        <v>36401</v>
      </c>
      <c r="C857" s="12">
        <f t="shared" si="23"/>
        <v>8</v>
      </c>
      <c r="D857" s="38">
        <f>VLOOKUP($B857,data!$A$6:$M$15000,3)</f>
        <v>531000</v>
      </c>
    </row>
    <row r="858" spans="1:4">
      <c r="A858" s="1">
        <v>36402</v>
      </c>
      <c r="B858" s="4">
        <v>36402</v>
      </c>
      <c r="C858" s="12">
        <f t="shared" si="23"/>
        <v>8</v>
      </c>
      <c r="D858" s="38">
        <f>VLOOKUP($B858,data!$A$6:$M$15000,3)</f>
        <v>476000</v>
      </c>
    </row>
    <row r="859" spans="1:4">
      <c r="A859" s="1">
        <v>36403</v>
      </c>
      <c r="B859" s="4">
        <v>36403</v>
      </c>
      <c r="C859" s="12">
        <f t="shared" si="23"/>
        <v>8</v>
      </c>
      <c r="D859" s="38">
        <f>VLOOKUP($B859,data!$A$6:$M$15000,3)</f>
        <v>529000</v>
      </c>
    </row>
    <row r="860" spans="1:4">
      <c r="A860" s="1">
        <v>36404</v>
      </c>
      <c r="B860" s="4">
        <v>36404</v>
      </c>
      <c r="C860" s="12">
        <f t="shared" si="23"/>
        <v>9</v>
      </c>
      <c r="D860" s="38">
        <f>VLOOKUP($B860,data!$A$6:$M$15000,3)</f>
        <v>527000</v>
      </c>
    </row>
    <row r="861" spans="1:4">
      <c r="A861" s="1">
        <v>36405</v>
      </c>
      <c r="B861" s="4">
        <v>36405</v>
      </c>
      <c r="C861" s="12">
        <f t="shared" si="23"/>
        <v>9</v>
      </c>
      <c r="D861" s="38">
        <f>VLOOKUP($B861,data!$A$6:$M$15000,3)</f>
        <v>526000</v>
      </c>
    </row>
    <row r="862" spans="1:4">
      <c r="A862" s="1">
        <v>36406</v>
      </c>
      <c r="B862" s="4">
        <v>36406</v>
      </c>
      <c r="C862" s="12">
        <f t="shared" si="23"/>
        <v>9</v>
      </c>
      <c r="D862" s="38">
        <f>VLOOKUP($B862,data!$A$6:$M$15000,3)</f>
        <v>530000</v>
      </c>
    </row>
    <row r="863" spans="1:4">
      <c r="A863" s="1">
        <v>36407</v>
      </c>
      <c r="B863" s="4">
        <v>36407</v>
      </c>
      <c r="C863" s="12">
        <f t="shared" si="23"/>
        <v>9</v>
      </c>
      <c r="D863" s="38">
        <f>VLOOKUP($B863,data!$A$6:$M$15000,3)</f>
        <v>530000</v>
      </c>
    </row>
    <row r="864" spans="1:4">
      <c r="A864" s="1">
        <v>36408</v>
      </c>
      <c r="B864" s="4">
        <v>36408</v>
      </c>
      <c r="C864" s="12">
        <f t="shared" si="23"/>
        <v>9</v>
      </c>
      <c r="D864" s="38">
        <f>VLOOKUP($B864,data!$A$6:$M$15000,3)</f>
        <v>477000</v>
      </c>
    </row>
    <row r="865" spans="1:4">
      <c r="A865" s="1">
        <v>36409</v>
      </c>
      <c r="B865" s="4">
        <v>36409</v>
      </c>
      <c r="C865" s="12">
        <f t="shared" si="23"/>
        <v>9</v>
      </c>
      <c r="D865" s="38">
        <f>VLOOKUP($B865,data!$A$6:$M$15000,3)</f>
        <v>480000</v>
      </c>
    </row>
    <row r="866" spans="1:4">
      <c r="A866" s="1">
        <v>36410</v>
      </c>
      <c r="B866" s="4">
        <v>36410</v>
      </c>
      <c r="C866" s="12">
        <f t="shared" si="23"/>
        <v>9</v>
      </c>
      <c r="D866" s="38">
        <f>VLOOKUP($B866,data!$A$6:$M$15000,3)</f>
        <v>527000</v>
      </c>
    </row>
    <row r="867" spans="1:4">
      <c r="A867" s="1">
        <v>36411</v>
      </c>
      <c r="B867" s="4">
        <v>36411</v>
      </c>
      <c r="C867" s="12">
        <f t="shared" si="23"/>
        <v>9</v>
      </c>
      <c r="D867" s="38">
        <f>VLOOKUP($B867,data!$A$6:$M$15000,3)</f>
        <v>532000</v>
      </c>
    </row>
    <row r="868" spans="1:4">
      <c r="A868" s="1">
        <v>36412</v>
      </c>
      <c r="B868" s="4">
        <v>36412</v>
      </c>
      <c r="C868" s="12">
        <f t="shared" si="23"/>
        <v>9</v>
      </c>
      <c r="D868" s="38">
        <f>VLOOKUP($B868,data!$A$6:$M$15000,3)</f>
        <v>527000</v>
      </c>
    </row>
    <row r="869" spans="1:4">
      <c r="A869" s="1">
        <v>36413</v>
      </c>
      <c r="B869" s="4">
        <v>36413</v>
      </c>
      <c r="C869" s="12">
        <f t="shared" si="23"/>
        <v>9</v>
      </c>
      <c r="D869" s="38">
        <f>VLOOKUP($B869,data!$A$6:$M$15000,3)</f>
        <v>528000</v>
      </c>
    </row>
    <row r="870" spans="1:4">
      <c r="A870" s="1">
        <v>36414</v>
      </c>
      <c r="B870" s="4">
        <v>36414</v>
      </c>
      <c r="C870" s="12">
        <f t="shared" si="23"/>
        <v>9</v>
      </c>
      <c r="D870" s="38">
        <f>VLOOKUP($B870,data!$A$6:$M$15000,3)</f>
        <v>498000</v>
      </c>
    </row>
    <row r="871" spans="1:4">
      <c r="A871" s="1">
        <v>36415</v>
      </c>
      <c r="B871" s="4">
        <v>36415</v>
      </c>
      <c r="C871" s="12">
        <f t="shared" si="23"/>
        <v>9</v>
      </c>
      <c r="D871" s="38">
        <f>VLOOKUP($B871,data!$A$6:$M$15000,3)</f>
        <v>490000</v>
      </c>
    </row>
    <row r="872" spans="1:4">
      <c r="A872" s="1">
        <v>36416</v>
      </c>
      <c r="B872" s="4">
        <v>36416</v>
      </c>
      <c r="C872" s="12">
        <f t="shared" si="23"/>
        <v>9</v>
      </c>
      <c r="D872" s="38">
        <f>VLOOKUP($B872,data!$A$6:$M$15000,3)</f>
        <v>532000</v>
      </c>
    </row>
    <row r="873" spans="1:4">
      <c r="A873" s="1">
        <v>36417</v>
      </c>
      <c r="B873" s="4">
        <v>36417</v>
      </c>
      <c r="C873" s="12">
        <f t="shared" si="23"/>
        <v>9</v>
      </c>
      <c r="D873" s="38">
        <f>VLOOKUP($B873,data!$A$6:$M$15000,3)</f>
        <v>516000</v>
      </c>
    </row>
    <row r="874" spans="1:4">
      <c r="A874" s="1">
        <v>36418</v>
      </c>
      <c r="B874" s="4">
        <v>36418</v>
      </c>
      <c r="C874" s="12">
        <f t="shared" si="23"/>
        <v>9</v>
      </c>
      <c r="D874" s="38">
        <f>VLOOKUP($B874,data!$A$6:$M$15000,3)</f>
        <v>516000</v>
      </c>
    </row>
    <row r="875" spans="1:4">
      <c r="A875" s="1">
        <v>36419</v>
      </c>
      <c r="B875" s="4">
        <v>36419</v>
      </c>
      <c r="C875" s="12">
        <f t="shared" si="23"/>
        <v>9</v>
      </c>
      <c r="D875" s="38">
        <f>VLOOKUP($B875,data!$A$6:$M$15000,3)</f>
        <v>516000</v>
      </c>
    </row>
    <row r="876" spans="1:4">
      <c r="A876" s="1">
        <v>36420</v>
      </c>
      <c r="B876" s="4">
        <v>36420</v>
      </c>
      <c r="C876" s="12">
        <f t="shared" si="23"/>
        <v>9</v>
      </c>
      <c r="D876" s="38">
        <f>VLOOKUP($B876,data!$A$6:$M$15000,3)</f>
        <v>531000</v>
      </c>
    </row>
    <row r="877" spans="1:4">
      <c r="A877" s="1">
        <v>36421</v>
      </c>
      <c r="B877" s="4">
        <v>36421</v>
      </c>
      <c r="C877" s="12">
        <f t="shared" si="23"/>
        <v>9</v>
      </c>
      <c r="D877" s="38">
        <f>VLOOKUP($B877,data!$A$6:$M$15000,3)</f>
        <v>440000</v>
      </c>
    </row>
    <row r="878" spans="1:4">
      <c r="A878" s="1">
        <v>36422</v>
      </c>
      <c r="B878" s="4">
        <v>36422</v>
      </c>
      <c r="C878" s="12">
        <f t="shared" si="23"/>
        <v>9</v>
      </c>
      <c r="D878" s="38">
        <f>VLOOKUP($B878,data!$A$6:$M$15000,3)</f>
        <v>427000</v>
      </c>
    </row>
    <row r="879" spans="1:4">
      <c r="A879" s="1">
        <v>36423</v>
      </c>
      <c r="B879" s="4">
        <v>36423</v>
      </c>
      <c r="C879" s="12">
        <f t="shared" si="23"/>
        <v>9</v>
      </c>
      <c r="D879" s="38">
        <f>VLOOKUP($B879,data!$A$6:$M$15000,3)</f>
        <v>523000</v>
      </c>
    </row>
    <row r="880" spans="1:4">
      <c r="A880" s="1">
        <v>36424</v>
      </c>
      <c r="B880" s="4">
        <v>36424</v>
      </c>
      <c r="C880" s="12">
        <f t="shared" si="23"/>
        <v>9</v>
      </c>
      <c r="D880" s="38">
        <f>VLOOKUP($B880,data!$A$6:$M$15000,3)</f>
        <v>531000</v>
      </c>
    </row>
    <row r="881" spans="1:4">
      <c r="A881" s="1">
        <v>36425</v>
      </c>
      <c r="B881" s="4">
        <v>36425</v>
      </c>
      <c r="C881" s="12">
        <f t="shared" si="23"/>
        <v>9</v>
      </c>
      <c r="D881" s="38">
        <f>VLOOKUP($B881,data!$A$6:$M$15000,3)</f>
        <v>523000</v>
      </c>
    </row>
    <row r="882" spans="1:4">
      <c r="A882" s="1">
        <v>36426</v>
      </c>
      <c r="B882" s="4">
        <v>36426</v>
      </c>
      <c r="C882" s="12">
        <f t="shared" si="23"/>
        <v>9</v>
      </c>
      <c r="D882" s="38">
        <f>VLOOKUP($B882,data!$A$6:$M$15000,3)</f>
        <v>530000</v>
      </c>
    </row>
    <row r="883" spans="1:4">
      <c r="A883" s="1">
        <v>36427</v>
      </c>
      <c r="B883" s="4">
        <v>36427</v>
      </c>
      <c r="C883" s="12">
        <f t="shared" si="23"/>
        <v>9</v>
      </c>
      <c r="D883" s="38">
        <f>VLOOKUP($B883,data!$A$6:$M$15000,3)</f>
        <v>518000</v>
      </c>
    </row>
    <row r="884" spans="1:4">
      <c r="A884" s="1">
        <v>36428</v>
      </c>
      <c r="B884" s="4">
        <v>36428</v>
      </c>
      <c r="C884" s="12">
        <f t="shared" si="23"/>
        <v>9</v>
      </c>
      <c r="D884" s="38">
        <f>VLOOKUP($B884,data!$A$6:$M$15000,3)</f>
        <v>510000</v>
      </c>
    </row>
    <row r="885" spans="1:4">
      <c r="A885" s="1">
        <v>36429</v>
      </c>
      <c r="B885" s="4">
        <v>36429</v>
      </c>
      <c r="C885" s="12">
        <f t="shared" si="23"/>
        <v>9</v>
      </c>
      <c r="D885" s="38">
        <f>VLOOKUP($B885,data!$A$6:$M$15000,3)</f>
        <v>503000</v>
      </c>
    </row>
    <row r="886" spans="1:4">
      <c r="A886" s="1">
        <v>36430</v>
      </c>
      <c r="B886" s="4">
        <v>36430</v>
      </c>
      <c r="C886" s="12">
        <f t="shared" si="23"/>
        <v>9</v>
      </c>
      <c r="D886" s="38">
        <f>VLOOKUP($B886,data!$A$6:$M$15000,3)</f>
        <v>502000</v>
      </c>
    </row>
    <row r="887" spans="1:4">
      <c r="A887" s="1">
        <v>36431</v>
      </c>
      <c r="B887" s="4">
        <v>36431</v>
      </c>
      <c r="C887" s="12">
        <f t="shared" si="23"/>
        <v>9</v>
      </c>
      <c r="D887" s="38">
        <f>VLOOKUP($B887,data!$A$6:$M$15000,3)</f>
        <v>502000</v>
      </c>
    </row>
    <row r="888" spans="1:4">
      <c r="A888" s="1">
        <v>36432</v>
      </c>
      <c r="B888" s="4">
        <v>36432</v>
      </c>
      <c r="C888" s="12">
        <f t="shared" si="23"/>
        <v>9</v>
      </c>
      <c r="D888" s="38">
        <f>VLOOKUP($B888,data!$A$6:$M$15000,3)</f>
        <v>501000</v>
      </c>
    </row>
    <row r="889" spans="1:4">
      <c r="A889" s="1">
        <v>36433</v>
      </c>
      <c r="B889" s="4">
        <v>36433</v>
      </c>
      <c r="C889" s="12">
        <f t="shared" si="23"/>
        <v>9</v>
      </c>
      <c r="D889" s="38">
        <f>VLOOKUP($B889,data!$A$6:$M$15000,3)</f>
        <v>494000</v>
      </c>
    </row>
    <row r="890" spans="1:4">
      <c r="A890" s="1">
        <v>36434</v>
      </c>
      <c r="B890" s="4">
        <v>36434</v>
      </c>
      <c r="C890" s="12">
        <f t="shared" si="23"/>
        <v>10</v>
      </c>
      <c r="D890" s="38">
        <f>VLOOKUP($B890,data!$A$6:$M$15000,3)</f>
        <v>515000</v>
      </c>
    </row>
    <row r="891" spans="1:4">
      <c r="A891" s="1">
        <v>36435</v>
      </c>
      <c r="B891" s="4">
        <v>36435</v>
      </c>
      <c r="C891" s="12">
        <f t="shared" si="23"/>
        <v>10</v>
      </c>
      <c r="D891" s="38">
        <f>VLOOKUP($B891,data!$A$6:$M$15000,3)</f>
        <v>515000</v>
      </c>
    </row>
    <row r="892" spans="1:4">
      <c r="A892" s="1">
        <v>36436</v>
      </c>
      <c r="B892" s="4">
        <v>36436</v>
      </c>
      <c r="C892" s="12">
        <f t="shared" si="23"/>
        <v>10</v>
      </c>
      <c r="D892" s="38">
        <f>VLOOKUP($B892,data!$A$6:$M$15000,3)</f>
        <v>514000</v>
      </c>
    </row>
    <row r="893" spans="1:4">
      <c r="A893" s="1">
        <v>36437</v>
      </c>
      <c r="B893" s="4">
        <v>36437</v>
      </c>
      <c r="C893" s="12">
        <f t="shared" si="23"/>
        <v>10</v>
      </c>
      <c r="D893" s="38">
        <f>VLOOKUP($B893,data!$A$6:$M$15000,3)</f>
        <v>510000</v>
      </c>
    </row>
    <row r="894" spans="1:4">
      <c r="A894" s="1">
        <v>36438</v>
      </c>
      <c r="B894" s="4">
        <v>36438</v>
      </c>
      <c r="C894" s="12">
        <f t="shared" si="23"/>
        <v>10</v>
      </c>
      <c r="D894" s="38">
        <f>VLOOKUP($B894,data!$A$6:$M$15000,3)</f>
        <v>432000</v>
      </c>
    </row>
    <row r="895" spans="1:4">
      <c r="A895" s="1">
        <v>36439</v>
      </c>
      <c r="B895" s="4">
        <v>36439</v>
      </c>
      <c r="C895" s="12">
        <f t="shared" si="23"/>
        <v>10</v>
      </c>
      <c r="D895" s="38">
        <f>VLOOKUP($B895,data!$A$6:$M$15000,3)</f>
        <v>429000</v>
      </c>
    </row>
    <row r="896" spans="1:4">
      <c r="A896" s="1">
        <v>36440</v>
      </c>
      <c r="B896" s="4">
        <v>36440</v>
      </c>
      <c r="C896" s="12">
        <f t="shared" si="23"/>
        <v>10</v>
      </c>
      <c r="D896" s="38">
        <f>VLOOKUP($B896,data!$A$6:$M$15000,3)</f>
        <v>508000</v>
      </c>
    </row>
    <row r="897" spans="1:4">
      <c r="A897" s="1">
        <v>36441</v>
      </c>
      <c r="B897" s="4">
        <v>36441</v>
      </c>
      <c r="C897" s="12">
        <f t="shared" si="23"/>
        <v>10</v>
      </c>
      <c r="D897" s="38">
        <f>VLOOKUP($B897,data!$A$6:$M$15000,3)</f>
        <v>508000</v>
      </c>
    </row>
    <row r="898" spans="1:4">
      <c r="A898" s="1">
        <v>36442</v>
      </c>
      <c r="B898" s="4">
        <v>36442</v>
      </c>
      <c r="C898" s="12">
        <f t="shared" si="23"/>
        <v>10</v>
      </c>
      <c r="D898" s="38">
        <f>VLOOKUP($B898,data!$A$6:$M$15000,3)</f>
        <v>497000</v>
      </c>
    </row>
    <row r="899" spans="1:4">
      <c r="A899" s="1">
        <v>36443</v>
      </c>
      <c r="B899" s="4">
        <v>36443</v>
      </c>
      <c r="C899" s="12">
        <f t="shared" si="23"/>
        <v>10</v>
      </c>
      <c r="D899" s="38">
        <f>VLOOKUP($B899,data!$A$6:$M$15000,3)</f>
        <v>510000</v>
      </c>
    </row>
    <row r="900" spans="1:4">
      <c r="A900" s="1">
        <v>36444</v>
      </c>
      <c r="B900" s="4">
        <v>36444</v>
      </c>
      <c r="C900" s="12">
        <f t="shared" si="23"/>
        <v>10</v>
      </c>
      <c r="D900" s="38">
        <f>VLOOKUP($B900,data!$A$6:$M$15000,3)</f>
        <v>516000</v>
      </c>
    </row>
    <row r="901" spans="1:4">
      <c r="A901" s="1">
        <v>36445</v>
      </c>
      <c r="B901" s="4">
        <v>36445</v>
      </c>
      <c r="C901" s="12">
        <f t="shared" si="23"/>
        <v>10</v>
      </c>
      <c r="D901" s="38">
        <f>VLOOKUP($B901,data!$A$6:$M$15000,3)</f>
        <v>483000</v>
      </c>
    </row>
    <row r="902" spans="1:4">
      <c r="A902" s="1">
        <v>36446</v>
      </c>
      <c r="B902" s="4">
        <v>36446</v>
      </c>
      <c r="C902" s="12">
        <f t="shared" si="23"/>
        <v>10</v>
      </c>
      <c r="D902" s="38">
        <f>VLOOKUP($B902,data!$A$6:$M$15000,3)</f>
        <v>492000</v>
      </c>
    </row>
    <row r="903" spans="1:4">
      <c r="A903" s="1">
        <v>36447</v>
      </c>
      <c r="B903" s="4">
        <v>36447</v>
      </c>
      <c r="C903" s="12">
        <f t="shared" si="23"/>
        <v>10</v>
      </c>
      <c r="D903" s="38">
        <f>VLOOKUP($B903,data!$A$6:$M$15000,3)</f>
        <v>506000</v>
      </c>
    </row>
    <row r="904" spans="1:4">
      <c r="A904" s="1">
        <v>36448</v>
      </c>
      <c r="B904" s="4">
        <v>36448</v>
      </c>
      <c r="C904" s="12">
        <f t="shared" ref="C904:C968" si="24">IF(B904&lt;&gt;"",MONTH(B904),0)</f>
        <v>10</v>
      </c>
      <c r="D904" s="38">
        <f>VLOOKUP($B904,data!$A$6:$M$15000,3)</f>
        <v>500000</v>
      </c>
    </row>
    <row r="905" spans="1:4">
      <c r="A905" s="1">
        <v>36449</v>
      </c>
      <c r="B905" s="4">
        <v>36449</v>
      </c>
      <c r="C905" s="12">
        <f t="shared" si="24"/>
        <v>10</v>
      </c>
      <c r="D905" s="38">
        <f>VLOOKUP($B905,data!$A$6:$M$15000,3)</f>
        <v>524000</v>
      </c>
    </row>
    <row r="906" spans="1:4">
      <c r="A906" s="1">
        <v>36450</v>
      </c>
      <c r="B906" s="4">
        <v>36450</v>
      </c>
      <c r="C906" s="12">
        <f t="shared" si="24"/>
        <v>10</v>
      </c>
      <c r="D906" s="38">
        <f>VLOOKUP($B906,data!$A$6:$M$15000,3)</f>
        <v>530000</v>
      </c>
    </row>
    <row r="907" spans="1:4">
      <c r="A907" s="1">
        <v>36451</v>
      </c>
      <c r="B907" s="4">
        <v>36451</v>
      </c>
      <c r="C907" s="12">
        <f t="shared" si="24"/>
        <v>10</v>
      </c>
      <c r="D907" s="38">
        <f>VLOOKUP($B907,data!$A$6:$M$15000,3)</f>
        <v>508000</v>
      </c>
    </row>
    <row r="908" spans="1:4">
      <c r="A908" s="1">
        <v>36452</v>
      </c>
      <c r="B908" s="4">
        <v>36452</v>
      </c>
      <c r="C908" s="12">
        <f t="shared" si="24"/>
        <v>10</v>
      </c>
      <c r="D908" s="38">
        <f>VLOOKUP($B908,data!$A$6:$M$15000,3)</f>
        <v>494000</v>
      </c>
    </row>
    <row r="909" spans="1:4">
      <c r="A909" s="1">
        <v>36453</v>
      </c>
      <c r="B909" s="4">
        <v>36453</v>
      </c>
      <c r="C909" s="12">
        <f t="shared" si="24"/>
        <v>10</v>
      </c>
      <c r="D909" s="38">
        <f>VLOOKUP($B909,data!$A$6:$M$15000,3)</f>
        <v>412000</v>
      </c>
    </row>
    <row r="910" spans="1:4">
      <c r="A910" s="1">
        <v>36454</v>
      </c>
      <c r="B910" s="4">
        <v>36454</v>
      </c>
      <c r="C910" s="12">
        <f t="shared" si="24"/>
        <v>10</v>
      </c>
      <c r="D910" s="38">
        <f>VLOOKUP($B910,data!$A$6:$M$15000,3)</f>
        <v>421000</v>
      </c>
    </row>
    <row r="911" spans="1:4">
      <c r="A911" s="1">
        <v>36455</v>
      </c>
      <c r="B911" s="4">
        <v>36455</v>
      </c>
      <c r="C911" s="12">
        <f t="shared" si="24"/>
        <v>10</v>
      </c>
      <c r="D911" s="38">
        <f>VLOOKUP($B911,data!$A$6:$M$15000,3)</f>
        <v>423000</v>
      </c>
    </row>
    <row r="912" spans="1:4">
      <c r="A912" s="1">
        <v>36456</v>
      </c>
      <c r="B912" s="4">
        <v>36456</v>
      </c>
      <c r="C912" s="12">
        <f t="shared" si="24"/>
        <v>10</v>
      </c>
      <c r="D912" s="38">
        <f>VLOOKUP($B912,data!$A$6:$M$15000,3)</f>
        <v>476000</v>
      </c>
    </row>
    <row r="913" spans="1:4">
      <c r="A913" s="1">
        <v>36457</v>
      </c>
      <c r="B913" s="4">
        <v>36457</v>
      </c>
      <c r="C913" s="12">
        <f t="shared" si="24"/>
        <v>10</v>
      </c>
      <c r="D913" s="38">
        <f>VLOOKUP($B913,data!$A$6:$M$15000,3)</f>
        <v>430000</v>
      </c>
    </row>
    <row r="914" spans="1:4">
      <c r="A914" s="1">
        <v>36458</v>
      </c>
      <c r="B914" s="4">
        <v>36458</v>
      </c>
      <c r="C914" s="12">
        <f t="shared" si="24"/>
        <v>10</v>
      </c>
      <c r="D914" s="38">
        <f>VLOOKUP($B914,data!$A$6:$M$15000,3)</f>
        <v>417000</v>
      </c>
    </row>
    <row r="915" spans="1:4">
      <c r="A915" s="1">
        <v>36459</v>
      </c>
      <c r="B915" s="4">
        <v>36459</v>
      </c>
      <c r="C915" s="12">
        <f t="shared" si="24"/>
        <v>10</v>
      </c>
      <c r="D915" s="38">
        <f>VLOOKUP($B915,data!$A$6:$M$15000,3)</f>
        <v>426000</v>
      </c>
    </row>
    <row r="916" spans="1:4">
      <c r="A916" s="1">
        <v>36460</v>
      </c>
      <c r="B916" s="4">
        <v>36460</v>
      </c>
      <c r="C916" s="12">
        <f t="shared" si="24"/>
        <v>10</v>
      </c>
      <c r="D916" s="38">
        <f>VLOOKUP($B916,data!$A$6:$M$15000,3)</f>
        <v>462000</v>
      </c>
    </row>
    <row r="917" spans="1:4">
      <c r="A917" s="1">
        <v>36461</v>
      </c>
      <c r="B917" s="4">
        <v>36461</v>
      </c>
      <c r="C917" s="12">
        <f t="shared" si="24"/>
        <v>10</v>
      </c>
      <c r="D917" s="38">
        <f>VLOOKUP($B917,data!$A$6:$M$15000,3)</f>
        <v>373000</v>
      </c>
    </row>
    <row r="918" spans="1:4">
      <c r="A918" s="1">
        <v>36462</v>
      </c>
      <c r="B918" s="4">
        <v>36462</v>
      </c>
      <c r="C918" s="12">
        <f t="shared" si="24"/>
        <v>10</v>
      </c>
      <c r="D918" s="38">
        <f>VLOOKUP($B918,data!$A$6:$M$15000,3)</f>
        <v>445000</v>
      </c>
    </row>
    <row r="919" spans="1:4">
      <c r="A919" s="1">
        <v>36463</v>
      </c>
      <c r="B919" s="4">
        <v>36463</v>
      </c>
      <c r="C919" s="12">
        <f t="shared" si="24"/>
        <v>10</v>
      </c>
      <c r="D919" s="38">
        <f>VLOOKUP($B919,data!$A$6:$M$15000,3)</f>
        <v>525000</v>
      </c>
    </row>
    <row r="920" spans="1:4">
      <c r="A920" s="1">
        <v>36464</v>
      </c>
      <c r="B920" s="4">
        <v>36464</v>
      </c>
      <c r="C920" s="12">
        <f t="shared" si="24"/>
        <v>10</v>
      </c>
      <c r="D920" s="38">
        <f>VLOOKUP($B920,data!$A$6:$M$15000,3)</f>
        <v>511000</v>
      </c>
    </row>
    <row r="921" spans="1:4">
      <c r="A921" s="1">
        <v>36465</v>
      </c>
      <c r="B921" s="4">
        <v>36465</v>
      </c>
      <c r="C921" s="12">
        <f t="shared" si="24"/>
        <v>11</v>
      </c>
      <c r="D921" s="38">
        <f>VLOOKUP($B921,data!$A$6:$M$15000,3)</f>
        <v>506000</v>
      </c>
    </row>
    <row r="922" spans="1:4">
      <c r="A922" s="1">
        <v>36466</v>
      </c>
      <c r="B922" s="4">
        <v>36466</v>
      </c>
      <c r="C922" s="12">
        <f t="shared" si="24"/>
        <v>11</v>
      </c>
      <c r="D922" s="38">
        <f>VLOOKUP($B922,data!$A$6:$M$15000,3)</f>
        <v>508000</v>
      </c>
    </row>
    <row r="923" spans="1:4">
      <c r="A923" s="1">
        <v>36467</v>
      </c>
      <c r="B923" s="4">
        <v>36467</v>
      </c>
      <c r="C923" s="12">
        <f t="shared" si="24"/>
        <v>11</v>
      </c>
      <c r="D923" s="38">
        <f>VLOOKUP($B923,data!$A$6:$M$15000,3)</f>
        <v>517000</v>
      </c>
    </row>
    <row r="924" spans="1:4">
      <c r="A924" s="1">
        <v>36468</v>
      </c>
      <c r="B924" s="4">
        <v>36468</v>
      </c>
      <c r="C924" s="12">
        <f t="shared" si="24"/>
        <v>11</v>
      </c>
      <c r="D924" s="38">
        <f>VLOOKUP($B924,data!$A$6:$M$15000,3)</f>
        <v>472000</v>
      </c>
    </row>
    <row r="925" spans="1:4">
      <c r="A925" s="1">
        <v>36469</v>
      </c>
      <c r="B925" s="4">
        <v>36469</v>
      </c>
      <c r="C925" s="12">
        <f t="shared" si="24"/>
        <v>11</v>
      </c>
      <c r="D925" s="38">
        <f>VLOOKUP($B925,data!$A$6:$M$15000,3)</f>
        <v>464000</v>
      </c>
    </row>
    <row r="926" spans="1:4">
      <c r="A926" s="1">
        <v>36470</v>
      </c>
      <c r="B926" s="4">
        <v>36470</v>
      </c>
      <c r="C926" s="12">
        <f t="shared" si="24"/>
        <v>11</v>
      </c>
      <c r="D926" s="38">
        <f>VLOOKUP($B926,data!$A$6:$M$15000,3)</f>
        <v>538000</v>
      </c>
    </row>
    <row r="927" spans="1:4">
      <c r="A927" s="1">
        <v>36471</v>
      </c>
      <c r="B927" s="4">
        <v>36471</v>
      </c>
      <c r="C927" s="12">
        <f t="shared" si="24"/>
        <v>11</v>
      </c>
      <c r="D927" s="38">
        <f>VLOOKUP($B927,data!$A$6:$M$15000,3)</f>
        <v>545000</v>
      </c>
    </row>
    <row r="928" spans="1:4">
      <c r="A928" s="1">
        <v>36472</v>
      </c>
      <c r="B928" s="4">
        <v>36472</v>
      </c>
      <c r="C928" s="12">
        <f t="shared" si="24"/>
        <v>11</v>
      </c>
      <c r="D928" s="38">
        <f>VLOOKUP($B928,data!$A$6:$M$15000,3)</f>
        <v>545000</v>
      </c>
    </row>
    <row r="929" spans="1:4">
      <c r="A929" s="1">
        <v>36473</v>
      </c>
      <c r="B929" s="4">
        <v>36473</v>
      </c>
      <c r="C929" s="12">
        <f t="shared" si="24"/>
        <v>11</v>
      </c>
      <c r="D929" s="38">
        <f>VLOOKUP($B929,data!$A$6:$M$15000,3)</f>
        <v>541000</v>
      </c>
    </row>
    <row r="930" spans="1:4">
      <c r="A930" s="1">
        <v>36474</v>
      </c>
      <c r="B930" s="4">
        <v>36474</v>
      </c>
      <c r="C930" s="12">
        <f t="shared" si="24"/>
        <v>11</v>
      </c>
      <c r="D930" s="38">
        <f>VLOOKUP($B930,data!$A$6:$M$15000,3)</f>
        <v>539000</v>
      </c>
    </row>
    <row r="931" spans="1:4">
      <c r="A931" s="1">
        <v>36475</v>
      </c>
      <c r="B931" s="4">
        <v>36475</v>
      </c>
      <c r="C931" s="12">
        <f t="shared" si="24"/>
        <v>11</v>
      </c>
      <c r="D931" s="38">
        <f>VLOOKUP($B931,data!$A$6:$M$15000,3)</f>
        <v>535000</v>
      </c>
    </row>
    <row r="932" spans="1:4">
      <c r="A932" s="1">
        <v>36476</v>
      </c>
      <c r="B932" s="4">
        <v>36476</v>
      </c>
      <c r="C932" s="12">
        <f t="shared" si="24"/>
        <v>11</v>
      </c>
      <c r="D932" s="38">
        <f>VLOOKUP($B932,data!$A$6:$M$15000,3)</f>
        <v>543000</v>
      </c>
    </row>
    <row r="933" spans="1:4">
      <c r="A933" s="1">
        <v>36477</v>
      </c>
      <c r="B933" s="4">
        <v>36477</v>
      </c>
      <c r="C933" s="12">
        <f t="shared" si="24"/>
        <v>11</v>
      </c>
      <c r="D933" s="38">
        <f>VLOOKUP($B933,data!$A$6:$M$15000,3)</f>
        <v>484000</v>
      </c>
    </row>
    <row r="934" spans="1:4">
      <c r="A934" s="1">
        <v>36478</v>
      </c>
      <c r="B934" s="4">
        <v>36478</v>
      </c>
      <c r="C934" s="12">
        <f t="shared" si="24"/>
        <v>11</v>
      </c>
      <c r="D934" s="38">
        <f>VLOOKUP($B934,data!$A$6:$M$15000,3)</f>
        <v>464000</v>
      </c>
    </row>
    <row r="935" spans="1:4">
      <c r="A935" s="1">
        <v>36479</v>
      </c>
      <c r="B935" s="4">
        <v>36479</v>
      </c>
      <c r="C935" s="12">
        <f t="shared" si="24"/>
        <v>11</v>
      </c>
      <c r="D935" s="38">
        <f>VLOOKUP($B935,data!$A$6:$M$15000,3)</f>
        <v>518000</v>
      </c>
    </row>
    <row r="936" spans="1:4">
      <c r="A936" s="1">
        <v>36480</v>
      </c>
      <c r="B936" s="4">
        <v>36480</v>
      </c>
      <c r="C936" s="12">
        <f t="shared" si="24"/>
        <v>11</v>
      </c>
      <c r="D936" s="38">
        <f>VLOOKUP($B936,data!$A$6:$M$15000,3)</f>
        <v>485000</v>
      </c>
    </row>
    <row r="937" spans="1:4">
      <c r="A937" s="1">
        <v>36481</v>
      </c>
      <c r="B937" s="4">
        <v>36481</v>
      </c>
      <c r="C937" s="12">
        <f t="shared" si="24"/>
        <v>11</v>
      </c>
      <c r="D937" s="38">
        <f>VLOOKUP($B937,data!$A$6:$M$15000,3)</f>
        <v>517000</v>
      </c>
    </row>
    <row r="938" spans="1:4">
      <c r="A938" s="1">
        <v>36482</v>
      </c>
      <c r="B938" s="4">
        <v>36482</v>
      </c>
      <c r="C938" s="12">
        <f t="shared" si="24"/>
        <v>11</v>
      </c>
      <c r="D938" s="38">
        <f>VLOOKUP($B938,data!$A$6:$M$15000,3)</f>
        <v>528000</v>
      </c>
    </row>
    <row r="939" spans="1:4">
      <c r="A939" s="1">
        <v>36483</v>
      </c>
      <c r="B939" s="4">
        <v>36483</v>
      </c>
      <c r="C939" s="12">
        <f t="shared" si="24"/>
        <v>11</v>
      </c>
      <c r="D939" s="38">
        <f>VLOOKUP($B939,data!$A$6:$M$15000,3)</f>
        <v>525000</v>
      </c>
    </row>
    <row r="940" spans="1:4">
      <c r="A940" s="1">
        <v>36484</v>
      </c>
      <c r="B940" s="4">
        <v>36484</v>
      </c>
      <c r="C940" s="12">
        <f t="shared" si="24"/>
        <v>11</v>
      </c>
      <c r="D940" s="38">
        <f>VLOOKUP($B940,data!$A$6:$M$15000,3)</f>
        <v>491000</v>
      </c>
    </row>
    <row r="941" spans="1:4">
      <c r="A941" s="1">
        <v>36485</v>
      </c>
      <c r="B941" s="4">
        <v>36485</v>
      </c>
      <c r="C941" s="12">
        <f t="shared" si="24"/>
        <v>11</v>
      </c>
      <c r="D941" s="38">
        <f>VLOOKUP($B941,data!$A$6:$M$15000,3)</f>
        <v>500000</v>
      </c>
    </row>
    <row r="942" spans="1:4">
      <c r="A942" s="1">
        <v>36486</v>
      </c>
      <c r="B942" s="4">
        <v>36486</v>
      </c>
      <c r="C942" s="12">
        <f t="shared" si="24"/>
        <v>11</v>
      </c>
      <c r="D942" s="38">
        <f>VLOOKUP($B942,data!$A$6:$M$15000,3)</f>
        <v>487000</v>
      </c>
    </row>
    <row r="943" spans="1:4">
      <c r="A943" s="1">
        <v>36487</v>
      </c>
      <c r="B943" s="4">
        <v>36487</v>
      </c>
      <c r="C943" s="12">
        <f t="shared" si="24"/>
        <v>11</v>
      </c>
      <c r="D943" s="38">
        <f>VLOOKUP($B943,data!$A$6:$M$15000,3)</f>
        <v>521000</v>
      </c>
    </row>
    <row r="944" spans="1:4">
      <c r="A944" s="1">
        <v>36488</v>
      </c>
      <c r="B944" s="4">
        <v>36488</v>
      </c>
      <c r="C944" s="12">
        <f t="shared" si="24"/>
        <v>11</v>
      </c>
      <c r="D944" s="38">
        <f>VLOOKUP($B944,data!$A$6:$M$15000,3)</f>
        <v>468000</v>
      </c>
    </row>
    <row r="945" spans="1:4">
      <c r="A945" s="1">
        <v>36489</v>
      </c>
      <c r="B945" s="4">
        <v>36489</v>
      </c>
      <c r="C945" s="12">
        <f t="shared" si="24"/>
        <v>11</v>
      </c>
      <c r="D945" s="38">
        <f>VLOOKUP($B945,data!$A$6:$M$15000,3)</f>
        <v>534000</v>
      </c>
    </row>
    <row r="946" spans="1:4">
      <c r="A946" s="1">
        <v>36490</v>
      </c>
      <c r="B946" s="4">
        <v>36490</v>
      </c>
      <c r="C946" s="12">
        <f t="shared" si="24"/>
        <v>11</v>
      </c>
      <c r="D946" s="38">
        <f>VLOOKUP($B946,data!$A$6:$M$15000,3)</f>
        <v>537000</v>
      </c>
    </row>
    <row r="947" spans="1:4">
      <c r="A947" s="1">
        <v>36491</v>
      </c>
      <c r="B947" s="4">
        <v>36491</v>
      </c>
      <c r="C947" s="12">
        <f t="shared" si="24"/>
        <v>11</v>
      </c>
      <c r="D947" s="38">
        <f>VLOOKUP($B947,data!$A$6:$M$15000,3)</f>
        <v>540000</v>
      </c>
    </row>
    <row r="948" spans="1:4">
      <c r="A948" s="1">
        <v>36492</v>
      </c>
      <c r="B948" s="4">
        <v>36492</v>
      </c>
      <c r="C948" s="12">
        <f t="shared" si="24"/>
        <v>11</v>
      </c>
      <c r="D948" s="38">
        <f>VLOOKUP($B948,data!$A$6:$M$15000,3)</f>
        <v>531000</v>
      </c>
    </row>
    <row r="949" spans="1:4">
      <c r="A949" s="1">
        <v>36493</v>
      </c>
      <c r="B949" s="4">
        <v>36493</v>
      </c>
      <c r="C949" s="12">
        <f t="shared" si="24"/>
        <v>11</v>
      </c>
      <c r="D949" s="38">
        <f>VLOOKUP($B949,data!$A$6:$M$15000,3)</f>
        <v>539000</v>
      </c>
    </row>
    <row r="950" spans="1:4">
      <c r="A950" s="1">
        <v>36494</v>
      </c>
      <c r="B950" s="4">
        <v>36494</v>
      </c>
      <c r="C950" s="12">
        <f t="shared" si="24"/>
        <v>11</v>
      </c>
      <c r="D950" s="38">
        <f>VLOOKUP($B950,data!$A$6:$M$15000,3)</f>
        <v>469000</v>
      </c>
    </row>
    <row r="951" spans="1:4">
      <c r="A951" s="1">
        <v>36495</v>
      </c>
      <c r="B951" s="4">
        <v>36495</v>
      </c>
      <c r="C951" s="12">
        <f t="shared" si="24"/>
        <v>12</v>
      </c>
      <c r="D951" s="38">
        <f>VLOOKUP($B951,data!$A$6:$M$15000,3)</f>
        <v>447000</v>
      </c>
    </row>
    <row r="952" spans="1:4">
      <c r="A952" s="1">
        <v>36496</v>
      </c>
      <c r="B952" s="4">
        <v>36496</v>
      </c>
      <c r="C952" s="12">
        <f t="shared" si="24"/>
        <v>12</v>
      </c>
      <c r="D952" s="38">
        <f>VLOOKUP($B952,data!$A$6:$M$15000,3)</f>
        <v>441000</v>
      </c>
    </row>
    <row r="953" spans="1:4">
      <c r="A953" s="1">
        <v>36497</v>
      </c>
      <c r="B953" s="4">
        <v>36497</v>
      </c>
      <c r="C953" s="12">
        <f t="shared" si="24"/>
        <v>12</v>
      </c>
      <c r="D953" s="38">
        <f>VLOOKUP($B953,data!$A$6:$M$15000,3)</f>
        <v>512000</v>
      </c>
    </row>
    <row r="954" spans="1:4">
      <c r="A954" s="1">
        <v>36498</v>
      </c>
      <c r="B954" s="4">
        <v>36498</v>
      </c>
      <c r="C954" s="12">
        <f t="shared" si="24"/>
        <v>12</v>
      </c>
      <c r="D954" s="38">
        <f>VLOOKUP($B954,data!$A$6:$M$15000,3)</f>
        <v>432000</v>
      </c>
    </row>
    <row r="955" spans="1:4">
      <c r="A955" s="1">
        <v>36499</v>
      </c>
      <c r="B955" s="4">
        <v>36499</v>
      </c>
      <c r="C955" s="12">
        <f t="shared" si="24"/>
        <v>12</v>
      </c>
      <c r="D955" s="38">
        <f>VLOOKUP($B955,data!$A$6:$M$15000,3)</f>
        <v>413000</v>
      </c>
    </row>
    <row r="956" spans="1:4">
      <c r="A956" s="1">
        <v>36500</v>
      </c>
      <c r="B956" s="4">
        <v>36500</v>
      </c>
      <c r="C956" s="12">
        <f t="shared" si="24"/>
        <v>12</v>
      </c>
      <c r="D956" s="38">
        <f>VLOOKUP($B956,data!$A$6:$M$15000,3)</f>
        <v>418000</v>
      </c>
    </row>
    <row r="957" spans="1:4">
      <c r="A957" s="1">
        <v>36501</v>
      </c>
      <c r="B957" s="4">
        <v>36501</v>
      </c>
      <c r="C957" s="12">
        <f t="shared" si="24"/>
        <v>12</v>
      </c>
      <c r="D957" s="38">
        <f>VLOOKUP($B957,data!$A$6:$M$15000,3)</f>
        <v>357000</v>
      </c>
    </row>
    <row r="958" spans="1:4">
      <c r="A958" s="1">
        <v>36502</v>
      </c>
      <c r="B958" s="4">
        <v>36502</v>
      </c>
      <c r="C958" s="12">
        <f t="shared" si="24"/>
        <v>12</v>
      </c>
      <c r="D958" s="38">
        <f>VLOOKUP($B958,data!$A$6:$M$15000,3)</f>
        <v>478000</v>
      </c>
    </row>
    <row r="959" spans="1:4">
      <c r="A959" s="1">
        <v>36503</v>
      </c>
      <c r="B959" s="4">
        <v>36503</v>
      </c>
      <c r="C959" s="12">
        <f t="shared" si="24"/>
        <v>12</v>
      </c>
      <c r="D959" s="38">
        <f>VLOOKUP($B959,data!$A$6:$M$15000,3)</f>
        <v>454000</v>
      </c>
    </row>
    <row r="960" spans="1:4">
      <c r="A960" s="1">
        <v>36504</v>
      </c>
      <c r="B960" s="4">
        <v>36504</v>
      </c>
      <c r="C960" s="12">
        <f t="shared" si="24"/>
        <v>12</v>
      </c>
      <c r="D960" s="38">
        <f>VLOOKUP($B960,data!$A$6:$M$15000,3)</f>
        <v>498000</v>
      </c>
    </row>
    <row r="961" spans="1:4">
      <c r="A961" s="1">
        <v>36505</v>
      </c>
      <c r="B961" s="4">
        <v>36505</v>
      </c>
      <c r="C961" s="12">
        <f t="shared" si="24"/>
        <v>12</v>
      </c>
      <c r="D961" s="38">
        <f>VLOOKUP($B961,data!$A$6:$M$15000,3)</f>
        <v>521324</v>
      </c>
    </row>
    <row r="962" spans="1:4">
      <c r="A962" s="1">
        <v>36506</v>
      </c>
      <c r="B962" s="4">
        <v>36506</v>
      </c>
      <c r="C962" s="12">
        <f t="shared" si="24"/>
        <v>12</v>
      </c>
      <c r="D962" s="38">
        <f>VLOOKUP($B962,data!$A$6:$M$15000,3)</f>
        <v>542697</v>
      </c>
    </row>
    <row r="963" spans="1:4">
      <c r="A963" s="1">
        <v>36507</v>
      </c>
      <c r="B963" s="4">
        <v>36507</v>
      </c>
      <c r="C963" s="12">
        <f t="shared" si="24"/>
        <v>12</v>
      </c>
      <c r="D963" s="38">
        <f>VLOOKUP($B963,data!$A$6:$M$15000,3)</f>
        <v>425000</v>
      </c>
    </row>
    <row r="964" spans="1:4">
      <c r="A964" s="1">
        <v>36508</v>
      </c>
      <c r="B964" s="4">
        <v>36508</v>
      </c>
      <c r="C964" s="12">
        <f t="shared" si="24"/>
        <v>12</v>
      </c>
      <c r="D964" s="38">
        <f>VLOOKUP($B964,data!$A$6:$M$15000,3)</f>
        <v>410000</v>
      </c>
    </row>
    <row r="965" spans="1:4">
      <c r="A965" s="1">
        <v>36509</v>
      </c>
      <c r="B965" s="4">
        <v>36509</v>
      </c>
      <c r="C965" s="12">
        <f t="shared" si="24"/>
        <v>12</v>
      </c>
      <c r="D965" s="38">
        <f>VLOOKUP($B965,data!$A$6:$M$15000,3)</f>
        <v>330000</v>
      </c>
    </row>
    <row r="966" spans="1:4">
      <c r="A966" s="1">
        <v>36510</v>
      </c>
      <c r="B966" s="4">
        <v>36510</v>
      </c>
      <c r="C966" s="12">
        <f t="shared" si="24"/>
        <v>12</v>
      </c>
      <c r="D966" s="38">
        <f>VLOOKUP($B966,data!$A$6:$M$15000,3)</f>
        <v>408000</v>
      </c>
    </row>
    <row r="967" spans="1:4">
      <c r="A967" s="1">
        <v>36511</v>
      </c>
      <c r="B967" s="4">
        <v>36511</v>
      </c>
      <c r="C967" s="12">
        <f t="shared" si="24"/>
        <v>12</v>
      </c>
      <c r="D967" s="38">
        <f>VLOOKUP($B967,data!$A$6:$M$15000,3)</f>
        <v>399000</v>
      </c>
    </row>
    <row r="968" spans="1:4">
      <c r="A968" s="1">
        <v>36512</v>
      </c>
      <c r="B968" s="4">
        <v>36512</v>
      </c>
      <c r="C968" s="12">
        <f t="shared" si="24"/>
        <v>12</v>
      </c>
      <c r="D968" s="38">
        <f>VLOOKUP($B968,data!$A$6:$M$15000,3)</f>
        <v>487000</v>
      </c>
    </row>
    <row r="969" spans="1:4">
      <c r="A969" s="1">
        <v>36513</v>
      </c>
      <c r="B969" s="4">
        <v>36513</v>
      </c>
      <c r="C969" s="12">
        <f t="shared" ref="C969:C1033" si="25">IF(B969&lt;&gt;"",MONTH(B969),0)</f>
        <v>12</v>
      </c>
      <c r="D969" s="38">
        <f>VLOOKUP($B969,data!$A$6:$M$15000,3)</f>
        <v>482000</v>
      </c>
    </row>
    <row r="970" spans="1:4">
      <c r="A970" s="1">
        <v>36514</v>
      </c>
      <c r="B970" s="4">
        <v>36514</v>
      </c>
      <c r="C970" s="12">
        <f t="shared" si="25"/>
        <v>12</v>
      </c>
      <c r="D970" s="38">
        <f>VLOOKUP($B970,data!$A$6:$M$15000,3)</f>
        <v>489000</v>
      </c>
    </row>
    <row r="971" spans="1:4">
      <c r="A971" s="1">
        <v>36515</v>
      </c>
      <c r="B971" s="4">
        <v>36515</v>
      </c>
      <c r="C971" s="12">
        <f t="shared" si="25"/>
        <v>12</v>
      </c>
      <c r="D971" s="38">
        <f>VLOOKUP($B971,data!$A$6:$M$15000,3)</f>
        <v>407000</v>
      </c>
    </row>
    <row r="972" spans="1:4">
      <c r="A972" s="1">
        <v>36516</v>
      </c>
      <c r="B972" s="4">
        <v>36516</v>
      </c>
      <c r="C972" s="12">
        <f t="shared" si="25"/>
        <v>12</v>
      </c>
      <c r="D972" s="38">
        <f>VLOOKUP($B972,data!$A$6:$M$15000,3)</f>
        <v>454000</v>
      </c>
    </row>
    <row r="973" spans="1:4">
      <c r="A973" s="1">
        <v>36517</v>
      </c>
      <c r="B973" s="4">
        <v>36517</v>
      </c>
      <c r="C973" s="12">
        <f t="shared" si="25"/>
        <v>12</v>
      </c>
      <c r="D973" s="38">
        <f>VLOOKUP($B973,data!$A$6:$M$15000,3)</f>
        <v>468000</v>
      </c>
    </row>
    <row r="974" spans="1:4">
      <c r="A974" s="1">
        <v>36518</v>
      </c>
      <c r="B974" s="4">
        <v>36518</v>
      </c>
      <c r="C974" s="12">
        <f t="shared" si="25"/>
        <v>12</v>
      </c>
      <c r="D974" s="38">
        <f>VLOOKUP($B974,data!$A$6:$M$15000,3)</f>
        <v>540000</v>
      </c>
    </row>
    <row r="975" spans="1:4">
      <c r="A975" s="1">
        <v>36519</v>
      </c>
      <c r="B975" s="4">
        <v>36519</v>
      </c>
      <c r="C975" s="12">
        <f t="shared" si="25"/>
        <v>12</v>
      </c>
      <c r="D975" s="38">
        <f>VLOOKUP($B975,data!$A$6:$M$15000,3)</f>
        <v>535000</v>
      </c>
    </row>
    <row r="976" spans="1:4">
      <c r="A976" s="1">
        <v>36520</v>
      </c>
      <c r="B976" s="4">
        <v>36520</v>
      </c>
      <c r="C976" s="12">
        <f t="shared" si="25"/>
        <v>12</v>
      </c>
      <c r="D976" s="38">
        <f>VLOOKUP($B976,data!$A$6:$M$15000,3)</f>
        <v>533000</v>
      </c>
    </row>
    <row r="977" spans="1:10">
      <c r="A977" s="1">
        <v>36521</v>
      </c>
      <c r="B977" s="4">
        <v>36521</v>
      </c>
      <c r="C977" s="12">
        <f t="shared" si="25"/>
        <v>12</v>
      </c>
      <c r="D977" s="38">
        <f>VLOOKUP($B977,data!$A$6:$M$15000,3)</f>
        <v>539000</v>
      </c>
    </row>
    <row r="978" spans="1:10">
      <c r="A978" s="1">
        <v>36522</v>
      </c>
      <c r="B978" s="4">
        <v>36522</v>
      </c>
      <c r="C978" s="12">
        <f t="shared" si="25"/>
        <v>12</v>
      </c>
      <c r="D978" s="38">
        <f>VLOOKUP($B978,data!$A$6:$M$15000,3)</f>
        <v>545000</v>
      </c>
    </row>
    <row r="979" spans="1:10">
      <c r="A979" s="1">
        <v>36523</v>
      </c>
      <c r="B979" s="4">
        <v>36523</v>
      </c>
      <c r="C979" s="12">
        <f t="shared" si="25"/>
        <v>12</v>
      </c>
      <c r="D979" s="38">
        <f>VLOOKUP($B979,data!$A$6:$M$15000,3)</f>
        <v>541000</v>
      </c>
    </row>
    <row r="980" spans="1:10">
      <c r="A980" s="1">
        <v>36524</v>
      </c>
      <c r="B980" s="4">
        <v>36524</v>
      </c>
      <c r="C980" s="12">
        <f t="shared" si="25"/>
        <v>12</v>
      </c>
      <c r="D980" s="38">
        <f>VLOOKUP($B980,data!$A$6:$M$15000,3)</f>
        <v>540000</v>
      </c>
    </row>
    <row r="981" spans="1:10">
      <c r="A981" s="1">
        <v>36525</v>
      </c>
      <c r="B981" s="4">
        <v>36525</v>
      </c>
      <c r="C981" s="12">
        <f t="shared" si="25"/>
        <v>12</v>
      </c>
      <c r="D981" s="38">
        <f>VLOOKUP($B981,data!$A$6:$M$15000,3)</f>
        <v>521000</v>
      </c>
      <c r="F981" s="195"/>
      <c r="G981" s="196"/>
      <c r="H981" s="196"/>
      <c r="I981" s="197"/>
      <c r="J981" s="85"/>
    </row>
    <row r="982" spans="1:10" ht="22.5">
      <c r="A982" s="7" t="s">
        <v>1</v>
      </c>
      <c r="B982" s="8" t="s">
        <v>2</v>
      </c>
      <c r="C982" s="8" t="s">
        <v>14</v>
      </c>
      <c r="D982" s="9" t="s">
        <v>3</v>
      </c>
      <c r="F982" s="195"/>
      <c r="G982" s="196"/>
      <c r="H982" s="196"/>
      <c r="I982" s="197"/>
      <c r="J982" s="85"/>
    </row>
    <row r="983" spans="1:10">
      <c r="A983" s="1">
        <v>36526</v>
      </c>
      <c r="B983" s="4">
        <v>36526</v>
      </c>
      <c r="C983" s="12">
        <f t="shared" si="25"/>
        <v>1</v>
      </c>
      <c r="D983" s="38">
        <f>VLOOKUP($B983,data!$A$6:$M$15000,3)</f>
        <v>542000</v>
      </c>
      <c r="F983" s="85"/>
      <c r="G983" s="85"/>
      <c r="H983" s="85"/>
      <c r="I983" s="85"/>
      <c r="J983" s="85"/>
    </row>
    <row r="984" spans="1:10">
      <c r="A984" s="1">
        <v>36527</v>
      </c>
      <c r="B984" s="4">
        <v>36527</v>
      </c>
      <c r="C984" s="12">
        <f t="shared" si="25"/>
        <v>1</v>
      </c>
      <c r="D984" s="38">
        <f>VLOOKUP($B984,data!$A$6:$M$15000,3)</f>
        <v>540000</v>
      </c>
    </row>
    <row r="985" spans="1:10">
      <c r="A985" s="1">
        <v>36528</v>
      </c>
      <c r="B985" s="4">
        <v>36528</v>
      </c>
      <c r="C985" s="12">
        <f t="shared" si="25"/>
        <v>1</v>
      </c>
      <c r="D985" s="38">
        <f>VLOOKUP($B985,data!$A$6:$M$15000,3)</f>
        <v>498000</v>
      </c>
    </row>
    <row r="986" spans="1:10">
      <c r="A986" s="1">
        <v>36529</v>
      </c>
      <c r="B986" s="4">
        <v>36529</v>
      </c>
      <c r="C986" s="12">
        <f t="shared" si="25"/>
        <v>1</v>
      </c>
      <c r="D986" s="38">
        <f>VLOOKUP($B986,data!$A$6:$M$15000,3)</f>
        <v>462000</v>
      </c>
    </row>
    <row r="987" spans="1:10">
      <c r="A987" s="1">
        <v>36530</v>
      </c>
      <c r="B987" s="4">
        <v>36530</v>
      </c>
      <c r="C987" s="12">
        <f t="shared" si="25"/>
        <v>1</v>
      </c>
      <c r="D987" s="38">
        <f>VLOOKUP($B987,data!$A$6:$M$15000,3)</f>
        <v>525000</v>
      </c>
    </row>
    <row r="988" spans="1:10">
      <c r="A988" s="1">
        <v>36531</v>
      </c>
      <c r="B988" s="4">
        <v>36531</v>
      </c>
      <c r="C988" s="12">
        <f t="shared" si="25"/>
        <v>1</v>
      </c>
      <c r="D988" s="38">
        <f>VLOOKUP($B988,data!$A$6:$M$15000,3)</f>
        <v>538000</v>
      </c>
    </row>
    <row r="989" spans="1:10">
      <c r="A989" s="1">
        <v>36532</v>
      </c>
      <c r="B989" s="4">
        <v>36532</v>
      </c>
      <c r="C989" s="12">
        <f t="shared" si="25"/>
        <v>1</v>
      </c>
      <c r="D989" s="38">
        <f>VLOOKUP($B989,data!$A$6:$M$15000,3)</f>
        <v>540000</v>
      </c>
    </row>
    <row r="990" spans="1:10">
      <c r="A990" s="1">
        <v>36533</v>
      </c>
      <c r="B990" s="4">
        <v>36533</v>
      </c>
      <c r="C990" s="12">
        <f t="shared" si="25"/>
        <v>1</v>
      </c>
      <c r="D990" s="38">
        <f>VLOOKUP($B990,data!$A$6:$M$15000,3)</f>
        <v>536000</v>
      </c>
    </row>
    <row r="991" spans="1:10">
      <c r="A991" s="1">
        <v>36534</v>
      </c>
      <c r="B991" s="4">
        <v>36534</v>
      </c>
      <c r="C991" s="12">
        <f t="shared" si="25"/>
        <v>1</v>
      </c>
      <c r="D991" s="38">
        <f>VLOOKUP($B991,data!$A$6:$M$15000,3)</f>
        <v>542000</v>
      </c>
    </row>
    <row r="992" spans="1:10">
      <c r="A992" s="1">
        <v>36535</v>
      </c>
      <c r="B992" s="4">
        <v>36535</v>
      </c>
      <c r="C992" s="12">
        <f t="shared" si="25"/>
        <v>1</v>
      </c>
      <c r="D992" s="38">
        <f>VLOOKUP($B992,data!$A$6:$M$15000,3)</f>
        <v>541000</v>
      </c>
    </row>
    <row r="993" spans="1:4">
      <c r="A993" s="1">
        <v>36536</v>
      </c>
      <c r="B993" s="4">
        <v>36536</v>
      </c>
      <c r="C993" s="12">
        <f t="shared" si="25"/>
        <v>1</v>
      </c>
      <c r="D993" s="38">
        <f>VLOOKUP($B993,data!$A$6:$M$15000,3)</f>
        <v>542000</v>
      </c>
    </row>
    <row r="994" spans="1:4">
      <c r="A994" s="1">
        <v>36537</v>
      </c>
      <c r="B994" s="4">
        <v>36537</v>
      </c>
      <c r="C994" s="12">
        <f t="shared" si="25"/>
        <v>1</v>
      </c>
      <c r="D994" s="38">
        <f>VLOOKUP($B994,data!$A$6:$M$15000,3)</f>
        <v>539000</v>
      </c>
    </row>
    <row r="995" spans="1:4">
      <c r="A995" s="1">
        <v>36538</v>
      </c>
      <c r="B995" s="4">
        <v>36538</v>
      </c>
      <c r="C995" s="12">
        <f t="shared" si="25"/>
        <v>1</v>
      </c>
      <c r="D995" s="38">
        <f>VLOOKUP($B995,data!$A$6:$M$15000,3)</f>
        <v>541000</v>
      </c>
    </row>
    <row r="996" spans="1:4">
      <c r="A996" s="1">
        <v>36539</v>
      </c>
      <c r="B996" s="4">
        <v>36539</v>
      </c>
      <c r="C996" s="12">
        <f t="shared" si="25"/>
        <v>1</v>
      </c>
      <c r="D996" s="38">
        <f>VLOOKUP($B996,data!$A$6:$M$15000,3)</f>
        <v>541000</v>
      </c>
    </row>
    <row r="997" spans="1:4">
      <c r="A997" s="1">
        <v>36540</v>
      </c>
      <c r="B997" s="4">
        <v>36540</v>
      </c>
      <c r="C997" s="12">
        <f t="shared" si="25"/>
        <v>1</v>
      </c>
      <c r="D997" s="38">
        <f>VLOOKUP($B997,data!$A$6:$M$15000,3)</f>
        <v>537000</v>
      </c>
    </row>
    <row r="998" spans="1:4">
      <c r="A998" s="1">
        <v>36541</v>
      </c>
      <c r="B998" s="4">
        <v>36541</v>
      </c>
      <c r="C998" s="12">
        <f t="shared" si="25"/>
        <v>1</v>
      </c>
      <c r="D998" s="38">
        <f>VLOOKUP($B998,data!$A$6:$M$15000,3)</f>
        <v>543000</v>
      </c>
    </row>
    <row r="999" spans="1:4">
      <c r="A999" s="1">
        <v>36542</v>
      </c>
      <c r="B999" s="4">
        <v>36542</v>
      </c>
      <c r="C999" s="12">
        <f t="shared" si="25"/>
        <v>1</v>
      </c>
      <c r="D999" s="38">
        <f>VLOOKUP($B999,data!$A$6:$M$15000,3)</f>
        <v>527000</v>
      </c>
    </row>
    <row r="1000" spans="1:4">
      <c r="A1000" s="1">
        <v>36543</v>
      </c>
      <c r="B1000" s="4">
        <v>36543</v>
      </c>
      <c r="C1000" s="12">
        <f t="shared" si="25"/>
        <v>1</v>
      </c>
      <c r="D1000" s="38">
        <f>VLOOKUP($B1000,data!$A$6:$M$15000,3)</f>
        <v>512000</v>
      </c>
    </row>
    <row r="1001" spans="1:4">
      <c r="A1001" s="1">
        <v>36544</v>
      </c>
      <c r="B1001" s="4">
        <v>36544</v>
      </c>
      <c r="C1001" s="12">
        <f t="shared" si="25"/>
        <v>1</v>
      </c>
      <c r="D1001" s="38">
        <f>VLOOKUP($B1001,data!$A$6:$M$15000,3)</f>
        <v>540000</v>
      </c>
    </row>
    <row r="1002" spans="1:4">
      <c r="A1002" s="1">
        <v>36545</v>
      </c>
      <c r="B1002" s="4">
        <v>36545</v>
      </c>
      <c r="C1002" s="12">
        <f t="shared" si="25"/>
        <v>1</v>
      </c>
      <c r="D1002" s="38">
        <f>VLOOKUP($B1002,data!$A$6:$M$15000,3)</f>
        <v>535000</v>
      </c>
    </row>
    <row r="1003" spans="1:4">
      <c r="A1003" s="1">
        <v>36546</v>
      </c>
      <c r="B1003" s="4">
        <v>36546</v>
      </c>
      <c r="C1003" s="12">
        <f t="shared" si="25"/>
        <v>1</v>
      </c>
      <c r="D1003" s="38">
        <f>VLOOKUP($B1003,data!$A$6:$M$15000,3)</f>
        <v>533000</v>
      </c>
    </row>
    <row r="1004" spans="1:4">
      <c r="A1004" s="1">
        <v>36547</v>
      </c>
      <c r="B1004" s="4">
        <v>36547</v>
      </c>
      <c r="C1004" s="12">
        <f t="shared" si="25"/>
        <v>1</v>
      </c>
      <c r="D1004" s="38">
        <f>VLOOKUP($B1004,data!$A$6:$M$15000,3)</f>
        <v>542000</v>
      </c>
    </row>
    <row r="1005" spans="1:4">
      <c r="A1005" s="1">
        <v>36548</v>
      </c>
      <c r="B1005" s="4">
        <v>36548</v>
      </c>
      <c r="C1005" s="12">
        <f t="shared" si="25"/>
        <v>1</v>
      </c>
      <c r="D1005" s="38">
        <f>VLOOKUP($B1005,data!$A$6:$M$15000,3)</f>
        <v>527000</v>
      </c>
    </row>
    <row r="1006" spans="1:4">
      <c r="A1006" s="1">
        <v>36549</v>
      </c>
      <c r="B1006" s="4">
        <v>36549</v>
      </c>
      <c r="C1006" s="12">
        <f t="shared" si="25"/>
        <v>1</v>
      </c>
      <c r="D1006" s="38">
        <f>VLOOKUP($B1006,data!$A$6:$M$15000,3)</f>
        <v>535000</v>
      </c>
    </row>
    <row r="1007" spans="1:4">
      <c r="A1007" s="1">
        <v>36550</v>
      </c>
      <c r="B1007" s="4">
        <v>36550</v>
      </c>
      <c r="C1007" s="12">
        <f t="shared" si="25"/>
        <v>1</v>
      </c>
      <c r="D1007" s="38">
        <f>VLOOKUP($B1007,data!$A$6:$M$15000,3)</f>
        <v>533000</v>
      </c>
    </row>
    <row r="1008" spans="1:4">
      <c r="A1008" s="1">
        <v>36551</v>
      </c>
      <c r="B1008" s="4">
        <v>36551</v>
      </c>
      <c r="C1008" s="12">
        <f t="shared" si="25"/>
        <v>1</v>
      </c>
      <c r="D1008" s="38">
        <f>VLOOKUP($B1008,data!$A$6:$M$15000,3)</f>
        <v>516000</v>
      </c>
    </row>
    <row r="1009" spans="1:4">
      <c r="A1009" s="1">
        <v>36552</v>
      </c>
      <c r="B1009" s="4">
        <v>36552</v>
      </c>
      <c r="C1009" s="12">
        <f t="shared" si="25"/>
        <v>1</v>
      </c>
      <c r="D1009" s="38">
        <f>VLOOKUP($B1009,data!$A$6:$M$15000,3)</f>
        <v>529000</v>
      </c>
    </row>
    <row r="1010" spans="1:4">
      <c r="A1010" s="1">
        <v>36553</v>
      </c>
      <c r="B1010" s="4">
        <v>36553</v>
      </c>
      <c r="C1010" s="12">
        <f t="shared" si="25"/>
        <v>1</v>
      </c>
      <c r="D1010" s="38">
        <f>VLOOKUP($B1010,data!$A$6:$M$15000,3)</f>
        <v>524000</v>
      </c>
    </row>
    <row r="1011" spans="1:4">
      <c r="A1011" s="1">
        <v>36554</v>
      </c>
      <c r="B1011" s="4">
        <v>36554</v>
      </c>
      <c r="C1011" s="12">
        <f t="shared" si="25"/>
        <v>1</v>
      </c>
      <c r="D1011" s="38">
        <f>VLOOKUP($B1011,data!$A$6:$M$15000,3)</f>
        <v>525000</v>
      </c>
    </row>
    <row r="1012" spans="1:4">
      <c r="A1012" s="1">
        <v>36555</v>
      </c>
      <c r="B1012" s="4">
        <v>36555</v>
      </c>
      <c r="C1012" s="12">
        <f t="shared" si="25"/>
        <v>1</v>
      </c>
      <c r="D1012" s="38">
        <f>VLOOKUP($B1012,data!$A$6:$M$15000,3)</f>
        <v>507000</v>
      </c>
    </row>
    <row r="1013" spans="1:4">
      <c r="A1013" s="1">
        <v>36556</v>
      </c>
      <c r="B1013" s="4">
        <v>36556</v>
      </c>
      <c r="C1013" s="12">
        <f t="shared" si="25"/>
        <v>1</v>
      </c>
      <c r="D1013" s="38">
        <f>VLOOKUP($B1013,data!$A$6:$M$15000,3)</f>
        <v>541000</v>
      </c>
    </row>
    <row r="1014" spans="1:4">
      <c r="A1014" s="1">
        <v>36557</v>
      </c>
      <c r="B1014" s="4">
        <v>36557</v>
      </c>
      <c r="C1014" s="12">
        <f t="shared" si="25"/>
        <v>2</v>
      </c>
      <c r="D1014" s="38">
        <f>VLOOKUP($B1014,data!$A$6:$M$15000,3)</f>
        <v>540000</v>
      </c>
    </row>
    <row r="1015" spans="1:4">
      <c r="A1015" s="1">
        <v>36558</v>
      </c>
      <c r="B1015" s="4">
        <v>36558</v>
      </c>
      <c r="C1015" s="12">
        <f t="shared" si="25"/>
        <v>2</v>
      </c>
      <c r="D1015" s="38">
        <f>VLOOKUP($B1015,data!$A$6:$M$15000,3)</f>
        <v>519000</v>
      </c>
    </row>
    <row r="1016" spans="1:4">
      <c r="A1016" s="1">
        <v>36559</v>
      </c>
      <c r="B1016" s="4">
        <v>36559</v>
      </c>
      <c r="C1016" s="12">
        <f t="shared" si="25"/>
        <v>2</v>
      </c>
      <c r="D1016" s="38">
        <f>VLOOKUP($B1016,data!$A$6:$M$15000,3)</f>
        <v>528000</v>
      </c>
    </row>
    <row r="1017" spans="1:4">
      <c r="A1017" s="1">
        <v>36560</v>
      </c>
      <c r="B1017" s="4">
        <v>36560</v>
      </c>
      <c r="C1017" s="12">
        <f t="shared" si="25"/>
        <v>2</v>
      </c>
      <c r="D1017" s="38">
        <f>VLOOKUP($B1017,data!$A$6:$M$15000,3)</f>
        <v>526000</v>
      </c>
    </row>
    <row r="1018" spans="1:4">
      <c r="A1018" s="1">
        <v>36561</v>
      </c>
      <c r="B1018" s="4">
        <v>36561</v>
      </c>
      <c r="C1018" s="12">
        <f t="shared" si="25"/>
        <v>2</v>
      </c>
      <c r="D1018" s="38">
        <f>VLOOKUP($B1018,data!$A$6:$M$15000,3)</f>
        <v>538000</v>
      </c>
    </row>
    <row r="1019" spans="1:4">
      <c r="A1019" s="1">
        <v>36562</v>
      </c>
      <c r="B1019" s="4">
        <v>36562</v>
      </c>
      <c r="C1019" s="12">
        <f t="shared" si="25"/>
        <v>2</v>
      </c>
      <c r="D1019" s="38">
        <f>VLOOKUP($B1019,data!$A$6:$M$15000,3)</f>
        <v>539000</v>
      </c>
    </row>
    <row r="1020" spans="1:4">
      <c r="A1020" s="1">
        <v>36563</v>
      </c>
      <c r="B1020" s="4">
        <v>36563</v>
      </c>
      <c r="C1020" s="12">
        <f t="shared" si="25"/>
        <v>2</v>
      </c>
      <c r="D1020" s="38">
        <f>VLOOKUP($B1020,data!$A$6:$M$15000,3)</f>
        <v>538000</v>
      </c>
    </row>
    <row r="1021" spans="1:4">
      <c r="A1021" s="1">
        <v>36564</v>
      </c>
      <c r="B1021" s="4">
        <v>36564</v>
      </c>
      <c r="C1021" s="12">
        <f t="shared" si="25"/>
        <v>2</v>
      </c>
      <c r="D1021" s="38">
        <f>VLOOKUP($B1021,data!$A$6:$M$15000,3)</f>
        <v>540000</v>
      </c>
    </row>
    <row r="1022" spans="1:4">
      <c r="A1022" s="1">
        <v>36565</v>
      </c>
      <c r="B1022" s="4">
        <v>36565</v>
      </c>
      <c r="C1022" s="12">
        <f t="shared" si="25"/>
        <v>2</v>
      </c>
      <c r="D1022" s="38">
        <f>VLOOKUP($B1022,data!$A$6:$M$15000,3)</f>
        <v>536000</v>
      </c>
    </row>
    <row r="1023" spans="1:4">
      <c r="A1023" s="1">
        <v>36566</v>
      </c>
      <c r="B1023" s="4">
        <v>36566</v>
      </c>
      <c r="C1023" s="12">
        <f t="shared" si="25"/>
        <v>2</v>
      </c>
      <c r="D1023" s="38">
        <f>VLOOKUP($B1023,data!$A$6:$M$15000,3)</f>
        <v>537000</v>
      </c>
    </row>
    <row r="1024" spans="1:4">
      <c r="A1024" s="1">
        <v>36567</v>
      </c>
      <c r="B1024" s="4">
        <v>36567</v>
      </c>
      <c r="C1024" s="12">
        <f t="shared" si="25"/>
        <v>2</v>
      </c>
      <c r="D1024" s="38">
        <f>VLOOKUP($B1024,data!$A$6:$M$15000,3)</f>
        <v>540000</v>
      </c>
    </row>
    <row r="1025" spans="1:4">
      <c r="A1025" s="1">
        <v>36568</v>
      </c>
      <c r="B1025" s="4">
        <v>36568</v>
      </c>
      <c r="C1025" s="12">
        <f t="shared" si="25"/>
        <v>2</v>
      </c>
      <c r="D1025" s="38">
        <f>VLOOKUP($B1025,data!$A$6:$M$15000,3)</f>
        <v>540000</v>
      </c>
    </row>
    <row r="1026" spans="1:4">
      <c r="A1026" s="1">
        <v>36569</v>
      </c>
      <c r="B1026" s="4">
        <v>36569</v>
      </c>
      <c r="C1026" s="12">
        <f t="shared" si="25"/>
        <v>2</v>
      </c>
      <c r="D1026" s="38">
        <f>VLOOKUP($B1026,data!$A$6:$M$15000,3)</f>
        <v>540000</v>
      </c>
    </row>
    <row r="1027" spans="1:4">
      <c r="A1027" s="1">
        <v>36570</v>
      </c>
      <c r="B1027" s="4">
        <v>36570</v>
      </c>
      <c r="C1027" s="12">
        <f t="shared" si="25"/>
        <v>2</v>
      </c>
      <c r="D1027" s="38">
        <f>VLOOKUP($B1027,data!$A$6:$M$15000,3)</f>
        <v>460000</v>
      </c>
    </row>
    <row r="1028" spans="1:4">
      <c r="A1028" s="1">
        <v>36571</v>
      </c>
      <c r="B1028" s="4">
        <v>36571</v>
      </c>
      <c r="C1028" s="12">
        <f t="shared" si="25"/>
        <v>2</v>
      </c>
      <c r="D1028" s="38">
        <f>VLOOKUP($B1028,data!$A$6:$M$15000,3)</f>
        <v>541000</v>
      </c>
    </row>
    <row r="1029" spans="1:4">
      <c r="A1029" s="1">
        <v>36572</v>
      </c>
      <c r="B1029" s="4">
        <v>36572</v>
      </c>
      <c r="C1029" s="12">
        <f t="shared" si="25"/>
        <v>2</v>
      </c>
      <c r="D1029" s="38">
        <f>VLOOKUP($B1029,data!$A$6:$M$15000,3)</f>
        <v>538000</v>
      </c>
    </row>
    <row r="1030" spans="1:4">
      <c r="A1030" s="1">
        <v>36573</v>
      </c>
      <c r="B1030" s="4">
        <v>36573</v>
      </c>
      <c r="C1030" s="12">
        <f t="shared" si="25"/>
        <v>2</v>
      </c>
      <c r="D1030" s="38">
        <f>VLOOKUP($B1030,data!$A$6:$M$15000,3)</f>
        <v>539000</v>
      </c>
    </row>
    <row r="1031" spans="1:4">
      <c r="A1031" s="1">
        <v>36574</v>
      </c>
      <c r="B1031" s="4">
        <v>36574</v>
      </c>
      <c r="C1031" s="12">
        <f t="shared" si="25"/>
        <v>2</v>
      </c>
      <c r="D1031" s="38">
        <f>VLOOKUP($B1031,data!$A$6:$M$15000,3)</f>
        <v>536000</v>
      </c>
    </row>
    <row r="1032" spans="1:4">
      <c r="A1032" s="1">
        <v>36575</v>
      </c>
      <c r="B1032" s="4">
        <v>36575</v>
      </c>
      <c r="C1032" s="12">
        <f t="shared" si="25"/>
        <v>2</v>
      </c>
      <c r="D1032" s="38">
        <f>VLOOKUP($B1032,data!$A$6:$M$15000,3)</f>
        <v>536000</v>
      </c>
    </row>
    <row r="1033" spans="1:4">
      <c r="A1033" s="1">
        <v>36576</v>
      </c>
      <c r="B1033" s="4">
        <v>36576</v>
      </c>
      <c r="C1033" s="12">
        <f t="shared" si="25"/>
        <v>2</v>
      </c>
      <c r="D1033" s="38">
        <f>VLOOKUP($B1033,data!$A$6:$M$15000,3)</f>
        <v>540000</v>
      </c>
    </row>
    <row r="1034" spans="1:4">
      <c r="A1034" s="1">
        <v>36577</v>
      </c>
      <c r="B1034" s="4">
        <v>36577</v>
      </c>
      <c r="C1034" s="12">
        <f t="shared" ref="C1034:C1097" si="26">IF(B1034&lt;&gt;"",MONTH(B1034),0)</f>
        <v>2</v>
      </c>
      <c r="D1034" s="38">
        <f>VLOOKUP($B1034,data!$A$6:$M$15000,3)</f>
        <v>542000</v>
      </c>
    </row>
    <row r="1035" spans="1:4">
      <c r="A1035" s="1">
        <v>36578</v>
      </c>
      <c r="B1035" s="4">
        <v>36578</v>
      </c>
      <c r="C1035" s="12">
        <f t="shared" si="26"/>
        <v>2</v>
      </c>
      <c r="D1035" s="38">
        <f>VLOOKUP($B1035,data!$A$6:$M$15000,3)</f>
        <v>542000</v>
      </c>
    </row>
    <row r="1036" spans="1:4">
      <c r="A1036" s="1">
        <v>36579</v>
      </c>
      <c r="B1036" s="4">
        <v>36579</v>
      </c>
      <c r="C1036" s="12">
        <f t="shared" si="26"/>
        <v>2</v>
      </c>
      <c r="D1036" s="38">
        <f>VLOOKUP($B1036,data!$A$6:$M$15000,3)</f>
        <v>544000</v>
      </c>
    </row>
    <row r="1037" spans="1:4">
      <c r="A1037" s="1">
        <v>36580</v>
      </c>
      <c r="B1037" s="4">
        <v>36580</v>
      </c>
      <c r="C1037" s="12">
        <f t="shared" si="26"/>
        <v>2</v>
      </c>
      <c r="D1037" s="38">
        <f>VLOOKUP($B1037,data!$A$6:$M$15000,3)</f>
        <v>542000</v>
      </c>
    </row>
    <row r="1038" spans="1:4">
      <c r="A1038" s="1">
        <v>36581</v>
      </c>
      <c r="B1038" s="4">
        <v>36581</v>
      </c>
      <c r="C1038" s="12">
        <f t="shared" si="26"/>
        <v>2</v>
      </c>
      <c r="D1038" s="38">
        <f>VLOOKUP($B1038,data!$A$6:$M$15000,3)</f>
        <v>542000</v>
      </c>
    </row>
    <row r="1039" spans="1:4">
      <c r="A1039" s="1">
        <v>36582</v>
      </c>
      <c r="B1039" s="4">
        <v>36582</v>
      </c>
      <c r="C1039" s="12">
        <f t="shared" si="26"/>
        <v>2</v>
      </c>
      <c r="D1039" s="38">
        <f>VLOOKUP($B1039,data!$A$6:$M$15000,3)</f>
        <v>537000</v>
      </c>
    </row>
    <row r="1040" spans="1:4">
      <c r="A1040" s="1">
        <v>36583</v>
      </c>
      <c r="B1040" s="4">
        <v>36583</v>
      </c>
      <c r="C1040" s="12">
        <f t="shared" si="26"/>
        <v>2</v>
      </c>
      <c r="D1040" s="38">
        <f>VLOOKUP($B1040,data!$A$6:$M$15000,3)</f>
        <v>537000</v>
      </c>
    </row>
    <row r="1041" spans="1:4">
      <c r="A1041" s="1">
        <v>36584</v>
      </c>
      <c r="B1041" s="4">
        <v>36584</v>
      </c>
      <c r="C1041" s="12">
        <f t="shared" si="26"/>
        <v>2</v>
      </c>
      <c r="D1041" s="38">
        <f>VLOOKUP($B1041,data!$A$6:$M$15000,3)</f>
        <v>539000</v>
      </c>
    </row>
    <row r="1042" spans="1:4">
      <c r="A1042" s="1">
        <v>36585</v>
      </c>
      <c r="B1042" s="4">
        <v>36585</v>
      </c>
      <c r="C1042" s="12">
        <f t="shared" si="26"/>
        <v>2</v>
      </c>
      <c r="D1042" s="38">
        <f>VLOOKUP($B1042,data!$A$6:$M$15000,3)</f>
        <v>542000</v>
      </c>
    </row>
    <row r="1043" spans="1:4">
      <c r="A1043" s="1">
        <v>36586</v>
      </c>
      <c r="B1043" s="4">
        <v>36586</v>
      </c>
      <c r="C1043" s="12">
        <f t="shared" si="26"/>
        <v>3</v>
      </c>
      <c r="D1043" s="38">
        <f>VLOOKUP($B1043,data!$A$6:$M$15000,3)</f>
        <v>540000</v>
      </c>
    </row>
    <row r="1044" spans="1:4">
      <c r="A1044" s="1">
        <v>36587</v>
      </c>
      <c r="B1044" s="4">
        <v>36587</v>
      </c>
      <c r="C1044" s="12">
        <f t="shared" si="26"/>
        <v>3</v>
      </c>
      <c r="D1044" s="38">
        <f>VLOOKUP($B1044,data!$A$6:$M$15000,3)</f>
        <v>522000</v>
      </c>
    </row>
    <row r="1045" spans="1:4">
      <c r="A1045" s="1">
        <v>36588</v>
      </c>
      <c r="B1045" s="4">
        <v>36588</v>
      </c>
      <c r="C1045" s="12">
        <f t="shared" si="26"/>
        <v>3</v>
      </c>
      <c r="D1045" s="38">
        <f>VLOOKUP($B1045,data!$A$6:$M$15000,3)</f>
        <v>526000</v>
      </c>
    </row>
    <row r="1046" spans="1:4">
      <c r="A1046" s="1">
        <v>36589</v>
      </c>
      <c r="B1046" s="4">
        <v>36589</v>
      </c>
      <c r="C1046" s="12">
        <f t="shared" si="26"/>
        <v>3</v>
      </c>
      <c r="D1046" s="38">
        <f>VLOOKUP($B1046,data!$A$6:$M$15000,3)</f>
        <v>545000</v>
      </c>
    </row>
    <row r="1047" spans="1:4">
      <c r="A1047" s="1">
        <v>36590</v>
      </c>
      <c r="B1047" s="4">
        <v>36590</v>
      </c>
      <c r="C1047" s="12">
        <f t="shared" si="26"/>
        <v>3</v>
      </c>
      <c r="D1047" s="38">
        <f>VLOOKUP($B1047,data!$A$6:$M$15000,3)</f>
        <v>541000</v>
      </c>
    </row>
    <row r="1048" spans="1:4">
      <c r="A1048" s="1">
        <v>36591</v>
      </c>
      <c r="B1048" s="4">
        <v>36591</v>
      </c>
      <c r="C1048" s="12">
        <f t="shared" si="26"/>
        <v>3</v>
      </c>
      <c r="D1048" s="38">
        <f>VLOOKUP($B1048,data!$A$6:$M$15000,3)</f>
        <v>541000</v>
      </c>
    </row>
    <row r="1049" spans="1:4">
      <c r="A1049" s="1">
        <v>36592</v>
      </c>
      <c r="B1049" s="4">
        <v>36592</v>
      </c>
      <c r="C1049" s="12">
        <f t="shared" si="26"/>
        <v>3</v>
      </c>
      <c r="D1049" s="38">
        <f>VLOOKUP($B1049,data!$A$6:$M$15000,3)</f>
        <v>518000</v>
      </c>
    </row>
    <row r="1050" spans="1:4">
      <c r="A1050" s="1">
        <v>36593</v>
      </c>
      <c r="B1050" s="4">
        <v>36593</v>
      </c>
      <c r="C1050" s="12">
        <f t="shared" si="26"/>
        <v>3</v>
      </c>
      <c r="D1050" s="38">
        <f>VLOOKUP($B1050,data!$A$6:$M$15000,3)</f>
        <v>520000</v>
      </c>
    </row>
    <row r="1051" spans="1:4">
      <c r="A1051" s="1">
        <v>36594</v>
      </c>
      <c r="B1051" s="4">
        <v>36594</v>
      </c>
      <c r="C1051" s="12">
        <f t="shared" si="26"/>
        <v>3</v>
      </c>
      <c r="D1051" s="38">
        <f>VLOOKUP($B1051,data!$A$6:$M$15000,3)</f>
        <v>520000</v>
      </c>
    </row>
    <row r="1052" spans="1:4">
      <c r="A1052" s="1">
        <v>36595</v>
      </c>
      <c r="B1052" s="4">
        <v>36595</v>
      </c>
      <c r="C1052" s="12">
        <f t="shared" si="26"/>
        <v>3</v>
      </c>
      <c r="D1052" s="38">
        <f>VLOOKUP($B1052,data!$A$6:$M$15000,3)</f>
        <v>539000</v>
      </c>
    </row>
    <row r="1053" spans="1:4">
      <c r="A1053" s="1">
        <v>36596</v>
      </c>
      <c r="B1053" s="4">
        <v>36596</v>
      </c>
      <c r="C1053" s="12">
        <f t="shared" si="26"/>
        <v>3</v>
      </c>
      <c r="D1053" s="38">
        <f>VLOOKUP($B1053,data!$A$6:$M$15000,3)</f>
        <v>541000</v>
      </c>
    </row>
    <row r="1054" spans="1:4">
      <c r="A1054" s="1">
        <v>36597</v>
      </c>
      <c r="B1054" s="4">
        <v>36597</v>
      </c>
      <c r="C1054" s="12">
        <f t="shared" si="26"/>
        <v>3</v>
      </c>
      <c r="D1054" s="38">
        <f>VLOOKUP($B1054,data!$A$6:$M$15000,3)</f>
        <v>525000</v>
      </c>
    </row>
    <row r="1055" spans="1:4">
      <c r="A1055" s="1">
        <v>36598</v>
      </c>
      <c r="B1055" s="4">
        <v>36598</v>
      </c>
      <c r="C1055" s="12">
        <f t="shared" si="26"/>
        <v>3</v>
      </c>
      <c r="D1055" s="38">
        <f>VLOOKUP($B1055,data!$A$6:$M$15000,3)</f>
        <v>542000</v>
      </c>
    </row>
    <row r="1056" spans="1:4">
      <c r="A1056" s="1">
        <v>36599</v>
      </c>
      <c r="B1056" s="4">
        <v>36599</v>
      </c>
      <c r="C1056" s="12">
        <f t="shared" si="26"/>
        <v>3</v>
      </c>
      <c r="D1056" s="38">
        <f>VLOOKUP($B1056,data!$A$6:$M$15000,3)</f>
        <v>541000</v>
      </c>
    </row>
    <row r="1057" spans="1:4">
      <c r="A1057" s="1">
        <v>36600</v>
      </c>
      <c r="B1057" s="4">
        <v>36600</v>
      </c>
      <c r="C1057" s="12">
        <f t="shared" si="26"/>
        <v>3</v>
      </c>
      <c r="D1057" s="38">
        <f>VLOOKUP($B1057,data!$A$6:$M$15000,3)</f>
        <v>540000</v>
      </c>
    </row>
    <row r="1058" spans="1:4">
      <c r="A1058" s="1">
        <v>36601</v>
      </c>
      <c r="B1058" s="4">
        <v>36601</v>
      </c>
      <c r="C1058" s="12">
        <f t="shared" si="26"/>
        <v>3</v>
      </c>
      <c r="D1058" s="38">
        <f>VLOOKUP($B1058,data!$A$6:$M$15000,3)</f>
        <v>542000</v>
      </c>
    </row>
    <row r="1059" spans="1:4">
      <c r="A1059" s="1">
        <v>36602</v>
      </c>
      <c r="B1059" s="4">
        <v>36602</v>
      </c>
      <c r="C1059" s="12">
        <f t="shared" si="26"/>
        <v>3</v>
      </c>
      <c r="D1059" s="38">
        <f>VLOOKUP($B1059,data!$A$6:$M$15000,3)</f>
        <v>531000</v>
      </c>
    </row>
    <row r="1060" spans="1:4">
      <c r="A1060" s="1">
        <v>36603</v>
      </c>
      <c r="B1060" s="4">
        <v>36603</v>
      </c>
      <c r="C1060" s="12">
        <f t="shared" si="26"/>
        <v>3</v>
      </c>
      <c r="D1060" s="38">
        <f>VLOOKUP($B1060,data!$A$6:$M$15000,3)</f>
        <v>495000</v>
      </c>
    </row>
    <row r="1061" spans="1:4">
      <c r="A1061" s="1">
        <v>36604</v>
      </c>
      <c r="B1061" s="4">
        <v>36604</v>
      </c>
      <c r="C1061" s="12">
        <f t="shared" si="26"/>
        <v>3</v>
      </c>
      <c r="D1061" s="38">
        <f>VLOOKUP($B1061,data!$A$6:$M$15000,3)</f>
        <v>468000</v>
      </c>
    </row>
    <row r="1062" spans="1:4">
      <c r="A1062" s="1">
        <v>36605</v>
      </c>
      <c r="B1062" s="4">
        <v>36605</v>
      </c>
      <c r="C1062" s="12">
        <f t="shared" si="26"/>
        <v>3</v>
      </c>
      <c r="D1062" s="38">
        <f>VLOOKUP($B1062,data!$A$6:$M$15000,3)</f>
        <v>525000</v>
      </c>
    </row>
    <row r="1063" spans="1:4">
      <c r="A1063" s="1">
        <v>36606</v>
      </c>
      <c r="B1063" s="4">
        <v>36606</v>
      </c>
      <c r="C1063" s="12">
        <f t="shared" si="26"/>
        <v>3</v>
      </c>
      <c r="D1063" s="38">
        <f>VLOOKUP($B1063,data!$A$6:$M$15000,3)</f>
        <v>527000</v>
      </c>
    </row>
    <row r="1064" spans="1:4">
      <c r="A1064" s="1">
        <v>36607</v>
      </c>
      <c r="B1064" s="4">
        <v>36607</v>
      </c>
      <c r="C1064" s="12">
        <f t="shared" si="26"/>
        <v>3</v>
      </c>
      <c r="D1064" s="38">
        <f>VLOOKUP($B1064,data!$A$6:$M$15000,3)</f>
        <v>520000</v>
      </c>
    </row>
    <row r="1065" spans="1:4">
      <c r="A1065" s="1">
        <v>36608</v>
      </c>
      <c r="B1065" s="4">
        <v>36608</v>
      </c>
      <c r="C1065" s="12">
        <f t="shared" si="26"/>
        <v>3</v>
      </c>
      <c r="D1065" s="38">
        <f>VLOOKUP($B1065,data!$A$6:$M$15000,3)</f>
        <v>507000</v>
      </c>
    </row>
    <row r="1066" spans="1:4">
      <c r="A1066" s="1">
        <v>36609</v>
      </c>
      <c r="B1066" s="4">
        <v>36609</v>
      </c>
      <c r="C1066" s="12">
        <f t="shared" si="26"/>
        <v>3</v>
      </c>
      <c r="D1066" s="38">
        <f>VLOOKUP($B1066,data!$A$6:$M$15000,3)</f>
        <v>542000</v>
      </c>
    </row>
    <row r="1067" spans="1:4">
      <c r="A1067" s="1">
        <v>36610</v>
      </c>
      <c r="B1067" s="4">
        <v>36610</v>
      </c>
      <c r="C1067" s="12">
        <f t="shared" si="26"/>
        <v>3</v>
      </c>
      <c r="D1067" s="38">
        <f>VLOOKUP($B1067,data!$A$6:$M$15000,3)</f>
        <v>542000</v>
      </c>
    </row>
    <row r="1068" spans="1:4">
      <c r="A1068" s="1">
        <v>36611</v>
      </c>
      <c r="B1068" s="4">
        <v>36611</v>
      </c>
      <c r="C1068" s="12">
        <f t="shared" si="26"/>
        <v>3</v>
      </c>
      <c r="D1068" s="38">
        <f>VLOOKUP($B1068,data!$A$6:$M$15000,3)</f>
        <v>495000</v>
      </c>
    </row>
    <row r="1069" spans="1:4">
      <c r="A1069" s="1">
        <v>36612</v>
      </c>
      <c r="B1069" s="4">
        <v>36612</v>
      </c>
      <c r="C1069" s="12">
        <f t="shared" si="26"/>
        <v>3</v>
      </c>
      <c r="D1069" s="38">
        <f>VLOOKUP($B1069,data!$A$6:$M$15000,3)</f>
        <v>539000</v>
      </c>
    </row>
    <row r="1070" spans="1:4">
      <c r="A1070" s="1">
        <v>36613</v>
      </c>
      <c r="B1070" s="4">
        <v>36613</v>
      </c>
      <c r="C1070" s="12">
        <f t="shared" si="26"/>
        <v>3</v>
      </c>
      <c r="D1070" s="38">
        <f>VLOOKUP($B1070,data!$A$6:$M$15000,3)</f>
        <v>514000</v>
      </c>
    </row>
    <row r="1071" spans="1:4">
      <c r="A1071" s="1">
        <v>36614</v>
      </c>
      <c r="B1071" s="4">
        <v>36614</v>
      </c>
      <c r="C1071" s="12">
        <f t="shared" si="26"/>
        <v>3</v>
      </c>
      <c r="D1071" s="38">
        <f>VLOOKUP($B1071,data!$A$6:$M$15000,3)</f>
        <v>533000</v>
      </c>
    </row>
    <row r="1072" spans="1:4">
      <c r="A1072" s="1">
        <v>36615</v>
      </c>
      <c r="B1072" s="4">
        <v>36615</v>
      </c>
      <c r="C1072" s="12">
        <f t="shared" si="26"/>
        <v>3</v>
      </c>
      <c r="D1072" s="38">
        <f>VLOOKUP($B1072,data!$A$6:$M$15000,3)</f>
        <v>542000</v>
      </c>
    </row>
    <row r="1073" spans="1:4">
      <c r="A1073" s="1">
        <v>36616</v>
      </c>
      <c r="B1073" s="4">
        <v>36616</v>
      </c>
      <c r="C1073" s="12">
        <f t="shared" si="26"/>
        <v>3</v>
      </c>
      <c r="D1073" s="38">
        <f>VLOOKUP($B1073,data!$A$6:$M$15000,3)</f>
        <v>536000</v>
      </c>
    </row>
    <row r="1074" spans="1:4">
      <c r="A1074" s="1">
        <v>36617</v>
      </c>
      <c r="B1074" s="4">
        <v>36617</v>
      </c>
      <c r="C1074" s="12">
        <f t="shared" si="26"/>
        <v>4</v>
      </c>
      <c r="D1074" s="38">
        <f>VLOOKUP($B1074,data!$A$6:$M$15000,3)</f>
        <v>516000</v>
      </c>
    </row>
    <row r="1075" spans="1:4">
      <c r="A1075" s="1">
        <v>36618</v>
      </c>
      <c r="B1075" s="4">
        <v>36618</v>
      </c>
      <c r="C1075" s="12">
        <f t="shared" si="26"/>
        <v>4</v>
      </c>
      <c r="D1075" s="38">
        <f>VLOOKUP($B1075,data!$A$6:$M$15000,3)</f>
        <v>527000</v>
      </c>
    </row>
    <row r="1076" spans="1:4">
      <c r="A1076" s="1">
        <v>36619</v>
      </c>
      <c r="B1076" s="4">
        <v>36619</v>
      </c>
      <c r="C1076" s="12">
        <f t="shared" si="26"/>
        <v>4</v>
      </c>
      <c r="D1076" s="38">
        <f>VLOOKUP($B1076,data!$A$6:$M$15000,3)</f>
        <v>540000</v>
      </c>
    </row>
    <row r="1077" spans="1:4">
      <c r="A1077" s="1">
        <v>36620</v>
      </c>
      <c r="B1077" s="4">
        <v>36620</v>
      </c>
      <c r="C1077" s="12">
        <f t="shared" si="26"/>
        <v>4</v>
      </c>
      <c r="D1077" s="38">
        <f>VLOOKUP($B1077,data!$A$6:$M$15000,3)</f>
        <v>478000</v>
      </c>
    </row>
    <row r="1078" spans="1:4">
      <c r="A1078" s="1">
        <v>36621</v>
      </c>
      <c r="B1078" s="4">
        <v>36621</v>
      </c>
      <c r="C1078" s="12">
        <f t="shared" si="26"/>
        <v>4</v>
      </c>
      <c r="D1078" s="38">
        <f>VLOOKUP($B1078,data!$A$6:$M$15000,3)</f>
        <v>514000</v>
      </c>
    </row>
    <row r="1079" spans="1:4">
      <c r="A1079" s="1">
        <v>36622</v>
      </c>
      <c r="B1079" s="4">
        <v>36622</v>
      </c>
      <c r="C1079" s="12">
        <f t="shared" si="26"/>
        <v>4</v>
      </c>
      <c r="D1079" s="38">
        <f>VLOOKUP($B1079,data!$A$6:$M$15000,3)</f>
        <v>539000</v>
      </c>
    </row>
    <row r="1080" spans="1:4">
      <c r="A1080" s="1">
        <v>36623</v>
      </c>
      <c r="B1080" s="4">
        <v>36623</v>
      </c>
      <c r="C1080" s="12">
        <f t="shared" si="26"/>
        <v>4</v>
      </c>
      <c r="D1080" s="38">
        <f>VLOOKUP($B1080,data!$A$6:$M$15000,3)</f>
        <v>539000</v>
      </c>
    </row>
    <row r="1081" spans="1:4">
      <c r="A1081" s="1">
        <v>36624</v>
      </c>
      <c r="B1081" s="4">
        <v>36624</v>
      </c>
      <c r="C1081" s="12">
        <f t="shared" si="26"/>
        <v>4</v>
      </c>
      <c r="D1081" s="38">
        <f>VLOOKUP($B1081,data!$A$6:$M$15000,3)</f>
        <v>518000</v>
      </c>
    </row>
    <row r="1082" spans="1:4">
      <c r="A1082" s="1">
        <v>36625</v>
      </c>
      <c r="B1082" s="4">
        <v>36625</v>
      </c>
      <c r="C1082" s="12">
        <f t="shared" si="26"/>
        <v>4</v>
      </c>
      <c r="D1082" s="38">
        <f>VLOOKUP($B1082,data!$A$6:$M$15000,3)</f>
        <v>536000</v>
      </c>
    </row>
    <row r="1083" spans="1:4">
      <c r="A1083" s="1">
        <v>36626</v>
      </c>
      <c r="B1083" s="4">
        <v>36626</v>
      </c>
      <c r="C1083" s="12">
        <f t="shared" si="26"/>
        <v>4</v>
      </c>
      <c r="D1083" s="38">
        <f>VLOOKUP($B1083,data!$A$6:$M$15000,3)</f>
        <v>542000</v>
      </c>
    </row>
    <row r="1084" spans="1:4">
      <c r="A1084" s="1">
        <v>36627</v>
      </c>
      <c r="B1084" s="4">
        <v>36627</v>
      </c>
      <c r="C1084" s="12">
        <f t="shared" si="26"/>
        <v>4</v>
      </c>
      <c r="D1084" s="38">
        <f>VLOOKUP($B1084,data!$A$6:$M$15000,3)</f>
        <v>528000</v>
      </c>
    </row>
    <row r="1085" spans="1:4">
      <c r="A1085" s="1">
        <v>36628</v>
      </c>
      <c r="B1085" s="4">
        <v>36628</v>
      </c>
      <c r="C1085" s="12">
        <f t="shared" si="26"/>
        <v>4</v>
      </c>
      <c r="D1085" s="38">
        <f>VLOOKUP($B1085,data!$A$6:$M$15000,3)</f>
        <v>539000</v>
      </c>
    </row>
    <row r="1086" spans="1:4">
      <c r="A1086" s="1">
        <v>36629</v>
      </c>
      <c r="B1086" s="4">
        <v>36629</v>
      </c>
      <c r="C1086" s="12">
        <f t="shared" si="26"/>
        <v>4</v>
      </c>
      <c r="D1086" s="38">
        <f>VLOOKUP($B1086,data!$A$6:$M$15000,3)</f>
        <v>533000</v>
      </c>
    </row>
    <row r="1087" spans="1:4">
      <c r="A1087" s="1">
        <v>36630</v>
      </c>
      <c r="B1087" s="4">
        <v>36630</v>
      </c>
      <c r="C1087" s="12">
        <f t="shared" si="26"/>
        <v>4</v>
      </c>
      <c r="D1087" s="38">
        <f>VLOOKUP($B1087,data!$A$6:$M$15000,3)</f>
        <v>539000</v>
      </c>
    </row>
    <row r="1088" spans="1:4">
      <c r="A1088" s="1">
        <v>36631</v>
      </c>
      <c r="B1088" s="4">
        <v>36631</v>
      </c>
      <c r="C1088" s="12">
        <f t="shared" si="26"/>
        <v>4</v>
      </c>
      <c r="D1088" s="38">
        <f>VLOOKUP($B1088,data!$A$6:$M$15000,3)</f>
        <v>539000</v>
      </c>
    </row>
    <row r="1089" spans="1:4">
      <c r="A1089" s="1">
        <v>36632</v>
      </c>
      <c r="B1089" s="4">
        <v>36632</v>
      </c>
      <c r="C1089" s="12">
        <f t="shared" si="26"/>
        <v>4</v>
      </c>
      <c r="D1089" s="38">
        <f>VLOOKUP($B1089,data!$A$6:$M$15000,3)</f>
        <v>539000</v>
      </c>
    </row>
    <row r="1090" spans="1:4">
      <c r="A1090" s="1">
        <v>36633</v>
      </c>
      <c r="B1090" s="4">
        <v>36633</v>
      </c>
      <c r="C1090" s="12">
        <f t="shared" si="26"/>
        <v>4</v>
      </c>
      <c r="D1090" s="38">
        <f>VLOOKUP($B1090,data!$A$6:$M$15000,3)</f>
        <v>541000</v>
      </c>
    </row>
    <row r="1091" spans="1:4">
      <c r="A1091" s="1">
        <v>36634</v>
      </c>
      <c r="B1091" s="4">
        <v>36634</v>
      </c>
      <c r="C1091" s="12">
        <f t="shared" si="26"/>
        <v>4</v>
      </c>
      <c r="D1091" s="38">
        <f>VLOOKUP($B1091,data!$A$6:$M$15000,3)</f>
        <v>534000</v>
      </c>
    </row>
    <row r="1092" spans="1:4">
      <c r="A1092" s="1">
        <v>36635</v>
      </c>
      <c r="B1092" s="4">
        <v>36635</v>
      </c>
      <c r="C1092" s="12">
        <f t="shared" si="26"/>
        <v>4</v>
      </c>
      <c r="D1092" s="38">
        <f>VLOOKUP($B1092,data!$A$6:$M$15000,3)</f>
        <v>510000</v>
      </c>
    </row>
    <row r="1093" spans="1:4">
      <c r="A1093" s="1">
        <v>36636</v>
      </c>
      <c r="B1093" s="4">
        <v>36636</v>
      </c>
      <c r="C1093" s="12">
        <f t="shared" si="26"/>
        <v>4</v>
      </c>
      <c r="D1093" s="38">
        <f>VLOOKUP($B1093,data!$A$6:$M$15000,3)</f>
        <v>536000</v>
      </c>
    </row>
    <row r="1094" spans="1:4">
      <c r="A1094" s="1">
        <v>36637</v>
      </c>
      <c r="B1094" s="4">
        <v>36637</v>
      </c>
      <c r="C1094" s="12">
        <f t="shared" si="26"/>
        <v>4</v>
      </c>
      <c r="D1094" s="38">
        <f>VLOOKUP($B1094,data!$A$6:$M$15000,3)</f>
        <v>521000</v>
      </c>
    </row>
    <row r="1095" spans="1:4">
      <c r="A1095" s="1">
        <v>36638</v>
      </c>
      <c r="B1095" s="4">
        <v>36638</v>
      </c>
      <c r="C1095" s="12">
        <f t="shared" si="26"/>
        <v>4</v>
      </c>
      <c r="D1095" s="38">
        <f>VLOOKUP($B1095,data!$A$6:$M$15000,3)</f>
        <v>540000</v>
      </c>
    </row>
    <row r="1096" spans="1:4">
      <c r="A1096" s="1">
        <v>36639</v>
      </c>
      <c r="B1096" s="4">
        <v>36639</v>
      </c>
      <c r="C1096" s="12">
        <f t="shared" si="26"/>
        <v>4</v>
      </c>
      <c r="D1096" s="38">
        <f>VLOOKUP($B1096,data!$A$6:$M$15000,3)</f>
        <v>542000</v>
      </c>
    </row>
    <row r="1097" spans="1:4">
      <c r="A1097" s="1">
        <v>36640</v>
      </c>
      <c r="B1097" s="4">
        <v>36640</v>
      </c>
      <c r="C1097" s="12">
        <f t="shared" si="26"/>
        <v>4</v>
      </c>
      <c r="D1097" s="38">
        <f>VLOOKUP($B1097,data!$A$6:$M$15000,3)</f>
        <v>540000</v>
      </c>
    </row>
    <row r="1098" spans="1:4">
      <c r="A1098" s="1">
        <v>36641</v>
      </c>
      <c r="B1098" s="4">
        <v>36641</v>
      </c>
      <c r="C1098" s="12">
        <f t="shared" ref="C1098:C1161" si="27">IF(B1098&lt;&gt;"",MONTH(B1098),0)</f>
        <v>4</v>
      </c>
      <c r="D1098" s="38">
        <f>VLOOKUP($B1098,data!$A$6:$M$15000,3)</f>
        <v>537000</v>
      </c>
    </row>
    <row r="1099" spans="1:4">
      <c r="A1099" s="1">
        <v>36642</v>
      </c>
      <c r="B1099" s="4">
        <v>36642</v>
      </c>
      <c r="C1099" s="12">
        <f t="shared" si="27"/>
        <v>4</v>
      </c>
      <c r="D1099" s="38">
        <f>VLOOKUP($B1099,data!$A$6:$M$15000,3)</f>
        <v>539000</v>
      </c>
    </row>
    <row r="1100" spans="1:4">
      <c r="A1100" s="1">
        <v>36643</v>
      </c>
      <c r="B1100" s="4">
        <v>36643</v>
      </c>
      <c r="C1100" s="12">
        <f t="shared" si="27"/>
        <v>4</v>
      </c>
      <c r="D1100" s="38">
        <f>VLOOKUP($B1100,data!$A$6:$M$15000,3)</f>
        <v>535000</v>
      </c>
    </row>
    <row r="1101" spans="1:4">
      <c r="A1101" s="1">
        <v>36644</v>
      </c>
      <c r="B1101" s="4">
        <v>36644</v>
      </c>
      <c r="C1101" s="12">
        <f t="shared" si="27"/>
        <v>4</v>
      </c>
      <c r="D1101" s="38">
        <f>VLOOKUP($B1101,data!$A$6:$M$15000,3)</f>
        <v>537000</v>
      </c>
    </row>
    <row r="1102" spans="1:4">
      <c r="A1102" s="1">
        <v>36645</v>
      </c>
      <c r="B1102" s="4">
        <v>36645</v>
      </c>
      <c r="C1102" s="12">
        <f t="shared" si="27"/>
        <v>4</v>
      </c>
      <c r="D1102" s="38">
        <f>VLOOKUP($B1102,data!$A$6:$M$15000,3)</f>
        <v>530000</v>
      </c>
    </row>
    <row r="1103" spans="1:4">
      <c r="A1103" s="1">
        <v>36646</v>
      </c>
      <c r="B1103" s="4">
        <v>36646</v>
      </c>
      <c r="C1103" s="12">
        <f t="shared" si="27"/>
        <v>4</v>
      </c>
      <c r="D1103" s="38">
        <f>VLOOKUP($B1103,data!$A$6:$M$15000,3)</f>
        <v>541000</v>
      </c>
    </row>
    <row r="1104" spans="1:4">
      <c r="A1104" s="1">
        <v>36647</v>
      </c>
      <c r="B1104" s="4">
        <v>36647</v>
      </c>
      <c r="C1104" s="12">
        <f t="shared" si="27"/>
        <v>5</v>
      </c>
      <c r="D1104" s="38">
        <f>VLOOKUP($B1104,data!$A$6:$M$15000,3)</f>
        <v>537000</v>
      </c>
    </row>
    <row r="1105" spans="1:4">
      <c r="A1105" s="1">
        <v>36648</v>
      </c>
      <c r="B1105" s="4">
        <v>36648</v>
      </c>
      <c r="C1105" s="12">
        <f t="shared" si="27"/>
        <v>5</v>
      </c>
      <c r="D1105" s="38">
        <f>VLOOKUP($B1105,data!$A$6:$M$15000,3)</f>
        <v>535000</v>
      </c>
    </row>
    <row r="1106" spans="1:4">
      <c r="A1106" s="1">
        <v>36649</v>
      </c>
      <c r="B1106" s="4">
        <v>36649</v>
      </c>
      <c r="C1106" s="12">
        <f t="shared" si="27"/>
        <v>5</v>
      </c>
      <c r="D1106" s="38">
        <f>VLOOKUP($B1106,data!$A$6:$M$15000,3)</f>
        <v>539000</v>
      </c>
    </row>
    <row r="1107" spans="1:4">
      <c r="A1107" s="1">
        <v>36650</v>
      </c>
      <c r="B1107" s="4">
        <v>36650</v>
      </c>
      <c r="C1107" s="12">
        <f t="shared" si="27"/>
        <v>5</v>
      </c>
      <c r="D1107" s="38">
        <f>VLOOKUP($B1107,data!$A$6:$M$15000,3)</f>
        <v>537000</v>
      </c>
    </row>
    <row r="1108" spans="1:4">
      <c r="A1108" s="1">
        <v>36651</v>
      </c>
      <c r="B1108" s="4">
        <v>36651</v>
      </c>
      <c r="C1108" s="12">
        <f t="shared" si="27"/>
        <v>5</v>
      </c>
      <c r="D1108" s="38">
        <f>VLOOKUP($B1108,data!$A$6:$M$15000,3)</f>
        <v>536000</v>
      </c>
    </row>
    <row r="1109" spans="1:4">
      <c r="A1109" s="1">
        <v>36652</v>
      </c>
      <c r="B1109" s="4">
        <v>36652</v>
      </c>
      <c r="C1109" s="12">
        <f t="shared" si="27"/>
        <v>5</v>
      </c>
      <c r="D1109" s="38">
        <f>VLOOKUP($B1109,data!$A$6:$M$15000,3)</f>
        <v>539000</v>
      </c>
    </row>
    <row r="1110" spans="1:4">
      <c r="A1110" s="1">
        <v>36653</v>
      </c>
      <c r="B1110" s="4">
        <v>36653</v>
      </c>
      <c r="C1110" s="12">
        <f t="shared" si="27"/>
        <v>5</v>
      </c>
      <c r="D1110" s="38">
        <f>VLOOKUP($B1110,data!$A$6:$M$15000,3)</f>
        <v>538000</v>
      </c>
    </row>
    <row r="1111" spans="1:4">
      <c r="A1111" s="1">
        <v>36654</v>
      </c>
      <c r="B1111" s="4">
        <v>36654</v>
      </c>
      <c r="C1111" s="12">
        <f t="shared" si="27"/>
        <v>5</v>
      </c>
      <c r="D1111" s="38">
        <f>VLOOKUP($B1111,data!$A$6:$M$15000,3)</f>
        <v>508000</v>
      </c>
    </row>
    <row r="1112" spans="1:4">
      <c r="A1112" s="1">
        <v>36655</v>
      </c>
      <c r="B1112" s="4">
        <v>36655</v>
      </c>
      <c r="C1112" s="12">
        <f t="shared" si="27"/>
        <v>5</v>
      </c>
      <c r="D1112" s="38">
        <f>VLOOKUP($B1112,data!$A$6:$M$15000,3)</f>
        <v>526000</v>
      </c>
    </row>
    <row r="1113" spans="1:4">
      <c r="A1113" s="1">
        <v>36656</v>
      </c>
      <c r="B1113" s="4">
        <v>36656</v>
      </c>
      <c r="C1113" s="12">
        <f t="shared" si="27"/>
        <v>5</v>
      </c>
      <c r="D1113" s="38">
        <f>VLOOKUP($B1113,data!$A$6:$M$15000,3)</f>
        <v>522000</v>
      </c>
    </row>
    <row r="1114" spans="1:4">
      <c r="A1114" s="1">
        <v>36657</v>
      </c>
      <c r="B1114" s="4">
        <v>36657</v>
      </c>
      <c r="C1114" s="12">
        <f t="shared" si="27"/>
        <v>5</v>
      </c>
      <c r="D1114" s="38">
        <f>VLOOKUP($B1114,data!$A$6:$M$15000,3)</f>
        <v>521000</v>
      </c>
    </row>
    <row r="1115" spans="1:4">
      <c r="A1115" s="1">
        <v>36658</v>
      </c>
      <c r="B1115" s="4">
        <v>36658</v>
      </c>
      <c r="C1115" s="12">
        <f t="shared" si="27"/>
        <v>5</v>
      </c>
      <c r="D1115" s="38">
        <f>VLOOKUP($B1115,data!$A$6:$M$15000,3)</f>
        <v>524000</v>
      </c>
    </row>
    <row r="1116" spans="1:4">
      <c r="A1116" s="1">
        <v>36659</v>
      </c>
      <c r="B1116" s="4">
        <v>36659</v>
      </c>
      <c r="C1116" s="12">
        <f t="shared" si="27"/>
        <v>5</v>
      </c>
      <c r="D1116" s="38">
        <f>VLOOKUP($B1116,data!$A$6:$M$15000,3)</f>
        <v>537000</v>
      </c>
    </row>
    <row r="1117" spans="1:4">
      <c r="A1117" s="1">
        <v>36660</v>
      </c>
      <c r="B1117" s="4">
        <v>36660</v>
      </c>
      <c r="C1117" s="12">
        <f t="shared" si="27"/>
        <v>5</v>
      </c>
      <c r="D1117" s="38">
        <f>VLOOKUP($B1117,data!$A$6:$M$15000,3)</f>
        <v>529000</v>
      </c>
    </row>
    <row r="1118" spans="1:4">
      <c r="A1118" s="1">
        <v>36661</v>
      </c>
      <c r="B1118" s="4">
        <v>36661</v>
      </c>
      <c r="C1118" s="12">
        <f t="shared" si="27"/>
        <v>5</v>
      </c>
      <c r="D1118" s="38">
        <f>VLOOKUP($B1118,data!$A$6:$M$15000,3)</f>
        <v>532000</v>
      </c>
    </row>
    <row r="1119" spans="1:4">
      <c r="A1119" s="1">
        <v>36662</v>
      </c>
      <c r="B1119" s="4">
        <v>36662</v>
      </c>
      <c r="C1119" s="12">
        <f t="shared" si="27"/>
        <v>5</v>
      </c>
      <c r="D1119" s="38">
        <f>VLOOKUP($B1119,data!$A$6:$M$15000,3)</f>
        <v>533000</v>
      </c>
    </row>
    <row r="1120" spans="1:4">
      <c r="A1120" s="1">
        <v>36663</v>
      </c>
      <c r="B1120" s="4">
        <v>36663</v>
      </c>
      <c r="C1120" s="12">
        <f t="shared" si="27"/>
        <v>5</v>
      </c>
      <c r="D1120" s="38">
        <f>VLOOKUP($B1120,data!$A$6:$M$15000,3)</f>
        <v>517000</v>
      </c>
    </row>
    <row r="1121" spans="1:4">
      <c r="A1121" s="1">
        <v>36664</v>
      </c>
      <c r="B1121" s="4">
        <v>36664</v>
      </c>
      <c r="C1121" s="12">
        <f t="shared" si="27"/>
        <v>5</v>
      </c>
      <c r="D1121" s="38">
        <f>VLOOKUP($B1121,data!$A$6:$M$15000,3)</f>
        <v>519000</v>
      </c>
    </row>
    <row r="1122" spans="1:4">
      <c r="A1122" s="1">
        <v>36665</v>
      </c>
      <c r="B1122" s="4">
        <v>36665</v>
      </c>
      <c r="C1122" s="12">
        <f t="shared" si="27"/>
        <v>5</v>
      </c>
      <c r="D1122" s="38">
        <f>VLOOKUP($B1122,data!$A$6:$M$15000,3)</f>
        <v>535000</v>
      </c>
    </row>
    <row r="1123" spans="1:4">
      <c r="A1123" s="1">
        <v>36666</v>
      </c>
      <c r="B1123" s="4">
        <v>36666</v>
      </c>
      <c r="C1123" s="12">
        <f t="shared" si="27"/>
        <v>5</v>
      </c>
      <c r="D1123" s="38">
        <f>VLOOKUP($B1123,data!$A$6:$M$15000,3)</f>
        <v>539000</v>
      </c>
    </row>
    <row r="1124" spans="1:4">
      <c r="A1124" s="1">
        <v>36667</v>
      </c>
      <c r="B1124" s="4">
        <v>36667</v>
      </c>
      <c r="C1124" s="12">
        <f t="shared" si="27"/>
        <v>5</v>
      </c>
      <c r="D1124" s="38">
        <f>VLOOKUP($B1124,data!$A$6:$M$15000,3)</f>
        <v>529000</v>
      </c>
    </row>
    <row r="1125" spans="1:4">
      <c r="A1125" s="1">
        <v>36668</v>
      </c>
      <c r="B1125" s="4">
        <v>36668</v>
      </c>
      <c r="C1125" s="12">
        <f t="shared" si="27"/>
        <v>5</v>
      </c>
      <c r="D1125" s="38">
        <f>VLOOKUP($B1125,data!$A$6:$M$15000,3)</f>
        <v>521000</v>
      </c>
    </row>
    <row r="1126" spans="1:4">
      <c r="A1126" s="1">
        <v>36669</v>
      </c>
      <c r="B1126" s="4">
        <v>36669</v>
      </c>
      <c r="C1126" s="12">
        <f t="shared" si="27"/>
        <v>5</v>
      </c>
      <c r="D1126" s="38">
        <f>VLOOKUP($B1126,data!$A$6:$M$15000,3)</f>
        <v>507000</v>
      </c>
    </row>
    <row r="1127" spans="1:4">
      <c r="A1127" s="1">
        <v>36670</v>
      </c>
      <c r="B1127" s="4">
        <v>36670</v>
      </c>
      <c r="C1127" s="12">
        <f t="shared" si="27"/>
        <v>5</v>
      </c>
      <c r="D1127" s="38">
        <f>VLOOKUP($B1127,data!$A$6:$M$15000,3)</f>
        <v>468000</v>
      </c>
    </row>
    <row r="1128" spans="1:4">
      <c r="A1128" s="1">
        <v>36671</v>
      </c>
      <c r="B1128" s="4">
        <v>36671</v>
      </c>
      <c r="C1128" s="12">
        <f t="shared" si="27"/>
        <v>5</v>
      </c>
      <c r="D1128" s="38">
        <f>VLOOKUP($B1128,data!$A$6:$M$15000,3)</f>
        <v>505000</v>
      </c>
    </row>
    <row r="1129" spans="1:4">
      <c r="A1129" s="1">
        <v>36672</v>
      </c>
      <c r="B1129" s="4">
        <v>36672</v>
      </c>
      <c r="C1129" s="12">
        <f t="shared" si="27"/>
        <v>5</v>
      </c>
      <c r="D1129" s="38">
        <f>VLOOKUP($B1129,data!$A$6:$M$15000,3)</f>
        <v>500000</v>
      </c>
    </row>
    <row r="1130" spans="1:4">
      <c r="A1130" s="1">
        <v>36673</v>
      </c>
      <c r="B1130" s="4">
        <v>36673</v>
      </c>
      <c r="C1130" s="12">
        <f t="shared" si="27"/>
        <v>5</v>
      </c>
      <c r="D1130" s="38">
        <f>VLOOKUP($B1130,data!$A$6:$M$15000,3)</f>
        <v>517000</v>
      </c>
    </row>
    <row r="1131" spans="1:4">
      <c r="A1131" s="1">
        <v>36674</v>
      </c>
      <c r="B1131" s="4">
        <v>36674</v>
      </c>
      <c r="C1131" s="12">
        <f t="shared" si="27"/>
        <v>5</v>
      </c>
      <c r="D1131" s="38">
        <f>VLOOKUP($B1131,data!$A$6:$M$15000,3)</f>
        <v>513000</v>
      </c>
    </row>
    <row r="1132" spans="1:4">
      <c r="A1132" s="1">
        <v>36675</v>
      </c>
      <c r="B1132" s="4">
        <v>36675</v>
      </c>
      <c r="C1132" s="12">
        <f t="shared" si="27"/>
        <v>5</v>
      </c>
      <c r="D1132" s="38">
        <f>VLOOKUP($B1132,data!$A$6:$M$15000,3)</f>
        <v>512000</v>
      </c>
    </row>
    <row r="1133" spans="1:4">
      <c r="A1133" s="1">
        <v>36676</v>
      </c>
      <c r="B1133" s="4">
        <v>36676</v>
      </c>
      <c r="C1133" s="12">
        <f t="shared" si="27"/>
        <v>5</v>
      </c>
      <c r="D1133" s="38">
        <f>VLOOKUP($B1133,data!$A$6:$M$15000,3)</f>
        <v>508000</v>
      </c>
    </row>
    <row r="1134" spans="1:4">
      <c r="A1134" s="1">
        <v>36677</v>
      </c>
      <c r="B1134" s="4">
        <v>36677</v>
      </c>
      <c r="C1134" s="12">
        <f t="shared" si="27"/>
        <v>5</v>
      </c>
      <c r="D1134" s="38">
        <f>VLOOKUP($B1134,data!$A$6:$M$15000,3)</f>
        <v>511000</v>
      </c>
    </row>
    <row r="1135" spans="1:4">
      <c r="A1135" s="1">
        <v>36678</v>
      </c>
      <c r="B1135" s="4">
        <v>36678</v>
      </c>
      <c r="C1135" s="12">
        <f t="shared" si="27"/>
        <v>6</v>
      </c>
      <c r="D1135" s="38">
        <f>VLOOKUP($B1135,data!$A$6:$M$15000,3)</f>
        <v>515000</v>
      </c>
    </row>
    <row r="1136" spans="1:4">
      <c r="A1136" s="1">
        <v>36679</v>
      </c>
      <c r="B1136" s="4">
        <v>36679</v>
      </c>
      <c r="C1136" s="12">
        <f t="shared" si="27"/>
        <v>6</v>
      </c>
      <c r="D1136" s="38">
        <f>VLOOKUP($B1136,data!$A$6:$M$15000,3)</f>
        <v>536000</v>
      </c>
    </row>
    <row r="1137" spans="1:4">
      <c r="A1137" s="1">
        <v>36680</v>
      </c>
      <c r="B1137" s="4">
        <v>36680</v>
      </c>
      <c r="C1137" s="12">
        <f t="shared" si="27"/>
        <v>6</v>
      </c>
      <c r="D1137" s="38">
        <f>VLOOKUP($B1137,data!$A$6:$M$15000,3)</f>
        <v>516000</v>
      </c>
    </row>
    <row r="1138" spans="1:4">
      <c r="A1138" s="1">
        <v>36681</v>
      </c>
      <c r="B1138" s="4">
        <v>36681</v>
      </c>
      <c r="C1138" s="12">
        <f t="shared" si="27"/>
        <v>6</v>
      </c>
      <c r="D1138" s="38">
        <f>VLOOKUP($B1138,data!$A$6:$M$15000,3)</f>
        <v>516000</v>
      </c>
    </row>
    <row r="1139" spans="1:4">
      <c r="A1139" s="1">
        <v>36682</v>
      </c>
      <c r="B1139" s="4">
        <v>36682</v>
      </c>
      <c r="C1139" s="12">
        <f t="shared" si="27"/>
        <v>6</v>
      </c>
      <c r="D1139" s="38">
        <f>VLOOKUP($B1139,data!$A$6:$M$15000,3)</f>
        <v>523000</v>
      </c>
    </row>
    <row r="1140" spans="1:4">
      <c r="A1140" s="1">
        <v>36683</v>
      </c>
      <c r="B1140" s="4">
        <v>36683</v>
      </c>
      <c r="C1140" s="12">
        <f t="shared" si="27"/>
        <v>6</v>
      </c>
      <c r="D1140" s="38">
        <f>VLOOKUP($B1140,data!$A$6:$M$15000,3)</f>
        <v>472000</v>
      </c>
    </row>
    <row r="1141" spans="1:4">
      <c r="A1141" s="1">
        <v>36684</v>
      </c>
      <c r="B1141" s="4">
        <v>36684</v>
      </c>
      <c r="C1141" s="12">
        <f t="shared" si="27"/>
        <v>6</v>
      </c>
      <c r="D1141" s="38">
        <f>VLOOKUP($B1141,data!$A$6:$M$15000,3)</f>
        <v>530000</v>
      </c>
    </row>
    <row r="1142" spans="1:4">
      <c r="A1142" s="1">
        <v>36685</v>
      </c>
      <c r="B1142" s="4">
        <v>36685</v>
      </c>
      <c r="C1142" s="12">
        <f t="shared" si="27"/>
        <v>6</v>
      </c>
      <c r="D1142" s="38">
        <f>VLOOKUP($B1142,data!$A$6:$M$15000,3)</f>
        <v>529000</v>
      </c>
    </row>
    <row r="1143" spans="1:4">
      <c r="A1143" s="1">
        <v>36686</v>
      </c>
      <c r="B1143" s="4">
        <v>36686</v>
      </c>
      <c r="C1143" s="12">
        <f t="shared" si="27"/>
        <v>6</v>
      </c>
      <c r="D1143" s="38">
        <f>VLOOKUP($B1143,data!$A$6:$M$15000,3)</f>
        <v>537000</v>
      </c>
    </row>
    <row r="1144" spans="1:4">
      <c r="A1144" s="1">
        <v>36687</v>
      </c>
      <c r="B1144" s="4">
        <v>36687</v>
      </c>
      <c r="C1144" s="12">
        <f t="shared" si="27"/>
        <v>6</v>
      </c>
      <c r="D1144" s="38">
        <f>VLOOKUP($B1144,data!$A$6:$M$15000,3)</f>
        <v>535000</v>
      </c>
    </row>
    <row r="1145" spans="1:4">
      <c r="A1145" s="1">
        <v>36688</v>
      </c>
      <c r="B1145" s="4">
        <v>36688</v>
      </c>
      <c r="C1145" s="12">
        <f t="shared" si="27"/>
        <v>6</v>
      </c>
      <c r="D1145" s="38">
        <f>VLOOKUP($B1145,data!$A$6:$M$15000,3)</f>
        <v>532000</v>
      </c>
    </row>
    <row r="1146" spans="1:4">
      <c r="A1146" s="1">
        <v>36689</v>
      </c>
      <c r="B1146" s="4">
        <v>36689</v>
      </c>
      <c r="C1146" s="12">
        <f t="shared" si="27"/>
        <v>6</v>
      </c>
      <c r="D1146" s="38">
        <f>VLOOKUP($B1146,data!$A$6:$M$15000,3)</f>
        <v>503000</v>
      </c>
    </row>
    <row r="1147" spans="1:4">
      <c r="A1147" s="1">
        <v>36690</v>
      </c>
      <c r="B1147" s="4">
        <v>36690</v>
      </c>
      <c r="C1147" s="12">
        <f t="shared" si="27"/>
        <v>6</v>
      </c>
      <c r="D1147" s="38">
        <f>VLOOKUP($B1147,data!$A$6:$M$15000,3)</f>
        <v>476000</v>
      </c>
    </row>
    <row r="1148" spans="1:4">
      <c r="A1148" s="1">
        <v>36691</v>
      </c>
      <c r="B1148" s="4">
        <v>36691</v>
      </c>
      <c r="C1148" s="12">
        <f t="shared" si="27"/>
        <v>6</v>
      </c>
      <c r="D1148" s="38">
        <f>VLOOKUP($B1148,data!$A$6:$M$15000,3)</f>
        <v>510000</v>
      </c>
    </row>
    <row r="1149" spans="1:4">
      <c r="A1149" s="1">
        <v>36692</v>
      </c>
      <c r="B1149" s="4">
        <v>36692</v>
      </c>
      <c r="C1149" s="12">
        <f t="shared" si="27"/>
        <v>6</v>
      </c>
      <c r="D1149" s="38">
        <f>VLOOKUP($B1149,data!$A$6:$M$15000,3)</f>
        <v>491000</v>
      </c>
    </row>
    <row r="1150" spans="1:4">
      <c r="A1150" s="1">
        <v>36693</v>
      </c>
      <c r="B1150" s="4">
        <v>36693</v>
      </c>
      <c r="C1150" s="12">
        <f t="shared" si="27"/>
        <v>6</v>
      </c>
      <c r="D1150" s="38">
        <f>VLOOKUP($B1150,data!$A$6:$M$15000,3)</f>
        <v>525000</v>
      </c>
    </row>
    <row r="1151" spans="1:4">
      <c r="A1151" s="1">
        <v>36694</v>
      </c>
      <c r="B1151" s="4">
        <v>36694</v>
      </c>
      <c r="C1151" s="12">
        <f t="shared" si="27"/>
        <v>6</v>
      </c>
      <c r="D1151" s="38">
        <f>VLOOKUP($B1151,data!$A$6:$M$15000,3)</f>
        <v>515000</v>
      </c>
    </row>
    <row r="1152" spans="1:4">
      <c r="A1152" s="1">
        <v>36695</v>
      </c>
      <c r="B1152" s="4">
        <v>36695</v>
      </c>
      <c r="C1152" s="12">
        <f t="shared" si="27"/>
        <v>6</v>
      </c>
      <c r="D1152" s="38">
        <f>VLOOKUP($B1152,data!$A$6:$M$15000,3)</f>
        <v>530000</v>
      </c>
    </row>
    <row r="1153" spans="1:4">
      <c r="A1153" s="1">
        <v>36696</v>
      </c>
      <c r="B1153" s="4">
        <v>36696</v>
      </c>
      <c r="C1153" s="12">
        <f t="shared" si="27"/>
        <v>6</v>
      </c>
      <c r="D1153" s="38">
        <f>VLOOKUP($B1153,data!$A$6:$M$15000,3)</f>
        <v>528000</v>
      </c>
    </row>
    <row r="1154" spans="1:4">
      <c r="A1154" s="1">
        <v>36697</v>
      </c>
      <c r="B1154" s="4">
        <v>36697</v>
      </c>
      <c r="C1154" s="12">
        <f t="shared" si="27"/>
        <v>6</v>
      </c>
      <c r="D1154" s="38">
        <f>VLOOKUP($B1154,data!$A$6:$M$15000,3)</f>
        <v>526000</v>
      </c>
    </row>
    <row r="1155" spans="1:4">
      <c r="A1155" s="1">
        <v>36698</v>
      </c>
      <c r="B1155" s="4">
        <v>36698</v>
      </c>
      <c r="C1155" s="12">
        <f t="shared" si="27"/>
        <v>6</v>
      </c>
      <c r="D1155" s="38">
        <f>VLOOKUP($B1155,data!$A$6:$M$15000,3)</f>
        <v>522000</v>
      </c>
    </row>
    <row r="1156" spans="1:4">
      <c r="A1156" s="1">
        <v>36699</v>
      </c>
      <c r="B1156" s="4">
        <v>36699</v>
      </c>
      <c r="C1156" s="12">
        <f t="shared" si="27"/>
        <v>6</v>
      </c>
      <c r="D1156" s="38">
        <f>VLOOKUP($B1156,data!$A$6:$M$15000,3)</f>
        <v>530000</v>
      </c>
    </row>
    <row r="1157" spans="1:4">
      <c r="A1157" s="1">
        <v>36700</v>
      </c>
      <c r="B1157" s="4">
        <v>36700</v>
      </c>
      <c r="C1157" s="12">
        <f t="shared" si="27"/>
        <v>6</v>
      </c>
      <c r="D1157" s="38">
        <f>VLOOKUP($B1157,data!$A$6:$M$15000,3)</f>
        <v>523000</v>
      </c>
    </row>
    <row r="1158" spans="1:4">
      <c r="A1158" s="1">
        <v>36701</v>
      </c>
      <c r="B1158" s="4">
        <v>36701</v>
      </c>
      <c r="C1158" s="12">
        <f t="shared" si="27"/>
        <v>6</v>
      </c>
      <c r="D1158" s="38">
        <f>VLOOKUP($B1158,data!$A$6:$M$15000,3)</f>
        <v>534000</v>
      </c>
    </row>
    <row r="1159" spans="1:4">
      <c r="A1159" s="1">
        <v>36702</v>
      </c>
      <c r="B1159" s="4">
        <v>36702</v>
      </c>
      <c r="C1159" s="12">
        <f t="shared" si="27"/>
        <v>6</v>
      </c>
      <c r="D1159" s="38">
        <f>VLOOKUP($B1159,data!$A$6:$M$15000,3)</f>
        <v>533000</v>
      </c>
    </row>
    <row r="1160" spans="1:4">
      <c r="A1160" s="1">
        <v>36703</v>
      </c>
      <c r="B1160" s="4">
        <v>36703</v>
      </c>
      <c r="C1160" s="12">
        <f t="shared" si="27"/>
        <v>6</v>
      </c>
      <c r="D1160" s="38">
        <f>VLOOKUP($B1160,data!$A$6:$M$15000,3)</f>
        <v>516000</v>
      </c>
    </row>
    <row r="1161" spans="1:4">
      <c r="A1161" s="1">
        <v>36704</v>
      </c>
      <c r="B1161" s="4">
        <v>36704</v>
      </c>
      <c r="C1161" s="12">
        <f t="shared" si="27"/>
        <v>6</v>
      </c>
      <c r="D1161" s="38">
        <f>VLOOKUP($B1161,data!$A$6:$M$15000,3)</f>
        <v>528000</v>
      </c>
    </row>
    <row r="1162" spans="1:4">
      <c r="A1162" s="1">
        <v>36705</v>
      </c>
      <c r="B1162" s="4">
        <v>36705</v>
      </c>
      <c r="C1162" s="12">
        <f t="shared" ref="C1162:C1225" si="28">IF(B1162&lt;&gt;"",MONTH(B1162),0)</f>
        <v>6</v>
      </c>
      <c r="D1162" s="38">
        <f>VLOOKUP($B1162,data!$A$6:$M$15000,3)</f>
        <v>538000</v>
      </c>
    </row>
    <row r="1163" spans="1:4">
      <c r="A1163" s="1">
        <v>36706</v>
      </c>
      <c r="B1163" s="4">
        <v>36706</v>
      </c>
      <c r="C1163" s="12">
        <f t="shared" si="28"/>
        <v>6</v>
      </c>
      <c r="D1163" s="38">
        <f>VLOOKUP($B1163,data!$A$6:$M$15000,3)</f>
        <v>525000</v>
      </c>
    </row>
    <row r="1164" spans="1:4">
      <c r="A1164" s="1">
        <v>36707</v>
      </c>
      <c r="B1164" s="4">
        <v>36707</v>
      </c>
      <c r="C1164" s="12">
        <f t="shared" si="28"/>
        <v>6</v>
      </c>
      <c r="D1164" s="38">
        <f>VLOOKUP($B1164,data!$A$6:$M$15000,3)</f>
        <v>535000</v>
      </c>
    </row>
    <row r="1165" spans="1:4">
      <c r="A1165" s="1">
        <v>36708</v>
      </c>
      <c r="B1165" s="4">
        <v>36708</v>
      </c>
      <c r="C1165" s="12">
        <f t="shared" si="28"/>
        <v>7</v>
      </c>
      <c r="D1165" s="38">
        <f>VLOOKUP($B1165,data!$A$6:$M$15000,3)</f>
        <v>537000</v>
      </c>
    </row>
    <row r="1166" spans="1:4">
      <c r="A1166" s="1">
        <v>36709</v>
      </c>
      <c r="B1166" s="4">
        <v>36709</v>
      </c>
      <c r="C1166" s="12">
        <f t="shared" si="28"/>
        <v>7</v>
      </c>
      <c r="D1166" s="38">
        <f>VLOOKUP($B1166,data!$A$6:$M$15000,3)</f>
        <v>530000</v>
      </c>
    </row>
    <row r="1167" spans="1:4">
      <c r="A1167" s="1">
        <v>36710</v>
      </c>
      <c r="B1167" s="4">
        <v>36710</v>
      </c>
      <c r="C1167" s="12">
        <f t="shared" si="28"/>
        <v>7</v>
      </c>
      <c r="D1167" s="38">
        <f>VLOOKUP($B1167,data!$A$6:$M$15000,3)</f>
        <v>536000</v>
      </c>
    </row>
    <row r="1168" spans="1:4">
      <c r="A1168" s="1">
        <v>36711</v>
      </c>
      <c r="B1168" s="4">
        <v>36711</v>
      </c>
      <c r="C1168" s="12">
        <f t="shared" si="28"/>
        <v>7</v>
      </c>
      <c r="D1168" s="38">
        <f>VLOOKUP($B1168,data!$A$6:$M$15000,3)</f>
        <v>529000</v>
      </c>
    </row>
    <row r="1169" spans="1:4">
      <c r="A1169" s="1">
        <v>36712</v>
      </c>
      <c r="B1169" s="4">
        <v>36712</v>
      </c>
      <c r="C1169" s="12">
        <f t="shared" si="28"/>
        <v>7</v>
      </c>
      <c r="D1169" s="38">
        <f>VLOOKUP($B1169,data!$A$6:$M$15000,3)</f>
        <v>532000</v>
      </c>
    </row>
    <row r="1170" spans="1:4">
      <c r="A1170" s="1">
        <v>36713</v>
      </c>
      <c r="B1170" s="4">
        <v>36713</v>
      </c>
      <c r="C1170" s="12">
        <f t="shared" si="28"/>
        <v>7</v>
      </c>
      <c r="D1170" s="38">
        <f>VLOOKUP($B1170,data!$A$6:$M$15000,3)</f>
        <v>528000</v>
      </c>
    </row>
    <row r="1171" spans="1:4">
      <c r="A1171" s="1">
        <v>36714</v>
      </c>
      <c r="B1171" s="4">
        <v>36714</v>
      </c>
      <c r="C1171" s="12">
        <f t="shared" si="28"/>
        <v>7</v>
      </c>
      <c r="D1171" s="38">
        <f>VLOOKUP($B1171,data!$A$6:$M$15000,3)</f>
        <v>530000</v>
      </c>
    </row>
    <row r="1172" spans="1:4">
      <c r="A1172" s="1">
        <v>36715</v>
      </c>
      <c r="B1172" s="4">
        <v>36715</v>
      </c>
      <c r="C1172" s="12">
        <f t="shared" si="28"/>
        <v>7</v>
      </c>
      <c r="D1172" s="38">
        <f>VLOOKUP($B1172,data!$A$6:$M$15000,3)</f>
        <v>536000</v>
      </c>
    </row>
    <row r="1173" spans="1:4">
      <c r="A1173" s="1">
        <v>36716</v>
      </c>
      <c r="B1173" s="4">
        <v>36716</v>
      </c>
      <c r="C1173" s="12">
        <f t="shared" si="28"/>
        <v>7</v>
      </c>
      <c r="D1173" s="38">
        <f>VLOOKUP($B1173,data!$A$6:$M$15000,3)</f>
        <v>532000</v>
      </c>
    </row>
    <row r="1174" spans="1:4">
      <c r="A1174" s="1">
        <v>36717</v>
      </c>
      <c r="B1174" s="4">
        <v>36717</v>
      </c>
      <c r="C1174" s="12">
        <f t="shared" si="28"/>
        <v>7</v>
      </c>
      <c r="D1174" s="38">
        <f>VLOOKUP($B1174,data!$A$6:$M$15000,3)</f>
        <v>515000</v>
      </c>
    </row>
    <row r="1175" spans="1:4">
      <c r="A1175" s="1">
        <v>36718</v>
      </c>
      <c r="B1175" s="4">
        <v>36718</v>
      </c>
      <c r="C1175" s="12">
        <f t="shared" si="28"/>
        <v>7</v>
      </c>
      <c r="D1175" s="38">
        <f>VLOOKUP($B1175,data!$A$6:$M$15000,3)</f>
        <v>539000</v>
      </c>
    </row>
    <row r="1176" spans="1:4">
      <c r="A1176" s="1">
        <v>36719</v>
      </c>
      <c r="B1176" s="4">
        <v>36719</v>
      </c>
      <c r="C1176" s="12">
        <f t="shared" si="28"/>
        <v>7</v>
      </c>
      <c r="D1176" s="38">
        <f>VLOOKUP($B1176,data!$A$6:$M$15000,3)</f>
        <v>411000</v>
      </c>
    </row>
    <row r="1177" spans="1:4">
      <c r="A1177" s="1">
        <v>36720</v>
      </c>
      <c r="B1177" s="4">
        <v>36720</v>
      </c>
      <c r="C1177" s="12">
        <f t="shared" si="28"/>
        <v>7</v>
      </c>
      <c r="D1177" s="38">
        <f>VLOOKUP($B1177,data!$A$6:$M$15000,3)</f>
        <v>530000</v>
      </c>
    </row>
    <row r="1178" spans="1:4">
      <c r="A1178" s="1">
        <v>36721</v>
      </c>
      <c r="B1178" s="4">
        <v>36721</v>
      </c>
      <c r="C1178" s="12">
        <f t="shared" si="28"/>
        <v>7</v>
      </c>
      <c r="D1178" s="38">
        <f>VLOOKUP($B1178,data!$A$6:$M$15000,3)</f>
        <v>520000</v>
      </c>
    </row>
    <row r="1179" spans="1:4">
      <c r="A1179" s="1">
        <v>36722</v>
      </c>
      <c r="B1179" s="4">
        <v>36722</v>
      </c>
      <c r="C1179" s="12">
        <f t="shared" si="28"/>
        <v>7</v>
      </c>
      <c r="D1179" s="38">
        <f>VLOOKUP($B1179,data!$A$6:$M$15000,3)</f>
        <v>532000</v>
      </c>
    </row>
    <row r="1180" spans="1:4">
      <c r="A1180" s="1">
        <v>36723</v>
      </c>
      <c r="B1180" s="4">
        <v>36723</v>
      </c>
      <c r="C1180" s="12">
        <f t="shared" si="28"/>
        <v>7</v>
      </c>
      <c r="D1180" s="38">
        <f>VLOOKUP($B1180,data!$A$6:$M$15000,3)</f>
        <v>524000</v>
      </c>
    </row>
    <row r="1181" spans="1:4">
      <c r="A1181" s="1">
        <v>36724</v>
      </c>
      <c r="B1181" s="4">
        <v>36724</v>
      </c>
      <c r="C1181" s="12">
        <f t="shared" si="28"/>
        <v>7</v>
      </c>
      <c r="D1181" s="38">
        <f>VLOOKUP($B1181,data!$A$6:$M$15000,3)</f>
        <v>518000</v>
      </c>
    </row>
    <row r="1182" spans="1:4">
      <c r="A1182" s="1">
        <v>36725</v>
      </c>
      <c r="B1182" s="4">
        <v>36725</v>
      </c>
      <c r="C1182" s="12">
        <f t="shared" si="28"/>
        <v>7</v>
      </c>
      <c r="D1182" s="38">
        <f>VLOOKUP($B1182,data!$A$6:$M$15000,3)</f>
        <v>531000</v>
      </c>
    </row>
    <row r="1183" spans="1:4">
      <c r="A1183" s="1">
        <v>36726</v>
      </c>
      <c r="B1183" s="4">
        <v>36726</v>
      </c>
      <c r="C1183" s="12">
        <f t="shared" si="28"/>
        <v>7</v>
      </c>
      <c r="D1183" s="38">
        <f>VLOOKUP($B1183,data!$A$6:$M$15000,3)</f>
        <v>521000</v>
      </c>
    </row>
    <row r="1184" spans="1:4">
      <c r="A1184" s="1">
        <v>36727</v>
      </c>
      <c r="B1184" s="4">
        <v>36727</v>
      </c>
      <c r="C1184" s="12">
        <f t="shared" si="28"/>
        <v>7</v>
      </c>
      <c r="D1184" s="38">
        <f>VLOOKUP($B1184,data!$A$6:$M$15000,3)</f>
        <v>526000</v>
      </c>
    </row>
    <row r="1185" spans="1:4">
      <c r="A1185" s="1">
        <v>36728</v>
      </c>
      <c r="B1185" s="4">
        <v>36728</v>
      </c>
      <c r="C1185" s="12">
        <f t="shared" si="28"/>
        <v>7</v>
      </c>
      <c r="D1185" s="38">
        <f>VLOOKUP($B1185,data!$A$6:$M$15000,3)</f>
        <v>527000</v>
      </c>
    </row>
    <row r="1186" spans="1:4">
      <c r="A1186" s="1">
        <v>36729</v>
      </c>
      <c r="B1186" s="4">
        <v>36729</v>
      </c>
      <c r="C1186" s="12">
        <f t="shared" si="28"/>
        <v>7</v>
      </c>
      <c r="D1186" s="38">
        <f>VLOOKUP($B1186,data!$A$6:$M$15000,3)</f>
        <v>535000</v>
      </c>
    </row>
    <row r="1187" spans="1:4">
      <c r="A1187" s="1">
        <v>36730</v>
      </c>
      <c r="B1187" s="4">
        <v>36730</v>
      </c>
      <c r="C1187" s="12">
        <f t="shared" si="28"/>
        <v>7</v>
      </c>
      <c r="D1187" s="38">
        <f>VLOOKUP($B1187,data!$A$6:$M$15000,3)</f>
        <v>522000</v>
      </c>
    </row>
    <row r="1188" spans="1:4">
      <c r="A1188" s="1">
        <v>36731</v>
      </c>
      <c r="B1188" s="4">
        <v>36731</v>
      </c>
      <c r="C1188" s="12">
        <f t="shared" si="28"/>
        <v>7</v>
      </c>
      <c r="D1188" s="38">
        <f>VLOOKUP($B1188,data!$A$6:$M$15000,3)</f>
        <v>506000</v>
      </c>
    </row>
    <row r="1189" spans="1:4">
      <c r="A1189" s="1">
        <v>36732</v>
      </c>
      <c r="B1189" s="4">
        <v>36732</v>
      </c>
      <c r="C1189" s="12">
        <f t="shared" si="28"/>
        <v>7</v>
      </c>
      <c r="D1189" s="38">
        <f>VLOOKUP($B1189,data!$A$6:$M$15000,3)</f>
        <v>490000</v>
      </c>
    </row>
    <row r="1190" spans="1:4">
      <c r="A1190" s="1">
        <v>36733</v>
      </c>
      <c r="B1190" s="4">
        <v>36733</v>
      </c>
      <c r="C1190" s="12">
        <f t="shared" si="28"/>
        <v>7</v>
      </c>
      <c r="D1190" s="38">
        <f>VLOOKUP($B1190,data!$A$6:$M$15000,3)</f>
        <v>512000</v>
      </c>
    </row>
    <row r="1191" spans="1:4">
      <c r="A1191" s="1">
        <v>36734</v>
      </c>
      <c r="B1191" s="4">
        <v>36734</v>
      </c>
      <c r="C1191" s="12">
        <f t="shared" si="28"/>
        <v>7</v>
      </c>
      <c r="D1191" s="38">
        <f>VLOOKUP($B1191,data!$A$6:$M$15000,3)</f>
        <v>514000</v>
      </c>
    </row>
    <row r="1192" spans="1:4">
      <c r="A1192" s="1">
        <v>36735</v>
      </c>
      <c r="B1192" s="4">
        <v>36735</v>
      </c>
      <c r="C1192" s="12">
        <f t="shared" si="28"/>
        <v>7</v>
      </c>
      <c r="D1192" s="38">
        <f>VLOOKUP($B1192,data!$A$6:$M$15000,3)</f>
        <v>529000</v>
      </c>
    </row>
    <row r="1193" spans="1:4">
      <c r="A1193" s="1">
        <v>36736</v>
      </c>
      <c r="B1193" s="4">
        <v>36736</v>
      </c>
      <c r="C1193" s="12">
        <f t="shared" si="28"/>
        <v>7</v>
      </c>
      <c r="D1193" s="38">
        <f>VLOOKUP($B1193,data!$A$6:$M$15000,3)</f>
        <v>530000</v>
      </c>
    </row>
    <row r="1194" spans="1:4">
      <c r="A1194" s="1">
        <v>36737</v>
      </c>
      <c r="B1194" s="4">
        <v>36737</v>
      </c>
      <c r="C1194" s="12">
        <f t="shared" si="28"/>
        <v>7</v>
      </c>
      <c r="D1194" s="38">
        <f>VLOOKUP($B1194,data!$A$6:$M$15000,3)</f>
        <v>531000</v>
      </c>
    </row>
    <row r="1195" spans="1:4">
      <c r="A1195" s="1">
        <v>36738</v>
      </c>
      <c r="B1195" s="4">
        <v>36738</v>
      </c>
      <c r="C1195" s="12">
        <f t="shared" si="28"/>
        <v>7</v>
      </c>
      <c r="D1195" s="38">
        <f>VLOOKUP($B1195,data!$A$6:$M$15000,3)</f>
        <v>532000</v>
      </c>
    </row>
    <row r="1196" spans="1:4">
      <c r="A1196" s="1">
        <v>36739</v>
      </c>
      <c r="B1196" s="4">
        <v>36739</v>
      </c>
      <c r="C1196" s="12">
        <f t="shared" si="28"/>
        <v>8</v>
      </c>
      <c r="D1196" s="38">
        <f>VLOOKUP($B1196,data!$A$6:$M$15000,3)</f>
        <v>498000</v>
      </c>
    </row>
    <row r="1197" spans="1:4">
      <c r="A1197" s="1">
        <v>36740</v>
      </c>
      <c r="B1197" s="4">
        <v>36740</v>
      </c>
      <c r="C1197" s="12">
        <f t="shared" si="28"/>
        <v>8</v>
      </c>
      <c r="D1197" s="38">
        <f>VLOOKUP($B1197,data!$A$6:$M$15000,3)</f>
        <v>498000</v>
      </c>
    </row>
    <row r="1198" spans="1:4">
      <c r="A1198" s="1">
        <v>36741</v>
      </c>
      <c r="B1198" s="4">
        <v>36741</v>
      </c>
      <c r="C1198" s="12">
        <f t="shared" si="28"/>
        <v>8</v>
      </c>
      <c r="D1198" s="38">
        <f>VLOOKUP($B1198,data!$A$6:$M$15000,3)</f>
        <v>502000</v>
      </c>
    </row>
    <row r="1199" spans="1:4">
      <c r="A1199" s="1">
        <v>36742</v>
      </c>
      <c r="B1199" s="4">
        <v>36742</v>
      </c>
      <c r="C1199" s="12">
        <f t="shared" si="28"/>
        <v>8</v>
      </c>
      <c r="D1199" s="38">
        <f>VLOOKUP($B1199,data!$A$6:$M$15000,3)</f>
        <v>530000</v>
      </c>
    </row>
    <row r="1200" spans="1:4">
      <c r="A1200" s="1">
        <v>36743</v>
      </c>
      <c r="B1200" s="4">
        <v>36743</v>
      </c>
      <c r="C1200" s="12">
        <f t="shared" si="28"/>
        <v>8</v>
      </c>
      <c r="D1200" s="38">
        <f>VLOOKUP($B1200,data!$A$6:$M$15000,3)</f>
        <v>482000</v>
      </c>
    </row>
    <row r="1201" spans="1:4">
      <c r="A1201" s="1">
        <v>36744</v>
      </c>
      <c r="B1201" s="4">
        <v>36744</v>
      </c>
      <c r="C1201" s="12">
        <f t="shared" si="28"/>
        <v>8</v>
      </c>
      <c r="D1201" s="38">
        <f>VLOOKUP($B1201,data!$A$6:$M$15000,3)</f>
        <v>522000</v>
      </c>
    </row>
    <row r="1202" spans="1:4">
      <c r="A1202" s="1">
        <v>36745</v>
      </c>
      <c r="B1202" s="4">
        <v>36745</v>
      </c>
      <c r="C1202" s="12">
        <f t="shared" si="28"/>
        <v>8</v>
      </c>
      <c r="D1202" s="38">
        <f>VLOOKUP($B1202,data!$A$6:$M$15000,3)</f>
        <v>529000</v>
      </c>
    </row>
    <row r="1203" spans="1:4">
      <c r="A1203" s="1">
        <v>36746</v>
      </c>
      <c r="B1203" s="4">
        <v>36746</v>
      </c>
      <c r="C1203" s="12">
        <f t="shared" si="28"/>
        <v>8</v>
      </c>
      <c r="D1203" s="38">
        <f>VLOOKUP($B1203,data!$A$6:$M$15000,3)</f>
        <v>497000</v>
      </c>
    </row>
    <row r="1204" spans="1:4">
      <c r="A1204" s="1">
        <v>36747</v>
      </c>
      <c r="B1204" s="4">
        <v>36747</v>
      </c>
      <c r="C1204" s="12">
        <f t="shared" si="28"/>
        <v>8</v>
      </c>
      <c r="D1204" s="38">
        <f>VLOOKUP($B1204,data!$A$6:$M$15000,3)</f>
        <v>483000</v>
      </c>
    </row>
    <row r="1205" spans="1:4">
      <c r="A1205" s="1">
        <v>36748</v>
      </c>
      <c r="B1205" s="4">
        <v>36748</v>
      </c>
      <c r="C1205" s="12">
        <f t="shared" si="28"/>
        <v>8</v>
      </c>
      <c r="D1205" s="38">
        <f>VLOOKUP($B1205,data!$A$6:$M$15000,3)</f>
        <v>486000</v>
      </c>
    </row>
    <row r="1206" spans="1:4">
      <c r="A1206" s="1">
        <v>36749</v>
      </c>
      <c r="B1206" s="4">
        <v>36749</v>
      </c>
      <c r="C1206" s="12">
        <f t="shared" si="28"/>
        <v>8</v>
      </c>
      <c r="D1206" s="38">
        <f>VLOOKUP($B1206,data!$A$6:$M$15000,3)</f>
        <v>520000</v>
      </c>
    </row>
    <row r="1207" spans="1:4">
      <c r="A1207" s="1">
        <v>36750</v>
      </c>
      <c r="B1207" s="4">
        <v>36750</v>
      </c>
      <c r="C1207" s="12">
        <f t="shared" si="28"/>
        <v>8</v>
      </c>
      <c r="D1207" s="38">
        <f>VLOOKUP($B1207,data!$A$6:$M$15000,3)</f>
        <v>522000</v>
      </c>
    </row>
    <row r="1208" spans="1:4">
      <c r="A1208" s="1">
        <v>36751</v>
      </c>
      <c r="B1208" s="4">
        <v>36751</v>
      </c>
      <c r="C1208" s="12">
        <f t="shared" si="28"/>
        <v>8</v>
      </c>
      <c r="D1208" s="38">
        <f>VLOOKUP($B1208,data!$A$6:$M$15000,3)</f>
        <v>516000</v>
      </c>
    </row>
    <row r="1209" spans="1:4">
      <c r="A1209" s="1">
        <v>36752</v>
      </c>
      <c r="B1209" s="4">
        <v>36752</v>
      </c>
      <c r="C1209" s="12">
        <f t="shared" si="28"/>
        <v>8</v>
      </c>
      <c r="D1209" s="38">
        <f>VLOOKUP($B1209,data!$A$6:$M$15000,3)</f>
        <v>517000</v>
      </c>
    </row>
    <row r="1210" spans="1:4">
      <c r="A1210" s="1">
        <v>36753</v>
      </c>
      <c r="B1210" s="4">
        <v>36753</v>
      </c>
      <c r="C1210" s="12">
        <f t="shared" si="28"/>
        <v>8</v>
      </c>
      <c r="D1210" s="38">
        <f>VLOOKUP($B1210,data!$A$6:$M$15000,3)</f>
        <v>507000</v>
      </c>
    </row>
    <row r="1211" spans="1:4">
      <c r="A1211" s="1">
        <v>36754</v>
      </c>
      <c r="B1211" s="4">
        <v>36754</v>
      </c>
      <c r="C1211" s="12">
        <f t="shared" si="28"/>
        <v>8</v>
      </c>
      <c r="D1211" s="38">
        <f>VLOOKUP($B1211,data!$A$6:$M$15000,3)</f>
        <v>521000</v>
      </c>
    </row>
    <row r="1212" spans="1:4">
      <c r="A1212" s="1">
        <v>36755</v>
      </c>
      <c r="B1212" s="4">
        <v>36755</v>
      </c>
      <c r="C1212" s="12">
        <f t="shared" si="28"/>
        <v>8</v>
      </c>
      <c r="D1212" s="38">
        <f>VLOOKUP($B1212,data!$A$6:$M$15000,3)</f>
        <v>527000</v>
      </c>
    </row>
    <row r="1213" spans="1:4">
      <c r="A1213" s="1">
        <v>36756</v>
      </c>
      <c r="B1213" s="4">
        <v>36756</v>
      </c>
      <c r="C1213" s="12">
        <f t="shared" si="28"/>
        <v>8</v>
      </c>
      <c r="D1213" s="38">
        <f>VLOOKUP($B1213,data!$A$6:$M$15000,3)</f>
        <v>523000</v>
      </c>
    </row>
    <row r="1214" spans="1:4">
      <c r="A1214" s="1">
        <v>36757</v>
      </c>
      <c r="B1214" s="4">
        <v>36757</v>
      </c>
      <c r="C1214" s="12">
        <f t="shared" si="28"/>
        <v>8</v>
      </c>
      <c r="D1214" s="38">
        <f>VLOOKUP($B1214,data!$A$6:$M$15000,3)</f>
        <v>493000</v>
      </c>
    </row>
    <row r="1215" spans="1:4">
      <c r="A1215" s="1">
        <v>36758</v>
      </c>
      <c r="B1215" s="4">
        <v>36758</v>
      </c>
      <c r="C1215" s="12">
        <f t="shared" si="28"/>
        <v>8</v>
      </c>
      <c r="D1215" s="38">
        <f>VLOOKUP($B1215,data!$A$6:$M$15000,3)</f>
        <v>481000</v>
      </c>
    </row>
    <row r="1216" spans="1:4">
      <c r="A1216" s="1">
        <v>36759</v>
      </c>
      <c r="B1216" s="4">
        <v>36759</v>
      </c>
      <c r="C1216" s="12">
        <f t="shared" si="28"/>
        <v>8</v>
      </c>
      <c r="D1216" s="38">
        <f>VLOOKUP($B1216,data!$A$6:$M$15000,3)</f>
        <v>464000</v>
      </c>
    </row>
    <row r="1217" spans="1:4">
      <c r="A1217" s="1">
        <v>36760</v>
      </c>
      <c r="B1217" s="4">
        <v>36760</v>
      </c>
      <c r="C1217" s="12">
        <f t="shared" si="28"/>
        <v>8</v>
      </c>
      <c r="D1217" s="38">
        <f>VLOOKUP($B1217,data!$A$6:$M$15000,3)</f>
        <v>455000</v>
      </c>
    </row>
    <row r="1218" spans="1:4">
      <c r="A1218" s="1">
        <v>36761</v>
      </c>
      <c r="B1218" s="4">
        <v>36761</v>
      </c>
      <c r="C1218" s="12">
        <f t="shared" si="28"/>
        <v>8</v>
      </c>
      <c r="D1218" s="38">
        <f>VLOOKUP($B1218,data!$A$6:$M$15000,3)</f>
        <v>504000</v>
      </c>
    </row>
    <row r="1219" spans="1:4">
      <c r="A1219" s="1">
        <v>36762</v>
      </c>
      <c r="B1219" s="4">
        <v>36762</v>
      </c>
      <c r="C1219" s="12">
        <f t="shared" si="28"/>
        <v>8</v>
      </c>
      <c r="D1219" s="38">
        <f>VLOOKUP($B1219,data!$A$6:$M$15000,3)</f>
        <v>521000</v>
      </c>
    </row>
    <row r="1220" spans="1:4">
      <c r="A1220" s="1">
        <v>36763</v>
      </c>
      <c r="B1220" s="4">
        <v>36763</v>
      </c>
      <c r="C1220" s="12">
        <f t="shared" si="28"/>
        <v>8</v>
      </c>
      <c r="D1220" s="38">
        <f>VLOOKUP($B1220,data!$A$6:$M$15000,3)</f>
        <v>516000</v>
      </c>
    </row>
    <row r="1221" spans="1:4">
      <c r="A1221" s="1">
        <v>36764</v>
      </c>
      <c r="B1221" s="4">
        <v>36764</v>
      </c>
      <c r="C1221" s="12">
        <f t="shared" si="28"/>
        <v>8</v>
      </c>
      <c r="D1221" s="38">
        <f>VLOOKUP($B1221,data!$A$6:$M$15000,3)</f>
        <v>524000</v>
      </c>
    </row>
    <row r="1222" spans="1:4">
      <c r="A1222" s="1">
        <v>36765</v>
      </c>
      <c r="B1222" s="4">
        <v>36765</v>
      </c>
      <c r="C1222" s="12">
        <f t="shared" si="28"/>
        <v>8</v>
      </c>
      <c r="D1222" s="38">
        <f>VLOOKUP($B1222,data!$A$6:$M$15000,3)</f>
        <v>524000</v>
      </c>
    </row>
    <row r="1223" spans="1:4">
      <c r="A1223" s="1">
        <v>36766</v>
      </c>
      <c r="B1223" s="4">
        <v>36766</v>
      </c>
      <c r="C1223" s="12">
        <f t="shared" si="28"/>
        <v>8</v>
      </c>
      <c r="D1223" s="38">
        <f>VLOOKUP($B1223,data!$A$6:$M$15000,3)</f>
        <v>415000</v>
      </c>
    </row>
    <row r="1224" spans="1:4">
      <c r="A1224" s="1">
        <v>36767</v>
      </c>
      <c r="B1224" s="4">
        <v>36767</v>
      </c>
      <c r="C1224" s="12">
        <f t="shared" si="28"/>
        <v>8</v>
      </c>
      <c r="D1224" s="38">
        <f>VLOOKUP($B1224,data!$A$6:$M$15000,3)</f>
        <v>537000</v>
      </c>
    </row>
    <row r="1225" spans="1:4">
      <c r="A1225" s="1">
        <v>36768</v>
      </c>
      <c r="B1225" s="4">
        <v>36768</v>
      </c>
      <c r="C1225" s="12">
        <f t="shared" si="28"/>
        <v>8</v>
      </c>
      <c r="D1225" s="38">
        <f>VLOOKUP($B1225,data!$A$6:$M$15000,3)</f>
        <v>526000</v>
      </c>
    </row>
    <row r="1226" spans="1:4">
      <c r="A1226" s="1">
        <v>36769</v>
      </c>
      <c r="B1226" s="4">
        <v>36769</v>
      </c>
      <c r="C1226" s="12">
        <f t="shared" ref="C1226:C1289" si="29">IF(B1226&lt;&gt;"",MONTH(B1226),0)</f>
        <v>8</v>
      </c>
      <c r="D1226" s="38">
        <f>VLOOKUP($B1226,data!$A$6:$M$15000,3)</f>
        <v>444000</v>
      </c>
    </row>
    <row r="1227" spans="1:4">
      <c r="A1227" s="1">
        <v>36770</v>
      </c>
      <c r="B1227" s="4">
        <v>36770</v>
      </c>
      <c r="C1227" s="12">
        <f t="shared" si="29"/>
        <v>9</v>
      </c>
      <c r="D1227" s="38">
        <f>VLOOKUP($B1227,data!$A$6:$M$15000,3)</f>
        <v>534000</v>
      </c>
    </row>
    <row r="1228" spans="1:4">
      <c r="A1228" s="1">
        <v>36771</v>
      </c>
      <c r="B1228" s="4">
        <v>36771</v>
      </c>
      <c r="C1228" s="12">
        <f t="shared" si="29"/>
        <v>9</v>
      </c>
      <c r="D1228" s="38">
        <f>VLOOKUP($B1228,data!$A$6:$M$15000,3)</f>
        <v>517000</v>
      </c>
    </row>
    <row r="1229" spans="1:4">
      <c r="A1229" s="1">
        <v>36772</v>
      </c>
      <c r="B1229" s="4">
        <v>36772</v>
      </c>
      <c r="C1229" s="12">
        <f t="shared" si="29"/>
        <v>9</v>
      </c>
      <c r="D1229" s="38">
        <f>VLOOKUP($B1229,data!$A$6:$M$15000,3)</f>
        <v>514000</v>
      </c>
    </row>
    <row r="1230" spans="1:4">
      <c r="A1230" s="1">
        <v>36773</v>
      </c>
      <c r="B1230" s="4">
        <v>36773</v>
      </c>
      <c r="C1230" s="12">
        <f t="shared" si="29"/>
        <v>9</v>
      </c>
      <c r="D1230" s="38">
        <f>VLOOKUP($B1230,data!$A$6:$M$15000,3)</f>
        <v>511000</v>
      </c>
    </row>
    <row r="1231" spans="1:4">
      <c r="A1231" s="1">
        <v>36774</v>
      </c>
      <c r="B1231" s="4">
        <v>36774</v>
      </c>
      <c r="C1231" s="12">
        <f t="shared" si="29"/>
        <v>9</v>
      </c>
      <c r="D1231" s="38">
        <f>VLOOKUP($B1231,data!$A$6:$M$15000,3)</f>
        <v>510000</v>
      </c>
    </row>
    <row r="1232" spans="1:4">
      <c r="A1232" s="1">
        <v>36775</v>
      </c>
      <c r="B1232" s="4">
        <v>36775</v>
      </c>
      <c r="C1232" s="12">
        <f t="shared" si="29"/>
        <v>9</v>
      </c>
      <c r="D1232" s="38">
        <f>VLOOKUP($B1232,data!$A$6:$M$15000,3)</f>
        <v>523000</v>
      </c>
    </row>
    <row r="1233" spans="1:4">
      <c r="A1233" s="1">
        <v>36776</v>
      </c>
      <c r="B1233" s="4">
        <v>36776</v>
      </c>
      <c r="C1233" s="12">
        <f t="shared" si="29"/>
        <v>9</v>
      </c>
      <c r="D1233" s="38">
        <f>VLOOKUP($B1233,data!$A$6:$M$15000,3)</f>
        <v>465000</v>
      </c>
    </row>
    <row r="1234" spans="1:4">
      <c r="A1234" s="1">
        <v>36777</v>
      </c>
      <c r="B1234" s="4">
        <v>36777</v>
      </c>
      <c r="C1234" s="12">
        <f t="shared" si="29"/>
        <v>9</v>
      </c>
      <c r="D1234" s="38">
        <f>VLOOKUP($B1234,data!$A$6:$M$15000,3)</f>
        <v>513000</v>
      </c>
    </row>
    <row r="1235" spans="1:4">
      <c r="A1235" s="1">
        <v>36778</v>
      </c>
      <c r="B1235" s="4">
        <v>36778</v>
      </c>
      <c r="C1235" s="12">
        <f t="shared" si="29"/>
        <v>9</v>
      </c>
      <c r="D1235" s="38">
        <f>VLOOKUP($B1235,data!$A$6:$M$15000,3)</f>
        <v>510000</v>
      </c>
    </row>
    <row r="1236" spans="1:4">
      <c r="A1236" s="1">
        <v>36779</v>
      </c>
      <c r="B1236" s="4">
        <v>36779</v>
      </c>
      <c r="C1236" s="12">
        <f t="shared" si="29"/>
        <v>9</v>
      </c>
      <c r="D1236" s="38">
        <f>VLOOKUP($B1236,data!$A$6:$M$15000,3)</f>
        <v>492000</v>
      </c>
    </row>
    <row r="1237" spans="1:4">
      <c r="A1237" s="1">
        <v>36780</v>
      </c>
      <c r="B1237" s="4">
        <v>36780</v>
      </c>
      <c r="C1237" s="12">
        <f t="shared" si="29"/>
        <v>9</v>
      </c>
      <c r="D1237" s="38">
        <f>VLOOKUP($B1237,data!$A$6:$M$15000,3)</f>
        <v>519000</v>
      </c>
    </row>
    <row r="1238" spans="1:4">
      <c r="A1238" s="1">
        <v>36781</v>
      </c>
      <c r="B1238" s="4">
        <v>36781</v>
      </c>
      <c r="C1238" s="12">
        <f t="shared" si="29"/>
        <v>9</v>
      </c>
      <c r="D1238" s="38">
        <f>VLOOKUP($B1238,data!$A$6:$M$15000,3)</f>
        <v>507000</v>
      </c>
    </row>
    <row r="1239" spans="1:4">
      <c r="A1239" s="1">
        <v>36782</v>
      </c>
      <c r="B1239" s="4">
        <v>36782</v>
      </c>
      <c r="C1239" s="12">
        <f t="shared" si="29"/>
        <v>9</v>
      </c>
      <c r="D1239" s="38">
        <f>VLOOKUP($B1239,data!$A$6:$M$15000,3)</f>
        <v>514000</v>
      </c>
    </row>
    <row r="1240" spans="1:4">
      <c r="A1240" s="1">
        <v>36783</v>
      </c>
      <c r="B1240" s="4">
        <v>36783</v>
      </c>
      <c r="C1240" s="12">
        <f t="shared" si="29"/>
        <v>9</v>
      </c>
      <c r="D1240" s="38">
        <f>VLOOKUP($B1240,data!$A$6:$M$15000,3)</f>
        <v>466000</v>
      </c>
    </row>
    <row r="1241" spans="1:4">
      <c r="A1241" s="1">
        <v>36784</v>
      </c>
      <c r="B1241" s="4">
        <v>36784</v>
      </c>
      <c r="C1241" s="12">
        <f t="shared" si="29"/>
        <v>9</v>
      </c>
      <c r="D1241" s="38">
        <f>VLOOKUP($B1241,data!$A$6:$M$15000,3)</f>
        <v>520000</v>
      </c>
    </row>
    <row r="1242" spans="1:4">
      <c r="A1242" s="1">
        <v>36785</v>
      </c>
      <c r="B1242" s="4">
        <v>36785</v>
      </c>
      <c r="C1242" s="12">
        <f t="shared" si="29"/>
        <v>9</v>
      </c>
      <c r="D1242" s="38">
        <f>VLOOKUP($B1242,data!$A$6:$M$15000,3)</f>
        <v>435000</v>
      </c>
    </row>
    <row r="1243" spans="1:4">
      <c r="A1243" s="1">
        <v>36786</v>
      </c>
      <c r="B1243" s="4">
        <v>36786</v>
      </c>
      <c r="C1243" s="12">
        <f t="shared" si="29"/>
        <v>9</v>
      </c>
      <c r="D1243" s="38">
        <f>VLOOKUP($B1243,data!$A$6:$M$15000,3)</f>
        <v>518000</v>
      </c>
    </row>
    <row r="1244" spans="1:4">
      <c r="A1244" s="1">
        <v>36787</v>
      </c>
      <c r="B1244" s="4">
        <v>36787</v>
      </c>
      <c r="C1244" s="12">
        <f t="shared" si="29"/>
        <v>9</v>
      </c>
      <c r="D1244" s="38">
        <f>VLOOKUP($B1244,data!$A$6:$M$15000,3)</f>
        <v>476000</v>
      </c>
    </row>
    <row r="1245" spans="1:4">
      <c r="A1245" s="1">
        <v>36788</v>
      </c>
      <c r="B1245" s="4">
        <v>36788</v>
      </c>
      <c r="C1245" s="12">
        <f t="shared" si="29"/>
        <v>9</v>
      </c>
      <c r="D1245" s="38">
        <f>VLOOKUP($B1245,data!$A$6:$M$15000,3)</f>
        <v>498000</v>
      </c>
    </row>
    <row r="1246" spans="1:4">
      <c r="A1246" s="1">
        <v>36789</v>
      </c>
      <c r="B1246" s="4">
        <v>36789</v>
      </c>
      <c r="C1246" s="12">
        <f t="shared" si="29"/>
        <v>9</v>
      </c>
      <c r="D1246" s="38">
        <f>VLOOKUP($B1246,data!$A$6:$M$15000,3)</f>
        <v>508000</v>
      </c>
    </row>
    <row r="1247" spans="1:4">
      <c r="A1247" s="1">
        <v>36790</v>
      </c>
      <c r="B1247" s="4">
        <v>36790</v>
      </c>
      <c r="C1247" s="12">
        <f t="shared" si="29"/>
        <v>9</v>
      </c>
      <c r="D1247" s="38">
        <f>VLOOKUP($B1247,data!$A$6:$M$15000,3)</f>
        <v>503000</v>
      </c>
    </row>
    <row r="1248" spans="1:4">
      <c r="A1248" s="1">
        <v>36791</v>
      </c>
      <c r="B1248" s="4">
        <v>36791</v>
      </c>
      <c r="C1248" s="12">
        <f t="shared" si="29"/>
        <v>9</v>
      </c>
      <c r="D1248" s="38">
        <f>VLOOKUP($B1248,data!$A$6:$M$15000,3)</f>
        <v>523000</v>
      </c>
    </row>
    <row r="1249" spans="1:4">
      <c r="A1249" s="1">
        <v>36792</v>
      </c>
      <c r="B1249" s="4">
        <v>36792</v>
      </c>
      <c r="C1249" s="12">
        <f t="shared" si="29"/>
        <v>9</v>
      </c>
      <c r="D1249" s="38">
        <f>VLOOKUP($B1249,data!$A$6:$M$15000,3)</f>
        <v>465000</v>
      </c>
    </row>
    <row r="1250" spans="1:4">
      <c r="A1250" s="1">
        <v>36793</v>
      </c>
      <c r="B1250" s="4">
        <v>36793</v>
      </c>
      <c r="C1250" s="12">
        <f t="shared" si="29"/>
        <v>9</v>
      </c>
      <c r="D1250" s="38">
        <f>VLOOKUP($B1250,data!$A$6:$M$15000,3)</f>
        <v>496000</v>
      </c>
    </row>
    <row r="1251" spans="1:4">
      <c r="A1251" s="1">
        <v>36794</v>
      </c>
      <c r="B1251" s="4">
        <v>36794</v>
      </c>
      <c r="C1251" s="12">
        <f t="shared" si="29"/>
        <v>9</v>
      </c>
      <c r="D1251" s="38">
        <f>VLOOKUP($B1251,data!$A$6:$M$15000,3)</f>
        <v>473000</v>
      </c>
    </row>
    <row r="1252" spans="1:4">
      <c r="A1252" s="1">
        <v>36795</v>
      </c>
      <c r="B1252" s="4">
        <v>36795</v>
      </c>
      <c r="C1252" s="12">
        <f t="shared" si="29"/>
        <v>9</v>
      </c>
      <c r="D1252" s="38">
        <f>VLOOKUP($B1252,data!$A$6:$M$15000,3)</f>
        <v>478000</v>
      </c>
    </row>
    <row r="1253" spans="1:4">
      <c r="A1253" s="1">
        <v>36796</v>
      </c>
      <c r="B1253" s="4">
        <v>36796</v>
      </c>
      <c r="C1253" s="12">
        <f t="shared" si="29"/>
        <v>9</v>
      </c>
      <c r="D1253" s="38">
        <f>VLOOKUP($B1253,data!$A$6:$M$15000,3)</f>
        <v>502000</v>
      </c>
    </row>
    <row r="1254" spans="1:4">
      <c r="A1254" s="1">
        <v>36797</v>
      </c>
      <c r="B1254" s="4">
        <v>36797</v>
      </c>
      <c r="C1254" s="12">
        <f t="shared" si="29"/>
        <v>9</v>
      </c>
      <c r="D1254" s="38">
        <f>VLOOKUP($B1254,data!$A$6:$M$15000,3)</f>
        <v>485000</v>
      </c>
    </row>
    <row r="1255" spans="1:4">
      <c r="A1255" s="1">
        <v>36798</v>
      </c>
      <c r="B1255" s="4">
        <v>36798</v>
      </c>
      <c r="C1255" s="12">
        <f t="shared" si="29"/>
        <v>9</v>
      </c>
      <c r="D1255" s="38">
        <f>VLOOKUP($B1255,data!$A$6:$M$15000,3)</f>
        <v>516000</v>
      </c>
    </row>
    <row r="1256" spans="1:4">
      <c r="A1256" s="1">
        <v>36799</v>
      </c>
      <c r="B1256" s="4">
        <v>36799</v>
      </c>
      <c r="C1256" s="12">
        <f t="shared" si="29"/>
        <v>9</v>
      </c>
      <c r="D1256" s="38">
        <f>VLOOKUP($B1256,data!$A$6:$M$15000,3)</f>
        <v>489000</v>
      </c>
    </row>
    <row r="1257" spans="1:4">
      <c r="A1257" s="1">
        <v>36800</v>
      </c>
      <c r="B1257" s="4">
        <v>36800</v>
      </c>
      <c r="C1257" s="12">
        <f t="shared" si="29"/>
        <v>10</v>
      </c>
      <c r="D1257" s="38">
        <f>VLOOKUP($B1257,data!$A$6:$M$15000,3)</f>
        <v>494000</v>
      </c>
    </row>
    <row r="1258" spans="1:4">
      <c r="A1258" s="1">
        <v>36801</v>
      </c>
      <c r="B1258" s="4">
        <v>36801</v>
      </c>
      <c r="C1258" s="12">
        <f t="shared" si="29"/>
        <v>10</v>
      </c>
      <c r="D1258" s="38">
        <f>VLOOKUP($B1258,data!$A$6:$M$15000,3)</f>
        <v>491000</v>
      </c>
    </row>
    <row r="1259" spans="1:4">
      <c r="A1259" s="1">
        <v>36802</v>
      </c>
      <c r="B1259" s="4">
        <v>36802</v>
      </c>
      <c r="C1259" s="12">
        <f t="shared" si="29"/>
        <v>10</v>
      </c>
      <c r="D1259" s="38">
        <f>VLOOKUP($B1259,data!$A$6:$M$15000,3)</f>
        <v>504000</v>
      </c>
    </row>
    <row r="1260" spans="1:4">
      <c r="A1260" s="1">
        <v>36803</v>
      </c>
      <c r="B1260" s="4">
        <v>36803</v>
      </c>
      <c r="C1260" s="12">
        <f t="shared" si="29"/>
        <v>10</v>
      </c>
      <c r="D1260" s="38">
        <f>VLOOKUP($B1260,data!$A$6:$M$15000,3)</f>
        <v>502000</v>
      </c>
    </row>
    <row r="1261" spans="1:4">
      <c r="A1261" s="1">
        <v>36804</v>
      </c>
      <c r="B1261" s="4">
        <v>36804</v>
      </c>
      <c r="C1261" s="12">
        <f t="shared" si="29"/>
        <v>10</v>
      </c>
      <c r="D1261" s="38">
        <f>VLOOKUP($B1261,data!$A$6:$M$15000,3)</f>
        <v>531000</v>
      </c>
    </row>
    <row r="1262" spans="1:4">
      <c r="A1262" s="1">
        <v>36805</v>
      </c>
      <c r="B1262" s="4">
        <v>36805</v>
      </c>
      <c r="C1262" s="12">
        <f t="shared" si="29"/>
        <v>10</v>
      </c>
      <c r="D1262" s="38">
        <f>VLOOKUP($B1262,data!$A$6:$M$15000,3)</f>
        <v>510000</v>
      </c>
    </row>
    <row r="1263" spans="1:4">
      <c r="A1263" s="1">
        <v>36806</v>
      </c>
      <c r="B1263" s="4">
        <v>36806</v>
      </c>
      <c r="C1263" s="12">
        <f t="shared" si="29"/>
        <v>10</v>
      </c>
      <c r="D1263" s="38">
        <f>VLOOKUP($B1263,data!$A$6:$M$15000,3)</f>
        <v>517000</v>
      </c>
    </row>
    <row r="1264" spans="1:4">
      <c r="A1264" s="1">
        <v>36807</v>
      </c>
      <c r="B1264" s="4">
        <v>36807</v>
      </c>
      <c r="C1264" s="12">
        <f t="shared" si="29"/>
        <v>10</v>
      </c>
      <c r="D1264" s="38">
        <f>VLOOKUP($B1264,data!$A$6:$M$15000,3)</f>
        <v>488000</v>
      </c>
    </row>
    <row r="1265" spans="1:4">
      <c r="A1265" s="1">
        <v>36808</v>
      </c>
      <c r="B1265" s="4">
        <v>36808</v>
      </c>
      <c r="C1265" s="12">
        <f t="shared" si="29"/>
        <v>10</v>
      </c>
      <c r="D1265" s="38">
        <f>VLOOKUP($B1265,data!$A$6:$M$15000,3)</f>
        <v>521000</v>
      </c>
    </row>
    <row r="1266" spans="1:4">
      <c r="A1266" s="1">
        <v>36809</v>
      </c>
      <c r="B1266" s="4">
        <v>36809</v>
      </c>
      <c r="C1266" s="12">
        <f t="shared" si="29"/>
        <v>10</v>
      </c>
      <c r="D1266" s="38">
        <f>VLOOKUP($B1266,data!$A$6:$M$15000,3)</f>
        <v>519000</v>
      </c>
    </row>
    <row r="1267" spans="1:4">
      <c r="A1267" s="1">
        <v>36810</v>
      </c>
      <c r="B1267" s="4">
        <v>36810</v>
      </c>
      <c r="C1267" s="12">
        <f t="shared" si="29"/>
        <v>10</v>
      </c>
      <c r="D1267" s="38">
        <f>VLOOKUP($B1267,data!$A$6:$M$15000,3)</f>
        <v>525000</v>
      </c>
    </row>
    <row r="1268" spans="1:4">
      <c r="A1268" s="1">
        <v>36811</v>
      </c>
      <c r="B1268" s="4">
        <v>36811</v>
      </c>
      <c r="C1268" s="12">
        <f t="shared" si="29"/>
        <v>10</v>
      </c>
      <c r="D1268" s="38">
        <f>VLOOKUP($B1268,data!$A$6:$M$15000,3)</f>
        <v>528000</v>
      </c>
    </row>
    <row r="1269" spans="1:4">
      <c r="A1269" s="1">
        <v>36812</v>
      </c>
      <c r="B1269" s="4">
        <v>36812</v>
      </c>
      <c r="C1269" s="12">
        <f t="shared" si="29"/>
        <v>10</v>
      </c>
      <c r="D1269" s="38">
        <f>VLOOKUP($B1269,data!$A$6:$M$15000,3)</f>
        <v>519000</v>
      </c>
    </row>
    <row r="1270" spans="1:4">
      <c r="A1270" s="1">
        <v>36813</v>
      </c>
      <c r="B1270" s="4">
        <v>36813</v>
      </c>
      <c r="C1270" s="12">
        <f t="shared" si="29"/>
        <v>10</v>
      </c>
      <c r="D1270" s="38">
        <f>VLOOKUP($B1270,data!$A$6:$M$15000,3)</f>
        <v>508000</v>
      </c>
    </row>
    <row r="1271" spans="1:4">
      <c r="A1271" s="1">
        <v>36814</v>
      </c>
      <c r="B1271" s="4">
        <v>36814</v>
      </c>
      <c r="C1271" s="12">
        <f t="shared" si="29"/>
        <v>10</v>
      </c>
      <c r="D1271" s="38">
        <f>VLOOKUP($B1271,data!$A$6:$M$15000,3)</f>
        <v>526000</v>
      </c>
    </row>
    <row r="1272" spans="1:4">
      <c r="A1272" s="1">
        <v>36815</v>
      </c>
      <c r="B1272" s="4">
        <v>36815</v>
      </c>
      <c r="C1272" s="12">
        <f t="shared" si="29"/>
        <v>10</v>
      </c>
      <c r="D1272" s="38">
        <f>VLOOKUP($B1272,data!$A$6:$M$15000,3)</f>
        <v>453000</v>
      </c>
    </row>
    <row r="1273" spans="1:4">
      <c r="A1273" s="1">
        <v>36816</v>
      </c>
      <c r="B1273" s="4">
        <v>36816</v>
      </c>
      <c r="C1273" s="12">
        <f t="shared" si="29"/>
        <v>10</v>
      </c>
      <c r="D1273" s="38">
        <f>VLOOKUP($B1273,data!$A$6:$M$15000,3)</f>
        <v>505000</v>
      </c>
    </row>
    <row r="1274" spans="1:4">
      <c r="A1274" s="1">
        <v>36817</v>
      </c>
      <c r="B1274" s="4">
        <v>36817</v>
      </c>
      <c r="C1274" s="12">
        <f t="shared" si="29"/>
        <v>10</v>
      </c>
      <c r="D1274" s="38">
        <f>VLOOKUP($B1274,data!$A$6:$M$15000,3)</f>
        <v>506000</v>
      </c>
    </row>
    <row r="1275" spans="1:4">
      <c r="A1275" s="1">
        <v>36818</v>
      </c>
      <c r="B1275" s="4">
        <v>36818</v>
      </c>
      <c r="C1275" s="12">
        <f t="shared" si="29"/>
        <v>10</v>
      </c>
      <c r="D1275" s="38">
        <f>VLOOKUP($B1275,data!$A$6:$M$15000,3)</f>
        <v>514000</v>
      </c>
    </row>
    <row r="1276" spans="1:4">
      <c r="A1276" s="1">
        <v>36819</v>
      </c>
      <c r="B1276" s="4">
        <v>36819</v>
      </c>
      <c r="C1276" s="12">
        <f t="shared" si="29"/>
        <v>10</v>
      </c>
      <c r="D1276" s="38">
        <f>VLOOKUP($B1276,data!$A$6:$M$15000,3)</f>
        <v>525000</v>
      </c>
    </row>
    <row r="1277" spans="1:4">
      <c r="A1277" s="1">
        <v>36820</v>
      </c>
      <c r="B1277" s="4">
        <v>36820</v>
      </c>
      <c r="C1277" s="12">
        <f t="shared" si="29"/>
        <v>10</v>
      </c>
      <c r="D1277" s="38">
        <f>VLOOKUP($B1277,data!$A$6:$M$15000,3)</f>
        <v>510000</v>
      </c>
    </row>
    <row r="1278" spans="1:4">
      <c r="A1278" s="1">
        <v>36821</v>
      </c>
      <c r="B1278" s="4">
        <v>36821</v>
      </c>
      <c r="C1278" s="12">
        <f t="shared" si="29"/>
        <v>10</v>
      </c>
      <c r="D1278" s="38">
        <f>VLOOKUP($B1278,data!$A$6:$M$15000,3)</f>
        <v>511000</v>
      </c>
    </row>
    <row r="1279" spans="1:4">
      <c r="A1279" s="1">
        <v>36822</v>
      </c>
      <c r="B1279" s="4">
        <v>36822</v>
      </c>
      <c r="C1279" s="12">
        <f t="shared" si="29"/>
        <v>10</v>
      </c>
      <c r="D1279" s="38">
        <f>VLOOKUP($B1279,data!$A$6:$M$15000,3)</f>
        <v>522000</v>
      </c>
    </row>
    <row r="1280" spans="1:4">
      <c r="A1280" s="1">
        <v>36823</v>
      </c>
      <c r="B1280" s="4">
        <v>36823</v>
      </c>
      <c r="C1280" s="12">
        <f t="shared" si="29"/>
        <v>10</v>
      </c>
      <c r="D1280" s="38">
        <f>VLOOKUP($B1280,data!$A$6:$M$15000,3)</f>
        <v>498000</v>
      </c>
    </row>
    <row r="1281" spans="1:4">
      <c r="A1281" s="1">
        <v>36824</v>
      </c>
      <c r="B1281" s="4">
        <v>36824</v>
      </c>
      <c r="C1281" s="12">
        <f t="shared" si="29"/>
        <v>10</v>
      </c>
      <c r="D1281" s="38">
        <f>VLOOKUP($B1281,data!$A$6:$M$15000,3)</f>
        <v>505000</v>
      </c>
    </row>
    <row r="1282" spans="1:4">
      <c r="A1282" s="1">
        <v>36825</v>
      </c>
      <c r="B1282" s="4">
        <v>36825</v>
      </c>
      <c r="C1282" s="12">
        <f t="shared" si="29"/>
        <v>10</v>
      </c>
      <c r="D1282" s="38">
        <f>VLOOKUP($B1282,data!$A$6:$M$15000,3)</f>
        <v>531000</v>
      </c>
    </row>
    <row r="1283" spans="1:4">
      <c r="A1283" s="1">
        <v>36826</v>
      </c>
      <c r="B1283" s="4">
        <v>36826</v>
      </c>
      <c r="C1283" s="12">
        <f t="shared" si="29"/>
        <v>10</v>
      </c>
      <c r="D1283" s="38">
        <f>VLOOKUP($B1283,data!$A$6:$M$15000,3)</f>
        <v>539000</v>
      </c>
    </row>
    <row r="1284" spans="1:4">
      <c r="A1284" s="1">
        <v>36827</v>
      </c>
      <c r="B1284" s="4">
        <v>36827</v>
      </c>
      <c r="C1284" s="12">
        <f t="shared" si="29"/>
        <v>10</v>
      </c>
      <c r="D1284" s="38">
        <f>VLOOKUP($B1284,data!$A$6:$M$15000,3)</f>
        <v>502000</v>
      </c>
    </row>
    <row r="1285" spans="1:4">
      <c r="A1285" s="1">
        <v>36828</v>
      </c>
      <c r="B1285" s="4">
        <v>36828</v>
      </c>
      <c r="C1285" s="12">
        <f t="shared" si="29"/>
        <v>10</v>
      </c>
      <c r="D1285" s="38">
        <f>VLOOKUP($B1285,data!$A$6:$M$15000,3)</f>
        <v>526000</v>
      </c>
    </row>
    <row r="1286" spans="1:4">
      <c r="A1286" s="1">
        <v>36829</v>
      </c>
      <c r="B1286" s="4">
        <v>36829</v>
      </c>
      <c r="C1286" s="12">
        <f t="shared" si="29"/>
        <v>10</v>
      </c>
      <c r="D1286" s="38">
        <f>VLOOKUP($B1286,data!$A$6:$M$15000,3)</f>
        <v>501000</v>
      </c>
    </row>
    <row r="1287" spans="1:4">
      <c r="A1287" s="1">
        <v>36830</v>
      </c>
      <c r="B1287" s="4">
        <v>36830</v>
      </c>
      <c r="C1287" s="12">
        <f t="shared" si="29"/>
        <v>10</v>
      </c>
      <c r="D1287" s="38">
        <f>VLOOKUP($B1287,data!$A$6:$M$15000,3)</f>
        <v>529000</v>
      </c>
    </row>
    <row r="1288" spans="1:4">
      <c r="A1288" s="1">
        <v>36831</v>
      </c>
      <c r="B1288" s="4">
        <v>36831</v>
      </c>
      <c r="C1288" s="12">
        <f t="shared" si="29"/>
        <v>11</v>
      </c>
      <c r="D1288" s="38">
        <f>VLOOKUP($B1288,data!$A$6:$M$15000,3)</f>
        <v>537000</v>
      </c>
    </row>
    <row r="1289" spans="1:4">
      <c r="A1289" s="1">
        <v>36832</v>
      </c>
      <c r="B1289" s="4">
        <v>36832</v>
      </c>
      <c r="C1289" s="12">
        <f t="shared" si="29"/>
        <v>11</v>
      </c>
      <c r="D1289" s="38">
        <f>VLOOKUP($B1289,data!$A$6:$M$15000,3)</f>
        <v>464000</v>
      </c>
    </row>
    <row r="1290" spans="1:4">
      <c r="A1290" s="1">
        <v>36833</v>
      </c>
      <c r="B1290" s="4">
        <v>36833</v>
      </c>
      <c r="C1290" s="12">
        <f t="shared" ref="C1290:C1354" si="30">IF(B1290&lt;&gt;"",MONTH(B1290),0)</f>
        <v>11</v>
      </c>
      <c r="D1290" s="38">
        <f>VLOOKUP($B1290,data!$A$6:$M$15000,3)</f>
        <v>502000</v>
      </c>
    </row>
    <row r="1291" spans="1:4">
      <c r="A1291" s="1">
        <v>36834</v>
      </c>
      <c r="B1291" s="4">
        <v>36834</v>
      </c>
      <c r="C1291" s="12">
        <f t="shared" si="30"/>
        <v>11</v>
      </c>
      <c r="D1291" s="38">
        <f>VLOOKUP($B1291,data!$A$6:$M$15000,3)</f>
        <v>521000</v>
      </c>
    </row>
    <row r="1292" spans="1:4">
      <c r="A1292" s="1">
        <v>36835</v>
      </c>
      <c r="B1292" s="4">
        <v>36835</v>
      </c>
      <c r="C1292" s="12">
        <f t="shared" si="30"/>
        <v>11</v>
      </c>
      <c r="D1292" s="38">
        <f>VLOOKUP($B1292,data!$A$6:$M$15000,3)</f>
        <v>527000</v>
      </c>
    </row>
    <row r="1293" spans="1:4">
      <c r="A1293" s="1">
        <v>36836</v>
      </c>
      <c r="B1293" s="4">
        <v>36836</v>
      </c>
      <c r="C1293" s="12">
        <f t="shared" si="30"/>
        <v>11</v>
      </c>
      <c r="D1293" s="38">
        <f>VLOOKUP($B1293,data!$A$6:$M$15000,3)</f>
        <v>517000</v>
      </c>
    </row>
    <row r="1294" spans="1:4">
      <c r="A1294" s="1">
        <v>36837</v>
      </c>
      <c r="B1294" s="4">
        <v>36837</v>
      </c>
      <c r="C1294" s="12">
        <f t="shared" si="30"/>
        <v>11</v>
      </c>
      <c r="D1294" s="38">
        <f>VLOOKUP($B1294,data!$A$6:$M$15000,3)</f>
        <v>537000</v>
      </c>
    </row>
    <row r="1295" spans="1:4">
      <c r="A1295" s="1">
        <v>36838</v>
      </c>
      <c r="B1295" s="4">
        <v>36838</v>
      </c>
      <c r="C1295" s="12">
        <f t="shared" si="30"/>
        <v>11</v>
      </c>
      <c r="D1295" s="38">
        <f>VLOOKUP($B1295,data!$A$6:$M$15000,3)</f>
        <v>507000</v>
      </c>
    </row>
    <row r="1296" spans="1:4">
      <c r="A1296" s="1">
        <v>36839</v>
      </c>
      <c r="B1296" s="4">
        <v>36839</v>
      </c>
      <c r="C1296" s="12">
        <f t="shared" si="30"/>
        <v>11</v>
      </c>
      <c r="D1296" s="38">
        <f>VLOOKUP($B1296,data!$A$6:$M$15000,3)</f>
        <v>491000</v>
      </c>
    </row>
    <row r="1297" spans="1:4">
      <c r="A1297" s="1">
        <v>36840</v>
      </c>
      <c r="B1297" s="4">
        <v>36840</v>
      </c>
      <c r="C1297" s="12">
        <f t="shared" si="30"/>
        <v>11</v>
      </c>
      <c r="D1297" s="38">
        <f>VLOOKUP($B1297,data!$A$6:$M$15000,3)</f>
        <v>476000</v>
      </c>
    </row>
    <row r="1298" spans="1:4">
      <c r="A1298" s="1">
        <v>36841</v>
      </c>
      <c r="B1298" s="4">
        <v>36841</v>
      </c>
      <c r="C1298" s="12">
        <f t="shared" si="30"/>
        <v>11</v>
      </c>
      <c r="D1298" s="38">
        <f>VLOOKUP($B1298,data!$A$6:$M$15000,3)</f>
        <v>517000</v>
      </c>
    </row>
    <row r="1299" spans="1:4">
      <c r="A1299" s="1">
        <v>36842</v>
      </c>
      <c r="B1299" s="4">
        <v>36842</v>
      </c>
      <c r="C1299" s="12">
        <f t="shared" si="30"/>
        <v>11</v>
      </c>
      <c r="D1299" s="38">
        <f>VLOOKUP($B1299,data!$A$6:$M$15000,3)</f>
        <v>511000</v>
      </c>
    </row>
    <row r="1300" spans="1:4">
      <c r="A1300" s="1">
        <v>36843</v>
      </c>
      <c r="B1300" s="4">
        <v>36843</v>
      </c>
      <c r="C1300" s="12">
        <f t="shared" si="30"/>
        <v>11</v>
      </c>
      <c r="D1300" s="38">
        <f>VLOOKUP($B1300,data!$A$6:$M$15000,3)</f>
        <v>505000</v>
      </c>
    </row>
    <row r="1301" spans="1:4">
      <c r="A1301" s="1">
        <v>36844</v>
      </c>
      <c r="B1301" s="4">
        <v>36844</v>
      </c>
      <c r="C1301" s="12">
        <f t="shared" si="30"/>
        <v>11</v>
      </c>
      <c r="D1301" s="38">
        <f>VLOOKUP($B1301,data!$A$6:$M$15000,3)</f>
        <v>513000</v>
      </c>
    </row>
    <row r="1302" spans="1:4">
      <c r="A1302" s="1">
        <v>36845</v>
      </c>
      <c r="B1302" s="4">
        <v>36845</v>
      </c>
      <c r="C1302" s="12">
        <f t="shared" si="30"/>
        <v>11</v>
      </c>
      <c r="D1302" s="38">
        <f>VLOOKUP($B1302,data!$A$6:$M$15000,3)</f>
        <v>503000</v>
      </c>
    </row>
    <row r="1303" spans="1:4">
      <c r="A1303" s="1">
        <v>36846</v>
      </c>
      <c r="B1303" s="4">
        <v>36846</v>
      </c>
      <c r="C1303" s="12">
        <f t="shared" si="30"/>
        <v>11</v>
      </c>
      <c r="D1303" s="38">
        <f>VLOOKUP($B1303,data!$A$6:$M$15000,3)</f>
        <v>454000</v>
      </c>
    </row>
    <row r="1304" spans="1:4">
      <c r="A1304" s="1">
        <v>36847</v>
      </c>
      <c r="B1304" s="4">
        <v>36847</v>
      </c>
      <c r="C1304" s="12">
        <f t="shared" si="30"/>
        <v>11</v>
      </c>
      <c r="D1304" s="38">
        <f>VLOOKUP($B1304,data!$A$6:$M$15000,3)</f>
        <v>454000</v>
      </c>
    </row>
    <row r="1305" spans="1:4">
      <c r="A1305" s="1">
        <v>36848</v>
      </c>
      <c r="B1305" s="4">
        <v>36848</v>
      </c>
      <c r="C1305" s="12">
        <f t="shared" si="30"/>
        <v>11</v>
      </c>
      <c r="D1305" s="38">
        <f>VLOOKUP($B1305,data!$A$6:$M$15000,3)</f>
        <v>502000</v>
      </c>
    </row>
    <row r="1306" spans="1:4">
      <c r="A1306" s="1">
        <v>36849</v>
      </c>
      <c r="B1306" s="4">
        <v>36849</v>
      </c>
      <c r="C1306" s="12">
        <f t="shared" si="30"/>
        <v>11</v>
      </c>
      <c r="D1306" s="38">
        <f>VLOOKUP($B1306,data!$A$6:$M$15000,3)</f>
        <v>533000</v>
      </c>
    </row>
    <row r="1307" spans="1:4">
      <c r="A1307" s="1">
        <v>36850</v>
      </c>
      <c r="B1307" s="4">
        <v>36850</v>
      </c>
      <c r="C1307" s="12">
        <f t="shared" si="30"/>
        <v>11</v>
      </c>
      <c r="D1307" s="38">
        <f>VLOOKUP($B1307,data!$A$6:$M$15000,3)</f>
        <v>528000</v>
      </c>
    </row>
    <row r="1308" spans="1:4">
      <c r="A1308" s="1">
        <v>36851</v>
      </c>
      <c r="B1308" s="4">
        <v>36851</v>
      </c>
      <c r="C1308" s="12">
        <f t="shared" si="30"/>
        <v>11</v>
      </c>
      <c r="D1308" s="38">
        <f>VLOOKUP($B1308,data!$A$6:$M$15000,3)</f>
        <v>511000</v>
      </c>
    </row>
    <row r="1309" spans="1:4">
      <c r="A1309" s="1">
        <v>36852</v>
      </c>
      <c r="B1309" s="4">
        <v>36852</v>
      </c>
      <c r="C1309" s="12">
        <f t="shared" si="30"/>
        <v>11</v>
      </c>
      <c r="D1309" s="38">
        <f>VLOOKUP($B1309,data!$A$6:$M$15000,3)</f>
        <v>517000</v>
      </c>
    </row>
    <row r="1310" spans="1:4">
      <c r="A1310" s="1">
        <v>36853</v>
      </c>
      <c r="B1310" s="4">
        <v>36853</v>
      </c>
      <c r="C1310" s="12">
        <f t="shared" si="30"/>
        <v>11</v>
      </c>
      <c r="D1310" s="38">
        <f>VLOOKUP($B1310,data!$A$6:$M$15000,3)</f>
        <v>539000</v>
      </c>
    </row>
    <row r="1311" spans="1:4">
      <c r="A1311" s="1">
        <v>36854</v>
      </c>
      <c r="B1311" s="4">
        <v>36854</v>
      </c>
      <c r="C1311" s="12">
        <f t="shared" si="30"/>
        <v>11</v>
      </c>
      <c r="D1311" s="38">
        <f>VLOOKUP($B1311,data!$A$6:$M$15000,3)</f>
        <v>538000</v>
      </c>
    </row>
    <row r="1312" spans="1:4">
      <c r="A1312" s="1">
        <v>36855</v>
      </c>
      <c r="B1312" s="4">
        <v>36855</v>
      </c>
      <c r="C1312" s="12">
        <f t="shared" si="30"/>
        <v>11</v>
      </c>
      <c r="D1312" s="38">
        <f>VLOOKUP($B1312,data!$A$6:$M$15000,3)</f>
        <v>540000</v>
      </c>
    </row>
    <row r="1313" spans="1:4">
      <c r="A1313" s="1">
        <v>36856</v>
      </c>
      <c r="B1313" s="4">
        <v>36856</v>
      </c>
      <c r="C1313" s="12">
        <f t="shared" si="30"/>
        <v>11</v>
      </c>
      <c r="D1313" s="38">
        <f>VLOOKUP($B1313,data!$A$6:$M$15000,3)</f>
        <v>521000</v>
      </c>
    </row>
    <row r="1314" spans="1:4">
      <c r="A1314" s="1">
        <v>36857</v>
      </c>
      <c r="B1314" s="4">
        <v>36857</v>
      </c>
      <c r="C1314" s="12">
        <f t="shared" si="30"/>
        <v>11</v>
      </c>
      <c r="D1314" s="38">
        <f>VLOOKUP($B1314,data!$A$6:$M$15000,3)</f>
        <v>512000</v>
      </c>
    </row>
    <row r="1315" spans="1:4">
      <c r="A1315" s="1">
        <v>36858</v>
      </c>
      <c r="B1315" s="4">
        <v>36858</v>
      </c>
      <c r="C1315" s="12">
        <f t="shared" si="30"/>
        <v>11</v>
      </c>
      <c r="D1315" s="38">
        <f>VLOOKUP($B1315,data!$A$6:$M$15000,3)</f>
        <v>528000</v>
      </c>
    </row>
    <row r="1316" spans="1:4">
      <c r="A1316" s="1">
        <v>36859</v>
      </c>
      <c r="B1316" s="4">
        <v>36859</v>
      </c>
      <c r="C1316" s="12">
        <f t="shared" si="30"/>
        <v>11</v>
      </c>
      <c r="D1316" s="38">
        <f>VLOOKUP($B1316,data!$A$6:$M$15000,3)</f>
        <v>500000</v>
      </c>
    </row>
    <row r="1317" spans="1:4">
      <c r="A1317" s="1">
        <v>36860</v>
      </c>
      <c r="B1317" s="4">
        <v>36860</v>
      </c>
      <c r="C1317" s="12">
        <f t="shared" si="30"/>
        <v>11</v>
      </c>
      <c r="D1317" s="38">
        <f>VLOOKUP($B1317,data!$A$6:$M$15000,3)</f>
        <v>503000</v>
      </c>
    </row>
    <row r="1318" spans="1:4">
      <c r="A1318" s="1">
        <v>36861</v>
      </c>
      <c r="B1318" s="4">
        <v>36861</v>
      </c>
      <c r="C1318" s="12">
        <f t="shared" si="30"/>
        <v>12</v>
      </c>
      <c r="D1318" s="38">
        <f>VLOOKUP($B1318,data!$A$6:$M$15000,3)</f>
        <v>534000</v>
      </c>
    </row>
    <row r="1319" spans="1:4">
      <c r="A1319" s="1">
        <v>36862</v>
      </c>
      <c r="B1319" s="4">
        <v>36862</v>
      </c>
      <c r="C1319" s="12">
        <f t="shared" si="30"/>
        <v>12</v>
      </c>
      <c r="D1319" s="38">
        <f>VLOOKUP($B1319,data!$A$6:$M$15000,3)</f>
        <v>540000</v>
      </c>
    </row>
    <row r="1320" spans="1:4">
      <c r="A1320" s="1">
        <v>36863</v>
      </c>
      <c r="B1320" s="4">
        <v>36863</v>
      </c>
      <c r="C1320" s="12">
        <f t="shared" si="30"/>
        <v>12</v>
      </c>
      <c r="D1320" s="38">
        <f>VLOOKUP($B1320,data!$A$6:$M$15000,3)</f>
        <v>531000</v>
      </c>
    </row>
    <row r="1321" spans="1:4">
      <c r="A1321" s="1">
        <v>36864</v>
      </c>
      <c r="B1321" s="4">
        <v>36864</v>
      </c>
      <c r="C1321" s="12">
        <f t="shared" si="30"/>
        <v>12</v>
      </c>
      <c r="D1321" s="38">
        <f>VLOOKUP($B1321,data!$A$6:$M$15000,3)</f>
        <v>525000</v>
      </c>
    </row>
    <row r="1322" spans="1:4">
      <c r="A1322" s="1">
        <v>36865</v>
      </c>
      <c r="B1322" s="4">
        <v>36865</v>
      </c>
      <c r="C1322" s="12">
        <f t="shared" si="30"/>
        <v>12</v>
      </c>
      <c r="D1322" s="38">
        <f>VLOOKUP($B1322,data!$A$6:$M$15000,3)</f>
        <v>532000</v>
      </c>
    </row>
    <row r="1323" spans="1:4">
      <c r="A1323" s="1">
        <v>36866</v>
      </c>
      <c r="B1323" s="4">
        <v>36866</v>
      </c>
      <c r="C1323" s="12">
        <f t="shared" si="30"/>
        <v>12</v>
      </c>
      <c r="D1323" s="38">
        <f>VLOOKUP($B1323,data!$A$6:$M$15000,3)</f>
        <v>544000</v>
      </c>
    </row>
    <row r="1324" spans="1:4">
      <c r="A1324" s="1">
        <v>36867</v>
      </c>
      <c r="B1324" s="4">
        <v>36867</v>
      </c>
      <c r="C1324" s="12">
        <f t="shared" si="30"/>
        <v>12</v>
      </c>
      <c r="D1324" s="38">
        <f>VLOOKUP($B1324,data!$A$6:$M$15000,3)</f>
        <v>524000</v>
      </c>
    </row>
    <row r="1325" spans="1:4">
      <c r="A1325" s="1">
        <v>36868</v>
      </c>
      <c r="B1325" s="4">
        <v>36868</v>
      </c>
      <c r="C1325" s="12">
        <f t="shared" si="30"/>
        <v>12</v>
      </c>
      <c r="D1325" s="38">
        <f>VLOOKUP($B1325,data!$A$6:$M$15000,3)</f>
        <v>527000</v>
      </c>
    </row>
    <row r="1326" spans="1:4">
      <c r="A1326" s="1">
        <v>36869</v>
      </c>
      <c r="B1326" s="4">
        <v>36869</v>
      </c>
      <c r="C1326" s="12">
        <f t="shared" si="30"/>
        <v>12</v>
      </c>
      <c r="D1326" s="38">
        <f>VLOOKUP($B1326,data!$A$6:$M$15000,3)</f>
        <v>533000</v>
      </c>
    </row>
    <row r="1327" spans="1:4">
      <c r="A1327" s="1">
        <v>36870</v>
      </c>
      <c r="B1327" s="4">
        <v>36870</v>
      </c>
      <c r="C1327" s="12">
        <f t="shared" si="30"/>
        <v>12</v>
      </c>
      <c r="D1327" s="38">
        <f>VLOOKUP($B1327,data!$A$6:$M$15000,3)</f>
        <v>524000</v>
      </c>
    </row>
    <row r="1328" spans="1:4">
      <c r="A1328" s="1">
        <v>36871</v>
      </c>
      <c r="B1328" s="4">
        <v>36871</v>
      </c>
      <c r="C1328" s="12">
        <f t="shared" si="30"/>
        <v>12</v>
      </c>
      <c r="D1328" s="38">
        <f>VLOOKUP($B1328,data!$A$6:$M$15000,3)</f>
        <v>507000</v>
      </c>
    </row>
    <row r="1329" spans="1:4">
      <c r="A1329" s="1">
        <v>36872</v>
      </c>
      <c r="B1329" s="4">
        <v>36872</v>
      </c>
      <c r="C1329" s="12">
        <f t="shared" si="30"/>
        <v>12</v>
      </c>
      <c r="D1329" s="38">
        <f>VLOOKUP($B1329,data!$A$6:$M$15000,3)</f>
        <v>532000</v>
      </c>
    </row>
    <row r="1330" spans="1:4">
      <c r="A1330" s="1">
        <v>36873</v>
      </c>
      <c r="B1330" s="4">
        <v>36873</v>
      </c>
      <c r="C1330" s="12">
        <f t="shared" si="30"/>
        <v>12</v>
      </c>
      <c r="D1330" s="38">
        <f>VLOOKUP($B1330,data!$A$6:$M$15000,3)</f>
        <v>539000</v>
      </c>
    </row>
    <row r="1331" spans="1:4">
      <c r="A1331" s="1">
        <v>36874</v>
      </c>
      <c r="B1331" s="4">
        <v>36874</v>
      </c>
      <c r="C1331" s="12">
        <f t="shared" si="30"/>
        <v>12</v>
      </c>
      <c r="D1331" s="38">
        <f>VLOOKUP($B1331,data!$A$6:$M$15000,3)</f>
        <v>532000</v>
      </c>
    </row>
    <row r="1332" spans="1:4">
      <c r="A1332" s="1">
        <v>36875</v>
      </c>
      <c r="B1332" s="4">
        <v>36875</v>
      </c>
      <c r="C1332" s="12">
        <f t="shared" si="30"/>
        <v>12</v>
      </c>
      <c r="D1332" s="38">
        <f>VLOOKUP($B1332,data!$A$6:$M$15000,3)</f>
        <v>535000</v>
      </c>
    </row>
    <row r="1333" spans="1:4">
      <c r="A1333" s="1">
        <v>36876</v>
      </c>
      <c r="B1333" s="4">
        <v>36876</v>
      </c>
      <c r="C1333" s="12">
        <f t="shared" si="30"/>
        <v>12</v>
      </c>
      <c r="D1333" s="38">
        <f>VLOOKUP($B1333,data!$A$6:$M$15000,3)</f>
        <v>490000</v>
      </c>
    </row>
    <row r="1334" spans="1:4">
      <c r="A1334" s="1">
        <v>36877</v>
      </c>
      <c r="B1334" s="4">
        <v>36877</v>
      </c>
      <c r="C1334" s="12">
        <f t="shared" si="30"/>
        <v>12</v>
      </c>
      <c r="D1334" s="38">
        <f>VLOOKUP($B1334,data!$A$6:$M$15000,3)</f>
        <v>515000</v>
      </c>
    </row>
    <row r="1335" spans="1:4">
      <c r="A1335" s="1">
        <v>36878</v>
      </c>
      <c r="B1335" s="4">
        <v>36878</v>
      </c>
      <c r="C1335" s="12">
        <f t="shared" si="30"/>
        <v>12</v>
      </c>
      <c r="D1335" s="38">
        <f>VLOOKUP($B1335,data!$A$6:$M$15000,3)</f>
        <v>523000</v>
      </c>
    </row>
    <row r="1336" spans="1:4">
      <c r="A1336" s="1">
        <v>36879</v>
      </c>
      <c r="B1336" s="4">
        <v>36879</v>
      </c>
      <c r="C1336" s="12">
        <f t="shared" si="30"/>
        <v>12</v>
      </c>
      <c r="D1336" s="38">
        <f>VLOOKUP($B1336,data!$A$6:$M$15000,3)</f>
        <v>523000</v>
      </c>
    </row>
    <row r="1337" spans="1:4">
      <c r="A1337" s="1">
        <v>36880</v>
      </c>
      <c r="B1337" s="4">
        <v>36880</v>
      </c>
      <c r="C1337" s="12">
        <f t="shared" si="30"/>
        <v>12</v>
      </c>
      <c r="D1337" s="38">
        <f>VLOOKUP($B1337,data!$A$6:$M$15000,3)</f>
        <v>532000</v>
      </c>
    </row>
    <row r="1338" spans="1:4">
      <c r="A1338" s="1">
        <v>36881</v>
      </c>
      <c r="B1338" s="4">
        <v>36881</v>
      </c>
      <c r="C1338" s="12">
        <f t="shared" si="30"/>
        <v>12</v>
      </c>
      <c r="D1338" s="38">
        <f>VLOOKUP($B1338,data!$A$6:$M$15000,3)</f>
        <v>518000</v>
      </c>
    </row>
    <row r="1339" spans="1:4">
      <c r="A1339" s="1">
        <v>36882</v>
      </c>
      <c r="B1339" s="4">
        <v>36882</v>
      </c>
      <c r="C1339" s="12">
        <f t="shared" si="30"/>
        <v>12</v>
      </c>
      <c r="D1339" s="38">
        <f>VLOOKUP($B1339,data!$A$6:$M$15000,3)</f>
        <v>512000</v>
      </c>
    </row>
    <row r="1340" spans="1:4">
      <c r="A1340" s="1">
        <v>36883</v>
      </c>
      <c r="B1340" s="4">
        <v>36883</v>
      </c>
      <c r="C1340" s="12">
        <f t="shared" si="30"/>
        <v>12</v>
      </c>
      <c r="D1340" s="38">
        <f>VLOOKUP($B1340,data!$A$6:$M$15000,3)</f>
        <v>533000</v>
      </c>
    </row>
    <row r="1341" spans="1:4">
      <c r="A1341" s="1">
        <v>36884</v>
      </c>
      <c r="B1341" s="4">
        <v>36884</v>
      </c>
      <c r="C1341" s="12">
        <f t="shared" si="30"/>
        <v>12</v>
      </c>
      <c r="D1341" s="38">
        <f>VLOOKUP($B1341,data!$A$6:$M$15000,3)</f>
        <v>525000</v>
      </c>
    </row>
    <row r="1342" spans="1:4">
      <c r="A1342" s="1">
        <v>36885</v>
      </c>
      <c r="B1342" s="4">
        <v>36885</v>
      </c>
      <c r="C1342" s="12">
        <f t="shared" si="30"/>
        <v>12</v>
      </c>
      <c r="D1342" s="38">
        <f>VLOOKUP($B1342,data!$A$6:$M$15000,3)</f>
        <v>528000</v>
      </c>
    </row>
    <row r="1343" spans="1:4">
      <c r="A1343" s="1">
        <v>36886</v>
      </c>
      <c r="B1343" s="4">
        <v>36886</v>
      </c>
      <c r="C1343" s="12">
        <f t="shared" si="30"/>
        <v>12</v>
      </c>
      <c r="D1343" s="38">
        <f>VLOOKUP($B1343,data!$A$6:$M$15000,3)</f>
        <v>522000</v>
      </c>
    </row>
    <row r="1344" spans="1:4">
      <c r="A1344" s="1">
        <v>36887</v>
      </c>
      <c r="B1344" s="4">
        <v>36887</v>
      </c>
      <c r="C1344" s="12">
        <f t="shared" si="30"/>
        <v>12</v>
      </c>
      <c r="D1344" s="38">
        <f>VLOOKUP($B1344,data!$A$6:$M$15000,3)</f>
        <v>517000</v>
      </c>
    </row>
    <row r="1345" spans="1:4">
      <c r="A1345" s="1">
        <v>36888</v>
      </c>
      <c r="B1345" s="4">
        <v>36888</v>
      </c>
      <c r="C1345" s="12">
        <f t="shared" si="30"/>
        <v>12</v>
      </c>
      <c r="D1345" s="38">
        <f>VLOOKUP($B1345,data!$A$6:$M$15000,3)</f>
        <v>540000</v>
      </c>
    </row>
    <row r="1346" spans="1:4">
      <c r="A1346" s="1">
        <v>36889</v>
      </c>
      <c r="B1346" s="4">
        <v>36889</v>
      </c>
      <c r="C1346" s="12">
        <f t="shared" si="30"/>
        <v>12</v>
      </c>
      <c r="D1346" s="38">
        <f>VLOOKUP($B1346,data!$A$6:$M$15000,3)</f>
        <v>537000</v>
      </c>
    </row>
    <row r="1347" spans="1:4">
      <c r="A1347" s="1">
        <v>36890</v>
      </c>
      <c r="B1347" s="4">
        <v>36890</v>
      </c>
      <c r="C1347" s="12">
        <f t="shared" si="30"/>
        <v>12</v>
      </c>
      <c r="D1347" s="38">
        <f>VLOOKUP($B1347,data!$A$6:$M$15000,3)</f>
        <v>532000</v>
      </c>
    </row>
    <row r="1348" spans="1:4">
      <c r="A1348" s="1">
        <v>36891</v>
      </c>
      <c r="B1348" s="4">
        <v>36891</v>
      </c>
      <c r="C1348" s="12">
        <f t="shared" si="30"/>
        <v>12</v>
      </c>
      <c r="D1348" s="38">
        <f>VLOOKUP($B1348,data!$A$6:$M$15000,3)</f>
        <v>532000</v>
      </c>
    </row>
    <row r="1349" spans="1:4">
      <c r="A1349" s="353" t="s">
        <v>1</v>
      </c>
      <c r="B1349" s="354" t="s">
        <v>2</v>
      </c>
      <c r="C1349" s="355" t="s">
        <v>14</v>
      </c>
      <c r="D1349" s="356" t="s">
        <v>148</v>
      </c>
    </row>
    <row r="1350" spans="1:4">
      <c r="A1350" s="1">
        <v>36892</v>
      </c>
      <c r="B1350" s="4">
        <v>36892</v>
      </c>
      <c r="C1350" s="12">
        <f t="shared" si="30"/>
        <v>1</v>
      </c>
      <c r="D1350" s="38">
        <f>VLOOKUP($B1350,data!$A$6:$M$15000,3)</f>
        <v>536000</v>
      </c>
    </row>
    <row r="1351" spans="1:4">
      <c r="A1351" s="1">
        <v>36893</v>
      </c>
      <c r="B1351" s="4">
        <v>36893</v>
      </c>
      <c r="C1351" s="12">
        <f t="shared" si="30"/>
        <v>1</v>
      </c>
      <c r="D1351" s="38">
        <f>VLOOKUP($B1351,data!$A$6:$M$15000,3)</f>
        <v>532000</v>
      </c>
    </row>
    <row r="1352" spans="1:4">
      <c r="A1352" s="1">
        <v>36894</v>
      </c>
      <c r="B1352" s="4">
        <v>36894</v>
      </c>
      <c r="C1352" s="12">
        <f t="shared" si="30"/>
        <v>1</v>
      </c>
      <c r="D1352" s="38">
        <f>VLOOKUP($B1352,data!$A$6:$M$15000,3)</f>
        <v>535000</v>
      </c>
    </row>
    <row r="1353" spans="1:4">
      <c r="A1353" s="1">
        <v>36895</v>
      </c>
      <c r="B1353" s="4">
        <v>36895</v>
      </c>
      <c r="C1353" s="12">
        <f t="shared" si="30"/>
        <v>1</v>
      </c>
      <c r="D1353" s="38">
        <f>VLOOKUP($B1353,data!$A$6:$M$15000,3)</f>
        <v>540000</v>
      </c>
    </row>
    <row r="1354" spans="1:4">
      <c r="A1354" s="1">
        <v>36896</v>
      </c>
      <c r="B1354" s="4">
        <v>36896</v>
      </c>
      <c r="C1354" s="12">
        <f t="shared" si="30"/>
        <v>1</v>
      </c>
      <c r="D1354" s="38">
        <f>VLOOKUP($B1354,data!$A$6:$M$15000,3)</f>
        <v>540000</v>
      </c>
    </row>
    <row r="1355" spans="1:4">
      <c r="A1355" s="1">
        <v>36897</v>
      </c>
      <c r="B1355" s="4">
        <v>36897</v>
      </c>
      <c r="C1355" s="12">
        <f t="shared" ref="C1355:C1418" si="31">IF(B1355&lt;&gt;"",MONTH(B1355),0)</f>
        <v>1</v>
      </c>
      <c r="D1355" s="38">
        <f>VLOOKUP($B1355,data!$A$6:$M$15000,3)</f>
        <v>533000</v>
      </c>
    </row>
    <row r="1356" spans="1:4">
      <c r="A1356" s="1">
        <v>36898</v>
      </c>
      <c r="B1356" s="4">
        <v>36898</v>
      </c>
      <c r="C1356" s="12">
        <f t="shared" si="31"/>
        <v>1</v>
      </c>
      <c r="D1356" s="38">
        <f>VLOOKUP($B1356,data!$A$6:$M$15000,3)</f>
        <v>535000</v>
      </c>
    </row>
    <row r="1357" spans="1:4">
      <c r="A1357" s="1">
        <v>36899</v>
      </c>
      <c r="B1357" s="4">
        <v>36899</v>
      </c>
      <c r="C1357" s="12">
        <f t="shared" si="31"/>
        <v>1</v>
      </c>
      <c r="D1357" s="38">
        <f>VLOOKUP($B1357,data!$A$6:$M$15000,3)</f>
        <v>537000</v>
      </c>
    </row>
    <row r="1358" spans="1:4">
      <c r="A1358" s="1">
        <v>36900</v>
      </c>
      <c r="B1358" s="4">
        <v>36900</v>
      </c>
      <c r="C1358" s="12">
        <f t="shared" si="31"/>
        <v>1</v>
      </c>
      <c r="D1358" s="38">
        <f>VLOOKUP($B1358,data!$A$6:$M$15000,3)</f>
        <v>540000</v>
      </c>
    </row>
    <row r="1359" spans="1:4">
      <c r="A1359" s="1">
        <v>36901</v>
      </c>
      <c r="B1359" s="4">
        <v>36901</v>
      </c>
      <c r="C1359" s="12">
        <f t="shared" si="31"/>
        <v>1</v>
      </c>
      <c r="D1359" s="38">
        <f>VLOOKUP($B1359,data!$A$6:$M$15000,3)</f>
        <v>540000</v>
      </c>
    </row>
    <row r="1360" spans="1:4">
      <c r="A1360" s="1">
        <v>36902</v>
      </c>
      <c r="B1360" s="4">
        <v>36902</v>
      </c>
      <c r="C1360" s="12">
        <f t="shared" si="31"/>
        <v>1</v>
      </c>
      <c r="D1360" s="38">
        <f>VLOOKUP($B1360,data!$A$6:$M$15000,3)</f>
        <v>547000</v>
      </c>
    </row>
    <row r="1361" spans="1:4">
      <c r="A1361" s="1">
        <v>36903</v>
      </c>
      <c r="B1361" s="4">
        <v>36903</v>
      </c>
      <c r="C1361" s="12">
        <f t="shared" si="31"/>
        <v>1</v>
      </c>
      <c r="D1361" s="38">
        <f>VLOOKUP($B1361,data!$A$6:$M$15000,3)</f>
        <v>535000</v>
      </c>
    </row>
    <row r="1362" spans="1:4">
      <c r="A1362" s="1">
        <v>36904</v>
      </c>
      <c r="B1362" s="4">
        <v>36904</v>
      </c>
      <c r="C1362" s="12">
        <f t="shared" si="31"/>
        <v>1</v>
      </c>
      <c r="D1362" s="38">
        <f>VLOOKUP($B1362,data!$A$6:$M$15000,3)</f>
        <v>541000</v>
      </c>
    </row>
    <row r="1363" spans="1:4">
      <c r="A1363" s="1">
        <v>36905</v>
      </c>
      <c r="B1363" s="4">
        <v>36905</v>
      </c>
      <c r="C1363" s="12">
        <f t="shared" si="31"/>
        <v>1</v>
      </c>
      <c r="D1363" s="38">
        <f>VLOOKUP($B1363,data!$A$6:$M$15000,3)</f>
        <v>542000</v>
      </c>
    </row>
    <row r="1364" spans="1:4">
      <c r="A1364" s="1">
        <v>36906</v>
      </c>
      <c r="B1364" s="4">
        <v>36906</v>
      </c>
      <c r="C1364" s="12">
        <f t="shared" si="31"/>
        <v>1</v>
      </c>
      <c r="D1364" s="38">
        <f>VLOOKUP($B1364,data!$A$6:$M$15000,3)</f>
        <v>535000</v>
      </c>
    </row>
    <row r="1365" spans="1:4">
      <c r="A1365" s="1">
        <v>36907</v>
      </c>
      <c r="B1365" s="4">
        <v>36907</v>
      </c>
      <c r="C1365" s="12">
        <f t="shared" si="31"/>
        <v>1</v>
      </c>
      <c r="D1365" s="38">
        <f>VLOOKUP($B1365,data!$A$6:$M$15000,3)</f>
        <v>539000</v>
      </c>
    </row>
    <row r="1366" spans="1:4">
      <c r="A1366" s="1">
        <v>36908</v>
      </c>
      <c r="B1366" s="4">
        <v>36908</v>
      </c>
      <c r="C1366" s="12">
        <f t="shared" si="31"/>
        <v>1</v>
      </c>
      <c r="D1366" s="38">
        <f>VLOOKUP($B1366,data!$A$6:$M$15000,3)</f>
        <v>529000</v>
      </c>
    </row>
    <row r="1367" spans="1:4">
      <c r="A1367" s="1">
        <v>36909</v>
      </c>
      <c r="B1367" s="4">
        <v>36909</v>
      </c>
      <c r="C1367" s="12">
        <f t="shared" si="31"/>
        <v>1</v>
      </c>
      <c r="D1367" s="38">
        <f>VLOOKUP($B1367,data!$A$6:$M$15000,3)</f>
        <v>532000</v>
      </c>
    </row>
    <row r="1368" spans="1:4">
      <c r="A1368" s="1">
        <v>36910</v>
      </c>
      <c r="B1368" s="4">
        <v>36910</v>
      </c>
      <c r="C1368" s="12">
        <f t="shared" si="31"/>
        <v>1</v>
      </c>
      <c r="D1368" s="38">
        <f>VLOOKUP($B1368,data!$A$6:$M$15000,3)</f>
        <v>536000</v>
      </c>
    </row>
    <row r="1369" spans="1:4">
      <c r="A1369" s="1">
        <v>36911</v>
      </c>
      <c r="B1369" s="4">
        <v>36911</v>
      </c>
      <c r="C1369" s="12">
        <f t="shared" si="31"/>
        <v>1</v>
      </c>
      <c r="D1369" s="38">
        <f>VLOOKUP($B1369,data!$A$6:$M$15000,3)</f>
        <v>522000</v>
      </c>
    </row>
    <row r="1370" spans="1:4">
      <c r="A1370" s="1">
        <v>36912</v>
      </c>
      <c r="B1370" s="4">
        <v>36912</v>
      </c>
      <c r="C1370" s="12">
        <f t="shared" si="31"/>
        <v>1</v>
      </c>
      <c r="D1370" s="38">
        <f>VLOOKUP($B1370,data!$A$6:$M$15000,3)</f>
        <v>539000</v>
      </c>
    </row>
    <row r="1371" spans="1:4">
      <c r="A1371" s="1">
        <v>36913</v>
      </c>
      <c r="B1371" s="4">
        <v>36913</v>
      </c>
      <c r="C1371" s="12">
        <f t="shared" si="31"/>
        <v>1</v>
      </c>
      <c r="D1371" s="38">
        <f>VLOOKUP($B1371,data!$A$6:$M$15000,3)</f>
        <v>534000</v>
      </c>
    </row>
    <row r="1372" spans="1:4">
      <c r="A1372" s="1">
        <v>36914</v>
      </c>
      <c r="B1372" s="4">
        <v>36914</v>
      </c>
      <c r="C1372" s="12">
        <f t="shared" si="31"/>
        <v>1</v>
      </c>
      <c r="D1372" s="38">
        <f>VLOOKUP($B1372,data!$A$6:$M$15000,3)</f>
        <v>541000</v>
      </c>
    </row>
    <row r="1373" spans="1:4">
      <c r="A1373" s="1">
        <v>36915</v>
      </c>
      <c r="B1373" s="4">
        <v>36915</v>
      </c>
      <c r="C1373" s="12">
        <f t="shared" si="31"/>
        <v>1</v>
      </c>
      <c r="D1373" s="38">
        <f>VLOOKUP($B1373,data!$A$6:$M$15000,3)</f>
        <v>536000</v>
      </c>
    </row>
    <row r="1374" spans="1:4">
      <c r="A1374" s="1">
        <v>36916</v>
      </c>
      <c r="B1374" s="4">
        <v>36916</v>
      </c>
      <c r="C1374" s="12">
        <f t="shared" si="31"/>
        <v>1</v>
      </c>
      <c r="D1374" s="38">
        <f>VLOOKUP($B1374,data!$A$6:$M$15000,3)</f>
        <v>530000</v>
      </c>
    </row>
    <row r="1375" spans="1:4">
      <c r="A1375" s="1">
        <v>36917</v>
      </c>
      <c r="B1375" s="4">
        <v>36917</v>
      </c>
      <c r="C1375" s="12">
        <f t="shared" si="31"/>
        <v>1</v>
      </c>
      <c r="D1375" s="38">
        <f>VLOOKUP($B1375,data!$A$6:$M$15000,3)</f>
        <v>524000</v>
      </c>
    </row>
    <row r="1376" spans="1:4">
      <c r="A1376" s="1">
        <v>36918</v>
      </c>
      <c r="B1376" s="4">
        <v>36918</v>
      </c>
      <c r="C1376" s="12">
        <f t="shared" si="31"/>
        <v>1</v>
      </c>
      <c r="D1376" s="38">
        <f>VLOOKUP($B1376,data!$A$6:$M$15000,3)</f>
        <v>527000</v>
      </c>
    </row>
    <row r="1377" spans="1:4">
      <c r="A1377" s="1">
        <v>36919</v>
      </c>
      <c r="B1377" s="4">
        <v>36919</v>
      </c>
      <c r="C1377" s="12">
        <f t="shared" si="31"/>
        <v>1</v>
      </c>
      <c r="D1377" s="38">
        <f>VLOOKUP($B1377,data!$A$6:$M$15000,3)</f>
        <v>505000</v>
      </c>
    </row>
    <row r="1378" spans="1:4">
      <c r="A1378" s="1">
        <v>36920</v>
      </c>
      <c r="B1378" s="4">
        <v>36920</v>
      </c>
      <c r="C1378" s="12">
        <f t="shared" si="31"/>
        <v>1</v>
      </c>
      <c r="D1378" s="38">
        <f>VLOOKUP($B1378,data!$A$6:$M$15000,3)</f>
        <v>512000</v>
      </c>
    </row>
    <row r="1379" spans="1:4">
      <c r="A1379" s="1">
        <v>36921</v>
      </c>
      <c r="B1379" s="4">
        <v>36921</v>
      </c>
      <c r="C1379" s="12">
        <f t="shared" si="31"/>
        <v>1</v>
      </c>
      <c r="D1379" s="38">
        <f>VLOOKUP($B1379,data!$A$6:$M$15000,3)</f>
        <v>537000</v>
      </c>
    </row>
    <row r="1380" spans="1:4">
      <c r="A1380" s="1">
        <v>36922</v>
      </c>
      <c r="B1380" s="4">
        <v>36922</v>
      </c>
      <c r="C1380" s="12">
        <f t="shared" si="31"/>
        <v>1</v>
      </c>
      <c r="D1380" s="38">
        <f>VLOOKUP($B1380,data!$A$6:$M$15000,3)</f>
        <v>518000</v>
      </c>
    </row>
    <row r="1381" spans="1:4">
      <c r="A1381" s="1">
        <v>36923</v>
      </c>
      <c r="B1381" s="4">
        <v>36923</v>
      </c>
      <c r="C1381" s="12">
        <f t="shared" si="31"/>
        <v>2</v>
      </c>
      <c r="D1381" s="38">
        <f>VLOOKUP($B1381,data!$A$6:$M$15000,3)</f>
        <v>530000</v>
      </c>
    </row>
    <row r="1382" spans="1:4">
      <c r="A1382" s="1">
        <v>36924</v>
      </c>
      <c r="B1382" s="4">
        <v>36924</v>
      </c>
      <c r="C1382" s="12">
        <f t="shared" si="31"/>
        <v>2</v>
      </c>
      <c r="D1382" s="38">
        <f>VLOOKUP($B1382,data!$A$6:$M$15000,3)</f>
        <v>517000</v>
      </c>
    </row>
    <row r="1383" spans="1:4">
      <c r="A1383" s="1">
        <v>36925</v>
      </c>
      <c r="B1383" s="4">
        <v>36925</v>
      </c>
      <c r="C1383" s="12">
        <f t="shared" si="31"/>
        <v>2</v>
      </c>
      <c r="D1383" s="38">
        <f>VLOOKUP($B1383,data!$A$6:$M$15000,3)</f>
        <v>528000</v>
      </c>
    </row>
    <row r="1384" spans="1:4">
      <c r="A1384" s="1">
        <v>36926</v>
      </c>
      <c r="B1384" s="4">
        <v>36926</v>
      </c>
      <c r="C1384" s="12">
        <f t="shared" si="31"/>
        <v>2</v>
      </c>
      <c r="D1384" s="38">
        <f>VLOOKUP($B1384,data!$A$6:$M$15000,3)</f>
        <v>532000</v>
      </c>
    </row>
    <row r="1385" spans="1:4">
      <c r="A1385" s="1">
        <v>36927</v>
      </c>
      <c r="B1385" s="4">
        <v>36927</v>
      </c>
      <c r="C1385" s="12">
        <f t="shared" si="31"/>
        <v>2</v>
      </c>
      <c r="D1385" s="38">
        <f>VLOOKUP($B1385,data!$A$6:$M$15000,3)</f>
        <v>526000</v>
      </c>
    </row>
    <row r="1386" spans="1:4">
      <c r="A1386" s="1">
        <v>36928</v>
      </c>
      <c r="B1386" s="4">
        <v>36928</v>
      </c>
      <c r="C1386" s="12">
        <f t="shared" si="31"/>
        <v>2</v>
      </c>
      <c r="D1386" s="38">
        <f>VLOOKUP($B1386,data!$A$6:$M$15000,3)</f>
        <v>519000</v>
      </c>
    </row>
    <row r="1387" spans="1:4">
      <c r="A1387" s="1">
        <v>36929</v>
      </c>
      <c r="B1387" s="4">
        <v>36929</v>
      </c>
      <c r="C1387" s="12">
        <f t="shared" si="31"/>
        <v>2</v>
      </c>
      <c r="D1387" s="38">
        <f>VLOOKUP($B1387,data!$A$6:$M$15000,3)</f>
        <v>533000</v>
      </c>
    </row>
    <row r="1388" spans="1:4">
      <c r="A1388" s="1">
        <v>36930</v>
      </c>
      <c r="B1388" s="4">
        <v>36930</v>
      </c>
      <c r="C1388" s="12">
        <f t="shared" si="31"/>
        <v>2</v>
      </c>
      <c r="D1388" s="38">
        <f>VLOOKUP($B1388,data!$A$6:$M$15000,3)</f>
        <v>530000</v>
      </c>
    </row>
    <row r="1389" spans="1:4">
      <c r="A1389" s="1">
        <v>36931</v>
      </c>
      <c r="B1389" s="4">
        <v>36931</v>
      </c>
      <c r="C1389" s="12">
        <f t="shared" si="31"/>
        <v>2</v>
      </c>
      <c r="D1389" s="38">
        <f>VLOOKUP($B1389,data!$A$6:$M$15000,3)</f>
        <v>534000</v>
      </c>
    </row>
    <row r="1390" spans="1:4">
      <c r="A1390" s="1">
        <v>36932</v>
      </c>
      <c r="B1390" s="4">
        <v>36932</v>
      </c>
      <c r="C1390" s="12">
        <f t="shared" si="31"/>
        <v>2</v>
      </c>
      <c r="D1390" s="38">
        <f>VLOOKUP($B1390,data!$A$6:$M$15000,3)</f>
        <v>532000</v>
      </c>
    </row>
    <row r="1391" spans="1:4">
      <c r="A1391" s="1">
        <v>36933</v>
      </c>
      <c r="B1391" s="4">
        <v>36933</v>
      </c>
      <c r="C1391" s="12">
        <f t="shared" si="31"/>
        <v>2</v>
      </c>
      <c r="D1391" s="38">
        <f>VLOOKUP($B1391,data!$A$6:$M$15000,3)</f>
        <v>538000</v>
      </c>
    </row>
    <row r="1392" spans="1:4">
      <c r="A1392" s="1">
        <v>36934</v>
      </c>
      <c r="B1392" s="4">
        <v>36934</v>
      </c>
      <c r="C1392" s="12">
        <f t="shared" si="31"/>
        <v>2</v>
      </c>
      <c r="D1392" s="38">
        <f>VLOOKUP($B1392,data!$A$6:$M$15000,3)</f>
        <v>502000</v>
      </c>
    </row>
    <row r="1393" spans="1:4">
      <c r="A1393" s="1">
        <v>36935</v>
      </c>
      <c r="B1393" s="4">
        <v>36935</v>
      </c>
      <c r="C1393" s="12">
        <f t="shared" si="31"/>
        <v>2</v>
      </c>
      <c r="D1393" s="38">
        <f>VLOOKUP($B1393,data!$A$6:$M$15000,3)</f>
        <v>540000</v>
      </c>
    </row>
    <row r="1394" spans="1:4">
      <c r="A1394" s="1">
        <v>36936</v>
      </c>
      <c r="B1394" s="4">
        <v>36936</v>
      </c>
      <c r="C1394" s="12">
        <f t="shared" si="31"/>
        <v>2</v>
      </c>
      <c r="D1394" s="38">
        <f>VLOOKUP($B1394,data!$A$6:$M$15000,3)</f>
        <v>527000</v>
      </c>
    </row>
    <row r="1395" spans="1:4">
      <c r="A1395" s="1">
        <v>36937</v>
      </c>
      <c r="B1395" s="4">
        <v>36937</v>
      </c>
      <c r="C1395" s="12">
        <f t="shared" si="31"/>
        <v>2</v>
      </c>
      <c r="D1395" s="38">
        <f>VLOOKUP($B1395,data!$A$6:$M$15000,3)</f>
        <v>527000</v>
      </c>
    </row>
    <row r="1396" spans="1:4">
      <c r="A1396" s="1">
        <v>36938</v>
      </c>
      <c r="B1396" s="4">
        <v>36938</v>
      </c>
      <c r="C1396" s="12">
        <f t="shared" si="31"/>
        <v>2</v>
      </c>
      <c r="D1396" s="38">
        <f>VLOOKUP($B1396,data!$A$6:$M$15000,3)</f>
        <v>541000</v>
      </c>
    </row>
    <row r="1397" spans="1:4">
      <c r="A1397" s="1">
        <v>36939</v>
      </c>
      <c r="B1397" s="4">
        <v>36939</v>
      </c>
      <c r="C1397" s="12">
        <f t="shared" si="31"/>
        <v>2</v>
      </c>
      <c r="D1397" s="38">
        <f>VLOOKUP($B1397,data!$A$6:$M$15000,3)</f>
        <v>531000</v>
      </c>
    </row>
    <row r="1398" spans="1:4">
      <c r="A1398" s="1">
        <v>36940</v>
      </c>
      <c r="B1398" s="4">
        <v>36940</v>
      </c>
      <c r="C1398" s="12">
        <f t="shared" si="31"/>
        <v>2</v>
      </c>
      <c r="D1398" s="38">
        <f>VLOOKUP($B1398,data!$A$6:$M$15000,3)</f>
        <v>530000</v>
      </c>
    </row>
    <row r="1399" spans="1:4">
      <c r="A1399" s="1">
        <v>36941</v>
      </c>
      <c r="B1399" s="4">
        <v>36941</v>
      </c>
      <c r="C1399" s="12">
        <f t="shared" si="31"/>
        <v>2</v>
      </c>
      <c r="D1399" s="38">
        <f>VLOOKUP($B1399,data!$A$6:$M$15000,3)</f>
        <v>539000</v>
      </c>
    </row>
    <row r="1400" spans="1:4">
      <c r="A1400" s="1">
        <v>36942</v>
      </c>
      <c r="B1400" s="4">
        <v>36942</v>
      </c>
      <c r="C1400" s="12">
        <f t="shared" si="31"/>
        <v>2</v>
      </c>
      <c r="D1400" s="38">
        <f>VLOOKUP($B1400,data!$A$6:$M$15000,3)</f>
        <v>541000</v>
      </c>
    </row>
    <row r="1401" spans="1:4">
      <c r="A1401" s="1">
        <v>36943</v>
      </c>
      <c r="B1401" s="4">
        <v>36943</v>
      </c>
      <c r="C1401" s="12">
        <f t="shared" si="31"/>
        <v>2</v>
      </c>
      <c r="D1401" s="38">
        <f>VLOOKUP($B1401,data!$A$6:$M$15000,3)</f>
        <v>538000</v>
      </c>
    </row>
    <row r="1402" spans="1:4">
      <c r="A1402" s="1">
        <v>36944</v>
      </c>
      <c r="B1402" s="4">
        <v>36944</v>
      </c>
      <c r="C1402" s="12">
        <f t="shared" si="31"/>
        <v>2</v>
      </c>
      <c r="D1402" s="38">
        <f>VLOOKUP($B1402,data!$A$6:$M$15000,3)</f>
        <v>541000</v>
      </c>
    </row>
    <row r="1403" spans="1:4">
      <c r="A1403" s="1">
        <v>36945</v>
      </c>
      <c r="B1403" s="4">
        <v>36945</v>
      </c>
      <c r="C1403" s="12">
        <f t="shared" si="31"/>
        <v>2</v>
      </c>
      <c r="D1403" s="38">
        <f>VLOOKUP($B1403,data!$A$6:$M$15000,3)</f>
        <v>541000</v>
      </c>
    </row>
    <row r="1404" spans="1:4">
      <c r="A1404" s="1">
        <v>36946</v>
      </c>
      <c r="B1404" s="4">
        <v>36946</v>
      </c>
      <c r="C1404" s="12">
        <f t="shared" si="31"/>
        <v>2</v>
      </c>
      <c r="D1404" s="38">
        <f>VLOOKUP($B1404,data!$A$6:$M$15000,3)</f>
        <v>538000</v>
      </c>
    </row>
    <row r="1405" spans="1:4">
      <c r="A1405" s="1">
        <v>36947</v>
      </c>
      <c r="B1405" s="4">
        <v>36947</v>
      </c>
      <c r="C1405" s="12">
        <f t="shared" si="31"/>
        <v>2</v>
      </c>
      <c r="D1405" s="38">
        <f>VLOOKUP($B1405,data!$A$6:$M$15000,3)</f>
        <v>539000</v>
      </c>
    </row>
    <row r="1406" spans="1:4">
      <c r="A1406" s="1">
        <v>36948</v>
      </c>
      <c r="B1406" s="4">
        <v>36948</v>
      </c>
      <c r="C1406" s="12">
        <f t="shared" si="31"/>
        <v>2</v>
      </c>
      <c r="D1406" s="38">
        <f>VLOOKUP($B1406,data!$A$6:$M$15000,3)</f>
        <v>539000</v>
      </c>
    </row>
    <row r="1407" spans="1:4">
      <c r="A1407" s="1">
        <v>36949</v>
      </c>
      <c r="B1407" s="4">
        <v>36949</v>
      </c>
      <c r="C1407" s="12">
        <f t="shared" si="31"/>
        <v>2</v>
      </c>
      <c r="D1407" s="38">
        <f>VLOOKUP($B1407,data!$A$6:$M$15000,3)</f>
        <v>533000</v>
      </c>
    </row>
    <row r="1408" spans="1:4">
      <c r="A1408" s="1">
        <v>36950</v>
      </c>
      <c r="B1408" s="4">
        <v>36950</v>
      </c>
      <c r="C1408" s="12">
        <f t="shared" si="31"/>
        <v>2</v>
      </c>
      <c r="D1408" s="38">
        <f>VLOOKUP($B1408,data!$A$6:$M$15000,3)</f>
        <v>536000</v>
      </c>
    </row>
    <row r="1409" spans="1:4">
      <c r="A1409" s="1">
        <v>36951</v>
      </c>
      <c r="B1409" s="4">
        <v>36951</v>
      </c>
      <c r="C1409" s="12">
        <f t="shared" si="31"/>
        <v>3</v>
      </c>
      <c r="D1409" s="38">
        <f>VLOOKUP($B1409,data!$A$6:$M$15000,3)</f>
        <v>533000</v>
      </c>
    </row>
    <row r="1410" spans="1:4">
      <c r="A1410" s="1">
        <v>36952</v>
      </c>
      <c r="B1410" s="4">
        <v>36952</v>
      </c>
      <c r="C1410" s="12">
        <f t="shared" si="31"/>
        <v>3</v>
      </c>
      <c r="D1410" s="38">
        <f>VLOOKUP($B1410,data!$A$6:$M$15000,3)</f>
        <v>539000</v>
      </c>
    </row>
    <row r="1411" spans="1:4">
      <c r="A1411" s="1">
        <v>36953</v>
      </c>
      <c r="B1411" s="4">
        <v>36953</v>
      </c>
      <c r="C1411" s="12">
        <f t="shared" si="31"/>
        <v>3</v>
      </c>
      <c r="D1411" s="38">
        <f>VLOOKUP($B1411,data!$A$6:$M$15000,3)</f>
        <v>534000</v>
      </c>
    </row>
    <row r="1412" spans="1:4">
      <c r="A1412" s="1">
        <v>36954</v>
      </c>
      <c r="B1412" s="4">
        <v>36954</v>
      </c>
      <c r="C1412" s="12">
        <f t="shared" si="31"/>
        <v>3</v>
      </c>
      <c r="D1412" s="38">
        <f>VLOOKUP($B1412,data!$A$6:$M$15000,3)</f>
        <v>544000</v>
      </c>
    </row>
    <row r="1413" spans="1:4">
      <c r="A1413" s="1">
        <v>36955</v>
      </c>
      <c r="B1413" s="4">
        <v>36955</v>
      </c>
      <c r="C1413" s="12">
        <f t="shared" si="31"/>
        <v>3</v>
      </c>
      <c r="D1413" s="38">
        <f>VLOOKUP($B1413,data!$A$6:$M$15000,3)</f>
        <v>540000</v>
      </c>
    </row>
    <row r="1414" spans="1:4">
      <c r="A1414" s="1">
        <v>36956</v>
      </c>
      <c r="B1414" s="4">
        <v>36956</v>
      </c>
      <c r="C1414" s="12">
        <f t="shared" si="31"/>
        <v>3</v>
      </c>
      <c r="D1414" s="38">
        <f>VLOOKUP($B1414,data!$A$6:$M$15000,3)</f>
        <v>536000</v>
      </c>
    </row>
    <row r="1415" spans="1:4">
      <c r="A1415" s="1">
        <v>36957</v>
      </c>
      <c r="B1415" s="4">
        <v>36957</v>
      </c>
      <c r="C1415" s="12">
        <f t="shared" si="31"/>
        <v>3</v>
      </c>
      <c r="D1415" s="38">
        <f>VLOOKUP($B1415,data!$A$6:$M$15000,3)</f>
        <v>538000</v>
      </c>
    </row>
    <row r="1416" spans="1:4">
      <c r="A1416" s="1">
        <v>36958</v>
      </c>
      <c r="B1416" s="4">
        <v>36958</v>
      </c>
      <c r="C1416" s="12">
        <f t="shared" si="31"/>
        <v>3</v>
      </c>
      <c r="D1416" s="38">
        <f>VLOOKUP($B1416,data!$A$6:$M$15000,3)</f>
        <v>533000</v>
      </c>
    </row>
    <row r="1417" spans="1:4">
      <c r="A1417" s="1">
        <v>36959</v>
      </c>
      <c r="B1417" s="4">
        <v>36959</v>
      </c>
      <c r="C1417" s="12">
        <f t="shared" si="31"/>
        <v>3</v>
      </c>
      <c r="D1417" s="38">
        <f>VLOOKUP($B1417,data!$A$6:$M$15000,3)</f>
        <v>529000</v>
      </c>
    </row>
    <row r="1418" spans="1:4">
      <c r="A1418" s="1">
        <v>36960</v>
      </c>
      <c r="B1418" s="4">
        <v>36960</v>
      </c>
      <c r="C1418" s="12">
        <f t="shared" si="31"/>
        <v>3</v>
      </c>
      <c r="D1418" s="38">
        <f>VLOOKUP($B1418,data!$A$6:$M$15000,3)</f>
        <v>539000</v>
      </c>
    </row>
    <row r="1419" spans="1:4">
      <c r="A1419" s="1">
        <v>36961</v>
      </c>
      <c r="B1419" s="4">
        <v>36961</v>
      </c>
      <c r="C1419" s="12">
        <f t="shared" ref="C1419:C1482" si="32">IF(B1419&lt;&gt;"",MONTH(B1419),0)</f>
        <v>3</v>
      </c>
      <c r="D1419" s="38">
        <f>VLOOKUP($B1419,data!$A$6:$M$15000,3)</f>
        <v>535000</v>
      </c>
    </row>
    <row r="1420" spans="1:4">
      <c r="A1420" s="1">
        <v>36962</v>
      </c>
      <c r="B1420" s="4">
        <v>36962</v>
      </c>
      <c r="C1420" s="12">
        <f t="shared" si="32"/>
        <v>3</v>
      </c>
      <c r="D1420" s="38">
        <f>VLOOKUP($B1420,data!$A$6:$M$15000,3)</f>
        <v>535000</v>
      </c>
    </row>
    <row r="1421" spans="1:4">
      <c r="A1421" s="1">
        <v>36963</v>
      </c>
      <c r="B1421" s="4">
        <v>36963</v>
      </c>
      <c r="C1421" s="12">
        <f t="shared" si="32"/>
        <v>3</v>
      </c>
      <c r="D1421" s="38">
        <f>VLOOKUP($B1421,data!$A$6:$M$15000,3)</f>
        <v>539000</v>
      </c>
    </row>
    <row r="1422" spans="1:4">
      <c r="A1422" s="1">
        <v>36964</v>
      </c>
      <c r="B1422" s="4">
        <v>36964</v>
      </c>
      <c r="C1422" s="12">
        <f t="shared" si="32"/>
        <v>3</v>
      </c>
      <c r="D1422" s="38">
        <f>VLOOKUP($B1422,data!$A$6:$M$15000,3)</f>
        <v>539000</v>
      </c>
    </row>
    <row r="1423" spans="1:4">
      <c r="A1423" s="1">
        <v>36965</v>
      </c>
      <c r="B1423" s="4">
        <v>36965</v>
      </c>
      <c r="C1423" s="12">
        <f t="shared" si="32"/>
        <v>3</v>
      </c>
      <c r="D1423" s="38">
        <f>VLOOKUP($B1423,data!$A$6:$M$15000,3)</f>
        <v>540000</v>
      </c>
    </row>
    <row r="1424" spans="1:4">
      <c r="A1424" s="1">
        <v>36966</v>
      </c>
      <c r="B1424" s="4">
        <v>36966</v>
      </c>
      <c r="C1424" s="12">
        <f t="shared" si="32"/>
        <v>3</v>
      </c>
      <c r="D1424" s="38">
        <f>VLOOKUP($B1424,data!$A$6:$M$15000,3)</f>
        <v>539000</v>
      </c>
    </row>
    <row r="1425" spans="1:4">
      <c r="A1425" s="1">
        <v>36967</v>
      </c>
      <c r="B1425" s="4">
        <v>36967</v>
      </c>
      <c r="C1425" s="12">
        <f t="shared" si="32"/>
        <v>3</v>
      </c>
      <c r="D1425" s="38">
        <f>VLOOKUP($B1425,data!$A$6:$M$15000,3)</f>
        <v>538000</v>
      </c>
    </row>
    <row r="1426" spans="1:4">
      <c r="A1426" s="1">
        <v>36968</v>
      </c>
      <c r="B1426" s="4">
        <v>36968</v>
      </c>
      <c r="C1426" s="12">
        <f t="shared" si="32"/>
        <v>3</v>
      </c>
      <c r="D1426" s="38">
        <f>VLOOKUP($B1426,data!$A$6:$M$15000,3)</f>
        <v>536000</v>
      </c>
    </row>
    <row r="1427" spans="1:4">
      <c r="A1427" s="1">
        <v>36969</v>
      </c>
      <c r="B1427" s="4">
        <v>36969</v>
      </c>
      <c r="C1427" s="12">
        <f t="shared" si="32"/>
        <v>3</v>
      </c>
      <c r="D1427" s="38">
        <f>VLOOKUP($B1427,data!$A$6:$M$15000,3)</f>
        <v>542000</v>
      </c>
    </row>
    <row r="1428" spans="1:4">
      <c r="A1428" s="1">
        <v>36970</v>
      </c>
      <c r="B1428" s="4">
        <v>36970</v>
      </c>
      <c r="C1428" s="12">
        <f t="shared" si="32"/>
        <v>3</v>
      </c>
      <c r="D1428" s="38">
        <f>VLOOKUP($B1428,data!$A$6:$M$15000,3)</f>
        <v>544000</v>
      </c>
    </row>
    <row r="1429" spans="1:4">
      <c r="A1429" s="1">
        <v>36971</v>
      </c>
      <c r="B1429" s="4">
        <v>36971</v>
      </c>
      <c r="C1429" s="12">
        <f t="shared" si="32"/>
        <v>3</v>
      </c>
      <c r="D1429" s="38">
        <f>VLOOKUP($B1429,data!$A$6:$M$15000,3)</f>
        <v>541000</v>
      </c>
    </row>
    <row r="1430" spans="1:4">
      <c r="A1430" s="1">
        <v>36972</v>
      </c>
      <c r="B1430" s="4">
        <v>36972</v>
      </c>
      <c r="C1430" s="12">
        <f t="shared" si="32"/>
        <v>3</v>
      </c>
      <c r="D1430" s="38">
        <f>VLOOKUP($B1430,data!$A$6:$M$15000,3)</f>
        <v>543000</v>
      </c>
    </row>
    <row r="1431" spans="1:4">
      <c r="A1431" s="1">
        <v>36973</v>
      </c>
      <c r="B1431" s="4">
        <v>36973</v>
      </c>
      <c r="C1431" s="12">
        <f t="shared" si="32"/>
        <v>3</v>
      </c>
      <c r="D1431" s="38">
        <f>VLOOKUP($B1431,data!$A$6:$M$15000,3)</f>
        <v>539000</v>
      </c>
    </row>
    <row r="1432" spans="1:4">
      <c r="A1432" s="1">
        <v>36974</v>
      </c>
      <c r="B1432" s="4">
        <v>36974</v>
      </c>
      <c r="C1432" s="12">
        <f t="shared" si="32"/>
        <v>3</v>
      </c>
      <c r="D1432" s="38">
        <f>VLOOKUP($B1432,data!$A$6:$M$15000,3)</f>
        <v>543000</v>
      </c>
    </row>
    <row r="1433" spans="1:4">
      <c r="A1433" s="1">
        <v>36975</v>
      </c>
      <c r="B1433" s="4">
        <v>36975</v>
      </c>
      <c r="C1433" s="12">
        <f t="shared" si="32"/>
        <v>3</v>
      </c>
      <c r="D1433" s="38">
        <f>VLOOKUP($B1433,data!$A$6:$M$15000,3)</f>
        <v>541000</v>
      </c>
    </row>
    <row r="1434" spans="1:4">
      <c r="A1434" s="1">
        <v>36976</v>
      </c>
      <c r="B1434" s="4">
        <v>36976</v>
      </c>
      <c r="C1434" s="12">
        <f t="shared" si="32"/>
        <v>3</v>
      </c>
      <c r="D1434" s="38">
        <f>VLOOKUP($B1434,data!$A$6:$M$15000,3)</f>
        <v>537000</v>
      </c>
    </row>
    <row r="1435" spans="1:4">
      <c r="A1435" s="1">
        <v>36977</v>
      </c>
      <c r="B1435" s="4">
        <v>36977</v>
      </c>
      <c r="C1435" s="12">
        <f t="shared" si="32"/>
        <v>3</v>
      </c>
      <c r="D1435" s="38">
        <f>VLOOKUP($B1435,data!$A$6:$M$15000,3)</f>
        <v>535000</v>
      </c>
    </row>
    <row r="1436" spans="1:4">
      <c r="A1436" s="1">
        <v>36978</v>
      </c>
      <c r="B1436" s="4">
        <v>36978</v>
      </c>
      <c r="C1436" s="12">
        <f t="shared" si="32"/>
        <v>3</v>
      </c>
      <c r="D1436" s="38">
        <f>VLOOKUP($B1436,data!$A$6:$M$15000,3)</f>
        <v>516000</v>
      </c>
    </row>
    <row r="1437" spans="1:4">
      <c r="A1437" s="1">
        <v>36979</v>
      </c>
      <c r="B1437" s="4">
        <v>36979</v>
      </c>
      <c r="C1437" s="12">
        <f t="shared" si="32"/>
        <v>3</v>
      </c>
      <c r="D1437" s="38">
        <f>VLOOKUP($B1437,data!$A$6:$M$15000,3)</f>
        <v>542000</v>
      </c>
    </row>
    <row r="1438" spans="1:4">
      <c r="A1438" s="1">
        <v>36980</v>
      </c>
      <c r="B1438" s="4">
        <v>36980</v>
      </c>
      <c r="C1438" s="12">
        <f t="shared" si="32"/>
        <v>3</v>
      </c>
      <c r="D1438" s="38">
        <f>VLOOKUP($B1438,data!$A$6:$M$15000,3)</f>
        <v>530000</v>
      </c>
    </row>
    <row r="1439" spans="1:4">
      <c r="A1439" s="1">
        <v>36981</v>
      </c>
      <c r="B1439" s="4">
        <v>36981</v>
      </c>
      <c r="C1439" s="12">
        <f t="shared" si="32"/>
        <v>3</v>
      </c>
      <c r="D1439" s="38">
        <f>VLOOKUP($B1439,data!$A$6:$M$15000,3)</f>
        <v>517000</v>
      </c>
    </row>
    <row r="1440" spans="1:4">
      <c r="A1440" s="1">
        <v>36982</v>
      </c>
      <c r="B1440" s="4">
        <v>36982</v>
      </c>
      <c r="C1440" s="12">
        <f t="shared" si="32"/>
        <v>4</v>
      </c>
      <c r="D1440" s="38">
        <f>VLOOKUP($B1440,data!$A$6:$M$15000,3)</f>
        <v>534000</v>
      </c>
    </row>
    <row r="1441" spans="1:4">
      <c r="A1441" s="1">
        <v>36983</v>
      </c>
      <c r="B1441" s="4">
        <v>36983</v>
      </c>
      <c r="C1441" s="12">
        <f t="shared" si="32"/>
        <v>4</v>
      </c>
      <c r="D1441" s="38">
        <f>VLOOKUP($B1441,data!$A$6:$M$15000,3)</f>
        <v>454000</v>
      </c>
    </row>
    <row r="1442" spans="1:4">
      <c r="A1442" s="1">
        <v>36984</v>
      </c>
      <c r="B1442" s="4">
        <v>36984</v>
      </c>
      <c r="C1442" s="12">
        <f t="shared" si="32"/>
        <v>4</v>
      </c>
      <c r="D1442" s="38">
        <f>VLOOKUP($B1442,data!$A$6:$M$15000,3)</f>
        <v>505000</v>
      </c>
    </row>
    <row r="1443" spans="1:4">
      <c r="A1443" s="1">
        <v>36985</v>
      </c>
      <c r="B1443" s="4">
        <v>36985</v>
      </c>
      <c r="C1443" s="12">
        <f t="shared" si="32"/>
        <v>4</v>
      </c>
      <c r="D1443" s="38">
        <f>VLOOKUP($B1443,data!$A$6:$M$15000,3)</f>
        <v>508000</v>
      </c>
    </row>
    <row r="1444" spans="1:4">
      <c r="A1444" s="1">
        <v>36986</v>
      </c>
      <c r="B1444" s="4">
        <v>36986</v>
      </c>
      <c r="C1444" s="12">
        <f t="shared" si="32"/>
        <v>4</v>
      </c>
      <c r="D1444" s="38">
        <f>VLOOKUP($B1444,data!$A$6:$M$15000,3)</f>
        <v>491000</v>
      </c>
    </row>
    <row r="1445" spans="1:4">
      <c r="A1445" s="1">
        <v>36987</v>
      </c>
      <c r="B1445" s="4">
        <v>36987</v>
      </c>
      <c r="C1445" s="12">
        <f t="shared" si="32"/>
        <v>4</v>
      </c>
      <c r="D1445" s="38" t="str">
        <f>VLOOKUP($B1445,data!$A$6:$M$15000,3)</f>
        <v>N/A</v>
      </c>
    </row>
    <row r="1446" spans="1:4">
      <c r="A1446" s="1">
        <v>36988</v>
      </c>
      <c r="B1446" s="4">
        <v>36988</v>
      </c>
      <c r="C1446" s="12">
        <f t="shared" si="32"/>
        <v>4</v>
      </c>
      <c r="D1446" s="38" t="str">
        <f>VLOOKUP($B1446,data!$A$6:$M$15000,3)</f>
        <v>N/A</v>
      </c>
    </row>
    <row r="1447" spans="1:4">
      <c r="A1447" s="1">
        <v>36989</v>
      </c>
      <c r="B1447" s="4">
        <v>36989</v>
      </c>
      <c r="C1447" s="12">
        <f t="shared" si="32"/>
        <v>4</v>
      </c>
      <c r="D1447" s="38" t="str">
        <f>VLOOKUP($B1447,data!$A$6:$M$15000,3)</f>
        <v>N/A</v>
      </c>
    </row>
    <row r="1448" spans="1:4">
      <c r="A1448" s="1">
        <v>36990</v>
      </c>
      <c r="B1448" s="4">
        <v>36990</v>
      </c>
      <c r="C1448" s="12">
        <f t="shared" si="32"/>
        <v>4</v>
      </c>
      <c r="D1448" s="38" t="str">
        <f>VLOOKUP($B1448,data!$A$6:$M$15000,3)</f>
        <v>N/A</v>
      </c>
    </row>
    <row r="1449" spans="1:4">
      <c r="A1449" s="1">
        <v>36991</v>
      </c>
      <c r="B1449" s="4">
        <v>36991</v>
      </c>
      <c r="C1449" s="12">
        <f t="shared" si="32"/>
        <v>4</v>
      </c>
      <c r="D1449" s="38" t="str">
        <f>VLOOKUP($B1449,data!$A$6:$M$15000,3)</f>
        <v>N/A</v>
      </c>
    </row>
    <row r="1450" spans="1:4">
      <c r="A1450" s="1">
        <v>36992</v>
      </c>
      <c r="B1450" s="4">
        <v>36992</v>
      </c>
      <c r="C1450" s="12">
        <f t="shared" si="32"/>
        <v>4</v>
      </c>
      <c r="D1450" s="38" t="str">
        <f>VLOOKUP($B1450,data!$A$6:$M$15000,3)</f>
        <v>N/A</v>
      </c>
    </row>
    <row r="1451" spans="1:4">
      <c r="A1451" s="1">
        <v>36993</v>
      </c>
      <c r="B1451" s="4">
        <v>36993</v>
      </c>
      <c r="C1451" s="12">
        <f t="shared" si="32"/>
        <v>4</v>
      </c>
      <c r="D1451" s="38" t="str">
        <f>VLOOKUP($B1451,data!$A$6:$M$15000,3)</f>
        <v>N/A</v>
      </c>
    </row>
    <row r="1452" spans="1:4">
      <c r="A1452" s="1">
        <v>36994</v>
      </c>
      <c r="B1452" s="4">
        <v>36994</v>
      </c>
      <c r="C1452" s="12">
        <f t="shared" si="32"/>
        <v>4</v>
      </c>
      <c r="D1452" s="38" t="str">
        <f>VLOOKUP($B1452,data!$A$6:$M$15000,3)</f>
        <v>N/A</v>
      </c>
    </row>
    <row r="1453" spans="1:4">
      <c r="A1453" s="1">
        <v>36995</v>
      </c>
      <c r="B1453" s="4">
        <v>36995</v>
      </c>
      <c r="C1453" s="12">
        <f t="shared" si="32"/>
        <v>4</v>
      </c>
      <c r="D1453" s="38" t="str">
        <f>VLOOKUP($B1453,data!$A$6:$M$15000,3)</f>
        <v>N/A</v>
      </c>
    </row>
    <row r="1454" spans="1:4">
      <c r="A1454" s="1">
        <v>36996</v>
      </c>
      <c r="B1454" s="4">
        <v>36996</v>
      </c>
      <c r="C1454" s="12">
        <f t="shared" si="32"/>
        <v>4</v>
      </c>
      <c r="D1454" s="38" t="str">
        <f>VLOOKUP($B1454,data!$A$6:$M$15000,3)</f>
        <v>N/A</v>
      </c>
    </row>
    <row r="1455" spans="1:4">
      <c r="A1455" s="1">
        <v>36997</v>
      </c>
      <c r="B1455" s="4">
        <v>36997</v>
      </c>
      <c r="C1455" s="12">
        <f t="shared" si="32"/>
        <v>4</v>
      </c>
      <c r="D1455" s="38" t="str">
        <f>VLOOKUP($B1455,data!$A$6:$M$15000,3)</f>
        <v>N/A</v>
      </c>
    </row>
    <row r="1456" spans="1:4">
      <c r="A1456" s="1">
        <v>36998</v>
      </c>
      <c r="B1456" s="4">
        <v>36998</v>
      </c>
      <c r="C1456" s="12">
        <f t="shared" si="32"/>
        <v>4</v>
      </c>
      <c r="D1456" s="38" t="str">
        <f>VLOOKUP($B1456,data!$A$6:$M$15000,3)</f>
        <v>N/A</v>
      </c>
    </row>
    <row r="1457" spans="1:4">
      <c r="A1457" s="1">
        <v>36999</v>
      </c>
      <c r="B1457" s="4">
        <v>36999</v>
      </c>
      <c r="C1457" s="12">
        <f t="shared" si="32"/>
        <v>4</v>
      </c>
      <c r="D1457" s="38" t="str">
        <f>VLOOKUP($B1457,data!$A$6:$M$15000,3)</f>
        <v>N/A</v>
      </c>
    </row>
    <row r="1458" spans="1:4">
      <c r="A1458" s="1">
        <v>37000</v>
      </c>
      <c r="B1458" s="4">
        <v>37000</v>
      </c>
      <c r="C1458" s="12">
        <f t="shared" si="32"/>
        <v>4</v>
      </c>
      <c r="D1458" s="38" t="str">
        <f>VLOOKUP($B1458,data!$A$6:$M$15000,3)</f>
        <v>N/A</v>
      </c>
    </row>
    <row r="1459" spans="1:4">
      <c r="A1459" s="1">
        <v>37001</v>
      </c>
      <c r="B1459" s="4">
        <v>37001</v>
      </c>
      <c r="C1459" s="12">
        <f t="shared" si="32"/>
        <v>4</v>
      </c>
      <c r="D1459" s="38" t="str">
        <f>VLOOKUP($B1459,data!$A$6:$M$15000,3)</f>
        <v>N/A</v>
      </c>
    </row>
    <row r="1460" spans="1:4">
      <c r="A1460" s="1">
        <v>37002</v>
      </c>
      <c r="B1460" s="4">
        <v>37002</v>
      </c>
      <c r="C1460" s="12">
        <f t="shared" si="32"/>
        <v>4</v>
      </c>
      <c r="D1460" s="38" t="str">
        <f>VLOOKUP($B1460,data!$A$6:$M$15000,3)</f>
        <v>N/A</v>
      </c>
    </row>
    <row r="1461" spans="1:4">
      <c r="A1461" s="1">
        <v>37003</v>
      </c>
      <c r="B1461" s="4">
        <v>37003</v>
      </c>
      <c r="C1461" s="12">
        <f t="shared" si="32"/>
        <v>4</v>
      </c>
      <c r="D1461" s="38" t="str">
        <f>VLOOKUP($B1461,data!$A$6:$M$15000,3)</f>
        <v>N/A</v>
      </c>
    </row>
    <row r="1462" spans="1:4">
      <c r="A1462" s="1">
        <v>37004</v>
      </c>
      <c r="B1462" s="4">
        <v>37004</v>
      </c>
      <c r="C1462" s="12">
        <f t="shared" si="32"/>
        <v>4</v>
      </c>
      <c r="D1462" s="38" t="str">
        <f>VLOOKUP($B1462,data!$A$6:$M$15000,3)</f>
        <v>N/A</v>
      </c>
    </row>
    <row r="1463" spans="1:4">
      <c r="A1463" s="1">
        <v>37005</v>
      </c>
      <c r="B1463" s="4">
        <v>37005</v>
      </c>
      <c r="C1463" s="12">
        <f t="shared" si="32"/>
        <v>4</v>
      </c>
      <c r="D1463" s="38" t="str">
        <f>VLOOKUP($B1463,data!$A$6:$M$15000,3)</f>
        <v>N/A</v>
      </c>
    </row>
    <row r="1464" spans="1:4">
      <c r="A1464" s="1">
        <v>37006</v>
      </c>
      <c r="B1464" s="4">
        <v>37006</v>
      </c>
      <c r="C1464" s="12">
        <f t="shared" si="32"/>
        <v>4</v>
      </c>
      <c r="D1464" s="38" t="str">
        <f>VLOOKUP($B1464,data!$A$6:$M$15000,3)</f>
        <v>N/A</v>
      </c>
    </row>
    <row r="1465" spans="1:4">
      <c r="A1465" s="1">
        <v>37007</v>
      </c>
      <c r="B1465" s="4">
        <v>37007</v>
      </c>
      <c r="C1465" s="12">
        <f t="shared" si="32"/>
        <v>4</v>
      </c>
      <c r="D1465" s="38" t="str">
        <f>VLOOKUP($B1465,data!$A$6:$M$15000,3)</f>
        <v>N/A</v>
      </c>
    </row>
    <row r="1466" spans="1:4">
      <c r="A1466" s="1">
        <v>37008</v>
      </c>
      <c r="B1466" s="4">
        <v>37008</v>
      </c>
      <c r="C1466" s="12">
        <f t="shared" si="32"/>
        <v>4</v>
      </c>
      <c r="D1466" s="38" t="str">
        <f>VLOOKUP($B1466,data!$A$6:$M$15000,3)</f>
        <v>N/A</v>
      </c>
    </row>
    <row r="1467" spans="1:4">
      <c r="A1467" s="1">
        <v>37009</v>
      </c>
      <c r="B1467" s="4">
        <v>37009</v>
      </c>
      <c r="C1467" s="12">
        <f t="shared" si="32"/>
        <v>4</v>
      </c>
      <c r="D1467" s="38" t="str">
        <f>VLOOKUP($B1467,data!$A$6:$M$15000,3)</f>
        <v>N/A</v>
      </c>
    </row>
    <row r="1468" spans="1:4">
      <c r="A1468" s="1">
        <v>37010</v>
      </c>
      <c r="B1468" s="4">
        <v>37010</v>
      </c>
      <c r="C1468" s="12">
        <f t="shared" si="32"/>
        <v>4</v>
      </c>
      <c r="D1468" s="38" t="str">
        <f>VLOOKUP($B1468,data!$A$6:$M$15000,3)</f>
        <v>N/A</v>
      </c>
    </row>
    <row r="1469" spans="1:4">
      <c r="A1469" s="1">
        <v>37011</v>
      </c>
      <c r="B1469" s="4">
        <v>37011</v>
      </c>
      <c r="C1469" s="12">
        <f t="shared" si="32"/>
        <v>4</v>
      </c>
      <c r="D1469" s="38" t="str">
        <f>VLOOKUP($B1469,data!$A$6:$M$15000,3)</f>
        <v>N/A</v>
      </c>
    </row>
    <row r="1470" spans="1:4">
      <c r="A1470" s="1">
        <v>37012</v>
      </c>
      <c r="B1470" s="4">
        <v>37012</v>
      </c>
      <c r="C1470" s="12">
        <f t="shared" si="32"/>
        <v>5</v>
      </c>
      <c r="D1470" s="38" t="str">
        <f>VLOOKUP($B1470,data!$A$6:$M$15000,3)</f>
        <v>N/A</v>
      </c>
    </row>
    <row r="1471" spans="1:4">
      <c r="A1471" s="1">
        <v>37013</v>
      </c>
      <c r="B1471" s="4">
        <v>37013</v>
      </c>
      <c r="C1471" s="12">
        <f t="shared" si="32"/>
        <v>5</v>
      </c>
      <c r="D1471" s="38" t="str">
        <f>VLOOKUP($B1471,data!$A$6:$M$15000,3)</f>
        <v>N/A</v>
      </c>
    </row>
    <row r="1472" spans="1:4">
      <c r="A1472" s="1">
        <v>37014</v>
      </c>
      <c r="B1472" s="4">
        <v>37014</v>
      </c>
      <c r="C1472" s="12">
        <f t="shared" si="32"/>
        <v>5</v>
      </c>
      <c r="D1472" s="38" t="str">
        <f>VLOOKUP($B1472,data!$A$6:$M$15000,3)</f>
        <v>N/A</v>
      </c>
    </row>
    <row r="1473" spans="1:4">
      <c r="A1473" s="1">
        <v>37015</v>
      </c>
      <c r="B1473" s="4">
        <v>37015</v>
      </c>
      <c r="C1473" s="12">
        <f t="shared" si="32"/>
        <v>5</v>
      </c>
      <c r="D1473" s="38" t="str">
        <f>VLOOKUP($B1473,data!$A$6:$M$15000,3)</f>
        <v>N/A</v>
      </c>
    </row>
    <row r="1474" spans="1:4">
      <c r="A1474" s="1">
        <v>37016</v>
      </c>
      <c r="B1474" s="4">
        <v>37016</v>
      </c>
      <c r="C1474" s="12">
        <f t="shared" si="32"/>
        <v>5</v>
      </c>
      <c r="D1474" s="38" t="str">
        <f>VLOOKUP($B1474,data!$A$6:$M$15000,3)</f>
        <v>N/A</v>
      </c>
    </row>
    <row r="1475" spans="1:4">
      <c r="A1475" s="1">
        <v>37017</v>
      </c>
      <c r="B1475" s="4">
        <v>37017</v>
      </c>
      <c r="C1475" s="12">
        <f t="shared" si="32"/>
        <v>5</v>
      </c>
      <c r="D1475" s="38" t="str">
        <f>VLOOKUP($B1475,data!$A$6:$M$15000,3)</f>
        <v>N/A</v>
      </c>
    </row>
    <row r="1476" spans="1:4">
      <c r="A1476" s="1">
        <v>37018</v>
      </c>
      <c r="B1476" s="4">
        <v>37018</v>
      </c>
      <c r="C1476" s="12">
        <f t="shared" si="32"/>
        <v>5</v>
      </c>
      <c r="D1476" s="38" t="str">
        <f>VLOOKUP($B1476,data!$A$6:$M$15000,3)</f>
        <v>N/A</v>
      </c>
    </row>
    <row r="1477" spans="1:4">
      <c r="A1477" s="1">
        <v>37019</v>
      </c>
      <c r="B1477" s="4">
        <v>37019</v>
      </c>
      <c r="C1477" s="12">
        <f t="shared" si="32"/>
        <v>5</v>
      </c>
      <c r="D1477" s="38" t="str">
        <f>VLOOKUP($B1477,data!$A$6:$M$15000,3)</f>
        <v>N/A</v>
      </c>
    </row>
    <row r="1478" spans="1:4">
      <c r="A1478" s="1">
        <v>37020</v>
      </c>
      <c r="B1478" s="4">
        <v>37020</v>
      </c>
      <c r="C1478" s="12">
        <f t="shared" si="32"/>
        <v>5</v>
      </c>
      <c r="D1478" s="38" t="str">
        <f>VLOOKUP($B1478,data!$A$6:$M$15000,3)</f>
        <v>N/A</v>
      </c>
    </row>
    <row r="1479" spans="1:4">
      <c r="A1479" s="1">
        <v>37021</v>
      </c>
      <c r="B1479" s="4">
        <v>37021</v>
      </c>
      <c r="C1479" s="12">
        <f t="shared" si="32"/>
        <v>5</v>
      </c>
      <c r="D1479" s="38" t="str">
        <f>VLOOKUP($B1479,data!$A$6:$M$15000,3)</f>
        <v>N/A</v>
      </c>
    </row>
    <row r="1480" spans="1:4">
      <c r="A1480" s="1">
        <v>37022</v>
      </c>
      <c r="B1480" s="4">
        <v>37022</v>
      </c>
      <c r="C1480" s="12">
        <f t="shared" si="32"/>
        <v>5</v>
      </c>
      <c r="D1480" s="38" t="str">
        <f>VLOOKUP($B1480,data!$A$6:$M$15000,3)</f>
        <v>N/A</v>
      </c>
    </row>
    <row r="1481" spans="1:4">
      <c r="A1481" s="1">
        <v>37023</v>
      </c>
      <c r="B1481" s="4">
        <v>37023</v>
      </c>
      <c r="C1481" s="12">
        <f t="shared" si="32"/>
        <v>5</v>
      </c>
      <c r="D1481" s="38" t="str">
        <f>VLOOKUP($B1481,data!$A$6:$M$15000,3)</f>
        <v>N/A</v>
      </c>
    </row>
    <row r="1482" spans="1:4">
      <c r="A1482" s="1">
        <v>37024</v>
      </c>
      <c r="B1482" s="4">
        <v>37024</v>
      </c>
      <c r="C1482" s="12">
        <f t="shared" si="32"/>
        <v>5</v>
      </c>
      <c r="D1482" s="38" t="str">
        <f>VLOOKUP($B1482,data!$A$6:$M$15000,3)</f>
        <v>N/A</v>
      </c>
    </row>
    <row r="1483" spans="1:4">
      <c r="A1483" s="1">
        <v>37025</v>
      </c>
      <c r="B1483" s="4">
        <v>37025</v>
      </c>
      <c r="C1483" s="12">
        <f t="shared" ref="C1483:C1546" si="33">IF(B1483&lt;&gt;"",MONTH(B1483),0)</f>
        <v>5</v>
      </c>
      <c r="D1483" s="38" t="str">
        <f>VLOOKUP($B1483,data!$A$6:$M$15000,3)</f>
        <v>N/A</v>
      </c>
    </row>
    <row r="1484" spans="1:4">
      <c r="A1484" s="1">
        <v>37026</v>
      </c>
      <c r="B1484" s="4">
        <v>37026</v>
      </c>
      <c r="C1484" s="12">
        <f t="shared" si="33"/>
        <v>5</v>
      </c>
      <c r="D1484" s="38" t="str">
        <f>VLOOKUP($B1484,data!$A$6:$M$15000,3)</f>
        <v>N/A</v>
      </c>
    </row>
    <row r="1485" spans="1:4">
      <c r="A1485" s="1">
        <v>37027</v>
      </c>
      <c r="B1485" s="4">
        <v>37027</v>
      </c>
      <c r="C1485" s="12">
        <f t="shared" si="33"/>
        <v>5</v>
      </c>
      <c r="D1485" s="38" t="str">
        <f>VLOOKUP($B1485,data!$A$6:$M$15000,3)</f>
        <v>N/A</v>
      </c>
    </row>
    <row r="1486" spans="1:4">
      <c r="A1486" s="1">
        <v>37028</v>
      </c>
      <c r="B1486" s="4">
        <v>37028</v>
      </c>
      <c r="C1486" s="12">
        <f t="shared" si="33"/>
        <v>5</v>
      </c>
      <c r="D1486" s="38" t="str">
        <f>VLOOKUP($B1486,data!$A$6:$M$15000,3)</f>
        <v>N/A</v>
      </c>
    </row>
    <row r="1487" spans="1:4">
      <c r="A1487" s="1">
        <v>37029</v>
      </c>
      <c r="B1487" s="4">
        <v>37029</v>
      </c>
      <c r="C1487" s="12">
        <f t="shared" si="33"/>
        <v>5</v>
      </c>
      <c r="D1487" s="38" t="str">
        <f>VLOOKUP($B1487,data!$A$6:$M$15000,3)</f>
        <v>N/A</v>
      </c>
    </row>
    <row r="1488" spans="1:4">
      <c r="A1488" s="1">
        <v>37030</v>
      </c>
      <c r="B1488" s="4">
        <v>37030</v>
      </c>
      <c r="C1488" s="12">
        <f t="shared" si="33"/>
        <v>5</v>
      </c>
      <c r="D1488" s="38" t="str">
        <f>VLOOKUP($B1488,data!$A$6:$M$15000,3)</f>
        <v>N/A</v>
      </c>
    </row>
    <row r="1489" spans="1:4">
      <c r="A1489" s="1">
        <v>37031</v>
      </c>
      <c r="B1489" s="4">
        <v>37031</v>
      </c>
      <c r="C1489" s="12">
        <f t="shared" si="33"/>
        <v>5</v>
      </c>
      <c r="D1489" s="38" t="str">
        <f>VLOOKUP($B1489,data!$A$6:$M$15000,3)</f>
        <v>N/A</v>
      </c>
    </row>
    <row r="1490" spans="1:4">
      <c r="A1490" s="1">
        <v>37032</v>
      </c>
      <c r="B1490" s="4">
        <v>37032</v>
      </c>
      <c r="C1490" s="12">
        <f t="shared" si="33"/>
        <v>5</v>
      </c>
      <c r="D1490" s="38" t="str">
        <f>VLOOKUP($B1490,data!$A$6:$M$15000,3)</f>
        <v>N/A</v>
      </c>
    </row>
    <row r="1491" spans="1:4">
      <c r="A1491" s="1">
        <v>37033</v>
      </c>
      <c r="B1491" s="4">
        <v>37033</v>
      </c>
      <c r="C1491" s="12">
        <f t="shared" si="33"/>
        <v>5</v>
      </c>
      <c r="D1491" s="38" t="str">
        <f>VLOOKUP($B1491,data!$A$6:$M$15000,3)</f>
        <v>N/A</v>
      </c>
    </row>
    <row r="1492" spans="1:4">
      <c r="A1492" s="1">
        <v>37034</v>
      </c>
      <c r="B1492" s="4">
        <v>37034</v>
      </c>
      <c r="C1492" s="12">
        <f t="shared" si="33"/>
        <v>5</v>
      </c>
      <c r="D1492" s="38" t="str">
        <f>VLOOKUP($B1492,data!$A$6:$M$15000,3)</f>
        <v>N/A</v>
      </c>
    </row>
    <row r="1493" spans="1:4">
      <c r="A1493" s="1">
        <v>37035</v>
      </c>
      <c r="B1493" s="4">
        <v>37035</v>
      </c>
      <c r="C1493" s="12">
        <f t="shared" si="33"/>
        <v>5</v>
      </c>
      <c r="D1493" s="38" t="str">
        <f>VLOOKUP($B1493,data!$A$6:$M$15000,3)</f>
        <v>N/A</v>
      </c>
    </row>
    <row r="1494" spans="1:4">
      <c r="A1494" s="1">
        <v>37036</v>
      </c>
      <c r="B1494" s="4">
        <v>37036</v>
      </c>
      <c r="C1494" s="12">
        <f t="shared" si="33"/>
        <v>5</v>
      </c>
      <c r="D1494" s="38" t="str">
        <f>VLOOKUP($B1494,data!$A$6:$M$15000,3)</f>
        <v>N/A</v>
      </c>
    </row>
    <row r="1495" spans="1:4">
      <c r="A1495" s="1">
        <v>37037</v>
      </c>
      <c r="B1495" s="4">
        <v>37037</v>
      </c>
      <c r="C1495" s="12">
        <f t="shared" si="33"/>
        <v>5</v>
      </c>
      <c r="D1495" s="38" t="str">
        <f>VLOOKUP($B1495,data!$A$6:$M$15000,3)</f>
        <v>N/A</v>
      </c>
    </row>
    <row r="1496" spans="1:4">
      <c r="A1496" s="1">
        <v>37038</v>
      </c>
      <c r="B1496" s="4">
        <v>37038</v>
      </c>
      <c r="C1496" s="12">
        <f t="shared" si="33"/>
        <v>5</v>
      </c>
      <c r="D1496" s="38" t="str">
        <f>VLOOKUP($B1496,data!$A$6:$M$15000,3)</f>
        <v>N/A</v>
      </c>
    </row>
    <row r="1497" spans="1:4">
      <c r="A1497" s="1">
        <v>37039</v>
      </c>
      <c r="B1497" s="4">
        <v>37039</v>
      </c>
      <c r="C1497" s="12">
        <f t="shared" si="33"/>
        <v>5</v>
      </c>
      <c r="D1497" s="38" t="str">
        <f>VLOOKUP($B1497,data!$A$6:$M$15000,3)</f>
        <v>N/A</v>
      </c>
    </row>
    <row r="1498" spans="1:4">
      <c r="A1498" s="1">
        <v>37040</v>
      </c>
      <c r="B1498" s="4">
        <v>37040</v>
      </c>
      <c r="C1498" s="12">
        <f t="shared" si="33"/>
        <v>5</v>
      </c>
      <c r="D1498" s="38" t="str">
        <f>VLOOKUP($B1498,data!$A$6:$M$15000,3)</f>
        <v>N/A</v>
      </c>
    </row>
    <row r="1499" spans="1:4">
      <c r="A1499" s="1">
        <v>37041</v>
      </c>
      <c r="B1499" s="4">
        <v>37041</v>
      </c>
      <c r="C1499" s="12">
        <f t="shared" si="33"/>
        <v>5</v>
      </c>
      <c r="D1499" s="38" t="str">
        <f>VLOOKUP($B1499,data!$A$6:$M$15000,3)</f>
        <v>N/A</v>
      </c>
    </row>
    <row r="1500" spans="1:4">
      <c r="A1500" s="1">
        <v>37042</v>
      </c>
      <c r="B1500" s="4">
        <v>37042</v>
      </c>
      <c r="C1500" s="12">
        <f t="shared" si="33"/>
        <v>5</v>
      </c>
      <c r="D1500" s="38" t="str">
        <f>VLOOKUP($B1500,data!$A$6:$M$15000,3)</f>
        <v>N/A</v>
      </c>
    </row>
    <row r="1501" spans="1:4">
      <c r="A1501" s="1">
        <v>37043</v>
      </c>
      <c r="B1501" s="4">
        <v>37043</v>
      </c>
      <c r="C1501" s="12">
        <f t="shared" si="33"/>
        <v>6</v>
      </c>
      <c r="D1501" s="38" t="str">
        <f>VLOOKUP($B1501,data!$A$6:$M$15000,3)</f>
        <v>N/A</v>
      </c>
    </row>
    <row r="1502" spans="1:4">
      <c r="A1502" s="1">
        <v>37044</v>
      </c>
      <c r="B1502" s="4">
        <v>37044</v>
      </c>
      <c r="C1502" s="12">
        <f t="shared" si="33"/>
        <v>6</v>
      </c>
      <c r="D1502" s="38" t="str">
        <f>VLOOKUP($B1502,data!$A$6:$M$15000,3)</f>
        <v>N/A</v>
      </c>
    </row>
    <row r="1503" spans="1:4">
      <c r="A1503" s="1">
        <v>37045</v>
      </c>
      <c r="B1503" s="4">
        <v>37045</v>
      </c>
      <c r="C1503" s="12">
        <f t="shared" si="33"/>
        <v>6</v>
      </c>
      <c r="D1503" s="38" t="str">
        <f>VLOOKUP($B1503,data!$A$6:$M$15000,3)</f>
        <v>N/A</v>
      </c>
    </row>
    <row r="1504" spans="1:4">
      <c r="A1504" s="1">
        <v>37046</v>
      </c>
      <c r="B1504" s="4">
        <v>37046</v>
      </c>
      <c r="C1504" s="12">
        <f t="shared" si="33"/>
        <v>6</v>
      </c>
      <c r="D1504" s="38" t="str">
        <f>VLOOKUP($B1504,data!$A$6:$M$15000,3)</f>
        <v>N/A</v>
      </c>
    </row>
    <row r="1505" spans="1:4">
      <c r="A1505" s="1">
        <v>37047</v>
      </c>
      <c r="B1505" s="4">
        <v>37047</v>
      </c>
      <c r="C1505" s="12">
        <f t="shared" si="33"/>
        <v>6</v>
      </c>
      <c r="D1505" s="38" t="str">
        <f>VLOOKUP($B1505,data!$A$6:$M$15000,3)</f>
        <v>N/A</v>
      </c>
    </row>
    <row r="1506" spans="1:4">
      <c r="A1506" s="1">
        <v>37048</v>
      </c>
      <c r="B1506" s="4">
        <v>37048</v>
      </c>
      <c r="C1506" s="12">
        <f t="shared" si="33"/>
        <v>6</v>
      </c>
      <c r="D1506" s="38" t="str">
        <f>VLOOKUP($B1506,data!$A$6:$M$15000,3)</f>
        <v>N/A</v>
      </c>
    </row>
    <row r="1507" spans="1:4">
      <c r="A1507" s="1">
        <v>37049</v>
      </c>
      <c r="B1507" s="4">
        <v>37049</v>
      </c>
      <c r="C1507" s="12">
        <f t="shared" si="33"/>
        <v>6</v>
      </c>
      <c r="D1507" s="38" t="str">
        <f>VLOOKUP($B1507,data!$A$6:$M$15000,3)</f>
        <v>N/A</v>
      </c>
    </row>
    <row r="1508" spans="1:4">
      <c r="A1508" s="1">
        <v>37050</v>
      </c>
      <c r="B1508" s="4">
        <v>37050</v>
      </c>
      <c r="C1508" s="12">
        <f t="shared" si="33"/>
        <v>6</v>
      </c>
      <c r="D1508" s="38" t="str">
        <f>VLOOKUP($B1508,data!$A$6:$M$15000,3)</f>
        <v>N/A</v>
      </c>
    </row>
    <row r="1509" spans="1:4">
      <c r="A1509" s="1">
        <v>37051</v>
      </c>
      <c r="B1509" s="4">
        <v>37051</v>
      </c>
      <c r="C1509" s="12">
        <f t="shared" si="33"/>
        <v>6</v>
      </c>
      <c r="D1509" s="38" t="str">
        <f>VLOOKUP($B1509,data!$A$6:$M$15000,3)</f>
        <v>N/A</v>
      </c>
    </row>
    <row r="1510" spans="1:4">
      <c r="A1510" s="1">
        <v>37052</v>
      </c>
      <c r="B1510" s="4">
        <v>37052</v>
      </c>
      <c r="C1510" s="12">
        <f t="shared" si="33"/>
        <v>6</v>
      </c>
      <c r="D1510" s="38" t="str">
        <f>VLOOKUP($B1510,data!$A$6:$M$15000,3)</f>
        <v>N/A</v>
      </c>
    </row>
    <row r="1511" spans="1:4">
      <c r="A1511" s="1">
        <v>37053</v>
      </c>
      <c r="B1511" s="4">
        <v>37053</v>
      </c>
      <c r="C1511" s="12">
        <f t="shared" si="33"/>
        <v>6</v>
      </c>
      <c r="D1511" s="38" t="str">
        <f>VLOOKUP($B1511,data!$A$6:$M$15000,3)</f>
        <v>N/A</v>
      </c>
    </row>
    <row r="1512" spans="1:4">
      <c r="A1512" s="1">
        <v>37054</v>
      </c>
      <c r="B1512" s="4">
        <v>37054</v>
      </c>
      <c r="C1512" s="12">
        <f t="shared" si="33"/>
        <v>6</v>
      </c>
      <c r="D1512" s="38" t="str">
        <f>VLOOKUP($B1512,data!$A$6:$M$15000,3)</f>
        <v>N/A</v>
      </c>
    </row>
    <row r="1513" spans="1:4">
      <c r="A1513" s="1">
        <v>37055</v>
      </c>
      <c r="B1513" s="4">
        <v>37055</v>
      </c>
      <c r="C1513" s="12">
        <f t="shared" si="33"/>
        <v>6</v>
      </c>
      <c r="D1513" s="38" t="str">
        <f>VLOOKUP($B1513,data!$A$6:$M$15000,3)</f>
        <v>N/A</v>
      </c>
    </row>
    <row r="1514" spans="1:4">
      <c r="A1514" s="1">
        <v>37056</v>
      </c>
      <c r="B1514" s="4">
        <v>37056</v>
      </c>
      <c r="C1514" s="12">
        <f t="shared" si="33"/>
        <v>6</v>
      </c>
      <c r="D1514" s="38" t="str">
        <f>VLOOKUP($B1514,data!$A$6:$M$15000,3)</f>
        <v>N/A</v>
      </c>
    </row>
    <row r="1515" spans="1:4">
      <c r="A1515" s="1">
        <v>37057</v>
      </c>
      <c r="B1515" s="4">
        <v>37057</v>
      </c>
      <c r="C1515" s="12">
        <f t="shared" si="33"/>
        <v>6</v>
      </c>
      <c r="D1515" s="38" t="str">
        <f>VLOOKUP($B1515,data!$A$6:$M$15000,3)</f>
        <v>N/A</v>
      </c>
    </row>
    <row r="1516" spans="1:4">
      <c r="A1516" s="1">
        <v>37058</v>
      </c>
      <c r="B1516" s="4">
        <v>37058</v>
      </c>
      <c r="C1516" s="12">
        <f t="shared" si="33"/>
        <v>6</v>
      </c>
      <c r="D1516" s="38" t="str">
        <f>VLOOKUP($B1516,data!$A$6:$M$15000,3)</f>
        <v>N/A</v>
      </c>
    </row>
    <row r="1517" spans="1:4">
      <c r="A1517" s="1">
        <v>37059</v>
      </c>
      <c r="B1517" s="4">
        <v>37059</v>
      </c>
      <c r="C1517" s="12">
        <f t="shared" si="33"/>
        <v>6</v>
      </c>
      <c r="D1517" s="38" t="str">
        <f>VLOOKUP($B1517,data!$A$6:$M$15000,3)</f>
        <v>N/A</v>
      </c>
    </row>
    <row r="1518" spans="1:4">
      <c r="A1518" s="1">
        <v>37060</v>
      </c>
      <c r="B1518" s="4">
        <v>37060</v>
      </c>
      <c r="C1518" s="12">
        <f t="shared" si="33"/>
        <v>6</v>
      </c>
      <c r="D1518" s="38" t="str">
        <f>VLOOKUP($B1518,data!$A$6:$M$15000,3)</f>
        <v>N/A</v>
      </c>
    </row>
    <row r="1519" spans="1:4">
      <c r="A1519" s="1">
        <v>37061</v>
      </c>
      <c r="B1519" s="4">
        <v>37061</v>
      </c>
      <c r="C1519" s="12">
        <f t="shared" si="33"/>
        <v>6</v>
      </c>
      <c r="D1519" s="38" t="str">
        <f>VLOOKUP($B1519,data!$A$6:$M$15000,3)</f>
        <v>N/A</v>
      </c>
    </row>
    <row r="1520" spans="1:4">
      <c r="A1520" s="1">
        <v>37062</v>
      </c>
      <c r="B1520" s="4">
        <v>37062</v>
      </c>
      <c r="C1520" s="12">
        <f t="shared" si="33"/>
        <v>6</v>
      </c>
      <c r="D1520" s="38" t="str">
        <f>VLOOKUP($B1520,data!$A$6:$M$15000,3)</f>
        <v>N/A</v>
      </c>
    </row>
    <row r="1521" spans="1:4">
      <c r="A1521" s="1">
        <v>37063</v>
      </c>
      <c r="B1521" s="4">
        <v>37063</v>
      </c>
      <c r="C1521" s="12">
        <f t="shared" si="33"/>
        <v>6</v>
      </c>
      <c r="D1521" s="38" t="str">
        <f>VLOOKUP($B1521,data!$A$6:$M$15000,3)</f>
        <v>N/A</v>
      </c>
    </row>
    <row r="1522" spans="1:4">
      <c r="A1522" s="1">
        <v>37064</v>
      </c>
      <c r="B1522" s="4">
        <v>37064</v>
      </c>
      <c r="C1522" s="12">
        <f t="shared" si="33"/>
        <v>6</v>
      </c>
      <c r="D1522" s="38" t="str">
        <f>VLOOKUP($B1522,data!$A$6:$M$15000,3)</f>
        <v>N/A</v>
      </c>
    </row>
    <row r="1523" spans="1:4">
      <c r="A1523" s="1">
        <v>37065</v>
      </c>
      <c r="B1523" s="4">
        <v>37065</v>
      </c>
      <c r="C1523" s="12">
        <f t="shared" si="33"/>
        <v>6</v>
      </c>
      <c r="D1523" s="38" t="str">
        <f>VLOOKUP($B1523,data!$A$6:$M$15000,3)</f>
        <v>N/A</v>
      </c>
    </row>
    <row r="1524" spans="1:4">
      <c r="A1524" s="1">
        <v>37066</v>
      </c>
      <c r="B1524" s="4">
        <v>37066</v>
      </c>
      <c r="C1524" s="12">
        <f t="shared" si="33"/>
        <v>6</v>
      </c>
      <c r="D1524" s="38" t="str">
        <f>VLOOKUP($B1524,data!$A$6:$M$15000,3)</f>
        <v>N/A</v>
      </c>
    </row>
    <row r="1525" spans="1:4">
      <c r="A1525" s="1">
        <v>37067</v>
      </c>
      <c r="B1525" s="4">
        <v>37067</v>
      </c>
      <c r="C1525" s="12">
        <f t="shared" si="33"/>
        <v>6</v>
      </c>
      <c r="D1525" s="38" t="str">
        <f>VLOOKUP($B1525,data!$A$6:$M$15000,3)</f>
        <v>N/A</v>
      </c>
    </row>
    <row r="1526" spans="1:4">
      <c r="A1526" s="1">
        <v>37068</v>
      </c>
      <c r="B1526" s="4">
        <v>37068</v>
      </c>
      <c r="C1526" s="12">
        <f t="shared" si="33"/>
        <v>6</v>
      </c>
      <c r="D1526" s="38" t="str">
        <f>VLOOKUP($B1526,data!$A$6:$M$15000,3)</f>
        <v>N/A</v>
      </c>
    </row>
    <row r="1527" spans="1:4">
      <c r="A1527" s="1">
        <v>37069</v>
      </c>
      <c r="B1527" s="4">
        <v>37069</v>
      </c>
      <c r="C1527" s="12">
        <f t="shared" si="33"/>
        <v>6</v>
      </c>
      <c r="D1527" s="38" t="str">
        <f>VLOOKUP($B1527,data!$A$6:$M$15000,3)</f>
        <v>N/A</v>
      </c>
    </row>
    <row r="1528" spans="1:4">
      <c r="A1528" s="1">
        <v>37070</v>
      </c>
      <c r="B1528" s="4">
        <v>37070</v>
      </c>
      <c r="C1528" s="12">
        <f t="shared" si="33"/>
        <v>6</v>
      </c>
      <c r="D1528" s="38" t="str">
        <f>VLOOKUP($B1528,data!$A$6:$M$15000,3)</f>
        <v>N/A</v>
      </c>
    </row>
    <row r="1529" spans="1:4">
      <c r="A1529" s="1">
        <v>37071</v>
      </c>
      <c r="B1529" s="4">
        <v>37071</v>
      </c>
      <c r="C1529" s="12">
        <f t="shared" si="33"/>
        <v>6</v>
      </c>
      <c r="D1529" s="38" t="str">
        <f>VLOOKUP($B1529,data!$A$6:$M$15000,3)</f>
        <v>N/A</v>
      </c>
    </row>
    <row r="1530" spans="1:4">
      <c r="A1530" s="1">
        <v>37072</v>
      </c>
      <c r="B1530" s="4">
        <v>37072</v>
      </c>
      <c r="C1530" s="12">
        <f t="shared" si="33"/>
        <v>6</v>
      </c>
      <c r="D1530" s="38" t="str">
        <f>VLOOKUP($B1530,data!$A$6:$M$15000,3)</f>
        <v>N/A</v>
      </c>
    </row>
    <row r="1531" spans="1:4">
      <c r="A1531" s="1">
        <v>37073</v>
      </c>
      <c r="B1531" s="4">
        <v>37073</v>
      </c>
      <c r="C1531" s="12">
        <f t="shared" si="33"/>
        <v>7</v>
      </c>
      <c r="D1531" s="38" t="str">
        <f>VLOOKUP($B1531,data!$A$6:$M$15000,3)</f>
        <v>N/A</v>
      </c>
    </row>
    <row r="1532" spans="1:4">
      <c r="A1532" s="1">
        <v>37074</v>
      </c>
      <c r="B1532" s="4">
        <v>37074</v>
      </c>
      <c r="C1532" s="12">
        <f t="shared" si="33"/>
        <v>7</v>
      </c>
      <c r="D1532" s="38" t="str">
        <f>VLOOKUP($B1532,data!$A$6:$M$15000,3)</f>
        <v>N/A</v>
      </c>
    </row>
    <row r="1533" spans="1:4">
      <c r="A1533" s="1">
        <v>37075</v>
      </c>
      <c r="B1533" s="4">
        <v>37075</v>
      </c>
      <c r="C1533" s="12">
        <f t="shared" si="33"/>
        <v>7</v>
      </c>
      <c r="D1533" s="38" t="str">
        <f>VLOOKUP($B1533,data!$A$6:$M$15000,3)</f>
        <v>N/A</v>
      </c>
    </row>
    <row r="1534" spans="1:4">
      <c r="A1534" s="1">
        <v>37076</v>
      </c>
      <c r="B1534" s="4">
        <v>37076</v>
      </c>
      <c r="C1534" s="12">
        <f t="shared" si="33"/>
        <v>7</v>
      </c>
      <c r="D1534" s="38" t="str">
        <f>VLOOKUP($B1534,data!$A$6:$M$15000,3)</f>
        <v>N/A</v>
      </c>
    </row>
    <row r="1535" spans="1:4">
      <c r="A1535" s="1">
        <v>37077</v>
      </c>
      <c r="B1535" s="4">
        <v>37077</v>
      </c>
      <c r="C1535" s="12">
        <f t="shared" si="33"/>
        <v>7</v>
      </c>
      <c r="D1535" s="38" t="str">
        <f>VLOOKUP($B1535,data!$A$6:$M$15000,3)</f>
        <v>N/A</v>
      </c>
    </row>
    <row r="1536" spans="1:4">
      <c r="A1536" s="1">
        <v>37078</v>
      </c>
      <c r="B1536" s="4">
        <v>37078</v>
      </c>
      <c r="C1536" s="12">
        <f t="shared" si="33"/>
        <v>7</v>
      </c>
      <c r="D1536" s="38" t="str">
        <f>VLOOKUP($B1536,data!$A$6:$M$15000,3)</f>
        <v>N/A</v>
      </c>
    </row>
    <row r="1537" spans="1:4">
      <c r="A1537" s="1">
        <v>37079</v>
      </c>
      <c r="B1537" s="4">
        <v>37079</v>
      </c>
      <c r="C1537" s="12">
        <f t="shared" si="33"/>
        <v>7</v>
      </c>
      <c r="D1537" s="38" t="str">
        <f>VLOOKUP($B1537,data!$A$6:$M$15000,3)</f>
        <v>N/A</v>
      </c>
    </row>
    <row r="1538" spans="1:4">
      <c r="A1538" s="1">
        <v>37080</v>
      </c>
      <c r="B1538" s="4">
        <v>37080</v>
      </c>
      <c r="C1538" s="12">
        <f t="shared" si="33"/>
        <v>7</v>
      </c>
      <c r="D1538" s="38" t="str">
        <f>VLOOKUP($B1538,data!$A$6:$M$15000,3)</f>
        <v>N/A</v>
      </c>
    </row>
    <row r="1539" spans="1:4">
      <c r="A1539" s="1">
        <v>37081</v>
      </c>
      <c r="B1539" s="4">
        <v>37081</v>
      </c>
      <c r="C1539" s="12">
        <f t="shared" si="33"/>
        <v>7</v>
      </c>
      <c r="D1539" s="38" t="str">
        <f>VLOOKUP($B1539,data!$A$6:$M$15000,3)</f>
        <v>N/A</v>
      </c>
    </row>
    <row r="1540" spans="1:4">
      <c r="A1540" s="1">
        <v>37082</v>
      </c>
      <c r="B1540" s="4">
        <v>37082</v>
      </c>
      <c r="C1540" s="12">
        <f t="shared" si="33"/>
        <v>7</v>
      </c>
      <c r="D1540" s="38" t="str">
        <f>VLOOKUP($B1540,data!$A$6:$M$15000,3)</f>
        <v>N/A</v>
      </c>
    </row>
    <row r="1541" spans="1:4">
      <c r="A1541" s="1">
        <v>37083</v>
      </c>
      <c r="B1541" s="4">
        <v>37083</v>
      </c>
      <c r="C1541" s="12">
        <f t="shared" si="33"/>
        <v>7</v>
      </c>
      <c r="D1541" s="38" t="str">
        <f>VLOOKUP($B1541,data!$A$6:$M$15000,3)</f>
        <v>N/A</v>
      </c>
    </row>
    <row r="1542" spans="1:4">
      <c r="A1542" s="1">
        <v>37084</v>
      </c>
      <c r="B1542" s="4">
        <v>37084</v>
      </c>
      <c r="C1542" s="12">
        <f t="shared" si="33"/>
        <v>7</v>
      </c>
      <c r="D1542" s="38" t="str">
        <f>VLOOKUP($B1542,data!$A$6:$M$15000,3)</f>
        <v>N/A</v>
      </c>
    </row>
    <row r="1543" spans="1:4">
      <c r="A1543" s="1">
        <v>37085</v>
      </c>
      <c r="B1543" s="4">
        <v>37085</v>
      </c>
      <c r="C1543" s="12">
        <f t="shared" si="33"/>
        <v>7</v>
      </c>
      <c r="D1543" s="38" t="str">
        <f>VLOOKUP($B1543,data!$A$6:$M$15000,3)</f>
        <v>N/A</v>
      </c>
    </row>
    <row r="1544" spans="1:4">
      <c r="A1544" s="1">
        <v>37086</v>
      </c>
      <c r="B1544" s="4">
        <v>37086</v>
      </c>
      <c r="C1544" s="12">
        <f t="shared" si="33"/>
        <v>7</v>
      </c>
      <c r="D1544" s="38" t="str">
        <f>VLOOKUP($B1544,data!$A$6:$M$15000,3)</f>
        <v>N/A</v>
      </c>
    </row>
    <row r="1545" spans="1:4">
      <c r="A1545" s="1">
        <v>37087</v>
      </c>
      <c r="B1545" s="4">
        <v>37087</v>
      </c>
      <c r="C1545" s="12">
        <f t="shared" si="33"/>
        <v>7</v>
      </c>
      <c r="D1545" s="38" t="str">
        <f>VLOOKUP($B1545,data!$A$6:$M$15000,3)</f>
        <v>N/A</v>
      </c>
    </row>
    <row r="1546" spans="1:4">
      <c r="A1546" s="1">
        <v>37088</v>
      </c>
      <c r="B1546" s="4">
        <v>37088</v>
      </c>
      <c r="C1546" s="12">
        <f t="shared" si="33"/>
        <v>7</v>
      </c>
      <c r="D1546" s="38" t="str">
        <f>VLOOKUP($B1546,data!$A$6:$M$15000,3)</f>
        <v>N/A</v>
      </c>
    </row>
    <row r="1547" spans="1:4">
      <c r="A1547" s="1">
        <v>37089</v>
      </c>
      <c r="B1547" s="4">
        <v>37089</v>
      </c>
      <c r="C1547" s="12">
        <f t="shared" ref="C1547:C1610" si="34">IF(B1547&lt;&gt;"",MONTH(B1547),0)</f>
        <v>7</v>
      </c>
      <c r="D1547" s="38" t="str">
        <f>VLOOKUP($B1547,data!$A$6:$M$15000,3)</f>
        <v>N/A</v>
      </c>
    </row>
    <row r="1548" spans="1:4">
      <c r="A1548" s="1">
        <v>37090</v>
      </c>
      <c r="B1548" s="4">
        <v>37090</v>
      </c>
      <c r="C1548" s="12">
        <f t="shared" si="34"/>
        <v>7</v>
      </c>
      <c r="D1548" s="38" t="str">
        <f>VLOOKUP($B1548,data!$A$6:$M$15000,3)</f>
        <v>N/A</v>
      </c>
    </row>
    <row r="1549" spans="1:4">
      <c r="A1549" s="1">
        <v>37091</v>
      </c>
      <c r="B1549" s="4">
        <v>37091</v>
      </c>
      <c r="C1549" s="12">
        <f t="shared" si="34"/>
        <v>7</v>
      </c>
      <c r="D1549" s="38" t="str">
        <f>VLOOKUP($B1549,data!$A$6:$M$15000,3)</f>
        <v>N/A</v>
      </c>
    </row>
    <row r="1550" spans="1:4">
      <c r="A1550" s="1">
        <v>37092</v>
      </c>
      <c r="B1550" s="4">
        <v>37092</v>
      </c>
      <c r="C1550" s="12">
        <f t="shared" si="34"/>
        <v>7</v>
      </c>
      <c r="D1550" s="38" t="str">
        <f>VLOOKUP($B1550,data!$A$6:$M$15000,3)</f>
        <v>N/A</v>
      </c>
    </row>
    <row r="1551" spans="1:4">
      <c r="A1551" s="1">
        <v>37093</v>
      </c>
      <c r="B1551" s="4">
        <v>37093</v>
      </c>
      <c r="C1551" s="12">
        <f t="shared" si="34"/>
        <v>7</v>
      </c>
      <c r="D1551" s="38" t="str">
        <f>VLOOKUP($B1551,data!$A$6:$M$15000,3)</f>
        <v>N/A</v>
      </c>
    </row>
    <row r="1552" spans="1:4">
      <c r="A1552" s="1">
        <v>37094</v>
      </c>
      <c r="B1552" s="4">
        <v>37094</v>
      </c>
      <c r="C1552" s="12">
        <f t="shared" si="34"/>
        <v>7</v>
      </c>
      <c r="D1552" s="38" t="str">
        <f>VLOOKUP($B1552,data!$A$6:$M$15000,3)</f>
        <v>N/A</v>
      </c>
    </row>
    <row r="1553" spans="1:4">
      <c r="A1553" s="1">
        <v>37095</v>
      </c>
      <c r="B1553" s="4">
        <v>37095</v>
      </c>
      <c r="C1553" s="12">
        <f t="shared" si="34"/>
        <v>7</v>
      </c>
      <c r="D1553" s="38" t="str">
        <f>VLOOKUP($B1553,data!$A$6:$M$15000,3)</f>
        <v>N/A</v>
      </c>
    </row>
    <row r="1554" spans="1:4">
      <c r="A1554" s="1">
        <v>37096</v>
      </c>
      <c r="B1554" s="4">
        <v>37096</v>
      </c>
      <c r="C1554" s="12">
        <f t="shared" si="34"/>
        <v>7</v>
      </c>
      <c r="D1554" s="38" t="str">
        <f>VLOOKUP($B1554,data!$A$6:$M$15000,3)</f>
        <v>N/A</v>
      </c>
    </row>
    <row r="1555" spans="1:4">
      <c r="A1555" s="1">
        <v>37097</v>
      </c>
      <c r="B1555" s="4">
        <v>37097</v>
      </c>
      <c r="C1555" s="12">
        <f t="shared" si="34"/>
        <v>7</v>
      </c>
      <c r="D1555" s="38" t="str">
        <f>VLOOKUP($B1555,data!$A$6:$M$15000,3)</f>
        <v>N/A</v>
      </c>
    </row>
    <row r="1556" spans="1:4">
      <c r="A1556" s="1">
        <v>37098</v>
      </c>
      <c r="B1556" s="4">
        <v>37098</v>
      </c>
      <c r="C1556" s="12">
        <f t="shared" si="34"/>
        <v>7</v>
      </c>
      <c r="D1556" s="38" t="str">
        <f>VLOOKUP($B1556,data!$A$6:$M$15000,3)</f>
        <v>N/A</v>
      </c>
    </row>
    <row r="1557" spans="1:4">
      <c r="A1557" s="1">
        <v>37099</v>
      </c>
      <c r="B1557" s="4">
        <v>37099</v>
      </c>
      <c r="C1557" s="12">
        <f t="shared" si="34"/>
        <v>7</v>
      </c>
      <c r="D1557" s="38" t="str">
        <f>VLOOKUP($B1557,data!$A$6:$M$15000,3)</f>
        <v>N/A</v>
      </c>
    </row>
    <row r="1558" spans="1:4">
      <c r="A1558" s="1">
        <v>37100</v>
      </c>
      <c r="B1558" s="4">
        <v>37100</v>
      </c>
      <c r="C1558" s="12">
        <f t="shared" si="34"/>
        <v>7</v>
      </c>
      <c r="D1558" s="38" t="str">
        <f>VLOOKUP($B1558,data!$A$6:$M$15000,3)</f>
        <v>N/A</v>
      </c>
    </row>
    <row r="1559" spans="1:4">
      <c r="A1559" s="1">
        <v>37101</v>
      </c>
      <c r="B1559" s="4">
        <v>37101</v>
      </c>
      <c r="C1559" s="12">
        <f t="shared" si="34"/>
        <v>7</v>
      </c>
      <c r="D1559" s="38" t="str">
        <f>VLOOKUP($B1559,data!$A$6:$M$15000,3)</f>
        <v>N/A</v>
      </c>
    </row>
    <row r="1560" spans="1:4">
      <c r="A1560" s="1">
        <v>37102</v>
      </c>
      <c r="B1560" s="4">
        <v>37102</v>
      </c>
      <c r="C1560" s="12">
        <f t="shared" si="34"/>
        <v>7</v>
      </c>
      <c r="D1560" s="38" t="str">
        <f>VLOOKUP($B1560,data!$A$6:$M$15000,3)</f>
        <v>N/A</v>
      </c>
    </row>
    <row r="1561" spans="1:4">
      <c r="A1561" s="1">
        <v>37103</v>
      </c>
      <c r="B1561" s="4">
        <v>37103</v>
      </c>
      <c r="C1561" s="12">
        <f t="shared" si="34"/>
        <v>7</v>
      </c>
      <c r="D1561" s="38" t="str">
        <f>VLOOKUP($B1561,data!$A$6:$M$15000,3)</f>
        <v>N/A</v>
      </c>
    </row>
    <row r="1562" spans="1:4">
      <c r="A1562" s="1">
        <v>37104</v>
      </c>
      <c r="B1562" s="4">
        <v>37104</v>
      </c>
      <c r="C1562" s="12">
        <f t="shared" si="34"/>
        <v>8</v>
      </c>
      <c r="D1562" s="38" t="str">
        <f>VLOOKUP($B1562,data!$A$6:$M$15000,3)</f>
        <v>N/A</v>
      </c>
    </row>
    <row r="1563" spans="1:4">
      <c r="A1563" s="1">
        <v>37105</v>
      </c>
      <c r="B1563" s="4">
        <v>37105</v>
      </c>
      <c r="C1563" s="12">
        <f t="shared" si="34"/>
        <v>8</v>
      </c>
      <c r="D1563" s="38" t="str">
        <f>VLOOKUP($B1563,data!$A$6:$M$15000,3)</f>
        <v>N/A</v>
      </c>
    </row>
    <row r="1564" spans="1:4">
      <c r="A1564" s="1">
        <v>37106</v>
      </c>
      <c r="B1564" s="4">
        <v>37106</v>
      </c>
      <c r="C1564" s="12">
        <f t="shared" si="34"/>
        <v>8</v>
      </c>
      <c r="D1564" s="38" t="str">
        <f>VLOOKUP($B1564,data!$A$6:$M$15000,3)</f>
        <v>N/A</v>
      </c>
    </row>
    <row r="1565" spans="1:4">
      <c r="A1565" s="1">
        <v>37107</v>
      </c>
      <c r="B1565" s="4">
        <v>37107</v>
      </c>
      <c r="C1565" s="12">
        <f t="shared" si="34"/>
        <v>8</v>
      </c>
      <c r="D1565" s="38" t="str">
        <f>VLOOKUP($B1565,data!$A$6:$M$15000,3)</f>
        <v>N/A</v>
      </c>
    </row>
    <row r="1566" spans="1:4">
      <c r="A1566" s="1">
        <v>37108</v>
      </c>
      <c r="B1566" s="4">
        <v>37108</v>
      </c>
      <c r="C1566" s="12">
        <f t="shared" si="34"/>
        <v>8</v>
      </c>
      <c r="D1566" s="38" t="str">
        <f>VLOOKUP($B1566,data!$A$6:$M$15000,3)</f>
        <v>N/A</v>
      </c>
    </row>
    <row r="1567" spans="1:4">
      <c r="A1567" s="1">
        <v>37109</v>
      </c>
      <c r="B1567" s="4">
        <v>37109</v>
      </c>
      <c r="C1567" s="12">
        <f t="shared" si="34"/>
        <v>8</v>
      </c>
      <c r="D1567" s="38" t="str">
        <f>VLOOKUP($B1567,data!$A$6:$M$15000,3)</f>
        <v>N/A</v>
      </c>
    </row>
    <row r="1568" spans="1:4">
      <c r="A1568" s="1">
        <v>37110</v>
      </c>
      <c r="B1568" s="4">
        <v>37110</v>
      </c>
      <c r="C1568" s="12">
        <f t="shared" si="34"/>
        <v>8</v>
      </c>
      <c r="D1568" s="38" t="str">
        <f>VLOOKUP($B1568,data!$A$6:$M$15000,3)</f>
        <v>N/A</v>
      </c>
    </row>
    <row r="1569" spans="1:4">
      <c r="A1569" s="1">
        <v>37111</v>
      </c>
      <c r="B1569" s="4">
        <v>37111</v>
      </c>
      <c r="C1569" s="12">
        <f t="shared" si="34"/>
        <v>8</v>
      </c>
      <c r="D1569" s="38" t="str">
        <f>VLOOKUP($B1569,data!$A$6:$M$15000,3)</f>
        <v>N/A</v>
      </c>
    </row>
    <row r="1570" spans="1:4">
      <c r="A1570" s="1">
        <v>37112</v>
      </c>
      <c r="B1570" s="4">
        <v>37112</v>
      </c>
      <c r="C1570" s="12">
        <f t="shared" si="34"/>
        <v>8</v>
      </c>
      <c r="D1570" s="38" t="str">
        <f>VLOOKUP($B1570,data!$A$6:$M$15000,3)</f>
        <v>N/A</v>
      </c>
    </row>
    <row r="1571" spans="1:4">
      <c r="A1571" s="1">
        <v>37113</v>
      </c>
      <c r="B1571" s="4">
        <v>37113</v>
      </c>
      <c r="C1571" s="12">
        <f t="shared" si="34"/>
        <v>8</v>
      </c>
      <c r="D1571" s="38" t="str">
        <f>VLOOKUP($B1571,data!$A$6:$M$15000,3)</f>
        <v>N/A</v>
      </c>
    </row>
    <row r="1572" spans="1:4">
      <c r="A1572" s="1">
        <v>37114</v>
      </c>
      <c r="B1572" s="4">
        <v>37114</v>
      </c>
      <c r="C1572" s="12">
        <f t="shared" si="34"/>
        <v>8</v>
      </c>
      <c r="D1572" s="38" t="str">
        <f>VLOOKUP($B1572,data!$A$6:$M$15000,3)</f>
        <v>N/A</v>
      </c>
    </row>
    <row r="1573" spans="1:4">
      <c r="A1573" s="1">
        <v>37115</v>
      </c>
      <c r="B1573" s="4">
        <v>37115</v>
      </c>
      <c r="C1573" s="12">
        <f t="shared" si="34"/>
        <v>8</v>
      </c>
      <c r="D1573" s="38" t="str">
        <f>VLOOKUP($B1573,data!$A$6:$M$15000,3)</f>
        <v>N/A</v>
      </c>
    </row>
    <row r="1574" spans="1:4">
      <c r="A1574" s="1">
        <v>37116</v>
      </c>
      <c r="B1574" s="4">
        <v>37116</v>
      </c>
      <c r="C1574" s="12">
        <f t="shared" si="34"/>
        <v>8</v>
      </c>
      <c r="D1574" s="38" t="str">
        <f>VLOOKUP($B1574,data!$A$6:$M$15000,3)</f>
        <v>N/A</v>
      </c>
    </row>
    <row r="1575" spans="1:4">
      <c r="A1575" s="1">
        <v>37117</v>
      </c>
      <c r="B1575" s="4">
        <v>37117</v>
      </c>
      <c r="C1575" s="12">
        <f t="shared" si="34"/>
        <v>8</v>
      </c>
      <c r="D1575" s="38" t="str">
        <f>VLOOKUP($B1575,data!$A$6:$M$15000,3)</f>
        <v>N/A</v>
      </c>
    </row>
    <row r="1576" spans="1:4">
      <c r="A1576" s="1">
        <v>37118</v>
      </c>
      <c r="B1576" s="4">
        <v>37118</v>
      </c>
      <c r="C1576" s="12">
        <f t="shared" si="34"/>
        <v>8</v>
      </c>
      <c r="D1576" s="38" t="str">
        <f>VLOOKUP($B1576,data!$A$6:$M$15000,3)</f>
        <v>N/A</v>
      </c>
    </row>
    <row r="1577" spans="1:4">
      <c r="A1577" s="1">
        <v>37119</v>
      </c>
      <c r="B1577" s="4">
        <v>37119</v>
      </c>
      <c r="C1577" s="12">
        <f t="shared" si="34"/>
        <v>8</v>
      </c>
      <c r="D1577" s="38" t="str">
        <f>VLOOKUP($B1577,data!$A$6:$M$15000,3)</f>
        <v>N/A</v>
      </c>
    </row>
    <row r="1578" spans="1:4">
      <c r="A1578" s="1">
        <v>37120</v>
      </c>
      <c r="B1578" s="4">
        <v>37120</v>
      </c>
      <c r="C1578" s="12">
        <f t="shared" si="34"/>
        <v>8</v>
      </c>
      <c r="D1578" s="38" t="str">
        <f>VLOOKUP($B1578,data!$A$6:$M$15000,3)</f>
        <v>N/A</v>
      </c>
    </row>
    <row r="1579" spans="1:4">
      <c r="A1579" s="1">
        <v>37121</v>
      </c>
      <c r="B1579" s="4">
        <v>37121</v>
      </c>
      <c r="C1579" s="12">
        <f t="shared" si="34"/>
        <v>8</v>
      </c>
      <c r="D1579" s="38" t="str">
        <f>VLOOKUP($B1579,data!$A$6:$M$15000,3)</f>
        <v>N/A</v>
      </c>
    </row>
    <row r="1580" spans="1:4">
      <c r="A1580" s="1">
        <v>37122</v>
      </c>
      <c r="B1580" s="4">
        <v>37122</v>
      </c>
      <c r="C1580" s="12">
        <f t="shared" si="34"/>
        <v>8</v>
      </c>
      <c r="D1580" s="38" t="str">
        <f>VLOOKUP($B1580,data!$A$6:$M$15000,3)</f>
        <v>N/A</v>
      </c>
    </row>
    <row r="1581" spans="1:4">
      <c r="A1581" s="1">
        <v>37123</v>
      </c>
      <c r="B1581" s="4">
        <v>37123</v>
      </c>
      <c r="C1581" s="12">
        <f t="shared" si="34"/>
        <v>8</v>
      </c>
      <c r="D1581" s="38" t="str">
        <f>VLOOKUP($B1581,data!$A$6:$M$15000,3)</f>
        <v>N/A</v>
      </c>
    </row>
    <row r="1582" spans="1:4">
      <c r="A1582" s="1">
        <v>37124</v>
      </c>
      <c r="B1582" s="4">
        <v>37124</v>
      </c>
      <c r="C1582" s="12">
        <f t="shared" si="34"/>
        <v>8</v>
      </c>
      <c r="D1582" s="38" t="str">
        <f>VLOOKUP($B1582,data!$A$6:$M$15000,3)</f>
        <v>N/A</v>
      </c>
    </row>
    <row r="1583" spans="1:4">
      <c r="A1583" s="1">
        <v>37125</v>
      </c>
      <c r="B1583" s="4">
        <v>37125</v>
      </c>
      <c r="C1583" s="12">
        <f t="shared" si="34"/>
        <v>8</v>
      </c>
      <c r="D1583" s="38" t="str">
        <f>VLOOKUP($B1583,data!$A$6:$M$15000,3)</f>
        <v>N/A</v>
      </c>
    </row>
    <row r="1584" spans="1:4">
      <c r="A1584" s="1">
        <v>37126</v>
      </c>
      <c r="B1584" s="4">
        <v>37126</v>
      </c>
      <c r="C1584" s="12">
        <f t="shared" si="34"/>
        <v>8</v>
      </c>
      <c r="D1584" s="38" t="str">
        <f>VLOOKUP($B1584,data!$A$6:$M$15000,3)</f>
        <v>N/A</v>
      </c>
    </row>
    <row r="1585" spans="1:4">
      <c r="A1585" s="1">
        <v>37127</v>
      </c>
      <c r="B1585" s="4">
        <v>37127</v>
      </c>
      <c r="C1585" s="12">
        <f t="shared" si="34"/>
        <v>8</v>
      </c>
      <c r="D1585" s="38" t="str">
        <f>VLOOKUP($B1585,data!$A$6:$M$15000,3)</f>
        <v>N/A</v>
      </c>
    </row>
    <row r="1586" spans="1:4">
      <c r="A1586" s="1">
        <v>37128</v>
      </c>
      <c r="B1586" s="4">
        <v>37128</v>
      </c>
      <c r="C1586" s="12">
        <f t="shared" si="34"/>
        <v>8</v>
      </c>
      <c r="D1586" s="38" t="str">
        <f>VLOOKUP($B1586,data!$A$6:$M$15000,3)</f>
        <v>N/A</v>
      </c>
    </row>
    <row r="1587" spans="1:4">
      <c r="A1587" s="1">
        <v>37129</v>
      </c>
      <c r="B1587" s="4">
        <v>37129</v>
      </c>
      <c r="C1587" s="12">
        <f t="shared" si="34"/>
        <v>8</v>
      </c>
      <c r="D1587" s="38" t="str">
        <f>VLOOKUP($B1587,data!$A$6:$M$15000,3)</f>
        <v>N/A</v>
      </c>
    </row>
    <row r="1588" spans="1:4">
      <c r="A1588" s="1">
        <v>37130</v>
      </c>
      <c r="B1588" s="4">
        <v>37130</v>
      </c>
      <c r="C1588" s="12">
        <f t="shared" si="34"/>
        <v>8</v>
      </c>
      <c r="D1588" s="38" t="str">
        <f>VLOOKUP($B1588,data!$A$6:$M$15000,3)</f>
        <v>N/A</v>
      </c>
    </row>
    <row r="1589" spans="1:4">
      <c r="A1589" s="1">
        <v>37131</v>
      </c>
      <c r="B1589" s="4">
        <v>37131</v>
      </c>
      <c r="C1589" s="12">
        <f t="shared" si="34"/>
        <v>8</v>
      </c>
      <c r="D1589" s="38" t="str">
        <f>VLOOKUP($B1589,data!$A$6:$M$15000,3)</f>
        <v>N/A</v>
      </c>
    </row>
    <row r="1590" spans="1:4">
      <c r="A1590" s="1">
        <v>37132</v>
      </c>
      <c r="B1590" s="4">
        <v>37132</v>
      </c>
      <c r="C1590" s="12">
        <f t="shared" si="34"/>
        <v>8</v>
      </c>
      <c r="D1590" s="38" t="str">
        <f>VLOOKUP($B1590,data!$A$6:$M$15000,3)</f>
        <v>N/A</v>
      </c>
    </row>
    <row r="1591" spans="1:4">
      <c r="A1591" s="1">
        <v>37133</v>
      </c>
      <c r="B1591" s="4">
        <v>37133</v>
      </c>
      <c r="C1591" s="12">
        <f t="shared" si="34"/>
        <v>8</v>
      </c>
      <c r="D1591" s="38" t="str">
        <f>VLOOKUP($B1591,data!$A$6:$M$15000,3)</f>
        <v>N/A</v>
      </c>
    </row>
    <row r="1592" spans="1:4">
      <c r="A1592" s="1">
        <v>37134</v>
      </c>
      <c r="B1592" s="4">
        <v>37134</v>
      </c>
      <c r="C1592" s="12">
        <f t="shared" si="34"/>
        <v>8</v>
      </c>
      <c r="D1592" s="38" t="str">
        <f>VLOOKUP($B1592,data!$A$6:$M$15000,3)</f>
        <v>N/A</v>
      </c>
    </row>
    <row r="1593" spans="1:4">
      <c r="A1593" s="1">
        <v>37135</v>
      </c>
      <c r="B1593" s="4">
        <v>37135</v>
      </c>
      <c r="C1593" s="12">
        <f t="shared" si="34"/>
        <v>9</v>
      </c>
      <c r="D1593" s="38" t="str">
        <f>VLOOKUP($B1593,data!$A$6:$M$15000,3)</f>
        <v>N/A</v>
      </c>
    </row>
    <row r="1594" spans="1:4">
      <c r="A1594" s="1">
        <v>37136</v>
      </c>
      <c r="B1594" s="4">
        <v>37136</v>
      </c>
      <c r="C1594" s="12">
        <f t="shared" si="34"/>
        <v>9</v>
      </c>
      <c r="D1594" s="38" t="str">
        <f>VLOOKUP($B1594,data!$A$6:$M$15000,3)</f>
        <v>N/A</v>
      </c>
    </row>
    <row r="1595" spans="1:4">
      <c r="A1595" s="1">
        <v>37137</v>
      </c>
      <c r="B1595" s="4">
        <v>37137</v>
      </c>
      <c r="C1595" s="12">
        <f t="shared" si="34"/>
        <v>9</v>
      </c>
      <c r="D1595" s="38" t="str">
        <f>VLOOKUP($B1595,data!$A$6:$M$15000,3)</f>
        <v>N/A</v>
      </c>
    </row>
    <row r="1596" spans="1:4">
      <c r="A1596" s="1">
        <v>37138</v>
      </c>
      <c r="B1596" s="4">
        <v>37138</v>
      </c>
      <c r="C1596" s="12">
        <f t="shared" si="34"/>
        <v>9</v>
      </c>
      <c r="D1596" s="38" t="str">
        <f>VLOOKUP($B1596,data!$A$6:$M$15000,3)</f>
        <v>N/A</v>
      </c>
    </row>
    <row r="1597" spans="1:4">
      <c r="A1597" s="1">
        <v>37139</v>
      </c>
      <c r="B1597" s="4">
        <v>37139</v>
      </c>
      <c r="C1597" s="12">
        <f t="shared" si="34"/>
        <v>9</v>
      </c>
      <c r="D1597" s="38" t="str">
        <f>VLOOKUP($B1597,data!$A$6:$M$15000,3)</f>
        <v>N/A</v>
      </c>
    </row>
    <row r="1598" spans="1:4">
      <c r="A1598" s="1">
        <v>37140</v>
      </c>
      <c r="B1598" s="4">
        <v>37140</v>
      </c>
      <c r="C1598" s="12">
        <f t="shared" si="34"/>
        <v>9</v>
      </c>
      <c r="D1598" s="38" t="str">
        <f>VLOOKUP($B1598,data!$A$6:$M$15000,3)</f>
        <v>N/A</v>
      </c>
    </row>
    <row r="1599" spans="1:4">
      <c r="A1599" s="1">
        <v>37141</v>
      </c>
      <c r="B1599" s="4">
        <v>37141</v>
      </c>
      <c r="C1599" s="12">
        <f t="shared" si="34"/>
        <v>9</v>
      </c>
      <c r="D1599" s="38" t="str">
        <f>VLOOKUP($B1599,data!$A$6:$M$15000,3)</f>
        <v>N/A</v>
      </c>
    </row>
    <row r="1600" spans="1:4">
      <c r="A1600" s="1">
        <v>37142</v>
      </c>
      <c r="B1600" s="4">
        <v>37142</v>
      </c>
      <c r="C1600" s="12">
        <f t="shared" si="34"/>
        <v>9</v>
      </c>
      <c r="D1600" s="38" t="str">
        <f>VLOOKUP($B1600,data!$A$6:$M$15000,3)</f>
        <v>N/A</v>
      </c>
    </row>
    <row r="1601" spans="1:4">
      <c r="A1601" s="1">
        <v>37143</v>
      </c>
      <c r="B1601" s="4">
        <v>37143</v>
      </c>
      <c r="C1601" s="12">
        <f t="shared" si="34"/>
        <v>9</v>
      </c>
      <c r="D1601" s="38" t="str">
        <f>VLOOKUP($B1601,data!$A$6:$M$15000,3)</f>
        <v>N/A</v>
      </c>
    </row>
    <row r="1602" spans="1:4">
      <c r="A1602" s="1">
        <v>37144</v>
      </c>
      <c r="B1602" s="4">
        <v>37144</v>
      </c>
      <c r="C1602" s="12">
        <f t="shared" si="34"/>
        <v>9</v>
      </c>
      <c r="D1602" s="38" t="str">
        <f>VLOOKUP($B1602,data!$A$6:$M$15000,3)</f>
        <v>N/A</v>
      </c>
    </row>
    <row r="1603" spans="1:4">
      <c r="A1603" s="1">
        <v>37145</v>
      </c>
      <c r="B1603" s="4">
        <v>37145</v>
      </c>
      <c r="C1603" s="12">
        <f t="shared" si="34"/>
        <v>9</v>
      </c>
      <c r="D1603" s="38" t="str">
        <f>VLOOKUP($B1603,data!$A$6:$M$15000,3)</f>
        <v>N/A</v>
      </c>
    </row>
    <row r="1604" spans="1:4">
      <c r="A1604" s="1">
        <v>37146</v>
      </c>
      <c r="B1604" s="4">
        <v>37146</v>
      </c>
      <c r="C1604" s="12">
        <f t="shared" si="34"/>
        <v>9</v>
      </c>
      <c r="D1604" s="38" t="str">
        <f>VLOOKUP($B1604,data!$A$6:$M$15000,3)</f>
        <v>N/A</v>
      </c>
    </row>
    <row r="1605" spans="1:4">
      <c r="A1605" s="1">
        <v>37147</v>
      </c>
      <c r="B1605" s="4">
        <v>37147</v>
      </c>
      <c r="C1605" s="12">
        <f t="shared" si="34"/>
        <v>9</v>
      </c>
      <c r="D1605" s="38" t="str">
        <f>VLOOKUP($B1605,data!$A$6:$M$15000,3)</f>
        <v>N/A</v>
      </c>
    </row>
    <row r="1606" spans="1:4">
      <c r="A1606" s="1">
        <v>37148</v>
      </c>
      <c r="B1606" s="4">
        <v>37148</v>
      </c>
      <c r="C1606" s="12">
        <f t="shared" si="34"/>
        <v>9</v>
      </c>
      <c r="D1606" s="38" t="str">
        <f>VLOOKUP($B1606,data!$A$6:$M$15000,3)</f>
        <v>N/A</v>
      </c>
    </row>
    <row r="1607" spans="1:4">
      <c r="A1607" s="1">
        <v>37149</v>
      </c>
      <c r="B1607" s="4">
        <v>37149</v>
      </c>
      <c r="C1607" s="12">
        <f t="shared" si="34"/>
        <v>9</v>
      </c>
      <c r="D1607" s="38" t="str">
        <f>VLOOKUP($B1607,data!$A$6:$M$15000,3)</f>
        <v>N/A</v>
      </c>
    </row>
    <row r="1608" spans="1:4">
      <c r="A1608" s="1">
        <v>37150</v>
      </c>
      <c r="B1608" s="4">
        <v>37150</v>
      </c>
      <c r="C1608" s="12">
        <f t="shared" si="34"/>
        <v>9</v>
      </c>
      <c r="D1608" s="38" t="str">
        <f>VLOOKUP($B1608,data!$A$6:$M$15000,3)</f>
        <v>N/A</v>
      </c>
    </row>
    <row r="1609" spans="1:4">
      <c r="A1609" s="1">
        <v>37151</v>
      </c>
      <c r="B1609" s="4">
        <v>37151</v>
      </c>
      <c r="C1609" s="12">
        <f t="shared" si="34"/>
        <v>9</v>
      </c>
      <c r="D1609" s="38" t="str">
        <f>VLOOKUP($B1609,data!$A$6:$M$15000,3)</f>
        <v>N/A</v>
      </c>
    </row>
    <row r="1610" spans="1:4">
      <c r="A1610" s="1">
        <v>37152</v>
      </c>
      <c r="B1610" s="4">
        <v>37152</v>
      </c>
      <c r="C1610" s="12">
        <f t="shared" si="34"/>
        <v>9</v>
      </c>
      <c r="D1610" s="38" t="str">
        <f>VLOOKUP($B1610,data!$A$6:$M$15000,3)</f>
        <v>N/A</v>
      </c>
    </row>
    <row r="1611" spans="1:4">
      <c r="A1611" s="1">
        <v>37153</v>
      </c>
      <c r="B1611" s="4">
        <v>37153</v>
      </c>
      <c r="C1611" s="12">
        <f t="shared" ref="C1611:C1674" si="35">IF(B1611&lt;&gt;"",MONTH(B1611),0)</f>
        <v>9</v>
      </c>
      <c r="D1611" s="38" t="str">
        <f>VLOOKUP($B1611,data!$A$6:$M$15000,3)</f>
        <v>N/A</v>
      </c>
    </row>
    <row r="1612" spans="1:4">
      <c r="A1612" s="1">
        <v>37154</v>
      </c>
      <c r="B1612" s="4">
        <v>37154</v>
      </c>
      <c r="C1612" s="12">
        <f t="shared" si="35"/>
        <v>9</v>
      </c>
      <c r="D1612" s="38" t="str">
        <f>VLOOKUP($B1612,data!$A$6:$M$15000,3)</f>
        <v>N/A</v>
      </c>
    </row>
    <row r="1613" spans="1:4">
      <c r="A1613" s="1">
        <v>37155</v>
      </c>
      <c r="B1613" s="4">
        <v>37155</v>
      </c>
      <c r="C1613" s="12">
        <f t="shared" si="35"/>
        <v>9</v>
      </c>
      <c r="D1613" s="38" t="str">
        <f>VLOOKUP($B1613,data!$A$6:$M$15000,3)</f>
        <v>N/A</v>
      </c>
    </row>
    <row r="1614" spans="1:4">
      <c r="A1614" s="1">
        <v>37156</v>
      </c>
      <c r="B1614" s="4">
        <v>37156</v>
      </c>
      <c r="C1614" s="12">
        <f t="shared" si="35"/>
        <v>9</v>
      </c>
      <c r="D1614" s="38" t="str">
        <f>VLOOKUP($B1614,data!$A$6:$M$15000,3)</f>
        <v>N/A</v>
      </c>
    </row>
    <row r="1615" spans="1:4">
      <c r="A1615" s="1">
        <v>37157</v>
      </c>
      <c r="B1615" s="4">
        <v>37157</v>
      </c>
      <c r="C1615" s="12">
        <f t="shared" si="35"/>
        <v>9</v>
      </c>
      <c r="D1615" s="38" t="str">
        <f>VLOOKUP($B1615,data!$A$6:$M$15000,3)</f>
        <v>N/A</v>
      </c>
    </row>
    <row r="1616" spans="1:4">
      <c r="A1616" s="1">
        <v>37158</v>
      </c>
      <c r="B1616" s="4">
        <v>37158</v>
      </c>
      <c r="C1616" s="12">
        <f t="shared" si="35"/>
        <v>9</v>
      </c>
      <c r="D1616" s="38" t="str">
        <f>VLOOKUP($B1616,data!$A$6:$M$15000,3)</f>
        <v>N/A</v>
      </c>
    </row>
    <row r="1617" spans="1:4">
      <c r="A1617" s="1">
        <v>37159</v>
      </c>
      <c r="B1617" s="4">
        <v>37159</v>
      </c>
      <c r="C1617" s="12">
        <f t="shared" si="35"/>
        <v>9</v>
      </c>
      <c r="D1617" s="38" t="str">
        <f>VLOOKUP($B1617,data!$A$6:$M$15000,3)</f>
        <v>N/A</v>
      </c>
    </row>
    <row r="1618" spans="1:4">
      <c r="A1618" s="1">
        <v>37160</v>
      </c>
      <c r="B1618" s="4">
        <v>37160</v>
      </c>
      <c r="C1618" s="12">
        <f t="shared" si="35"/>
        <v>9</v>
      </c>
      <c r="D1618" s="38" t="str">
        <f>VLOOKUP($B1618,data!$A$6:$M$15000,3)</f>
        <v>N/A</v>
      </c>
    </row>
    <row r="1619" spans="1:4">
      <c r="A1619" s="1">
        <v>37161</v>
      </c>
      <c r="B1619" s="4">
        <v>37161</v>
      </c>
      <c r="C1619" s="12">
        <f t="shared" si="35"/>
        <v>9</v>
      </c>
      <c r="D1619" s="38" t="str">
        <f>VLOOKUP($B1619,data!$A$6:$M$15000,3)</f>
        <v>N/A</v>
      </c>
    </row>
    <row r="1620" spans="1:4">
      <c r="A1620" s="1">
        <v>37162</v>
      </c>
      <c r="B1620" s="4">
        <v>37162</v>
      </c>
      <c r="C1620" s="12">
        <f t="shared" si="35"/>
        <v>9</v>
      </c>
      <c r="D1620" s="38" t="str">
        <f>VLOOKUP($B1620,data!$A$6:$M$15000,3)</f>
        <v>N/A</v>
      </c>
    </row>
    <row r="1621" spans="1:4">
      <c r="A1621" s="1">
        <v>37163</v>
      </c>
      <c r="B1621" s="4">
        <v>37163</v>
      </c>
      <c r="C1621" s="12">
        <f t="shared" si="35"/>
        <v>9</v>
      </c>
      <c r="D1621" s="38" t="str">
        <f>VLOOKUP($B1621,data!$A$6:$M$15000,3)</f>
        <v>N/A</v>
      </c>
    </row>
    <row r="1622" spans="1:4">
      <c r="A1622" s="1">
        <v>37164</v>
      </c>
      <c r="B1622" s="4">
        <v>37164</v>
      </c>
      <c r="C1622" s="12">
        <f t="shared" si="35"/>
        <v>9</v>
      </c>
      <c r="D1622" s="38" t="str">
        <f>VLOOKUP($B1622,data!$A$6:$M$15000,3)</f>
        <v>N/A</v>
      </c>
    </row>
    <row r="1623" spans="1:4">
      <c r="A1623" s="1">
        <v>37165</v>
      </c>
      <c r="B1623" s="4">
        <v>37165</v>
      </c>
      <c r="C1623" s="12">
        <f t="shared" si="35"/>
        <v>10</v>
      </c>
      <c r="D1623" s="38" t="str">
        <f>VLOOKUP($B1623,data!$A$6:$M$15000,3)</f>
        <v>N/A</v>
      </c>
    </row>
    <row r="1624" spans="1:4">
      <c r="A1624" s="1">
        <v>37166</v>
      </c>
      <c r="B1624" s="4">
        <v>37166</v>
      </c>
      <c r="C1624" s="12">
        <f t="shared" si="35"/>
        <v>10</v>
      </c>
      <c r="D1624" s="38" t="str">
        <f>VLOOKUP($B1624,data!$A$6:$M$15000,3)</f>
        <v>N/A</v>
      </c>
    </row>
    <row r="1625" spans="1:4">
      <c r="A1625" s="1">
        <v>37167</v>
      </c>
      <c r="B1625" s="4">
        <v>37167</v>
      </c>
      <c r="C1625" s="12">
        <f t="shared" si="35"/>
        <v>10</v>
      </c>
      <c r="D1625" s="38" t="str">
        <f>VLOOKUP($B1625,data!$A$6:$M$15000,3)</f>
        <v>N/A</v>
      </c>
    </row>
    <row r="1626" spans="1:4">
      <c r="A1626" s="1">
        <v>37168</v>
      </c>
      <c r="B1626" s="4">
        <v>37168</v>
      </c>
      <c r="C1626" s="12">
        <f t="shared" si="35"/>
        <v>10</v>
      </c>
      <c r="D1626" s="38" t="str">
        <f>VLOOKUP($B1626,data!$A$6:$M$15000,3)</f>
        <v>N/A</v>
      </c>
    </row>
    <row r="1627" spans="1:4">
      <c r="A1627" s="1">
        <v>37169</v>
      </c>
      <c r="B1627" s="4">
        <v>37169</v>
      </c>
      <c r="C1627" s="12">
        <f t="shared" si="35"/>
        <v>10</v>
      </c>
      <c r="D1627" s="38" t="str">
        <f>VLOOKUP($B1627,data!$A$6:$M$15000,3)</f>
        <v>N/A</v>
      </c>
    </row>
    <row r="1628" spans="1:4">
      <c r="A1628" s="1">
        <v>37170</v>
      </c>
      <c r="B1628" s="4">
        <v>37170</v>
      </c>
      <c r="C1628" s="12">
        <f t="shared" si="35"/>
        <v>10</v>
      </c>
      <c r="D1628" s="38" t="str">
        <f>VLOOKUP($B1628,data!$A$6:$M$15000,3)</f>
        <v>N/A</v>
      </c>
    </row>
    <row r="1629" spans="1:4">
      <c r="A1629" s="1">
        <v>37171</v>
      </c>
      <c r="B1629" s="4">
        <v>37171</v>
      </c>
      <c r="C1629" s="12">
        <f t="shared" si="35"/>
        <v>10</v>
      </c>
      <c r="D1629" s="38" t="str">
        <f>VLOOKUP($B1629,data!$A$6:$M$15000,3)</f>
        <v>N/A</v>
      </c>
    </row>
    <row r="1630" spans="1:4">
      <c r="A1630" s="1">
        <v>37172</v>
      </c>
      <c r="B1630" s="4">
        <v>37172</v>
      </c>
      <c r="C1630" s="12">
        <f t="shared" si="35"/>
        <v>10</v>
      </c>
      <c r="D1630" s="38" t="str">
        <f>VLOOKUP($B1630,data!$A$6:$M$15000,3)</f>
        <v>N/A</v>
      </c>
    </row>
    <row r="1631" spans="1:4">
      <c r="A1631" s="1">
        <v>37173</v>
      </c>
      <c r="B1631" s="4">
        <v>37173</v>
      </c>
      <c r="C1631" s="12">
        <f t="shared" si="35"/>
        <v>10</v>
      </c>
      <c r="D1631" s="38" t="str">
        <f>VLOOKUP($B1631,data!$A$6:$M$15000,3)</f>
        <v>N/A</v>
      </c>
    </row>
    <row r="1632" spans="1:4">
      <c r="A1632" s="1">
        <v>37174</v>
      </c>
      <c r="B1632" s="4">
        <v>37174</v>
      </c>
      <c r="C1632" s="12">
        <f t="shared" si="35"/>
        <v>10</v>
      </c>
      <c r="D1632" s="38" t="str">
        <f>VLOOKUP($B1632,data!$A$6:$M$15000,3)</f>
        <v>N/A</v>
      </c>
    </row>
    <row r="1633" spans="1:4">
      <c r="A1633" s="1">
        <v>37175</v>
      </c>
      <c r="B1633" s="4">
        <v>37175</v>
      </c>
      <c r="C1633" s="12">
        <f t="shared" si="35"/>
        <v>10</v>
      </c>
      <c r="D1633" s="38" t="str">
        <f>VLOOKUP($B1633,data!$A$6:$M$15000,3)</f>
        <v>N/A</v>
      </c>
    </row>
    <row r="1634" spans="1:4">
      <c r="A1634" s="1">
        <v>37176</v>
      </c>
      <c r="B1634" s="4">
        <v>37176</v>
      </c>
      <c r="C1634" s="12">
        <f t="shared" si="35"/>
        <v>10</v>
      </c>
      <c r="D1634" s="38" t="str">
        <f>VLOOKUP($B1634,data!$A$6:$M$15000,3)</f>
        <v>N/A</v>
      </c>
    </row>
    <row r="1635" spans="1:4">
      <c r="A1635" s="1">
        <v>37177</v>
      </c>
      <c r="B1635" s="4">
        <v>37177</v>
      </c>
      <c r="C1635" s="12">
        <f t="shared" si="35"/>
        <v>10</v>
      </c>
      <c r="D1635" s="38" t="str">
        <f>VLOOKUP($B1635,data!$A$6:$M$15000,3)</f>
        <v>N/A</v>
      </c>
    </row>
    <row r="1636" spans="1:4">
      <c r="A1636" s="1">
        <v>37178</v>
      </c>
      <c r="B1636" s="4">
        <v>37178</v>
      </c>
      <c r="C1636" s="12">
        <f t="shared" si="35"/>
        <v>10</v>
      </c>
      <c r="D1636" s="38" t="str">
        <f>VLOOKUP($B1636,data!$A$6:$M$15000,3)</f>
        <v>N/A</v>
      </c>
    </row>
    <row r="1637" spans="1:4">
      <c r="A1637" s="1">
        <v>37179</v>
      </c>
      <c r="B1637" s="4">
        <v>37179</v>
      </c>
      <c r="C1637" s="12">
        <f t="shared" si="35"/>
        <v>10</v>
      </c>
      <c r="D1637" s="38" t="str">
        <f>VLOOKUP($B1637,data!$A$6:$M$15000,3)</f>
        <v>N/A</v>
      </c>
    </row>
    <row r="1638" spans="1:4">
      <c r="A1638" s="1">
        <v>37180</v>
      </c>
      <c r="B1638" s="4">
        <v>37180</v>
      </c>
      <c r="C1638" s="12">
        <f t="shared" si="35"/>
        <v>10</v>
      </c>
      <c r="D1638" s="38" t="str">
        <f>VLOOKUP($B1638,data!$A$6:$M$15000,3)</f>
        <v>N/A</v>
      </c>
    </row>
    <row r="1639" spans="1:4">
      <c r="A1639" s="1">
        <v>37181</v>
      </c>
      <c r="B1639" s="4">
        <v>37181</v>
      </c>
      <c r="C1639" s="12">
        <f t="shared" si="35"/>
        <v>10</v>
      </c>
      <c r="D1639" s="38" t="str">
        <f>VLOOKUP($B1639,data!$A$6:$M$15000,3)</f>
        <v>N/A</v>
      </c>
    </row>
    <row r="1640" spans="1:4">
      <c r="A1640" s="1">
        <v>37182</v>
      </c>
      <c r="B1640" s="4">
        <v>37182</v>
      </c>
      <c r="C1640" s="12">
        <f t="shared" si="35"/>
        <v>10</v>
      </c>
      <c r="D1640" s="38" t="str">
        <f>VLOOKUP($B1640,data!$A$6:$M$15000,3)</f>
        <v>N/A</v>
      </c>
    </row>
    <row r="1641" spans="1:4">
      <c r="A1641" s="1">
        <v>37183</v>
      </c>
      <c r="B1641" s="4">
        <v>37183</v>
      </c>
      <c r="C1641" s="12">
        <f t="shared" si="35"/>
        <v>10</v>
      </c>
      <c r="D1641" s="38" t="str">
        <f>VLOOKUP($B1641,data!$A$6:$M$15000,3)</f>
        <v>N/A</v>
      </c>
    </row>
    <row r="1642" spans="1:4">
      <c r="A1642" s="1">
        <v>37184</v>
      </c>
      <c r="B1642" s="4">
        <v>37184</v>
      </c>
      <c r="C1642" s="12">
        <f t="shared" si="35"/>
        <v>10</v>
      </c>
      <c r="D1642" s="38" t="str">
        <f>VLOOKUP($B1642,data!$A$6:$M$15000,3)</f>
        <v>N/A</v>
      </c>
    </row>
    <row r="1643" spans="1:4">
      <c r="A1643" s="1">
        <v>37185</v>
      </c>
      <c r="B1643" s="4">
        <v>37185</v>
      </c>
      <c r="C1643" s="12">
        <f t="shared" si="35"/>
        <v>10</v>
      </c>
      <c r="D1643" s="38" t="str">
        <f>VLOOKUP($B1643,data!$A$6:$M$15000,3)</f>
        <v>N/A</v>
      </c>
    </row>
    <row r="1644" spans="1:4">
      <c r="A1644" s="1">
        <v>37186</v>
      </c>
      <c r="B1644" s="4">
        <v>37186</v>
      </c>
      <c r="C1644" s="12">
        <f t="shared" si="35"/>
        <v>10</v>
      </c>
      <c r="D1644" s="38" t="str">
        <f>VLOOKUP($B1644,data!$A$6:$M$15000,3)</f>
        <v>N/A</v>
      </c>
    </row>
    <row r="1645" spans="1:4">
      <c r="A1645" s="1">
        <v>37187</v>
      </c>
      <c r="B1645" s="4">
        <v>37187</v>
      </c>
      <c r="C1645" s="12">
        <f t="shared" si="35"/>
        <v>10</v>
      </c>
      <c r="D1645" s="38" t="str">
        <f>VLOOKUP($B1645,data!$A$6:$M$15000,3)</f>
        <v>N/A</v>
      </c>
    </row>
    <row r="1646" spans="1:4">
      <c r="A1646" s="1">
        <v>37188</v>
      </c>
      <c r="B1646" s="4">
        <v>37188</v>
      </c>
      <c r="C1646" s="12">
        <f t="shared" si="35"/>
        <v>10</v>
      </c>
      <c r="D1646" s="38" t="str">
        <f>VLOOKUP($B1646,data!$A$6:$M$15000,3)</f>
        <v>N/A</v>
      </c>
    </row>
    <row r="1647" spans="1:4">
      <c r="A1647" s="1">
        <v>37189</v>
      </c>
      <c r="B1647" s="4">
        <v>37189</v>
      </c>
      <c r="C1647" s="12">
        <f t="shared" si="35"/>
        <v>10</v>
      </c>
      <c r="D1647" s="38" t="str">
        <f>VLOOKUP($B1647,data!$A$6:$M$15000,3)</f>
        <v>N/A</v>
      </c>
    </row>
    <row r="1648" spans="1:4">
      <c r="A1648" s="1">
        <v>37190</v>
      </c>
      <c r="B1648" s="4">
        <v>37190</v>
      </c>
      <c r="C1648" s="12">
        <f t="shared" si="35"/>
        <v>10</v>
      </c>
      <c r="D1648" s="38" t="str">
        <f>VLOOKUP($B1648,data!$A$6:$M$15000,3)</f>
        <v>N/A</v>
      </c>
    </row>
    <row r="1649" spans="1:4">
      <c r="A1649" s="1">
        <v>37191</v>
      </c>
      <c r="B1649" s="4">
        <v>37191</v>
      </c>
      <c r="C1649" s="12">
        <f t="shared" si="35"/>
        <v>10</v>
      </c>
      <c r="D1649" s="38" t="str">
        <f>VLOOKUP($B1649,data!$A$6:$M$15000,3)</f>
        <v>N/A</v>
      </c>
    </row>
    <row r="1650" spans="1:4">
      <c r="A1650" s="1">
        <v>37192</v>
      </c>
      <c r="B1650" s="4">
        <v>37192</v>
      </c>
      <c r="C1650" s="12">
        <f t="shared" si="35"/>
        <v>10</v>
      </c>
      <c r="D1650" s="38" t="str">
        <f>VLOOKUP($B1650,data!$A$6:$M$15000,3)</f>
        <v>N/A</v>
      </c>
    </row>
    <row r="1651" spans="1:4">
      <c r="A1651" s="1">
        <v>37193</v>
      </c>
      <c r="B1651" s="4">
        <v>37193</v>
      </c>
      <c r="C1651" s="12">
        <f t="shared" si="35"/>
        <v>10</v>
      </c>
      <c r="D1651" s="38" t="str">
        <f>VLOOKUP($B1651,data!$A$6:$M$15000,3)</f>
        <v>N/A</v>
      </c>
    </row>
    <row r="1652" spans="1:4">
      <c r="A1652" s="1">
        <v>37194</v>
      </c>
      <c r="B1652" s="4">
        <v>37194</v>
      </c>
      <c r="C1652" s="12">
        <f t="shared" si="35"/>
        <v>10</v>
      </c>
      <c r="D1652" s="38" t="str">
        <f>VLOOKUP($B1652,data!$A$6:$M$15000,3)</f>
        <v>N/A</v>
      </c>
    </row>
    <row r="1653" spans="1:4">
      <c r="A1653" s="1">
        <v>37195</v>
      </c>
      <c r="B1653" s="4">
        <v>37195</v>
      </c>
      <c r="C1653" s="12">
        <f t="shared" si="35"/>
        <v>10</v>
      </c>
      <c r="D1653" s="38" t="str">
        <f>VLOOKUP($B1653,data!$A$6:$M$15000,3)</f>
        <v>N/A</v>
      </c>
    </row>
    <row r="1654" spans="1:4">
      <c r="A1654" s="1">
        <v>37196</v>
      </c>
      <c r="B1654" s="4">
        <v>37196</v>
      </c>
      <c r="C1654" s="12">
        <f t="shared" si="35"/>
        <v>11</v>
      </c>
      <c r="D1654" s="38" t="str">
        <f>VLOOKUP($B1654,data!$A$6:$M$15000,3)</f>
        <v>N/A</v>
      </c>
    </row>
    <row r="1655" spans="1:4">
      <c r="A1655" s="1">
        <v>37197</v>
      </c>
      <c r="B1655" s="4">
        <v>37197</v>
      </c>
      <c r="C1655" s="12">
        <f t="shared" si="35"/>
        <v>11</v>
      </c>
      <c r="D1655" s="38" t="str">
        <f>VLOOKUP($B1655,data!$A$6:$M$15000,3)</f>
        <v>N/A</v>
      </c>
    </row>
    <row r="1656" spans="1:4">
      <c r="A1656" s="1">
        <v>37198</v>
      </c>
      <c r="B1656" s="4">
        <v>37198</v>
      </c>
      <c r="C1656" s="12">
        <f t="shared" si="35"/>
        <v>11</v>
      </c>
      <c r="D1656" s="38" t="str">
        <f>VLOOKUP($B1656,data!$A$6:$M$15000,3)</f>
        <v>N/A</v>
      </c>
    </row>
    <row r="1657" spans="1:4">
      <c r="A1657" s="1">
        <v>37199</v>
      </c>
      <c r="B1657" s="4">
        <v>37199</v>
      </c>
      <c r="C1657" s="12">
        <f t="shared" si="35"/>
        <v>11</v>
      </c>
      <c r="D1657" s="38" t="str">
        <f>VLOOKUP($B1657,data!$A$6:$M$15000,3)</f>
        <v>N/A</v>
      </c>
    </row>
    <row r="1658" spans="1:4">
      <c r="A1658" s="1">
        <v>37200</v>
      </c>
      <c r="B1658" s="4">
        <v>37200</v>
      </c>
      <c r="C1658" s="12">
        <f t="shared" si="35"/>
        <v>11</v>
      </c>
      <c r="D1658" s="38" t="str">
        <f>VLOOKUP($B1658,data!$A$6:$M$15000,3)</f>
        <v>N/A</v>
      </c>
    </row>
    <row r="1659" spans="1:4">
      <c r="A1659" s="1">
        <v>37201</v>
      </c>
      <c r="B1659" s="4">
        <v>37201</v>
      </c>
      <c r="C1659" s="12">
        <f t="shared" si="35"/>
        <v>11</v>
      </c>
      <c r="D1659" s="38" t="str">
        <f>VLOOKUP($B1659,data!$A$6:$M$15000,3)</f>
        <v>N/A</v>
      </c>
    </row>
    <row r="1660" spans="1:4">
      <c r="A1660" s="1">
        <v>37202</v>
      </c>
      <c r="B1660" s="4">
        <v>37202</v>
      </c>
      <c r="C1660" s="12">
        <f t="shared" si="35"/>
        <v>11</v>
      </c>
      <c r="D1660" s="38" t="str">
        <f>VLOOKUP($B1660,data!$A$6:$M$15000,3)</f>
        <v>N/A</v>
      </c>
    </row>
    <row r="1661" spans="1:4">
      <c r="A1661" s="1">
        <v>37203</v>
      </c>
      <c r="B1661" s="4">
        <v>37203</v>
      </c>
      <c r="C1661" s="12">
        <f t="shared" si="35"/>
        <v>11</v>
      </c>
      <c r="D1661" s="38" t="str">
        <f>VLOOKUP($B1661,data!$A$6:$M$15000,3)</f>
        <v>N/A</v>
      </c>
    </row>
    <row r="1662" spans="1:4">
      <c r="A1662" s="1">
        <v>37204</v>
      </c>
      <c r="B1662" s="4">
        <v>37204</v>
      </c>
      <c r="C1662" s="12">
        <f t="shared" si="35"/>
        <v>11</v>
      </c>
      <c r="D1662" s="38" t="str">
        <f>VLOOKUP($B1662,data!$A$6:$M$15000,3)</f>
        <v>N/A</v>
      </c>
    </row>
    <row r="1663" spans="1:4">
      <c r="A1663" s="1">
        <v>37205</v>
      </c>
      <c r="B1663" s="4">
        <v>37205</v>
      </c>
      <c r="C1663" s="12">
        <f t="shared" si="35"/>
        <v>11</v>
      </c>
      <c r="D1663" s="38" t="str">
        <f>VLOOKUP($B1663,data!$A$6:$M$15000,3)</f>
        <v>N/A</v>
      </c>
    </row>
    <row r="1664" spans="1:4">
      <c r="A1664" s="1">
        <v>37206</v>
      </c>
      <c r="B1664" s="4">
        <v>37206</v>
      </c>
      <c r="C1664" s="12">
        <f t="shared" si="35"/>
        <v>11</v>
      </c>
      <c r="D1664" s="38" t="str">
        <f>VLOOKUP($B1664,data!$A$6:$M$15000,3)</f>
        <v>N/A</v>
      </c>
    </row>
    <row r="1665" spans="1:4">
      <c r="A1665" s="1">
        <v>37207</v>
      </c>
      <c r="B1665" s="4">
        <v>37207</v>
      </c>
      <c r="C1665" s="12">
        <f t="shared" si="35"/>
        <v>11</v>
      </c>
      <c r="D1665" s="38" t="str">
        <f>VLOOKUP($B1665,data!$A$6:$M$15000,3)</f>
        <v>N/A</v>
      </c>
    </row>
    <row r="1666" spans="1:4">
      <c r="A1666" s="1">
        <v>37208</v>
      </c>
      <c r="B1666" s="4">
        <v>37208</v>
      </c>
      <c r="C1666" s="12">
        <f t="shared" si="35"/>
        <v>11</v>
      </c>
      <c r="D1666" s="38" t="str">
        <f>VLOOKUP($B1666,data!$A$6:$M$15000,3)</f>
        <v>N/A</v>
      </c>
    </row>
    <row r="1667" spans="1:4">
      <c r="A1667" s="1">
        <v>37209</v>
      </c>
      <c r="B1667" s="4">
        <v>37209</v>
      </c>
      <c r="C1667" s="12">
        <f t="shared" si="35"/>
        <v>11</v>
      </c>
      <c r="D1667" s="38" t="str">
        <f>VLOOKUP($B1667,data!$A$6:$M$15000,3)</f>
        <v>N/A</v>
      </c>
    </row>
    <row r="1668" spans="1:4">
      <c r="A1668" s="1">
        <v>37210</v>
      </c>
      <c r="B1668" s="4">
        <v>37210</v>
      </c>
      <c r="C1668" s="12">
        <f t="shared" si="35"/>
        <v>11</v>
      </c>
      <c r="D1668" s="38" t="str">
        <f>VLOOKUP($B1668,data!$A$6:$M$15000,3)</f>
        <v>N/A</v>
      </c>
    </row>
    <row r="1669" spans="1:4">
      <c r="A1669" s="1">
        <v>37211</v>
      </c>
      <c r="B1669" s="4">
        <v>37211</v>
      </c>
      <c r="C1669" s="12">
        <f t="shared" si="35"/>
        <v>11</v>
      </c>
      <c r="D1669" s="38" t="str">
        <f>VLOOKUP($B1669,data!$A$6:$M$15000,3)</f>
        <v>N/A</v>
      </c>
    </row>
    <row r="1670" spans="1:4">
      <c r="A1670" s="1">
        <v>37212</v>
      </c>
      <c r="B1670" s="4">
        <v>37212</v>
      </c>
      <c r="C1670" s="12">
        <f t="shared" si="35"/>
        <v>11</v>
      </c>
      <c r="D1670" s="38" t="str">
        <f>VLOOKUP($B1670,data!$A$6:$M$15000,3)</f>
        <v>N/A</v>
      </c>
    </row>
    <row r="1671" spans="1:4">
      <c r="A1671" s="1">
        <v>37213</v>
      </c>
      <c r="B1671" s="4">
        <v>37213</v>
      </c>
      <c r="C1671" s="12">
        <f t="shared" si="35"/>
        <v>11</v>
      </c>
      <c r="D1671" s="38" t="str">
        <f>VLOOKUP($B1671,data!$A$6:$M$15000,3)</f>
        <v>N/A</v>
      </c>
    </row>
    <row r="1672" spans="1:4">
      <c r="A1672" s="1">
        <v>37214</v>
      </c>
      <c r="B1672" s="4">
        <v>37214</v>
      </c>
      <c r="C1672" s="12">
        <f t="shared" si="35"/>
        <v>11</v>
      </c>
      <c r="D1672" s="38" t="str">
        <f>VLOOKUP($B1672,data!$A$6:$M$15000,3)</f>
        <v>N/A</v>
      </c>
    </row>
    <row r="1673" spans="1:4">
      <c r="A1673" s="1">
        <v>37215</v>
      </c>
      <c r="B1673" s="4">
        <v>37215</v>
      </c>
      <c r="C1673" s="12">
        <f t="shared" si="35"/>
        <v>11</v>
      </c>
      <c r="D1673" s="38" t="str">
        <f>VLOOKUP($B1673,data!$A$6:$M$15000,3)</f>
        <v>N/A</v>
      </c>
    </row>
    <row r="1674" spans="1:4">
      <c r="A1674" s="1">
        <v>37216</v>
      </c>
      <c r="B1674" s="4">
        <v>37216</v>
      </c>
      <c r="C1674" s="12">
        <f t="shared" si="35"/>
        <v>11</v>
      </c>
      <c r="D1674" s="38" t="str">
        <f>VLOOKUP($B1674,data!$A$6:$M$15000,3)</f>
        <v>N/A</v>
      </c>
    </row>
    <row r="1675" spans="1:4">
      <c r="A1675" s="1">
        <v>37217</v>
      </c>
      <c r="B1675" s="4">
        <v>37217</v>
      </c>
      <c r="C1675" s="12">
        <f t="shared" ref="C1675:C1738" si="36">IF(B1675&lt;&gt;"",MONTH(B1675),0)</f>
        <v>11</v>
      </c>
      <c r="D1675" s="38" t="str">
        <f>VLOOKUP($B1675,data!$A$6:$M$15000,3)</f>
        <v>N/A</v>
      </c>
    </row>
    <row r="1676" spans="1:4">
      <c r="A1676" s="1">
        <v>37218</v>
      </c>
      <c r="B1676" s="4">
        <v>37218</v>
      </c>
      <c r="C1676" s="12">
        <f t="shared" si="36"/>
        <v>11</v>
      </c>
      <c r="D1676" s="38" t="str">
        <f>VLOOKUP($B1676,data!$A$6:$M$15000,3)</f>
        <v>N/A</v>
      </c>
    </row>
    <row r="1677" spans="1:4">
      <c r="A1677" s="1">
        <v>37219</v>
      </c>
      <c r="B1677" s="4">
        <v>37219</v>
      </c>
      <c r="C1677" s="12">
        <f t="shared" si="36"/>
        <v>11</v>
      </c>
      <c r="D1677" s="38" t="str">
        <f>VLOOKUP($B1677,data!$A$6:$M$15000,3)</f>
        <v>N/A</v>
      </c>
    </row>
    <row r="1678" spans="1:4">
      <c r="A1678" s="1">
        <v>37220</v>
      </c>
      <c r="B1678" s="4">
        <v>37220</v>
      </c>
      <c r="C1678" s="12">
        <f t="shared" si="36"/>
        <v>11</v>
      </c>
      <c r="D1678" s="38" t="str">
        <f>VLOOKUP($B1678,data!$A$6:$M$15000,3)</f>
        <v>N/A</v>
      </c>
    </row>
    <row r="1679" spans="1:4">
      <c r="A1679" s="1">
        <v>37221</v>
      </c>
      <c r="B1679" s="4">
        <v>37221</v>
      </c>
      <c r="C1679" s="12">
        <f t="shared" si="36"/>
        <v>11</v>
      </c>
      <c r="D1679" s="38" t="str">
        <f>VLOOKUP($B1679,data!$A$6:$M$15000,3)</f>
        <v>N/A</v>
      </c>
    </row>
    <row r="1680" spans="1:4">
      <c r="A1680" s="1">
        <v>37222</v>
      </c>
      <c r="B1680" s="4">
        <v>37222</v>
      </c>
      <c r="C1680" s="12">
        <f t="shared" si="36"/>
        <v>11</v>
      </c>
      <c r="D1680" s="38" t="str">
        <f>VLOOKUP($B1680,data!$A$6:$M$15000,3)</f>
        <v>N/A</v>
      </c>
    </row>
    <row r="1681" spans="1:4">
      <c r="A1681" s="1">
        <v>37223</v>
      </c>
      <c r="B1681" s="4">
        <v>37223</v>
      </c>
      <c r="C1681" s="12">
        <f t="shared" si="36"/>
        <v>11</v>
      </c>
      <c r="D1681" s="38" t="str">
        <f>VLOOKUP($B1681,data!$A$6:$M$15000,3)</f>
        <v>N/A</v>
      </c>
    </row>
    <row r="1682" spans="1:4">
      <c r="A1682" s="1">
        <v>37224</v>
      </c>
      <c r="B1682" s="4">
        <v>37224</v>
      </c>
      <c r="C1682" s="12">
        <f t="shared" si="36"/>
        <v>11</v>
      </c>
      <c r="D1682" s="38" t="str">
        <f>VLOOKUP($B1682,data!$A$6:$M$15000,3)</f>
        <v>N/A</v>
      </c>
    </row>
    <row r="1683" spans="1:4">
      <c r="A1683" s="1">
        <v>37225</v>
      </c>
      <c r="B1683" s="4">
        <v>37225</v>
      </c>
      <c r="C1683" s="12">
        <f t="shared" si="36"/>
        <v>11</v>
      </c>
      <c r="D1683" s="38" t="str">
        <f>VLOOKUP($B1683,data!$A$6:$M$15000,3)</f>
        <v>N/A</v>
      </c>
    </row>
    <row r="1684" spans="1:4">
      <c r="A1684" s="1">
        <v>37226</v>
      </c>
      <c r="B1684" s="4">
        <v>37226</v>
      </c>
      <c r="C1684" s="12">
        <f t="shared" si="36"/>
        <v>12</v>
      </c>
      <c r="D1684" s="38" t="str">
        <f>VLOOKUP($B1684,data!$A$6:$M$15000,3)</f>
        <v>N/A</v>
      </c>
    </row>
    <row r="1685" spans="1:4">
      <c r="A1685" s="1">
        <v>37227</v>
      </c>
      <c r="B1685" s="4">
        <v>37227</v>
      </c>
      <c r="C1685" s="12">
        <f t="shared" si="36"/>
        <v>12</v>
      </c>
      <c r="D1685" s="38" t="str">
        <f>VLOOKUP($B1685,data!$A$6:$M$15000,3)</f>
        <v>N/A</v>
      </c>
    </row>
    <row r="1686" spans="1:4">
      <c r="A1686" s="1">
        <v>37228</v>
      </c>
      <c r="B1686" s="4">
        <v>37228</v>
      </c>
      <c r="C1686" s="12">
        <f t="shared" si="36"/>
        <v>12</v>
      </c>
      <c r="D1686" s="38" t="str">
        <f>VLOOKUP($B1686,data!$A$6:$M$15000,3)</f>
        <v>N/A</v>
      </c>
    </row>
    <row r="1687" spans="1:4">
      <c r="A1687" s="1">
        <v>37229</v>
      </c>
      <c r="B1687" s="4">
        <v>37229</v>
      </c>
      <c r="C1687" s="12">
        <f t="shared" si="36"/>
        <v>12</v>
      </c>
      <c r="D1687" s="38" t="str">
        <f>VLOOKUP($B1687,data!$A$6:$M$15000,3)</f>
        <v>N/A</v>
      </c>
    </row>
    <row r="1688" spans="1:4">
      <c r="A1688" s="1">
        <v>37230</v>
      </c>
      <c r="B1688" s="4">
        <v>37230</v>
      </c>
      <c r="C1688" s="12">
        <f t="shared" si="36"/>
        <v>12</v>
      </c>
      <c r="D1688" s="38" t="str">
        <f>VLOOKUP($B1688,data!$A$6:$M$15000,3)</f>
        <v>N/A</v>
      </c>
    </row>
    <row r="1689" spans="1:4">
      <c r="A1689" s="1">
        <v>37231</v>
      </c>
      <c r="B1689" s="4">
        <v>37231</v>
      </c>
      <c r="C1689" s="12">
        <f t="shared" si="36"/>
        <v>12</v>
      </c>
      <c r="D1689" s="38" t="str">
        <f>VLOOKUP($B1689,data!$A$6:$M$15000,3)</f>
        <v>N/A</v>
      </c>
    </row>
    <row r="1690" spans="1:4">
      <c r="A1690" s="1">
        <v>37232</v>
      </c>
      <c r="B1690" s="4">
        <v>37232</v>
      </c>
      <c r="C1690" s="12">
        <f t="shared" si="36"/>
        <v>12</v>
      </c>
      <c r="D1690" s="38" t="str">
        <f>VLOOKUP($B1690,data!$A$6:$M$15000,3)</f>
        <v>N/A</v>
      </c>
    </row>
    <row r="1691" spans="1:4">
      <c r="A1691" s="1">
        <v>37233</v>
      </c>
      <c r="B1691" s="4">
        <v>37233</v>
      </c>
      <c r="C1691" s="12">
        <f t="shared" si="36"/>
        <v>12</v>
      </c>
      <c r="D1691" s="38" t="str">
        <f>VLOOKUP($B1691,data!$A$6:$M$15000,3)</f>
        <v>N/A</v>
      </c>
    </row>
    <row r="1692" spans="1:4">
      <c r="A1692" s="1">
        <v>37234</v>
      </c>
      <c r="B1692" s="4">
        <v>37234</v>
      </c>
      <c r="C1692" s="12">
        <f t="shared" si="36"/>
        <v>12</v>
      </c>
      <c r="D1692" s="38" t="str">
        <f>VLOOKUP($B1692,data!$A$6:$M$15000,3)</f>
        <v>N/A</v>
      </c>
    </row>
    <row r="1693" spans="1:4">
      <c r="A1693" s="1">
        <v>37235</v>
      </c>
      <c r="B1693" s="4">
        <v>37235</v>
      </c>
      <c r="C1693" s="12">
        <f t="shared" si="36"/>
        <v>12</v>
      </c>
      <c r="D1693" s="38" t="str">
        <f>VLOOKUP($B1693,data!$A$6:$M$15000,3)</f>
        <v>N/A</v>
      </c>
    </row>
    <row r="1694" spans="1:4">
      <c r="A1694" s="1">
        <v>37236</v>
      </c>
      <c r="B1694" s="4">
        <v>37236</v>
      </c>
      <c r="C1694" s="12">
        <f t="shared" si="36"/>
        <v>12</v>
      </c>
      <c r="D1694" s="38" t="str">
        <f>VLOOKUP($B1694,data!$A$6:$M$15000,3)</f>
        <v>N/A</v>
      </c>
    </row>
    <row r="1695" spans="1:4">
      <c r="A1695" s="1">
        <v>37237</v>
      </c>
      <c r="B1695" s="4">
        <v>37237</v>
      </c>
      <c r="C1695" s="12">
        <f t="shared" si="36"/>
        <v>12</v>
      </c>
      <c r="D1695" s="38" t="str">
        <f>VLOOKUP($B1695,data!$A$6:$M$15000,3)</f>
        <v>N/A</v>
      </c>
    </row>
    <row r="1696" spans="1:4">
      <c r="A1696" s="1">
        <v>37238</v>
      </c>
      <c r="B1696" s="4">
        <v>37238</v>
      </c>
      <c r="C1696" s="12">
        <f t="shared" si="36"/>
        <v>12</v>
      </c>
      <c r="D1696" s="38" t="str">
        <f>VLOOKUP($B1696,data!$A$6:$M$15000,3)</f>
        <v>N/A</v>
      </c>
    </row>
    <row r="1697" spans="1:4">
      <c r="A1697" s="1">
        <v>37239</v>
      </c>
      <c r="B1697" s="4">
        <v>37239</v>
      </c>
      <c r="C1697" s="12">
        <f t="shared" si="36"/>
        <v>12</v>
      </c>
      <c r="D1697" s="38" t="str">
        <f>VLOOKUP($B1697,data!$A$6:$M$15000,3)</f>
        <v>N/A</v>
      </c>
    </row>
    <row r="1698" spans="1:4">
      <c r="A1698" s="1">
        <v>37240</v>
      </c>
      <c r="B1698" s="4">
        <v>37240</v>
      </c>
      <c r="C1698" s="12">
        <f t="shared" si="36"/>
        <v>12</v>
      </c>
      <c r="D1698" s="38" t="str">
        <f>VLOOKUP($B1698,data!$A$6:$M$15000,3)</f>
        <v>N/A</v>
      </c>
    </row>
    <row r="1699" spans="1:4">
      <c r="A1699" s="1">
        <v>37241</v>
      </c>
      <c r="B1699" s="4">
        <v>37241</v>
      </c>
      <c r="C1699" s="12">
        <f t="shared" si="36"/>
        <v>12</v>
      </c>
      <c r="D1699" s="38" t="str">
        <f>VLOOKUP($B1699,data!$A$6:$M$15000,3)</f>
        <v>N/A</v>
      </c>
    </row>
    <row r="1700" spans="1:4">
      <c r="A1700" s="1">
        <v>37242</v>
      </c>
      <c r="B1700" s="4">
        <v>37242</v>
      </c>
      <c r="C1700" s="12">
        <f t="shared" si="36"/>
        <v>12</v>
      </c>
      <c r="D1700" s="38" t="str">
        <f>VLOOKUP($B1700,data!$A$6:$M$15000,3)</f>
        <v>N/A</v>
      </c>
    </row>
    <row r="1701" spans="1:4">
      <c r="A1701" s="1">
        <v>37243</v>
      </c>
      <c r="B1701" s="4">
        <v>37243</v>
      </c>
      <c r="C1701" s="12">
        <f t="shared" si="36"/>
        <v>12</v>
      </c>
      <c r="D1701" s="38" t="str">
        <f>VLOOKUP($B1701,data!$A$6:$M$15000,3)</f>
        <v>N/A</v>
      </c>
    </row>
    <row r="1702" spans="1:4">
      <c r="A1702" s="1">
        <v>37244</v>
      </c>
      <c r="B1702" s="4">
        <v>37244</v>
      </c>
      <c r="C1702" s="12">
        <f t="shared" si="36"/>
        <v>12</v>
      </c>
      <c r="D1702" s="38" t="str">
        <f>VLOOKUP($B1702,data!$A$6:$M$15000,3)</f>
        <v>N/A</v>
      </c>
    </row>
    <row r="1703" spans="1:4">
      <c r="A1703" s="1">
        <v>37245</v>
      </c>
      <c r="B1703" s="4">
        <v>37245</v>
      </c>
      <c r="C1703" s="12">
        <f t="shared" si="36"/>
        <v>12</v>
      </c>
      <c r="D1703" s="38" t="str">
        <f>VLOOKUP($B1703,data!$A$6:$M$15000,3)</f>
        <v>N/A</v>
      </c>
    </row>
    <row r="1704" spans="1:4">
      <c r="A1704" s="1">
        <v>37246</v>
      </c>
      <c r="B1704" s="4">
        <v>37246</v>
      </c>
      <c r="C1704" s="12">
        <f t="shared" si="36"/>
        <v>12</v>
      </c>
      <c r="D1704" s="38" t="str">
        <f>VLOOKUP($B1704,data!$A$6:$M$15000,3)</f>
        <v>N/A</v>
      </c>
    </row>
    <row r="1705" spans="1:4">
      <c r="A1705" s="1">
        <v>37247</v>
      </c>
      <c r="B1705" s="4">
        <v>37247</v>
      </c>
      <c r="C1705" s="12">
        <f t="shared" si="36"/>
        <v>12</v>
      </c>
      <c r="D1705" s="38" t="str">
        <f>VLOOKUP($B1705,data!$A$6:$M$15000,3)</f>
        <v>N/A</v>
      </c>
    </row>
    <row r="1706" spans="1:4">
      <c r="A1706" s="1">
        <v>37248</v>
      </c>
      <c r="B1706" s="4">
        <v>37248</v>
      </c>
      <c r="C1706" s="12">
        <f t="shared" si="36"/>
        <v>12</v>
      </c>
      <c r="D1706" s="38" t="str">
        <f>VLOOKUP($B1706,data!$A$6:$M$15000,3)</f>
        <v>N/A</v>
      </c>
    </row>
    <row r="1707" spans="1:4">
      <c r="A1707" s="1">
        <v>37249</v>
      </c>
      <c r="B1707" s="4">
        <v>37249</v>
      </c>
      <c r="C1707" s="12">
        <f t="shared" si="36"/>
        <v>12</v>
      </c>
      <c r="D1707" s="38" t="str">
        <f>VLOOKUP($B1707,data!$A$6:$M$15000,3)</f>
        <v>N/A</v>
      </c>
    </row>
    <row r="1708" spans="1:4">
      <c r="A1708" s="1">
        <v>37250</v>
      </c>
      <c r="B1708" s="4">
        <v>37250</v>
      </c>
      <c r="C1708" s="12">
        <f t="shared" si="36"/>
        <v>12</v>
      </c>
      <c r="D1708" s="38" t="str">
        <f>VLOOKUP($B1708,data!$A$6:$M$15000,3)</f>
        <v>N/A</v>
      </c>
    </row>
    <row r="1709" spans="1:4">
      <c r="A1709" s="1">
        <v>37251</v>
      </c>
      <c r="B1709" s="4">
        <v>37251</v>
      </c>
      <c r="C1709" s="12">
        <f t="shared" si="36"/>
        <v>12</v>
      </c>
      <c r="D1709" s="38" t="str">
        <f>VLOOKUP($B1709,data!$A$6:$M$15000,3)</f>
        <v>N/A</v>
      </c>
    </row>
    <row r="1710" spans="1:4">
      <c r="A1710" s="1">
        <v>37252</v>
      </c>
      <c r="B1710" s="4">
        <v>37252</v>
      </c>
      <c r="C1710" s="12">
        <f t="shared" si="36"/>
        <v>12</v>
      </c>
      <c r="D1710" s="38" t="str">
        <f>VLOOKUP($B1710,data!$A$6:$M$15000,3)</f>
        <v>N/A</v>
      </c>
    </row>
    <row r="1711" spans="1:4">
      <c r="A1711" s="1">
        <v>37253</v>
      </c>
      <c r="B1711" s="4">
        <v>37253</v>
      </c>
      <c r="C1711" s="12">
        <f t="shared" si="36"/>
        <v>12</v>
      </c>
      <c r="D1711" s="38" t="str">
        <f>VLOOKUP($B1711,data!$A$6:$M$15000,3)</f>
        <v>N/A</v>
      </c>
    </row>
    <row r="1712" spans="1:4">
      <c r="A1712" s="1">
        <v>37254</v>
      </c>
      <c r="B1712" s="4">
        <v>37254</v>
      </c>
      <c r="C1712" s="12">
        <f t="shared" si="36"/>
        <v>12</v>
      </c>
      <c r="D1712" s="38" t="str">
        <f>VLOOKUP($B1712,data!$A$6:$M$15000,3)</f>
        <v>N/A</v>
      </c>
    </row>
    <row r="1713" spans="1:4">
      <c r="A1713" s="1">
        <v>37255</v>
      </c>
      <c r="B1713" s="4">
        <v>37255</v>
      </c>
      <c r="C1713" s="12">
        <f t="shared" si="36"/>
        <v>12</v>
      </c>
      <c r="D1713" s="38" t="str">
        <f>VLOOKUP($B1713,data!$A$6:$M$15000,3)</f>
        <v>N/A</v>
      </c>
    </row>
    <row r="1714" spans="1:4">
      <c r="A1714" s="1">
        <v>37256</v>
      </c>
      <c r="B1714" s="4">
        <v>37256</v>
      </c>
      <c r="C1714" s="12">
        <f t="shared" si="36"/>
        <v>12</v>
      </c>
      <c r="D1714" s="38" t="str">
        <f>VLOOKUP($B1714,data!$A$6:$M$15000,3)</f>
        <v>N/A</v>
      </c>
    </row>
    <row r="1715" spans="1:4">
      <c r="A1715" s="1">
        <v>37257</v>
      </c>
      <c r="B1715" s="4">
        <v>37257</v>
      </c>
      <c r="C1715" s="12">
        <f t="shared" si="36"/>
        <v>1</v>
      </c>
      <c r="D1715" s="38" t="str">
        <f>VLOOKUP($B1715,data!$A$6:$M$15000,3)</f>
        <v>N/A</v>
      </c>
    </row>
    <row r="1716" spans="1:4">
      <c r="A1716" s="1">
        <v>37258</v>
      </c>
      <c r="B1716" s="4">
        <v>37258</v>
      </c>
      <c r="C1716" s="12">
        <f t="shared" si="36"/>
        <v>1</v>
      </c>
      <c r="D1716" s="38" t="str">
        <f>VLOOKUP($B1716,data!$A$6:$M$15000,3)</f>
        <v>N/A</v>
      </c>
    </row>
    <row r="1717" spans="1:4">
      <c r="A1717" s="1">
        <v>37259</v>
      </c>
      <c r="B1717" s="4">
        <v>37259</v>
      </c>
      <c r="C1717" s="12">
        <f t="shared" si="36"/>
        <v>1</v>
      </c>
      <c r="D1717" s="38" t="str">
        <f>VLOOKUP($B1717,data!$A$6:$M$15000,3)</f>
        <v>N/A</v>
      </c>
    </row>
    <row r="1718" spans="1:4">
      <c r="A1718" s="1">
        <v>37260</v>
      </c>
      <c r="B1718" s="4">
        <v>37260</v>
      </c>
      <c r="C1718" s="12">
        <f t="shared" si="36"/>
        <v>1</v>
      </c>
      <c r="D1718" s="38" t="str">
        <f>VLOOKUP($B1718,data!$A$6:$M$15000,3)</f>
        <v>N/A</v>
      </c>
    </row>
    <row r="1719" spans="1:4">
      <c r="A1719" s="1">
        <v>37261</v>
      </c>
      <c r="B1719" s="4">
        <v>37261</v>
      </c>
      <c r="C1719" s="12">
        <f t="shared" si="36"/>
        <v>1</v>
      </c>
      <c r="D1719" s="38" t="str">
        <f>VLOOKUP($B1719,data!$A$6:$M$15000,3)</f>
        <v>N/A</v>
      </c>
    </row>
    <row r="1720" spans="1:4">
      <c r="A1720" s="1">
        <v>37262</v>
      </c>
      <c r="B1720" s="4">
        <v>37262</v>
      </c>
      <c r="C1720" s="12">
        <f t="shared" si="36"/>
        <v>1</v>
      </c>
      <c r="D1720" s="38" t="str">
        <f>VLOOKUP($B1720,data!$A$6:$M$15000,3)</f>
        <v>N/A</v>
      </c>
    </row>
    <row r="1721" spans="1:4">
      <c r="A1721" s="1">
        <v>37263</v>
      </c>
      <c r="B1721" s="4">
        <v>37263</v>
      </c>
      <c r="C1721" s="12">
        <f t="shared" si="36"/>
        <v>1</v>
      </c>
      <c r="D1721" s="38" t="str">
        <f>VLOOKUP($B1721,data!$A$6:$M$15000,3)</f>
        <v>N/A</v>
      </c>
    </row>
    <row r="1722" spans="1:4">
      <c r="A1722" s="1">
        <v>37264</v>
      </c>
      <c r="B1722" s="4">
        <v>37264</v>
      </c>
      <c r="C1722" s="12">
        <f t="shared" si="36"/>
        <v>1</v>
      </c>
      <c r="D1722" s="38" t="str">
        <f>VLOOKUP($B1722,data!$A$6:$M$15000,3)</f>
        <v>N/A</v>
      </c>
    </row>
    <row r="1723" spans="1:4">
      <c r="A1723" s="1">
        <v>37265</v>
      </c>
      <c r="B1723" s="4">
        <v>37265</v>
      </c>
      <c r="C1723" s="12">
        <f t="shared" si="36"/>
        <v>1</v>
      </c>
      <c r="D1723" s="38" t="str">
        <f>VLOOKUP($B1723,data!$A$6:$M$15000,3)</f>
        <v>N/A</v>
      </c>
    </row>
    <row r="1724" spans="1:4">
      <c r="A1724" s="1">
        <v>37266</v>
      </c>
      <c r="B1724" s="4">
        <v>37266</v>
      </c>
      <c r="C1724" s="12">
        <f t="shared" si="36"/>
        <v>1</v>
      </c>
      <c r="D1724" s="38" t="str">
        <f>VLOOKUP($B1724,data!$A$6:$M$15000,3)</f>
        <v>N/A</v>
      </c>
    </row>
    <row r="1725" spans="1:4">
      <c r="A1725" s="1">
        <v>37267</v>
      </c>
      <c r="B1725" s="4">
        <v>37267</v>
      </c>
      <c r="C1725" s="12">
        <f t="shared" si="36"/>
        <v>1</v>
      </c>
      <c r="D1725" s="38" t="str">
        <f>VLOOKUP($B1725,data!$A$6:$M$15000,3)</f>
        <v>N/A</v>
      </c>
    </row>
    <row r="1726" spans="1:4">
      <c r="A1726" s="1">
        <v>37268</v>
      </c>
      <c r="B1726" s="4">
        <v>37268</v>
      </c>
      <c r="C1726" s="12">
        <f t="shared" si="36"/>
        <v>1</v>
      </c>
      <c r="D1726" s="38" t="str">
        <f>VLOOKUP($B1726,data!$A$6:$M$15000,3)</f>
        <v>N/A</v>
      </c>
    </row>
    <row r="1727" spans="1:4">
      <c r="A1727" s="1">
        <v>37269</v>
      </c>
      <c r="B1727" s="4">
        <v>37269</v>
      </c>
      <c r="C1727" s="12">
        <f t="shared" si="36"/>
        <v>1</v>
      </c>
      <c r="D1727" s="38" t="str">
        <f>VLOOKUP($B1727,data!$A$6:$M$15000,3)</f>
        <v>N/A</v>
      </c>
    </row>
    <row r="1728" spans="1:4">
      <c r="A1728" s="1">
        <v>37270</v>
      </c>
      <c r="B1728" s="4">
        <v>37270</v>
      </c>
      <c r="C1728" s="12">
        <f t="shared" si="36"/>
        <v>1</v>
      </c>
      <c r="D1728" s="38" t="str">
        <f>VLOOKUP($B1728,data!$A$6:$M$15000,3)</f>
        <v>N/A</v>
      </c>
    </row>
    <row r="1729" spans="1:4">
      <c r="A1729" s="1">
        <v>37271</v>
      </c>
      <c r="B1729" s="4">
        <v>37271</v>
      </c>
      <c r="C1729" s="12">
        <f t="shared" si="36"/>
        <v>1</v>
      </c>
      <c r="D1729" s="38" t="str">
        <f>VLOOKUP($B1729,data!$A$6:$M$15000,3)</f>
        <v>N/A</v>
      </c>
    </row>
    <row r="1730" spans="1:4">
      <c r="A1730" s="1">
        <v>37272</v>
      </c>
      <c r="B1730" s="4">
        <v>37272</v>
      </c>
      <c r="C1730" s="12">
        <f t="shared" si="36"/>
        <v>1</v>
      </c>
      <c r="D1730" s="38" t="str">
        <f>VLOOKUP($B1730,data!$A$6:$M$15000,3)</f>
        <v>N/A</v>
      </c>
    </row>
    <row r="1731" spans="1:4">
      <c r="A1731" s="1">
        <v>37273</v>
      </c>
      <c r="B1731" s="4">
        <v>37273</v>
      </c>
      <c r="C1731" s="12">
        <f t="shared" si="36"/>
        <v>1</v>
      </c>
      <c r="D1731" s="38" t="str">
        <f>VLOOKUP($B1731,data!$A$6:$M$15000,3)</f>
        <v>N/A</v>
      </c>
    </row>
    <row r="1732" spans="1:4">
      <c r="A1732" s="1">
        <v>37274</v>
      </c>
      <c r="B1732" s="4">
        <v>37274</v>
      </c>
      <c r="C1732" s="12">
        <f t="shared" si="36"/>
        <v>1</v>
      </c>
      <c r="D1732" s="38" t="str">
        <f>VLOOKUP($B1732,data!$A$6:$M$15000,3)</f>
        <v>N/A</v>
      </c>
    </row>
    <row r="1733" spans="1:4">
      <c r="A1733" s="1">
        <v>37275</v>
      </c>
      <c r="B1733" s="4">
        <v>37275</v>
      </c>
      <c r="C1733" s="12">
        <f t="shared" si="36"/>
        <v>1</v>
      </c>
      <c r="D1733" s="38" t="str">
        <f>VLOOKUP($B1733,data!$A$6:$M$15000,3)</f>
        <v>N/A</v>
      </c>
    </row>
    <row r="1734" spans="1:4">
      <c r="A1734" s="1">
        <v>37276</v>
      </c>
      <c r="B1734" s="4">
        <v>37276</v>
      </c>
      <c r="C1734" s="12">
        <f t="shared" si="36"/>
        <v>1</v>
      </c>
      <c r="D1734" s="38" t="str">
        <f>VLOOKUP($B1734,data!$A$6:$M$15000,3)</f>
        <v>N/A</v>
      </c>
    </row>
    <row r="1735" spans="1:4">
      <c r="A1735" s="1">
        <v>37277</v>
      </c>
      <c r="B1735" s="4">
        <v>37277</v>
      </c>
      <c r="C1735" s="12">
        <f t="shared" si="36"/>
        <v>1</v>
      </c>
      <c r="D1735" s="38" t="str">
        <f>VLOOKUP($B1735,data!$A$6:$M$15000,3)</f>
        <v>N/A</v>
      </c>
    </row>
    <row r="1736" spans="1:4">
      <c r="A1736" s="1">
        <v>37278</v>
      </c>
      <c r="B1736" s="4">
        <v>37278</v>
      </c>
      <c r="C1736" s="12">
        <f t="shared" si="36"/>
        <v>1</v>
      </c>
      <c r="D1736" s="38" t="str">
        <f>VLOOKUP($B1736,data!$A$6:$M$15000,3)</f>
        <v>N/A</v>
      </c>
    </row>
    <row r="1737" spans="1:4">
      <c r="A1737" s="1">
        <v>37279</v>
      </c>
      <c r="B1737" s="4">
        <v>37279</v>
      </c>
      <c r="C1737" s="12">
        <f t="shared" si="36"/>
        <v>1</v>
      </c>
      <c r="D1737" s="38" t="str">
        <f>VLOOKUP($B1737,data!$A$6:$M$15000,3)</f>
        <v>N/A</v>
      </c>
    </row>
    <row r="1738" spans="1:4">
      <c r="A1738" s="1">
        <v>37280</v>
      </c>
      <c r="B1738" s="4">
        <v>37280</v>
      </c>
      <c r="C1738" s="12">
        <f t="shared" si="36"/>
        <v>1</v>
      </c>
      <c r="D1738" s="38" t="str">
        <f>VLOOKUP($B1738,data!$A$6:$M$15000,3)</f>
        <v>N/A</v>
      </c>
    </row>
    <row r="1739" spans="1:4">
      <c r="A1739" s="1">
        <v>37281</v>
      </c>
      <c r="B1739" s="4">
        <v>37281</v>
      </c>
      <c r="C1739" s="12">
        <f t="shared" ref="C1739:C1802" si="37">IF(B1739&lt;&gt;"",MONTH(B1739),0)</f>
        <v>1</v>
      </c>
      <c r="D1739" s="38" t="str">
        <f>VLOOKUP($B1739,data!$A$6:$M$15000,3)</f>
        <v>N/A</v>
      </c>
    </row>
    <row r="1740" spans="1:4">
      <c r="A1740" s="1">
        <v>37282</v>
      </c>
      <c r="B1740" s="4">
        <v>37282</v>
      </c>
      <c r="C1740" s="12">
        <f t="shared" si="37"/>
        <v>1</v>
      </c>
      <c r="D1740" s="38" t="str">
        <f>VLOOKUP($B1740,data!$A$6:$M$15000,3)</f>
        <v>N/A</v>
      </c>
    </row>
    <row r="1741" spans="1:4">
      <c r="A1741" s="1">
        <v>37283</v>
      </c>
      <c r="B1741" s="4">
        <v>37283</v>
      </c>
      <c r="C1741" s="12">
        <f t="shared" si="37"/>
        <v>1</v>
      </c>
      <c r="D1741" s="38" t="str">
        <f>VLOOKUP($B1741,data!$A$6:$M$15000,3)</f>
        <v>N/A</v>
      </c>
    </row>
    <row r="1742" spans="1:4">
      <c r="A1742" s="1">
        <v>37284</v>
      </c>
      <c r="B1742" s="4">
        <v>37284</v>
      </c>
      <c r="C1742" s="12">
        <f t="shared" si="37"/>
        <v>1</v>
      </c>
      <c r="D1742" s="38" t="str">
        <f>VLOOKUP($B1742,data!$A$6:$M$15000,3)</f>
        <v>N/A</v>
      </c>
    </row>
    <row r="1743" spans="1:4">
      <c r="A1743" s="1">
        <v>37285</v>
      </c>
      <c r="B1743" s="4">
        <v>37285</v>
      </c>
      <c r="C1743" s="12">
        <f t="shared" si="37"/>
        <v>1</v>
      </c>
      <c r="D1743" s="38" t="str">
        <f>VLOOKUP($B1743,data!$A$6:$M$15000,3)</f>
        <v>N/A</v>
      </c>
    </row>
    <row r="1744" spans="1:4">
      <c r="A1744" s="1">
        <v>37286</v>
      </c>
      <c r="B1744" s="4">
        <v>37286</v>
      </c>
      <c r="C1744" s="12">
        <f t="shared" si="37"/>
        <v>1</v>
      </c>
      <c r="D1744" s="38" t="str">
        <f>VLOOKUP($B1744,data!$A$6:$M$15000,3)</f>
        <v>N/A</v>
      </c>
    </row>
    <row r="1745" spans="1:4">
      <c r="A1745" s="1">
        <v>37287</v>
      </c>
      <c r="B1745" s="4">
        <v>37287</v>
      </c>
      <c r="C1745" s="12">
        <f t="shared" si="37"/>
        <v>1</v>
      </c>
      <c r="D1745" s="38" t="str">
        <f>VLOOKUP($B1745,data!$A$6:$M$15000,3)</f>
        <v>N/A</v>
      </c>
    </row>
    <row r="1746" spans="1:4">
      <c r="A1746" s="1">
        <v>37288</v>
      </c>
      <c r="B1746" s="4">
        <v>37288</v>
      </c>
      <c r="C1746" s="12">
        <f t="shared" si="37"/>
        <v>2</v>
      </c>
      <c r="D1746" s="38" t="str">
        <f>VLOOKUP($B1746,data!$A$6:$M$15000,3)</f>
        <v>N/A</v>
      </c>
    </row>
    <row r="1747" spans="1:4">
      <c r="A1747" s="1">
        <v>37289</v>
      </c>
      <c r="B1747" s="4">
        <v>37289</v>
      </c>
      <c r="C1747" s="12">
        <f t="shared" si="37"/>
        <v>2</v>
      </c>
      <c r="D1747" s="38" t="str">
        <f>VLOOKUP($B1747,data!$A$6:$M$15000,3)</f>
        <v>N/A</v>
      </c>
    </row>
    <row r="1748" spans="1:4">
      <c r="A1748" s="1">
        <v>37290</v>
      </c>
      <c r="B1748" s="4">
        <v>37290</v>
      </c>
      <c r="C1748" s="12">
        <f t="shared" si="37"/>
        <v>2</v>
      </c>
      <c r="D1748" s="38" t="str">
        <f>VLOOKUP($B1748,data!$A$6:$M$15000,3)</f>
        <v>N/A</v>
      </c>
    </row>
    <row r="1749" spans="1:4">
      <c r="A1749" s="1">
        <v>37291</v>
      </c>
      <c r="B1749" s="4">
        <v>37291</v>
      </c>
      <c r="C1749" s="12">
        <f t="shared" si="37"/>
        <v>2</v>
      </c>
      <c r="D1749" s="38" t="str">
        <f>VLOOKUP($B1749,data!$A$6:$M$15000,3)</f>
        <v>N/A</v>
      </c>
    </row>
    <row r="1750" spans="1:4">
      <c r="A1750" s="1">
        <v>37292</v>
      </c>
      <c r="B1750" s="4">
        <v>37292</v>
      </c>
      <c r="C1750" s="12">
        <f t="shared" si="37"/>
        <v>2</v>
      </c>
      <c r="D1750" s="38" t="str">
        <f>VLOOKUP($B1750,data!$A$6:$M$15000,3)</f>
        <v>N/A</v>
      </c>
    </row>
    <row r="1751" spans="1:4">
      <c r="A1751" s="1">
        <v>37293</v>
      </c>
      <c r="B1751" s="4">
        <v>37293</v>
      </c>
      <c r="C1751" s="12">
        <f t="shared" si="37"/>
        <v>2</v>
      </c>
      <c r="D1751" s="38" t="str">
        <f>VLOOKUP($B1751,data!$A$6:$M$15000,3)</f>
        <v>N/A</v>
      </c>
    </row>
    <row r="1752" spans="1:4">
      <c r="A1752" s="1">
        <v>37294</v>
      </c>
      <c r="B1752" s="4">
        <v>37294</v>
      </c>
      <c r="C1752" s="12">
        <f t="shared" si="37"/>
        <v>2</v>
      </c>
      <c r="D1752" s="38" t="str">
        <f>VLOOKUP($B1752,data!$A$6:$M$15000,3)</f>
        <v>N/A</v>
      </c>
    </row>
    <row r="1753" spans="1:4">
      <c r="A1753" s="1">
        <v>37295</v>
      </c>
      <c r="B1753" s="4">
        <v>37295</v>
      </c>
      <c r="C1753" s="12">
        <f t="shared" si="37"/>
        <v>2</v>
      </c>
      <c r="D1753" s="38" t="str">
        <f>VLOOKUP($B1753,data!$A$6:$M$15000,3)</f>
        <v>N/A</v>
      </c>
    </row>
    <row r="1754" spans="1:4">
      <c r="A1754" s="1">
        <v>37296</v>
      </c>
      <c r="B1754" s="4">
        <v>37296</v>
      </c>
      <c r="C1754" s="12">
        <f t="shared" si="37"/>
        <v>2</v>
      </c>
      <c r="D1754" s="38" t="str">
        <f>VLOOKUP($B1754,data!$A$6:$M$15000,3)</f>
        <v>N/A</v>
      </c>
    </row>
    <row r="1755" spans="1:4">
      <c r="A1755" s="1">
        <v>37297</v>
      </c>
      <c r="B1755" s="4">
        <v>37297</v>
      </c>
      <c r="C1755" s="12">
        <f t="shared" si="37"/>
        <v>2</v>
      </c>
      <c r="D1755" s="38" t="str">
        <f>VLOOKUP($B1755,data!$A$6:$M$15000,3)</f>
        <v>N/A</v>
      </c>
    </row>
    <row r="1756" spans="1:4">
      <c r="A1756" s="1">
        <v>37298</v>
      </c>
      <c r="B1756" s="4">
        <v>37298</v>
      </c>
      <c r="C1756" s="12">
        <f t="shared" si="37"/>
        <v>2</v>
      </c>
      <c r="D1756" s="38" t="str">
        <f>VLOOKUP($B1756,data!$A$6:$M$15000,3)</f>
        <v>N/A</v>
      </c>
    </row>
    <row r="1757" spans="1:4">
      <c r="A1757" s="1">
        <v>37299</v>
      </c>
      <c r="B1757" s="4">
        <v>37299</v>
      </c>
      <c r="C1757" s="12">
        <f t="shared" si="37"/>
        <v>2</v>
      </c>
      <c r="D1757" s="38" t="str">
        <f>VLOOKUP($B1757,data!$A$6:$M$15000,3)</f>
        <v>N/A</v>
      </c>
    </row>
    <row r="1758" spans="1:4">
      <c r="A1758" s="1">
        <v>37300</v>
      </c>
      <c r="B1758" s="4">
        <v>37300</v>
      </c>
      <c r="C1758" s="12">
        <f t="shared" si="37"/>
        <v>2</v>
      </c>
      <c r="D1758" s="38" t="str">
        <f>VLOOKUP($B1758,data!$A$6:$M$15000,3)</f>
        <v>N/A</v>
      </c>
    </row>
    <row r="1759" spans="1:4">
      <c r="A1759" s="1">
        <v>37301</v>
      </c>
      <c r="B1759" s="4">
        <v>37301</v>
      </c>
      <c r="C1759" s="12">
        <f t="shared" si="37"/>
        <v>2</v>
      </c>
      <c r="D1759" s="38" t="str">
        <f>VLOOKUP($B1759,data!$A$6:$M$15000,3)</f>
        <v>N/A</v>
      </c>
    </row>
    <row r="1760" spans="1:4">
      <c r="A1760" s="1">
        <v>37302</v>
      </c>
      <c r="B1760" s="4">
        <v>37302</v>
      </c>
      <c r="C1760" s="12">
        <f t="shared" si="37"/>
        <v>2</v>
      </c>
      <c r="D1760" s="38" t="str">
        <f>VLOOKUP($B1760,data!$A$6:$M$15000,3)</f>
        <v>N/A</v>
      </c>
    </row>
    <row r="1761" spans="1:4">
      <c r="A1761" s="1">
        <v>37303</v>
      </c>
      <c r="B1761" s="4">
        <v>37303</v>
      </c>
      <c r="C1761" s="12">
        <f t="shared" si="37"/>
        <v>2</v>
      </c>
      <c r="D1761" s="38" t="str">
        <f>VLOOKUP($B1761,data!$A$6:$M$15000,3)</f>
        <v>N/A</v>
      </c>
    </row>
    <row r="1762" spans="1:4">
      <c r="A1762" s="1">
        <v>37304</v>
      </c>
      <c r="B1762" s="4">
        <v>37304</v>
      </c>
      <c r="C1762" s="12">
        <f t="shared" si="37"/>
        <v>2</v>
      </c>
      <c r="D1762" s="38" t="str">
        <f>VLOOKUP($B1762,data!$A$6:$M$15000,3)</f>
        <v>N/A</v>
      </c>
    </row>
    <row r="1763" spans="1:4">
      <c r="A1763" s="1">
        <v>37305</v>
      </c>
      <c r="B1763" s="4">
        <v>37305</v>
      </c>
      <c r="C1763" s="12">
        <f t="shared" si="37"/>
        <v>2</v>
      </c>
      <c r="D1763" s="38" t="str">
        <f>VLOOKUP($B1763,data!$A$6:$M$15000,3)</f>
        <v>N/A</v>
      </c>
    </row>
    <row r="1764" spans="1:4">
      <c r="A1764" s="1">
        <v>37306</v>
      </c>
      <c r="B1764" s="4">
        <v>37306</v>
      </c>
      <c r="C1764" s="12">
        <f t="shared" si="37"/>
        <v>2</v>
      </c>
      <c r="D1764" s="38" t="str">
        <f>VLOOKUP($B1764,data!$A$6:$M$15000,3)</f>
        <v>N/A</v>
      </c>
    </row>
    <row r="1765" spans="1:4">
      <c r="A1765" s="1">
        <v>37307</v>
      </c>
      <c r="B1765" s="4">
        <v>37307</v>
      </c>
      <c r="C1765" s="12">
        <f t="shared" si="37"/>
        <v>2</v>
      </c>
      <c r="D1765" s="38" t="str">
        <f>VLOOKUP($B1765,data!$A$6:$M$15000,3)</f>
        <v>N/A</v>
      </c>
    </row>
    <row r="1766" spans="1:4">
      <c r="A1766" s="1">
        <v>37308</v>
      </c>
      <c r="B1766" s="4">
        <v>37308</v>
      </c>
      <c r="C1766" s="12">
        <f t="shared" si="37"/>
        <v>2</v>
      </c>
      <c r="D1766" s="38" t="str">
        <f>VLOOKUP($B1766,data!$A$6:$M$15000,3)</f>
        <v>N/A</v>
      </c>
    </row>
    <row r="1767" spans="1:4">
      <c r="A1767" s="1">
        <v>37309</v>
      </c>
      <c r="B1767" s="4">
        <v>37309</v>
      </c>
      <c r="C1767" s="12">
        <f t="shared" si="37"/>
        <v>2</v>
      </c>
      <c r="D1767" s="38" t="str">
        <f>VLOOKUP($B1767,data!$A$6:$M$15000,3)</f>
        <v>N/A</v>
      </c>
    </row>
    <row r="1768" spans="1:4">
      <c r="A1768" s="1">
        <v>37310</v>
      </c>
      <c r="B1768" s="4">
        <v>37310</v>
      </c>
      <c r="C1768" s="12">
        <f t="shared" si="37"/>
        <v>2</v>
      </c>
      <c r="D1768" s="38" t="str">
        <f>VLOOKUP($B1768,data!$A$6:$M$15000,3)</f>
        <v>N/A</v>
      </c>
    </row>
    <row r="1769" spans="1:4">
      <c r="A1769" s="1">
        <v>37311</v>
      </c>
      <c r="B1769" s="4">
        <v>37311</v>
      </c>
      <c r="C1769" s="12">
        <f t="shared" si="37"/>
        <v>2</v>
      </c>
      <c r="D1769" s="38" t="str">
        <f>VLOOKUP($B1769,data!$A$6:$M$15000,3)</f>
        <v>N/A</v>
      </c>
    </row>
    <row r="1770" spans="1:4">
      <c r="A1770" s="1">
        <v>37312</v>
      </c>
      <c r="B1770" s="4">
        <v>37312</v>
      </c>
      <c r="C1770" s="12">
        <f t="shared" si="37"/>
        <v>2</v>
      </c>
      <c r="D1770" s="38" t="str">
        <f>VLOOKUP($B1770,data!$A$6:$M$15000,3)</f>
        <v>N/A</v>
      </c>
    </row>
    <row r="1771" spans="1:4">
      <c r="A1771" s="1">
        <v>37313</v>
      </c>
      <c r="B1771" s="4">
        <v>37313</v>
      </c>
      <c r="C1771" s="12">
        <f t="shared" si="37"/>
        <v>2</v>
      </c>
      <c r="D1771" s="38" t="str">
        <f>VLOOKUP($B1771,data!$A$6:$M$15000,3)</f>
        <v>N/A</v>
      </c>
    </row>
    <row r="1772" spans="1:4">
      <c r="A1772" s="1">
        <v>37314</v>
      </c>
      <c r="B1772" s="4">
        <v>37314</v>
      </c>
      <c r="C1772" s="12">
        <f t="shared" si="37"/>
        <v>2</v>
      </c>
      <c r="D1772" s="38" t="str">
        <f>VLOOKUP($B1772,data!$A$6:$M$15000,3)</f>
        <v>N/A</v>
      </c>
    </row>
    <row r="1773" spans="1:4">
      <c r="A1773" s="1">
        <v>37315</v>
      </c>
      <c r="B1773" s="4">
        <v>37315</v>
      </c>
      <c r="C1773" s="12">
        <f t="shared" si="37"/>
        <v>2</v>
      </c>
      <c r="D1773" s="38" t="str">
        <f>VLOOKUP($B1773,data!$A$6:$M$15000,3)</f>
        <v>N/A</v>
      </c>
    </row>
    <row r="1774" spans="1:4">
      <c r="A1774" s="1">
        <v>37316</v>
      </c>
      <c r="B1774" s="4">
        <v>37316</v>
      </c>
      <c r="C1774" s="12">
        <f t="shared" si="37"/>
        <v>3</v>
      </c>
      <c r="D1774" s="38" t="str">
        <f>VLOOKUP($B1774,data!$A$6:$M$15000,3)</f>
        <v>N/A</v>
      </c>
    </row>
    <row r="1775" spans="1:4">
      <c r="A1775" s="1">
        <v>37317</v>
      </c>
      <c r="B1775" s="4">
        <v>37317</v>
      </c>
      <c r="C1775" s="12">
        <f t="shared" si="37"/>
        <v>3</v>
      </c>
      <c r="D1775" s="38" t="str">
        <f>VLOOKUP($B1775,data!$A$6:$M$15000,3)</f>
        <v>N/A</v>
      </c>
    </row>
    <row r="1776" spans="1:4">
      <c r="A1776" s="1">
        <v>37318</v>
      </c>
      <c r="B1776" s="4">
        <v>37318</v>
      </c>
      <c r="C1776" s="12">
        <f t="shared" si="37"/>
        <v>3</v>
      </c>
      <c r="D1776" s="38" t="str">
        <f>VLOOKUP($B1776,data!$A$6:$M$15000,3)</f>
        <v>N/A</v>
      </c>
    </row>
    <row r="1777" spans="1:4">
      <c r="A1777" s="1">
        <v>37319</v>
      </c>
      <c r="B1777" s="4">
        <v>37319</v>
      </c>
      <c r="C1777" s="12">
        <f t="shared" si="37"/>
        <v>3</v>
      </c>
      <c r="D1777" s="38" t="str">
        <f>VLOOKUP($B1777,data!$A$6:$M$15000,3)</f>
        <v>N/A</v>
      </c>
    </row>
    <row r="1778" spans="1:4">
      <c r="A1778" s="1">
        <v>37320</v>
      </c>
      <c r="B1778" s="4">
        <v>37320</v>
      </c>
      <c r="C1778" s="12">
        <f t="shared" si="37"/>
        <v>3</v>
      </c>
      <c r="D1778" s="38" t="str">
        <f>VLOOKUP($B1778,data!$A$6:$M$15000,3)</f>
        <v>N/A</v>
      </c>
    </row>
    <row r="1779" spans="1:4">
      <c r="A1779" s="1">
        <v>37321</v>
      </c>
      <c r="B1779" s="4">
        <v>37321</v>
      </c>
      <c r="C1779" s="12">
        <f t="shared" si="37"/>
        <v>3</v>
      </c>
      <c r="D1779" s="38" t="str">
        <f>VLOOKUP($B1779,data!$A$6:$M$15000,3)</f>
        <v>N/A</v>
      </c>
    </row>
    <row r="1780" spans="1:4">
      <c r="A1780" s="1">
        <v>37322</v>
      </c>
      <c r="B1780" s="4">
        <v>37322</v>
      </c>
      <c r="C1780" s="12">
        <f t="shared" si="37"/>
        <v>3</v>
      </c>
      <c r="D1780" s="38" t="str">
        <f>VLOOKUP($B1780,data!$A$6:$M$15000,3)</f>
        <v>N/A</v>
      </c>
    </row>
    <row r="1781" spans="1:4">
      <c r="A1781" s="1">
        <v>37323</v>
      </c>
      <c r="B1781" s="4">
        <v>37323</v>
      </c>
      <c r="C1781" s="12">
        <f t="shared" si="37"/>
        <v>3</v>
      </c>
      <c r="D1781" s="38" t="str">
        <f>VLOOKUP($B1781,data!$A$6:$M$15000,3)</f>
        <v>N/A</v>
      </c>
    </row>
    <row r="1782" spans="1:4">
      <c r="A1782" s="1">
        <v>37324</v>
      </c>
      <c r="B1782" s="4">
        <v>37324</v>
      </c>
      <c r="C1782" s="12">
        <f t="shared" si="37"/>
        <v>3</v>
      </c>
      <c r="D1782" s="38" t="str">
        <f>VLOOKUP($B1782,data!$A$6:$M$15000,3)</f>
        <v>N/A</v>
      </c>
    </row>
    <row r="1783" spans="1:4">
      <c r="A1783" s="1">
        <v>37325</v>
      </c>
      <c r="B1783" s="4">
        <v>37325</v>
      </c>
      <c r="C1783" s="12">
        <f t="shared" si="37"/>
        <v>3</v>
      </c>
      <c r="D1783" s="38" t="str">
        <f>VLOOKUP($B1783,data!$A$6:$M$15000,3)</f>
        <v>N/A</v>
      </c>
    </row>
    <row r="1784" spans="1:4">
      <c r="A1784" s="1">
        <v>37326</v>
      </c>
      <c r="B1784" s="4">
        <v>37326</v>
      </c>
      <c r="C1784" s="12">
        <f t="shared" si="37"/>
        <v>3</v>
      </c>
      <c r="D1784" s="38" t="str">
        <f>VLOOKUP($B1784,data!$A$6:$M$15000,3)</f>
        <v>N/A</v>
      </c>
    </row>
    <row r="1785" spans="1:4">
      <c r="A1785" s="1">
        <v>37327</v>
      </c>
      <c r="B1785" s="4">
        <v>37327</v>
      </c>
      <c r="C1785" s="12">
        <f t="shared" si="37"/>
        <v>3</v>
      </c>
      <c r="D1785" s="38" t="str">
        <f>VLOOKUP($B1785,data!$A$6:$M$15000,3)</f>
        <v>N/A</v>
      </c>
    </row>
    <row r="1786" spans="1:4">
      <c r="A1786" s="1">
        <v>37328</v>
      </c>
      <c r="B1786" s="4">
        <v>37328</v>
      </c>
      <c r="C1786" s="12">
        <f t="shared" si="37"/>
        <v>3</v>
      </c>
      <c r="D1786" s="38" t="str">
        <f>VLOOKUP($B1786,data!$A$6:$M$15000,3)</f>
        <v>N/A</v>
      </c>
    </row>
    <row r="1787" spans="1:4">
      <c r="A1787" s="1">
        <v>37329</v>
      </c>
      <c r="B1787" s="4">
        <v>37329</v>
      </c>
      <c r="C1787" s="12">
        <f t="shared" si="37"/>
        <v>3</v>
      </c>
      <c r="D1787" s="38" t="str">
        <f>VLOOKUP($B1787,data!$A$6:$M$15000,3)</f>
        <v>N/A</v>
      </c>
    </row>
    <row r="1788" spans="1:4">
      <c r="A1788" s="1">
        <v>37330</v>
      </c>
      <c r="B1788" s="4">
        <v>37330</v>
      </c>
      <c r="C1788" s="12">
        <f t="shared" si="37"/>
        <v>3</v>
      </c>
      <c r="D1788" s="38" t="str">
        <f>VLOOKUP($B1788,data!$A$6:$M$15000,3)</f>
        <v>N/A</v>
      </c>
    </row>
    <row r="1789" spans="1:4">
      <c r="A1789" s="1">
        <v>37331</v>
      </c>
      <c r="B1789" s="4">
        <v>37331</v>
      </c>
      <c r="C1789" s="12">
        <f t="shared" si="37"/>
        <v>3</v>
      </c>
      <c r="D1789" s="38" t="str">
        <f>VLOOKUP($B1789,data!$A$6:$M$15000,3)</f>
        <v>N/A</v>
      </c>
    </row>
    <row r="1790" spans="1:4">
      <c r="A1790" s="1">
        <v>37332</v>
      </c>
      <c r="B1790" s="4">
        <v>37332</v>
      </c>
      <c r="C1790" s="12">
        <f t="shared" si="37"/>
        <v>3</v>
      </c>
      <c r="D1790" s="38" t="str">
        <f>VLOOKUP($B1790,data!$A$6:$M$15000,3)</f>
        <v>N/A</v>
      </c>
    </row>
    <row r="1791" spans="1:4">
      <c r="A1791" s="1">
        <v>37333</v>
      </c>
      <c r="B1791" s="4">
        <v>37333</v>
      </c>
      <c r="C1791" s="12">
        <f t="shared" si="37"/>
        <v>3</v>
      </c>
      <c r="D1791" s="38" t="str">
        <f>VLOOKUP($B1791,data!$A$6:$M$15000,3)</f>
        <v>N/A</v>
      </c>
    </row>
    <row r="1792" spans="1:4">
      <c r="A1792" s="1">
        <v>37334</v>
      </c>
      <c r="B1792" s="4">
        <v>37334</v>
      </c>
      <c r="C1792" s="12">
        <f t="shared" si="37"/>
        <v>3</v>
      </c>
      <c r="D1792" s="38" t="str">
        <f>VLOOKUP($B1792,data!$A$6:$M$15000,3)</f>
        <v>N/A</v>
      </c>
    </row>
    <row r="1793" spans="1:4">
      <c r="A1793" s="1">
        <v>37335</v>
      </c>
      <c r="B1793" s="4">
        <v>37335</v>
      </c>
      <c r="C1793" s="12">
        <f t="shared" si="37"/>
        <v>3</v>
      </c>
      <c r="D1793" s="38" t="str">
        <f>VLOOKUP($B1793,data!$A$6:$M$15000,3)</f>
        <v>N/A</v>
      </c>
    </row>
    <row r="1794" spans="1:4">
      <c r="A1794" s="1">
        <v>37336</v>
      </c>
      <c r="B1794" s="4">
        <v>37336</v>
      </c>
      <c r="C1794" s="12">
        <f t="shared" si="37"/>
        <v>3</v>
      </c>
      <c r="D1794" s="38" t="str">
        <f>VLOOKUP($B1794,data!$A$6:$M$15000,3)</f>
        <v>N/A</v>
      </c>
    </row>
    <row r="1795" spans="1:4">
      <c r="A1795" s="1">
        <v>37337</v>
      </c>
      <c r="B1795" s="4">
        <v>37337</v>
      </c>
      <c r="C1795" s="12">
        <f t="shared" si="37"/>
        <v>3</v>
      </c>
      <c r="D1795" s="38" t="str">
        <f>VLOOKUP($B1795,data!$A$6:$M$15000,3)</f>
        <v>N/A</v>
      </c>
    </row>
    <row r="1796" spans="1:4">
      <c r="A1796" s="1">
        <v>37338</v>
      </c>
      <c r="B1796" s="4">
        <v>37338</v>
      </c>
      <c r="C1796" s="12">
        <f t="shared" si="37"/>
        <v>3</v>
      </c>
      <c r="D1796" s="38" t="str">
        <f>VLOOKUP($B1796,data!$A$6:$M$15000,3)</f>
        <v>N/A</v>
      </c>
    </row>
    <row r="1797" spans="1:4">
      <c r="A1797" s="1">
        <v>37339</v>
      </c>
      <c r="B1797" s="4">
        <v>37339</v>
      </c>
      <c r="C1797" s="12">
        <f t="shared" si="37"/>
        <v>3</v>
      </c>
      <c r="D1797" s="38" t="str">
        <f>VLOOKUP($B1797,data!$A$6:$M$15000,3)</f>
        <v>N/A</v>
      </c>
    </row>
    <row r="1798" spans="1:4">
      <c r="A1798" s="1">
        <v>37340</v>
      </c>
      <c r="B1798" s="4">
        <v>37340</v>
      </c>
      <c r="C1798" s="12">
        <f t="shared" si="37"/>
        <v>3</v>
      </c>
      <c r="D1798" s="38" t="str">
        <f>VLOOKUP($B1798,data!$A$6:$M$15000,3)</f>
        <v>N/A</v>
      </c>
    </row>
    <row r="1799" spans="1:4">
      <c r="A1799" s="1">
        <v>37341</v>
      </c>
      <c r="B1799" s="4">
        <v>37341</v>
      </c>
      <c r="C1799" s="12">
        <f t="shared" si="37"/>
        <v>3</v>
      </c>
      <c r="D1799" s="38" t="str">
        <f>VLOOKUP($B1799,data!$A$6:$M$15000,3)</f>
        <v>N/A</v>
      </c>
    </row>
    <row r="1800" spans="1:4">
      <c r="A1800" s="1">
        <v>37342</v>
      </c>
      <c r="B1800" s="4">
        <v>37342</v>
      </c>
      <c r="C1800" s="12">
        <f t="shared" si="37"/>
        <v>3</v>
      </c>
      <c r="D1800" s="38" t="str">
        <f>VLOOKUP($B1800,data!$A$6:$M$15000,3)</f>
        <v>N/A</v>
      </c>
    </row>
    <row r="1801" spans="1:4">
      <c r="A1801" s="1">
        <v>37343</v>
      </c>
      <c r="B1801" s="4">
        <v>37343</v>
      </c>
      <c r="C1801" s="12">
        <f t="shared" si="37"/>
        <v>3</v>
      </c>
      <c r="D1801" s="38" t="str">
        <f>VLOOKUP($B1801,data!$A$6:$M$15000,3)</f>
        <v>N/A</v>
      </c>
    </row>
    <row r="1802" spans="1:4">
      <c r="A1802" s="1">
        <v>37344</v>
      </c>
      <c r="B1802" s="4">
        <v>37344</v>
      </c>
      <c r="C1802" s="12">
        <f t="shared" si="37"/>
        <v>3</v>
      </c>
      <c r="D1802" s="38" t="str">
        <f>VLOOKUP($B1802,data!$A$6:$M$15000,3)</f>
        <v>N/A</v>
      </c>
    </row>
    <row r="1803" spans="1:4">
      <c r="A1803" s="1">
        <v>37345</v>
      </c>
      <c r="B1803" s="4">
        <v>37345</v>
      </c>
      <c r="C1803" s="12">
        <f t="shared" ref="C1803:C1866" si="38">IF(B1803&lt;&gt;"",MONTH(B1803),0)</f>
        <v>3</v>
      </c>
      <c r="D1803" s="38" t="str">
        <f>VLOOKUP($B1803,data!$A$6:$M$15000,3)</f>
        <v>N/A</v>
      </c>
    </row>
    <row r="1804" spans="1:4">
      <c r="A1804" s="1">
        <v>37346</v>
      </c>
      <c r="B1804" s="4">
        <v>37346</v>
      </c>
      <c r="C1804" s="12">
        <f t="shared" si="38"/>
        <v>3</v>
      </c>
      <c r="D1804" s="38" t="str">
        <f>VLOOKUP($B1804,data!$A$6:$M$15000,3)</f>
        <v>N/A</v>
      </c>
    </row>
    <row r="1805" spans="1:4">
      <c r="A1805" s="1">
        <v>37347</v>
      </c>
      <c r="B1805" s="4">
        <v>37347</v>
      </c>
      <c r="C1805" s="12">
        <f t="shared" si="38"/>
        <v>4</v>
      </c>
      <c r="D1805" s="38" t="str">
        <f>VLOOKUP($B1805,data!$A$6:$M$15000,3)</f>
        <v>N/A</v>
      </c>
    </row>
    <row r="1806" spans="1:4">
      <c r="A1806" s="1">
        <v>37348</v>
      </c>
      <c r="B1806" s="4">
        <v>37348</v>
      </c>
      <c r="C1806" s="12">
        <f t="shared" si="38"/>
        <v>4</v>
      </c>
      <c r="D1806" s="38" t="str">
        <f>VLOOKUP($B1806,data!$A$6:$M$15000,3)</f>
        <v>N/A</v>
      </c>
    </row>
    <row r="1807" spans="1:4">
      <c r="A1807" s="1">
        <v>37349</v>
      </c>
      <c r="B1807" s="4">
        <v>37349</v>
      </c>
      <c r="C1807" s="12">
        <f t="shared" si="38"/>
        <v>4</v>
      </c>
      <c r="D1807" s="38" t="str">
        <f>VLOOKUP($B1807,data!$A$6:$M$15000,3)</f>
        <v>N/A</v>
      </c>
    </row>
    <row r="1808" spans="1:4">
      <c r="A1808" s="1">
        <v>37350</v>
      </c>
      <c r="B1808" s="4">
        <v>37350</v>
      </c>
      <c r="C1808" s="12">
        <f t="shared" si="38"/>
        <v>4</v>
      </c>
      <c r="D1808" s="38" t="str">
        <f>VLOOKUP($B1808,data!$A$6:$M$15000,3)</f>
        <v>N/A</v>
      </c>
    </row>
    <row r="1809" spans="1:4">
      <c r="A1809" s="1">
        <v>37351</v>
      </c>
      <c r="B1809" s="4">
        <v>37351</v>
      </c>
      <c r="C1809" s="12">
        <f t="shared" si="38"/>
        <v>4</v>
      </c>
      <c r="D1809" s="38" t="str">
        <f>VLOOKUP($B1809,data!$A$6:$M$15000,3)</f>
        <v>N/A</v>
      </c>
    </row>
    <row r="1810" spans="1:4">
      <c r="A1810" s="1">
        <v>37352</v>
      </c>
      <c r="B1810" s="4">
        <v>37352</v>
      </c>
      <c r="C1810" s="12">
        <f t="shared" si="38"/>
        <v>4</v>
      </c>
      <c r="D1810" s="38" t="str">
        <f>VLOOKUP($B1810,data!$A$6:$M$15000,3)</f>
        <v>N/A</v>
      </c>
    </row>
    <row r="1811" spans="1:4">
      <c r="A1811" s="1">
        <v>37353</v>
      </c>
      <c r="B1811" s="4">
        <v>37353</v>
      </c>
      <c r="C1811" s="12">
        <f t="shared" si="38"/>
        <v>4</v>
      </c>
      <c r="D1811" s="38" t="str">
        <f>VLOOKUP($B1811,data!$A$6:$M$15000,3)</f>
        <v>N/A</v>
      </c>
    </row>
    <row r="1812" spans="1:4">
      <c r="A1812" s="1">
        <v>37354</v>
      </c>
      <c r="B1812" s="4">
        <v>37354</v>
      </c>
      <c r="C1812" s="12">
        <f t="shared" si="38"/>
        <v>4</v>
      </c>
      <c r="D1812" s="38" t="str">
        <f>VLOOKUP($B1812,data!$A$6:$M$15000,3)</f>
        <v>N/A</v>
      </c>
    </row>
    <row r="1813" spans="1:4">
      <c r="A1813" s="1">
        <v>37355</v>
      </c>
      <c r="B1813" s="4">
        <v>37355</v>
      </c>
      <c r="C1813" s="12">
        <f t="shared" si="38"/>
        <v>4</v>
      </c>
      <c r="D1813" s="38" t="str">
        <f>VLOOKUP($B1813,data!$A$6:$M$15000,3)</f>
        <v>N/A</v>
      </c>
    </row>
    <row r="1814" spans="1:4">
      <c r="A1814" s="1">
        <v>37356</v>
      </c>
      <c r="B1814" s="4">
        <v>37356</v>
      </c>
      <c r="C1814" s="12">
        <f t="shared" si="38"/>
        <v>4</v>
      </c>
      <c r="D1814" s="38" t="str">
        <f>VLOOKUP($B1814,data!$A$6:$M$15000,3)</f>
        <v>N/A</v>
      </c>
    </row>
    <row r="1815" spans="1:4">
      <c r="A1815" s="1">
        <v>37357</v>
      </c>
      <c r="B1815" s="4">
        <v>37357</v>
      </c>
      <c r="C1815" s="12">
        <f t="shared" si="38"/>
        <v>4</v>
      </c>
      <c r="D1815" s="38" t="str">
        <f>VLOOKUP($B1815,data!$A$6:$M$15000,3)</f>
        <v>N/A</v>
      </c>
    </row>
    <row r="1816" spans="1:4">
      <c r="A1816" s="1">
        <v>37358</v>
      </c>
      <c r="B1816" s="4">
        <v>37358</v>
      </c>
      <c r="C1816" s="12">
        <f t="shared" si="38"/>
        <v>4</v>
      </c>
      <c r="D1816" s="38" t="str">
        <f>VLOOKUP($B1816,data!$A$6:$M$15000,3)</f>
        <v>N/A</v>
      </c>
    </row>
    <row r="1817" spans="1:4">
      <c r="A1817" s="1">
        <v>37359</v>
      </c>
      <c r="B1817" s="4">
        <v>37359</v>
      </c>
      <c r="C1817" s="12">
        <f t="shared" si="38"/>
        <v>4</v>
      </c>
      <c r="D1817" s="38" t="str">
        <f>VLOOKUP($B1817,data!$A$6:$M$15000,3)</f>
        <v>N/A</v>
      </c>
    </row>
    <row r="1818" spans="1:4">
      <c r="A1818" s="1">
        <v>37360</v>
      </c>
      <c r="B1818" s="4">
        <v>37360</v>
      </c>
      <c r="C1818" s="12">
        <f t="shared" si="38"/>
        <v>4</v>
      </c>
      <c r="D1818" s="38" t="str">
        <f>VLOOKUP($B1818,data!$A$6:$M$15000,3)</f>
        <v>N/A</v>
      </c>
    </row>
    <row r="1819" spans="1:4">
      <c r="A1819" s="1">
        <v>37361</v>
      </c>
      <c r="B1819" s="4">
        <v>37361</v>
      </c>
      <c r="C1819" s="12">
        <f t="shared" si="38"/>
        <v>4</v>
      </c>
      <c r="D1819" s="38" t="str">
        <f>VLOOKUP($B1819,data!$A$6:$M$15000,3)</f>
        <v>N/A</v>
      </c>
    </row>
    <row r="1820" spans="1:4">
      <c r="A1820" s="1">
        <v>37362</v>
      </c>
      <c r="B1820" s="4">
        <v>37362</v>
      </c>
      <c r="C1820" s="12">
        <f t="shared" si="38"/>
        <v>4</v>
      </c>
      <c r="D1820" s="38" t="str">
        <f>VLOOKUP($B1820,data!$A$6:$M$15000,3)</f>
        <v>N/A</v>
      </c>
    </row>
    <row r="1821" spans="1:4">
      <c r="A1821" s="1">
        <v>37363</v>
      </c>
      <c r="B1821" s="4">
        <v>37363</v>
      </c>
      <c r="C1821" s="12">
        <f t="shared" si="38"/>
        <v>4</v>
      </c>
      <c r="D1821" s="38" t="str">
        <f>VLOOKUP($B1821,data!$A$6:$M$15000,3)</f>
        <v>N/A</v>
      </c>
    </row>
    <row r="1822" spans="1:4">
      <c r="A1822" s="1">
        <v>37364</v>
      </c>
      <c r="B1822" s="4">
        <v>37364</v>
      </c>
      <c r="C1822" s="12">
        <f t="shared" si="38"/>
        <v>4</v>
      </c>
      <c r="D1822" s="38" t="str">
        <f>VLOOKUP($B1822,data!$A$6:$M$15000,3)</f>
        <v>N/A</v>
      </c>
    </row>
    <row r="1823" spans="1:4">
      <c r="A1823" s="1">
        <v>37365</v>
      </c>
      <c r="B1823" s="4">
        <v>37365</v>
      </c>
      <c r="C1823" s="12">
        <f t="shared" si="38"/>
        <v>4</v>
      </c>
      <c r="D1823" s="38" t="str">
        <f>VLOOKUP($B1823,data!$A$6:$M$15000,3)</f>
        <v>N/A</v>
      </c>
    </row>
    <row r="1824" spans="1:4">
      <c r="A1824" s="1">
        <v>37366</v>
      </c>
      <c r="B1824" s="4">
        <v>37366</v>
      </c>
      <c r="C1824" s="12">
        <f t="shared" si="38"/>
        <v>4</v>
      </c>
      <c r="D1824" s="38" t="str">
        <f>VLOOKUP($B1824,data!$A$6:$M$15000,3)</f>
        <v>N/A</v>
      </c>
    </row>
    <row r="1825" spans="1:4">
      <c r="A1825" s="1">
        <v>37367</v>
      </c>
      <c r="B1825" s="4">
        <v>37367</v>
      </c>
      <c r="C1825" s="12">
        <f t="shared" si="38"/>
        <v>4</v>
      </c>
      <c r="D1825" s="38" t="str">
        <f>VLOOKUP($B1825,data!$A$6:$M$15000,3)</f>
        <v>N/A</v>
      </c>
    </row>
    <row r="1826" spans="1:4">
      <c r="A1826" s="1">
        <v>37368</v>
      </c>
      <c r="B1826" s="4">
        <v>37368</v>
      </c>
      <c r="C1826" s="12">
        <f t="shared" si="38"/>
        <v>4</v>
      </c>
      <c r="D1826" s="38" t="str">
        <f>VLOOKUP($B1826,data!$A$6:$M$15000,3)</f>
        <v>N/A</v>
      </c>
    </row>
    <row r="1827" spans="1:4">
      <c r="A1827" s="1">
        <v>37369</v>
      </c>
      <c r="B1827" s="4">
        <v>37369</v>
      </c>
      <c r="C1827" s="12">
        <f t="shared" si="38"/>
        <v>4</v>
      </c>
      <c r="D1827" s="38" t="str">
        <f>VLOOKUP($B1827,data!$A$6:$M$15000,3)</f>
        <v>N/A</v>
      </c>
    </row>
    <row r="1828" spans="1:4">
      <c r="A1828" s="1">
        <v>37370</v>
      </c>
      <c r="B1828" s="4">
        <v>37370</v>
      </c>
      <c r="C1828" s="12">
        <f t="shared" si="38"/>
        <v>4</v>
      </c>
      <c r="D1828" s="38" t="str">
        <f>VLOOKUP($B1828,data!$A$6:$M$15000,3)</f>
        <v>N/A</v>
      </c>
    </row>
    <row r="1829" spans="1:4">
      <c r="A1829" s="1">
        <v>37371</v>
      </c>
      <c r="B1829" s="4">
        <v>37371</v>
      </c>
      <c r="C1829" s="12">
        <f t="shared" si="38"/>
        <v>4</v>
      </c>
      <c r="D1829" s="38" t="str">
        <f>VLOOKUP($B1829,data!$A$6:$M$15000,3)</f>
        <v>N/A</v>
      </c>
    </row>
    <row r="1830" spans="1:4">
      <c r="A1830" s="1">
        <v>37372</v>
      </c>
      <c r="B1830" s="4">
        <v>37372</v>
      </c>
      <c r="C1830" s="12">
        <f t="shared" si="38"/>
        <v>4</v>
      </c>
      <c r="D1830" s="38" t="str">
        <f>VLOOKUP($B1830,data!$A$6:$M$15000,3)</f>
        <v>N/A</v>
      </c>
    </row>
    <row r="1831" spans="1:4">
      <c r="A1831" s="1">
        <v>37373</v>
      </c>
      <c r="B1831" s="4">
        <v>37373</v>
      </c>
      <c r="C1831" s="12">
        <f t="shared" si="38"/>
        <v>4</v>
      </c>
      <c r="D1831" s="38" t="str">
        <f>VLOOKUP($B1831,data!$A$6:$M$15000,3)</f>
        <v>N/A</v>
      </c>
    </row>
    <row r="1832" spans="1:4">
      <c r="A1832" s="1">
        <v>37374</v>
      </c>
      <c r="B1832" s="4">
        <v>37374</v>
      </c>
      <c r="C1832" s="12">
        <f t="shared" si="38"/>
        <v>4</v>
      </c>
      <c r="D1832" s="38" t="str">
        <f>VLOOKUP($B1832,data!$A$6:$M$15000,3)</f>
        <v>N/A</v>
      </c>
    </row>
    <row r="1833" spans="1:4">
      <c r="A1833" s="1">
        <v>37375</v>
      </c>
      <c r="B1833" s="4">
        <v>37375</v>
      </c>
      <c r="C1833" s="12">
        <f t="shared" si="38"/>
        <v>4</v>
      </c>
      <c r="D1833" s="38" t="str">
        <f>VLOOKUP($B1833,data!$A$6:$M$15000,3)</f>
        <v>N/A</v>
      </c>
    </row>
    <row r="1834" spans="1:4">
      <c r="A1834" s="1">
        <v>37376</v>
      </c>
      <c r="B1834" s="4">
        <v>37376</v>
      </c>
      <c r="C1834" s="12">
        <f t="shared" si="38"/>
        <v>4</v>
      </c>
      <c r="D1834" s="38" t="str">
        <f>VLOOKUP($B1834,data!$A$6:$M$15000,3)</f>
        <v>N/A</v>
      </c>
    </row>
    <row r="1835" spans="1:4">
      <c r="A1835" s="1">
        <v>37377</v>
      </c>
      <c r="B1835" s="4">
        <v>37377</v>
      </c>
      <c r="C1835" s="12">
        <f t="shared" si="38"/>
        <v>5</v>
      </c>
      <c r="D1835" s="38" t="str">
        <f>VLOOKUP($B1835,data!$A$6:$M$15000,3)</f>
        <v>N/A</v>
      </c>
    </row>
    <row r="1836" spans="1:4">
      <c r="A1836" s="1">
        <v>37378</v>
      </c>
      <c r="B1836" s="4">
        <v>37378</v>
      </c>
      <c r="C1836" s="12">
        <f t="shared" si="38"/>
        <v>5</v>
      </c>
      <c r="D1836" s="38" t="str">
        <f>VLOOKUP($B1836,data!$A$6:$M$15000,3)</f>
        <v>N/A</v>
      </c>
    </row>
    <row r="1837" spans="1:4">
      <c r="A1837" s="1">
        <v>37379</v>
      </c>
      <c r="B1837" s="4">
        <v>37379</v>
      </c>
      <c r="C1837" s="12">
        <f t="shared" si="38"/>
        <v>5</v>
      </c>
      <c r="D1837" s="38" t="str">
        <f>VLOOKUP($B1837,data!$A$6:$M$15000,3)</f>
        <v>N/A</v>
      </c>
    </row>
    <row r="1838" spans="1:4">
      <c r="A1838" s="1">
        <v>37380</v>
      </c>
      <c r="B1838" s="4">
        <v>37380</v>
      </c>
      <c r="C1838" s="12">
        <f t="shared" si="38"/>
        <v>5</v>
      </c>
      <c r="D1838" s="38" t="str">
        <f>VLOOKUP($B1838,data!$A$6:$M$15000,3)</f>
        <v>N/A</v>
      </c>
    </row>
    <row r="1839" spans="1:4">
      <c r="A1839" s="1">
        <v>37381</v>
      </c>
      <c r="B1839" s="4">
        <v>37381</v>
      </c>
      <c r="C1839" s="12">
        <f t="shared" si="38"/>
        <v>5</v>
      </c>
      <c r="D1839" s="38" t="str">
        <f>VLOOKUP($B1839,data!$A$6:$M$15000,3)</f>
        <v>N/A</v>
      </c>
    </row>
    <row r="1840" spans="1:4">
      <c r="A1840" s="1">
        <v>37382</v>
      </c>
      <c r="B1840" s="4">
        <v>37382</v>
      </c>
      <c r="C1840" s="12">
        <f t="shared" si="38"/>
        <v>5</v>
      </c>
      <c r="D1840" s="38" t="str">
        <f>VLOOKUP($B1840,data!$A$6:$M$15000,3)</f>
        <v>N/A</v>
      </c>
    </row>
    <row r="1841" spans="1:4">
      <c r="A1841" s="1">
        <v>37383</v>
      </c>
      <c r="B1841" s="4">
        <v>37383</v>
      </c>
      <c r="C1841" s="12">
        <f t="shared" si="38"/>
        <v>5</v>
      </c>
      <c r="D1841" s="38" t="str">
        <f>VLOOKUP($B1841,data!$A$6:$M$15000,3)</f>
        <v>N/A</v>
      </c>
    </row>
    <row r="1842" spans="1:4">
      <c r="A1842" s="1">
        <v>37384</v>
      </c>
      <c r="B1842" s="4">
        <v>37384</v>
      </c>
      <c r="C1842" s="12">
        <f t="shared" si="38"/>
        <v>5</v>
      </c>
      <c r="D1842" s="38" t="str">
        <f>VLOOKUP($B1842,data!$A$6:$M$15000,3)</f>
        <v>N/A</v>
      </c>
    </row>
    <row r="1843" spans="1:4">
      <c r="A1843" s="1">
        <v>37385</v>
      </c>
      <c r="B1843" s="4">
        <v>37385</v>
      </c>
      <c r="C1843" s="12">
        <f t="shared" si="38"/>
        <v>5</v>
      </c>
      <c r="D1843" s="38" t="str">
        <f>VLOOKUP($B1843,data!$A$6:$M$15000,3)</f>
        <v>N/A</v>
      </c>
    </row>
    <row r="1844" spans="1:4">
      <c r="A1844" s="1">
        <v>37386</v>
      </c>
      <c r="B1844" s="4">
        <v>37386</v>
      </c>
      <c r="C1844" s="12">
        <f t="shared" si="38"/>
        <v>5</v>
      </c>
      <c r="D1844" s="38" t="str">
        <f>VLOOKUP($B1844,data!$A$6:$M$15000,3)</f>
        <v>N/A</v>
      </c>
    </row>
    <row r="1845" spans="1:4">
      <c r="A1845" s="1">
        <v>37387</v>
      </c>
      <c r="B1845" s="4">
        <v>37387</v>
      </c>
      <c r="C1845" s="12">
        <f t="shared" si="38"/>
        <v>5</v>
      </c>
      <c r="D1845" s="38" t="str">
        <f>VLOOKUP($B1845,data!$A$6:$M$15000,3)</f>
        <v>N/A</v>
      </c>
    </row>
    <row r="1846" spans="1:4">
      <c r="A1846" s="1">
        <v>37388</v>
      </c>
      <c r="B1846" s="4">
        <v>37388</v>
      </c>
      <c r="C1846" s="12">
        <f t="shared" si="38"/>
        <v>5</v>
      </c>
      <c r="D1846" s="38" t="str">
        <f>VLOOKUP($B1846,data!$A$6:$M$15000,3)</f>
        <v>N/A</v>
      </c>
    </row>
    <row r="1847" spans="1:4">
      <c r="A1847" s="1">
        <v>37389</v>
      </c>
      <c r="B1847" s="4">
        <v>37389</v>
      </c>
      <c r="C1847" s="12">
        <f t="shared" si="38"/>
        <v>5</v>
      </c>
      <c r="D1847" s="38" t="str">
        <f>VLOOKUP($B1847,data!$A$6:$M$15000,3)</f>
        <v>N/A</v>
      </c>
    </row>
    <row r="1848" spans="1:4">
      <c r="A1848" s="1">
        <v>37390</v>
      </c>
      <c r="B1848" s="4">
        <v>37390</v>
      </c>
      <c r="C1848" s="12">
        <f t="shared" si="38"/>
        <v>5</v>
      </c>
      <c r="D1848" s="38" t="str">
        <f>VLOOKUP($B1848,data!$A$6:$M$15000,3)</f>
        <v>N/A</v>
      </c>
    </row>
    <row r="1849" spans="1:4">
      <c r="A1849" s="1">
        <v>37391</v>
      </c>
      <c r="B1849" s="4">
        <v>37391</v>
      </c>
      <c r="C1849" s="12">
        <f t="shared" si="38"/>
        <v>5</v>
      </c>
      <c r="D1849" s="38" t="str">
        <f>VLOOKUP($B1849,data!$A$6:$M$15000,3)</f>
        <v>N/A</v>
      </c>
    </row>
    <row r="1850" spans="1:4">
      <c r="A1850" s="1">
        <v>37392</v>
      </c>
      <c r="B1850" s="4">
        <v>37392</v>
      </c>
      <c r="C1850" s="12">
        <f t="shared" si="38"/>
        <v>5</v>
      </c>
      <c r="D1850" s="38" t="str">
        <f>VLOOKUP($B1850,data!$A$6:$M$15000,3)</f>
        <v>N/A</v>
      </c>
    </row>
    <row r="1851" spans="1:4">
      <c r="A1851" s="1">
        <v>37393</v>
      </c>
      <c r="B1851" s="4">
        <v>37393</v>
      </c>
      <c r="C1851" s="12">
        <f t="shared" si="38"/>
        <v>5</v>
      </c>
      <c r="D1851" s="38" t="str">
        <f>VLOOKUP($B1851,data!$A$6:$M$15000,3)</f>
        <v>N/A</v>
      </c>
    </row>
    <row r="1852" spans="1:4">
      <c r="A1852" s="1">
        <v>37394</v>
      </c>
      <c r="B1852" s="4">
        <v>37394</v>
      </c>
      <c r="C1852" s="12">
        <f t="shared" si="38"/>
        <v>5</v>
      </c>
      <c r="D1852" s="38" t="str">
        <f>VLOOKUP($B1852,data!$A$6:$M$15000,3)</f>
        <v>N/A</v>
      </c>
    </row>
    <row r="1853" spans="1:4">
      <c r="A1853" s="1">
        <v>37395</v>
      </c>
      <c r="B1853" s="4">
        <v>37395</v>
      </c>
      <c r="C1853" s="12">
        <f t="shared" si="38"/>
        <v>5</v>
      </c>
      <c r="D1853" s="38" t="str">
        <f>VLOOKUP($B1853,data!$A$6:$M$15000,3)</f>
        <v>N/A</v>
      </c>
    </row>
    <row r="1854" spans="1:4">
      <c r="A1854" s="1">
        <v>37396</v>
      </c>
      <c r="B1854" s="4">
        <v>37396</v>
      </c>
      <c r="C1854" s="12">
        <f t="shared" si="38"/>
        <v>5</v>
      </c>
      <c r="D1854" s="38" t="str">
        <f>VLOOKUP($B1854,data!$A$6:$M$15000,3)</f>
        <v>N/A</v>
      </c>
    </row>
    <row r="1855" spans="1:4">
      <c r="A1855" s="1">
        <v>37397</v>
      </c>
      <c r="B1855" s="4">
        <v>37397</v>
      </c>
      <c r="C1855" s="12">
        <f t="shared" si="38"/>
        <v>5</v>
      </c>
      <c r="D1855" s="38" t="str">
        <f>VLOOKUP($B1855,data!$A$6:$M$15000,3)</f>
        <v>N/A</v>
      </c>
    </row>
    <row r="1856" spans="1:4">
      <c r="A1856" s="1">
        <v>37398</v>
      </c>
      <c r="B1856" s="4">
        <v>37398</v>
      </c>
      <c r="C1856" s="12">
        <f t="shared" si="38"/>
        <v>5</v>
      </c>
      <c r="D1856" s="38" t="str">
        <f>VLOOKUP($B1856,data!$A$6:$M$15000,3)</f>
        <v>N/A</v>
      </c>
    </row>
    <row r="1857" spans="1:4">
      <c r="A1857" s="1">
        <v>37399</v>
      </c>
      <c r="B1857" s="4">
        <v>37399</v>
      </c>
      <c r="C1857" s="12">
        <f t="shared" si="38"/>
        <v>5</v>
      </c>
      <c r="D1857" s="38" t="str">
        <f>VLOOKUP($B1857,data!$A$6:$M$15000,3)</f>
        <v>N/A</v>
      </c>
    </row>
    <row r="1858" spans="1:4">
      <c r="A1858" s="1">
        <v>37400</v>
      </c>
      <c r="B1858" s="4">
        <v>37400</v>
      </c>
      <c r="C1858" s="12">
        <f t="shared" si="38"/>
        <v>5</v>
      </c>
      <c r="D1858" s="38" t="str">
        <f>VLOOKUP($B1858,data!$A$6:$M$15000,3)</f>
        <v>N/A</v>
      </c>
    </row>
    <row r="1859" spans="1:4">
      <c r="A1859" s="1">
        <v>37401</v>
      </c>
      <c r="B1859" s="4">
        <v>37401</v>
      </c>
      <c r="C1859" s="12">
        <f t="shared" si="38"/>
        <v>5</v>
      </c>
      <c r="D1859" s="38" t="str">
        <f>VLOOKUP($B1859,data!$A$6:$M$15000,3)</f>
        <v>N/A</v>
      </c>
    </row>
    <row r="1860" spans="1:4">
      <c r="A1860" s="1">
        <v>37402</v>
      </c>
      <c r="B1860" s="4">
        <v>37402</v>
      </c>
      <c r="C1860" s="12">
        <f t="shared" si="38"/>
        <v>5</v>
      </c>
      <c r="D1860" s="38" t="str">
        <f>VLOOKUP($B1860,data!$A$6:$M$15000,3)</f>
        <v>N/A</v>
      </c>
    </row>
    <row r="1861" spans="1:4">
      <c r="A1861" s="1">
        <v>37403</v>
      </c>
      <c r="B1861" s="4">
        <v>37403</v>
      </c>
      <c r="C1861" s="12">
        <f t="shared" si="38"/>
        <v>5</v>
      </c>
      <c r="D1861" s="38" t="str">
        <f>VLOOKUP($B1861,data!$A$6:$M$15000,3)</f>
        <v>N/A</v>
      </c>
    </row>
    <row r="1862" spans="1:4">
      <c r="A1862" s="1">
        <v>37404</v>
      </c>
      <c r="B1862" s="4">
        <v>37404</v>
      </c>
      <c r="C1862" s="12">
        <f t="shared" si="38"/>
        <v>5</v>
      </c>
      <c r="D1862" s="38" t="str">
        <f>VLOOKUP($B1862,data!$A$6:$M$15000,3)</f>
        <v>N/A</v>
      </c>
    </row>
    <row r="1863" spans="1:4">
      <c r="A1863" s="1">
        <v>37405</v>
      </c>
      <c r="B1863" s="4">
        <v>37405</v>
      </c>
      <c r="C1863" s="12">
        <f t="shared" si="38"/>
        <v>5</v>
      </c>
      <c r="D1863" s="38" t="str">
        <f>VLOOKUP($B1863,data!$A$6:$M$15000,3)</f>
        <v>N/A</v>
      </c>
    </row>
    <row r="1864" spans="1:4">
      <c r="A1864" s="1">
        <v>37406</v>
      </c>
      <c r="B1864" s="4">
        <v>37406</v>
      </c>
      <c r="C1864" s="12">
        <f t="shared" si="38"/>
        <v>5</v>
      </c>
      <c r="D1864" s="38" t="str">
        <f>VLOOKUP($B1864,data!$A$6:$M$15000,3)</f>
        <v>N/A</v>
      </c>
    </row>
    <row r="1865" spans="1:4">
      <c r="A1865" s="1">
        <v>37407</v>
      </c>
      <c r="B1865" s="4">
        <v>37407</v>
      </c>
      <c r="C1865" s="12">
        <f t="shared" si="38"/>
        <v>5</v>
      </c>
      <c r="D1865" s="38" t="str">
        <f>VLOOKUP($B1865,data!$A$6:$M$15000,3)</f>
        <v>N/A</v>
      </c>
    </row>
    <row r="1866" spans="1:4">
      <c r="A1866" s="1">
        <v>37408</v>
      </c>
      <c r="B1866" s="4">
        <v>37408</v>
      </c>
      <c r="C1866" s="12">
        <f t="shared" si="38"/>
        <v>6</v>
      </c>
      <c r="D1866" s="38" t="str">
        <f>VLOOKUP($B1866,data!$A$6:$M$15000,3)</f>
        <v>N/A</v>
      </c>
    </row>
    <row r="1867" spans="1:4">
      <c r="A1867" s="1">
        <v>37409</v>
      </c>
      <c r="B1867" s="4">
        <v>37409</v>
      </c>
      <c r="C1867" s="12">
        <f t="shared" ref="C1867:C1930" si="39">IF(B1867&lt;&gt;"",MONTH(B1867),0)</f>
        <v>6</v>
      </c>
      <c r="D1867" s="38" t="str">
        <f>VLOOKUP($B1867,data!$A$6:$M$15000,3)</f>
        <v>N/A</v>
      </c>
    </row>
    <row r="1868" spans="1:4">
      <c r="A1868" s="1">
        <v>37410</v>
      </c>
      <c r="B1868" s="4">
        <v>37410</v>
      </c>
      <c r="C1868" s="12">
        <f t="shared" si="39"/>
        <v>6</v>
      </c>
      <c r="D1868" s="38" t="str">
        <f>VLOOKUP($B1868,data!$A$6:$M$15000,3)</f>
        <v>N/A</v>
      </c>
    </row>
    <row r="1869" spans="1:4">
      <c r="A1869" s="1">
        <v>37411</v>
      </c>
      <c r="B1869" s="4">
        <v>37411</v>
      </c>
      <c r="C1869" s="12">
        <f t="shared" si="39"/>
        <v>6</v>
      </c>
      <c r="D1869" s="38" t="str">
        <f>VLOOKUP($B1869,data!$A$6:$M$15000,3)</f>
        <v>N/A</v>
      </c>
    </row>
    <row r="1870" spans="1:4">
      <c r="A1870" s="1">
        <v>37412</v>
      </c>
      <c r="B1870" s="4">
        <v>37412</v>
      </c>
      <c r="C1870" s="12">
        <f t="shared" si="39"/>
        <v>6</v>
      </c>
      <c r="D1870" s="38" t="str">
        <f>VLOOKUP($B1870,data!$A$6:$M$15000,3)</f>
        <v>N/A</v>
      </c>
    </row>
    <row r="1871" spans="1:4">
      <c r="A1871" s="1">
        <v>37413</v>
      </c>
      <c r="B1871" s="4">
        <v>37413</v>
      </c>
      <c r="C1871" s="12">
        <f t="shared" si="39"/>
        <v>6</v>
      </c>
      <c r="D1871" s="38" t="str">
        <f>VLOOKUP($B1871,data!$A$6:$M$15000,3)</f>
        <v>N/A</v>
      </c>
    </row>
    <row r="1872" spans="1:4">
      <c r="A1872" s="1">
        <v>37414</v>
      </c>
      <c r="B1872" s="4">
        <v>37414</v>
      </c>
      <c r="C1872" s="12">
        <f t="shared" si="39"/>
        <v>6</v>
      </c>
      <c r="D1872" s="38" t="str">
        <f>VLOOKUP($B1872,data!$A$6:$M$15000,3)</f>
        <v>N/A</v>
      </c>
    </row>
    <row r="1873" spans="1:4">
      <c r="A1873" s="1">
        <v>37415</v>
      </c>
      <c r="B1873" s="4">
        <v>37415</v>
      </c>
      <c r="C1873" s="12">
        <f t="shared" si="39"/>
        <v>6</v>
      </c>
      <c r="D1873" s="38" t="str">
        <f>VLOOKUP($B1873,data!$A$6:$M$15000,3)</f>
        <v>N/A</v>
      </c>
    </row>
    <row r="1874" spans="1:4">
      <c r="A1874" s="1">
        <v>37416</v>
      </c>
      <c r="B1874" s="4">
        <v>37416</v>
      </c>
      <c r="C1874" s="12">
        <f t="shared" si="39"/>
        <v>6</v>
      </c>
      <c r="D1874" s="38" t="str">
        <f>VLOOKUP($B1874,data!$A$6:$M$15000,3)</f>
        <v>N/A</v>
      </c>
    </row>
    <row r="1875" spans="1:4">
      <c r="A1875" s="1">
        <v>37417</v>
      </c>
      <c r="B1875" s="4">
        <v>37417</v>
      </c>
      <c r="C1875" s="12">
        <f t="shared" si="39"/>
        <v>6</v>
      </c>
      <c r="D1875" s="38" t="str">
        <f>VLOOKUP($B1875,data!$A$6:$M$15000,3)</f>
        <v>N/A</v>
      </c>
    </row>
    <row r="1876" spans="1:4">
      <c r="A1876" s="1">
        <v>37418</v>
      </c>
      <c r="B1876" s="4">
        <v>37418</v>
      </c>
      <c r="C1876" s="12">
        <f t="shared" si="39"/>
        <v>6</v>
      </c>
      <c r="D1876" s="38" t="str">
        <f>VLOOKUP($B1876,data!$A$6:$M$15000,3)</f>
        <v>N/A</v>
      </c>
    </row>
    <row r="1877" spans="1:4">
      <c r="A1877" s="1">
        <v>37419</v>
      </c>
      <c r="B1877" s="4">
        <v>37419</v>
      </c>
      <c r="C1877" s="12">
        <f t="shared" si="39"/>
        <v>6</v>
      </c>
      <c r="D1877" s="38" t="str">
        <f>VLOOKUP($B1877,data!$A$6:$M$15000,3)</f>
        <v>N/A</v>
      </c>
    </row>
    <row r="1878" spans="1:4">
      <c r="A1878" s="1">
        <v>37420</v>
      </c>
      <c r="B1878" s="4">
        <v>37420</v>
      </c>
      <c r="C1878" s="12">
        <f t="shared" si="39"/>
        <v>6</v>
      </c>
      <c r="D1878" s="38" t="str">
        <f>VLOOKUP($B1878,data!$A$6:$M$15000,3)</f>
        <v>N/A</v>
      </c>
    </row>
    <row r="1879" spans="1:4">
      <c r="A1879" s="1">
        <v>37421</v>
      </c>
      <c r="B1879" s="4">
        <v>37421</v>
      </c>
      <c r="C1879" s="12">
        <f t="shared" si="39"/>
        <v>6</v>
      </c>
      <c r="D1879" s="38" t="str">
        <f>VLOOKUP($B1879,data!$A$6:$M$15000,3)</f>
        <v>N/A</v>
      </c>
    </row>
    <row r="1880" spans="1:4">
      <c r="A1880" s="1">
        <v>37422</v>
      </c>
      <c r="B1880" s="4">
        <v>37422</v>
      </c>
      <c r="C1880" s="12">
        <f t="shared" si="39"/>
        <v>6</v>
      </c>
      <c r="D1880" s="38" t="str">
        <f>VLOOKUP($B1880,data!$A$6:$M$15000,3)</f>
        <v>N/A</v>
      </c>
    </row>
    <row r="1881" spans="1:4">
      <c r="A1881" s="1">
        <v>37423</v>
      </c>
      <c r="B1881" s="4">
        <v>37423</v>
      </c>
      <c r="C1881" s="12">
        <f t="shared" si="39"/>
        <v>6</v>
      </c>
      <c r="D1881" s="38" t="str">
        <f>VLOOKUP($B1881,data!$A$6:$M$15000,3)</f>
        <v>N/A</v>
      </c>
    </row>
    <row r="1882" spans="1:4">
      <c r="A1882" s="1">
        <v>37424</v>
      </c>
      <c r="B1882" s="4">
        <v>37424</v>
      </c>
      <c r="C1882" s="12">
        <f t="shared" si="39"/>
        <v>6</v>
      </c>
      <c r="D1882" s="38" t="str">
        <f>VLOOKUP($B1882,data!$A$6:$M$15000,3)</f>
        <v>N/A</v>
      </c>
    </row>
    <row r="1883" spans="1:4">
      <c r="A1883" s="1">
        <v>37425</v>
      </c>
      <c r="B1883" s="4">
        <v>37425</v>
      </c>
      <c r="C1883" s="12">
        <f t="shared" si="39"/>
        <v>6</v>
      </c>
      <c r="D1883" s="38" t="str">
        <f>VLOOKUP($B1883,data!$A$6:$M$15000,3)</f>
        <v>N/A</v>
      </c>
    </row>
    <row r="1884" spans="1:4">
      <c r="A1884" s="1">
        <v>37426</v>
      </c>
      <c r="B1884" s="4">
        <v>37426</v>
      </c>
      <c r="C1884" s="12">
        <f t="shared" si="39"/>
        <v>6</v>
      </c>
      <c r="D1884" s="38" t="str">
        <f>VLOOKUP($B1884,data!$A$6:$M$15000,3)</f>
        <v>N/A</v>
      </c>
    </row>
    <row r="1885" spans="1:4">
      <c r="A1885" s="1">
        <v>37427</v>
      </c>
      <c r="B1885" s="4">
        <v>37427</v>
      </c>
      <c r="C1885" s="12">
        <f t="shared" si="39"/>
        <v>6</v>
      </c>
      <c r="D1885" s="38" t="str">
        <f>VLOOKUP($B1885,data!$A$6:$M$15000,3)</f>
        <v>N/A</v>
      </c>
    </row>
    <row r="1886" spans="1:4">
      <c r="A1886" s="1">
        <v>37428</v>
      </c>
      <c r="B1886" s="4">
        <v>37428</v>
      </c>
      <c r="C1886" s="12">
        <f t="shared" si="39"/>
        <v>6</v>
      </c>
      <c r="D1886" s="38" t="str">
        <f>VLOOKUP($B1886,data!$A$6:$M$15000,3)</f>
        <v>N/A</v>
      </c>
    </row>
    <row r="1887" spans="1:4">
      <c r="A1887" s="1">
        <v>37429</v>
      </c>
      <c r="B1887" s="4">
        <v>37429</v>
      </c>
      <c r="C1887" s="12">
        <f t="shared" si="39"/>
        <v>6</v>
      </c>
      <c r="D1887" s="38" t="str">
        <f>VLOOKUP($B1887,data!$A$6:$M$15000,3)</f>
        <v>N/A</v>
      </c>
    </row>
    <row r="1888" spans="1:4">
      <c r="A1888" s="1">
        <v>37430</v>
      </c>
      <c r="B1888" s="4">
        <v>37430</v>
      </c>
      <c r="C1888" s="12">
        <f t="shared" si="39"/>
        <v>6</v>
      </c>
      <c r="D1888" s="38" t="str">
        <f>VLOOKUP($B1888,data!$A$6:$M$15000,3)</f>
        <v>N/A</v>
      </c>
    </row>
    <row r="1889" spans="1:4">
      <c r="A1889" s="1">
        <v>37431</v>
      </c>
      <c r="B1889" s="4">
        <v>37431</v>
      </c>
      <c r="C1889" s="12">
        <f t="shared" si="39"/>
        <v>6</v>
      </c>
      <c r="D1889" s="38" t="str">
        <f>VLOOKUP($B1889,data!$A$6:$M$15000,3)</f>
        <v>N/A</v>
      </c>
    </row>
    <row r="1890" spans="1:4">
      <c r="A1890" s="1">
        <v>37432</v>
      </c>
      <c r="B1890" s="4">
        <v>37432</v>
      </c>
      <c r="C1890" s="12">
        <f t="shared" si="39"/>
        <v>6</v>
      </c>
      <c r="D1890" s="38" t="str">
        <f>VLOOKUP($B1890,data!$A$6:$M$15000,3)</f>
        <v>N/A</v>
      </c>
    </row>
    <row r="1891" spans="1:4">
      <c r="A1891" s="1">
        <v>37433</v>
      </c>
      <c r="B1891" s="4">
        <v>37433</v>
      </c>
      <c r="C1891" s="12">
        <f t="shared" si="39"/>
        <v>6</v>
      </c>
      <c r="D1891" s="38" t="str">
        <f>VLOOKUP($B1891,data!$A$6:$M$15000,3)</f>
        <v>N/A</v>
      </c>
    </row>
    <row r="1892" spans="1:4">
      <c r="A1892" s="1">
        <v>37434</v>
      </c>
      <c r="B1892" s="4">
        <v>37434</v>
      </c>
      <c r="C1892" s="12">
        <f t="shared" si="39"/>
        <v>6</v>
      </c>
      <c r="D1892" s="38" t="str">
        <f>VLOOKUP($B1892,data!$A$6:$M$15000,3)</f>
        <v>N/A</v>
      </c>
    </row>
    <row r="1893" spans="1:4">
      <c r="A1893" s="1">
        <v>37435</v>
      </c>
      <c r="B1893" s="4">
        <v>37435</v>
      </c>
      <c r="C1893" s="12">
        <f t="shared" si="39"/>
        <v>6</v>
      </c>
      <c r="D1893" s="38" t="str">
        <f>VLOOKUP($B1893,data!$A$6:$M$15000,3)</f>
        <v>N/A</v>
      </c>
    </row>
    <row r="1894" spans="1:4">
      <c r="A1894" s="1">
        <v>37436</v>
      </c>
      <c r="B1894" s="4">
        <v>37436</v>
      </c>
      <c r="C1894" s="12">
        <f t="shared" si="39"/>
        <v>6</v>
      </c>
      <c r="D1894" s="38" t="str">
        <f>VLOOKUP($B1894,data!$A$6:$M$15000,3)</f>
        <v>N/A</v>
      </c>
    </row>
    <row r="1895" spans="1:4">
      <c r="A1895" s="1">
        <v>37437</v>
      </c>
      <c r="B1895" s="4">
        <v>37437</v>
      </c>
      <c r="C1895" s="12">
        <f t="shared" si="39"/>
        <v>6</v>
      </c>
      <c r="D1895" s="38" t="str">
        <f>VLOOKUP($B1895,data!$A$6:$M$15000,3)</f>
        <v>N/A</v>
      </c>
    </row>
    <row r="1896" spans="1:4">
      <c r="A1896" s="1">
        <v>37438</v>
      </c>
      <c r="B1896" s="4">
        <v>37438</v>
      </c>
      <c r="C1896" s="12">
        <f t="shared" si="39"/>
        <v>7</v>
      </c>
      <c r="D1896" s="38" t="str">
        <f>VLOOKUP($B1896,data!$A$6:$M$15000,3)</f>
        <v>N/A</v>
      </c>
    </row>
    <row r="1897" spans="1:4">
      <c r="A1897" s="1">
        <v>37439</v>
      </c>
      <c r="B1897" s="4">
        <v>37439</v>
      </c>
      <c r="C1897" s="12">
        <f t="shared" si="39"/>
        <v>7</v>
      </c>
      <c r="D1897" s="38" t="str">
        <f>VLOOKUP($B1897,data!$A$6:$M$15000,3)</f>
        <v>N/A</v>
      </c>
    </row>
    <row r="1898" spans="1:4">
      <c r="A1898" s="1">
        <v>37440</v>
      </c>
      <c r="B1898" s="4">
        <v>37440</v>
      </c>
      <c r="C1898" s="12">
        <f t="shared" si="39"/>
        <v>7</v>
      </c>
      <c r="D1898" s="38" t="str">
        <f>VLOOKUP($B1898,data!$A$6:$M$15000,3)</f>
        <v>N/A</v>
      </c>
    </row>
    <row r="1899" spans="1:4">
      <c r="A1899" s="1">
        <v>37441</v>
      </c>
      <c r="B1899" s="4">
        <v>37441</v>
      </c>
      <c r="C1899" s="12">
        <f t="shared" si="39"/>
        <v>7</v>
      </c>
      <c r="D1899" s="38" t="str">
        <f>VLOOKUP($B1899,data!$A$6:$M$15000,3)</f>
        <v>N/A</v>
      </c>
    </row>
    <row r="1900" spans="1:4">
      <c r="A1900" s="1">
        <v>37442</v>
      </c>
      <c r="B1900" s="4">
        <v>37442</v>
      </c>
      <c r="C1900" s="12">
        <f t="shared" si="39"/>
        <v>7</v>
      </c>
      <c r="D1900" s="38" t="str">
        <f>VLOOKUP($B1900,data!$A$6:$M$15000,3)</f>
        <v>N/A</v>
      </c>
    </row>
    <row r="1901" spans="1:4">
      <c r="A1901" s="1">
        <v>37443</v>
      </c>
      <c r="B1901" s="4">
        <v>37443</v>
      </c>
      <c r="C1901" s="12">
        <f t="shared" si="39"/>
        <v>7</v>
      </c>
      <c r="D1901" s="38" t="str">
        <f>VLOOKUP($B1901,data!$A$6:$M$15000,3)</f>
        <v>N/A</v>
      </c>
    </row>
    <row r="1902" spans="1:4">
      <c r="A1902" s="1">
        <v>37444</v>
      </c>
      <c r="B1902" s="4">
        <v>37444</v>
      </c>
      <c r="C1902" s="12">
        <f t="shared" si="39"/>
        <v>7</v>
      </c>
      <c r="D1902" s="38" t="str">
        <f>VLOOKUP($B1902,data!$A$6:$M$15000,3)</f>
        <v>N/A</v>
      </c>
    </row>
    <row r="1903" spans="1:4">
      <c r="A1903" s="1">
        <v>37445</v>
      </c>
      <c r="B1903" s="4">
        <v>37445</v>
      </c>
      <c r="C1903" s="12">
        <f t="shared" si="39"/>
        <v>7</v>
      </c>
      <c r="D1903" s="38" t="str">
        <f>VLOOKUP($B1903,data!$A$6:$M$15000,3)</f>
        <v>N/A</v>
      </c>
    </row>
    <row r="1904" spans="1:4">
      <c r="A1904" s="1">
        <v>37446</v>
      </c>
      <c r="B1904" s="4">
        <v>37446</v>
      </c>
      <c r="C1904" s="12">
        <f t="shared" si="39"/>
        <v>7</v>
      </c>
      <c r="D1904" s="38" t="str">
        <f>VLOOKUP($B1904,data!$A$6:$M$15000,3)</f>
        <v>N/A</v>
      </c>
    </row>
    <row r="1905" spans="1:4">
      <c r="A1905" s="1">
        <v>37447</v>
      </c>
      <c r="B1905" s="4">
        <v>37447</v>
      </c>
      <c r="C1905" s="12">
        <f t="shared" si="39"/>
        <v>7</v>
      </c>
      <c r="D1905" s="38" t="str">
        <f>VLOOKUP($B1905,data!$A$6:$M$15000,3)</f>
        <v>N/A</v>
      </c>
    </row>
    <row r="1906" spans="1:4">
      <c r="A1906" s="1">
        <v>37448</v>
      </c>
      <c r="B1906" s="4">
        <v>37448</v>
      </c>
      <c r="C1906" s="12">
        <f t="shared" si="39"/>
        <v>7</v>
      </c>
      <c r="D1906" s="38" t="str">
        <f>VLOOKUP($B1906,data!$A$6:$M$15000,3)</f>
        <v>N/A</v>
      </c>
    </row>
    <row r="1907" spans="1:4">
      <c r="A1907" s="1">
        <v>37449</v>
      </c>
      <c r="B1907" s="4">
        <v>37449</v>
      </c>
      <c r="C1907" s="12">
        <f t="shared" si="39"/>
        <v>7</v>
      </c>
      <c r="D1907" s="38" t="str">
        <f>VLOOKUP($B1907,data!$A$6:$M$15000,3)</f>
        <v>N/A</v>
      </c>
    </row>
    <row r="1908" spans="1:4">
      <c r="A1908" s="1">
        <v>37450</v>
      </c>
      <c r="B1908" s="4">
        <v>37450</v>
      </c>
      <c r="C1908" s="12">
        <f t="shared" si="39"/>
        <v>7</v>
      </c>
      <c r="D1908" s="38" t="str">
        <f>VLOOKUP($B1908,data!$A$6:$M$15000,3)</f>
        <v>N/A</v>
      </c>
    </row>
    <row r="1909" spans="1:4">
      <c r="A1909" s="1">
        <v>37451</v>
      </c>
      <c r="B1909" s="4">
        <v>37451</v>
      </c>
      <c r="C1909" s="12">
        <f t="shared" si="39"/>
        <v>7</v>
      </c>
      <c r="D1909" s="38" t="str">
        <f>VLOOKUP($B1909,data!$A$6:$M$15000,3)</f>
        <v>N/A</v>
      </c>
    </row>
    <row r="1910" spans="1:4">
      <c r="A1910" s="1">
        <v>37452</v>
      </c>
      <c r="B1910" s="4">
        <v>37452</v>
      </c>
      <c r="C1910" s="12">
        <f t="shared" si="39"/>
        <v>7</v>
      </c>
      <c r="D1910" s="38" t="str">
        <f>VLOOKUP($B1910,data!$A$6:$M$15000,3)</f>
        <v>N/A</v>
      </c>
    </row>
    <row r="1911" spans="1:4">
      <c r="A1911" s="1">
        <v>37453</v>
      </c>
      <c r="B1911" s="4">
        <v>37453</v>
      </c>
      <c r="C1911" s="12">
        <f t="shared" si="39"/>
        <v>7</v>
      </c>
      <c r="D1911" s="38" t="str">
        <f>VLOOKUP($B1911,data!$A$6:$M$15000,3)</f>
        <v>N/A</v>
      </c>
    </row>
    <row r="1912" spans="1:4">
      <c r="A1912" s="1">
        <v>37454</v>
      </c>
      <c r="B1912" s="4">
        <v>37454</v>
      </c>
      <c r="C1912" s="12">
        <f t="shared" si="39"/>
        <v>7</v>
      </c>
      <c r="D1912" s="38" t="str">
        <f>VLOOKUP($B1912,data!$A$6:$M$15000,3)</f>
        <v>N/A</v>
      </c>
    </row>
    <row r="1913" spans="1:4">
      <c r="A1913" s="1">
        <v>37455</v>
      </c>
      <c r="B1913" s="4">
        <v>37455</v>
      </c>
      <c r="C1913" s="12">
        <f t="shared" si="39"/>
        <v>7</v>
      </c>
      <c r="D1913" s="38" t="str">
        <f>VLOOKUP($B1913,data!$A$6:$M$15000,3)</f>
        <v>N/A</v>
      </c>
    </row>
    <row r="1914" spans="1:4">
      <c r="A1914" s="1">
        <v>37456</v>
      </c>
      <c r="B1914" s="4">
        <v>37456</v>
      </c>
      <c r="C1914" s="12">
        <f t="shared" si="39"/>
        <v>7</v>
      </c>
      <c r="D1914" s="38" t="str">
        <f>VLOOKUP($B1914,data!$A$6:$M$15000,3)</f>
        <v>N/A</v>
      </c>
    </row>
    <row r="1915" spans="1:4">
      <c r="A1915" s="1">
        <v>37457</v>
      </c>
      <c r="B1915" s="4">
        <v>37457</v>
      </c>
      <c r="C1915" s="12">
        <f t="shared" si="39"/>
        <v>7</v>
      </c>
      <c r="D1915" s="38" t="str">
        <f>VLOOKUP($B1915,data!$A$6:$M$15000,3)</f>
        <v>N/A</v>
      </c>
    </row>
    <row r="1916" spans="1:4">
      <c r="A1916" s="1">
        <v>37458</v>
      </c>
      <c r="B1916" s="4">
        <v>37458</v>
      </c>
      <c r="C1916" s="12">
        <f t="shared" si="39"/>
        <v>7</v>
      </c>
      <c r="D1916" s="38" t="str">
        <f>VLOOKUP($B1916,data!$A$6:$M$15000,3)</f>
        <v>N/A</v>
      </c>
    </row>
    <row r="1917" spans="1:4">
      <c r="A1917" s="1">
        <v>37459</v>
      </c>
      <c r="B1917" s="4">
        <v>37459</v>
      </c>
      <c r="C1917" s="12">
        <f t="shared" si="39"/>
        <v>7</v>
      </c>
      <c r="D1917" s="38" t="str">
        <f>VLOOKUP($B1917,data!$A$6:$M$15000,3)</f>
        <v>N/A</v>
      </c>
    </row>
    <row r="1918" spans="1:4">
      <c r="A1918" s="1">
        <v>37460</v>
      </c>
      <c r="B1918" s="4">
        <v>37460</v>
      </c>
      <c r="C1918" s="12">
        <f t="shared" si="39"/>
        <v>7</v>
      </c>
      <c r="D1918" s="38" t="str">
        <f>VLOOKUP($B1918,data!$A$6:$M$15000,3)</f>
        <v>N/A</v>
      </c>
    </row>
    <row r="1919" spans="1:4">
      <c r="A1919" s="1">
        <v>37461</v>
      </c>
      <c r="B1919" s="4">
        <v>37461</v>
      </c>
      <c r="C1919" s="12">
        <f t="shared" si="39"/>
        <v>7</v>
      </c>
      <c r="D1919" s="38" t="str">
        <f>VLOOKUP($B1919,data!$A$6:$M$15000,3)</f>
        <v>N/A</v>
      </c>
    </row>
    <row r="1920" spans="1:4">
      <c r="A1920" s="1">
        <v>37462</v>
      </c>
      <c r="B1920" s="4">
        <v>37462</v>
      </c>
      <c r="C1920" s="12">
        <f t="shared" si="39"/>
        <v>7</v>
      </c>
      <c r="D1920" s="38" t="str">
        <f>VLOOKUP($B1920,data!$A$6:$M$15000,3)</f>
        <v>N/A</v>
      </c>
    </row>
    <row r="1921" spans="1:4">
      <c r="A1921" s="1">
        <v>37463</v>
      </c>
      <c r="B1921" s="4">
        <v>37463</v>
      </c>
      <c r="C1921" s="12">
        <f t="shared" si="39"/>
        <v>7</v>
      </c>
      <c r="D1921" s="38" t="str">
        <f>VLOOKUP($B1921,data!$A$6:$M$15000,3)</f>
        <v>N/A</v>
      </c>
    </row>
    <row r="1922" spans="1:4">
      <c r="A1922" s="1">
        <v>37464</v>
      </c>
      <c r="B1922" s="4">
        <v>37464</v>
      </c>
      <c r="C1922" s="12">
        <f t="shared" si="39"/>
        <v>7</v>
      </c>
      <c r="D1922" s="38" t="str">
        <f>VLOOKUP($B1922,data!$A$6:$M$15000,3)</f>
        <v>N/A</v>
      </c>
    </row>
    <row r="1923" spans="1:4">
      <c r="A1923" s="1">
        <v>37465</v>
      </c>
      <c r="B1923" s="4">
        <v>37465</v>
      </c>
      <c r="C1923" s="12">
        <f t="shared" si="39"/>
        <v>7</v>
      </c>
      <c r="D1923" s="38" t="str">
        <f>VLOOKUP($B1923,data!$A$6:$M$15000,3)</f>
        <v>N/A</v>
      </c>
    </row>
    <row r="1924" spans="1:4">
      <c r="A1924" s="1">
        <v>37466</v>
      </c>
      <c r="B1924" s="4">
        <v>37466</v>
      </c>
      <c r="C1924" s="12">
        <f t="shared" si="39"/>
        <v>7</v>
      </c>
      <c r="D1924" s="38" t="str">
        <f>VLOOKUP($B1924,data!$A$6:$M$15000,3)</f>
        <v>N/A</v>
      </c>
    </row>
    <row r="1925" spans="1:4">
      <c r="A1925" s="1">
        <v>37467</v>
      </c>
      <c r="B1925" s="4">
        <v>37467</v>
      </c>
      <c r="C1925" s="12">
        <f t="shared" si="39"/>
        <v>7</v>
      </c>
      <c r="D1925" s="38" t="str">
        <f>VLOOKUP($B1925,data!$A$6:$M$15000,3)</f>
        <v>N/A</v>
      </c>
    </row>
    <row r="1926" spans="1:4">
      <c r="A1926" s="1">
        <v>37468</v>
      </c>
      <c r="B1926" s="4">
        <v>37468</v>
      </c>
      <c r="C1926" s="12">
        <f t="shared" si="39"/>
        <v>7</v>
      </c>
      <c r="D1926" s="38" t="str">
        <f>VLOOKUP($B1926,data!$A$6:$M$15000,3)</f>
        <v>N/A</v>
      </c>
    </row>
    <row r="1927" spans="1:4">
      <c r="A1927" s="1">
        <v>37469</v>
      </c>
      <c r="B1927" s="4">
        <v>37469</v>
      </c>
      <c r="C1927" s="12">
        <f t="shared" si="39"/>
        <v>8</v>
      </c>
      <c r="D1927" s="38" t="str">
        <f>VLOOKUP($B1927,data!$A$6:$M$15000,3)</f>
        <v>N/A</v>
      </c>
    </row>
    <row r="1928" spans="1:4">
      <c r="A1928" s="1">
        <v>37470</v>
      </c>
      <c r="B1928" s="4">
        <v>37470</v>
      </c>
      <c r="C1928" s="12">
        <f t="shared" si="39"/>
        <v>8</v>
      </c>
      <c r="D1928" s="38" t="str">
        <f>VLOOKUP($B1928,data!$A$6:$M$15000,3)</f>
        <v>N/A</v>
      </c>
    </row>
    <row r="1929" spans="1:4">
      <c r="A1929" s="1">
        <v>37471</v>
      </c>
      <c r="B1929" s="4">
        <v>37471</v>
      </c>
      <c r="C1929" s="12">
        <f t="shared" si="39"/>
        <v>8</v>
      </c>
      <c r="D1929" s="38" t="str">
        <f>VLOOKUP($B1929,data!$A$6:$M$15000,3)</f>
        <v>N/A</v>
      </c>
    </row>
    <row r="1930" spans="1:4">
      <c r="A1930" s="1">
        <v>37472</v>
      </c>
      <c r="B1930" s="4">
        <v>37472</v>
      </c>
      <c r="C1930" s="12">
        <f t="shared" si="39"/>
        <v>8</v>
      </c>
      <c r="D1930" s="38" t="str">
        <f>VLOOKUP($B1930,data!$A$6:$M$15000,3)</f>
        <v>N/A</v>
      </c>
    </row>
    <row r="1931" spans="1:4">
      <c r="A1931" s="1">
        <v>37473</v>
      </c>
      <c r="B1931" s="4">
        <v>37473</v>
      </c>
      <c r="C1931" s="12">
        <f t="shared" ref="C1931:C1994" si="40">IF(B1931&lt;&gt;"",MONTH(B1931),0)</f>
        <v>8</v>
      </c>
      <c r="D1931" s="38" t="str">
        <f>VLOOKUP($B1931,data!$A$6:$M$15000,3)</f>
        <v>N/A</v>
      </c>
    </row>
    <row r="1932" spans="1:4">
      <c r="A1932" s="1">
        <v>37474</v>
      </c>
      <c r="B1932" s="4">
        <v>37474</v>
      </c>
      <c r="C1932" s="12">
        <f t="shared" si="40"/>
        <v>8</v>
      </c>
      <c r="D1932" s="38" t="str">
        <f>VLOOKUP($B1932,data!$A$6:$M$15000,3)</f>
        <v>N/A</v>
      </c>
    </row>
    <row r="1933" spans="1:4">
      <c r="A1933" s="1">
        <v>37475</v>
      </c>
      <c r="B1933" s="4">
        <v>37475</v>
      </c>
      <c r="C1933" s="12">
        <f t="shared" si="40"/>
        <v>8</v>
      </c>
      <c r="D1933" s="38" t="str">
        <f>VLOOKUP($B1933,data!$A$6:$M$15000,3)</f>
        <v>N/A</v>
      </c>
    </row>
    <row r="1934" spans="1:4">
      <c r="A1934" s="1">
        <v>37476</v>
      </c>
      <c r="B1934" s="4">
        <v>37476</v>
      </c>
      <c r="C1934" s="12">
        <f t="shared" si="40"/>
        <v>8</v>
      </c>
      <c r="D1934" s="38" t="str">
        <f>VLOOKUP($B1934,data!$A$6:$M$15000,3)</f>
        <v>N/A</v>
      </c>
    </row>
    <row r="1935" spans="1:4">
      <c r="A1935" s="1">
        <v>37477</v>
      </c>
      <c r="B1935" s="4">
        <v>37477</v>
      </c>
      <c r="C1935" s="12">
        <f t="shared" si="40"/>
        <v>8</v>
      </c>
      <c r="D1935" s="38" t="str">
        <f>VLOOKUP($B1935,data!$A$6:$M$15000,3)</f>
        <v>N/A</v>
      </c>
    </row>
    <row r="1936" spans="1:4">
      <c r="A1936" s="1">
        <v>37478</v>
      </c>
      <c r="B1936" s="4">
        <v>37478</v>
      </c>
      <c r="C1936" s="12">
        <f t="shared" si="40"/>
        <v>8</v>
      </c>
      <c r="D1936" s="38" t="str">
        <f>VLOOKUP($B1936,data!$A$6:$M$15000,3)</f>
        <v>N/A</v>
      </c>
    </row>
    <row r="1937" spans="1:4">
      <c r="A1937" s="1">
        <v>37479</v>
      </c>
      <c r="B1937" s="4">
        <v>37479</v>
      </c>
      <c r="C1937" s="12">
        <f t="shared" si="40"/>
        <v>8</v>
      </c>
      <c r="D1937" s="38" t="str">
        <f>VLOOKUP($B1937,data!$A$6:$M$15000,3)</f>
        <v>N/A</v>
      </c>
    </row>
    <row r="1938" spans="1:4">
      <c r="A1938" s="1">
        <v>37480</v>
      </c>
      <c r="B1938" s="4">
        <v>37480</v>
      </c>
      <c r="C1938" s="12">
        <f t="shared" si="40"/>
        <v>8</v>
      </c>
      <c r="D1938" s="38" t="str">
        <f>VLOOKUP($B1938,data!$A$6:$M$15000,3)</f>
        <v>N/A</v>
      </c>
    </row>
    <row r="1939" spans="1:4">
      <c r="A1939" s="1">
        <v>37481</v>
      </c>
      <c r="B1939" s="4">
        <v>37481</v>
      </c>
      <c r="C1939" s="12">
        <f t="shared" si="40"/>
        <v>8</v>
      </c>
      <c r="D1939" s="38" t="str">
        <f>VLOOKUP($B1939,data!$A$6:$M$15000,3)</f>
        <v>N/A</v>
      </c>
    </row>
    <row r="1940" spans="1:4">
      <c r="A1940" s="1">
        <v>37482</v>
      </c>
      <c r="B1940" s="4">
        <v>37482</v>
      </c>
      <c r="C1940" s="12">
        <f t="shared" si="40"/>
        <v>8</v>
      </c>
      <c r="D1940" s="38" t="str">
        <f>VLOOKUP($B1940,data!$A$6:$M$15000,3)</f>
        <v>N/A</v>
      </c>
    </row>
    <row r="1941" spans="1:4">
      <c r="A1941" s="1">
        <v>37483</v>
      </c>
      <c r="B1941" s="4">
        <v>37483</v>
      </c>
      <c r="C1941" s="12">
        <f t="shared" si="40"/>
        <v>8</v>
      </c>
      <c r="D1941" s="38" t="str">
        <f>VLOOKUP($B1941,data!$A$6:$M$15000,3)</f>
        <v>N/A</v>
      </c>
    </row>
    <row r="1942" spans="1:4">
      <c r="A1942" s="1">
        <v>37484</v>
      </c>
      <c r="B1942" s="4">
        <v>37484</v>
      </c>
      <c r="C1942" s="12">
        <f t="shared" si="40"/>
        <v>8</v>
      </c>
      <c r="D1942" s="38" t="str">
        <f>VLOOKUP($B1942,data!$A$6:$M$15000,3)</f>
        <v>N/A</v>
      </c>
    </row>
    <row r="1943" spans="1:4">
      <c r="A1943" s="1">
        <v>37485</v>
      </c>
      <c r="B1943" s="4">
        <v>37485</v>
      </c>
      <c r="C1943" s="12">
        <f t="shared" si="40"/>
        <v>8</v>
      </c>
      <c r="D1943" s="38" t="str">
        <f>VLOOKUP($B1943,data!$A$6:$M$15000,3)</f>
        <v>N/A</v>
      </c>
    </row>
    <row r="1944" spans="1:4">
      <c r="A1944" s="1">
        <v>37486</v>
      </c>
      <c r="B1944" s="4">
        <v>37486</v>
      </c>
      <c r="C1944" s="12">
        <f t="shared" si="40"/>
        <v>8</v>
      </c>
      <c r="D1944" s="38" t="str">
        <f>VLOOKUP($B1944,data!$A$6:$M$15000,3)</f>
        <v>N/A</v>
      </c>
    </row>
    <row r="1945" spans="1:4">
      <c r="A1945" s="1">
        <v>37487</v>
      </c>
      <c r="B1945" s="4">
        <v>37487</v>
      </c>
      <c r="C1945" s="12">
        <f t="shared" si="40"/>
        <v>8</v>
      </c>
      <c r="D1945" s="38" t="str">
        <f>VLOOKUP($B1945,data!$A$6:$M$15000,3)</f>
        <v>N/A</v>
      </c>
    </row>
    <row r="1946" spans="1:4">
      <c r="A1946" s="1">
        <v>37488</v>
      </c>
      <c r="B1946" s="4">
        <v>37488</v>
      </c>
      <c r="C1946" s="12">
        <f t="shared" si="40"/>
        <v>8</v>
      </c>
      <c r="D1946" s="38" t="str">
        <f>VLOOKUP($B1946,data!$A$6:$M$15000,3)</f>
        <v>N/A</v>
      </c>
    </row>
    <row r="1947" spans="1:4">
      <c r="A1947" s="1">
        <v>37489</v>
      </c>
      <c r="B1947" s="4">
        <v>37489</v>
      </c>
      <c r="C1947" s="12">
        <f t="shared" si="40"/>
        <v>8</v>
      </c>
      <c r="D1947" s="38" t="str">
        <f>VLOOKUP($B1947,data!$A$6:$M$15000,3)</f>
        <v>N/A</v>
      </c>
    </row>
    <row r="1948" spans="1:4">
      <c r="A1948" s="1">
        <v>37490</v>
      </c>
      <c r="B1948" s="4">
        <v>37490</v>
      </c>
      <c r="C1948" s="12">
        <f t="shared" si="40"/>
        <v>8</v>
      </c>
      <c r="D1948" s="38" t="str">
        <f>VLOOKUP($B1948,data!$A$6:$M$15000,3)</f>
        <v>N/A</v>
      </c>
    </row>
    <row r="1949" spans="1:4">
      <c r="A1949" s="1">
        <v>37491</v>
      </c>
      <c r="B1949" s="4">
        <v>37491</v>
      </c>
      <c r="C1949" s="12">
        <f t="shared" si="40"/>
        <v>8</v>
      </c>
      <c r="D1949" s="38" t="str">
        <f>VLOOKUP($B1949,data!$A$6:$M$15000,3)</f>
        <v>N/A</v>
      </c>
    </row>
    <row r="1950" spans="1:4">
      <c r="A1950" s="1">
        <v>37492</v>
      </c>
      <c r="B1950" s="4">
        <v>37492</v>
      </c>
      <c r="C1950" s="12">
        <f t="shared" si="40"/>
        <v>8</v>
      </c>
      <c r="D1950" s="38" t="str">
        <f>VLOOKUP($B1950,data!$A$6:$M$15000,3)</f>
        <v>N/A</v>
      </c>
    </row>
    <row r="1951" spans="1:4">
      <c r="A1951" s="1">
        <v>37493</v>
      </c>
      <c r="B1951" s="4">
        <v>37493</v>
      </c>
      <c r="C1951" s="12">
        <f t="shared" si="40"/>
        <v>8</v>
      </c>
      <c r="D1951" s="38" t="str">
        <f>VLOOKUP($B1951,data!$A$6:$M$15000,3)</f>
        <v>N/A</v>
      </c>
    </row>
    <row r="1952" spans="1:4">
      <c r="A1952" s="1">
        <v>37494</v>
      </c>
      <c r="B1952" s="4">
        <v>37494</v>
      </c>
      <c r="C1952" s="12">
        <f t="shared" si="40"/>
        <v>8</v>
      </c>
      <c r="D1952" s="38" t="str">
        <f>VLOOKUP($B1952,data!$A$6:$M$15000,3)</f>
        <v>N/A</v>
      </c>
    </row>
    <row r="1953" spans="1:4">
      <c r="A1953" s="1">
        <v>37495</v>
      </c>
      <c r="B1953" s="4">
        <v>37495</v>
      </c>
      <c r="C1953" s="12">
        <f t="shared" si="40"/>
        <v>8</v>
      </c>
      <c r="D1953" s="38" t="str">
        <f>VLOOKUP($B1953,data!$A$6:$M$15000,3)</f>
        <v>N/A</v>
      </c>
    </row>
    <row r="1954" spans="1:4">
      <c r="A1954" s="1">
        <v>37496</v>
      </c>
      <c r="B1954" s="4">
        <v>37496</v>
      </c>
      <c r="C1954" s="12">
        <f t="shared" si="40"/>
        <v>8</v>
      </c>
      <c r="D1954" s="38" t="str">
        <f>VLOOKUP($B1954,data!$A$6:$M$15000,3)</f>
        <v>N/A</v>
      </c>
    </row>
    <row r="1955" spans="1:4">
      <c r="A1955" s="1">
        <v>37497</v>
      </c>
      <c r="B1955" s="4">
        <v>37497</v>
      </c>
      <c r="C1955" s="12">
        <f t="shared" si="40"/>
        <v>8</v>
      </c>
      <c r="D1955" s="38" t="str">
        <f>VLOOKUP($B1955,data!$A$6:$M$15000,3)</f>
        <v>N/A</v>
      </c>
    </row>
    <row r="1956" spans="1:4">
      <c r="A1956" s="1">
        <v>37498</v>
      </c>
      <c r="B1956" s="4">
        <v>37498</v>
      </c>
      <c r="C1956" s="12">
        <f t="shared" si="40"/>
        <v>8</v>
      </c>
      <c r="D1956" s="38" t="str">
        <f>VLOOKUP($B1956,data!$A$6:$M$15000,3)</f>
        <v>N/A</v>
      </c>
    </row>
    <row r="1957" spans="1:4">
      <c r="A1957" s="1">
        <v>37499</v>
      </c>
      <c r="B1957" s="4">
        <v>37499</v>
      </c>
      <c r="C1957" s="12">
        <f t="shared" si="40"/>
        <v>8</v>
      </c>
      <c r="D1957" s="38" t="str">
        <f>VLOOKUP($B1957,data!$A$6:$M$15000,3)</f>
        <v>N/A</v>
      </c>
    </row>
    <row r="1958" spans="1:4">
      <c r="A1958" s="1">
        <v>37500</v>
      </c>
      <c r="B1958" s="4">
        <v>37500</v>
      </c>
      <c r="C1958" s="12">
        <f t="shared" si="40"/>
        <v>9</v>
      </c>
      <c r="D1958" s="38" t="str">
        <f>VLOOKUP($B1958,data!$A$6:$M$15000,3)</f>
        <v>N/A</v>
      </c>
    </row>
    <row r="1959" spans="1:4">
      <c r="A1959" s="1">
        <v>37501</v>
      </c>
      <c r="B1959" s="4">
        <v>37501</v>
      </c>
      <c r="C1959" s="12">
        <f t="shared" si="40"/>
        <v>9</v>
      </c>
      <c r="D1959" s="38" t="str">
        <f>VLOOKUP($B1959,data!$A$6:$M$15000,3)</f>
        <v>N/A</v>
      </c>
    </row>
    <row r="1960" spans="1:4">
      <c r="A1960" s="1">
        <v>37502</v>
      </c>
      <c r="B1960" s="4">
        <v>37502</v>
      </c>
      <c r="C1960" s="12">
        <f t="shared" si="40"/>
        <v>9</v>
      </c>
      <c r="D1960" s="38" t="str">
        <f>VLOOKUP($B1960,data!$A$6:$M$15000,3)</f>
        <v>N/A</v>
      </c>
    </row>
    <row r="1961" spans="1:4">
      <c r="A1961" s="1">
        <v>37503</v>
      </c>
      <c r="B1961" s="4">
        <v>37503</v>
      </c>
      <c r="C1961" s="12">
        <f t="shared" si="40"/>
        <v>9</v>
      </c>
      <c r="D1961" s="38" t="str">
        <f>VLOOKUP($B1961,data!$A$6:$M$15000,3)</f>
        <v>N/A</v>
      </c>
    </row>
    <row r="1962" spans="1:4">
      <c r="A1962" s="1">
        <v>37504</v>
      </c>
      <c r="B1962" s="4">
        <v>37504</v>
      </c>
      <c r="C1962" s="12">
        <f t="shared" si="40"/>
        <v>9</v>
      </c>
      <c r="D1962" s="38" t="str">
        <f>VLOOKUP($B1962,data!$A$6:$M$15000,3)</f>
        <v>N/A</v>
      </c>
    </row>
    <row r="1963" spans="1:4">
      <c r="A1963" s="1">
        <v>37505</v>
      </c>
      <c r="B1963" s="4">
        <v>37505</v>
      </c>
      <c r="C1963" s="12">
        <f t="shared" si="40"/>
        <v>9</v>
      </c>
      <c r="D1963" s="38" t="str">
        <f>VLOOKUP($B1963,data!$A$6:$M$15000,3)</f>
        <v>N/A</v>
      </c>
    </row>
    <row r="1964" spans="1:4">
      <c r="A1964" s="1">
        <v>37506</v>
      </c>
      <c r="B1964" s="4">
        <v>37506</v>
      </c>
      <c r="C1964" s="12">
        <f t="shared" si="40"/>
        <v>9</v>
      </c>
      <c r="D1964" s="38" t="str">
        <f>VLOOKUP($B1964,data!$A$6:$M$15000,3)</f>
        <v>N/A</v>
      </c>
    </row>
    <row r="1965" spans="1:4">
      <c r="A1965" s="1">
        <v>37507</v>
      </c>
      <c r="B1965" s="4">
        <v>37507</v>
      </c>
      <c r="C1965" s="12">
        <f t="shared" si="40"/>
        <v>9</v>
      </c>
      <c r="D1965" s="38" t="str">
        <f>VLOOKUP($B1965,data!$A$6:$M$15000,3)</f>
        <v>N/A</v>
      </c>
    </row>
    <row r="1966" spans="1:4">
      <c r="A1966" s="1">
        <v>37508</v>
      </c>
      <c r="B1966" s="4">
        <v>37508</v>
      </c>
      <c r="C1966" s="12">
        <f t="shared" si="40"/>
        <v>9</v>
      </c>
      <c r="D1966" s="38" t="str">
        <f>VLOOKUP($B1966,data!$A$6:$M$15000,3)</f>
        <v>N/A</v>
      </c>
    </row>
    <row r="1967" spans="1:4">
      <c r="A1967" s="1">
        <v>37509</v>
      </c>
      <c r="B1967" s="4">
        <v>37509</v>
      </c>
      <c r="C1967" s="12">
        <f t="shared" si="40"/>
        <v>9</v>
      </c>
      <c r="D1967" s="38" t="str">
        <f>VLOOKUP($B1967,data!$A$6:$M$15000,3)</f>
        <v>N/A</v>
      </c>
    </row>
    <row r="1968" spans="1:4">
      <c r="A1968" s="1">
        <v>37510</v>
      </c>
      <c r="B1968" s="4">
        <v>37510</v>
      </c>
      <c r="C1968" s="12">
        <f t="shared" si="40"/>
        <v>9</v>
      </c>
      <c r="D1968" s="38" t="str">
        <f>VLOOKUP($B1968,data!$A$6:$M$15000,3)</f>
        <v>N/A</v>
      </c>
    </row>
    <row r="1969" spans="1:4">
      <c r="A1969" s="1">
        <v>37511</v>
      </c>
      <c r="B1969" s="4">
        <v>37511</v>
      </c>
      <c r="C1969" s="12">
        <f t="shared" si="40"/>
        <v>9</v>
      </c>
      <c r="D1969" s="38" t="str">
        <f>VLOOKUP($B1969,data!$A$6:$M$15000,3)</f>
        <v>N/A</v>
      </c>
    </row>
    <row r="1970" spans="1:4">
      <c r="A1970" s="1">
        <v>37512</v>
      </c>
      <c r="B1970" s="4">
        <v>37512</v>
      </c>
      <c r="C1970" s="12">
        <f t="shared" si="40"/>
        <v>9</v>
      </c>
      <c r="D1970" s="38" t="str">
        <f>VLOOKUP($B1970,data!$A$6:$M$15000,3)</f>
        <v>N/A</v>
      </c>
    </row>
    <row r="1971" spans="1:4">
      <c r="A1971" s="1">
        <v>37513</v>
      </c>
      <c r="B1971" s="4">
        <v>37513</v>
      </c>
      <c r="C1971" s="12">
        <f t="shared" si="40"/>
        <v>9</v>
      </c>
      <c r="D1971" s="38" t="str">
        <f>VLOOKUP($B1971,data!$A$6:$M$15000,3)</f>
        <v>N/A</v>
      </c>
    </row>
    <row r="1972" spans="1:4">
      <c r="A1972" s="1">
        <v>37514</v>
      </c>
      <c r="B1972" s="4">
        <v>37514</v>
      </c>
      <c r="C1972" s="12">
        <f t="shared" si="40"/>
        <v>9</v>
      </c>
      <c r="D1972" s="38" t="str">
        <f>VLOOKUP($B1972,data!$A$6:$M$15000,3)</f>
        <v>N/A</v>
      </c>
    </row>
    <row r="1973" spans="1:4">
      <c r="A1973" s="1">
        <v>37515</v>
      </c>
      <c r="B1973" s="4">
        <v>37515</v>
      </c>
      <c r="C1973" s="12">
        <f t="shared" si="40"/>
        <v>9</v>
      </c>
      <c r="D1973" s="38" t="str">
        <f>VLOOKUP($B1973,data!$A$6:$M$15000,3)</f>
        <v>N/A</v>
      </c>
    </row>
    <row r="1974" spans="1:4">
      <c r="A1974" s="1">
        <v>37516</v>
      </c>
      <c r="B1974" s="4">
        <v>37516</v>
      </c>
      <c r="C1974" s="12">
        <f t="shared" si="40"/>
        <v>9</v>
      </c>
      <c r="D1974" s="38" t="str">
        <f>VLOOKUP($B1974,data!$A$6:$M$15000,3)</f>
        <v>N/A</v>
      </c>
    </row>
    <row r="1975" spans="1:4">
      <c r="A1975" s="1">
        <v>37517</v>
      </c>
      <c r="B1975" s="4">
        <v>37517</v>
      </c>
      <c r="C1975" s="12">
        <f t="shared" si="40"/>
        <v>9</v>
      </c>
      <c r="D1975" s="38" t="str">
        <f>VLOOKUP($B1975,data!$A$6:$M$15000,3)</f>
        <v>N/A</v>
      </c>
    </row>
    <row r="1976" spans="1:4">
      <c r="A1976" s="1">
        <v>37518</v>
      </c>
      <c r="B1976" s="4">
        <v>37518</v>
      </c>
      <c r="C1976" s="12">
        <f t="shared" si="40"/>
        <v>9</v>
      </c>
      <c r="D1976" s="38" t="str">
        <f>VLOOKUP($B1976,data!$A$6:$M$15000,3)</f>
        <v>N/A</v>
      </c>
    </row>
    <row r="1977" spans="1:4">
      <c r="A1977" s="1">
        <v>37519</v>
      </c>
      <c r="B1977" s="4">
        <v>37519</v>
      </c>
      <c r="C1977" s="12">
        <f t="shared" si="40"/>
        <v>9</v>
      </c>
      <c r="D1977" s="38" t="str">
        <f>VLOOKUP($B1977,data!$A$6:$M$15000,3)</f>
        <v>N/A</v>
      </c>
    </row>
    <row r="1978" spans="1:4">
      <c r="A1978" s="1">
        <v>37520</v>
      </c>
      <c r="B1978" s="4">
        <v>37520</v>
      </c>
      <c r="C1978" s="12">
        <f t="shared" si="40"/>
        <v>9</v>
      </c>
      <c r="D1978" s="38" t="str">
        <f>VLOOKUP($B1978,data!$A$6:$M$15000,3)</f>
        <v>N/A</v>
      </c>
    </row>
    <row r="1979" spans="1:4">
      <c r="A1979" s="1">
        <v>37521</v>
      </c>
      <c r="B1979" s="4">
        <v>37521</v>
      </c>
      <c r="C1979" s="12">
        <f t="shared" si="40"/>
        <v>9</v>
      </c>
      <c r="D1979" s="38" t="str">
        <f>VLOOKUP($B1979,data!$A$6:$M$15000,3)</f>
        <v>N/A</v>
      </c>
    </row>
    <row r="1980" spans="1:4">
      <c r="A1980" s="1">
        <v>37522</v>
      </c>
      <c r="B1980" s="4">
        <v>37522</v>
      </c>
      <c r="C1980" s="12">
        <f t="shared" si="40"/>
        <v>9</v>
      </c>
      <c r="D1980" s="38" t="str">
        <f>VLOOKUP($B1980,data!$A$6:$M$15000,3)</f>
        <v>N/A</v>
      </c>
    </row>
    <row r="1981" spans="1:4">
      <c r="A1981" s="1">
        <v>37523</v>
      </c>
      <c r="B1981" s="4">
        <v>37523</v>
      </c>
      <c r="C1981" s="12">
        <f t="shared" si="40"/>
        <v>9</v>
      </c>
      <c r="D1981" s="38" t="str">
        <f>VLOOKUP($B1981,data!$A$6:$M$15000,3)</f>
        <v>N/A</v>
      </c>
    </row>
    <row r="1982" spans="1:4">
      <c r="A1982" s="1">
        <v>37524</v>
      </c>
      <c r="B1982" s="4">
        <v>37524</v>
      </c>
      <c r="C1982" s="12">
        <f t="shared" si="40"/>
        <v>9</v>
      </c>
      <c r="D1982" s="38" t="str">
        <f>VLOOKUP($B1982,data!$A$6:$M$15000,3)</f>
        <v>N/A</v>
      </c>
    </row>
    <row r="1983" spans="1:4">
      <c r="A1983" s="1">
        <v>37525</v>
      </c>
      <c r="B1983" s="4">
        <v>37525</v>
      </c>
      <c r="C1983" s="12">
        <f t="shared" si="40"/>
        <v>9</v>
      </c>
      <c r="D1983" s="38" t="str">
        <f>VLOOKUP($B1983,data!$A$6:$M$15000,3)</f>
        <v>N/A</v>
      </c>
    </row>
    <row r="1984" spans="1:4">
      <c r="A1984" s="1">
        <v>37526</v>
      </c>
      <c r="B1984" s="4">
        <v>37526</v>
      </c>
      <c r="C1984" s="12">
        <f t="shared" si="40"/>
        <v>9</v>
      </c>
      <c r="D1984" s="38" t="str">
        <f>VLOOKUP($B1984,data!$A$6:$M$15000,3)</f>
        <v>N/A</v>
      </c>
    </row>
    <row r="1985" spans="1:4">
      <c r="A1985" s="1">
        <v>37527</v>
      </c>
      <c r="B1985" s="4">
        <v>37527</v>
      </c>
      <c r="C1985" s="12">
        <f t="shared" si="40"/>
        <v>9</v>
      </c>
      <c r="D1985" s="38" t="str">
        <f>VLOOKUP($B1985,data!$A$6:$M$15000,3)</f>
        <v>N/A</v>
      </c>
    </row>
    <row r="1986" spans="1:4">
      <c r="A1986" s="1">
        <v>37528</v>
      </c>
      <c r="B1986" s="4">
        <v>37528</v>
      </c>
      <c r="C1986" s="12">
        <f t="shared" si="40"/>
        <v>9</v>
      </c>
      <c r="D1986" s="38" t="str">
        <f>VLOOKUP($B1986,data!$A$6:$M$15000,3)</f>
        <v>N/A</v>
      </c>
    </row>
    <row r="1987" spans="1:4">
      <c r="A1987" s="1">
        <v>37529</v>
      </c>
      <c r="B1987" s="4">
        <v>37529</v>
      </c>
      <c r="C1987" s="12">
        <f t="shared" si="40"/>
        <v>9</v>
      </c>
      <c r="D1987" s="38" t="str">
        <f>VLOOKUP($B1987,data!$A$6:$M$15000,3)</f>
        <v>N/A</v>
      </c>
    </row>
    <row r="1988" spans="1:4">
      <c r="A1988" s="1">
        <v>37530</v>
      </c>
      <c r="B1988" s="4">
        <v>37530</v>
      </c>
      <c r="C1988" s="12">
        <f t="shared" si="40"/>
        <v>10</v>
      </c>
      <c r="D1988" s="38" t="str">
        <f>VLOOKUP($B1988,data!$A$6:$M$15000,3)</f>
        <v>N/A</v>
      </c>
    </row>
    <row r="1989" spans="1:4">
      <c r="A1989" s="1">
        <v>37531</v>
      </c>
      <c r="B1989" s="4">
        <v>37531</v>
      </c>
      <c r="C1989" s="12">
        <f t="shared" si="40"/>
        <v>10</v>
      </c>
      <c r="D1989" s="38" t="str">
        <f>VLOOKUP($B1989,data!$A$6:$M$15000,3)</f>
        <v>N/A</v>
      </c>
    </row>
    <row r="1990" spans="1:4">
      <c r="A1990" s="1">
        <v>37532</v>
      </c>
      <c r="B1990" s="4">
        <v>37532</v>
      </c>
      <c r="C1990" s="12">
        <f t="shared" si="40"/>
        <v>10</v>
      </c>
      <c r="D1990" s="38" t="str">
        <f>VLOOKUP($B1990,data!$A$6:$M$15000,3)</f>
        <v>N/A</v>
      </c>
    </row>
    <row r="1991" spans="1:4">
      <c r="A1991" s="1">
        <v>37533</v>
      </c>
      <c r="B1991" s="4">
        <v>37533</v>
      </c>
      <c r="C1991" s="12">
        <f t="shared" si="40"/>
        <v>10</v>
      </c>
      <c r="D1991" s="38" t="str">
        <f>VLOOKUP($B1991,data!$A$6:$M$15000,3)</f>
        <v>N/A</v>
      </c>
    </row>
    <row r="1992" spans="1:4">
      <c r="A1992" s="1">
        <v>37534</v>
      </c>
      <c r="B1992" s="4">
        <v>37534</v>
      </c>
      <c r="C1992" s="12">
        <f t="shared" si="40"/>
        <v>10</v>
      </c>
      <c r="D1992" s="38" t="str">
        <f>VLOOKUP($B1992,data!$A$6:$M$15000,3)</f>
        <v>N/A</v>
      </c>
    </row>
    <row r="1993" spans="1:4">
      <c r="A1993" s="1">
        <v>37535</v>
      </c>
      <c r="B1993" s="4">
        <v>37535</v>
      </c>
      <c r="C1993" s="12">
        <f t="shared" si="40"/>
        <v>10</v>
      </c>
      <c r="D1993" s="38" t="str">
        <f>VLOOKUP($B1993,data!$A$6:$M$15000,3)</f>
        <v>N/A</v>
      </c>
    </row>
    <row r="1994" spans="1:4">
      <c r="A1994" s="1">
        <v>37536</v>
      </c>
      <c r="B1994" s="4">
        <v>37536</v>
      </c>
      <c r="C1994" s="12">
        <f t="shared" si="40"/>
        <v>10</v>
      </c>
      <c r="D1994" s="38" t="str">
        <f>VLOOKUP($B1994,data!$A$6:$M$15000,3)</f>
        <v>N/A</v>
      </c>
    </row>
    <row r="1995" spans="1:4">
      <c r="A1995" s="1">
        <v>37537</v>
      </c>
      <c r="B1995" s="4">
        <v>37537</v>
      </c>
      <c r="C1995" s="12">
        <f>IF(B1995&lt;&gt;"",MONTH(B1995),0)</f>
        <v>10</v>
      </c>
      <c r="D1995" s="38" t="str">
        <f>VLOOKUP($B1995,data!$A$6:$M$15000,3)</f>
        <v>N/A</v>
      </c>
    </row>
    <row r="1996" spans="1:4">
      <c r="A1996" s="1">
        <v>37538</v>
      </c>
      <c r="B1996" s="4">
        <v>37538</v>
      </c>
      <c r="C1996" s="12">
        <f>IF(B1996&lt;&gt;"",MONTH(B1996),0)</f>
        <v>10</v>
      </c>
      <c r="D1996" s="38" t="str">
        <f>VLOOKUP($B1996,data!$A$6:$M$15000,3)</f>
        <v>N/A</v>
      </c>
    </row>
    <row r="1997" spans="1:4">
      <c r="A1997" s="1">
        <v>37539</v>
      </c>
      <c r="B1997" s="4">
        <v>37539</v>
      </c>
      <c r="C1997" s="12">
        <f>IF(B1997&lt;&gt;"",MONTH(B1997),0)</f>
        <v>10</v>
      </c>
      <c r="D1997" s="38" t="str">
        <f>VLOOKUP($B1997,data!$A$6:$M$15000,3)</f>
        <v>N/A</v>
      </c>
    </row>
    <row r="1998" spans="1:4">
      <c r="A1998" s="1">
        <v>37540</v>
      </c>
      <c r="B1998" s="4">
        <v>37540</v>
      </c>
      <c r="C1998" s="12">
        <f>IF(B1998&lt;&gt;"",MONTH(B1998),0)</f>
        <v>10</v>
      </c>
      <c r="D1998" s="38" t="str">
        <f>VLOOKUP($B1998,data!$A$6:$M$15000,3)</f>
        <v>N/A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5:T1774"/>
  <sheetViews>
    <sheetView topLeftCell="J40" workbookViewId="0">
      <selection activeCell="W54" sqref="W54"/>
    </sheetView>
  </sheetViews>
  <sheetFormatPr defaultColWidth="8.7109375" defaultRowHeight="11.25"/>
  <cols>
    <col min="1" max="1" width="9.28515625" style="2" customWidth="1"/>
    <col min="2" max="3" width="9.28515625" style="4" customWidth="1"/>
    <col min="4" max="4" width="9.28515625" style="5" customWidth="1"/>
    <col min="5" max="19" width="8.7109375" style="11" customWidth="1"/>
    <col min="20" max="20" width="9.28515625" style="14" bestFit="1" customWidth="1"/>
    <col min="21" max="16384" width="8.7109375" style="11"/>
  </cols>
  <sheetData>
    <row r="5" spans="1:20">
      <c r="A5" s="10" t="s">
        <v>0</v>
      </c>
    </row>
    <row r="6" spans="1:20" ht="23.25" thickBot="1">
      <c r="A6" s="7" t="s">
        <v>1</v>
      </c>
      <c r="B6" s="8" t="s">
        <v>2</v>
      </c>
      <c r="C6" s="8" t="s">
        <v>14</v>
      </c>
      <c r="D6" s="9" t="s">
        <v>4</v>
      </c>
      <c r="S6" s="30" t="s">
        <v>2</v>
      </c>
      <c r="T6" s="29" t="s">
        <v>18</v>
      </c>
    </row>
    <row r="7" spans="1:20">
      <c r="A7" s="1">
        <v>35551</v>
      </c>
      <c r="B7" s="4">
        <v>35551</v>
      </c>
      <c r="C7" s="12">
        <f>IF(B7&lt;&gt;"",MONTH(B7),0)</f>
        <v>5</v>
      </c>
      <c r="D7" s="5">
        <v>747000</v>
      </c>
      <c r="E7" s="14"/>
      <c r="F7" s="15">
        <v>35551</v>
      </c>
      <c r="G7" s="16">
        <v>35582</v>
      </c>
      <c r="H7" s="16">
        <v>35612</v>
      </c>
      <c r="I7" s="16">
        <v>35643</v>
      </c>
      <c r="J7" s="16">
        <v>35674</v>
      </c>
      <c r="K7" s="16">
        <v>35704</v>
      </c>
      <c r="L7" s="16">
        <v>35735</v>
      </c>
      <c r="M7" s="17">
        <v>35765</v>
      </c>
      <c r="S7" s="13">
        <v>35551</v>
      </c>
      <c r="T7" s="14">
        <f>HLOOKUP(S7,$F$7:$M$11,2)</f>
        <v>708258.06451612909</v>
      </c>
    </row>
    <row r="8" spans="1:20">
      <c r="A8" s="1">
        <v>35552</v>
      </c>
      <c r="B8" s="4">
        <v>35552</v>
      </c>
      <c r="C8" s="12">
        <f t="shared" ref="C8:C71" si="0">IF(B8&lt;&gt;"",MONTH(B8),0)</f>
        <v>5</v>
      </c>
      <c r="D8" s="5">
        <v>723000</v>
      </c>
      <c r="E8" s="14"/>
      <c r="F8" s="18">
        <f>DAVERAGE(Ehrenberg97,4,F10:F11)</f>
        <v>708258.06451612909</v>
      </c>
      <c r="G8" s="19">
        <f t="shared" ref="G8:M8" si="1">DAVERAGE(Ehrenberg97,4,G10:G11)</f>
        <v>697833.33333333337</v>
      </c>
      <c r="H8" s="19">
        <f t="shared" si="1"/>
        <v>843290.32258064521</v>
      </c>
      <c r="I8" s="19">
        <f t="shared" si="1"/>
        <v>759774.19354838715</v>
      </c>
      <c r="J8" s="19">
        <f t="shared" si="1"/>
        <v>973200</v>
      </c>
      <c r="K8" s="19">
        <f t="shared" si="1"/>
        <v>726935.48387096776</v>
      </c>
      <c r="L8" s="19">
        <f t="shared" si="1"/>
        <v>575733.33333333337</v>
      </c>
      <c r="M8" s="20">
        <f t="shared" si="1"/>
        <v>538806.45161290327</v>
      </c>
      <c r="S8" s="13">
        <v>35582</v>
      </c>
      <c r="T8" s="14">
        <f t="shared" ref="T8:T14" si="2">HLOOKUP(S8,$F$7:$M$11,2)</f>
        <v>697833.33333333337</v>
      </c>
    </row>
    <row r="9" spans="1:20">
      <c r="A9" s="1">
        <v>35553</v>
      </c>
      <c r="B9" s="4">
        <v>35553</v>
      </c>
      <c r="C9" s="12">
        <f t="shared" si="0"/>
        <v>5</v>
      </c>
      <c r="D9" s="5">
        <v>702000</v>
      </c>
      <c r="E9" s="14"/>
      <c r="F9" s="21"/>
      <c r="G9" s="22"/>
      <c r="H9" s="22"/>
      <c r="I9" s="22"/>
      <c r="J9" s="22"/>
      <c r="K9" s="22"/>
      <c r="L9" s="22"/>
      <c r="M9" s="23"/>
      <c r="S9" s="13">
        <v>35612</v>
      </c>
      <c r="T9" s="14">
        <f t="shared" si="2"/>
        <v>843290.32258064521</v>
      </c>
    </row>
    <row r="10" spans="1:20">
      <c r="A10" s="1">
        <v>35554</v>
      </c>
      <c r="B10" s="4">
        <v>35554</v>
      </c>
      <c r="C10" s="12">
        <f t="shared" si="0"/>
        <v>5</v>
      </c>
      <c r="D10" s="5">
        <v>694000</v>
      </c>
      <c r="E10" s="14"/>
      <c r="F10" s="21" t="s">
        <v>14</v>
      </c>
      <c r="G10" s="22" t="s">
        <v>14</v>
      </c>
      <c r="H10" s="22" t="s">
        <v>14</v>
      </c>
      <c r="I10" s="22" t="s">
        <v>14</v>
      </c>
      <c r="J10" s="22" t="s">
        <v>14</v>
      </c>
      <c r="K10" s="22" t="s">
        <v>14</v>
      </c>
      <c r="L10" s="22" t="s">
        <v>14</v>
      </c>
      <c r="M10" s="23" t="s">
        <v>14</v>
      </c>
      <c r="S10" s="13">
        <v>35643</v>
      </c>
      <c r="T10" s="14">
        <f t="shared" si="2"/>
        <v>759774.19354838715</v>
      </c>
    </row>
    <row r="11" spans="1:20" ht="12" thickBot="1">
      <c r="A11" s="1">
        <v>35555</v>
      </c>
      <c r="B11" s="4">
        <v>35555</v>
      </c>
      <c r="C11" s="12">
        <f t="shared" si="0"/>
        <v>5</v>
      </c>
      <c r="D11" s="5">
        <v>702000</v>
      </c>
      <c r="E11" s="14"/>
      <c r="F11" s="24">
        <v>5</v>
      </c>
      <c r="G11" s="25">
        <v>6</v>
      </c>
      <c r="H11" s="25">
        <v>7</v>
      </c>
      <c r="I11" s="25">
        <v>8</v>
      </c>
      <c r="J11" s="25">
        <v>9</v>
      </c>
      <c r="K11" s="25">
        <v>10</v>
      </c>
      <c r="L11" s="25">
        <v>11</v>
      </c>
      <c r="M11" s="26">
        <v>12</v>
      </c>
      <c r="S11" s="13">
        <v>35674</v>
      </c>
      <c r="T11" s="14">
        <f t="shared" si="2"/>
        <v>973200</v>
      </c>
    </row>
    <row r="12" spans="1:20" ht="12" thickBot="1">
      <c r="A12" s="1">
        <v>35556</v>
      </c>
      <c r="B12" s="4">
        <v>35556</v>
      </c>
      <c r="C12" s="12">
        <f t="shared" si="0"/>
        <v>5</v>
      </c>
      <c r="D12" s="5">
        <v>567000</v>
      </c>
      <c r="E12" s="14"/>
      <c r="S12" s="13">
        <v>35704</v>
      </c>
      <c r="T12" s="14">
        <f t="shared" si="2"/>
        <v>726935.48387096776</v>
      </c>
    </row>
    <row r="13" spans="1:20">
      <c r="A13" s="1">
        <v>35557</v>
      </c>
      <c r="B13" s="4">
        <v>35557</v>
      </c>
      <c r="C13" s="12">
        <f t="shared" si="0"/>
        <v>5</v>
      </c>
      <c r="D13" s="5">
        <v>646000</v>
      </c>
      <c r="E13" s="14"/>
      <c r="F13" s="15">
        <v>35796</v>
      </c>
      <c r="G13" s="16">
        <v>35827</v>
      </c>
      <c r="H13" s="16">
        <v>35855</v>
      </c>
      <c r="I13" s="16">
        <v>35886</v>
      </c>
      <c r="J13" s="16">
        <v>35916</v>
      </c>
      <c r="K13" s="16">
        <v>35947</v>
      </c>
      <c r="L13" s="16">
        <v>35977</v>
      </c>
      <c r="M13" s="16">
        <v>36008</v>
      </c>
      <c r="N13" s="16">
        <v>36039</v>
      </c>
      <c r="O13" s="16">
        <v>36069</v>
      </c>
      <c r="P13" s="16">
        <v>36100</v>
      </c>
      <c r="Q13" s="17">
        <v>36130</v>
      </c>
      <c r="S13" s="13">
        <v>35735</v>
      </c>
      <c r="T13" s="14">
        <f t="shared" si="2"/>
        <v>575733.33333333337</v>
      </c>
    </row>
    <row r="14" spans="1:20">
      <c r="A14" s="1">
        <v>35558</v>
      </c>
      <c r="B14" s="4">
        <v>35558</v>
      </c>
      <c r="C14" s="12">
        <f t="shared" si="0"/>
        <v>5</v>
      </c>
      <c r="D14" s="5">
        <v>707000</v>
      </c>
      <c r="E14" s="14"/>
      <c r="F14" s="18">
        <f>DAVERAGE(Ehrenberg98,4,F16:F17)</f>
        <v>700483.87096774194</v>
      </c>
      <c r="G14" s="19">
        <f t="shared" ref="G14:Q14" si="3">DAVERAGE(Ehrenberg98,4,G16:G17)</f>
        <v>647607.14285714284</v>
      </c>
      <c r="H14" s="19">
        <f t="shared" si="3"/>
        <v>719741.93548387091</v>
      </c>
      <c r="I14" s="19">
        <f t="shared" si="3"/>
        <v>678366.66666666663</v>
      </c>
      <c r="J14" s="19">
        <f t="shared" si="3"/>
        <v>728308</v>
      </c>
      <c r="K14" s="19">
        <f t="shared" si="3"/>
        <v>597677.31034482759</v>
      </c>
      <c r="L14" s="19">
        <f t="shared" si="3"/>
        <v>605879.70967741939</v>
      </c>
      <c r="M14" s="19">
        <f t="shared" si="3"/>
        <v>981774.19354838715</v>
      </c>
      <c r="N14" s="19">
        <f t="shared" si="3"/>
        <v>732233.33333333337</v>
      </c>
      <c r="O14" s="19">
        <f t="shared" si="3"/>
        <v>874451.61290322582</v>
      </c>
      <c r="P14" s="19">
        <f t="shared" si="3"/>
        <v>963900</v>
      </c>
      <c r="Q14" s="20">
        <f t="shared" si="3"/>
        <v>1045580.6451612903</v>
      </c>
      <c r="S14" s="13">
        <v>35765</v>
      </c>
      <c r="T14" s="14">
        <f t="shared" si="2"/>
        <v>538806.45161290327</v>
      </c>
    </row>
    <row r="15" spans="1:20">
      <c r="A15" s="1">
        <v>35559</v>
      </c>
      <c r="B15" s="4">
        <v>35559</v>
      </c>
      <c r="C15" s="12">
        <f t="shared" si="0"/>
        <v>5</v>
      </c>
      <c r="D15" s="5">
        <v>735000</v>
      </c>
      <c r="E15" s="14"/>
      <c r="F15" s="21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3"/>
      <c r="S15" s="13">
        <v>35796</v>
      </c>
      <c r="T15" s="14">
        <f>HLOOKUP(S15,$F$13:$Q$17,2)</f>
        <v>700483.87096774194</v>
      </c>
    </row>
    <row r="16" spans="1:20">
      <c r="A16" s="1">
        <v>35560</v>
      </c>
      <c r="B16" s="4">
        <v>35560</v>
      </c>
      <c r="C16" s="12">
        <f t="shared" si="0"/>
        <v>5</v>
      </c>
      <c r="D16" s="5">
        <v>690000</v>
      </c>
      <c r="E16" s="14"/>
      <c r="F16" s="21" t="s">
        <v>14</v>
      </c>
      <c r="G16" s="22" t="s">
        <v>14</v>
      </c>
      <c r="H16" s="22" t="s">
        <v>14</v>
      </c>
      <c r="I16" s="22" t="s">
        <v>14</v>
      </c>
      <c r="J16" s="22" t="s">
        <v>14</v>
      </c>
      <c r="K16" s="22" t="s">
        <v>14</v>
      </c>
      <c r="L16" s="22" t="s">
        <v>14</v>
      </c>
      <c r="M16" s="22" t="s">
        <v>14</v>
      </c>
      <c r="N16" s="22" t="s">
        <v>14</v>
      </c>
      <c r="O16" s="22" t="s">
        <v>14</v>
      </c>
      <c r="P16" s="22" t="s">
        <v>14</v>
      </c>
      <c r="Q16" s="23" t="s">
        <v>14</v>
      </c>
      <c r="S16" s="13">
        <v>35827</v>
      </c>
      <c r="T16" s="14">
        <f t="shared" ref="T16:T26" si="4">HLOOKUP(S16,$F$13:$Q$17,2)</f>
        <v>647607.14285714284</v>
      </c>
    </row>
    <row r="17" spans="1:20" ht="12" thickBot="1">
      <c r="A17" s="1">
        <v>35561</v>
      </c>
      <c r="B17" s="4">
        <v>35561</v>
      </c>
      <c r="C17" s="12">
        <f t="shared" si="0"/>
        <v>5</v>
      </c>
      <c r="D17" s="5">
        <v>677000</v>
      </c>
      <c r="E17" s="14"/>
      <c r="F17" s="24">
        <v>1</v>
      </c>
      <c r="G17" s="25">
        <v>2</v>
      </c>
      <c r="H17" s="25">
        <v>3</v>
      </c>
      <c r="I17" s="25">
        <v>4</v>
      </c>
      <c r="J17" s="25">
        <v>5</v>
      </c>
      <c r="K17" s="25">
        <v>6</v>
      </c>
      <c r="L17" s="25">
        <v>7</v>
      </c>
      <c r="M17" s="25">
        <v>8</v>
      </c>
      <c r="N17" s="25">
        <v>9</v>
      </c>
      <c r="O17" s="25">
        <v>10</v>
      </c>
      <c r="P17" s="25">
        <v>11</v>
      </c>
      <c r="Q17" s="26">
        <v>12</v>
      </c>
      <c r="S17" s="13">
        <v>35855</v>
      </c>
      <c r="T17" s="14">
        <f t="shared" si="4"/>
        <v>719741.93548387091</v>
      </c>
    </row>
    <row r="18" spans="1:20" ht="12" thickBot="1">
      <c r="A18" s="1">
        <v>35562</v>
      </c>
      <c r="B18" s="4">
        <v>35562</v>
      </c>
      <c r="C18" s="12">
        <f t="shared" si="0"/>
        <v>5</v>
      </c>
      <c r="D18" s="5">
        <v>716000</v>
      </c>
      <c r="E18" s="14"/>
      <c r="S18" s="13">
        <v>35886</v>
      </c>
      <c r="T18" s="14">
        <f t="shared" si="4"/>
        <v>678366.66666666663</v>
      </c>
    </row>
    <row r="19" spans="1:20">
      <c r="A19" s="1">
        <v>35563</v>
      </c>
      <c r="B19" s="4">
        <v>35563</v>
      </c>
      <c r="C19" s="12">
        <f t="shared" si="0"/>
        <v>5</v>
      </c>
      <c r="D19" s="5">
        <v>713000</v>
      </c>
      <c r="E19" s="14"/>
      <c r="F19" s="15">
        <v>36161</v>
      </c>
      <c r="G19" s="16">
        <v>36192</v>
      </c>
      <c r="H19" s="16">
        <v>36220</v>
      </c>
      <c r="I19" s="16">
        <v>36251</v>
      </c>
      <c r="J19" s="16">
        <v>36281</v>
      </c>
      <c r="K19" s="16">
        <v>36312</v>
      </c>
      <c r="L19" s="16">
        <v>36342</v>
      </c>
      <c r="M19" s="16">
        <v>36373</v>
      </c>
      <c r="N19" s="16">
        <v>36404</v>
      </c>
      <c r="O19" s="16">
        <v>36434</v>
      </c>
      <c r="P19" s="16">
        <v>36465</v>
      </c>
      <c r="Q19" s="17">
        <v>36495</v>
      </c>
      <c r="S19" s="13">
        <v>35916</v>
      </c>
      <c r="T19" s="14">
        <f t="shared" si="4"/>
        <v>728308</v>
      </c>
    </row>
    <row r="20" spans="1:20">
      <c r="A20" s="1">
        <v>35564</v>
      </c>
      <c r="B20" s="4">
        <v>35564</v>
      </c>
      <c r="C20" s="12">
        <f t="shared" si="0"/>
        <v>5</v>
      </c>
      <c r="D20" s="5">
        <v>709000</v>
      </c>
      <c r="E20" s="14"/>
      <c r="F20" s="18">
        <f>DAVERAGE(Ehrenberg99,4,F22:F23)</f>
        <v>872161.29032258061</v>
      </c>
      <c r="G20" s="19">
        <f t="shared" ref="G20:Q20" si="5">DAVERAGE(Ehrenberg99,4,G22:G23)</f>
        <v>681107.14285714284</v>
      </c>
      <c r="H20" s="19">
        <f t="shared" si="5"/>
        <v>679548.38709677418</v>
      </c>
      <c r="I20" s="19">
        <f t="shared" si="5"/>
        <v>685933.33333333337</v>
      </c>
      <c r="J20" s="19">
        <f t="shared" si="5"/>
        <v>783225.80645161285</v>
      </c>
      <c r="K20" s="19">
        <f t="shared" si="5"/>
        <v>701233.33333333337</v>
      </c>
      <c r="L20" s="19">
        <f t="shared" si="5"/>
        <v>744774.19354838715</v>
      </c>
      <c r="M20" s="19">
        <f t="shared" si="5"/>
        <v>569612.90322580643</v>
      </c>
      <c r="N20" s="19">
        <f t="shared" si="5"/>
        <v>810300</v>
      </c>
      <c r="O20" s="19">
        <f t="shared" si="5"/>
        <v>1037419.3548387097</v>
      </c>
      <c r="P20" s="19">
        <f t="shared" si="5"/>
        <v>943800</v>
      </c>
      <c r="Q20" s="20">
        <f t="shared" si="5"/>
        <v>936062.6451612903</v>
      </c>
      <c r="S20" s="13">
        <v>35947</v>
      </c>
      <c r="T20" s="14">
        <f t="shared" si="4"/>
        <v>597677.31034482759</v>
      </c>
    </row>
    <row r="21" spans="1:20">
      <c r="A21" s="1">
        <v>35565</v>
      </c>
      <c r="B21" s="4">
        <v>35565</v>
      </c>
      <c r="C21" s="12">
        <f t="shared" si="0"/>
        <v>5</v>
      </c>
      <c r="D21" s="5">
        <v>726000</v>
      </c>
      <c r="E21" s="14"/>
      <c r="F21" s="21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3"/>
      <c r="S21" s="13">
        <v>35977</v>
      </c>
      <c r="T21" s="14">
        <f t="shared" si="4"/>
        <v>605879.70967741939</v>
      </c>
    </row>
    <row r="22" spans="1:20">
      <c r="A22" s="1">
        <v>35566</v>
      </c>
      <c r="B22" s="4">
        <v>35566</v>
      </c>
      <c r="C22" s="12">
        <f t="shared" si="0"/>
        <v>5</v>
      </c>
      <c r="D22" s="5">
        <v>697000</v>
      </c>
      <c r="E22" s="14"/>
      <c r="F22" s="21" t="s">
        <v>14</v>
      </c>
      <c r="G22" s="22" t="s">
        <v>14</v>
      </c>
      <c r="H22" s="22" t="s">
        <v>14</v>
      </c>
      <c r="I22" s="22" t="s">
        <v>14</v>
      </c>
      <c r="J22" s="22" t="s">
        <v>14</v>
      </c>
      <c r="K22" s="22" t="s">
        <v>14</v>
      </c>
      <c r="L22" s="22" t="s">
        <v>14</v>
      </c>
      <c r="M22" s="22" t="s">
        <v>14</v>
      </c>
      <c r="N22" s="22" t="s">
        <v>14</v>
      </c>
      <c r="O22" s="22" t="s">
        <v>14</v>
      </c>
      <c r="P22" s="22" t="s">
        <v>14</v>
      </c>
      <c r="Q22" s="23" t="s">
        <v>14</v>
      </c>
      <c r="S22" s="13">
        <v>36008</v>
      </c>
      <c r="T22" s="14">
        <f t="shared" si="4"/>
        <v>981774.19354838715</v>
      </c>
    </row>
    <row r="23" spans="1:20" ht="12" thickBot="1">
      <c r="A23" s="1">
        <v>35567</v>
      </c>
      <c r="B23" s="4">
        <v>35567</v>
      </c>
      <c r="C23" s="12">
        <f t="shared" si="0"/>
        <v>5</v>
      </c>
      <c r="D23" s="5">
        <v>632000</v>
      </c>
      <c r="E23" s="14"/>
      <c r="F23" s="24">
        <v>1</v>
      </c>
      <c r="G23" s="25">
        <v>2</v>
      </c>
      <c r="H23" s="25">
        <v>3</v>
      </c>
      <c r="I23" s="25">
        <v>4</v>
      </c>
      <c r="J23" s="25">
        <v>5</v>
      </c>
      <c r="K23" s="25">
        <v>6</v>
      </c>
      <c r="L23" s="25">
        <v>7</v>
      </c>
      <c r="M23" s="25">
        <v>8</v>
      </c>
      <c r="N23" s="25">
        <v>9</v>
      </c>
      <c r="O23" s="25">
        <v>10</v>
      </c>
      <c r="P23" s="25">
        <v>11</v>
      </c>
      <c r="Q23" s="26">
        <v>12</v>
      </c>
      <c r="S23" s="13">
        <v>36039</v>
      </c>
      <c r="T23" s="14">
        <f t="shared" si="4"/>
        <v>732233.33333333337</v>
      </c>
    </row>
    <row r="24" spans="1:20" ht="12" thickBot="1">
      <c r="A24" s="1">
        <v>35568</v>
      </c>
      <c r="B24" s="4">
        <v>35568</v>
      </c>
      <c r="C24" s="12">
        <f t="shared" si="0"/>
        <v>5</v>
      </c>
      <c r="D24" s="5">
        <v>712000</v>
      </c>
      <c r="E24" s="14"/>
      <c r="S24" s="13">
        <v>36069</v>
      </c>
      <c r="T24" s="14">
        <f t="shared" si="4"/>
        <v>874451.61290322582</v>
      </c>
    </row>
    <row r="25" spans="1:20">
      <c r="A25" s="1">
        <v>35569</v>
      </c>
      <c r="B25" s="4">
        <v>35569</v>
      </c>
      <c r="C25" s="12">
        <f t="shared" si="0"/>
        <v>5</v>
      </c>
      <c r="D25" s="5">
        <v>716000</v>
      </c>
      <c r="E25" s="14"/>
      <c r="F25" s="15">
        <v>36526</v>
      </c>
      <c r="G25" s="16">
        <v>36557</v>
      </c>
      <c r="H25" s="16">
        <v>36586</v>
      </c>
      <c r="I25" s="16">
        <v>36617</v>
      </c>
      <c r="J25" s="16">
        <v>36647</v>
      </c>
      <c r="K25" s="16">
        <v>36678</v>
      </c>
      <c r="L25" s="16">
        <v>36708</v>
      </c>
      <c r="M25" s="16">
        <v>36739</v>
      </c>
      <c r="N25" s="16">
        <v>36770</v>
      </c>
      <c r="O25" s="16">
        <v>36800</v>
      </c>
      <c r="P25" s="16">
        <v>36831</v>
      </c>
      <c r="Q25" s="17">
        <v>36861</v>
      </c>
      <c r="S25" s="13">
        <v>36100</v>
      </c>
      <c r="T25" s="14">
        <f t="shared" si="4"/>
        <v>963900</v>
      </c>
    </row>
    <row r="26" spans="1:20">
      <c r="A26" s="1">
        <v>35570</v>
      </c>
      <c r="B26" s="4">
        <v>35570</v>
      </c>
      <c r="C26" s="12">
        <f t="shared" si="0"/>
        <v>5</v>
      </c>
      <c r="D26" s="5">
        <v>715000</v>
      </c>
      <c r="E26" s="14"/>
      <c r="F26" s="18">
        <f>DAVERAGE(ehrenberg00,4,F28:F29)</f>
        <v>871548.38709677418</v>
      </c>
      <c r="G26" s="19">
        <f t="shared" ref="G26:Q26" si="6">DAVERAGE(ehrenberg00,4,G28:G29)</f>
        <v>657034.48275862064</v>
      </c>
      <c r="H26" s="19">
        <f t="shared" si="6"/>
        <v>865516.12903225806</v>
      </c>
      <c r="I26" s="19">
        <f t="shared" si="6"/>
        <v>778566.66666666663</v>
      </c>
      <c r="J26" s="19">
        <f t="shared" si="6"/>
        <v>651290.32258064521</v>
      </c>
      <c r="K26" s="19">
        <f t="shared" si="6"/>
        <v>963266.66666666663</v>
      </c>
      <c r="L26" s="19">
        <f t="shared" si="6"/>
        <v>1043258.0645161291</v>
      </c>
      <c r="M26" s="19">
        <f t="shared" si="6"/>
        <v>957451.61290322582</v>
      </c>
      <c r="N26" s="19">
        <f t="shared" si="6"/>
        <v>1093733.3333333333</v>
      </c>
      <c r="O26" s="19">
        <f t="shared" si="6"/>
        <v>1165096.7741935484</v>
      </c>
      <c r="P26" s="19">
        <f t="shared" si="6"/>
        <v>1094700</v>
      </c>
      <c r="Q26" s="20">
        <f t="shared" si="6"/>
        <v>1181935.4838709678</v>
      </c>
      <c r="S26" s="13">
        <v>36130</v>
      </c>
      <c r="T26" s="14">
        <f t="shared" si="4"/>
        <v>1045580.6451612903</v>
      </c>
    </row>
    <row r="27" spans="1:20">
      <c r="A27" s="1">
        <v>35571</v>
      </c>
      <c r="B27" s="4">
        <v>35571</v>
      </c>
      <c r="C27" s="12">
        <f t="shared" si="0"/>
        <v>5</v>
      </c>
      <c r="D27" s="5">
        <v>743000</v>
      </c>
      <c r="E27" s="14"/>
      <c r="F27" s="21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3"/>
      <c r="S27" s="13">
        <v>36161</v>
      </c>
      <c r="T27" s="14">
        <f>HLOOKUP(S27,$F$19:$Q$23,2)</f>
        <v>872161.29032258061</v>
      </c>
    </row>
    <row r="28" spans="1:20">
      <c r="A28" s="1">
        <v>35572</v>
      </c>
      <c r="B28" s="4">
        <v>35572</v>
      </c>
      <c r="C28" s="12">
        <f t="shared" si="0"/>
        <v>5</v>
      </c>
      <c r="D28" s="5">
        <v>731000</v>
      </c>
      <c r="E28" s="14"/>
      <c r="F28" s="21" t="s">
        <v>14</v>
      </c>
      <c r="G28" s="22" t="s">
        <v>14</v>
      </c>
      <c r="H28" s="22" t="s">
        <v>14</v>
      </c>
      <c r="I28" s="22" t="s">
        <v>14</v>
      </c>
      <c r="J28" s="22" t="s">
        <v>14</v>
      </c>
      <c r="K28" s="22" t="s">
        <v>14</v>
      </c>
      <c r="L28" s="22" t="s">
        <v>14</v>
      </c>
      <c r="M28" s="22" t="s">
        <v>14</v>
      </c>
      <c r="N28" s="22" t="s">
        <v>14</v>
      </c>
      <c r="O28" s="22" t="s">
        <v>14</v>
      </c>
      <c r="P28" s="22" t="s">
        <v>14</v>
      </c>
      <c r="Q28" s="23" t="s">
        <v>14</v>
      </c>
      <c r="S28" s="13">
        <v>36192</v>
      </c>
      <c r="T28" s="14">
        <f t="shared" ref="T28:T38" si="7">HLOOKUP(S28,$F$19:$Q$23,2)</f>
        <v>681107.14285714284</v>
      </c>
    </row>
    <row r="29" spans="1:20" ht="12" thickBot="1">
      <c r="A29" s="1">
        <v>35573</v>
      </c>
      <c r="B29" s="4">
        <v>35573</v>
      </c>
      <c r="C29" s="12">
        <f t="shared" si="0"/>
        <v>5</v>
      </c>
      <c r="D29" s="5">
        <v>747000</v>
      </c>
      <c r="E29" s="14"/>
      <c r="F29" s="24">
        <v>1</v>
      </c>
      <c r="G29" s="25">
        <v>2</v>
      </c>
      <c r="H29" s="25">
        <v>3</v>
      </c>
      <c r="I29" s="25">
        <v>4</v>
      </c>
      <c r="J29" s="25">
        <v>5</v>
      </c>
      <c r="K29" s="25">
        <v>6</v>
      </c>
      <c r="L29" s="25">
        <v>7</v>
      </c>
      <c r="M29" s="25">
        <v>8</v>
      </c>
      <c r="N29" s="25">
        <v>9</v>
      </c>
      <c r="O29" s="25">
        <v>10</v>
      </c>
      <c r="P29" s="25">
        <v>11</v>
      </c>
      <c r="Q29" s="26">
        <v>12</v>
      </c>
      <c r="S29" s="13">
        <v>36220</v>
      </c>
      <c r="T29" s="14">
        <f t="shared" si="7"/>
        <v>679548.38709677418</v>
      </c>
    </row>
    <row r="30" spans="1:20" ht="12" thickBot="1">
      <c r="A30" s="1">
        <v>35574</v>
      </c>
      <c r="B30" s="4">
        <v>35574</v>
      </c>
      <c r="C30" s="12">
        <f t="shared" si="0"/>
        <v>5</v>
      </c>
      <c r="D30" s="5">
        <v>658000</v>
      </c>
      <c r="E30" s="14"/>
      <c r="S30" s="13">
        <v>36251</v>
      </c>
      <c r="T30" s="14">
        <f t="shared" si="7"/>
        <v>685933.33333333337</v>
      </c>
    </row>
    <row r="31" spans="1:20">
      <c r="A31" s="1">
        <v>35575</v>
      </c>
      <c r="B31" s="4">
        <v>35575</v>
      </c>
      <c r="C31" s="12">
        <f t="shared" si="0"/>
        <v>5</v>
      </c>
      <c r="D31" s="5">
        <v>692000</v>
      </c>
      <c r="E31" s="14"/>
      <c r="F31" s="15">
        <v>36892</v>
      </c>
      <c r="G31" s="16">
        <v>36923</v>
      </c>
      <c r="H31" s="16">
        <v>36951</v>
      </c>
      <c r="I31" s="16">
        <v>36982</v>
      </c>
      <c r="J31" s="16">
        <v>37012</v>
      </c>
      <c r="K31" s="16">
        <v>37043</v>
      </c>
      <c r="L31" s="16">
        <v>37073</v>
      </c>
      <c r="M31" s="16">
        <v>37104</v>
      </c>
      <c r="N31" s="16">
        <v>37135</v>
      </c>
      <c r="O31" s="16">
        <v>37165</v>
      </c>
      <c r="P31" s="16">
        <v>37196</v>
      </c>
      <c r="Q31" s="17">
        <v>37226</v>
      </c>
      <c r="S31" s="13">
        <v>36281</v>
      </c>
      <c r="T31" s="14">
        <f t="shared" si="7"/>
        <v>783225.80645161285</v>
      </c>
    </row>
    <row r="32" spans="1:20">
      <c r="A32" s="1">
        <v>35576</v>
      </c>
      <c r="B32" s="4">
        <v>35576</v>
      </c>
      <c r="C32" s="12">
        <f t="shared" si="0"/>
        <v>5</v>
      </c>
      <c r="D32" s="5">
        <v>705000</v>
      </c>
      <c r="E32" s="14"/>
      <c r="F32" s="18">
        <f>DAVERAGE(ehrenberg01,4,F34:F35)</f>
        <v>1190032.2580645161</v>
      </c>
      <c r="G32" s="19">
        <f t="shared" ref="G32:Q32" si="8">DAVERAGE(ehrenberg01,4,G34:G35)</f>
        <v>1200964.2857142857</v>
      </c>
      <c r="H32" s="19">
        <f t="shared" si="8"/>
        <v>1194129.0322580645</v>
      </c>
      <c r="I32" s="19">
        <f t="shared" si="8"/>
        <v>1120400</v>
      </c>
      <c r="J32" s="19" t="e">
        <f t="shared" si="8"/>
        <v>#DIV/0!</v>
      </c>
      <c r="K32" s="19" t="e">
        <f t="shared" si="8"/>
        <v>#DIV/0!</v>
      </c>
      <c r="L32" s="19" t="e">
        <f t="shared" si="8"/>
        <v>#DIV/0!</v>
      </c>
      <c r="M32" s="19" t="e">
        <f t="shared" si="8"/>
        <v>#DIV/0!</v>
      </c>
      <c r="N32" s="19" t="e">
        <f t="shared" si="8"/>
        <v>#DIV/0!</v>
      </c>
      <c r="O32" s="19" t="e">
        <f t="shared" si="8"/>
        <v>#DIV/0!</v>
      </c>
      <c r="P32" s="19" t="e">
        <f t="shared" si="8"/>
        <v>#DIV/0!</v>
      </c>
      <c r="Q32" s="20" t="e">
        <f t="shared" si="8"/>
        <v>#DIV/0!</v>
      </c>
      <c r="S32" s="13">
        <v>36312</v>
      </c>
      <c r="T32" s="14">
        <f t="shared" si="7"/>
        <v>701233.33333333337</v>
      </c>
    </row>
    <row r="33" spans="1:20">
      <c r="A33" s="1">
        <v>35577</v>
      </c>
      <c r="B33" s="4">
        <v>35577</v>
      </c>
      <c r="C33" s="12">
        <f t="shared" si="0"/>
        <v>5</v>
      </c>
      <c r="D33" s="5">
        <v>711000</v>
      </c>
      <c r="E33" s="14"/>
      <c r="F33" s="21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3"/>
      <c r="S33" s="13">
        <v>36342</v>
      </c>
      <c r="T33" s="14">
        <f t="shared" si="7"/>
        <v>744774.19354838715</v>
      </c>
    </row>
    <row r="34" spans="1:20">
      <c r="A34" s="1">
        <v>35578</v>
      </c>
      <c r="B34" s="4">
        <v>35578</v>
      </c>
      <c r="C34" s="12">
        <f t="shared" si="0"/>
        <v>5</v>
      </c>
      <c r="D34" s="5">
        <v>805000</v>
      </c>
      <c r="E34" s="14"/>
      <c r="F34" s="21" t="s">
        <v>14</v>
      </c>
      <c r="G34" s="22" t="s">
        <v>14</v>
      </c>
      <c r="H34" s="22" t="s">
        <v>14</v>
      </c>
      <c r="I34" s="22" t="s">
        <v>14</v>
      </c>
      <c r="J34" s="22" t="s">
        <v>14</v>
      </c>
      <c r="K34" s="22" t="s">
        <v>14</v>
      </c>
      <c r="L34" s="22" t="s">
        <v>14</v>
      </c>
      <c r="M34" s="22" t="s">
        <v>14</v>
      </c>
      <c r="N34" s="22" t="s">
        <v>14</v>
      </c>
      <c r="O34" s="22" t="s">
        <v>14</v>
      </c>
      <c r="P34" s="22" t="s">
        <v>14</v>
      </c>
      <c r="Q34" s="23" t="s">
        <v>14</v>
      </c>
      <c r="S34" s="13">
        <v>36373</v>
      </c>
      <c r="T34" s="14">
        <f t="shared" si="7"/>
        <v>569612.90322580643</v>
      </c>
    </row>
    <row r="35" spans="1:20" ht="12" thickBot="1">
      <c r="A35" s="1">
        <v>35579</v>
      </c>
      <c r="B35" s="4">
        <v>35579</v>
      </c>
      <c r="C35" s="12">
        <f t="shared" si="0"/>
        <v>5</v>
      </c>
      <c r="D35" s="5">
        <v>754000</v>
      </c>
      <c r="E35" s="14"/>
      <c r="F35" s="24">
        <v>1</v>
      </c>
      <c r="G35" s="25">
        <v>2</v>
      </c>
      <c r="H35" s="25">
        <v>3</v>
      </c>
      <c r="I35" s="25">
        <v>4</v>
      </c>
      <c r="J35" s="25">
        <v>5</v>
      </c>
      <c r="K35" s="25">
        <v>6</v>
      </c>
      <c r="L35" s="25">
        <v>7</v>
      </c>
      <c r="M35" s="25">
        <v>8</v>
      </c>
      <c r="N35" s="25">
        <v>9</v>
      </c>
      <c r="O35" s="25">
        <v>10</v>
      </c>
      <c r="P35" s="25">
        <v>11</v>
      </c>
      <c r="Q35" s="26">
        <v>12</v>
      </c>
      <c r="S35" s="13">
        <v>36404</v>
      </c>
      <c r="T35" s="14">
        <f t="shared" si="7"/>
        <v>810300</v>
      </c>
    </row>
    <row r="36" spans="1:20">
      <c r="A36" s="1">
        <v>35580</v>
      </c>
      <c r="B36" s="4">
        <v>35580</v>
      </c>
      <c r="C36" s="12">
        <f t="shared" si="0"/>
        <v>5</v>
      </c>
      <c r="D36" s="5">
        <v>732000</v>
      </c>
      <c r="E36" s="14"/>
      <c r="S36" s="13">
        <v>36434</v>
      </c>
      <c r="T36" s="14">
        <f t="shared" si="7"/>
        <v>1037419.3548387097</v>
      </c>
    </row>
    <row r="37" spans="1:20">
      <c r="A37" s="1">
        <v>35581</v>
      </c>
      <c r="B37" s="4">
        <v>35581</v>
      </c>
      <c r="C37" s="12">
        <f t="shared" si="0"/>
        <v>5</v>
      </c>
      <c r="D37" s="5">
        <v>752000</v>
      </c>
      <c r="E37" s="14"/>
      <c r="S37" s="13">
        <v>36465</v>
      </c>
      <c r="T37" s="14">
        <f t="shared" si="7"/>
        <v>943800</v>
      </c>
    </row>
    <row r="38" spans="1:20">
      <c r="A38" s="1">
        <v>35582</v>
      </c>
      <c r="B38" s="4">
        <v>35582</v>
      </c>
      <c r="C38" s="12">
        <f t="shared" si="0"/>
        <v>6</v>
      </c>
      <c r="D38" s="5">
        <v>676000</v>
      </c>
      <c r="E38" s="14"/>
      <c r="S38" s="13">
        <v>36495</v>
      </c>
      <c r="T38" s="14">
        <f t="shared" si="7"/>
        <v>936062.6451612903</v>
      </c>
    </row>
    <row r="39" spans="1:20">
      <c r="A39" s="1">
        <v>35583</v>
      </c>
      <c r="B39" s="4">
        <v>35583</v>
      </c>
      <c r="C39" s="12">
        <f t="shared" si="0"/>
        <v>6</v>
      </c>
      <c r="D39" s="5">
        <v>657000</v>
      </c>
      <c r="E39" s="14"/>
      <c r="S39" s="13">
        <v>36526</v>
      </c>
      <c r="T39" s="14">
        <f>HLOOKUP(S39,$F$25:$Q$29,2)</f>
        <v>871548.38709677418</v>
      </c>
    </row>
    <row r="40" spans="1:20">
      <c r="A40" s="1">
        <v>35584</v>
      </c>
      <c r="B40" s="4">
        <v>35584</v>
      </c>
      <c r="C40" s="12">
        <f t="shared" si="0"/>
        <v>6</v>
      </c>
      <c r="D40" s="5">
        <v>680000</v>
      </c>
      <c r="E40" s="14"/>
      <c r="S40" s="13">
        <v>36557</v>
      </c>
      <c r="T40" s="14">
        <f t="shared" ref="T40:T50" si="9">HLOOKUP(S40,$F$25:$Q$29,2)</f>
        <v>657034.48275862064</v>
      </c>
    </row>
    <row r="41" spans="1:20">
      <c r="A41" s="1">
        <v>35585</v>
      </c>
      <c r="B41" s="4">
        <v>35585</v>
      </c>
      <c r="C41" s="12">
        <f t="shared" si="0"/>
        <v>6</v>
      </c>
      <c r="D41" s="5">
        <v>698000</v>
      </c>
      <c r="E41" s="14"/>
      <c r="S41" s="13">
        <v>36586</v>
      </c>
      <c r="T41" s="14">
        <f t="shared" si="9"/>
        <v>865516.12903225806</v>
      </c>
    </row>
    <row r="42" spans="1:20">
      <c r="A42" s="1">
        <v>35586</v>
      </c>
      <c r="B42" s="4">
        <v>35586</v>
      </c>
      <c r="C42" s="12">
        <f t="shared" si="0"/>
        <v>6</v>
      </c>
      <c r="D42" s="5">
        <v>787000</v>
      </c>
      <c r="E42" s="14"/>
      <c r="S42" s="13">
        <v>36617</v>
      </c>
      <c r="T42" s="14">
        <f t="shared" si="9"/>
        <v>778566.66666666663</v>
      </c>
    </row>
    <row r="43" spans="1:20">
      <c r="A43" s="1">
        <v>35587</v>
      </c>
      <c r="B43" s="4">
        <v>35587</v>
      </c>
      <c r="C43" s="12">
        <f t="shared" si="0"/>
        <v>6</v>
      </c>
      <c r="D43" s="5">
        <v>721000</v>
      </c>
      <c r="E43" s="14"/>
      <c r="S43" s="13">
        <v>36647</v>
      </c>
      <c r="T43" s="14">
        <f t="shared" si="9"/>
        <v>651290.32258064521</v>
      </c>
    </row>
    <row r="44" spans="1:20">
      <c r="A44" s="1">
        <v>35588</v>
      </c>
      <c r="B44" s="4">
        <v>35588</v>
      </c>
      <c r="C44" s="12">
        <f t="shared" si="0"/>
        <v>6</v>
      </c>
      <c r="D44" s="5">
        <v>657000</v>
      </c>
      <c r="E44" s="14"/>
      <c r="S44" s="13">
        <v>36678</v>
      </c>
      <c r="T44" s="14">
        <f t="shared" si="9"/>
        <v>963266.66666666663</v>
      </c>
    </row>
    <row r="45" spans="1:20">
      <c r="A45" s="1">
        <v>35589</v>
      </c>
      <c r="B45" s="4">
        <v>35589</v>
      </c>
      <c r="C45" s="12">
        <f t="shared" si="0"/>
        <v>6</v>
      </c>
      <c r="D45" s="5">
        <v>698000</v>
      </c>
      <c r="E45" s="14"/>
      <c r="S45" s="13">
        <v>36708</v>
      </c>
      <c r="T45" s="14">
        <f t="shared" si="9"/>
        <v>1043258.0645161291</v>
      </c>
    </row>
    <row r="46" spans="1:20">
      <c r="A46" s="1">
        <v>35590</v>
      </c>
      <c r="B46" s="4">
        <v>35590</v>
      </c>
      <c r="C46" s="12">
        <f t="shared" si="0"/>
        <v>6</v>
      </c>
      <c r="D46" s="5">
        <v>765000</v>
      </c>
      <c r="E46" s="14"/>
      <c r="S46" s="13">
        <v>36739</v>
      </c>
      <c r="T46" s="14">
        <f t="shared" si="9"/>
        <v>957451.61290322582</v>
      </c>
    </row>
    <row r="47" spans="1:20">
      <c r="A47" s="1">
        <v>35591</v>
      </c>
      <c r="B47" s="4">
        <v>35591</v>
      </c>
      <c r="C47" s="12">
        <f t="shared" si="0"/>
        <v>6</v>
      </c>
      <c r="D47" s="5">
        <v>722000</v>
      </c>
      <c r="E47" s="14"/>
      <c r="S47" s="13">
        <v>36770</v>
      </c>
      <c r="T47" s="14">
        <f t="shared" si="9"/>
        <v>1093733.3333333333</v>
      </c>
    </row>
    <row r="48" spans="1:20">
      <c r="A48" s="1">
        <v>35592</v>
      </c>
      <c r="B48" s="4">
        <v>35592</v>
      </c>
      <c r="C48" s="12">
        <f t="shared" si="0"/>
        <v>6</v>
      </c>
      <c r="D48" s="5">
        <v>718000</v>
      </c>
      <c r="E48" s="14"/>
      <c r="S48" s="13">
        <v>36800</v>
      </c>
      <c r="T48" s="14">
        <f t="shared" si="9"/>
        <v>1165096.7741935484</v>
      </c>
    </row>
    <row r="49" spans="1:20">
      <c r="A49" s="1">
        <v>35593</v>
      </c>
      <c r="B49" s="4">
        <v>35593</v>
      </c>
      <c r="C49" s="12">
        <f t="shared" si="0"/>
        <v>6</v>
      </c>
      <c r="D49" s="5">
        <v>725000</v>
      </c>
      <c r="E49" s="14"/>
      <c r="S49" s="13">
        <v>36831</v>
      </c>
      <c r="T49" s="14">
        <f t="shared" si="9"/>
        <v>1094700</v>
      </c>
    </row>
    <row r="50" spans="1:20">
      <c r="A50" s="1">
        <v>35594</v>
      </c>
      <c r="B50" s="4">
        <v>35594</v>
      </c>
      <c r="C50" s="12">
        <f t="shared" si="0"/>
        <v>6</v>
      </c>
      <c r="D50" s="5">
        <v>696000</v>
      </c>
      <c r="E50" s="14"/>
      <c r="S50" s="13">
        <v>36861</v>
      </c>
      <c r="T50" s="14">
        <f t="shared" si="9"/>
        <v>1181935.4838709678</v>
      </c>
    </row>
    <row r="51" spans="1:20">
      <c r="A51" s="1">
        <v>35595</v>
      </c>
      <c r="B51" s="4">
        <v>35595</v>
      </c>
      <c r="C51" s="12">
        <f t="shared" si="0"/>
        <v>6</v>
      </c>
      <c r="D51" s="5">
        <v>658000</v>
      </c>
      <c r="E51" s="14"/>
      <c r="S51" s="13">
        <v>36892</v>
      </c>
      <c r="T51" s="14">
        <f>HLOOKUP(S51,$F$31:$Q$35,2)</f>
        <v>1190032.2580645161</v>
      </c>
    </row>
    <row r="52" spans="1:20">
      <c r="A52" s="1">
        <v>35596</v>
      </c>
      <c r="B52" s="4">
        <v>35596</v>
      </c>
      <c r="C52" s="12">
        <f t="shared" si="0"/>
        <v>6</v>
      </c>
      <c r="D52" s="5">
        <v>655000</v>
      </c>
      <c r="E52" s="14"/>
      <c r="S52" s="13">
        <v>36923</v>
      </c>
      <c r="T52" s="14">
        <f t="shared" ref="T52:T62" si="10">HLOOKUP(S52,$F$31:$Q$35,2)</f>
        <v>1200964.2857142857</v>
      </c>
    </row>
    <row r="53" spans="1:20">
      <c r="A53" s="1">
        <v>35597</v>
      </c>
      <c r="B53" s="4">
        <v>35597</v>
      </c>
      <c r="C53" s="12">
        <f t="shared" si="0"/>
        <v>6</v>
      </c>
      <c r="D53" s="5">
        <v>629000</v>
      </c>
      <c r="E53" s="14"/>
      <c r="S53" s="13">
        <v>36951</v>
      </c>
      <c r="T53" s="14">
        <f t="shared" si="10"/>
        <v>1194129.0322580645</v>
      </c>
    </row>
    <row r="54" spans="1:20">
      <c r="A54" s="1">
        <v>35598</v>
      </c>
      <c r="B54" s="4">
        <v>35598</v>
      </c>
      <c r="C54" s="12">
        <f t="shared" si="0"/>
        <v>6</v>
      </c>
      <c r="D54" s="5">
        <v>654000</v>
      </c>
      <c r="E54" s="14"/>
      <c r="S54" s="13">
        <v>36982</v>
      </c>
      <c r="T54" s="14">
        <f t="shared" si="10"/>
        <v>1120400</v>
      </c>
    </row>
    <row r="55" spans="1:20">
      <c r="A55" s="1">
        <v>35599</v>
      </c>
      <c r="B55" s="4">
        <v>35599</v>
      </c>
      <c r="C55" s="12">
        <f t="shared" si="0"/>
        <v>6</v>
      </c>
      <c r="D55" s="5">
        <v>710000</v>
      </c>
      <c r="E55" s="14"/>
      <c r="S55" s="13">
        <v>37012</v>
      </c>
      <c r="T55" s="14" t="e">
        <f t="shared" si="10"/>
        <v>#DIV/0!</v>
      </c>
    </row>
    <row r="56" spans="1:20">
      <c r="A56" s="1">
        <v>35600</v>
      </c>
      <c r="B56" s="4">
        <v>35600</v>
      </c>
      <c r="C56" s="12">
        <f t="shared" si="0"/>
        <v>6</v>
      </c>
      <c r="D56" s="5">
        <v>799000</v>
      </c>
      <c r="E56" s="14"/>
      <c r="S56" s="13">
        <v>37043</v>
      </c>
      <c r="T56" s="14" t="e">
        <f t="shared" si="10"/>
        <v>#DIV/0!</v>
      </c>
    </row>
    <row r="57" spans="1:20">
      <c r="A57" s="1">
        <v>35601</v>
      </c>
      <c r="B57" s="4">
        <v>35601</v>
      </c>
      <c r="C57" s="12">
        <f t="shared" si="0"/>
        <v>6</v>
      </c>
      <c r="D57" s="5">
        <v>797000</v>
      </c>
      <c r="E57" s="14"/>
      <c r="S57" s="13">
        <v>37073</v>
      </c>
      <c r="T57" s="14" t="e">
        <f t="shared" si="10"/>
        <v>#DIV/0!</v>
      </c>
    </row>
    <row r="58" spans="1:20">
      <c r="A58" s="1">
        <v>35602</v>
      </c>
      <c r="B58" s="4">
        <v>35602</v>
      </c>
      <c r="C58" s="12">
        <f t="shared" si="0"/>
        <v>6</v>
      </c>
      <c r="D58" s="5">
        <v>675000</v>
      </c>
      <c r="E58" s="14"/>
      <c r="S58" s="13">
        <v>37104</v>
      </c>
      <c r="T58" s="14" t="e">
        <f t="shared" si="10"/>
        <v>#DIV/0!</v>
      </c>
    </row>
    <row r="59" spans="1:20">
      <c r="A59" s="1">
        <v>35603</v>
      </c>
      <c r="B59" s="4">
        <v>35603</v>
      </c>
      <c r="C59" s="12">
        <f t="shared" si="0"/>
        <v>6</v>
      </c>
      <c r="D59" s="5">
        <v>649000</v>
      </c>
      <c r="E59" s="14"/>
      <c r="S59" s="13">
        <v>37135</v>
      </c>
      <c r="T59" s="14" t="e">
        <f t="shared" si="10"/>
        <v>#DIV/0!</v>
      </c>
    </row>
    <row r="60" spans="1:20">
      <c r="A60" s="1">
        <v>35604</v>
      </c>
      <c r="B60" s="4">
        <v>35604</v>
      </c>
      <c r="C60" s="12">
        <f t="shared" si="0"/>
        <v>6</v>
      </c>
      <c r="D60" s="5">
        <v>636000</v>
      </c>
      <c r="E60" s="14"/>
      <c r="S60" s="13">
        <v>37165</v>
      </c>
      <c r="T60" s="14" t="e">
        <f t="shared" si="10"/>
        <v>#DIV/0!</v>
      </c>
    </row>
    <row r="61" spans="1:20">
      <c r="A61" s="1">
        <v>35605</v>
      </c>
      <c r="B61" s="4">
        <v>35605</v>
      </c>
      <c r="C61" s="12">
        <f t="shared" si="0"/>
        <v>6</v>
      </c>
      <c r="D61" s="5">
        <v>738000</v>
      </c>
      <c r="E61" s="14"/>
      <c r="S61" s="13">
        <v>37196</v>
      </c>
      <c r="T61" s="14" t="e">
        <f t="shared" si="10"/>
        <v>#DIV/0!</v>
      </c>
    </row>
    <row r="62" spans="1:20">
      <c r="A62" s="1">
        <v>35606</v>
      </c>
      <c r="B62" s="4">
        <v>35606</v>
      </c>
      <c r="C62" s="12">
        <f t="shared" si="0"/>
        <v>6</v>
      </c>
      <c r="D62" s="5">
        <v>729000</v>
      </c>
      <c r="E62" s="14"/>
      <c r="S62" s="13">
        <v>37226</v>
      </c>
      <c r="T62" s="14" t="e">
        <f t="shared" si="10"/>
        <v>#DIV/0!</v>
      </c>
    </row>
    <row r="63" spans="1:20">
      <c r="A63" s="1">
        <v>35607</v>
      </c>
      <c r="B63" s="4">
        <v>35607</v>
      </c>
      <c r="C63" s="12">
        <f t="shared" si="0"/>
        <v>6</v>
      </c>
      <c r="D63" s="5">
        <v>702000</v>
      </c>
      <c r="E63" s="14"/>
      <c r="S63" s="13">
        <v>37257</v>
      </c>
    </row>
    <row r="64" spans="1:20">
      <c r="A64" s="1">
        <v>35608</v>
      </c>
      <c r="B64" s="4">
        <v>35608</v>
      </c>
      <c r="C64" s="12">
        <f t="shared" si="0"/>
        <v>6</v>
      </c>
      <c r="D64" s="5">
        <v>720000</v>
      </c>
      <c r="E64" s="14"/>
      <c r="S64" s="13">
        <v>37288</v>
      </c>
    </row>
    <row r="65" spans="1:19">
      <c r="A65" s="1">
        <v>35609</v>
      </c>
      <c r="B65" s="4">
        <v>35609</v>
      </c>
      <c r="C65" s="12">
        <f t="shared" si="0"/>
        <v>6</v>
      </c>
      <c r="D65" s="5">
        <v>657000</v>
      </c>
      <c r="E65" s="14"/>
      <c r="S65" s="13">
        <v>37316</v>
      </c>
    </row>
    <row r="66" spans="1:19">
      <c r="A66" s="1">
        <v>35610</v>
      </c>
      <c r="B66" s="4">
        <v>35610</v>
      </c>
      <c r="C66" s="12">
        <f t="shared" si="0"/>
        <v>6</v>
      </c>
      <c r="D66" s="5">
        <v>639000</v>
      </c>
      <c r="E66" s="14"/>
      <c r="S66" s="13">
        <v>37347</v>
      </c>
    </row>
    <row r="67" spans="1:19">
      <c r="A67" s="1">
        <v>35611</v>
      </c>
      <c r="B67" s="4">
        <v>35611</v>
      </c>
      <c r="C67" s="12">
        <f t="shared" si="0"/>
        <v>6</v>
      </c>
      <c r="D67" s="5">
        <v>688000</v>
      </c>
      <c r="E67" s="14"/>
      <c r="S67" s="13">
        <v>37377</v>
      </c>
    </row>
    <row r="68" spans="1:19">
      <c r="A68" s="1">
        <v>35612</v>
      </c>
      <c r="B68" s="4">
        <v>35612</v>
      </c>
      <c r="C68" s="12">
        <f t="shared" si="0"/>
        <v>7</v>
      </c>
      <c r="D68" s="5">
        <v>730000</v>
      </c>
      <c r="E68" s="14"/>
      <c r="S68" s="13">
        <v>37408</v>
      </c>
    </row>
    <row r="69" spans="1:19">
      <c r="A69" s="1">
        <v>35613</v>
      </c>
      <c r="B69" s="4">
        <v>35613</v>
      </c>
      <c r="C69" s="12">
        <f t="shared" si="0"/>
        <v>7</v>
      </c>
      <c r="D69" s="5">
        <v>741000</v>
      </c>
      <c r="E69" s="14"/>
      <c r="S69" s="13">
        <v>37438</v>
      </c>
    </row>
    <row r="70" spans="1:19">
      <c r="A70" s="1">
        <v>35614</v>
      </c>
      <c r="B70" s="4">
        <v>35614</v>
      </c>
      <c r="C70" s="12">
        <f t="shared" si="0"/>
        <v>7</v>
      </c>
      <c r="D70" s="5">
        <v>729000</v>
      </c>
      <c r="E70" s="14"/>
      <c r="S70" s="13">
        <v>37469</v>
      </c>
    </row>
    <row r="71" spans="1:19">
      <c r="A71" s="1">
        <v>35615</v>
      </c>
      <c r="B71" s="4">
        <v>35615</v>
      </c>
      <c r="C71" s="12">
        <f t="shared" si="0"/>
        <v>7</v>
      </c>
      <c r="D71" s="5">
        <v>658000</v>
      </c>
      <c r="E71" s="14"/>
      <c r="S71" s="13">
        <v>37500</v>
      </c>
    </row>
    <row r="72" spans="1:19">
      <c r="A72" s="1">
        <v>35616</v>
      </c>
      <c r="B72" s="4">
        <v>35616</v>
      </c>
      <c r="C72" s="12">
        <f t="shared" ref="C72:C135" si="11">IF(B72&lt;&gt;"",MONTH(B72),0)</f>
        <v>7</v>
      </c>
      <c r="D72" s="5">
        <v>677000</v>
      </c>
      <c r="E72" s="14"/>
      <c r="S72" s="13">
        <v>37530</v>
      </c>
    </row>
    <row r="73" spans="1:19">
      <c r="A73" s="1">
        <v>35617</v>
      </c>
      <c r="B73" s="4">
        <v>35617</v>
      </c>
      <c r="C73" s="12">
        <f t="shared" si="11"/>
        <v>7</v>
      </c>
      <c r="D73" s="5">
        <v>663000</v>
      </c>
      <c r="E73" s="14"/>
      <c r="S73" s="13">
        <v>37561</v>
      </c>
    </row>
    <row r="74" spans="1:19">
      <c r="A74" s="1">
        <v>35618</v>
      </c>
      <c r="B74" s="4">
        <v>35618</v>
      </c>
      <c r="C74" s="12">
        <f t="shared" si="11"/>
        <v>7</v>
      </c>
      <c r="D74" s="5">
        <v>677000</v>
      </c>
      <c r="E74" s="14"/>
      <c r="S74" s="13">
        <v>37591</v>
      </c>
    </row>
    <row r="75" spans="1:19">
      <c r="A75" s="1">
        <v>35619</v>
      </c>
      <c r="B75" s="4">
        <v>35619</v>
      </c>
      <c r="C75" s="12">
        <f t="shared" si="11"/>
        <v>7</v>
      </c>
      <c r="D75" s="5">
        <v>986000</v>
      </c>
      <c r="E75" s="14"/>
      <c r="S75" s="13">
        <v>37622</v>
      </c>
    </row>
    <row r="76" spans="1:19">
      <c r="A76" s="1">
        <v>35620</v>
      </c>
      <c r="B76" s="4">
        <v>35620</v>
      </c>
      <c r="C76" s="12">
        <f t="shared" si="11"/>
        <v>7</v>
      </c>
      <c r="D76" s="5">
        <v>1026000</v>
      </c>
      <c r="E76" s="14"/>
      <c r="S76" s="13">
        <v>37653</v>
      </c>
    </row>
    <row r="77" spans="1:19">
      <c r="A77" s="1">
        <v>35621</v>
      </c>
      <c r="B77" s="4">
        <v>35621</v>
      </c>
      <c r="C77" s="12">
        <f t="shared" si="11"/>
        <v>7</v>
      </c>
      <c r="D77" s="5">
        <v>1016000</v>
      </c>
      <c r="E77" s="14"/>
      <c r="S77" s="13">
        <v>37681</v>
      </c>
    </row>
    <row r="78" spans="1:19">
      <c r="A78" s="1">
        <v>35622</v>
      </c>
      <c r="B78" s="4">
        <v>35622</v>
      </c>
      <c r="C78" s="12">
        <f t="shared" si="11"/>
        <v>7</v>
      </c>
      <c r="D78" s="5">
        <v>1046000</v>
      </c>
      <c r="E78" s="14"/>
      <c r="S78" s="13">
        <v>37712</v>
      </c>
    </row>
    <row r="79" spans="1:19">
      <c r="A79" s="1">
        <v>35623</v>
      </c>
      <c r="B79" s="4">
        <v>35623</v>
      </c>
      <c r="C79" s="12">
        <f t="shared" si="11"/>
        <v>7</v>
      </c>
      <c r="D79" s="5">
        <v>867000</v>
      </c>
      <c r="E79" s="14"/>
    </row>
    <row r="80" spans="1:19">
      <c r="A80" s="1">
        <v>35624</v>
      </c>
      <c r="B80" s="4">
        <v>35624</v>
      </c>
      <c r="C80" s="12">
        <f t="shared" si="11"/>
        <v>7</v>
      </c>
      <c r="D80" s="5">
        <v>900000</v>
      </c>
      <c r="E80" s="14"/>
    </row>
    <row r="81" spans="1:5">
      <c r="A81" s="1">
        <v>35625</v>
      </c>
      <c r="B81" s="4">
        <v>35625</v>
      </c>
      <c r="C81" s="12">
        <f t="shared" si="11"/>
        <v>7</v>
      </c>
      <c r="D81" s="5">
        <v>959000</v>
      </c>
      <c r="E81" s="14"/>
    </row>
    <row r="82" spans="1:5">
      <c r="A82" s="1">
        <v>35626</v>
      </c>
      <c r="B82" s="4">
        <v>35626</v>
      </c>
      <c r="C82" s="12">
        <f t="shared" si="11"/>
        <v>7</v>
      </c>
      <c r="D82" s="5">
        <v>1035000</v>
      </c>
      <c r="E82" s="14"/>
    </row>
    <row r="83" spans="1:5">
      <c r="A83" s="1">
        <v>35627</v>
      </c>
      <c r="B83" s="4">
        <v>35627</v>
      </c>
      <c r="C83" s="12">
        <f t="shared" si="11"/>
        <v>7</v>
      </c>
      <c r="D83" s="5">
        <v>1031000</v>
      </c>
      <c r="E83" s="14"/>
    </row>
    <row r="84" spans="1:5">
      <c r="A84" s="1">
        <v>35628</v>
      </c>
      <c r="B84" s="4">
        <v>35628</v>
      </c>
      <c r="C84" s="12">
        <f t="shared" si="11"/>
        <v>7</v>
      </c>
      <c r="D84" s="5">
        <v>1013000</v>
      </c>
      <c r="E84" s="14"/>
    </row>
    <row r="85" spans="1:5">
      <c r="A85" s="1">
        <v>35629</v>
      </c>
      <c r="B85" s="4">
        <v>35629</v>
      </c>
      <c r="C85" s="12">
        <f t="shared" si="11"/>
        <v>7</v>
      </c>
      <c r="D85" s="5">
        <v>1004000</v>
      </c>
      <c r="E85" s="14"/>
    </row>
    <row r="86" spans="1:5">
      <c r="A86" s="1">
        <v>35630</v>
      </c>
      <c r="B86" s="4">
        <v>35630</v>
      </c>
      <c r="C86" s="12">
        <f t="shared" si="11"/>
        <v>7</v>
      </c>
      <c r="D86" s="5">
        <v>1146000</v>
      </c>
      <c r="E86" s="14"/>
    </row>
    <row r="87" spans="1:5">
      <c r="A87" s="1">
        <v>35631</v>
      </c>
      <c r="B87" s="4">
        <v>35631</v>
      </c>
      <c r="C87" s="12">
        <f t="shared" si="11"/>
        <v>7</v>
      </c>
      <c r="D87" s="5">
        <v>728000</v>
      </c>
      <c r="E87" s="14"/>
    </row>
    <row r="88" spans="1:5">
      <c r="A88" s="1">
        <v>35632</v>
      </c>
      <c r="B88" s="4">
        <v>35632</v>
      </c>
      <c r="C88" s="12">
        <f t="shared" si="11"/>
        <v>7</v>
      </c>
      <c r="D88" s="5">
        <v>741000</v>
      </c>
      <c r="E88" s="14"/>
    </row>
    <row r="89" spans="1:5">
      <c r="A89" s="1">
        <v>35633</v>
      </c>
      <c r="B89" s="4">
        <v>35633</v>
      </c>
      <c r="C89" s="12">
        <f t="shared" si="11"/>
        <v>7</v>
      </c>
      <c r="D89" s="5">
        <v>1043000</v>
      </c>
      <c r="E89" s="14"/>
    </row>
    <row r="90" spans="1:5">
      <c r="A90" s="1">
        <v>35634</v>
      </c>
      <c r="B90" s="4">
        <v>35634</v>
      </c>
      <c r="C90" s="12">
        <f t="shared" si="11"/>
        <v>7</v>
      </c>
      <c r="D90" s="5">
        <v>948000</v>
      </c>
      <c r="E90" s="14"/>
    </row>
    <row r="91" spans="1:5">
      <c r="A91" s="1">
        <v>35635</v>
      </c>
      <c r="B91" s="4">
        <v>35635</v>
      </c>
      <c r="C91" s="12">
        <f t="shared" si="11"/>
        <v>7</v>
      </c>
      <c r="D91" s="5">
        <v>878000</v>
      </c>
      <c r="E91" s="14"/>
    </row>
    <row r="92" spans="1:5">
      <c r="A92" s="1">
        <v>35636</v>
      </c>
      <c r="B92" s="4">
        <v>35636</v>
      </c>
      <c r="C92" s="12">
        <f t="shared" si="11"/>
        <v>7</v>
      </c>
      <c r="D92" s="5">
        <v>772000</v>
      </c>
      <c r="E92" s="14"/>
    </row>
    <row r="93" spans="1:5">
      <c r="A93" s="1">
        <v>35637</v>
      </c>
      <c r="B93" s="4">
        <v>35637</v>
      </c>
      <c r="C93" s="12">
        <f t="shared" si="11"/>
        <v>7</v>
      </c>
      <c r="D93" s="5">
        <v>524000</v>
      </c>
      <c r="E93" s="14"/>
    </row>
    <row r="94" spans="1:5">
      <c r="A94" s="1">
        <v>35638</v>
      </c>
      <c r="B94" s="4">
        <v>35638</v>
      </c>
      <c r="C94" s="12">
        <f t="shared" si="11"/>
        <v>7</v>
      </c>
      <c r="D94" s="5">
        <v>582000</v>
      </c>
      <c r="E94" s="14"/>
    </row>
    <row r="95" spans="1:5">
      <c r="A95" s="1">
        <v>35639</v>
      </c>
      <c r="B95" s="4">
        <v>35639</v>
      </c>
      <c r="C95" s="12">
        <f t="shared" si="11"/>
        <v>7</v>
      </c>
      <c r="D95" s="5">
        <v>552000</v>
      </c>
      <c r="E95" s="14"/>
    </row>
    <row r="96" spans="1:5">
      <c r="A96" s="1">
        <v>35640</v>
      </c>
      <c r="B96" s="4">
        <v>35640</v>
      </c>
      <c r="C96" s="12">
        <f t="shared" si="11"/>
        <v>7</v>
      </c>
      <c r="D96" s="5">
        <v>832000</v>
      </c>
      <c r="E96" s="14"/>
    </row>
    <row r="97" spans="1:5">
      <c r="A97" s="1">
        <v>35641</v>
      </c>
      <c r="B97" s="4">
        <v>35641</v>
      </c>
      <c r="C97" s="12">
        <f t="shared" si="11"/>
        <v>7</v>
      </c>
      <c r="D97" s="5">
        <v>825000</v>
      </c>
      <c r="E97" s="14"/>
    </row>
    <row r="98" spans="1:5">
      <c r="A98" s="1">
        <v>35642</v>
      </c>
      <c r="B98" s="4">
        <v>35642</v>
      </c>
      <c r="C98" s="12">
        <f t="shared" si="11"/>
        <v>7</v>
      </c>
      <c r="D98" s="5">
        <v>813000</v>
      </c>
      <c r="E98" s="14"/>
    </row>
    <row r="99" spans="1:5">
      <c r="A99" s="1">
        <v>35643</v>
      </c>
      <c r="B99" s="4">
        <v>35643</v>
      </c>
      <c r="C99" s="12">
        <f t="shared" si="11"/>
        <v>8</v>
      </c>
      <c r="D99" s="5">
        <v>700000</v>
      </c>
      <c r="E99" s="14"/>
    </row>
    <row r="100" spans="1:5">
      <c r="A100" s="1">
        <v>35644</v>
      </c>
      <c r="B100" s="4">
        <v>35644</v>
      </c>
      <c r="C100" s="12">
        <f t="shared" si="11"/>
        <v>8</v>
      </c>
      <c r="D100" s="5">
        <v>614000</v>
      </c>
      <c r="E100" s="14"/>
    </row>
    <row r="101" spans="1:5">
      <c r="A101" s="1">
        <v>35645</v>
      </c>
      <c r="B101" s="4">
        <v>35645</v>
      </c>
      <c r="C101" s="12">
        <f t="shared" si="11"/>
        <v>8</v>
      </c>
      <c r="D101" s="5">
        <v>651000</v>
      </c>
      <c r="E101" s="14"/>
    </row>
    <row r="102" spans="1:5">
      <c r="A102" s="1">
        <v>35646</v>
      </c>
      <c r="B102" s="4">
        <v>35646</v>
      </c>
      <c r="C102" s="12">
        <f t="shared" si="11"/>
        <v>8</v>
      </c>
      <c r="D102" s="5">
        <v>647000</v>
      </c>
      <c r="E102" s="14"/>
    </row>
    <row r="103" spans="1:5">
      <c r="A103" s="1">
        <v>35647</v>
      </c>
      <c r="B103" s="4">
        <v>35647</v>
      </c>
      <c r="C103" s="12">
        <f t="shared" si="11"/>
        <v>8</v>
      </c>
      <c r="D103" s="5">
        <v>899000</v>
      </c>
      <c r="E103" s="14"/>
    </row>
    <row r="104" spans="1:5">
      <c r="A104" s="1">
        <v>35648</v>
      </c>
      <c r="B104" s="4">
        <v>35648</v>
      </c>
      <c r="C104" s="12">
        <f t="shared" si="11"/>
        <v>8</v>
      </c>
      <c r="D104" s="5">
        <v>906000</v>
      </c>
      <c r="E104" s="14"/>
    </row>
    <row r="105" spans="1:5">
      <c r="A105" s="1">
        <v>35649</v>
      </c>
      <c r="B105" s="4">
        <v>35649</v>
      </c>
      <c r="C105" s="12">
        <f t="shared" si="11"/>
        <v>8</v>
      </c>
      <c r="D105" s="5">
        <v>902000</v>
      </c>
      <c r="E105" s="14"/>
    </row>
    <row r="106" spans="1:5">
      <c r="A106" s="1">
        <v>35650</v>
      </c>
      <c r="B106" s="4">
        <v>35650</v>
      </c>
      <c r="C106" s="12">
        <f t="shared" si="11"/>
        <v>8</v>
      </c>
      <c r="D106" s="5">
        <v>990000</v>
      </c>
      <c r="E106" s="14"/>
    </row>
    <row r="107" spans="1:5">
      <c r="A107" s="1">
        <v>35651</v>
      </c>
      <c r="B107" s="4">
        <v>35651</v>
      </c>
      <c r="C107" s="12">
        <f t="shared" si="11"/>
        <v>8</v>
      </c>
      <c r="D107" s="5">
        <v>822000</v>
      </c>
      <c r="E107" s="14"/>
    </row>
    <row r="108" spans="1:5">
      <c r="A108" s="1">
        <v>35652</v>
      </c>
      <c r="B108" s="4">
        <v>35652</v>
      </c>
      <c r="C108" s="12">
        <f t="shared" si="11"/>
        <v>8</v>
      </c>
      <c r="D108" s="5">
        <v>856000</v>
      </c>
      <c r="E108" s="14"/>
    </row>
    <row r="109" spans="1:5">
      <c r="A109" s="1">
        <v>35653</v>
      </c>
      <c r="B109" s="4">
        <v>35653</v>
      </c>
      <c r="C109" s="12">
        <f t="shared" si="11"/>
        <v>8</v>
      </c>
      <c r="D109" s="5">
        <v>874000</v>
      </c>
      <c r="E109" s="14"/>
    </row>
    <row r="110" spans="1:5">
      <c r="A110" s="1">
        <v>35654</v>
      </c>
      <c r="B110" s="4">
        <v>35654</v>
      </c>
      <c r="C110" s="12">
        <f t="shared" si="11"/>
        <v>8</v>
      </c>
      <c r="D110" s="5">
        <v>729000</v>
      </c>
      <c r="E110" s="14"/>
    </row>
    <row r="111" spans="1:5">
      <c r="A111" s="1">
        <v>35655</v>
      </c>
      <c r="B111" s="4">
        <v>35655</v>
      </c>
      <c r="C111" s="12">
        <f t="shared" si="11"/>
        <v>8</v>
      </c>
      <c r="D111" s="5">
        <v>723000</v>
      </c>
      <c r="E111" s="14"/>
    </row>
    <row r="112" spans="1:5">
      <c r="A112" s="1">
        <v>35656</v>
      </c>
      <c r="B112" s="4">
        <v>35656</v>
      </c>
      <c r="C112" s="12">
        <f t="shared" si="11"/>
        <v>8</v>
      </c>
      <c r="D112" s="5">
        <v>673000</v>
      </c>
      <c r="E112" s="14"/>
    </row>
    <row r="113" spans="1:5">
      <c r="A113" s="1">
        <v>35657</v>
      </c>
      <c r="B113" s="4">
        <v>35657</v>
      </c>
      <c r="C113" s="12">
        <f t="shared" si="11"/>
        <v>8</v>
      </c>
      <c r="D113" s="5">
        <v>824000</v>
      </c>
      <c r="E113" s="14"/>
    </row>
    <row r="114" spans="1:5">
      <c r="A114" s="1">
        <v>35658</v>
      </c>
      <c r="B114" s="4">
        <v>35658</v>
      </c>
      <c r="C114" s="12">
        <f t="shared" si="11"/>
        <v>8</v>
      </c>
      <c r="D114" s="5">
        <v>651000</v>
      </c>
      <c r="E114" s="14"/>
    </row>
    <row r="115" spans="1:5">
      <c r="A115" s="1">
        <v>35659</v>
      </c>
      <c r="B115" s="4">
        <v>35659</v>
      </c>
      <c r="C115" s="12">
        <f t="shared" si="11"/>
        <v>8</v>
      </c>
      <c r="D115" s="5">
        <v>609000</v>
      </c>
      <c r="E115" s="14"/>
    </row>
    <row r="116" spans="1:5">
      <c r="A116" s="1">
        <v>35660</v>
      </c>
      <c r="B116" s="4">
        <v>35660</v>
      </c>
      <c r="C116" s="12">
        <f t="shared" si="11"/>
        <v>8</v>
      </c>
      <c r="D116" s="5">
        <v>658000</v>
      </c>
      <c r="E116" s="14"/>
    </row>
    <row r="117" spans="1:5">
      <c r="A117" s="1">
        <v>35661</v>
      </c>
      <c r="B117" s="4">
        <v>35661</v>
      </c>
      <c r="C117" s="12">
        <f t="shared" si="11"/>
        <v>8</v>
      </c>
      <c r="D117" s="5">
        <v>753000</v>
      </c>
      <c r="E117" s="14"/>
    </row>
    <row r="118" spans="1:5">
      <c r="A118" s="1">
        <v>35662</v>
      </c>
      <c r="B118" s="4">
        <v>35662</v>
      </c>
      <c r="C118" s="12">
        <f t="shared" si="11"/>
        <v>8</v>
      </c>
      <c r="D118" s="5">
        <v>807000</v>
      </c>
      <c r="E118" s="14"/>
    </row>
    <row r="119" spans="1:5">
      <c r="A119" s="1">
        <v>35663</v>
      </c>
      <c r="B119" s="4">
        <v>35663</v>
      </c>
      <c r="C119" s="12">
        <f t="shared" si="11"/>
        <v>8</v>
      </c>
      <c r="D119" s="5">
        <v>868000</v>
      </c>
      <c r="E119" s="14"/>
    </row>
    <row r="120" spans="1:5">
      <c r="A120" s="1">
        <v>35664</v>
      </c>
      <c r="B120" s="4">
        <v>35664</v>
      </c>
      <c r="C120" s="12">
        <f t="shared" si="11"/>
        <v>8</v>
      </c>
      <c r="D120" s="5">
        <v>741000</v>
      </c>
      <c r="E120" s="14"/>
    </row>
    <row r="121" spans="1:5">
      <c r="A121" s="1">
        <v>35665</v>
      </c>
      <c r="B121" s="4">
        <v>35665</v>
      </c>
      <c r="C121" s="12">
        <f t="shared" si="11"/>
        <v>8</v>
      </c>
      <c r="D121" s="5">
        <v>622000</v>
      </c>
      <c r="E121" s="14"/>
    </row>
    <row r="122" spans="1:5">
      <c r="A122" s="1">
        <v>35666</v>
      </c>
      <c r="B122" s="4">
        <v>35666</v>
      </c>
      <c r="C122" s="12">
        <f t="shared" si="11"/>
        <v>8</v>
      </c>
      <c r="D122" s="5">
        <v>623000</v>
      </c>
      <c r="E122" s="14"/>
    </row>
    <row r="123" spans="1:5">
      <c r="A123" s="1">
        <v>35667</v>
      </c>
      <c r="B123" s="4">
        <v>35667</v>
      </c>
      <c r="C123" s="12">
        <f t="shared" si="11"/>
        <v>8</v>
      </c>
      <c r="D123" s="5">
        <v>620000</v>
      </c>
      <c r="E123" s="14"/>
    </row>
    <row r="124" spans="1:5">
      <c r="A124" s="1">
        <v>35668</v>
      </c>
      <c r="B124" s="4">
        <v>35668</v>
      </c>
      <c r="C124" s="12">
        <f t="shared" si="11"/>
        <v>8</v>
      </c>
      <c r="D124" s="5">
        <v>859000</v>
      </c>
      <c r="E124" s="14"/>
    </row>
    <row r="125" spans="1:5">
      <c r="A125" s="1">
        <v>35669</v>
      </c>
      <c r="B125" s="4">
        <v>35669</v>
      </c>
      <c r="C125" s="12">
        <f t="shared" si="11"/>
        <v>8</v>
      </c>
      <c r="D125" s="5">
        <v>1000000</v>
      </c>
      <c r="E125" s="14"/>
    </row>
    <row r="126" spans="1:5">
      <c r="A126" s="1">
        <v>35670</v>
      </c>
      <c r="B126" s="4">
        <v>35670</v>
      </c>
      <c r="C126" s="12">
        <f t="shared" si="11"/>
        <v>8</v>
      </c>
      <c r="D126" s="5">
        <v>757000</v>
      </c>
      <c r="E126" s="14"/>
    </row>
    <row r="127" spans="1:5">
      <c r="A127" s="1">
        <v>35671</v>
      </c>
      <c r="B127" s="4">
        <v>35671</v>
      </c>
      <c r="C127" s="12">
        <f t="shared" si="11"/>
        <v>8</v>
      </c>
      <c r="D127" s="5">
        <v>839000</v>
      </c>
      <c r="E127" s="14"/>
    </row>
    <row r="128" spans="1:5">
      <c r="A128" s="1">
        <v>35672</v>
      </c>
      <c r="B128" s="4">
        <v>35672</v>
      </c>
      <c r="C128" s="12">
        <f t="shared" si="11"/>
        <v>8</v>
      </c>
      <c r="D128" s="5">
        <v>697000</v>
      </c>
      <c r="E128" s="14"/>
    </row>
    <row r="129" spans="1:5">
      <c r="A129" s="1">
        <v>35673</v>
      </c>
      <c r="B129" s="4">
        <v>35673</v>
      </c>
      <c r="C129" s="12">
        <f t="shared" si="11"/>
        <v>8</v>
      </c>
      <c r="D129" s="5">
        <v>639000</v>
      </c>
      <c r="E129" s="14"/>
    </row>
    <row r="130" spans="1:5">
      <c r="A130" s="1">
        <v>35674</v>
      </c>
      <c r="B130" s="4">
        <v>35674</v>
      </c>
      <c r="C130" s="12">
        <f t="shared" si="11"/>
        <v>9</v>
      </c>
      <c r="D130" s="5">
        <v>736000</v>
      </c>
      <c r="E130" s="14"/>
    </row>
    <row r="131" spans="1:5">
      <c r="A131" s="1">
        <v>35675</v>
      </c>
      <c r="B131" s="4">
        <v>35675</v>
      </c>
      <c r="C131" s="12">
        <f t="shared" si="11"/>
        <v>9</v>
      </c>
      <c r="D131" s="5">
        <v>793000</v>
      </c>
      <c r="E131" s="14"/>
    </row>
    <row r="132" spans="1:5">
      <c r="A132" s="1">
        <v>35676</v>
      </c>
      <c r="B132" s="4">
        <v>35676</v>
      </c>
      <c r="C132" s="12">
        <f t="shared" si="11"/>
        <v>9</v>
      </c>
      <c r="D132" s="5">
        <v>904000</v>
      </c>
      <c r="E132" s="14"/>
    </row>
    <row r="133" spans="1:5">
      <c r="A133" s="1">
        <v>35677</v>
      </c>
      <c r="B133" s="4">
        <v>35677</v>
      </c>
      <c r="C133" s="12">
        <f t="shared" si="11"/>
        <v>9</v>
      </c>
      <c r="D133" s="5">
        <v>940000</v>
      </c>
      <c r="E133" s="14"/>
    </row>
    <row r="134" spans="1:5">
      <c r="A134" s="1">
        <v>35678</v>
      </c>
      <c r="B134" s="4">
        <v>35678</v>
      </c>
      <c r="C134" s="12">
        <f t="shared" si="11"/>
        <v>9</v>
      </c>
      <c r="D134" s="5">
        <v>889000</v>
      </c>
      <c r="E134" s="14"/>
    </row>
    <row r="135" spans="1:5">
      <c r="A135" s="1">
        <v>35679</v>
      </c>
      <c r="B135" s="4">
        <v>35679</v>
      </c>
      <c r="C135" s="12">
        <f t="shared" si="11"/>
        <v>9</v>
      </c>
      <c r="D135" s="5">
        <v>977000</v>
      </c>
      <c r="E135" s="14"/>
    </row>
    <row r="136" spans="1:5">
      <c r="A136" s="1">
        <v>35680</v>
      </c>
      <c r="B136" s="4">
        <v>35680</v>
      </c>
      <c r="C136" s="12">
        <f t="shared" ref="C136:C199" si="12">IF(B136&lt;&gt;"",MONTH(B136),0)</f>
        <v>9</v>
      </c>
      <c r="D136" s="5">
        <v>1030000</v>
      </c>
      <c r="E136" s="14"/>
    </row>
    <row r="137" spans="1:5">
      <c r="A137" s="1">
        <v>35681</v>
      </c>
      <c r="B137" s="4">
        <v>35681</v>
      </c>
      <c r="C137" s="12">
        <f t="shared" si="12"/>
        <v>9</v>
      </c>
      <c r="D137" s="5">
        <v>1073000</v>
      </c>
      <c r="E137" s="14"/>
    </row>
    <row r="138" spans="1:5">
      <c r="A138" s="1">
        <v>35682</v>
      </c>
      <c r="B138" s="4">
        <v>35682</v>
      </c>
      <c r="C138" s="12">
        <f t="shared" si="12"/>
        <v>9</v>
      </c>
      <c r="D138" s="5">
        <v>1055000</v>
      </c>
      <c r="E138" s="14"/>
    </row>
    <row r="139" spans="1:5">
      <c r="A139" s="1">
        <v>35683</v>
      </c>
      <c r="B139" s="4">
        <v>35683</v>
      </c>
      <c r="C139" s="12">
        <f t="shared" si="12"/>
        <v>9</v>
      </c>
      <c r="D139" s="5">
        <v>993000</v>
      </c>
      <c r="E139" s="14"/>
    </row>
    <row r="140" spans="1:5">
      <c r="A140" s="1">
        <v>35684</v>
      </c>
      <c r="B140" s="4">
        <v>35684</v>
      </c>
      <c r="C140" s="12">
        <f t="shared" si="12"/>
        <v>9</v>
      </c>
      <c r="D140" s="5">
        <v>1103000</v>
      </c>
      <c r="E140" s="14"/>
    </row>
    <row r="141" spans="1:5">
      <c r="A141" s="1">
        <v>35685</v>
      </c>
      <c r="B141" s="4">
        <v>35685</v>
      </c>
      <c r="C141" s="12">
        <f t="shared" si="12"/>
        <v>9</v>
      </c>
      <c r="D141" s="5">
        <v>1151000</v>
      </c>
      <c r="E141" s="14"/>
    </row>
    <row r="142" spans="1:5">
      <c r="A142" s="1">
        <v>35686</v>
      </c>
      <c r="B142" s="4">
        <v>35686</v>
      </c>
      <c r="C142" s="12">
        <f t="shared" si="12"/>
        <v>9</v>
      </c>
      <c r="D142" s="5">
        <v>1063000</v>
      </c>
      <c r="E142" s="14"/>
    </row>
    <row r="143" spans="1:5">
      <c r="A143" s="1">
        <v>35687</v>
      </c>
      <c r="B143" s="4">
        <v>35687</v>
      </c>
      <c r="C143" s="12">
        <f t="shared" si="12"/>
        <v>9</v>
      </c>
      <c r="D143" s="5">
        <v>885000</v>
      </c>
      <c r="E143" s="14"/>
    </row>
    <row r="144" spans="1:5">
      <c r="A144" s="1">
        <v>35688</v>
      </c>
      <c r="B144" s="4">
        <v>35688</v>
      </c>
      <c r="C144" s="12">
        <f t="shared" si="12"/>
        <v>9</v>
      </c>
      <c r="D144" s="5">
        <v>1147000</v>
      </c>
      <c r="E144" s="14"/>
    </row>
    <row r="145" spans="1:5">
      <c r="A145" s="1">
        <v>35689</v>
      </c>
      <c r="B145" s="4">
        <v>35689</v>
      </c>
      <c r="C145" s="12">
        <f t="shared" si="12"/>
        <v>9</v>
      </c>
      <c r="D145" s="5">
        <v>1100000</v>
      </c>
      <c r="E145" s="14"/>
    </row>
    <row r="146" spans="1:5">
      <c r="A146" s="1">
        <v>35690</v>
      </c>
      <c r="B146" s="4">
        <v>35690</v>
      </c>
      <c r="C146" s="12">
        <f t="shared" si="12"/>
        <v>9</v>
      </c>
      <c r="D146" s="5">
        <v>1044000</v>
      </c>
      <c r="E146" s="14"/>
    </row>
    <row r="147" spans="1:5">
      <c r="A147" s="1">
        <v>35691</v>
      </c>
      <c r="B147" s="4">
        <v>35691</v>
      </c>
      <c r="C147" s="12">
        <f t="shared" si="12"/>
        <v>9</v>
      </c>
      <c r="D147" s="5">
        <v>1016000</v>
      </c>
      <c r="E147" s="14"/>
    </row>
    <row r="148" spans="1:5">
      <c r="A148" s="1">
        <v>35692</v>
      </c>
      <c r="B148" s="4">
        <v>35692</v>
      </c>
      <c r="C148" s="12">
        <f t="shared" si="12"/>
        <v>9</v>
      </c>
      <c r="D148" s="5">
        <v>1015000</v>
      </c>
      <c r="E148" s="14"/>
    </row>
    <row r="149" spans="1:5">
      <c r="A149" s="1">
        <v>35693</v>
      </c>
      <c r="B149" s="4">
        <v>35693</v>
      </c>
      <c r="C149" s="12">
        <f t="shared" si="12"/>
        <v>9</v>
      </c>
      <c r="D149" s="5">
        <v>848000</v>
      </c>
      <c r="E149" s="14"/>
    </row>
    <row r="150" spans="1:5">
      <c r="A150" s="1">
        <v>35694</v>
      </c>
      <c r="B150" s="4">
        <v>35694</v>
      </c>
      <c r="C150" s="12">
        <f t="shared" si="12"/>
        <v>9</v>
      </c>
      <c r="D150" s="5">
        <v>825000</v>
      </c>
      <c r="E150" s="14"/>
    </row>
    <row r="151" spans="1:5">
      <c r="A151" s="1">
        <v>35695</v>
      </c>
      <c r="B151" s="4">
        <v>35695</v>
      </c>
      <c r="C151" s="12">
        <f t="shared" si="12"/>
        <v>9</v>
      </c>
      <c r="D151" s="5">
        <v>1027000</v>
      </c>
      <c r="E151" s="14"/>
    </row>
    <row r="152" spans="1:5">
      <c r="A152" s="1">
        <v>35696</v>
      </c>
      <c r="B152" s="4">
        <v>35696</v>
      </c>
      <c r="C152" s="12">
        <f t="shared" si="12"/>
        <v>9</v>
      </c>
      <c r="D152" s="5">
        <v>1094000</v>
      </c>
      <c r="E152" s="14"/>
    </row>
    <row r="153" spans="1:5">
      <c r="A153" s="1">
        <v>35697</v>
      </c>
      <c r="B153" s="4">
        <v>35697</v>
      </c>
      <c r="C153" s="12">
        <f t="shared" si="12"/>
        <v>9</v>
      </c>
      <c r="D153" s="5">
        <v>1015000</v>
      </c>
      <c r="E153" s="14"/>
    </row>
    <row r="154" spans="1:5">
      <c r="A154" s="1">
        <v>35698</v>
      </c>
      <c r="B154" s="4">
        <v>35698</v>
      </c>
      <c r="C154" s="12">
        <f t="shared" si="12"/>
        <v>9</v>
      </c>
      <c r="D154" s="5">
        <v>995000</v>
      </c>
      <c r="E154" s="14"/>
    </row>
    <row r="155" spans="1:5">
      <c r="A155" s="1">
        <v>35699</v>
      </c>
      <c r="B155" s="4">
        <v>35699</v>
      </c>
      <c r="C155" s="12">
        <f t="shared" si="12"/>
        <v>9</v>
      </c>
      <c r="D155" s="5">
        <v>1025000</v>
      </c>
      <c r="E155" s="14"/>
    </row>
    <row r="156" spans="1:5">
      <c r="A156" s="1">
        <v>35700</v>
      </c>
      <c r="B156" s="4">
        <v>35700</v>
      </c>
      <c r="C156" s="12">
        <f t="shared" si="12"/>
        <v>9</v>
      </c>
      <c r="D156" s="5">
        <v>852000</v>
      </c>
      <c r="E156" s="14"/>
    </row>
    <row r="157" spans="1:5">
      <c r="A157" s="1">
        <v>35701</v>
      </c>
      <c r="B157" s="4">
        <v>35701</v>
      </c>
      <c r="C157" s="12">
        <f t="shared" si="12"/>
        <v>9</v>
      </c>
      <c r="D157" s="5">
        <v>832000</v>
      </c>
      <c r="E157" s="14"/>
    </row>
    <row r="158" spans="1:5">
      <c r="A158" s="1">
        <v>35702</v>
      </c>
      <c r="B158" s="4">
        <v>35702</v>
      </c>
      <c r="C158" s="12">
        <f t="shared" si="12"/>
        <v>9</v>
      </c>
      <c r="D158" s="5">
        <v>799000</v>
      </c>
      <c r="E158" s="14"/>
    </row>
    <row r="159" spans="1:5">
      <c r="A159" s="1">
        <v>35703</v>
      </c>
      <c r="B159" s="4">
        <v>35703</v>
      </c>
      <c r="C159" s="12">
        <f t="shared" si="12"/>
        <v>9</v>
      </c>
      <c r="D159" s="5">
        <v>970000</v>
      </c>
      <c r="E159" s="14"/>
    </row>
    <row r="160" spans="1:5">
      <c r="A160" s="1">
        <v>35704</v>
      </c>
      <c r="B160" s="4">
        <v>35704</v>
      </c>
      <c r="C160" s="12">
        <f t="shared" si="12"/>
        <v>10</v>
      </c>
      <c r="D160" s="5">
        <v>732000</v>
      </c>
      <c r="E160" s="14"/>
    </row>
    <row r="161" spans="1:5">
      <c r="A161" s="1">
        <v>35705</v>
      </c>
      <c r="B161" s="4">
        <v>35705</v>
      </c>
      <c r="C161" s="12">
        <f t="shared" si="12"/>
        <v>10</v>
      </c>
      <c r="D161" s="5">
        <v>851000</v>
      </c>
      <c r="E161" s="14"/>
    </row>
    <row r="162" spans="1:5">
      <c r="A162" s="1">
        <v>35706</v>
      </c>
      <c r="B162" s="4">
        <v>35706</v>
      </c>
      <c r="C162" s="12">
        <f t="shared" si="12"/>
        <v>10</v>
      </c>
      <c r="D162" s="5">
        <v>969000</v>
      </c>
      <c r="E162" s="14"/>
    </row>
    <row r="163" spans="1:5">
      <c r="A163" s="1">
        <v>35707</v>
      </c>
      <c r="B163" s="4">
        <v>35707</v>
      </c>
      <c r="C163" s="12">
        <f t="shared" si="12"/>
        <v>10</v>
      </c>
      <c r="D163" s="5">
        <v>786000</v>
      </c>
      <c r="E163" s="14"/>
    </row>
    <row r="164" spans="1:5">
      <c r="A164" s="1">
        <v>35708</v>
      </c>
      <c r="B164" s="4">
        <v>35708</v>
      </c>
      <c r="C164" s="12">
        <f t="shared" si="12"/>
        <v>10</v>
      </c>
      <c r="D164" s="5">
        <v>777000</v>
      </c>
      <c r="E164" s="14"/>
    </row>
    <row r="165" spans="1:5">
      <c r="A165" s="1">
        <v>35709</v>
      </c>
      <c r="B165" s="4">
        <v>35709</v>
      </c>
      <c r="C165" s="12">
        <f t="shared" si="12"/>
        <v>10</v>
      </c>
      <c r="D165" s="5">
        <v>747000</v>
      </c>
      <c r="E165" s="14"/>
    </row>
    <row r="166" spans="1:5">
      <c r="A166" s="1">
        <v>35710</v>
      </c>
      <c r="B166" s="4">
        <v>35710</v>
      </c>
      <c r="C166" s="12">
        <f t="shared" si="12"/>
        <v>10</v>
      </c>
      <c r="D166" s="5">
        <v>926000</v>
      </c>
      <c r="E166" s="14"/>
    </row>
    <row r="167" spans="1:5">
      <c r="A167" s="1">
        <v>35711</v>
      </c>
      <c r="B167" s="4">
        <v>35711</v>
      </c>
      <c r="C167" s="12">
        <f t="shared" si="12"/>
        <v>10</v>
      </c>
      <c r="D167" s="5">
        <v>942000</v>
      </c>
      <c r="E167" s="14"/>
    </row>
    <row r="168" spans="1:5">
      <c r="A168" s="1">
        <v>35712</v>
      </c>
      <c r="B168" s="4">
        <v>35712</v>
      </c>
      <c r="C168" s="12">
        <f t="shared" si="12"/>
        <v>10</v>
      </c>
      <c r="D168" s="5">
        <v>912000</v>
      </c>
      <c r="E168" s="14"/>
    </row>
    <row r="169" spans="1:5">
      <c r="A169" s="1">
        <v>35713</v>
      </c>
      <c r="B169" s="4">
        <v>35713</v>
      </c>
      <c r="C169" s="12">
        <f t="shared" si="12"/>
        <v>10</v>
      </c>
      <c r="D169" s="5">
        <v>730000</v>
      </c>
      <c r="E169" s="14"/>
    </row>
    <row r="170" spans="1:5">
      <c r="A170" s="1">
        <v>35714</v>
      </c>
      <c r="B170" s="4">
        <v>35714</v>
      </c>
      <c r="C170" s="12">
        <f t="shared" si="12"/>
        <v>10</v>
      </c>
      <c r="D170" s="5">
        <v>648000</v>
      </c>
      <c r="E170" s="14"/>
    </row>
    <row r="171" spans="1:5">
      <c r="A171" s="1">
        <v>35715</v>
      </c>
      <c r="B171" s="4">
        <v>35715</v>
      </c>
      <c r="C171" s="12">
        <f t="shared" si="12"/>
        <v>10</v>
      </c>
      <c r="D171" s="5">
        <v>638000</v>
      </c>
      <c r="E171" s="14"/>
    </row>
    <row r="172" spans="1:5">
      <c r="A172" s="1">
        <v>35716</v>
      </c>
      <c r="B172" s="4">
        <v>35716</v>
      </c>
      <c r="C172" s="12">
        <f t="shared" si="12"/>
        <v>10</v>
      </c>
      <c r="D172" s="5">
        <v>680000</v>
      </c>
      <c r="E172" s="14"/>
    </row>
    <row r="173" spans="1:5">
      <c r="A173" s="1">
        <v>35717</v>
      </c>
      <c r="B173" s="4">
        <v>35717</v>
      </c>
      <c r="C173" s="12">
        <f t="shared" si="12"/>
        <v>10</v>
      </c>
      <c r="D173" s="5">
        <v>844000</v>
      </c>
      <c r="E173" s="14"/>
    </row>
    <row r="174" spans="1:5">
      <c r="A174" s="1">
        <v>35718</v>
      </c>
      <c r="B174" s="4">
        <v>35718</v>
      </c>
      <c r="C174" s="12">
        <f t="shared" si="12"/>
        <v>10</v>
      </c>
      <c r="D174" s="5">
        <v>814000</v>
      </c>
      <c r="E174" s="14"/>
    </row>
    <row r="175" spans="1:5">
      <c r="A175" s="1">
        <v>35719</v>
      </c>
      <c r="B175" s="4">
        <v>35719</v>
      </c>
      <c r="C175" s="12">
        <f t="shared" si="12"/>
        <v>10</v>
      </c>
      <c r="D175" s="5">
        <v>771000</v>
      </c>
      <c r="E175" s="14"/>
    </row>
    <row r="176" spans="1:5">
      <c r="A176" s="1">
        <v>35720</v>
      </c>
      <c r="B176" s="4">
        <v>35720</v>
      </c>
      <c r="C176" s="12">
        <f t="shared" si="12"/>
        <v>10</v>
      </c>
      <c r="D176" s="5">
        <v>766000</v>
      </c>
      <c r="E176" s="14"/>
    </row>
    <row r="177" spans="1:5">
      <c r="A177" s="1">
        <v>35721</v>
      </c>
      <c r="B177" s="4">
        <v>35721</v>
      </c>
      <c r="C177" s="12">
        <f t="shared" si="12"/>
        <v>10</v>
      </c>
      <c r="D177" s="5">
        <v>699000</v>
      </c>
      <c r="E177" s="14"/>
    </row>
    <row r="178" spans="1:5">
      <c r="A178" s="1">
        <v>35722</v>
      </c>
      <c r="B178" s="4">
        <v>35722</v>
      </c>
      <c r="C178" s="12">
        <f t="shared" si="12"/>
        <v>10</v>
      </c>
      <c r="D178" s="5">
        <v>696000</v>
      </c>
      <c r="E178" s="14"/>
    </row>
    <row r="179" spans="1:5">
      <c r="A179" s="1">
        <v>35723</v>
      </c>
      <c r="B179" s="4">
        <v>35723</v>
      </c>
      <c r="C179" s="12">
        <f t="shared" si="12"/>
        <v>10</v>
      </c>
      <c r="D179" s="5">
        <v>727000</v>
      </c>
      <c r="E179" s="14"/>
    </row>
    <row r="180" spans="1:5">
      <c r="A180" s="1">
        <v>35724</v>
      </c>
      <c r="B180" s="4">
        <v>35724</v>
      </c>
      <c r="C180" s="12">
        <f t="shared" si="12"/>
        <v>10</v>
      </c>
      <c r="D180" s="5">
        <v>649000</v>
      </c>
      <c r="E180" s="14"/>
    </row>
    <row r="181" spans="1:5">
      <c r="A181" s="1">
        <v>35725</v>
      </c>
      <c r="B181" s="4">
        <v>35725</v>
      </c>
      <c r="C181" s="12">
        <f t="shared" si="12"/>
        <v>10</v>
      </c>
      <c r="D181" s="5">
        <v>673000</v>
      </c>
      <c r="E181" s="14"/>
    </row>
    <row r="182" spans="1:5">
      <c r="A182" s="1">
        <v>35726</v>
      </c>
      <c r="B182" s="4">
        <v>35726</v>
      </c>
      <c r="C182" s="12">
        <f t="shared" si="12"/>
        <v>10</v>
      </c>
      <c r="D182" s="5">
        <v>602000</v>
      </c>
      <c r="E182" s="14"/>
    </row>
    <row r="183" spans="1:5">
      <c r="A183" s="1">
        <v>35727</v>
      </c>
      <c r="B183" s="4">
        <v>35727</v>
      </c>
      <c r="C183" s="12">
        <f t="shared" si="12"/>
        <v>10</v>
      </c>
      <c r="D183" s="5">
        <v>576000</v>
      </c>
      <c r="E183" s="14"/>
    </row>
    <row r="184" spans="1:5">
      <c r="A184" s="1">
        <v>35728</v>
      </c>
      <c r="B184" s="4">
        <v>35728</v>
      </c>
      <c r="C184" s="12">
        <f t="shared" si="12"/>
        <v>10</v>
      </c>
      <c r="D184" s="5">
        <v>502000</v>
      </c>
      <c r="E184" s="14"/>
    </row>
    <row r="185" spans="1:5">
      <c r="A185" s="1">
        <v>35729</v>
      </c>
      <c r="B185" s="4">
        <v>35729</v>
      </c>
      <c r="C185" s="12">
        <f t="shared" si="12"/>
        <v>10</v>
      </c>
      <c r="D185" s="5">
        <v>528000</v>
      </c>
      <c r="E185" s="14"/>
    </row>
    <row r="186" spans="1:5">
      <c r="A186" s="1">
        <v>35730</v>
      </c>
      <c r="B186" s="4">
        <v>35730</v>
      </c>
      <c r="C186" s="12">
        <f t="shared" si="12"/>
        <v>10</v>
      </c>
      <c r="D186" s="5">
        <v>544000</v>
      </c>
      <c r="E186" s="14"/>
    </row>
    <row r="187" spans="1:5">
      <c r="A187" s="1">
        <v>35731</v>
      </c>
      <c r="B187" s="4">
        <v>35731</v>
      </c>
      <c r="C187" s="12">
        <f t="shared" si="12"/>
        <v>10</v>
      </c>
      <c r="D187" s="5">
        <v>598000</v>
      </c>
      <c r="E187" s="14"/>
    </row>
    <row r="188" spans="1:5">
      <c r="A188" s="1">
        <v>35732</v>
      </c>
      <c r="B188" s="4">
        <v>35732</v>
      </c>
      <c r="C188" s="12">
        <f t="shared" si="12"/>
        <v>10</v>
      </c>
      <c r="D188" s="5">
        <v>656000</v>
      </c>
      <c r="E188" s="14"/>
    </row>
    <row r="189" spans="1:5">
      <c r="A189" s="1">
        <v>35733</v>
      </c>
      <c r="B189" s="4">
        <v>35733</v>
      </c>
      <c r="C189" s="12">
        <f t="shared" si="12"/>
        <v>10</v>
      </c>
      <c r="D189" s="5">
        <v>780000</v>
      </c>
      <c r="E189" s="14"/>
    </row>
    <row r="190" spans="1:5">
      <c r="A190" s="1">
        <v>35734</v>
      </c>
      <c r="B190" s="4">
        <v>35734</v>
      </c>
      <c r="C190" s="12">
        <f t="shared" si="12"/>
        <v>10</v>
      </c>
      <c r="D190" s="5">
        <v>772000</v>
      </c>
      <c r="E190" s="14"/>
    </row>
    <row r="191" spans="1:5">
      <c r="A191" s="1">
        <v>35735</v>
      </c>
      <c r="B191" s="4">
        <v>35735</v>
      </c>
      <c r="C191" s="12">
        <f t="shared" si="12"/>
        <v>11</v>
      </c>
      <c r="D191" s="5">
        <v>526000</v>
      </c>
      <c r="E191" s="14"/>
    </row>
    <row r="192" spans="1:5">
      <c r="A192" s="1">
        <v>35736</v>
      </c>
      <c r="B192" s="4">
        <v>35736</v>
      </c>
      <c r="C192" s="12">
        <f t="shared" si="12"/>
        <v>11</v>
      </c>
      <c r="D192" s="5">
        <v>612000</v>
      </c>
      <c r="E192" s="14"/>
    </row>
    <row r="193" spans="1:5">
      <c r="A193" s="1">
        <v>35737</v>
      </c>
      <c r="B193" s="4">
        <v>35737</v>
      </c>
      <c r="C193" s="12">
        <f t="shared" si="12"/>
        <v>11</v>
      </c>
      <c r="D193" s="5">
        <v>643000</v>
      </c>
      <c r="E193" s="14"/>
    </row>
    <row r="194" spans="1:5">
      <c r="A194" s="1">
        <v>35738</v>
      </c>
      <c r="B194" s="4">
        <v>35738</v>
      </c>
      <c r="C194" s="12">
        <f t="shared" si="12"/>
        <v>11</v>
      </c>
      <c r="D194" s="5">
        <v>661000</v>
      </c>
      <c r="E194" s="14"/>
    </row>
    <row r="195" spans="1:5">
      <c r="A195" s="1">
        <v>35739</v>
      </c>
      <c r="B195" s="4">
        <v>35739</v>
      </c>
      <c r="C195" s="12">
        <f t="shared" si="12"/>
        <v>11</v>
      </c>
      <c r="D195" s="5">
        <v>636000</v>
      </c>
      <c r="E195" s="14"/>
    </row>
    <row r="196" spans="1:5">
      <c r="A196" s="1">
        <v>35740</v>
      </c>
      <c r="B196" s="4">
        <v>35740</v>
      </c>
      <c r="C196" s="12">
        <f t="shared" si="12"/>
        <v>11</v>
      </c>
      <c r="D196" s="5">
        <v>548000</v>
      </c>
      <c r="E196" s="14"/>
    </row>
    <row r="197" spans="1:5">
      <c r="A197" s="1">
        <v>35741</v>
      </c>
      <c r="B197" s="4">
        <v>35741</v>
      </c>
      <c r="C197" s="12">
        <f t="shared" si="12"/>
        <v>11</v>
      </c>
      <c r="D197" s="5">
        <v>557000</v>
      </c>
      <c r="E197" s="14"/>
    </row>
    <row r="198" spans="1:5">
      <c r="A198" s="1">
        <v>35742</v>
      </c>
      <c r="B198" s="4">
        <v>35742</v>
      </c>
      <c r="C198" s="12">
        <f t="shared" si="12"/>
        <v>11</v>
      </c>
      <c r="D198" s="5">
        <v>605000</v>
      </c>
      <c r="E198" s="14"/>
    </row>
    <row r="199" spans="1:5">
      <c r="A199" s="1">
        <v>35743</v>
      </c>
      <c r="B199" s="4">
        <v>35743</v>
      </c>
      <c r="C199" s="12">
        <f t="shared" si="12"/>
        <v>11</v>
      </c>
      <c r="D199" s="5">
        <v>592000</v>
      </c>
      <c r="E199" s="14"/>
    </row>
    <row r="200" spans="1:5">
      <c r="A200" s="1">
        <v>35744</v>
      </c>
      <c r="B200" s="4">
        <v>35744</v>
      </c>
      <c r="C200" s="12">
        <f t="shared" ref="C200:C263" si="13">IF(B200&lt;&gt;"",MONTH(B200),0)</f>
        <v>11</v>
      </c>
      <c r="D200" s="5">
        <v>577000</v>
      </c>
      <c r="E200" s="14"/>
    </row>
    <row r="201" spans="1:5">
      <c r="A201" s="1">
        <v>35745</v>
      </c>
      <c r="B201" s="4">
        <v>35745</v>
      </c>
      <c r="C201" s="12">
        <f t="shared" si="13"/>
        <v>11</v>
      </c>
      <c r="D201" s="5">
        <v>563000</v>
      </c>
      <c r="E201" s="14"/>
    </row>
    <row r="202" spans="1:5">
      <c r="A202" s="1">
        <v>35746</v>
      </c>
      <c r="B202" s="4">
        <v>35746</v>
      </c>
      <c r="C202" s="12">
        <f t="shared" si="13"/>
        <v>11</v>
      </c>
      <c r="D202" s="5">
        <v>715000</v>
      </c>
      <c r="E202" s="14"/>
    </row>
    <row r="203" spans="1:5">
      <c r="A203" s="1">
        <v>35747</v>
      </c>
      <c r="B203" s="4">
        <v>35747</v>
      </c>
      <c r="C203" s="12">
        <f t="shared" si="13"/>
        <v>11</v>
      </c>
      <c r="D203" s="5">
        <v>578000</v>
      </c>
      <c r="E203" s="14"/>
    </row>
    <row r="204" spans="1:5">
      <c r="A204" s="1">
        <v>35748</v>
      </c>
      <c r="B204" s="4">
        <v>35748</v>
      </c>
      <c r="C204" s="12">
        <f t="shared" si="13"/>
        <v>11</v>
      </c>
      <c r="D204" s="5">
        <v>560000</v>
      </c>
      <c r="E204" s="14"/>
    </row>
    <row r="205" spans="1:5">
      <c r="A205" s="1">
        <v>35749</v>
      </c>
      <c r="B205" s="4">
        <v>35749</v>
      </c>
      <c r="C205" s="12">
        <f t="shared" si="13"/>
        <v>11</v>
      </c>
      <c r="D205" s="5">
        <v>551000</v>
      </c>
      <c r="E205" s="14"/>
    </row>
    <row r="206" spans="1:5">
      <c r="A206" s="1">
        <v>35750</v>
      </c>
      <c r="B206" s="4">
        <v>35750</v>
      </c>
      <c r="C206" s="12">
        <f t="shared" si="13"/>
        <v>11</v>
      </c>
      <c r="D206" s="5">
        <v>540000</v>
      </c>
      <c r="E206" s="14"/>
    </row>
    <row r="207" spans="1:5">
      <c r="A207" s="1">
        <v>35751</v>
      </c>
      <c r="B207" s="4">
        <v>35751</v>
      </c>
      <c r="C207" s="12">
        <f t="shared" si="13"/>
        <v>11</v>
      </c>
      <c r="D207" s="5">
        <v>536000</v>
      </c>
      <c r="E207" s="14"/>
    </row>
    <row r="208" spans="1:5">
      <c r="A208" s="1">
        <v>35752</v>
      </c>
      <c r="B208" s="4">
        <v>35752</v>
      </c>
      <c r="C208" s="12">
        <f t="shared" si="13"/>
        <v>11</v>
      </c>
      <c r="D208" s="5">
        <v>627000</v>
      </c>
      <c r="E208" s="14"/>
    </row>
    <row r="209" spans="1:5">
      <c r="A209" s="1">
        <v>35753</v>
      </c>
      <c r="B209" s="4">
        <v>35753</v>
      </c>
      <c r="C209" s="12">
        <f t="shared" si="13"/>
        <v>11</v>
      </c>
      <c r="D209" s="5">
        <v>532000</v>
      </c>
      <c r="E209" s="14"/>
    </row>
    <row r="210" spans="1:5">
      <c r="A210" s="1">
        <v>35754</v>
      </c>
      <c r="B210" s="4">
        <v>35754</v>
      </c>
      <c r="C210" s="12">
        <f t="shared" si="13"/>
        <v>11</v>
      </c>
      <c r="D210" s="5">
        <v>510000</v>
      </c>
      <c r="E210" s="14"/>
    </row>
    <row r="211" spans="1:5">
      <c r="A211" s="1">
        <v>35755</v>
      </c>
      <c r="B211" s="4">
        <v>35755</v>
      </c>
      <c r="C211" s="12">
        <f t="shared" si="13"/>
        <v>11</v>
      </c>
      <c r="D211" s="5">
        <v>561000</v>
      </c>
      <c r="E211" s="14"/>
    </row>
    <row r="212" spans="1:5">
      <c r="A212" s="1">
        <v>35756</v>
      </c>
      <c r="B212" s="4">
        <v>35756</v>
      </c>
      <c r="C212" s="12">
        <f t="shared" si="13"/>
        <v>11</v>
      </c>
      <c r="D212" s="5">
        <v>525000</v>
      </c>
      <c r="E212" s="14"/>
    </row>
    <row r="213" spans="1:5">
      <c r="A213" s="1">
        <v>35757</v>
      </c>
      <c r="B213" s="4">
        <v>35757</v>
      </c>
      <c r="C213" s="12">
        <f t="shared" si="13"/>
        <v>11</v>
      </c>
      <c r="D213" s="5">
        <v>531000</v>
      </c>
      <c r="E213" s="14"/>
    </row>
    <row r="214" spans="1:5">
      <c r="A214" s="1">
        <v>35758</v>
      </c>
      <c r="B214" s="4">
        <v>35758</v>
      </c>
      <c r="C214" s="12">
        <f t="shared" si="13"/>
        <v>11</v>
      </c>
      <c r="D214" s="5">
        <v>542000</v>
      </c>
      <c r="E214" s="14"/>
    </row>
    <row r="215" spans="1:5">
      <c r="A215" s="1">
        <v>35759</v>
      </c>
      <c r="B215" s="4">
        <v>35759</v>
      </c>
      <c r="C215" s="12">
        <f t="shared" si="13"/>
        <v>11</v>
      </c>
      <c r="D215" s="5">
        <v>556000</v>
      </c>
      <c r="E215" s="14"/>
    </row>
    <row r="216" spans="1:5">
      <c r="A216" s="1">
        <v>35760</v>
      </c>
      <c r="B216" s="4">
        <v>35760</v>
      </c>
      <c r="C216" s="12">
        <f t="shared" si="13"/>
        <v>11</v>
      </c>
      <c r="D216" s="5">
        <v>530000</v>
      </c>
      <c r="E216" s="14"/>
    </row>
    <row r="217" spans="1:5">
      <c r="A217" s="1">
        <v>35761</v>
      </c>
      <c r="B217" s="4">
        <v>35761</v>
      </c>
      <c r="C217" s="12">
        <f t="shared" si="13"/>
        <v>11</v>
      </c>
      <c r="D217" s="5">
        <v>583000</v>
      </c>
      <c r="E217" s="14"/>
    </row>
    <row r="218" spans="1:5">
      <c r="A218" s="1">
        <v>35762</v>
      </c>
      <c r="B218" s="4">
        <v>35762</v>
      </c>
      <c r="C218" s="12">
        <f t="shared" si="13"/>
        <v>11</v>
      </c>
      <c r="D218" s="5">
        <v>585000</v>
      </c>
      <c r="E218" s="14"/>
    </row>
    <row r="219" spans="1:5">
      <c r="A219" s="1">
        <v>35763</v>
      </c>
      <c r="B219" s="4">
        <v>35763</v>
      </c>
      <c r="C219" s="12">
        <f t="shared" si="13"/>
        <v>11</v>
      </c>
      <c r="D219" s="5">
        <v>604000</v>
      </c>
      <c r="E219" s="14"/>
    </row>
    <row r="220" spans="1:5">
      <c r="A220" s="1">
        <v>35764</v>
      </c>
      <c r="B220" s="4">
        <v>35764</v>
      </c>
      <c r="C220" s="12">
        <f t="shared" si="13"/>
        <v>11</v>
      </c>
      <c r="D220" s="5">
        <v>586000</v>
      </c>
      <c r="E220" s="14"/>
    </row>
    <row r="221" spans="1:5">
      <c r="A221" s="1">
        <v>35765</v>
      </c>
      <c r="B221" s="4">
        <v>35765</v>
      </c>
      <c r="C221" s="12">
        <f t="shared" si="13"/>
        <v>12</v>
      </c>
      <c r="D221" s="5">
        <v>606000</v>
      </c>
      <c r="E221" s="14"/>
    </row>
    <row r="222" spans="1:5">
      <c r="A222" s="1">
        <v>35766</v>
      </c>
      <c r="B222" s="4">
        <v>35766</v>
      </c>
      <c r="C222" s="12">
        <f t="shared" si="13"/>
        <v>12</v>
      </c>
      <c r="D222" s="5">
        <v>578000</v>
      </c>
      <c r="E222" s="14"/>
    </row>
    <row r="223" spans="1:5">
      <c r="A223" s="1">
        <v>35767</v>
      </c>
      <c r="B223" s="4">
        <v>35767</v>
      </c>
      <c r="C223" s="12">
        <f t="shared" si="13"/>
        <v>12</v>
      </c>
      <c r="D223" s="5">
        <v>543000</v>
      </c>
      <c r="E223" s="14"/>
    </row>
    <row r="224" spans="1:5">
      <c r="A224" s="1">
        <v>35768</v>
      </c>
      <c r="B224" s="4">
        <v>35768</v>
      </c>
      <c r="C224" s="12">
        <f t="shared" si="13"/>
        <v>12</v>
      </c>
      <c r="D224" s="5">
        <v>549000</v>
      </c>
      <c r="E224" s="14"/>
    </row>
    <row r="225" spans="1:5">
      <c r="A225" s="1">
        <v>35769</v>
      </c>
      <c r="B225" s="4">
        <v>35769</v>
      </c>
      <c r="C225" s="12">
        <f t="shared" si="13"/>
        <v>12</v>
      </c>
      <c r="D225" s="5">
        <v>482000</v>
      </c>
      <c r="E225" s="14"/>
    </row>
    <row r="226" spans="1:5">
      <c r="A226" s="1">
        <v>35770</v>
      </c>
      <c r="B226" s="4">
        <v>35770</v>
      </c>
      <c r="C226" s="12">
        <f t="shared" si="13"/>
        <v>12</v>
      </c>
      <c r="D226" s="5">
        <v>512000</v>
      </c>
      <c r="E226" s="14"/>
    </row>
    <row r="227" spans="1:5">
      <c r="A227" s="1">
        <v>35771</v>
      </c>
      <c r="B227" s="4">
        <v>35771</v>
      </c>
      <c r="C227" s="12">
        <f t="shared" si="13"/>
        <v>12</v>
      </c>
      <c r="D227" s="5">
        <v>509000</v>
      </c>
      <c r="E227" s="14"/>
    </row>
    <row r="228" spans="1:5">
      <c r="A228" s="1">
        <v>35772</v>
      </c>
      <c r="B228" s="4">
        <v>35772</v>
      </c>
      <c r="C228" s="12">
        <f t="shared" si="13"/>
        <v>12</v>
      </c>
      <c r="D228" s="5">
        <v>499000</v>
      </c>
      <c r="E228" s="14"/>
    </row>
    <row r="229" spans="1:5">
      <c r="A229" s="1">
        <v>35773</v>
      </c>
      <c r="B229" s="4">
        <v>35773</v>
      </c>
      <c r="C229" s="12">
        <f t="shared" si="13"/>
        <v>12</v>
      </c>
      <c r="D229" s="5">
        <v>490000</v>
      </c>
      <c r="E229" s="14"/>
    </row>
    <row r="230" spans="1:5">
      <c r="A230" s="1">
        <v>35774</v>
      </c>
      <c r="B230" s="4">
        <v>35774</v>
      </c>
      <c r="C230" s="12">
        <f t="shared" si="13"/>
        <v>12</v>
      </c>
      <c r="D230" s="5">
        <v>538000</v>
      </c>
      <c r="E230" s="14"/>
    </row>
    <row r="231" spans="1:5">
      <c r="A231" s="1">
        <v>35775</v>
      </c>
      <c r="B231" s="4">
        <v>35775</v>
      </c>
      <c r="C231" s="12">
        <f t="shared" si="13"/>
        <v>12</v>
      </c>
      <c r="D231" s="5">
        <v>495000</v>
      </c>
      <c r="E231" s="14"/>
    </row>
    <row r="232" spans="1:5">
      <c r="A232" s="1">
        <v>35776</v>
      </c>
      <c r="B232" s="4">
        <v>35776</v>
      </c>
      <c r="C232" s="12">
        <f t="shared" si="13"/>
        <v>12</v>
      </c>
      <c r="D232" s="5">
        <v>467000</v>
      </c>
      <c r="E232" s="14"/>
    </row>
    <row r="233" spans="1:5">
      <c r="A233" s="1">
        <v>35777</v>
      </c>
      <c r="B233" s="4">
        <v>35777</v>
      </c>
      <c r="C233" s="12">
        <f t="shared" si="13"/>
        <v>12</v>
      </c>
      <c r="D233" s="5">
        <v>462000</v>
      </c>
      <c r="E233" s="14"/>
    </row>
    <row r="234" spans="1:5">
      <c r="A234" s="1">
        <v>35778</v>
      </c>
      <c r="B234" s="4">
        <v>35778</v>
      </c>
      <c r="C234" s="12">
        <f t="shared" si="13"/>
        <v>12</v>
      </c>
      <c r="D234" s="5">
        <v>486000</v>
      </c>
      <c r="E234" s="14"/>
    </row>
    <row r="235" spans="1:5">
      <c r="A235" s="1">
        <v>35779</v>
      </c>
      <c r="B235" s="4">
        <v>35779</v>
      </c>
      <c r="C235" s="12">
        <f t="shared" si="13"/>
        <v>12</v>
      </c>
      <c r="D235" s="5">
        <v>484000</v>
      </c>
      <c r="E235" s="14"/>
    </row>
    <row r="236" spans="1:5">
      <c r="A236" s="1">
        <v>35780</v>
      </c>
      <c r="B236" s="4">
        <v>35780</v>
      </c>
      <c r="C236" s="12">
        <f t="shared" si="13"/>
        <v>12</v>
      </c>
      <c r="D236" s="5">
        <v>537000</v>
      </c>
      <c r="E236" s="14"/>
    </row>
    <row r="237" spans="1:5">
      <c r="A237" s="1">
        <v>35781</v>
      </c>
      <c r="B237" s="4">
        <v>35781</v>
      </c>
      <c r="C237" s="12">
        <f t="shared" si="13"/>
        <v>12</v>
      </c>
      <c r="D237" s="5">
        <v>553000</v>
      </c>
      <c r="E237" s="14"/>
    </row>
    <row r="238" spans="1:5">
      <c r="A238" s="1">
        <v>35782</v>
      </c>
      <c r="B238" s="4">
        <v>35782</v>
      </c>
      <c r="C238" s="12">
        <f t="shared" si="13"/>
        <v>12</v>
      </c>
      <c r="D238" s="5">
        <v>536000</v>
      </c>
      <c r="E238" s="14"/>
    </row>
    <row r="239" spans="1:5">
      <c r="A239" s="1">
        <v>35783</v>
      </c>
      <c r="B239" s="4">
        <v>35783</v>
      </c>
      <c r="C239" s="12">
        <f t="shared" si="13"/>
        <v>12</v>
      </c>
      <c r="D239" s="5">
        <v>541000</v>
      </c>
      <c r="E239" s="14"/>
    </row>
    <row r="240" spans="1:5">
      <c r="A240" s="1">
        <v>35784</v>
      </c>
      <c r="B240" s="4">
        <v>35784</v>
      </c>
      <c r="C240" s="12">
        <f t="shared" si="13"/>
        <v>12</v>
      </c>
      <c r="D240" s="5">
        <v>524000</v>
      </c>
      <c r="E240" s="14"/>
    </row>
    <row r="241" spans="1:5">
      <c r="A241" s="1">
        <v>35785</v>
      </c>
      <c r="B241" s="4">
        <v>35785</v>
      </c>
      <c r="C241" s="12">
        <f t="shared" si="13"/>
        <v>12</v>
      </c>
      <c r="D241" s="5">
        <v>503000</v>
      </c>
      <c r="E241" s="14"/>
    </row>
    <row r="242" spans="1:5">
      <c r="A242" s="1">
        <v>35786</v>
      </c>
      <c r="B242" s="4">
        <v>35786</v>
      </c>
      <c r="C242" s="12">
        <f t="shared" si="13"/>
        <v>12</v>
      </c>
      <c r="D242" s="5">
        <v>529000</v>
      </c>
      <c r="E242" s="14"/>
    </row>
    <row r="243" spans="1:5">
      <c r="A243" s="1">
        <v>35787</v>
      </c>
      <c r="B243" s="4">
        <v>35787</v>
      </c>
      <c r="C243" s="12">
        <f t="shared" si="13"/>
        <v>12</v>
      </c>
      <c r="D243" s="5">
        <v>569000</v>
      </c>
      <c r="E243" s="14"/>
    </row>
    <row r="244" spans="1:5">
      <c r="A244" s="1">
        <v>35788</v>
      </c>
      <c r="B244" s="4">
        <v>35788</v>
      </c>
      <c r="C244" s="12">
        <f t="shared" si="13"/>
        <v>12</v>
      </c>
      <c r="D244" s="5">
        <v>596000</v>
      </c>
      <c r="E244" s="14"/>
    </row>
    <row r="245" spans="1:5">
      <c r="A245" s="1">
        <v>35789</v>
      </c>
      <c r="B245" s="4">
        <v>35789</v>
      </c>
      <c r="C245" s="12">
        <f t="shared" si="13"/>
        <v>12</v>
      </c>
      <c r="D245" s="5">
        <v>603000</v>
      </c>
      <c r="E245" s="14"/>
    </row>
    <row r="246" spans="1:5">
      <c r="A246" s="1">
        <v>35790</v>
      </c>
      <c r="B246" s="4">
        <v>35790</v>
      </c>
      <c r="C246" s="12">
        <f t="shared" si="13"/>
        <v>12</v>
      </c>
      <c r="D246" s="5">
        <v>597000</v>
      </c>
      <c r="E246" s="14"/>
    </row>
    <row r="247" spans="1:5">
      <c r="A247" s="1">
        <v>35791</v>
      </c>
      <c r="B247" s="4">
        <v>35791</v>
      </c>
      <c r="C247" s="12">
        <f t="shared" si="13"/>
        <v>12</v>
      </c>
      <c r="D247" s="5">
        <v>603000</v>
      </c>
      <c r="E247" s="14"/>
    </row>
    <row r="248" spans="1:5">
      <c r="A248" s="1">
        <v>35792</v>
      </c>
      <c r="B248" s="4">
        <v>35792</v>
      </c>
      <c r="C248" s="12">
        <f t="shared" si="13"/>
        <v>12</v>
      </c>
      <c r="D248" s="5">
        <v>576000</v>
      </c>
      <c r="E248" s="14"/>
    </row>
    <row r="249" spans="1:5">
      <c r="A249" s="1">
        <v>35793</v>
      </c>
      <c r="B249" s="4">
        <v>35793</v>
      </c>
      <c r="C249" s="12">
        <f t="shared" si="13"/>
        <v>12</v>
      </c>
      <c r="D249" s="5">
        <v>584000</v>
      </c>
      <c r="E249" s="14"/>
    </row>
    <row r="250" spans="1:5">
      <c r="A250" s="1">
        <v>35794</v>
      </c>
      <c r="B250" s="4">
        <v>35794</v>
      </c>
      <c r="C250" s="12">
        <f t="shared" si="13"/>
        <v>12</v>
      </c>
      <c r="D250" s="5">
        <v>530000</v>
      </c>
      <c r="E250" s="14"/>
    </row>
    <row r="251" spans="1:5">
      <c r="A251" s="1">
        <v>35795</v>
      </c>
      <c r="B251" s="4">
        <v>35795</v>
      </c>
      <c r="C251" s="12">
        <f t="shared" si="13"/>
        <v>12</v>
      </c>
      <c r="D251" s="5">
        <v>622000</v>
      </c>
      <c r="E251" s="14"/>
    </row>
    <row r="252" spans="1:5" ht="22.5">
      <c r="A252" s="7" t="s">
        <v>1</v>
      </c>
      <c r="B252" s="8" t="s">
        <v>2</v>
      </c>
      <c r="C252" s="27" t="s">
        <v>14</v>
      </c>
      <c r="D252" s="9" t="s">
        <v>4</v>
      </c>
      <c r="E252" s="14"/>
    </row>
    <row r="253" spans="1:5">
      <c r="A253" s="1">
        <v>35796</v>
      </c>
      <c r="B253" s="4">
        <v>35796</v>
      </c>
      <c r="C253" s="12">
        <f t="shared" si="13"/>
        <v>1</v>
      </c>
      <c r="D253" s="5">
        <v>746000</v>
      </c>
      <c r="E253" s="14"/>
    </row>
    <row r="254" spans="1:5">
      <c r="A254" s="1">
        <v>35797</v>
      </c>
      <c r="B254" s="4">
        <v>35797</v>
      </c>
      <c r="C254" s="12">
        <f t="shared" si="13"/>
        <v>1</v>
      </c>
      <c r="D254" s="5">
        <v>746000</v>
      </c>
      <c r="E254" s="14"/>
    </row>
    <row r="255" spans="1:5">
      <c r="A255" s="1">
        <v>35798</v>
      </c>
      <c r="B255" s="4">
        <v>35798</v>
      </c>
      <c r="C255" s="12">
        <f t="shared" si="13"/>
        <v>1</v>
      </c>
      <c r="D255" s="5">
        <v>743000</v>
      </c>
      <c r="E255" s="14"/>
    </row>
    <row r="256" spans="1:5">
      <c r="A256" s="1">
        <v>35799</v>
      </c>
      <c r="B256" s="4">
        <v>35799</v>
      </c>
      <c r="C256" s="12">
        <f t="shared" si="13"/>
        <v>1</v>
      </c>
      <c r="D256" s="5">
        <v>731000</v>
      </c>
      <c r="E256" s="14"/>
    </row>
    <row r="257" spans="1:5">
      <c r="A257" s="1">
        <v>35800</v>
      </c>
      <c r="B257" s="4">
        <v>35800</v>
      </c>
      <c r="C257" s="12">
        <f t="shared" si="13"/>
        <v>1</v>
      </c>
      <c r="D257" s="5">
        <v>726000</v>
      </c>
      <c r="E257" s="14"/>
    </row>
    <row r="258" spans="1:5">
      <c r="A258" s="1">
        <v>35801</v>
      </c>
      <c r="B258" s="4">
        <v>35801</v>
      </c>
      <c r="C258" s="12">
        <f t="shared" si="13"/>
        <v>1</v>
      </c>
      <c r="D258" s="5">
        <v>632000</v>
      </c>
      <c r="E258" s="14"/>
    </row>
    <row r="259" spans="1:5">
      <c r="A259" s="1">
        <v>35802</v>
      </c>
      <c r="B259" s="4">
        <v>35802</v>
      </c>
      <c r="C259" s="12">
        <f t="shared" si="13"/>
        <v>1</v>
      </c>
      <c r="D259" s="5">
        <v>736000</v>
      </c>
      <c r="E259" s="14"/>
    </row>
    <row r="260" spans="1:5">
      <c r="A260" s="1">
        <v>35803</v>
      </c>
      <c r="B260" s="4">
        <v>35803</v>
      </c>
      <c r="C260" s="12">
        <f t="shared" si="13"/>
        <v>1</v>
      </c>
      <c r="D260" s="5">
        <v>767000</v>
      </c>
      <c r="E260" s="14"/>
    </row>
    <row r="261" spans="1:5">
      <c r="A261" s="1">
        <v>35804</v>
      </c>
      <c r="B261" s="4">
        <v>35804</v>
      </c>
      <c r="C261" s="12">
        <f t="shared" si="13"/>
        <v>1</v>
      </c>
      <c r="D261" s="5">
        <v>702000</v>
      </c>
      <c r="E261" s="14"/>
    </row>
    <row r="262" spans="1:5">
      <c r="A262" s="1">
        <v>35805</v>
      </c>
      <c r="B262" s="4">
        <v>35805</v>
      </c>
      <c r="C262" s="12">
        <f t="shared" si="13"/>
        <v>1</v>
      </c>
      <c r="D262" s="5">
        <v>662000</v>
      </c>
      <c r="E262" s="14"/>
    </row>
    <row r="263" spans="1:5">
      <c r="A263" s="1">
        <v>35806</v>
      </c>
      <c r="B263" s="4">
        <v>35806</v>
      </c>
      <c r="C263" s="12">
        <f t="shared" si="13"/>
        <v>1</v>
      </c>
      <c r="D263" s="5">
        <v>671000</v>
      </c>
      <c r="E263" s="14"/>
    </row>
    <row r="264" spans="1:5">
      <c r="A264" s="1">
        <v>35807</v>
      </c>
      <c r="B264" s="4">
        <v>35807</v>
      </c>
      <c r="C264" s="12">
        <f t="shared" ref="C264:C327" si="14">IF(B264&lt;&gt;"",MONTH(B264),0)</f>
        <v>1</v>
      </c>
      <c r="D264" s="5">
        <v>662000</v>
      </c>
      <c r="E264" s="14"/>
    </row>
    <row r="265" spans="1:5">
      <c r="A265" s="1">
        <v>35808</v>
      </c>
      <c r="B265" s="4">
        <v>35808</v>
      </c>
      <c r="C265" s="12">
        <f t="shared" si="14"/>
        <v>1</v>
      </c>
      <c r="D265" s="5">
        <v>683000</v>
      </c>
      <c r="E265" s="14"/>
    </row>
    <row r="266" spans="1:5">
      <c r="A266" s="1">
        <v>35809</v>
      </c>
      <c r="B266" s="4">
        <v>35809</v>
      </c>
      <c r="C266" s="12">
        <f t="shared" si="14"/>
        <v>1</v>
      </c>
      <c r="D266" s="5">
        <v>652000</v>
      </c>
      <c r="E266" s="14"/>
    </row>
    <row r="267" spans="1:5">
      <c r="A267" s="1">
        <v>35810</v>
      </c>
      <c r="B267" s="4">
        <v>35810</v>
      </c>
      <c r="C267" s="12">
        <f t="shared" si="14"/>
        <v>1</v>
      </c>
      <c r="D267" s="5">
        <v>702000</v>
      </c>
      <c r="E267" s="14"/>
    </row>
    <row r="268" spans="1:5">
      <c r="A268" s="1">
        <v>35811</v>
      </c>
      <c r="B268" s="4">
        <v>35811</v>
      </c>
      <c r="C268" s="12">
        <f t="shared" si="14"/>
        <v>1</v>
      </c>
      <c r="D268" s="5">
        <v>688000</v>
      </c>
      <c r="E268" s="14"/>
    </row>
    <row r="269" spans="1:5">
      <c r="A269" s="1">
        <v>35812</v>
      </c>
      <c r="B269" s="4">
        <v>35812</v>
      </c>
      <c r="C269" s="12">
        <f t="shared" si="14"/>
        <v>1</v>
      </c>
      <c r="D269" s="5">
        <v>704000</v>
      </c>
      <c r="E269" s="14"/>
    </row>
    <row r="270" spans="1:5">
      <c r="A270" s="1">
        <v>35813</v>
      </c>
      <c r="B270" s="4">
        <v>35813</v>
      </c>
      <c r="C270" s="12">
        <f t="shared" si="14"/>
        <v>1</v>
      </c>
      <c r="D270" s="5">
        <v>697000</v>
      </c>
      <c r="E270" s="14"/>
    </row>
    <row r="271" spans="1:5">
      <c r="A271" s="1">
        <v>35814</v>
      </c>
      <c r="B271" s="4">
        <v>35814</v>
      </c>
      <c r="C271" s="12">
        <f t="shared" si="14"/>
        <v>1</v>
      </c>
      <c r="D271" s="5">
        <v>701000</v>
      </c>
      <c r="E271" s="14"/>
    </row>
    <row r="272" spans="1:5">
      <c r="A272" s="1">
        <v>35815</v>
      </c>
      <c r="B272" s="4">
        <v>35815</v>
      </c>
      <c r="C272" s="12">
        <f t="shared" si="14"/>
        <v>1</v>
      </c>
      <c r="D272" s="5">
        <v>760000</v>
      </c>
      <c r="E272" s="14"/>
    </row>
    <row r="273" spans="1:5">
      <c r="A273" s="1">
        <v>35816</v>
      </c>
      <c r="B273" s="4">
        <v>35816</v>
      </c>
      <c r="C273" s="12">
        <f t="shared" si="14"/>
        <v>1</v>
      </c>
      <c r="D273" s="5">
        <v>766000</v>
      </c>
      <c r="E273" s="14"/>
    </row>
    <row r="274" spans="1:5">
      <c r="A274" s="1">
        <v>35817</v>
      </c>
      <c r="B274" s="4">
        <v>35817</v>
      </c>
      <c r="C274" s="12">
        <f t="shared" si="14"/>
        <v>1</v>
      </c>
      <c r="D274" s="5">
        <v>799000</v>
      </c>
      <c r="E274" s="14"/>
    </row>
    <row r="275" spans="1:5">
      <c r="A275" s="1">
        <v>35818</v>
      </c>
      <c r="B275" s="4">
        <v>35818</v>
      </c>
      <c r="C275" s="12">
        <f t="shared" si="14"/>
        <v>1</v>
      </c>
      <c r="D275" s="5">
        <v>697000</v>
      </c>
      <c r="E275" s="14"/>
    </row>
    <row r="276" spans="1:5">
      <c r="A276" s="1">
        <v>35819</v>
      </c>
      <c r="B276" s="4">
        <v>35819</v>
      </c>
      <c r="C276" s="12">
        <f t="shared" si="14"/>
        <v>1</v>
      </c>
      <c r="D276" s="5">
        <v>686000</v>
      </c>
      <c r="E276" s="14"/>
    </row>
    <row r="277" spans="1:5">
      <c r="A277" s="1">
        <v>35820</v>
      </c>
      <c r="B277" s="4">
        <v>35820</v>
      </c>
      <c r="C277" s="12">
        <f t="shared" si="14"/>
        <v>1</v>
      </c>
      <c r="D277" s="5">
        <v>684000</v>
      </c>
      <c r="E277" s="14"/>
    </row>
    <row r="278" spans="1:5">
      <c r="A278" s="1">
        <v>35821</v>
      </c>
      <c r="B278" s="4">
        <v>35821</v>
      </c>
      <c r="C278" s="12">
        <f t="shared" si="14"/>
        <v>1</v>
      </c>
      <c r="D278" s="5">
        <v>672000</v>
      </c>
      <c r="E278" s="14"/>
    </row>
    <row r="279" spans="1:5">
      <c r="A279" s="1">
        <v>35822</v>
      </c>
      <c r="B279" s="4">
        <v>35822</v>
      </c>
      <c r="C279" s="12">
        <f t="shared" si="14"/>
        <v>1</v>
      </c>
      <c r="D279" s="5">
        <v>585000</v>
      </c>
      <c r="E279" s="14"/>
    </row>
    <row r="280" spans="1:5">
      <c r="A280" s="1">
        <v>35823</v>
      </c>
      <c r="B280" s="4">
        <v>35823</v>
      </c>
      <c r="C280" s="12">
        <f t="shared" si="14"/>
        <v>1</v>
      </c>
      <c r="D280" s="5">
        <v>723000</v>
      </c>
      <c r="E280" s="14"/>
    </row>
    <row r="281" spans="1:5">
      <c r="A281" s="1">
        <v>35824</v>
      </c>
      <c r="B281" s="4">
        <v>35824</v>
      </c>
      <c r="C281" s="12">
        <f t="shared" si="14"/>
        <v>1</v>
      </c>
      <c r="D281" s="5">
        <v>679000</v>
      </c>
      <c r="E281" s="14"/>
    </row>
    <row r="282" spans="1:5">
      <c r="A282" s="1">
        <v>35825</v>
      </c>
      <c r="B282" s="4">
        <v>35825</v>
      </c>
      <c r="C282" s="12">
        <f t="shared" si="14"/>
        <v>1</v>
      </c>
      <c r="D282" s="5">
        <v>651000</v>
      </c>
      <c r="E282" s="14"/>
    </row>
    <row r="283" spans="1:5">
      <c r="A283" s="1">
        <v>35826</v>
      </c>
      <c r="B283" s="4">
        <v>35826</v>
      </c>
      <c r="C283" s="12">
        <f t="shared" si="14"/>
        <v>1</v>
      </c>
      <c r="D283" s="5">
        <v>662000</v>
      </c>
      <c r="E283" s="14"/>
    </row>
    <row r="284" spans="1:5">
      <c r="A284" s="1">
        <v>35827</v>
      </c>
      <c r="B284" s="4">
        <v>35827</v>
      </c>
      <c r="C284" s="12">
        <f t="shared" si="14"/>
        <v>2</v>
      </c>
      <c r="D284" s="5">
        <v>687000</v>
      </c>
      <c r="E284" s="14"/>
    </row>
    <row r="285" spans="1:5">
      <c r="A285" s="1">
        <v>35828</v>
      </c>
      <c r="B285" s="4">
        <v>35828</v>
      </c>
      <c r="C285" s="12">
        <f t="shared" si="14"/>
        <v>2</v>
      </c>
      <c r="D285" s="5">
        <v>706000</v>
      </c>
      <c r="E285" s="14"/>
    </row>
    <row r="286" spans="1:5">
      <c r="A286" s="1">
        <v>35829</v>
      </c>
      <c r="B286" s="4">
        <v>35829</v>
      </c>
      <c r="C286" s="12">
        <f t="shared" si="14"/>
        <v>2</v>
      </c>
      <c r="D286" s="5">
        <v>677000</v>
      </c>
      <c r="E286" s="14"/>
    </row>
    <row r="287" spans="1:5">
      <c r="A287" s="1">
        <v>35830</v>
      </c>
      <c r="B287" s="4">
        <v>35830</v>
      </c>
      <c r="C287" s="12">
        <f t="shared" si="14"/>
        <v>2</v>
      </c>
      <c r="D287" s="5">
        <v>642000</v>
      </c>
      <c r="E287" s="14"/>
    </row>
    <row r="288" spans="1:5">
      <c r="A288" s="1">
        <v>35831</v>
      </c>
      <c r="B288" s="4">
        <v>35831</v>
      </c>
      <c r="C288" s="12">
        <f t="shared" si="14"/>
        <v>2</v>
      </c>
      <c r="D288" s="5">
        <v>597000</v>
      </c>
      <c r="E288" s="14"/>
    </row>
    <row r="289" spans="1:5">
      <c r="A289" s="1">
        <v>35832</v>
      </c>
      <c r="B289" s="4">
        <v>35832</v>
      </c>
      <c r="C289" s="12">
        <f t="shared" si="14"/>
        <v>2</v>
      </c>
      <c r="D289" s="5">
        <v>619000</v>
      </c>
      <c r="E289" s="14"/>
    </row>
    <row r="290" spans="1:5">
      <c r="A290" s="1">
        <v>35833</v>
      </c>
      <c r="B290" s="4">
        <v>35833</v>
      </c>
      <c r="C290" s="12">
        <f t="shared" si="14"/>
        <v>2</v>
      </c>
      <c r="D290" s="5">
        <v>545000</v>
      </c>
      <c r="E290" s="14"/>
    </row>
    <row r="291" spans="1:5">
      <c r="A291" s="1">
        <v>35834</v>
      </c>
      <c r="B291" s="4">
        <v>35834</v>
      </c>
      <c r="C291" s="12">
        <f t="shared" si="14"/>
        <v>2</v>
      </c>
      <c r="D291" s="5">
        <v>593000</v>
      </c>
      <c r="E291" s="14"/>
    </row>
    <row r="292" spans="1:5">
      <c r="A292" s="1">
        <v>35835</v>
      </c>
      <c r="B292" s="4">
        <v>35835</v>
      </c>
      <c r="C292" s="12">
        <f t="shared" si="14"/>
        <v>2</v>
      </c>
      <c r="D292" s="5">
        <v>546000</v>
      </c>
      <c r="E292" s="14"/>
    </row>
    <row r="293" spans="1:5">
      <c r="A293" s="1">
        <v>35836</v>
      </c>
      <c r="B293" s="4">
        <v>35836</v>
      </c>
      <c r="C293" s="12">
        <f t="shared" si="14"/>
        <v>2</v>
      </c>
      <c r="D293" s="5">
        <v>638000</v>
      </c>
      <c r="E293" s="14"/>
    </row>
    <row r="294" spans="1:5">
      <c r="A294" s="1">
        <v>35837</v>
      </c>
      <c r="B294" s="4">
        <v>35837</v>
      </c>
      <c r="C294" s="12">
        <f t="shared" si="14"/>
        <v>2</v>
      </c>
      <c r="D294" s="5">
        <v>664000</v>
      </c>
      <c r="E294" s="14"/>
    </row>
    <row r="295" spans="1:5">
      <c r="A295" s="1">
        <v>35838</v>
      </c>
      <c r="B295" s="4">
        <v>35838</v>
      </c>
      <c r="C295" s="12">
        <f t="shared" si="14"/>
        <v>2</v>
      </c>
      <c r="D295" s="5">
        <v>637000</v>
      </c>
      <c r="E295" s="14"/>
    </row>
    <row r="296" spans="1:5">
      <c r="A296" s="1">
        <v>35839</v>
      </c>
      <c r="B296" s="4">
        <v>35839</v>
      </c>
      <c r="C296" s="12">
        <f t="shared" si="14"/>
        <v>2</v>
      </c>
      <c r="D296" s="5">
        <v>670000</v>
      </c>
      <c r="E296" s="14"/>
    </row>
    <row r="297" spans="1:5">
      <c r="A297" s="1">
        <v>35840</v>
      </c>
      <c r="B297" s="4">
        <v>35840</v>
      </c>
      <c r="C297" s="12">
        <f t="shared" si="14"/>
        <v>2</v>
      </c>
      <c r="D297" s="5">
        <v>683000</v>
      </c>
      <c r="E297" s="14"/>
    </row>
    <row r="298" spans="1:5">
      <c r="A298" s="1">
        <v>35841</v>
      </c>
      <c r="B298" s="4">
        <v>35841</v>
      </c>
      <c r="C298" s="12">
        <f t="shared" si="14"/>
        <v>2</v>
      </c>
      <c r="D298" s="5">
        <v>667000</v>
      </c>
      <c r="E298" s="14"/>
    </row>
    <row r="299" spans="1:5">
      <c r="A299" s="1">
        <v>35842</v>
      </c>
      <c r="B299" s="4">
        <v>35842</v>
      </c>
      <c r="C299" s="12">
        <f t="shared" si="14"/>
        <v>2</v>
      </c>
      <c r="D299" s="5">
        <v>651000</v>
      </c>
      <c r="E299" s="14"/>
    </row>
    <row r="300" spans="1:5">
      <c r="A300" s="1">
        <v>35843</v>
      </c>
      <c r="B300" s="4">
        <v>35843</v>
      </c>
      <c r="C300" s="12">
        <f t="shared" si="14"/>
        <v>2</v>
      </c>
      <c r="D300" s="5">
        <v>598000</v>
      </c>
      <c r="E300" s="14"/>
    </row>
    <row r="301" spans="1:5">
      <c r="A301" s="1">
        <v>35844</v>
      </c>
      <c r="B301" s="4">
        <v>35844</v>
      </c>
      <c r="C301" s="12">
        <f t="shared" si="14"/>
        <v>2</v>
      </c>
      <c r="D301" s="5">
        <v>570000</v>
      </c>
      <c r="E301" s="14"/>
    </row>
    <row r="302" spans="1:5">
      <c r="A302" s="1">
        <v>35845</v>
      </c>
      <c r="B302" s="4">
        <v>35845</v>
      </c>
      <c r="C302" s="12">
        <f t="shared" si="14"/>
        <v>2</v>
      </c>
      <c r="D302" s="5">
        <v>612000</v>
      </c>
      <c r="E302" s="14"/>
    </row>
    <row r="303" spans="1:5">
      <c r="A303" s="1">
        <v>35846</v>
      </c>
      <c r="B303" s="4">
        <v>35846</v>
      </c>
      <c r="C303" s="12">
        <f t="shared" si="14"/>
        <v>2</v>
      </c>
      <c r="D303" s="5">
        <v>584000</v>
      </c>
      <c r="E303" s="14"/>
    </row>
    <row r="304" spans="1:5">
      <c r="A304" s="1">
        <v>35847</v>
      </c>
      <c r="B304" s="4">
        <v>35847</v>
      </c>
      <c r="C304" s="12">
        <f t="shared" si="14"/>
        <v>2</v>
      </c>
      <c r="D304" s="5">
        <v>697000</v>
      </c>
      <c r="E304" s="14"/>
    </row>
    <row r="305" spans="1:5">
      <c r="A305" s="1">
        <v>35848</v>
      </c>
      <c r="B305" s="4">
        <v>35848</v>
      </c>
      <c r="C305" s="12">
        <f t="shared" si="14"/>
        <v>2</v>
      </c>
      <c r="D305" s="5">
        <v>682000</v>
      </c>
      <c r="E305" s="14"/>
    </row>
    <row r="306" spans="1:5">
      <c r="A306" s="1">
        <v>35849</v>
      </c>
      <c r="B306" s="4">
        <v>35849</v>
      </c>
      <c r="C306" s="12">
        <f t="shared" si="14"/>
        <v>2</v>
      </c>
      <c r="D306" s="5">
        <v>660000</v>
      </c>
      <c r="E306" s="14"/>
    </row>
    <row r="307" spans="1:5">
      <c r="A307" s="1">
        <v>35850</v>
      </c>
      <c r="B307" s="4">
        <v>35850</v>
      </c>
      <c r="C307" s="12">
        <f t="shared" si="14"/>
        <v>2</v>
      </c>
      <c r="D307" s="5">
        <v>716000</v>
      </c>
      <c r="E307" s="14"/>
    </row>
    <row r="308" spans="1:5">
      <c r="A308" s="1">
        <v>35851</v>
      </c>
      <c r="B308" s="4">
        <v>35851</v>
      </c>
      <c r="C308" s="12">
        <f t="shared" si="14"/>
        <v>2</v>
      </c>
      <c r="D308" s="5">
        <v>698000</v>
      </c>
      <c r="E308" s="14"/>
    </row>
    <row r="309" spans="1:5">
      <c r="A309" s="1">
        <v>35852</v>
      </c>
      <c r="B309" s="4">
        <v>35852</v>
      </c>
      <c r="C309" s="12">
        <f t="shared" si="14"/>
        <v>2</v>
      </c>
      <c r="D309" s="5">
        <v>748000</v>
      </c>
      <c r="E309" s="14"/>
    </row>
    <row r="310" spans="1:5">
      <c r="A310" s="1">
        <v>35853</v>
      </c>
      <c r="B310" s="4">
        <v>35853</v>
      </c>
      <c r="C310" s="12">
        <f t="shared" si="14"/>
        <v>2</v>
      </c>
      <c r="D310" s="5">
        <v>676000</v>
      </c>
      <c r="E310" s="14"/>
    </row>
    <row r="311" spans="1:5">
      <c r="A311" s="1">
        <v>35854</v>
      </c>
      <c r="B311" s="4">
        <v>35854</v>
      </c>
      <c r="C311" s="12">
        <f t="shared" si="14"/>
        <v>2</v>
      </c>
      <c r="D311" s="5">
        <v>670000</v>
      </c>
      <c r="E311" s="14"/>
    </row>
    <row r="312" spans="1:5">
      <c r="A312" s="1">
        <v>35855</v>
      </c>
      <c r="B312" s="4">
        <v>35855</v>
      </c>
      <c r="C312" s="12">
        <f t="shared" si="14"/>
        <v>3</v>
      </c>
      <c r="D312" s="5">
        <v>742000</v>
      </c>
      <c r="E312" s="14"/>
    </row>
    <row r="313" spans="1:5">
      <c r="A313" s="1">
        <v>35856</v>
      </c>
      <c r="B313" s="4">
        <v>35856</v>
      </c>
      <c r="C313" s="12">
        <f t="shared" si="14"/>
        <v>3</v>
      </c>
      <c r="D313" s="5">
        <v>763000</v>
      </c>
      <c r="E313" s="14"/>
    </row>
    <row r="314" spans="1:5">
      <c r="A314" s="1">
        <v>35857</v>
      </c>
      <c r="B314" s="4">
        <v>35857</v>
      </c>
      <c r="C314" s="12">
        <f t="shared" si="14"/>
        <v>3</v>
      </c>
      <c r="D314" s="5">
        <v>761000</v>
      </c>
      <c r="E314" s="14"/>
    </row>
    <row r="315" spans="1:5">
      <c r="A315" s="1">
        <v>35858</v>
      </c>
      <c r="B315" s="4">
        <v>35858</v>
      </c>
      <c r="C315" s="12">
        <f t="shared" si="14"/>
        <v>3</v>
      </c>
      <c r="D315" s="5">
        <v>672000</v>
      </c>
      <c r="E315" s="14"/>
    </row>
    <row r="316" spans="1:5">
      <c r="A316" s="1">
        <v>35859</v>
      </c>
      <c r="B316" s="4">
        <v>35859</v>
      </c>
      <c r="C316" s="12">
        <f t="shared" si="14"/>
        <v>3</v>
      </c>
      <c r="D316" s="5">
        <v>739000</v>
      </c>
      <c r="E316" s="14"/>
    </row>
    <row r="317" spans="1:5">
      <c r="A317" s="1">
        <v>35860</v>
      </c>
      <c r="B317" s="4">
        <v>35860</v>
      </c>
      <c r="C317" s="12">
        <f t="shared" si="14"/>
        <v>3</v>
      </c>
      <c r="D317" s="5">
        <v>718000</v>
      </c>
      <c r="E317" s="14"/>
    </row>
    <row r="318" spans="1:5">
      <c r="A318" s="1">
        <v>35861</v>
      </c>
      <c r="B318" s="4">
        <v>35861</v>
      </c>
      <c r="C318" s="12">
        <f t="shared" si="14"/>
        <v>3</v>
      </c>
      <c r="D318" s="5">
        <v>726000</v>
      </c>
      <c r="E318" s="14"/>
    </row>
    <row r="319" spans="1:5">
      <c r="A319" s="1">
        <v>35862</v>
      </c>
      <c r="B319" s="4">
        <v>35862</v>
      </c>
      <c r="C319" s="12">
        <f t="shared" si="14"/>
        <v>3</v>
      </c>
      <c r="D319" s="5">
        <v>743000</v>
      </c>
      <c r="E319" s="14"/>
    </row>
    <row r="320" spans="1:5">
      <c r="A320" s="1">
        <v>35863</v>
      </c>
      <c r="B320" s="4">
        <v>35863</v>
      </c>
      <c r="C320" s="12">
        <f t="shared" si="14"/>
        <v>3</v>
      </c>
      <c r="D320" s="5">
        <v>735000</v>
      </c>
      <c r="E320" s="14"/>
    </row>
    <row r="321" spans="1:5">
      <c r="A321" s="1">
        <v>35864</v>
      </c>
      <c r="B321" s="4">
        <v>35864</v>
      </c>
      <c r="C321" s="12">
        <f t="shared" si="14"/>
        <v>3</v>
      </c>
      <c r="D321" s="5">
        <v>727000</v>
      </c>
      <c r="E321" s="14"/>
    </row>
    <row r="322" spans="1:5">
      <c r="A322" s="1">
        <v>35865</v>
      </c>
      <c r="B322" s="4">
        <v>35865</v>
      </c>
      <c r="C322" s="12">
        <f t="shared" si="14"/>
        <v>3</v>
      </c>
      <c r="D322" s="5">
        <v>735000</v>
      </c>
      <c r="E322" s="14"/>
    </row>
    <row r="323" spans="1:5">
      <c r="A323" s="1">
        <v>35866</v>
      </c>
      <c r="B323" s="4">
        <v>35866</v>
      </c>
      <c r="C323" s="12">
        <f t="shared" si="14"/>
        <v>3</v>
      </c>
      <c r="D323" s="5">
        <v>696000</v>
      </c>
      <c r="E323" s="14"/>
    </row>
    <row r="324" spans="1:5">
      <c r="A324" s="1">
        <v>35867</v>
      </c>
      <c r="B324" s="4">
        <v>35867</v>
      </c>
      <c r="C324" s="12">
        <f t="shared" si="14"/>
        <v>3</v>
      </c>
      <c r="D324" s="5">
        <v>694000</v>
      </c>
      <c r="E324" s="14"/>
    </row>
    <row r="325" spans="1:5">
      <c r="A325" s="1">
        <v>35868</v>
      </c>
      <c r="B325" s="4">
        <v>35868</v>
      </c>
      <c r="C325" s="12">
        <f t="shared" si="14"/>
        <v>3</v>
      </c>
      <c r="D325" s="5">
        <v>693000</v>
      </c>
      <c r="E325" s="14"/>
    </row>
    <row r="326" spans="1:5">
      <c r="A326" s="1">
        <v>35869</v>
      </c>
      <c r="B326" s="4">
        <v>35869</v>
      </c>
      <c r="C326" s="12">
        <f t="shared" si="14"/>
        <v>3</v>
      </c>
      <c r="D326" s="5">
        <v>690000</v>
      </c>
      <c r="E326" s="14"/>
    </row>
    <row r="327" spans="1:5">
      <c r="A327" s="1">
        <v>35870</v>
      </c>
      <c r="B327" s="4">
        <v>35870</v>
      </c>
      <c r="C327" s="12">
        <f t="shared" si="14"/>
        <v>3</v>
      </c>
      <c r="D327" s="5">
        <v>667000</v>
      </c>
      <c r="E327" s="14"/>
    </row>
    <row r="328" spans="1:5">
      <c r="A328" s="1">
        <v>35871</v>
      </c>
      <c r="B328" s="4">
        <v>35871</v>
      </c>
      <c r="C328" s="12">
        <f t="shared" ref="C328:C391" si="15">IF(B328&lt;&gt;"",MONTH(B328),0)</f>
        <v>3</v>
      </c>
      <c r="D328" s="5">
        <v>754000</v>
      </c>
      <c r="E328" s="14"/>
    </row>
    <row r="329" spans="1:5">
      <c r="A329" s="1">
        <v>35872</v>
      </c>
      <c r="B329" s="4">
        <v>35872</v>
      </c>
      <c r="C329" s="12">
        <f t="shared" si="15"/>
        <v>3</v>
      </c>
      <c r="D329" s="5">
        <v>737000</v>
      </c>
      <c r="E329" s="14"/>
    </row>
    <row r="330" spans="1:5">
      <c r="A330" s="1">
        <v>35873</v>
      </c>
      <c r="B330" s="4">
        <v>35873</v>
      </c>
      <c r="C330" s="12">
        <f t="shared" si="15"/>
        <v>3</v>
      </c>
      <c r="D330" s="5">
        <v>748000</v>
      </c>
      <c r="E330" s="14"/>
    </row>
    <row r="331" spans="1:5">
      <c r="A331" s="1">
        <v>35874</v>
      </c>
      <c r="B331" s="4">
        <v>35874</v>
      </c>
      <c r="C331" s="12">
        <f t="shared" si="15"/>
        <v>3</v>
      </c>
      <c r="D331" s="5">
        <v>737000</v>
      </c>
      <c r="E331" s="14"/>
    </row>
    <row r="332" spans="1:5">
      <c r="A332" s="1">
        <v>35875</v>
      </c>
      <c r="B332" s="4">
        <v>35875</v>
      </c>
      <c r="C332" s="12">
        <f t="shared" si="15"/>
        <v>3</v>
      </c>
      <c r="D332" s="5">
        <v>686000</v>
      </c>
      <c r="E332" s="14"/>
    </row>
    <row r="333" spans="1:5">
      <c r="A333" s="1">
        <v>35876</v>
      </c>
      <c r="B333" s="4">
        <v>35876</v>
      </c>
      <c r="C333" s="12">
        <f t="shared" si="15"/>
        <v>3</v>
      </c>
      <c r="D333" s="5">
        <v>695000</v>
      </c>
      <c r="E333" s="14"/>
    </row>
    <row r="334" spans="1:5">
      <c r="A334" s="1">
        <v>35877</v>
      </c>
      <c r="B334" s="4">
        <v>35877</v>
      </c>
      <c r="C334" s="12">
        <f t="shared" si="15"/>
        <v>3</v>
      </c>
      <c r="D334" s="5">
        <v>680000</v>
      </c>
      <c r="E334" s="14"/>
    </row>
    <row r="335" spans="1:5">
      <c r="A335" s="1">
        <v>35878</v>
      </c>
      <c r="B335" s="4">
        <v>35878</v>
      </c>
      <c r="C335" s="12">
        <f t="shared" si="15"/>
        <v>3</v>
      </c>
      <c r="D335" s="5">
        <v>709000</v>
      </c>
      <c r="E335" s="14"/>
    </row>
    <row r="336" spans="1:5">
      <c r="A336" s="1">
        <v>35879</v>
      </c>
      <c r="B336" s="4">
        <v>35879</v>
      </c>
      <c r="C336" s="12">
        <f t="shared" si="15"/>
        <v>3</v>
      </c>
      <c r="D336" s="5">
        <v>715000</v>
      </c>
      <c r="E336" s="14"/>
    </row>
    <row r="337" spans="1:5">
      <c r="A337" s="1">
        <v>35880</v>
      </c>
      <c r="B337" s="4">
        <v>35880</v>
      </c>
      <c r="C337" s="12">
        <f t="shared" si="15"/>
        <v>3</v>
      </c>
      <c r="D337" s="5">
        <v>724000</v>
      </c>
      <c r="E337" s="14"/>
    </row>
    <row r="338" spans="1:5">
      <c r="A338" s="1">
        <v>35881</v>
      </c>
      <c r="B338" s="4">
        <v>35881</v>
      </c>
      <c r="C338" s="12">
        <f t="shared" si="15"/>
        <v>3</v>
      </c>
      <c r="D338" s="5">
        <v>701000</v>
      </c>
      <c r="E338" s="14"/>
    </row>
    <row r="339" spans="1:5">
      <c r="A339" s="1">
        <v>35882</v>
      </c>
      <c r="B339" s="4">
        <v>35882</v>
      </c>
      <c r="C339" s="12">
        <f t="shared" si="15"/>
        <v>3</v>
      </c>
      <c r="D339" s="5">
        <v>766000</v>
      </c>
      <c r="E339" s="14"/>
    </row>
    <row r="340" spans="1:5">
      <c r="A340" s="1">
        <v>35883</v>
      </c>
      <c r="B340" s="4">
        <v>35883</v>
      </c>
      <c r="C340" s="12">
        <f t="shared" si="15"/>
        <v>3</v>
      </c>
      <c r="D340" s="5">
        <v>731000</v>
      </c>
      <c r="E340" s="14"/>
    </row>
    <row r="341" spans="1:5">
      <c r="A341" s="1">
        <v>35884</v>
      </c>
      <c r="B341" s="4">
        <v>35884</v>
      </c>
      <c r="C341" s="12">
        <f t="shared" si="15"/>
        <v>3</v>
      </c>
      <c r="D341" s="5">
        <v>720000</v>
      </c>
      <c r="E341" s="14"/>
    </row>
    <row r="342" spans="1:5">
      <c r="A342" s="1">
        <v>35885</v>
      </c>
      <c r="B342" s="4">
        <v>35885</v>
      </c>
      <c r="C342" s="12">
        <f t="shared" si="15"/>
        <v>3</v>
      </c>
      <c r="D342" s="5">
        <v>708000</v>
      </c>
      <c r="E342" s="14"/>
    </row>
    <row r="343" spans="1:5">
      <c r="A343" s="1">
        <v>35886</v>
      </c>
      <c r="B343" s="4">
        <v>35886</v>
      </c>
      <c r="C343" s="12">
        <f t="shared" si="15"/>
        <v>4</v>
      </c>
      <c r="D343" s="5">
        <v>640000</v>
      </c>
      <c r="E343" s="14"/>
    </row>
    <row r="344" spans="1:5">
      <c r="A344" s="1">
        <v>35887</v>
      </c>
      <c r="B344" s="4">
        <v>35887</v>
      </c>
      <c r="C344" s="12">
        <f t="shared" si="15"/>
        <v>4</v>
      </c>
      <c r="D344" s="5">
        <v>647000</v>
      </c>
      <c r="E344" s="14"/>
    </row>
    <row r="345" spans="1:5">
      <c r="A345" s="1">
        <v>35888</v>
      </c>
      <c r="B345" s="4">
        <v>35888</v>
      </c>
      <c r="C345" s="12">
        <f t="shared" si="15"/>
        <v>4</v>
      </c>
      <c r="D345" s="5">
        <v>666000</v>
      </c>
      <c r="E345" s="14"/>
    </row>
    <row r="346" spans="1:5">
      <c r="A346" s="1">
        <v>35889</v>
      </c>
      <c r="B346" s="4">
        <v>35889</v>
      </c>
      <c r="C346" s="12">
        <f t="shared" si="15"/>
        <v>4</v>
      </c>
      <c r="D346" s="5">
        <v>709000</v>
      </c>
      <c r="E346" s="14"/>
    </row>
    <row r="347" spans="1:5">
      <c r="A347" s="1">
        <v>35890</v>
      </c>
      <c r="B347" s="4">
        <v>35890</v>
      </c>
      <c r="C347" s="12">
        <f t="shared" si="15"/>
        <v>4</v>
      </c>
      <c r="D347" s="5">
        <v>696000</v>
      </c>
      <c r="E347" s="14"/>
    </row>
    <row r="348" spans="1:5">
      <c r="A348" s="1">
        <v>35891</v>
      </c>
      <c r="B348" s="4">
        <v>35891</v>
      </c>
      <c r="C348" s="12">
        <f t="shared" si="15"/>
        <v>4</v>
      </c>
      <c r="D348" s="5">
        <v>676000</v>
      </c>
      <c r="E348" s="14"/>
    </row>
    <row r="349" spans="1:5">
      <c r="A349" s="1">
        <v>35892</v>
      </c>
      <c r="B349" s="4">
        <v>35892</v>
      </c>
      <c r="C349" s="12">
        <f t="shared" si="15"/>
        <v>4</v>
      </c>
      <c r="D349" s="5">
        <v>651000</v>
      </c>
      <c r="E349" s="14"/>
    </row>
    <row r="350" spans="1:5">
      <c r="A350" s="1">
        <v>35893</v>
      </c>
      <c r="B350" s="4">
        <v>35893</v>
      </c>
      <c r="C350" s="12">
        <f t="shared" si="15"/>
        <v>4</v>
      </c>
      <c r="D350" s="5">
        <v>656000</v>
      </c>
      <c r="E350" s="14"/>
    </row>
    <row r="351" spans="1:5">
      <c r="A351" s="1">
        <v>35894</v>
      </c>
      <c r="B351" s="4">
        <v>35894</v>
      </c>
      <c r="C351" s="12">
        <f t="shared" si="15"/>
        <v>4</v>
      </c>
      <c r="D351" s="5">
        <v>637000</v>
      </c>
      <c r="E351" s="14"/>
    </row>
    <row r="352" spans="1:5">
      <c r="A352" s="1">
        <v>35895</v>
      </c>
      <c r="B352" s="4">
        <v>35895</v>
      </c>
      <c r="C352" s="12">
        <f t="shared" si="15"/>
        <v>4</v>
      </c>
      <c r="D352" s="5">
        <v>683000</v>
      </c>
      <c r="E352" s="14"/>
    </row>
    <row r="353" spans="1:5">
      <c r="A353" s="1">
        <v>35896</v>
      </c>
      <c r="B353" s="4">
        <v>35896</v>
      </c>
      <c r="C353" s="12">
        <f t="shared" si="15"/>
        <v>4</v>
      </c>
      <c r="D353" s="5">
        <v>688000</v>
      </c>
      <c r="E353" s="14"/>
    </row>
    <row r="354" spans="1:5">
      <c r="A354" s="1">
        <v>35897</v>
      </c>
      <c r="B354" s="4">
        <v>35897</v>
      </c>
      <c r="C354" s="12">
        <f t="shared" si="15"/>
        <v>4</v>
      </c>
      <c r="D354" s="5">
        <v>678000</v>
      </c>
      <c r="E354" s="14"/>
    </row>
    <row r="355" spans="1:5">
      <c r="A355" s="1">
        <v>35898</v>
      </c>
      <c r="B355" s="4">
        <v>35898</v>
      </c>
      <c r="C355" s="12">
        <f t="shared" si="15"/>
        <v>4</v>
      </c>
      <c r="D355" s="5">
        <v>664000</v>
      </c>
      <c r="E355" s="14"/>
    </row>
    <row r="356" spans="1:5">
      <c r="A356" s="1">
        <v>35899</v>
      </c>
      <c r="B356" s="4">
        <v>35899</v>
      </c>
      <c r="C356" s="12">
        <f t="shared" si="15"/>
        <v>4</v>
      </c>
      <c r="D356" s="5">
        <v>673000</v>
      </c>
      <c r="E356" s="14"/>
    </row>
    <row r="357" spans="1:5">
      <c r="A357" s="1">
        <v>35900</v>
      </c>
      <c r="B357" s="4">
        <v>35900</v>
      </c>
      <c r="C357" s="12">
        <f t="shared" si="15"/>
        <v>4</v>
      </c>
      <c r="D357" s="5">
        <v>690000</v>
      </c>
      <c r="E357" s="14"/>
    </row>
    <row r="358" spans="1:5">
      <c r="A358" s="1">
        <v>35901</v>
      </c>
      <c r="B358" s="4">
        <v>35901</v>
      </c>
      <c r="C358" s="12">
        <f t="shared" si="15"/>
        <v>4</v>
      </c>
      <c r="D358" s="5">
        <v>609000</v>
      </c>
      <c r="E358" s="14"/>
    </row>
    <row r="359" spans="1:5">
      <c r="A359" s="1">
        <v>35902</v>
      </c>
      <c r="B359" s="4">
        <v>35902</v>
      </c>
      <c r="C359" s="12">
        <f t="shared" si="15"/>
        <v>4</v>
      </c>
      <c r="D359" s="5">
        <v>677000</v>
      </c>
      <c r="E359" s="14"/>
    </row>
    <row r="360" spans="1:5">
      <c r="A360" s="1">
        <v>35903</v>
      </c>
      <c r="B360" s="4">
        <v>35903</v>
      </c>
      <c r="C360" s="12">
        <f t="shared" si="15"/>
        <v>4</v>
      </c>
      <c r="D360" s="5">
        <v>717000</v>
      </c>
      <c r="E360" s="14"/>
    </row>
    <row r="361" spans="1:5">
      <c r="A361" s="1">
        <v>35904</v>
      </c>
      <c r="B361" s="4">
        <v>35904</v>
      </c>
      <c r="C361" s="12">
        <f t="shared" si="15"/>
        <v>4</v>
      </c>
      <c r="D361" s="5">
        <v>719000</v>
      </c>
      <c r="E361" s="14"/>
    </row>
    <row r="362" spans="1:5">
      <c r="A362" s="1">
        <v>35905</v>
      </c>
      <c r="B362" s="4">
        <v>35905</v>
      </c>
      <c r="C362" s="12">
        <f t="shared" si="15"/>
        <v>4</v>
      </c>
      <c r="D362" s="5">
        <v>728000</v>
      </c>
      <c r="E362" s="14"/>
    </row>
    <row r="363" spans="1:5">
      <c r="A363" s="1">
        <v>35906</v>
      </c>
      <c r="B363" s="4">
        <v>35906</v>
      </c>
      <c r="C363" s="12">
        <f t="shared" si="15"/>
        <v>4</v>
      </c>
      <c r="D363" s="5">
        <v>680000</v>
      </c>
      <c r="E363" s="14"/>
    </row>
    <row r="364" spans="1:5">
      <c r="A364" s="1">
        <v>35907</v>
      </c>
      <c r="B364" s="4">
        <v>35907</v>
      </c>
      <c r="C364" s="12">
        <f t="shared" si="15"/>
        <v>4</v>
      </c>
      <c r="D364" s="5">
        <v>663000</v>
      </c>
      <c r="E364" s="14"/>
    </row>
    <row r="365" spans="1:5">
      <c r="A365" s="1">
        <v>35908</v>
      </c>
      <c r="B365" s="4">
        <v>35908</v>
      </c>
      <c r="C365" s="12">
        <f t="shared" si="15"/>
        <v>4</v>
      </c>
      <c r="D365" s="5">
        <v>675000</v>
      </c>
      <c r="E365" s="14"/>
    </row>
    <row r="366" spans="1:5">
      <c r="A366" s="1">
        <v>35909</v>
      </c>
      <c r="B366" s="4">
        <v>35909</v>
      </c>
      <c r="C366" s="12">
        <f t="shared" si="15"/>
        <v>4</v>
      </c>
      <c r="D366" s="5">
        <v>705000</v>
      </c>
      <c r="E366" s="14"/>
    </row>
    <row r="367" spans="1:5">
      <c r="A367" s="1">
        <v>35910</v>
      </c>
      <c r="B367" s="4">
        <v>35910</v>
      </c>
      <c r="C367" s="12">
        <f t="shared" si="15"/>
        <v>4</v>
      </c>
      <c r="D367" s="5">
        <v>669000</v>
      </c>
      <c r="E367" s="14"/>
    </row>
    <row r="368" spans="1:5">
      <c r="A368" s="1">
        <v>35911</v>
      </c>
      <c r="B368" s="4">
        <v>35911</v>
      </c>
      <c r="C368" s="12">
        <f t="shared" si="15"/>
        <v>4</v>
      </c>
      <c r="D368" s="5">
        <v>651000</v>
      </c>
      <c r="E368" s="14"/>
    </row>
    <row r="369" spans="1:5">
      <c r="A369" s="1">
        <v>35912</v>
      </c>
      <c r="B369" s="4">
        <v>35912</v>
      </c>
      <c r="C369" s="12">
        <f t="shared" si="15"/>
        <v>4</v>
      </c>
      <c r="D369" s="5">
        <v>702000</v>
      </c>
      <c r="E369" s="14"/>
    </row>
    <row r="370" spans="1:5">
      <c r="A370" s="1">
        <v>35913</v>
      </c>
      <c r="B370" s="4">
        <v>35913</v>
      </c>
      <c r="C370" s="12">
        <f t="shared" si="15"/>
        <v>4</v>
      </c>
      <c r="D370" s="5">
        <v>703000</v>
      </c>
      <c r="E370" s="14"/>
    </row>
    <row r="371" spans="1:5">
      <c r="A371" s="1">
        <v>35914</v>
      </c>
      <c r="B371" s="4">
        <v>35914</v>
      </c>
      <c r="C371" s="12">
        <f t="shared" si="15"/>
        <v>4</v>
      </c>
      <c r="D371" s="5">
        <v>692000</v>
      </c>
      <c r="E371" s="14"/>
    </row>
    <row r="372" spans="1:5">
      <c r="A372" s="1">
        <v>35915</v>
      </c>
      <c r="B372" s="4">
        <v>35915</v>
      </c>
      <c r="C372" s="12">
        <f t="shared" si="15"/>
        <v>4</v>
      </c>
      <c r="D372" s="5">
        <v>707000</v>
      </c>
      <c r="E372" s="14"/>
    </row>
    <row r="373" spans="1:5">
      <c r="A373" s="1">
        <v>35916</v>
      </c>
      <c r="B373" s="4">
        <v>35916</v>
      </c>
      <c r="C373" s="12">
        <f t="shared" si="15"/>
        <v>5</v>
      </c>
      <c r="D373" s="193">
        <v>760755</v>
      </c>
    </row>
    <row r="374" spans="1:5">
      <c r="A374" s="1">
        <v>35917</v>
      </c>
      <c r="B374" s="4">
        <v>35917</v>
      </c>
      <c r="C374" s="12">
        <f t="shared" si="15"/>
        <v>5</v>
      </c>
      <c r="D374" s="193">
        <v>681230</v>
      </c>
    </row>
    <row r="375" spans="1:5">
      <c r="A375" s="1">
        <v>35918</v>
      </c>
      <c r="B375" s="4">
        <v>35918</v>
      </c>
      <c r="C375" s="12">
        <f t="shared" si="15"/>
        <v>5</v>
      </c>
      <c r="D375" s="193">
        <v>706450</v>
      </c>
    </row>
    <row r="376" spans="1:5">
      <c r="A376" s="1">
        <v>35919</v>
      </c>
      <c r="B376" s="4">
        <v>35919</v>
      </c>
      <c r="C376" s="12">
        <f t="shared" si="15"/>
        <v>5</v>
      </c>
      <c r="D376" s="193">
        <v>712022</v>
      </c>
    </row>
    <row r="377" spans="1:5">
      <c r="A377" s="1">
        <v>35920</v>
      </c>
      <c r="B377" s="4">
        <v>35920</v>
      </c>
      <c r="C377" s="12">
        <f t="shared" si="15"/>
        <v>5</v>
      </c>
      <c r="D377" s="193">
        <v>766618</v>
      </c>
    </row>
    <row r="378" spans="1:5">
      <c r="A378" s="1">
        <v>35921</v>
      </c>
      <c r="B378" s="4">
        <v>35921</v>
      </c>
      <c r="C378" s="12">
        <f t="shared" si="15"/>
        <v>5</v>
      </c>
      <c r="D378" s="193">
        <v>781933</v>
      </c>
    </row>
    <row r="379" spans="1:5">
      <c r="A379" s="1">
        <v>35922</v>
      </c>
      <c r="B379" s="4">
        <v>35922</v>
      </c>
      <c r="C379" s="12">
        <f t="shared" si="15"/>
        <v>5</v>
      </c>
      <c r="D379" s="193">
        <v>807182</v>
      </c>
    </row>
    <row r="380" spans="1:5">
      <c r="A380" s="1">
        <v>35923</v>
      </c>
      <c r="B380" s="4">
        <v>35923</v>
      </c>
      <c r="C380" s="12">
        <f t="shared" si="15"/>
        <v>5</v>
      </c>
      <c r="D380" s="193">
        <v>773565</v>
      </c>
    </row>
    <row r="381" spans="1:5">
      <c r="A381" s="1">
        <v>35924</v>
      </c>
      <c r="B381" s="4">
        <v>35924</v>
      </c>
      <c r="C381" s="12">
        <f t="shared" si="15"/>
        <v>5</v>
      </c>
      <c r="D381" s="193">
        <v>700615</v>
      </c>
    </row>
    <row r="382" spans="1:5">
      <c r="A382" s="1">
        <v>35925</v>
      </c>
      <c r="B382" s="4">
        <v>35925</v>
      </c>
      <c r="C382" s="12">
        <f t="shared" si="15"/>
        <v>5</v>
      </c>
      <c r="D382" s="193">
        <v>691123</v>
      </c>
    </row>
    <row r="383" spans="1:5">
      <c r="A383" s="1">
        <v>35926</v>
      </c>
      <c r="B383" s="4">
        <v>35926</v>
      </c>
      <c r="C383" s="12">
        <f t="shared" si="15"/>
        <v>5</v>
      </c>
      <c r="D383" s="193">
        <v>748309</v>
      </c>
    </row>
    <row r="384" spans="1:5">
      <c r="A384" s="1">
        <v>35927</v>
      </c>
      <c r="B384" s="4">
        <v>35927</v>
      </c>
      <c r="C384" s="12">
        <f t="shared" si="15"/>
        <v>5</v>
      </c>
      <c r="D384" s="193">
        <v>786012</v>
      </c>
    </row>
    <row r="385" spans="1:4">
      <c r="A385" s="1">
        <v>35928</v>
      </c>
      <c r="B385" s="4">
        <v>35928</v>
      </c>
      <c r="C385" s="12">
        <f t="shared" si="15"/>
        <v>5</v>
      </c>
      <c r="D385" s="193">
        <v>775979</v>
      </c>
    </row>
    <row r="386" spans="1:4">
      <c r="A386" s="1">
        <v>35929</v>
      </c>
      <c r="B386" s="4">
        <v>35929</v>
      </c>
      <c r="C386" s="12">
        <f t="shared" si="15"/>
        <v>5</v>
      </c>
      <c r="D386" s="193">
        <v>786983</v>
      </c>
    </row>
    <row r="387" spans="1:4">
      <c r="A387" s="1">
        <v>35930</v>
      </c>
      <c r="B387" s="4">
        <v>35930</v>
      </c>
      <c r="C387" s="12">
        <f t="shared" si="15"/>
        <v>5</v>
      </c>
      <c r="D387" s="193">
        <v>755050</v>
      </c>
    </row>
    <row r="388" spans="1:4">
      <c r="A388" s="1">
        <v>35931</v>
      </c>
      <c r="B388" s="4">
        <v>35931</v>
      </c>
      <c r="C388" s="12">
        <f t="shared" si="15"/>
        <v>5</v>
      </c>
      <c r="D388" s="193">
        <v>730724</v>
      </c>
    </row>
    <row r="389" spans="1:4">
      <c r="A389" s="1">
        <v>35932</v>
      </c>
      <c r="B389" s="4">
        <v>35932</v>
      </c>
      <c r="C389" s="12">
        <f t="shared" si="15"/>
        <v>5</v>
      </c>
      <c r="D389" s="193">
        <v>700695</v>
      </c>
    </row>
    <row r="390" spans="1:4">
      <c r="A390" s="1">
        <v>35933</v>
      </c>
      <c r="B390" s="4">
        <v>35933</v>
      </c>
      <c r="C390" s="12">
        <f t="shared" si="15"/>
        <v>5</v>
      </c>
      <c r="D390" s="193">
        <v>705110</v>
      </c>
    </row>
    <row r="391" spans="1:4">
      <c r="A391" s="1">
        <v>35934</v>
      </c>
      <c r="B391" s="4">
        <v>35934</v>
      </c>
      <c r="C391" s="12">
        <f t="shared" si="15"/>
        <v>5</v>
      </c>
      <c r="D391" s="193">
        <v>711487</v>
      </c>
    </row>
    <row r="392" spans="1:4">
      <c r="A392" s="1">
        <v>35935</v>
      </c>
      <c r="B392" s="4">
        <v>35935</v>
      </c>
      <c r="C392" s="12">
        <f t="shared" ref="C392:C455" si="16">IF(B392&lt;&gt;"",MONTH(B392),0)</f>
        <v>5</v>
      </c>
      <c r="D392" s="193">
        <v>784295</v>
      </c>
    </row>
    <row r="393" spans="1:4">
      <c r="A393" s="1">
        <v>35936</v>
      </c>
      <c r="B393" s="4">
        <v>35936</v>
      </c>
      <c r="C393" s="12">
        <f t="shared" si="16"/>
        <v>5</v>
      </c>
      <c r="D393" s="193">
        <v>733118</v>
      </c>
    </row>
    <row r="394" spans="1:4">
      <c r="A394" s="1">
        <v>35937</v>
      </c>
      <c r="B394" s="4">
        <v>35937</v>
      </c>
      <c r="C394" s="12">
        <f t="shared" si="16"/>
        <v>5</v>
      </c>
      <c r="D394" s="193">
        <v>690419</v>
      </c>
    </row>
    <row r="395" spans="1:4">
      <c r="A395" s="1">
        <v>35938</v>
      </c>
      <c r="B395" s="4">
        <v>35938</v>
      </c>
      <c r="C395" s="12">
        <f t="shared" si="16"/>
        <v>5</v>
      </c>
      <c r="D395" s="193">
        <v>665660</v>
      </c>
    </row>
    <row r="396" spans="1:4">
      <c r="A396" s="1">
        <v>35939</v>
      </c>
      <c r="B396" s="4">
        <v>35939</v>
      </c>
      <c r="C396" s="12">
        <f t="shared" si="16"/>
        <v>5</v>
      </c>
      <c r="D396" s="193">
        <v>635729</v>
      </c>
    </row>
    <row r="397" spans="1:4">
      <c r="A397" s="1">
        <v>35940</v>
      </c>
      <c r="B397" s="4">
        <v>35940</v>
      </c>
      <c r="C397" s="12">
        <f t="shared" si="16"/>
        <v>5</v>
      </c>
      <c r="D397" s="193">
        <v>636052</v>
      </c>
    </row>
    <row r="398" spans="1:4">
      <c r="A398" s="1">
        <v>35941</v>
      </c>
      <c r="B398" s="4">
        <v>35941</v>
      </c>
      <c r="C398" s="12">
        <f t="shared" si="16"/>
        <v>5</v>
      </c>
      <c r="D398" s="193">
        <v>683883</v>
      </c>
    </row>
    <row r="399" spans="1:4">
      <c r="A399" s="1">
        <v>35942</v>
      </c>
      <c r="B399" s="4">
        <v>35942</v>
      </c>
      <c r="C399" s="12">
        <f t="shared" si="16"/>
        <v>5</v>
      </c>
      <c r="D399" s="193">
        <v>770663</v>
      </c>
    </row>
    <row r="400" spans="1:4">
      <c r="A400" s="1">
        <v>35943</v>
      </c>
      <c r="B400" s="4">
        <v>35943</v>
      </c>
      <c r="C400" s="12">
        <f t="shared" si="16"/>
        <v>5</v>
      </c>
      <c r="D400" s="193">
        <v>769340</v>
      </c>
    </row>
    <row r="401" spans="1:4">
      <c r="A401" s="1">
        <v>35944</v>
      </c>
      <c r="B401" s="4">
        <v>35944</v>
      </c>
      <c r="C401" s="12">
        <f t="shared" si="16"/>
        <v>5</v>
      </c>
      <c r="D401" s="193">
        <v>779044</v>
      </c>
    </row>
    <row r="402" spans="1:4">
      <c r="A402" s="1">
        <v>35945</v>
      </c>
      <c r="B402" s="4">
        <v>35945</v>
      </c>
      <c r="C402" s="12">
        <f t="shared" si="16"/>
        <v>5</v>
      </c>
      <c r="D402" s="193">
        <v>671956</v>
      </c>
    </row>
    <row r="403" spans="1:4">
      <c r="A403" s="1">
        <v>35946</v>
      </c>
      <c r="B403" s="4">
        <v>35946</v>
      </c>
      <c r="C403" s="12">
        <f t="shared" si="16"/>
        <v>5</v>
      </c>
      <c r="D403" s="193">
        <v>675547</v>
      </c>
    </row>
    <row r="404" spans="1:4">
      <c r="A404" s="1">
        <v>35947</v>
      </c>
      <c r="B404" s="4">
        <v>35947</v>
      </c>
      <c r="C404" s="12">
        <f t="shared" si="16"/>
        <v>6</v>
      </c>
      <c r="D404" s="193">
        <v>634803</v>
      </c>
    </row>
    <row r="405" spans="1:4">
      <c r="A405" s="1">
        <v>35948</v>
      </c>
      <c r="B405" s="4">
        <v>35948</v>
      </c>
      <c r="C405" s="12">
        <f t="shared" si="16"/>
        <v>6</v>
      </c>
      <c r="D405" s="193">
        <v>560209</v>
      </c>
    </row>
    <row r="406" spans="1:4">
      <c r="A406" s="1">
        <v>35949</v>
      </c>
      <c r="B406" s="4">
        <v>35949</v>
      </c>
      <c r="C406" s="12">
        <f t="shared" si="16"/>
        <v>6</v>
      </c>
      <c r="D406" s="193">
        <v>575818</v>
      </c>
    </row>
    <row r="407" spans="1:4">
      <c r="A407" s="1">
        <v>35950</v>
      </c>
      <c r="B407" s="4">
        <v>35950</v>
      </c>
      <c r="C407" s="12">
        <f t="shared" si="16"/>
        <v>6</v>
      </c>
      <c r="D407" s="193">
        <v>591688</v>
      </c>
    </row>
    <row r="408" spans="1:4">
      <c r="A408" s="1">
        <v>35951</v>
      </c>
      <c r="B408" s="4">
        <v>35951</v>
      </c>
      <c r="C408" s="12">
        <f t="shared" si="16"/>
        <v>6</v>
      </c>
      <c r="D408" s="193">
        <v>599094</v>
      </c>
    </row>
    <row r="409" spans="1:4">
      <c r="A409" s="1">
        <v>35952</v>
      </c>
      <c r="B409" s="4">
        <v>35952</v>
      </c>
      <c r="C409" s="12">
        <f t="shared" si="16"/>
        <v>6</v>
      </c>
      <c r="D409" s="193">
        <v>541537</v>
      </c>
    </row>
    <row r="410" spans="1:4">
      <c r="A410" s="1">
        <v>35953</v>
      </c>
      <c r="B410" s="4">
        <v>35953</v>
      </c>
      <c r="C410" s="12">
        <f t="shared" si="16"/>
        <v>6</v>
      </c>
      <c r="D410" s="193">
        <v>591289</v>
      </c>
    </row>
    <row r="411" spans="1:4">
      <c r="A411" s="1">
        <v>35954</v>
      </c>
      <c r="B411" s="4">
        <v>35954</v>
      </c>
      <c r="C411" s="12">
        <f t="shared" si="16"/>
        <v>6</v>
      </c>
      <c r="D411" s="193">
        <v>690685</v>
      </c>
    </row>
    <row r="412" spans="1:4">
      <c r="A412" s="1">
        <v>35955</v>
      </c>
      <c r="B412" s="4">
        <v>35955</v>
      </c>
      <c r="C412" s="12">
        <f t="shared" si="16"/>
        <v>6</v>
      </c>
      <c r="D412" s="193">
        <v>712582</v>
      </c>
    </row>
    <row r="413" spans="1:4">
      <c r="A413" s="1">
        <v>35956</v>
      </c>
      <c r="B413" s="4">
        <v>35956</v>
      </c>
      <c r="C413" s="12">
        <f t="shared" si="16"/>
        <v>6</v>
      </c>
      <c r="D413" s="193">
        <v>672969</v>
      </c>
    </row>
    <row r="414" spans="1:4">
      <c r="A414" s="1">
        <v>35957</v>
      </c>
      <c r="B414" s="4">
        <v>35957</v>
      </c>
      <c r="C414" s="12">
        <f t="shared" si="16"/>
        <v>6</v>
      </c>
      <c r="D414" s="193">
        <v>650883</v>
      </c>
    </row>
    <row r="415" spans="1:4">
      <c r="A415" s="1">
        <v>35958</v>
      </c>
      <c r="B415" s="4">
        <v>35958</v>
      </c>
      <c r="C415" s="12">
        <f t="shared" si="16"/>
        <v>6</v>
      </c>
      <c r="D415" s="193">
        <v>650645</v>
      </c>
    </row>
    <row r="416" spans="1:4">
      <c r="A416" s="1">
        <v>35959</v>
      </c>
      <c r="B416" s="4">
        <v>35959</v>
      </c>
      <c r="C416" s="12">
        <f t="shared" si="16"/>
        <v>6</v>
      </c>
      <c r="D416" s="193">
        <v>600595</v>
      </c>
    </row>
    <row r="417" spans="1:4">
      <c r="A417" s="1">
        <v>35960</v>
      </c>
      <c r="B417" s="4">
        <v>35960</v>
      </c>
      <c r="C417" s="12">
        <f t="shared" si="16"/>
        <v>6</v>
      </c>
      <c r="D417" s="193">
        <v>579868</v>
      </c>
    </row>
    <row r="418" spans="1:4">
      <c r="A418" s="1">
        <v>35961</v>
      </c>
      <c r="B418" s="4">
        <v>35961</v>
      </c>
      <c r="C418" s="12">
        <f t="shared" si="16"/>
        <v>6</v>
      </c>
      <c r="D418" s="193">
        <v>626060</v>
      </c>
    </row>
    <row r="419" spans="1:4">
      <c r="A419" s="1">
        <v>35962</v>
      </c>
      <c r="B419" s="4">
        <v>35962</v>
      </c>
      <c r="C419" s="12">
        <f t="shared" si="16"/>
        <v>6</v>
      </c>
      <c r="D419" s="193">
        <v>708410</v>
      </c>
    </row>
    <row r="420" spans="1:4">
      <c r="A420" s="1">
        <v>35963</v>
      </c>
      <c r="B420" s="4">
        <v>35963</v>
      </c>
      <c r="C420" s="12">
        <f t="shared" si="16"/>
        <v>6</v>
      </c>
      <c r="D420" s="193">
        <v>699039</v>
      </c>
    </row>
    <row r="421" spans="1:4">
      <c r="A421" s="1">
        <v>35964</v>
      </c>
      <c r="B421" s="4">
        <v>35964</v>
      </c>
      <c r="C421" s="12">
        <f t="shared" si="16"/>
        <v>6</v>
      </c>
      <c r="D421" s="193">
        <v>697940</v>
      </c>
    </row>
    <row r="422" spans="1:4">
      <c r="A422" s="1">
        <v>35965</v>
      </c>
      <c r="B422" s="4">
        <v>35965</v>
      </c>
      <c r="C422" s="12">
        <f t="shared" si="16"/>
        <v>6</v>
      </c>
      <c r="D422" s="193">
        <v>625629</v>
      </c>
    </row>
    <row r="423" spans="1:4">
      <c r="A423" s="1">
        <v>35966</v>
      </c>
      <c r="B423" s="4">
        <v>35966</v>
      </c>
      <c r="C423" s="12">
        <f t="shared" si="16"/>
        <v>6</v>
      </c>
      <c r="D423" s="193">
        <v>566072</v>
      </c>
    </row>
    <row r="424" spans="1:4">
      <c r="A424" s="1">
        <v>35967</v>
      </c>
      <c r="B424" s="4">
        <v>35967</v>
      </c>
      <c r="C424" s="12">
        <f t="shared" si="16"/>
        <v>6</v>
      </c>
      <c r="D424" s="193">
        <v>520432</v>
      </c>
    </row>
    <row r="425" spans="1:4">
      <c r="A425" s="1">
        <v>35968</v>
      </c>
      <c r="B425" s="4">
        <v>35968</v>
      </c>
      <c r="C425" s="12">
        <f t="shared" si="16"/>
        <v>6</v>
      </c>
      <c r="D425" s="193">
        <v>570574</v>
      </c>
    </row>
    <row r="426" spans="1:4">
      <c r="A426" s="1">
        <v>35969</v>
      </c>
      <c r="B426" s="4">
        <v>35969</v>
      </c>
      <c r="C426" s="12">
        <f t="shared" si="16"/>
        <v>6</v>
      </c>
      <c r="D426" s="193">
        <v>549763</v>
      </c>
    </row>
    <row r="427" spans="1:4">
      <c r="A427" s="1">
        <v>35970</v>
      </c>
      <c r="B427" s="4">
        <v>35970</v>
      </c>
      <c r="C427" s="12">
        <f t="shared" si="16"/>
        <v>6</v>
      </c>
      <c r="D427" s="193">
        <v>531024</v>
      </c>
    </row>
    <row r="428" spans="1:4">
      <c r="A428" s="1">
        <v>35971</v>
      </c>
      <c r="B428" s="4">
        <v>35971</v>
      </c>
      <c r="C428" s="12">
        <f t="shared" si="16"/>
        <v>6</v>
      </c>
      <c r="D428" s="193">
        <v>509960</v>
      </c>
    </row>
    <row r="429" spans="1:4">
      <c r="A429" s="1">
        <v>35972</v>
      </c>
      <c r="B429" s="4">
        <v>35972</v>
      </c>
      <c r="C429" s="12">
        <f t="shared" si="16"/>
        <v>6</v>
      </c>
      <c r="D429" s="193">
        <v>591827</v>
      </c>
    </row>
    <row r="430" spans="1:4">
      <c r="A430" s="1">
        <v>35973</v>
      </c>
      <c r="B430" s="4">
        <v>35973</v>
      </c>
      <c r="C430" s="12">
        <f t="shared" si="16"/>
        <v>6</v>
      </c>
      <c r="D430" s="5" t="s">
        <v>25</v>
      </c>
    </row>
    <row r="431" spans="1:4">
      <c r="A431" s="1">
        <v>35974</v>
      </c>
      <c r="B431" s="4">
        <v>35974</v>
      </c>
      <c r="C431" s="12">
        <f t="shared" si="16"/>
        <v>6</v>
      </c>
      <c r="D431" s="193">
        <v>499495</v>
      </c>
    </row>
    <row r="432" spans="1:4">
      <c r="A432" s="1">
        <v>35975</v>
      </c>
      <c r="B432" s="4">
        <v>35975</v>
      </c>
      <c r="C432" s="12">
        <f t="shared" si="16"/>
        <v>6</v>
      </c>
      <c r="D432" s="193">
        <v>503074</v>
      </c>
    </row>
    <row r="433" spans="1:4">
      <c r="A433" s="1">
        <v>35976</v>
      </c>
      <c r="B433" s="4">
        <v>35976</v>
      </c>
      <c r="C433" s="12">
        <f t="shared" si="16"/>
        <v>6</v>
      </c>
      <c r="D433" s="193">
        <v>480678</v>
      </c>
    </row>
    <row r="434" spans="1:4">
      <c r="A434" s="1">
        <v>35977</v>
      </c>
      <c r="B434" s="4">
        <v>35977</v>
      </c>
      <c r="C434" s="12">
        <f t="shared" si="16"/>
        <v>7</v>
      </c>
      <c r="D434" s="193">
        <v>543133</v>
      </c>
    </row>
    <row r="435" spans="1:4">
      <c r="A435" s="1">
        <v>35978</v>
      </c>
      <c r="B435" s="4">
        <v>35978</v>
      </c>
      <c r="C435" s="12">
        <f t="shared" si="16"/>
        <v>7</v>
      </c>
      <c r="D435" s="193">
        <v>562409</v>
      </c>
    </row>
    <row r="436" spans="1:4">
      <c r="A436" s="1">
        <v>35979</v>
      </c>
      <c r="B436" s="4">
        <v>35979</v>
      </c>
      <c r="C436" s="12">
        <f t="shared" si="16"/>
        <v>7</v>
      </c>
      <c r="D436" s="193">
        <v>510627</v>
      </c>
    </row>
    <row r="437" spans="1:4">
      <c r="A437" s="1">
        <v>35980</v>
      </c>
      <c r="B437" s="4">
        <v>35980</v>
      </c>
      <c r="C437" s="12">
        <f t="shared" si="16"/>
        <v>7</v>
      </c>
      <c r="D437" s="193">
        <v>464460</v>
      </c>
    </row>
    <row r="438" spans="1:4">
      <c r="A438" s="1">
        <v>35981</v>
      </c>
      <c r="B438" s="4">
        <v>35981</v>
      </c>
      <c r="C438" s="12">
        <f t="shared" si="16"/>
        <v>7</v>
      </c>
      <c r="D438" s="193">
        <v>437588</v>
      </c>
    </row>
    <row r="439" spans="1:4">
      <c r="A439" s="1">
        <v>35982</v>
      </c>
      <c r="B439" s="4">
        <v>35982</v>
      </c>
      <c r="C439" s="12">
        <f t="shared" si="16"/>
        <v>7</v>
      </c>
      <c r="D439" s="193">
        <v>495316</v>
      </c>
    </row>
    <row r="440" spans="1:4">
      <c r="A440" s="1">
        <v>35983</v>
      </c>
      <c r="B440" s="4">
        <v>35983</v>
      </c>
      <c r="C440" s="12">
        <f t="shared" si="16"/>
        <v>7</v>
      </c>
      <c r="D440" s="193">
        <v>529975</v>
      </c>
    </row>
    <row r="441" spans="1:4">
      <c r="A441" s="1">
        <v>35984</v>
      </c>
      <c r="B441" s="4">
        <v>35984</v>
      </c>
      <c r="C441" s="12">
        <f t="shared" si="16"/>
        <v>7</v>
      </c>
      <c r="D441" s="193">
        <v>553263</v>
      </c>
    </row>
    <row r="442" spans="1:4">
      <c r="A442" s="1">
        <v>35985</v>
      </c>
      <c r="B442" s="4">
        <v>35985</v>
      </c>
      <c r="C442" s="12">
        <f t="shared" si="16"/>
        <v>7</v>
      </c>
      <c r="D442" s="193">
        <v>554424</v>
      </c>
    </row>
    <row r="443" spans="1:4">
      <c r="A443" s="1">
        <v>35986</v>
      </c>
      <c r="B443" s="4">
        <v>35986</v>
      </c>
      <c r="C443" s="12">
        <f t="shared" si="16"/>
        <v>7</v>
      </c>
      <c r="D443" s="193">
        <v>555370</v>
      </c>
    </row>
    <row r="444" spans="1:4">
      <c r="A444" s="1">
        <v>35987</v>
      </c>
      <c r="B444" s="4">
        <v>35987</v>
      </c>
      <c r="C444" s="12">
        <f t="shared" si="16"/>
        <v>7</v>
      </c>
      <c r="D444" s="193">
        <v>511917</v>
      </c>
    </row>
    <row r="445" spans="1:4">
      <c r="A445" s="1">
        <v>35988</v>
      </c>
      <c r="B445" s="4">
        <v>35988</v>
      </c>
      <c r="C445" s="12">
        <f t="shared" si="16"/>
        <v>7</v>
      </c>
      <c r="D445" s="193">
        <v>524046</v>
      </c>
    </row>
    <row r="446" spans="1:4">
      <c r="A446" s="1">
        <v>35989</v>
      </c>
      <c r="B446" s="4">
        <v>35989</v>
      </c>
      <c r="C446" s="12">
        <f t="shared" si="16"/>
        <v>7</v>
      </c>
      <c r="D446" s="193">
        <v>536789</v>
      </c>
    </row>
    <row r="447" spans="1:4">
      <c r="A447" s="1">
        <v>35990</v>
      </c>
      <c r="B447" s="4">
        <v>35990</v>
      </c>
      <c r="C447" s="12">
        <f t="shared" si="16"/>
        <v>7</v>
      </c>
      <c r="D447" s="193">
        <v>583052</v>
      </c>
    </row>
    <row r="448" spans="1:4">
      <c r="A448" s="1">
        <v>35991</v>
      </c>
      <c r="B448" s="4">
        <v>35991</v>
      </c>
      <c r="C448" s="12">
        <f t="shared" si="16"/>
        <v>7</v>
      </c>
      <c r="D448" s="193">
        <v>630506</v>
      </c>
    </row>
    <row r="449" spans="1:4">
      <c r="A449" s="1">
        <v>35992</v>
      </c>
      <c r="B449" s="4">
        <v>35992</v>
      </c>
      <c r="C449" s="12">
        <f t="shared" si="16"/>
        <v>7</v>
      </c>
      <c r="D449" s="193">
        <v>589305</v>
      </c>
    </row>
    <row r="450" spans="1:4">
      <c r="A450" s="1">
        <v>35993</v>
      </c>
      <c r="B450" s="4">
        <v>35993</v>
      </c>
      <c r="C450" s="12">
        <f t="shared" si="16"/>
        <v>7</v>
      </c>
      <c r="D450" s="193">
        <v>696727</v>
      </c>
    </row>
    <row r="451" spans="1:4">
      <c r="A451" s="1">
        <v>35994</v>
      </c>
      <c r="B451" s="4">
        <v>35994</v>
      </c>
      <c r="C451" s="12">
        <f t="shared" si="16"/>
        <v>7</v>
      </c>
      <c r="D451" s="193">
        <v>723156</v>
      </c>
    </row>
    <row r="452" spans="1:4">
      <c r="A452" s="1">
        <v>35995</v>
      </c>
      <c r="B452" s="4">
        <v>35995</v>
      </c>
      <c r="C452" s="12">
        <f t="shared" si="16"/>
        <v>7</v>
      </c>
      <c r="D452" s="193">
        <v>770456</v>
      </c>
    </row>
    <row r="453" spans="1:4">
      <c r="A453" s="1">
        <v>35996</v>
      </c>
      <c r="B453" s="4">
        <v>35996</v>
      </c>
      <c r="C453" s="12">
        <f t="shared" si="16"/>
        <v>7</v>
      </c>
      <c r="D453" s="193">
        <v>706096</v>
      </c>
    </row>
    <row r="454" spans="1:4">
      <c r="A454" s="1">
        <v>35997</v>
      </c>
      <c r="B454" s="4">
        <v>35997</v>
      </c>
      <c r="C454" s="12">
        <f t="shared" si="16"/>
        <v>7</v>
      </c>
      <c r="D454" s="193">
        <v>796012</v>
      </c>
    </row>
    <row r="455" spans="1:4">
      <c r="A455" s="1">
        <v>35998</v>
      </c>
      <c r="B455" s="4">
        <v>35998</v>
      </c>
      <c r="C455" s="12">
        <f t="shared" si="16"/>
        <v>7</v>
      </c>
      <c r="D455" s="193">
        <v>665130</v>
      </c>
    </row>
    <row r="456" spans="1:4">
      <c r="A456" s="1">
        <v>35999</v>
      </c>
      <c r="B456" s="4">
        <v>35999</v>
      </c>
      <c r="C456" s="12">
        <f t="shared" ref="C456:C519" si="17">IF(B456&lt;&gt;"",MONTH(B456),0)</f>
        <v>7</v>
      </c>
      <c r="D456" s="193">
        <v>685464</v>
      </c>
    </row>
    <row r="457" spans="1:4">
      <c r="A457" s="1">
        <v>36000</v>
      </c>
      <c r="B457" s="4">
        <v>36000</v>
      </c>
      <c r="C457" s="12">
        <f t="shared" si="17"/>
        <v>7</v>
      </c>
      <c r="D457" s="193">
        <v>673561</v>
      </c>
    </row>
    <row r="458" spans="1:4">
      <c r="A458" s="1">
        <v>36001</v>
      </c>
      <c r="B458" s="4">
        <v>36001</v>
      </c>
      <c r="C458" s="12">
        <f t="shared" si="17"/>
        <v>7</v>
      </c>
      <c r="D458" s="193">
        <v>671825</v>
      </c>
    </row>
    <row r="459" spans="1:4">
      <c r="A459" s="1">
        <v>36002</v>
      </c>
      <c r="B459" s="4">
        <v>36002</v>
      </c>
      <c r="C459" s="12">
        <f t="shared" si="17"/>
        <v>7</v>
      </c>
      <c r="D459" s="193">
        <v>669218</v>
      </c>
    </row>
    <row r="460" spans="1:4">
      <c r="A460" s="1">
        <v>36003</v>
      </c>
      <c r="B460" s="4">
        <v>36003</v>
      </c>
      <c r="C460" s="12">
        <f t="shared" si="17"/>
        <v>7</v>
      </c>
      <c r="D460" s="193">
        <v>666640</v>
      </c>
    </row>
    <row r="461" spans="1:4">
      <c r="A461" s="1">
        <v>36004</v>
      </c>
      <c r="B461" s="4">
        <v>36004</v>
      </c>
      <c r="C461" s="12">
        <f t="shared" si="17"/>
        <v>7</v>
      </c>
      <c r="D461" s="193">
        <v>649887</v>
      </c>
    </row>
    <row r="462" spans="1:4">
      <c r="A462" s="1">
        <v>36005</v>
      </c>
      <c r="B462" s="4">
        <v>36005</v>
      </c>
      <c r="C462" s="12">
        <f t="shared" si="17"/>
        <v>7</v>
      </c>
      <c r="D462" s="193">
        <v>604823</v>
      </c>
    </row>
    <row r="463" spans="1:4">
      <c r="A463" s="1">
        <v>36006</v>
      </c>
      <c r="B463" s="4">
        <v>36006</v>
      </c>
      <c r="C463" s="12">
        <f t="shared" si="17"/>
        <v>7</v>
      </c>
      <c r="D463" s="193">
        <v>629318</v>
      </c>
    </row>
    <row r="464" spans="1:4">
      <c r="A464" s="1">
        <v>36007</v>
      </c>
      <c r="B464" s="4">
        <v>36007</v>
      </c>
      <c r="C464" s="12">
        <f t="shared" si="17"/>
        <v>7</v>
      </c>
      <c r="D464" s="193">
        <v>591778</v>
      </c>
    </row>
    <row r="465" spans="1:4">
      <c r="A465" s="1">
        <v>36008</v>
      </c>
      <c r="B465" s="4">
        <v>36008</v>
      </c>
      <c r="C465" s="12">
        <f t="shared" si="17"/>
        <v>8</v>
      </c>
      <c r="D465" s="41">
        <v>788000</v>
      </c>
    </row>
    <row r="466" spans="1:4">
      <c r="A466" s="1">
        <v>36009</v>
      </c>
      <c r="B466" s="4">
        <v>36009</v>
      </c>
      <c r="C466" s="12">
        <f t="shared" si="17"/>
        <v>8</v>
      </c>
      <c r="D466" s="41">
        <v>853000</v>
      </c>
    </row>
    <row r="467" spans="1:4">
      <c r="A467" s="1">
        <v>36010</v>
      </c>
      <c r="B467" s="4">
        <v>36010</v>
      </c>
      <c r="C467" s="12">
        <f t="shared" si="17"/>
        <v>8</v>
      </c>
      <c r="D467" s="41">
        <v>991000</v>
      </c>
    </row>
    <row r="468" spans="1:4">
      <c r="A468" s="1">
        <v>36011</v>
      </c>
      <c r="B468" s="4">
        <v>36011</v>
      </c>
      <c r="C468" s="12">
        <f t="shared" si="17"/>
        <v>8</v>
      </c>
      <c r="D468" s="41">
        <v>912000</v>
      </c>
    </row>
    <row r="469" spans="1:4">
      <c r="A469" s="1">
        <v>36012</v>
      </c>
      <c r="B469" s="4">
        <v>36012</v>
      </c>
      <c r="C469" s="12">
        <f t="shared" si="17"/>
        <v>8</v>
      </c>
      <c r="D469" s="41">
        <v>978000</v>
      </c>
    </row>
    <row r="470" spans="1:4">
      <c r="A470" s="1">
        <v>36013</v>
      </c>
      <c r="B470" s="4">
        <v>36013</v>
      </c>
      <c r="C470" s="12">
        <f t="shared" si="17"/>
        <v>8</v>
      </c>
      <c r="D470" s="41">
        <v>1009000</v>
      </c>
    </row>
    <row r="471" spans="1:4">
      <c r="A471" s="1">
        <v>36014</v>
      </c>
      <c r="B471" s="4">
        <v>36014</v>
      </c>
      <c r="C471" s="12">
        <f t="shared" si="17"/>
        <v>8</v>
      </c>
      <c r="D471" s="41">
        <v>1086000</v>
      </c>
    </row>
    <row r="472" spans="1:4">
      <c r="A472" s="1">
        <v>36015</v>
      </c>
      <c r="B472" s="4">
        <v>36015</v>
      </c>
      <c r="C472" s="12">
        <f t="shared" si="17"/>
        <v>8</v>
      </c>
      <c r="D472" s="41">
        <v>895000</v>
      </c>
    </row>
    <row r="473" spans="1:4">
      <c r="A473" s="1">
        <v>36016</v>
      </c>
      <c r="B473" s="4">
        <v>36016</v>
      </c>
      <c r="C473" s="12">
        <f t="shared" si="17"/>
        <v>8</v>
      </c>
      <c r="D473" s="41">
        <v>905000</v>
      </c>
    </row>
    <row r="474" spans="1:4">
      <c r="A474" s="1">
        <v>36017</v>
      </c>
      <c r="B474" s="4">
        <v>36017</v>
      </c>
      <c r="C474" s="12">
        <f t="shared" si="17"/>
        <v>8</v>
      </c>
      <c r="D474" s="41">
        <v>955000</v>
      </c>
    </row>
    <row r="475" spans="1:4">
      <c r="A475" s="1">
        <v>36018</v>
      </c>
      <c r="B475" s="4">
        <v>36018</v>
      </c>
      <c r="C475" s="12">
        <f t="shared" si="17"/>
        <v>8</v>
      </c>
      <c r="D475" s="41">
        <v>1020000</v>
      </c>
    </row>
    <row r="476" spans="1:4">
      <c r="A476" s="1">
        <v>36019</v>
      </c>
      <c r="B476" s="4">
        <v>36019</v>
      </c>
      <c r="C476" s="12">
        <f t="shared" si="17"/>
        <v>8</v>
      </c>
      <c r="D476" s="41">
        <v>1053000</v>
      </c>
    </row>
    <row r="477" spans="1:4">
      <c r="A477" s="1">
        <v>36020</v>
      </c>
      <c r="B477" s="4">
        <v>36020</v>
      </c>
      <c r="C477" s="12">
        <f t="shared" si="17"/>
        <v>8</v>
      </c>
      <c r="D477" s="41">
        <v>1125000</v>
      </c>
    </row>
    <row r="478" spans="1:4">
      <c r="A478" s="1">
        <v>36021</v>
      </c>
      <c r="B478" s="4">
        <v>36021</v>
      </c>
      <c r="C478" s="12">
        <f t="shared" si="17"/>
        <v>8</v>
      </c>
      <c r="D478" s="41">
        <v>1125000</v>
      </c>
    </row>
    <row r="479" spans="1:4">
      <c r="A479" s="1">
        <v>36022</v>
      </c>
      <c r="B479" s="4">
        <v>36022</v>
      </c>
      <c r="C479" s="12">
        <f t="shared" si="17"/>
        <v>8</v>
      </c>
      <c r="D479" s="41">
        <v>1063000</v>
      </c>
    </row>
    <row r="480" spans="1:4">
      <c r="A480" s="1">
        <v>36023</v>
      </c>
      <c r="B480" s="4">
        <v>36023</v>
      </c>
      <c r="C480" s="12">
        <f t="shared" si="17"/>
        <v>8</v>
      </c>
      <c r="D480" s="41">
        <v>1006000</v>
      </c>
    </row>
    <row r="481" spans="1:4">
      <c r="A481" s="1">
        <v>36024</v>
      </c>
      <c r="B481" s="4">
        <v>36024</v>
      </c>
      <c r="C481" s="12">
        <f t="shared" si="17"/>
        <v>8</v>
      </c>
      <c r="D481" s="41">
        <v>1063000</v>
      </c>
    </row>
    <row r="482" spans="1:4">
      <c r="A482" s="1">
        <v>36025</v>
      </c>
      <c r="B482" s="4">
        <v>36025</v>
      </c>
      <c r="C482" s="12">
        <f t="shared" si="17"/>
        <v>8</v>
      </c>
      <c r="D482" s="41">
        <v>1144000</v>
      </c>
    </row>
    <row r="483" spans="1:4">
      <c r="A483" s="1">
        <v>36026</v>
      </c>
      <c r="B483" s="4">
        <v>36026</v>
      </c>
      <c r="C483" s="12">
        <f t="shared" si="17"/>
        <v>8</v>
      </c>
      <c r="D483" s="41">
        <v>1148000</v>
      </c>
    </row>
    <row r="484" spans="1:4">
      <c r="A484" s="1">
        <v>36027</v>
      </c>
      <c r="B484" s="4">
        <v>36027</v>
      </c>
      <c r="C484" s="12">
        <f t="shared" si="17"/>
        <v>8</v>
      </c>
      <c r="D484" s="41">
        <v>987000</v>
      </c>
    </row>
    <row r="485" spans="1:4">
      <c r="A485" s="1">
        <v>36028</v>
      </c>
      <c r="B485" s="4">
        <v>36028</v>
      </c>
      <c r="C485" s="12">
        <f t="shared" si="17"/>
        <v>8</v>
      </c>
      <c r="D485" s="41">
        <v>970000</v>
      </c>
    </row>
    <row r="486" spans="1:4">
      <c r="A486" s="1">
        <v>36029</v>
      </c>
      <c r="B486" s="4">
        <v>36029</v>
      </c>
      <c r="C486" s="12">
        <f t="shared" si="17"/>
        <v>8</v>
      </c>
      <c r="D486" s="41">
        <v>796000</v>
      </c>
    </row>
    <row r="487" spans="1:4">
      <c r="A487" s="1">
        <v>36030</v>
      </c>
      <c r="B487" s="4">
        <v>36030</v>
      </c>
      <c r="C487" s="12">
        <f t="shared" si="17"/>
        <v>8</v>
      </c>
      <c r="D487" s="41">
        <v>749000</v>
      </c>
    </row>
    <row r="488" spans="1:4">
      <c r="A488" s="1">
        <v>36031</v>
      </c>
      <c r="B488" s="4">
        <v>36031</v>
      </c>
      <c r="C488" s="12">
        <f t="shared" si="17"/>
        <v>8</v>
      </c>
      <c r="D488" s="41">
        <v>791000</v>
      </c>
    </row>
    <row r="489" spans="1:4">
      <c r="A489" s="1">
        <v>36032</v>
      </c>
      <c r="B489" s="4">
        <v>36032</v>
      </c>
      <c r="C489" s="12">
        <f t="shared" si="17"/>
        <v>8</v>
      </c>
      <c r="D489" s="41">
        <v>961000</v>
      </c>
    </row>
    <row r="490" spans="1:4">
      <c r="A490" s="1">
        <v>36033</v>
      </c>
      <c r="B490" s="4">
        <v>36033</v>
      </c>
      <c r="C490" s="12">
        <f t="shared" si="17"/>
        <v>8</v>
      </c>
      <c r="D490" s="41">
        <v>923000</v>
      </c>
    </row>
    <row r="491" spans="1:4">
      <c r="A491" s="1">
        <v>36034</v>
      </c>
      <c r="B491" s="4">
        <v>36034</v>
      </c>
      <c r="C491" s="12">
        <f t="shared" si="17"/>
        <v>8</v>
      </c>
      <c r="D491" s="41">
        <v>1066000</v>
      </c>
    </row>
    <row r="492" spans="1:4">
      <c r="A492" s="1">
        <v>36035</v>
      </c>
      <c r="B492" s="4">
        <v>36035</v>
      </c>
      <c r="C492" s="12">
        <f t="shared" si="17"/>
        <v>8</v>
      </c>
      <c r="D492" s="41">
        <v>1088000</v>
      </c>
    </row>
    <row r="493" spans="1:4">
      <c r="A493" s="1">
        <v>36036</v>
      </c>
      <c r="B493" s="4">
        <v>36036</v>
      </c>
      <c r="C493" s="12">
        <f t="shared" si="17"/>
        <v>8</v>
      </c>
      <c r="D493" s="41">
        <v>1023000</v>
      </c>
    </row>
    <row r="494" spans="1:4">
      <c r="A494" s="1">
        <v>36037</v>
      </c>
      <c r="B494" s="4">
        <v>36037</v>
      </c>
      <c r="C494" s="12">
        <f t="shared" si="17"/>
        <v>8</v>
      </c>
      <c r="D494" s="41">
        <v>995000</v>
      </c>
    </row>
    <row r="495" spans="1:4">
      <c r="A495" s="1">
        <v>36038</v>
      </c>
      <c r="B495" s="4">
        <v>36038</v>
      </c>
      <c r="C495" s="12">
        <f t="shared" si="17"/>
        <v>8</v>
      </c>
      <c r="D495" s="41">
        <v>967000</v>
      </c>
    </row>
    <row r="496" spans="1:4">
      <c r="A496" s="1">
        <v>36039</v>
      </c>
      <c r="B496" s="4">
        <v>36039</v>
      </c>
      <c r="C496" s="12">
        <f t="shared" si="17"/>
        <v>9</v>
      </c>
      <c r="D496" s="41">
        <v>875000</v>
      </c>
    </row>
    <row r="497" spans="1:4">
      <c r="A497" s="1">
        <v>36040</v>
      </c>
      <c r="B497" s="4">
        <v>36040</v>
      </c>
      <c r="C497" s="12">
        <f t="shared" si="17"/>
        <v>9</v>
      </c>
      <c r="D497" s="41">
        <v>969000</v>
      </c>
    </row>
    <row r="498" spans="1:4">
      <c r="A498" s="1">
        <v>36041</v>
      </c>
      <c r="B498" s="4">
        <v>36041</v>
      </c>
      <c r="C498" s="12">
        <f t="shared" si="17"/>
        <v>9</v>
      </c>
      <c r="D498" s="41">
        <v>801000</v>
      </c>
    </row>
    <row r="499" spans="1:4">
      <c r="A499" s="1">
        <v>36042</v>
      </c>
      <c r="B499" s="4">
        <v>36042</v>
      </c>
      <c r="C499" s="12">
        <f t="shared" si="17"/>
        <v>9</v>
      </c>
      <c r="D499" s="41">
        <v>962000</v>
      </c>
    </row>
    <row r="500" spans="1:4">
      <c r="A500" s="1">
        <v>36043</v>
      </c>
      <c r="B500" s="4">
        <v>36043</v>
      </c>
      <c r="C500" s="12">
        <f t="shared" si="17"/>
        <v>9</v>
      </c>
      <c r="D500" s="41">
        <v>942000</v>
      </c>
    </row>
    <row r="501" spans="1:4">
      <c r="A501" s="1">
        <v>36044</v>
      </c>
      <c r="B501" s="4">
        <v>36044</v>
      </c>
      <c r="C501" s="12">
        <f t="shared" si="17"/>
        <v>9</v>
      </c>
      <c r="D501" s="41">
        <v>911000</v>
      </c>
    </row>
    <row r="502" spans="1:4">
      <c r="A502" s="1">
        <v>36045</v>
      </c>
      <c r="B502" s="4">
        <v>36045</v>
      </c>
      <c r="C502" s="12">
        <f t="shared" si="17"/>
        <v>9</v>
      </c>
      <c r="D502" s="41">
        <v>907000</v>
      </c>
    </row>
    <row r="503" spans="1:4">
      <c r="A503" s="1">
        <v>36046</v>
      </c>
      <c r="B503" s="4">
        <v>36046</v>
      </c>
      <c r="C503" s="12">
        <f t="shared" si="17"/>
        <v>9</v>
      </c>
      <c r="D503" s="41">
        <v>947000</v>
      </c>
    </row>
    <row r="504" spans="1:4">
      <c r="A504" s="1">
        <v>36047</v>
      </c>
      <c r="B504" s="4">
        <v>36047</v>
      </c>
      <c r="C504" s="12">
        <f t="shared" si="17"/>
        <v>9</v>
      </c>
      <c r="D504" s="41">
        <v>935000</v>
      </c>
    </row>
    <row r="505" spans="1:4">
      <c r="A505" s="1">
        <v>36048</v>
      </c>
      <c r="B505" s="4">
        <v>36048</v>
      </c>
      <c r="C505" s="12">
        <f t="shared" si="17"/>
        <v>9</v>
      </c>
      <c r="D505" s="41">
        <v>870000</v>
      </c>
    </row>
    <row r="506" spans="1:4">
      <c r="A506" s="1">
        <v>36049</v>
      </c>
      <c r="B506" s="4">
        <v>36049</v>
      </c>
      <c r="C506" s="12">
        <f t="shared" si="17"/>
        <v>9</v>
      </c>
      <c r="D506" s="41">
        <v>855000</v>
      </c>
    </row>
    <row r="507" spans="1:4">
      <c r="A507" s="1">
        <v>36050</v>
      </c>
      <c r="B507" s="4">
        <v>36050</v>
      </c>
      <c r="C507" s="12">
        <f t="shared" si="17"/>
        <v>9</v>
      </c>
      <c r="D507" s="41">
        <v>775000</v>
      </c>
    </row>
    <row r="508" spans="1:4">
      <c r="A508" s="1">
        <v>36051</v>
      </c>
      <c r="B508" s="4">
        <v>36051</v>
      </c>
      <c r="C508" s="12">
        <f t="shared" si="17"/>
        <v>9</v>
      </c>
      <c r="D508" s="41">
        <v>794000</v>
      </c>
    </row>
    <row r="509" spans="1:4">
      <c r="A509" s="1">
        <v>36052</v>
      </c>
      <c r="B509" s="4">
        <v>36052</v>
      </c>
      <c r="C509" s="12">
        <f t="shared" si="17"/>
        <v>9</v>
      </c>
      <c r="D509" s="41">
        <v>793000</v>
      </c>
    </row>
    <row r="510" spans="1:4">
      <c r="A510" s="1">
        <v>36053</v>
      </c>
      <c r="B510" s="4">
        <v>36053</v>
      </c>
      <c r="C510" s="12">
        <f t="shared" si="17"/>
        <v>9</v>
      </c>
      <c r="D510" s="41">
        <v>754000</v>
      </c>
    </row>
    <row r="511" spans="1:4">
      <c r="A511" s="1">
        <v>36054</v>
      </c>
      <c r="B511" s="4">
        <v>36054</v>
      </c>
      <c r="C511" s="12">
        <f t="shared" si="17"/>
        <v>9</v>
      </c>
      <c r="D511" s="41">
        <v>709000</v>
      </c>
    </row>
    <row r="512" spans="1:4">
      <c r="A512" s="1">
        <v>36055</v>
      </c>
      <c r="B512" s="4">
        <v>36055</v>
      </c>
      <c r="C512" s="12">
        <f t="shared" si="17"/>
        <v>9</v>
      </c>
      <c r="D512" s="41">
        <v>628000</v>
      </c>
    </row>
    <row r="513" spans="1:4">
      <c r="A513" s="1">
        <v>36056</v>
      </c>
      <c r="B513" s="4">
        <v>36056</v>
      </c>
      <c r="C513" s="12">
        <f t="shared" si="17"/>
        <v>9</v>
      </c>
      <c r="D513" s="41">
        <v>636000</v>
      </c>
    </row>
    <row r="514" spans="1:4">
      <c r="A514" s="1">
        <v>36057</v>
      </c>
      <c r="B514" s="4">
        <v>36057</v>
      </c>
      <c r="C514" s="12">
        <f t="shared" si="17"/>
        <v>9</v>
      </c>
      <c r="D514" s="41">
        <v>675000</v>
      </c>
    </row>
    <row r="515" spans="1:4">
      <c r="A515" s="1">
        <v>36058</v>
      </c>
      <c r="B515" s="4">
        <v>36058</v>
      </c>
      <c r="C515" s="12">
        <f t="shared" si="17"/>
        <v>9</v>
      </c>
      <c r="D515" s="41">
        <v>621000</v>
      </c>
    </row>
    <row r="516" spans="1:4">
      <c r="A516" s="1">
        <v>36059</v>
      </c>
      <c r="B516" s="4">
        <v>36059</v>
      </c>
      <c r="C516" s="12">
        <f t="shared" si="17"/>
        <v>9</v>
      </c>
      <c r="D516" s="41">
        <v>697000</v>
      </c>
    </row>
    <row r="517" spans="1:4">
      <c r="A517" s="1">
        <v>36060</v>
      </c>
      <c r="B517" s="4">
        <v>36060</v>
      </c>
      <c r="C517" s="12">
        <f t="shared" si="17"/>
        <v>9</v>
      </c>
      <c r="D517" s="41">
        <v>589000</v>
      </c>
    </row>
    <row r="518" spans="1:4">
      <c r="A518" s="1">
        <v>36061</v>
      </c>
      <c r="B518" s="4">
        <v>36061</v>
      </c>
      <c r="C518" s="12">
        <f t="shared" si="17"/>
        <v>9</v>
      </c>
      <c r="D518" s="41">
        <v>577000</v>
      </c>
    </row>
    <row r="519" spans="1:4">
      <c r="A519" s="1">
        <v>36062</v>
      </c>
      <c r="B519" s="4">
        <v>36062</v>
      </c>
      <c r="C519" s="12">
        <f t="shared" si="17"/>
        <v>9</v>
      </c>
      <c r="D519" s="41">
        <v>544000</v>
      </c>
    </row>
    <row r="520" spans="1:4">
      <c r="A520" s="1">
        <v>36063</v>
      </c>
      <c r="B520" s="4">
        <v>36063</v>
      </c>
      <c r="C520" s="12">
        <f t="shared" ref="C520:C583" si="18">IF(B520&lt;&gt;"",MONTH(B520),0)</f>
        <v>9</v>
      </c>
      <c r="D520" s="41">
        <v>569000</v>
      </c>
    </row>
    <row r="521" spans="1:4">
      <c r="A521" s="1">
        <v>36064</v>
      </c>
      <c r="B521" s="4">
        <v>36064</v>
      </c>
      <c r="C521" s="12">
        <f t="shared" si="18"/>
        <v>9</v>
      </c>
      <c r="D521" s="41">
        <v>481000</v>
      </c>
    </row>
    <row r="522" spans="1:4">
      <c r="A522" s="1">
        <v>36065</v>
      </c>
      <c r="B522" s="4">
        <v>36065</v>
      </c>
      <c r="C522" s="12">
        <f t="shared" si="18"/>
        <v>9</v>
      </c>
      <c r="D522" s="41">
        <v>451000</v>
      </c>
    </row>
    <row r="523" spans="1:4">
      <c r="A523" s="1">
        <v>36066</v>
      </c>
      <c r="B523" s="4">
        <v>36066</v>
      </c>
      <c r="C523" s="12">
        <f t="shared" si="18"/>
        <v>9</v>
      </c>
      <c r="D523" s="41">
        <v>593000</v>
      </c>
    </row>
    <row r="524" spans="1:4">
      <c r="A524" s="1">
        <v>36067</v>
      </c>
      <c r="B524" s="4">
        <v>36067</v>
      </c>
      <c r="C524" s="12">
        <f t="shared" si="18"/>
        <v>9</v>
      </c>
      <c r="D524" s="41">
        <v>518000</v>
      </c>
    </row>
    <row r="525" spans="1:4">
      <c r="A525" s="1">
        <v>36068</v>
      </c>
      <c r="B525" s="4">
        <v>36068</v>
      </c>
      <c r="C525" s="12">
        <f t="shared" si="18"/>
        <v>9</v>
      </c>
      <c r="D525" s="41">
        <v>589000</v>
      </c>
    </row>
    <row r="526" spans="1:4">
      <c r="A526" s="1">
        <v>36069</v>
      </c>
      <c r="B526" s="4">
        <v>36069</v>
      </c>
      <c r="C526" s="12">
        <f t="shared" si="18"/>
        <v>10</v>
      </c>
      <c r="D526" s="41">
        <v>601000</v>
      </c>
    </row>
    <row r="527" spans="1:4">
      <c r="A527" s="1">
        <v>36070</v>
      </c>
      <c r="B527" s="4">
        <v>36070</v>
      </c>
      <c r="C527" s="12">
        <f t="shared" si="18"/>
        <v>10</v>
      </c>
      <c r="D527" s="41">
        <v>549000</v>
      </c>
    </row>
    <row r="528" spans="1:4">
      <c r="A528" s="1">
        <v>36071</v>
      </c>
      <c r="B528" s="4">
        <v>36071</v>
      </c>
      <c r="C528" s="12">
        <f t="shared" si="18"/>
        <v>10</v>
      </c>
      <c r="D528" s="41">
        <v>561000</v>
      </c>
    </row>
    <row r="529" spans="1:4">
      <c r="A529" s="1">
        <v>36072</v>
      </c>
      <c r="B529" s="4">
        <v>36072</v>
      </c>
      <c r="C529" s="12">
        <f t="shared" si="18"/>
        <v>10</v>
      </c>
      <c r="D529" s="41">
        <v>622000</v>
      </c>
    </row>
    <row r="530" spans="1:4">
      <c r="A530" s="1">
        <v>36073</v>
      </c>
      <c r="B530" s="4">
        <v>36073</v>
      </c>
      <c r="C530" s="12">
        <f t="shared" si="18"/>
        <v>10</v>
      </c>
      <c r="D530" s="41">
        <v>676000</v>
      </c>
    </row>
    <row r="531" spans="1:4">
      <c r="A531" s="1">
        <v>36074</v>
      </c>
      <c r="B531" s="4">
        <v>36074</v>
      </c>
      <c r="C531" s="12">
        <f t="shared" si="18"/>
        <v>10</v>
      </c>
      <c r="D531" s="41">
        <v>653000</v>
      </c>
    </row>
    <row r="532" spans="1:4">
      <c r="A532" s="1">
        <v>36075</v>
      </c>
      <c r="B532" s="4">
        <v>36075</v>
      </c>
      <c r="C532" s="12">
        <f t="shared" si="18"/>
        <v>10</v>
      </c>
      <c r="D532" s="41">
        <v>620000</v>
      </c>
    </row>
    <row r="533" spans="1:4">
      <c r="A533" s="1">
        <v>36076</v>
      </c>
      <c r="B533" s="4">
        <v>36076</v>
      </c>
      <c r="C533" s="12">
        <f t="shared" si="18"/>
        <v>10</v>
      </c>
      <c r="D533" s="41">
        <v>654000</v>
      </c>
    </row>
    <row r="534" spans="1:4">
      <c r="A534" s="1">
        <v>36077</v>
      </c>
      <c r="B534" s="4">
        <v>36077</v>
      </c>
      <c r="C534" s="12">
        <f t="shared" si="18"/>
        <v>10</v>
      </c>
      <c r="D534" s="41">
        <v>604000</v>
      </c>
    </row>
    <row r="535" spans="1:4">
      <c r="A535" s="1">
        <v>36078</v>
      </c>
      <c r="B535" s="4">
        <v>36078</v>
      </c>
      <c r="C535" s="12">
        <f t="shared" si="18"/>
        <v>10</v>
      </c>
      <c r="D535" s="41">
        <v>605000</v>
      </c>
    </row>
    <row r="536" spans="1:4">
      <c r="A536" s="1">
        <v>36079</v>
      </c>
      <c r="B536" s="4">
        <v>36079</v>
      </c>
      <c r="C536" s="12">
        <f t="shared" si="18"/>
        <v>10</v>
      </c>
      <c r="D536" s="41">
        <v>587000</v>
      </c>
    </row>
    <row r="537" spans="1:4">
      <c r="A537" s="1">
        <v>36080</v>
      </c>
      <c r="B537" s="4">
        <v>36080</v>
      </c>
      <c r="C537" s="12">
        <f t="shared" si="18"/>
        <v>10</v>
      </c>
      <c r="D537" s="41">
        <v>718000</v>
      </c>
    </row>
    <row r="538" spans="1:4">
      <c r="A538" s="1">
        <v>36081</v>
      </c>
      <c r="B538" s="4">
        <v>36081</v>
      </c>
      <c r="C538" s="12">
        <f t="shared" si="18"/>
        <v>10</v>
      </c>
      <c r="D538" s="41">
        <v>752000</v>
      </c>
    </row>
    <row r="539" spans="1:4">
      <c r="A539" s="1">
        <v>36082</v>
      </c>
      <c r="B539" s="4">
        <v>36082</v>
      </c>
      <c r="C539" s="12">
        <f t="shared" si="18"/>
        <v>10</v>
      </c>
      <c r="D539" s="41">
        <v>1062000</v>
      </c>
    </row>
    <row r="540" spans="1:4">
      <c r="A540" s="1">
        <v>36083</v>
      </c>
      <c r="B540" s="4">
        <v>36083</v>
      </c>
      <c r="C540" s="12">
        <f t="shared" si="18"/>
        <v>10</v>
      </c>
      <c r="D540" s="41">
        <v>1039000</v>
      </c>
    </row>
    <row r="541" spans="1:4">
      <c r="A541" s="1">
        <v>36084</v>
      </c>
      <c r="B541" s="4">
        <v>36084</v>
      </c>
      <c r="C541" s="12">
        <f t="shared" si="18"/>
        <v>10</v>
      </c>
      <c r="D541" s="41">
        <v>1016000</v>
      </c>
    </row>
    <row r="542" spans="1:4">
      <c r="A542" s="1">
        <v>36085</v>
      </c>
      <c r="B542" s="4">
        <v>36085</v>
      </c>
      <c r="C542" s="12">
        <f t="shared" si="18"/>
        <v>10</v>
      </c>
      <c r="D542" s="41">
        <v>888000</v>
      </c>
    </row>
    <row r="543" spans="1:4">
      <c r="A543" s="1">
        <v>36086</v>
      </c>
      <c r="B543" s="4">
        <v>36086</v>
      </c>
      <c r="C543" s="12">
        <f t="shared" si="18"/>
        <v>10</v>
      </c>
      <c r="D543" s="41">
        <v>927000</v>
      </c>
    </row>
    <row r="544" spans="1:4">
      <c r="A544" s="1">
        <v>36087</v>
      </c>
      <c r="B544" s="4">
        <v>36087</v>
      </c>
      <c r="C544" s="12">
        <f t="shared" si="18"/>
        <v>10</v>
      </c>
      <c r="D544" s="41">
        <v>928000</v>
      </c>
    </row>
    <row r="545" spans="1:4">
      <c r="A545" s="1">
        <v>36088</v>
      </c>
      <c r="B545" s="4">
        <v>36088</v>
      </c>
      <c r="C545" s="12">
        <f t="shared" si="18"/>
        <v>10</v>
      </c>
      <c r="D545" s="41">
        <v>1083000</v>
      </c>
    </row>
    <row r="546" spans="1:4">
      <c r="A546" s="1">
        <v>36089</v>
      </c>
      <c r="B546" s="4">
        <v>36089</v>
      </c>
      <c r="C546" s="12">
        <f t="shared" si="18"/>
        <v>10</v>
      </c>
      <c r="D546" s="41">
        <v>1105000</v>
      </c>
    </row>
    <row r="547" spans="1:4">
      <c r="A547" s="1">
        <v>36090</v>
      </c>
      <c r="B547" s="4">
        <v>36090</v>
      </c>
      <c r="C547" s="12">
        <f t="shared" si="18"/>
        <v>10</v>
      </c>
      <c r="D547" s="41">
        <v>1125000</v>
      </c>
    </row>
    <row r="548" spans="1:4">
      <c r="A548" s="1">
        <v>36091</v>
      </c>
      <c r="B548" s="4">
        <v>36091</v>
      </c>
      <c r="C548" s="12">
        <f t="shared" si="18"/>
        <v>10</v>
      </c>
      <c r="D548" s="41">
        <v>1155000</v>
      </c>
    </row>
    <row r="549" spans="1:4">
      <c r="A549" s="1">
        <v>36092</v>
      </c>
      <c r="B549" s="4">
        <v>36092</v>
      </c>
      <c r="C549" s="12">
        <f t="shared" si="18"/>
        <v>10</v>
      </c>
      <c r="D549" s="41">
        <v>1061000</v>
      </c>
    </row>
    <row r="550" spans="1:4">
      <c r="A550" s="1">
        <v>36093</v>
      </c>
      <c r="B550" s="4">
        <v>36093</v>
      </c>
      <c r="C550" s="12">
        <f t="shared" si="18"/>
        <v>10</v>
      </c>
      <c r="D550" s="41">
        <v>979000</v>
      </c>
    </row>
    <row r="551" spans="1:4">
      <c r="A551" s="1">
        <v>36094</v>
      </c>
      <c r="B551" s="4">
        <v>36094</v>
      </c>
      <c r="C551" s="12">
        <f t="shared" si="18"/>
        <v>10</v>
      </c>
      <c r="D551" s="41">
        <v>1019000</v>
      </c>
    </row>
    <row r="552" spans="1:4">
      <c r="A552" s="1">
        <v>36095</v>
      </c>
      <c r="B552" s="4">
        <v>36095</v>
      </c>
      <c r="C552" s="12">
        <f t="shared" si="18"/>
        <v>10</v>
      </c>
      <c r="D552" s="41">
        <v>1056000</v>
      </c>
    </row>
    <row r="553" spans="1:4">
      <c r="A553" s="1">
        <v>36096</v>
      </c>
      <c r="B553" s="4">
        <v>36096</v>
      </c>
      <c r="C553" s="12">
        <f t="shared" si="18"/>
        <v>10</v>
      </c>
      <c r="D553" s="41">
        <v>1092000</v>
      </c>
    </row>
    <row r="554" spans="1:4">
      <c r="A554" s="1">
        <v>36097</v>
      </c>
      <c r="B554" s="4">
        <v>36097</v>
      </c>
      <c r="C554" s="12">
        <f t="shared" si="18"/>
        <v>10</v>
      </c>
      <c r="D554" s="41">
        <v>1191000</v>
      </c>
    </row>
    <row r="555" spans="1:4">
      <c r="A555" s="1">
        <v>36098</v>
      </c>
      <c r="B555" s="4">
        <v>36098</v>
      </c>
      <c r="C555" s="12">
        <f t="shared" si="18"/>
        <v>10</v>
      </c>
      <c r="D555" s="41">
        <v>1145000</v>
      </c>
    </row>
    <row r="556" spans="1:4">
      <c r="A556" s="1">
        <v>36099</v>
      </c>
      <c r="B556" s="4">
        <v>36099</v>
      </c>
      <c r="C556" s="12">
        <f t="shared" si="18"/>
        <v>10</v>
      </c>
      <c r="D556" s="38">
        <v>1035000</v>
      </c>
    </row>
    <row r="557" spans="1:4">
      <c r="A557" s="1">
        <v>36100</v>
      </c>
      <c r="B557" s="4">
        <v>36100</v>
      </c>
      <c r="C557" s="12">
        <f t="shared" si="18"/>
        <v>11</v>
      </c>
      <c r="D557" s="38">
        <v>989000</v>
      </c>
    </row>
    <row r="558" spans="1:4">
      <c r="A558" s="1">
        <v>36101</v>
      </c>
      <c r="B558" s="4">
        <v>36101</v>
      </c>
      <c r="C558" s="12">
        <f t="shared" si="18"/>
        <v>11</v>
      </c>
      <c r="D558" s="38">
        <v>975000</v>
      </c>
    </row>
    <row r="559" spans="1:4">
      <c r="A559" s="1">
        <v>36102</v>
      </c>
      <c r="B559" s="4">
        <v>36102</v>
      </c>
      <c r="C559" s="12">
        <f t="shared" si="18"/>
        <v>11</v>
      </c>
      <c r="D559" s="38">
        <v>1040000</v>
      </c>
    </row>
    <row r="560" spans="1:4">
      <c r="A560" s="1">
        <v>36103</v>
      </c>
      <c r="B560" s="4">
        <v>36103</v>
      </c>
      <c r="C560" s="12">
        <f t="shared" si="18"/>
        <v>11</v>
      </c>
      <c r="D560" s="38">
        <v>930000</v>
      </c>
    </row>
    <row r="561" spans="1:4">
      <c r="A561" s="1">
        <v>36104</v>
      </c>
      <c r="B561" s="4">
        <v>36104</v>
      </c>
      <c r="C561" s="12">
        <f t="shared" si="18"/>
        <v>11</v>
      </c>
      <c r="D561" s="38">
        <v>869000</v>
      </c>
    </row>
    <row r="562" spans="1:4">
      <c r="A562" s="1">
        <v>36105</v>
      </c>
      <c r="B562" s="4">
        <v>36105</v>
      </c>
      <c r="C562" s="12">
        <f t="shared" si="18"/>
        <v>11</v>
      </c>
      <c r="D562" s="38">
        <v>867000</v>
      </c>
    </row>
    <row r="563" spans="1:4">
      <c r="A563" s="1">
        <v>36106</v>
      </c>
      <c r="B563" s="4">
        <v>36106</v>
      </c>
      <c r="C563" s="12">
        <f t="shared" si="18"/>
        <v>11</v>
      </c>
      <c r="D563" s="38">
        <v>903000</v>
      </c>
    </row>
    <row r="564" spans="1:4">
      <c r="A564" s="1">
        <v>36107</v>
      </c>
      <c r="B564" s="4">
        <v>36107</v>
      </c>
      <c r="C564" s="12">
        <f t="shared" si="18"/>
        <v>11</v>
      </c>
      <c r="D564" s="38">
        <v>892000</v>
      </c>
    </row>
    <row r="565" spans="1:4">
      <c r="A565" s="1">
        <v>36108</v>
      </c>
      <c r="B565" s="4">
        <v>36108</v>
      </c>
      <c r="C565" s="12">
        <f t="shared" si="18"/>
        <v>11</v>
      </c>
      <c r="D565" s="38">
        <v>813000</v>
      </c>
    </row>
    <row r="566" spans="1:4">
      <c r="A566" s="1">
        <v>36109</v>
      </c>
      <c r="B566" s="4">
        <v>36109</v>
      </c>
      <c r="C566" s="12">
        <f t="shared" si="18"/>
        <v>11</v>
      </c>
      <c r="D566" s="38">
        <v>839000</v>
      </c>
    </row>
    <row r="567" spans="1:4">
      <c r="A567" s="1">
        <v>36110</v>
      </c>
      <c r="B567" s="4">
        <v>36110</v>
      </c>
      <c r="C567" s="12">
        <f t="shared" si="18"/>
        <v>11</v>
      </c>
      <c r="D567" s="38">
        <v>804000</v>
      </c>
    </row>
    <row r="568" spans="1:4">
      <c r="A568" s="1">
        <v>36111</v>
      </c>
      <c r="B568" s="4">
        <v>36111</v>
      </c>
      <c r="C568" s="12">
        <f t="shared" si="18"/>
        <v>11</v>
      </c>
      <c r="D568" s="38">
        <v>908000</v>
      </c>
    </row>
    <row r="569" spans="1:4">
      <c r="A569" s="1">
        <v>36112</v>
      </c>
      <c r="B569" s="4">
        <v>36112</v>
      </c>
      <c r="C569" s="12">
        <f t="shared" si="18"/>
        <v>11</v>
      </c>
      <c r="D569" s="38">
        <v>970000</v>
      </c>
    </row>
    <row r="570" spans="1:4">
      <c r="A570" s="1">
        <v>36113</v>
      </c>
      <c r="B570" s="4">
        <v>36113</v>
      </c>
      <c r="C570" s="12">
        <f t="shared" si="18"/>
        <v>11</v>
      </c>
      <c r="D570" s="38">
        <v>1034000</v>
      </c>
    </row>
    <row r="571" spans="1:4">
      <c r="A571" s="1">
        <v>36114</v>
      </c>
      <c r="B571" s="4">
        <v>36114</v>
      </c>
      <c r="C571" s="12">
        <f t="shared" si="18"/>
        <v>11</v>
      </c>
      <c r="D571" s="38">
        <v>1027000</v>
      </c>
    </row>
    <row r="572" spans="1:4">
      <c r="A572" s="1">
        <v>36115</v>
      </c>
      <c r="B572" s="4">
        <v>36115</v>
      </c>
      <c r="C572" s="12">
        <f t="shared" si="18"/>
        <v>11</v>
      </c>
      <c r="D572" s="38">
        <v>944000</v>
      </c>
    </row>
    <row r="573" spans="1:4">
      <c r="A573" s="1">
        <v>36116</v>
      </c>
      <c r="B573" s="4">
        <v>36116</v>
      </c>
      <c r="C573" s="12">
        <f t="shared" si="18"/>
        <v>11</v>
      </c>
      <c r="D573" s="38">
        <v>1035000</v>
      </c>
    </row>
    <row r="574" spans="1:4">
      <c r="A574" s="1">
        <v>36117</v>
      </c>
      <c r="B574" s="4">
        <v>36117</v>
      </c>
      <c r="C574" s="12">
        <f t="shared" si="18"/>
        <v>11</v>
      </c>
      <c r="D574" s="38">
        <v>1010000</v>
      </c>
    </row>
    <row r="575" spans="1:4">
      <c r="A575" s="1">
        <v>36118</v>
      </c>
      <c r="B575" s="4">
        <v>36118</v>
      </c>
      <c r="C575" s="12">
        <f t="shared" si="18"/>
        <v>11</v>
      </c>
      <c r="D575" s="38">
        <v>1023000</v>
      </c>
    </row>
    <row r="576" spans="1:4">
      <c r="A576" s="1">
        <v>36119</v>
      </c>
      <c r="B576" s="4">
        <v>36119</v>
      </c>
      <c r="C576" s="12">
        <f t="shared" si="18"/>
        <v>11</v>
      </c>
      <c r="D576" s="38">
        <v>1002000</v>
      </c>
    </row>
    <row r="577" spans="1:4">
      <c r="A577" s="1">
        <v>36120</v>
      </c>
      <c r="B577" s="4">
        <v>36120</v>
      </c>
      <c r="C577" s="12">
        <f t="shared" si="18"/>
        <v>11</v>
      </c>
      <c r="D577" s="38">
        <v>978000</v>
      </c>
    </row>
    <row r="578" spans="1:4">
      <c r="A578" s="1">
        <v>36121</v>
      </c>
      <c r="B578" s="4">
        <v>36121</v>
      </c>
      <c r="C578" s="12">
        <f t="shared" si="18"/>
        <v>11</v>
      </c>
      <c r="D578" s="38">
        <v>987000</v>
      </c>
    </row>
    <row r="579" spans="1:4">
      <c r="A579" s="1">
        <v>36122</v>
      </c>
      <c r="B579" s="4">
        <v>36122</v>
      </c>
      <c r="C579" s="12">
        <f t="shared" si="18"/>
        <v>11</v>
      </c>
      <c r="D579" s="38">
        <v>950000</v>
      </c>
    </row>
    <row r="580" spans="1:4">
      <c r="A580" s="1">
        <v>36123</v>
      </c>
      <c r="B580" s="4">
        <v>36123</v>
      </c>
      <c r="C580" s="12">
        <f t="shared" si="18"/>
        <v>11</v>
      </c>
      <c r="D580" s="38">
        <v>963000</v>
      </c>
    </row>
    <row r="581" spans="1:4">
      <c r="A581" s="1">
        <v>36124</v>
      </c>
      <c r="B581" s="4">
        <v>36124</v>
      </c>
      <c r="C581" s="12">
        <f t="shared" si="18"/>
        <v>11</v>
      </c>
      <c r="D581" s="38">
        <v>1031000</v>
      </c>
    </row>
    <row r="582" spans="1:4">
      <c r="A582" s="1">
        <v>36125</v>
      </c>
      <c r="B582" s="4">
        <v>36125</v>
      </c>
      <c r="C582" s="12">
        <f t="shared" si="18"/>
        <v>11</v>
      </c>
      <c r="D582" s="38">
        <v>1054000</v>
      </c>
    </row>
    <row r="583" spans="1:4">
      <c r="A583" s="1">
        <v>36126</v>
      </c>
      <c r="B583" s="4">
        <v>36126</v>
      </c>
      <c r="C583" s="12">
        <f t="shared" si="18"/>
        <v>11</v>
      </c>
      <c r="D583" s="38">
        <v>1021000</v>
      </c>
    </row>
    <row r="584" spans="1:4">
      <c r="A584" s="1">
        <v>36127</v>
      </c>
      <c r="B584" s="4">
        <v>36127</v>
      </c>
      <c r="C584" s="12">
        <f t="shared" ref="C584:C648" si="19">IF(B584&lt;&gt;"",MONTH(B584),0)</f>
        <v>11</v>
      </c>
      <c r="D584" s="38">
        <v>1036000</v>
      </c>
    </row>
    <row r="585" spans="1:4">
      <c r="A585" s="1">
        <v>36128</v>
      </c>
      <c r="B585" s="4">
        <v>36128</v>
      </c>
      <c r="C585" s="12">
        <f t="shared" si="19"/>
        <v>11</v>
      </c>
      <c r="D585" s="38">
        <v>1033000</v>
      </c>
    </row>
    <row r="586" spans="1:4">
      <c r="A586" s="1">
        <v>36129</v>
      </c>
      <c r="B586" s="4">
        <v>36129</v>
      </c>
      <c r="C586" s="12">
        <f t="shared" si="19"/>
        <v>11</v>
      </c>
      <c r="D586" s="38">
        <v>990000</v>
      </c>
    </row>
    <row r="587" spans="1:4">
      <c r="A587" s="1">
        <v>36130</v>
      </c>
      <c r="B587" s="4">
        <v>36130</v>
      </c>
      <c r="C587" s="12">
        <f t="shared" si="19"/>
        <v>12</v>
      </c>
      <c r="D587" s="38">
        <v>1004000</v>
      </c>
    </row>
    <row r="588" spans="1:4">
      <c r="A588" s="1">
        <v>36131</v>
      </c>
      <c r="B588" s="4">
        <v>36131</v>
      </c>
      <c r="C588" s="12">
        <f t="shared" si="19"/>
        <v>12</v>
      </c>
      <c r="D588" s="38">
        <v>1005000</v>
      </c>
    </row>
    <row r="589" spans="1:4">
      <c r="A589" s="1">
        <v>36132</v>
      </c>
      <c r="B589" s="4">
        <v>36132</v>
      </c>
      <c r="C589" s="12">
        <f t="shared" si="19"/>
        <v>12</v>
      </c>
      <c r="D589" s="38">
        <v>1143000</v>
      </c>
    </row>
    <row r="590" spans="1:4">
      <c r="A590" s="1">
        <v>36133</v>
      </c>
      <c r="B590" s="4">
        <v>36133</v>
      </c>
      <c r="C590" s="12">
        <f t="shared" si="19"/>
        <v>12</v>
      </c>
      <c r="D590" s="38">
        <v>1199000</v>
      </c>
    </row>
    <row r="591" spans="1:4">
      <c r="A591" s="1">
        <v>36134</v>
      </c>
      <c r="B591" s="4">
        <v>36134</v>
      </c>
      <c r="C591" s="12">
        <f t="shared" si="19"/>
        <v>12</v>
      </c>
      <c r="D591" s="38">
        <v>1176000</v>
      </c>
    </row>
    <row r="592" spans="1:4">
      <c r="A592" s="1">
        <v>36135</v>
      </c>
      <c r="B592" s="4">
        <v>36135</v>
      </c>
      <c r="C592" s="12">
        <f t="shared" si="19"/>
        <v>12</v>
      </c>
      <c r="D592" s="38">
        <v>1195000</v>
      </c>
    </row>
    <row r="593" spans="1:4">
      <c r="A593" s="1">
        <v>36136</v>
      </c>
      <c r="B593" s="4">
        <v>36136</v>
      </c>
      <c r="C593" s="12">
        <f t="shared" si="19"/>
        <v>12</v>
      </c>
      <c r="D593" s="38">
        <v>1145000</v>
      </c>
    </row>
    <row r="594" spans="1:4">
      <c r="A594" s="1">
        <v>36137</v>
      </c>
      <c r="B594" s="4">
        <v>36137</v>
      </c>
      <c r="C594" s="12">
        <f t="shared" si="19"/>
        <v>12</v>
      </c>
      <c r="D594" s="38">
        <v>1108000</v>
      </c>
    </row>
    <row r="595" spans="1:4">
      <c r="A595" s="1">
        <v>36138</v>
      </c>
      <c r="B595" s="4">
        <v>36138</v>
      </c>
      <c r="C595" s="12">
        <f t="shared" si="19"/>
        <v>12</v>
      </c>
      <c r="D595" s="38">
        <v>1090000</v>
      </c>
    </row>
    <row r="596" spans="1:4">
      <c r="A596" s="1">
        <v>36139</v>
      </c>
      <c r="B596" s="4">
        <v>36139</v>
      </c>
      <c r="C596" s="12">
        <f t="shared" si="19"/>
        <v>12</v>
      </c>
      <c r="D596" s="38">
        <v>1127000</v>
      </c>
    </row>
    <row r="597" spans="1:4">
      <c r="A597" s="1">
        <v>36140</v>
      </c>
      <c r="B597" s="4">
        <v>36140</v>
      </c>
      <c r="C597" s="12">
        <f t="shared" si="19"/>
        <v>12</v>
      </c>
      <c r="D597" s="38">
        <v>1150000</v>
      </c>
    </row>
    <row r="598" spans="1:4">
      <c r="A598" s="1">
        <v>36141</v>
      </c>
      <c r="B598" s="4">
        <v>36141</v>
      </c>
      <c r="C598" s="12">
        <f t="shared" si="19"/>
        <v>12</v>
      </c>
      <c r="D598" s="38">
        <v>1222000</v>
      </c>
    </row>
    <row r="599" spans="1:4">
      <c r="A599" s="1">
        <v>36142</v>
      </c>
      <c r="B599" s="4">
        <v>36142</v>
      </c>
      <c r="C599" s="12">
        <f t="shared" si="19"/>
        <v>12</v>
      </c>
      <c r="D599" s="38">
        <v>1191000</v>
      </c>
    </row>
    <row r="600" spans="1:4">
      <c r="A600" s="1">
        <v>36143</v>
      </c>
      <c r="B600" s="4">
        <v>36143</v>
      </c>
      <c r="C600" s="12">
        <f t="shared" si="19"/>
        <v>12</v>
      </c>
      <c r="D600" s="38">
        <v>1177000</v>
      </c>
    </row>
    <row r="601" spans="1:4">
      <c r="A601" s="1">
        <v>36144</v>
      </c>
      <c r="B601" s="4">
        <v>36144</v>
      </c>
      <c r="C601" s="12">
        <f t="shared" si="19"/>
        <v>12</v>
      </c>
      <c r="D601" s="38">
        <v>1140000</v>
      </c>
    </row>
    <row r="602" spans="1:4">
      <c r="A602" s="1">
        <v>36145</v>
      </c>
      <c r="B602" s="4">
        <v>36145</v>
      </c>
      <c r="C602" s="12">
        <f t="shared" si="19"/>
        <v>12</v>
      </c>
      <c r="D602" s="38">
        <v>1004000</v>
      </c>
    </row>
    <row r="603" spans="1:4">
      <c r="A603" s="1">
        <v>36146</v>
      </c>
      <c r="B603" s="4">
        <v>36146</v>
      </c>
      <c r="C603" s="12">
        <f t="shared" si="19"/>
        <v>12</v>
      </c>
      <c r="D603" s="38">
        <v>943000</v>
      </c>
    </row>
    <row r="604" spans="1:4">
      <c r="A604" s="1">
        <v>36147</v>
      </c>
      <c r="B604" s="4">
        <v>36147</v>
      </c>
      <c r="C604" s="12">
        <f t="shared" si="19"/>
        <v>12</v>
      </c>
      <c r="D604" s="38">
        <v>998000</v>
      </c>
    </row>
    <row r="605" spans="1:4">
      <c r="A605" s="1">
        <v>36148</v>
      </c>
      <c r="B605" s="4">
        <v>36148</v>
      </c>
      <c r="C605" s="12">
        <f t="shared" si="19"/>
        <v>12</v>
      </c>
      <c r="D605" s="38">
        <v>1053000</v>
      </c>
    </row>
    <row r="606" spans="1:4">
      <c r="A606" s="1">
        <v>36149</v>
      </c>
      <c r="B606" s="4">
        <v>36149</v>
      </c>
      <c r="C606" s="12">
        <f t="shared" si="19"/>
        <v>12</v>
      </c>
      <c r="D606" s="38">
        <v>1010000</v>
      </c>
    </row>
    <row r="607" spans="1:4">
      <c r="A607" s="1">
        <v>36150</v>
      </c>
      <c r="B607" s="4">
        <v>36150</v>
      </c>
      <c r="C607" s="12">
        <f t="shared" si="19"/>
        <v>12</v>
      </c>
      <c r="D607" s="38">
        <v>976000</v>
      </c>
    </row>
    <row r="608" spans="1:4">
      <c r="A608" s="1">
        <v>36151</v>
      </c>
      <c r="B608" s="4">
        <v>36151</v>
      </c>
      <c r="C608" s="12">
        <f t="shared" si="19"/>
        <v>12</v>
      </c>
      <c r="D608" s="38">
        <v>975000</v>
      </c>
    </row>
    <row r="609" spans="1:4">
      <c r="A609" s="1">
        <v>36152</v>
      </c>
      <c r="B609" s="4">
        <v>36152</v>
      </c>
      <c r="C609" s="12">
        <f t="shared" si="19"/>
        <v>12</v>
      </c>
      <c r="D609" s="38">
        <v>781000</v>
      </c>
    </row>
    <row r="610" spans="1:4">
      <c r="A610" s="1">
        <v>36153</v>
      </c>
      <c r="B610" s="4">
        <v>36153</v>
      </c>
      <c r="C610" s="12">
        <f t="shared" si="19"/>
        <v>12</v>
      </c>
      <c r="D610" s="38">
        <v>847000</v>
      </c>
    </row>
    <row r="611" spans="1:4">
      <c r="A611" s="1">
        <v>36154</v>
      </c>
      <c r="B611" s="4">
        <v>36154</v>
      </c>
      <c r="C611" s="12">
        <f t="shared" si="19"/>
        <v>12</v>
      </c>
      <c r="D611" s="38">
        <v>884000</v>
      </c>
    </row>
    <row r="612" spans="1:4">
      <c r="A612" s="1">
        <v>36155</v>
      </c>
      <c r="B612" s="4">
        <v>36155</v>
      </c>
      <c r="C612" s="12">
        <f t="shared" si="19"/>
        <v>12</v>
      </c>
      <c r="D612" s="38">
        <v>1012000</v>
      </c>
    </row>
    <row r="613" spans="1:4">
      <c r="A613" s="1">
        <v>36156</v>
      </c>
      <c r="B613" s="4">
        <v>36156</v>
      </c>
      <c r="C613" s="12">
        <f t="shared" si="19"/>
        <v>12</v>
      </c>
      <c r="D613" s="38">
        <v>1048000</v>
      </c>
    </row>
    <row r="614" spans="1:4">
      <c r="A614" s="1">
        <v>36157</v>
      </c>
      <c r="B614" s="4">
        <v>36157</v>
      </c>
      <c r="C614" s="12">
        <f t="shared" si="19"/>
        <v>12</v>
      </c>
      <c r="D614" s="38">
        <v>969000</v>
      </c>
    </row>
    <row r="615" spans="1:4">
      <c r="A615" s="1">
        <v>36158</v>
      </c>
      <c r="B615" s="4">
        <v>36158</v>
      </c>
      <c r="C615" s="12">
        <f t="shared" si="19"/>
        <v>12</v>
      </c>
      <c r="D615" s="38">
        <v>938000</v>
      </c>
    </row>
    <row r="616" spans="1:4">
      <c r="A616" s="1">
        <v>36159</v>
      </c>
      <c r="B616" s="4">
        <v>36159</v>
      </c>
      <c r="C616" s="12">
        <f t="shared" si="19"/>
        <v>12</v>
      </c>
      <c r="D616" s="38">
        <v>960000</v>
      </c>
    </row>
    <row r="617" spans="1:4">
      <c r="A617" s="1">
        <v>36160</v>
      </c>
      <c r="B617" s="4">
        <v>36160</v>
      </c>
      <c r="C617" s="12">
        <f t="shared" si="19"/>
        <v>12</v>
      </c>
      <c r="D617" s="38">
        <v>943000</v>
      </c>
    </row>
    <row r="618" spans="1:4" ht="22.5">
      <c r="A618" s="7" t="s">
        <v>1</v>
      </c>
      <c r="B618" s="8" t="s">
        <v>2</v>
      </c>
      <c r="C618" s="27" t="s">
        <v>14</v>
      </c>
      <c r="D618" s="9" t="s">
        <v>4</v>
      </c>
    </row>
    <row r="619" spans="1:4">
      <c r="A619" s="1">
        <v>36161</v>
      </c>
      <c r="B619" s="4">
        <v>36161</v>
      </c>
      <c r="C619" s="12">
        <f t="shared" si="19"/>
        <v>1</v>
      </c>
      <c r="D619" s="38">
        <v>841000</v>
      </c>
    </row>
    <row r="620" spans="1:4">
      <c r="A620" s="1">
        <v>36162</v>
      </c>
      <c r="B620" s="4">
        <v>36162</v>
      </c>
      <c r="C620" s="12">
        <f t="shared" si="19"/>
        <v>1</v>
      </c>
      <c r="D620" s="38">
        <v>863000</v>
      </c>
    </row>
    <row r="621" spans="1:4">
      <c r="A621" s="1">
        <v>36163</v>
      </c>
      <c r="B621" s="4">
        <v>36163</v>
      </c>
      <c r="C621" s="12">
        <f t="shared" si="19"/>
        <v>1</v>
      </c>
      <c r="D621" s="38">
        <v>812000</v>
      </c>
    </row>
    <row r="622" spans="1:4">
      <c r="A622" s="1">
        <v>36164</v>
      </c>
      <c r="B622" s="4">
        <v>36164</v>
      </c>
      <c r="C622" s="12">
        <f t="shared" si="19"/>
        <v>1</v>
      </c>
      <c r="D622" s="38">
        <v>779000</v>
      </c>
    </row>
    <row r="623" spans="1:4">
      <c r="A623" s="1">
        <v>36165</v>
      </c>
      <c r="B623" s="4">
        <v>36165</v>
      </c>
      <c r="C623" s="12">
        <f t="shared" si="19"/>
        <v>1</v>
      </c>
      <c r="D623" s="38">
        <v>629000</v>
      </c>
    </row>
    <row r="624" spans="1:4">
      <c r="A624" s="1">
        <v>36166</v>
      </c>
      <c r="B624" s="4">
        <v>36166</v>
      </c>
      <c r="C624" s="12">
        <f t="shared" si="19"/>
        <v>1</v>
      </c>
      <c r="D624" s="38">
        <v>693000</v>
      </c>
    </row>
    <row r="625" spans="1:4">
      <c r="A625" s="1">
        <v>36167</v>
      </c>
      <c r="B625" s="4">
        <v>36167</v>
      </c>
      <c r="C625" s="12">
        <f t="shared" si="19"/>
        <v>1</v>
      </c>
      <c r="D625" s="38">
        <v>717000</v>
      </c>
    </row>
    <row r="626" spans="1:4">
      <c r="A626" s="1">
        <v>36168</v>
      </c>
      <c r="B626" s="4">
        <v>36168</v>
      </c>
      <c r="C626" s="12">
        <f t="shared" si="19"/>
        <v>1</v>
      </c>
      <c r="D626" s="38">
        <v>775000</v>
      </c>
    </row>
    <row r="627" spans="1:4">
      <c r="A627" s="1">
        <v>36169</v>
      </c>
      <c r="B627" s="4">
        <v>36169</v>
      </c>
      <c r="C627" s="12">
        <f t="shared" si="19"/>
        <v>1</v>
      </c>
      <c r="D627" s="38">
        <v>841000</v>
      </c>
    </row>
    <row r="628" spans="1:4">
      <c r="A628" s="1">
        <v>36170</v>
      </c>
      <c r="B628" s="4">
        <v>36170</v>
      </c>
      <c r="C628" s="12">
        <f t="shared" si="19"/>
        <v>1</v>
      </c>
      <c r="D628" s="38">
        <v>841000</v>
      </c>
    </row>
    <row r="629" spans="1:4">
      <c r="A629" s="1">
        <v>36171</v>
      </c>
      <c r="B629" s="4">
        <v>36171</v>
      </c>
      <c r="C629" s="12">
        <f t="shared" si="19"/>
        <v>1</v>
      </c>
      <c r="D629" s="38">
        <v>824000</v>
      </c>
    </row>
    <row r="630" spans="1:4">
      <c r="A630" s="1">
        <v>36172</v>
      </c>
      <c r="B630" s="4">
        <v>36172</v>
      </c>
      <c r="C630" s="12">
        <f t="shared" si="19"/>
        <v>1</v>
      </c>
      <c r="D630" s="38">
        <v>789000</v>
      </c>
    </row>
    <row r="631" spans="1:4">
      <c r="A631" s="1">
        <v>36173</v>
      </c>
      <c r="B631" s="4">
        <v>36173</v>
      </c>
      <c r="C631" s="12">
        <f t="shared" si="19"/>
        <v>1</v>
      </c>
      <c r="D631" s="38">
        <v>789000</v>
      </c>
    </row>
    <row r="632" spans="1:4">
      <c r="A632" s="1">
        <v>36174</v>
      </c>
      <c r="B632" s="4">
        <v>36174</v>
      </c>
      <c r="C632" s="12">
        <f t="shared" si="19"/>
        <v>1</v>
      </c>
      <c r="D632" s="38">
        <v>796000</v>
      </c>
    </row>
    <row r="633" spans="1:4">
      <c r="A633" s="1">
        <v>36175</v>
      </c>
      <c r="B633" s="4">
        <v>36175</v>
      </c>
      <c r="C633" s="12">
        <f t="shared" si="19"/>
        <v>1</v>
      </c>
      <c r="D633" s="38">
        <v>836000</v>
      </c>
    </row>
    <row r="634" spans="1:4">
      <c r="A634" s="1">
        <v>36176</v>
      </c>
      <c r="B634" s="4">
        <v>36176</v>
      </c>
      <c r="C634" s="12">
        <f t="shared" si="19"/>
        <v>1</v>
      </c>
      <c r="D634" s="38">
        <v>927000</v>
      </c>
    </row>
    <row r="635" spans="1:4">
      <c r="A635" s="1">
        <v>36177</v>
      </c>
      <c r="B635" s="4">
        <v>36177</v>
      </c>
      <c r="C635" s="12">
        <f t="shared" si="19"/>
        <v>1</v>
      </c>
      <c r="D635" s="38">
        <v>932000</v>
      </c>
    </row>
    <row r="636" spans="1:4">
      <c r="A636" s="1">
        <v>36178</v>
      </c>
      <c r="B636" s="4">
        <v>36178</v>
      </c>
      <c r="C636" s="12">
        <f t="shared" si="19"/>
        <v>1</v>
      </c>
      <c r="D636" s="38">
        <v>912000</v>
      </c>
    </row>
    <row r="637" spans="1:4">
      <c r="A637" s="1">
        <v>36179</v>
      </c>
      <c r="B637" s="4">
        <v>36179</v>
      </c>
      <c r="C637" s="12">
        <f t="shared" si="19"/>
        <v>1</v>
      </c>
      <c r="D637" s="38">
        <v>865000</v>
      </c>
    </row>
    <row r="638" spans="1:4">
      <c r="A638" s="1">
        <v>36180</v>
      </c>
      <c r="B638" s="4">
        <v>36180</v>
      </c>
      <c r="C638" s="12">
        <f t="shared" si="19"/>
        <v>1</v>
      </c>
      <c r="D638" s="38">
        <v>941000</v>
      </c>
    </row>
    <row r="639" spans="1:4">
      <c r="A639" s="1">
        <v>36181</v>
      </c>
      <c r="B639" s="4">
        <v>36181</v>
      </c>
      <c r="C639" s="12">
        <f t="shared" si="19"/>
        <v>1</v>
      </c>
      <c r="D639" s="38">
        <v>1071000</v>
      </c>
    </row>
    <row r="640" spans="1:4">
      <c r="A640" s="1">
        <v>36182</v>
      </c>
      <c r="B640" s="4">
        <v>36182</v>
      </c>
      <c r="C640" s="12">
        <f t="shared" si="19"/>
        <v>1</v>
      </c>
      <c r="D640" s="38">
        <v>913000</v>
      </c>
    </row>
    <row r="641" spans="1:4">
      <c r="A641" s="1">
        <v>36183</v>
      </c>
      <c r="B641" s="4">
        <v>36183</v>
      </c>
      <c r="C641" s="12">
        <f t="shared" si="19"/>
        <v>1</v>
      </c>
      <c r="D641" s="38">
        <v>956000</v>
      </c>
    </row>
    <row r="642" spans="1:4">
      <c r="A642" s="1">
        <v>36184</v>
      </c>
      <c r="B642" s="4">
        <v>36184</v>
      </c>
      <c r="C642" s="12">
        <f t="shared" si="19"/>
        <v>1</v>
      </c>
      <c r="D642" s="38">
        <v>973000</v>
      </c>
    </row>
    <row r="643" spans="1:4">
      <c r="A643" s="1">
        <v>36185</v>
      </c>
      <c r="B643" s="4">
        <v>36185</v>
      </c>
      <c r="C643" s="12">
        <f t="shared" si="19"/>
        <v>1</v>
      </c>
      <c r="D643" s="38">
        <v>1028000</v>
      </c>
    </row>
    <row r="644" spans="1:4">
      <c r="A644" s="1">
        <v>36186</v>
      </c>
      <c r="B644" s="4">
        <v>36186</v>
      </c>
      <c r="C644" s="12">
        <f t="shared" si="19"/>
        <v>1</v>
      </c>
      <c r="D644" s="38">
        <v>1071000</v>
      </c>
    </row>
    <row r="645" spans="1:4">
      <c r="A645" s="1">
        <v>36187</v>
      </c>
      <c r="B645" s="4">
        <v>36187</v>
      </c>
      <c r="C645" s="12">
        <f t="shared" si="19"/>
        <v>1</v>
      </c>
      <c r="D645" s="38">
        <v>977000</v>
      </c>
    </row>
    <row r="646" spans="1:4">
      <c r="A646" s="1">
        <v>36188</v>
      </c>
      <c r="B646" s="4">
        <v>36188</v>
      </c>
      <c r="C646" s="12">
        <f t="shared" si="19"/>
        <v>1</v>
      </c>
      <c r="D646" s="38">
        <v>869000</v>
      </c>
    </row>
    <row r="647" spans="1:4">
      <c r="A647" s="1">
        <v>36189</v>
      </c>
      <c r="B647" s="4">
        <v>36189</v>
      </c>
      <c r="C647" s="12">
        <f t="shared" si="19"/>
        <v>1</v>
      </c>
      <c r="D647" s="38">
        <v>891000</v>
      </c>
    </row>
    <row r="648" spans="1:4">
      <c r="A648" s="1">
        <v>36190</v>
      </c>
      <c r="B648" s="4">
        <v>36190</v>
      </c>
      <c r="C648" s="12">
        <f t="shared" si="19"/>
        <v>1</v>
      </c>
      <c r="D648" s="38">
        <v>933000</v>
      </c>
    </row>
    <row r="649" spans="1:4">
      <c r="A649" s="1">
        <v>36191</v>
      </c>
      <c r="B649" s="4">
        <v>36191</v>
      </c>
      <c r="C649" s="12">
        <f t="shared" ref="C649:C712" si="20">IF(B649&lt;&gt;"",MONTH(B649),0)</f>
        <v>1</v>
      </c>
      <c r="D649" s="38">
        <v>953000</v>
      </c>
    </row>
    <row r="650" spans="1:4">
      <c r="A650" s="1">
        <v>36192</v>
      </c>
      <c r="B650" s="4">
        <v>36192</v>
      </c>
      <c r="C650" s="12">
        <f t="shared" si="20"/>
        <v>2</v>
      </c>
      <c r="D650" s="38">
        <v>714000</v>
      </c>
    </row>
    <row r="651" spans="1:4">
      <c r="A651" s="1">
        <v>36193</v>
      </c>
      <c r="B651" s="4">
        <v>36193</v>
      </c>
      <c r="C651" s="12">
        <f t="shared" si="20"/>
        <v>2</v>
      </c>
      <c r="D651" s="38">
        <v>689000</v>
      </c>
    </row>
    <row r="652" spans="1:4">
      <c r="A652" s="1">
        <v>36194</v>
      </c>
      <c r="B652" s="4">
        <v>36194</v>
      </c>
      <c r="C652" s="12">
        <f t="shared" si="20"/>
        <v>2</v>
      </c>
      <c r="D652" s="38">
        <v>773000</v>
      </c>
    </row>
    <row r="653" spans="1:4">
      <c r="A653" s="1">
        <v>36195</v>
      </c>
      <c r="B653" s="4">
        <v>36195</v>
      </c>
      <c r="C653" s="12">
        <f t="shared" si="20"/>
        <v>2</v>
      </c>
      <c r="D653" s="38">
        <v>766000</v>
      </c>
    </row>
    <row r="654" spans="1:4">
      <c r="A654" s="1">
        <v>36196</v>
      </c>
      <c r="B654" s="4">
        <v>36196</v>
      </c>
      <c r="C654" s="12">
        <f t="shared" si="20"/>
        <v>2</v>
      </c>
      <c r="D654" s="39">
        <v>621000</v>
      </c>
    </row>
    <row r="655" spans="1:4">
      <c r="A655" s="1">
        <v>36197</v>
      </c>
      <c r="B655" s="4">
        <v>36197</v>
      </c>
      <c r="C655" s="12">
        <f t="shared" si="20"/>
        <v>2</v>
      </c>
      <c r="D655" s="39">
        <v>685000</v>
      </c>
    </row>
    <row r="656" spans="1:4">
      <c r="A656" s="1">
        <v>36198</v>
      </c>
      <c r="B656" s="4">
        <v>36198</v>
      </c>
      <c r="C656" s="12">
        <f t="shared" si="20"/>
        <v>2</v>
      </c>
      <c r="D656" s="39">
        <v>708000</v>
      </c>
    </row>
    <row r="657" spans="1:4">
      <c r="A657" s="1">
        <v>36199</v>
      </c>
      <c r="B657" s="4">
        <v>36199</v>
      </c>
      <c r="C657" s="12">
        <f t="shared" si="20"/>
        <v>2</v>
      </c>
      <c r="D657" s="39">
        <v>723000</v>
      </c>
    </row>
    <row r="658" spans="1:4">
      <c r="A658" s="1">
        <v>36200</v>
      </c>
      <c r="B658" s="4">
        <v>36200</v>
      </c>
      <c r="C658" s="12">
        <f t="shared" si="20"/>
        <v>2</v>
      </c>
      <c r="D658" s="39">
        <v>709000</v>
      </c>
    </row>
    <row r="659" spans="1:4">
      <c r="A659" s="1">
        <v>36201</v>
      </c>
      <c r="B659" s="4">
        <v>36201</v>
      </c>
      <c r="C659" s="12">
        <f t="shared" si="20"/>
        <v>2</v>
      </c>
      <c r="D659" s="39">
        <v>681000</v>
      </c>
    </row>
    <row r="660" spans="1:4">
      <c r="A660" s="1">
        <v>36202</v>
      </c>
      <c r="B660" s="4">
        <v>36202</v>
      </c>
      <c r="C660" s="12">
        <f t="shared" si="20"/>
        <v>2</v>
      </c>
      <c r="D660" s="39">
        <v>551000</v>
      </c>
    </row>
    <row r="661" spans="1:4">
      <c r="A661" s="1">
        <v>36203</v>
      </c>
      <c r="B661" s="4">
        <v>36203</v>
      </c>
      <c r="C661" s="12">
        <f t="shared" si="20"/>
        <v>2</v>
      </c>
      <c r="D661" s="39">
        <v>584000</v>
      </c>
    </row>
    <row r="662" spans="1:4">
      <c r="A662" s="1">
        <v>36204</v>
      </c>
      <c r="B662" s="4">
        <v>36204</v>
      </c>
      <c r="C662" s="12">
        <f t="shared" si="20"/>
        <v>2</v>
      </c>
      <c r="D662" s="39">
        <v>614000</v>
      </c>
    </row>
    <row r="663" spans="1:4">
      <c r="A663" s="1">
        <v>36205</v>
      </c>
      <c r="B663" s="4">
        <v>36205</v>
      </c>
      <c r="C663" s="12">
        <f t="shared" si="20"/>
        <v>2</v>
      </c>
      <c r="D663" s="39">
        <v>628000</v>
      </c>
    </row>
    <row r="664" spans="1:4">
      <c r="A664" s="1">
        <v>36206</v>
      </c>
      <c r="B664" s="4">
        <v>36206</v>
      </c>
      <c r="C664" s="12">
        <f t="shared" si="20"/>
        <v>2</v>
      </c>
      <c r="D664" s="39">
        <v>602000</v>
      </c>
    </row>
    <row r="665" spans="1:4">
      <c r="A665" s="1">
        <v>36207</v>
      </c>
      <c r="B665" s="4">
        <v>36207</v>
      </c>
      <c r="C665" s="12">
        <f t="shared" si="20"/>
        <v>2</v>
      </c>
      <c r="D665" s="39">
        <v>623000</v>
      </c>
    </row>
    <row r="666" spans="1:4">
      <c r="A666" s="1">
        <v>36208</v>
      </c>
      <c r="B666" s="4">
        <v>36208</v>
      </c>
      <c r="C666" s="12">
        <f t="shared" si="20"/>
        <v>2</v>
      </c>
      <c r="D666" s="39">
        <v>647000</v>
      </c>
    </row>
    <row r="667" spans="1:4">
      <c r="A667" s="1">
        <v>36209</v>
      </c>
      <c r="B667" s="4">
        <v>36209</v>
      </c>
      <c r="C667" s="12">
        <f t="shared" si="20"/>
        <v>2</v>
      </c>
      <c r="D667" s="39">
        <v>682000</v>
      </c>
    </row>
    <row r="668" spans="1:4">
      <c r="A668" s="1">
        <v>36210</v>
      </c>
      <c r="B668" s="4">
        <v>36210</v>
      </c>
      <c r="C668" s="12">
        <f t="shared" si="20"/>
        <v>2</v>
      </c>
      <c r="D668" s="39">
        <v>712000</v>
      </c>
    </row>
    <row r="669" spans="1:4">
      <c r="A669" s="1">
        <v>36211</v>
      </c>
      <c r="B669" s="4">
        <v>36211</v>
      </c>
      <c r="C669" s="12">
        <f t="shared" si="20"/>
        <v>2</v>
      </c>
      <c r="D669" s="39">
        <v>737000</v>
      </c>
    </row>
    <row r="670" spans="1:4">
      <c r="A670" s="1">
        <v>36212</v>
      </c>
      <c r="B670" s="4">
        <v>36212</v>
      </c>
      <c r="C670" s="12">
        <f t="shared" si="20"/>
        <v>2</v>
      </c>
      <c r="D670" s="39">
        <v>789000</v>
      </c>
    </row>
    <row r="671" spans="1:4">
      <c r="A671" s="1">
        <v>36213</v>
      </c>
      <c r="B671" s="4">
        <v>36213</v>
      </c>
      <c r="C671" s="12">
        <f t="shared" si="20"/>
        <v>2</v>
      </c>
      <c r="D671" s="39">
        <v>753000</v>
      </c>
    </row>
    <row r="672" spans="1:4">
      <c r="A672" s="1">
        <v>36214</v>
      </c>
      <c r="B672" s="4">
        <v>36214</v>
      </c>
      <c r="C672" s="12">
        <f t="shared" si="20"/>
        <v>2</v>
      </c>
      <c r="D672" s="39">
        <v>553000</v>
      </c>
    </row>
    <row r="673" spans="1:4">
      <c r="A673" s="1">
        <v>36215</v>
      </c>
      <c r="B673" s="4">
        <v>36215</v>
      </c>
      <c r="C673" s="12">
        <f t="shared" si="20"/>
        <v>2</v>
      </c>
      <c r="D673" s="39">
        <v>724000</v>
      </c>
    </row>
    <row r="674" spans="1:4">
      <c r="A674" s="1">
        <v>36216</v>
      </c>
      <c r="B674" s="4">
        <v>36216</v>
      </c>
      <c r="C674" s="12">
        <f t="shared" si="20"/>
        <v>2</v>
      </c>
      <c r="D674" s="39">
        <v>657000</v>
      </c>
    </row>
    <row r="675" spans="1:4">
      <c r="A675" s="1">
        <v>36217</v>
      </c>
      <c r="B675" s="4">
        <v>36217</v>
      </c>
      <c r="C675" s="12">
        <f t="shared" si="20"/>
        <v>2</v>
      </c>
      <c r="D675" s="39">
        <v>694000</v>
      </c>
    </row>
    <row r="676" spans="1:4">
      <c r="A676" s="1">
        <v>36218</v>
      </c>
      <c r="B676" s="4">
        <v>36218</v>
      </c>
      <c r="C676" s="12">
        <f t="shared" si="20"/>
        <v>2</v>
      </c>
      <c r="D676" s="39">
        <v>720000</v>
      </c>
    </row>
    <row r="677" spans="1:4">
      <c r="A677" s="1">
        <v>36219</v>
      </c>
      <c r="B677" s="4">
        <v>36219</v>
      </c>
      <c r="C677" s="12">
        <f t="shared" si="20"/>
        <v>2</v>
      </c>
      <c r="D677" s="39">
        <v>732000</v>
      </c>
    </row>
    <row r="678" spans="1:4">
      <c r="A678" s="1">
        <v>36220</v>
      </c>
      <c r="B678" s="4">
        <v>36220</v>
      </c>
      <c r="C678" s="12">
        <f t="shared" si="20"/>
        <v>3</v>
      </c>
      <c r="D678" s="39">
        <v>901000</v>
      </c>
    </row>
    <row r="679" spans="1:4">
      <c r="A679" s="1">
        <v>36221</v>
      </c>
      <c r="B679" s="4">
        <v>36221</v>
      </c>
      <c r="C679" s="12">
        <f t="shared" si="20"/>
        <v>3</v>
      </c>
      <c r="D679" s="39">
        <v>791000</v>
      </c>
    </row>
    <row r="680" spans="1:4">
      <c r="A680" s="1">
        <v>36222</v>
      </c>
      <c r="B680" s="4">
        <v>36222</v>
      </c>
      <c r="C680" s="12">
        <f t="shared" si="20"/>
        <v>3</v>
      </c>
      <c r="D680" s="39">
        <v>750000</v>
      </c>
    </row>
    <row r="681" spans="1:4">
      <c r="A681" s="1">
        <v>36223</v>
      </c>
      <c r="B681" s="4">
        <v>36223</v>
      </c>
      <c r="C681" s="12">
        <f t="shared" si="20"/>
        <v>3</v>
      </c>
      <c r="D681" s="39">
        <v>731000</v>
      </c>
    </row>
    <row r="682" spans="1:4">
      <c r="A682" s="1">
        <v>36224</v>
      </c>
      <c r="B682" s="4">
        <v>36224</v>
      </c>
      <c r="C682" s="12">
        <f t="shared" si="20"/>
        <v>3</v>
      </c>
      <c r="D682" s="39">
        <v>718000</v>
      </c>
    </row>
    <row r="683" spans="1:4">
      <c r="A683" s="1">
        <v>36225</v>
      </c>
      <c r="B683" s="4">
        <v>36225</v>
      </c>
      <c r="C683" s="12">
        <f t="shared" si="20"/>
        <v>3</v>
      </c>
      <c r="D683" s="39">
        <v>708000</v>
      </c>
    </row>
    <row r="684" spans="1:4">
      <c r="A684" s="1">
        <v>36226</v>
      </c>
      <c r="B684" s="4">
        <v>36226</v>
      </c>
      <c r="C684" s="12">
        <f t="shared" si="20"/>
        <v>3</v>
      </c>
      <c r="D684" s="39">
        <v>720000</v>
      </c>
    </row>
    <row r="685" spans="1:4">
      <c r="A685" s="1">
        <v>36227</v>
      </c>
      <c r="B685" s="4">
        <v>36227</v>
      </c>
      <c r="C685" s="12">
        <f t="shared" si="20"/>
        <v>3</v>
      </c>
      <c r="D685" s="39">
        <v>649000</v>
      </c>
    </row>
    <row r="686" spans="1:4">
      <c r="A686" s="1">
        <v>36228</v>
      </c>
      <c r="B686" s="4">
        <v>36228</v>
      </c>
      <c r="C686" s="12">
        <f t="shared" si="20"/>
        <v>3</v>
      </c>
      <c r="D686" s="39">
        <v>622000</v>
      </c>
    </row>
    <row r="687" spans="1:4">
      <c r="A687" s="1">
        <v>36229</v>
      </c>
      <c r="B687" s="4">
        <v>36229</v>
      </c>
      <c r="C687" s="12">
        <f t="shared" si="20"/>
        <v>3</v>
      </c>
      <c r="D687" s="39">
        <v>640000</v>
      </c>
    </row>
    <row r="688" spans="1:4">
      <c r="A688" s="1">
        <v>36230</v>
      </c>
      <c r="B688" s="4">
        <v>36230</v>
      </c>
      <c r="C688" s="12">
        <f t="shared" si="20"/>
        <v>3</v>
      </c>
      <c r="D688" s="39">
        <v>616000</v>
      </c>
    </row>
    <row r="689" spans="1:4">
      <c r="A689" s="1">
        <v>36231</v>
      </c>
      <c r="B689" s="4">
        <v>36231</v>
      </c>
      <c r="C689" s="12">
        <f t="shared" si="20"/>
        <v>3</v>
      </c>
      <c r="D689" s="39">
        <v>613000</v>
      </c>
    </row>
    <row r="690" spans="1:4">
      <c r="A690" s="1">
        <v>36232</v>
      </c>
      <c r="B690" s="4">
        <v>36232</v>
      </c>
      <c r="C690" s="12">
        <f t="shared" si="20"/>
        <v>3</v>
      </c>
      <c r="D690" s="39">
        <v>659000</v>
      </c>
    </row>
    <row r="691" spans="1:4">
      <c r="A691" s="1">
        <v>36233</v>
      </c>
      <c r="B691" s="4">
        <v>36233</v>
      </c>
      <c r="C691" s="12">
        <f t="shared" si="20"/>
        <v>3</v>
      </c>
      <c r="D691" s="39">
        <v>682000</v>
      </c>
    </row>
    <row r="692" spans="1:4">
      <c r="A692" s="1">
        <v>36234</v>
      </c>
      <c r="B692" s="4">
        <v>36234</v>
      </c>
      <c r="C692" s="12">
        <f t="shared" si="20"/>
        <v>3</v>
      </c>
      <c r="D692" s="39">
        <v>645000</v>
      </c>
    </row>
    <row r="693" spans="1:4">
      <c r="A693" s="1">
        <v>36235</v>
      </c>
      <c r="B693" s="4">
        <v>36235</v>
      </c>
      <c r="C693" s="12">
        <f t="shared" si="20"/>
        <v>3</v>
      </c>
      <c r="D693" s="39">
        <v>660000</v>
      </c>
    </row>
    <row r="694" spans="1:4">
      <c r="A694" s="1">
        <v>36236</v>
      </c>
      <c r="B694" s="4">
        <v>36236</v>
      </c>
      <c r="C694" s="12">
        <f t="shared" si="20"/>
        <v>3</v>
      </c>
      <c r="D694" s="39">
        <v>651000</v>
      </c>
    </row>
    <row r="695" spans="1:4">
      <c r="A695" s="1">
        <v>36237</v>
      </c>
      <c r="B695" s="4">
        <v>36237</v>
      </c>
      <c r="C695" s="12">
        <f t="shared" si="20"/>
        <v>3</v>
      </c>
      <c r="D695" s="39">
        <v>712000</v>
      </c>
    </row>
    <row r="696" spans="1:4">
      <c r="A696" s="1">
        <v>36238</v>
      </c>
      <c r="B696" s="4">
        <v>36238</v>
      </c>
      <c r="C696" s="12">
        <f t="shared" si="20"/>
        <v>3</v>
      </c>
      <c r="D696" s="39">
        <v>707000</v>
      </c>
    </row>
    <row r="697" spans="1:4">
      <c r="A697" s="1">
        <v>36239</v>
      </c>
      <c r="B697" s="4">
        <v>36239</v>
      </c>
      <c r="C697" s="12">
        <f t="shared" si="20"/>
        <v>3</v>
      </c>
      <c r="D697" s="39">
        <v>721000</v>
      </c>
    </row>
    <row r="698" spans="1:4">
      <c r="A698" s="1">
        <v>36240</v>
      </c>
      <c r="B698" s="4">
        <v>36240</v>
      </c>
      <c r="C698" s="12">
        <f t="shared" si="20"/>
        <v>3</v>
      </c>
      <c r="D698" s="39">
        <v>756000</v>
      </c>
    </row>
    <row r="699" spans="1:4">
      <c r="A699" s="1">
        <v>36241</v>
      </c>
      <c r="B699" s="4">
        <v>36241</v>
      </c>
      <c r="C699" s="12">
        <f t="shared" si="20"/>
        <v>3</v>
      </c>
      <c r="D699" s="39">
        <v>760000</v>
      </c>
    </row>
    <row r="700" spans="1:4">
      <c r="A700" s="1">
        <v>36242</v>
      </c>
      <c r="B700" s="4">
        <v>36242</v>
      </c>
      <c r="C700" s="12">
        <f t="shared" si="20"/>
        <v>3</v>
      </c>
      <c r="D700" s="39">
        <v>678000</v>
      </c>
    </row>
    <row r="701" spans="1:4">
      <c r="A701" s="1">
        <v>36243</v>
      </c>
      <c r="B701" s="4">
        <v>36243</v>
      </c>
      <c r="C701" s="12">
        <f t="shared" si="20"/>
        <v>3</v>
      </c>
      <c r="D701" s="39">
        <v>664000</v>
      </c>
    </row>
    <row r="702" spans="1:4">
      <c r="A702" s="1">
        <v>36244</v>
      </c>
      <c r="B702" s="4">
        <v>36244</v>
      </c>
      <c r="C702" s="12">
        <f t="shared" si="20"/>
        <v>3</v>
      </c>
      <c r="D702" s="39">
        <v>691000</v>
      </c>
    </row>
    <row r="703" spans="1:4">
      <c r="A703" s="1">
        <v>36245</v>
      </c>
      <c r="B703" s="4">
        <v>36245</v>
      </c>
      <c r="C703" s="12">
        <f t="shared" si="20"/>
        <v>3</v>
      </c>
      <c r="D703" s="39">
        <v>665000</v>
      </c>
    </row>
    <row r="704" spans="1:4">
      <c r="A704" s="1">
        <v>36246</v>
      </c>
      <c r="B704" s="4">
        <v>36246</v>
      </c>
      <c r="C704" s="12">
        <f t="shared" si="20"/>
        <v>3</v>
      </c>
      <c r="D704" s="39">
        <v>567000</v>
      </c>
    </row>
    <row r="705" spans="1:4">
      <c r="A705" s="1">
        <v>36247</v>
      </c>
      <c r="B705" s="4">
        <v>36247</v>
      </c>
      <c r="C705" s="12">
        <f t="shared" si="20"/>
        <v>3</v>
      </c>
      <c r="D705" s="39">
        <v>580000</v>
      </c>
    </row>
    <row r="706" spans="1:4">
      <c r="A706" s="1">
        <v>36248</v>
      </c>
      <c r="B706" s="4">
        <v>36248</v>
      </c>
      <c r="C706" s="12">
        <f t="shared" si="20"/>
        <v>3</v>
      </c>
      <c r="D706" s="39">
        <v>559000</v>
      </c>
    </row>
    <row r="707" spans="1:4">
      <c r="A707" s="1">
        <v>36249</v>
      </c>
      <c r="B707" s="4">
        <v>36249</v>
      </c>
      <c r="C707" s="12">
        <f t="shared" si="20"/>
        <v>3</v>
      </c>
      <c r="D707" s="39">
        <v>609000</v>
      </c>
    </row>
    <row r="708" spans="1:4">
      <c r="A708" s="1">
        <v>36250</v>
      </c>
      <c r="B708" s="4">
        <v>36250</v>
      </c>
      <c r="C708" s="12">
        <f t="shared" si="20"/>
        <v>3</v>
      </c>
      <c r="D708" s="40">
        <v>641000</v>
      </c>
    </row>
    <row r="709" spans="1:4">
      <c r="A709" s="1">
        <v>36251</v>
      </c>
      <c r="B709" s="4">
        <v>36251</v>
      </c>
      <c r="C709" s="12">
        <f t="shared" si="20"/>
        <v>4</v>
      </c>
      <c r="D709" s="40">
        <v>659000</v>
      </c>
    </row>
    <row r="710" spans="1:4">
      <c r="A710" s="1">
        <v>36252</v>
      </c>
      <c r="B710" s="4">
        <v>36252</v>
      </c>
      <c r="C710" s="12">
        <f t="shared" si="20"/>
        <v>4</v>
      </c>
      <c r="D710" s="40">
        <v>696000</v>
      </c>
    </row>
    <row r="711" spans="1:4">
      <c r="A711" s="1">
        <v>36253</v>
      </c>
      <c r="B711" s="4">
        <v>36253</v>
      </c>
      <c r="C711" s="12">
        <f t="shared" si="20"/>
        <v>4</v>
      </c>
      <c r="D711" s="40">
        <v>638000</v>
      </c>
    </row>
    <row r="712" spans="1:4">
      <c r="A712" s="1">
        <v>36254</v>
      </c>
      <c r="B712" s="4">
        <v>36254</v>
      </c>
      <c r="C712" s="12">
        <f t="shared" si="20"/>
        <v>4</v>
      </c>
      <c r="D712" s="40">
        <v>740000</v>
      </c>
    </row>
    <row r="713" spans="1:4">
      <c r="A713" s="1">
        <v>36255</v>
      </c>
      <c r="B713" s="4">
        <v>36255</v>
      </c>
      <c r="C713" s="12">
        <f t="shared" ref="C713:C776" si="21">IF(B713&lt;&gt;"",MONTH(B713),0)</f>
        <v>4</v>
      </c>
      <c r="D713" s="40">
        <v>634000</v>
      </c>
    </row>
    <row r="714" spans="1:4">
      <c r="A714" s="1">
        <v>36256</v>
      </c>
      <c r="B714" s="4">
        <v>36256</v>
      </c>
      <c r="C714" s="12">
        <f t="shared" si="21"/>
        <v>4</v>
      </c>
      <c r="D714" s="40">
        <v>744000</v>
      </c>
    </row>
    <row r="715" spans="1:4">
      <c r="A715" s="1">
        <v>36257</v>
      </c>
      <c r="B715" s="4">
        <v>36257</v>
      </c>
      <c r="C715" s="12">
        <f t="shared" si="21"/>
        <v>4</v>
      </c>
      <c r="D715" s="40">
        <v>791000</v>
      </c>
    </row>
    <row r="716" spans="1:4">
      <c r="A716" s="1">
        <v>36258</v>
      </c>
      <c r="B716" s="4">
        <v>36258</v>
      </c>
      <c r="C716" s="12">
        <f t="shared" si="21"/>
        <v>4</v>
      </c>
      <c r="D716" s="40">
        <v>764000</v>
      </c>
    </row>
    <row r="717" spans="1:4">
      <c r="A717" s="1">
        <v>36259</v>
      </c>
      <c r="B717" s="4">
        <v>36259</v>
      </c>
      <c r="C717" s="12">
        <f t="shared" si="21"/>
        <v>4</v>
      </c>
      <c r="D717" s="40">
        <v>753000</v>
      </c>
    </row>
    <row r="718" spans="1:4">
      <c r="A718" s="1">
        <v>36260</v>
      </c>
      <c r="B718" s="4">
        <v>36260</v>
      </c>
      <c r="C718" s="12">
        <f t="shared" si="21"/>
        <v>4</v>
      </c>
      <c r="D718" s="40">
        <v>702000</v>
      </c>
    </row>
    <row r="719" spans="1:4">
      <c r="A719" s="1">
        <v>36261</v>
      </c>
      <c r="B719" s="4">
        <v>36261</v>
      </c>
      <c r="C719" s="12">
        <f t="shared" si="21"/>
        <v>4</v>
      </c>
      <c r="D719" s="40">
        <v>737000</v>
      </c>
    </row>
    <row r="720" spans="1:4">
      <c r="A720" s="1">
        <v>36262</v>
      </c>
      <c r="B720" s="4">
        <v>36262</v>
      </c>
      <c r="C720" s="12">
        <f t="shared" si="21"/>
        <v>4</v>
      </c>
      <c r="D720" s="40">
        <v>724000</v>
      </c>
    </row>
    <row r="721" spans="1:4">
      <c r="A721" s="1">
        <v>36263</v>
      </c>
      <c r="B721" s="4">
        <v>36263</v>
      </c>
      <c r="C721" s="12">
        <f t="shared" si="21"/>
        <v>4</v>
      </c>
      <c r="D721" s="40">
        <v>731000</v>
      </c>
    </row>
    <row r="722" spans="1:4">
      <c r="A722" s="1">
        <v>36264</v>
      </c>
      <c r="B722" s="4">
        <v>36264</v>
      </c>
      <c r="C722" s="12">
        <f t="shared" si="21"/>
        <v>4</v>
      </c>
      <c r="D722" s="40">
        <v>686000</v>
      </c>
    </row>
    <row r="723" spans="1:4">
      <c r="A723" s="1">
        <v>36265</v>
      </c>
      <c r="B723" s="4">
        <v>36265</v>
      </c>
      <c r="C723" s="12">
        <f t="shared" si="21"/>
        <v>4</v>
      </c>
      <c r="D723" s="40">
        <v>628000</v>
      </c>
    </row>
    <row r="724" spans="1:4">
      <c r="A724" s="1">
        <v>36266</v>
      </c>
      <c r="B724" s="4">
        <v>36266</v>
      </c>
      <c r="C724" s="12">
        <f t="shared" si="21"/>
        <v>4</v>
      </c>
      <c r="D724" s="40">
        <v>650000</v>
      </c>
    </row>
    <row r="725" spans="1:4">
      <c r="A725" s="1">
        <v>36267</v>
      </c>
      <c r="B725" s="4">
        <v>36267</v>
      </c>
      <c r="C725" s="12">
        <f t="shared" si="21"/>
        <v>4</v>
      </c>
      <c r="D725" s="40">
        <v>622000</v>
      </c>
    </row>
    <row r="726" spans="1:4">
      <c r="A726" s="1">
        <v>36268</v>
      </c>
      <c r="B726" s="4">
        <v>36268</v>
      </c>
      <c r="C726" s="12">
        <f t="shared" si="21"/>
        <v>4</v>
      </c>
      <c r="D726" s="40">
        <v>626000</v>
      </c>
    </row>
    <row r="727" spans="1:4">
      <c r="A727" s="1">
        <v>36269</v>
      </c>
      <c r="B727" s="4">
        <v>36269</v>
      </c>
      <c r="C727" s="12">
        <f t="shared" si="21"/>
        <v>4</v>
      </c>
      <c r="D727" s="40">
        <v>610000</v>
      </c>
    </row>
    <row r="728" spans="1:4">
      <c r="A728" s="1">
        <v>36270</v>
      </c>
      <c r="B728" s="4">
        <v>36270</v>
      </c>
      <c r="C728" s="12">
        <f t="shared" si="21"/>
        <v>4</v>
      </c>
      <c r="D728" s="40">
        <v>598000</v>
      </c>
    </row>
    <row r="729" spans="1:4">
      <c r="A729" s="1">
        <v>36271</v>
      </c>
      <c r="B729" s="4">
        <v>36271</v>
      </c>
      <c r="C729" s="12">
        <f t="shared" si="21"/>
        <v>4</v>
      </c>
      <c r="D729" s="40">
        <v>592000</v>
      </c>
    </row>
    <row r="730" spans="1:4">
      <c r="A730" s="1">
        <v>36272</v>
      </c>
      <c r="B730" s="4">
        <v>36272</v>
      </c>
      <c r="C730" s="12">
        <f t="shared" si="21"/>
        <v>4</v>
      </c>
      <c r="D730" s="40">
        <v>612000</v>
      </c>
    </row>
    <row r="731" spans="1:4">
      <c r="A731" s="1">
        <v>36273</v>
      </c>
      <c r="B731" s="4">
        <v>36273</v>
      </c>
      <c r="C731" s="12">
        <f t="shared" si="21"/>
        <v>4</v>
      </c>
      <c r="D731" s="40">
        <v>676000</v>
      </c>
    </row>
    <row r="732" spans="1:4">
      <c r="A732" s="1">
        <v>36274</v>
      </c>
      <c r="B732" s="4">
        <v>36274</v>
      </c>
      <c r="C732" s="12">
        <f t="shared" si="21"/>
        <v>4</v>
      </c>
      <c r="D732" s="40">
        <v>740000</v>
      </c>
    </row>
    <row r="733" spans="1:4">
      <c r="A733" s="1">
        <v>36275</v>
      </c>
      <c r="B733" s="4">
        <v>36275</v>
      </c>
      <c r="C733" s="12">
        <f t="shared" si="21"/>
        <v>4</v>
      </c>
      <c r="D733" s="40">
        <v>723000</v>
      </c>
    </row>
    <row r="734" spans="1:4">
      <c r="A734" s="1">
        <v>36276</v>
      </c>
      <c r="B734" s="4">
        <v>36276</v>
      </c>
      <c r="C734" s="12">
        <f t="shared" si="21"/>
        <v>4</v>
      </c>
      <c r="D734" s="40">
        <v>688000</v>
      </c>
    </row>
    <row r="735" spans="1:4">
      <c r="A735" s="1">
        <v>36277</v>
      </c>
      <c r="B735" s="4">
        <v>36277</v>
      </c>
      <c r="C735" s="12">
        <f t="shared" si="21"/>
        <v>4</v>
      </c>
      <c r="D735" s="40">
        <v>646000</v>
      </c>
    </row>
    <row r="736" spans="1:4">
      <c r="A736" s="1">
        <v>36278</v>
      </c>
      <c r="B736" s="4">
        <v>36278</v>
      </c>
      <c r="C736" s="12">
        <f t="shared" si="21"/>
        <v>4</v>
      </c>
      <c r="D736" s="40">
        <v>698000</v>
      </c>
    </row>
    <row r="737" spans="1:4">
      <c r="A737" s="1">
        <v>36279</v>
      </c>
      <c r="B737" s="4">
        <v>36279</v>
      </c>
      <c r="C737" s="12">
        <f t="shared" si="21"/>
        <v>4</v>
      </c>
      <c r="D737" s="40">
        <v>721000</v>
      </c>
    </row>
    <row r="738" spans="1:4">
      <c r="A738" s="1">
        <v>36280</v>
      </c>
      <c r="B738" s="4">
        <v>36280</v>
      </c>
      <c r="C738" s="12">
        <f t="shared" si="21"/>
        <v>4</v>
      </c>
      <c r="D738" s="40">
        <v>749000</v>
      </c>
    </row>
    <row r="739" spans="1:4">
      <c r="A739" s="1">
        <v>36281</v>
      </c>
      <c r="B739" s="4">
        <v>36281</v>
      </c>
      <c r="C739" s="12">
        <f t="shared" si="21"/>
        <v>5</v>
      </c>
      <c r="D739" s="40">
        <v>844000</v>
      </c>
    </row>
    <row r="740" spans="1:4">
      <c r="A740" s="1">
        <v>36282</v>
      </c>
      <c r="B740" s="4">
        <v>36282</v>
      </c>
      <c r="C740" s="12">
        <f t="shared" si="21"/>
        <v>5</v>
      </c>
      <c r="D740" s="40">
        <v>842000</v>
      </c>
    </row>
    <row r="741" spans="1:4">
      <c r="A741" s="1">
        <v>36283</v>
      </c>
      <c r="B741" s="4">
        <v>36283</v>
      </c>
      <c r="C741" s="12">
        <f t="shared" si="21"/>
        <v>5</v>
      </c>
      <c r="D741" s="40">
        <v>774000</v>
      </c>
    </row>
    <row r="742" spans="1:4">
      <c r="A742" s="1">
        <v>36284</v>
      </c>
      <c r="B742" s="4">
        <v>36284</v>
      </c>
      <c r="C742" s="12">
        <f t="shared" si="21"/>
        <v>5</v>
      </c>
      <c r="D742" s="40">
        <v>798000</v>
      </c>
    </row>
    <row r="743" spans="1:4">
      <c r="A743" s="1">
        <v>36285</v>
      </c>
      <c r="B743" s="4">
        <v>36285</v>
      </c>
      <c r="C743" s="12">
        <f t="shared" si="21"/>
        <v>5</v>
      </c>
      <c r="D743" s="40">
        <v>792000</v>
      </c>
    </row>
    <row r="744" spans="1:4">
      <c r="A744" s="1">
        <v>36286</v>
      </c>
      <c r="B744" s="4">
        <v>36286</v>
      </c>
      <c r="C744" s="12">
        <f t="shared" si="21"/>
        <v>5</v>
      </c>
      <c r="D744" s="40">
        <v>735000</v>
      </c>
    </row>
    <row r="745" spans="1:4">
      <c r="A745" s="1">
        <v>36287</v>
      </c>
      <c r="B745" s="4">
        <v>36287</v>
      </c>
      <c r="C745" s="12">
        <f t="shared" si="21"/>
        <v>5</v>
      </c>
      <c r="D745" s="40">
        <v>803000</v>
      </c>
    </row>
    <row r="746" spans="1:4">
      <c r="A746" s="1">
        <v>36288</v>
      </c>
      <c r="B746" s="4">
        <v>36288</v>
      </c>
      <c r="C746" s="12">
        <f t="shared" si="21"/>
        <v>5</v>
      </c>
      <c r="D746" s="40">
        <v>808000</v>
      </c>
    </row>
    <row r="747" spans="1:4">
      <c r="A747" s="1">
        <v>36289</v>
      </c>
      <c r="B747" s="4">
        <v>36289</v>
      </c>
      <c r="C747" s="12">
        <f t="shared" si="21"/>
        <v>5</v>
      </c>
      <c r="D747" s="40">
        <v>777000</v>
      </c>
    </row>
    <row r="748" spans="1:4">
      <c r="A748" s="1">
        <v>36290</v>
      </c>
      <c r="B748" s="4">
        <v>36290</v>
      </c>
      <c r="C748" s="12">
        <f t="shared" si="21"/>
        <v>5</v>
      </c>
      <c r="D748" s="40">
        <v>820000</v>
      </c>
    </row>
    <row r="749" spans="1:4">
      <c r="A749" s="1">
        <v>36291</v>
      </c>
      <c r="B749" s="4">
        <v>36291</v>
      </c>
      <c r="C749" s="12">
        <f t="shared" si="21"/>
        <v>5</v>
      </c>
      <c r="D749" s="40">
        <v>873000</v>
      </c>
    </row>
    <row r="750" spans="1:4">
      <c r="A750" s="1">
        <v>36292</v>
      </c>
      <c r="B750" s="4">
        <v>36292</v>
      </c>
      <c r="C750" s="12">
        <f t="shared" si="21"/>
        <v>5</v>
      </c>
      <c r="D750" s="40">
        <v>776000</v>
      </c>
    </row>
    <row r="751" spans="1:4">
      <c r="A751" s="1">
        <v>36293</v>
      </c>
      <c r="B751" s="4">
        <v>36293</v>
      </c>
      <c r="C751" s="12">
        <f t="shared" si="21"/>
        <v>5</v>
      </c>
      <c r="D751" s="40">
        <v>797000</v>
      </c>
    </row>
    <row r="752" spans="1:4">
      <c r="A752" s="1">
        <v>36294</v>
      </c>
      <c r="B752" s="4">
        <v>36294</v>
      </c>
      <c r="C752" s="12">
        <f t="shared" si="21"/>
        <v>5</v>
      </c>
      <c r="D752" s="40">
        <v>772000</v>
      </c>
    </row>
    <row r="753" spans="1:4">
      <c r="A753" s="1">
        <v>36295</v>
      </c>
      <c r="B753" s="4">
        <v>36295</v>
      </c>
      <c r="C753" s="12">
        <f t="shared" si="21"/>
        <v>5</v>
      </c>
      <c r="D753" s="40">
        <v>823000</v>
      </c>
    </row>
    <row r="754" spans="1:4">
      <c r="A754" s="1">
        <v>36296</v>
      </c>
      <c r="B754" s="4">
        <v>36296</v>
      </c>
      <c r="C754" s="12">
        <f t="shared" si="21"/>
        <v>5</v>
      </c>
      <c r="D754" s="40">
        <v>816000</v>
      </c>
    </row>
    <row r="755" spans="1:4">
      <c r="A755" s="1">
        <v>36297</v>
      </c>
      <c r="B755" s="4">
        <v>36297</v>
      </c>
      <c r="C755" s="12">
        <f t="shared" si="21"/>
        <v>5</v>
      </c>
      <c r="D755" s="40">
        <v>484000</v>
      </c>
    </row>
    <row r="756" spans="1:4">
      <c r="A756" s="1">
        <v>36298</v>
      </c>
      <c r="B756" s="4">
        <v>36298</v>
      </c>
      <c r="C756" s="12">
        <f t="shared" si="21"/>
        <v>5</v>
      </c>
      <c r="D756" s="40">
        <v>692000</v>
      </c>
    </row>
    <row r="757" spans="1:4">
      <c r="A757" s="1">
        <v>36299</v>
      </c>
      <c r="B757" s="4">
        <v>36299</v>
      </c>
      <c r="C757" s="12">
        <f t="shared" si="21"/>
        <v>5</v>
      </c>
      <c r="D757" s="40">
        <v>658000</v>
      </c>
    </row>
    <row r="758" spans="1:4">
      <c r="A758" s="1">
        <v>36300</v>
      </c>
      <c r="B758" s="4">
        <v>36300</v>
      </c>
      <c r="C758" s="12">
        <f t="shared" si="21"/>
        <v>5</v>
      </c>
      <c r="D758" s="40">
        <v>784000</v>
      </c>
    </row>
    <row r="759" spans="1:4">
      <c r="A759" s="1">
        <v>36301</v>
      </c>
      <c r="B759" s="4">
        <v>36301</v>
      </c>
      <c r="C759" s="12">
        <f t="shared" si="21"/>
        <v>5</v>
      </c>
      <c r="D759" s="40">
        <v>818000</v>
      </c>
    </row>
    <row r="760" spans="1:4">
      <c r="A760" s="1">
        <v>36302</v>
      </c>
      <c r="B760" s="4">
        <v>36302</v>
      </c>
      <c r="C760" s="12">
        <f t="shared" si="21"/>
        <v>5</v>
      </c>
      <c r="D760" s="40">
        <v>816000</v>
      </c>
    </row>
    <row r="761" spans="1:4">
      <c r="A761" s="1">
        <v>36303</v>
      </c>
      <c r="B761" s="4">
        <v>36303</v>
      </c>
      <c r="C761" s="12">
        <f t="shared" si="21"/>
        <v>5</v>
      </c>
      <c r="D761" s="40">
        <v>811000</v>
      </c>
    </row>
    <row r="762" spans="1:4">
      <c r="A762" s="1">
        <v>36304</v>
      </c>
      <c r="B762" s="4">
        <v>36304</v>
      </c>
      <c r="C762" s="12">
        <f t="shared" si="21"/>
        <v>5</v>
      </c>
      <c r="D762" s="40">
        <v>789000</v>
      </c>
    </row>
    <row r="763" spans="1:4">
      <c r="A763" s="1">
        <v>36305</v>
      </c>
      <c r="B763" s="4">
        <v>36305</v>
      </c>
      <c r="C763" s="12">
        <f t="shared" si="21"/>
        <v>5</v>
      </c>
      <c r="D763" s="40">
        <v>849000</v>
      </c>
    </row>
    <row r="764" spans="1:4">
      <c r="A764" s="1">
        <v>36306</v>
      </c>
      <c r="B764" s="4">
        <v>36306</v>
      </c>
      <c r="C764" s="12">
        <f t="shared" si="21"/>
        <v>5</v>
      </c>
      <c r="D764" s="40">
        <v>811000</v>
      </c>
    </row>
    <row r="765" spans="1:4">
      <c r="A765" s="1">
        <v>36307</v>
      </c>
      <c r="B765" s="4">
        <v>36307</v>
      </c>
      <c r="C765" s="12">
        <f t="shared" si="21"/>
        <v>5</v>
      </c>
      <c r="D765" s="40">
        <v>845000</v>
      </c>
    </row>
    <row r="766" spans="1:4">
      <c r="A766" s="1">
        <v>36308</v>
      </c>
      <c r="B766" s="4">
        <v>36308</v>
      </c>
      <c r="C766" s="12">
        <f t="shared" si="21"/>
        <v>5</v>
      </c>
      <c r="D766" s="40">
        <v>821000</v>
      </c>
    </row>
    <row r="767" spans="1:4">
      <c r="A767" s="1">
        <v>36309</v>
      </c>
      <c r="B767" s="4">
        <v>36309</v>
      </c>
      <c r="C767" s="12">
        <f t="shared" si="21"/>
        <v>5</v>
      </c>
      <c r="D767" s="40">
        <v>762000</v>
      </c>
    </row>
    <row r="768" spans="1:4">
      <c r="A768" s="1">
        <v>36310</v>
      </c>
      <c r="B768" s="4">
        <v>36310</v>
      </c>
      <c r="C768" s="12">
        <f t="shared" si="21"/>
        <v>5</v>
      </c>
      <c r="D768" s="40">
        <v>741000</v>
      </c>
    </row>
    <row r="769" spans="1:4">
      <c r="A769" s="1">
        <v>36311</v>
      </c>
      <c r="B769" s="4">
        <v>36311</v>
      </c>
      <c r="C769" s="12">
        <f t="shared" si="21"/>
        <v>5</v>
      </c>
      <c r="D769" s="40">
        <v>749000</v>
      </c>
    </row>
    <row r="770" spans="1:4">
      <c r="A770" s="1">
        <v>36312</v>
      </c>
      <c r="B770" s="4">
        <v>36312</v>
      </c>
      <c r="C770" s="12">
        <f t="shared" si="21"/>
        <v>6</v>
      </c>
      <c r="D770" s="40">
        <v>787000</v>
      </c>
    </row>
    <row r="771" spans="1:4">
      <c r="A771" s="1">
        <v>36313</v>
      </c>
      <c r="B771" s="4">
        <v>36313</v>
      </c>
      <c r="C771" s="12">
        <f t="shared" si="21"/>
        <v>6</v>
      </c>
      <c r="D771" s="40">
        <v>714000</v>
      </c>
    </row>
    <row r="772" spans="1:4">
      <c r="A772" s="1">
        <v>36314</v>
      </c>
      <c r="B772" s="4">
        <v>36314</v>
      </c>
      <c r="C772" s="12">
        <f t="shared" si="21"/>
        <v>6</v>
      </c>
      <c r="D772" s="40">
        <v>721000</v>
      </c>
    </row>
    <row r="773" spans="1:4">
      <c r="A773" s="1">
        <v>36315</v>
      </c>
      <c r="B773" s="4">
        <v>36315</v>
      </c>
      <c r="C773" s="12">
        <f t="shared" si="21"/>
        <v>6</v>
      </c>
      <c r="D773" s="40">
        <v>705000</v>
      </c>
    </row>
    <row r="774" spans="1:4">
      <c r="A774" s="1">
        <v>36316</v>
      </c>
      <c r="B774" s="4">
        <v>36316</v>
      </c>
      <c r="C774" s="12">
        <f t="shared" si="21"/>
        <v>6</v>
      </c>
      <c r="D774" s="40">
        <v>673000</v>
      </c>
    </row>
    <row r="775" spans="1:4">
      <c r="A775" s="1">
        <v>36317</v>
      </c>
      <c r="B775" s="4">
        <v>36317</v>
      </c>
      <c r="C775" s="12">
        <f t="shared" si="21"/>
        <v>6</v>
      </c>
      <c r="D775" s="40">
        <v>687000</v>
      </c>
    </row>
    <row r="776" spans="1:4">
      <c r="A776" s="1">
        <v>36318</v>
      </c>
      <c r="B776" s="4">
        <v>36318</v>
      </c>
      <c r="C776" s="12">
        <f t="shared" si="21"/>
        <v>6</v>
      </c>
      <c r="D776" s="40">
        <v>645000</v>
      </c>
    </row>
    <row r="777" spans="1:4">
      <c r="A777" s="1">
        <v>36319</v>
      </c>
      <c r="B777" s="4">
        <v>36319</v>
      </c>
      <c r="C777" s="12">
        <f t="shared" ref="C777:C840" si="22">IF(B777&lt;&gt;"",MONTH(B777),0)</f>
        <v>6</v>
      </c>
      <c r="D777" s="40">
        <v>635000</v>
      </c>
    </row>
    <row r="778" spans="1:4">
      <c r="A778" s="1">
        <v>36320</v>
      </c>
      <c r="B778" s="4">
        <v>36320</v>
      </c>
      <c r="C778" s="12">
        <f t="shared" si="22"/>
        <v>6</v>
      </c>
      <c r="D778" s="40">
        <v>622000</v>
      </c>
    </row>
    <row r="779" spans="1:4">
      <c r="A779" s="1">
        <v>36321</v>
      </c>
      <c r="B779" s="4">
        <v>36321</v>
      </c>
      <c r="C779" s="12">
        <f t="shared" si="22"/>
        <v>6</v>
      </c>
      <c r="D779" s="40">
        <v>664000</v>
      </c>
    </row>
    <row r="780" spans="1:4">
      <c r="A780" s="1">
        <v>36322</v>
      </c>
      <c r="B780" s="4">
        <v>36322</v>
      </c>
      <c r="C780" s="12">
        <f t="shared" si="22"/>
        <v>6</v>
      </c>
      <c r="D780" s="40">
        <v>684000</v>
      </c>
    </row>
    <row r="781" spans="1:4">
      <c r="A781" s="1">
        <v>36323</v>
      </c>
      <c r="B781" s="4">
        <v>36323</v>
      </c>
      <c r="C781" s="12">
        <f t="shared" si="22"/>
        <v>6</v>
      </c>
      <c r="D781" s="40">
        <v>618000</v>
      </c>
    </row>
    <row r="782" spans="1:4">
      <c r="A782" s="1">
        <v>36324</v>
      </c>
      <c r="B782" s="4">
        <v>36324</v>
      </c>
      <c r="C782" s="12">
        <f t="shared" si="22"/>
        <v>6</v>
      </c>
      <c r="D782" s="40">
        <v>605000</v>
      </c>
    </row>
    <row r="783" spans="1:4">
      <c r="A783" s="1">
        <v>36325</v>
      </c>
      <c r="B783" s="4">
        <v>36325</v>
      </c>
      <c r="C783" s="12">
        <f t="shared" si="22"/>
        <v>6</v>
      </c>
      <c r="D783" s="40">
        <v>675000</v>
      </c>
    </row>
    <row r="784" spans="1:4">
      <c r="A784" s="1">
        <v>36326</v>
      </c>
      <c r="B784" s="4">
        <v>36326</v>
      </c>
      <c r="C784" s="12">
        <f t="shared" si="22"/>
        <v>6</v>
      </c>
      <c r="D784" s="40">
        <v>644000</v>
      </c>
    </row>
    <row r="785" spans="1:4">
      <c r="A785" s="1">
        <v>36327</v>
      </c>
      <c r="B785" s="4">
        <v>36327</v>
      </c>
      <c r="C785" s="12">
        <f t="shared" si="22"/>
        <v>6</v>
      </c>
      <c r="D785" s="40">
        <v>615000</v>
      </c>
    </row>
    <row r="786" spans="1:4">
      <c r="A786" s="1">
        <v>36328</v>
      </c>
      <c r="B786" s="4">
        <v>36328</v>
      </c>
      <c r="C786" s="12">
        <f t="shared" si="22"/>
        <v>6</v>
      </c>
      <c r="D786" s="40">
        <v>783000</v>
      </c>
    </row>
    <row r="787" spans="1:4">
      <c r="A787" s="1">
        <v>36329</v>
      </c>
      <c r="B787" s="4">
        <v>36329</v>
      </c>
      <c r="C787" s="12">
        <f t="shared" si="22"/>
        <v>6</v>
      </c>
      <c r="D787" s="40">
        <v>819000</v>
      </c>
    </row>
    <row r="788" spans="1:4">
      <c r="A788" s="1">
        <v>36330</v>
      </c>
      <c r="B788" s="4">
        <v>36330</v>
      </c>
      <c r="C788" s="12">
        <f t="shared" si="22"/>
        <v>6</v>
      </c>
      <c r="D788" s="40">
        <v>710000</v>
      </c>
    </row>
    <row r="789" spans="1:4">
      <c r="A789" s="1">
        <v>36331</v>
      </c>
      <c r="B789" s="4">
        <v>36331</v>
      </c>
      <c r="C789" s="12">
        <f t="shared" si="22"/>
        <v>6</v>
      </c>
      <c r="D789" s="40">
        <v>690000</v>
      </c>
    </row>
    <row r="790" spans="1:4">
      <c r="A790" s="1">
        <v>36332</v>
      </c>
      <c r="B790" s="4">
        <v>36332</v>
      </c>
      <c r="C790" s="12">
        <f t="shared" si="22"/>
        <v>6</v>
      </c>
      <c r="D790" s="40">
        <v>715000</v>
      </c>
    </row>
    <row r="791" spans="1:4">
      <c r="A791" s="1">
        <v>36333</v>
      </c>
      <c r="B791" s="4">
        <v>36333</v>
      </c>
      <c r="C791" s="12">
        <f t="shared" si="22"/>
        <v>6</v>
      </c>
      <c r="D791" s="40">
        <v>794000</v>
      </c>
    </row>
    <row r="792" spans="1:4">
      <c r="A792" s="1">
        <v>36334</v>
      </c>
      <c r="B792" s="4">
        <v>36334</v>
      </c>
      <c r="C792" s="12">
        <f t="shared" si="22"/>
        <v>6</v>
      </c>
      <c r="D792" s="40">
        <v>789000</v>
      </c>
    </row>
    <row r="793" spans="1:4">
      <c r="A793" s="1">
        <v>36335</v>
      </c>
      <c r="B793" s="4">
        <v>36335</v>
      </c>
      <c r="C793" s="12">
        <f t="shared" si="22"/>
        <v>6</v>
      </c>
      <c r="D793" s="40">
        <v>722000</v>
      </c>
    </row>
    <row r="794" spans="1:4">
      <c r="A794" s="1">
        <v>36336</v>
      </c>
      <c r="B794" s="4">
        <v>36336</v>
      </c>
      <c r="C794" s="12">
        <f t="shared" si="22"/>
        <v>6</v>
      </c>
      <c r="D794" s="40">
        <v>726000</v>
      </c>
    </row>
    <row r="795" spans="1:4">
      <c r="A795" s="1">
        <v>36337</v>
      </c>
      <c r="B795" s="4">
        <v>36337</v>
      </c>
      <c r="C795" s="12">
        <f t="shared" si="22"/>
        <v>6</v>
      </c>
      <c r="D795" s="40">
        <v>705000</v>
      </c>
    </row>
    <row r="796" spans="1:4">
      <c r="A796" s="1">
        <v>36338</v>
      </c>
      <c r="B796" s="4">
        <v>36338</v>
      </c>
      <c r="C796" s="12">
        <f t="shared" si="22"/>
        <v>6</v>
      </c>
      <c r="D796" s="40">
        <v>610000</v>
      </c>
    </row>
    <row r="797" spans="1:4">
      <c r="A797" s="1">
        <v>36339</v>
      </c>
      <c r="B797" s="4">
        <v>36339</v>
      </c>
      <c r="C797" s="12">
        <f t="shared" si="22"/>
        <v>6</v>
      </c>
      <c r="D797" s="40">
        <v>715000</v>
      </c>
    </row>
    <row r="798" spans="1:4">
      <c r="A798" s="1">
        <v>36340</v>
      </c>
      <c r="B798" s="4">
        <v>36340</v>
      </c>
      <c r="C798" s="12">
        <f t="shared" si="22"/>
        <v>6</v>
      </c>
      <c r="D798" s="40">
        <v>817000</v>
      </c>
    </row>
    <row r="799" spans="1:4">
      <c r="A799" s="1">
        <v>36341</v>
      </c>
      <c r="B799" s="4">
        <v>36341</v>
      </c>
      <c r="C799" s="12">
        <f t="shared" si="22"/>
        <v>6</v>
      </c>
      <c r="D799" s="40">
        <v>748000</v>
      </c>
    </row>
    <row r="800" spans="1:4">
      <c r="A800" s="1">
        <v>36342</v>
      </c>
      <c r="B800" s="4">
        <v>36342</v>
      </c>
      <c r="C800" s="12">
        <f t="shared" si="22"/>
        <v>7</v>
      </c>
      <c r="D800" s="40">
        <v>923000</v>
      </c>
    </row>
    <row r="801" spans="1:4">
      <c r="A801" s="1">
        <v>36343</v>
      </c>
      <c r="B801" s="4">
        <v>36343</v>
      </c>
      <c r="C801" s="12">
        <f t="shared" si="22"/>
        <v>7</v>
      </c>
      <c r="D801" s="40">
        <v>727000</v>
      </c>
    </row>
    <row r="802" spans="1:4">
      <c r="A802" s="1">
        <v>36344</v>
      </c>
      <c r="B802" s="4">
        <v>36344</v>
      </c>
      <c r="C802" s="12">
        <f t="shared" si="22"/>
        <v>7</v>
      </c>
      <c r="D802" s="40">
        <v>748000</v>
      </c>
    </row>
    <row r="803" spans="1:4">
      <c r="A803" s="1">
        <v>36345</v>
      </c>
      <c r="B803" s="4">
        <v>36345</v>
      </c>
      <c r="C803" s="12">
        <f t="shared" si="22"/>
        <v>7</v>
      </c>
      <c r="D803" s="40">
        <v>733000</v>
      </c>
    </row>
    <row r="804" spans="1:4">
      <c r="A804" s="1">
        <v>36346</v>
      </c>
      <c r="B804" s="4">
        <v>36346</v>
      </c>
      <c r="C804" s="12">
        <f t="shared" si="22"/>
        <v>7</v>
      </c>
      <c r="D804" s="40">
        <v>732000</v>
      </c>
    </row>
    <row r="805" spans="1:4">
      <c r="A805" s="1">
        <v>36347</v>
      </c>
      <c r="B805" s="4">
        <v>36347</v>
      </c>
      <c r="C805" s="12">
        <f t="shared" si="22"/>
        <v>7</v>
      </c>
      <c r="D805" s="40">
        <v>730000</v>
      </c>
    </row>
    <row r="806" spans="1:4">
      <c r="A806" s="1">
        <v>36348</v>
      </c>
      <c r="B806" s="4">
        <v>36348</v>
      </c>
      <c r="C806" s="12">
        <f t="shared" si="22"/>
        <v>7</v>
      </c>
      <c r="D806" s="40">
        <v>901000</v>
      </c>
    </row>
    <row r="807" spans="1:4">
      <c r="A807" s="1">
        <v>36349</v>
      </c>
      <c r="B807" s="4">
        <v>36349</v>
      </c>
      <c r="C807" s="12">
        <f t="shared" si="22"/>
        <v>7</v>
      </c>
      <c r="D807" s="40">
        <v>858000</v>
      </c>
    </row>
    <row r="808" spans="1:4">
      <c r="A808" s="1">
        <v>36350</v>
      </c>
      <c r="B808" s="4">
        <v>36350</v>
      </c>
      <c r="C808" s="12">
        <f t="shared" si="22"/>
        <v>7</v>
      </c>
      <c r="D808" s="40">
        <v>847000</v>
      </c>
    </row>
    <row r="809" spans="1:4">
      <c r="A809" s="1">
        <v>36351</v>
      </c>
      <c r="B809" s="4">
        <v>36351</v>
      </c>
      <c r="C809" s="12">
        <f t="shared" si="22"/>
        <v>7</v>
      </c>
      <c r="D809" s="40">
        <v>745000</v>
      </c>
    </row>
    <row r="810" spans="1:4">
      <c r="A810" s="1">
        <v>36352</v>
      </c>
      <c r="B810" s="4">
        <v>36352</v>
      </c>
      <c r="C810" s="12">
        <f t="shared" si="22"/>
        <v>7</v>
      </c>
      <c r="D810" s="40">
        <v>702000</v>
      </c>
    </row>
    <row r="811" spans="1:4">
      <c r="A811" s="1">
        <v>36353</v>
      </c>
      <c r="B811" s="4">
        <v>36353</v>
      </c>
      <c r="C811" s="12">
        <f t="shared" si="22"/>
        <v>7</v>
      </c>
      <c r="D811" s="40">
        <v>710000</v>
      </c>
    </row>
    <row r="812" spans="1:4">
      <c r="A812" s="1">
        <v>36354</v>
      </c>
      <c r="B812" s="4">
        <v>36354</v>
      </c>
      <c r="C812" s="12">
        <f t="shared" si="22"/>
        <v>7</v>
      </c>
      <c r="D812" s="40">
        <v>891000</v>
      </c>
    </row>
    <row r="813" spans="1:4">
      <c r="A813" s="1">
        <v>36355</v>
      </c>
      <c r="B813" s="4">
        <v>36355</v>
      </c>
      <c r="C813" s="12">
        <f t="shared" si="22"/>
        <v>7</v>
      </c>
      <c r="D813" s="40">
        <v>1006000</v>
      </c>
    </row>
    <row r="814" spans="1:4">
      <c r="A814" s="1">
        <v>36356</v>
      </c>
      <c r="B814" s="4">
        <v>36356</v>
      </c>
      <c r="C814" s="12">
        <f t="shared" si="22"/>
        <v>7</v>
      </c>
      <c r="D814" s="40">
        <v>921000</v>
      </c>
    </row>
    <row r="815" spans="1:4">
      <c r="A815" s="1">
        <v>36357</v>
      </c>
      <c r="B815" s="4">
        <v>36357</v>
      </c>
      <c r="C815" s="12">
        <f t="shared" si="22"/>
        <v>7</v>
      </c>
      <c r="D815" s="40">
        <v>897000</v>
      </c>
    </row>
    <row r="816" spans="1:4">
      <c r="A816" s="1">
        <v>36358</v>
      </c>
      <c r="B816" s="4">
        <v>36358</v>
      </c>
      <c r="C816" s="12">
        <f t="shared" si="22"/>
        <v>7</v>
      </c>
      <c r="D816" s="40">
        <v>535000</v>
      </c>
    </row>
    <row r="817" spans="1:4">
      <c r="A817" s="1">
        <v>36359</v>
      </c>
      <c r="B817" s="4">
        <v>36359</v>
      </c>
      <c r="C817" s="12">
        <f t="shared" si="22"/>
        <v>7</v>
      </c>
      <c r="D817" s="40">
        <v>549000</v>
      </c>
    </row>
    <row r="818" spans="1:4">
      <c r="A818" s="1">
        <v>36360</v>
      </c>
      <c r="B818" s="4">
        <v>36360</v>
      </c>
      <c r="C818" s="12">
        <f t="shared" si="22"/>
        <v>7</v>
      </c>
      <c r="D818" s="40">
        <v>604000</v>
      </c>
    </row>
    <row r="819" spans="1:4">
      <c r="A819" s="1">
        <v>36361</v>
      </c>
      <c r="B819" s="4">
        <v>36361</v>
      </c>
      <c r="C819" s="12">
        <f t="shared" si="22"/>
        <v>7</v>
      </c>
      <c r="D819" s="40">
        <v>873000</v>
      </c>
    </row>
    <row r="820" spans="1:4">
      <c r="A820" s="1">
        <v>36362</v>
      </c>
      <c r="B820" s="4">
        <v>36362</v>
      </c>
      <c r="C820" s="12">
        <f t="shared" si="22"/>
        <v>7</v>
      </c>
      <c r="D820" s="40">
        <v>826000</v>
      </c>
    </row>
    <row r="821" spans="1:4">
      <c r="A821" s="1">
        <v>36363</v>
      </c>
      <c r="B821" s="4">
        <v>36363</v>
      </c>
      <c r="C821" s="12">
        <f t="shared" si="22"/>
        <v>7</v>
      </c>
      <c r="D821" s="40">
        <v>842000</v>
      </c>
    </row>
    <row r="822" spans="1:4">
      <c r="A822" s="1">
        <v>36364</v>
      </c>
      <c r="B822" s="4">
        <v>36364</v>
      </c>
      <c r="C822" s="12">
        <f t="shared" si="22"/>
        <v>7</v>
      </c>
      <c r="D822" s="40">
        <v>783000</v>
      </c>
    </row>
    <row r="823" spans="1:4">
      <c r="A823" s="1">
        <v>36365</v>
      </c>
      <c r="B823" s="4">
        <v>36365</v>
      </c>
      <c r="C823" s="12">
        <f t="shared" si="22"/>
        <v>7</v>
      </c>
      <c r="D823" s="40">
        <v>603000</v>
      </c>
    </row>
    <row r="824" spans="1:4">
      <c r="A824" s="1">
        <v>36366</v>
      </c>
      <c r="B824" s="4">
        <v>36366</v>
      </c>
      <c r="C824" s="12">
        <f t="shared" si="22"/>
        <v>7</v>
      </c>
      <c r="D824" s="40">
        <v>582000</v>
      </c>
    </row>
    <row r="825" spans="1:4">
      <c r="A825" s="1">
        <v>36367</v>
      </c>
      <c r="B825" s="4">
        <v>36367</v>
      </c>
      <c r="C825" s="12">
        <f t="shared" si="22"/>
        <v>7</v>
      </c>
      <c r="D825" s="40">
        <v>582000</v>
      </c>
    </row>
    <row r="826" spans="1:4">
      <c r="A826" s="1">
        <v>36368</v>
      </c>
      <c r="B826" s="4">
        <v>36368</v>
      </c>
      <c r="C826" s="12">
        <f t="shared" si="22"/>
        <v>7</v>
      </c>
      <c r="D826" s="40">
        <v>649000</v>
      </c>
    </row>
    <row r="827" spans="1:4">
      <c r="A827" s="1">
        <v>36369</v>
      </c>
      <c r="B827" s="4">
        <v>36369</v>
      </c>
      <c r="C827" s="12">
        <f t="shared" si="22"/>
        <v>7</v>
      </c>
      <c r="D827" s="40">
        <v>690000</v>
      </c>
    </row>
    <row r="828" spans="1:4">
      <c r="A828" s="1">
        <v>36370</v>
      </c>
      <c r="B828" s="4">
        <v>36370</v>
      </c>
      <c r="C828" s="12">
        <f t="shared" si="22"/>
        <v>7</v>
      </c>
      <c r="D828" s="40">
        <v>644000</v>
      </c>
    </row>
    <row r="829" spans="1:4">
      <c r="A829" s="1">
        <v>36371</v>
      </c>
      <c r="B829" s="4">
        <v>36371</v>
      </c>
      <c r="C829" s="12">
        <f t="shared" si="22"/>
        <v>7</v>
      </c>
      <c r="D829" s="40">
        <v>581000</v>
      </c>
    </row>
    <row r="830" spans="1:4">
      <c r="A830" s="1">
        <v>36372</v>
      </c>
      <c r="B830" s="4">
        <v>36372</v>
      </c>
      <c r="C830" s="12">
        <f t="shared" si="22"/>
        <v>7</v>
      </c>
      <c r="D830" s="40">
        <v>674000</v>
      </c>
    </row>
    <row r="831" spans="1:4">
      <c r="A831" s="1">
        <v>36373</v>
      </c>
      <c r="B831" s="4">
        <v>36373</v>
      </c>
      <c r="C831" s="12">
        <f t="shared" si="22"/>
        <v>8</v>
      </c>
      <c r="D831" s="40">
        <v>761000</v>
      </c>
    </row>
    <row r="832" spans="1:4">
      <c r="A832" s="1">
        <v>36374</v>
      </c>
      <c r="B832" s="4">
        <v>36374</v>
      </c>
      <c r="C832" s="12">
        <f t="shared" si="22"/>
        <v>8</v>
      </c>
      <c r="D832" s="40">
        <v>691000</v>
      </c>
    </row>
    <row r="833" spans="1:4">
      <c r="A833" s="1">
        <v>36375</v>
      </c>
      <c r="B833" s="4">
        <v>36375</v>
      </c>
      <c r="C833" s="12">
        <f t="shared" si="22"/>
        <v>8</v>
      </c>
      <c r="D833" s="40">
        <v>645000</v>
      </c>
    </row>
    <row r="834" spans="1:4">
      <c r="A834" s="1">
        <v>36376</v>
      </c>
      <c r="B834" s="4">
        <v>36376</v>
      </c>
      <c r="C834" s="12">
        <f t="shared" si="22"/>
        <v>8</v>
      </c>
      <c r="D834" s="40">
        <v>609000</v>
      </c>
    </row>
    <row r="835" spans="1:4">
      <c r="A835" s="1">
        <v>36377</v>
      </c>
      <c r="B835" s="4">
        <v>36377</v>
      </c>
      <c r="C835" s="12">
        <f t="shared" si="22"/>
        <v>8</v>
      </c>
      <c r="D835" s="40">
        <v>622000</v>
      </c>
    </row>
    <row r="836" spans="1:4">
      <c r="A836" s="1">
        <v>36378</v>
      </c>
      <c r="B836" s="4">
        <v>36378</v>
      </c>
      <c r="C836" s="12">
        <f t="shared" si="22"/>
        <v>8</v>
      </c>
      <c r="D836" s="40">
        <v>608000</v>
      </c>
    </row>
    <row r="837" spans="1:4">
      <c r="A837" s="1">
        <v>36379</v>
      </c>
      <c r="B837" s="4">
        <v>36379</v>
      </c>
      <c r="C837" s="12">
        <f t="shared" si="22"/>
        <v>8</v>
      </c>
      <c r="D837" s="40">
        <v>506000</v>
      </c>
    </row>
    <row r="838" spans="1:4">
      <c r="A838" s="1">
        <v>36380</v>
      </c>
      <c r="B838" s="4">
        <v>36380</v>
      </c>
      <c r="C838" s="12">
        <f t="shared" si="22"/>
        <v>8</v>
      </c>
      <c r="D838" s="40">
        <v>569000</v>
      </c>
    </row>
    <row r="839" spans="1:4">
      <c r="A839" s="1">
        <v>36381</v>
      </c>
      <c r="B839" s="4">
        <v>36381</v>
      </c>
      <c r="C839" s="12">
        <f t="shared" si="22"/>
        <v>8</v>
      </c>
      <c r="D839" s="40">
        <v>601000</v>
      </c>
    </row>
    <row r="840" spans="1:4">
      <c r="A840" s="1">
        <v>36382</v>
      </c>
      <c r="B840" s="4">
        <v>36382</v>
      </c>
      <c r="C840" s="12">
        <f t="shared" si="22"/>
        <v>8</v>
      </c>
      <c r="D840" s="40">
        <v>613000</v>
      </c>
    </row>
    <row r="841" spans="1:4">
      <c r="A841" s="1">
        <v>36383</v>
      </c>
      <c r="B841" s="4">
        <v>36383</v>
      </c>
      <c r="C841" s="12">
        <f t="shared" ref="C841:C904" si="23">IF(B841&lt;&gt;"",MONTH(B841),0)</f>
        <v>8</v>
      </c>
      <c r="D841" s="40">
        <v>549000</v>
      </c>
    </row>
    <row r="842" spans="1:4">
      <c r="A842" s="1">
        <v>36384</v>
      </c>
      <c r="B842" s="4">
        <v>36384</v>
      </c>
      <c r="C842" s="12">
        <f t="shared" si="23"/>
        <v>8</v>
      </c>
      <c r="D842" s="40">
        <v>588000</v>
      </c>
    </row>
    <row r="843" spans="1:4">
      <c r="A843" s="1">
        <v>36385</v>
      </c>
      <c r="B843" s="4">
        <v>36385</v>
      </c>
      <c r="C843" s="12">
        <f t="shared" si="23"/>
        <v>8</v>
      </c>
      <c r="D843" s="40">
        <v>611000</v>
      </c>
    </row>
    <row r="844" spans="1:4">
      <c r="A844" s="1">
        <v>36386</v>
      </c>
      <c r="B844" s="4">
        <v>36386</v>
      </c>
      <c r="C844" s="12">
        <f t="shared" si="23"/>
        <v>8</v>
      </c>
      <c r="D844" s="40">
        <v>530000</v>
      </c>
    </row>
    <row r="845" spans="1:4">
      <c r="A845" s="1">
        <v>36387</v>
      </c>
      <c r="B845" s="4">
        <v>36387</v>
      </c>
      <c r="C845" s="12">
        <f t="shared" si="23"/>
        <v>8</v>
      </c>
      <c r="D845" s="40">
        <v>527000</v>
      </c>
    </row>
    <row r="846" spans="1:4">
      <c r="A846" s="1">
        <v>36388</v>
      </c>
      <c r="B846" s="4">
        <v>36388</v>
      </c>
      <c r="C846" s="12">
        <f t="shared" si="23"/>
        <v>8</v>
      </c>
      <c r="D846" s="40">
        <v>625000</v>
      </c>
    </row>
    <row r="847" spans="1:4">
      <c r="A847" s="1">
        <v>36389</v>
      </c>
      <c r="B847" s="4">
        <v>36389</v>
      </c>
      <c r="C847" s="12">
        <f t="shared" si="23"/>
        <v>8</v>
      </c>
      <c r="D847" s="40">
        <v>590000</v>
      </c>
    </row>
    <row r="848" spans="1:4">
      <c r="A848" s="1">
        <v>36390</v>
      </c>
      <c r="B848" s="4">
        <v>36390</v>
      </c>
      <c r="C848" s="12">
        <f t="shared" si="23"/>
        <v>8</v>
      </c>
      <c r="D848" s="40">
        <v>572000</v>
      </c>
    </row>
    <row r="849" spans="1:4">
      <c r="A849" s="1">
        <v>36391</v>
      </c>
      <c r="B849" s="4">
        <v>36391</v>
      </c>
      <c r="C849" s="12">
        <f t="shared" si="23"/>
        <v>8</v>
      </c>
      <c r="D849" s="40">
        <v>532000</v>
      </c>
    </row>
    <row r="850" spans="1:4">
      <c r="A850" s="1">
        <v>36392</v>
      </c>
      <c r="B850" s="4">
        <v>36392</v>
      </c>
      <c r="C850" s="12">
        <f t="shared" si="23"/>
        <v>8</v>
      </c>
      <c r="D850" s="40">
        <v>559000</v>
      </c>
    </row>
    <row r="851" spans="1:4">
      <c r="A851" s="1">
        <v>36393</v>
      </c>
      <c r="B851" s="4">
        <v>36393</v>
      </c>
      <c r="C851" s="12">
        <f t="shared" si="23"/>
        <v>8</v>
      </c>
      <c r="D851" s="40">
        <v>498000</v>
      </c>
    </row>
    <row r="852" spans="1:4">
      <c r="A852" s="1">
        <v>36394</v>
      </c>
      <c r="B852" s="4">
        <v>36394</v>
      </c>
      <c r="C852" s="12">
        <f t="shared" si="23"/>
        <v>8</v>
      </c>
      <c r="D852" s="40">
        <v>481000</v>
      </c>
    </row>
    <row r="853" spans="1:4">
      <c r="A853" s="1">
        <v>36395</v>
      </c>
      <c r="B853" s="4">
        <v>36395</v>
      </c>
      <c r="C853" s="12">
        <f t="shared" si="23"/>
        <v>8</v>
      </c>
      <c r="D853" s="40">
        <v>527000</v>
      </c>
    </row>
    <row r="854" spans="1:4">
      <c r="A854" s="1">
        <v>36396</v>
      </c>
      <c r="B854" s="4">
        <v>36396</v>
      </c>
      <c r="C854" s="12">
        <f t="shared" si="23"/>
        <v>8</v>
      </c>
      <c r="D854" s="38">
        <f>VLOOKUP($B854,data!$A$6:$M$15000,4)</f>
        <v>523000</v>
      </c>
    </row>
    <row r="855" spans="1:4">
      <c r="A855" s="1">
        <v>36397</v>
      </c>
      <c r="B855" s="4">
        <v>36397</v>
      </c>
      <c r="C855" s="12">
        <f t="shared" si="23"/>
        <v>8</v>
      </c>
      <c r="D855" s="38">
        <f>VLOOKUP($B855,data!$A$6:$M$15000,4)</f>
        <v>548000</v>
      </c>
    </row>
    <row r="856" spans="1:4">
      <c r="A856" s="1">
        <v>36398</v>
      </c>
      <c r="B856" s="4">
        <v>36398</v>
      </c>
      <c r="C856" s="12">
        <f t="shared" si="23"/>
        <v>8</v>
      </c>
      <c r="D856" s="38">
        <f>VLOOKUP($B856,data!$A$6:$M$15000,4)</f>
        <v>530000</v>
      </c>
    </row>
    <row r="857" spans="1:4">
      <c r="A857" s="1">
        <v>36399</v>
      </c>
      <c r="B857" s="4">
        <v>36399</v>
      </c>
      <c r="C857" s="12">
        <f t="shared" si="23"/>
        <v>8</v>
      </c>
      <c r="D857" s="38">
        <f>VLOOKUP($B857,data!$A$6:$M$15000,4)</f>
        <v>498000</v>
      </c>
    </row>
    <row r="858" spans="1:4">
      <c r="A858" s="1">
        <v>36400</v>
      </c>
      <c r="B858" s="4">
        <v>36400</v>
      </c>
      <c r="C858" s="12">
        <f t="shared" si="23"/>
        <v>8</v>
      </c>
      <c r="D858" s="38">
        <f>VLOOKUP($B858,data!$A$6:$M$15000,4)</f>
        <v>530000</v>
      </c>
    </row>
    <row r="859" spans="1:4">
      <c r="A859" s="1">
        <v>36401</v>
      </c>
      <c r="B859" s="4">
        <v>36401</v>
      </c>
      <c r="C859" s="12">
        <f t="shared" si="23"/>
        <v>8</v>
      </c>
      <c r="D859" s="38">
        <f>VLOOKUP($B859,data!$A$6:$M$15000,4)</f>
        <v>553000</v>
      </c>
    </row>
    <row r="860" spans="1:4">
      <c r="A860" s="1">
        <v>36402</v>
      </c>
      <c r="B860" s="4">
        <v>36402</v>
      </c>
      <c r="C860" s="12">
        <f t="shared" si="23"/>
        <v>8</v>
      </c>
      <c r="D860" s="38">
        <f>VLOOKUP($B860,data!$A$6:$M$15000,4)</f>
        <v>517000</v>
      </c>
    </row>
    <row r="861" spans="1:4">
      <c r="A861" s="1">
        <v>36403</v>
      </c>
      <c r="B861" s="4">
        <v>36403</v>
      </c>
      <c r="C861" s="12">
        <f t="shared" si="23"/>
        <v>8</v>
      </c>
      <c r="D861" s="38">
        <f>VLOOKUP($B861,data!$A$6:$M$15000,4)</f>
        <v>545000</v>
      </c>
    </row>
    <row r="862" spans="1:4">
      <c r="A862" s="1">
        <v>36404</v>
      </c>
      <c r="B862" s="4">
        <v>36404</v>
      </c>
      <c r="C862" s="12">
        <f t="shared" si="23"/>
        <v>9</v>
      </c>
      <c r="D862" s="38">
        <f>VLOOKUP($B862,data!$A$6:$M$15000,4)</f>
        <v>726000</v>
      </c>
    </row>
    <row r="863" spans="1:4">
      <c r="A863" s="1">
        <v>36405</v>
      </c>
      <c r="B863" s="4">
        <v>36405</v>
      </c>
      <c r="C863" s="12">
        <f t="shared" si="23"/>
        <v>9</v>
      </c>
      <c r="D863" s="38">
        <f>VLOOKUP($B863,data!$A$6:$M$15000,4)</f>
        <v>755000</v>
      </c>
    </row>
    <row r="864" spans="1:4">
      <c r="A864" s="1">
        <v>36406</v>
      </c>
      <c r="B864" s="4">
        <v>36406</v>
      </c>
      <c r="C864" s="12">
        <f t="shared" si="23"/>
        <v>9</v>
      </c>
      <c r="D864" s="38">
        <f>VLOOKUP($B864,data!$A$6:$M$15000,4)</f>
        <v>817000</v>
      </c>
    </row>
    <row r="865" spans="1:4">
      <c r="A865" s="1">
        <v>36407</v>
      </c>
      <c r="B865" s="4">
        <v>36407</v>
      </c>
      <c r="C865" s="12">
        <f t="shared" si="23"/>
        <v>9</v>
      </c>
      <c r="D865" s="38">
        <f>VLOOKUP($B865,data!$A$6:$M$15000,4)</f>
        <v>687000</v>
      </c>
    </row>
    <row r="866" spans="1:4">
      <c r="A866" s="1">
        <v>36408</v>
      </c>
      <c r="B866" s="4">
        <v>36408</v>
      </c>
      <c r="C866" s="12">
        <f t="shared" si="23"/>
        <v>9</v>
      </c>
      <c r="D866" s="38">
        <f>VLOOKUP($B866,data!$A$6:$M$15000,4)</f>
        <v>694000</v>
      </c>
    </row>
    <row r="867" spans="1:4">
      <c r="A867" s="1">
        <v>36409</v>
      </c>
      <c r="B867" s="4">
        <v>36409</v>
      </c>
      <c r="C867" s="12">
        <f t="shared" si="23"/>
        <v>9</v>
      </c>
      <c r="D867" s="38">
        <f>VLOOKUP($B867,data!$A$6:$M$15000,4)</f>
        <v>678000</v>
      </c>
    </row>
    <row r="868" spans="1:4">
      <c r="A868" s="1">
        <v>36410</v>
      </c>
      <c r="B868" s="4">
        <v>36410</v>
      </c>
      <c r="C868" s="12">
        <f t="shared" si="23"/>
        <v>9</v>
      </c>
      <c r="D868" s="38">
        <f>VLOOKUP($B868,data!$A$6:$M$15000,4)</f>
        <v>695000</v>
      </c>
    </row>
    <row r="869" spans="1:4">
      <c r="A869" s="1">
        <v>36411</v>
      </c>
      <c r="B869" s="4">
        <v>36411</v>
      </c>
      <c r="C869" s="12">
        <f t="shared" si="23"/>
        <v>9</v>
      </c>
      <c r="D869" s="38">
        <f>VLOOKUP($B869,data!$A$6:$M$15000,4)</f>
        <v>799000</v>
      </c>
    </row>
    <row r="870" spans="1:4">
      <c r="A870" s="1">
        <v>36412</v>
      </c>
      <c r="B870" s="4">
        <v>36412</v>
      </c>
      <c r="C870" s="12">
        <f t="shared" si="23"/>
        <v>9</v>
      </c>
      <c r="D870" s="38">
        <f>VLOOKUP($B870,data!$A$6:$M$15000,4)</f>
        <v>803000</v>
      </c>
    </row>
    <row r="871" spans="1:4">
      <c r="A871" s="1">
        <v>36413</v>
      </c>
      <c r="B871" s="4">
        <v>36413</v>
      </c>
      <c r="C871" s="12">
        <f t="shared" si="23"/>
        <v>9</v>
      </c>
      <c r="D871" s="38">
        <f>VLOOKUP($B871,data!$A$6:$M$15000,4)</f>
        <v>814000</v>
      </c>
    </row>
    <row r="872" spans="1:4">
      <c r="A872" s="1">
        <v>36414</v>
      </c>
      <c r="B872" s="4">
        <v>36414</v>
      </c>
      <c r="C872" s="12">
        <f t="shared" si="23"/>
        <v>9</v>
      </c>
      <c r="D872" s="38">
        <f>VLOOKUP($B872,data!$A$6:$M$15000,4)</f>
        <v>699000</v>
      </c>
    </row>
    <row r="873" spans="1:4">
      <c r="A873" s="1">
        <v>36415</v>
      </c>
      <c r="B873" s="4">
        <v>36415</v>
      </c>
      <c r="C873" s="12">
        <f t="shared" si="23"/>
        <v>9</v>
      </c>
      <c r="D873" s="38">
        <f>VLOOKUP($B873,data!$A$6:$M$15000,4)</f>
        <v>714000</v>
      </c>
    </row>
    <row r="874" spans="1:4">
      <c r="A874" s="1">
        <v>36416</v>
      </c>
      <c r="B874" s="4">
        <v>36416</v>
      </c>
      <c r="C874" s="12">
        <f t="shared" si="23"/>
        <v>9</v>
      </c>
      <c r="D874" s="38">
        <f>VLOOKUP($B874,data!$A$6:$M$15000,4)</f>
        <v>730000</v>
      </c>
    </row>
    <row r="875" spans="1:4">
      <c r="A875" s="1">
        <v>36417</v>
      </c>
      <c r="B875" s="4">
        <v>36417</v>
      </c>
      <c r="C875" s="12">
        <f t="shared" si="23"/>
        <v>9</v>
      </c>
      <c r="D875" s="38">
        <f>VLOOKUP($B875,data!$A$6:$M$15000,4)</f>
        <v>817000</v>
      </c>
    </row>
    <row r="876" spans="1:4">
      <c r="A876" s="1">
        <v>36418</v>
      </c>
      <c r="B876" s="4">
        <v>36418</v>
      </c>
      <c r="C876" s="12">
        <f t="shared" si="23"/>
        <v>9</v>
      </c>
      <c r="D876" s="38">
        <f>VLOOKUP($B876,data!$A$6:$M$15000,4)</f>
        <v>821000</v>
      </c>
    </row>
    <row r="877" spans="1:4">
      <c r="A877" s="1">
        <v>36419</v>
      </c>
      <c r="B877" s="4">
        <v>36419</v>
      </c>
      <c r="C877" s="12">
        <f t="shared" si="23"/>
        <v>9</v>
      </c>
      <c r="D877" s="38">
        <f>VLOOKUP($B877,data!$A$6:$M$15000,4)</f>
        <v>874000</v>
      </c>
    </row>
    <row r="878" spans="1:4">
      <c r="A878" s="1">
        <v>36420</v>
      </c>
      <c r="B878" s="4">
        <v>36420</v>
      </c>
      <c r="C878" s="12">
        <f t="shared" si="23"/>
        <v>9</v>
      </c>
      <c r="D878" s="38">
        <f>VLOOKUP($B878,data!$A$6:$M$15000,4)</f>
        <v>887000</v>
      </c>
    </row>
    <row r="879" spans="1:4">
      <c r="A879" s="1">
        <v>36421</v>
      </c>
      <c r="B879" s="4">
        <v>36421</v>
      </c>
      <c r="C879" s="12">
        <f t="shared" si="23"/>
        <v>9</v>
      </c>
      <c r="D879" s="38">
        <f>VLOOKUP($B879,data!$A$6:$M$15000,4)</f>
        <v>709000</v>
      </c>
    </row>
    <row r="880" spans="1:4">
      <c r="A880" s="1">
        <v>36422</v>
      </c>
      <c r="B880" s="4">
        <v>36422</v>
      </c>
      <c r="C880" s="12">
        <f t="shared" si="23"/>
        <v>9</v>
      </c>
      <c r="D880" s="38">
        <f>VLOOKUP($B880,data!$A$6:$M$15000,4)</f>
        <v>671000</v>
      </c>
    </row>
    <row r="881" spans="1:4">
      <c r="A881" s="1">
        <v>36423</v>
      </c>
      <c r="B881" s="4">
        <v>36423</v>
      </c>
      <c r="C881" s="12">
        <f t="shared" si="23"/>
        <v>9</v>
      </c>
      <c r="D881" s="38">
        <f>VLOOKUP($B881,data!$A$6:$M$15000,4)</f>
        <v>762000</v>
      </c>
    </row>
    <row r="882" spans="1:4">
      <c r="A882" s="1">
        <v>36424</v>
      </c>
      <c r="B882" s="4">
        <v>36424</v>
      </c>
      <c r="C882" s="12">
        <f t="shared" si="23"/>
        <v>9</v>
      </c>
      <c r="D882" s="38">
        <f>VLOOKUP($B882,data!$A$6:$M$15000,4)</f>
        <v>906000</v>
      </c>
    </row>
    <row r="883" spans="1:4">
      <c r="A883" s="1">
        <v>36425</v>
      </c>
      <c r="B883" s="4">
        <v>36425</v>
      </c>
      <c r="C883" s="12">
        <f t="shared" si="23"/>
        <v>9</v>
      </c>
      <c r="D883" s="38">
        <f>VLOOKUP($B883,data!$A$6:$M$15000,4)</f>
        <v>1011000</v>
      </c>
    </row>
    <row r="884" spans="1:4">
      <c r="A884" s="1">
        <v>36426</v>
      </c>
      <c r="B884" s="4">
        <v>36426</v>
      </c>
      <c r="C884" s="12">
        <f t="shared" si="23"/>
        <v>9</v>
      </c>
      <c r="D884" s="38">
        <f>VLOOKUP($B884,data!$A$6:$M$15000,4)</f>
        <v>923000</v>
      </c>
    </row>
    <row r="885" spans="1:4">
      <c r="A885" s="1">
        <v>36427</v>
      </c>
      <c r="B885" s="4">
        <v>36427</v>
      </c>
      <c r="C885" s="12">
        <f t="shared" si="23"/>
        <v>9</v>
      </c>
      <c r="D885" s="38">
        <f>VLOOKUP($B885,data!$A$6:$M$15000,4)</f>
        <v>841000</v>
      </c>
    </row>
    <row r="886" spans="1:4">
      <c r="A886" s="1">
        <v>36428</v>
      </c>
      <c r="B886" s="4">
        <v>36428</v>
      </c>
      <c r="C886" s="12">
        <f t="shared" si="23"/>
        <v>9</v>
      </c>
      <c r="D886" s="38">
        <f>VLOOKUP($B886,data!$A$6:$M$15000,4)</f>
        <v>837000</v>
      </c>
    </row>
    <row r="887" spans="1:4">
      <c r="A887" s="1">
        <v>36429</v>
      </c>
      <c r="B887" s="4">
        <v>36429</v>
      </c>
      <c r="C887" s="12">
        <f t="shared" si="23"/>
        <v>9</v>
      </c>
      <c r="D887" s="38">
        <f>VLOOKUP($B887,data!$A$6:$M$15000,4)</f>
        <v>865000</v>
      </c>
    </row>
    <row r="888" spans="1:4">
      <c r="A888" s="1">
        <v>36430</v>
      </c>
      <c r="B888" s="4">
        <v>36430</v>
      </c>
      <c r="C888" s="12">
        <f t="shared" si="23"/>
        <v>9</v>
      </c>
      <c r="D888" s="38">
        <f>VLOOKUP($B888,data!$A$6:$M$15000,4)</f>
        <v>850000</v>
      </c>
    </row>
    <row r="889" spans="1:4">
      <c r="A889" s="1">
        <v>36431</v>
      </c>
      <c r="B889" s="4">
        <v>36431</v>
      </c>
      <c r="C889" s="12">
        <f t="shared" si="23"/>
        <v>9</v>
      </c>
      <c r="D889" s="38">
        <f>VLOOKUP($B889,data!$A$6:$M$15000,4)</f>
        <v>929000</v>
      </c>
    </row>
    <row r="890" spans="1:4">
      <c r="A890" s="1">
        <v>36432</v>
      </c>
      <c r="B890" s="4">
        <v>36432</v>
      </c>
      <c r="C890" s="12">
        <f t="shared" si="23"/>
        <v>9</v>
      </c>
      <c r="D890" s="38">
        <f>VLOOKUP($B890,data!$A$6:$M$15000,4)</f>
        <v>1065000</v>
      </c>
    </row>
    <row r="891" spans="1:4">
      <c r="A891" s="1">
        <v>36433</v>
      </c>
      <c r="B891" s="4">
        <v>36433</v>
      </c>
      <c r="C891" s="12">
        <f t="shared" si="23"/>
        <v>9</v>
      </c>
      <c r="D891" s="38">
        <f>VLOOKUP($B891,data!$A$6:$M$15000,4)</f>
        <v>930000</v>
      </c>
    </row>
    <row r="892" spans="1:4">
      <c r="A892" s="1">
        <v>36434</v>
      </c>
      <c r="B892" s="4">
        <v>36434</v>
      </c>
      <c r="C892" s="12">
        <f t="shared" si="23"/>
        <v>10</v>
      </c>
      <c r="D892" s="38">
        <f>VLOOKUP($B892,data!$A$6:$M$15000,4)</f>
        <v>1012000</v>
      </c>
    </row>
    <row r="893" spans="1:4">
      <c r="A893" s="1">
        <v>36435</v>
      </c>
      <c r="B893" s="4">
        <v>36435</v>
      </c>
      <c r="C893" s="12">
        <f t="shared" si="23"/>
        <v>10</v>
      </c>
      <c r="D893" s="38">
        <f>VLOOKUP($B893,data!$A$6:$M$15000,4)</f>
        <v>1016000</v>
      </c>
    </row>
    <row r="894" spans="1:4">
      <c r="A894" s="1">
        <v>36436</v>
      </c>
      <c r="B894" s="4">
        <v>36436</v>
      </c>
      <c r="C894" s="12">
        <f t="shared" si="23"/>
        <v>10</v>
      </c>
      <c r="D894" s="38">
        <f>VLOOKUP($B894,data!$A$6:$M$15000,4)</f>
        <v>1038000</v>
      </c>
    </row>
    <row r="895" spans="1:4">
      <c r="A895" s="1">
        <v>36437</v>
      </c>
      <c r="B895" s="4">
        <v>36437</v>
      </c>
      <c r="C895" s="12">
        <f t="shared" si="23"/>
        <v>10</v>
      </c>
      <c r="D895" s="38">
        <f>VLOOKUP($B895,data!$A$6:$M$15000,4)</f>
        <v>965000</v>
      </c>
    </row>
    <row r="896" spans="1:4">
      <c r="A896" s="1">
        <v>36438</v>
      </c>
      <c r="B896" s="4">
        <v>36438</v>
      </c>
      <c r="C896" s="12">
        <f t="shared" si="23"/>
        <v>10</v>
      </c>
      <c r="D896" s="38">
        <f>VLOOKUP($B896,data!$A$6:$M$15000,4)</f>
        <v>1043000</v>
      </c>
    </row>
    <row r="897" spans="1:4">
      <c r="A897" s="1">
        <v>36439</v>
      </c>
      <c r="B897" s="4">
        <v>36439</v>
      </c>
      <c r="C897" s="12">
        <f t="shared" si="23"/>
        <v>10</v>
      </c>
      <c r="D897" s="38">
        <f>VLOOKUP($B897,data!$A$6:$M$15000,4)</f>
        <v>893000</v>
      </c>
    </row>
    <row r="898" spans="1:4">
      <c r="A898" s="1">
        <v>36440</v>
      </c>
      <c r="B898" s="4">
        <v>36440</v>
      </c>
      <c r="C898" s="12">
        <f t="shared" si="23"/>
        <v>10</v>
      </c>
      <c r="D898" s="38">
        <f>VLOOKUP($B898,data!$A$6:$M$15000,4)</f>
        <v>934000</v>
      </c>
    </row>
    <row r="899" spans="1:4">
      <c r="A899" s="1">
        <v>36441</v>
      </c>
      <c r="B899" s="4">
        <v>36441</v>
      </c>
      <c r="C899" s="12">
        <f t="shared" si="23"/>
        <v>10</v>
      </c>
      <c r="D899" s="38">
        <f>VLOOKUP($B899,data!$A$6:$M$15000,4)</f>
        <v>973000</v>
      </c>
    </row>
    <row r="900" spans="1:4">
      <c r="A900" s="1">
        <v>36442</v>
      </c>
      <c r="B900" s="4">
        <v>36442</v>
      </c>
      <c r="C900" s="12">
        <f t="shared" si="23"/>
        <v>10</v>
      </c>
      <c r="D900" s="38">
        <f>VLOOKUP($B900,data!$A$6:$M$15000,4)</f>
        <v>1075000</v>
      </c>
    </row>
    <row r="901" spans="1:4">
      <c r="A901" s="1">
        <v>36443</v>
      </c>
      <c r="B901" s="4">
        <v>36443</v>
      </c>
      <c r="C901" s="12">
        <f t="shared" si="23"/>
        <v>10</v>
      </c>
      <c r="D901" s="38">
        <f>VLOOKUP($B901,data!$A$6:$M$15000,4)</f>
        <v>1092000</v>
      </c>
    </row>
    <row r="902" spans="1:4">
      <c r="A902" s="1">
        <v>36444</v>
      </c>
      <c r="B902" s="4">
        <v>36444</v>
      </c>
      <c r="C902" s="12">
        <f t="shared" si="23"/>
        <v>10</v>
      </c>
      <c r="D902" s="38">
        <f>VLOOKUP($B902,data!$A$6:$M$15000,4)</f>
        <v>1065000</v>
      </c>
    </row>
    <row r="903" spans="1:4">
      <c r="A903" s="1">
        <v>36445</v>
      </c>
      <c r="B903" s="4">
        <v>36445</v>
      </c>
      <c r="C903" s="12">
        <f t="shared" si="23"/>
        <v>10</v>
      </c>
      <c r="D903" s="38">
        <f>VLOOKUP($B903,data!$A$6:$M$15000,4)</f>
        <v>978000</v>
      </c>
    </row>
    <row r="904" spans="1:4">
      <c r="A904" s="1">
        <v>36446</v>
      </c>
      <c r="B904" s="4">
        <v>36446</v>
      </c>
      <c r="C904" s="12">
        <f t="shared" si="23"/>
        <v>10</v>
      </c>
      <c r="D904" s="38">
        <f>VLOOKUP($B904,data!$A$6:$M$15000,4)</f>
        <v>908000</v>
      </c>
    </row>
    <row r="905" spans="1:4">
      <c r="A905" s="1">
        <v>36447</v>
      </c>
      <c r="B905" s="4">
        <v>36447</v>
      </c>
      <c r="C905" s="12">
        <f t="shared" ref="C905:C968" si="24">IF(B905&lt;&gt;"",MONTH(B905),0)</f>
        <v>10</v>
      </c>
      <c r="D905" s="38">
        <f>VLOOKUP($B905,data!$A$6:$M$15000,4)</f>
        <v>875000</v>
      </c>
    </row>
    <row r="906" spans="1:4">
      <c r="A906" s="1">
        <v>36448</v>
      </c>
      <c r="B906" s="4">
        <v>36448</v>
      </c>
      <c r="C906" s="12">
        <f t="shared" si="24"/>
        <v>10</v>
      </c>
      <c r="D906" s="38">
        <f>VLOOKUP($B906,data!$A$6:$M$15000,4)</f>
        <v>973000</v>
      </c>
    </row>
    <row r="907" spans="1:4">
      <c r="A907" s="1">
        <v>36449</v>
      </c>
      <c r="B907" s="4">
        <v>36449</v>
      </c>
      <c r="C907" s="12">
        <f t="shared" si="24"/>
        <v>10</v>
      </c>
      <c r="D907" s="38">
        <f>VLOOKUP($B907,data!$A$6:$M$15000,4)</f>
        <v>958000</v>
      </c>
    </row>
    <row r="908" spans="1:4">
      <c r="A908" s="1">
        <v>36450</v>
      </c>
      <c r="B908" s="4">
        <v>36450</v>
      </c>
      <c r="C908" s="12">
        <f t="shared" si="24"/>
        <v>10</v>
      </c>
      <c r="D908" s="38">
        <f>VLOOKUP($B908,data!$A$6:$M$15000,4)</f>
        <v>956000</v>
      </c>
    </row>
    <row r="909" spans="1:4">
      <c r="A909" s="1">
        <v>36451</v>
      </c>
      <c r="B909" s="4">
        <v>36451</v>
      </c>
      <c r="C909" s="12">
        <f t="shared" si="24"/>
        <v>10</v>
      </c>
      <c r="D909" s="38">
        <f>VLOOKUP($B909,data!$A$6:$M$15000,4)</f>
        <v>995000</v>
      </c>
    </row>
    <row r="910" spans="1:4">
      <c r="A910" s="1">
        <v>36452</v>
      </c>
      <c r="B910" s="4">
        <v>36452</v>
      </c>
      <c r="C910" s="12">
        <f t="shared" si="24"/>
        <v>10</v>
      </c>
      <c r="D910" s="38">
        <f>VLOOKUP($B910,data!$A$6:$M$15000,4)</f>
        <v>1053000</v>
      </c>
    </row>
    <row r="911" spans="1:4">
      <c r="A911" s="1">
        <v>36453</v>
      </c>
      <c r="B911" s="4">
        <v>36453</v>
      </c>
      <c r="C911" s="12">
        <f t="shared" si="24"/>
        <v>10</v>
      </c>
      <c r="D911" s="38">
        <f>VLOOKUP($B911,data!$A$6:$M$15000,4)</f>
        <v>1152000</v>
      </c>
    </row>
    <row r="912" spans="1:4">
      <c r="A912" s="1">
        <v>36454</v>
      </c>
      <c r="B912" s="4">
        <v>36454</v>
      </c>
      <c r="C912" s="12">
        <f t="shared" si="24"/>
        <v>10</v>
      </c>
      <c r="D912" s="38">
        <f>VLOOKUP($B912,data!$A$6:$M$15000,4)</f>
        <v>1094000</v>
      </c>
    </row>
    <row r="913" spans="1:4">
      <c r="A913" s="1">
        <v>36455</v>
      </c>
      <c r="B913" s="4">
        <v>36455</v>
      </c>
      <c r="C913" s="12">
        <f t="shared" si="24"/>
        <v>10</v>
      </c>
      <c r="D913" s="38">
        <f>VLOOKUP($B913,data!$A$6:$M$15000,4)</f>
        <v>1104000</v>
      </c>
    </row>
    <row r="914" spans="1:4">
      <c r="A914" s="1">
        <v>36456</v>
      </c>
      <c r="B914" s="4">
        <v>36456</v>
      </c>
      <c r="C914" s="12">
        <f t="shared" si="24"/>
        <v>10</v>
      </c>
      <c r="D914" s="38">
        <f>VLOOKUP($B914,data!$A$6:$M$15000,4)</f>
        <v>1461000</v>
      </c>
    </row>
    <row r="915" spans="1:4">
      <c r="A915" s="1">
        <v>36457</v>
      </c>
      <c r="B915" s="4">
        <v>36457</v>
      </c>
      <c r="C915" s="12">
        <f t="shared" si="24"/>
        <v>10</v>
      </c>
      <c r="D915" s="38">
        <f>VLOOKUP($B915,data!$A$6:$M$15000,4)</f>
        <v>1004000</v>
      </c>
    </row>
    <row r="916" spans="1:4">
      <c r="A916" s="1">
        <v>36458</v>
      </c>
      <c r="B916" s="4">
        <v>36458</v>
      </c>
      <c r="C916" s="12">
        <f t="shared" si="24"/>
        <v>10</v>
      </c>
      <c r="D916" s="38">
        <f>VLOOKUP($B916,data!$A$6:$M$15000,4)</f>
        <v>995000</v>
      </c>
    </row>
    <row r="917" spans="1:4">
      <c r="A917" s="1">
        <v>36459</v>
      </c>
      <c r="B917" s="4">
        <v>36459</v>
      </c>
      <c r="C917" s="12">
        <f t="shared" si="24"/>
        <v>10</v>
      </c>
      <c r="D917" s="38">
        <f>VLOOKUP($B917,data!$A$6:$M$15000,4)</f>
        <v>1146000</v>
      </c>
    </row>
    <row r="918" spans="1:4">
      <c r="A918" s="1">
        <v>36460</v>
      </c>
      <c r="B918" s="4">
        <v>36460</v>
      </c>
      <c r="C918" s="12">
        <f t="shared" si="24"/>
        <v>10</v>
      </c>
      <c r="D918" s="38">
        <f>VLOOKUP($B918,data!$A$6:$M$15000,4)</f>
        <v>1019000</v>
      </c>
    </row>
    <row r="919" spans="1:4">
      <c r="A919" s="1">
        <v>36461</v>
      </c>
      <c r="B919" s="4">
        <v>36461</v>
      </c>
      <c r="C919" s="12">
        <f t="shared" si="24"/>
        <v>10</v>
      </c>
      <c r="D919" s="38">
        <f>VLOOKUP($B919,data!$A$6:$M$15000,4)</f>
        <v>1047000</v>
      </c>
    </row>
    <row r="920" spans="1:4">
      <c r="A920" s="1">
        <v>36462</v>
      </c>
      <c r="B920" s="4">
        <v>36462</v>
      </c>
      <c r="C920" s="12">
        <f t="shared" si="24"/>
        <v>10</v>
      </c>
      <c r="D920" s="38">
        <f>VLOOKUP($B920,data!$A$6:$M$15000,4)</f>
        <v>1066000</v>
      </c>
    </row>
    <row r="921" spans="1:4">
      <c r="A921" s="1">
        <v>36463</v>
      </c>
      <c r="B921" s="4">
        <v>36463</v>
      </c>
      <c r="C921" s="12">
        <f t="shared" si="24"/>
        <v>10</v>
      </c>
      <c r="D921" s="38">
        <f>VLOOKUP($B921,data!$A$6:$M$15000,4)</f>
        <v>1173000</v>
      </c>
    </row>
    <row r="922" spans="1:4">
      <c r="A922" s="1">
        <v>36464</v>
      </c>
      <c r="B922" s="4">
        <v>36464</v>
      </c>
      <c r="C922" s="12">
        <f t="shared" si="24"/>
        <v>10</v>
      </c>
      <c r="D922" s="38">
        <f>VLOOKUP($B922,data!$A$6:$M$15000,4)</f>
        <v>1097000</v>
      </c>
    </row>
    <row r="923" spans="1:4">
      <c r="A923" s="1">
        <v>36465</v>
      </c>
      <c r="B923" s="4">
        <v>36465</v>
      </c>
      <c r="C923" s="12">
        <f t="shared" si="24"/>
        <v>11</v>
      </c>
      <c r="D923" s="38">
        <f>VLOOKUP($B923,data!$A$6:$M$15000,4)</f>
        <v>1002000</v>
      </c>
    </row>
    <row r="924" spans="1:4">
      <c r="A924" s="1">
        <v>36466</v>
      </c>
      <c r="B924" s="4">
        <v>36466</v>
      </c>
      <c r="C924" s="12">
        <f t="shared" si="24"/>
        <v>11</v>
      </c>
      <c r="D924" s="38">
        <f>VLOOKUP($B924,data!$A$6:$M$15000,4)</f>
        <v>939000</v>
      </c>
    </row>
    <row r="925" spans="1:4">
      <c r="A925" s="1">
        <v>36467</v>
      </c>
      <c r="B925" s="4">
        <v>36467</v>
      </c>
      <c r="C925" s="12">
        <f t="shared" si="24"/>
        <v>11</v>
      </c>
      <c r="D925" s="38">
        <f>VLOOKUP($B925,data!$A$6:$M$15000,4)</f>
        <v>975000</v>
      </c>
    </row>
    <row r="926" spans="1:4">
      <c r="A926" s="1">
        <v>36468</v>
      </c>
      <c r="B926" s="4">
        <v>36468</v>
      </c>
      <c r="C926" s="12">
        <f t="shared" si="24"/>
        <v>11</v>
      </c>
      <c r="D926" s="38">
        <f>VLOOKUP($B926,data!$A$6:$M$15000,4)</f>
        <v>1045000</v>
      </c>
    </row>
    <row r="927" spans="1:4">
      <c r="A927" s="1">
        <v>36469</v>
      </c>
      <c r="B927" s="4">
        <v>36469</v>
      </c>
      <c r="C927" s="12">
        <f t="shared" si="24"/>
        <v>11</v>
      </c>
      <c r="D927" s="38">
        <f>VLOOKUP($B927,data!$A$6:$M$15000,4)</f>
        <v>1004000</v>
      </c>
    </row>
    <row r="928" spans="1:4">
      <c r="A928" s="1">
        <v>36470</v>
      </c>
      <c r="B928" s="4">
        <v>36470</v>
      </c>
      <c r="C928" s="12">
        <f t="shared" si="24"/>
        <v>11</v>
      </c>
      <c r="D928" s="38">
        <f>VLOOKUP($B928,data!$A$6:$M$15000,4)</f>
        <v>975000</v>
      </c>
    </row>
    <row r="929" spans="1:4">
      <c r="A929" s="1">
        <v>36471</v>
      </c>
      <c r="B929" s="4">
        <v>36471</v>
      </c>
      <c r="C929" s="12">
        <f t="shared" si="24"/>
        <v>11</v>
      </c>
      <c r="D929" s="38">
        <f>VLOOKUP($B929,data!$A$6:$M$15000,4)</f>
        <v>999000</v>
      </c>
    </row>
    <row r="930" spans="1:4">
      <c r="A930" s="1">
        <v>36472</v>
      </c>
      <c r="B930" s="4">
        <v>36472</v>
      </c>
      <c r="C930" s="12">
        <f t="shared" si="24"/>
        <v>11</v>
      </c>
      <c r="D930" s="38">
        <f>VLOOKUP($B930,data!$A$6:$M$15000,4)</f>
        <v>1000000</v>
      </c>
    </row>
    <row r="931" spans="1:4">
      <c r="A931" s="1">
        <v>36473</v>
      </c>
      <c r="B931" s="4">
        <v>36473</v>
      </c>
      <c r="C931" s="12">
        <f t="shared" si="24"/>
        <v>11</v>
      </c>
      <c r="D931" s="38">
        <f>VLOOKUP($B931,data!$A$6:$M$15000,4)</f>
        <v>976000</v>
      </c>
    </row>
    <row r="932" spans="1:4">
      <c r="A932" s="1">
        <v>36474</v>
      </c>
      <c r="B932" s="4">
        <v>36474</v>
      </c>
      <c r="C932" s="12">
        <f t="shared" si="24"/>
        <v>11</v>
      </c>
      <c r="D932" s="38">
        <f>VLOOKUP($B932,data!$A$6:$M$15000,4)</f>
        <v>910000</v>
      </c>
    </row>
    <row r="933" spans="1:4">
      <c r="A933" s="1">
        <v>36475</v>
      </c>
      <c r="B933" s="4">
        <v>36475</v>
      </c>
      <c r="C933" s="12">
        <f t="shared" si="24"/>
        <v>11</v>
      </c>
      <c r="D933" s="38">
        <f>VLOOKUP($B933,data!$A$6:$M$15000,4)</f>
        <v>902000</v>
      </c>
    </row>
    <row r="934" spans="1:4">
      <c r="A934" s="1">
        <v>36476</v>
      </c>
      <c r="B934" s="4">
        <v>36476</v>
      </c>
      <c r="C934" s="12">
        <f t="shared" si="24"/>
        <v>11</v>
      </c>
      <c r="D934" s="38">
        <f>VLOOKUP($B934,data!$A$6:$M$15000,4)</f>
        <v>890000</v>
      </c>
    </row>
    <row r="935" spans="1:4">
      <c r="A935" s="1">
        <v>36477</v>
      </c>
      <c r="B935" s="4">
        <v>36477</v>
      </c>
      <c r="C935" s="12">
        <f t="shared" si="24"/>
        <v>11</v>
      </c>
      <c r="D935" s="38">
        <f>VLOOKUP($B935,data!$A$6:$M$15000,4)</f>
        <v>709000</v>
      </c>
    </row>
    <row r="936" spans="1:4">
      <c r="A936" s="1">
        <v>36478</v>
      </c>
      <c r="B936" s="4">
        <v>36478</v>
      </c>
      <c r="C936" s="12">
        <f t="shared" si="24"/>
        <v>11</v>
      </c>
      <c r="D936" s="38">
        <f>VLOOKUP($B936,data!$A$6:$M$15000,4)</f>
        <v>718000</v>
      </c>
    </row>
    <row r="937" spans="1:4">
      <c r="A937" s="1">
        <v>36479</v>
      </c>
      <c r="B937" s="4">
        <v>36479</v>
      </c>
      <c r="C937" s="12">
        <f t="shared" si="24"/>
        <v>11</v>
      </c>
      <c r="D937" s="38">
        <f>VLOOKUP($B937,data!$A$6:$M$15000,4)</f>
        <v>829000</v>
      </c>
    </row>
    <row r="938" spans="1:4">
      <c r="A938" s="1">
        <v>36480</v>
      </c>
      <c r="B938" s="4">
        <v>36480</v>
      </c>
      <c r="C938" s="12">
        <f t="shared" si="24"/>
        <v>11</v>
      </c>
      <c r="D938" s="38">
        <f>VLOOKUP($B938,data!$A$6:$M$15000,4)</f>
        <v>872000</v>
      </c>
    </row>
    <row r="939" spans="1:4">
      <c r="A939" s="1">
        <v>36481</v>
      </c>
      <c r="B939" s="4">
        <v>36481</v>
      </c>
      <c r="C939" s="12">
        <f t="shared" si="24"/>
        <v>11</v>
      </c>
      <c r="D939" s="38">
        <f>VLOOKUP($B939,data!$A$6:$M$15000,4)</f>
        <v>874000</v>
      </c>
    </row>
    <row r="940" spans="1:4">
      <c r="A940" s="1">
        <v>36482</v>
      </c>
      <c r="B940" s="4">
        <v>36482</v>
      </c>
      <c r="C940" s="12">
        <f t="shared" si="24"/>
        <v>11</v>
      </c>
      <c r="D940" s="38">
        <f>VLOOKUP($B940,data!$A$6:$M$15000,4)</f>
        <v>920000</v>
      </c>
    </row>
    <row r="941" spans="1:4">
      <c r="A941" s="1">
        <v>36483</v>
      </c>
      <c r="B941" s="4">
        <v>36483</v>
      </c>
      <c r="C941" s="12">
        <f t="shared" si="24"/>
        <v>11</v>
      </c>
      <c r="D941" s="38">
        <f>VLOOKUP($B941,data!$A$6:$M$15000,4)</f>
        <v>923000</v>
      </c>
    </row>
    <row r="942" spans="1:4">
      <c r="A942" s="1">
        <v>36484</v>
      </c>
      <c r="B942" s="4">
        <v>36484</v>
      </c>
      <c r="C942" s="12">
        <f t="shared" si="24"/>
        <v>11</v>
      </c>
      <c r="D942" s="38">
        <f>VLOOKUP($B942,data!$A$6:$M$15000,4)</f>
        <v>994000</v>
      </c>
    </row>
    <row r="943" spans="1:4">
      <c r="A943" s="1">
        <v>36485</v>
      </c>
      <c r="B943" s="4">
        <v>36485</v>
      </c>
      <c r="C943" s="12">
        <f t="shared" si="24"/>
        <v>11</v>
      </c>
      <c r="D943" s="38">
        <f>VLOOKUP($B943,data!$A$6:$M$15000,4)</f>
        <v>972000</v>
      </c>
    </row>
    <row r="944" spans="1:4">
      <c r="A944" s="1">
        <v>36486</v>
      </c>
      <c r="B944" s="4">
        <v>36486</v>
      </c>
      <c r="C944" s="12">
        <f t="shared" si="24"/>
        <v>11</v>
      </c>
      <c r="D944" s="38">
        <f>VLOOKUP($B944,data!$A$6:$M$15000,4)</f>
        <v>964000</v>
      </c>
    </row>
    <row r="945" spans="1:4">
      <c r="A945" s="1">
        <v>36487</v>
      </c>
      <c r="B945" s="4">
        <v>36487</v>
      </c>
      <c r="C945" s="12">
        <f t="shared" si="24"/>
        <v>11</v>
      </c>
      <c r="D945" s="38">
        <f>VLOOKUP($B945,data!$A$6:$M$15000,4)</f>
        <v>989000</v>
      </c>
    </row>
    <row r="946" spans="1:4">
      <c r="A946" s="1">
        <v>36488</v>
      </c>
      <c r="B946" s="4">
        <v>36488</v>
      </c>
      <c r="C946" s="12">
        <f t="shared" si="24"/>
        <v>11</v>
      </c>
      <c r="D946" s="38">
        <f>VLOOKUP($B946,data!$A$6:$M$15000,4)</f>
        <v>1063000</v>
      </c>
    </row>
    <row r="947" spans="1:4">
      <c r="A947" s="1">
        <v>36489</v>
      </c>
      <c r="B947" s="4">
        <v>36489</v>
      </c>
      <c r="C947" s="12">
        <f t="shared" si="24"/>
        <v>11</v>
      </c>
      <c r="D947" s="38">
        <f>VLOOKUP($B947,data!$A$6:$M$15000,4)</f>
        <v>1015000</v>
      </c>
    </row>
    <row r="948" spans="1:4">
      <c r="A948" s="1">
        <v>36490</v>
      </c>
      <c r="B948" s="4">
        <v>36490</v>
      </c>
      <c r="C948" s="12">
        <f t="shared" si="24"/>
        <v>11</v>
      </c>
      <c r="D948" s="38">
        <f>VLOOKUP($B948,data!$A$6:$M$15000,4)</f>
        <v>1012000</v>
      </c>
    </row>
    <row r="949" spans="1:4">
      <c r="A949" s="1">
        <v>36491</v>
      </c>
      <c r="B949" s="4">
        <v>36491</v>
      </c>
      <c r="C949" s="12">
        <f t="shared" si="24"/>
        <v>11</v>
      </c>
      <c r="D949" s="38">
        <f>VLOOKUP($B949,data!$A$6:$M$15000,4)</f>
        <v>993000</v>
      </c>
    </row>
    <row r="950" spans="1:4">
      <c r="A950" s="1">
        <v>36492</v>
      </c>
      <c r="B950" s="4">
        <v>36492</v>
      </c>
      <c r="C950" s="12">
        <f t="shared" si="24"/>
        <v>11</v>
      </c>
      <c r="D950" s="38">
        <f>VLOOKUP($B950,data!$A$6:$M$15000,4)</f>
        <v>972000</v>
      </c>
    </row>
    <row r="951" spans="1:4">
      <c r="A951" s="1">
        <v>36493</v>
      </c>
      <c r="B951" s="4">
        <v>36493</v>
      </c>
      <c r="C951" s="12">
        <f t="shared" si="24"/>
        <v>11</v>
      </c>
      <c r="D951" s="38">
        <f>VLOOKUP($B951,data!$A$6:$M$15000,4)</f>
        <v>968000</v>
      </c>
    </row>
    <row r="952" spans="1:4">
      <c r="A952" s="1">
        <v>36494</v>
      </c>
      <c r="B952" s="4">
        <v>36494</v>
      </c>
      <c r="C952" s="12">
        <f t="shared" si="24"/>
        <v>11</v>
      </c>
      <c r="D952" s="38">
        <f>VLOOKUP($B952,data!$A$6:$M$15000,4)</f>
        <v>910000</v>
      </c>
    </row>
    <row r="953" spans="1:4">
      <c r="A953" s="1">
        <v>36495</v>
      </c>
      <c r="B953" s="4">
        <v>36495</v>
      </c>
      <c r="C953" s="12">
        <f t="shared" si="24"/>
        <v>12</v>
      </c>
      <c r="D953" s="38">
        <f>VLOOKUP($B953,data!$A$6:$M$15000,4)</f>
        <v>973000</v>
      </c>
    </row>
    <row r="954" spans="1:4">
      <c r="A954" s="1">
        <v>36496</v>
      </c>
      <c r="B954" s="4">
        <v>36496</v>
      </c>
      <c r="C954" s="12">
        <f t="shared" si="24"/>
        <v>12</v>
      </c>
      <c r="D954" s="38">
        <f>VLOOKUP($B954,data!$A$6:$M$15000,4)</f>
        <v>1029000</v>
      </c>
    </row>
    <row r="955" spans="1:4">
      <c r="A955" s="1">
        <v>36497</v>
      </c>
      <c r="B955" s="4">
        <v>36497</v>
      </c>
      <c r="C955" s="12">
        <f t="shared" si="24"/>
        <v>12</v>
      </c>
      <c r="D955" s="38">
        <f>VLOOKUP($B955,data!$A$6:$M$15000,4)</f>
        <v>1037000</v>
      </c>
    </row>
    <row r="956" spans="1:4">
      <c r="A956" s="1">
        <v>36498</v>
      </c>
      <c r="B956" s="4">
        <v>36498</v>
      </c>
      <c r="C956" s="12">
        <f t="shared" si="24"/>
        <v>12</v>
      </c>
      <c r="D956" s="38">
        <f>VLOOKUP($B956,data!$A$6:$M$15000,4)</f>
        <v>996000</v>
      </c>
    </row>
    <row r="957" spans="1:4">
      <c r="A957" s="1">
        <v>36499</v>
      </c>
      <c r="B957" s="4">
        <v>36499</v>
      </c>
      <c r="C957" s="12">
        <f t="shared" si="24"/>
        <v>12</v>
      </c>
      <c r="D957" s="38">
        <f>VLOOKUP($B957,data!$A$6:$M$15000,4)</f>
        <v>1002000</v>
      </c>
    </row>
    <row r="958" spans="1:4">
      <c r="A958" s="1">
        <v>36500</v>
      </c>
      <c r="B958" s="4">
        <v>36500</v>
      </c>
      <c r="C958" s="12">
        <f t="shared" si="24"/>
        <v>12</v>
      </c>
      <c r="D958" s="38">
        <f>VLOOKUP($B958,data!$A$6:$M$15000,4)</f>
        <v>1000000</v>
      </c>
    </row>
    <row r="959" spans="1:4">
      <c r="A959" s="1">
        <v>36501</v>
      </c>
      <c r="B959" s="4">
        <v>36501</v>
      </c>
      <c r="C959" s="12">
        <f t="shared" si="24"/>
        <v>12</v>
      </c>
      <c r="D959" s="38">
        <f>VLOOKUP($B959,data!$A$6:$M$15000,4)</f>
        <v>937000</v>
      </c>
    </row>
    <row r="960" spans="1:4">
      <c r="A960" s="1">
        <v>36502</v>
      </c>
      <c r="B960" s="4">
        <v>36502</v>
      </c>
      <c r="C960" s="12">
        <f t="shared" si="24"/>
        <v>12</v>
      </c>
      <c r="D960" s="38">
        <f>VLOOKUP($B960,data!$A$6:$M$15000,4)</f>
        <v>1061000</v>
      </c>
    </row>
    <row r="961" spans="1:4">
      <c r="A961" s="1">
        <v>36503</v>
      </c>
      <c r="B961" s="4">
        <v>36503</v>
      </c>
      <c r="C961" s="12">
        <f t="shared" si="24"/>
        <v>12</v>
      </c>
      <c r="D961" s="38">
        <f>VLOOKUP($B961,data!$A$6:$M$15000,4)</f>
        <v>967000</v>
      </c>
    </row>
    <row r="962" spans="1:4">
      <c r="A962" s="1">
        <v>36504</v>
      </c>
      <c r="B962" s="4">
        <v>36504</v>
      </c>
      <c r="C962" s="12">
        <f t="shared" si="24"/>
        <v>12</v>
      </c>
      <c r="D962" s="38">
        <f>VLOOKUP($B962,data!$A$6:$M$15000,4)</f>
        <v>961000</v>
      </c>
    </row>
    <row r="963" spans="1:4">
      <c r="A963" s="1">
        <v>36505</v>
      </c>
      <c r="B963" s="4">
        <v>36505</v>
      </c>
      <c r="C963" s="12">
        <f t="shared" si="24"/>
        <v>12</v>
      </c>
      <c r="D963" s="38">
        <f>VLOOKUP($B963,data!$A$6:$M$15000,4)</f>
        <v>1000466</v>
      </c>
    </row>
    <row r="964" spans="1:4">
      <c r="A964" s="1">
        <v>36506</v>
      </c>
      <c r="B964" s="4">
        <v>36506</v>
      </c>
      <c r="C964" s="12">
        <f t="shared" si="24"/>
        <v>12</v>
      </c>
      <c r="D964" s="38">
        <f>VLOOKUP($B964,data!$A$6:$M$15000,4)</f>
        <v>1027476</v>
      </c>
    </row>
    <row r="965" spans="1:4">
      <c r="A965" s="1">
        <v>36507</v>
      </c>
      <c r="B965" s="4">
        <v>36507</v>
      </c>
      <c r="C965" s="12">
        <f t="shared" si="24"/>
        <v>12</v>
      </c>
      <c r="D965" s="38">
        <f>VLOOKUP($B965,data!$A$6:$M$15000,4)</f>
        <v>993000</v>
      </c>
    </row>
    <row r="966" spans="1:4">
      <c r="A966" s="1">
        <v>36508</v>
      </c>
      <c r="B966" s="4">
        <v>36508</v>
      </c>
      <c r="C966" s="12">
        <f t="shared" si="24"/>
        <v>12</v>
      </c>
      <c r="D966" s="38">
        <f>VLOOKUP($B966,data!$A$6:$M$15000,4)</f>
        <v>924000</v>
      </c>
    </row>
    <row r="967" spans="1:4">
      <c r="A967" s="1">
        <v>36509</v>
      </c>
      <c r="B967" s="4">
        <v>36509</v>
      </c>
      <c r="C967" s="12">
        <f t="shared" si="24"/>
        <v>12</v>
      </c>
      <c r="D967" s="38">
        <f>VLOOKUP($B967,data!$A$6:$M$15000,4)</f>
        <v>940000</v>
      </c>
    </row>
    <row r="968" spans="1:4">
      <c r="A968" s="1">
        <v>36510</v>
      </c>
      <c r="B968" s="4">
        <v>36510</v>
      </c>
      <c r="C968" s="12">
        <f t="shared" si="24"/>
        <v>12</v>
      </c>
      <c r="D968" s="38">
        <f>VLOOKUP($B968,data!$A$6:$M$15000,4)</f>
        <v>916000</v>
      </c>
    </row>
    <row r="969" spans="1:4">
      <c r="A969" s="1">
        <v>36511</v>
      </c>
      <c r="B969" s="4">
        <v>36511</v>
      </c>
      <c r="C969" s="12">
        <f t="shared" ref="C969:C1033" si="25">IF(B969&lt;&gt;"",MONTH(B969),0)</f>
        <v>12</v>
      </c>
      <c r="D969" s="38">
        <f>VLOOKUP($B969,data!$A$6:$M$15000,4)</f>
        <v>942000</v>
      </c>
    </row>
    <row r="970" spans="1:4">
      <c r="A970" s="1">
        <v>36512</v>
      </c>
      <c r="B970" s="4">
        <v>36512</v>
      </c>
      <c r="C970" s="12">
        <f t="shared" si="25"/>
        <v>12</v>
      </c>
      <c r="D970" s="38">
        <f>VLOOKUP($B970,data!$A$6:$M$15000,4)</f>
        <v>883000</v>
      </c>
    </row>
    <row r="971" spans="1:4">
      <c r="A971" s="1">
        <v>36513</v>
      </c>
      <c r="B971" s="4">
        <v>36513</v>
      </c>
      <c r="C971" s="12">
        <f t="shared" si="25"/>
        <v>12</v>
      </c>
      <c r="D971" s="38">
        <f>VLOOKUP($B971,data!$A$6:$M$15000,4)</f>
        <v>894000</v>
      </c>
    </row>
    <row r="972" spans="1:4">
      <c r="A972" s="1">
        <v>36514</v>
      </c>
      <c r="B972" s="4">
        <v>36514</v>
      </c>
      <c r="C972" s="12">
        <f t="shared" si="25"/>
        <v>12</v>
      </c>
      <c r="D972" s="38">
        <f>VLOOKUP($B972,data!$A$6:$M$15000,4)</f>
        <v>890000</v>
      </c>
    </row>
    <row r="973" spans="1:4">
      <c r="A973" s="1">
        <v>36515</v>
      </c>
      <c r="B973" s="4">
        <v>36515</v>
      </c>
      <c r="C973" s="12">
        <f t="shared" si="25"/>
        <v>12</v>
      </c>
      <c r="D973" s="38">
        <f>VLOOKUP($B973,data!$A$6:$M$15000,4)</f>
        <v>778000</v>
      </c>
    </row>
    <row r="974" spans="1:4">
      <c r="A974" s="1">
        <v>36516</v>
      </c>
      <c r="B974" s="4">
        <v>36516</v>
      </c>
      <c r="C974" s="12">
        <f t="shared" si="25"/>
        <v>12</v>
      </c>
      <c r="D974" s="38">
        <f>VLOOKUP($B974,data!$A$6:$M$15000,4)</f>
        <v>689000</v>
      </c>
    </row>
    <row r="975" spans="1:4">
      <c r="A975" s="1">
        <v>36517</v>
      </c>
      <c r="B975" s="4">
        <v>36517</v>
      </c>
      <c r="C975" s="12">
        <f t="shared" si="25"/>
        <v>12</v>
      </c>
      <c r="D975" s="38">
        <f>VLOOKUP($B975,data!$A$6:$M$15000,4)</f>
        <v>829000</v>
      </c>
    </row>
    <row r="976" spans="1:4">
      <c r="A976" s="1">
        <v>36518</v>
      </c>
      <c r="B976" s="4">
        <v>36518</v>
      </c>
      <c r="C976" s="12">
        <f t="shared" si="25"/>
        <v>12</v>
      </c>
      <c r="D976" s="38">
        <f>VLOOKUP($B976,data!$A$6:$M$15000,4)</f>
        <v>900000</v>
      </c>
    </row>
    <row r="977" spans="1:4">
      <c r="A977" s="1">
        <v>36519</v>
      </c>
      <c r="B977" s="4">
        <v>36519</v>
      </c>
      <c r="C977" s="12">
        <f t="shared" si="25"/>
        <v>12</v>
      </c>
      <c r="D977" s="38">
        <f>VLOOKUP($B977,data!$A$6:$M$15000,4)</f>
        <v>896000</v>
      </c>
    </row>
    <row r="978" spans="1:4">
      <c r="A978" s="1">
        <v>36520</v>
      </c>
      <c r="B978" s="4">
        <v>36520</v>
      </c>
      <c r="C978" s="12">
        <f t="shared" si="25"/>
        <v>12</v>
      </c>
      <c r="D978" s="38">
        <f>VLOOKUP($B978,data!$A$6:$M$15000,4)</f>
        <v>905000</v>
      </c>
    </row>
    <row r="979" spans="1:4">
      <c r="A979" s="1">
        <v>36521</v>
      </c>
      <c r="B979" s="4">
        <v>36521</v>
      </c>
      <c r="C979" s="12">
        <f t="shared" si="25"/>
        <v>12</v>
      </c>
      <c r="D979" s="38">
        <f>VLOOKUP($B979,data!$A$6:$M$15000,4)</f>
        <v>904000</v>
      </c>
    </row>
    <row r="980" spans="1:4">
      <c r="A980" s="1">
        <v>36522</v>
      </c>
      <c r="B980" s="4">
        <v>36522</v>
      </c>
      <c r="C980" s="12">
        <f t="shared" si="25"/>
        <v>12</v>
      </c>
      <c r="D980" s="38">
        <f>VLOOKUP($B980,data!$A$6:$M$15000,4)</f>
        <v>926000</v>
      </c>
    </row>
    <row r="981" spans="1:4">
      <c r="A981" s="1">
        <v>36523</v>
      </c>
      <c r="B981" s="4">
        <v>36523</v>
      </c>
      <c r="C981" s="12">
        <f t="shared" si="25"/>
        <v>12</v>
      </c>
      <c r="D981" s="38">
        <f>VLOOKUP($B981,data!$A$6:$M$15000,4)</f>
        <v>953000</v>
      </c>
    </row>
    <row r="982" spans="1:4">
      <c r="A982" s="1">
        <v>36524</v>
      </c>
      <c r="B982" s="4">
        <v>36524</v>
      </c>
      <c r="C982" s="12">
        <f t="shared" si="25"/>
        <v>12</v>
      </c>
      <c r="D982" s="38">
        <f>VLOOKUP($B982,data!$A$6:$M$15000,4)</f>
        <v>923000</v>
      </c>
    </row>
    <row r="983" spans="1:4">
      <c r="A983" s="1">
        <v>36525</v>
      </c>
      <c r="B983" s="4">
        <v>36525</v>
      </c>
      <c r="C983" s="12">
        <f t="shared" si="25"/>
        <v>12</v>
      </c>
      <c r="D983" s="38">
        <f>VLOOKUP($B983,data!$A$6:$M$15000,4)</f>
        <v>942000</v>
      </c>
    </row>
    <row r="984" spans="1:4" ht="22.5">
      <c r="A984" s="7" t="s">
        <v>1</v>
      </c>
      <c r="B984" s="8" t="s">
        <v>2</v>
      </c>
      <c r="C984" s="27" t="s">
        <v>14</v>
      </c>
      <c r="D984" s="9" t="s">
        <v>4</v>
      </c>
    </row>
    <row r="985" spans="1:4">
      <c r="A985" s="1">
        <v>36526</v>
      </c>
      <c r="B985" s="4">
        <v>36526</v>
      </c>
      <c r="C985" s="12">
        <f t="shared" si="25"/>
        <v>1</v>
      </c>
      <c r="D985" s="38">
        <f>VLOOKUP($B985,data!$A$6:$M$15000,4)</f>
        <v>885000</v>
      </c>
    </row>
    <row r="986" spans="1:4">
      <c r="A986" s="1">
        <v>36527</v>
      </c>
      <c r="B986" s="4">
        <v>36527</v>
      </c>
      <c r="C986" s="12">
        <f t="shared" si="25"/>
        <v>1</v>
      </c>
      <c r="D986" s="38">
        <f>VLOOKUP($B986,data!$A$6:$M$15000,4)</f>
        <v>930000</v>
      </c>
    </row>
    <row r="987" spans="1:4">
      <c r="A987" s="1">
        <v>36528</v>
      </c>
      <c r="B987" s="4">
        <v>36528</v>
      </c>
      <c r="C987" s="12">
        <f t="shared" si="25"/>
        <v>1</v>
      </c>
      <c r="D987" s="38">
        <f>VLOOKUP($B987,data!$A$6:$M$15000,4)</f>
        <v>892000</v>
      </c>
    </row>
    <row r="988" spans="1:4">
      <c r="A988" s="1">
        <v>36529</v>
      </c>
      <c r="B988" s="4">
        <v>36529</v>
      </c>
      <c r="C988" s="12">
        <f t="shared" si="25"/>
        <v>1</v>
      </c>
      <c r="D988" s="38">
        <f>VLOOKUP($B988,data!$A$6:$M$15000,4)</f>
        <v>893000</v>
      </c>
    </row>
    <row r="989" spans="1:4">
      <c r="A989" s="1">
        <v>36530</v>
      </c>
      <c r="B989" s="4">
        <v>36530</v>
      </c>
      <c r="C989" s="12">
        <f t="shared" si="25"/>
        <v>1</v>
      </c>
      <c r="D989" s="38">
        <f>VLOOKUP($B989,data!$A$6:$M$15000,4)</f>
        <v>872000</v>
      </c>
    </row>
    <row r="990" spans="1:4">
      <c r="A990" s="1">
        <v>36531</v>
      </c>
      <c r="B990" s="4">
        <v>36531</v>
      </c>
      <c r="C990" s="12">
        <f t="shared" si="25"/>
        <v>1</v>
      </c>
      <c r="D990" s="38">
        <f>VLOOKUP($B990,data!$A$6:$M$15000,4)</f>
        <v>929000</v>
      </c>
    </row>
    <row r="991" spans="1:4">
      <c r="A991" s="1">
        <v>36532</v>
      </c>
      <c r="B991" s="4">
        <v>36532</v>
      </c>
      <c r="C991" s="12">
        <f t="shared" si="25"/>
        <v>1</v>
      </c>
      <c r="D991" s="38">
        <f>VLOOKUP($B991,data!$A$6:$M$15000,4)</f>
        <v>942000</v>
      </c>
    </row>
    <row r="992" spans="1:4">
      <c r="A992" s="1">
        <v>36533</v>
      </c>
      <c r="B992" s="4">
        <v>36533</v>
      </c>
      <c r="C992" s="12">
        <f t="shared" si="25"/>
        <v>1</v>
      </c>
      <c r="D992" s="38">
        <f>VLOOKUP($B992,data!$A$6:$M$15000,4)</f>
        <v>1110000</v>
      </c>
    </row>
    <row r="993" spans="1:4">
      <c r="A993" s="1">
        <v>36534</v>
      </c>
      <c r="B993" s="4">
        <v>36534</v>
      </c>
      <c r="C993" s="12">
        <f t="shared" si="25"/>
        <v>1</v>
      </c>
      <c r="D993" s="38">
        <f>VLOOKUP($B993,data!$A$6:$M$15000,4)</f>
        <v>1087000</v>
      </c>
    </row>
    <row r="994" spans="1:4">
      <c r="A994" s="1">
        <v>36535</v>
      </c>
      <c r="B994" s="4">
        <v>36535</v>
      </c>
      <c r="C994" s="12">
        <f t="shared" si="25"/>
        <v>1</v>
      </c>
      <c r="D994" s="38">
        <f>VLOOKUP($B994,data!$A$6:$M$15000,4)</f>
        <v>1108000</v>
      </c>
    </row>
    <row r="995" spans="1:4">
      <c r="A995" s="1">
        <v>36536</v>
      </c>
      <c r="B995" s="4">
        <v>36536</v>
      </c>
      <c r="C995" s="12">
        <f t="shared" si="25"/>
        <v>1</v>
      </c>
      <c r="D995" s="38">
        <f>VLOOKUP($B995,data!$A$6:$M$15000,4)</f>
        <v>1121000</v>
      </c>
    </row>
    <row r="996" spans="1:4">
      <c r="A996" s="1">
        <v>36537</v>
      </c>
      <c r="B996" s="4">
        <v>36537</v>
      </c>
      <c r="C996" s="12">
        <f t="shared" si="25"/>
        <v>1</v>
      </c>
      <c r="D996" s="38">
        <f>VLOOKUP($B996,data!$A$6:$M$15000,4)</f>
        <v>1008000</v>
      </c>
    </row>
    <row r="997" spans="1:4">
      <c r="A997" s="1">
        <v>36538</v>
      </c>
      <c r="B997" s="4">
        <v>36538</v>
      </c>
      <c r="C997" s="12">
        <f t="shared" si="25"/>
        <v>1</v>
      </c>
      <c r="D997" s="38">
        <f>VLOOKUP($B997,data!$A$6:$M$15000,4)</f>
        <v>993000</v>
      </c>
    </row>
    <row r="998" spans="1:4">
      <c r="A998" s="1">
        <v>36539</v>
      </c>
      <c r="B998" s="4">
        <v>36539</v>
      </c>
      <c r="C998" s="12">
        <f t="shared" si="25"/>
        <v>1</v>
      </c>
      <c r="D998" s="38">
        <f>VLOOKUP($B998,data!$A$6:$M$15000,4)</f>
        <v>978000</v>
      </c>
    </row>
    <row r="999" spans="1:4">
      <c r="A999" s="1">
        <v>36540</v>
      </c>
      <c r="B999" s="4">
        <v>36540</v>
      </c>
      <c r="C999" s="12">
        <f t="shared" si="25"/>
        <v>1</v>
      </c>
      <c r="D999" s="38">
        <f>VLOOKUP($B999,data!$A$6:$M$15000,4)</f>
        <v>951000</v>
      </c>
    </row>
    <row r="1000" spans="1:4">
      <c r="A1000" s="1">
        <v>36541</v>
      </c>
      <c r="B1000" s="4">
        <v>36541</v>
      </c>
      <c r="C1000" s="12">
        <f t="shared" si="25"/>
        <v>1</v>
      </c>
      <c r="D1000" s="38">
        <f>VLOOKUP($B1000,data!$A$6:$M$15000,4)</f>
        <v>934000</v>
      </c>
    </row>
    <row r="1001" spans="1:4">
      <c r="A1001" s="1">
        <v>36542</v>
      </c>
      <c r="B1001" s="4">
        <v>36542</v>
      </c>
      <c r="C1001" s="12">
        <f t="shared" si="25"/>
        <v>1</v>
      </c>
      <c r="D1001" s="38">
        <f>VLOOKUP($B1001,data!$A$6:$M$15000,4)</f>
        <v>924000</v>
      </c>
    </row>
    <row r="1002" spans="1:4">
      <c r="A1002" s="1">
        <v>36543</v>
      </c>
      <c r="B1002" s="4">
        <v>36543</v>
      </c>
      <c r="C1002" s="12">
        <f t="shared" si="25"/>
        <v>1</v>
      </c>
      <c r="D1002" s="38">
        <f>VLOOKUP($B1002,data!$A$6:$M$15000,4)</f>
        <v>899000</v>
      </c>
    </row>
    <row r="1003" spans="1:4">
      <c r="A1003" s="1">
        <v>36544</v>
      </c>
      <c r="B1003" s="4">
        <v>36544</v>
      </c>
      <c r="C1003" s="12">
        <f t="shared" si="25"/>
        <v>1</v>
      </c>
      <c r="D1003" s="38">
        <f>VLOOKUP($B1003,data!$A$6:$M$15000,4)</f>
        <v>927000</v>
      </c>
    </row>
    <row r="1004" spans="1:4">
      <c r="A1004" s="1">
        <v>36545</v>
      </c>
      <c r="B1004" s="4">
        <v>36545</v>
      </c>
      <c r="C1004" s="12">
        <f t="shared" si="25"/>
        <v>1</v>
      </c>
      <c r="D1004" s="38">
        <f>VLOOKUP($B1004,data!$A$6:$M$15000,4)</f>
        <v>897000</v>
      </c>
    </row>
    <row r="1005" spans="1:4">
      <c r="A1005" s="1">
        <v>36546</v>
      </c>
      <c r="B1005" s="4">
        <v>36546</v>
      </c>
      <c r="C1005" s="12">
        <f t="shared" si="25"/>
        <v>1</v>
      </c>
      <c r="D1005" s="38">
        <f>VLOOKUP($B1005,data!$A$6:$M$15000,4)</f>
        <v>796000</v>
      </c>
    </row>
    <row r="1006" spans="1:4">
      <c r="A1006" s="1">
        <v>36547</v>
      </c>
      <c r="B1006" s="4">
        <v>36547</v>
      </c>
      <c r="C1006" s="12">
        <f t="shared" si="25"/>
        <v>1</v>
      </c>
      <c r="D1006" s="38">
        <f>VLOOKUP($B1006,data!$A$6:$M$15000,4)</f>
        <v>826000</v>
      </c>
    </row>
    <row r="1007" spans="1:4">
      <c r="A1007" s="1">
        <v>36548</v>
      </c>
      <c r="B1007" s="4">
        <v>36548</v>
      </c>
      <c r="C1007" s="12">
        <f t="shared" si="25"/>
        <v>1</v>
      </c>
      <c r="D1007" s="38">
        <f>VLOOKUP($B1007,data!$A$6:$M$15000,4)</f>
        <v>809000</v>
      </c>
    </row>
    <row r="1008" spans="1:4">
      <c r="A1008" s="1">
        <v>36549</v>
      </c>
      <c r="B1008" s="4">
        <v>36549</v>
      </c>
      <c r="C1008" s="12">
        <f t="shared" si="25"/>
        <v>1</v>
      </c>
      <c r="D1008" s="38">
        <f>VLOOKUP($B1008,data!$A$6:$M$15000,4)</f>
        <v>796000</v>
      </c>
    </row>
    <row r="1009" spans="1:4">
      <c r="A1009" s="1">
        <v>36550</v>
      </c>
      <c r="B1009" s="4">
        <v>36550</v>
      </c>
      <c r="C1009" s="12">
        <f t="shared" si="25"/>
        <v>1</v>
      </c>
      <c r="D1009" s="38">
        <f>VLOOKUP($B1009,data!$A$6:$M$15000,4)</f>
        <v>793000</v>
      </c>
    </row>
    <row r="1010" spans="1:4">
      <c r="A1010" s="1">
        <v>36551</v>
      </c>
      <c r="B1010" s="4">
        <v>36551</v>
      </c>
      <c r="C1010" s="12">
        <f t="shared" si="25"/>
        <v>1</v>
      </c>
      <c r="D1010" s="38">
        <f>VLOOKUP($B1010,data!$A$6:$M$15000,4)</f>
        <v>770000</v>
      </c>
    </row>
    <row r="1011" spans="1:4">
      <c r="A1011" s="1">
        <v>36552</v>
      </c>
      <c r="B1011" s="4">
        <v>36552</v>
      </c>
      <c r="C1011" s="12">
        <f t="shared" si="25"/>
        <v>1</v>
      </c>
      <c r="D1011" s="38">
        <f>VLOOKUP($B1011,data!$A$6:$M$15000,4)</f>
        <v>637000</v>
      </c>
    </row>
    <row r="1012" spans="1:4">
      <c r="A1012" s="1">
        <v>36553</v>
      </c>
      <c r="B1012" s="4">
        <v>36553</v>
      </c>
      <c r="C1012" s="12">
        <f t="shared" si="25"/>
        <v>1</v>
      </c>
      <c r="D1012" s="38">
        <f>VLOOKUP($B1012,data!$A$6:$M$15000,4)</f>
        <v>623000</v>
      </c>
    </row>
    <row r="1013" spans="1:4">
      <c r="A1013" s="1">
        <v>36554</v>
      </c>
      <c r="B1013" s="4">
        <v>36554</v>
      </c>
      <c r="C1013" s="12">
        <f t="shared" si="25"/>
        <v>1</v>
      </c>
      <c r="D1013" s="38">
        <f>VLOOKUP($B1013,data!$A$6:$M$15000,4)</f>
        <v>578000</v>
      </c>
    </row>
    <row r="1014" spans="1:4">
      <c r="A1014" s="1">
        <v>36555</v>
      </c>
      <c r="B1014" s="4">
        <v>36555</v>
      </c>
      <c r="C1014" s="12">
        <f t="shared" si="25"/>
        <v>1</v>
      </c>
      <c r="D1014" s="38">
        <f>VLOOKUP($B1014,data!$A$6:$M$15000,4)</f>
        <v>564000</v>
      </c>
    </row>
    <row r="1015" spans="1:4">
      <c r="A1015" s="1">
        <v>36556</v>
      </c>
      <c r="B1015" s="4">
        <v>36556</v>
      </c>
      <c r="C1015" s="12">
        <f t="shared" si="25"/>
        <v>1</v>
      </c>
      <c r="D1015" s="38">
        <f>VLOOKUP($B1015,data!$A$6:$M$15000,4)</f>
        <v>546000</v>
      </c>
    </row>
    <row r="1016" spans="1:4">
      <c r="A1016" s="1">
        <v>36557</v>
      </c>
      <c r="B1016" s="4">
        <v>36557</v>
      </c>
      <c r="C1016" s="12">
        <f t="shared" si="25"/>
        <v>2</v>
      </c>
      <c r="D1016" s="38">
        <f>VLOOKUP($B1016,data!$A$6:$M$15000,4)</f>
        <v>585000</v>
      </c>
    </row>
    <row r="1017" spans="1:4">
      <c r="A1017" s="1">
        <v>36558</v>
      </c>
      <c r="B1017" s="4">
        <v>36558</v>
      </c>
      <c r="C1017" s="12">
        <f t="shared" si="25"/>
        <v>2</v>
      </c>
      <c r="D1017" s="38">
        <f>VLOOKUP($B1017,data!$A$6:$M$15000,4)</f>
        <v>541000</v>
      </c>
    </row>
    <row r="1018" spans="1:4">
      <c r="A1018" s="1">
        <v>36559</v>
      </c>
      <c r="B1018" s="4">
        <v>36559</v>
      </c>
      <c r="C1018" s="12">
        <f t="shared" si="25"/>
        <v>2</v>
      </c>
      <c r="D1018" s="38">
        <f>VLOOKUP($B1018,data!$A$6:$M$15000,4)</f>
        <v>552000</v>
      </c>
    </row>
    <row r="1019" spans="1:4">
      <c r="A1019" s="1">
        <v>36560</v>
      </c>
      <c r="B1019" s="4">
        <v>36560</v>
      </c>
      <c r="C1019" s="12">
        <f t="shared" si="25"/>
        <v>2</v>
      </c>
      <c r="D1019" s="38">
        <f>VLOOKUP($B1019,data!$A$6:$M$15000,4)</f>
        <v>594000</v>
      </c>
    </row>
    <row r="1020" spans="1:4">
      <c r="A1020" s="1">
        <v>36561</v>
      </c>
      <c r="B1020" s="4">
        <v>36561</v>
      </c>
      <c r="C1020" s="12">
        <f t="shared" si="25"/>
        <v>2</v>
      </c>
      <c r="D1020" s="38">
        <f>VLOOKUP($B1020,data!$A$6:$M$15000,4)</f>
        <v>633000</v>
      </c>
    </row>
    <row r="1021" spans="1:4">
      <c r="A1021" s="1">
        <v>36562</v>
      </c>
      <c r="B1021" s="4">
        <v>36562</v>
      </c>
      <c r="C1021" s="12">
        <f t="shared" si="25"/>
        <v>2</v>
      </c>
      <c r="D1021" s="38">
        <f>VLOOKUP($B1021,data!$A$6:$M$15000,4)</f>
        <v>624000</v>
      </c>
    </row>
    <row r="1022" spans="1:4">
      <c r="A1022" s="1">
        <v>36563</v>
      </c>
      <c r="B1022" s="4">
        <v>36563</v>
      </c>
      <c r="C1022" s="12">
        <f t="shared" si="25"/>
        <v>2</v>
      </c>
      <c r="D1022" s="38">
        <f>VLOOKUP($B1022,data!$A$6:$M$15000,4)</f>
        <v>601000</v>
      </c>
    </row>
    <row r="1023" spans="1:4">
      <c r="A1023" s="1">
        <v>36564</v>
      </c>
      <c r="B1023" s="4">
        <v>36564</v>
      </c>
      <c r="C1023" s="12">
        <f t="shared" si="25"/>
        <v>2</v>
      </c>
      <c r="D1023" s="38">
        <f>VLOOKUP($B1023,data!$A$6:$M$15000,4)</f>
        <v>650000</v>
      </c>
    </row>
    <row r="1024" spans="1:4">
      <c r="A1024" s="1">
        <v>36565</v>
      </c>
      <c r="B1024" s="4">
        <v>36565</v>
      </c>
      <c r="C1024" s="12">
        <f t="shared" si="25"/>
        <v>2</v>
      </c>
      <c r="D1024" s="38">
        <f>VLOOKUP($B1024,data!$A$6:$M$15000,4)</f>
        <v>666000</v>
      </c>
    </row>
    <row r="1025" spans="1:4">
      <c r="A1025" s="1">
        <v>36566</v>
      </c>
      <c r="B1025" s="4">
        <v>36566</v>
      </c>
      <c r="C1025" s="12">
        <f t="shared" si="25"/>
        <v>2</v>
      </c>
      <c r="D1025" s="38">
        <f>VLOOKUP($B1025,data!$A$6:$M$15000,4)</f>
        <v>639000</v>
      </c>
    </row>
    <row r="1026" spans="1:4">
      <c r="A1026" s="1">
        <v>36567</v>
      </c>
      <c r="B1026" s="4">
        <v>36567</v>
      </c>
      <c r="C1026" s="12">
        <f t="shared" si="25"/>
        <v>2</v>
      </c>
      <c r="D1026" s="38">
        <f>VLOOKUP($B1026,data!$A$6:$M$15000,4)</f>
        <v>641000</v>
      </c>
    </row>
    <row r="1027" spans="1:4">
      <c r="A1027" s="1">
        <v>36568</v>
      </c>
      <c r="B1027" s="4">
        <v>36568</v>
      </c>
      <c r="C1027" s="12">
        <f t="shared" si="25"/>
        <v>2</v>
      </c>
      <c r="D1027" s="38">
        <f>VLOOKUP($B1027,data!$A$6:$M$15000,4)</f>
        <v>642000</v>
      </c>
    </row>
    <row r="1028" spans="1:4">
      <c r="A1028" s="1">
        <v>36569</v>
      </c>
      <c r="B1028" s="4">
        <v>36569</v>
      </c>
      <c r="C1028" s="12">
        <f t="shared" si="25"/>
        <v>2</v>
      </c>
      <c r="D1028" s="38">
        <f>VLOOKUP($B1028,data!$A$6:$M$15000,4)</f>
        <v>654000</v>
      </c>
    </row>
    <row r="1029" spans="1:4">
      <c r="A1029" s="1">
        <v>36570</v>
      </c>
      <c r="B1029" s="4">
        <v>36570</v>
      </c>
      <c r="C1029" s="12">
        <f t="shared" si="25"/>
        <v>2</v>
      </c>
      <c r="D1029" s="38">
        <f>VLOOKUP($B1029,data!$A$6:$M$15000,4)</f>
        <v>643000</v>
      </c>
    </row>
    <row r="1030" spans="1:4">
      <c r="A1030" s="1">
        <v>36571</v>
      </c>
      <c r="B1030" s="4">
        <v>36571</v>
      </c>
      <c r="C1030" s="12">
        <f t="shared" si="25"/>
        <v>2</v>
      </c>
      <c r="D1030" s="38">
        <f>VLOOKUP($B1030,data!$A$6:$M$15000,4)</f>
        <v>612000</v>
      </c>
    </row>
    <row r="1031" spans="1:4">
      <c r="A1031" s="1">
        <v>36572</v>
      </c>
      <c r="B1031" s="4">
        <v>36572</v>
      </c>
      <c r="C1031" s="12">
        <f t="shared" si="25"/>
        <v>2</v>
      </c>
      <c r="D1031" s="38">
        <f>VLOOKUP($B1031,data!$A$6:$M$15000,4)</f>
        <v>633000</v>
      </c>
    </row>
    <row r="1032" spans="1:4">
      <c r="A1032" s="1">
        <v>36573</v>
      </c>
      <c r="B1032" s="4">
        <v>36573</v>
      </c>
      <c r="C1032" s="12">
        <f t="shared" si="25"/>
        <v>2</v>
      </c>
      <c r="D1032" s="38">
        <f>VLOOKUP($B1032,data!$A$6:$M$15000,4)</f>
        <v>641000</v>
      </c>
    </row>
    <row r="1033" spans="1:4">
      <c r="A1033" s="1">
        <v>36574</v>
      </c>
      <c r="B1033" s="4">
        <v>36574</v>
      </c>
      <c r="C1033" s="12">
        <f t="shared" si="25"/>
        <v>2</v>
      </c>
      <c r="D1033" s="38">
        <f>VLOOKUP($B1033,data!$A$6:$M$15000,4)</f>
        <v>648000</v>
      </c>
    </row>
    <row r="1034" spans="1:4">
      <c r="A1034" s="1">
        <v>36575</v>
      </c>
      <c r="B1034" s="4">
        <v>36575</v>
      </c>
      <c r="C1034" s="12">
        <f t="shared" ref="C1034:C1097" si="26">IF(B1034&lt;&gt;"",MONTH(B1034),0)</f>
        <v>2</v>
      </c>
      <c r="D1034" s="38">
        <f>VLOOKUP($B1034,data!$A$6:$M$15000,4)</f>
        <v>706000</v>
      </c>
    </row>
    <row r="1035" spans="1:4">
      <c r="A1035" s="1">
        <v>36576</v>
      </c>
      <c r="B1035" s="4">
        <v>36576</v>
      </c>
      <c r="C1035" s="12">
        <f t="shared" si="26"/>
        <v>2</v>
      </c>
      <c r="D1035" s="38">
        <f>VLOOKUP($B1035,data!$A$6:$M$15000,4)</f>
        <v>712000</v>
      </c>
    </row>
    <row r="1036" spans="1:4">
      <c r="A1036" s="1">
        <v>36577</v>
      </c>
      <c r="B1036" s="4">
        <v>36577</v>
      </c>
      <c r="C1036" s="12">
        <f t="shared" si="26"/>
        <v>2</v>
      </c>
      <c r="D1036" s="38">
        <f>VLOOKUP($B1036,data!$A$6:$M$15000,4)</f>
        <v>709000</v>
      </c>
    </row>
    <row r="1037" spans="1:4">
      <c r="A1037" s="1">
        <v>36578</v>
      </c>
      <c r="B1037" s="4">
        <v>36578</v>
      </c>
      <c r="C1037" s="12">
        <f t="shared" si="26"/>
        <v>2</v>
      </c>
      <c r="D1037" s="38">
        <f>VLOOKUP($B1037,data!$A$6:$M$15000,4)</f>
        <v>701000</v>
      </c>
    </row>
    <row r="1038" spans="1:4">
      <c r="A1038" s="1">
        <v>36579</v>
      </c>
      <c r="B1038" s="4">
        <v>36579</v>
      </c>
      <c r="C1038" s="12">
        <f t="shared" si="26"/>
        <v>2</v>
      </c>
      <c r="D1038" s="38">
        <f>VLOOKUP($B1038,data!$A$6:$M$15000,4)</f>
        <v>715000</v>
      </c>
    </row>
    <row r="1039" spans="1:4">
      <c r="A1039" s="1">
        <v>36580</v>
      </c>
      <c r="B1039" s="4">
        <v>36580</v>
      </c>
      <c r="C1039" s="12">
        <f t="shared" si="26"/>
        <v>2</v>
      </c>
      <c r="D1039" s="38">
        <f>VLOOKUP($B1039,data!$A$6:$M$15000,4)</f>
        <v>714000</v>
      </c>
    </row>
    <row r="1040" spans="1:4">
      <c r="A1040" s="1">
        <v>36581</v>
      </c>
      <c r="B1040" s="4">
        <v>36581</v>
      </c>
      <c r="C1040" s="12">
        <f t="shared" si="26"/>
        <v>2</v>
      </c>
      <c r="D1040" s="38">
        <f>VLOOKUP($B1040,data!$A$6:$M$15000,4)</f>
        <v>719000</v>
      </c>
    </row>
    <row r="1041" spans="1:4">
      <c r="A1041" s="1">
        <v>36582</v>
      </c>
      <c r="B1041" s="4">
        <v>36582</v>
      </c>
      <c r="C1041" s="12">
        <f t="shared" si="26"/>
        <v>2</v>
      </c>
      <c r="D1041" s="38">
        <f>VLOOKUP($B1041,data!$A$6:$M$15000,4)</f>
        <v>717000</v>
      </c>
    </row>
    <row r="1042" spans="1:4">
      <c r="A1042" s="1">
        <v>36583</v>
      </c>
      <c r="B1042" s="4">
        <v>36583</v>
      </c>
      <c r="C1042" s="12">
        <f t="shared" si="26"/>
        <v>2</v>
      </c>
      <c r="D1042" s="38">
        <f>VLOOKUP($B1042,data!$A$6:$M$15000,4)</f>
        <v>737000</v>
      </c>
    </row>
    <row r="1043" spans="1:4">
      <c r="A1043" s="1">
        <v>36584</v>
      </c>
      <c r="B1043" s="4">
        <v>36584</v>
      </c>
      <c r="C1043" s="12">
        <f t="shared" si="26"/>
        <v>2</v>
      </c>
      <c r="D1043" s="38">
        <f>VLOOKUP($B1043,data!$A$6:$M$15000,4)</f>
        <v>738000</v>
      </c>
    </row>
    <row r="1044" spans="1:4">
      <c r="A1044" s="1">
        <v>36585</v>
      </c>
      <c r="B1044" s="4">
        <v>36585</v>
      </c>
      <c r="C1044" s="12">
        <f t="shared" si="26"/>
        <v>2</v>
      </c>
      <c r="D1044" s="38">
        <f>VLOOKUP($B1044,data!$A$6:$M$15000,4)</f>
        <v>687000</v>
      </c>
    </row>
    <row r="1045" spans="1:4">
      <c r="A1045" s="1">
        <v>36586</v>
      </c>
      <c r="B1045" s="4">
        <v>36586</v>
      </c>
      <c r="C1045" s="12">
        <f t="shared" si="26"/>
        <v>3</v>
      </c>
      <c r="D1045" s="38">
        <f>VLOOKUP($B1045,data!$A$6:$M$15000,4)</f>
        <v>845000</v>
      </c>
    </row>
    <row r="1046" spans="1:4">
      <c r="A1046" s="1">
        <v>36587</v>
      </c>
      <c r="B1046" s="4">
        <v>36587</v>
      </c>
      <c r="C1046" s="12">
        <f t="shared" si="26"/>
        <v>3</v>
      </c>
      <c r="D1046" s="38">
        <f>VLOOKUP($B1046,data!$A$6:$M$15000,4)</f>
        <v>818000</v>
      </c>
    </row>
    <row r="1047" spans="1:4">
      <c r="A1047" s="1">
        <v>36588</v>
      </c>
      <c r="B1047" s="4">
        <v>36588</v>
      </c>
      <c r="C1047" s="12">
        <f t="shared" si="26"/>
        <v>3</v>
      </c>
      <c r="D1047" s="38">
        <f>VLOOKUP($B1047,data!$A$6:$M$15000,4)</f>
        <v>891000</v>
      </c>
    </row>
    <row r="1048" spans="1:4">
      <c r="A1048" s="1">
        <v>36589</v>
      </c>
      <c r="B1048" s="4">
        <v>36589</v>
      </c>
      <c r="C1048" s="12">
        <f t="shared" si="26"/>
        <v>3</v>
      </c>
      <c r="D1048" s="38">
        <f>VLOOKUP($B1048,data!$A$6:$M$15000,4)</f>
        <v>892000</v>
      </c>
    </row>
    <row r="1049" spans="1:4">
      <c r="A1049" s="1">
        <v>36590</v>
      </c>
      <c r="B1049" s="4">
        <v>36590</v>
      </c>
      <c r="C1049" s="12">
        <f t="shared" si="26"/>
        <v>3</v>
      </c>
      <c r="D1049" s="38">
        <f>VLOOKUP($B1049,data!$A$6:$M$15000,4)</f>
        <v>902000</v>
      </c>
    </row>
    <row r="1050" spans="1:4">
      <c r="A1050" s="1">
        <v>36591</v>
      </c>
      <c r="B1050" s="4">
        <v>36591</v>
      </c>
      <c r="C1050" s="12">
        <f t="shared" si="26"/>
        <v>3</v>
      </c>
      <c r="D1050" s="38">
        <f>VLOOKUP($B1050,data!$A$6:$M$15000,4)</f>
        <v>842000</v>
      </c>
    </row>
    <row r="1051" spans="1:4">
      <c r="A1051" s="1">
        <v>36592</v>
      </c>
      <c r="B1051" s="4">
        <v>36592</v>
      </c>
      <c r="C1051" s="12">
        <f t="shared" si="26"/>
        <v>3</v>
      </c>
      <c r="D1051" s="38">
        <f>VLOOKUP($B1051,data!$A$6:$M$15000,4)</f>
        <v>899000</v>
      </c>
    </row>
    <row r="1052" spans="1:4">
      <c r="A1052" s="1">
        <v>36593</v>
      </c>
      <c r="B1052" s="4">
        <v>36593</v>
      </c>
      <c r="C1052" s="12">
        <f t="shared" si="26"/>
        <v>3</v>
      </c>
      <c r="D1052" s="38">
        <f>VLOOKUP($B1052,data!$A$6:$M$15000,4)</f>
        <v>930000</v>
      </c>
    </row>
    <row r="1053" spans="1:4">
      <c r="A1053" s="1">
        <v>36594</v>
      </c>
      <c r="B1053" s="4">
        <v>36594</v>
      </c>
      <c r="C1053" s="12">
        <f t="shared" si="26"/>
        <v>3</v>
      </c>
      <c r="D1053" s="38">
        <f>VLOOKUP($B1053,data!$A$6:$M$15000,4)</f>
        <v>951000</v>
      </c>
    </row>
    <row r="1054" spans="1:4">
      <c r="A1054" s="1">
        <v>36595</v>
      </c>
      <c r="B1054" s="4">
        <v>36595</v>
      </c>
      <c r="C1054" s="12">
        <f t="shared" si="26"/>
        <v>3</v>
      </c>
      <c r="D1054" s="38">
        <f>VLOOKUP($B1054,data!$A$6:$M$15000,4)</f>
        <v>937000</v>
      </c>
    </row>
    <row r="1055" spans="1:4">
      <c r="A1055" s="1">
        <v>36596</v>
      </c>
      <c r="B1055" s="4">
        <v>36596</v>
      </c>
      <c r="C1055" s="12">
        <f t="shared" si="26"/>
        <v>3</v>
      </c>
      <c r="D1055" s="38">
        <f>VLOOKUP($B1055,data!$A$6:$M$15000,4)</f>
        <v>905000</v>
      </c>
    </row>
    <row r="1056" spans="1:4">
      <c r="A1056" s="1">
        <v>36597</v>
      </c>
      <c r="B1056" s="4">
        <v>36597</v>
      </c>
      <c r="C1056" s="12">
        <f t="shared" si="26"/>
        <v>3</v>
      </c>
      <c r="D1056" s="38">
        <f>VLOOKUP($B1056,data!$A$6:$M$15000,4)</f>
        <v>831000</v>
      </c>
    </row>
    <row r="1057" spans="1:4">
      <c r="A1057" s="1">
        <v>36598</v>
      </c>
      <c r="B1057" s="4">
        <v>36598</v>
      </c>
      <c r="C1057" s="12">
        <f t="shared" si="26"/>
        <v>3</v>
      </c>
      <c r="D1057" s="38">
        <f>VLOOKUP($B1057,data!$A$6:$M$15000,4)</f>
        <v>963000</v>
      </c>
    </row>
    <row r="1058" spans="1:4">
      <c r="A1058" s="1">
        <v>36599</v>
      </c>
      <c r="B1058" s="4">
        <v>36599</v>
      </c>
      <c r="C1058" s="12">
        <f t="shared" si="26"/>
        <v>3</v>
      </c>
      <c r="D1058" s="38">
        <f>VLOOKUP($B1058,data!$A$6:$M$15000,4)</f>
        <v>961000</v>
      </c>
    </row>
    <row r="1059" spans="1:4">
      <c r="A1059" s="1">
        <v>36600</v>
      </c>
      <c r="B1059" s="4">
        <v>36600</v>
      </c>
      <c r="C1059" s="12">
        <f t="shared" si="26"/>
        <v>3</v>
      </c>
      <c r="D1059" s="38">
        <f>VLOOKUP($B1059,data!$A$6:$M$15000,4)</f>
        <v>877000</v>
      </c>
    </row>
    <row r="1060" spans="1:4">
      <c r="A1060" s="1">
        <v>36601</v>
      </c>
      <c r="B1060" s="4">
        <v>36601</v>
      </c>
      <c r="C1060" s="12">
        <f t="shared" si="26"/>
        <v>3</v>
      </c>
      <c r="D1060" s="38">
        <f>VLOOKUP($B1060,data!$A$6:$M$15000,4)</f>
        <v>885000</v>
      </c>
    </row>
    <row r="1061" spans="1:4">
      <c r="A1061" s="1">
        <v>36602</v>
      </c>
      <c r="B1061" s="4">
        <v>36602</v>
      </c>
      <c r="C1061" s="12">
        <f t="shared" si="26"/>
        <v>3</v>
      </c>
      <c r="D1061" s="38">
        <f>VLOOKUP($B1061,data!$A$6:$M$15000,4)</f>
        <v>835000</v>
      </c>
    </row>
    <row r="1062" spans="1:4">
      <c r="A1062" s="1">
        <v>36603</v>
      </c>
      <c r="B1062" s="4">
        <v>36603</v>
      </c>
      <c r="C1062" s="12">
        <f t="shared" si="26"/>
        <v>3</v>
      </c>
      <c r="D1062" s="38">
        <f>VLOOKUP($B1062,data!$A$6:$M$15000,4)</f>
        <v>822000</v>
      </c>
    </row>
    <row r="1063" spans="1:4">
      <c r="A1063" s="1">
        <v>36604</v>
      </c>
      <c r="B1063" s="4">
        <v>36604</v>
      </c>
      <c r="C1063" s="12">
        <f t="shared" si="26"/>
        <v>3</v>
      </c>
      <c r="D1063" s="38">
        <f>VLOOKUP($B1063,data!$A$6:$M$15000,4)</f>
        <v>789000</v>
      </c>
    </row>
    <row r="1064" spans="1:4">
      <c r="A1064" s="1">
        <v>36605</v>
      </c>
      <c r="B1064" s="4">
        <v>36605</v>
      </c>
      <c r="C1064" s="12">
        <f t="shared" si="26"/>
        <v>3</v>
      </c>
      <c r="D1064" s="38">
        <f>VLOOKUP($B1064,data!$A$6:$M$15000,4)</f>
        <v>827000</v>
      </c>
    </row>
    <row r="1065" spans="1:4">
      <c r="A1065" s="1">
        <v>36606</v>
      </c>
      <c r="B1065" s="4">
        <v>36606</v>
      </c>
      <c r="C1065" s="12">
        <f t="shared" si="26"/>
        <v>3</v>
      </c>
      <c r="D1065" s="38">
        <f>VLOOKUP($B1065,data!$A$6:$M$15000,4)</f>
        <v>859000</v>
      </c>
    </row>
    <row r="1066" spans="1:4">
      <c r="A1066" s="1">
        <v>36607</v>
      </c>
      <c r="B1066" s="4">
        <v>36607</v>
      </c>
      <c r="C1066" s="12">
        <f t="shared" si="26"/>
        <v>3</v>
      </c>
      <c r="D1066" s="38">
        <f>VLOOKUP($B1066,data!$A$6:$M$15000,4)</f>
        <v>754000</v>
      </c>
    </row>
    <row r="1067" spans="1:4">
      <c r="A1067" s="1">
        <v>36608</v>
      </c>
      <c r="B1067" s="4">
        <v>36608</v>
      </c>
      <c r="C1067" s="12">
        <f t="shared" si="26"/>
        <v>3</v>
      </c>
      <c r="D1067" s="38">
        <f>VLOOKUP($B1067,data!$A$6:$M$15000,4)</f>
        <v>744000</v>
      </c>
    </row>
    <row r="1068" spans="1:4">
      <c r="A1068" s="1">
        <v>36609</v>
      </c>
      <c r="B1068" s="4">
        <v>36609</v>
      </c>
      <c r="C1068" s="12">
        <f t="shared" si="26"/>
        <v>3</v>
      </c>
      <c r="D1068" s="38">
        <f>VLOOKUP($B1068,data!$A$6:$M$15000,4)</f>
        <v>743000</v>
      </c>
    </row>
    <row r="1069" spans="1:4">
      <c r="A1069" s="1">
        <v>36610</v>
      </c>
      <c r="B1069" s="4">
        <v>36610</v>
      </c>
      <c r="C1069" s="12">
        <f t="shared" si="26"/>
        <v>3</v>
      </c>
      <c r="D1069" s="38">
        <f>VLOOKUP($B1069,data!$A$6:$M$15000,4)</f>
        <v>888000</v>
      </c>
    </row>
    <row r="1070" spans="1:4">
      <c r="A1070" s="1">
        <v>36611</v>
      </c>
      <c r="B1070" s="4">
        <v>36611</v>
      </c>
      <c r="C1070" s="12">
        <f t="shared" si="26"/>
        <v>3</v>
      </c>
      <c r="D1070" s="38">
        <f>VLOOKUP($B1070,data!$A$6:$M$15000,4)</f>
        <v>822000</v>
      </c>
    </row>
    <row r="1071" spans="1:4">
      <c r="A1071" s="1">
        <v>36612</v>
      </c>
      <c r="B1071" s="4">
        <v>36612</v>
      </c>
      <c r="C1071" s="12">
        <f t="shared" si="26"/>
        <v>3</v>
      </c>
      <c r="D1071" s="38">
        <f>VLOOKUP($B1071,data!$A$6:$M$15000,4)</f>
        <v>916000</v>
      </c>
    </row>
    <row r="1072" spans="1:4">
      <c r="A1072" s="1">
        <v>36613</v>
      </c>
      <c r="B1072" s="4">
        <v>36613</v>
      </c>
      <c r="C1072" s="12">
        <f t="shared" si="26"/>
        <v>3</v>
      </c>
      <c r="D1072" s="38">
        <f>VLOOKUP($B1072,data!$A$6:$M$15000,4)</f>
        <v>849000</v>
      </c>
    </row>
    <row r="1073" spans="1:4">
      <c r="A1073" s="1">
        <v>36614</v>
      </c>
      <c r="B1073" s="4">
        <v>36614</v>
      </c>
      <c r="C1073" s="12">
        <f t="shared" si="26"/>
        <v>3</v>
      </c>
      <c r="D1073" s="38">
        <f>VLOOKUP($B1073,data!$A$6:$M$15000,4)</f>
        <v>831000</v>
      </c>
    </row>
    <row r="1074" spans="1:4">
      <c r="A1074" s="1">
        <v>36615</v>
      </c>
      <c r="B1074" s="4">
        <v>36615</v>
      </c>
      <c r="C1074" s="12">
        <f t="shared" si="26"/>
        <v>3</v>
      </c>
      <c r="D1074" s="38">
        <f>VLOOKUP($B1074,data!$A$6:$M$15000,4)</f>
        <v>864000</v>
      </c>
    </row>
    <row r="1075" spans="1:4">
      <c r="A1075" s="1">
        <v>36616</v>
      </c>
      <c r="B1075" s="4">
        <v>36616</v>
      </c>
      <c r="C1075" s="12">
        <f t="shared" si="26"/>
        <v>3</v>
      </c>
      <c r="D1075" s="38">
        <f>VLOOKUP($B1075,data!$A$6:$M$15000,4)</f>
        <v>959000</v>
      </c>
    </row>
    <row r="1076" spans="1:4">
      <c r="A1076" s="1">
        <v>36617</v>
      </c>
      <c r="B1076" s="4">
        <v>36617</v>
      </c>
      <c r="C1076" s="12">
        <f t="shared" si="26"/>
        <v>4</v>
      </c>
      <c r="D1076" s="38">
        <f>VLOOKUP($B1076,data!$A$6:$M$15000,4)</f>
        <v>743000</v>
      </c>
    </row>
    <row r="1077" spans="1:4">
      <c r="A1077" s="1">
        <v>36618</v>
      </c>
      <c r="B1077" s="4">
        <v>36618</v>
      </c>
      <c r="C1077" s="12">
        <f t="shared" si="26"/>
        <v>4</v>
      </c>
      <c r="D1077" s="38">
        <f>VLOOKUP($B1077,data!$A$6:$M$15000,4)</f>
        <v>794000</v>
      </c>
    </row>
    <row r="1078" spans="1:4">
      <c r="A1078" s="1">
        <v>36619</v>
      </c>
      <c r="B1078" s="4">
        <v>36619</v>
      </c>
      <c r="C1078" s="12">
        <f t="shared" si="26"/>
        <v>4</v>
      </c>
      <c r="D1078" s="38">
        <f>VLOOKUP($B1078,data!$A$6:$M$15000,4)</f>
        <v>825000</v>
      </c>
    </row>
    <row r="1079" spans="1:4">
      <c r="A1079" s="1">
        <v>36620</v>
      </c>
      <c r="B1079" s="4">
        <v>36620</v>
      </c>
      <c r="C1079" s="12">
        <f t="shared" si="26"/>
        <v>4</v>
      </c>
      <c r="D1079" s="38">
        <f>VLOOKUP($B1079,data!$A$6:$M$15000,4)</f>
        <v>911000</v>
      </c>
    </row>
    <row r="1080" spans="1:4">
      <c r="A1080" s="1">
        <v>36621</v>
      </c>
      <c r="B1080" s="4">
        <v>36621</v>
      </c>
      <c r="C1080" s="12">
        <f t="shared" si="26"/>
        <v>4</v>
      </c>
      <c r="D1080" s="38">
        <f>VLOOKUP($B1080,data!$A$6:$M$15000,4)</f>
        <v>919000</v>
      </c>
    </row>
    <row r="1081" spans="1:4">
      <c r="A1081" s="1">
        <v>36622</v>
      </c>
      <c r="B1081" s="4">
        <v>36622</v>
      </c>
      <c r="C1081" s="12">
        <f t="shared" si="26"/>
        <v>4</v>
      </c>
      <c r="D1081" s="38">
        <f>VLOOKUP($B1081,data!$A$6:$M$15000,4)</f>
        <v>979000</v>
      </c>
    </row>
    <row r="1082" spans="1:4">
      <c r="A1082" s="1">
        <v>36623</v>
      </c>
      <c r="B1082" s="4">
        <v>36623</v>
      </c>
      <c r="C1082" s="12">
        <f t="shared" si="26"/>
        <v>4</v>
      </c>
      <c r="D1082" s="38">
        <f>VLOOKUP($B1082,data!$A$6:$M$15000,4)</f>
        <v>989000</v>
      </c>
    </row>
    <row r="1083" spans="1:4">
      <c r="A1083" s="1">
        <v>36624</v>
      </c>
      <c r="B1083" s="4">
        <v>36624</v>
      </c>
      <c r="C1083" s="12">
        <f t="shared" si="26"/>
        <v>4</v>
      </c>
      <c r="D1083" s="38">
        <f>VLOOKUP($B1083,data!$A$6:$M$15000,4)</f>
        <v>713000</v>
      </c>
    </row>
    <row r="1084" spans="1:4">
      <c r="A1084" s="1">
        <v>36625</v>
      </c>
      <c r="B1084" s="4">
        <v>36625</v>
      </c>
      <c r="C1084" s="12">
        <f t="shared" si="26"/>
        <v>4</v>
      </c>
      <c r="D1084" s="38">
        <f>VLOOKUP($B1084,data!$A$6:$M$15000,4)</f>
        <v>684000</v>
      </c>
    </row>
    <row r="1085" spans="1:4">
      <c r="A1085" s="1">
        <v>36626</v>
      </c>
      <c r="B1085" s="4">
        <v>36626</v>
      </c>
      <c r="C1085" s="12">
        <f t="shared" si="26"/>
        <v>4</v>
      </c>
      <c r="D1085" s="38">
        <f>VLOOKUP($B1085,data!$A$6:$M$15000,4)</f>
        <v>716000</v>
      </c>
    </row>
    <row r="1086" spans="1:4">
      <c r="A1086" s="1">
        <v>36627</v>
      </c>
      <c r="B1086" s="4">
        <v>36627</v>
      </c>
      <c r="C1086" s="12">
        <f t="shared" si="26"/>
        <v>4</v>
      </c>
      <c r="D1086" s="38">
        <f>VLOOKUP($B1086,data!$A$6:$M$15000,4)</f>
        <v>743000</v>
      </c>
    </row>
    <row r="1087" spans="1:4">
      <c r="A1087" s="1">
        <v>36628</v>
      </c>
      <c r="B1087" s="4">
        <v>36628</v>
      </c>
      <c r="C1087" s="12">
        <f t="shared" si="26"/>
        <v>4</v>
      </c>
      <c r="D1087" s="38">
        <f>VLOOKUP($B1087,data!$A$6:$M$15000,4)</f>
        <v>835000</v>
      </c>
    </row>
    <row r="1088" spans="1:4">
      <c r="A1088" s="1">
        <v>36629</v>
      </c>
      <c r="B1088" s="4">
        <v>36629</v>
      </c>
      <c r="C1088" s="12">
        <f t="shared" si="26"/>
        <v>4</v>
      </c>
      <c r="D1088" s="38">
        <f>VLOOKUP($B1088,data!$A$6:$M$15000,4)</f>
        <v>900000</v>
      </c>
    </row>
    <row r="1089" spans="1:4">
      <c r="A1089" s="1">
        <v>36630</v>
      </c>
      <c r="B1089" s="4">
        <v>36630</v>
      </c>
      <c r="C1089" s="12">
        <f t="shared" si="26"/>
        <v>4</v>
      </c>
      <c r="D1089" s="38">
        <f>VLOOKUP($B1089,data!$A$6:$M$15000,4)</f>
        <v>855000</v>
      </c>
    </row>
    <row r="1090" spans="1:4">
      <c r="A1090" s="1">
        <v>36631</v>
      </c>
      <c r="B1090" s="4">
        <v>36631</v>
      </c>
      <c r="C1090" s="12">
        <f t="shared" si="26"/>
        <v>4</v>
      </c>
      <c r="D1090" s="38">
        <f>VLOOKUP($B1090,data!$A$6:$M$15000,4)</f>
        <v>851000</v>
      </c>
    </row>
    <row r="1091" spans="1:4">
      <c r="A1091" s="1">
        <v>36632</v>
      </c>
      <c r="B1091" s="4">
        <v>36632</v>
      </c>
      <c r="C1091" s="12">
        <f t="shared" si="26"/>
        <v>4</v>
      </c>
      <c r="D1091" s="38">
        <f>VLOOKUP($B1091,data!$A$6:$M$15000,4)</f>
        <v>845000</v>
      </c>
    </row>
    <row r="1092" spans="1:4">
      <c r="A1092" s="1">
        <v>36633</v>
      </c>
      <c r="B1092" s="4">
        <v>36633</v>
      </c>
      <c r="C1092" s="12">
        <f t="shared" si="26"/>
        <v>4</v>
      </c>
      <c r="D1092" s="38">
        <f>VLOOKUP($B1092,data!$A$6:$M$15000,4)</f>
        <v>826000</v>
      </c>
    </row>
    <row r="1093" spans="1:4">
      <c r="A1093" s="1">
        <v>36634</v>
      </c>
      <c r="B1093" s="4">
        <v>36634</v>
      </c>
      <c r="C1093" s="12">
        <f t="shared" si="26"/>
        <v>4</v>
      </c>
      <c r="D1093" s="38">
        <f>VLOOKUP($B1093,data!$A$6:$M$15000,4)</f>
        <v>765000</v>
      </c>
    </row>
    <row r="1094" spans="1:4">
      <c r="A1094" s="1">
        <v>36635</v>
      </c>
      <c r="B1094" s="4">
        <v>36635</v>
      </c>
      <c r="C1094" s="12">
        <f t="shared" si="26"/>
        <v>4</v>
      </c>
      <c r="D1094" s="38">
        <f>VLOOKUP($B1094,data!$A$6:$M$15000,4)</f>
        <v>767000</v>
      </c>
    </row>
    <row r="1095" spans="1:4">
      <c r="A1095" s="1">
        <v>36636</v>
      </c>
      <c r="B1095" s="4">
        <v>36636</v>
      </c>
      <c r="C1095" s="12">
        <f t="shared" si="26"/>
        <v>4</v>
      </c>
      <c r="D1095" s="38">
        <f>VLOOKUP($B1095,data!$A$6:$M$15000,4)</f>
        <v>763000</v>
      </c>
    </row>
    <row r="1096" spans="1:4">
      <c r="A1096" s="1">
        <v>36637</v>
      </c>
      <c r="B1096" s="4">
        <v>36637</v>
      </c>
      <c r="C1096" s="12">
        <f t="shared" si="26"/>
        <v>4</v>
      </c>
      <c r="D1096" s="38">
        <f>VLOOKUP($B1096,data!$A$6:$M$15000,4)</f>
        <v>759000</v>
      </c>
    </row>
    <row r="1097" spans="1:4">
      <c r="A1097" s="1">
        <v>36638</v>
      </c>
      <c r="B1097" s="4">
        <v>36638</v>
      </c>
      <c r="C1097" s="12">
        <f t="shared" si="26"/>
        <v>4</v>
      </c>
      <c r="D1097" s="38">
        <f>VLOOKUP($B1097,data!$A$6:$M$15000,4)</f>
        <v>673000</v>
      </c>
    </row>
    <row r="1098" spans="1:4">
      <c r="A1098" s="1">
        <v>36639</v>
      </c>
      <c r="B1098" s="4">
        <v>36639</v>
      </c>
      <c r="C1098" s="12">
        <f t="shared" ref="C1098:C1161" si="27">IF(B1098&lt;&gt;"",MONTH(B1098),0)</f>
        <v>4</v>
      </c>
      <c r="D1098" s="38">
        <f>VLOOKUP($B1098,data!$A$6:$M$15000,4)</f>
        <v>719000</v>
      </c>
    </row>
    <row r="1099" spans="1:4">
      <c r="A1099" s="1">
        <v>36640</v>
      </c>
      <c r="B1099" s="4">
        <v>36640</v>
      </c>
      <c r="C1099" s="12">
        <f t="shared" si="27"/>
        <v>4</v>
      </c>
      <c r="D1099" s="38">
        <f>VLOOKUP($B1099,data!$A$6:$M$15000,4)</f>
        <v>722000</v>
      </c>
    </row>
    <row r="1100" spans="1:4">
      <c r="A1100" s="1">
        <v>36641</v>
      </c>
      <c r="B1100" s="4">
        <v>36641</v>
      </c>
      <c r="C1100" s="12">
        <f t="shared" si="27"/>
        <v>4</v>
      </c>
      <c r="D1100" s="38">
        <f>VLOOKUP($B1100,data!$A$6:$M$15000,4)</f>
        <v>715000</v>
      </c>
    </row>
    <row r="1101" spans="1:4">
      <c r="A1101" s="1">
        <v>36642</v>
      </c>
      <c r="B1101" s="4">
        <v>36642</v>
      </c>
      <c r="C1101" s="12">
        <f t="shared" si="27"/>
        <v>4</v>
      </c>
      <c r="D1101" s="38">
        <f>VLOOKUP($B1101,data!$A$6:$M$15000,4)</f>
        <v>639000</v>
      </c>
    </row>
    <row r="1102" spans="1:4">
      <c r="A1102" s="1">
        <v>36643</v>
      </c>
      <c r="B1102" s="4">
        <v>36643</v>
      </c>
      <c r="C1102" s="12">
        <f t="shared" si="27"/>
        <v>4</v>
      </c>
      <c r="D1102" s="38">
        <f>VLOOKUP($B1102,data!$A$6:$M$15000,4)</f>
        <v>602000</v>
      </c>
    </row>
    <row r="1103" spans="1:4">
      <c r="A1103" s="1">
        <v>36644</v>
      </c>
      <c r="B1103" s="4">
        <v>36644</v>
      </c>
      <c r="C1103" s="12">
        <f t="shared" si="27"/>
        <v>4</v>
      </c>
      <c r="D1103" s="38">
        <f>VLOOKUP($B1103,data!$A$6:$M$15000,4)</f>
        <v>750000</v>
      </c>
    </row>
    <row r="1104" spans="1:4">
      <c r="A1104" s="1">
        <v>36645</v>
      </c>
      <c r="B1104" s="4">
        <v>36645</v>
      </c>
      <c r="C1104" s="12">
        <f t="shared" si="27"/>
        <v>4</v>
      </c>
      <c r="D1104" s="38">
        <f>VLOOKUP($B1104,data!$A$6:$M$15000,4)</f>
        <v>728000</v>
      </c>
    </row>
    <row r="1105" spans="1:4">
      <c r="A1105" s="1">
        <v>36646</v>
      </c>
      <c r="B1105" s="4">
        <v>36646</v>
      </c>
      <c r="C1105" s="12">
        <f t="shared" si="27"/>
        <v>4</v>
      </c>
      <c r="D1105" s="38">
        <f>VLOOKUP($B1105,data!$A$6:$M$15000,4)</f>
        <v>627000</v>
      </c>
    </row>
    <row r="1106" spans="1:4">
      <c r="A1106" s="1">
        <v>36647</v>
      </c>
      <c r="B1106" s="4">
        <v>36647</v>
      </c>
      <c r="C1106" s="12">
        <f t="shared" si="27"/>
        <v>5</v>
      </c>
      <c r="D1106" s="38">
        <f>VLOOKUP($B1106,data!$A$6:$M$15000,4)</f>
        <v>760000</v>
      </c>
    </row>
    <row r="1107" spans="1:4">
      <c r="A1107" s="1">
        <v>36648</v>
      </c>
      <c r="B1107" s="4">
        <v>36648</v>
      </c>
      <c r="C1107" s="12">
        <f t="shared" si="27"/>
        <v>5</v>
      </c>
      <c r="D1107" s="38">
        <f>VLOOKUP($B1107,data!$A$6:$M$15000,4)</f>
        <v>702000</v>
      </c>
    </row>
    <row r="1108" spans="1:4">
      <c r="A1108" s="1">
        <v>36649</v>
      </c>
      <c r="B1108" s="4">
        <v>36649</v>
      </c>
      <c r="C1108" s="12">
        <f t="shared" si="27"/>
        <v>5</v>
      </c>
      <c r="D1108" s="38">
        <f>VLOOKUP($B1108,data!$A$6:$M$15000,4)</f>
        <v>551000</v>
      </c>
    </row>
    <row r="1109" spans="1:4">
      <c r="A1109" s="1">
        <v>36650</v>
      </c>
      <c r="B1109" s="4">
        <v>36650</v>
      </c>
      <c r="C1109" s="12">
        <f t="shared" si="27"/>
        <v>5</v>
      </c>
      <c r="D1109" s="38">
        <f>VLOOKUP($B1109,data!$A$6:$M$15000,4)</f>
        <v>538000</v>
      </c>
    </row>
    <row r="1110" spans="1:4">
      <c r="A1110" s="1">
        <v>36651</v>
      </c>
      <c r="B1110" s="4">
        <v>36651</v>
      </c>
      <c r="C1110" s="12">
        <f t="shared" si="27"/>
        <v>5</v>
      </c>
      <c r="D1110" s="38">
        <f>VLOOKUP($B1110,data!$A$6:$M$15000,4)</f>
        <v>521000</v>
      </c>
    </row>
    <row r="1111" spans="1:4">
      <c r="A1111" s="1">
        <v>36652</v>
      </c>
      <c r="B1111" s="4">
        <v>36652</v>
      </c>
      <c r="C1111" s="12">
        <f t="shared" si="27"/>
        <v>5</v>
      </c>
      <c r="D1111" s="38">
        <f>VLOOKUP($B1111,data!$A$6:$M$15000,4)</f>
        <v>545000</v>
      </c>
    </row>
    <row r="1112" spans="1:4">
      <c r="A1112" s="1">
        <v>36653</v>
      </c>
      <c r="B1112" s="4">
        <v>36653</v>
      </c>
      <c r="C1112" s="12">
        <f t="shared" si="27"/>
        <v>5</v>
      </c>
      <c r="D1112" s="38">
        <f>VLOOKUP($B1112,data!$A$6:$M$15000,4)</f>
        <v>589000</v>
      </c>
    </row>
    <row r="1113" spans="1:4">
      <c r="A1113" s="1">
        <v>36654</v>
      </c>
      <c r="B1113" s="4">
        <v>36654</v>
      </c>
      <c r="C1113" s="12">
        <f t="shared" si="27"/>
        <v>5</v>
      </c>
      <c r="D1113" s="38">
        <f>VLOOKUP($B1113,data!$A$6:$M$15000,4)</f>
        <v>629000</v>
      </c>
    </row>
    <row r="1114" spans="1:4">
      <c r="A1114" s="1">
        <v>36655</v>
      </c>
      <c r="B1114" s="4">
        <v>36655</v>
      </c>
      <c r="C1114" s="12">
        <f t="shared" si="27"/>
        <v>5</v>
      </c>
      <c r="D1114" s="38">
        <f>VLOOKUP($B1114,data!$A$6:$M$15000,4)</f>
        <v>645000</v>
      </c>
    </row>
    <row r="1115" spans="1:4">
      <c r="A1115" s="1">
        <v>36656</v>
      </c>
      <c r="B1115" s="4">
        <v>36656</v>
      </c>
      <c r="C1115" s="12">
        <f t="shared" si="27"/>
        <v>5</v>
      </c>
      <c r="D1115" s="38">
        <f>VLOOKUP($B1115,data!$A$6:$M$15000,4)</f>
        <v>562000</v>
      </c>
    </row>
    <row r="1116" spans="1:4">
      <c r="A1116" s="1">
        <v>36657</v>
      </c>
      <c r="B1116" s="4">
        <v>36657</v>
      </c>
      <c r="C1116" s="12">
        <f t="shared" si="27"/>
        <v>5</v>
      </c>
      <c r="D1116" s="38">
        <f>VLOOKUP($B1116,data!$A$6:$M$15000,4)</f>
        <v>626000</v>
      </c>
    </row>
    <row r="1117" spans="1:4">
      <c r="A1117" s="1">
        <v>36658</v>
      </c>
      <c r="B1117" s="4">
        <v>36658</v>
      </c>
      <c r="C1117" s="12">
        <f t="shared" si="27"/>
        <v>5</v>
      </c>
      <c r="D1117" s="38">
        <f>VLOOKUP($B1117,data!$A$6:$M$15000,4)</f>
        <v>516000</v>
      </c>
    </row>
    <row r="1118" spans="1:4">
      <c r="A1118" s="1">
        <v>36659</v>
      </c>
      <c r="B1118" s="4">
        <v>36659</v>
      </c>
      <c r="C1118" s="12">
        <f t="shared" si="27"/>
        <v>5</v>
      </c>
      <c r="D1118" s="38">
        <f>VLOOKUP($B1118,data!$A$6:$M$15000,4)</f>
        <v>494000</v>
      </c>
    </row>
    <row r="1119" spans="1:4">
      <c r="A1119" s="1">
        <v>36660</v>
      </c>
      <c r="B1119" s="4">
        <v>36660</v>
      </c>
      <c r="C1119" s="12">
        <f t="shared" si="27"/>
        <v>5</v>
      </c>
      <c r="D1119" s="38">
        <f>VLOOKUP($B1119,data!$A$6:$M$15000,4)</f>
        <v>567000</v>
      </c>
    </row>
    <row r="1120" spans="1:4">
      <c r="A1120" s="1">
        <v>36661</v>
      </c>
      <c r="B1120" s="4">
        <v>36661</v>
      </c>
      <c r="C1120" s="12">
        <f t="shared" si="27"/>
        <v>5</v>
      </c>
      <c r="D1120" s="38">
        <f>VLOOKUP($B1120,data!$A$6:$M$15000,4)</f>
        <v>564000</v>
      </c>
    </row>
    <row r="1121" spans="1:4">
      <c r="A1121" s="1">
        <v>36662</v>
      </c>
      <c r="B1121" s="4">
        <v>36662</v>
      </c>
      <c r="C1121" s="12">
        <f t="shared" si="27"/>
        <v>5</v>
      </c>
      <c r="D1121" s="38">
        <f>VLOOKUP($B1121,data!$A$6:$M$15000,4)</f>
        <v>610000</v>
      </c>
    </row>
    <row r="1122" spans="1:4">
      <c r="A1122" s="1">
        <v>36663</v>
      </c>
      <c r="B1122" s="4">
        <v>36663</v>
      </c>
      <c r="C1122" s="12">
        <f t="shared" si="27"/>
        <v>5</v>
      </c>
      <c r="D1122" s="38">
        <f>VLOOKUP($B1122,data!$A$6:$M$15000,4)</f>
        <v>749000</v>
      </c>
    </row>
    <row r="1123" spans="1:4">
      <c r="A1123" s="1">
        <v>36664</v>
      </c>
      <c r="B1123" s="4">
        <v>36664</v>
      </c>
      <c r="C1123" s="12">
        <f t="shared" si="27"/>
        <v>5</v>
      </c>
      <c r="D1123" s="38">
        <f>VLOOKUP($B1123,data!$A$6:$M$15000,4)</f>
        <v>789000</v>
      </c>
    </row>
    <row r="1124" spans="1:4">
      <c r="A1124" s="1">
        <v>36665</v>
      </c>
      <c r="B1124" s="4">
        <v>36665</v>
      </c>
      <c r="C1124" s="12">
        <f t="shared" si="27"/>
        <v>5</v>
      </c>
      <c r="D1124" s="38">
        <f>VLOOKUP($B1124,data!$A$6:$M$15000,4)</f>
        <v>784000</v>
      </c>
    </row>
    <row r="1125" spans="1:4">
      <c r="A1125" s="1">
        <v>36666</v>
      </c>
      <c r="B1125" s="4">
        <v>36666</v>
      </c>
      <c r="C1125" s="12">
        <f t="shared" si="27"/>
        <v>5</v>
      </c>
      <c r="D1125" s="38">
        <f>VLOOKUP($B1125,data!$A$6:$M$15000,4)</f>
        <v>570000</v>
      </c>
    </row>
    <row r="1126" spans="1:4">
      <c r="A1126" s="1">
        <v>36667</v>
      </c>
      <c r="B1126" s="4">
        <v>36667</v>
      </c>
      <c r="C1126" s="12">
        <f t="shared" si="27"/>
        <v>5</v>
      </c>
      <c r="D1126" s="38">
        <f>VLOOKUP($B1126,data!$A$6:$M$15000,4)</f>
        <v>680000</v>
      </c>
    </row>
    <row r="1127" spans="1:4">
      <c r="A1127" s="1">
        <v>36668</v>
      </c>
      <c r="B1127" s="4">
        <v>36668</v>
      </c>
      <c r="C1127" s="12">
        <f t="shared" si="27"/>
        <v>5</v>
      </c>
      <c r="D1127" s="38">
        <f>VLOOKUP($B1127,data!$A$6:$M$15000,4)</f>
        <v>689000</v>
      </c>
    </row>
    <row r="1128" spans="1:4">
      <c r="A1128" s="1">
        <v>36669</v>
      </c>
      <c r="B1128" s="4">
        <v>36669</v>
      </c>
      <c r="C1128" s="12">
        <f t="shared" si="27"/>
        <v>5</v>
      </c>
      <c r="D1128" s="38">
        <f>VLOOKUP($B1128,data!$A$6:$M$15000,4)</f>
        <v>747000</v>
      </c>
    </row>
    <row r="1129" spans="1:4">
      <c r="A1129" s="1">
        <v>36670</v>
      </c>
      <c r="B1129" s="4">
        <v>36670</v>
      </c>
      <c r="C1129" s="12">
        <f t="shared" si="27"/>
        <v>5</v>
      </c>
      <c r="D1129" s="38">
        <f>VLOOKUP($B1129,data!$A$6:$M$15000,4)</f>
        <v>881000</v>
      </c>
    </row>
    <row r="1130" spans="1:4">
      <c r="A1130" s="1">
        <v>36671</v>
      </c>
      <c r="B1130" s="4">
        <v>36671</v>
      </c>
      <c r="C1130" s="12">
        <f t="shared" si="27"/>
        <v>5</v>
      </c>
      <c r="D1130" s="38">
        <f>VLOOKUP($B1130,data!$A$6:$M$15000,4)</f>
        <v>755000</v>
      </c>
    </row>
    <row r="1131" spans="1:4">
      <c r="A1131" s="1">
        <v>36672</v>
      </c>
      <c r="B1131" s="4">
        <v>36672</v>
      </c>
      <c r="C1131" s="12">
        <f t="shared" si="27"/>
        <v>5</v>
      </c>
      <c r="D1131" s="38">
        <f>VLOOKUP($B1131,data!$A$6:$M$15000,4)</f>
        <v>827000</v>
      </c>
    </row>
    <row r="1132" spans="1:4">
      <c r="A1132" s="1">
        <v>36673</v>
      </c>
      <c r="B1132" s="4">
        <v>36673</v>
      </c>
      <c r="C1132" s="12">
        <f t="shared" si="27"/>
        <v>5</v>
      </c>
      <c r="D1132" s="38">
        <f>VLOOKUP($B1132,data!$A$6:$M$15000,4)</f>
        <v>627000</v>
      </c>
    </row>
    <row r="1133" spans="1:4">
      <c r="A1133" s="1">
        <v>36674</v>
      </c>
      <c r="B1133" s="4">
        <v>36674</v>
      </c>
      <c r="C1133" s="12">
        <f t="shared" si="27"/>
        <v>5</v>
      </c>
      <c r="D1133" s="38">
        <f>VLOOKUP($B1133,data!$A$6:$M$15000,4)</f>
        <v>616000</v>
      </c>
    </row>
    <row r="1134" spans="1:4">
      <c r="A1134" s="1">
        <v>36675</v>
      </c>
      <c r="B1134" s="4">
        <v>36675</v>
      </c>
      <c r="C1134" s="12">
        <f t="shared" si="27"/>
        <v>5</v>
      </c>
      <c r="D1134" s="38">
        <f>VLOOKUP($B1134,data!$A$6:$M$15000,4)</f>
        <v>670000</v>
      </c>
    </row>
    <row r="1135" spans="1:4">
      <c r="A1135" s="1">
        <v>36676</v>
      </c>
      <c r="B1135" s="4">
        <v>36676</v>
      </c>
      <c r="C1135" s="12">
        <f t="shared" si="27"/>
        <v>5</v>
      </c>
      <c r="D1135" s="38">
        <f>VLOOKUP($B1135,data!$A$6:$M$15000,4)</f>
        <v>584000</v>
      </c>
    </row>
    <row r="1136" spans="1:4">
      <c r="A1136" s="1">
        <v>36677</v>
      </c>
      <c r="B1136" s="4">
        <v>36677</v>
      </c>
      <c r="C1136" s="12">
        <f t="shared" si="27"/>
        <v>5</v>
      </c>
      <c r="D1136" s="38">
        <f>VLOOKUP($B1136,data!$A$6:$M$15000,4)</f>
        <v>803000</v>
      </c>
    </row>
    <row r="1137" spans="1:4">
      <c r="A1137" s="1">
        <v>36678</v>
      </c>
      <c r="B1137" s="4">
        <v>36678</v>
      </c>
      <c r="C1137" s="12">
        <f t="shared" si="27"/>
        <v>6</v>
      </c>
      <c r="D1137" s="38">
        <f>VLOOKUP($B1137,data!$A$6:$M$15000,4)</f>
        <v>885000</v>
      </c>
    </row>
    <row r="1138" spans="1:4">
      <c r="A1138" s="1">
        <v>36679</v>
      </c>
      <c r="B1138" s="4">
        <v>36679</v>
      </c>
      <c r="C1138" s="12">
        <f t="shared" si="27"/>
        <v>6</v>
      </c>
      <c r="D1138" s="38">
        <f>VLOOKUP($B1138,data!$A$6:$M$15000,4)</f>
        <v>930000</v>
      </c>
    </row>
    <row r="1139" spans="1:4">
      <c r="A1139" s="1">
        <v>36680</v>
      </c>
      <c r="B1139" s="4">
        <v>36680</v>
      </c>
      <c r="C1139" s="12">
        <f t="shared" si="27"/>
        <v>6</v>
      </c>
      <c r="D1139" s="38">
        <f>VLOOKUP($B1139,data!$A$6:$M$15000,4)</f>
        <v>753000</v>
      </c>
    </row>
    <row r="1140" spans="1:4">
      <c r="A1140" s="1">
        <v>36681</v>
      </c>
      <c r="B1140" s="4">
        <v>36681</v>
      </c>
      <c r="C1140" s="12">
        <f t="shared" si="27"/>
        <v>6</v>
      </c>
      <c r="D1140" s="38">
        <f>VLOOKUP($B1140,data!$A$6:$M$15000,4)</f>
        <v>819000</v>
      </c>
    </row>
    <row r="1141" spans="1:4">
      <c r="A1141" s="1">
        <v>36682</v>
      </c>
      <c r="B1141" s="4">
        <v>36682</v>
      </c>
      <c r="C1141" s="12">
        <f t="shared" si="27"/>
        <v>6</v>
      </c>
      <c r="D1141" s="38">
        <f>VLOOKUP($B1141,data!$A$6:$M$15000,4)</f>
        <v>928000</v>
      </c>
    </row>
    <row r="1142" spans="1:4">
      <c r="A1142" s="1">
        <v>36683</v>
      </c>
      <c r="B1142" s="4">
        <v>36683</v>
      </c>
      <c r="C1142" s="12">
        <f t="shared" si="27"/>
        <v>6</v>
      </c>
      <c r="D1142" s="38">
        <f>VLOOKUP($B1142,data!$A$6:$M$15000,4)</f>
        <v>1024000</v>
      </c>
    </row>
    <row r="1143" spans="1:4">
      <c r="A1143" s="1">
        <v>36684</v>
      </c>
      <c r="B1143" s="4">
        <v>36684</v>
      </c>
      <c r="C1143" s="12">
        <f t="shared" si="27"/>
        <v>6</v>
      </c>
      <c r="D1143" s="38">
        <f>VLOOKUP($B1143,data!$A$6:$M$15000,4)</f>
        <v>968000</v>
      </c>
    </row>
    <row r="1144" spans="1:4">
      <c r="A1144" s="1">
        <v>36685</v>
      </c>
      <c r="B1144" s="4">
        <v>36685</v>
      </c>
      <c r="C1144" s="12">
        <f t="shared" si="27"/>
        <v>6</v>
      </c>
      <c r="D1144" s="38">
        <f>VLOOKUP($B1144,data!$A$6:$M$15000,4)</f>
        <v>976000</v>
      </c>
    </row>
    <row r="1145" spans="1:4">
      <c r="A1145" s="1">
        <v>36686</v>
      </c>
      <c r="B1145" s="4">
        <v>36686</v>
      </c>
      <c r="C1145" s="12">
        <f t="shared" si="27"/>
        <v>6</v>
      </c>
      <c r="D1145" s="38">
        <f>VLOOKUP($B1145,data!$A$6:$M$15000,4)</f>
        <v>1002000</v>
      </c>
    </row>
    <row r="1146" spans="1:4">
      <c r="A1146" s="1">
        <v>36687</v>
      </c>
      <c r="B1146" s="4">
        <v>36687</v>
      </c>
      <c r="C1146" s="12">
        <f t="shared" si="27"/>
        <v>6</v>
      </c>
      <c r="D1146" s="38">
        <f>VLOOKUP($B1146,data!$A$6:$M$15000,4)</f>
        <v>880000</v>
      </c>
    </row>
    <row r="1147" spans="1:4">
      <c r="A1147" s="1">
        <v>36688</v>
      </c>
      <c r="B1147" s="4">
        <v>36688</v>
      </c>
      <c r="C1147" s="12">
        <f t="shared" si="27"/>
        <v>6</v>
      </c>
      <c r="D1147" s="38">
        <f>VLOOKUP($B1147,data!$A$6:$M$15000,4)</f>
        <v>936000</v>
      </c>
    </row>
    <row r="1148" spans="1:4">
      <c r="A1148" s="1">
        <v>36689</v>
      </c>
      <c r="B1148" s="4">
        <v>36689</v>
      </c>
      <c r="C1148" s="12">
        <f t="shared" si="27"/>
        <v>6</v>
      </c>
      <c r="D1148" s="38">
        <f>VLOOKUP($B1148,data!$A$6:$M$15000,4)</f>
        <v>948000</v>
      </c>
    </row>
    <row r="1149" spans="1:4">
      <c r="A1149" s="1">
        <v>36690</v>
      </c>
      <c r="B1149" s="4">
        <v>36690</v>
      </c>
      <c r="C1149" s="12">
        <f t="shared" si="27"/>
        <v>6</v>
      </c>
      <c r="D1149" s="38">
        <f>VLOOKUP($B1149,data!$A$6:$M$15000,4)</f>
        <v>969000</v>
      </c>
    </row>
    <row r="1150" spans="1:4">
      <c r="A1150" s="1">
        <v>36691</v>
      </c>
      <c r="B1150" s="4">
        <v>36691</v>
      </c>
      <c r="C1150" s="12">
        <f t="shared" si="27"/>
        <v>6</v>
      </c>
      <c r="D1150" s="38">
        <f>VLOOKUP($B1150,data!$A$6:$M$15000,4)</f>
        <v>935000</v>
      </c>
    </row>
    <row r="1151" spans="1:4">
      <c r="A1151" s="1">
        <v>36692</v>
      </c>
      <c r="B1151" s="4">
        <v>36692</v>
      </c>
      <c r="C1151" s="12">
        <f t="shared" si="27"/>
        <v>6</v>
      </c>
      <c r="D1151" s="38">
        <f>VLOOKUP($B1151,data!$A$6:$M$15000,4)</f>
        <v>933000</v>
      </c>
    </row>
    <row r="1152" spans="1:4">
      <c r="A1152" s="1">
        <v>36693</v>
      </c>
      <c r="B1152" s="4">
        <v>36693</v>
      </c>
      <c r="C1152" s="12">
        <f t="shared" si="27"/>
        <v>6</v>
      </c>
      <c r="D1152" s="38">
        <f>VLOOKUP($B1152,data!$A$6:$M$15000,4)</f>
        <v>896000</v>
      </c>
    </row>
    <row r="1153" spans="1:4">
      <c r="A1153" s="1">
        <v>36694</v>
      </c>
      <c r="B1153" s="4">
        <v>36694</v>
      </c>
      <c r="C1153" s="12">
        <f t="shared" si="27"/>
        <v>6</v>
      </c>
      <c r="D1153" s="38">
        <f>VLOOKUP($B1153,data!$A$6:$M$15000,4)</f>
        <v>853000</v>
      </c>
    </row>
    <row r="1154" spans="1:4">
      <c r="A1154" s="1">
        <v>36695</v>
      </c>
      <c r="B1154" s="4">
        <v>36695</v>
      </c>
      <c r="C1154" s="12">
        <f t="shared" si="27"/>
        <v>6</v>
      </c>
      <c r="D1154" s="38">
        <f>VLOOKUP($B1154,data!$A$6:$M$15000,4)</f>
        <v>836000</v>
      </c>
    </row>
    <row r="1155" spans="1:4">
      <c r="A1155" s="1">
        <v>36696</v>
      </c>
      <c r="B1155" s="4">
        <v>36696</v>
      </c>
      <c r="C1155" s="12">
        <f t="shared" si="27"/>
        <v>6</v>
      </c>
      <c r="D1155" s="38">
        <f>VLOOKUP($B1155,data!$A$6:$M$15000,4)</f>
        <v>860000</v>
      </c>
    </row>
    <row r="1156" spans="1:4">
      <c r="A1156" s="1">
        <v>36697</v>
      </c>
      <c r="B1156" s="4">
        <v>36697</v>
      </c>
      <c r="C1156" s="12">
        <f t="shared" si="27"/>
        <v>6</v>
      </c>
      <c r="D1156" s="38">
        <f>VLOOKUP($B1156,data!$A$6:$M$15000,4)</f>
        <v>946000</v>
      </c>
    </row>
    <row r="1157" spans="1:4">
      <c r="A1157" s="1">
        <v>36698</v>
      </c>
      <c r="B1157" s="4">
        <v>36698</v>
      </c>
      <c r="C1157" s="12">
        <f t="shared" si="27"/>
        <v>6</v>
      </c>
      <c r="D1157" s="38">
        <f>VLOOKUP($B1157,data!$A$6:$M$15000,4)</f>
        <v>1003000</v>
      </c>
    </row>
    <row r="1158" spans="1:4">
      <c r="A1158" s="1">
        <v>36699</v>
      </c>
      <c r="B1158" s="4">
        <v>36699</v>
      </c>
      <c r="C1158" s="12">
        <f t="shared" si="27"/>
        <v>6</v>
      </c>
      <c r="D1158" s="38">
        <f>VLOOKUP($B1158,data!$A$6:$M$15000,4)</f>
        <v>1118000</v>
      </c>
    </row>
    <row r="1159" spans="1:4">
      <c r="A1159" s="1">
        <v>36700</v>
      </c>
      <c r="B1159" s="4">
        <v>36700</v>
      </c>
      <c r="C1159" s="12">
        <f t="shared" si="27"/>
        <v>6</v>
      </c>
      <c r="D1159" s="38">
        <f>VLOOKUP($B1159,data!$A$6:$M$15000,4)</f>
        <v>1166000</v>
      </c>
    </row>
    <row r="1160" spans="1:4">
      <c r="A1160" s="1">
        <v>36701</v>
      </c>
      <c r="B1160" s="4">
        <v>36701</v>
      </c>
      <c r="C1160" s="12">
        <f t="shared" si="27"/>
        <v>6</v>
      </c>
      <c r="D1160" s="38">
        <f>VLOOKUP($B1160,data!$A$6:$M$15000,4)</f>
        <v>1021000</v>
      </c>
    </row>
    <row r="1161" spans="1:4">
      <c r="A1161" s="1">
        <v>36702</v>
      </c>
      <c r="B1161" s="4">
        <v>36702</v>
      </c>
      <c r="C1161" s="12">
        <f t="shared" si="27"/>
        <v>6</v>
      </c>
      <c r="D1161" s="38">
        <f>VLOOKUP($B1161,data!$A$6:$M$15000,4)</f>
        <v>970000</v>
      </c>
    </row>
    <row r="1162" spans="1:4">
      <c r="A1162" s="1">
        <v>36703</v>
      </c>
      <c r="B1162" s="4">
        <v>36703</v>
      </c>
      <c r="C1162" s="12">
        <f t="shared" ref="C1162:C1225" si="28">IF(B1162&lt;&gt;"",MONTH(B1162),0)</f>
        <v>6</v>
      </c>
      <c r="D1162" s="38">
        <f>VLOOKUP($B1162,data!$A$6:$M$15000,4)</f>
        <v>914000</v>
      </c>
    </row>
    <row r="1163" spans="1:4">
      <c r="A1163" s="1">
        <v>36704</v>
      </c>
      <c r="B1163" s="4">
        <v>36704</v>
      </c>
      <c r="C1163" s="12">
        <f t="shared" si="28"/>
        <v>6</v>
      </c>
      <c r="D1163" s="38">
        <f>VLOOKUP($B1163,data!$A$6:$M$15000,4)</f>
        <v>1102000</v>
      </c>
    </row>
    <row r="1164" spans="1:4">
      <c r="A1164" s="1">
        <v>36705</v>
      </c>
      <c r="B1164" s="4">
        <v>36705</v>
      </c>
      <c r="C1164" s="12">
        <f t="shared" si="28"/>
        <v>6</v>
      </c>
      <c r="D1164" s="38">
        <f>VLOOKUP($B1164,data!$A$6:$M$15000,4)</f>
        <v>1072000</v>
      </c>
    </row>
    <row r="1165" spans="1:4">
      <c r="A1165" s="1">
        <v>36706</v>
      </c>
      <c r="B1165" s="4">
        <v>36706</v>
      </c>
      <c r="C1165" s="12">
        <f t="shared" si="28"/>
        <v>6</v>
      </c>
      <c r="D1165" s="38">
        <f>VLOOKUP($B1165,data!$A$6:$M$15000,4)</f>
        <v>1164000</v>
      </c>
    </row>
    <row r="1166" spans="1:4">
      <c r="A1166" s="1">
        <v>36707</v>
      </c>
      <c r="B1166" s="4">
        <v>36707</v>
      </c>
      <c r="C1166" s="12">
        <f t="shared" si="28"/>
        <v>6</v>
      </c>
      <c r="D1166" s="38">
        <f>VLOOKUP($B1166,data!$A$6:$M$15000,4)</f>
        <v>1091000</v>
      </c>
    </row>
    <row r="1167" spans="1:4">
      <c r="A1167" s="1">
        <v>36708</v>
      </c>
      <c r="B1167" s="4">
        <v>36708</v>
      </c>
      <c r="C1167" s="12">
        <f t="shared" si="28"/>
        <v>7</v>
      </c>
      <c r="D1167" s="38">
        <f>VLOOKUP($B1167,data!$A$6:$M$15000,4)</f>
        <v>915000</v>
      </c>
    </row>
    <row r="1168" spans="1:4">
      <c r="A1168" s="1">
        <v>36709</v>
      </c>
      <c r="B1168" s="4">
        <v>36709</v>
      </c>
      <c r="C1168" s="12">
        <f t="shared" si="28"/>
        <v>7</v>
      </c>
      <c r="D1168" s="38">
        <f>VLOOKUP($B1168,data!$A$6:$M$15000,4)</f>
        <v>958000</v>
      </c>
    </row>
    <row r="1169" spans="1:4">
      <c r="A1169" s="1">
        <v>36710</v>
      </c>
      <c r="B1169" s="4">
        <v>36710</v>
      </c>
      <c r="C1169" s="12">
        <f t="shared" si="28"/>
        <v>7</v>
      </c>
      <c r="D1169" s="38">
        <f>VLOOKUP($B1169,data!$A$6:$M$15000,4)</f>
        <v>941000</v>
      </c>
    </row>
    <row r="1170" spans="1:4">
      <c r="A1170" s="1">
        <v>36711</v>
      </c>
      <c r="B1170" s="4">
        <v>36711</v>
      </c>
      <c r="C1170" s="12">
        <f t="shared" si="28"/>
        <v>7</v>
      </c>
      <c r="D1170" s="38">
        <f>VLOOKUP($B1170,data!$A$6:$M$15000,4)</f>
        <v>977000</v>
      </c>
    </row>
    <row r="1171" spans="1:4">
      <c r="A1171" s="1">
        <v>36712</v>
      </c>
      <c r="B1171" s="4">
        <v>36712</v>
      </c>
      <c r="C1171" s="12">
        <f t="shared" si="28"/>
        <v>7</v>
      </c>
      <c r="D1171" s="38">
        <f>VLOOKUP($B1171,data!$A$6:$M$15000,4)</f>
        <v>955000</v>
      </c>
    </row>
    <row r="1172" spans="1:4">
      <c r="A1172" s="1">
        <v>36713</v>
      </c>
      <c r="B1172" s="4">
        <v>36713</v>
      </c>
      <c r="C1172" s="12">
        <f t="shared" si="28"/>
        <v>7</v>
      </c>
      <c r="D1172" s="38">
        <f>VLOOKUP($B1172,data!$A$6:$M$15000,4)</f>
        <v>1115000</v>
      </c>
    </row>
    <row r="1173" spans="1:4">
      <c r="A1173" s="1">
        <v>36714</v>
      </c>
      <c r="B1173" s="4">
        <v>36714</v>
      </c>
      <c r="C1173" s="12">
        <f t="shared" si="28"/>
        <v>7</v>
      </c>
      <c r="D1173" s="38">
        <f>VLOOKUP($B1173,data!$A$6:$M$15000,4)</f>
        <v>1206000</v>
      </c>
    </row>
    <row r="1174" spans="1:4">
      <c r="A1174" s="1">
        <v>36715</v>
      </c>
      <c r="B1174" s="4">
        <v>36715</v>
      </c>
      <c r="C1174" s="12">
        <f t="shared" si="28"/>
        <v>7</v>
      </c>
      <c r="D1174" s="38">
        <f>VLOOKUP($B1174,data!$A$6:$M$15000,4)</f>
        <v>928000</v>
      </c>
    </row>
    <row r="1175" spans="1:4">
      <c r="A1175" s="1">
        <v>36716</v>
      </c>
      <c r="B1175" s="4">
        <v>36716</v>
      </c>
      <c r="C1175" s="12">
        <f t="shared" si="28"/>
        <v>7</v>
      </c>
      <c r="D1175" s="38">
        <f>VLOOKUP($B1175,data!$A$6:$M$15000,4)</f>
        <v>896000</v>
      </c>
    </row>
    <row r="1176" spans="1:4">
      <c r="A1176" s="1">
        <v>36717</v>
      </c>
      <c r="B1176" s="4">
        <v>36717</v>
      </c>
      <c r="C1176" s="12">
        <f t="shared" si="28"/>
        <v>7</v>
      </c>
      <c r="D1176" s="38">
        <f>VLOOKUP($B1176,data!$A$6:$M$15000,4)</f>
        <v>882000</v>
      </c>
    </row>
    <row r="1177" spans="1:4">
      <c r="A1177" s="1">
        <v>36718</v>
      </c>
      <c r="B1177" s="4">
        <v>36718</v>
      </c>
      <c r="C1177" s="12">
        <f t="shared" si="28"/>
        <v>7</v>
      </c>
      <c r="D1177" s="38">
        <f>VLOOKUP($B1177,data!$A$6:$M$15000,4)</f>
        <v>952000</v>
      </c>
    </row>
    <row r="1178" spans="1:4">
      <c r="A1178" s="1">
        <v>36719</v>
      </c>
      <c r="B1178" s="4">
        <v>36719</v>
      </c>
      <c r="C1178" s="12">
        <f t="shared" si="28"/>
        <v>7</v>
      </c>
      <c r="D1178" s="38">
        <f>VLOOKUP($B1178,data!$A$6:$M$15000,4)</f>
        <v>1055000</v>
      </c>
    </row>
    <row r="1179" spans="1:4">
      <c r="A1179" s="1">
        <v>36720</v>
      </c>
      <c r="B1179" s="4">
        <v>36720</v>
      </c>
      <c r="C1179" s="12">
        <f t="shared" si="28"/>
        <v>7</v>
      </c>
      <c r="D1179" s="38">
        <f>VLOOKUP($B1179,data!$A$6:$M$15000,4)</f>
        <v>1047000</v>
      </c>
    </row>
    <row r="1180" spans="1:4">
      <c r="A1180" s="1">
        <v>36721</v>
      </c>
      <c r="B1180" s="4">
        <v>36721</v>
      </c>
      <c r="C1180" s="12">
        <f t="shared" si="28"/>
        <v>7</v>
      </c>
      <c r="D1180" s="38">
        <f>VLOOKUP($B1180,data!$A$6:$M$15000,4)</f>
        <v>1114000</v>
      </c>
    </row>
    <row r="1181" spans="1:4">
      <c r="A1181" s="1">
        <v>36722</v>
      </c>
      <c r="B1181" s="4">
        <v>36722</v>
      </c>
      <c r="C1181" s="12">
        <f t="shared" si="28"/>
        <v>7</v>
      </c>
      <c r="D1181" s="38">
        <f>VLOOKUP($B1181,data!$A$6:$M$15000,4)</f>
        <v>942000</v>
      </c>
    </row>
    <row r="1182" spans="1:4">
      <c r="A1182" s="1">
        <v>36723</v>
      </c>
      <c r="B1182" s="4">
        <v>36723</v>
      </c>
      <c r="C1182" s="12">
        <f t="shared" si="28"/>
        <v>7</v>
      </c>
      <c r="D1182" s="38">
        <f>VLOOKUP($B1182,data!$A$6:$M$15000,4)</f>
        <v>895000</v>
      </c>
    </row>
    <row r="1183" spans="1:4">
      <c r="A1183" s="1">
        <v>36724</v>
      </c>
      <c r="B1183" s="4">
        <v>36724</v>
      </c>
      <c r="C1183" s="12">
        <f t="shared" si="28"/>
        <v>7</v>
      </c>
      <c r="D1183" s="38">
        <f>VLOOKUP($B1183,data!$A$6:$M$15000,4)</f>
        <v>901000</v>
      </c>
    </row>
    <row r="1184" spans="1:4">
      <c r="A1184" s="1">
        <v>36725</v>
      </c>
      <c r="B1184" s="4">
        <v>36725</v>
      </c>
      <c r="C1184" s="12">
        <f t="shared" si="28"/>
        <v>7</v>
      </c>
      <c r="D1184" s="38">
        <f>VLOOKUP($B1184,data!$A$6:$M$15000,4)</f>
        <v>922000</v>
      </c>
    </row>
    <row r="1185" spans="1:4">
      <c r="A1185" s="1">
        <v>36726</v>
      </c>
      <c r="B1185" s="4">
        <v>36726</v>
      </c>
      <c r="C1185" s="12">
        <f t="shared" si="28"/>
        <v>7</v>
      </c>
      <c r="D1185" s="38">
        <f>VLOOKUP($B1185,data!$A$6:$M$15000,4)</f>
        <v>1068000</v>
      </c>
    </row>
    <row r="1186" spans="1:4">
      <c r="A1186" s="1">
        <v>36727</v>
      </c>
      <c r="B1186" s="4">
        <v>36727</v>
      </c>
      <c r="C1186" s="12">
        <f t="shared" si="28"/>
        <v>7</v>
      </c>
      <c r="D1186" s="38">
        <f>VLOOKUP($B1186,data!$A$6:$M$15000,4)</f>
        <v>1105000</v>
      </c>
    </row>
    <row r="1187" spans="1:4">
      <c r="A1187" s="1">
        <v>36728</v>
      </c>
      <c r="B1187" s="4">
        <v>36728</v>
      </c>
      <c r="C1187" s="12">
        <f t="shared" si="28"/>
        <v>7</v>
      </c>
      <c r="D1187" s="38">
        <f>VLOOKUP($B1187,data!$A$6:$M$15000,4)</f>
        <v>1200000</v>
      </c>
    </row>
    <row r="1188" spans="1:4">
      <c r="A1188" s="1">
        <v>36729</v>
      </c>
      <c r="B1188" s="4">
        <v>36729</v>
      </c>
      <c r="C1188" s="12">
        <f t="shared" si="28"/>
        <v>7</v>
      </c>
      <c r="D1188" s="38">
        <f>VLOOKUP($B1188,data!$A$6:$M$15000,4)</f>
        <v>1230000</v>
      </c>
    </row>
    <row r="1189" spans="1:4">
      <c r="A1189" s="1">
        <v>36730</v>
      </c>
      <c r="B1189" s="4">
        <v>36730</v>
      </c>
      <c r="C1189" s="12">
        <f t="shared" si="28"/>
        <v>7</v>
      </c>
      <c r="D1189" s="38">
        <f>VLOOKUP($B1189,data!$A$6:$M$15000,4)</f>
        <v>1096000</v>
      </c>
    </row>
    <row r="1190" spans="1:4">
      <c r="A1190" s="1">
        <v>36731</v>
      </c>
      <c r="B1190" s="4">
        <v>36731</v>
      </c>
      <c r="C1190" s="12">
        <f t="shared" si="28"/>
        <v>7</v>
      </c>
      <c r="D1190" s="38">
        <f>VLOOKUP($B1190,data!$A$6:$M$15000,4)</f>
        <v>1197000</v>
      </c>
    </row>
    <row r="1191" spans="1:4">
      <c r="A1191" s="1">
        <v>36732</v>
      </c>
      <c r="B1191" s="4">
        <v>36732</v>
      </c>
      <c r="C1191" s="12">
        <f t="shared" si="28"/>
        <v>7</v>
      </c>
      <c r="D1191" s="38">
        <f>VLOOKUP($B1191,data!$A$6:$M$15000,4)</f>
        <v>1163000</v>
      </c>
    </row>
    <row r="1192" spans="1:4">
      <c r="A1192" s="1">
        <v>36733</v>
      </c>
      <c r="B1192" s="4">
        <v>36733</v>
      </c>
      <c r="C1192" s="12">
        <f t="shared" si="28"/>
        <v>7</v>
      </c>
      <c r="D1192" s="38">
        <f>VLOOKUP($B1192,data!$A$6:$M$15000,4)</f>
        <v>1165000</v>
      </c>
    </row>
    <row r="1193" spans="1:4">
      <c r="A1193" s="1">
        <v>36734</v>
      </c>
      <c r="B1193" s="4">
        <v>36734</v>
      </c>
      <c r="C1193" s="12">
        <f t="shared" si="28"/>
        <v>7</v>
      </c>
      <c r="D1193" s="38">
        <f>VLOOKUP($B1193,data!$A$6:$M$15000,4)</f>
        <v>1192000</v>
      </c>
    </row>
    <row r="1194" spans="1:4">
      <c r="A1194" s="1">
        <v>36735</v>
      </c>
      <c r="B1194" s="4">
        <v>36735</v>
      </c>
      <c r="C1194" s="12">
        <f t="shared" si="28"/>
        <v>7</v>
      </c>
      <c r="D1194" s="38">
        <f>VLOOKUP($B1194,data!$A$6:$M$15000,4)</f>
        <v>1167000</v>
      </c>
    </row>
    <row r="1195" spans="1:4">
      <c r="A1195" s="1">
        <v>36736</v>
      </c>
      <c r="B1195" s="4">
        <v>36736</v>
      </c>
      <c r="C1195" s="12">
        <f t="shared" si="28"/>
        <v>7</v>
      </c>
      <c r="D1195" s="38">
        <f>VLOOKUP($B1195,data!$A$6:$M$15000,4)</f>
        <v>1096000</v>
      </c>
    </row>
    <row r="1196" spans="1:4">
      <c r="A1196" s="1">
        <v>36737</v>
      </c>
      <c r="B1196" s="4">
        <v>36737</v>
      </c>
      <c r="C1196" s="12">
        <f t="shared" si="28"/>
        <v>7</v>
      </c>
      <c r="D1196" s="38">
        <f>VLOOKUP($B1196,data!$A$6:$M$15000,4)</f>
        <v>1078000</v>
      </c>
    </row>
    <row r="1197" spans="1:4">
      <c r="A1197" s="1">
        <v>36738</v>
      </c>
      <c r="B1197" s="4">
        <v>36738</v>
      </c>
      <c r="C1197" s="12">
        <f t="shared" si="28"/>
        <v>7</v>
      </c>
      <c r="D1197" s="38">
        <f>VLOOKUP($B1197,data!$A$6:$M$15000,4)</f>
        <v>983000</v>
      </c>
    </row>
    <row r="1198" spans="1:4">
      <c r="A1198" s="1">
        <v>36739</v>
      </c>
      <c r="B1198" s="4">
        <v>36739</v>
      </c>
      <c r="C1198" s="12">
        <f t="shared" si="28"/>
        <v>8</v>
      </c>
      <c r="D1198" s="38">
        <f>VLOOKUP($B1198,data!$A$6:$M$15000,4)</f>
        <v>1025000</v>
      </c>
    </row>
    <row r="1199" spans="1:4">
      <c r="A1199" s="1">
        <v>36740</v>
      </c>
      <c r="B1199" s="4">
        <v>36740</v>
      </c>
      <c r="C1199" s="12">
        <f t="shared" si="28"/>
        <v>8</v>
      </c>
      <c r="D1199" s="38">
        <f>VLOOKUP($B1199,data!$A$6:$M$15000,4)</f>
        <v>1021000</v>
      </c>
    </row>
    <row r="1200" spans="1:4">
      <c r="A1200" s="1">
        <v>36741</v>
      </c>
      <c r="B1200" s="4">
        <v>36741</v>
      </c>
      <c r="C1200" s="12">
        <f t="shared" si="28"/>
        <v>8</v>
      </c>
      <c r="D1200" s="38">
        <f>VLOOKUP($B1200,data!$A$6:$M$15000,4)</f>
        <v>1047000</v>
      </c>
    </row>
    <row r="1201" spans="1:4">
      <c r="A1201" s="1">
        <v>36742</v>
      </c>
      <c r="B1201" s="4">
        <v>36742</v>
      </c>
      <c r="C1201" s="12">
        <f t="shared" si="28"/>
        <v>8</v>
      </c>
      <c r="D1201" s="38">
        <f>VLOOKUP($B1201,data!$A$6:$M$15000,4)</f>
        <v>1131000</v>
      </c>
    </row>
    <row r="1202" spans="1:4">
      <c r="A1202" s="1">
        <v>36743</v>
      </c>
      <c r="B1202" s="4">
        <v>36743</v>
      </c>
      <c r="C1202" s="12">
        <f t="shared" si="28"/>
        <v>8</v>
      </c>
      <c r="D1202" s="38">
        <f>VLOOKUP($B1202,data!$A$6:$M$15000,4)</f>
        <v>1170000</v>
      </c>
    </row>
    <row r="1203" spans="1:4">
      <c r="A1203" s="1">
        <v>36744</v>
      </c>
      <c r="B1203" s="4">
        <v>36744</v>
      </c>
      <c r="C1203" s="12">
        <f t="shared" si="28"/>
        <v>8</v>
      </c>
      <c r="D1203" s="38">
        <f>VLOOKUP($B1203,data!$A$6:$M$15000,4)</f>
        <v>1128000</v>
      </c>
    </row>
    <row r="1204" spans="1:4">
      <c r="A1204" s="1">
        <v>36745</v>
      </c>
      <c r="B1204" s="4">
        <v>36745</v>
      </c>
      <c r="C1204" s="12">
        <f t="shared" si="28"/>
        <v>8</v>
      </c>
      <c r="D1204" s="38">
        <f>VLOOKUP($B1204,data!$A$6:$M$15000,4)</f>
        <v>1159000</v>
      </c>
    </row>
    <row r="1205" spans="1:4">
      <c r="A1205" s="1">
        <v>36746</v>
      </c>
      <c r="B1205" s="4">
        <v>36746</v>
      </c>
      <c r="C1205" s="12">
        <f t="shared" si="28"/>
        <v>8</v>
      </c>
      <c r="D1205" s="38">
        <f>VLOOKUP($B1205,data!$A$6:$M$15000,4)</f>
        <v>1179000</v>
      </c>
    </row>
    <row r="1206" spans="1:4">
      <c r="A1206" s="1">
        <v>36747</v>
      </c>
      <c r="B1206" s="4">
        <v>36747</v>
      </c>
      <c r="C1206" s="12">
        <f t="shared" si="28"/>
        <v>8</v>
      </c>
      <c r="D1206" s="38">
        <f>VLOOKUP($B1206,data!$A$6:$M$15000,4)</f>
        <v>1203000</v>
      </c>
    </row>
    <row r="1207" spans="1:4">
      <c r="A1207" s="1">
        <v>36748</v>
      </c>
      <c r="B1207" s="4">
        <v>36748</v>
      </c>
      <c r="C1207" s="12">
        <f t="shared" si="28"/>
        <v>8</v>
      </c>
      <c r="D1207" s="38">
        <f>VLOOKUP($B1207,data!$A$6:$M$15000,4)</f>
        <v>1042000</v>
      </c>
    </row>
    <row r="1208" spans="1:4">
      <c r="A1208" s="1">
        <v>36749</v>
      </c>
      <c r="B1208" s="4">
        <v>36749</v>
      </c>
      <c r="C1208" s="12">
        <f t="shared" si="28"/>
        <v>8</v>
      </c>
      <c r="D1208" s="38">
        <f>VLOOKUP($B1208,data!$A$6:$M$15000,4)</f>
        <v>1084000</v>
      </c>
    </row>
    <row r="1209" spans="1:4">
      <c r="A1209" s="1">
        <v>36750</v>
      </c>
      <c r="B1209" s="4">
        <v>36750</v>
      </c>
      <c r="C1209" s="12">
        <f t="shared" si="28"/>
        <v>8</v>
      </c>
      <c r="D1209" s="38">
        <f>VLOOKUP($B1209,data!$A$6:$M$15000,4)</f>
        <v>1091000</v>
      </c>
    </row>
    <row r="1210" spans="1:4">
      <c r="A1210" s="1">
        <v>36751</v>
      </c>
      <c r="B1210" s="4">
        <v>36751</v>
      </c>
      <c r="C1210" s="12">
        <f t="shared" si="28"/>
        <v>8</v>
      </c>
      <c r="D1210" s="38">
        <f>VLOOKUP($B1210,data!$A$6:$M$15000,4)</f>
        <v>1059000</v>
      </c>
    </row>
    <row r="1211" spans="1:4">
      <c r="A1211" s="1">
        <v>36752</v>
      </c>
      <c r="B1211" s="4">
        <v>36752</v>
      </c>
      <c r="C1211" s="12">
        <f t="shared" si="28"/>
        <v>8</v>
      </c>
      <c r="D1211" s="38">
        <f>VLOOKUP($B1211,data!$A$6:$M$15000,4)</f>
        <v>1137000</v>
      </c>
    </row>
    <row r="1212" spans="1:4">
      <c r="A1212" s="1">
        <v>36753</v>
      </c>
      <c r="B1212" s="4">
        <v>36753</v>
      </c>
      <c r="C1212" s="12">
        <f t="shared" si="28"/>
        <v>8</v>
      </c>
      <c r="D1212" s="38">
        <f>VLOOKUP($B1212,data!$A$6:$M$15000,4)</f>
        <v>1182000</v>
      </c>
    </row>
    <row r="1213" spans="1:4">
      <c r="A1213" s="1">
        <v>36754</v>
      </c>
      <c r="B1213" s="4">
        <v>36754</v>
      </c>
      <c r="C1213" s="12">
        <f t="shared" si="28"/>
        <v>8</v>
      </c>
      <c r="D1213" s="38">
        <f>VLOOKUP($B1213,data!$A$6:$M$15000,4)</f>
        <v>1139000</v>
      </c>
    </row>
    <row r="1214" spans="1:4">
      <c r="A1214" s="1">
        <v>36755</v>
      </c>
      <c r="B1214" s="4">
        <v>36755</v>
      </c>
      <c r="C1214" s="12">
        <f t="shared" si="28"/>
        <v>8</v>
      </c>
      <c r="D1214" s="38">
        <f>VLOOKUP($B1214,data!$A$6:$M$15000,4)</f>
        <v>1178000</v>
      </c>
    </row>
    <row r="1215" spans="1:4">
      <c r="A1215" s="1">
        <v>36756</v>
      </c>
      <c r="B1215" s="4">
        <v>36756</v>
      </c>
      <c r="C1215" s="12">
        <f t="shared" si="28"/>
        <v>8</v>
      </c>
      <c r="D1215" s="38">
        <f>VLOOKUP($B1215,data!$A$6:$M$15000,4)</f>
        <v>1158000</v>
      </c>
    </row>
    <row r="1216" spans="1:4">
      <c r="A1216" s="1">
        <v>36757</v>
      </c>
      <c r="B1216" s="4">
        <v>36757</v>
      </c>
      <c r="C1216" s="12">
        <f t="shared" si="28"/>
        <v>8</v>
      </c>
      <c r="D1216" s="38">
        <f>VLOOKUP($B1216,data!$A$6:$M$15000,4)</f>
        <v>936000</v>
      </c>
    </row>
    <row r="1217" spans="1:4">
      <c r="A1217" s="1">
        <v>36758</v>
      </c>
      <c r="B1217" s="4">
        <v>36758</v>
      </c>
      <c r="C1217" s="12">
        <f t="shared" si="28"/>
        <v>8</v>
      </c>
      <c r="D1217" s="38">
        <f>VLOOKUP($B1217,data!$A$6:$M$15000,4)</f>
        <v>609000</v>
      </c>
    </row>
    <row r="1218" spans="1:4">
      <c r="A1218" s="1">
        <v>36759</v>
      </c>
      <c r="B1218" s="4">
        <v>36759</v>
      </c>
      <c r="C1218" s="12">
        <f t="shared" si="28"/>
        <v>8</v>
      </c>
      <c r="D1218" s="38">
        <f>VLOOKUP($B1218,data!$A$6:$M$15000,4)</f>
        <v>742000</v>
      </c>
    </row>
    <row r="1219" spans="1:4">
      <c r="A1219" s="1">
        <v>36760</v>
      </c>
      <c r="B1219" s="4">
        <v>36760</v>
      </c>
      <c r="C1219" s="12">
        <f t="shared" si="28"/>
        <v>8</v>
      </c>
      <c r="D1219" s="38">
        <f>VLOOKUP($B1219,data!$A$6:$M$15000,4)</f>
        <v>704000</v>
      </c>
    </row>
    <row r="1220" spans="1:4">
      <c r="A1220" s="1">
        <v>36761</v>
      </c>
      <c r="B1220" s="4">
        <v>36761</v>
      </c>
      <c r="C1220" s="12">
        <f t="shared" si="28"/>
        <v>8</v>
      </c>
      <c r="D1220" s="38">
        <f>VLOOKUP($B1220,data!$A$6:$M$15000,4)</f>
        <v>729000</v>
      </c>
    </row>
    <row r="1221" spans="1:4">
      <c r="A1221" s="1">
        <v>36762</v>
      </c>
      <c r="B1221" s="4">
        <v>36762</v>
      </c>
      <c r="C1221" s="12">
        <f t="shared" si="28"/>
        <v>8</v>
      </c>
      <c r="D1221" s="38">
        <f>VLOOKUP($B1221,data!$A$6:$M$15000,4)</f>
        <v>705000</v>
      </c>
    </row>
    <row r="1222" spans="1:4">
      <c r="A1222" s="1">
        <v>36763</v>
      </c>
      <c r="B1222" s="4">
        <v>36763</v>
      </c>
      <c r="C1222" s="12">
        <f t="shared" si="28"/>
        <v>8</v>
      </c>
      <c r="D1222" s="38">
        <f>VLOOKUP($B1222,data!$A$6:$M$15000,4)</f>
        <v>628000</v>
      </c>
    </row>
    <row r="1223" spans="1:4">
      <c r="A1223" s="1">
        <v>36764</v>
      </c>
      <c r="B1223" s="4">
        <v>36764</v>
      </c>
      <c r="C1223" s="12">
        <f t="shared" si="28"/>
        <v>8</v>
      </c>
      <c r="D1223" s="38">
        <f>VLOOKUP($B1223,data!$A$6:$M$15000,4)</f>
        <v>655000</v>
      </c>
    </row>
    <row r="1224" spans="1:4">
      <c r="A1224" s="1">
        <v>36765</v>
      </c>
      <c r="B1224" s="4">
        <v>36765</v>
      </c>
      <c r="C1224" s="12">
        <f t="shared" si="28"/>
        <v>8</v>
      </c>
      <c r="D1224" s="38">
        <f>VLOOKUP($B1224,data!$A$6:$M$15000,4)</f>
        <v>602000</v>
      </c>
    </row>
    <row r="1225" spans="1:4">
      <c r="A1225" s="1">
        <v>36766</v>
      </c>
      <c r="B1225" s="4">
        <v>36766</v>
      </c>
      <c r="C1225" s="12">
        <f t="shared" si="28"/>
        <v>8</v>
      </c>
      <c r="D1225" s="38">
        <f>VLOOKUP($B1225,data!$A$6:$M$15000,4)</f>
        <v>655000</v>
      </c>
    </row>
    <row r="1226" spans="1:4">
      <c r="A1226" s="1">
        <v>36767</v>
      </c>
      <c r="B1226" s="4">
        <v>36767</v>
      </c>
      <c r="C1226" s="12">
        <f t="shared" ref="C1226:C1289" si="29">IF(B1226&lt;&gt;"",MONTH(B1226),0)</f>
        <v>8</v>
      </c>
      <c r="D1226" s="38">
        <f>VLOOKUP($B1226,data!$A$6:$M$15000,4)</f>
        <v>832000</v>
      </c>
    </row>
    <row r="1227" spans="1:4">
      <c r="A1227" s="1">
        <v>36768</v>
      </c>
      <c r="B1227" s="4">
        <v>36768</v>
      </c>
      <c r="C1227" s="12">
        <f t="shared" si="29"/>
        <v>8</v>
      </c>
      <c r="D1227" s="38">
        <f>VLOOKUP($B1227,data!$A$6:$M$15000,4)</f>
        <v>805000</v>
      </c>
    </row>
    <row r="1228" spans="1:4">
      <c r="A1228" s="1">
        <v>36769</v>
      </c>
      <c r="B1228" s="4">
        <v>36769</v>
      </c>
      <c r="C1228" s="12">
        <f t="shared" si="29"/>
        <v>8</v>
      </c>
      <c r="D1228" s="38">
        <f>VLOOKUP($B1228,data!$A$6:$M$15000,4)</f>
        <v>946000</v>
      </c>
    </row>
    <row r="1229" spans="1:4">
      <c r="A1229" s="1">
        <v>36770</v>
      </c>
      <c r="B1229" s="4">
        <v>36770</v>
      </c>
      <c r="C1229" s="12">
        <f t="shared" si="29"/>
        <v>9</v>
      </c>
      <c r="D1229" s="38">
        <f>VLOOKUP($B1229,data!$A$6:$M$15000,4)</f>
        <v>1107000</v>
      </c>
    </row>
    <row r="1230" spans="1:4">
      <c r="A1230" s="1">
        <v>36771</v>
      </c>
      <c r="B1230" s="4">
        <v>36771</v>
      </c>
      <c r="C1230" s="12">
        <f t="shared" si="29"/>
        <v>9</v>
      </c>
      <c r="D1230" s="38">
        <f>VLOOKUP($B1230,data!$A$6:$M$15000,4)</f>
        <v>1086000</v>
      </c>
    </row>
    <row r="1231" spans="1:4">
      <c r="A1231" s="1">
        <v>36772</v>
      </c>
      <c r="B1231" s="4">
        <v>36772</v>
      </c>
      <c r="C1231" s="12">
        <f t="shared" si="29"/>
        <v>9</v>
      </c>
      <c r="D1231" s="38">
        <f>VLOOKUP($B1231,data!$A$6:$M$15000,4)</f>
        <v>956000</v>
      </c>
    </row>
    <row r="1232" spans="1:4">
      <c r="A1232" s="1">
        <v>36773</v>
      </c>
      <c r="B1232" s="4">
        <v>36773</v>
      </c>
      <c r="C1232" s="12">
        <f t="shared" si="29"/>
        <v>9</v>
      </c>
      <c r="D1232" s="38">
        <f>VLOOKUP($B1232,data!$A$6:$M$15000,4)</f>
        <v>989000</v>
      </c>
    </row>
    <row r="1233" spans="1:4">
      <c r="A1233" s="1">
        <v>36774</v>
      </c>
      <c r="B1233" s="4">
        <v>36774</v>
      </c>
      <c r="C1233" s="12">
        <f t="shared" si="29"/>
        <v>9</v>
      </c>
      <c r="D1233" s="38">
        <f>VLOOKUP($B1233,data!$A$6:$M$15000,4)</f>
        <v>1073000</v>
      </c>
    </row>
    <row r="1234" spans="1:4">
      <c r="A1234" s="1">
        <v>36775</v>
      </c>
      <c r="B1234" s="4">
        <v>36775</v>
      </c>
      <c r="C1234" s="12">
        <f t="shared" si="29"/>
        <v>9</v>
      </c>
      <c r="D1234" s="38">
        <f>VLOOKUP($B1234,data!$A$6:$M$15000,4)</f>
        <v>1135000</v>
      </c>
    </row>
    <row r="1235" spans="1:4">
      <c r="A1235" s="1">
        <v>36776</v>
      </c>
      <c r="B1235" s="4">
        <v>36776</v>
      </c>
      <c r="C1235" s="12">
        <f t="shared" si="29"/>
        <v>9</v>
      </c>
      <c r="D1235" s="38">
        <f>VLOOKUP($B1235,data!$A$6:$M$15000,4)</f>
        <v>1155000</v>
      </c>
    </row>
    <row r="1236" spans="1:4">
      <c r="A1236" s="1">
        <v>36777</v>
      </c>
      <c r="B1236" s="4">
        <v>36777</v>
      </c>
      <c r="C1236" s="12">
        <f t="shared" si="29"/>
        <v>9</v>
      </c>
      <c r="D1236" s="38">
        <f>VLOOKUP($B1236,data!$A$6:$M$15000,4)</f>
        <v>1122000</v>
      </c>
    </row>
    <row r="1237" spans="1:4">
      <c r="A1237" s="1">
        <v>36778</v>
      </c>
      <c r="B1237" s="4">
        <v>36778</v>
      </c>
      <c r="C1237" s="12">
        <f t="shared" si="29"/>
        <v>9</v>
      </c>
      <c r="D1237" s="38">
        <f>VLOOKUP($B1237,data!$A$6:$M$15000,4)</f>
        <v>1106000</v>
      </c>
    </row>
    <row r="1238" spans="1:4">
      <c r="A1238" s="1">
        <v>36779</v>
      </c>
      <c r="B1238" s="4">
        <v>36779</v>
      </c>
      <c r="C1238" s="12">
        <f t="shared" si="29"/>
        <v>9</v>
      </c>
      <c r="D1238" s="38">
        <f>VLOOKUP($B1238,data!$A$6:$M$15000,4)</f>
        <v>1115000</v>
      </c>
    </row>
    <row r="1239" spans="1:4">
      <c r="A1239" s="1">
        <v>36780</v>
      </c>
      <c r="B1239" s="4">
        <v>36780</v>
      </c>
      <c r="C1239" s="12">
        <f t="shared" si="29"/>
        <v>9</v>
      </c>
      <c r="D1239" s="38">
        <f>VLOOKUP($B1239,data!$A$6:$M$15000,4)</f>
        <v>1149000</v>
      </c>
    </row>
    <row r="1240" spans="1:4">
      <c r="A1240" s="1">
        <v>36781</v>
      </c>
      <c r="B1240" s="4">
        <v>36781</v>
      </c>
      <c r="C1240" s="12">
        <f t="shared" si="29"/>
        <v>9</v>
      </c>
      <c r="D1240" s="38">
        <f>VLOOKUP($B1240,data!$A$6:$M$15000,4)</f>
        <v>1135000</v>
      </c>
    </row>
    <row r="1241" spans="1:4">
      <c r="A1241" s="1">
        <v>36782</v>
      </c>
      <c r="B1241" s="4">
        <v>36782</v>
      </c>
      <c r="C1241" s="12">
        <f t="shared" si="29"/>
        <v>9</v>
      </c>
      <c r="D1241" s="38">
        <f>VLOOKUP($B1241,data!$A$6:$M$15000,4)</f>
        <v>1103000</v>
      </c>
    </row>
    <row r="1242" spans="1:4">
      <c r="A1242" s="1">
        <v>36783</v>
      </c>
      <c r="B1242" s="4">
        <v>36783</v>
      </c>
      <c r="C1242" s="12">
        <f t="shared" si="29"/>
        <v>9</v>
      </c>
      <c r="D1242" s="38">
        <f>VLOOKUP($B1242,data!$A$6:$M$15000,4)</f>
        <v>1146000</v>
      </c>
    </row>
    <row r="1243" spans="1:4">
      <c r="A1243" s="1">
        <v>36784</v>
      </c>
      <c r="B1243" s="4">
        <v>36784</v>
      </c>
      <c r="C1243" s="12">
        <f t="shared" si="29"/>
        <v>9</v>
      </c>
      <c r="D1243" s="38">
        <f>VLOOKUP($B1243,data!$A$6:$M$15000,4)</f>
        <v>1119000</v>
      </c>
    </row>
    <row r="1244" spans="1:4">
      <c r="A1244" s="1">
        <v>36785</v>
      </c>
      <c r="B1244" s="4">
        <v>36785</v>
      </c>
      <c r="C1244" s="12">
        <f t="shared" si="29"/>
        <v>9</v>
      </c>
      <c r="D1244" s="38">
        <f>VLOOKUP($B1244,data!$A$6:$M$15000,4)</f>
        <v>1187000</v>
      </c>
    </row>
    <row r="1245" spans="1:4">
      <c r="A1245" s="1">
        <v>36786</v>
      </c>
      <c r="B1245" s="4">
        <v>36786</v>
      </c>
      <c r="C1245" s="12">
        <f t="shared" si="29"/>
        <v>9</v>
      </c>
      <c r="D1245" s="38">
        <f>VLOOKUP($B1245,data!$A$6:$M$15000,4)</f>
        <v>1175000</v>
      </c>
    </row>
    <row r="1246" spans="1:4">
      <c r="A1246" s="1">
        <v>36787</v>
      </c>
      <c r="B1246" s="4">
        <v>36787</v>
      </c>
      <c r="C1246" s="12">
        <f t="shared" si="29"/>
        <v>9</v>
      </c>
      <c r="D1246" s="38">
        <f>VLOOKUP($B1246,data!$A$6:$M$15000,4)</f>
        <v>1095000</v>
      </c>
    </row>
    <row r="1247" spans="1:4">
      <c r="A1247" s="1">
        <v>36788</v>
      </c>
      <c r="B1247" s="4">
        <v>36788</v>
      </c>
      <c r="C1247" s="12">
        <f t="shared" si="29"/>
        <v>9</v>
      </c>
      <c r="D1247" s="38">
        <f>VLOOKUP($B1247,data!$A$6:$M$15000,4)</f>
        <v>1081000</v>
      </c>
    </row>
    <row r="1248" spans="1:4">
      <c r="A1248" s="1">
        <v>36789</v>
      </c>
      <c r="B1248" s="4">
        <v>36789</v>
      </c>
      <c r="C1248" s="12">
        <f t="shared" si="29"/>
        <v>9</v>
      </c>
      <c r="D1248" s="38">
        <f>VLOOKUP($B1248,data!$A$6:$M$15000,4)</f>
        <v>1065000</v>
      </c>
    </row>
    <row r="1249" spans="1:4">
      <c r="A1249" s="1">
        <v>36790</v>
      </c>
      <c r="B1249" s="4">
        <v>36790</v>
      </c>
      <c r="C1249" s="12">
        <f t="shared" si="29"/>
        <v>9</v>
      </c>
      <c r="D1249" s="38">
        <f>VLOOKUP($B1249,data!$A$6:$M$15000,4)</f>
        <v>1168000</v>
      </c>
    </row>
    <row r="1250" spans="1:4">
      <c r="A1250" s="1">
        <v>36791</v>
      </c>
      <c r="B1250" s="4">
        <v>36791</v>
      </c>
      <c r="C1250" s="12">
        <f t="shared" si="29"/>
        <v>9</v>
      </c>
      <c r="D1250" s="38">
        <f>VLOOKUP($B1250,data!$A$6:$M$15000,4)</f>
        <v>1170000</v>
      </c>
    </row>
    <row r="1251" spans="1:4">
      <c r="A1251" s="1">
        <v>36792</v>
      </c>
      <c r="B1251" s="4">
        <v>36792</v>
      </c>
      <c r="C1251" s="12">
        <f t="shared" si="29"/>
        <v>9</v>
      </c>
      <c r="D1251" s="38">
        <f>VLOOKUP($B1251,data!$A$6:$M$15000,4)</f>
        <v>940000</v>
      </c>
    </row>
    <row r="1252" spans="1:4">
      <c r="A1252" s="1">
        <v>36793</v>
      </c>
      <c r="B1252" s="4">
        <v>36793</v>
      </c>
      <c r="C1252" s="12">
        <f t="shared" si="29"/>
        <v>9</v>
      </c>
      <c r="D1252" s="38">
        <f>VLOOKUP($B1252,data!$A$6:$M$15000,4)</f>
        <v>929000</v>
      </c>
    </row>
    <row r="1253" spans="1:4">
      <c r="A1253" s="1">
        <v>36794</v>
      </c>
      <c r="B1253" s="4">
        <v>36794</v>
      </c>
      <c r="C1253" s="12">
        <f t="shared" si="29"/>
        <v>9</v>
      </c>
      <c r="D1253" s="38">
        <f>VLOOKUP($B1253,data!$A$6:$M$15000,4)</f>
        <v>984000</v>
      </c>
    </row>
    <row r="1254" spans="1:4">
      <c r="A1254" s="1">
        <v>36795</v>
      </c>
      <c r="B1254" s="4">
        <v>36795</v>
      </c>
      <c r="C1254" s="12">
        <f t="shared" si="29"/>
        <v>9</v>
      </c>
      <c r="D1254" s="38">
        <f>VLOOKUP($B1254,data!$A$6:$M$15000,4)</f>
        <v>1050000</v>
      </c>
    </row>
    <row r="1255" spans="1:4">
      <c r="A1255" s="1">
        <v>36796</v>
      </c>
      <c r="B1255" s="4">
        <v>36796</v>
      </c>
      <c r="C1255" s="12">
        <f t="shared" si="29"/>
        <v>9</v>
      </c>
      <c r="D1255" s="38">
        <f>VLOOKUP($B1255,data!$A$6:$M$15000,4)</f>
        <v>1135000</v>
      </c>
    </row>
    <row r="1256" spans="1:4">
      <c r="A1256" s="1">
        <v>36797</v>
      </c>
      <c r="B1256" s="4">
        <v>36797</v>
      </c>
      <c r="C1256" s="12">
        <f t="shared" si="29"/>
        <v>9</v>
      </c>
      <c r="D1256" s="38">
        <f>VLOOKUP($B1256,data!$A$6:$M$15000,4)</f>
        <v>1103000</v>
      </c>
    </row>
    <row r="1257" spans="1:4">
      <c r="A1257" s="1">
        <v>36798</v>
      </c>
      <c r="B1257" s="4">
        <v>36798</v>
      </c>
      <c r="C1257" s="12">
        <f t="shared" si="29"/>
        <v>9</v>
      </c>
      <c r="D1257" s="38">
        <f>VLOOKUP($B1257,data!$A$6:$M$15000,4)</f>
        <v>1155000</v>
      </c>
    </row>
    <row r="1258" spans="1:4">
      <c r="A1258" s="1">
        <v>36799</v>
      </c>
      <c r="B1258" s="4">
        <v>36799</v>
      </c>
      <c r="C1258" s="12">
        <f t="shared" si="29"/>
        <v>9</v>
      </c>
      <c r="D1258" s="38">
        <f>VLOOKUP($B1258,data!$A$6:$M$15000,4)</f>
        <v>1079000</v>
      </c>
    </row>
    <row r="1259" spans="1:4">
      <c r="A1259" s="1">
        <v>36800</v>
      </c>
      <c r="B1259" s="4">
        <v>36800</v>
      </c>
      <c r="C1259" s="12">
        <f t="shared" si="29"/>
        <v>10</v>
      </c>
      <c r="D1259" s="38">
        <f>VLOOKUP($B1259,data!$A$6:$M$15000,4)</f>
        <v>963000</v>
      </c>
    </row>
    <row r="1260" spans="1:4">
      <c r="A1260" s="1">
        <v>36801</v>
      </c>
      <c r="B1260" s="4">
        <v>36801</v>
      </c>
      <c r="C1260" s="12">
        <f t="shared" si="29"/>
        <v>10</v>
      </c>
      <c r="D1260" s="38">
        <f>VLOOKUP($B1260,data!$A$6:$M$15000,4)</f>
        <v>975000</v>
      </c>
    </row>
    <row r="1261" spans="1:4">
      <c r="A1261" s="1">
        <v>36802</v>
      </c>
      <c r="B1261" s="4">
        <v>36802</v>
      </c>
      <c r="C1261" s="12">
        <f t="shared" si="29"/>
        <v>10</v>
      </c>
      <c r="D1261" s="38">
        <f>VLOOKUP($B1261,data!$A$6:$M$15000,4)</f>
        <v>1030000</v>
      </c>
    </row>
    <row r="1262" spans="1:4">
      <c r="A1262" s="1">
        <v>36803</v>
      </c>
      <c r="B1262" s="4">
        <v>36803</v>
      </c>
      <c r="C1262" s="12">
        <f t="shared" si="29"/>
        <v>10</v>
      </c>
      <c r="D1262" s="38">
        <f>VLOOKUP($B1262,data!$A$6:$M$15000,4)</f>
        <v>1038000</v>
      </c>
    </row>
    <row r="1263" spans="1:4">
      <c r="A1263" s="1">
        <v>36804</v>
      </c>
      <c r="B1263" s="4">
        <v>36804</v>
      </c>
      <c r="C1263" s="12">
        <f t="shared" si="29"/>
        <v>10</v>
      </c>
      <c r="D1263" s="38">
        <f>VLOOKUP($B1263,data!$A$6:$M$15000,4)</f>
        <v>1186000</v>
      </c>
    </row>
    <row r="1264" spans="1:4">
      <c r="A1264" s="1">
        <v>36805</v>
      </c>
      <c r="B1264" s="4">
        <v>36805</v>
      </c>
      <c r="C1264" s="12">
        <f t="shared" si="29"/>
        <v>10</v>
      </c>
      <c r="D1264" s="38">
        <f>VLOOKUP($B1264,data!$A$6:$M$15000,4)</f>
        <v>1242000</v>
      </c>
    </row>
    <row r="1265" spans="1:4">
      <c r="A1265" s="1">
        <v>36806</v>
      </c>
      <c r="B1265" s="4">
        <v>36806</v>
      </c>
      <c r="C1265" s="12">
        <f t="shared" si="29"/>
        <v>10</v>
      </c>
      <c r="D1265" s="38">
        <f>VLOOKUP($B1265,data!$A$6:$M$15000,4)</f>
        <v>1225000</v>
      </c>
    </row>
    <row r="1266" spans="1:4">
      <c r="A1266" s="1">
        <v>36807</v>
      </c>
      <c r="B1266" s="4">
        <v>36807</v>
      </c>
      <c r="C1266" s="12">
        <f t="shared" si="29"/>
        <v>10</v>
      </c>
      <c r="D1266" s="38">
        <f>VLOOKUP($B1266,data!$A$6:$M$15000,4)</f>
        <v>1165000</v>
      </c>
    </row>
    <row r="1267" spans="1:4">
      <c r="A1267" s="1">
        <v>36808</v>
      </c>
      <c r="B1267" s="4">
        <v>36808</v>
      </c>
      <c r="C1267" s="12">
        <f t="shared" si="29"/>
        <v>10</v>
      </c>
      <c r="D1267" s="38">
        <f>VLOOKUP($B1267,data!$A$6:$M$15000,4)</f>
        <v>1208000</v>
      </c>
    </row>
    <row r="1268" spans="1:4">
      <c r="A1268" s="1">
        <v>36809</v>
      </c>
      <c r="B1268" s="4">
        <v>36809</v>
      </c>
      <c r="C1268" s="12">
        <f t="shared" si="29"/>
        <v>10</v>
      </c>
      <c r="D1268" s="38">
        <f>VLOOKUP($B1268,data!$A$6:$M$15000,4)</f>
        <v>1216000</v>
      </c>
    </row>
    <row r="1269" spans="1:4">
      <c r="A1269" s="1">
        <v>36810</v>
      </c>
      <c r="B1269" s="4">
        <v>36810</v>
      </c>
      <c r="C1269" s="12">
        <f t="shared" si="29"/>
        <v>10</v>
      </c>
      <c r="D1269" s="38">
        <f>VLOOKUP($B1269,data!$A$6:$M$15000,4)</f>
        <v>1191000</v>
      </c>
    </row>
    <row r="1270" spans="1:4">
      <c r="A1270" s="1">
        <v>36811</v>
      </c>
      <c r="B1270" s="4">
        <v>36811</v>
      </c>
      <c r="C1270" s="12">
        <f t="shared" si="29"/>
        <v>10</v>
      </c>
      <c r="D1270" s="38">
        <f>VLOOKUP($B1270,data!$A$6:$M$15000,4)</f>
        <v>1208000</v>
      </c>
    </row>
    <row r="1271" spans="1:4">
      <c r="A1271" s="1">
        <v>36812</v>
      </c>
      <c r="B1271" s="4">
        <v>36812</v>
      </c>
      <c r="C1271" s="12">
        <f t="shared" si="29"/>
        <v>10</v>
      </c>
      <c r="D1271" s="38">
        <f>VLOOKUP($B1271,data!$A$6:$M$15000,4)</f>
        <v>1194000</v>
      </c>
    </row>
    <row r="1272" spans="1:4">
      <c r="A1272" s="1">
        <v>36813</v>
      </c>
      <c r="B1272" s="4">
        <v>36813</v>
      </c>
      <c r="C1272" s="12">
        <f t="shared" si="29"/>
        <v>10</v>
      </c>
      <c r="D1272" s="38">
        <f>VLOOKUP($B1272,data!$A$6:$M$15000,4)</f>
        <v>1026000</v>
      </c>
    </row>
    <row r="1273" spans="1:4">
      <c r="A1273" s="1">
        <v>36814</v>
      </c>
      <c r="B1273" s="4">
        <v>36814</v>
      </c>
      <c r="C1273" s="12">
        <f t="shared" si="29"/>
        <v>10</v>
      </c>
      <c r="D1273" s="38">
        <f>VLOOKUP($B1273,data!$A$6:$M$15000,4)</f>
        <v>1069000</v>
      </c>
    </row>
    <row r="1274" spans="1:4">
      <c r="A1274" s="1">
        <v>36815</v>
      </c>
      <c r="B1274" s="4">
        <v>36815</v>
      </c>
      <c r="C1274" s="12">
        <f t="shared" si="29"/>
        <v>10</v>
      </c>
      <c r="D1274" s="38">
        <f>VLOOKUP($B1274,data!$A$6:$M$15000,4)</f>
        <v>1051000</v>
      </c>
    </row>
    <row r="1275" spans="1:4">
      <c r="A1275" s="1">
        <v>36816</v>
      </c>
      <c r="B1275" s="4">
        <v>36816</v>
      </c>
      <c r="C1275" s="12">
        <f t="shared" si="29"/>
        <v>10</v>
      </c>
      <c r="D1275" s="38">
        <f>VLOOKUP($B1275,data!$A$6:$M$15000,4)</f>
        <v>1204000</v>
      </c>
    </row>
    <row r="1276" spans="1:4">
      <c r="A1276" s="1">
        <v>36817</v>
      </c>
      <c r="B1276" s="4">
        <v>36817</v>
      </c>
      <c r="C1276" s="12">
        <f t="shared" si="29"/>
        <v>10</v>
      </c>
      <c r="D1276" s="38">
        <f>VLOOKUP($B1276,data!$A$6:$M$15000,4)</f>
        <v>1212000</v>
      </c>
    </row>
    <row r="1277" spans="1:4">
      <c r="A1277" s="1">
        <v>36818</v>
      </c>
      <c r="B1277" s="4">
        <v>36818</v>
      </c>
      <c r="C1277" s="12">
        <f t="shared" si="29"/>
        <v>10</v>
      </c>
      <c r="D1277" s="38">
        <f>VLOOKUP($B1277,data!$A$6:$M$15000,4)</f>
        <v>1151000</v>
      </c>
    </row>
    <row r="1278" spans="1:4">
      <c r="A1278" s="1">
        <v>36819</v>
      </c>
      <c r="B1278" s="4">
        <v>36819</v>
      </c>
      <c r="C1278" s="12">
        <f t="shared" si="29"/>
        <v>10</v>
      </c>
      <c r="D1278" s="38">
        <f>VLOOKUP($B1278,data!$A$6:$M$15000,4)</f>
        <v>1228000</v>
      </c>
    </row>
    <row r="1279" spans="1:4">
      <c r="A1279" s="1">
        <v>36820</v>
      </c>
      <c r="B1279" s="4">
        <v>36820</v>
      </c>
      <c r="C1279" s="12">
        <f t="shared" si="29"/>
        <v>10</v>
      </c>
      <c r="D1279" s="38">
        <f>VLOOKUP($B1279,data!$A$6:$M$15000,4)</f>
        <v>1179000</v>
      </c>
    </row>
    <row r="1280" spans="1:4">
      <c r="A1280" s="1">
        <v>36821</v>
      </c>
      <c r="B1280" s="4">
        <v>36821</v>
      </c>
      <c r="C1280" s="12">
        <f t="shared" si="29"/>
        <v>10</v>
      </c>
      <c r="D1280" s="38">
        <f>VLOOKUP($B1280,data!$A$6:$M$15000,4)</f>
        <v>1202000</v>
      </c>
    </row>
    <row r="1281" spans="1:4">
      <c r="A1281" s="1">
        <v>36822</v>
      </c>
      <c r="B1281" s="4">
        <v>36822</v>
      </c>
      <c r="C1281" s="12">
        <f t="shared" si="29"/>
        <v>10</v>
      </c>
      <c r="D1281" s="38">
        <f>VLOOKUP($B1281,data!$A$6:$M$15000,4)</f>
        <v>1193000</v>
      </c>
    </row>
    <row r="1282" spans="1:4">
      <c r="A1282" s="1">
        <v>36823</v>
      </c>
      <c r="B1282" s="4">
        <v>36823</v>
      </c>
      <c r="C1282" s="12">
        <f t="shared" si="29"/>
        <v>10</v>
      </c>
      <c r="D1282" s="38">
        <f>VLOOKUP($B1282,data!$A$6:$M$15000,4)</f>
        <v>1187000</v>
      </c>
    </row>
    <row r="1283" spans="1:4">
      <c r="A1283" s="1">
        <v>36824</v>
      </c>
      <c r="B1283" s="4">
        <v>36824</v>
      </c>
      <c r="C1283" s="12">
        <f t="shared" si="29"/>
        <v>10</v>
      </c>
      <c r="D1283" s="38">
        <f>VLOOKUP($B1283,data!$A$6:$M$15000,4)</f>
        <v>1208000</v>
      </c>
    </row>
    <row r="1284" spans="1:4">
      <c r="A1284" s="1">
        <v>36825</v>
      </c>
      <c r="B1284" s="4">
        <v>36825</v>
      </c>
      <c r="C1284" s="12">
        <f t="shared" si="29"/>
        <v>10</v>
      </c>
      <c r="D1284" s="38">
        <f>VLOOKUP($B1284,data!$A$6:$M$15000,4)</f>
        <v>1226000</v>
      </c>
    </row>
    <row r="1285" spans="1:4">
      <c r="A1285" s="1">
        <v>36826</v>
      </c>
      <c r="B1285" s="4">
        <v>36826</v>
      </c>
      <c r="C1285" s="12">
        <f t="shared" si="29"/>
        <v>10</v>
      </c>
      <c r="D1285" s="38">
        <f>VLOOKUP($B1285,data!$A$6:$M$15000,4)</f>
        <v>1239000</v>
      </c>
    </row>
    <row r="1286" spans="1:4">
      <c r="A1286" s="1">
        <v>36827</v>
      </c>
      <c r="B1286" s="4">
        <v>36827</v>
      </c>
      <c r="C1286" s="12">
        <f t="shared" si="29"/>
        <v>10</v>
      </c>
      <c r="D1286" s="38">
        <f>VLOOKUP($B1286,data!$A$6:$M$15000,4)</f>
        <v>1250000</v>
      </c>
    </row>
    <row r="1287" spans="1:4">
      <c r="A1287" s="1">
        <v>36828</v>
      </c>
      <c r="B1287" s="4">
        <v>36828</v>
      </c>
      <c r="C1287" s="12">
        <f t="shared" si="29"/>
        <v>10</v>
      </c>
      <c r="D1287" s="38">
        <f>VLOOKUP($B1287,data!$A$6:$M$15000,4)</f>
        <v>1245000</v>
      </c>
    </row>
    <row r="1288" spans="1:4">
      <c r="A1288" s="1">
        <v>36829</v>
      </c>
      <c r="B1288" s="4">
        <v>36829</v>
      </c>
      <c r="C1288" s="12">
        <f t="shared" si="29"/>
        <v>10</v>
      </c>
      <c r="D1288" s="38">
        <f>VLOOKUP($B1288,data!$A$6:$M$15000,4)</f>
        <v>1236000</v>
      </c>
    </row>
    <row r="1289" spans="1:4">
      <c r="A1289" s="1">
        <v>36830</v>
      </c>
      <c r="B1289" s="4">
        <v>36830</v>
      </c>
      <c r="C1289" s="12">
        <f t="shared" si="29"/>
        <v>10</v>
      </c>
      <c r="D1289" s="38">
        <f>VLOOKUP($B1289,data!$A$6:$M$15000,4)</f>
        <v>1171000</v>
      </c>
    </row>
    <row r="1290" spans="1:4">
      <c r="A1290" s="1">
        <v>36831</v>
      </c>
      <c r="B1290" s="4">
        <v>36831</v>
      </c>
      <c r="C1290" s="12">
        <f t="shared" ref="C1290:C1354" si="30">IF(B1290&lt;&gt;"",MONTH(B1290),0)</f>
        <v>11</v>
      </c>
      <c r="D1290" s="38">
        <f>VLOOKUP($B1290,data!$A$6:$M$15000,4)</f>
        <v>1239000</v>
      </c>
    </row>
    <row r="1291" spans="1:4">
      <c r="A1291" s="1">
        <v>36832</v>
      </c>
      <c r="B1291" s="4">
        <v>36832</v>
      </c>
      <c r="C1291" s="12">
        <f t="shared" si="30"/>
        <v>11</v>
      </c>
      <c r="D1291" s="38">
        <f>VLOOKUP($B1291,data!$A$6:$M$15000,4)</f>
        <v>1160000</v>
      </c>
    </row>
    <row r="1292" spans="1:4">
      <c r="A1292" s="1">
        <v>36833</v>
      </c>
      <c r="B1292" s="4">
        <v>36833</v>
      </c>
      <c r="C1292" s="12">
        <f t="shared" si="30"/>
        <v>11</v>
      </c>
      <c r="D1292" s="38">
        <f>VLOOKUP($B1292,data!$A$6:$M$15000,4)</f>
        <v>1154000</v>
      </c>
    </row>
    <row r="1293" spans="1:4">
      <c r="A1293" s="1">
        <v>36834</v>
      </c>
      <c r="B1293" s="4">
        <v>36834</v>
      </c>
      <c r="C1293" s="12">
        <f t="shared" si="30"/>
        <v>11</v>
      </c>
      <c r="D1293" s="38">
        <f>VLOOKUP($B1293,data!$A$6:$M$15000,4)</f>
        <v>1226000</v>
      </c>
    </row>
    <row r="1294" spans="1:4">
      <c r="A1294" s="1">
        <v>36835</v>
      </c>
      <c r="B1294" s="4">
        <v>36835</v>
      </c>
      <c r="C1294" s="12">
        <f t="shared" si="30"/>
        <v>11</v>
      </c>
      <c r="D1294" s="38">
        <f>VLOOKUP($B1294,data!$A$6:$M$15000,4)</f>
        <v>1202000</v>
      </c>
    </row>
    <row r="1295" spans="1:4">
      <c r="A1295" s="1">
        <v>36836</v>
      </c>
      <c r="B1295" s="4">
        <v>36836</v>
      </c>
      <c r="C1295" s="12">
        <f t="shared" si="30"/>
        <v>11</v>
      </c>
      <c r="D1295" s="38">
        <f>VLOOKUP($B1295,data!$A$6:$M$15000,4)</f>
        <v>1159000</v>
      </c>
    </row>
    <row r="1296" spans="1:4">
      <c r="A1296" s="1">
        <v>36837</v>
      </c>
      <c r="B1296" s="4">
        <v>36837</v>
      </c>
      <c r="C1296" s="12">
        <f t="shared" si="30"/>
        <v>11</v>
      </c>
      <c r="D1296" s="38">
        <f>VLOOKUP($B1296,data!$A$6:$M$15000,4)</f>
        <v>966000</v>
      </c>
    </row>
    <row r="1297" spans="1:4">
      <c r="A1297" s="1">
        <v>36838</v>
      </c>
      <c r="B1297" s="4">
        <v>36838</v>
      </c>
      <c r="C1297" s="12">
        <f t="shared" si="30"/>
        <v>11</v>
      </c>
      <c r="D1297" s="38">
        <f>VLOOKUP($B1297,data!$A$6:$M$15000,4)</f>
        <v>859000</v>
      </c>
    </row>
    <row r="1298" spans="1:4">
      <c r="A1298" s="1">
        <v>36839</v>
      </c>
      <c r="B1298" s="4">
        <v>36839</v>
      </c>
      <c r="C1298" s="12">
        <f t="shared" si="30"/>
        <v>11</v>
      </c>
      <c r="D1298" s="38">
        <f>VLOOKUP($B1298,data!$A$6:$M$15000,4)</f>
        <v>886000</v>
      </c>
    </row>
    <row r="1299" spans="1:4">
      <c r="A1299" s="1">
        <v>36840</v>
      </c>
      <c r="B1299" s="4">
        <v>36840</v>
      </c>
      <c r="C1299" s="12">
        <f t="shared" si="30"/>
        <v>11</v>
      </c>
      <c r="D1299" s="38">
        <f>VLOOKUP($B1299,data!$A$6:$M$15000,4)</f>
        <v>962000</v>
      </c>
    </row>
    <row r="1300" spans="1:4">
      <c r="A1300" s="1">
        <v>36841</v>
      </c>
      <c r="B1300" s="4">
        <v>36841</v>
      </c>
      <c r="C1300" s="12">
        <f t="shared" si="30"/>
        <v>11</v>
      </c>
      <c r="D1300" s="38">
        <f>VLOOKUP($B1300,data!$A$6:$M$15000,4)</f>
        <v>1066000</v>
      </c>
    </row>
    <row r="1301" spans="1:4">
      <c r="A1301" s="1">
        <v>36842</v>
      </c>
      <c r="B1301" s="4">
        <v>36842</v>
      </c>
      <c r="C1301" s="12">
        <f t="shared" si="30"/>
        <v>11</v>
      </c>
      <c r="D1301" s="38">
        <f>VLOOKUP($B1301,data!$A$6:$M$15000,4)</f>
        <v>1029000</v>
      </c>
    </row>
    <row r="1302" spans="1:4">
      <c r="A1302" s="1">
        <v>36843</v>
      </c>
      <c r="B1302" s="4">
        <v>36843</v>
      </c>
      <c r="C1302" s="12">
        <f t="shared" si="30"/>
        <v>11</v>
      </c>
      <c r="D1302" s="38">
        <f>VLOOKUP($B1302,data!$A$6:$M$15000,4)</f>
        <v>1015000</v>
      </c>
    </row>
    <row r="1303" spans="1:4">
      <c r="A1303" s="1">
        <v>36844</v>
      </c>
      <c r="B1303" s="4">
        <v>36844</v>
      </c>
      <c r="C1303" s="12">
        <f t="shared" si="30"/>
        <v>11</v>
      </c>
      <c r="D1303" s="38">
        <f>VLOOKUP($B1303,data!$A$6:$M$15000,4)</f>
        <v>994000</v>
      </c>
    </row>
    <row r="1304" spans="1:4">
      <c r="A1304" s="1">
        <v>36845</v>
      </c>
      <c r="B1304" s="4">
        <v>36845</v>
      </c>
      <c r="C1304" s="12">
        <f t="shared" si="30"/>
        <v>11</v>
      </c>
      <c r="D1304" s="38">
        <f>VLOOKUP($B1304,data!$A$6:$M$15000,4)</f>
        <v>1114000</v>
      </c>
    </row>
    <row r="1305" spans="1:4">
      <c r="A1305" s="1">
        <v>36846</v>
      </c>
      <c r="B1305" s="4">
        <v>36846</v>
      </c>
      <c r="C1305" s="12">
        <f t="shared" si="30"/>
        <v>11</v>
      </c>
      <c r="D1305" s="38">
        <f>VLOOKUP($B1305,data!$A$6:$M$15000,4)</f>
        <v>1062000</v>
      </c>
    </row>
    <row r="1306" spans="1:4">
      <c r="A1306" s="1">
        <v>36847</v>
      </c>
      <c r="B1306" s="4">
        <v>36847</v>
      </c>
      <c r="C1306" s="12">
        <f t="shared" si="30"/>
        <v>11</v>
      </c>
      <c r="D1306" s="38">
        <f>VLOOKUP($B1306,data!$A$6:$M$15000,4)</f>
        <v>1062000</v>
      </c>
    </row>
    <row r="1307" spans="1:4">
      <c r="A1307" s="1">
        <v>36848</v>
      </c>
      <c r="B1307" s="4">
        <v>36848</v>
      </c>
      <c r="C1307" s="12">
        <f t="shared" si="30"/>
        <v>11</v>
      </c>
      <c r="D1307" s="38">
        <f>VLOOKUP($B1307,data!$A$6:$M$15000,4)</f>
        <v>1079000</v>
      </c>
    </row>
    <row r="1308" spans="1:4">
      <c r="A1308" s="1">
        <v>36849</v>
      </c>
      <c r="B1308" s="4">
        <v>36849</v>
      </c>
      <c r="C1308" s="12">
        <f t="shared" si="30"/>
        <v>11</v>
      </c>
      <c r="D1308" s="38">
        <f>VLOOKUP($B1308,data!$A$6:$M$15000,4)</f>
        <v>1051000</v>
      </c>
    </row>
    <row r="1309" spans="1:4">
      <c r="A1309" s="1">
        <v>36850</v>
      </c>
      <c r="B1309" s="4">
        <v>36850</v>
      </c>
      <c r="C1309" s="12">
        <f t="shared" si="30"/>
        <v>11</v>
      </c>
      <c r="D1309" s="38">
        <f>VLOOKUP($B1309,data!$A$6:$M$15000,4)</f>
        <v>1099000</v>
      </c>
    </row>
    <row r="1310" spans="1:4">
      <c r="A1310" s="1">
        <v>36851</v>
      </c>
      <c r="B1310" s="4">
        <v>36851</v>
      </c>
      <c r="C1310" s="12">
        <f t="shared" si="30"/>
        <v>11</v>
      </c>
      <c r="D1310" s="38">
        <f>VLOOKUP($B1310,data!$A$6:$M$15000,4)</f>
        <v>1090000</v>
      </c>
    </row>
    <row r="1311" spans="1:4">
      <c r="A1311" s="1">
        <v>36852</v>
      </c>
      <c r="B1311" s="4">
        <v>36852</v>
      </c>
      <c r="C1311" s="12">
        <f t="shared" si="30"/>
        <v>11</v>
      </c>
      <c r="D1311" s="38">
        <f>VLOOKUP($B1311,data!$A$6:$M$15000,4)</f>
        <v>1044000</v>
      </c>
    </row>
    <row r="1312" spans="1:4">
      <c r="A1312" s="1">
        <v>36853</v>
      </c>
      <c r="B1312" s="4">
        <v>36853</v>
      </c>
      <c r="C1312" s="12">
        <f t="shared" si="30"/>
        <v>11</v>
      </c>
      <c r="D1312" s="38">
        <f>VLOOKUP($B1312,data!$A$6:$M$15000,4)</f>
        <v>1106000</v>
      </c>
    </row>
    <row r="1313" spans="1:4">
      <c r="A1313" s="1">
        <v>36854</v>
      </c>
      <c r="B1313" s="4">
        <v>36854</v>
      </c>
      <c r="C1313" s="12">
        <f t="shared" si="30"/>
        <v>11</v>
      </c>
      <c r="D1313" s="38">
        <f>VLOOKUP($B1313,data!$A$6:$M$15000,4)</f>
        <v>1203000</v>
      </c>
    </row>
    <row r="1314" spans="1:4">
      <c r="A1314" s="1">
        <v>36855</v>
      </c>
      <c r="B1314" s="4">
        <v>36855</v>
      </c>
      <c r="C1314" s="12">
        <f t="shared" si="30"/>
        <v>11</v>
      </c>
      <c r="D1314" s="38">
        <f>VLOOKUP($B1314,data!$A$6:$M$15000,4)</f>
        <v>1162000</v>
      </c>
    </row>
    <row r="1315" spans="1:4">
      <c r="A1315" s="1">
        <v>36856</v>
      </c>
      <c r="B1315" s="4">
        <v>36856</v>
      </c>
      <c r="C1315" s="12">
        <f t="shared" si="30"/>
        <v>11</v>
      </c>
      <c r="D1315" s="38">
        <f>VLOOKUP($B1315,data!$A$6:$M$15000,4)</f>
        <v>1189000</v>
      </c>
    </row>
    <row r="1316" spans="1:4">
      <c r="A1316" s="1">
        <v>36857</v>
      </c>
      <c r="B1316" s="4">
        <v>36857</v>
      </c>
      <c r="C1316" s="12">
        <f t="shared" si="30"/>
        <v>11</v>
      </c>
      <c r="D1316" s="38">
        <f>VLOOKUP($B1316,data!$A$6:$M$15000,4)</f>
        <v>1165000</v>
      </c>
    </row>
    <row r="1317" spans="1:4">
      <c r="A1317" s="1">
        <v>36858</v>
      </c>
      <c r="B1317" s="4">
        <v>36858</v>
      </c>
      <c r="C1317" s="12">
        <f t="shared" si="30"/>
        <v>11</v>
      </c>
      <c r="D1317" s="38">
        <f>VLOOKUP($B1317,data!$A$6:$M$15000,4)</f>
        <v>1173000</v>
      </c>
    </row>
    <row r="1318" spans="1:4">
      <c r="A1318" s="1">
        <v>36859</v>
      </c>
      <c r="B1318" s="4">
        <v>36859</v>
      </c>
      <c r="C1318" s="12">
        <f t="shared" si="30"/>
        <v>11</v>
      </c>
      <c r="D1318" s="38">
        <f>VLOOKUP($B1318,data!$A$6:$M$15000,4)</f>
        <v>1165000</v>
      </c>
    </row>
    <row r="1319" spans="1:4">
      <c r="A1319" s="1">
        <v>36860</v>
      </c>
      <c r="B1319" s="4">
        <v>36860</v>
      </c>
      <c r="C1319" s="12">
        <f t="shared" si="30"/>
        <v>11</v>
      </c>
      <c r="D1319" s="38">
        <f>VLOOKUP($B1319,data!$A$6:$M$15000,4)</f>
        <v>1160000</v>
      </c>
    </row>
    <row r="1320" spans="1:4">
      <c r="A1320" s="1">
        <v>36861</v>
      </c>
      <c r="B1320" s="4">
        <v>36861</v>
      </c>
      <c r="C1320" s="12">
        <f t="shared" si="30"/>
        <v>12</v>
      </c>
      <c r="D1320" s="38">
        <f>VLOOKUP($B1320,data!$A$6:$M$15000,4)</f>
        <v>1219000</v>
      </c>
    </row>
    <row r="1321" spans="1:4">
      <c r="A1321" s="1">
        <v>36862</v>
      </c>
      <c r="B1321" s="4">
        <v>36862</v>
      </c>
      <c r="C1321" s="12">
        <f t="shared" si="30"/>
        <v>12</v>
      </c>
      <c r="D1321" s="38">
        <f>VLOOKUP($B1321,data!$A$6:$M$15000,4)</f>
        <v>1227000</v>
      </c>
    </row>
    <row r="1322" spans="1:4">
      <c r="A1322" s="1">
        <v>36863</v>
      </c>
      <c r="B1322" s="4">
        <v>36863</v>
      </c>
      <c r="C1322" s="12">
        <f t="shared" si="30"/>
        <v>12</v>
      </c>
      <c r="D1322" s="38">
        <f>VLOOKUP($B1322,data!$A$6:$M$15000,4)</f>
        <v>1226000</v>
      </c>
    </row>
    <row r="1323" spans="1:4">
      <c r="A1323" s="1">
        <v>36864</v>
      </c>
      <c r="B1323" s="4">
        <v>36864</v>
      </c>
      <c r="C1323" s="12">
        <f t="shared" si="30"/>
        <v>12</v>
      </c>
      <c r="D1323" s="38">
        <f>VLOOKUP($B1323,data!$A$6:$M$15000,4)</f>
        <v>1187000</v>
      </c>
    </row>
    <row r="1324" spans="1:4">
      <c r="A1324" s="1">
        <v>36865</v>
      </c>
      <c r="B1324" s="4">
        <v>36865</v>
      </c>
      <c r="C1324" s="12">
        <f t="shared" si="30"/>
        <v>12</v>
      </c>
      <c r="D1324" s="38">
        <f>VLOOKUP($B1324,data!$A$6:$M$15000,4)</f>
        <v>1188000</v>
      </c>
    </row>
    <row r="1325" spans="1:4">
      <c r="A1325" s="1">
        <v>36866</v>
      </c>
      <c r="B1325" s="4">
        <v>36866</v>
      </c>
      <c r="C1325" s="12">
        <f t="shared" si="30"/>
        <v>12</v>
      </c>
      <c r="D1325" s="38">
        <f>VLOOKUP($B1325,data!$A$6:$M$15000,4)</f>
        <v>1193000</v>
      </c>
    </row>
    <row r="1326" spans="1:4">
      <c r="A1326" s="1">
        <v>36867</v>
      </c>
      <c r="B1326" s="4">
        <v>36867</v>
      </c>
      <c r="C1326" s="12">
        <f t="shared" si="30"/>
        <v>12</v>
      </c>
      <c r="D1326" s="38">
        <f>VLOOKUP($B1326,data!$A$6:$M$15000,4)</f>
        <v>1132000</v>
      </c>
    </row>
    <row r="1327" spans="1:4">
      <c r="A1327" s="1">
        <v>36868</v>
      </c>
      <c r="B1327" s="4">
        <v>36868</v>
      </c>
      <c r="C1327" s="12">
        <f t="shared" si="30"/>
        <v>12</v>
      </c>
      <c r="D1327" s="38">
        <f>VLOOKUP($B1327,data!$A$6:$M$15000,4)</f>
        <v>1121000</v>
      </c>
    </row>
    <row r="1328" spans="1:4">
      <c r="A1328" s="1">
        <v>36869</v>
      </c>
      <c r="B1328" s="4">
        <v>36869</v>
      </c>
      <c r="C1328" s="12">
        <f t="shared" si="30"/>
        <v>12</v>
      </c>
      <c r="D1328" s="38">
        <f>VLOOKUP($B1328,data!$A$6:$M$15000,4)</f>
        <v>1158000</v>
      </c>
    </row>
    <row r="1329" spans="1:4">
      <c r="A1329" s="1">
        <v>36870</v>
      </c>
      <c r="B1329" s="4">
        <v>36870</v>
      </c>
      <c r="C1329" s="12">
        <f t="shared" si="30"/>
        <v>12</v>
      </c>
      <c r="D1329" s="38">
        <f>VLOOKUP($B1329,data!$A$6:$M$15000,4)</f>
        <v>1191000</v>
      </c>
    </row>
    <row r="1330" spans="1:4">
      <c r="A1330" s="1">
        <v>36871</v>
      </c>
      <c r="B1330" s="4">
        <v>36871</v>
      </c>
      <c r="C1330" s="12">
        <f t="shared" si="30"/>
        <v>12</v>
      </c>
      <c r="D1330" s="38">
        <f>VLOOKUP($B1330,data!$A$6:$M$15000,4)</f>
        <v>1128000</v>
      </c>
    </row>
    <row r="1331" spans="1:4">
      <c r="A1331" s="1">
        <v>36872</v>
      </c>
      <c r="B1331" s="4">
        <v>36872</v>
      </c>
      <c r="C1331" s="12">
        <f t="shared" si="30"/>
        <v>12</v>
      </c>
      <c r="D1331" s="38">
        <f>VLOOKUP($B1331,data!$A$6:$M$15000,4)</f>
        <v>1268000</v>
      </c>
    </row>
    <row r="1332" spans="1:4">
      <c r="A1332" s="1">
        <v>36873</v>
      </c>
      <c r="B1332" s="4">
        <v>36873</v>
      </c>
      <c r="C1332" s="12">
        <f t="shared" si="30"/>
        <v>12</v>
      </c>
      <c r="D1332" s="38">
        <f>VLOOKUP($B1332,data!$A$6:$M$15000,4)</f>
        <v>1192000</v>
      </c>
    </row>
    <row r="1333" spans="1:4">
      <c r="A1333" s="1">
        <v>36874</v>
      </c>
      <c r="B1333" s="4">
        <v>36874</v>
      </c>
      <c r="C1333" s="12">
        <f t="shared" si="30"/>
        <v>12</v>
      </c>
      <c r="D1333" s="38">
        <f>VLOOKUP($B1333,data!$A$6:$M$15000,4)</f>
        <v>1145000</v>
      </c>
    </row>
    <row r="1334" spans="1:4">
      <c r="A1334" s="1">
        <v>36875</v>
      </c>
      <c r="B1334" s="4">
        <v>36875</v>
      </c>
      <c r="C1334" s="12">
        <f t="shared" si="30"/>
        <v>12</v>
      </c>
      <c r="D1334" s="38">
        <f>VLOOKUP($B1334,data!$A$6:$M$15000,4)</f>
        <v>1216000</v>
      </c>
    </row>
    <row r="1335" spans="1:4">
      <c r="A1335" s="1">
        <v>36876</v>
      </c>
      <c r="B1335" s="4">
        <v>36876</v>
      </c>
      <c r="C1335" s="12">
        <f t="shared" si="30"/>
        <v>12</v>
      </c>
      <c r="D1335" s="38">
        <f>VLOOKUP($B1335,data!$A$6:$M$15000,4)</f>
        <v>1080000</v>
      </c>
    </row>
    <row r="1336" spans="1:4">
      <c r="A1336" s="1">
        <v>36877</v>
      </c>
      <c r="B1336" s="4">
        <v>36877</v>
      </c>
      <c r="C1336" s="12">
        <f t="shared" si="30"/>
        <v>12</v>
      </c>
      <c r="D1336" s="38">
        <f>VLOOKUP($B1336,data!$A$6:$M$15000,4)</f>
        <v>1083000</v>
      </c>
    </row>
    <row r="1337" spans="1:4">
      <c r="A1337" s="1">
        <v>36878</v>
      </c>
      <c r="B1337" s="4">
        <v>36878</v>
      </c>
      <c r="C1337" s="12">
        <f t="shared" si="30"/>
        <v>12</v>
      </c>
      <c r="D1337" s="38">
        <f>VLOOKUP($B1337,data!$A$6:$M$15000,4)</f>
        <v>1162000</v>
      </c>
    </row>
    <row r="1338" spans="1:4">
      <c r="A1338" s="1">
        <v>36879</v>
      </c>
      <c r="B1338" s="4">
        <v>36879</v>
      </c>
      <c r="C1338" s="12">
        <f t="shared" si="30"/>
        <v>12</v>
      </c>
      <c r="D1338" s="38">
        <f>VLOOKUP($B1338,data!$A$6:$M$15000,4)</f>
        <v>1157000</v>
      </c>
    </row>
    <row r="1339" spans="1:4">
      <c r="A1339" s="1">
        <v>36880</v>
      </c>
      <c r="B1339" s="4">
        <v>36880</v>
      </c>
      <c r="C1339" s="12">
        <f t="shared" si="30"/>
        <v>12</v>
      </c>
      <c r="D1339" s="38">
        <f>VLOOKUP($B1339,data!$A$6:$M$15000,4)</f>
        <v>1118000</v>
      </c>
    </row>
    <row r="1340" spans="1:4">
      <c r="A1340" s="1">
        <v>36881</v>
      </c>
      <c r="B1340" s="4">
        <v>36881</v>
      </c>
      <c r="C1340" s="12">
        <f t="shared" si="30"/>
        <v>12</v>
      </c>
      <c r="D1340" s="38">
        <f>VLOOKUP($B1340,data!$A$6:$M$15000,4)</f>
        <v>1094000</v>
      </c>
    </row>
    <row r="1341" spans="1:4">
      <c r="A1341" s="1">
        <v>36882</v>
      </c>
      <c r="B1341" s="4">
        <v>36882</v>
      </c>
      <c r="C1341" s="12">
        <f t="shared" si="30"/>
        <v>12</v>
      </c>
      <c r="D1341" s="38">
        <f>VLOOKUP($B1341,data!$A$6:$M$15000,4)</f>
        <v>1148000</v>
      </c>
    </row>
    <row r="1342" spans="1:4">
      <c r="A1342" s="1">
        <v>36883</v>
      </c>
      <c r="B1342" s="4">
        <v>36883</v>
      </c>
      <c r="C1342" s="12">
        <f t="shared" si="30"/>
        <v>12</v>
      </c>
      <c r="D1342" s="38">
        <f>VLOOKUP($B1342,data!$A$6:$M$15000,4)</f>
        <v>1270000</v>
      </c>
    </row>
    <row r="1343" spans="1:4">
      <c r="A1343" s="1">
        <v>36884</v>
      </c>
      <c r="B1343" s="4">
        <v>36884</v>
      </c>
      <c r="C1343" s="12">
        <f t="shared" si="30"/>
        <v>12</v>
      </c>
      <c r="D1343" s="38">
        <f>VLOOKUP($B1343,data!$A$6:$M$15000,4)</f>
        <v>1226000</v>
      </c>
    </row>
    <row r="1344" spans="1:4">
      <c r="A1344" s="1">
        <v>36885</v>
      </c>
      <c r="B1344" s="4">
        <v>36885</v>
      </c>
      <c r="C1344" s="12">
        <f t="shared" si="30"/>
        <v>12</v>
      </c>
      <c r="D1344" s="38">
        <f>VLOOKUP($B1344,data!$A$6:$M$15000,4)</f>
        <v>1211000</v>
      </c>
    </row>
    <row r="1345" spans="1:4">
      <c r="A1345" s="1">
        <v>36886</v>
      </c>
      <c r="B1345" s="4">
        <v>36886</v>
      </c>
      <c r="C1345" s="12">
        <f t="shared" si="30"/>
        <v>12</v>
      </c>
      <c r="D1345" s="38">
        <f>VLOOKUP($B1345,data!$A$6:$M$15000,4)</f>
        <v>1181000</v>
      </c>
    </row>
    <row r="1346" spans="1:4">
      <c r="A1346" s="1">
        <v>36887</v>
      </c>
      <c r="B1346" s="4">
        <v>36887</v>
      </c>
      <c r="C1346" s="12">
        <f t="shared" si="30"/>
        <v>12</v>
      </c>
      <c r="D1346" s="38">
        <f>VLOOKUP($B1346,data!$A$6:$M$15000,4)</f>
        <v>1195000</v>
      </c>
    </row>
    <row r="1347" spans="1:4">
      <c r="A1347" s="1">
        <v>36888</v>
      </c>
      <c r="B1347" s="4">
        <v>36888</v>
      </c>
      <c r="C1347" s="12">
        <f t="shared" si="30"/>
        <v>12</v>
      </c>
      <c r="D1347" s="38">
        <f>VLOOKUP($B1347,data!$A$6:$M$15000,4)</f>
        <v>1211000</v>
      </c>
    </row>
    <row r="1348" spans="1:4">
      <c r="A1348" s="1">
        <v>36889</v>
      </c>
      <c r="B1348" s="4">
        <v>36889</v>
      </c>
      <c r="C1348" s="12">
        <f t="shared" si="30"/>
        <v>12</v>
      </c>
      <c r="D1348" s="38">
        <f>VLOOKUP($B1348,data!$A$6:$M$15000,4)</f>
        <v>1226000</v>
      </c>
    </row>
    <row r="1349" spans="1:4">
      <c r="A1349" s="1">
        <v>36890</v>
      </c>
      <c r="B1349" s="4">
        <v>36890</v>
      </c>
      <c r="C1349" s="12">
        <f t="shared" si="30"/>
        <v>12</v>
      </c>
      <c r="D1349" s="38">
        <f>VLOOKUP($B1349,data!$A$6:$M$15000,4)</f>
        <v>1244000</v>
      </c>
    </row>
    <row r="1350" spans="1:4">
      <c r="A1350" s="1">
        <v>36891</v>
      </c>
      <c r="B1350" s="4">
        <v>36891</v>
      </c>
      <c r="C1350" s="12">
        <f t="shared" si="30"/>
        <v>12</v>
      </c>
      <c r="D1350" s="38">
        <f>VLOOKUP($B1350,data!$A$6:$M$15000,4)</f>
        <v>1243000</v>
      </c>
    </row>
    <row r="1351" spans="1:4">
      <c r="A1351" s="353" t="s">
        <v>1</v>
      </c>
      <c r="B1351" s="354" t="s">
        <v>2</v>
      </c>
      <c r="C1351" s="355" t="s">
        <v>14</v>
      </c>
      <c r="D1351" s="356" t="s">
        <v>149</v>
      </c>
    </row>
    <row r="1352" spans="1:4">
      <c r="A1352" s="1">
        <v>36892</v>
      </c>
      <c r="B1352" s="4">
        <v>36892</v>
      </c>
      <c r="C1352" s="12">
        <f t="shared" si="30"/>
        <v>1</v>
      </c>
      <c r="D1352" s="38">
        <f>VLOOKUP($B1352,data!$A$6:$M$15000,4)</f>
        <v>1124000</v>
      </c>
    </row>
    <row r="1353" spans="1:4">
      <c r="A1353" s="1">
        <v>36893</v>
      </c>
      <c r="B1353" s="4">
        <v>36893</v>
      </c>
      <c r="C1353" s="12">
        <f t="shared" si="30"/>
        <v>1</v>
      </c>
      <c r="D1353" s="38">
        <f>VLOOKUP($B1353,data!$A$6:$M$15000,4)</f>
        <v>1139000</v>
      </c>
    </row>
    <row r="1354" spans="1:4">
      <c r="A1354" s="1">
        <v>36894</v>
      </c>
      <c r="B1354" s="4">
        <v>36894</v>
      </c>
      <c r="C1354" s="12">
        <f t="shared" si="30"/>
        <v>1</v>
      </c>
      <c r="D1354" s="38">
        <f>VLOOKUP($B1354,data!$A$6:$M$15000,4)</f>
        <v>1240000</v>
      </c>
    </row>
    <row r="1355" spans="1:4">
      <c r="A1355" s="1">
        <v>36895</v>
      </c>
      <c r="B1355" s="4">
        <v>36895</v>
      </c>
      <c r="C1355" s="12">
        <f t="shared" ref="C1355:C1418" si="31">IF(B1355&lt;&gt;"",MONTH(B1355),0)</f>
        <v>1</v>
      </c>
      <c r="D1355" s="38">
        <f>VLOOKUP($B1355,data!$A$6:$M$15000,4)</f>
        <v>1223000</v>
      </c>
    </row>
    <row r="1356" spans="1:4">
      <c r="A1356" s="1">
        <v>36896</v>
      </c>
      <c r="B1356" s="4">
        <v>36896</v>
      </c>
      <c r="C1356" s="12">
        <f t="shared" si="31"/>
        <v>1</v>
      </c>
      <c r="D1356" s="38">
        <f>VLOOKUP($B1356,data!$A$6:$M$15000,4)</f>
        <v>1281000</v>
      </c>
    </row>
    <row r="1357" spans="1:4">
      <c r="A1357" s="1">
        <v>36897</v>
      </c>
      <c r="B1357" s="4">
        <v>36897</v>
      </c>
      <c r="C1357" s="12">
        <f t="shared" si="31"/>
        <v>1</v>
      </c>
      <c r="D1357" s="38">
        <f>VLOOKUP($B1357,data!$A$6:$M$15000,4)</f>
        <v>1248000</v>
      </c>
    </row>
    <row r="1358" spans="1:4">
      <c r="A1358" s="1">
        <v>36898</v>
      </c>
      <c r="B1358" s="4">
        <v>36898</v>
      </c>
      <c r="C1358" s="12">
        <f t="shared" si="31"/>
        <v>1</v>
      </c>
      <c r="D1358" s="38">
        <f>VLOOKUP($B1358,data!$A$6:$M$15000,4)</f>
        <v>1243000</v>
      </c>
    </row>
    <row r="1359" spans="1:4">
      <c r="A1359" s="1">
        <v>36899</v>
      </c>
      <c r="B1359" s="4">
        <v>36899</v>
      </c>
      <c r="C1359" s="12">
        <f t="shared" si="31"/>
        <v>1</v>
      </c>
      <c r="D1359" s="38">
        <f>VLOOKUP($B1359,data!$A$6:$M$15000,4)</f>
        <v>1260000</v>
      </c>
    </row>
    <row r="1360" spans="1:4">
      <c r="A1360" s="1">
        <v>36900</v>
      </c>
      <c r="B1360" s="4">
        <v>36900</v>
      </c>
      <c r="C1360" s="12">
        <f t="shared" si="31"/>
        <v>1</v>
      </c>
      <c r="D1360" s="38">
        <f>VLOOKUP($B1360,data!$A$6:$M$15000,4)</f>
        <v>1149000</v>
      </c>
    </row>
    <row r="1361" spans="1:4">
      <c r="A1361" s="1">
        <v>36901</v>
      </c>
      <c r="B1361" s="4">
        <v>36901</v>
      </c>
      <c r="C1361" s="12">
        <f t="shared" si="31"/>
        <v>1</v>
      </c>
      <c r="D1361" s="38">
        <f>VLOOKUP($B1361,data!$A$6:$M$15000,4)</f>
        <v>1129000</v>
      </c>
    </row>
    <row r="1362" spans="1:4">
      <c r="A1362" s="1">
        <v>36902</v>
      </c>
      <c r="B1362" s="4">
        <v>36902</v>
      </c>
      <c r="C1362" s="12">
        <f t="shared" si="31"/>
        <v>1</v>
      </c>
      <c r="D1362" s="38">
        <f>VLOOKUP($B1362,data!$A$6:$M$15000,4)</f>
        <v>1226000</v>
      </c>
    </row>
    <row r="1363" spans="1:4">
      <c r="A1363" s="1">
        <v>36903</v>
      </c>
      <c r="B1363" s="4">
        <v>36903</v>
      </c>
      <c r="C1363" s="12">
        <f t="shared" si="31"/>
        <v>1</v>
      </c>
      <c r="D1363" s="38">
        <f>VLOOKUP($B1363,data!$A$6:$M$15000,4)</f>
        <v>1223000</v>
      </c>
    </row>
    <row r="1364" spans="1:4">
      <c r="A1364" s="1">
        <v>36904</v>
      </c>
      <c r="B1364" s="4">
        <v>36904</v>
      </c>
      <c r="C1364" s="12">
        <f t="shared" si="31"/>
        <v>1</v>
      </c>
      <c r="D1364" s="38">
        <f>VLOOKUP($B1364,data!$A$6:$M$15000,4)</f>
        <v>1264000</v>
      </c>
    </row>
    <row r="1365" spans="1:4">
      <c r="A1365" s="1">
        <v>36905</v>
      </c>
      <c r="B1365" s="4">
        <v>36905</v>
      </c>
      <c r="C1365" s="12">
        <f t="shared" si="31"/>
        <v>1</v>
      </c>
      <c r="D1365" s="38">
        <f>VLOOKUP($B1365,data!$A$6:$M$15000,4)</f>
        <v>1231000</v>
      </c>
    </row>
    <row r="1366" spans="1:4">
      <c r="A1366" s="1">
        <v>36906</v>
      </c>
      <c r="B1366" s="4">
        <v>36906</v>
      </c>
      <c r="C1366" s="12">
        <f t="shared" si="31"/>
        <v>1</v>
      </c>
      <c r="D1366" s="38">
        <f>VLOOKUP($B1366,data!$A$6:$M$15000,4)</f>
        <v>1260000</v>
      </c>
    </row>
    <row r="1367" spans="1:4">
      <c r="A1367" s="1">
        <v>36907</v>
      </c>
      <c r="B1367" s="4">
        <v>36907</v>
      </c>
      <c r="C1367" s="12">
        <f t="shared" si="31"/>
        <v>1</v>
      </c>
      <c r="D1367" s="38">
        <f>VLOOKUP($B1367,data!$A$6:$M$15000,4)</f>
        <v>1244000</v>
      </c>
    </row>
    <row r="1368" spans="1:4">
      <c r="A1368" s="1">
        <v>36908</v>
      </c>
      <c r="B1368" s="4">
        <v>36908</v>
      </c>
      <c r="C1368" s="12">
        <f t="shared" si="31"/>
        <v>1</v>
      </c>
      <c r="D1368" s="38">
        <f>VLOOKUP($B1368,data!$A$6:$M$15000,4)</f>
        <v>1114000</v>
      </c>
    </row>
    <row r="1369" spans="1:4">
      <c r="A1369" s="1">
        <v>36909</v>
      </c>
      <c r="B1369" s="4">
        <v>36909</v>
      </c>
      <c r="C1369" s="12">
        <f t="shared" si="31"/>
        <v>1</v>
      </c>
      <c r="D1369" s="38">
        <f>VLOOKUP($B1369,data!$A$6:$M$15000,4)</f>
        <v>1042000</v>
      </c>
    </row>
    <row r="1370" spans="1:4">
      <c r="A1370" s="1">
        <v>36910</v>
      </c>
      <c r="B1370" s="4">
        <v>36910</v>
      </c>
      <c r="C1370" s="12">
        <f t="shared" si="31"/>
        <v>1</v>
      </c>
      <c r="D1370" s="38">
        <f>VLOOKUP($B1370,data!$A$6:$M$15000,4)</f>
        <v>1070000</v>
      </c>
    </row>
    <row r="1371" spans="1:4">
      <c r="A1371" s="1">
        <v>36911</v>
      </c>
      <c r="B1371" s="4">
        <v>36911</v>
      </c>
      <c r="C1371" s="12">
        <f t="shared" si="31"/>
        <v>1</v>
      </c>
      <c r="D1371" s="38">
        <f>VLOOKUP($B1371,data!$A$6:$M$15000,4)</f>
        <v>1191000</v>
      </c>
    </row>
    <row r="1372" spans="1:4">
      <c r="A1372" s="1">
        <v>36912</v>
      </c>
      <c r="B1372" s="4">
        <v>36912</v>
      </c>
      <c r="C1372" s="12">
        <f t="shared" si="31"/>
        <v>1</v>
      </c>
      <c r="D1372" s="38">
        <f>VLOOKUP($B1372,data!$A$6:$M$15000,4)</f>
        <v>1189000</v>
      </c>
    </row>
    <row r="1373" spans="1:4">
      <c r="A1373" s="1">
        <v>36913</v>
      </c>
      <c r="B1373" s="4">
        <v>36913</v>
      </c>
      <c r="C1373" s="12">
        <f t="shared" si="31"/>
        <v>1</v>
      </c>
      <c r="D1373" s="38">
        <f>VLOOKUP($B1373,data!$A$6:$M$15000,4)</f>
        <v>1200000</v>
      </c>
    </row>
    <row r="1374" spans="1:4">
      <c r="A1374" s="1">
        <v>36914</v>
      </c>
      <c r="B1374" s="4">
        <v>36914</v>
      </c>
      <c r="C1374" s="12">
        <f t="shared" si="31"/>
        <v>1</v>
      </c>
      <c r="D1374" s="38">
        <f>VLOOKUP($B1374,data!$A$6:$M$15000,4)</f>
        <v>1219000</v>
      </c>
    </row>
    <row r="1375" spans="1:4">
      <c r="A1375" s="1">
        <v>36915</v>
      </c>
      <c r="B1375" s="4">
        <v>36915</v>
      </c>
      <c r="C1375" s="12">
        <f t="shared" si="31"/>
        <v>1</v>
      </c>
      <c r="D1375" s="38">
        <f>VLOOKUP($B1375,data!$A$6:$M$15000,4)</f>
        <v>1248000</v>
      </c>
    </row>
    <row r="1376" spans="1:4">
      <c r="A1376" s="1">
        <v>36916</v>
      </c>
      <c r="B1376" s="4">
        <v>36916</v>
      </c>
      <c r="C1376" s="12">
        <f t="shared" si="31"/>
        <v>1</v>
      </c>
      <c r="D1376" s="38">
        <f>VLOOKUP($B1376,data!$A$6:$M$15000,4)</f>
        <v>1215000</v>
      </c>
    </row>
    <row r="1377" spans="1:4">
      <c r="A1377" s="1">
        <v>36917</v>
      </c>
      <c r="B1377" s="4">
        <v>36917</v>
      </c>
      <c r="C1377" s="12">
        <f t="shared" si="31"/>
        <v>1</v>
      </c>
      <c r="D1377" s="38">
        <f>VLOOKUP($B1377,data!$A$6:$M$15000,4)</f>
        <v>1202000</v>
      </c>
    </row>
    <row r="1378" spans="1:4">
      <c r="A1378" s="1">
        <v>36918</v>
      </c>
      <c r="B1378" s="4">
        <v>36918</v>
      </c>
      <c r="C1378" s="12">
        <f t="shared" si="31"/>
        <v>1</v>
      </c>
      <c r="D1378" s="38">
        <f>VLOOKUP($B1378,data!$A$6:$M$15000,4)</f>
        <v>1214000</v>
      </c>
    </row>
    <row r="1379" spans="1:4">
      <c r="A1379" s="1">
        <v>36919</v>
      </c>
      <c r="B1379" s="4">
        <v>36919</v>
      </c>
      <c r="C1379" s="12">
        <f t="shared" si="31"/>
        <v>1</v>
      </c>
      <c r="D1379" s="38">
        <f>VLOOKUP($B1379,data!$A$6:$M$15000,4)</f>
        <v>1146000</v>
      </c>
    </row>
    <row r="1380" spans="1:4">
      <c r="A1380" s="1">
        <v>36920</v>
      </c>
      <c r="B1380" s="4">
        <v>36920</v>
      </c>
      <c r="C1380" s="12">
        <f t="shared" si="31"/>
        <v>1</v>
      </c>
      <c r="D1380" s="38">
        <f>VLOOKUP($B1380,data!$A$6:$M$15000,4)</f>
        <v>1110000</v>
      </c>
    </row>
    <row r="1381" spans="1:4">
      <c r="A1381" s="1">
        <v>36921</v>
      </c>
      <c r="B1381" s="4">
        <v>36921</v>
      </c>
      <c r="C1381" s="12">
        <f t="shared" si="31"/>
        <v>1</v>
      </c>
      <c r="D1381" s="38">
        <f>VLOOKUP($B1381,data!$A$6:$M$15000,4)</f>
        <v>1159000</v>
      </c>
    </row>
    <row r="1382" spans="1:4">
      <c r="A1382" s="1">
        <v>36922</v>
      </c>
      <c r="B1382" s="4">
        <v>36922</v>
      </c>
      <c r="C1382" s="12">
        <f t="shared" si="31"/>
        <v>1</v>
      </c>
      <c r="D1382" s="38">
        <f>VLOOKUP($B1382,data!$A$6:$M$15000,4)</f>
        <v>1088000</v>
      </c>
    </row>
    <row r="1383" spans="1:4">
      <c r="A1383" s="1">
        <v>36923</v>
      </c>
      <c r="B1383" s="4">
        <v>36923</v>
      </c>
      <c r="C1383" s="12">
        <f t="shared" si="31"/>
        <v>2</v>
      </c>
      <c r="D1383" s="38">
        <f>VLOOKUP($B1383,data!$A$6:$M$15000,4)</f>
        <v>1205000</v>
      </c>
    </row>
    <row r="1384" spans="1:4">
      <c r="A1384" s="1">
        <v>36924</v>
      </c>
      <c r="B1384" s="4">
        <v>36924</v>
      </c>
      <c r="C1384" s="12">
        <f t="shared" si="31"/>
        <v>2</v>
      </c>
      <c r="D1384" s="38">
        <f>VLOOKUP($B1384,data!$A$6:$M$15000,4)</f>
        <v>1227000</v>
      </c>
    </row>
    <row r="1385" spans="1:4">
      <c r="A1385" s="1">
        <v>36925</v>
      </c>
      <c r="B1385" s="4">
        <v>36925</v>
      </c>
      <c r="C1385" s="12">
        <f t="shared" si="31"/>
        <v>2</v>
      </c>
      <c r="D1385" s="38">
        <f>VLOOKUP($B1385,data!$A$6:$M$15000,4)</f>
        <v>1204000</v>
      </c>
    </row>
    <row r="1386" spans="1:4">
      <c r="A1386" s="1">
        <v>36926</v>
      </c>
      <c r="B1386" s="4">
        <v>36926</v>
      </c>
      <c r="C1386" s="12">
        <f t="shared" si="31"/>
        <v>2</v>
      </c>
      <c r="D1386" s="38">
        <f>VLOOKUP($B1386,data!$A$6:$M$15000,4)</f>
        <v>955000</v>
      </c>
    </row>
    <row r="1387" spans="1:4">
      <c r="A1387" s="1">
        <v>36927</v>
      </c>
      <c r="B1387" s="4">
        <v>36927</v>
      </c>
      <c r="C1387" s="12">
        <f t="shared" si="31"/>
        <v>2</v>
      </c>
      <c r="D1387" s="38">
        <f>VLOOKUP($B1387,data!$A$6:$M$15000,4)</f>
        <v>1254000</v>
      </c>
    </row>
    <row r="1388" spans="1:4">
      <c r="A1388" s="1">
        <v>36928</v>
      </c>
      <c r="B1388" s="4">
        <v>36928</v>
      </c>
      <c r="C1388" s="12">
        <f t="shared" si="31"/>
        <v>2</v>
      </c>
      <c r="D1388" s="38">
        <f>VLOOKUP($B1388,data!$A$6:$M$15000,4)</f>
        <v>1240000</v>
      </c>
    </row>
    <row r="1389" spans="1:4">
      <c r="A1389" s="1">
        <v>36929</v>
      </c>
      <c r="B1389" s="4">
        <v>36929</v>
      </c>
      <c r="C1389" s="12">
        <f t="shared" si="31"/>
        <v>2</v>
      </c>
      <c r="D1389" s="38">
        <f>VLOOKUP($B1389,data!$A$6:$M$15000,4)</f>
        <v>1246000</v>
      </c>
    </row>
    <row r="1390" spans="1:4">
      <c r="A1390" s="1">
        <v>36930</v>
      </c>
      <c r="B1390" s="4">
        <v>36930</v>
      </c>
      <c r="C1390" s="12">
        <f t="shared" si="31"/>
        <v>2</v>
      </c>
      <c r="D1390" s="38">
        <f>VLOOKUP($B1390,data!$A$6:$M$15000,4)</f>
        <v>1221000</v>
      </c>
    </row>
    <row r="1391" spans="1:4">
      <c r="A1391" s="1">
        <v>36931</v>
      </c>
      <c r="B1391" s="4">
        <v>36931</v>
      </c>
      <c r="C1391" s="12">
        <f t="shared" si="31"/>
        <v>2</v>
      </c>
      <c r="D1391" s="38">
        <f>VLOOKUP($B1391,data!$A$6:$M$15000,4)</f>
        <v>1191000</v>
      </c>
    </row>
    <row r="1392" spans="1:4">
      <c r="A1392" s="1">
        <v>36932</v>
      </c>
      <c r="B1392" s="4">
        <v>36932</v>
      </c>
      <c r="C1392" s="12">
        <f t="shared" si="31"/>
        <v>2</v>
      </c>
      <c r="D1392" s="38">
        <f>VLOOKUP($B1392,data!$A$6:$M$15000,4)</f>
        <v>1122000</v>
      </c>
    </row>
    <row r="1393" spans="1:4">
      <c r="A1393" s="1">
        <v>36933</v>
      </c>
      <c r="B1393" s="4">
        <v>36933</v>
      </c>
      <c r="C1393" s="12">
        <f t="shared" si="31"/>
        <v>2</v>
      </c>
      <c r="D1393" s="38">
        <f>VLOOKUP($B1393,data!$A$6:$M$15000,4)</f>
        <v>1120000</v>
      </c>
    </row>
    <row r="1394" spans="1:4">
      <c r="A1394" s="1">
        <v>36934</v>
      </c>
      <c r="B1394" s="4">
        <v>36934</v>
      </c>
      <c r="C1394" s="12">
        <f t="shared" si="31"/>
        <v>2</v>
      </c>
      <c r="D1394" s="38">
        <f>VLOOKUP($B1394,data!$A$6:$M$15000,4)</f>
        <v>1134000</v>
      </c>
    </row>
    <row r="1395" spans="1:4">
      <c r="A1395" s="1">
        <v>36935</v>
      </c>
      <c r="B1395" s="4">
        <v>36935</v>
      </c>
      <c r="C1395" s="12">
        <f t="shared" si="31"/>
        <v>2</v>
      </c>
      <c r="D1395" s="38">
        <f>VLOOKUP($B1395,data!$A$6:$M$15000,4)</f>
        <v>1204000</v>
      </c>
    </row>
    <row r="1396" spans="1:4">
      <c r="A1396" s="1">
        <v>36936</v>
      </c>
      <c r="B1396" s="4">
        <v>36936</v>
      </c>
      <c r="C1396" s="12">
        <f t="shared" si="31"/>
        <v>2</v>
      </c>
      <c r="D1396" s="38">
        <f>VLOOKUP($B1396,data!$A$6:$M$15000,4)</f>
        <v>1210000</v>
      </c>
    </row>
    <row r="1397" spans="1:4">
      <c r="A1397" s="1">
        <v>36937</v>
      </c>
      <c r="B1397" s="4">
        <v>36937</v>
      </c>
      <c r="C1397" s="12">
        <f t="shared" si="31"/>
        <v>2</v>
      </c>
      <c r="D1397" s="38">
        <f>VLOOKUP($B1397,data!$A$6:$M$15000,4)</f>
        <v>1124000</v>
      </c>
    </row>
    <row r="1398" spans="1:4">
      <c r="A1398" s="1">
        <v>36938</v>
      </c>
      <c r="B1398" s="4">
        <v>36938</v>
      </c>
      <c r="C1398" s="12">
        <f t="shared" si="31"/>
        <v>2</v>
      </c>
      <c r="D1398" s="38">
        <f>VLOOKUP($B1398,data!$A$6:$M$15000,4)</f>
        <v>1164000</v>
      </c>
    </row>
    <row r="1399" spans="1:4">
      <c r="A1399" s="1">
        <v>36939</v>
      </c>
      <c r="B1399" s="4">
        <v>36939</v>
      </c>
      <c r="C1399" s="12">
        <f t="shared" si="31"/>
        <v>2</v>
      </c>
      <c r="D1399" s="38">
        <f>VLOOKUP($B1399,data!$A$6:$M$15000,4)</f>
        <v>1229000</v>
      </c>
    </row>
    <row r="1400" spans="1:4">
      <c r="A1400" s="1">
        <v>36940</v>
      </c>
      <c r="B1400" s="4">
        <v>36940</v>
      </c>
      <c r="C1400" s="12">
        <f t="shared" si="31"/>
        <v>2</v>
      </c>
      <c r="D1400" s="38">
        <f>VLOOKUP($B1400,data!$A$6:$M$15000,4)</f>
        <v>1199000</v>
      </c>
    </row>
    <row r="1401" spans="1:4">
      <c r="A1401" s="1">
        <v>36941</v>
      </c>
      <c r="B1401" s="4">
        <v>36941</v>
      </c>
      <c r="C1401" s="12">
        <f t="shared" si="31"/>
        <v>2</v>
      </c>
      <c r="D1401" s="38">
        <f>VLOOKUP($B1401,data!$A$6:$M$15000,4)</f>
        <v>1249000</v>
      </c>
    </row>
    <row r="1402" spans="1:4">
      <c r="A1402" s="1">
        <v>36942</v>
      </c>
      <c r="B1402" s="4">
        <v>36942</v>
      </c>
      <c r="C1402" s="12">
        <f t="shared" si="31"/>
        <v>2</v>
      </c>
      <c r="D1402" s="38">
        <f>VLOOKUP($B1402,data!$A$6:$M$15000,4)</f>
        <v>1239000</v>
      </c>
    </row>
    <row r="1403" spans="1:4">
      <c r="A1403" s="1">
        <v>36943</v>
      </c>
      <c r="B1403" s="4">
        <v>36943</v>
      </c>
      <c r="C1403" s="12">
        <f t="shared" si="31"/>
        <v>2</v>
      </c>
      <c r="D1403" s="38">
        <f>VLOOKUP($B1403,data!$A$6:$M$15000,4)</f>
        <v>1222000</v>
      </c>
    </row>
    <row r="1404" spans="1:4">
      <c r="A1404" s="1">
        <v>36944</v>
      </c>
      <c r="B1404" s="4">
        <v>36944</v>
      </c>
      <c r="C1404" s="12">
        <f t="shared" si="31"/>
        <v>2</v>
      </c>
      <c r="D1404" s="38">
        <f>VLOOKUP($B1404,data!$A$6:$M$15000,4)</f>
        <v>1244000</v>
      </c>
    </row>
    <row r="1405" spans="1:4">
      <c r="A1405" s="1">
        <v>36945</v>
      </c>
      <c r="B1405" s="4">
        <v>36945</v>
      </c>
      <c r="C1405" s="12">
        <f t="shared" si="31"/>
        <v>2</v>
      </c>
      <c r="D1405" s="38">
        <f>VLOOKUP($B1405,data!$A$6:$M$15000,4)</f>
        <v>1250000</v>
      </c>
    </row>
    <row r="1406" spans="1:4">
      <c r="A1406" s="1">
        <v>36946</v>
      </c>
      <c r="B1406" s="4">
        <v>36946</v>
      </c>
      <c r="C1406" s="12">
        <f t="shared" si="31"/>
        <v>2</v>
      </c>
      <c r="D1406" s="38">
        <f>VLOOKUP($B1406,data!$A$6:$M$15000,4)</f>
        <v>1240000</v>
      </c>
    </row>
    <row r="1407" spans="1:4">
      <c r="A1407" s="1">
        <v>36947</v>
      </c>
      <c r="B1407" s="4">
        <v>36947</v>
      </c>
      <c r="C1407" s="12">
        <f t="shared" si="31"/>
        <v>2</v>
      </c>
      <c r="D1407" s="38">
        <f>VLOOKUP($B1407,data!$A$6:$M$15000,4)</f>
        <v>1251000</v>
      </c>
    </row>
    <row r="1408" spans="1:4">
      <c r="A1408" s="1">
        <v>36948</v>
      </c>
      <c r="B1408" s="4">
        <v>36948</v>
      </c>
      <c r="C1408" s="12">
        <f t="shared" si="31"/>
        <v>2</v>
      </c>
      <c r="D1408" s="38">
        <f>VLOOKUP($B1408,data!$A$6:$M$15000,4)</f>
        <v>1245000</v>
      </c>
    </row>
    <row r="1409" spans="1:4">
      <c r="A1409" s="1">
        <v>36949</v>
      </c>
      <c r="B1409" s="4">
        <v>36949</v>
      </c>
      <c r="C1409" s="12">
        <f t="shared" si="31"/>
        <v>2</v>
      </c>
      <c r="D1409" s="38">
        <f>VLOOKUP($B1409,data!$A$6:$M$15000,4)</f>
        <v>1233000</v>
      </c>
    </row>
    <row r="1410" spans="1:4">
      <c r="A1410" s="1">
        <v>36950</v>
      </c>
      <c r="B1410" s="4">
        <v>36950</v>
      </c>
      <c r="C1410" s="12">
        <f t="shared" si="31"/>
        <v>2</v>
      </c>
      <c r="D1410" s="38">
        <f>VLOOKUP($B1410,data!$A$6:$M$15000,4)</f>
        <v>1205000</v>
      </c>
    </row>
    <row r="1411" spans="1:4">
      <c r="A1411" s="1">
        <v>36951</v>
      </c>
      <c r="B1411" s="4">
        <v>36951</v>
      </c>
      <c r="C1411" s="12">
        <f t="shared" si="31"/>
        <v>3</v>
      </c>
      <c r="D1411" s="38">
        <f>VLOOKUP($B1411,data!$A$6:$M$15000,4)</f>
        <v>1188000</v>
      </c>
    </row>
    <row r="1412" spans="1:4">
      <c r="A1412" s="1">
        <v>36952</v>
      </c>
      <c r="B1412" s="4">
        <v>36952</v>
      </c>
      <c r="C1412" s="12">
        <f t="shared" si="31"/>
        <v>3</v>
      </c>
      <c r="D1412" s="38">
        <f>VLOOKUP($B1412,data!$A$6:$M$15000,4)</f>
        <v>1202000</v>
      </c>
    </row>
    <row r="1413" spans="1:4">
      <c r="A1413" s="1">
        <v>36953</v>
      </c>
      <c r="B1413" s="4">
        <v>36953</v>
      </c>
      <c r="C1413" s="12">
        <f t="shared" si="31"/>
        <v>3</v>
      </c>
      <c r="D1413" s="38">
        <f>VLOOKUP($B1413,data!$A$6:$M$15000,4)</f>
        <v>1186000</v>
      </c>
    </row>
    <row r="1414" spans="1:4">
      <c r="A1414" s="1">
        <v>36954</v>
      </c>
      <c r="B1414" s="4">
        <v>36954</v>
      </c>
      <c r="C1414" s="12">
        <f t="shared" si="31"/>
        <v>3</v>
      </c>
      <c r="D1414" s="38">
        <f>VLOOKUP($B1414,data!$A$6:$M$15000,4)</f>
        <v>1181000</v>
      </c>
    </row>
    <row r="1415" spans="1:4">
      <c r="A1415" s="1">
        <v>36955</v>
      </c>
      <c r="B1415" s="4">
        <v>36955</v>
      </c>
      <c r="C1415" s="12">
        <f t="shared" si="31"/>
        <v>3</v>
      </c>
      <c r="D1415" s="38">
        <f>VLOOKUP($B1415,data!$A$6:$M$15000,4)</f>
        <v>1187000</v>
      </c>
    </row>
    <row r="1416" spans="1:4">
      <c r="A1416" s="1">
        <v>36956</v>
      </c>
      <c r="B1416" s="4">
        <v>36956</v>
      </c>
      <c r="C1416" s="12">
        <f t="shared" si="31"/>
        <v>3</v>
      </c>
      <c r="D1416" s="38">
        <f>VLOOKUP($B1416,data!$A$6:$M$15000,4)</f>
        <v>1198000</v>
      </c>
    </row>
    <row r="1417" spans="1:4">
      <c r="A1417" s="1">
        <v>36957</v>
      </c>
      <c r="B1417" s="4">
        <v>36957</v>
      </c>
      <c r="C1417" s="12">
        <f t="shared" si="31"/>
        <v>3</v>
      </c>
      <c r="D1417" s="38">
        <f>VLOOKUP($B1417,data!$A$6:$M$15000,4)</f>
        <v>1259000</v>
      </c>
    </row>
    <row r="1418" spans="1:4">
      <c r="A1418" s="1">
        <v>36958</v>
      </c>
      <c r="B1418" s="4">
        <v>36958</v>
      </c>
      <c r="C1418" s="12">
        <f t="shared" si="31"/>
        <v>3</v>
      </c>
      <c r="D1418" s="38">
        <f>VLOOKUP($B1418,data!$A$6:$M$15000,4)</f>
        <v>1244000</v>
      </c>
    </row>
    <row r="1419" spans="1:4">
      <c r="A1419" s="1">
        <v>36959</v>
      </c>
      <c r="B1419" s="4">
        <v>36959</v>
      </c>
      <c r="C1419" s="12">
        <f t="shared" ref="C1419:C1482" si="32">IF(B1419&lt;&gt;"",MONTH(B1419),0)</f>
        <v>3</v>
      </c>
      <c r="D1419" s="38">
        <f>VLOOKUP($B1419,data!$A$6:$M$15000,4)</f>
        <v>1252000</v>
      </c>
    </row>
    <row r="1420" spans="1:4">
      <c r="A1420" s="1">
        <v>36960</v>
      </c>
      <c r="B1420" s="4">
        <v>36960</v>
      </c>
      <c r="C1420" s="12">
        <f t="shared" si="32"/>
        <v>3</v>
      </c>
      <c r="D1420" s="38">
        <f>VLOOKUP($B1420,data!$A$6:$M$15000,4)</f>
        <v>1243000</v>
      </c>
    </row>
    <row r="1421" spans="1:4">
      <c r="A1421" s="1">
        <v>36961</v>
      </c>
      <c r="B1421" s="4">
        <v>36961</v>
      </c>
      <c r="C1421" s="12">
        <f t="shared" si="32"/>
        <v>3</v>
      </c>
      <c r="D1421" s="38">
        <f>VLOOKUP($B1421,data!$A$6:$M$15000,4)</f>
        <v>1245000</v>
      </c>
    </row>
    <row r="1422" spans="1:4">
      <c r="A1422" s="1">
        <v>36962</v>
      </c>
      <c r="B1422" s="4">
        <v>36962</v>
      </c>
      <c r="C1422" s="12">
        <f t="shared" si="32"/>
        <v>3</v>
      </c>
      <c r="D1422" s="38">
        <f>VLOOKUP($B1422,data!$A$6:$M$15000,4)</f>
        <v>1245000</v>
      </c>
    </row>
    <row r="1423" spans="1:4">
      <c r="A1423" s="1">
        <v>36963</v>
      </c>
      <c r="B1423" s="4">
        <v>36963</v>
      </c>
      <c r="C1423" s="12">
        <f t="shared" si="32"/>
        <v>3</v>
      </c>
      <c r="D1423" s="38">
        <f>VLOOKUP($B1423,data!$A$6:$M$15000,4)</f>
        <v>1227000</v>
      </c>
    </row>
    <row r="1424" spans="1:4">
      <c r="A1424" s="1">
        <v>36964</v>
      </c>
      <c r="B1424" s="4">
        <v>36964</v>
      </c>
      <c r="C1424" s="12">
        <f t="shared" si="32"/>
        <v>3</v>
      </c>
      <c r="D1424" s="38">
        <f>VLOOKUP($B1424,data!$A$6:$M$15000,4)</f>
        <v>1228000</v>
      </c>
    </row>
    <row r="1425" spans="1:4">
      <c r="A1425" s="1">
        <v>36965</v>
      </c>
      <c r="B1425" s="4">
        <v>36965</v>
      </c>
      <c r="C1425" s="12">
        <f t="shared" si="32"/>
        <v>3</v>
      </c>
      <c r="D1425" s="38">
        <f>VLOOKUP($B1425,data!$A$6:$M$15000,4)</f>
        <v>1235000</v>
      </c>
    </row>
    <row r="1426" spans="1:4">
      <c r="A1426" s="1">
        <v>36966</v>
      </c>
      <c r="B1426" s="4">
        <v>36966</v>
      </c>
      <c r="C1426" s="12">
        <f t="shared" si="32"/>
        <v>3</v>
      </c>
      <c r="D1426" s="38">
        <f>VLOOKUP($B1426,data!$A$6:$M$15000,4)</f>
        <v>1240000</v>
      </c>
    </row>
    <row r="1427" spans="1:4">
      <c r="A1427" s="1">
        <v>36967</v>
      </c>
      <c r="B1427" s="4">
        <v>36967</v>
      </c>
      <c r="C1427" s="12">
        <f t="shared" si="32"/>
        <v>3</v>
      </c>
      <c r="D1427" s="38">
        <f>VLOOKUP($B1427,data!$A$6:$M$15000,4)</f>
        <v>1235000</v>
      </c>
    </row>
    <row r="1428" spans="1:4">
      <c r="A1428" s="1">
        <v>36968</v>
      </c>
      <c r="B1428" s="4">
        <v>36968</v>
      </c>
      <c r="C1428" s="12">
        <f t="shared" si="32"/>
        <v>3</v>
      </c>
      <c r="D1428" s="38">
        <f>VLOOKUP($B1428,data!$A$6:$M$15000,4)</f>
        <v>1248000</v>
      </c>
    </row>
    <row r="1429" spans="1:4">
      <c r="A1429" s="1">
        <v>36969</v>
      </c>
      <c r="B1429" s="4">
        <v>36969</v>
      </c>
      <c r="C1429" s="12">
        <f t="shared" si="32"/>
        <v>3</v>
      </c>
      <c r="D1429" s="38">
        <f>VLOOKUP($B1429,data!$A$6:$M$15000,4)</f>
        <v>1222000</v>
      </c>
    </row>
    <row r="1430" spans="1:4">
      <c r="A1430" s="1">
        <v>36970</v>
      </c>
      <c r="B1430" s="4">
        <v>36970</v>
      </c>
      <c r="C1430" s="12">
        <f t="shared" si="32"/>
        <v>3</v>
      </c>
      <c r="D1430" s="38">
        <f>VLOOKUP($B1430,data!$A$6:$M$15000,4)</f>
        <v>1176000</v>
      </c>
    </row>
    <row r="1431" spans="1:4">
      <c r="A1431" s="1">
        <v>36971</v>
      </c>
      <c r="B1431" s="4">
        <v>36971</v>
      </c>
      <c r="C1431" s="12">
        <f t="shared" si="32"/>
        <v>3</v>
      </c>
      <c r="D1431" s="38">
        <f>VLOOKUP($B1431,data!$A$6:$M$15000,4)</f>
        <v>1134000</v>
      </c>
    </row>
    <row r="1432" spans="1:4">
      <c r="A1432" s="1">
        <v>36972</v>
      </c>
      <c r="B1432" s="4">
        <v>36972</v>
      </c>
      <c r="C1432" s="12">
        <f t="shared" si="32"/>
        <v>3</v>
      </c>
      <c r="D1432" s="38">
        <f>VLOOKUP($B1432,data!$A$6:$M$15000,4)</f>
        <v>1016000</v>
      </c>
    </row>
    <row r="1433" spans="1:4">
      <c r="A1433" s="1">
        <v>36973</v>
      </c>
      <c r="B1433" s="4">
        <v>36973</v>
      </c>
      <c r="C1433" s="12">
        <f t="shared" si="32"/>
        <v>3</v>
      </c>
      <c r="D1433" s="38">
        <f>VLOOKUP($B1433,data!$A$6:$M$15000,4)</f>
        <v>1097000</v>
      </c>
    </row>
    <row r="1434" spans="1:4">
      <c r="A1434" s="1">
        <v>36974</v>
      </c>
      <c r="B1434" s="4">
        <v>36974</v>
      </c>
      <c r="C1434" s="12">
        <f t="shared" si="32"/>
        <v>3</v>
      </c>
      <c r="D1434" s="38">
        <f>VLOOKUP($B1434,data!$A$6:$M$15000,4)</f>
        <v>1076000</v>
      </c>
    </row>
    <row r="1435" spans="1:4">
      <c r="A1435" s="1">
        <v>36975</v>
      </c>
      <c r="B1435" s="4">
        <v>36975</v>
      </c>
      <c r="C1435" s="12">
        <f t="shared" si="32"/>
        <v>3</v>
      </c>
      <c r="D1435" s="38">
        <f>VLOOKUP($B1435,data!$A$6:$M$15000,4)</f>
        <v>1121000</v>
      </c>
    </row>
    <row r="1436" spans="1:4">
      <c r="A1436" s="1">
        <v>36976</v>
      </c>
      <c r="B1436" s="4">
        <v>36976</v>
      </c>
      <c r="C1436" s="12">
        <f t="shared" si="32"/>
        <v>3</v>
      </c>
      <c r="D1436" s="38">
        <f>VLOOKUP($B1436,data!$A$6:$M$15000,4)</f>
        <v>1164000</v>
      </c>
    </row>
    <row r="1437" spans="1:4">
      <c r="A1437" s="1">
        <v>36977</v>
      </c>
      <c r="B1437" s="4">
        <v>36977</v>
      </c>
      <c r="C1437" s="12">
        <f t="shared" si="32"/>
        <v>3</v>
      </c>
      <c r="D1437" s="38">
        <f>VLOOKUP($B1437,data!$A$6:$M$15000,4)</f>
        <v>1200000</v>
      </c>
    </row>
    <row r="1438" spans="1:4">
      <c r="A1438" s="1">
        <v>36978</v>
      </c>
      <c r="B1438" s="4">
        <v>36978</v>
      </c>
      <c r="C1438" s="12">
        <f t="shared" si="32"/>
        <v>3</v>
      </c>
      <c r="D1438" s="38">
        <f>VLOOKUP($B1438,data!$A$6:$M$15000,4)</f>
        <v>1251000</v>
      </c>
    </row>
    <row r="1439" spans="1:4">
      <c r="A1439" s="1">
        <v>36979</v>
      </c>
      <c r="B1439" s="4">
        <v>36979</v>
      </c>
      <c r="C1439" s="12">
        <f t="shared" si="32"/>
        <v>3</v>
      </c>
      <c r="D1439" s="38">
        <f>VLOOKUP($B1439,data!$A$6:$M$15000,4)</f>
        <v>1241000</v>
      </c>
    </row>
    <row r="1440" spans="1:4">
      <c r="A1440" s="1">
        <v>36980</v>
      </c>
      <c r="B1440" s="4">
        <v>36980</v>
      </c>
      <c r="C1440" s="12">
        <f t="shared" si="32"/>
        <v>3</v>
      </c>
      <c r="D1440" s="38">
        <f>VLOOKUP($B1440,data!$A$6:$M$15000,4)</f>
        <v>1199000</v>
      </c>
    </row>
    <row r="1441" spans="1:4">
      <c r="A1441" s="1">
        <v>36981</v>
      </c>
      <c r="B1441" s="4">
        <v>36981</v>
      </c>
      <c r="C1441" s="12">
        <f t="shared" si="32"/>
        <v>3</v>
      </c>
      <c r="D1441" s="38">
        <f>VLOOKUP($B1441,data!$A$6:$M$15000,4)</f>
        <v>1078000</v>
      </c>
    </row>
    <row r="1442" spans="1:4">
      <c r="A1442" s="1">
        <v>36982</v>
      </c>
      <c r="B1442" s="4">
        <v>36982</v>
      </c>
      <c r="C1442" s="12">
        <f t="shared" si="32"/>
        <v>4</v>
      </c>
      <c r="D1442" s="38">
        <f>VLOOKUP($B1442,data!$A$6:$M$15000,4)</f>
        <v>1107000</v>
      </c>
    </row>
    <row r="1443" spans="1:4">
      <c r="A1443" s="1">
        <v>36983</v>
      </c>
      <c r="B1443" s="4">
        <v>36983</v>
      </c>
      <c r="C1443" s="12">
        <f t="shared" si="32"/>
        <v>4</v>
      </c>
      <c r="D1443" s="38">
        <f>VLOOKUP($B1443,data!$A$6:$M$15000,4)</f>
        <v>1074000</v>
      </c>
    </row>
    <row r="1444" spans="1:4">
      <c r="A1444" s="1">
        <v>36984</v>
      </c>
      <c r="B1444" s="4">
        <v>36984</v>
      </c>
      <c r="C1444" s="12">
        <f t="shared" si="32"/>
        <v>4</v>
      </c>
      <c r="D1444" s="38">
        <f>VLOOKUP($B1444,data!$A$6:$M$15000,4)</f>
        <v>1159000</v>
      </c>
    </row>
    <row r="1445" spans="1:4">
      <c r="A1445" s="1">
        <v>36985</v>
      </c>
      <c r="B1445" s="4">
        <v>36985</v>
      </c>
      <c r="C1445" s="12">
        <f t="shared" si="32"/>
        <v>4</v>
      </c>
      <c r="D1445" s="38">
        <f>VLOOKUP($B1445,data!$A$6:$M$15000,4)</f>
        <v>1156000</v>
      </c>
    </row>
    <row r="1446" spans="1:4">
      <c r="A1446" s="1">
        <v>36986</v>
      </c>
      <c r="B1446" s="4">
        <v>36986</v>
      </c>
      <c r="C1446" s="12">
        <f t="shared" si="32"/>
        <v>4</v>
      </c>
      <c r="D1446" s="38">
        <f>VLOOKUP($B1446,data!$A$6:$M$15000,4)</f>
        <v>1106000</v>
      </c>
    </row>
    <row r="1447" spans="1:4">
      <c r="A1447" s="1">
        <v>36987</v>
      </c>
      <c r="B1447" s="4">
        <v>36987</v>
      </c>
      <c r="C1447" s="12">
        <f t="shared" si="32"/>
        <v>4</v>
      </c>
      <c r="D1447" s="38" t="str">
        <f>VLOOKUP($B1447,data!$A$6:$M$15000,4)</f>
        <v>N/A</v>
      </c>
    </row>
    <row r="1448" spans="1:4">
      <c r="A1448" s="1">
        <v>36988</v>
      </c>
      <c r="B1448" s="4">
        <v>36988</v>
      </c>
      <c r="C1448" s="12">
        <f t="shared" si="32"/>
        <v>4</v>
      </c>
      <c r="D1448" s="38" t="str">
        <f>VLOOKUP($B1448,data!$A$6:$M$15000,4)</f>
        <v>N/A</v>
      </c>
    </row>
    <row r="1449" spans="1:4">
      <c r="A1449" s="1">
        <v>36989</v>
      </c>
      <c r="B1449" s="4">
        <v>36989</v>
      </c>
      <c r="C1449" s="12">
        <f t="shared" si="32"/>
        <v>4</v>
      </c>
      <c r="D1449" s="38" t="str">
        <f>VLOOKUP($B1449,data!$A$6:$M$15000,4)</f>
        <v>N/A</v>
      </c>
    </row>
    <row r="1450" spans="1:4">
      <c r="A1450" s="1">
        <v>36990</v>
      </c>
      <c r="B1450" s="4">
        <v>36990</v>
      </c>
      <c r="C1450" s="12">
        <f t="shared" si="32"/>
        <v>4</v>
      </c>
      <c r="D1450" s="38" t="str">
        <f>VLOOKUP($B1450,data!$A$6:$M$15000,4)</f>
        <v>N/A</v>
      </c>
    </row>
    <row r="1451" spans="1:4">
      <c r="A1451" s="1">
        <v>36991</v>
      </c>
      <c r="B1451" s="4">
        <v>36991</v>
      </c>
      <c r="C1451" s="12">
        <f t="shared" si="32"/>
        <v>4</v>
      </c>
      <c r="D1451" s="38" t="str">
        <f>VLOOKUP($B1451,data!$A$6:$M$15000,4)</f>
        <v>N/A</v>
      </c>
    </row>
    <row r="1452" spans="1:4">
      <c r="A1452" s="1">
        <v>36992</v>
      </c>
      <c r="B1452" s="4">
        <v>36992</v>
      </c>
      <c r="C1452" s="12">
        <f t="shared" si="32"/>
        <v>4</v>
      </c>
      <c r="D1452" s="38" t="str">
        <f>VLOOKUP($B1452,data!$A$6:$M$15000,4)</f>
        <v>N/A</v>
      </c>
    </row>
    <row r="1453" spans="1:4">
      <c r="A1453" s="1">
        <v>36993</v>
      </c>
      <c r="B1453" s="4">
        <v>36993</v>
      </c>
      <c r="C1453" s="12">
        <f t="shared" si="32"/>
        <v>4</v>
      </c>
      <c r="D1453" s="38" t="str">
        <f>VLOOKUP($B1453,data!$A$6:$M$15000,4)</f>
        <v>N/A</v>
      </c>
    </row>
    <row r="1454" spans="1:4">
      <c r="A1454" s="1">
        <v>36994</v>
      </c>
      <c r="B1454" s="4">
        <v>36994</v>
      </c>
      <c r="C1454" s="12">
        <f t="shared" si="32"/>
        <v>4</v>
      </c>
      <c r="D1454" s="38" t="str">
        <f>VLOOKUP($B1454,data!$A$6:$M$15000,4)</f>
        <v>N/A</v>
      </c>
    </row>
    <row r="1455" spans="1:4">
      <c r="A1455" s="1">
        <v>36995</v>
      </c>
      <c r="B1455" s="4">
        <v>36995</v>
      </c>
      <c r="C1455" s="12">
        <f t="shared" si="32"/>
        <v>4</v>
      </c>
      <c r="D1455" s="38" t="str">
        <f>VLOOKUP($B1455,data!$A$6:$M$15000,4)</f>
        <v>N/A</v>
      </c>
    </row>
    <row r="1456" spans="1:4">
      <c r="A1456" s="1">
        <v>36996</v>
      </c>
      <c r="B1456" s="4">
        <v>36996</v>
      </c>
      <c r="C1456" s="12">
        <f t="shared" si="32"/>
        <v>4</v>
      </c>
      <c r="D1456" s="38" t="str">
        <f>VLOOKUP($B1456,data!$A$6:$M$15000,4)</f>
        <v>N/A</v>
      </c>
    </row>
    <row r="1457" spans="1:4">
      <c r="A1457" s="1">
        <v>36997</v>
      </c>
      <c r="B1457" s="4">
        <v>36997</v>
      </c>
      <c r="C1457" s="12">
        <f t="shared" si="32"/>
        <v>4</v>
      </c>
      <c r="D1457" s="38" t="str">
        <f>VLOOKUP($B1457,data!$A$6:$M$15000,4)</f>
        <v>N/A</v>
      </c>
    </row>
    <row r="1458" spans="1:4">
      <c r="A1458" s="1">
        <v>36998</v>
      </c>
      <c r="B1458" s="4">
        <v>36998</v>
      </c>
      <c r="C1458" s="12">
        <f t="shared" si="32"/>
        <v>4</v>
      </c>
      <c r="D1458" s="38" t="str">
        <f>VLOOKUP($B1458,data!$A$6:$M$15000,4)</f>
        <v>N/A</v>
      </c>
    </row>
    <row r="1459" spans="1:4">
      <c r="A1459" s="1">
        <v>36999</v>
      </c>
      <c r="B1459" s="4">
        <v>36999</v>
      </c>
      <c r="C1459" s="12">
        <f t="shared" si="32"/>
        <v>4</v>
      </c>
      <c r="D1459" s="38" t="str">
        <f>VLOOKUP($B1459,data!$A$6:$M$15000,4)</f>
        <v>N/A</v>
      </c>
    </row>
    <row r="1460" spans="1:4">
      <c r="A1460" s="1">
        <v>37000</v>
      </c>
      <c r="B1460" s="4">
        <v>37000</v>
      </c>
      <c r="C1460" s="12">
        <f t="shared" si="32"/>
        <v>4</v>
      </c>
      <c r="D1460" s="38" t="str">
        <f>VLOOKUP($B1460,data!$A$6:$M$15000,4)</f>
        <v>N/A</v>
      </c>
    </row>
    <row r="1461" spans="1:4">
      <c r="A1461" s="1">
        <v>37001</v>
      </c>
      <c r="B1461" s="4">
        <v>37001</v>
      </c>
      <c r="C1461" s="12">
        <f t="shared" si="32"/>
        <v>4</v>
      </c>
      <c r="D1461" s="38" t="str">
        <f>VLOOKUP($B1461,data!$A$6:$M$15000,4)</f>
        <v>N/A</v>
      </c>
    </row>
    <row r="1462" spans="1:4">
      <c r="A1462" s="1">
        <v>37002</v>
      </c>
      <c r="B1462" s="4">
        <v>37002</v>
      </c>
      <c r="C1462" s="12">
        <f t="shared" si="32"/>
        <v>4</v>
      </c>
      <c r="D1462" s="38" t="str">
        <f>VLOOKUP($B1462,data!$A$6:$M$15000,4)</f>
        <v>N/A</v>
      </c>
    </row>
    <row r="1463" spans="1:4">
      <c r="A1463" s="1">
        <v>37003</v>
      </c>
      <c r="B1463" s="4">
        <v>37003</v>
      </c>
      <c r="C1463" s="12">
        <f t="shared" si="32"/>
        <v>4</v>
      </c>
      <c r="D1463" s="38" t="str">
        <f>VLOOKUP($B1463,data!$A$6:$M$15000,4)</f>
        <v>N/A</v>
      </c>
    </row>
    <row r="1464" spans="1:4">
      <c r="A1464" s="1">
        <v>37004</v>
      </c>
      <c r="B1464" s="4">
        <v>37004</v>
      </c>
      <c r="C1464" s="12">
        <f t="shared" si="32"/>
        <v>4</v>
      </c>
      <c r="D1464" s="38" t="str">
        <f>VLOOKUP($B1464,data!$A$6:$M$15000,4)</f>
        <v>N/A</v>
      </c>
    </row>
    <row r="1465" spans="1:4">
      <c r="A1465" s="1">
        <v>37005</v>
      </c>
      <c r="B1465" s="4">
        <v>37005</v>
      </c>
      <c r="C1465" s="12">
        <f t="shared" si="32"/>
        <v>4</v>
      </c>
      <c r="D1465" s="38" t="str">
        <f>VLOOKUP($B1465,data!$A$6:$M$15000,4)</f>
        <v>N/A</v>
      </c>
    </row>
    <row r="1466" spans="1:4">
      <c r="A1466" s="1">
        <v>37006</v>
      </c>
      <c r="B1466" s="4">
        <v>37006</v>
      </c>
      <c r="C1466" s="12">
        <f t="shared" si="32"/>
        <v>4</v>
      </c>
      <c r="D1466" s="38" t="str">
        <f>VLOOKUP($B1466,data!$A$6:$M$15000,4)</f>
        <v>N/A</v>
      </c>
    </row>
    <row r="1467" spans="1:4">
      <c r="A1467" s="1">
        <v>37007</v>
      </c>
      <c r="B1467" s="4">
        <v>37007</v>
      </c>
      <c r="C1467" s="12">
        <f t="shared" si="32"/>
        <v>4</v>
      </c>
      <c r="D1467" s="38" t="str">
        <f>VLOOKUP($B1467,data!$A$6:$M$15000,4)</f>
        <v>N/A</v>
      </c>
    </row>
    <row r="1468" spans="1:4">
      <c r="A1468" s="1">
        <v>37008</v>
      </c>
      <c r="B1468" s="4">
        <v>37008</v>
      </c>
      <c r="C1468" s="12">
        <f t="shared" si="32"/>
        <v>4</v>
      </c>
      <c r="D1468" s="38" t="str">
        <f>VLOOKUP($B1468,data!$A$6:$M$15000,4)</f>
        <v>N/A</v>
      </c>
    </row>
    <row r="1469" spans="1:4">
      <c r="A1469" s="1">
        <v>37009</v>
      </c>
      <c r="B1469" s="4">
        <v>37009</v>
      </c>
      <c r="C1469" s="12">
        <f t="shared" si="32"/>
        <v>4</v>
      </c>
      <c r="D1469" s="38" t="str">
        <f>VLOOKUP($B1469,data!$A$6:$M$15000,4)</f>
        <v>N/A</v>
      </c>
    </row>
    <row r="1470" spans="1:4">
      <c r="A1470" s="1">
        <v>37010</v>
      </c>
      <c r="B1470" s="4">
        <v>37010</v>
      </c>
      <c r="C1470" s="12">
        <f t="shared" si="32"/>
        <v>4</v>
      </c>
      <c r="D1470" s="38" t="str">
        <f>VLOOKUP($B1470,data!$A$6:$M$15000,4)</f>
        <v>N/A</v>
      </c>
    </row>
    <row r="1471" spans="1:4">
      <c r="A1471" s="1">
        <v>37011</v>
      </c>
      <c r="B1471" s="4">
        <v>37011</v>
      </c>
      <c r="C1471" s="12">
        <f t="shared" si="32"/>
        <v>4</v>
      </c>
      <c r="D1471" s="38" t="str">
        <f>VLOOKUP($B1471,data!$A$6:$M$15000,4)</f>
        <v>N/A</v>
      </c>
    </row>
    <row r="1472" spans="1:4">
      <c r="A1472" s="1">
        <v>37012</v>
      </c>
      <c r="B1472" s="4">
        <v>37012</v>
      </c>
      <c r="C1472" s="12">
        <f t="shared" si="32"/>
        <v>5</v>
      </c>
      <c r="D1472" s="38" t="str">
        <f>VLOOKUP($B1472,data!$A$6:$M$15000,4)</f>
        <v>N/A</v>
      </c>
    </row>
    <row r="1473" spans="1:4">
      <c r="A1473" s="1">
        <v>37013</v>
      </c>
      <c r="B1473" s="4">
        <v>37013</v>
      </c>
      <c r="C1473" s="12">
        <f t="shared" si="32"/>
        <v>5</v>
      </c>
      <c r="D1473" s="38" t="str">
        <f>VLOOKUP($B1473,data!$A$6:$M$15000,4)</f>
        <v>N/A</v>
      </c>
    </row>
    <row r="1474" spans="1:4">
      <c r="A1474" s="1">
        <v>37014</v>
      </c>
      <c r="B1474" s="4">
        <v>37014</v>
      </c>
      <c r="C1474" s="12">
        <f t="shared" si="32"/>
        <v>5</v>
      </c>
      <c r="D1474" s="38" t="str">
        <f>VLOOKUP($B1474,data!$A$6:$M$15000,4)</f>
        <v>N/A</v>
      </c>
    </row>
    <row r="1475" spans="1:4">
      <c r="A1475" s="1">
        <v>37015</v>
      </c>
      <c r="B1475" s="4">
        <v>37015</v>
      </c>
      <c r="C1475" s="12">
        <f t="shared" si="32"/>
        <v>5</v>
      </c>
      <c r="D1475" s="38" t="str">
        <f>VLOOKUP($B1475,data!$A$6:$M$15000,4)</f>
        <v>N/A</v>
      </c>
    </row>
    <row r="1476" spans="1:4">
      <c r="A1476" s="1">
        <v>37016</v>
      </c>
      <c r="B1476" s="4">
        <v>37016</v>
      </c>
      <c r="C1476" s="12">
        <f t="shared" si="32"/>
        <v>5</v>
      </c>
      <c r="D1476" s="38" t="str">
        <f>VLOOKUP($B1476,data!$A$6:$M$15000,4)</f>
        <v>N/A</v>
      </c>
    </row>
    <row r="1477" spans="1:4">
      <c r="A1477" s="1">
        <v>37017</v>
      </c>
      <c r="B1477" s="4">
        <v>37017</v>
      </c>
      <c r="C1477" s="12">
        <f t="shared" si="32"/>
        <v>5</v>
      </c>
      <c r="D1477" s="38" t="str">
        <f>VLOOKUP($B1477,data!$A$6:$M$15000,4)</f>
        <v>N/A</v>
      </c>
    </row>
    <row r="1478" spans="1:4">
      <c r="A1478" s="1">
        <v>37018</v>
      </c>
      <c r="B1478" s="4">
        <v>37018</v>
      </c>
      <c r="C1478" s="12">
        <f t="shared" si="32"/>
        <v>5</v>
      </c>
      <c r="D1478" s="38" t="str">
        <f>VLOOKUP($B1478,data!$A$6:$M$15000,4)</f>
        <v>N/A</v>
      </c>
    </row>
    <row r="1479" spans="1:4">
      <c r="A1479" s="1">
        <v>37019</v>
      </c>
      <c r="B1479" s="4">
        <v>37019</v>
      </c>
      <c r="C1479" s="12">
        <f t="shared" si="32"/>
        <v>5</v>
      </c>
      <c r="D1479" s="38" t="str">
        <f>VLOOKUP($B1479,data!$A$6:$M$15000,4)</f>
        <v>N/A</v>
      </c>
    </row>
    <row r="1480" spans="1:4">
      <c r="A1480" s="1">
        <v>37020</v>
      </c>
      <c r="B1480" s="4">
        <v>37020</v>
      </c>
      <c r="C1480" s="12">
        <f t="shared" si="32"/>
        <v>5</v>
      </c>
      <c r="D1480" s="38" t="str">
        <f>VLOOKUP($B1480,data!$A$6:$M$15000,4)</f>
        <v>N/A</v>
      </c>
    </row>
    <row r="1481" spans="1:4">
      <c r="A1481" s="1">
        <v>37021</v>
      </c>
      <c r="B1481" s="4">
        <v>37021</v>
      </c>
      <c r="C1481" s="12">
        <f t="shared" si="32"/>
        <v>5</v>
      </c>
      <c r="D1481" s="38" t="str">
        <f>VLOOKUP($B1481,data!$A$6:$M$15000,4)</f>
        <v>N/A</v>
      </c>
    </row>
    <row r="1482" spans="1:4">
      <c r="A1482" s="1">
        <v>37022</v>
      </c>
      <c r="B1482" s="4">
        <v>37022</v>
      </c>
      <c r="C1482" s="12">
        <f t="shared" si="32"/>
        <v>5</v>
      </c>
      <c r="D1482" s="38" t="str">
        <f>VLOOKUP($B1482,data!$A$6:$M$15000,4)</f>
        <v>N/A</v>
      </c>
    </row>
    <row r="1483" spans="1:4">
      <c r="A1483" s="1">
        <v>37023</v>
      </c>
      <c r="B1483" s="4">
        <v>37023</v>
      </c>
      <c r="C1483" s="12">
        <f t="shared" ref="C1483:C1546" si="33">IF(B1483&lt;&gt;"",MONTH(B1483),0)</f>
        <v>5</v>
      </c>
      <c r="D1483" s="38" t="str">
        <f>VLOOKUP($B1483,data!$A$6:$M$15000,4)</f>
        <v>N/A</v>
      </c>
    </row>
    <row r="1484" spans="1:4">
      <c r="A1484" s="1">
        <v>37024</v>
      </c>
      <c r="B1484" s="4">
        <v>37024</v>
      </c>
      <c r="C1484" s="12">
        <f t="shared" si="33"/>
        <v>5</v>
      </c>
      <c r="D1484" s="38" t="str">
        <f>VLOOKUP($B1484,data!$A$6:$M$15000,4)</f>
        <v>N/A</v>
      </c>
    </row>
    <row r="1485" spans="1:4">
      <c r="A1485" s="1">
        <v>37025</v>
      </c>
      <c r="B1485" s="4">
        <v>37025</v>
      </c>
      <c r="C1485" s="12">
        <f t="shared" si="33"/>
        <v>5</v>
      </c>
      <c r="D1485" s="38" t="str">
        <f>VLOOKUP($B1485,data!$A$6:$M$15000,4)</f>
        <v>N/A</v>
      </c>
    </row>
    <row r="1486" spans="1:4">
      <c r="A1486" s="1">
        <v>37026</v>
      </c>
      <c r="B1486" s="4">
        <v>37026</v>
      </c>
      <c r="C1486" s="12">
        <f t="shared" si="33"/>
        <v>5</v>
      </c>
      <c r="D1486" s="38" t="str">
        <f>VLOOKUP($B1486,data!$A$6:$M$15000,4)</f>
        <v>N/A</v>
      </c>
    </row>
    <row r="1487" spans="1:4">
      <c r="A1487" s="1">
        <v>37027</v>
      </c>
      <c r="B1487" s="4">
        <v>37027</v>
      </c>
      <c r="C1487" s="12">
        <f t="shared" si="33"/>
        <v>5</v>
      </c>
      <c r="D1487" s="38" t="str">
        <f>VLOOKUP($B1487,data!$A$6:$M$15000,4)</f>
        <v>N/A</v>
      </c>
    </row>
    <row r="1488" spans="1:4">
      <c r="A1488" s="1">
        <v>37028</v>
      </c>
      <c r="B1488" s="4">
        <v>37028</v>
      </c>
      <c r="C1488" s="12">
        <f t="shared" si="33"/>
        <v>5</v>
      </c>
      <c r="D1488" s="38" t="str">
        <f>VLOOKUP($B1488,data!$A$6:$M$15000,4)</f>
        <v>N/A</v>
      </c>
    </row>
    <row r="1489" spans="1:4">
      <c r="A1489" s="1">
        <v>37029</v>
      </c>
      <c r="B1489" s="4">
        <v>37029</v>
      </c>
      <c r="C1489" s="12">
        <f t="shared" si="33"/>
        <v>5</v>
      </c>
      <c r="D1489" s="38" t="str">
        <f>VLOOKUP($B1489,data!$A$6:$M$15000,4)</f>
        <v>N/A</v>
      </c>
    </row>
    <row r="1490" spans="1:4">
      <c r="A1490" s="1">
        <v>37030</v>
      </c>
      <c r="B1490" s="4">
        <v>37030</v>
      </c>
      <c r="C1490" s="12">
        <f t="shared" si="33"/>
        <v>5</v>
      </c>
      <c r="D1490" s="38" t="str">
        <f>VLOOKUP($B1490,data!$A$6:$M$15000,4)</f>
        <v>N/A</v>
      </c>
    </row>
    <row r="1491" spans="1:4">
      <c r="A1491" s="1">
        <v>37031</v>
      </c>
      <c r="B1491" s="4">
        <v>37031</v>
      </c>
      <c r="C1491" s="12">
        <f t="shared" si="33"/>
        <v>5</v>
      </c>
      <c r="D1491" s="38" t="str">
        <f>VLOOKUP($B1491,data!$A$6:$M$15000,4)</f>
        <v>N/A</v>
      </c>
    </row>
    <row r="1492" spans="1:4">
      <c r="A1492" s="1">
        <v>37032</v>
      </c>
      <c r="B1492" s="4">
        <v>37032</v>
      </c>
      <c r="C1492" s="12">
        <f t="shared" si="33"/>
        <v>5</v>
      </c>
      <c r="D1492" s="38" t="str">
        <f>VLOOKUP($B1492,data!$A$6:$M$15000,4)</f>
        <v>N/A</v>
      </c>
    </row>
    <row r="1493" spans="1:4">
      <c r="A1493" s="1">
        <v>37033</v>
      </c>
      <c r="B1493" s="4">
        <v>37033</v>
      </c>
      <c r="C1493" s="12">
        <f t="shared" si="33"/>
        <v>5</v>
      </c>
      <c r="D1493" s="38" t="str">
        <f>VLOOKUP($B1493,data!$A$6:$M$15000,4)</f>
        <v>N/A</v>
      </c>
    </row>
    <row r="1494" spans="1:4">
      <c r="A1494" s="1">
        <v>37034</v>
      </c>
      <c r="B1494" s="4">
        <v>37034</v>
      </c>
      <c r="C1494" s="12">
        <f t="shared" si="33"/>
        <v>5</v>
      </c>
      <c r="D1494" s="38" t="str">
        <f>VLOOKUP($B1494,data!$A$6:$M$15000,4)</f>
        <v>N/A</v>
      </c>
    </row>
    <row r="1495" spans="1:4">
      <c r="A1495" s="1">
        <v>37035</v>
      </c>
      <c r="B1495" s="4">
        <v>37035</v>
      </c>
      <c r="C1495" s="12">
        <f t="shared" si="33"/>
        <v>5</v>
      </c>
      <c r="D1495" s="38" t="str">
        <f>VLOOKUP($B1495,data!$A$6:$M$15000,4)</f>
        <v>N/A</v>
      </c>
    </row>
    <row r="1496" spans="1:4">
      <c r="A1496" s="1">
        <v>37036</v>
      </c>
      <c r="B1496" s="4">
        <v>37036</v>
      </c>
      <c r="C1496" s="12">
        <f t="shared" si="33"/>
        <v>5</v>
      </c>
      <c r="D1496" s="38" t="str">
        <f>VLOOKUP($B1496,data!$A$6:$M$15000,4)</f>
        <v>N/A</v>
      </c>
    </row>
    <row r="1497" spans="1:4">
      <c r="A1497" s="1">
        <v>37037</v>
      </c>
      <c r="B1497" s="4">
        <v>37037</v>
      </c>
      <c r="C1497" s="12">
        <f t="shared" si="33"/>
        <v>5</v>
      </c>
      <c r="D1497" s="38" t="str">
        <f>VLOOKUP($B1497,data!$A$6:$M$15000,4)</f>
        <v>N/A</v>
      </c>
    </row>
    <row r="1498" spans="1:4">
      <c r="A1498" s="1">
        <v>37038</v>
      </c>
      <c r="B1498" s="4">
        <v>37038</v>
      </c>
      <c r="C1498" s="12">
        <f t="shared" si="33"/>
        <v>5</v>
      </c>
      <c r="D1498" s="38" t="str">
        <f>VLOOKUP($B1498,data!$A$6:$M$15000,4)</f>
        <v>N/A</v>
      </c>
    </row>
    <row r="1499" spans="1:4">
      <c r="A1499" s="1">
        <v>37039</v>
      </c>
      <c r="B1499" s="4">
        <v>37039</v>
      </c>
      <c r="C1499" s="12">
        <f t="shared" si="33"/>
        <v>5</v>
      </c>
      <c r="D1499" s="38" t="str">
        <f>VLOOKUP($B1499,data!$A$6:$M$15000,4)</f>
        <v>N/A</v>
      </c>
    </row>
    <row r="1500" spans="1:4">
      <c r="A1500" s="1">
        <v>37040</v>
      </c>
      <c r="B1500" s="4">
        <v>37040</v>
      </c>
      <c r="C1500" s="12">
        <f t="shared" si="33"/>
        <v>5</v>
      </c>
      <c r="D1500" s="38" t="str">
        <f>VLOOKUP($B1500,data!$A$6:$M$15000,4)</f>
        <v>N/A</v>
      </c>
    </row>
    <row r="1501" spans="1:4">
      <c r="A1501" s="1">
        <v>37041</v>
      </c>
      <c r="B1501" s="4">
        <v>37041</v>
      </c>
      <c r="C1501" s="12">
        <f t="shared" si="33"/>
        <v>5</v>
      </c>
      <c r="D1501" s="38" t="str">
        <f>VLOOKUP($B1501,data!$A$6:$M$15000,4)</f>
        <v>N/A</v>
      </c>
    </row>
    <row r="1502" spans="1:4">
      <c r="A1502" s="1">
        <v>37042</v>
      </c>
      <c r="B1502" s="4">
        <v>37042</v>
      </c>
      <c r="C1502" s="12">
        <f t="shared" si="33"/>
        <v>5</v>
      </c>
      <c r="D1502" s="38" t="str">
        <f>VLOOKUP($B1502,data!$A$6:$M$15000,4)</f>
        <v>N/A</v>
      </c>
    </row>
    <row r="1503" spans="1:4">
      <c r="A1503" s="1">
        <v>37043</v>
      </c>
      <c r="B1503" s="4">
        <v>37043</v>
      </c>
      <c r="C1503" s="12">
        <f t="shared" si="33"/>
        <v>6</v>
      </c>
      <c r="D1503" s="38" t="str">
        <f>VLOOKUP($B1503,data!$A$6:$M$15000,4)</f>
        <v>N/A</v>
      </c>
    </row>
    <row r="1504" spans="1:4">
      <c r="A1504" s="1">
        <v>37044</v>
      </c>
      <c r="B1504" s="4">
        <v>37044</v>
      </c>
      <c r="C1504" s="12">
        <f t="shared" si="33"/>
        <v>6</v>
      </c>
      <c r="D1504" s="38" t="str">
        <f>VLOOKUP($B1504,data!$A$6:$M$15000,4)</f>
        <v>N/A</v>
      </c>
    </row>
    <row r="1505" spans="1:4">
      <c r="A1505" s="1">
        <v>37045</v>
      </c>
      <c r="B1505" s="4">
        <v>37045</v>
      </c>
      <c r="C1505" s="12">
        <f t="shared" si="33"/>
        <v>6</v>
      </c>
      <c r="D1505" s="38" t="str">
        <f>VLOOKUP($B1505,data!$A$6:$M$15000,4)</f>
        <v>N/A</v>
      </c>
    </row>
    <row r="1506" spans="1:4">
      <c r="A1506" s="1">
        <v>37046</v>
      </c>
      <c r="B1506" s="4">
        <v>37046</v>
      </c>
      <c r="C1506" s="12">
        <f t="shared" si="33"/>
        <v>6</v>
      </c>
      <c r="D1506" s="38" t="str">
        <f>VLOOKUP($B1506,data!$A$6:$M$15000,4)</f>
        <v>N/A</v>
      </c>
    </row>
    <row r="1507" spans="1:4">
      <c r="A1507" s="1">
        <v>37047</v>
      </c>
      <c r="B1507" s="4">
        <v>37047</v>
      </c>
      <c r="C1507" s="12">
        <f t="shared" si="33"/>
        <v>6</v>
      </c>
      <c r="D1507" s="38" t="str">
        <f>VLOOKUP($B1507,data!$A$6:$M$15000,4)</f>
        <v>N/A</v>
      </c>
    </row>
    <row r="1508" spans="1:4">
      <c r="A1508" s="1">
        <v>37048</v>
      </c>
      <c r="B1508" s="4">
        <v>37048</v>
      </c>
      <c r="C1508" s="12">
        <f t="shared" si="33"/>
        <v>6</v>
      </c>
      <c r="D1508" s="38" t="str">
        <f>VLOOKUP($B1508,data!$A$6:$M$15000,4)</f>
        <v>N/A</v>
      </c>
    </row>
    <row r="1509" spans="1:4">
      <c r="A1509" s="1">
        <v>37049</v>
      </c>
      <c r="B1509" s="4">
        <v>37049</v>
      </c>
      <c r="C1509" s="12">
        <f t="shared" si="33"/>
        <v>6</v>
      </c>
      <c r="D1509" s="38" t="str">
        <f>VLOOKUP($B1509,data!$A$6:$M$15000,4)</f>
        <v>N/A</v>
      </c>
    </row>
    <row r="1510" spans="1:4">
      <c r="A1510" s="1">
        <v>37050</v>
      </c>
      <c r="B1510" s="4">
        <v>37050</v>
      </c>
      <c r="C1510" s="12">
        <f t="shared" si="33"/>
        <v>6</v>
      </c>
      <c r="D1510" s="38" t="str">
        <f>VLOOKUP($B1510,data!$A$6:$M$15000,4)</f>
        <v>N/A</v>
      </c>
    </row>
    <row r="1511" spans="1:4">
      <c r="A1511" s="1">
        <v>37051</v>
      </c>
      <c r="B1511" s="4">
        <v>37051</v>
      </c>
      <c r="C1511" s="12">
        <f t="shared" si="33"/>
        <v>6</v>
      </c>
      <c r="D1511" s="38" t="str">
        <f>VLOOKUP($B1511,data!$A$6:$M$15000,4)</f>
        <v>N/A</v>
      </c>
    </row>
    <row r="1512" spans="1:4">
      <c r="A1512" s="1">
        <v>37052</v>
      </c>
      <c r="B1512" s="4">
        <v>37052</v>
      </c>
      <c r="C1512" s="12">
        <f t="shared" si="33"/>
        <v>6</v>
      </c>
      <c r="D1512" s="38" t="str">
        <f>VLOOKUP($B1512,data!$A$6:$M$15000,4)</f>
        <v>N/A</v>
      </c>
    </row>
    <row r="1513" spans="1:4">
      <c r="A1513" s="1">
        <v>37053</v>
      </c>
      <c r="B1513" s="4">
        <v>37053</v>
      </c>
      <c r="C1513" s="12">
        <f t="shared" si="33"/>
        <v>6</v>
      </c>
      <c r="D1513" s="38" t="str">
        <f>VLOOKUP($B1513,data!$A$6:$M$15000,4)</f>
        <v>N/A</v>
      </c>
    </row>
    <row r="1514" spans="1:4">
      <c r="A1514" s="1">
        <v>37054</v>
      </c>
      <c r="B1514" s="4">
        <v>37054</v>
      </c>
      <c r="C1514" s="12">
        <f t="shared" si="33"/>
        <v>6</v>
      </c>
      <c r="D1514" s="38" t="str">
        <f>VLOOKUP($B1514,data!$A$6:$M$15000,4)</f>
        <v>N/A</v>
      </c>
    </row>
    <row r="1515" spans="1:4">
      <c r="A1515" s="1">
        <v>37055</v>
      </c>
      <c r="B1515" s="4">
        <v>37055</v>
      </c>
      <c r="C1515" s="12">
        <f t="shared" si="33"/>
        <v>6</v>
      </c>
      <c r="D1515" s="38" t="str">
        <f>VLOOKUP($B1515,data!$A$6:$M$15000,4)</f>
        <v>N/A</v>
      </c>
    </row>
    <row r="1516" spans="1:4">
      <c r="A1516" s="1">
        <v>37056</v>
      </c>
      <c r="B1516" s="4">
        <v>37056</v>
      </c>
      <c r="C1516" s="12">
        <f t="shared" si="33"/>
        <v>6</v>
      </c>
      <c r="D1516" s="38" t="str">
        <f>VLOOKUP($B1516,data!$A$6:$M$15000,4)</f>
        <v>N/A</v>
      </c>
    </row>
    <row r="1517" spans="1:4">
      <c r="A1517" s="1">
        <v>37057</v>
      </c>
      <c r="B1517" s="4">
        <v>37057</v>
      </c>
      <c r="C1517" s="12">
        <f t="shared" si="33"/>
        <v>6</v>
      </c>
      <c r="D1517" s="38" t="str">
        <f>VLOOKUP($B1517,data!$A$6:$M$15000,4)</f>
        <v>N/A</v>
      </c>
    </row>
    <row r="1518" spans="1:4">
      <c r="A1518" s="1">
        <v>37058</v>
      </c>
      <c r="B1518" s="4">
        <v>37058</v>
      </c>
      <c r="C1518" s="12">
        <f t="shared" si="33"/>
        <v>6</v>
      </c>
      <c r="D1518" s="38" t="str">
        <f>VLOOKUP($B1518,data!$A$6:$M$15000,4)</f>
        <v>N/A</v>
      </c>
    </row>
    <row r="1519" spans="1:4">
      <c r="A1519" s="1">
        <v>37059</v>
      </c>
      <c r="B1519" s="4">
        <v>37059</v>
      </c>
      <c r="C1519" s="12">
        <f t="shared" si="33"/>
        <v>6</v>
      </c>
      <c r="D1519" s="38" t="str">
        <f>VLOOKUP($B1519,data!$A$6:$M$15000,4)</f>
        <v>N/A</v>
      </c>
    </row>
    <row r="1520" spans="1:4">
      <c r="A1520" s="1">
        <v>37060</v>
      </c>
      <c r="B1520" s="4">
        <v>37060</v>
      </c>
      <c r="C1520" s="12">
        <f t="shared" si="33"/>
        <v>6</v>
      </c>
      <c r="D1520" s="38" t="str">
        <f>VLOOKUP($B1520,data!$A$6:$M$15000,4)</f>
        <v>N/A</v>
      </c>
    </row>
    <row r="1521" spans="1:4">
      <c r="A1521" s="1">
        <v>37061</v>
      </c>
      <c r="B1521" s="4">
        <v>37061</v>
      </c>
      <c r="C1521" s="12">
        <f t="shared" si="33"/>
        <v>6</v>
      </c>
      <c r="D1521" s="38" t="str">
        <f>VLOOKUP($B1521,data!$A$6:$M$15000,4)</f>
        <v>N/A</v>
      </c>
    </row>
    <row r="1522" spans="1:4">
      <c r="A1522" s="1">
        <v>37062</v>
      </c>
      <c r="B1522" s="4">
        <v>37062</v>
      </c>
      <c r="C1522" s="12">
        <f t="shared" si="33"/>
        <v>6</v>
      </c>
      <c r="D1522" s="38" t="str">
        <f>VLOOKUP($B1522,data!$A$6:$M$15000,4)</f>
        <v>N/A</v>
      </c>
    </row>
    <row r="1523" spans="1:4">
      <c r="A1523" s="1">
        <v>37063</v>
      </c>
      <c r="B1523" s="4">
        <v>37063</v>
      </c>
      <c r="C1523" s="12">
        <f t="shared" si="33"/>
        <v>6</v>
      </c>
      <c r="D1523" s="38" t="str">
        <f>VLOOKUP($B1523,data!$A$6:$M$15000,4)</f>
        <v>N/A</v>
      </c>
    </row>
    <row r="1524" spans="1:4">
      <c r="A1524" s="1">
        <v>37064</v>
      </c>
      <c r="B1524" s="4">
        <v>37064</v>
      </c>
      <c r="C1524" s="12">
        <f t="shared" si="33"/>
        <v>6</v>
      </c>
      <c r="D1524" s="38" t="str">
        <f>VLOOKUP($B1524,data!$A$6:$M$15000,4)</f>
        <v>N/A</v>
      </c>
    </row>
    <row r="1525" spans="1:4">
      <c r="A1525" s="1">
        <v>37065</v>
      </c>
      <c r="B1525" s="4">
        <v>37065</v>
      </c>
      <c r="C1525" s="12">
        <f t="shared" si="33"/>
        <v>6</v>
      </c>
      <c r="D1525" s="38" t="str">
        <f>VLOOKUP($B1525,data!$A$6:$M$15000,4)</f>
        <v>N/A</v>
      </c>
    </row>
    <row r="1526" spans="1:4">
      <c r="A1526" s="1">
        <v>37066</v>
      </c>
      <c r="B1526" s="4">
        <v>37066</v>
      </c>
      <c r="C1526" s="12">
        <f t="shared" si="33"/>
        <v>6</v>
      </c>
      <c r="D1526" s="38" t="str">
        <f>VLOOKUP($B1526,data!$A$6:$M$15000,4)</f>
        <v>N/A</v>
      </c>
    </row>
    <row r="1527" spans="1:4">
      <c r="A1527" s="1">
        <v>37067</v>
      </c>
      <c r="B1527" s="4">
        <v>37067</v>
      </c>
      <c r="C1527" s="12">
        <f t="shared" si="33"/>
        <v>6</v>
      </c>
      <c r="D1527" s="38" t="str">
        <f>VLOOKUP($B1527,data!$A$6:$M$15000,4)</f>
        <v>N/A</v>
      </c>
    </row>
    <row r="1528" spans="1:4">
      <c r="A1528" s="1">
        <v>37068</v>
      </c>
      <c r="B1528" s="4">
        <v>37068</v>
      </c>
      <c r="C1528" s="12">
        <f t="shared" si="33"/>
        <v>6</v>
      </c>
      <c r="D1528" s="38" t="str">
        <f>VLOOKUP($B1528,data!$A$6:$M$15000,4)</f>
        <v>N/A</v>
      </c>
    </row>
    <row r="1529" spans="1:4">
      <c r="A1529" s="1">
        <v>37069</v>
      </c>
      <c r="B1529" s="4">
        <v>37069</v>
      </c>
      <c r="C1529" s="12">
        <f t="shared" si="33"/>
        <v>6</v>
      </c>
      <c r="D1529" s="38" t="str">
        <f>VLOOKUP($B1529,data!$A$6:$M$15000,4)</f>
        <v>N/A</v>
      </c>
    </row>
    <row r="1530" spans="1:4">
      <c r="A1530" s="1">
        <v>37070</v>
      </c>
      <c r="B1530" s="4">
        <v>37070</v>
      </c>
      <c r="C1530" s="12">
        <f t="shared" si="33"/>
        <v>6</v>
      </c>
      <c r="D1530" s="38" t="str">
        <f>VLOOKUP($B1530,data!$A$6:$M$15000,4)</f>
        <v>N/A</v>
      </c>
    </row>
    <row r="1531" spans="1:4">
      <c r="A1531" s="1">
        <v>37071</v>
      </c>
      <c r="B1531" s="4">
        <v>37071</v>
      </c>
      <c r="C1531" s="12">
        <f t="shared" si="33"/>
        <v>6</v>
      </c>
      <c r="D1531" s="38" t="str">
        <f>VLOOKUP($B1531,data!$A$6:$M$15000,4)</f>
        <v>N/A</v>
      </c>
    </row>
    <row r="1532" spans="1:4">
      <c r="A1532" s="1">
        <v>37072</v>
      </c>
      <c r="B1532" s="4">
        <v>37072</v>
      </c>
      <c r="C1532" s="12">
        <f t="shared" si="33"/>
        <v>6</v>
      </c>
      <c r="D1532" s="38" t="str">
        <f>VLOOKUP($B1532,data!$A$6:$M$15000,4)</f>
        <v>N/A</v>
      </c>
    </row>
    <row r="1533" spans="1:4">
      <c r="A1533" s="1">
        <v>37073</v>
      </c>
      <c r="B1533" s="4">
        <v>37073</v>
      </c>
      <c r="C1533" s="12">
        <f t="shared" si="33"/>
        <v>7</v>
      </c>
      <c r="D1533" s="38" t="str">
        <f>VLOOKUP($B1533,data!$A$6:$M$15000,4)</f>
        <v>N/A</v>
      </c>
    </row>
    <row r="1534" spans="1:4">
      <c r="A1534" s="1">
        <v>37074</v>
      </c>
      <c r="B1534" s="4">
        <v>37074</v>
      </c>
      <c r="C1534" s="12">
        <f t="shared" si="33"/>
        <v>7</v>
      </c>
      <c r="D1534" s="38" t="str">
        <f>VLOOKUP($B1534,data!$A$6:$M$15000,4)</f>
        <v>N/A</v>
      </c>
    </row>
    <row r="1535" spans="1:4">
      <c r="A1535" s="1">
        <v>37075</v>
      </c>
      <c r="B1535" s="4">
        <v>37075</v>
      </c>
      <c r="C1535" s="12">
        <f t="shared" si="33"/>
        <v>7</v>
      </c>
      <c r="D1535" s="38" t="str">
        <f>VLOOKUP($B1535,data!$A$6:$M$15000,4)</f>
        <v>N/A</v>
      </c>
    </row>
    <row r="1536" spans="1:4">
      <c r="A1536" s="1">
        <v>37076</v>
      </c>
      <c r="B1536" s="4">
        <v>37076</v>
      </c>
      <c r="C1536" s="12">
        <f t="shared" si="33"/>
        <v>7</v>
      </c>
      <c r="D1536" s="38" t="str">
        <f>VLOOKUP($B1536,data!$A$6:$M$15000,4)</f>
        <v>N/A</v>
      </c>
    </row>
    <row r="1537" spans="1:4">
      <c r="A1537" s="1">
        <v>37077</v>
      </c>
      <c r="B1537" s="4">
        <v>37077</v>
      </c>
      <c r="C1537" s="12">
        <f t="shared" si="33"/>
        <v>7</v>
      </c>
      <c r="D1537" s="38" t="str">
        <f>VLOOKUP($B1537,data!$A$6:$M$15000,4)</f>
        <v>N/A</v>
      </c>
    </row>
    <row r="1538" spans="1:4">
      <c r="A1538" s="1">
        <v>37078</v>
      </c>
      <c r="B1538" s="4">
        <v>37078</v>
      </c>
      <c r="C1538" s="12">
        <f t="shared" si="33"/>
        <v>7</v>
      </c>
      <c r="D1538" s="38" t="str">
        <f>VLOOKUP($B1538,data!$A$6:$M$15000,4)</f>
        <v>N/A</v>
      </c>
    </row>
    <row r="1539" spans="1:4">
      <c r="A1539" s="1">
        <v>37079</v>
      </c>
      <c r="B1539" s="4">
        <v>37079</v>
      </c>
      <c r="C1539" s="12">
        <f t="shared" si="33"/>
        <v>7</v>
      </c>
      <c r="D1539" s="38" t="str">
        <f>VLOOKUP($B1539,data!$A$6:$M$15000,4)</f>
        <v>N/A</v>
      </c>
    </row>
    <row r="1540" spans="1:4">
      <c r="A1540" s="1">
        <v>37080</v>
      </c>
      <c r="B1540" s="4">
        <v>37080</v>
      </c>
      <c r="C1540" s="12">
        <f t="shared" si="33"/>
        <v>7</v>
      </c>
      <c r="D1540" s="38" t="str">
        <f>VLOOKUP($B1540,data!$A$6:$M$15000,4)</f>
        <v>N/A</v>
      </c>
    </row>
    <row r="1541" spans="1:4">
      <c r="A1541" s="1">
        <v>37081</v>
      </c>
      <c r="B1541" s="4">
        <v>37081</v>
      </c>
      <c r="C1541" s="12">
        <f t="shared" si="33"/>
        <v>7</v>
      </c>
      <c r="D1541" s="38" t="str">
        <f>VLOOKUP($B1541,data!$A$6:$M$15000,4)</f>
        <v>N/A</v>
      </c>
    </row>
    <row r="1542" spans="1:4">
      <c r="A1542" s="1">
        <v>37082</v>
      </c>
      <c r="B1542" s="4">
        <v>37082</v>
      </c>
      <c r="C1542" s="12">
        <f t="shared" si="33"/>
        <v>7</v>
      </c>
      <c r="D1542" s="38" t="str">
        <f>VLOOKUP($B1542,data!$A$6:$M$15000,4)</f>
        <v>N/A</v>
      </c>
    </row>
    <row r="1543" spans="1:4">
      <c r="A1543" s="1">
        <v>37083</v>
      </c>
      <c r="B1543" s="4">
        <v>37083</v>
      </c>
      <c r="C1543" s="12">
        <f t="shared" si="33"/>
        <v>7</v>
      </c>
      <c r="D1543" s="38" t="str">
        <f>VLOOKUP($B1543,data!$A$6:$M$15000,4)</f>
        <v>N/A</v>
      </c>
    </row>
    <row r="1544" spans="1:4">
      <c r="A1544" s="1">
        <v>37084</v>
      </c>
      <c r="B1544" s="4">
        <v>37084</v>
      </c>
      <c r="C1544" s="12">
        <f t="shared" si="33"/>
        <v>7</v>
      </c>
      <c r="D1544" s="38" t="str">
        <f>VLOOKUP($B1544,data!$A$6:$M$15000,4)</f>
        <v>N/A</v>
      </c>
    </row>
    <row r="1545" spans="1:4">
      <c r="A1545" s="1">
        <v>37085</v>
      </c>
      <c r="B1545" s="4">
        <v>37085</v>
      </c>
      <c r="C1545" s="12">
        <f t="shared" si="33"/>
        <v>7</v>
      </c>
      <c r="D1545" s="38" t="str">
        <f>VLOOKUP($B1545,data!$A$6:$M$15000,4)</f>
        <v>N/A</v>
      </c>
    </row>
    <row r="1546" spans="1:4">
      <c r="A1546" s="1">
        <v>37086</v>
      </c>
      <c r="B1546" s="4">
        <v>37086</v>
      </c>
      <c r="C1546" s="12">
        <f t="shared" si="33"/>
        <v>7</v>
      </c>
      <c r="D1546" s="38" t="str">
        <f>VLOOKUP($B1546,data!$A$6:$M$15000,4)</f>
        <v>N/A</v>
      </c>
    </row>
    <row r="1547" spans="1:4">
      <c r="A1547" s="1">
        <v>37087</v>
      </c>
      <c r="B1547" s="4">
        <v>37087</v>
      </c>
      <c r="C1547" s="12">
        <f t="shared" ref="C1547:C1610" si="34">IF(B1547&lt;&gt;"",MONTH(B1547),0)</f>
        <v>7</v>
      </c>
      <c r="D1547" s="38" t="str">
        <f>VLOOKUP($B1547,data!$A$6:$M$15000,4)</f>
        <v>N/A</v>
      </c>
    </row>
    <row r="1548" spans="1:4">
      <c r="A1548" s="1">
        <v>37088</v>
      </c>
      <c r="B1548" s="4">
        <v>37088</v>
      </c>
      <c r="C1548" s="12">
        <f t="shared" si="34"/>
        <v>7</v>
      </c>
      <c r="D1548" s="38" t="str">
        <f>VLOOKUP($B1548,data!$A$6:$M$15000,4)</f>
        <v>N/A</v>
      </c>
    </row>
    <row r="1549" spans="1:4">
      <c r="A1549" s="1">
        <v>37089</v>
      </c>
      <c r="B1549" s="4">
        <v>37089</v>
      </c>
      <c r="C1549" s="12">
        <f t="shared" si="34"/>
        <v>7</v>
      </c>
      <c r="D1549" s="38" t="str">
        <f>VLOOKUP($B1549,data!$A$6:$M$15000,4)</f>
        <v>N/A</v>
      </c>
    </row>
    <row r="1550" spans="1:4">
      <c r="A1550" s="1">
        <v>37090</v>
      </c>
      <c r="B1550" s="4">
        <v>37090</v>
      </c>
      <c r="C1550" s="12">
        <f t="shared" si="34"/>
        <v>7</v>
      </c>
      <c r="D1550" s="38" t="str">
        <f>VLOOKUP($B1550,data!$A$6:$M$15000,4)</f>
        <v>N/A</v>
      </c>
    </row>
    <row r="1551" spans="1:4">
      <c r="A1551" s="1">
        <v>37091</v>
      </c>
      <c r="B1551" s="4">
        <v>37091</v>
      </c>
      <c r="C1551" s="12">
        <f t="shared" si="34"/>
        <v>7</v>
      </c>
      <c r="D1551" s="38" t="str">
        <f>VLOOKUP($B1551,data!$A$6:$M$15000,4)</f>
        <v>N/A</v>
      </c>
    </row>
    <row r="1552" spans="1:4">
      <c r="A1552" s="1">
        <v>37092</v>
      </c>
      <c r="B1552" s="4">
        <v>37092</v>
      </c>
      <c r="C1552" s="12">
        <f t="shared" si="34"/>
        <v>7</v>
      </c>
      <c r="D1552" s="38" t="str">
        <f>VLOOKUP($B1552,data!$A$6:$M$15000,4)</f>
        <v>N/A</v>
      </c>
    </row>
    <row r="1553" spans="1:4">
      <c r="A1553" s="1">
        <v>37093</v>
      </c>
      <c r="B1553" s="4">
        <v>37093</v>
      </c>
      <c r="C1553" s="12">
        <f t="shared" si="34"/>
        <v>7</v>
      </c>
      <c r="D1553" s="38" t="str">
        <f>VLOOKUP($B1553,data!$A$6:$M$15000,4)</f>
        <v>N/A</v>
      </c>
    </row>
    <row r="1554" spans="1:4">
      <c r="A1554" s="1">
        <v>37094</v>
      </c>
      <c r="B1554" s="4">
        <v>37094</v>
      </c>
      <c r="C1554" s="12">
        <f t="shared" si="34"/>
        <v>7</v>
      </c>
      <c r="D1554" s="38" t="str">
        <f>VLOOKUP($B1554,data!$A$6:$M$15000,4)</f>
        <v>N/A</v>
      </c>
    </row>
    <row r="1555" spans="1:4">
      <c r="A1555" s="1">
        <v>37095</v>
      </c>
      <c r="B1555" s="4">
        <v>37095</v>
      </c>
      <c r="C1555" s="12">
        <f t="shared" si="34"/>
        <v>7</v>
      </c>
      <c r="D1555" s="38" t="str">
        <f>VLOOKUP($B1555,data!$A$6:$M$15000,4)</f>
        <v>N/A</v>
      </c>
    </row>
    <row r="1556" spans="1:4">
      <c r="A1556" s="1">
        <v>37096</v>
      </c>
      <c r="B1556" s="4">
        <v>37096</v>
      </c>
      <c r="C1556" s="12">
        <f t="shared" si="34"/>
        <v>7</v>
      </c>
      <c r="D1556" s="38" t="str">
        <f>VLOOKUP($B1556,data!$A$6:$M$15000,4)</f>
        <v>N/A</v>
      </c>
    </row>
    <row r="1557" spans="1:4">
      <c r="A1557" s="1">
        <v>37097</v>
      </c>
      <c r="B1557" s="4">
        <v>37097</v>
      </c>
      <c r="C1557" s="12">
        <f t="shared" si="34"/>
        <v>7</v>
      </c>
      <c r="D1557" s="38" t="str">
        <f>VLOOKUP($B1557,data!$A$6:$M$15000,4)</f>
        <v>N/A</v>
      </c>
    </row>
    <row r="1558" spans="1:4">
      <c r="A1558" s="1">
        <v>37098</v>
      </c>
      <c r="B1558" s="4">
        <v>37098</v>
      </c>
      <c r="C1558" s="12">
        <f t="shared" si="34"/>
        <v>7</v>
      </c>
      <c r="D1558" s="38" t="str">
        <f>VLOOKUP($B1558,data!$A$6:$M$15000,4)</f>
        <v>N/A</v>
      </c>
    </row>
    <row r="1559" spans="1:4">
      <c r="A1559" s="1">
        <v>37099</v>
      </c>
      <c r="B1559" s="4">
        <v>37099</v>
      </c>
      <c r="C1559" s="12">
        <f t="shared" si="34"/>
        <v>7</v>
      </c>
      <c r="D1559" s="38" t="str">
        <f>VLOOKUP($B1559,data!$A$6:$M$15000,4)</f>
        <v>N/A</v>
      </c>
    </row>
    <row r="1560" spans="1:4">
      <c r="A1560" s="1">
        <v>37100</v>
      </c>
      <c r="B1560" s="4">
        <v>37100</v>
      </c>
      <c r="C1560" s="12">
        <f t="shared" si="34"/>
        <v>7</v>
      </c>
      <c r="D1560" s="38" t="str">
        <f>VLOOKUP($B1560,data!$A$6:$M$15000,4)</f>
        <v>N/A</v>
      </c>
    </row>
    <row r="1561" spans="1:4">
      <c r="A1561" s="1">
        <v>37101</v>
      </c>
      <c r="B1561" s="4">
        <v>37101</v>
      </c>
      <c r="C1561" s="12">
        <f t="shared" si="34"/>
        <v>7</v>
      </c>
      <c r="D1561" s="38" t="str">
        <f>VLOOKUP($B1561,data!$A$6:$M$15000,4)</f>
        <v>N/A</v>
      </c>
    </row>
    <row r="1562" spans="1:4">
      <c r="A1562" s="1">
        <v>37102</v>
      </c>
      <c r="B1562" s="4">
        <v>37102</v>
      </c>
      <c r="C1562" s="12">
        <f t="shared" si="34"/>
        <v>7</v>
      </c>
      <c r="D1562" s="38" t="str">
        <f>VLOOKUP($B1562,data!$A$6:$M$15000,4)</f>
        <v>N/A</v>
      </c>
    </row>
    <row r="1563" spans="1:4">
      <c r="A1563" s="1">
        <v>37103</v>
      </c>
      <c r="B1563" s="4">
        <v>37103</v>
      </c>
      <c r="C1563" s="12">
        <f t="shared" si="34"/>
        <v>7</v>
      </c>
      <c r="D1563" s="38" t="str">
        <f>VLOOKUP($B1563,data!$A$6:$M$15000,4)</f>
        <v>N/A</v>
      </c>
    </row>
    <row r="1564" spans="1:4">
      <c r="A1564" s="1">
        <v>37104</v>
      </c>
      <c r="B1564" s="4">
        <v>37104</v>
      </c>
      <c r="C1564" s="12">
        <f t="shared" si="34"/>
        <v>8</v>
      </c>
      <c r="D1564" s="38" t="str">
        <f>VLOOKUP($B1564,data!$A$6:$M$15000,4)</f>
        <v>N/A</v>
      </c>
    </row>
    <row r="1565" spans="1:4">
      <c r="A1565" s="1">
        <v>37105</v>
      </c>
      <c r="B1565" s="4">
        <v>37105</v>
      </c>
      <c r="C1565" s="12">
        <f t="shared" si="34"/>
        <v>8</v>
      </c>
      <c r="D1565" s="38" t="str">
        <f>VLOOKUP($B1565,data!$A$6:$M$15000,4)</f>
        <v>N/A</v>
      </c>
    </row>
    <row r="1566" spans="1:4">
      <c r="A1566" s="1">
        <v>37106</v>
      </c>
      <c r="B1566" s="4">
        <v>37106</v>
      </c>
      <c r="C1566" s="12">
        <f t="shared" si="34"/>
        <v>8</v>
      </c>
      <c r="D1566" s="38" t="str">
        <f>VLOOKUP($B1566,data!$A$6:$M$15000,4)</f>
        <v>N/A</v>
      </c>
    </row>
    <row r="1567" spans="1:4">
      <c r="A1567" s="1">
        <v>37107</v>
      </c>
      <c r="B1567" s="4">
        <v>37107</v>
      </c>
      <c r="C1567" s="12">
        <f t="shared" si="34"/>
        <v>8</v>
      </c>
      <c r="D1567" s="38" t="str">
        <f>VLOOKUP($B1567,data!$A$6:$M$15000,4)</f>
        <v>N/A</v>
      </c>
    </row>
    <row r="1568" spans="1:4">
      <c r="A1568" s="1">
        <v>37108</v>
      </c>
      <c r="B1568" s="4">
        <v>37108</v>
      </c>
      <c r="C1568" s="12">
        <f t="shared" si="34"/>
        <v>8</v>
      </c>
      <c r="D1568" s="38" t="str">
        <f>VLOOKUP($B1568,data!$A$6:$M$15000,4)</f>
        <v>N/A</v>
      </c>
    </row>
    <row r="1569" spans="1:4">
      <c r="A1569" s="1">
        <v>37109</v>
      </c>
      <c r="B1569" s="4">
        <v>37109</v>
      </c>
      <c r="C1569" s="12">
        <f t="shared" si="34"/>
        <v>8</v>
      </c>
      <c r="D1569" s="38" t="str">
        <f>VLOOKUP($B1569,data!$A$6:$M$15000,4)</f>
        <v>N/A</v>
      </c>
    </row>
    <row r="1570" spans="1:4">
      <c r="A1570" s="1">
        <v>37110</v>
      </c>
      <c r="B1570" s="4">
        <v>37110</v>
      </c>
      <c r="C1570" s="12">
        <f t="shared" si="34"/>
        <v>8</v>
      </c>
      <c r="D1570" s="38" t="str">
        <f>VLOOKUP($B1570,data!$A$6:$M$15000,4)</f>
        <v>N/A</v>
      </c>
    </row>
    <row r="1571" spans="1:4">
      <c r="A1571" s="1">
        <v>37111</v>
      </c>
      <c r="B1571" s="4">
        <v>37111</v>
      </c>
      <c r="C1571" s="12">
        <f t="shared" si="34"/>
        <v>8</v>
      </c>
      <c r="D1571" s="38" t="str">
        <f>VLOOKUP($B1571,data!$A$6:$M$15000,4)</f>
        <v>N/A</v>
      </c>
    </row>
    <row r="1572" spans="1:4">
      <c r="A1572" s="1">
        <v>37112</v>
      </c>
      <c r="B1572" s="4">
        <v>37112</v>
      </c>
      <c r="C1572" s="12">
        <f t="shared" si="34"/>
        <v>8</v>
      </c>
      <c r="D1572" s="38" t="str">
        <f>VLOOKUP($B1572,data!$A$6:$M$15000,4)</f>
        <v>N/A</v>
      </c>
    </row>
    <row r="1573" spans="1:4">
      <c r="A1573" s="1">
        <v>37113</v>
      </c>
      <c r="B1573" s="4">
        <v>37113</v>
      </c>
      <c r="C1573" s="12">
        <f t="shared" si="34"/>
        <v>8</v>
      </c>
      <c r="D1573" s="38" t="str">
        <f>VLOOKUP($B1573,data!$A$6:$M$15000,4)</f>
        <v>N/A</v>
      </c>
    </row>
    <row r="1574" spans="1:4">
      <c r="A1574" s="1">
        <v>37114</v>
      </c>
      <c r="B1574" s="4">
        <v>37114</v>
      </c>
      <c r="C1574" s="12">
        <f t="shared" si="34"/>
        <v>8</v>
      </c>
      <c r="D1574" s="38" t="str">
        <f>VLOOKUP($B1574,data!$A$6:$M$15000,4)</f>
        <v>N/A</v>
      </c>
    </row>
    <row r="1575" spans="1:4">
      <c r="A1575" s="1">
        <v>37115</v>
      </c>
      <c r="B1575" s="4">
        <v>37115</v>
      </c>
      <c r="C1575" s="12">
        <f t="shared" si="34"/>
        <v>8</v>
      </c>
      <c r="D1575" s="38" t="str">
        <f>VLOOKUP($B1575,data!$A$6:$M$15000,4)</f>
        <v>N/A</v>
      </c>
    </row>
    <row r="1576" spans="1:4">
      <c r="A1576" s="1">
        <v>37116</v>
      </c>
      <c r="B1576" s="4">
        <v>37116</v>
      </c>
      <c r="C1576" s="12">
        <f t="shared" si="34"/>
        <v>8</v>
      </c>
      <c r="D1576" s="38" t="str">
        <f>VLOOKUP($B1576,data!$A$6:$M$15000,4)</f>
        <v>N/A</v>
      </c>
    </row>
    <row r="1577" spans="1:4">
      <c r="A1577" s="1">
        <v>37117</v>
      </c>
      <c r="B1577" s="4">
        <v>37117</v>
      </c>
      <c r="C1577" s="12">
        <f t="shared" si="34"/>
        <v>8</v>
      </c>
      <c r="D1577" s="38" t="str">
        <f>VLOOKUP($B1577,data!$A$6:$M$15000,4)</f>
        <v>N/A</v>
      </c>
    </row>
    <row r="1578" spans="1:4">
      <c r="A1578" s="1">
        <v>37118</v>
      </c>
      <c r="B1578" s="4">
        <v>37118</v>
      </c>
      <c r="C1578" s="12">
        <f t="shared" si="34"/>
        <v>8</v>
      </c>
      <c r="D1578" s="38" t="str">
        <f>VLOOKUP($B1578,data!$A$6:$M$15000,4)</f>
        <v>N/A</v>
      </c>
    </row>
    <row r="1579" spans="1:4">
      <c r="A1579" s="1">
        <v>37119</v>
      </c>
      <c r="B1579" s="4">
        <v>37119</v>
      </c>
      <c r="C1579" s="12">
        <f t="shared" si="34"/>
        <v>8</v>
      </c>
      <c r="D1579" s="38" t="str">
        <f>VLOOKUP($B1579,data!$A$6:$M$15000,4)</f>
        <v>N/A</v>
      </c>
    </row>
    <row r="1580" spans="1:4">
      <c r="A1580" s="1">
        <v>37120</v>
      </c>
      <c r="B1580" s="4">
        <v>37120</v>
      </c>
      <c r="C1580" s="12">
        <f t="shared" si="34"/>
        <v>8</v>
      </c>
      <c r="D1580" s="38" t="str">
        <f>VLOOKUP($B1580,data!$A$6:$M$15000,4)</f>
        <v>N/A</v>
      </c>
    </row>
    <row r="1581" spans="1:4">
      <c r="A1581" s="1">
        <v>37121</v>
      </c>
      <c r="B1581" s="4">
        <v>37121</v>
      </c>
      <c r="C1581" s="12">
        <f t="shared" si="34"/>
        <v>8</v>
      </c>
      <c r="D1581" s="38" t="str">
        <f>VLOOKUP($B1581,data!$A$6:$M$15000,4)</f>
        <v>N/A</v>
      </c>
    </row>
    <row r="1582" spans="1:4">
      <c r="A1582" s="1">
        <v>37122</v>
      </c>
      <c r="B1582" s="4">
        <v>37122</v>
      </c>
      <c r="C1582" s="12">
        <f t="shared" si="34"/>
        <v>8</v>
      </c>
      <c r="D1582" s="38" t="str">
        <f>VLOOKUP($B1582,data!$A$6:$M$15000,4)</f>
        <v>N/A</v>
      </c>
    </row>
    <row r="1583" spans="1:4">
      <c r="A1583" s="1">
        <v>37123</v>
      </c>
      <c r="B1583" s="4">
        <v>37123</v>
      </c>
      <c r="C1583" s="12">
        <f t="shared" si="34"/>
        <v>8</v>
      </c>
      <c r="D1583" s="38" t="str">
        <f>VLOOKUP($B1583,data!$A$6:$M$15000,4)</f>
        <v>N/A</v>
      </c>
    </row>
    <row r="1584" spans="1:4">
      <c r="A1584" s="1">
        <v>37124</v>
      </c>
      <c r="B1584" s="4">
        <v>37124</v>
      </c>
      <c r="C1584" s="12">
        <f t="shared" si="34"/>
        <v>8</v>
      </c>
      <c r="D1584" s="38" t="str">
        <f>VLOOKUP($B1584,data!$A$6:$M$15000,4)</f>
        <v>N/A</v>
      </c>
    </row>
    <row r="1585" spans="1:4">
      <c r="A1585" s="1">
        <v>37125</v>
      </c>
      <c r="B1585" s="4">
        <v>37125</v>
      </c>
      <c r="C1585" s="12">
        <f t="shared" si="34"/>
        <v>8</v>
      </c>
      <c r="D1585" s="38" t="str">
        <f>VLOOKUP($B1585,data!$A$6:$M$15000,4)</f>
        <v>N/A</v>
      </c>
    </row>
    <row r="1586" spans="1:4">
      <c r="A1586" s="1">
        <v>37126</v>
      </c>
      <c r="B1586" s="4">
        <v>37126</v>
      </c>
      <c r="C1586" s="12">
        <f t="shared" si="34"/>
        <v>8</v>
      </c>
      <c r="D1586" s="38" t="str">
        <f>VLOOKUP($B1586,data!$A$6:$M$15000,4)</f>
        <v>N/A</v>
      </c>
    </row>
    <row r="1587" spans="1:4">
      <c r="A1587" s="1">
        <v>37127</v>
      </c>
      <c r="B1587" s="4">
        <v>37127</v>
      </c>
      <c r="C1587" s="12">
        <f t="shared" si="34"/>
        <v>8</v>
      </c>
      <c r="D1587" s="38" t="str">
        <f>VLOOKUP($B1587,data!$A$6:$M$15000,4)</f>
        <v>N/A</v>
      </c>
    </row>
    <row r="1588" spans="1:4">
      <c r="A1588" s="1">
        <v>37128</v>
      </c>
      <c r="B1588" s="4">
        <v>37128</v>
      </c>
      <c r="C1588" s="12">
        <f t="shared" si="34"/>
        <v>8</v>
      </c>
      <c r="D1588" s="38" t="str">
        <f>VLOOKUP($B1588,data!$A$6:$M$15000,4)</f>
        <v>N/A</v>
      </c>
    </row>
    <row r="1589" spans="1:4">
      <c r="A1589" s="1">
        <v>37129</v>
      </c>
      <c r="B1589" s="4">
        <v>37129</v>
      </c>
      <c r="C1589" s="12">
        <f t="shared" si="34"/>
        <v>8</v>
      </c>
      <c r="D1589" s="38" t="str">
        <f>VLOOKUP($B1589,data!$A$6:$M$15000,4)</f>
        <v>N/A</v>
      </c>
    </row>
    <row r="1590" spans="1:4">
      <c r="A1590" s="1">
        <v>37130</v>
      </c>
      <c r="B1590" s="4">
        <v>37130</v>
      </c>
      <c r="C1590" s="12">
        <f t="shared" si="34"/>
        <v>8</v>
      </c>
      <c r="D1590" s="38" t="str">
        <f>VLOOKUP($B1590,data!$A$6:$M$15000,4)</f>
        <v>N/A</v>
      </c>
    </row>
    <row r="1591" spans="1:4">
      <c r="A1591" s="1">
        <v>37131</v>
      </c>
      <c r="B1591" s="4">
        <v>37131</v>
      </c>
      <c r="C1591" s="12">
        <f t="shared" si="34"/>
        <v>8</v>
      </c>
      <c r="D1591" s="38" t="str">
        <f>VLOOKUP($B1591,data!$A$6:$M$15000,4)</f>
        <v>N/A</v>
      </c>
    </row>
    <row r="1592" spans="1:4">
      <c r="A1592" s="1">
        <v>37132</v>
      </c>
      <c r="B1592" s="4">
        <v>37132</v>
      </c>
      <c r="C1592" s="12">
        <f t="shared" si="34"/>
        <v>8</v>
      </c>
      <c r="D1592" s="38" t="str">
        <f>VLOOKUP($B1592,data!$A$6:$M$15000,4)</f>
        <v>N/A</v>
      </c>
    </row>
    <row r="1593" spans="1:4">
      <c r="A1593" s="1">
        <v>37133</v>
      </c>
      <c r="B1593" s="4">
        <v>37133</v>
      </c>
      <c r="C1593" s="12">
        <f t="shared" si="34"/>
        <v>8</v>
      </c>
      <c r="D1593" s="38" t="str">
        <f>VLOOKUP($B1593,data!$A$6:$M$15000,4)</f>
        <v>N/A</v>
      </c>
    </row>
    <row r="1594" spans="1:4">
      <c r="A1594" s="1">
        <v>37134</v>
      </c>
      <c r="B1594" s="4">
        <v>37134</v>
      </c>
      <c r="C1594" s="12">
        <f t="shared" si="34"/>
        <v>8</v>
      </c>
      <c r="D1594" s="38" t="str">
        <f>VLOOKUP($B1594,data!$A$6:$M$15000,4)</f>
        <v>N/A</v>
      </c>
    </row>
    <row r="1595" spans="1:4">
      <c r="A1595" s="1">
        <v>37135</v>
      </c>
      <c r="B1595" s="4">
        <v>37135</v>
      </c>
      <c r="C1595" s="12">
        <f t="shared" si="34"/>
        <v>9</v>
      </c>
      <c r="D1595" s="38" t="str">
        <f>VLOOKUP($B1595,data!$A$6:$M$15000,4)</f>
        <v>N/A</v>
      </c>
    </row>
    <row r="1596" spans="1:4">
      <c r="A1596" s="1">
        <v>37136</v>
      </c>
      <c r="B1596" s="4">
        <v>37136</v>
      </c>
      <c r="C1596" s="12">
        <f t="shared" si="34"/>
        <v>9</v>
      </c>
      <c r="D1596" s="38" t="str">
        <f>VLOOKUP($B1596,data!$A$6:$M$15000,4)</f>
        <v>N/A</v>
      </c>
    </row>
    <row r="1597" spans="1:4">
      <c r="A1597" s="1">
        <v>37137</v>
      </c>
      <c r="B1597" s="4">
        <v>37137</v>
      </c>
      <c r="C1597" s="12">
        <f t="shared" si="34"/>
        <v>9</v>
      </c>
      <c r="D1597" s="38" t="str">
        <f>VLOOKUP($B1597,data!$A$6:$M$15000,4)</f>
        <v>N/A</v>
      </c>
    </row>
    <row r="1598" spans="1:4">
      <c r="A1598" s="1">
        <v>37138</v>
      </c>
      <c r="B1598" s="4">
        <v>37138</v>
      </c>
      <c r="C1598" s="12">
        <f t="shared" si="34"/>
        <v>9</v>
      </c>
      <c r="D1598" s="38" t="str">
        <f>VLOOKUP($B1598,data!$A$6:$M$15000,4)</f>
        <v>N/A</v>
      </c>
    </row>
    <row r="1599" spans="1:4">
      <c r="A1599" s="1">
        <v>37139</v>
      </c>
      <c r="B1599" s="4">
        <v>37139</v>
      </c>
      <c r="C1599" s="12">
        <f t="shared" si="34"/>
        <v>9</v>
      </c>
      <c r="D1599" s="38" t="str">
        <f>VLOOKUP($B1599,data!$A$6:$M$15000,4)</f>
        <v>N/A</v>
      </c>
    </row>
    <row r="1600" spans="1:4">
      <c r="A1600" s="1">
        <v>37140</v>
      </c>
      <c r="B1600" s="4">
        <v>37140</v>
      </c>
      <c r="C1600" s="12">
        <f t="shared" si="34"/>
        <v>9</v>
      </c>
      <c r="D1600" s="38" t="str">
        <f>VLOOKUP($B1600,data!$A$6:$M$15000,4)</f>
        <v>N/A</v>
      </c>
    </row>
    <row r="1601" spans="1:4">
      <c r="A1601" s="1">
        <v>37141</v>
      </c>
      <c r="B1601" s="4">
        <v>37141</v>
      </c>
      <c r="C1601" s="12">
        <f t="shared" si="34"/>
        <v>9</v>
      </c>
      <c r="D1601" s="38" t="str">
        <f>VLOOKUP($B1601,data!$A$6:$M$15000,4)</f>
        <v>N/A</v>
      </c>
    </row>
    <row r="1602" spans="1:4">
      <c r="A1602" s="1">
        <v>37142</v>
      </c>
      <c r="B1602" s="4">
        <v>37142</v>
      </c>
      <c r="C1602" s="12">
        <f t="shared" si="34"/>
        <v>9</v>
      </c>
      <c r="D1602" s="38" t="str">
        <f>VLOOKUP($B1602,data!$A$6:$M$15000,4)</f>
        <v>N/A</v>
      </c>
    </row>
    <row r="1603" spans="1:4">
      <c r="A1603" s="1">
        <v>37143</v>
      </c>
      <c r="B1603" s="4">
        <v>37143</v>
      </c>
      <c r="C1603" s="12">
        <f t="shared" si="34"/>
        <v>9</v>
      </c>
      <c r="D1603" s="38" t="str">
        <f>VLOOKUP($B1603,data!$A$6:$M$15000,4)</f>
        <v>N/A</v>
      </c>
    </row>
    <row r="1604" spans="1:4">
      <c r="A1604" s="1">
        <v>37144</v>
      </c>
      <c r="B1604" s="4">
        <v>37144</v>
      </c>
      <c r="C1604" s="12">
        <f t="shared" si="34"/>
        <v>9</v>
      </c>
      <c r="D1604" s="38" t="str">
        <f>VLOOKUP($B1604,data!$A$6:$M$15000,4)</f>
        <v>N/A</v>
      </c>
    </row>
    <row r="1605" spans="1:4">
      <c r="A1605" s="1">
        <v>37145</v>
      </c>
      <c r="B1605" s="4">
        <v>37145</v>
      </c>
      <c r="C1605" s="12">
        <f t="shared" si="34"/>
        <v>9</v>
      </c>
      <c r="D1605" s="38" t="str">
        <f>VLOOKUP($B1605,data!$A$6:$M$15000,4)</f>
        <v>N/A</v>
      </c>
    </row>
    <row r="1606" spans="1:4">
      <c r="A1606" s="1">
        <v>37146</v>
      </c>
      <c r="B1606" s="4">
        <v>37146</v>
      </c>
      <c r="C1606" s="12">
        <f t="shared" si="34"/>
        <v>9</v>
      </c>
      <c r="D1606" s="38" t="str">
        <f>VLOOKUP($B1606,data!$A$6:$M$15000,4)</f>
        <v>N/A</v>
      </c>
    </row>
    <row r="1607" spans="1:4">
      <c r="A1607" s="1">
        <v>37147</v>
      </c>
      <c r="B1607" s="4">
        <v>37147</v>
      </c>
      <c r="C1607" s="12">
        <f t="shared" si="34"/>
        <v>9</v>
      </c>
      <c r="D1607" s="38" t="str">
        <f>VLOOKUP($B1607,data!$A$6:$M$15000,4)</f>
        <v>N/A</v>
      </c>
    </row>
    <row r="1608" spans="1:4">
      <c r="A1608" s="1">
        <v>37148</v>
      </c>
      <c r="B1608" s="4">
        <v>37148</v>
      </c>
      <c r="C1608" s="12">
        <f t="shared" si="34"/>
        <v>9</v>
      </c>
      <c r="D1608" s="38" t="str">
        <f>VLOOKUP($B1608,data!$A$6:$M$15000,4)</f>
        <v>N/A</v>
      </c>
    </row>
    <row r="1609" spans="1:4">
      <c r="A1609" s="1">
        <v>37149</v>
      </c>
      <c r="B1609" s="4">
        <v>37149</v>
      </c>
      <c r="C1609" s="12">
        <f t="shared" si="34"/>
        <v>9</v>
      </c>
      <c r="D1609" s="38" t="str">
        <f>VLOOKUP($B1609,data!$A$6:$M$15000,4)</f>
        <v>N/A</v>
      </c>
    </row>
    <row r="1610" spans="1:4">
      <c r="A1610" s="1">
        <v>37150</v>
      </c>
      <c r="B1610" s="4">
        <v>37150</v>
      </c>
      <c r="C1610" s="12">
        <f t="shared" si="34"/>
        <v>9</v>
      </c>
      <c r="D1610" s="38" t="str">
        <f>VLOOKUP($B1610,data!$A$6:$M$15000,4)</f>
        <v>N/A</v>
      </c>
    </row>
    <row r="1611" spans="1:4">
      <c r="A1611" s="1">
        <v>37151</v>
      </c>
      <c r="B1611" s="4">
        <v>37151</v>
      </c>
      <c r="C1611" s="12">
        <f t="shared" ref="C1611:C1674" si="35">IF(B1611&lt;&gt;"",MONTH(B1611),0)</f>
        <v>9</v>
      </c>
      <c r="D1611" s="38" t="str">
        <f>VLOOKUP($B1611,data!$A$6:$M$15000,4)</f>
        <v>N/A</v>
      </c>
    </row>
    <row r="1612" spans="1:4">
      <c r="A1612" s="1">
        <v>37152</v>
      </c>
      <c r="B1612" s="4">
        <v>37152</v>
      </c>
      <c r="C1612" s="12">
        <f t="shared" si="35"/>
        <v>9</v>
      </c>
      <c r="D1612" s="38" t="str">
        <f>VLOOKUP($B1612,data!$A$6:$M$15000,4)</f>
        <v>N/A</v>
      </c>
    </row>
    <row r="1613" spans="1:4">
      <c r="A1613" s="1">
        <v>37153</v>
      </c>
      <c r="B1613" s="4">
        <v>37153</v>
      </c>
      <c r="C1613" s="12">
        <f t="shared" si="35"/>
        <v>9</v>
      </c>
      <c r="D1613" s="38" t="str">
        <f>VLOOKUP($B1613,data!$A$6:$M$15000,4)</f>
        <v>N/A</v>
      </c>
    </row>
    <row r="1614" spans="1:4">
      <c r="A1614" s="1">
        <v>37154</v>
      </c>
      <c r="B1614" s="4">
        <v>37154</v>
      </c>
      <c r="C1614" s="12">
        <f t="shared" si="35"/>
        <v>9</v>
      </c>
      <c r="D1614" s="38" t="str">
        <f>VLOOKUP($B1614,data!$A$6:$M$15000,4)</f>
        <v>N/A</v>
      </c>
    </row>
    <row r="1615" spans="1:4">
      <c r="A1615" s="1">
        <v>37155</v>
      </c>
      <c r="B1615" s="4">
        <v>37155</v>
      </c>
      <c r="C1615" s="12">
        <f t="shared" si="35"/>
        <v>9</v>
      </c>
      <c r="D1615" s="38" t="str">
        <f>VLOOKUP($B1615,data!$A$6:$M$15000,4)</f>
        <v>N/A</v>
      </c>
    </row>
    <row r="1616" spans="1:4">
      <c r="A1616" s="1">
        <v>37156</v>
      </c>
      <c r="B1616" s="4">
        <v>37156</v>
      </c>
      <c r="C1616" s="12">
        <f t="shared" si="35"/>
        <v>9</v>
      </c>
      <c r="D1616" s="38" t="str">
        <f>VLOOKUP($B1616,data!$A$6:$M$15000,4)</f>
        <v>N/A</v>
      </c>
    </row>
    <row r="1617" spans="1:4">
      <c r="A1617" s="1">
        <v>37157</v>
      </c>
      <c r="B1617" s="4">
        <v>37157</v>
      </c>
      <c r="C1617" s="12">
        <f t="shared" si="35"/>
        <v>9</v>
      </c>
      <c r="D1617" s="38" t="str">
        <f>VLOOKUP($B1617,data!$A$6:$M$15000,4)</f>
        <v>N/A</v>
      </c>
    </row>
    <row r="1618" spans="1:4">
      <c r="A1618" s="1">
        <v>37158</v>
      </c>
      <c r="B1618" s="4">
        <v>37158</v>
      </c>
      <c r="C1618" s="12">
        <f t="shared" si="35"/>
        <v>9</v>
      </c>
      <c r="D1618" s="38" t="str">
        <f>VLOOKUP($B1618,data!$A$6:$M$15000,4)</f>
        <v>N/A</v>
      </c>
    </row>
    <row r="1619" spans="1:4">
      <c r="A1619" s="1">
        <v>37159</v>
      </c>
      <c r="B1619" s="4">
        <v>37159</v>
      </c>
      <c r="C1619" s="12">
        <f t="shared" si="35"/>
        <v>9</v>
      </c>
      <c r="D1619" s="38" t="str">
        <f>VLOOKUP($B1619,data!$A$6:$M$15000,4)</f>
        <v>N/A</v>
      </c>
    </row>
    <row r="1620" spans="1:4">
      <c r="A1620" s="1">
        <v>37160</v>
      </c>
      <c r="B1620" s="4">
        <v>37160</v>
      </c>
      <c r="C1620" s="12">
        <f t="shared" si="35"/>
        <v>9</v>
      </c>
      <c r="D1620" s="38" t="str">
        <f>VLOOKUP($B1620,data!$A$6:$M$15000,4)</f>
        <v>N/A</v>
      </c>
    </row>
    <row r="1621" spans="1:4">
      <c r="A1621" s="1">
        <v>37161</v>
      </c>
      <c r="B1621" s="4">
        <v>37161</v>
      </c>
      <c r="C1621" s="12">
        <f t="shared" si="35"/>
        <v>9</v>
      </c>
      <c r="D1621" s="38" t="str">
        <f>VLOOKUP($B1621,data!$A$6:$M$15000,4)</f>
        <v>N/A</v>
      </c>
    </row>
    <row r="1622" spans="1:4">
      <c r="A1622" s="1">
        <v>37162</v>
      </c>
      <c r="B1622" s="4">
        <v>37162</v>
      </c>
      <c r="C1622" s="12">
        <f t="shared" si="35"/>
        <v>9</v>
      </c>
      <c r="D1622" s="38" t="str">
        <f>VLOOKUP($B1622,data!$A$6:$M$15000,4)</f>
        <v>N/A</v>
      </c>
    </row>
    <row r="1623" spans="1:4">
      <c r="A1623" s="1">
        <v>37163</v>
      </c>
      <c r="B1623" s="4">
        <v>37163</v>
      </c>
      <c r="C1623" s="12">
        <f t="shared" si="35"/>
        <v>9</v>
      </c>
      <c r="D1623" s="38" t="str">
        <f>VLOOKUP($B1623,data!$A$6:$M$15000,4)</f>
        <v>N/A</v>
      </c>
    </row>
    <row r="1624" spans="1:4">
      <c r="A1624" s="1">
        <v>37164</v>
      </c>
      <c r="B1624" s="4">
        <v>37164</v>
      </c>
      <c r="C1624" s="12">
        <f t="shared" si="35"/>
        <v>9</v>
      </c>
      <c r="D1624" s="38" t="str">
        <f>VLOOKUP($B1624,data!$A$6:$M$15000,4)</f>
        <v>N/A</v>
      </c>
    </row>
    <row r="1625" spans="1:4">
      <c r="A1625" s="1">
        <v>37165</v>
      </c>
      <c r="B1625" s="4">
        <v>37165</v>
      </c>
      <c r="C1625" s="12">
        <f t="shared" si="35"/>
        <v>10</v>
      </c>
      <c r="D1625" s="38" t="str">
        <f>VLOOKUP($B1625,data!$A$6:$M$15000,4)</f>
        <v>N/A</v>
      </c>
    </row>
    <row r="1626" spans="1:4">
      <c r="A1626" s="1">
        <v>37166</v>
      </c>
      <c r="B1626" s="4">
        <v>37166</v>
      </c>
      <c r="C1626" s="12">
        <f t="shared" si="35"/>
        <v>10</v>
      </c>
      <c r="D1626" s="38" t="str">
        <f>VLOOKUP($B1626,data!$A$6:$M$15000,4)</f>
        <v>N/A</v>
      </c>
    </row>
    <row r="1627" spans="1:4">
      <c r="A1627" s="1">
        <v>37167</v>
      </c>
      <c r="B1627" s="4">
        <v>37167</v>
      </c>
      <c r="C1627" s="12">
        <f t="shared" si="35"/>
        <v>10</v>
      </c>
      <c r="D1627" s="38" t="str">
        <f>VLOOKUP($B1627,data!$A$6:$M$15000,4)</f>
        <v>N/A</v>
      </c>
    </row>
    <row r="1628" spans="1:4">
      <c r="A1628" s="1">
        <v>37168</v>
      </c>
      <c r="B1628" s="4">
        <v>37168</v>
      </c>
      <c r="C1628" s="12">
        <f t="shared" si="35"/>
        <v>10</v>
      </c>
      <c r="D1628" s="38" t="str">
        <f>VLOOKUP($B1628,data!$A$6:$M$15000,4)</f>
        <v>N/A</v>
      </c>
    </row>
    <row r="1629" spans="1:4">
      <c r="A1629" s="1">
        <v>37169</v>
      </c>
      <c r="B1629" s="4">
        <v>37169</v>
      </c>
      <c r="C1629" s="12">
        <f t="shared" si="35"/>
        <v>10</v>
      </c>
      <c r="D1629" s="38" t="str">
        <f>VLOOKUP($B1629,data!$A$6:$M$15000,4)</f>
        <v>N/A</v>
      </c>
    </row>
    <row r="1630" spans="1:4">
      <c r="A1630" s="1">
        <v>37170</v>
      </c>
      <c r="B1630" s="4">
        <v>37170</v>
      </c>
      <c r="C1630" s="12">
        <f t="shared" si="35"/>
        <v>10</v>
      </c>
      <c r="D1630" s="38" t="str">
        <f>VLOOKUP($B1630,data!$A$6:$M$15000,4)</f>
        <v>N/A</v>
      </c>
    </row>
    <row r="1631" spans="1:4">
      <c r="A1631" s="1">
        <v>37171</v>
      </c>
      <c r="B1631" s="4">
        <v>37171</v>
      </c>
      <c r="C1631" s="12">
        <f t="shared" si="35"/>
        <v>10</v>
      </c>
      <c r="D1631" s="38" t="str">
        <f>VLOOKUP($B1631,data!$A$6:$M$15000,4)</f>
        <v>N/A</v>
      </c>
    </row>
    <row r="1632" spans="1:4">
      <c r="A1632" s="1">
        <v>37172</v>
      </c>
      <c r="B1632" s="4">
        <v>37172</v>
      </c>
      <c r="C1632" s="12">
        <f t="shared" si="35"/>
        <v>10</v>
      </c>
      <c r="D1632" s="38" t="str">
        <f>VLOOKUP($B1632,data!$A$6:$M$15000,4)</f>
        <v>N/A</v>
      </c>
    </row>
    <row r="1633" spans="1:4">
      <c r="A1633" s="1">
        <v>37173</v>
      </c>
      <c r="B1633" s="4">
        <v>37173</v>
      </c>
      <c r="C1633" s="12">
        <f t="shared" si="35"/>
        <v>10</v>
      </c>
      <c r="D1633" s="38" t="str">
        <f>VLOOKUP($B1633,data!$A$6:$M$15000,4)</f>
        <v>N/A</v>
      </c>
    </row>
    <row r="1634" spans="1:4">
      <c r="A1634" s="1">
        <v>37174</v>
      </c>
      <c r="B1634" s="4">
        <v>37174</v>
      </c>
      <c r="C1634" s="12">
        <f t="shared" si="35"/>
        <v>10</v>
      </c>
      <c r="D1634" s="38" t="str">
        <f>VLOOKUP($B1634,data!$A$6:$M$15000,4)</f>
        <v>N/A</v>
      </c>
    </row>
    <row r="1635" spans="1:4">
      <c r="A1635" s="1">
        <v>37175</v>
      </c>
      <c r="B1635" s="4">
        <v>37175</v>
      </c>
      <c r="C1635" s="12">
        <f t="shared" si="35"/>
        <v>10</v>
      </c>
      <c r="D1635" s="38" t="str">
        <f>VLOOKUP($B1635,data!$A$6:$M$15000,4)</f>
        <v>N/A</v>
      </c>
    </row>
    <row r="1636" spans="1:4">
      <c r="A1636" s="1">
        <v>37176</v>
      </c>
      <c r="B1636" s="4">
        <v>37176</v>
      </c>
      <c r="C1636" s="12">
        <f t="shared" si="35"/>
        <v>10</v>
      </c>
      <c r="D1636" s="38" t="str">
        <f>VLOOKUP($B1636,data!$A$6:$M$15000,4)</f>
        <v>N/A</v>
      </c>
    </row>
    <row r="1637" spans="1:4">
      <c r="A1637" s="1">
        <v>37177</v>
      </c>
      <c r="B1637" s="4">
        <v>37177</v>
      </c>
      <c r="C1637" s="12">
        <f t="shared" si="35"/>
        <v>10</v>
      </c>
      <c r="D1637" s="38" t="str">
        <f>VLOOKUP($B1637,data!$A$6:$M$15000,4)</f>
        <v>N/A</v>
      </c>
    </row>
    <row r="1638" spans="1:4">
      <c r="A1638" s="1">
        <v>37178</v>
      </c>
      <c r="B1638" s="4">
        <v>37178</v>
      </c>
      <c r="C1638" s="12">
        <f t="shared" si="35"/>
        <v>10</v>
      </c>
      <c r="D1638" s="38" t="str">
        <f>VLOOKUP($B1638,data!$A$6:$M$15000,4)</f>
        <v>N/A</v>
      </c>
    </row>
    <row r="1639" spans="1:4">
      <c r="A1639" s="1">
        <v>37179</v>
      </c>
      <c r="B1639" s="4">
        <v>37179</v>
      </c>
      <c r="C1639" s="12">
        <f t="shared" si="35"/>
        <v>10</v>
      </c>
      <c r="D1639" s="38" t="str">
        <f>VLOOKUP($B1639,data!$A$6:$M$15000,4)</f>
        <v>N/A</v>
      </c>
    </row>
    <row r="1640" spans="1:4">
      <c r="A1640" s="1">
        <v>37180</v>
      </c>
      <c r="B1640" s="4">
        <v>37180</v>
      </c>
      <c r="C1640" s="12">
        <f t="shared" si="35"/>
        <v>10</v>
      </c>
      <c r="D1640" s="38" t="str">
        <f>VLOOKUP($B1640,data!$A$6:$M$15000,4)</f>
        <v>N/A</v>
      </c>
    </row>
    <row r="1641" spans="1:4">
      <c r="A1641" s="1">
        <v>37181</v>
      </c>
      <c r="B1641" s="4">
        <v>37181</v>
      </c>
      <c r="C1641" s="12">
        <f t="shared" si="35"/>
        <v>10</v>
      </c>
      <c r="D1641" s="38" t="str">
        <f>VLOOKUP($B1641,data!$A$6:$M$15000,4)</f>
        <v>N/A</v>
      </c>
    </row>
    <row r="1642" spans="1:4">
      <c r="A1642" s="1">
        <v>37182</v>
      </c>
      <c r="B1642" s="4">
        <v>37182</v>
      </c>
      <c r="C1642" s="12">
        <f t="shared" si="35"/>
        <v>10</v>
      </c>
      <c r="D1642" s="38" t="str">
        <f>VLOOKUP($B1642,data!$A$6:$M$15000,4)</f>
        <v>N/A</v>
      </c>
    </row>
    <row r="1643" spans="1:4">
      <c r="A1643" s="1">
        <v>37183</v>
      </c>
      <c r="B1643" s="4">
        <v>37183</v>
      </c>
      <c r="C1643" s="12">
        <f t="shared" si="35"/>
        <v>10</v>
      </c>
      <c r="D1643" s="38" t="str">
        <f>VLOOKUP($B1643,data!$A$6:$M$15000,4)</f>
        <v>N/A</v>
      </c>
    </row>
    <row r="1644" spans="1:4">
      <c r="A1644" s="1">
        <v>37184</v>
      </c>
      <c r="B1644" s="4">
        <v>37184</v>
      </c>
      <c r="C1644" s="12">
        <f t="shared" si="35"/>
        <v>10</v>
      </c>
      <c r="D1644" s="38" t="str">
        <f>VLOOKUP($B1644,data!$A$6:$M$15000,4)</f>
        <v>N/A</v>
      </c>
    </row>
    <row r="1645" spans="1:4">
      <c r="A1645" s="1">
        <v>37185</v>
      </c>
      <c r="B1645" s="4">
        <v>37185</v>
      </c>
      <c r="C1645" s="12">
        <f t="shared" si="35"/>
        <v>10</v>
      </c>
      <c r="D1645" s="38" t="str">
        <f>VLOOKUP($B1645,data!$A$6:$M$15000,4)</f>
        <v>N/A</v>
      </c>
    </row>
    <row r="1646" spans="1:4">
      <c r="A1646" s="1">
        <v>37186</v>
      </c>
      <c r="B1646" s="4">
        <v>37186</v>
      </c>
      <c r="C1646" s="12">
        <f t="shared" si="35"/>
        <v>10</v>
      </c>
      <c r="D1646" s="38" t="str">
        <f>VLOOKUP($B1646,data!$A$6:$M$15000,4)</f>
        <v>N/A</v>
      </c>
    </row>
    <row r="1647" spans="1:4">
      <c r="A1647" s="1">
        <v>37187</v>
      </c>
      <c r="B1647" s="4">
        <v>37187</v>
      </c>
      <c r="C1647" s="12">
        <f t="shared" si="35"/>
        <v>10</v>
      </c>
      <c r="D1647" s="38" t="str">
        <f>VLOOKUP($B1647,data!$A$6:$M$15000,4)</f>
        <v>N/A</v>
      </c>
    </row>
    <row r="1648" spans="1:4">
      <c r="A1648" s="1">
        <v>37188</v>
      </c>
      <c r="B1648" s="4">
        <v>37188</v>
      </c>
      <c r="C1648" s="12">
        <f t="shared" si="35"/>
        <v>10</v>
      </c>
      <c r="D1648" s="38" t="str">
        <f>VLOOKUP($B1648,data!$A$6:$M$15000,4)</f>
        <v>N/A</v>
      </c>
    </row>
    <row r="1649" spans="1:4">
      <c r="A1649" s="1">
        <v>37189</v>
      </c>
      <c r="B1649" s="4">
        <v>37189</v>
      </c>
      <c r="C1649" s="12">
        <f t="shared" si="35"/>
        <v>10</v>
      </c>
      <c r="D1649" s="38" t="str">
        <f>VLOOKUP($B1649,data!$A$6:$M$15000,4)</f>
        <v>N/A</v>
      </c>
    </row>
    <row r="1650" spans="1:4">
      <c r="A1650" s="1">
        <v>37190</v>
      </c>
      <c r="B1650" s="4">
        <v>37190</v>
      </c>
      <c r="C1650" s="12">
        <f t="shared" si="35"/>
        <v>10</v>
      </c>
      <c r="D1650" s="38" t="str">
        <f>VLOOKUP($B1650,data!$A$6:$M$15000,4)</f>
        <v>N/A</v>
      </c>
    </row>
    <row r="1651" spans="1:4">
      <c r="A1651" s="1">
        <v>37191</v>
      </c>
      <c r="B1651" s="4">
        <v>37191</v>
      </c>
      <c r="C1651" s="12">
        <f t="shared" si="35"/>
        <v>10</v>
      </c>
      <c r="D1651" s="38" t="str">
        <f>VLOOKUP($B1651,data!$A$6:$M$15000,4)</f>
        <v>N/A</v>
      </c>
    </row>
    <row r="1652" spans="1:4">
      <c r="A1652" s="1">
        <v>37192</v>
      </c>
      <c r="B1652" s="4">
        <v>37192</v>
      </c>
      <c r="C1652" s="12">
        <f t="shared" si="35"/>
        <v>10</v>
      </c>
      <c r="D1652" s="38" t="str">
        <f>VLOOKUP($B1652,data!$A$6:$M$15000,4)</f>
        <v>N/A</v>
      </c>
    </row>
    <row r="1653" spans="1:4">
      <c r="A1653" s="1">
        <v>37193</v>
      </c>
      <c r="B1653" s="4">
        <v>37193</v>
      </c>
      <c r="C1653" s="12">
        <f t="shared" si="35"/>
        <v>10</v>
      </c>
      <c r="D1653" s="38" t="str">
        <f>VLOOKUP($B1653,data!$A$6:$M$15000,4)</f>
        <v>N/A</v>
      </c>
    </row>
    <row r="1654" spans="1:4">
      <c r="A1654" s="1">
        <v>37194</v>
      </c>
      <c r="B1654" s="4">
        <v>37194</v>
      </c>
      <c r="C1654" s="12">
        <f t="shared" si="35"/>
        <v>10</v>
      </c>
      <c r="D1654" s="38" t="str">
        <f>VLOOKUP($B1654,data!$A$6:$M$15000,4)</f>
        <v>N/A</v>
      </c>
    </row>
    <row r="1655" spans="1:4">
      <c r="A1655" s="1">
        <v>37195</v>
      </c>
      <c r="B1655" s="4">
        <v>37195</v>
      </c>
      <c r="C1655" s="12">
        <f t="shared" si="35"/>
        <v>10</v>
      </c>
      <c r="D1655" s="38" t="str">
        <f>VLOOKUP($B1655,data!$A$6:$M$15000,4)</f>
        <v>N/A</v>
      </c>
    </row>
    <row r="1656" spans="1:4">
      <c r="A1656" s="1">
        <v>37196</v>
      </c>
      <c r="B1656" s="4">
        <v>37196</v>
      </c>
      <c r="C1656" s="12">
        <f t="shared" si="35"/>
        <v>11</v>
      </c>
      <c r="D1656" s="38" t="str">
        <f>VLOOKUP($B1656,data!$A$6:$M$15000,4)</f>
        <v>N/A</v>
      </c>
    </row>
    <row r="1657" spans="1:4">
      <c r="A1657" s="1">
        <v>37197</v>
      </c>
      <c r="B1657" s="4">
        <v>37197</v>
      </c>
      <c r="C1657" s="12">
        <f t="shared" si="35"/>
        <v>11</v>
      </c>
      <c r="D1657" s="38" t="str">
        <f>VLOOKUP($B1657,data!$A$6:$M$15000,4)</f>
        <v>N/A</v>
      </c>
    </row>
    <row r="1658" spans="1:4">
      <c r="A1658" s="1">
        <v>37198</v>
      </c>
      <c r="B1658" s="4">
        <v>37198</v>
      </c>
      <c r="C1658" s="12">
        <f t="shared" si="35"/>
        <v>11</v>
      </c>
      <c r="D1658" s="38" t="str">
        <f>VLOOKUP($B1658,data!$A$6:$M$15000,4)</f>
        <v>N/A</v>
      </c>
    </row>
    <row r="1659" spans="1:4">
      <c r="A1659" s="1">
        <v>37199</v>
      </c>
      <c r="B1659" s="4">
        <v>37199</v>
      </c>
      <c r="C1659" s="12">
        <f t="shared" si="35"/>
        <v>11</v>
      </c>
      <c r="D1659" s="38" t="str">
        <f>VLOOKUP($B1659,data!$A$6:$M$15000,4)</f>
        <v>N/A</v>
      </c>
    </row>
    <row r="1660" spans="1:4">
      <c r="A1660" s="1">
        <v>37200</v>
      </c>
      <c r="B1660" s="4">
        <v>37200</v>
      </c>
      <c r="C1660" s="12">
        <f t="shared" si="35"/>
        <v>11</v>
      </c>
      <c r="D1660" s="38" t="str">
        <f>VLOOKUP($B1660,data!$A$6:$M$15000,4)</f>
        <v>N/A</v>
      </c>
    </row>
    <row r="1661" spans="1:4">
      <c r="A1661" s="1">
        <v>37201</v>
      </c>
      <c r="B1661" s="4">
        <v>37201</v>
      </c>
      <c r="C1661" s="12">
        <f t="shared" si="35"/>
        <v>11</v>
      </c>
      <c r="D1661" s="38" t="str">
        <f>VLOOKUP($B1661,data!$A$6:$M$15000,4)</f>
        <v>N/A</v>
      </c>
    </row>
    <row r="1662" spans="1:4">
      <c r="A1662" s="1">
        <v>37202</v>
      </c>
      <c r="B1662" s="4">
        <v>37202</v>
      </c>
      <c r="C1662" s="12">
        <f t="shared" si="35"/>
        <v>11</v>
      </c>
      <c r="D1662" s="38" t="str">
        <f>VLOOKUP($B1662,data!$A$6:$M$15000,4)</f>
        <v>N/A</v>
      </c>
    </row>
    <row r="1663" spans="1:4">
      <c r="A1663" s="1">
        <v>37203</v>
      </c>
      <c r="B1663" s="4">
        <v>37203</v>
      </c>
      <c r="C1663" s="12">
        <f t="shared" si="35"/>
        <v>11</v>
      </c>
      <c r="D1663" s="38" t="str">
        <f>VLOOKUP($B1663,data!$A$6:$M$15000,4)</f>
        <v>N/A</v>
      </c>
    </row>
    <row r="1664" spans="1:4">
      <c r="A1664" s="1">
        <v>37204</v>
      </c>
      <c r="B1664" s="4">
        <v>37204</v>
      </c>
      <c r="C1664" s="12">
        <f t="shared" si="35"/>
        <v>11</v>
      </c>
      <c r="D1664" s="38" t="str">
        <f>VLOOKUP($B1664,data!$A$6:$M$15000,4)</f>
        <v>N/A</v>
      </c>
    </row>
    <row r="1665" spans="1:4">
      <c r="A1665" s="1">
        <v>37205</v>
      </c>
      <c r="B1665" s="4">
        <v>37205</v>
      </c>
      <c r="C1665" s="12">
        <f t="shared" si="35"/>
        <v>11</v>
      </c>
      <c r="D1665" s="38" t="str">
        <f>VLOOKUP($B1665,data!$A$6:$M$15000,4)</f>
        <v>N/A</v>
      </c>
    </row>
    <row r="1666" spans="1:4">
      <c r="A1666" s="1">
        <v>37206</v>
      </c>
      <c r="B1666" s="4">
        <v>37206</v>
      </c>
      <c r="C1666" s="12">
        <f t="shared" si="35"/>
        <v>11</v>
      </c>
      <c r="D1666" s="38" t="str">
        <f>VLOOKUP($B1666,data!$A$6:$M$15000,4)</f>
        <v>N/A</v>
      </c>
    </row>
    <row r="1667" spans="1:4">
      <c r="A1667" s="1">
        <v>37207</v>
      </c>
      <c r="B1667" s="4">
        <v>37207</v>
      </c>
      <c r="C1667" s="12">
        <f t="shared" si="35"/>
        <v>11</v>
      </c>
      <c r="D1667" s="38" t="str">
        <f>VLOOKUP($B1667,data!$A$6:$M$15000,4)</f>
        <v>N/A</v>
      </c>
    </row>
    <row r="1668" spans="1:4">
      <c r="A1668" s="1">
        <v>37208</v>
      </c>
      <c r="B1668" s="4">
        <v>37208</v>
      </c>
      <c r="C1668" s="12">
        <f t="shared" si="35"/>
        <v>11</v>
      </c>
      <c r="D1668" s="38" t="str">
        <f>VLOOKUP($B1668,data!$A$6:$M$15000,4)</f>
        <v>N/A</v>
      </c>
    </row>
    <row r="1669" spans="1:4">
      <c r="A1669" s="1">
        <v>37209</v>
      </c>
      <c r="B1669" s="4">
        <v>37209</v>
      </c>
      <c r="C1669" s="12">
        <f t="shared" si="35"/>
        <v>11</v>
      </c>
      <c r="D1669" s="38" t="str">
        <f>VLOOKUP($B1669,data!$A$6:$M$15000,4)</f>
        <v>N/A</v>
      </c>
    </row>
    <row r="1670" spans="1:4">
      <c r="A1670" s="1">
        <v>37210</v>
      </c>
      <c r="B1670" s="4">
        <v>37210</v>
      </c>
      <c r="C1670" s="12">
        <f t="shared" si="35"/>
        <v>11</v>
      </c>
      <c r="D1670" s="38" t="str">
        <f>VLOOKUP($B1670,data!$A$6:$M$15000,4)</f>
        <v>N/A</v>
      </c>
    </row>
    <row r="1671" spans="1:4">
      <c r="A1671" s="1">
        <v>37211</v>
      </c>
      <c r="B1671" s="4">
        <v>37211</v>
      </c>
      <c r="C1671" s="12">
        <f t="shared" si="35"/>
        <v>11</v>
      </c>
      <c r="D1671" s="38" t="str">
        <f>VLOOKUP($B1671,data!$A$6:$M$15000,4)</f>
        <v>N/A</v>
      </c>
    </row>
    <row r="1672" spans="1:4">
      <c r="A1672" s="1">
        <v>37212</v>
      </c>
      <c r="B1672" s="4">
        <v>37212</v>
      </c>
      <c r="C1672" s="12">
        <f t="shared" si="35"/>
        <v>11</v>
      </c>
      <c r="D1672" s="38" t="str">
        <f>VLOOKUP($B1672,data!$A$6:$M$15000,4)</f>
        <v>N/A</v>
      </c>
    </row>
    <row r="1673" spans="1:4">
      <c r="A1673" s="1">
        <v>37213</v>
      </c>
      <c r="B1673" s="4">
        <v>37213</v>
      </c>
      <c r="C1673" s="12">
        <f t="shared" si="35"/>
        <v>11</v>
      </c>
      <c r="D1673" s="38" t="str">
        <f>VLOOKUP($B1673,data!$A$6:$M$15000,4)</f>
        <v>N/A</v>
      </c>
    </row>
    <row r="1674" spans="1:4">
      <c r="A1674" s="1">
        <v>37214</v>
      </c>
      <c r="B1674" s="4">
        <v>37214</v>
      </c>
      <c r="C1674" s="12">
        <f t="shared" si="35"/>
        <v>11</v>
      </c>
      <c r="D1674" s="38" t="str">
        <f>VLOOKUP($B1674,data!$A$6:$M$15000,4)</f>
        <v>N/A</v>
      </c>
    </row>
    <row r="1675" spans="1:4">
      <c r="A1675" s="1">
        <v>37215</v>
      </c>
      <c r="B1675" s="4">
        <v>37215</v>
      </c>
      <c r="C1675" s="12">
        <f t="shared" ref="C1675:C1738" si="36">IF(B1675&lt;&gt;"",MONTH(B1675),0)</f>
        <v>11</v>
      </c>
      <c r="D1675" s="38" t="str">
        <f>VLOOKUP($B1675,data!$A$6:$M$15000,4)</f>
        <v>N/A</v>
      </c>
    </row>
    <row r="1676" spans="1:4">
      <c r="A1676" s="1">
        <v>37216</v>
      </c>
      <c r="B1676" s="4">
        <v>37216</v>
      </c>
      <c r="C1676" s="12">
        <f t="shared" si="36"/>
        <v>11</v>
      </c>
      <c r="D1676" s="38" t="str">
        <f>VLOOKUP($B1676,data!$A$6:$M$15000,4)</f>
        <v>N/A</v>
      </c>
    </row>
    <row r="1677" spans="1:4">
      <c r="A1677" s="1">
        <v>37217</v>
      </c>
      <c r="B1677" s="4">
        <v>37217</v>
      </c>
      <c r="C1677" s="12">
        <f t="shared" si="36"/>
        <v>11</v>
      </c>
      <c r="D1677" s="38" t="str">
        <f>VLOOKUP($B1677,data!$A$6:$M$15000,4)</f>
        <v>N/A</v>
      </c>
    </row>
    <row r="1678" spans="1:4">
      <c r="A1678" s="1">
        <v>37218</v>
      </c>
      <c r="B1678" s="4">
        <v>37218</v>
      </c>
      <c r="C1678" s="12">
        <f t="shared" si="36"/>
        <v>11</v>
      </c>
      <c r="D1678" s="38" t="str">
        <f>VLOOKUP($B1678,data!$A$6:$M$15000,4)</f>
        <v>N/A</v>
      </c>
    </row>
    <row r="1679" spans="1:4">
      <c r="A1679" s="1">
        <v>37219</v>
      </c>
      <c r="B1679" s="4">
        <v>37219</v>
      </c>
      <c r="C1679" s="12">
        <f t="shared" si="36"/>
        <v>11</v>
      </c>
      <c r="D1679" s="38" t="str">
        <f>VLOOKUP($B1679,data!$A$6:$M$15000,4)</f>
        <v>N/A</v>
      </c>
    </row>
    <row r="1680" spans="1:4">
      <c r="A1680" s="1">
        <v>37220</v>
      </c>
      <c r="B1680" s="4">
        <v>37220</v>
      </c>
      <c r="C1680" s="12">
        <f t="shared" si="36"/>
        <v>11</v>
      </c>
      <c r="D1680" s="38" t="str">
        <f>VLOOKUP($B1680,data!$A$6:$M$15000,4)</f>
        <v>N/A</v>
      </c>
    </row>
    <row r="1681" spans="1:4">
      <c r="A1681" s="1">
        <v>37221</v>
      </c>
      <c r="B1681" s="4">
        <v>37221</v>
      </c>
      <c r="C1681" s="12">
        <f t="shared" si="36"/>
        <v>11</v>
      </c>
      <c r="D1681" s="38" t="str">
        <f>VLOOKUP($B1681,data!$A$6:$M$15000,4)</f>
        <v>N/A</v>
      </c>
    </row>
    <row r="1682" spans="1:4">
      <c r="A1682" s="1">
        <v>37222</v>
      </c>
      <c r="B1682" s="4">
        <v>37222</v>
      </c>
      <c r="C1682" s="12">
        <f t="shared" si="36"/>
        <v>11</v>
      </c>
      <c r="D1682" s="38" t="str">
        <f>VLOOKUP($B1682,data!$A$6:$M$15000,4)</f>
        <v>N/A</v>
      </c>
    </row>
    <row r="1683" spans="1:4">
      <c r="A1683" s="1">
        <v>37223</v>
      </c>
      <c r="B1683" s="4">
        <v>37223</v>
      </c>
      <c r="C1683" s="12">
        <f t="shared" si="36"/>
        <v>11</v>
      </c>
      <c r="D1683" s="38" t="str">
        <f>VLOOKUP($B1683,data!$A$6:$M$15000,4)</f>
        <v>N/A</v>
      </c>
    </row>
    <row r="1684" spans="1:4">
      <c r="A1684" s="1">
        <v>37224</v>
      </c>
      <c r="B1684" s="4">
        <v>37224</v>
      </c>
      <c r="C1684" s="12">
        <f t="shared" si="36"/>
        <v>11</v>
      </c>
      <c r="D1684" s="38" t="str">
        <f>VLOOKUP($B1684,data!$A$6:$M$15000,4)</f>
        <v>N/A</v>
      </c>
    </row>
    <row r="1685" spans="1:4">
      <c r="A1685" s="1">
        <v>37225</v>
      </c>
      <c r="B1685" s="4">
        <v>37225</v>
      </c>
      <c r="C1685" s="12">
        <f t="shared" si="36"/>
        <v>11</v>
      </c>
      <c r="D1685" s="38" t="str">
        <f>VLOOKUP($B1685,data!$A$6:$M$15000,4)</f>
        <v>N/A</v>
      </c>
    </row>
    <row r="1686" spans="1:4">
      <c r="A1686" s="1">
        <v>37226</v>
      </c>
      <c r="B1686" s="4">
        <v>37226</v>
      </c>
      <c r="C1686" s="12">
        <f t="shared" si="36"/>
        <v>12</v>
      </c>
      <c r="D1686" s="38" t="str">
        <f>VLOOKUP($B1686,data!$A$6:$M$15000,4)</f>
        <v>N/A</v>
      </c>
    </row>
    <row r="1687" spans="1:4">
      <c r="A1687" s="1">
        <v>37227</v>
      </c>
      <c r="B1687" s="4">
        <v>37227</v>
      </c>
      <c r="C1687" s="12">
        <f t="shared" si="36"/>
        <v>12</v>
      </c>
      <c r="D1687" s="38" t="str">
        <f>VLOOKUP($B1687,data!$A$6:$M$15000,4)</f>
        <v>N/A</v>
      </c>
    </row>
    <row r="1688" spans="1:4">
      <c r="A1688" s="1">
        <v>37228</v>
      </c>
      <c r="B1688" s="4">
        <v>37228</v>
      </c>
      <c r="C1688" s="12">
        <f t="shared" si="36"/>
        <v>12</v>
      </c>
      <c r="D1688" s="38" t="str">
        <f>VLOOKUP($B1688,data!$A$6:$M$15000,4)</f>
        <v>N/A</v>
      </c>
    </row>
    <row r="1689" spans="1:4">
      <c r="A1689" s="1">
        <v>37229</v>
      </c>
      <c r="B1689" s="4">
        <v>37229</v>
      </c>
      <c r="C1689" s="12">
        <f t="shared" si="36"/>
        <v>12</v>
      </c>
      <c r="D1689" s="38" t="str">
        <f>VLOOKUP($B1689,data!$A$6:$M$15000,4)</f>
        <v>N/A</v>
      </c>
    </row>
    <row r="1690" spans="1:4">
      <c r="A1690" s="1">
        <v>37230</v>
      </c>
      <c r="B1690" s="4">
        <v>37230</v>
      </c>
      <c r="C1690" s="12">
        <f t="shared" si="36"/>
        <v>12</v>
      </c>
      <c r="D1690" s="38" t="str">
        <f>VLOOKUP($B1690,data!$A$6:$M$15000,4)</f>
        <v>N/A</v>
      </c>
    </row>
    <row r="1691" spans="1:4">
      <c r="A1691" s="1">
        <v>37231</v>
      </c>
      <c r="B1691" s="4">
        <v>37231</v>
      </c>
      <c r="C1691" s="12">
        <f t="shared" si="36"/>
        <v>12</v>
      </c>
      <c r="D1691" s="38" t="str">
        <f>VLOOKUP($B1691,data!$A$6:$M$15000,4)</f>
        <v>N/A</v>
      </c>
    </row>
    <row r="1692" spans="1:4">
      <c r="A1692" s="1">
        <v>37232</v>
      </c>
      <c r="B1692" s="4">
        <v>37232</v>
      </c>
      <c r="C1692" s="12">
        <f t="shared" si="36"/>
        <v>12</v>
      </c>
      <c r="D1692" s="38" t="str">
        <f>VLOOKUP($B1692,data!$A$6:$M$15000,4)</f>
        <v>N/A</v>
      </c>
    </row>
    <row r="1693" spans="1:4">
      <c r="A1693" s="1">
        <v>37233</v>
      </c>
      <c r="B1693" s="4">
        <v>37233</v>
      </c>
      <c r="C1693" s="12">
        <f t="shared" si="36"/>
        <v>12</v>
      </c>
      <c r="D1693" s="38" t="str">
        <f>VLOOKUP($B1693,data!$A$6:$M$15000,4)</f>
        <v>N/A</v>
      </c>
    </row>
    <row r="1694" spans="1:4">
      <c r="A1694" s="1">
        <v>37234</v>
      </c>
      <c r="B1694" s="4">
        <v>37234</v>
      </c>
      <c r="C1694" s="12">
        <f t="shared" si="36"/>
        <v>12</v>
      </c>
      <c r="D1694" s="38" t="str">
        <f>VLOOKUP($B1694,data!$A$6:$M$15000,4)</f>
        <v>N/A</v>
      </c>
    </row>
    <row r="1695" spans="1:4">
      <c r="A1695" s="1">
        <v>37235</v>
      </c>
      <c r="B1695" s="4">
        <v>37235</v>
      </c>
      <c r="C1695" s="12">
        <f t="shared" si="36"/>
        <v>12</v>
      </c>
      <c r="D1695" s="38" t="str">
        <f>VLOOKUP($B1695,data!$A$6:$M$15000,4)</f>
        <v>N/A</v>
      </c>
    </row>
    <row r="1696" spans="1:4">
      <c r="A1696" s="1">
        <v>37236</v>
      </c>
      <c r="B1696" s="4">
        <v>37236</v>
      </c>
      <c r="C1696" s="12">
        <f t="shared" si="36"/>
        <v>12</v>
      </c>
      <c r="D1696" s="38" t="str">
        <f>VLOOKUP($B1696,data!$A$6:$M$15000,4)</f>
        <v>N/A</v>
      </c>
    </row>
    <row r="1697" spans="1:4">
      <c r="A1697" s="1">
        <v>37237</v>
      </c>
      <c r="B1697" s="4">
        <v>37237</v>
      </c>
      <c r="C1697" s="12">
        <f t="shared" si="36"/>
        <v>12</v>
      </c>
      <c r="D1697" s="38" t="str">
        <f>VLOOKUP($B1697,data!$A$6:$M$15000,4)</f>
        <v>N/A</v>
      </c>
    </row>
    <row r="1698" spans="1:4">
      <c r="A1698" s="1">
        <v>37238</v>
      </c>
      <c r="B1698" s="4">
        <v>37238</v>
      </c>
      <c r="C1698" s="12">
        <f t="shared" si="36"/>
        <v>12</v>
      </c>
      <c r="D1698" s="38" t="str">
        <f>VLOOKUP($B1698,data!$A$6:$M$15000,4)</f>
        <v>N/A</v>
      </c>
    </row>
    <row r="1699" spans="1:4">
      <c r="A1699" s="1">
        <v>37239</v>
      </c>
      <c r="B1699" s="4">
        <v>37239</v>
      </c>
      <c r="C1699" s="12">
        <f t="shared" si="36"/>
        <v>12</v>
      </c>
      <c r="D1699" s="38" t="str">
        <f>VLOOKUP($B1699,data!$A$6:$M$15000,4)</f>
        <v>N/A</v>
      </c>
    </row>
    <row r="1700" spans="1:4">
      <c r="A1700" s="1">
        <v>37240</v>
      </c>
      <c r="B1700" s="4">
        <v>37240</v>
      </c>
      <c r="C1700" s="12">
        <f t="shared" si="36"/>
        <v>12</v>
      </c>
      <c r="D1700" s="38" t="str">
        <f>VLOOKUP($B1700,data!$A$6:$M$15000,4)</f>
        <v>N/A</v>
      </c>
    </row>
    <row r="1701" spans="1:4">
      <c r="A1701" s="1">
        <v>37241</v>
      </c>
      <c r="B1701" s="4">
        <v>37241</v>
      </c>
      <c r="C1701" s="12">
        <f t="shared" si="36"/>
        <v>12</v>
      </c>
      <c r="D1701" s="38" t="str">
        <f>VLOOKUP($B1701,data!$A$6:$M$15000,4)</f>
        <v>N/A</v>
      </c>
    </row>
    <row r="1702" spans="1:4">
      <c r="A1702" s="1">
        <v>37242</v>
      </c>
      <c r="B1702" s="4">
        <v>37242</v>
      </c>
      <c r="C1702" s="12">
        <f t="shared" si="36"/>
        <v>12</v>
      </c>
      <c r="D1702" s="38" t="str">
        <f>VLOOKUP($B1702,data!$A$6:$M$15000,4)</f>
        <v>N/A</v>
      </c>
    </row>
    <row r="1703" spans="1:4">
      <c r="A1703" s="1">
        <v>37243</v>
      </c>
      <c r="B1703" s="4">
        <v>37243</v>
      </c>
      <c r="C1703" s="12">
        <f t="shared" si="36"/>
        <v>12</v>
      </c>
      <c r="D1703" s="38" t="str">
        <f>VLOOKUP($B1703,data!$A$6:$M$15000,4)</f>
        <v>N/A</v>
      </c>
    </row>
    <row r="1704" spans="1:4">
      <c r="A1704" s="1">
        <v>37244</v>
      </c>
      <c r="B1704" s="4">
        <v>37244</v>
      </c>
      <c r="C1704" s="12">
        <f t="shared" si="36"/>
        <v>12</v>
      </c>
      <c r="D1704" s="38" t="str">
        <f>VLOOKUP($B1704,data!$A$6:$M$15000,4)</f>
        <v>N/A</v>
      </c>
    </row>
    <row r="1705" spans="1:4">
      <c r="A1705" s="1">
        <v>37245</v>
      </c>
      <c r="B1705" s="4">
        <v>37245</v>
      </c>
      <c r="C1705" s="12">
        <f t="shared" si="36"/>
        <v>12</v>
      </c>
      <c r="D1705" s="38" t="str">
        <f>VLOOKUP($B1705,data!$A$6:$M$15000,4)</f>
        <v>N/A</v>
      </c>
    </row>
    <row r="1706" spans="1:4">
      <c r="A1706" s="1">
        <v>37246</v>
      </c>
      <c r="B1706" s="4">
        <v>37246</v>
      </c>
      <c r="C1706" s="12">
        <f t="shared" si="36"/>
        <v>12</v>
      </c>
      <c r="D1706" s="38" t="str">
        <f>VLOOKUP($B1706,data!$A$6:$M$15000,4)</f>
        <v>N/A</v>
      </c>
    </row>
    <row r="1707" spans="1:4">
      <c r="A1707" s="1">
        <v>37247</v>
      </c>
      <c r="B1707" s="4">
        <v>37247</v>
      </c>
      <c r="C1707" s="12">
        <f t="shared" si="36"/>
        <v>12</v>
      </c>
      <c r="D1707" s="38" t="str">
        <f>VLOOKUP($B1707,data!$A$6:$M$15000,4)</f>
        <v>N/A</v>
      </c>
    </row>
    <row r="1708" spans="1:4">
      <c r="A1708" s="1">
        <v>37248</v>
      </c>
      <c r="B1708" s="4">
        <v>37248</v>
      </c>
      <c r="C1708" s="12">
        <f t="shared" si="36"/>
        <v>12</v>
      </c>
      <c r="D1708" s="38" t="str">
        <f>VLOOKUP($B1708,data!$A$6:$M$15000,4)</f>
        <v>N/A</v>
      </c>
    </row>
    <row r="1709" spans="1:4">
      <c r="A1709" s="1">
        <v>37249</v>
      </c>
      <c r="B1709" s="4">
        <v>37249</v>
      </c>
      <c r="C1709" s="12">
        <f t="shared" si="36"/>
        <v>12</v>
      </c>
      <c r="D1709" s="38" t="str">
        <f>VLOOKUP($B1709,data!$A$6:$M$15000,4)</f>
        <v>N/A</v>
      </c>
    </row>
    <row r="1710" spans="1:4">
      <c r="A1710" s="1">
        <v>37250</v>
      </c>
      <c r="B1710" s="4">
        <v>37250</v>
      </c>
      <c r="C1710" s="12">
        <f t="shared" si="36"/>
        <v>12</v>
      </c>
      <c r="D1710" s="38" t="str">
        <f>VLOOKUP($B1710,data!$A$6:$M$15000,4)</f>
        <v>N/A</v>
      </c>
    </row>
    <row r="1711" spans="1:4">
      <c r="A1711" s="1">
        <v>37251</v>
      </c>
      <c r="B1711" s="4">
        <v>37251</v>
      </c>
      <c r="C1711" s="12">
        <f t="shared" si="36"/>
        <v>12</v>
      </c>
      <c r="D1711" s="38" t="str">
        <f>VLOOKUP($B1711,data!$A$6:$M$15000,4)</f>
        <v>N/A</v>
      </c>
    </row>
    <row r="1712" spans="1:4">
      <c r="A1712" s="1">
        <v>37252</v>
      </c>
      <c r="B1712" s="4">
        <v>37252</v>
      </c>
      <c r="C1712" s="12">
        <f t="shared" si="36"/>
        <v>12</v>
      </c>
      <c r="D1712" s="38" t="str">
        <f>VLOOKUP($B1712,data!$A$6:$M$15000,4)</f>
        <v>N/A</v>
      </c>
    </row>
    <row r="1713" spans="1:4">
      <c r="A1713" s="1">
        <v>37253</v>
      </c>
      <c r="B1713" s="4">
        <v>37253</v>
      </c>
      <c r="C1713" s="12">
        <f t="shared" si="36"/>
        <v>12</v>
      </c>
      <c r="D1713" s="38" t="str">
        <f>VLOOKUP($B1713,data!$A$6:$M$15000,4)</f>
        <v>N/A</v>
      </c>
    </row>
    <row r="1714" spans="1:4">
      <c r="A1714" s="1">
        <v>37254</v>
      </c>
      <c r="B1714" s="4">
        <v>37254</v>
      </c>
      <c r="C1714" s="12">
        <f t="shared" si="36"/>
        <v>12</v>
      </c>
      <c r="D1714" s="38" t="str">
        <f>VLOOKUP($B1714,data!$A$6:$M$15000,4)</f>
        <v>N/A</v>
      </c>
    </row>
    <row r="1715" spans="1:4">
      <c r="A1715" s="1">
        <v>37255</v>
      </c>
      <c r="B1715" s="4">
        <v>37255</v>
      </c>
      <c r="C1715" s="12">
        <f t="shared" si="36"/>
        <v>12</v>
      </c>
      <c r="D1715" s="38" t="str">
        <f>VLOOKUP($B1715,data!$A$6:$M$15000,4)</f>
        <v>N/A</v>
      </c>
    </row>
    <row r="1716" spans="1:4">
      <c r="A1716" s="1">
        <v>37256</v>
      </c>
      <c r="B1716" s="4">
        <v>37256</v>
      </c>
      <c r="C1716" s="12">
        <f t="shared" si="36"/>
        <v>12</v>
      </c>
      <c r="D1716" s="38" t="str">
        <f>VLOOKUP($B1716,data!$A$6:$M$15000,4)</f>
        <v>N/A</v>
      </c>
    </row>
    <row r="1717" spans="1:4">
      <c r="A1717" s="1">
        <v>37257</v>
      </c>
      <c r="B1717" s="4">
        <v>37257</v>
      </c>
      <c r="C1717" s="12">
        <f t="shared" si="36"/>
        <v>1</v>
      </c>
      <c r="D1717" s="38" t="str">
        <f>VLOOKUP($B1717,data!$A$6:$M$15000,4)</f>
        <v>N/A</v>
      </c>
    </row>
    <row r="1718" spans="1:4">
      <c r="A1718" s="1">
        <v>37258</v>
      </c>
      <c r="B1718" s="4">
        <v>37258</v>
      </c>
      <c r="C1718" s="12">
        <f t="shared" si="36"/>
        <v>1</v>
      </c>
      <c r="D1718" s="38" t="str">
        <f>VLOOKUP($B1718,data!$A$6:$M$15000,4)</f>
        <v>N/A</v>
      </c>
    </row>
    <row r="1719" spans="1:4">
      <c r="A1719" s="1">
        <v>37259</v>
      </c>
      <c r="B1719" s="4">
        <v>37259</v>
      </c>
      <c r="C1719" s="12">
        <f t="shared" si="36"/>
        <v>1</v>
      </c>
      <c r="D1719" s="38" t="str">
        <f>VLOOKUP($B1719,data!$A$6:$M$15000,4)</f>
        <v>N/A</v>
      </c>
    </row>
    <row r="1720" spans="1:4">
      <c r="A1720" s="1">
        <v>37260</v>
      </c>
      <c r="B1720" s="4">
        <v>37260</v>
      </c>
      <c r="C1720" s="12">
        <f t="shared" si="36"/>
        <v>1</v>
      </c>
      <c r="D1720" s="38" t="str">
        <f>VLOOKUP($B1720,data!$A$6:$M$15000,4)</f>
        <v>N/A</v>
      </c>
    </row>
    <row r="1721" spans="1:4">
      <c r="A1721" s="1">
        <v>37261</v>
      </c>
      <c r="B1721" s="4">
        <v>37261</v>
      </c>
      <c r="C1721" s="12">
        <f t="shared" si="36"/>
        <v>1</v>
      </c>
      <c r="D1721" s="38" t="str">
        <f>VLOOKUP($B1721,data!$A$6:$M$15000,4)</f>
        <v>N/A</v>
      </c>
    </row>
    <row r="1722" spans="1:4">
      <c r="A1722" s="1">
        <v>37262</v>
      </c>
      <c r="B1722" s="4">
        <v>37262</v>
      </c>
      <c r="C1722" s="12">
        <f t="shared" si="36"/>
        <v>1</v>
      </c>
      <c r="D1722" s="38" t="str">
        <f>VLOOKUP($B1722,data!$A$6:$M$15000,4)</f>
        <v>N/A</v>
      </c>
    </row>
    <row r="1723" spans="1:4">
      <c r="A1723" s="1">
        <v>37263</v>
      </c>
      <c r="B1723" s="4">
        <v>37263</v>
      </c>
      <c r="C1723" s="12">
        <f t="shared" si="36"/>
        <v>1</v>
      </c>
      <c r="D1723" s="38" t="str">
        <f>VLOOKUP($B1723,data!$A$6:$M$15000,4)</f>
        <v>N/A</v>
      </c>
    </row>
    <row r="1724" spans="1:4">
      <c r="A1724" s="1">
        <v>37264</v>
      </c>
      <c r="B1724" s="4">
        <v>37264</v>
      </c>
      <c r="C1724" s="12">
        <f t="shared" si="36"/>
        <v>1</v>
      </c>
      <c r="D1724" s="38" t="str">
        <f>VLOOKUP($B1724,data!$A$6:$M$15000,4)</f>
        <v>N/A</v>
      </c>
    </row>
    <row r="1725" spans="1:4">
      <c r="A1725" s="1">
        <v>37265</v>
      </c>
      <c r="B1725" s="4">
        <v>37265</v>
      </c>
      <c r="C1725" s="12">
        <f t="shared" si="36"/>
        <v>1</v>
      </c>
      <c r="D1725" s="38" t="str">
        <f>VLOOKUP($B1725,data!$A$6:$M$15000,4)</f>
        <v>N/A</v>
      </c>
    </row>
    <row r="1726" spans="1:4">
      <c r="A1726" s="1">
        <v>37266</v>
      </c>
      <c r="B1726" s="4">
        <v>37266</v>
      </c>
      <c r="C1726" s="12">
        <f t="shared" si="36"/>
        <v>1</v>
      </c>
      <c r="D1726" s="38" t="str">
        <f>VLOOKUP($B1726,data!$A$6:$M$15000,4)</f>
        <v>N/A</v>
      </c>
    </row>
    <row r="1727" spans="1:4">
      <c r="A1727" s="1">
        <v>37267</v>
      </c>
      <c r="B1727" s="4">
        <v>37267</v>
      </c>
      <c r="C1727" s="12">
        <f t="shared" si="36"/>
        <v>1</v>
      </c>
      <c r="D1727" s="38" t="str">
        <f>VLOOKUP($B1727,data!$A$6:$M$15000,4)</f>
        <v>N/A</v>
      </c>
    </row>
    <row r="1728" spans="1:4">
      <c r="A1728" s="1">
        <v>37268</v>
      </c>
      <c r="B1728" s="4">
        <v>37268</v>
      </c>
      <c r="C1728" s="12">
        <f t="shared" si="36"/>
        <v>1</v>
      </c>
      <c r="D1728" s="38" t="str">
        <f>VLOOKUP($B1728,data!$A$6:$M$15000,4)</f>
        <v>N/A</v>
      </c>
    </row>
    <row r="1729" spans="1:4">
      <c r="A1729" s="1">
        <v>37269</v>
      </c>
      <c r="B1729" s="4">
        <v>37269</v>
      </c>
      <c r="C1729" s="12">
        <f t="shared" si="36"/>
        <v>1</v>
      </c>
      <c r="D1729" s="38" t="str">
        <f>VLOOKUP($B1729,data!$A$6:$M$15000,4)</f>
        <v>N/A</v>
      </c>
    </row>
    <row r="1730" spans="1:4">
      <c r="A1730" s="1">
        <v>37270</v>
      </c>
      <c r="B1730" s="4">
        <v>37270</v>
      </c>
      <c r="C1730" s="12">
        <f t="shared" si="36"/>
        <v>1</v>
      </c>
      <c r="D1730" s="38" t="str">
        <f>VLOOKUP($B1730,data!$A$6:$M$15000,4)</f>
        <v>N/A</v>
      </c>
    </row>
    <row r="1731" spans="1:4">
      <c r="A1731" s="1">
        <v>37271</v>
      </c>
      <c r="B1731" s="4">
        <v>37271</v>
      </c>
      <c r="C1731" s="12">
        <f t="shared" si="36"/>
        <v>1</v>
      </c>
      <c r="D1731" s="38" t="str">
        <f>VLOOKUP($B1731,data!$A$6:$M$15000,4)</f>
        <v>N/A</v>
      </c>
    </row>
    <row r="1732" spans="1:4">
      <c r="A1732" s="1">
        <v>37272</v>
      </c>
      <c r="B1732" s="4">
        <v>37272</v>
      </c>
      <c r="C1732" s="12">
        <f t="shared" si="36"/>
        <v>1</v>
      </c>
      <c r="D1732" s="38" t="str">
        <f>VLOOKUP($B1732,data!$A$6:$M$15000,4)</f>
        <v>N/A</v>
      </c>
    </row>
    <row r="1733" spans="1:4">
      <c r="A1733" s="1">
        <v>37273</v>
      </c>
      <c r="B1733" s="4">
        <v>37273</v>
      </c>
      <c r="C1733" s="12">
        <f t="shared" si="36"/>
        <v>1</v>
      </c>
      <c r="D1733" s="38" t="str">
        <f>VLOOKUP($B1733,data!$A$6:$M$15000,4)</f>
        <v>N/A</v>
      </c>
    </row>
    <row r="1734" spans="1:4">
      <c r="A1734" s="1">
        <v>37274</v>
      </c>
      <c r="B1734" s="4">
        <v>37274</v>
      </c>
      <c r="C1734" s="12">
        <f t="shared" si="36"/>
        <v>1</v>
      </c>
      <c r="D1734" s="38" t="str">
        <f>VLOOKUP($B1734,data!$A$6:$M$15000,4)</f>
        <v>N/A</v>
      </c>
    </row>
    <row r="1735" spans="1:4">
      <c r="A1735" s="1">
        <v>37275</v>
      </c>
      <c r="B1735" s="4">
        <v>37275</v>
      </c>
      <c r="C1735" s="12">
        <f t="shared" si="36"/>
        <v>1</v>
      </c>
      <c r="D1735" s="38" t="str">
        <f>VLOOKUP($B1735,data!$A$6:$M$15000,4)</f>
        <v>N/A</v>
      </c>
    </row>
    <row r="1736" spans="1:4">
      <c r="A1736" s="1">
        <v>37276</v>
      </c>
      <c r="B1736" s="4">
        <v>37276</v>
      </c>
      <c r="C1736" s="12">
        <f t="shared" si="36"/>
        <v>1</v>
      </c>
      <c r="D1736" s="38" t="str">
        <f>VLOOKUP($B1736,data!$A$6:$M$15000,4)</f>
        <v>N/A</v>
      </c>
    </row>
    <row r="1737" spans="1:4">
      <c r="A1737" s="1">
        <v>37277</v>
      </c>
      <c r="B1737" s="4">
        <v>37277</v>
      </c>
      <c r="C1737" s="12">
        <f t="shared" si="36"/>
        <v>1</v>
      </c>
      <c r="D1737" s="38" t="str">
        <f>VLOOKUP($B1737,data!$A$6:$M$15000,4)</f>
        <v>N/A</v>
      </c>
    </row>
    <row r="1738" spans="1:4">
      <c r="A1738" s="1">
        <v>37278</v>
      </c>
      <c r="B1738" s="4">
        <v>37278</v>
      </c>
      <c r="C1738" s="12">
        <f t="shared" si="36"/>
        <v>1</v>
      </c>
      <c r="D1738" s="38" t="str">
        <f>VLOOKUP($B1738,data!$A$6:$M$15000,4)</f>
        <v>N/A</v>
      </c>
    </row>
    <row r="1739" spans="1:4">
      <c r="A1739" s="1">
        <v>37279</v>
      </c>
      <c r="B1739" s="4">
        <v>37279</v>
      </c>
      <c r="C1739" s="12">
        <f t="shared" ref="C1739:C1774" si="37">IF(B1739&lt;&gt;"",MONTH(B1739),0)</f>
        <v>1</v>
      </c>
      <c r="D1739" s="38" t="str">
        <f>VLOOKUP($B1739,data!$A$6:$M$15000,4)</f>
        <v>N/A</v>
      </c>
    </row>
    <row r="1740" spans="1:4">
      <c r="A1740" s="1">
        <v>37280</v>
      </c>
      <c r="B1740" s="4">
        <v>37280</v>
      </c>
      <c r="C1740" s="12">
        <f t="shared" si="37"/>
        <v>1</v>
      </c>
      <c r="D1740" s="38" t="str">
        <f>VLOOKUP($B1740,data!$A$6:$M$15000,4)</f>
        <v>N/A</v>
      </c>
    </row>
    <row r="1741" spans="1:4">
      <c r="A1741" s="1">
        <v>37281</v>
      </c>
      <c r="B1741" s="4">
        <v>37281</v>
      </c>
      <c r="C1741" s="12">
        <f t="shared" si="37"/>
        <v>1</v>
      </c>
      <c r="D1741" s="38" t="str">
        <f>VLOOKUP($B1741,data!$A$6:$M$15000,4)</f>
        <v>N/A</v>
      </c>
    </row>
    <row r="1742" spans="1:4">
      <c r="A1742" s="1">
        <v>37282</v>
      </c>
      <c r="B1742" s="4">
        <v>37282</v>
      </c>
      <c r="C1742" s="12">
        <f t="shared" si="37"/>
        <v>1</v>
      </c>
      <c r="D1742" s="38" t="str">
        <f>VLOOKUP($B1742,data!$A$6:$M$15000,4)</f>
        <v>N/A</v>
      </c>
    </row>
    <row r="1743" spans="1:4">
      <c r="A1743" s="1">
        <v>37283</v>
      </c>
      <c r="B1743" s="4">
        <v>37283</v>
      </c>
      <c r="C1743" s="12">
        <f t="shared" si="37"/>
        <v>1</v>
      </c>
      <c r="D1743" s="38" t="str">
        <f>VLOOKUP($B1743,data!$A$6:$M$15000,4)</f>
        <v>N/A</v>
      </c>
    </row>
    <row r="1744" spans="1:4">
      <c r="A1744" s="1">
        <v>37284</v>
      </c>
      <c r="B1744" s="4">
        <v>37284</v>
      </c>
      <c r="C1744" s="12">
        <f t="shared" si="37"/>
        <v>1</v>
      </c>
      <c r="D1744" s="38" t="str">
        <f>VLOOKUP($B1744,data!$A$6:$M$15000,4)</f>
        <v>N/A</v>
      </c>
    </row>
    <row r="1745" spans="1:4">
      <c r="A1745" s="1">
        <v>37285</v>
      </c>
      <c r="B1745" s="4">
        <v>37285</v>
      </c>
      <c r="C1745" s="12">
        <f t="shared" si="37"/>
        <v>1</v>
      </c>
      <c r="D1745" s="38" t="str">
        <f>VLOOKUP($B1745,data!$A$6:$M$15000,4)</f>
        <v>N/A</v>
      </c>
    </row>
    <row r="1746" spans="1:4">
      <c r="A1746" s="1">
        <v>37286</v>
      </c>
      <c r="B1746" s="4">
        <v>37286</v>
      </c>
      <c r="C1746" s="12">
        <f t="shared" si="37"/>
        <v>1</v>
      </c>
      <c r="D1746" s="38" t="str">
        <f>VLOOKUP($B1746,data!$A$6:$M$15000,4)</f>
        <v>N/A</v>
      </c>
    </row>
    <row r="1747" spans="1:4">
      <c r="A1747" s="1">
        <v>37287</v>
      </c>
      <c r="B1747" s="4">
        <v>37287</v>
      </c>
      <c r="C1747" s="12">
        <f t="shared" si="37"/>
        <v>1</v>
      </c>
      <c r="D1747" s="38" t="str">
        <f>VLOOKUP($B1747,data!$A$6:$M$15000,4)</f>
        <v>N/A</v>
      </c>
    </row>
    <row r="1748" spans="1:4">
      <c r="A1748" s="1">
        <v>37288</v>
      </c>
      <c r="B1748" s="4">
        <v>37288</v>
      </c>
      <c r="C1748" s="12">
        <f t="shared" si="37"/>
        <v>2</v>
      </c>
      <c r="D1748" s="38" t="str">
        <f>VLOOKUP($B1748,data!$A$6:$M$15000,4)</f>
        <v>N/A</v>
      </c>
    </row>
    <row r="1749" spans="1:4">
      <c r="A1749" s="1">
        <v>37289</v>
      </c>
      <c r="B1749" s="4">
        <v>37289</v>
      </c>
      <c r="C1749" s="12">
        <f t="shared" si="37"/>
        <v>2</v>
      </c>
      <c r="D1749" s="38" t="str">
        <f>VLOOKUP($B1749,data!$A$6:$M$15000,4)</f>
        <v>N/A</v>
      </c>
    </row>
    <row r="1750" spans="1:4">
      <c r="A1750" s="1">
        <v>37290</v>
      </c>
      <c r="B1750" s="4">
        <v>37290</v>
      </c>
      <c r="C1750" s="12">
        <f t="shared" si="37"/>
        <v>2</v>
      </c>
      <c r="D1750" s="38" t="str">
        <f>VLOOKUP($B1750,data!$A$6:$M$15000,4)</f>
        <v>N/A</v>
      </c>
    </row>
    <row r="1751" spans="1:4">
      <c r="A1751" s="1">
        <v>37291</v>
      </c>
      <c r="B1751" s="4">
        <v>37291</v>
      </c>
      <c r="C1751" s="12">
        <f t="shared" si="37"/>
        <v>2</v>
      </c>
      <c r="D1751" s="38" t="str">
        <f>VLOOKUP($B1751,data!$A$6:$M$15000,4)</f>
        <v>N/A</v>
      </c>
    </row>
    <row r="1752" spans="1:4">
      <c r="A1752" s="1">
        <v>37292</v>
      </c>
      <c r="B1752" s="4">
        <v>37292</v>
      </c>
      <c r="C1752" s="12">
        <f t="shared" si="37"/>
        <v>2</v>
      </c>
      <c r="D1752" s="38" t="str">
        <f>VLOOKUP($B1752,data!$A$6:$M$15000,4)</f>
        <v>N/A</v>
      </c>
    </row>
    <row r="1753" spans="1:4">
      <c r="A1753" s="1">
        <v>37293</v>
      </c>
      <c r="B1753" s="4">
        <v>37293</v>
      </c>
      <c r="C1753" s="12">
        <f t="shared" si="37"/>
        <v>2</v>
      </c>
      <c r="D1753" s="38" t="str">
        <f>VLOOKUP($B1753,data!$A$6:$M$15000,4)</f>
        <v>N/A</v>
      </c>
    </row>
    <row r="1754" spans="1:4">
      <c r="A1754" s="1">
        <v>37294</v>
      </c>
      <c r="B1754" s="4">
        <v>37294</v>
      </c>
      <c r="C1754" s="12">
        <f t="shared" si="37"/>
        <v>2</v>
      </c>
      <c r="D1754" s="38" t="str">
        <f>VLOOKUP($B1754,data!$A$6:$M$15000,4)</f>
        <v>N/A</v>
      </c>
    </row>
    <row r="1755" spans="1:4">
      <c r="A1755" s="1">
        <v>37295</v>
      </c>
      <c r="B1755" s="4">
        <v>37295</v>
      </c>
      <c r="C1755" s="12">
        <f t="shared" si="37"/>
        <v>2</v>
      </c>
      <c r="D1755" s="38" t="str">
        <f>VLOOKUP($B1755,data!$A$6:$M$15000,4)</f>
        <v>N/A</v>
      </c>
    </row>
    <row r="1756" spans="1:4">
      <c r="A1756" s="1">
        <v>37296</v>
      </c>
      <c r="B1756" s="4">
        <v>37296</v>
      </c>
      <c r="C1756" s="12">
        <f t="shared" si="37"/>
        <v>2</v>
      </c>
      <c r="D1756" s="38" t="str">
        <f>VLOOKUP($B1756,data!$A$6:$M$15000,4)</f>
        <v>N/A</v>
      </c>
    </row>
    <row r="1757" spans="1:4">
      <c r="A1757" s="1">
        <v>37297</v>
      </c>
      <c r="B1757" s="4">
        <v>37297</v>
      </c>
      <c r="C1757" s="12">
        <f t="shared" si="37"/>
        <v>2</v>
      </c>
      <c r="D1757" s="38" t="str">
        <f>VLOOKUP($B1757,data!$A$6:$M$15000,4)</f>
        <v>N/A</v>
      </c>
    </row>
    <row r="1758" spans="1:4">
      <c r="A1758" s="1">
        <v>37298</v>
      </c>
      <c r="B1758" s="4">
        <v>37298</v>
      </c>
      <c r="C1758" s="12">
        <f t="shared" si="37"/>
        <v>2</v>
      </c>
      <c r="D1758" s="38" t="str">
        <f>VLOOKUP($B1758,data!$A$6:$M$15000,4)</f>
        <v>N/A</v>
      </c>
    </row>
    <row r="1759" spans="1:4">
      <c r="A1759" s="1">
        <v>37299</v>
      </c>
      <c r="B1759" s="4">
        <v>37299</v>
      </c>
      <c r="C1759" s="12">
        <f t="shared" si="37"/>
        <v>2</v>
      </c>
      <c r="D1759" s="38" t="str">
        <f>VLOOKUP($B1759,data!$A$6:$M$15000,4)</f>
        <v>N/A</v>
      </c>
    </row>
    <row r="1760" spans="1:4">
      <c r="A1760" s="1">
        <v>37300</v>
      </c>
      <c r="B1760" s="4">
        <v>37300</v>
      </c>
      <c r="C1760" s="12">
        <f t="shared" si="37"/>
        <v>2</v>
      </c>
      <c r="D1760" s="38" t="str">
        <f>VLOOKUP($B1760,data!$A$6:$M$15000,4)</f>
        <v>N/A</v>
      </c>
    </row>
    <row r="1761" spans="1:4">
      <c r="A1761" s="1">
        <v>37301</v>
      </c>
      <c r="B1761" s="4">
        <v>37301</v>
      </c>
      <c r="C1761" s="12">
        <f t="shared" si="37"/>
        <v>2</v>
      </c>
      <c r="D1761" s="38" t="str">
        <f>VLOOKUP($B1761,data!$A$6:$M$15000,4)</f>
        <v>N/A</v>
      </c>
    </row>
    <row r="1762" spans="1:4">
      <c r="A1762" s="1">
        <v>37302</v>
      </c>
      <c r="B1762" s="4">
        <v>37302</v>
      </c>
      <c r="C1762" s="12">
        <f t="shared" si="37"/>
        <v>2</v>
      </c>
      <c r="D1762" s="38" t="str">
        <f>VLOOKUP($B1762,data!$A$6:$M$15000,4)</f>
        <v>N/A</v>
      </c>
    </row>
    <row r="1763" spans="1:4">
      <c r="A1763" s="1">
        <v>37303</v>
      </c>
      <c r="B1763" s="4">
        <v>37303</v>
      </c>
      <c r="C1763" s="12">
        <f t="shared" si="37"/>
        <v>2</v>
      </c>
      <c r="D1763" s="38" t="str">
        <f>VLOOKUP($B1763,data!$A$6:$M$15000,4)</f>
        <v>N/A</v>
      </c>
    </row>
    <row r="1764" spans="1:4">
      <c r="A1764" s="1">
        <v>37304</v>
      </c>
      <c r="B1764" s="4">
        <v>37304</v>
      </c>
      <c r="C1764" s="12">
        <f t="shared" si="37"/>
        <v>2</v>
      </c>
      <c r="D1764" s="38" t="str">
        <f>VLOOKUP($B1764,data!$A$6:$M$15000,4)</f>
        <v>N/A</v>
      </c>
    </row>
    <row r="1765" spans="1:4">
      <c r="A1765" s="1">
        <v>37305</v>
      </c>
      <c r="B1765" s="4">
        <v>37305</v>
      </c>
      <c r="C1765" s="12">
        <f t="shared" si="37"/>
        <v>2</v>
      </c>
      <c r="D1765" s="38" t="str">
        <f>VLOOKUP($B1765,data!$A$6:$M$15000,4)</f>
        <v>N/A</v>
      </c>
    </row>
    <row r="1766" spans="1:4">
      <c r="A1766" s="1">
        <v>37306</v>
      </c>
      <c r="B1766" s="4">
        <v>37306</v>
      </c>
      <c r="C1766" s="12">
        <f t="shared" si="37"/>
        <v>2</v>
      </c>
      <c r="D1766" s="38" t="str">
        <f>VLOOKUP($B1766,data!$A$6:$M$15000,4)</f>
        <v>N/A</v>
      </c>
    </row>
    <row r="1767" spans="1:4">
      <c r="A1767" s="1">
        <v>37307</v>
      </c>
      <c r="B1767" s="4">
        <v>37307</v>
      </c>
      <c r="C1767" s="12">
        <f t="shared" si="37"/>
        <v>2</v>
      </c>
      <c r="D1767" s="38" t="str">
        <f>VLOOKUP($B1767,data!$A$6:$M$15000,4)</f>
        <v>N/A</v>
      </c>
    </row>
    <row r="1768" spans="1:4">
      <c r="A1768" s="1">
        <v>37308</v>
      </c>
      <c r="B1768" s="4">
        <v>37308</v>
      </c>
      <c r="C1768" s="12">
        <f t="shared" si="37"/>
        <v>2</v>
      </c>
      <c r="D1768" s="38" t="str">
        <f>VLOOKUP($B1768,data!$A$6:$M$15000,4)</f>
        <v>N/A</v>
      </c>
    </row>
    <row r="1769" spans="1:4">
      <c r="A1769" s="1">
        <v>37309</v>
      </c>
      <c r="B1769" s="4">
        <v>37309</v>
      </c>
      <c r="C1769" s="12">
        <f t="shared" si="37"/>
        <v>2</v>
      </c>
      <c r="D1769" s="38" t="str">
        <f>VLOOKUP($B1769,data!$A$6:$M$15000,4)</f>
        <v>N/A</v>
      </c>
    </row>
    <row r="1770" spans="1:4">
      <c r="A1770" s="1">
        <v>37310</v>
      </c>
      <c r="B1770" s="4">
        <v>37310</v>
      </c>
      <c r="C1770" s="12">
        <f t="shared" si="37"/>
        <v>2</v>
      </c>
      <c r="D1770" s="38" t="str">
        <f>VLOOKUP($B1770,data!$A$6:$M$15000,4)</f>
        <v>N/A</v>
      </c>
    </row>
    <row r="1771" spans="1:4">
      <c r="A1771" s="1">
        <v>37311</v>
      </c>
      <c r="B1771" s="4">
        <v>37311</v>
      </c>
      <c r="C1771" s="12">
        <f t="shared" si="37"/>
        <v>2</v>
      </c>
      <c r="D1771" s="38" t="str">
        <f>VLOOKUP($B1771,data!$A$6:$M$15000,4)</f>
        <v>N/A</v>
      </c>
    </row>
    <row r="1772" spans="1:4">
      <c r="A1772" s="1">
        <v>37312</v>
      </c>
      <c r="B1772" s="4">
        <v>37312</v>
      </c>
      <c r="C1772" s="12">
        <f t="shared" si="37"/>
        <v>2</v>
      </c>
      <c r="D1772" s="38" t="str">
        <f>VLOOKUP($B1772,data!$A$6:$M$15000,4)</f>
        <v>N/A</v>
      </c>
    </row>
    <row r="1773" spans="1:4">
      <c r="A1773" s="1">
        <v>37313</v>
      </c>
      <c r="B1773" s="4">
        <v>37313</v>
      </c>
      <c r="C1773" s="12">
        <f t="shared" si="37"/>
        <v>2</v>
      </c>
      <c r="D1773" s="38" t="str">
        <f>VLOOKUP($B1773,data!$A$6:$M$15000,4)</f>
        <v>N/A</v>
      </c>
    </row>
    <row r="1774" spans="1:4">
      <c r="A1774" s="1">
        <v>37314</v>
      </c>
      <c r="B1774" s="4">
        <v>37314</v>
      </c>
      <c r="C1774" s="12">
        <f t="shared" si="37"/>
        <v>2</v>
      </c>
      <c r="D1774" s="38" t="str">
        <f>VLOOKUP($B1774,data!$A$6:$M$15000,4)</f>
        <v>N/A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T1730"/>
  <sheetViews>
    <sheetView topLeftCell="G26" workbookViewId="0">
      <selection activeCell="S45" sqref="S45"/>
    </sheetView>
  </sheetViews>
  <sheetFormatPr defaultColWidth="8.7109375" defaultRowHeight="11.25"/>
  <cols>
    <col min="1" max="1" width="9.28515625" style="2" customWidth="1"/>
    <col min="2" max="3" width="9.28515625" style="4" customWidth="1"/>
    <col min="4" max="4" width="10.7109375" style="5" bestFit="1" customWidth="1"/>
    <col min="5" max="19" width="8.7109375" style="11" customWidth="1"/>
    <col min="20" max="20" width="10.42578125" style="11" customWidth="1"/>
    <col min="21" max="16384" width="8.7109375" style="11"/>
  </cols>
  <sheetData>
    <row r="3" spans="1:20">
      <c r="A3" s="10" t="s">
        <v>0</v>
      </c>
    </row>
    <row r="4" spans="1:20" ht="34.5" thickBot="1">
      <c r="A4" s="7" t="s">
        <v>1</v>
      </c>
      <c r="B4" s="8" t="s">
        <v>2</v>
      </c>
      <c r="C4" s="8" t="s">
        <v>14</v>
      </c>
      <c r="D4" s="9" t="s">
        <v>7</v>
      </c>
      <c r="S4" s="30" t="s">
        <v>2</v>
      </c>
      <c r="T4" s="30" t="s">
        <v>18</v>
      </c>
    </row>
    <row r="5" spans="1:20">
      <c r="A5" s="1">
        <v>35551</v>
      </c>
      <c r="B5" s="4">
        <v>35551</v>
      </c>
      <c r="C5" s="12">
        <f>IF(B5&lt;&gt;"",MONTH(B5),0)</f>
        <v>5</v>
      </c>
      <c r="D5" s="5">
        <v>380000</v>
      </c>
      <c r="F5" s="15">
        <v>35551</v>
      </c>
      <c r="G5" s="16">
        <v>35582</v>
      </c>
      <c r="H5" s="16">
        <v>35612</v>
      </c>
      <c r="I5" s="16">
        <v>35643</v>
      </c>
      <c r="J5" s="16">
        <v>35674</v>
      </c>
      <c r="K5" s="16">
        <v>35704</v>
      </c>
      <c r="L5" s="16">
        <v>35735</v>
      </c>
      <c r="M5" s="17">
        <v>35765</v>
      </c>
      <c r="S5" s="13">
        <v>35551</v>
      </c>
      <c r="T5" s="14">
        <f>HLOOKUP(S5,$F$5:$M$9,2)</f>
        <v>294870.96774193546</v>
      </c>
    </row>
    <row r="6" spans="1:20">
      <c r="A6" s="1">
        <v>35552</v>
      </c>
      <c r="B6" s="4">
        <v>35552</v>
      </c>
      <c r="C6" s="12">
        <f t="shared" ref="C6:C69" si="0">IF(B6&lt;&gt;"",MONTH(B6),0)</f>
        <v>5</v>
      </c>
      <c r="D6" s="5">
        <v>352000</v>
      </c>
      <c r="F6" s="18">
        <f>DAVERAGE(Kern97,4,F8:F9)</f>
        <v>294870.96774193546</v>
      </c>
      <c r="G6" s="19">
        <f t="shared" ref="G6:M6" si="1">DAVERAGE(Kern97,4,G8:G9)</f>
        <v>268533.33333333331</v>
      </c>
      <c r="H6" s="19">
        <f t="shared" si="1"/>
        <v>196419.35483870967</v>
      </c>
      <c r="I6" s="19">
        <f t="shared" si="1"/>
        <v>195612.90322580645</v>
      </c>
      <c r="J6" s="19">
        <f t="shared" si="1"/>
        <v>248300</v>
      </c>
      <c r="K6" s="19">
        <f t="shared" si="1"/>
        <v>230967.74193548388</v>
      </c>
      <c r="L6" s="19">
        <f t="shared" si="1"/>
        <v>231300</v>
      </c>
      <c r="M6" s="20">
        <f t="shared" si="1"/>
        <v>131903.22580645161</v>
      </c>
      <c r="S6" s="13">
        <v>35582</v>
      </c>
      <c r="T6" s="14">
        <f t="shared" ref="T6:T12" si="2">HLOOKUP(S6,$F$5:$M$9,2)</f>
        <v>268533.33333333331</v>
      </c>
    </row>
    <row r="7" spans="1:20">
      <c r="A7" s="1">
        <v>35553</v>
      </c>
      <c r="B7" s="4">
        <v>35553</v>
      </c>
      <c r="C7" s="12">
        <f t="shared" si="0"/>
        <v>5</v>
      </c>
      <c r="D7" s="5">
        <v>356000</v>
      </c>
      <c r="F7" s="21"/>
      <c r="G7" s="22"/>
      <c r="H7" s="22"/>
      <c r="I7" s="22"/>
      <c r="J7" s="22"/>
      <c r="K7" s="22"/>
      <c r="L7" s="22"/>
      <c r="M7" s="23"/>
      <c r="S7" s="13">
        <v>35612</v>
      </c>
      <c r="T7" s="14">
        <f t="shared" si="2"/>
        <v>196419.35483870967</v>
      </c>
    </row>
    <row r="8" spans="1:20">
      <c r="A8" s="1">
        <v>35554</v>
      </c>
      <c r="B8" s="4">
        <v>35554</v>
      </c>
      <c r="C8" s="12">
        <f t="shared" si="0"/>
        <v>5</v>
      </c>
      <c r="D8" s="5">
        <v>347000</v>
      </c>
      <c r="F8" s="21" t="s">
        <v>14</v>
      </c>
      <c r="G8" s="22" t="s">
        <v>14</v>
      </c>
      <c r="H8" s="22" t="s">
        <v>14</v>
      </c>
      <c r="I8" s="22" t="s">
        <v>14</v>
      </c>
      <c r="J8" s="22" t="s">
        <v>14</v>
      </c>
      <c r="K8" s="22" t="s">
        <v>14</v>
      </c>
      <c r="L8" s="22" t="s">
        <v>14</v>
      </c>
      <c r="M8" s="23" t="s">
        <v>14</v>
      </c>
      <c r="S8" s="13">
        <v>35643</v>
      </c>
      <c r="T8" s="14">
        <f t="shared" si="2"/>
        <v>195612.90322580645</v>
      </c>
    </row>
    <row r="9" spans="1:20" ht="12" thickBot="1">
      <c r="A9" s="1">
        <v>35555</v>
      </c>
      <c r="B9" s="4">
        <v>35555</v>
      </c>
      <c r="C9" s="12">
        <f t="shared" si="0"/>
        <v>5</v>
      </c>
      <c r="D9" s="5">
        <v>358000</v>
      </c>
      <c r="F9" s="24">
        <v>5</v>
      </c>
      <c r="G9" s="25">
        <v>6</v>
      </c>
      <c r="H9" s="25">
        <v>7</v>
      </c>
      <c r="I9" s="25">
        <v>8</v>
      </c>
      <c r="J9" s="25">
        <v>9</v>
      </c>
      <c r="K9" s="25">
        <v>10</v>
      </c>
      <c r="L9" s="25">
        <v>11</v>
      </c>
      <c r="M9" s="26">
        <v>12</v>
      </c>
      <c r="S9" s="13">
        <v>35674</v>
      </c>
      <c r="T9" s="14">
        <f t="shared" si="2"/>
        <v>248300</v>
      </c>
    </row>
    <row r="10" spans="1:20" ht="12" thickBot="1">
      <c r="A10" s="1">
        <v>35556</v>
      </c>
      <c r="B10" s="4">
        <v>35556</v>
      </c>
      <c r="C10" s="12">
        <f t="shared" si="0"/>
        <v>5</v>
      </c>
      <c r="D10" s="5">
        <v>253000</v>
      </c>
      <c r="S10" s="13">
        <v>35704</v>
      </c>
      <c r="T10" s="14">
        <f t="shared" si="2"/>
        <v>230967.74193548388</v>
      </c>
    </row>
    <row r="11" spans="1:20">
      <c r="A11" s="1">
        <v>35557</v>
      </c>
      <c r="B11" s="4">
        <v>35557</v>
      </c>
      <c r="C11" s="12">
        <f t="shared" si="0"/>
        <v>5</v>
      </c>
      <c r="D11" s="5">
        <v>314000</v>
      </c>
      <c r="F11" s="15">
        <v>35796</v>
      </c>
      <c r="G11" s="16">
        <v>35827</v>
      </c>
      <c r="H11" s="16">
        <v>35855</v>
      </c>
      <c r="I11" s="16">
        <v>35886</v>
      </c>
      <c r="J11" s="16">
        <v>35916</v>
      </c>
      <c r="K11" s="16">
        <v>35947</v>
      </c>
      <c r="L11" s="16">
        <v>35977</v>
      </c>
      <c r="M11" s="16">
        <v>36008</v>
      </c>
      <c r="N11" s="16">
        <v>36039</v>
      </c>
      <c r="O11" s="16">
        <v>36069</v>
      </c>
      <c r="P11" s="16">
        <v>36100</v>
      </c>
      <c r="Q11" s="17">
        <v>36130</v>
      </c>
      <c r="S11" s="13">
        <v>35735</v>
      </c>
      <c r="T11" s="14">
        <f t="shared" si="2"/>
        <v>231300</v>
      </c>
    </row>
    <row r="12" spans="1:20">
      <c r="A12" s="1">
        <v>35558</v>
      </c>
      <c r="B12" s="4">
        <v>35558</v>
      </c>
      <c r="C12" s="12">
        <f t="shared" si="0"/>
        <v>5</v>
      </c>
      <c r="D12" s="5">
        <v>304000</v>
      </c>
      <c r="F12" s="18">
        <f>DAVERAGE(Kern98,4,F14:F15)</f>
        <v>156161.29032258064</v>
      </c>
      <c r="G12" s="19">
        <f t="shared" ref="G12:Q12" si="3">DAVERAGE(Kern98,4,G14:G15)</f>
        <v>153107.14285714287</v>
      </c>
      <c r="H12" s="19">
        <f t="shared" si="3"/>
        <v>275451.61290322582</v>
      </c>
      <c r="I12" s="19">
        <f t="shared" si="3"/>
        <v>385933.33333333331</v>
      </c>
      <c r="J12" s="19" t="e">
        <f t="shared" si="3"/>
        <v>#DIV/0!</v>
      </c>
      <c r="K12" s="19" t="e">
        <f t="shared" si="3"/>
        <v>#DIV/0!</v>
      </c>
      <c r="L12" s="19" t="e">
        <f t="shared" si="3"/>
        <v>#DIV/0!</v>
      </c>
      <c r="M12" s="19">
        <f t="shared" si="3"/>
        <v>242967.74193548388</v>
      </c>
      <c r="N12" s="19">
        <f t="shared" si="3"/>
        <v>310900</v>
      </c>
      <c r="O12" s="19">
        <f t="shared" si="3"/>
        <v>267193.54838709679</v>
      </c>
      <c r="P12" s="19">
        <f t="shared" si="3"/>
        <v>218433.33333333334</v>
      </c>
      <c r="Q12" s="20">
        <f t="shared" si="3"/>
        <v>161387.09677419355</v>
      </c>
      <c r="S12" s="13">
        <v>35765</v>
      </c>
      <c r="T12" s="14">
        <f t="shared" si="2"/>
        <v>131903.22580645161</v>
      </c>
    </row>
    <row r="13" spans="1:20">
      <c r="A13" s="1">
        <v>35559</v>
      </c>
      <c r="B13" s="4">
        <v>35559</v>
      </c>
      <c r="C13" s="12">
        <f t="shared" si="0"/>
        <v>5</v>
      </c>
      <c r="D13" s="5">
        <v>290000</v>
      </c>
      <c r="F13" s="21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3"/>
      <c r="S13" s="13">
        <v>35796</v>
      </c>
      <c r="T13" s="14">
        <f>HLOOKUP(S13,$F$11:$Q$15,2)</f>
        <v>156161.29032258064</v>
      </c>
    </row>
    <row r="14" spans="1:20">
      <c r="A14" s="1">
        <v>35560</v>
      </c>
      <c r="B14" s="4">
        <v>35560</v>
      </c>
      <c r="C14" s="12">
        <f t="shared" si="0"/>
        <v>5</v>
      </c>
      <c r="D14" s="5">
        <v>358000</v>
      </c>
      <c r="F14" s="21" t="s">
        <v>14</v>
      </c>
      <c r="G14" s="22" t="s">
        <v>14</v>
      </c>
      <c r="H14" s="22" t="s">
        <v>14</v>
      </c>
      <c r="I14" s="22" t="s">
        <v>14</v>
      </c>
      <c r="J14" s="22" t="s">
        <v>14</v>
      </c>
      <c r="K14" s="22" t="s">
        <v>14</v>
      </c>
      <c r="L14" s="22" t="s">
        <v>14</v>
      </c>
      <c r="M14" s="22" t="s">
        <v>14</v>
      </c>
      <c r="N14" s="22" t="s">
        <v>14</v>
      </c>
      <c r="O14" s="22" t="s">
        <v>14</v>
      </c>
      <c r="P14" s="22" t="s">
        <v>14</v>
      </c>
      <c r="Q14" s="23" t="s">
        <v>14</v>
      </c>
      <c r="S14" s="13">
        <v>35827</v>
      </c>
      <c r="T14" s="14">
        <f t="shared" ref="T14:T24" si="4">HLOOKUP(S14,$F$11:$Q$15,2)</f>
        <v>153107.14285714287</v>
      </c>
    </row>
    <row r="15" spans="1:20" ht="12" thickBot="1">
      <c r="A15" s="1">
        <v>35561</v>
      </c>
      <c r="B15" s="4">
        <v>35561</v>
      </c>
      <c r="C15" s="12">
        <f t="shared" si="0"/>
        <v>5</v>
      </c>
      <c r="D15" s="5">
        <v>340000</v>
      </c>
      <c r="F15" s="24">
        <v>1</v>
      </c>
      <c r="G15" s="25">
        <v>2</v>
      </c>
      <c r="H15" s="25">
        <v>3</v>
      </c>
      <c r="I15" s="25">
        <v>4</v>
      </c>
      <c r="J15" s="25">
        <v>5</v>
      </c>
      <c r="K15" s="25">
        <v>6</v>
      </c>
      <c r="L15" s="25">
        <v>7</v>
      </c>
      <c r="M15" s="25">
        <v>8</v>
      </c>
      <c r="N15" s="25">
        <v>9</v>
      </c>
      <c r="O15" s="25">
        <v>10</v>
      </c>
      <c r="P15" s="25">
        <v>11</v>
      </c>
      <c r="Q15" s="26">
        <v>12</v>
      </c>
      <c r="S15" s="13">
        <v>35855</v>
      </c>
      <c r="T15" s="14">
        <f t="shared" si="4"/>
        <v>275451.61290322582</v>
      </c>
    </row>
    <row r="16" spans="1:20" ht="12" thickBot="1">
      <c r="A16" s="1">
        <v>35562</v>
      </c>
      <c r="B16" s="4">
        <v>35562</v>
      </c>
      <c r="C16" s="12">
        <f t="shared" si="0"/>
        <v>5</v>
      </c>
      <c r="D16" s="5">
        <v>303000</v>
      </c>
      <c r="S16" s="13">
        <v>35886</v>
      </c>
      <c r="T16" s="14">
        <f t="shared" si="4"/>
        <v>385933.33333333331</v>
      </c>
    </row>
    <row r="17" spans="1:20">
      <c r="A17" s="1">
        <v>35563</v>
      </c>
      <c r="B17" s="4">
        <v>35563</v>
      </c>
      <c r="C17" s="12">
        <f t="shared" si="0"/>
        <v>5</v>
      </c>
      <c r="D17" s="5">
        <v>291000</v>
      </c>
      <c r="F17" s="15">
        <v>36161</v>
      </c>
      <c r="G17" s="16">
        <v>36192</v>
      </c>
      <c r="H17" s="16">
        <v>36220</v>
      </c>
      <c r="I17" s="16">
        <v>36251</v>
      </c>
      <c r="J17" s="16">
        <v>36281</v>
      </c>
      <c r="K17" s="16">
        <v>36312</v>
      </c>
      <c r="L17" s="16">
        <v>36342</v>
      </c>
      <c r="M17" s="16">
        <v>36373</v>
      </c>
      <c r="N17" s="16">
        <v>36404</v>
      </c>
      <c r="O17" s="16">
        <v>36434</v>
      </c>
      <c r="P17" s="16">
        <v>36465</v>
      </c>
      <c r="Q17" s="17">
        <v>36495</v>
      </c>
      <c r="S17" s="13">
        <v>35916</v>
      </c>
      <c r="T17" s="14" t="e">
        <f t="shared" si="4"/>
        <v>#DIV/0!</v>
      </c>
    </row>
    <row r="18" spans="1:20">
      <c r="A18" s="1">
        <v>35564</v>
      </c>
      <c r="B18" s="4">
        <v>35564</v>
      </c>
      <c r="C18" s="12">
        <f t="shared" si="0"/>
        <v>5</v>
      </c>
      <c r="D18" s="5">
        <v>298000</v>
      </c>
      <c r="F18" s="18">
        <f>DAVERAGE(Kern99,4,F20:F21)</f>
        <v>149258.06451612903</v>
      </c>
      <c r="G18" s="19">
        <f t="shared" ref="G18:Q18" si="5">DAVERAGE(Kern99,4,G20:G21)</f>
        <v>215892.85714285713</v>
      </c>
      <c r="H18" s="19">
        <f t="shared" si="5"/>
        <v>287225.80645161291</v>
      </c>
      <c r="I18" s="19">
        <f t="shared" si="5"/>
        <v>309800</v>
      </c>
      <c r="J18" s="19">
        <f t="shared" si="5"/>
        <v>332709.67741935485</v>
      </c>
      <c r="K18" s="19">
        <f t="shared" si="5"/>
        <v>383666.66666666669</v>
      </c>
      <c r="L18" s="19">
        <f t="shared" si="5"/>
        <v>379000</v>
      </c>
      <c r="M18" s="19">
        <f t="shared" si="5"/>
        <v>483387.09677419357</v>
      </c>
      <c r="N18" s="19">
        <f t="shared" si="5"/>
        <v>417833.33333333331</v>
      </c>
      <c r="O18" s="19">
        <f t="shared" si="5"/>
        <v>389774.19354838709</v>
      </c>
      <c r="P18" s="19">
        <f t="shared" si="5"/>
        <v>329066.66666666669</v>
      </c>
      <c r="Q18" s="20">
        <f t="shared" si="5"/>
        <v>161982.61290322582</v>
      </c>
      <c r="S18" s="13">
        <v>35947</v>
      </c>
      <c r="T18" s="14" t="e">
        <f t="shared" si="4"/>
        <v>#DIV/0!</v>
      </c>
    </row>
    <row r="19" spans="1:20">
      <c r="A19" s="1">
        <v>35565</v>
      </c>
      <c r="B19" s="4">
        <v>35565</v>
      </c>
      <c r="C19" s="12">
        <f t="shared" si="0"/>
        <v>5</v>
      </c>
      <c r="D19" s="5">
        <v>299000</v>
      </c>
      <c r="F19" s="21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3"/>
      <c r="S19" s="13">
        <v>35977</v>
      </c>
      <c r="T19" s="14" t="e">
        <f t="shared" si="4"/>
        <v>#DIV/0!</v>
      </c>
    </row>
    <row r="20" spans="1:20">
      <c r="A20" s="1">
        <v>35566</v>
      </c>
      <c r="B20" s="4">
        <v>35566</v>
      </c>
      <c r="C20" s="12">
        <f t="shared" si="0"/>
        <v>5</v>
      </c>
      <c r="D20" s="5">
        <v>266000</v>
      </c>
      <c r="F20" s="21" t="s">
        <v>14</v>
      </c>
      <c r="G20" s="22" t="s">
        <v>14</v>
      </c>
      <c r="H20" s="22" t="s">
        <v>14</v>
      </c>
      <c r="I20" s="22" t="s">
        <v>14</v>
      </c>
      <c r="J20" s="22" t="s">
        <v>14</v>
      </c>
      <c r="K20" s="22" t="s">
        <v>14</v>
      </c>
      <c r="L20" s="22" t="s">
        <v>14</v>
      </c>
      <c r="M20" s="22" t="s">
        <v>14</v>
      </c>
      <c r="N20" s="22" t="s">
        <v>14</v>
      </c>
      <c r="O20" s="22" t="s">
        <v>14</v>
      </c>
      <c r="P20" s="22" t="s">
        <v>14</v>
      </c>
      <c r="Q20" s="23" t="s">
        <v>14</v>
      </c>
      <c r="S20" s="13">
        <v>36008</v>
      </c>
      <c r="T20" s="14">
        <f t="shared" si="4"/>
        <v>242967.74193548388</v>
      </c>
    </row>
    <row r="21" spans="1:20" ht="12" thickBot="1">
      <c r="A21" s="1">
        <v>35567</v>
      </c>
      <c r="B21" s="4">
        <v>35567</v>
      </c>
      <c r="C21" s="12">
        <f t="shared" si="0"/>
        <v>5</v>
      </c>
      <c r="D21" s="5">
        <v>340000</v>
      </c>
      <c r="F21" s="24">
        <v>1</v>
      </c>
      <c r="G21" s="25">
        <v>2</v>
      </c>
      <c r="H21" s="25">
        <v>3</v>
      </c>
      <c r="I21" s="25">
        <v>4</v>
      </c>
      <c r="J21" s="25">
        <v>5</v>
      </c>
      <c r="K21" s="25">
        <v>6</v>
      </c>
      <c r="L21" s="25">
        <v>7</v>
      </c>
      <c r="M21" s="25">
        <v>8</v>
      </c>
      <c r="N21" s="25">
        <v>9</v>
      </c>
      <c r="O21" s="25">
        <v>10</v>
      </c>
      <c r="P21" s="25">
        <v>11</v>
      </c>
      <c r="Q21" s="26">
        <v>12</v>
      </c>
      <c r="S21" s="13">
        <v>36039</v>
      </c>
      <c r="T21" s="14">
        <f t="shared" si="4"/>
        <v>310900</v>
      </c>
    </row>
    <row r="22" spans="1:20" ht="12" thickBot="1">
      <c r="A22" s="1">
        <v>35568</v>
      </c>
      <c r="B22" s="4">
        <v>35568</v>
      </c>
      <c r="C22" s="12">
        <f t="shared" si="0"/>
        <v>5</v>
      </c>
      <c r="D22" s="5">
        <v>312000</v>
      </c>
      <c r="S22" s="13">
        <v>36069</v>
      </c>
      <c r="T22" s="14">
        <f t="shared" si="4"/>
        <v>267193.54838709679</v>
      </c>
    </row>
    <row r="23" spans="1:20">
      <c r="A23" s="1">
        <v>35569</v>
      </c>
      <c r="B23" s="4">
        <v>35569</v>
      </c>
      <c r="C23" s="12">
        <f t="shared" si="0"/>
        <v>5</v>
      </c>
      <c r="D23" s="5">
        <v>328000</v>
      </c>
      <c r="F23" s="15">
        <v>36526</v>
      </c>
      <c r="G23" s="16">
        <v>36557</v>
      </c>
      <c r="H23" s="16">
        <v>36586</v>
      </c>
      <c r="I23" s="16">
        <v>36617</v>
      </c>
      <c r="J23" s="16">
        <v>36647</v>
      </c>
      <c r="K23" s="16">
        <v>36678</v>
      </c>
      <c r="L23" s="16">
        <v>36708</v>
      </c>
      <c r="M23" s="16">
        <v>36739</v>
      </c>
      <c r="N23" s="16">
        <v>36770</v>
      </c>
      <c r="O23" s="16">
        <v>36800</v>
      </c>
      <c r="P23" s="16">
        <v>36831</v>
      </c>
      <c r="Q23" s="17">
        <v>36861</v>
      </c>
      <c r="S23" s="13">
        <v>36100</v>
      </c>
      <c r="T23" s="14">
        <f t="shared" si="4"/>
        <v>218433.33333333334</v>
      </c>
    </row>
    <row r="24" spans="1:20">
      <c r="A24" s="1">
        <v>35570</v>
      </c>
      <c r="B24" s="4">
        <v>35570</v>
      </c>
      <c r="C24" s="12">
        <f t="shared" si="0"/>
        <v>5</v>
      </c>
      <c r="D24" s="5">
        <v>329000</v>
      </c>
      <c r="F24" s="18">
        <f>DAVERAGE(kern00,4,F26:F27)</f>
        <v>197064.51612903227</v>
      </c>
      <c r="G24" s="19">
        <f t="shared" ref="G24:Q24" si="6">DAVERAGE(kern00,4,G26:G27)</f>
        <v>275965.5172413793</v>
      </c>
      <c r="H24" s="19">
        <f t="shared" si="6"/>
        <v>349645.16129032261</v>
      </c>
      <c r="I24" s="19">
        <f t="shared" si="6"/>
        <v>461900</v>
      </c>
      <c r="J24" s="19">
        <f t="shared" si="6"/>
        <v>490516.12903225806</v>
      </c>
      <c r="K24" s="19">
        <f t="shared" si="6"/>
        <v>391066.66666666669</v>
      </c>
      <c r="L24" s="19">
        <f t="shared" si="6"/>
        <v>392903.22580645164</v>
      </c>
      <c r="M24" s="19">
        <f t="shared" si="6"/>
        <v>344000</v>
      </c>
      <c r="N24" s="19">
        <f t="shared" si="6"/>
        <v>350100</v>
      </c>
      <c r="O24" s="19">
        <f t="shared" si="6"/>
        <v>383838.70967741933</v>
      </c>
      <c r="P24" s="19">
        <f t="shared" si="6"/>
        <v>269166.66666666669</v>
      </c>
      <c r="Q24" s="20">
        <f t="shared" si="6"/>
        <v>391709.67741935485</v>
      </c>
      <c r="S24" s="13">
        <v>36130</v>
      </c>
      <c r="T24" s="14">
        <f t="shared" si="4"/>
        <v>161387.09677419355</v>
      </c>
    </row>
    <row r="25" spans="1:20">
      <c r="A25" s="1">
        <v>35571</v>
      </c>
      <c r="B25" s="4">
        <v>35571</v>
      </c>
      <c r="C25" s="12">
        <f t="shared" si="0"/>
        <v>5</v>
      </c>
      <c r="D25" s="5">
        <v>319000</v>
      </c>
      <c r="F25" s="21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3"/>
      <c r="S25" s="13">
        <v>36161</v>
      </c>
      <c r="T25" s="14">
        <f>HLOOKUP(S25,$F$17:$Q$21,2)</f>
        <v>149258.06451612903</v>
      </c>
    </row>
    <row r="26" spans="1:20">
      <c r="A26" s="1">
        <v>35572</v>
      </c>
      <c r="B26" s="4">
        <v>35572</v>
      </c>
      <c r="C26" s="12">
        <f t="shared" si="0"/>
        <v>5</v>
      </c>
      <c r="D26" s="5">
        <v>340000</v>
      </c>
      <c r="F26" s="21" t="s">
        <v>14</v>
      </c>
      <c r="G26" s="22" t="s">
        <v>14</v>
      </c>
      <c r="H26" s="22" t="s">
        <v>14</v>
      </c>
      <c r="I26" s="22" t="s">
        <v>14</v>
      </c>
      <c r="J26" s="22" t="s">
        <v>14</v>
      </c>
      <c r="K26" s="22" t="s">
        <v>14</v>
      </c>
      <c r="L26" s="22" t="s">
        <v>14</v>
      </c>
      <c r="M26" s="22" t="s">
        <v>14</v>
      </c>
      <c r="N26" s="22" t="s">
        <v>14</v>
      </c>
      <c r="O26" s="22" t="s">
        <v>14</v>
      </c>
      <c r="P26" s="22" t="s">
        <v>14</v>
      </c>
      <c r="Q26" s="23" t="s">
        <v>14</v>
      </c>
      <c r="S26" s="13">
        <v>36192</v>
      </c>
      <c r="T26" s="14">
        <f t="shared" ref="T26:T36" si="7">HLOOKUP(S26,$F$17:$Q$21,2)</f>
        <v>215892.85714285713</v>
      </c>
    </row>
    <row r="27" spans="1:20" ht="12" thickBot="1">
      <c r="A27" s="1">
        <v>35573</v>
      </c>
      <c r="B27" s="4">
        <v>35573</v>
      </c>
      <c r="C27" s="12">
        <f t="shared" si="0"/>
        <v>5</v>
      </c>
      <c r="D27" s="5">
        <v>335000</v>
      </c>
      <c r="F27" s="24">
        <v>1</v>
      </c>
      <c r="G27" s="25">
        <v>2</v>
      </c>
      <c r="H27" s="25">
        <v>3</v>
      </c>
      <c r="I27" s="25">
        <v>4</v>
      </c>
      <c r="J27" s="25">
        <v>5</v>
      </c>
      <c r="K27" s="25">
        <v>6</v>
      </c>
      <c r="L27" s="25">
        <v>7</v>
      </c>
      <c r="M27" s="25">
        <v>8</v>
      </c>
      <c r="N27" s="25">
        <v>9</v>
      </c>
      <c r="O27" s="25">
        <v>10</v>
      </c>
      <c r="P27" s="25">
        <v>11</v>
      </c>
      <c r="Q27" s="26">
        <v>12</v>
      </c>
      <c r="S27" s="13">
        <v>36220</v>
      </c>
      <c r="T27" s="14">
        <f t="shared" si="7"/>
        <v>287225.80645161291</v>
      </c>
    </row>
    <row r="28" spans="1:20" ht="12" thickBot="1">
      <c r="A28" s="1">
        <v>35574</v>
      </c>
      <c r="B28" s="4">
        <v>35574</v>
      </c>
      <c r="C28" s="12">
        <f t="shared" si="0"/>
        <v>5</v>
      </c>
      <c r="D28" s="5">
        <v>186000</v>
      </c>
      <c r="S28" s="13">
        <v>36251</v>
      </c>
      <c r="T28" s="14">
        <f t="shared" si="7"/>
        <v>309800</v>
      </c>
    </row>
    <row r="29" spans="1:20">
      <c r="A29" s="1">
        <v>35575</v>
      </c>
      <c r="B29" s="4">
        <v>35575</v>
      </c>
      <c r="C29" s="12">
        <f t="shared" si="0"/>
        <v>5</v>
      </c>
      <c r="D29" s="5">
        <v>209000</v>
      </c>
      <c r="F29" s="15">
        <v>36892</v>
      </c>
      <c r="G29" s="16">
        <v>36923</v>
      </c>
      <c r="H29" s="16">
        <v>36951</v>
      </c>
      <c r="I29" s="16">
        <v>36982</v>
      </c>
      <c r="J29" s="16">
        <v>37012</v>
      </c>
      <c r="K29" s="16">
        <v>37043</v>
      </c>
      <c r="L29" s="16">
        <v>37073</v>
      </c>
      <c r="M29" s="16">
        <v>37104</v>
      </c>
      <c r="N29" s="16">
        <v>37135</v>
      </c>
      <c r="O29" s="16">
        <v>37165</v>
      </c>
      <c r="P29" s="16">
        <v>37196</v>
      </c>
      <c r="Q29" s="17">
        <v>37226</v>
      </c>
      <c r="S29" s="13">
        <v>36281</v>
      </c>
      <c r="T29" s="14">
        <f t="shared" si="7"/>
        <v>332709.67741935485</v>
      </c>
    </row>
    <row r="30" spans="1:20">
      <c r="A30" s="1">
        <v>35576</v>
      </c>
      <c r="B30" s="4">
        <v>35576</v>
      </c>
      <c r="C30" s="12">
        <f t="shared" si="0"/>
        <v>5</v>
      </c>
      <c r="D30" s="5">
        <v>213000</v>
      </c>
      <c r="F30" s="18">
        <f>DAVERAGE(Kern01,4,F32:F33)</f>
        <v>422548.38709677418</v>
      </c>
      <c r="G30" s="19">
        <f t="shared" ref="G30:Q30" si="8">DAVERAGE(Kern01,4,G32:G33)</f>
        <v>475821.42857142858</v>
      </c>
      <c r="H30" s="19">
        <f t="shared" si="8"/>
        <v>362935.48387096776</v>
      </c>
      <c r="I30" s="19">
        <f t="shared" si="8"/>
        <v>470800</v>
      </c>
      <c r="J30" s="19" t="e">
        <f t="shared" si="8"/>
        <v>#DIV/0!</v>
      </c>
      <c r="K30" s="19" t="e">
        <f t="shared" si="8"/>
        <v>#DIV/0!</v>
      </c>
      <c r="L30" s="19" t="e">
        <f t="shared" si="8"/>
        <v>#DIV/0!</v>
      </c>
      <c r="M30" s="19" t="e">
        <f t="shared" si="8"/>
        <v>#DIV/0!</v>
      </c>
      <c r="N30" s="19" t="e">
        <f t="shared" si="8"/>
        <v>#DIV/0!</v>
      </c>
      <c r="O30" s="19" t="e">
        <f t="shared" si="8"/>
        <v>#DIV/0!</v>
      </c>
      <c r="P30" s="19" t="e">
        <f t="shared" si="8"/>
        <v>#DIV/0!</v>
      </c>
      <c r="Q30" s="20" t="e">
        <f t="shared" si="8"/>
        <v>#DIV/0!</v>
      </c>
      <c r="S30" s="13">
        <v>36312</v>
      </c>
      <c r="T30" s="14">
        <f t="shared" si="7"/>
        <v>383666.66666666669</v>
      </c>
    </row>
    <row r="31" spans="1:20">
      <c r="A31" s="1">
        <v>35577</v>
      </c>
      <c r="B31" s="4">
        <v>35577</v>
      </c>
      <c r="C31" s="12">
        <f t="shared" si="0"/>
        <v>5</v>
      </c>
      <c r="D31" s="5">
        <v>214000</v>
      </c>
      <c r="F31" s="21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3"/>
      <c r="S31" s="13">
        <v>36342</v>
      </c>
      <c r="T31" s="14">
        <f t="shared" si="7"/>
        <v>379000</v>
      </c>
    </row>
    <row r="32" spans="1:20">
      <c r="A32" s="1">
        <v>35578</v>
      </c>
      <c r="B32" s="4">
        <v>35578</v>
      </c>
      <c r="C32" s="12">
        <f t="shared" si="0"/>
        <v>5</v>
      </c>
      <c r="D32" s="5">
        <v>207000</v>
      </c>
      <c r="F32" s="21" t="s">
        <v>14</v>
      </c>
      <c r="G32" s="22" t="s">
        <v>14</v>
      </c>
      <c r="H32" s="22" t="s">
        <v>14</v>
      </c>
      <c r="I32" s="22" t="s">
        <v>14</v>
      </c>
      <c r="J32" s="22" t="s">
        <v>14</v>
      </c>
      <c r="K32" s="22" t="s">
        <v>14</v>
      </c>
      <c r="L32" s="22" t="s">
        <v>14</v>
      </c>
      <c r="M32" s="22" t="s">
        <v>14</v>
      </c>
      <c r="N32" s="22" t="s">
        <v>14</v>
      </c>
      <c r="O32" s="22" t="s">
        <v>14</v>
      </c>
      <c r="P32" s="22" t="s">
        <v>14</v>
      </c>
      <c r="Q32" s="23" t="s">
        <v>14</v>
      </c>
      <c r="S32" s="13">
        <v>36373</v>
      </c>
      <c r="T32" s="14">
        <f t="shared" si="7"/>
        <v>483387.09677419357</v>
      </c>
    </row>
    <row r="33" spans="1:20" ht="12" thickBot="1">
      <c r="A33" s="1">
        <v>35579</v>
      </c>
      <c r="B33" s="4">
        <v>35579</v>
      </c>
      <c r="C33" s="12">
        <f t="shared" si="0"/>
        <v>5</v>
      </c>
      <c r="D33" s="5">
        <v>198000</v>
      </c>
      <c r="F33" s="24">
        <v>1</v>
      </c>
      <c r="G33" s="25">
        <v>2</v>
      </c>
      <c r="H33" s="25">
        <v>3</v>
      </c>
      <c r="I33" s="25">
        <v>4</v>
      </c>
      <c r="J33" s="25">
        <v>5</v>
      </c>
      <c r="K33" s="25">
        <v>6</v>
      </c>
      <c r="L33" s="25">
        <v>7</v>
      </c>
      <c r="M33" s="25">
        <v>8</v>
      </c>
      <c r="N33" s="25">
        <v>9</v>
      </c>
      <c r="O33" s="25">
        <v>10</v>
      </c>
      <c r="P33" s="25">
        <v>11</v>
      </c>
      <c r="Q33" s="26">
        <v>12</v>
      </c>
      <c r="S33" s="13">
        <v>36404</v>
      </c>
      <c r="T33" s="14">
        <f t="shared" si="7"/>
        <v>417833.33333333331</v>
      </c>
    </row>
    <row r="34" spans="1:20">
      <c r="A34" s="1">
        <v>35580</v>
      </c>
      <c r="B34" s="4">
        <v>35580</v>
      </c>
      <c r="C34" s="12">
        <f t="shared" si="0"/>
        <v>5</v>
      </c>
      <c r="D34" s="5">
        <v>215000</v>
      </c>
      <c r="S34" s="13">
        <v>36434</v>
      </c>
      <c r="T34" s="14">
        <f t="shared" si="7"/>
        <v>389774.19354838709</v>
      </c>
    </row>
    <row r="35" spans="1:20">
      <c r="A35" s="1">
        <v>35581</v>
      </c>
      <c r="B35" s="4">
        <v>35581</v>
      </c>
      <c r="C35" s="12">
        <f t="shared" si="0"/>
        <v>5</v>
      </c>
      <c r="D35" s="5">
        <v>287000</v>
      </c>
      <c r="S35" s="13">
        <v>36465</v>
      </c>
      <c r="T35" s="14">
        <f t="shared" si="7"/>
        <v>329066.66666666669</v>
      </c>
    </row>
    <row r="36" spans="1:20">
      <c r="A36" s="1">
        <v>35582</v>
      </c>
      <c r="B36" s="4">
        <v>35582</v>
      </c>
      <c r="C36" s="12">
        <f t="shared" si="0"/>
        <v>6</v>
      </c>
      <c r="D36" s="5">
        <v>287000</v>
      </c>
      <c r="S36" s="13">
        <v>36495</v>
      </c>
      <c r="T36" s="14">
        <f t="shared" si="7"/>
        <v>161982.61290322582</v>
      </c>
    </row>
    <row r="37" spans="1:20">
      <c r="A37" s="1">
        <v>35583</v>
      </c>
      <c r="B37" s="4">
        <v>35583</v>
      </c>
      <c r="C37" s="12">
        <f t="shared" si="0"/>
        <v>6</v>
      </c>
      <c r="D37" s="5">
        <v>274000</v>
      </c>
      <c r="S37" s="13">
        <v>36526</v>
      </c>
      <c r="T37" s="14">
        <f>HLOOKUP(S37,$F$23:$Q$27,2)</f>
        <v>197064.51612903227</v>
      </c>
    </row>
    <row r="38" spans="1:20">
      <c r="A38" s="1">
        <v>35584</v>
      </c>
      <c r="B38" s="4">
        <v>35584</v>
      </c>
      <c r="C38" s="12">
        <f t="shared" si="0"/>
        <v>6</v>
      </c>
      <c r="D38" s="5">
        <v>285000</v>
      </c>
      <c r="S38" s="13">
        <v>36557</v>
      </c>
      <c r="T38" s="14">
        <f t="shared" ref="T38:T48" si="9">HLOOKUP(S38,$F$23:$Q$27,2)</f>
        <v>275965.5172413793</v>
      </c>
    </row>
    <row r="39" spans="1:20">
      <c r="A39" s="1">
        <v>35585</v>
      </c>
      <c r="B39" s="4">
        <v>35585</v>
      </c>
      <c r="C39" s="12">
        <f t="shared" si="0"/>
        <v>6</v>
      </c>
      <c r="D39" s="5">
        <v>255000</v>
      </c>
      <c r="S39" s="13">
        <v>36586</v>
      </c>
      <c r="T39" s="14">
        <f t="shared" si="9"/>
        <v>349645.16129032261</v>
      </c>
    </row>
    <row r="40" spans="1:20">
      <c r="A40" s="1">
        <v>35586</v>
      </c>
      <c r="B40" s="4">
        <v>35586</v>
      </c>
      <c r="C40" s="12">
        <f t="shared" si="0"/>
        <v>6</v>
      </c>
      <c r="D40" s="5">
        <v>291000</v>
      </c>
      <c r="S40" s="13">
        <v>36617</v>
      </c>
      <c r="T40" s="14">
        <f t="shared" si="9"/>
        <v>461900</v>
      </c>
    </row>
    <row r="41" spans="1:20">
      <c r="A41" s="1">
        <v>35587</v>
      </c>
      <c r="B41" s="4">
        <v>35587</v>
      </c>
      <c r="C41" s="12">
        <f t="shared" si="0"/>
        <v>6</v>
      </c>
      <c r="D41" s="5">
        <v>302000</v>
      </c>
      <c r="S41" s="13">
        <v>36647</v>
      </c>
      <c r="T41" s="14">
        <f t="shared" si="9"/>
        <v>490516.12903225806</v>
      </c>
    </row>
    <row r="42" spans="1:20">
      <c r="A42" s="1">
        <v>35588</v>
      </c>
      <c r="B42" s="4">
        <v>35588</v>
      </c>
      <c r="C42" s="12">
        <f t="shared" si="0"/>
        <v>6</v>
      </c>
      <c r="D42" s="5">
        <v>214000</v>
      </c>
      <c r="S42" s="13">
        <v>36678</v>
      </c>
      <c r="T42" s="14">
        <f t="shared" si="9"/>
        <v>391066.66666666669</v>
      </c>
    </row>
    <row r="43" spans="1:20">
      <c r="A43" s="1">
        <v>35589</v>
      </c>
      <c r="B43" s="4">
        <v>35589</v>
      </c>
      <c r="C43" s="12">
        <f t="shared" si="0"/>
        <v>6</v>
      </c>
      <c r="D43" s="5">
        <v>201000</v>
      </c>
      <c r="S43" s="13">
        <v>36708</v>
      </c>
      <c r="T43" s="14">
        <f t="shared" si="9"/>
        <v>392903.22580645164</v>
      </c>
    </row>
    <row r="44" spans="1:20">
      <c r="A44" s="1">
        <v>35590</v>
      </c>
      <c r="B44" s="4">
        <v>35590</v>
      </c>
      <c r="C44" s="12">
        <f t="shared" si="0"/>
        <v>6</v>
      </c>
      <c r="D44" s="5">
        <v>335000</v>
      </c>
      <c r="S44" s="13">
        <v>36739</v>
      </c>
      <c r="T44" s="14">
        <f t="shared" si="9"/>
        <v>344000</v>
      </c>
    </row>
    <row r="45" spans="1:20">
      <c r="A45" s="1">
        <v>35591</v>
      </c>
      <c r="B45" s="4">
        <v>35591</v>
      </c>
      <c r="C45" s="12">
        <f t="shared" si="0"/>
        <v>6</v>
      </c>
      <c r="D45" s="5">
        <v>294000</v>
      </c>
      <c r="S45" s="13">
        <v>36770</v>
      </c>
      <c r="T45" s="14">
        <f t="shared" si="9"/>
        <v>350100</v>
      </c>
    </row>
    <row r="46" spans="1:20">
      <c r="A46" s="1">
        <v>35592</v>
      </c>
      <c r="B46" s="4">
        <v>35592</v>
      </c>
      <c r="C46" s="12">
        <f t="shared" si="0"/>
        <v>6</v>
      </c>
      <c r="D46" s="5">
        <v>301000</v>
      </c>
      <c r="S46" s="13">
        <v>36800</v>
      </c>
      <c r="T46" s="14">
        <f t="shared" si="9"/>
        <v>383838.70967741933</v>
      </c>
    </row>
    <row r="47" spans="1:20">
      <c r="A47" s="1">
        <v>35593</v>
      </c>
      <c r="B47" s="4">
        <v>35593</v>
      </c>
      <c r="C47" s="12">
        <f t="shared" si="0"/>
        <v>6</v>
      </c>
      <c r="D47" s="5">
        <v>364000</v>
      </c>
      <c r="S47" s="13">
        <v>36831</v>
      </c>
      <c r="T47" s="14">
        <f t="shared" si="9"/>
        <v>269166.66666666669</v>
      </c>
    </row>
    <row r="48" spans="1:20">
      <c r="A48" s="1">
        <v>35594</v>
      </c>
      <c r="B48" s="4">
        <v>35594</v>
      </c>
      <c r="C48" s="12">
        <f t="shared" si="0"/>
        <v>6</v>
      </c>
      <c r="D48" s="5">
        <v>350000</v>
      </c>
      <c r="S48" s="13">
        <v>36861</v>
      </c>
      <c r="T48" s="14">
        <f t="shared" si="9"/>
        <v>391709.67741935485</v>
      </c>
    </row>
    <row r="49" spans="1:20">
      <c r="A49" s="1">
        <v>35595</v>
      </c>
      <c r="B49" s="4">
        <v>35595</v>
      </c>
      <c r="C49" s="12">
        <f t="shared" si="0"/>
        <v>6</v>
      </c>
      <c r="D49" s="5">
        <v>311000</v>
      </c>
      <c r="S49" s="13">
        <v>36892</v>
      </c>
      <c r="T49" s="14">
        <f>HLOOKUP(S49,$F$29:$Q$33,2)</f>
        <v>422548.38709677418</v>
      </c>
    </row>
    <row r="50" spans="1:20">
      <c r="A50" s="1">
        <v>35596</v>
      </c>
      <c r="B50" s="4">
        <v>35596</v>
      </c>
      <c r="C50" s="12">
        <f t="shared" si="0"/>
        <v>6</v>
      </c>
      <c r="D50" s="5">
        <v>254000</v>
      </c>
      <c r="S50" s="13">
        <v>36923</v>
      </c>
      <c r="T50" s="14">
        <f t="shared" ref="T50:T60" si="10">HLOOKUP(S50,$F$29:$Q$33,2)</f>
        <v>475821.42857142858</v>
      </c>
    </row>
    <row r="51" spans="1:20">
      <c r="A51" s="1">
        <v>35597</v>
      </c>
      <c r="B51" s="4">
        <v>35597</v>
      </c>
      <c r="C51" s="12">
        <f t="shared" si="0"/>
        <v>6</v>
      </c>
      <c r="D51" s="5">
        <v>291000</v>
      </c>
      <c r="S51" s="13">
        <v>36951</v>
      </c>
      <c r="T51" s="14">
        <f t="shared" si="10"/>
        <v>362935.48387096776</v>
      </c>
    </row>
    <row r="52" spans="1:20">
      <c r="A52" s="1">
        <v>35598</v>
      </c>
      <c r="B52" s="4">
        <v>35598</v>
      </c>
      <c r="C52" s="12">
        <f t="shared" si="0"/>
        <v>6</v>
      </c>
      <c r="D52" s="5">
        <v>216000</v>
      </c>
      <c r="S52" s="13">
        <v>36982</v>
      </c>
      <c r="T52" s="14">
        <f t="shared" si="10"/>
        <v>470800</v>
      </c>
    </row>
    <row r="53" spans="1:20">
      <c r="A53" s="1">
        <v>35599</v>
      </c>
      <c r="B53" s="4">
        <v>35599</v>
      </c>
      <c r="C53" s="12">
        <f t="shared" si="0"/>
        <v>6</v>
      </c>
      <c r="D53" s="5">
        <v>268000</v>
      </c>
      <c r="S53" s="13">
        <v>37012</v>
      </c>
      <c r="T53" s="14" t="e">
        <f t="shared" si="10"/>
        <v>#DIV/0!</v>
      </c>
    </row>
    <row r="54" spans="1:20">
      <c r="A54" s="1">
        <v>35600</v>
      </c>
      <c r="B54" s="4">
        <v>35600</v>
      </c>
      <c r="C54" s="12">
        <f t="shared" si="0"/>
        <v>6</v>
      </c>
      <c r="D54" s="5">
        <v>218000</v>
      </c>
      <c r="S54" s="13">
        <v>37043</v>
      </c>
      <c r="T54" s="14" t="e">
        <f t="shared" si="10"/>
        <v>#DIV/0!</v>
      </c>
    </row>
    <row r="55" spans="1:20">
      <c r="A55" s="1">
        <v>35601</v>
      </c>
      <c r="B55" s="4">
        <v>35601</v>
      </c>
      <c r="C55" s="12">
        <f t="shared" si="0"/>
        <v>6</v>
      </c>
      <c r="D55" s="5">
        <v>271000</v>
      </c>
      <c r="S55" s="13">
        <v>37073</v>
      </c>
      <c r="T55" s="14" t="e">
        <f t="shared" si="10"/>
        <v>#DIV/0!</v>
      </c>
    </row>
    <row r="56" spans="1:20">
      <c r="A56" s="1">
        <v>35602</v>
      </c>
      <c r="B56" s="4">
        <v>35602</v>
      </c>
      <c r="C56" s="12">
        <f t="shared" si="0"/>
        <v>6</v>
      </c>
      <c r="D56" s="5">
        <v>226000</v>
      </c>
      <c r="S56" s="13">
        <v>37104</v>
      </c>
      <c r="T56" s="14" t="e">
        <f t="shared" si="10"/>
        <v>#DIV/0!</v>
      </c>
    </row>
    <row r="57" spans="1:20">
      <c r="A57" s="1">
        <v>35603</v>
      </c>
      <c r="B57" s="4">
        <v>35603</v>
      </c>
      <c r="C57" s="12">
        <f t="shared" si="0"/>
        <v>6</v>
      </c>
      <c r="D57" s="5">
        <v>214000</v>
      </c>
      <c r="S57" s="13">
        <v>37135</v>
      </c>
      <c r="T57" s="14" t="e">
        <f t="shared" si="10"/>
        <v>#DIV/0!</v>
      </c>
    </row>
    <row r="58" spans="1:20">
      <c r="A58" s="1">
        <v>35604</v>
      </c>
      <c r="B58" s="4">
        <v>35604</v>
      </c>
      <c r="C58" s="12">
        <f t="shared" si="0"/>
        <v>6</v>
      </c>
      <c r="D58" s="5">
        <v>221000</v>
      </c>
      <c r="S58" s="13">
        <v>37165</v>
      </c>
      <c r="T58" s="14" t="e">
        <f t="shared" si="10"/>
        <v>#DIV/0!</v>
      </c>
    </row>
    <row r="59" spans="1:20">
      <c r="A59" s="1">
        <v>35605</v>
      </c>
      <c r="B59" s="4">
        <v>35605</v>
      </c>
      <c r="C59" s="12">
        <f t="shared" si="0"/>
        <v>6</v>
      </c>
      <c r="D59" s="5">
        <v>297000</v>
      </c>
      <c r="S59" s="13">
        <v>37196</v>
      </c>
      <c r="T59" s="14" t="e">
        <f t="shared" si="10"/>
        <v>#DIV/0!</v>
      </c>
    </row>
    <row r="60" spans="1:20">
      <c r="A60" s="1">
        <v>35606</v>
      </c>
      <c r="B60" s="4">
        <v>35606</v>
      </c>
      <c r="C60" s="12">
        <f t="shared" si="0"/>
        <v>6</v>
      </c>
      <c r="D60" s="5">
        <v>300000</v>
      </c>
      <c r="S60" s="13">
        <v>37226</v>
      </c>
      <c r="T60" s="14" t="e">
        <f t="shared" si="10"/>
        <v>#DIV/0!</v>
      </c>
    </row>
    <row r="61" spans="1:20">
      <c r="A61" s="1">
        <v>35607</v>
      </c>
      <c r="B61" s="4">
        <v>35607</v>
      </c>
      <c r="C61" s="12">
        <f t="shared" si="0"/>
        <v>6</v>
      </c>
      <c r="D61" s="5">
        <v>280000</v>
      </c>
    </row>
    <row r="62" spans="1:20">
      <c r="A62" s="1">
        <v>35608</v>
      </c>
      <c r="B62" s="4">
        <v>35608</v>
      </c>
      <c r="C62" s="12">
        <f t="shared" si="0"/>
        <v>6</v>
      </c>
      <c r="D62" s="5">
        <v>225000</v>
      </c>
    </row>
    <row r="63" spans="1:20">
      <c r="A63" s="1">
        <v>35609</v>
      </c>
      <c r="B63" s="4">
        <v>35609</v>
      </c>
      <c r="C63" s="12">
        <f t="shared" si="0"/>
        <v>6</v>
      </c>
      <c r="D63" s="5">
        <v>244000</v>
      </c>
    </row>
    <row r="64" spans="1:20">
      <c r="A64" s="1">
        <v>35610</v>
      </c>
      <c r="B64" s="4">
        <v>35610</v>
      </c>
      <c r="C64" s="12">
        <f t="shared" si="0"/>
        <v>6</v>
      </c>
      <c r="D64" s="5">
        <v>239000</v>
      </c>
    </row>
    <row r="65" spans="1:4">
      <c r="A65" s="1">
        <v>35611</v>
      </c>
      <c r="B65" s="4">
        <v>35611</v>
      </c>
      <c r="C65" s="12">
        <f t="shared" si="0"/>
        <v>6</v>
      </c>
      <c r="D65" s="5">
        <v>228000</v>
      </c>
    </row>
    <row r="66" spans="1:4">
      <c r="A66" s="1">
        <v>35612</v>
      </c>
      <c r="B66" s="4">
        <v>35612</v>
      </c>
      <c r="C66" s="12">
        <f t="shared" si="0"/>
        <v>7</v>
      </c>
      <c r="D66" s="5">
        <v>184000</v>
      </c>
    </row>
    <row r="67" spans="1:4">
      <c r="A67" s="1">
        <v>35613</v>
      </c>
      <c r="B67" s="4">
        <v>35613</v>
      </c>
      <c r="C67" s="12">
        <f t="shared" si="0"/>
        <v>7</v>
      </c>
      <c r="D67" s="5">
        <v>215000</v>
      </c>
    </row>
    <row r="68" spans="1:4">
      <c r="A68" s="1">
        <v>35614</v>
      </c>
      <c r="B68" s="4">
        <v>35614</v>
      </c>
      <c r="C68" s="12">
        <f t="shared" si="0"/>
        <v>7</v>
      </c>
      <c r="D68" s="5">
        <v>210000</v>
      </c>
    </row>
    <row r="69" spans="1:4">
      <c r="A69" s="1">
        <v>35615</v>
      </c>
      <c r="B69" s="4">
        <v>35615</v>
      </c>
      <c r="C69" s="12">
        <f t="shared" si="0"/>
        <v>7</v>
      </c>
      <c r="D69" s="5">
        <v>147000</v>
      </c>
    </row>
    <row r="70" spans="1:4">
      <c r="A70" s="1">
        <v>35616</v>
      </c>
      <c r="B70" s="4">
        <v>35616</v>
      </c>
      <c r="C70" s="12">
        <f t="shared" ref="C70:C133" si="11">IF(B70&lt;&gt;"",MONTH(B70),0)</f>
        <v>7</v>
      </c>
      <c r="D70" s="5">
        <v>217000</v>
      </c>
    </row>
    <row r="71" spans="1:4">
      <c r="A71" s="1">
        <v>35617</v>
      </c>
      <c r="B71" s="4">
        <v>35617</v>
      </c>
      <c r="C71" s="12">
        <f t="shared" si="11"/>
        <v>7</v>
      </c>
      <c r="D71" s="5">
        <v>216000</v>
      </c>
    </row>
    <row r="72" spans="1:4">
      <c r="A72" s="1">
        <v>35618</v>
      </c>
      <c r="B72" s="4">
        <v>35618</v>
      </c>
      <c r="C72" s="12">
        <f t="shared" si="11"/>
        <v>7</v>
      </c>
      <c r="D72" s="5">
        <v>159000</v>
      </c>
    </row>
    <row r="73" spans="1:4">
      <c r="A73" s="1">
        <v>35619</v>
      </c>
      <c r="B73" s="4">
        <v>35619</v>
      </c>
      <c r="C73" s="12">
        <f t="shared" si="11"/>
        <v>7</v>
      </c>
      <c r="D73" s="5">
        <v>188000</v>
      </c>
    </row>
    <row r="74" spans="1:4">
      <c r="A74" s="1">
        <v>35620</v>
      </c>
      <c r="B74" s="4">
        <v>35620</v>
      </c>
      <c r="C74" s="12">
        <f t="shared" si="11"/>
        <v>7</v>
      </c>
      <c r="D74" s="5">
        <v>191000</v>
      </c>
    </row>
    <row r="75" spans="1:4">
      <c r="A75" s="1">
        <v>35621</v>
      </c>
      <c r="B75" s="4">
        <v>35621</v>
      </c>
      <c r="C75" s="12">
        <f t="shared" si="11"/>
        <v>7</v>
      </c>
      <c r="D75" s="5">
        <v>188000</v>
      </c>
    </row>
    <row r="76" spans="1:4">
      <c r="A76" s="1">
        <v>35622</v>
      </c>
      <c r="B76" s="4">
        <v>35622</v>
      </c>
      <c r="C76" s="12">
        <f t="shared" si="11"/>
        <v>7</v>
      </c>
      <c r="D76" s="5">
        <v>224000</v>
      </c>
    </row>
    <row r="77" spans="1:4">
      <c r="A77" s="1">
        <v>35623</v>
      </c>
      <c r="B77" s="4">
        <v>35623</v>
      </c>
      <c r="C77" s="12">
        <f t="shared" si="11"/>
        <v>7</v>
      </c>
      <c r="D77" s="5">
        <v>198000</v>
      </c>
    </row>
    <row r="78" spans="1:4">
      <c r="A78" s="1">
        <v>35624</v>
      </c>
      <c r="B78" s="4">
        <v>35624</v>
      </c>
      <c r="C78" s="12">
        <f t="shared" si="11"/>
        <v>7</v>
      </c>
      <c r="D78" s="5">
        <v>194000</v>
      </c>
    </row>
    <row r="79" spans="1:4">
      <c r="A79" s="1">
        <v>35625</v>
      </c>
      <c r="B79" s="4">
        <v>35625</v>
      </c>
      <c r="C79" s="12">
        <f t="shared" si="11"/>
        <v>7</v>
      </c>
      <c r="D79" s="5">
        <v>179000</v>
      </c>
    </row>
    <row r="80" spans="1:4">
      <c r="A80" s="1">
        <v>35626</v>
      </c>
      <c r="B80" s="4">
        <v>35626</v>
      </c>
      <c r="C80" s="12">
        <f t="shared" si="11"/>
        <v>7</v>
      </c>
      <c r="D80" s="5">
        <v>165000</v>
      </c>
    </row>
    <row r="81" spans="1:4">
      <c r="A81" s="1">
        <v>35627</v>
      </c>
      <c r="B81" s="4">
        <v>35627</v>
      </c>
      <c r="C81" s="12">
        <f t="shared" si="11"/>
        <v>7</v>
      </c>
      <c r="D81" s="5">
        <v>174000</v>
      </c>
    </row>
    <row r="82" spans="1:4">
      <c r="A82" s="1">
        <v>35628</v>
      </c>
      <c r="B82" s="4">
        <v>35628</v>
      </c>
      <c r="C82" s="12">
        <f t="shared" si="11"/>
        <v>7</v>
      </c>
      <c r="D82" s="5">
        <v>155000</v>
      </c>
    </row>
    <row r="83" spans="1:4">
      <c r="A83" s="1">
        <v>35629</v>
      </c>
      <c r="B83" s="4">
        <v>35629</v>
      </c>
      <c r="C83" s="12">
        <f t="shared" si="11"/>
        <v>7</v>
      </c>
      <c r="D83" s="5">
        <v>254000</v>
      </c>
    </row>
    <row r="84" spans="1:4">
      <c r="A84" s="1">
        <v>35630</v>
      </c>
      <c r="B84" s="4">
        <v>35630</v>
      </c>
      <c r="C84" s="12">
        <f t="shared" si="11"/>
        <v>7</v>
      </c>
      <c r="D84" s="5">
        <v>147000</v>
      </c>
    </row>
    <row r="85" spans="1:4">
      <c r="A85" s="1">
        <v>35631</v>
      </c>
      <c r="B85" s="4">
        <v>35631</v>
      </c>
      <c r="C85" s="12">
        <f t="shared" si="11"/>
        <v>7</v>
      </c>
      <c r="D85" s="5">
        <v>168000</v>
      </c>
    </row>
    <row r="86" spans="1:4">
      <c r="A86" s="1">
        <v>35632</v>
      </c>
      <c r="B86" s="4">
        <v>35632</v>
      </c>
      <c r="C86" s="12">
        <f t="shared" si="11"/>
        <v>7</v>
      </c>
      <c r="D86" s="5">
        <v>128000</v>
      </c>
    </row>
    <row r="87" spans="1:4">
      <c r="A87" s="1">
        <v>35633</v>
      </c>
      <c r="B87" s="4">
        <v>35633</v>
      </c>
      <c r="C87" s="12">
        <f t="shared" si="11"/>
        <v>7</v>
      </c>
      <c r="D87" s="5">
        <v>210000</v>
      </c>
    </row>
    <row r="88" spans="1:4">
      <c r="A88" s="1">
        <v>35634</v>
      </c>
      <c r="B88" s="4">
        <v>35634</v>
      </c>
      <c r="C88" s="12">
        <f t="shared" si="11"/>
        <v>7</v>
      </c>
      <c r="D88" s="5">
        <v>198000</v>
      </c>
    </row>
    <row r="89" spans="1:4">
      <c r="A89" s="1">
        <v>35635</v>
      </c>
      <c r="B89" s="4">
        <v>35635</v>
      </c>
      <c r="C89" s="12">
        <f t="shared" si="11"/>
        <v>7</v>
      </c>
      <c r="D89" s="5">
        <v>174000</v>
      </c>
    </row>
    <row r="90" spans="1:4">
      <c r="A90" s="1">
        <v>35636</v>
      </c>
      <c r="B90" s="4">
        <v>35636</v>
      </c>
      <c r="C90" s="12">
        <f t="shared" si="11"/>
        <v>7</v>
      </c>
      <c r="D90" s="5">
        <v>220000</v>
      </c>
    </row>
    <row r="91" spans="1:4">
      <c r="A91" s="1">
        <v>35637</v>
      </c>
      <c r="B91" s="4">
        <v>35637</v>
      </c>
      <c r="C91" s="12">
        <f t="shared" si="11"/>
        <v>7</v>
      </c>
      <c r="D91" s="5">
        <v>237000</v>
      </c>
    </row>
    <row r="92" spans="1:4">
      <c r="A92" s="1">
        <v>35638</v>
      </c>
      <c r="B92" s="4">
        <v>35638</v>
      </c>
      <c r="C92" s="12">
        <f t="shared" si="11"/>
        <v>7</v>
      </c>
      <c r="D92" s="5">
        <v>201000</v>
      </c>
    </row>
    <row r="93" spans="1:4">
      <c r="A93" s="1">
        <v>35639</v>
      </c>
      <c r="B93" s="4">
        <v>35639</v>
      </c>
      <c r="C93" s="12">
        <f t="shared" si="11"/>
        <v>7</v>
      </c>
      <c r="D93" s="5">
        <v>270000</v>
      </c>
    </row>
    <row r="94" spans="1:4">
      <c r="A94" s="1">
        <v>35640</v>
      </c>
      <c r="B94" s="4">
        <v>35640</v>
      </c>
      <c r="C94" s="12">
        <f t="shared" si="11"/>
        <v>7</v>
      </c>
      <c r="D94" s="5">
        <v>252000</v>
      </c>
    </row>
    <row r="95" spans="1:4">
      <c r="A95" s="1">
        <v>35641</v>
      </c>
      <c r="B95" s="4">
        <v>35641</v>
      </c>
      <c r="C95" s="12">
        <f t="shared" si="11"/>
        <v>7</v>
      </c>
      <c r="D95" s="5">
        <v>212000</v>
      </c>
    </row>
    <row r="96" spans="1:4">
      <c r="A96" s="1">
        <v>35642</v>
      </c>
      <c r="B96" s="4">
        <v>35642</v>
      </c>
      <c r="C96" s="12">
        <f t="shared" si="11"/>
        <v>7</v>
      </c>
      <c r="D96" s="5">
        <v>214000</v>
      </c>
    </row>
    <row r="97" spans="1:4">
      <c r="A97" s="1">
        <v>35643</v>
      </c>
      <c r="B97" s="4">
        <v>35643</v>
      </c>
      <c r="C97" s="12">
        <f t="shared" si="11"/>
        <v>8</v>
      </c>
      <c r="D97" s="5">
        <v>179000</v>
      </c>
    </row>
    <row r="98" spans="1:4">
      <c r="A98" s="1">
        <v>35644</v>
      </c>
      <c r="B98" s="4">
        <v>35644</v>
      </c>
      <c r="C98" s="12">
        <f t="shared" si="11"/>
        <v>8</v>
      </c>
      <c r="D98" s="5">
        <v>149000</v>
      </c>
    </row>
    <row r="99" spans="1:4">
      <c r="A99" s="1">
        <v>35645</v>
      </c>
      <c r="B99" s="4">
        <v>35645</v>
      </c>
      <c r="C99" s="12">
        <f t="shared" si="11"/>
        <v>8</v>
      </c>
      <c r="D99" s="5">
        <v>148000</v>
      </c>
    </row>
    <row r="100" spans="1:4">
      <c r="A100" s="1">
        <v>35646</v>
      </c>
      <c r="B100" s="4">
        <v>35646</v>
      </c>
      <c r="C100" s="12">
        <f t="shared" si="11"/>
        <v>8</v>
      </c>
      <c r="D100" s="5">
        <v>155000</v>
      </c>
    </row>
    <row r="101" spans="1:4">
      <c r="A101" s="1">
        <v>35647</v>
      </c>
      <c r="B101" s="4">
        <v>35647</v>
      </c>
      <c r="C101" s="12">
        <f t="shared" si="11"/>
        <v>8</v>
      </c>
      <c r="D101" s="5">
        <v>132000</v>
      </c>
    </row>
    <row r="102" spans="1:4">
      <c r="A102" s="1">
        <v>35648</v>
      </c>
      <c r="B102" s="4">
        <v>35648</v>
      </c>
      <c r="C102" s="12">
        <f t="shared" si="11"/>
        <v>8</v>
      </c>
      <c r="D102" s="5">
        <v>149000</v>
      </c>
    </row>
    <row r="103" spans="1:4">
      <c r="A103" s="1">
        <v>35649</v>
      </c>
      <c r="B103" s="4">
        <v>35649</v>
      </c>
      <c r="C103" s="12">
        <f t="shared" si="11"/>
        <v>8</v>
      </c>
      <c r="D103" s="5">
        <v>160000</v>
      </c>
    </row>
    <row r="104" spans="1:4">
      <c r="A104" s="1">
        <v>35650</v>
      </c>
      <c r="B104" s="4">
        <v>35650</v>
      </c>
      <c r="C104" s="12">
        <f t="shared" si="11"/>
        <v>8</v>
      </c>
      <c r="D104" s="5">
        <v>283000</v>
      </c>
    </row>
    <row r="105" spans="1:4">
      <c r="A105" s="1">
        <v>35651</v>
      </c>
      <c r="B105" s="4">
        <v>35651</v>
      </c>
      <c r="C105" s="12">
        <f t="shared" si="11"/>
        <v>8</v>
      </c>
      <c r="D105" s="5">
        <v>151000</v>
      </c>
    </row>
    <row r="106" spans="1:4">
      <c r="A106" s="1">
        <v>35652</v>
      </c>
      <c r="B106" s="4">
        <v>35652</v>
      </c>
      <c r="C106" s="12">
        <f t="shared" si="11"/>
        <v>8</v>
      </c>
      <c r="D106" s="5">
        <v>157000</v>
      </c>
    </row>
    <row r="107" spans="1:4">
      <c r="A107" s="1">
        <v>35653</v>
      </c>
      <c r="B107" s="4">
        <v>35653</v>
      </c>
      <c r="C107" s="12">
        <f t="shared" si="11"/>
        <v>8</v>
      </c>
      <c r="D107" s="5">
        <v>190000</v>
      </c>
    </row>
    <row r="108" spans="1:4">
      <c r="A108" s="1">
        <v>35654</v>
      </c>
      <c r="B108" s="4">
        <v>35654</v>
      </c>
      <c r="C108" s="12">
        <f t="shared" si="11"/>
        <v>8</v>
      </c>
      <c r="D108" s="5">
        <v>262000</v>
      </c>
    </row>
    <row r="109" spans="1:4">
      <c r="A109" s="1">
        <v>35655</v>
      </c>
      <c r="B109" s="4">
        <v>35655</v>
      </c>
      <c r="C109" s="12">
        <f t="shared" si="11"/>
        <v>8</v>
      </c>
      <c r="D109" s="5">
        <v>254000</v>
      </c>
    </row>
    <row r="110" spans="1:4">
      <c r="A110" s="1">
        <v>35656</v>
      </c>
      <c r="B110" s="4">
        <v>35656</v>
      </c>
      <c r="C110" s="12">
        <f t="shared" si="11"/>
        <v>8</v>
      </c>
      <c r="D110" s="5">
        <v>250000</v>
      </c>
    </row>
    <row r="111" spans="1:4">
      <c r="A111" s="1">
        <v>35657</v>
      </c>
      <c r="B111" s="4">
        <v>35657</v>
      </c>
      <c r="C111" s="12">
        <f t="shared" si="11"/>
        <v>8</v>
      </c>
      <c r="D111" s="5">
        <v>258000</v>
      </c>
    </row>
    <row r="112" spans="1:4">
      <c r="A112" s="1">
        <v>35658</v>
      </c>
      <c r="B112" s="4">
        <v>35658</v>
      </c>
      <c r="C112" s="12">
        <f t="shared" si="11"/>
        <v>8</v>
      </c>
      <c r="D112" s="5">
        <v>204000</v>
      </c>
    </row>
    <row r="113" spans="1:4">
      <c r="A113" s="1">
        <v>35659</v>
      </c>
      <c r="B113" s="4">
        <v>35659</v>
      </c>
      <c r="C113" s="12">
        <f t="shared" si="11"/>
        <v>8</v>
      </c>
      <c r="D113" s="5">
        <v>207000</v>
      </c>
    </row>
    <row r="114" spans="1:4">
      <c r="A114" s="1">
        <v>35660</v>
      </c>
      <c r="B114" s="4">
        <v>35660</v>
      </c>
      <c r="C114" s="12">
        <f t="shared" si="11"/>
        <v>8</v>
      </c>
      <c r="D114" s="5">
        <v>220000</v>
      </c>
    </row>
    <row r="115" spans="1:4">
      <c r="A115" s="1">
        <v>35661</v>
      </c>
      <c r="B115" s="4">
        <v>35661</v>
      </c>
      <c r="C115" s="12">
        <f t="shared" si="11"/>
        <v>8</v>
      </c>
      <c r="D115" s="5">
        <v>151000</v>
      </c>
    </row>
    <row r="116" spans="1:4">
      <c r="A116" s="1">
        <v>35662</v>
      </c>
      <c r="B116" s="4">
        <v>35662</v>
      </c>
      <c r="C116" s="12">
        <f t="shared" si="11"/>
        <v>8</v>
      </c>
      <c r="D116" s="5">
        <v>141000</v>
      </c>
    </row>
    <row r="117" spans="1:4">
      <c r="A117" s="1">
        <v>35663</v>
      </c>
      <c r="B117" s="4">
        <v>35663</v>
      </c>
      <c r="C117" s="12">
        <f t="shared" si="11"/>
        <v>8</v>
      </c>
      <c r="D117" s="5">
        <v>191000</v>
      </c>
    </row>
    <row r="118" spans="1:4">
      <c r="A118" s="1">
        <v>35664</v>
      </c>
      <c r="B118" s="4">
        <v>35664</v>
      </c>
      <c r="C118" s="12">
        <f t="shared" si="11"/>
        <v>8</v>
      </c>
      <c r="D118" s="5">
        <v>175000</v>
      </c>
    </row>
    <row r="119" spans="1:4">
      <c r="A119" s="1">
        <v>35665</v>
      </c>
      <c r="B119" s="4">
        <v>35665</v>
      </c>
      <c r="C119" s="12">
        <f t="shared" si="11"/>
        <v>8</v>
      </c>
      <c r="D119" s="5">
        <v>184000</v>
      </c>
    </row>
    <row r="120" spans="1:4">
      <c r="A120" s="1">
        <v>35666</v>
      </c>
      <c r="B120" s="4">
        <v>35666</v>
      </c>
      <c r="C120" s="12">
        <f t="shared" si="11"/>
        <v>8</v>
      </c>
      <c r="D120" s="5">
        <v>215000</v>
      </c>
    </row>
    <row r="121" spans="1:4">
      <c r="A121" s="1">
        <v>35667</v>
      </c>
      <c r="B121" s="4">
        <v>35667</v>
      </c>
      <c r="C121" s="12">
        <f t="shared" si="11"/>
        <v>8</v>
      </c>
      <c r="D121" s="5">
        <v>158000</v>
      </c>
    </row>
    <row r="122" spans="1:4">
      <c r="A122" s="1">
        <v>35668</v>
      </c>
      <c r="B122" s="4">
        <v>35668</v>
      </c>
      <c r="C122" s="12">
        <f t="shared" si="11"/>
        <v>8</v>
      </c>
      <c r="D122" s="5">
        <v>202000</v>
      </c>
    </row>
    <row r="123" spans="1:4">
      <c r="A123" s="1">
        <v>35669</v>
      </c>
      <c r="B123" s="4">
        <v>35669</v>
      </c>
      <c r="C123" s="12">
        <f t="shared" si="11"/>
        <v>8</v>
      </c>
      <c r="D123" s="5">
        <v>292000</v>
      </c>
    </row>
    <row r="124" spans="1:4">
      <c r="A124" s="1">
        <v>35670</v>
      </c>
      <c r="B124" s="4">
        <v>35670</v>
      </c>
      <c r="C124" s="12">
        <f t="shared" si="11"/>
        <v>8</v>
      </c>
      <c r="D124" s="5">
        <v>290000</v>
      </c>
    </row>
    <row r="125" spans="1:4">
      <c r="A125" s="1">
        <v>35671</v>
      </c>
      <c r="B125" s="4">
        <v>35671</v>
      </c>
      <c r="C125" s="12">
        <f t="shared" si="11"/>
        <v>8</v>
      </c>
      <c r="D125" s="5">
        <v>197000</v>
      </c>
    </row>
    <row r="126" spans="1:4">
      <c r="A126" s="1">
        <v>35672</v>
      </c>
      <c r="B126" s="4">
        <v>35672</v>
      </c>
      <c r="C126" s="12">
        <f t="shared" si="11"/>
        <v>8</v>
      </c>
      <c r="D126" s="5">
        <v>178000</v>
      </c>
    </row>
    <row r="127" spans="1:4">
      <c r="A127" s="1">
        <v>35673</v>
      </c>
      <c r="B127" s="4">
        <v>35673</v>
      </c>
      <c r="C127" s="12">
        <f t="shared" si="11"/>
        <v>8</v>
      </c>
      <c r="D127" s="5">
        <v>182000</v>
      </c>
    </row>
    <row r="128" spans="1:4">
      <c r="A128" s="1">
        <v>35674</v>
      </c>
      <c r="B128" s="4">
        <v>35674</v>
      </c>
      <c r="C128" s="12">
        <f t="shared" si="11"/>
        <v>9</v>
      </c>
      <c r="D128" s="5">
        <v>291000</v>
      </c>
    </row>
    <row r="129" spans="1:4">
      <c r="A129" s="1">
        <v>35675</v>
      </c>
      <c r="B129" s="4">
        <v>35675</v>
      </c>
      <c r="C129" s="12">
        <f t="shared" si="11"/>
        <v>9</v>
      </c>
      <c r="D129" s="5">
        <v>203000</v>
      </c>
    </row>
    <row r="130" spans="1:4">
      <c r="A130" s="1">
        <v>35676</v>
      </c>
      <c r="B130" s="4">
        <v>35676</v>
      </c>
      <c r="C130" s="12">
        <f t="shared" si="11"/>
        <v>9</v>
      </c>
      <c r="D130" s="5">
        <v>227000</v>
      </c>
    </row>
    <row r="131" spans="1:4">
      <c r="A131" s="1">
        <v>35677</v>
      </c>
      <c r="B131" s="4">
        <v>35677</v>
      </c>
      <c r="C131" s="12">
        <f t="shared" si="11"/>
        <v>9</v>
      </c>
      <c r="D131" s="5">
        <v>214000</v>
      </c>
    </row>
    <row r="132" spans="1:4">
      <c r="A132" s="1">
        <v>35678</v>
      </c>
      <c r="B132" s="4">
        <v>35678</v>
      </c>
      <c r="C132" s="12">
        <f t="shared" si="11"/>
        <v>9</v>
      </c>
      <c r="D132" s="5">
        <v>233000</v>
      </c>
    </row>
    <row r="133" spans="1:4">
      <c r="A133" s="1">
        <v>35679</v>
      </c>
      <c r="B133" s="4">
        <v>35679</v>
      </c>
      <c r="C133" s="12">
        <f t="shared" si="11"/>
        <v>9</v>
      </c>
      <c r="D133" s="5">
        <v>289000</v>
      </c>
    </row>
    <row r="134" spans="1:4">
      <c r="A134" s="1">
        <v>35680</v>
      </c>
      <c r="B134" s="4">
        <v>35680</v>
      </c>
      <c r="C134" s="12">
        <f t="shared" ref="C134:C197" si="12">IF(B134&lt;&gt;"",MONTH(B134),0)</f>
        <v>9</v>
      </c>
      <c r="D134" s="5">
        <v>290000</v>
      </c>
    </row>
    <row r="135" spans="1:4">
      <c r="A135" s="1">
        <v>35681</v>
      </c>
      <c r="B135" s="4">
        <v>35681</v>
      </c>
      <c r="C135" s="12">
        <f t="shared" si="12"/>
        <v>9</v>
      </c>
      <c r="D135" s="5">
        <v>186000</v>
      </c>
    </row>
    <row r="136" spans="1:4">
      <c r="A136" s="1">
        <v>35682</v>
      </c>
      <c r="B136" s="4">
        <v>35682</v>
      </c>
      <c r="C136" s="12">
        <f t="shared" si="12"/>
        <v>9</v>
      </c>
      <c r="D136" s="5">
        <v>176000</v>
      </c>
    </row>
    <row r="137" spans="1:4">
      <c r="A137" s="1">
        <v>35683</v>
      </c>
      <c r="B137" s="4">
        <v>35683</v>
      </c>
      <c r="C137" s="12">
        <f t="shared" si="12"/>
        <v>9</v>
      </c>
      <c r="D137" s="5">
        <v>229000</v>
      </c>
    </row>
    <row r="138" spans="1:4">
      <c r="A138" s="1">
        <v>35684</v>
      </c>
      <c r="B138" s="4">
        <v>35684</v>
      </c>
      <c r="C138" s="12">
        <f t="shared" si="12"/>
        <v>9</v>
      </c>
      <c r="D138" s="5">
        <v>277000</v>
      </c>
    </row>
    <row r="139" spans="1:4">
      <c r="A139" s="1">
        <v>35685</v>
      </c>
      <c r="B139" s="4">
        <v>35685</v>
      </c>
      <c r="C139" s="12">
        <f t="shared" si="12"/>
        <v>9</v>
      </c>
      <c r="D139" s="5">
        <v>348000</v>
      </c>
    </row>
    <row r="140" spans="1:4">
      <c r="A140" s="1">
        <v>35686</v>
      </c>
      <c r="B140" s="4">
        <v>35686</v>
      </c>
      <c r="C140" s="12">
        <f t="shared" si="12"/>
        <v>9</v>
      </c>
      <c r="D140" s="5">
        <v>312000</v>
      </c>
    </row>
    <row r="141" spans="1:4">
      <c r="A141" s="1">
        <v>35687</v>
      </c>
      <c r="B141" s="4">
        <v>35687</v>
      </c>
      <c r="C141" s="12">
        <f t="shared" si="12"/>
        <v>9</v>
      </c>
      <c r="D141" s="5">
        <v>269000</v>
      </c>
    </row>
    <row r="142" spans="1:4">
      <c r="A142" s="1">
        <v>35688</v>
      </c>
      <c r="B142" s="4">
        <v>35688</v>
      </c>
      <c r="C142" s="12">
        <f t="shared" si="12"/>
        <v>9</v>
      </c>
      <c r="D142" s="5">
        <v>298000</v>
      </c>
    </row>
    <row r="143" spans="1:4">
      <c r="A143" s="1">
        <v>35689</v>
      </c>
      <c r="B143" s="4">
        <v>35689</v>
      </c>
      <c r="C143" s="12">
        <f t="shared" si="12"/>
        <v>9</v>
      </c>
      <c r="D143" s="5">
        <v>264000</v>
      </c>
    </row>
    <row r="144" spans="1:4">
      <c r="A144" s="1">
        <v>35690</v>
      </c>
      <c r="B144" s="4">
        <v>35690</v>
      </c>
      <c r="C144" s="12">
        <f t="shared" si="12"/>
        <v>9</v>
      </c>
      <c r="D144" s="5">
        <v>206000</v>
      </c>
    </row>
    <row r="145" spans="1:4">
      <c r="A145" s="1">
        <v>35691</v>
      </c>
      <c r="B145" s="4">
        <v>35691</v>
      </c>
      <c r="C145" s="12">
        <f t="shared" si="12"/>
        <v>9</v>
      </c>
      <c r="D145" s="5">
        <v>281000</v>
      </c>
    </row>
    <row r="146" spans="1:4">
      <c r="A146" s="1">
        <v>35692</v>
      </c>
      <c r="B146" s="4">
        <v>35692</v>
      </c>
      <c r="C146" s="12">
        <f t="shared" si="12"/>
        <v>9</v>
      </c>
      <c r="D146" s="5">
        <v>350000</v>
      </c>
    </row>
    <row r="147" spans="1:4">
      <c r="A147" s="1">
        <v>35693</v>
      </c>
      <c r="B147" s="4">
        <v>35693</v>
      </c>
      <c r="C147" s="12">
        <f t="shared" si="12"/>
        <v>9</v>
      </c>
      <c r="D147" s="5">
        <v>238000</v>
      </c>
    </row>
    <row r="148" spans="1:4">
      <c r="A148" s="1">
        <v>35694</v>
      </c>
      <c r="B148" s="4">
        <v>35694</v>
      </c>
      <c r="C148" s="12">
        <f t="shared" si="12"/>
        <v>9</v>
      </c>
      <c r="D148" s="5">
        <v>250000</v>
      </c>
    </row>
    <row r="149" spans="1:4">
      <c r="A149" s="1">
        <v>35695</v>
      </c>
      <c r="B149" s="4">
        <v>35695</v>
      </c>
      <c r="C149" s="12">
        <f t="shared" si="12"/>
        <v>9</v>
      </c>
      <c r="D149" s="5">
        <v>180000</v>
      </c>
    </row>
    <row r="150" spans="1:4">
      <c r="A150" s="1">
        <v>35696</v>
      </c>
      <c r="B150" s="4">
        <v>35696</v>
      </c>
      <c r="C150" s="12">
        <f t="shared" si="12"/>
        <v>9</v>
      </c>
      <c r="D150" s="5">
        <v>262000</v>
      </c>
    </row>
    <row r="151" spans="1:4">
      <c r="A151" s="1">
        <v>35697</v>
      </c>
      <c r="B151" s="4">
        <v>35697</v>
      </c>
      <c r="C151" s="12">
        <f t="shared" si="12"/>
        <v>9</v>
      </c>
      <c r="D151" s="5">
        <v>264000</v>
      </c>
    </row>
    <row r="152" spans="1:4">
      <c r="A152" s="1">
        <v>35698</v>
      </c>
      <c r="B152" s="4">
        <v>35698</v>
      </c>
      <c r="C152" s="12">
        <f t="shared" si="12"/>
        <v>9</v>
      </c>
      <c r="D152" s="5">
        <v>268000</v>
      </c>
    </row>
    <row r="153" spans="1:4">
      <c r="A153" s="1">
        <v>35699</v>
      </c>
      <c r="B153" s="4">
        <v>35699</v>
      </c>
      <c r="C153" s="12">
        <f t="shared" si="12"/>
        <v>9</v>
      </c>
      <c r="D153" s="5">
        <v>294000</v>
      </c>
    </row>
    <row r="154" spans="1:4">
      <c r="A154" s="1">
        <v>35700</v>
      </c>
      <c r="B154" s="4">
        <v>35700</v>
      </c>
      <c r="C154" s="12">
        <f t="shared" si="12"/>
        <v>9</v>
      </c>
      <c r="D154" s="5">
        <v>201000</v>
      </c>
    </row>
    <row r="155" spans="1:4">
      <c r="A155" s="1">
        <v>35701</v>
      </c>
      <c r="B155" s="4">
        <v>35701</v>
      </c>
      <c r="C155" s="12">
        <f t="shared" si="12"/>
        <v>9</v>
      </c>
      <c r="D155" s="5">
        <v>217000</v>
      </c>
    </row>
    <row r="156" spans="1:4">
      <c r="A156" s="1">
        <v>35702</v>
      </c>
      <c r="B156" s="4">
        <v>35702</v>
      </c>
      <c r="C156" s="12">
        <f t="shared" si="12"/>
        <v>9</v>
      </c>
      <c r="D156" s="5">
        <v>176000</v>
      </c>
    </row>
    <row r="157" spans="1:4">
      <c r="A157" s="1">
        <v>35703</v>
      </c>
      <c r="B157" s="4">
        <v>35703</v>
      </c>
      <c r="C157" s="12">
        <f t="shared" si="12"/>
        <v>9</v>
      </c>
      <c r="D157" s="5">
        <v>156000</v>
      </c>
    </row>
    <row r="158" spans="1:4">
      <c r="A158" s="1">
        <v>35704</v>
      </c>
      <c r="B158" s="4">
        <v>35704</v>
      </c>
      <c r="C158" s="12">
        <f t="shared" si="12"/>
        <v>10</v>
      </c>
      <c r="D158" s="5">
        <v>171000</v>
      </c>
    </row>
    <row r="159" spans="1:4">
      <c r="A159" s="1">
        <v>35705</v>
      </c>
      <c r="B159" s="4">
        <v>35705</v>
      </c>
      <c r="C159" s="12">
        <f t="shared" si="12"/>
        <v>10</v>
      </c>
      <c r="D159" s="5">
        <v>201000</v>
      </c>
    </row>
    <row r="160" spans="1:4">
      <c r="A160" s="1">
        <v>35706</v>
      </c>
      <c r="B160" s="4">
        <v>35706</v>
      </c>
      <c r="C160" s="12">
        <f t="shared" si="12"/>
        <v>10</v>
      </c>
      <c r="D160" s="5">
        <v>243000</v>
      </c>
    </row>
    <row r="161" spans="1:4">
      <c r="A161" s="1">
        <v>35707</v>
      </c>
      <c r="B161" s="4">
        <v>35707</v>
      </c>
      <c r="C161" s="12">
        <f t="shared" si="12"/>
        <v>10</v>
      </c>
      <c r="D161" s="5">
        <v>228000</v>
      </c>
    </row>
    <row r="162" spans="1:4">
      <c r="A162" s="1">
        <v>35708</v>
      </c>
      <c r="B162" s="4">
        <v>35708</v>
      </c>
      <c r="C162" s="12">
        <f t="shared" si="12"/>
        <v>10</v>
      </c>
      <c r="D162" s="5">
        <v>206000</v>
      </c>
    </row>
    <row r="163" spans="1:4">
      <c r="A163" s="1">
        <v>35709</v>
      </c>
      <c r="B163" s="4">
        <v>35709</v>
      </c>
      <c r="C163" s="12">
        <f t="shared" si="12"/>
        <v>10</v>
      </c>
      <c r="D163" s="5">
        <v>249000</v>
      </c>
    </row>
    <row r="164" spans="1:4">
      <c r="A164" s="1">
        <v>35710</v>
      </c>
      <c r="B164" s="4">
        <v>35710</v>
      </c>
      <c r="C164" s="12">
        <f t="shared" si="12"/>
        <v>10</v>
      </c>
      <c r="D164" s="5">
        <v>318000</v>
      </c>
    </row>
    <row r="165" spans="1:4">
      <c r="A165" s="1">
        <v>35711</v>
      </c>
      <c r="B165" s="4">
        <v>35711</v>
      </c>
      <c r="C165" s="12">
        <f t="shared" si="12"/>
        <v>10</v>
      </c>
      <c r="D165" s="5">
        <v>294000</v>
      </c>
    </row>
    <row r="166" spans="1:4">
      <c r="A166" s="1">
        <v>35712</v>
      </c>
      <c r="B166" s="4">
        <v>35712</v>
      </c>
      <c r="C166" s="12">
        <f t="shared" si="12"/>
        <v>10</v>
      </c>
      <c r="D166" s="5">
        <v>255000</v>
      </c>
    </row>
    <row r="167" spans="1:4">
      <c r="A167" s="1">
        <v>35713</v>
      </c>
      <c r="B167" s="4">
        <v>35713</v>
      </c>
      <c r="C167" s="12">
        <f t="shared" si="12"/>
        <v>10</v>
      </c>
      <c r="D167" s="5">
        <v>311000</v>
      </c>
    </row>
    <row r="168" spans="1:4">
      <c r="A168" s="1">
        <v>35714</v>
      </c>
      <c r="B168" s="4">
        <v>35714</v>
      </c>
      <c r="C168" s="12">
        <f t="shared" si="12"/>
        <v>10</v>
      </c>
      <c r="D168" s="5">
        <v>272000</v>
      </c>
    </row>
    <row r="169" spans="1:4">
      <c r="A169" s="1">
        <v>35715</v>
      </c>
      <c r="B169" s="4">
        <v>35715</v>
      </c>
      <c r="C169" s="12">
        <f t="shared" si="12"/>
        <v>10</v>
      </c>
      <c r="D169" s="5">
        <v>268000</v>
      </c>
    </row>
    <row r="170" spans="1:4">
      <c r="A170" s="1">
        <v>35716</v>
      </c>
      <c r="B170" s="4">
        <v>35716</v>
      </c>
      <c r="C170" s="12">
        <f t="shared" si="12"/>
        <v>10</v>
      </c>
      <c r="D170" s="5">
        <v>286000</v>
      </c>
    </row>
    <row r="171" spans="1:4">
      <c r="A171" s="1">
        <v>35717</v>
      </c>
      <c r="B171" s="4">
        <v>35717</v>
      </c>
      <c r="C171" s="12">
        <f t="shared" si="12"/>
        <v>10</v>
      </c>
      <c r="D171" s="5">
        <v>182000</v>
      </c>
    </row>
    <row r="172" spans="1:4">
      <c r="A172" s="1">
        <v>35718</v>
      </c>
      <c r="B172" s="4">
        <v>35718</v>
      </c>
      <c r="C172" s="12">
        <f t="shared" si="12"/>
        <v>10</v>
      </c>
      <c r="D172" s="5">
        <v>185000</v>
      </c>
    </row>
    <row r="173" spans="1:4">
      <c r="A173" s="1">
        <v>35719</v>
      </c>
      <c r="B173" s="4">
        <v>35719</v>
      </c>
      <c r="C173" s="12">
        <f t="shared" si="12"/>
        <v>10</v>
      </c>
      <c r="D173" s="5">
        <v>186000</v>
      </c>
    </row>
    <row r="174" spans="1:4">
      <c r="A174" s="1">
        <v>35720</v>
      </c>
      <c r="B174" s="4">
        <v>35720</v>
      </c>
      <c r="C174" s="12">
        <f t="shared" si="12"/>
        <v>10</v>
      </c>
      <c r="D174" s="5">
        <v>182000</v>
      </c>
    </row>
    <row r="175" spans="1:4">
      <c r="A175" s="1">
        <v>35721</v>
      </c>
      <c r="B175" s="4">
        <v>35721</v>
      </c>
      <c r="C175" s="12">
        <f t="shared" si="12"/>
        <v>10</v>
      </c>
      <c r="D175" s="5">
        <v>194000</v>
      </c>
    </row>
    <row r="176" spans="1:4">
      <c r="A176" s="1">
        <v>35722</v>
      </c>
      <c r="B176" s="4">
        <v>35722</v>
      </c>
      <c r="C176" s="12">
        <f t="shared" si="12"/>
        <v>10</v>
      </c>
      <c r="D176" s="5">
        <v>207000</v>
      </c>
    </row>
    <row r="177" spans="1:4">
      <c r="A177" s="1">
        <v>35723</v>
      </c>
      <c r="B177" s="4">
        <v>35723</v>
      </c>
      <c r="C177" s="12">
        <f t="shared" si="12"/>
        <v>10</v>
      </c>
      <c r="D177" s="5">
        <v>243000</v>
      </c>
    </row>
    <row r="178" spans="1:4">
      <c r="A178" s="1">
        <v>35724</v>
      </c>
      <c r="B178" s="4">
        <v>35724</v>
      </c>
      <c r="C178" s="12">
        <f t="shared" si="12"/>
        <v>10</v>
      </c>
      <c r="D178" s="5">
        <v>253000</v>
      </c>
    </row>
    <row r="179" spans="1:4">
      <c r="A179" s="1">
        <v>35725</v>
      </c>
      <c r="B179" s="4">
        <v>35725</v>
      </c>
      <c r="C179" s="12">
        <f t="shared" si="12"/>
        <v>10</v>
      </c>
      <c r="D179" s="5">
        <v>251000</v>
      </c>
    </row>
    <row r="180" spans="1:4">
      <c r="A180" s="1">
        <v>35726</v>
      </c>
      <c r="B180" s="4">
        <v>35726</v>
      </c>
      <c r="C180" s="12">
        <f t="shared" si="12"/>
        <v>10</v>
      </c>
      <c r="D180" s="5">
        <v>236000</v>
      </c>
    </row>
    <row r="181" spans="1:4">
      <c r="A181" s="1">
        <v>35727</v>
      </c>
      <c r="B181" s="4">
        <v>35727</v>
      </c>
      <c r="C181" s="12">
        <f t="shared" si="12"/>
        <v>10</v>
      </c>
      <c r="D181" s="5">
        <v>238000</v>
      </c>
    </row>
    <row r="182" spans="1:4">
      <c r="A182" s="1">
        <v>35728</v>
      </c>
      <c r="B182" s="4">
        <v>35728</v>
      </c>
      <c r="C182" s="12">
        <f t="shared" si="12"/>
        <v>10</v>
      </c>
      <c r="D182" s="5">
        <v>156000</v>
      </c>
    </row>
    <row r="183" spans="1:4">
      <c r="A183" s="1">
        <v>35729</v>
      </c>
      <c r="B183" s="4">
        <v>35729</v>
      </c>
      <c r="C183" s="12">
        <f t="shared" si="12"/>
        <v>10</v>
      </c>
      <c r="D183" s="5">
        <v>190000</v>
      </c>
    </row>
    <row r="184" spans="1:4">
      <c r="A184" s="1">
        <v>35730</v>
      </c>
      <c r="B184" s="4">
        <v>35730</v>
      </c>
      <c r="C184" s="12">
        <f t="shared" si="12"/>
        <v>10</v>
      </c>
      <c r="D184" s="5">
        <v>191000</v>
      </c>
    </row>
    <row r="185" spans="1:4">
      <c r="A185" s="1">
        <v>35731</v>
      </c>
      <c r="B185" s="4">
        <v>35731</v>
      </c>
      <c r="C185" s="12">
        <f t="shared" si="12"/>
        <v>10</v>
      </c>
      <c r="D185" s="5">
        <v>236000</v>
      </c>
    </row>
    <row r="186" spans="1:4">
      <c r="A186" s="1">
        <v>35732</v>
      </c>
      <c r="B186" s="4">
        <v>35732</v>
      </c>
      <c r="C186" s="12">
        <f t="shared" si="12"/>
        <v>10</v>
      </c>
      <c r="D186" s="5">
        <v>250000</v>
      </c>
    </row>
    <row r="187" spans="1:4">
      <c r="A187" s="1">
        <v>35733</v>
      </c>
      <c r="B187" s="4">
        <v>35733</v>
      </c>
      <c r="C187" s="12">
        <f t="shared" si="12"/>
        <v>10</v>
      </c>
      <c r="D187" s="5">
        <v>235000</v>
      </c>
    </row>
    <row r="188" spans="1:4">
      <c r="A188" s="1">
        <v>35734</v>
      </c>
      <c r="B188" s="4">
        <v>35734</v>
      </c>
      <c r="C188" s="12">
        <f t="shared" si="12"/>
        <v>10</v>
      </c>
      <c r="D188" s="5">
        <v>243000</v>
      </c>
    </row>
    <row r="189" spans="1:4">
      <c r="A189" s="1">
        <v>35735</v>
      </c>
      <c r="B189" s="4">
        <v>35735</v>
      </c>
      <c r="C189" s="12">
        <f t="shared" si="12"/>
        <v>11</v>
      </c>
      <c r="D189" s="5">
        <v>172000</v>
      </c>
    </row>
    <row r="190" spans="1:4">
      <c r="A190" s="1">
        <v>35736</v>
      </c>
      <c r="B190" s="4">
        <v>35736</v>
      </c>
      <c r="C190" s="12">
        <f t="shared" si="12"/>
        <v>11</v>
      </c>
      <c r="D190" s="5">
        <v>195000</v>
      </c>
    </row>
    <row r="191" spans="1:4">
      <c r="A191" s="1">
        <v>35737</v>
      </c>
      <c r="B191" s="4">
        <v>35737</v>
      </c>
      <c r="C191" s="12">
        <f t="shared" si="12"/>
        <v>11</v>
      </c>
      <c r="D191" s="5">
        <v>153000</v>
      </c>
    </row>
    <row r="192" spans="1:4">
      <c r="A192" s="1">
        <v>35738</v>
      </c>
      <c r="B192" s="4">
        <v>35738</v>
      </c>
      <c r="C192" s="12">
        <f t="shared" si="12"/>
        <v>11</v>
      </c>
      <c r="D192" s="5">
        <v>174000</v>
      </c>
    </row>
    <row r="193" spans="1:4">
      <c r="A193" s="1">
        <v>35739</v>
      </c>
      <c r="B193" s="4">
        <v>35739</v>
      </c>
      <c r="C193" s="12">
        <f t="shared" si="12"/>
        <v>11</v>
      </c>
      <c r="D193" s="5">
        <v>180000</v>
      </c>
    </row>
    <row r="194" spans="1:4">
      <c r="A194" s="1">
        <v>35740</v>
      </c>
      <c r="B194" s="4">
        <v>35740</v>
      </c>
      <c r="C194" s="12">
        <f t="shared" si="12"/>
        <v>11</v>
      </c>
      <c r="D194" s="5">
        <v>210000</v>
      </c>
    </row>
    <row r="195" spans="1:4">
      <c r="A195" s="1">
        <v>35741</v>
      </c>
      <c r="B195" s="4">
        <v>35741</v>
      </c>
      <c r="C195" s="12">
        <f t="shared" si="12"/>
        <v>11</v>
      </c>
      <c r="D195" s="5">
        <v>246000</v>
      </c>
    </row>
    <row r="196" spans="1:4">
      <c r="A196" s="1">
        <v>35742</v>
      </c>
      <c r="B196" s="4">
        <v>35742</v>
      </c>
      <c r="C196" s="12">
        <f t="shared" si="12"/>
        <v>11</v>
      </c>
      <c r="D196" s="5">
        <v>230000</v>
      </c>
    </row>
    <row r="197" spans="1:4">
      <c r="A197" s="1">
        <v>35743</v>
      </c>
      <c r="B197" s="4">
        <v>35743</v>
      </c>
      <c r="C197" s="12">
        <f t="shared" si="12"/>
        <v>11</v>
      </c>
      <c r="D197" s="5">
        <v>216000</v>
      </c>
    </row>
    <row r="198" spans="1:4">
      <c r="A198" s="1">
        <v>35744</v>
      </c>
      <c r="B198" s="4">
        <v>35744</v>
      </c>
      <c r="C198" s="12">
        <f t="shared" ref="C198:C261" si="13">IF(B198&lt;&gt;"",MONTH(B198),0)</f>
        <v>11</v>
      </c>
      <c r="D198" s="5">
        <v>220000</v>
      </c>
    </row>
    <row r="199" spans="1:4">
      <c r="A199" s="1">
        <v>35745</v>
      </c>
      <c r="B199" s="4">
        <v>35745</v>
      </c>
      <c r="C199" s="12">
        <f t="shared" si="13"/>
        <v>11</v>
      </c>
      <c r="D199" s="5">
        <v>195000</v>
      </c>
    </row>
    <row r="200" spans="1:4">
      <c r="A200" s="1">
        <v>35746</v>
      </c>
      <c r="B200" s="4">
        <v>35746</v>
      </c>
      <c r="C200" s="12">
        <f t="shared" si="13"/>
        <v>11</v>
      </c>
      <c r="D200" s="5">
        <v>223000</v>
      </c>
    </row>
    <row r="201" spans="1:4">
      <c r="A201" s="1">
        <v>35747</v>
      </c>
      <c r="B201" s="4">
        <v>35747</v>
      </c>
      <c r="C201" s="12">
        <f t="shared" si="13"/>
        <v>11</v>
      </c>
      <c r="D201" s="5">
        <v>224000</v>
      </c>
    </row>
    <row r="202" spans="1:4">
      <c r="A202" s="1">
        <v>35748</v>
      </c>
      <c r="B202" s="4">
        <v>35748</v>
      </c>
      <c r="C202" s="12">
        <f t="shared" si="13"/>
        <v>11</v>
      </c>
      <c r="D202" s="5">
        <v>224000</v>
      </c>
    </row>
    <row r="203" spans="1:4">
      <c r="A203" s="1">
        <v>35749</v>
      </c>
      <c r="B203" s="4">
        <v>35749</v>
      </c>
      <c r="C203" s="12">
        <f t="shared" si="13"/>
        <v>11</v>
      </c>
      <c r="D203" s="5">
        <v>268000</v>
      </c>
    </row>
    <row r="204" spans="1:4">
      <c r="A204" s="1">
        <v>35750</v>
      </c>
      <c r="B204" s="4">
        <v>35750</v>
      </c>
      <c r="C204" s="12">
        <f t="shared" si="13"/>
        <v>11</v>
      </c>
      <c r="D204" s="5">
        <v>270000</v>
      </c>
    </row>
    <row r="205" spans="1:4">
      <c r="A205" s="1">
        <v>35751</v>
      </c>
      <c r="B205" s="4">
        <v>35751</v>
      </c>
      <c r="C205" s="12">
        <f t="shared" si="13"/>
        <v>11</v>
      </c>
      <c r="D205" s="5">
        <v>247000</v>
      </c>
    </row>
    <row r="206" spans="1:4">
      <c r="A206" s="1">
        <v>35752</v>
      </c>
      <c r="B206" s="4">
        <v>35752</v>
      </c>
      <c r="C206" s="12">
        <f t="shared" si="13"/>
        <v>11</v>
      </c>
      <c r="D206" s="5">
        <v>228000</v>
      </c>
    </row>
    <row r="207" spans="1:4">
      <c r="A207" s="1">
        <v>35753</v>
      </c>
      <c r="B207" s="4">
        <v>35753</v>
      </c>
      <c r="C207" s="12">
        <f t="shared" si="13"/>
        <v>11</v>
      </c>
      <c r="D207" s="5">
        <v>210000</v>
      </c>
    </row>
    <row r="208" spans="1:4">
      <c r="A208" s="1">
        <v>35754</v>
      </c>
      <c r="B208" s="4">
        <v>35754</v>
      </c>
      <c r="C208" s="12">
        <f t="shared" si="13"/>
        <v>11</v>
      </c>
      <c r="D208" s="5">
        <v>210000</v>
      </c>
    </row>
    <row r="209" spans="1:4">
      <c r="A209" s="1">
        <v>35755</v>
      </c>
      <c r="B209" s="4">
        <v>35755</v>
      </c>
      <c r="C209" s="12">
        <f t="shared" si="13"/>
        <v>11</v>
      </c>
      <c r="D209" s="5">
        <v>273000</v>
      </c>
    </row>
    <row r="210" spans="1:4">
      <c r="A210" s="1">
        <v>35756</v>
      </c>
      <c r="B210" s="4">
        <v>35756</v>
      </c>
      <c r="C210" s="12">
        <f t="shared" si="13"/>
        <v>11</v>
      </c>
      <c r="D210" s="5">
        <v>256000</v>
      </c>
    </row>
    <row r="211" spans="1:4">
      <c r="A211" s="1">
        <v>35757</v>
      </c>
      <c r="B211" s="4">
        <v>35757</v>
      </c>
      <c r="C211" s="12">
        <f t="shared" si="13"/>
        <v>11</v>
      </c>
      <c r="D211" s="5">
        <v>256000</v>
      </c>
    </row>
    <row r="212" spans="1:4">
      <c r="A212" s="1">
        <v>35758</v>
      </c>
      <c r="B212" s="4">
        <v>35758</v>
      </c>
      <c r="C212" s="12">
        <f t="shared" si="13"/>
        <v>11</v>
      </c>
      <c r="D212" s="5">
        <v>254000</v>
      </c>
    </row>
    <row r="213" spans="1:4">
      <c r="A213" s="1">
        <v>35759</v>
      </c>
      <c r="B213" s="4">
        <v>35759</v>
      </c>
      <c r="C213" s="12">
        <f t="shared" si="13"/>
        <v>11</v>
      </c>
      <c r="D213" s="5">
        <v>245000</v>
      </c>
    </row>
    <row r="214" spans="1:4">
      <c r="A214" s="1">
        <v>35760</v>
      </c>
      <c r="B214" s="4">
        <v>35760</v>
      </c>
      <c r="C214" s="12">
        <f t="shared" si="13"/>
        <v>11</v>
      </c>
      <c r="D214" s="5">
        <v>259000</v>
      </c>
    </row>
    <row r="215" spans="1:4">
      <c r="A215" s="1">
        <v>35761</v>
      </c>
      <c r="B215" s="4">
        <v>35761</v>
      </c>
      <c r="C215" s="12">
        <f t="shared" si="13"/>
        <v>11</v>
      </c>
      <c r="D215" s="5">
        <v>268000</v>
      </c>
    </row>
    <row r="216" spans="1:4">
      <c r="A216" s="1">
        <v>35762</v>
      </c>
      <c r="B216" s="4">
        <v>35762</v>
      </c>
      <c r="C216" s="12">
        <f t="shared" si="13"/>
        <v>11</v>
      </c>
      <c r="D216" s="5">
        <v>284000</v>
      </c>
    </row>
    <row r="217" spans="1:4">
      <c r="A217" s="1">
        <v>35763</v>
      </c>
      <c r="B217" s="4">
        <v>35763</v>
      </c>
      <c r="C217" s="12">
        <f t="shared" si="13"/>
        <v>11</v>
      </c>
      <c r="D217" s="5">
        <v>279000</v>
      </c>
    </row>
    <row r="218" spans="1:4">
      <c r="A218" s="1">
        <v>35764</v>
      </c>
      <c r="B218" s="4">
        <v>35764</v>
      </c>
      <c r="C218" s="12">
        <f t="shared" si="13"/>
        <v>11</v>
      </c>
      <c r="D218" s="5">
        <v>270000</v>
      </c>
    </row>
    <row r="219" spans="1:4">
      <c r="A219" s="1">
        <v>35765</v>
      </c>
      <c r="B219" s="4">
        <v>35765</v>
      </c>
      <c r="C219" s="12">
        <f t="shared" si="13"/>
        <v>12</v>
      </c>
      <c r="D219" s="5">
        <v>179000</v>
      </c>
    </row>
    <row r="220" spans="1:4">
      <c r="A220" s="1">
        <v>35766</v>
      </c>
      <c r="B220" s="4">
        <v>35766</v>
      </c>
      <c r="C220" s="12">
        <f t="shared" si="13"/>
        <v>12</v>
      </c>
      <c r="D220" s="5">
        <v>219000</v>
      </c>
    </row>
    <row r="221" spans="1:4">
      <c r="A221" s="1">
        <v>35767</v>
      </c>
      <c r="B221" s="4">
        <v>35767</v>
      </c>
      <c r="C221" s="12">
        <f t="shared" si="13"/>
        <v>12</v>
      </c>
      <c r="D221" s="5">
        <v>203000</v>
      </c>
    </row>
    <row r="222" spans="1:4">
      <c r="A222" s="1">
        <v>35768</v>
      </c>
      <c r="B222" s="4">
        <v>35768</v>
      </c>
      <c r="C222" s="12">
        <f t="shared" si="13"/>
        <v>12</v>
      </c>
      <c r="D222" s="5">
        <v>137000</v>
      </c>
    </row>
    <row r="223" spans="1:4">
      <c r="A223" s="1">
        <v>35769</v>
      </c>
      <c r="B223" s="4">
        <v>35769</v>
      </c>
      <c r="C223" s="12">
        <f t="shared" si="13"/>
        <v>12</v>
      </c>
      <c r="D223" s="5">
        <v>141000</v>
      </c>
    </row>
    <row r="224" spans="1:4">
      <c r="A224" s="1">
        <v>35770</v>
      </c>
      <c r="B224" s="4">
        <v>35770</v>
      </c>
      <c r="C224" s="12">
        <f t="shared" si="13"/>
        <v>12</v>
      </c>
      <c r="D224" s="5">
        <v>173000</v>
      </c>
    </row>
    <row r="225" spans="1:4">
      <c r="A225" s="1">
        <v>35771</v>
      </c>
      <c r="B225" s="4">
        <v>35771</v>
      </c>
      <c r="C225" s="12">
        <f t="shared" si="13"/>
        <v>12</v>
      </c>
      <c r="D225" s="5">
        <v>199000</v>
      </c>
    </row>
    <row r="226" spans="1:4">
      <c r="A226" s="1">
        <v>35772</v>
      </c>
      <c r="B226" s="4">
        <v>35772</v>
      </c>
      <c r="C226" s="12">
        <f t="shared" si="13"/>
        <v>12</v>
      </c>
      <c r="D226" s="5">
        <v>199000</v>
      </c>
    </row>
    <row r="227" spans="1:4">
      <c r="A227" s="1">
        <v>35773</v>
      </c>
      <c r="B227" s="4">
        <v>35773</v>
      </c>
      <c r="C227" s="12">
        <f t="shared" si="13"/>
        <v>12</v>
      </c>
      <c r="D227" s="5">
        <v>114000</v>
      </c>
    </row>
    <row r="228" spans="1:4">
      <c r="A228" s="1">
        <v>35774</v>
      </c>
      <c r="B228" s="4">
        <v>35774</v>
      </c>
      <c r="C228" s="12">
        <f t="shared" si="13"/>
        <v>12</v>
      </c>
      <c r="D228" s="5">
        <v>204000</v>
      </c>
    </row>
    <row r="229" spans="1:4">
      <c r="A229" s="1">
        <v>35775</v>
      </c>
      <c r="B229" s="4">
        <v>35775</v>
      </c>
      <c r="C229" s="12">
        <f t="shared" si="13"/>
        <v>12</v>
      </c>
      <c r="D229" s="5">
        <v>161000</v>
      </c>
    </row>
    <row r="230" spans="1:4">
      <c r="A230" s="1">
        <v>35776</v>
      </c>
      <c r="B230" s="4">
        <v>35776</v>
      </c>
      <c r="C230" s="12">
        <f t="shared" si="13"/>
        <v>12</v>
      </c>
      <c r="D230" s="5">
        <v>167000</v>
      </c>
    </row>
    <row r="231" spans="1:4">
      <c r="A231" s="1">
        <v>35777</v>
      </c>
      <c r="B231" s="4">
        <v>35777</v>
      </c>
      <c r="C231" s="12">
        <f t="shared" si="13"/>
        <v>12</v>
      </c>
      <c r="D231" s="5">
        <v>143000</v>
      </c>
    </row>
    <row r="232" spans="1:4">
      <c r="A232" s="1">
        <v>35778</v>
      </c>
      <c r="B232" s="4">
        <v>35778</v>
      </c>
      <c r="C232" s="12">
        <f t="shared" si="13"/>
        <v>12</v>
      </c>
      <c r="D232" s="5">
        <v>130000</v>
      </c>
    </row>
    <row r="233" spans="1:4">
      <c r="A233" s="1">
        <v>35779</v>
      </c>
      <c r="B233" s="4">
        <v>35779</v>
      </c>
      <c r="C233" s="12">
        <f t="shared" si="13"/>
        <v>12</v>
      </c>
      <c r="D233" s="5">
        <v>116000</v>
      </c>
    </row>
    <row r="234" spans="1:4">
      <c r="A234" s="1">
        <v>35780</v>
      </c>
      <c r="B234" s="4">
        <v>35780</v>
      </c>
      <c r="C234" s="12">
        <f t="shared" si="13"/>
        <v>12</v>
      </c>
      <c r="D234" s="5">
        <v>130000</v>
      </c>
    </row>
    <row r="235" spans="1:4">
      <c r="A235" s="1">
        <v>35781</v>
      </c>
      <c r="B235" s="4">
        <v>35781</v>
      </c>
      <c r="C235" s="12">
        <f t="shared" si="13"/>
        <v>12</v>
      </c>
      <c r="D235" s="5">
        <v>100000</v>
      </c>
    </row>
    <row r="236" spans="1:4">
      <c r="A236" s="1">
        <v>35782</v>
      </c>
      <c r="B236" s="4">
        <v>35782</v>
      </c>
      <c r="C236" s="12">
        <f t="shared" si="13"/>
        <v>12</v>
      </c>
      <c r="D236" s="5">
        <v>84000</v>
      </c>
    </row>
    <row r="237" spans="1:4">
      <c r="A237" s="1">
        <v>35783</v>
      </c>
      <c r="B237" s="4">
        <v>35783</v>
      </c>
      <c r="C237" s="12">
        <f t="shared" si="13"/>
        <v>12</v>
      </c>
      <c r="D237" s="5">
        <v>116000</v>
      </c>
    </row>
    <row r="238" spans="1:4">
      <c r="A238" s="1">
        <v>35784</v>
      </c>
      <c r="B238" s="4">
        <v>35784</v>
      </c>
      <c r="C238" s="12">
        <f t="shared" si="13"/>
        <v>12</v>
      </c>
      <c r="D238" s="5">
        <v>72000</v>
      </c>
    </row>
    <row r="239" spans="1:4">
      <c r="A239" s="1">
        <v>35785</v>
      </c>
      <c r="B239" s="4">
        <v>35785</v>
      </c>
      <c r="C239" s="12">
        <f t="shared" si="13"/>
        <v>12</v>
      </c>
      <c r="D239" s="5">
        <v>132000</v>
      </c>
    </row>
    <row r="240" spans="1:4">
      <c r="A240" s="1">
        <v>35786</v>
      </c>
      <c r="B240" s="4">
        <v>35786</v>
      </c>
      <c r="C240" s="12">
        <f t="shared" si="13"/>
        <v>12</v>
      </c>
      <c r="D240" s="5">
        <v>99000</v>
      </c>
    </row>
    <row r="241" spans="1:4">
      <c r="A241" s="1">
        <v>35787</v>
      </c>
      <c r="B241" s="4">
        <v>35787</v>
      </c>
      <c r="C241" s="12">
        <f t="shared" si="13"/>
        <v>12</v>
      </c>
      <c r="D241" s="5">
        <v>81000</v>
      </c>
    </row>
    <row r="242" spans="1:4">
      <c r="A242" s="1">
        <v>35788</v>
      </c>
      <c r="B242" s="4">
        <v>35788</v>
      </c>
      <c r="C242" s="12">
        <f t="shared" si="13"/>
        <v>12</v>
      </c>
      <c r="D242" s="5">
        <v>144000</v>
      </c>
    </row>
    <row r="243" spans="1:4">
      <c r="A243" s="1">
        <v>35789</v>
      </c>
      <c r="B243" s="4">
        <v>35789</v>
      </c>
      <c r="C243" s="12">
        <f t="shared" si="13"/>
        <v>12</v>
      </c>
      <c r="D243" s="5">
        <v>70000</v>
      </c>
    </row>
    <row r="244" spans="1:4">
      <c r="A244" s="1">
        <v>35790</v>
      </c>
      <c r="B244" s="4">
        <v>35790</v>
      </c>
      <c r="C244" s="12">
        <f t="shared" si="13"/>
        <v>12</v>
      </c>
      <c r="D244" s="5">
        <v>90000</v>
      </c>
    </row>
    <row r="245" spans="1:4">
      <c r="A245" s="1">
        <v>35791</v>
      </c>
      <c r="B245" s="4">
        <v>35791</v>
      </c>
      <c r="C245" s="12">
        <f t="shared" si="13"/>
        <v>12</v>
      </c>
      <c r="D245" s="5">
        <v>92000</v>
      </c>
    </row>
    <row r="246" spans="1:4">
      <c r="A246" s="1">
        <v>35792</v>
      </c>
      <c r="B246" s="4">
        <v>35792</v>
      </c>
      <c r="C246" s="12">
        <f t="shared" si="13"/>
        <v>12</v>
      </c>
      <c r="D246" s="5">
        <v>68000</v>
      </c>
    </row>
    <row r="247" spans="1:4">
      <c r="A247" s="1">
        <v>35793</v>
      </c>
      <c r="B247" s="4">
        <v>35793</v>
      </c>
      <c r="C247" s="12">
        <f t="shared" si="13"/>
        <v>12</v>
      </c>
      <c r="D247" s="5">
        <v>79000</v>
      </c>
    </row>
    <row r="248" spans="1:4">
      <c r="A248" s="1">
        <v>35794</v>
      </c>
      <c r="B248" s="4">
        <v>35794</v>
      </c>
      <c r="C248" s="12">
        <f t="shared" si="13"/>
        <v>12</v>
      </c>
      <c r="D248" s="5">
        <v>130000</v>
      </c>
    </row>
    <row r="249" spans="1:4">
      <c r="A249" s="1">
        <v>35795</v>
      </c>
      <c r="B249" s="4">
        <v>35795</v>
      </c>
      <c r="C249" s="12">
        <f t="shared" si="13"/>
        <v>12</v>
      </c>
      <c r="D249" s="5">
        <v>117000</v>
      </c>
    </row>
    <row r="250" spans="1:4" ht="33.75">
      <c r="A250" s="7" t="s">
        <v>1</v>
      </c>
      <c r="B250" s="8" t="s">
        <v>2</v>
      </c>
      <c r="C250" s="8" t="s">
        <v>14</v>
      </c>
      <c r="D250" s="9" t="s">
        <v>7</v>
      </c>
    </row>
    <row r="251" spans="1:4">
      <c r="A251" s="1">
        <v>35796</v>
      </c>
      <c r="B251" s="4">
        <v>35796</v>
      </c>
      <c r="C251" s="12">
        <f t="shared" si="13"/>
        <v>1</v>
      </c>
      <c r="D251" s="5">
        <v>145000</v>
      </c>
    </row>
    <row r="252" spans="1:4">
      <c r="A252" s="1">
        <v>35797</v>
      </c>
      <c r="B252" s="4">
        <v>35797</v>
      </c>
      <c r="C252" s="12">
        <f t="shared" si="13"/>
        <v>1</v>
      </c>
      <c r="D252" s="5">
        <v>154000</v>
      </c>
    </row>
    <row r="253" spans="1:4">
      <c r="A253" s="1">
        <v>35798</v>
      </c>
      <c r="B253" s="4">
        <v>35798</v>
      </c>
      <c r="C253" s="12">
        <f t="shared" si="13"/>
        <v>1</v>
      </c>
      <c r="D253" s="5">
        <v>159000</v>
      </c>
    </row>
    <row r="254" spans="1:4">
      <c r="A254" s="1">
        <v>35799</v>
      </c>
      <c r="B254" s="4">
        <v>35799</v>
      </c>
      <c r="C254" s="12">
        <f t="shared" si="13"/>
        <v>1</v>
      </c>
      <c r="D254" s="5">
        <v>159000</v>
      </c>
    </row>
    <row r="255" spans="1:4">
      <c r="A255" s="1">
        <v>35800</v>
      </c>
      <c r="B255" s="4">
        <v>35800</v>
      </c>
      <c r="C255" s="12">
        <f t="shared" si="13"/>
        <v>1</v>
      </c>
      <c r="D255" s="5">
        <v>101000</v>
      </c>
    </row>
    <row r="256" spans="1:4">
      <c r="A256" s="1">
        <v>35801</v>
      </c>
      <c r="B256" s="4">
        <v>35801</v>
      </c>
      <c r="C256" s="12">
        <f t="shared" si="13"/>
        <v>1</v>
      </c>
      <c r="D256" s="5">
        <v>85000</v>
      </c>
    </row>
    <row r="257" spans="1:4">
      <c r="A257" s="1">
        <v>35802</v>
      </c>
      <c r="B257" s="4">
        <v>35802</v>
      </c>
      <c r="C257" s="12">
        <f t="shared" si="13"/>
        <v>1</v>
      </c>
      <c r="D257" s="5">
        <v>126000</v>
      </c>
    </row>
    <row r="258" spans="1:4">
      <c r="A258" s="1">
        <v>35803</v>
      </c>
      <c r="B258" s="4">
        <v>35803</v>
      </c>
      <c r="C258" s="12">
        <f t="shared" si="13"/>
        <v>1</v>
      </c>
      <c r="D258" s="5">
        <v>131000</v>
      </c>
    </row>
    <row r="259" spans="1:4">
      <c r="A259" s="1">
        <v>35804</v>
      </c>
      <c r="B259" s="4">
        <v>35804</v>
      </c>
      <c r="C259" s="12">
        <f t="shared" si="13"/>
        <v>1</v>
      </c>
      <c r="D259" s="5">
        <v>119000</v>
      </c>
    </row>
    <row r="260" spans="1:4">
      <c r="A260" s="1">
        <v>35805</v>
      </c>
      <c r="B260" s="4">
        <v>35805</v>
      </c>
      <c r="C260" s="12">
        <f t="shared" si="13"/>
        <v>1</v>
      </c>
      <c r="D260" s="5">
        <v>128000</v>
      </c>
    </row>
    <row r="261" spans="1:4">
      <c r="A261" s="1">
        <v>35806</v>
      </c>
      <c r="B261" s="4">
        <v>35806</v>
      </c>
      <c r="C261" s="12">
        <f t="shared" si="13"/>
        <v>1</v>
      </c>
      <c r="D261" s="5">
        <v>138000</v>
      </c>
    </row>
    <row r="262" spans="1:4">
      <c r="A262" s="1">
        <v>35807</v>
      </c>
      <c r="B262" s="4">
        <v>35807</v>
      </c>
      <c r="C262" s="12">
        <f t="shared" ref="C262:C325" si="14">IF(B262&lt;&gt;"",MONTH(B262),0)</f>
        <v>1</v>
      </c>
      <c r="D262" s="5">
        <v>114000</v>
      </c>
    </row>
    <row r="263" spans="1:4">
      <c r="A263" s="1">
        <v>35808</v>
      </c>
      <c r="B263" s="4">
        <v>35808</v>
      </c>
      <c r="C263" s="12">
        <f t="shared" si="14"/>
        <v>1</v>
      </c>
      <c r="D263" s="5">
        <v>113000</v>
      </c>
    </row>
    <row r="264" spans="1:4">
      <c r="A264" s="1">
        <v>35809</v>
      </c>
      <c r="B264" s="4">
        <v>35809</v>
      </c>
      <c r="C264" s="12">
        <f t="shared" si="14"/>
        <v>1</v>
      </c>
      <c r="D264" s="5">
        <v>162000</v>
      </c>
    </row>
    <row r="265" spans="1:4">
      <c r="A265" s="1">
        <v>35810</v>
      </c>
      <c r="B265" s="4">
        <v>35810</v>
      </c>
      <c r="C265" s="12">
        <f t="shared" si="14"/>
        <v>1</v>
      </c>
      <c r="D265" s="5">
        <v>129000</v>
      </c>
    </row>
    <row r="266" spans="1:4">
      <c r="A266" s="1">
        <v>35811</v>
      </c>
      <c r="B266" s="4">
        <v>35811</v>
      </c>
      <c r="C266" s="12">
        <f t="shared" si="14"/>
        <v>1</v>
      </c>
      <c r="D266" s="5">
        <v>154000</v>
      </c>
    </row>
    <row r="267" spans="1:4">
      <c r="A267" s="1">
        <v>35812</v>
      </c>
      <c r="B267" s="4">
        <v>35812</v>
      </c>
      <c r="C267" s="12">
        <f t="shared" si="14"/>
        <v>1</v>
      </c>
      <c r="D267" s="5">
        <v>185000</v>
      </c>
    </row>
    <row r="268" spans="1:4">
      <c r="A268" s="1">
        <v>35813</v>
      </c>
      <c r="B268" s="4">
        <v>35813</v>
      </c>
      <c r="C268" s="12">
        <f t="shared" si="14"/>
        <v>1</v>
      </c>
      <c r="D268" s="5">
        <v>167000</v>
      </c>
    </row>
    <row r="269" spans="1:4">
      <c r="A269" s="1">
        <v>35814</v>
      </c>
      <c r="B269" s="4">
        <v>35814</v>
      </c>
      <c r="C269" s="12">
        <f t="shared" si="14"/>
        <v>1</v>
      </c>
      <c r="D269" s="5">
        <v>174000</v>
      </c>
    </row>
    <row r="270" spans="1:4">
      <c r="A270" s="1">
        <v>35815</v>
      </c>
      <c r="B270" s="4">
        <v>35815</v>
      </c>
      <c r="C270" s="12">
        <f t="shared" si="14"/>
        <v>1</v>
      </c>
      <c r="D270" s="5">
        <v>193000</v>
      </c>
    </row>
    <row r="271" spans="1:4">
      <c r="A271" s="1">
        <v>35816</v>
      </c>
      <c r="B271" s="4">
        <v>35816</v>
      </c>
      <c r="C271" s="12">
        <f t="shared" si="14"/>
        <v>1</v>
      </c>
      <c r="D271" s="5">
        <v>192000</v>
      </c>
    </row>
    <row r="272" spans="1:4">
      <c r="A272" s="1">
        <v>35817</v>
      </c>
      <c r="B272" s="4">
        <v>35817</v>
      </c>
      <c r="C272" s="12">
        <f t="shared" si="14"/>
        <v>1</v>
      </c>
      <c r="D272" s="5">
        <v>170000</v>
      </c>
    </row>
    <row r="273" spans="1:4">
      <c r="A273" s="1">
        <v>35818</v>
      </c>
      <c r="B273" s="4">
        <v>35818</v>
      </c>
      <c r="C273" s="12">
        <f t="shared" si="14"/>
        <v>1</v>
      </c>
      <c r="D273" s="5">
        <v>185000</v>
      </c>
    </row>
    <row r="274" spans="1:4">
      <c r="A274" s="1">
        <v>35819</v>
      </c>
      <c r="B274" s="4">
        <v>35819</v>
      </c>
      <c r="C274" s="12">
        <f t="shared" si="14"/>
        <v>1</v>
      </c>
      <c r="D274" s="5">
        <v>194000</v>
      </c>
    </row>
    <row r="275" spans="1:4">
      <c r="A275" s="1">
        <v>35820</v>
      </c>
      <c r="B275" s="4">
        <v>35820</v>
      </c>
      <c r="C275" s="12">
        <f t="shared" si="14"/>
        <v>1</v>
      </c>
      <c r="D275" s="5">
        <v>178000</v>
      </c>
    </row>
    <row r="276" spans="1:4">
      <c r="A276" s="1">
        <v>35821</v>
      </c>
      <c r="B276" s="4">
        <v>35821</v>
      </c>
      <c r="C276" s="12">
        <f t="shared" si="14"/>
        <v>1</v>
      </c>
      <c r="D276" s="5">
        <v>150000</v>
      </c>
    </row>
    <row r="277" spans="1:4">
      <c r="A277" s="1">
        <v>35822</v>
      </c>
      <c r="B277" s="4">
        <v>35822</v>
      </c>
      <c r="C277" s="12">
        <f t="shared" si="14"/>
        <v>1</v>
      </c>
      <c r="D277" s="5">
        <v>209000</v>
      </c>
    </row>
    <row r="278" spans="1:4">
      <c r="A278" s="1">
        <v>35823</v>
      </c>
      <c r="B278" s="4">
        <v>35823</v>
      </c>
      <c r="C278" s="12">
        <f t="shared" si="14"/>
        <v>1</v>
      </c>
      <c r="D278" s="5">
        <v>183000</v>
      </c>
    </row>
    <row r="279" spans="1:4">
      <c r="A279" s="1">
        <v>35824</v>
      </c>
      <c r="B279" s="4">
        <v>35824</v>
      </c>
      <c r="C279" s="12">
        <f t="shared" si="14"/>
        <v>1</v>
      </c>
      <c r="D279" s="5">
        <v>187000</v>
      </c>
    </row>
    <row r="280" spans="1:4">
      <c r="A280" s="1">
        <v>35825</v>
      </c>
      <c r="B280" s="4">
        <v>35825</v>
      </c>
      <c r="C280" s="12">
        <f t="shared" si="14"/>
        <v>1</v>
      </c>
      <c r="D280" s="5">
        <v>164000</v>
      </c>
    </row>
    <row r="281" spans="1:4">
      <c r="A281" s="1">
        <v>35826</v>
      </c>
      <c r="B281" s="4">
        <v>35826</v>
      </c>
      <c r="C281" s="12">
        <f t="shared" si="14"/>
        <v>1</v>
      </c>
      <c r="D281" s="5">
        <v>193000</v>
      </c>
    </row>
    <row r="282" spans="1:4">
      <c r="A282" s="1">
        <v>35827</v>
      </c>
      <c r="B282" s="4">
        <v>35827</v>
      </c>
      <c r="C282" s="12">
        <f t="shared" si="14"/>
        <v>2</v>
      </c>
      <c r="D282" s="5">
        <v>214000</v>
      </c>
    </row>
    <row r="283" spans="1:4">
      <c r="A283" s="1">
        <v>35828</v>
      </c>
      <c r="B283" s="4">
        <v>35828</v>
      </c>
      <c r="C283" s="12">
        <f t="shared" si="14"/>
        <v>2</v>
      </c>
      <c r="D283" s="5">
        <v>187000</v>
      </c>
    </row>
    <row r="284" spans="1:4">
      <c r="A284" s="1">
        <v>35829</v>
      </c>
      <c r="B284" s="4">
        <v>35829</v>
      </c>
      <c r="C284" s="12">
        <f t="shared" si="14"/>
        <v>2</v>
      </c>
      <c r="D284" s="5">
        <v>143000</v>
      </c>
    </row>
    <row r="285" spans="1:4">
      <c r="A285" s="1">
        <v>35830</v>
      </c>
      <c r="B285" s="4">
        <v>35830</v>
      </c>
      <c r="C285" s="12">
        <f t="shared" si="14"/>
        <v>2</v>
      </c>
      <c r="D285" s="5">
        <v>186000</v>
      </c>
    </row>
    <row r="286" spans="1:4">
      <c r="A286" s="1">
        <v>35831</v>
      </c>
      <c r="B286" s="4">
        <v>35831</v>
      </c>
      <c r="C286" s="12">
        <f t="shared" si="14"/>
        <v>2</v>
      </c>
      <c r="D286" s="5">
        <v>175000</v>
      </c>
    </row>
    <row r="287" spans="1:4">
      <c r="A287" s="1">
        <v>35832</v>
      </c>
      <c r="B287" s="4">
        <v>35832</v>
      </c>
      <c r="C287" s="12">
        <f t="shared" si="14"/>
        <v>2</v>
      </c>
      <c r="D287" s="5">
        <v>223000</v>
      </c>
    </row>
    <row r="288" spans="1:4">
      <c r="A288" s="1">
        <v>35833</v>
      </c>
      <c r="B288" s="4">
        <v>35833</v>
      </c>
      <c r="C288" s="12">
        <f t="shared" si="14"/>
        <v>2</v>
      </c>
      <c r="D288" s="5">
        <v>181000</v>
      </c>
    </row>
    <row r="289" spans="1:4">
      <c r="A289" s="1">
        <v>35834</v>
      </c>
      <c r="B289" s="4">
        <v>35834</v>
      </c>
      <c r="C289" s="12">
        <f t="shared" si="14"/>
        <v>2</v>
      </c>
      <c r="D289" s="5">
        <v>177000</v>
      </c>
    </row>
    <row r="290" spans="1:4">
      <c r="A290" s="1">
        <v>35835</v>
      </c>
      <c r="B290" s="4">
        <v>35835</v>
      </c>
      <c r="C290" s="12">
        <f t="shared" si="14"/>
        <v>2</v>
      </c>
      <c r="D290" s="5">
        <v>209000</v>
      </c>
    </row>
    <row r="291" spans="1:4">
      <c r="A291" s="1">
        <v>35836</v>
      </c>
      <c r="B291" s="4">
        <v>35836</v>
      </c>
      <c r="C291" s="12">
        <f t="shared" si="14"/>
        <v>2</v>
      </c>
      <c r="D291" s="5">
        <v>171000</v>
      </c>
    </row>
    <row r="292" spans="1:4">
      <c r="A292" s="1">
        <v>35837</v>
      </c>
      <c r="B292" s="4">
        <v>35837</v>
      </c>
      <c r="C292" s="12">
        <f t="shared" si="14"/>
        <v>2</v>
      </c>
      <c r="D292" s="5">
        <v>141000</v>
      </c>
    </row>
    <row r="293" spans="1:4">
      <c r="A293" s="1">
        <v>35838</v>
      </c>
      <c r="B293" s="4">
        <v>35838</v>
      </c>
      <c r="C293" s="12">
        <f t="shared" si="14"/>
        <v>2</v>
      </c>
      <c r="D293" s="5">
        <v>126000</v>
      </c>
    </row>
    <row r="294" spans="1:4">
      <c r="A294" s="1">
        <v>35839</v>
      </c>
      <c r="B294" s="4">
        <v>35839</v>
      </c>
      <c r="C294" s="12">
        <f t="shared" si="14"/>
        <v>2</v>
      </c>
      <c r="D294" s="5">
        <v>124000</v>
      </c>
    </row>
    <row r="295" spans="1:4">
      <c r="A295" s="1">
        <v>35840</v>
      </c>
      <c r="B295" s="4">
        <v>35840</v>
      </c>
      <c r="C295" s="12">
        <f t="shared" si="14"/>
        <v>2</v>
      </c>
      <c r="D295" s="5">
        <v>147000</v>
      </c>
    </row>
    <row r="296" spans="1:4">
      <c r="A296" s="1">
        <v>35841</v>
      </c>
      <c r="B296" s="4">
        <v>35841</v>
      </c>
      <c r="C296" s="12">
        <f t="shared" si="14"/>
        <v>2</v>
      </c>
      <c r="D296" s="5">
        <v>148000</v>
      </c>
    </row>
    <row r="297" spans="1:4">
      <c r="A297" s="1">
        <v>35842</v>
      </c>
      <c r="B297" s="4">
        <v>35842</v>
      </c>
      <c r="C297" s="12">
        <f t="shared" si="14"/>
        <v>2</v>
      </c>
      <c r="D297" s="5">
        <v>148000</v>
      </c>
    </row>
    <row r="298" spans="1:4">
      <c r="A298" s="1">
        <v>35843</v>
      </c>
      <c r="B298" s="4">
        <v>35843</v>
      </c>
      <c r="C298" s="12">
        <f t="shared" si="14"/>
        <v>2</v>
      </c>
      <c r="D298" s="5">
        <v>133000</v>
      </c>
    </row>
    <row r="299" spans="1:4">
      <c r="A299" s="1">
        <v>35844</v>
      </c>
      <c r="B299" s="4">
        <v>35844</v>
      </c>
      <c r="C299" s="12">
        <f t="shared" si="14"/>
        <v>2</v>
      </c>
      <c r="D299" s="5">
        <v>129000</v>
      </c>
    </row>
    <row r="300" spans="1:4">
      <c r="A300" s="1">
        <v>35845</v>
      </c>
      <c r="B300" s="4">
        <v>35845</v>
      </c>
      <c r="C300" s="12">
        <f t="shared" si="14"/>
        <v>2</v>
      </c>
      <c r="D300" s="5">
        <v>136000</v>
      </c>
    </row>
    <row r="301" spans="1:4">
      <c r="A301" s="1">
        <v>35846</v>
      </c>
      <c r="B301" s="4">
        <v>35846</v>
      </c>
      <c r="C301" s="12">
        <f t="shared" si="14"/>
        <v>2</v>
      </c>
      <c r="D301" s="5">
        <v>118000</v>
      </c>
    </row>
    <row r="302" spans="1:4">
      <c r="A302" s="1">
        <v>35847</v>
      </c>
      <c r="B302" s="4">
        <v>35847</v>
      </c>
      <c r="C302" s="12">
        <f t="shared" si="14"/>
        <v>2</v>
      </c>
      <c r="D302" s="5">
        <v>164000</v>
      </c>
    </row>
    <row r="303" spans="1:4">
      <c r="A303" s="1">
        <v>35848</v>
      </c>
      <c r="B303" s="4">
        <v>35848</v>
      </c>
      <c r="C303" s="12">
        <f t="shared" si="14"/>
        <v>2</v>
      </c>
      <c r="D303" s="5">
        <v>169000</v>
      </c>
    </row>
    <row r="304" spans="1:4">
      <c r="A304" s="1">
        <v>35849</v>
      </c>
      <c r="B304" s="4">
        <v>35849</v>
      </c>
      <c r="C304" s="12">
        <f t="shared" si="14"/>
        <v>2</v>
      </c>
      <c r="D304" s="5">
        <v>152000</v>
      </c>
    </row>
    <row r="305" spans="1:4">
      <c r="A305" s="1">
        <v>35850</v>
      </c>
      <c r="B305" s="4">
        <v>35850</v>
      </c>
      <c r="C305" s="12">
        <f t="shared" si="14"/>
        <v>2</v>
      </c>
      <c r="D305" s="5">
        <v>145000</v>
      </c>
    </row>
    <row r="306" spans="1:4">
      <c r="A306" s="1">
        <v>35851</v>
      </c>
      <c r="B306" s="4">
        <v>35851</v>
      </c>
      <c r="C306" s="12">
        <f t="shared" si="14"/>
        <v>2</v>
      </c>
      <c r="D306" s="5">
        <v>141000</v>
      </c>
    </row>
    <row r="307" spans="1:4">
      <c r="A307" s="1">
        <v>35852</v>
      </c>
      <c r="B307" s="4">
        <v>35852</v>
      </c>
      <c r="C307" s="12">
        <f t="shared" si="14"/>
        <v>2</v>
      </c>
      <c r="D307" s="5">
        <v>98000</v>
      </c>
    </row>
    <row r="308" spans="1:4">
      <c r="A308" s="1">
        <v>35853</v>
      </c>
      <c r="B308" s="4">
        <v>35853</v>
      </c>
      <c r="C308" s="12">
        <f t="shared" si="14"/>
        <v>2</v>
      </c>
      <c r="D308" s="5">
        <v>86000</v>
      </c>
    </row>
    <row r="309" spans="1:4">
      <c r="A309" s="1">
        <v>35854</v>
      </c>
      <c r="B309" s="4">
        <v>35854</v>
      </c>
      <c r="C309" s="12">
        <f t="shared" si="14"/>
        <v>2</v>
      </c>
      <c r="D309" s="5">
        <v>116000</v>
      </c>
    </row>
    <row r="310" spans="1:4">
      <c r="A310" s="1">
        <v>35855</v>
      </c>
      <c r="B310" s="4">
        <v>35855</v>
      </c>
      <c r="C310" s="12">
        <f t="shared" si="14"/>
        <v>3</v>
      </c>
      <c r="D310" s="5">
        <v>225000</v>
      </c>
    </row>
    <row r="311" spans="1:4">
      <c r="A311" s="1">
        <v>35856</v>
      </c>
      <c r="B311" s="4">
        <v>35856</v>
      </c>
      <c r="C311" s="12">
        <f t="shared" si="14"/>
        <v>3</v>
      </c>
      <c r="D311" s="5">
        <v>242000</v>
      </c>
    </row>
    <row r="312" spans="1:4">
      <c r="A312" s="1">
        <v>35857</v>
      </c>
      <c r="B312" s="4">
        <v>35857</v>
      </c>
      <c r="C312" s="12">
        <f t="shared" si="14"/>
        <v>3</v>
      </c>
      <c r="D312" s="5">
        <v>263000</v>
      </c>
    </row>
    <row r="313" spans="1:4">
      <c r="A313" s="1">
        <v>35858</v>
      </c>
      <c r="B313" s="4">
        <v>35858</v>
      </c>
      <c r="C313" s="12">
        <f t="shared" si="14"/>
        <v>3</v>
      </c>
      <c r="D313" s="5">
        <v>261000</v>
      </c>
    </row>
    <row r="314" spans="1:4">
      <c r="A314" s="1">
        <v>35859</v>
      </c>
      <c r="B314" s="4">
        <v>35859</v>
      </c>
      <c r="C314" s="12">
        <f t="shared" si="14"/>
        <v>3</v>
      </c>
      <c r="D314" s="5">
        <v>256000</v>
      </c>
    </row>
    <row r="315" spans="1:4">
      <c r="A315" s="1">
        <v>35860</v>
      </c>
      <c r="B315" s="4">
        <v>35860</v>
      </c>
      <c r="C315" s="12">
        <f t="shared" si="14"/>
        <v>3</v>
      </c>
      <c r="D315" s="5">
        <v>264000</v>
      </c>
    </row>
    <row r="316" spans="1:4">
      <c r="A316" s="1">
        <v>35861</v>
      </c>
      <c r="B316" s="4">
        <v>35861</v>
      </c>
      <c r="C316" s="12">
        <f t="shared" si="14"/>
        <v>3</v>
      </c>
      <c r="D316" s="5">
        <v>257000</v>
      </c>
    </row>
    <row r="317" spans="1:4">
      <c r="A317" s="1">
        <v>35862</v>
      </c>
      <c r="B317" s="4">
        <v>35862</v>
      </c>
      <c r="C317" s="12">
        <f t="shared" si="14"/>
        <v>3</v>
      </c>
      <c r="D317" s="5">
        <v>237000</v>
      </c>
    </row>
    <row r="318" spans="1:4">
      <c r="A318" s="1">
        <v>35863</v>
      </c>
      <c r="B318" s="4">
        <v>35863</v>
      </c>
      <c r="C318" s="12">
        <f t="shared" si="14"/>
        <v>3</v>
      </c>
      <c r="D318" s="5">
        <v>242000</v>
      </c>
    </row>
    <row r="319" spans="1:4">
      <c r="A319" s="1">
        <v>35864</v>
      </c>
      <c r="B319" s="4">
        <v>35864</v>
      </c>
      <c r="C319" s="12">
        <f t="shared" si="14"/>
        <v>3</v>
      </c>
      <c r="D319" s="5">
        <v>270000</v>
      </c>
    </row>
    <row r="320" spans="1:4">
      <c r="A320" s="1">
        <v>35865</v>
      </c>
      <c r="B320" s="4">
        <v>35865</v>
      </c>
      <c r="C320" s="12">
        <f t="shared" si="14"/>
        <v>3</v>
      </c>
      <c r="D320" s="5">
        <v>267000</v>
      </c>
    </row>
    <row r="321" spans="1:4">
      <c r="A321" s="1">
        <v>35866</v>
      </c>
      <c r="B321" s="4">
        <v>35866</v>
      </c>
      <c r="C321" s="12">
        <f t="shared" si="14"/>
        <v>3</v>
      </c>
      <c r="D321" s="5">
        <v>284000</v>
      </c>
    </row>
    <row r="322" spans="1:4">
      <c r="A322" s="1">
        <v>35867</v>
      </c>
      <c r="B322" s="4">
        <v>35867</v>
      </c>
      <c r="C322" s="12">
        <f t="shared" si="14"/>
        <v>3</v>
      </c>
      <c r="D322" s="5">
        <v>267000</v>
      </c>
    </row>
    <row r="323" spans="1:4">
      <c r="A323" s="1">
        <v>35868</v>
      </c>
      <c r="B323" s="4">
        <v>35868</v>
      </c>
      <c r="C323" s="12">
        <f t="shared" si="14"/>
        <v>3</v>
      </c>
      <c r="D323" s="5">
        <v>252000</v>
      </c>
    </row>
    <row r="324" spans="1:4">
      <c r="A324" s="1">
        <v>35869</v>
      </c>
      <c r="B324" s="4">
        <v>35869</v>
      </c>
      <c r="C324" s="12">
        <f t="shared" si="14"/>
        <v>3</v>
      </c>
      <c r="D324" s="5">
        <v>249000</v>
      </c>
    </row>
    <row r="325" spans="1:4">
      <c r="A325" s="1">
        <v>35870</v>
      </c>
      <c r="B325" s="4">
        <v>35870</v>
      </c>
      <c r="C325" s="12">
        <f t="shared" si="14"/>
        <v>3</v>
      </c>
      <c r="D325" s="5">
        <v>268000</v>
      </c>
    </row>
    <row r="326" spans="1:4">
      <c r="A326" s="1">
        <v>35871</v>
      </c>
      <c r="B326" s="4">
        <v>35871</v>
      </c>
      <c r="C326" s="12">
        <f t="shared" ref="C326:C389" si="15">IF(B326&lt;&gt;"",MONTH(B326),0)</f>
        <v>3</v>
      </c>
      <c r="D326" s="5">
        <v>330000</v>
      </c>
    </row>
    <row r="327" spans="1:4">
      <c r="A327" s="1">
        <v>35872</v>
      </c>
      <c r="B327" s="4">
        <v>35872</v>
      </c>
      <c r="C327" s="12">
        <f t="shared" si="15"/>
        <v>3</v>
      </c>
      <c r="D327" s="5">
        <v>332000</v>
      </c>
    </row>
    <row r="328" spans="1:4">
      <c r="A328" s="1">
        <v>35873</v>
      </c>
      <c r="B328" s="4">
        <v>35873</v>
      </c>
      <c r="C328" s="12">
        <f t="shared" si="15"/>
        <v>3</v>
      </c>
      <c r="D328" s="5">
        <v>292000</v>
      </c>
    </row>
    <row r="329" spans="1:4">
      <c r="A329" s="1">
        <v>35874</v>
      </c>
      <c r="B329" s="4">
        <v>35874</v>
      </c>
      <c r="C329" s="12">
        <f t="shared" si="15"/>
        <v>3</v>
      </c>
      <c r="D329" s="5">
        <v>283000</v>
      </c>
    </row>
    <row r="330" spans="1:4">
      <c r="A330" s="1">
        <v>35875</v>
      </c>
      <c r="B330" s="4">
        <v>35875</v>
      </c>
      <c r="C330" s="12">
        <f t="shared" si="15"/>
        <v>3</v>
      </c>
      <c r="D330" s="5">
        <v>290000</v>
      </c>
    </row>
    <row r="331" spans="1:4">
      <c r="A331" s="1">
        <v>35876</v>
      </c>
      <c r="B331" s="4">
        <v>35876</v>
      </c>
      <c r="C331" s="12">
        <f t="shared" si="15"/>
        <v>3</v>
      </c>
      <c r="D331" s="5">
        <v>282000</v>
      </c>
    </row>
    <row r="332" spans="1:4">
      <c r="A332" s="1">
        <v>35877</v>
      </c>
      <c r="B332" s="4">
        <v>35877</v>
      </c>
      <c r="C332" s="12">
        <f t="shared" si="15"/>
        <v>3</v>
      </c>
      <c r="D332" s="5">
        <v>229000</v>
      </c>
    </row>
    <row r="333" spans="1:4">
      <c r="A333" s="1">
        <v>35878</v>
      </c>
      <c r="B333" s="4">
        <v>35878</v>
      </c>
      <c r="C333" s="12">
        <f t="shared" si="15"/>
        <v>3</v>
      </c>
      <c r="D333" s="5">
        <v>242000</v>
      </c>
    </row>
    <row r="334" spans="1:4">
      <c r="A334" s="1">
        <v>35879</v>
      </c>
      <c r="B334" s="4">
        <v>35879</v>
      </c>
      <c r="C334" s="12">
        <f t="shared" si="15"/>
        <v>3</v>
      </c>
      <c r="D334" s="5">
        <v>298000</v>
      </c>
    </row>
    <row r="335" spans="1:4">
      <c r="A335" s="1">
        <v>35880</v>
      </c>
      <c r="B335" s="4">
        <v>35880</v>
      </c>
      <c r="C335" s="12">
        <f t="shared" si="15"/>
        <v>3</v>
      </c>
      <c r="D335" s="5">
        <v>314000</v>
      </c>
    </row>
    <row r="336" spans="1:4">
      <c r="A336" s="1">
        <v>35881</v>
      </c>
      <c r="B336" s="4">
        <v>35881</v>
      </c>
      <c r="C336" s="12">
        <f t="shared" si="15"/>
        <v>3</v>
      </c>
      <c r="D336" s="5">
        <v>301000</v>
      </c>
    </row>
    <row r="337" spans="1:4">
      <c r="A337" s="1">
        <v>35882</v>
      </c>
      <c r="B337" s="4">
        <v>35882</v>
      </c>
      <c r="C337" s="12">
        <f t="shared" si="15"/>
        <v>3</v>
      </c>
      <c r="D337" s="5">
        <v>309000</v>
      </c>
    </row>
    <row r="338" spans="1:4">
      <c r="A338" s="1">
        <v>35883</v>
      </c>
      <c r="B338" s="4">
        <v>35883</v>
      </c>
      <c r="C338" s="12">
        <f t="shared" si="15"/>
        <v>3</v>
      </c>
      <c r="D338" s="5">
        <v>288000</v>
      </c>
    </row>
    <row r="339" spans="1:4">
      <c r="A339" s="1">
        <v>35884</v>
      </c>
      <c r="B339" s="4">
        <v>35884</v>
      </c>
      <c r="C339" s="12">
        <f t="shared" si="15"/>
        <v>3</v>
      </c>
      <c r="D339" s="5">
        <v>321000</v>
      </c>
    </row>
    <row r="340" spans="1:4">
      <c r="A340" s="1">
        <v>35885</v>
      </c>
      <c r="B340" s="4">
        <v>35885</v>
      </c>
      <c r="C340" s="12">
        <f t="shared" si="15"/>
        <v>3</v>
      </c>
      <c r="D340" s="5">
        <v>324000</v>
      </c>
    </row>
    <row r="341" spans="1:4">
      <c r="A341" s="1">
        <v>35886</v>
      </c>
      <c r="B341" s="4">
        <v>35886</v>
      </c>
      <c r="C341" s="12">
        <f t="shared" si="15"/>
        <v>4</v>
      </c>
      <c r="D341" s="5">
        <v>286000</v>
      </c>
    </row>
    <row r="342" spans="1:4">
      <c r="A342" s="1">
        <v>35887</v>
      </c>
      <c r="B342" s="4">
        <v>35887</v>
      </c>
      <c r="C342" s="12">
        <f t="shared" si="15"/>
        <v>4</v>
      </c>
      <c r="D342" s="5">
        <v>374000</v>
      </c>
    </row>
    <row r="343" spans="1:4">
      <c r="A343" s="1">
        <v>35888</v>
      </c>
      <c r="B343" s="4">
        <v>35888</v>
      </c>
      <c r="C343" s="12">
        <f t="shared" si="15"/>
        <v>4</v>
      </c>
      <c r="D343" s="5">
        <v>337000</v>
      </c>
    </row>
    <row r="344" spans="1:4">
      <c r="A344" s="1">
        <v>35889</v>
      </c>
      <c r="B344" s="4">
        <v>35889</v>
      </c>
      <c r="C344" s="12">
        <f t="shared" si="15"/>
        <v>4</v>
      </c>
      <c r="D344" s="5">
        <v>329000</v>
      </c>
    </row>
    <row r="345" spans="1:4">
      <c r="A345" s="1">
        <v>35890</v>
      </c>
      <c r="B345" s="4">
        <v>35890</v>
      </c>
      <c r="C345" s="12">
        <f t="shared" si="15"/>
        <v>4</v>
      </c>
      <c r="D345" s="5">
        <v>377000</v>
      </c>
    </row>
    <row r="346" spans="1:4">
      <c r="A346" s="1">
        <v>35891</v>
      </c>
      <c r="B346" s="4">
        <v>35891</v>
      </c>
      <c r="C346" s="12">
        <f t="shared" si="15"/>
        <v>4</v>
      </c>
      <c r="D346" s="5">
        <v>390000</v>
      </c>
    </row>
    <row r="347" spans="1:4">
      <c r="A347" s="1">
        <v>35892</v>
      </c>
      <c r="B347" s="4">
        <v>35892</v>
      </c>
      <c r="C347" s="12">
        <f t="shared" si="15"/>
        <v>4</v>
      </c>
      <c r="D347" s="5">
        <v>384000</v>
      </c>
    </row>
    <row r="348" spans="1:4">
      <c r="A348" s="1">
        <v>35893</v>
      </c>
      <c r="B348" s="4">
        <v>35893</v>
      </c>
      <c r="C348" s="12">
        <f t="shared" si="15"/>
        <v>4</v>
      </c>
      <c r="D348" s="5">
        <v>380000</v>
      </c>
    </row>
    <row r="349" spans="1:4">
      <c r="A349" s="1">
        <v>35894</v>
      </c>
      <c r="B349" s="4">
        <v>35894</v>
      </c>
      <c r="C349" s="12">
        <f t="shared" si="15"/>
        <v>4</v>
      </c>
      <c r="D349" s="5">
        <v>347000</v>
      </c>
    </row>
    <row r="350" spans="1:4">
      <c r="A350" s="1">
        <v>35895</v>
      </c>
      <c r="B350" s="4">
        <v>35895</v>
      </c>
      <c r="C350" s="12">
        <f t="shared" si="15"/>
        <v>4</v>
      </c>
      <c r="D350" s="5">
        <v>383000</v>
      </c>
    </row>
    <row r="351" spans="1:4">
      <c r="A351" s="1">
        <v>35896</v>
      </c>
      <c r="B351" s="4">
        <v>35896</v>
      </c>
      <c r="C351" s="12">
        <f t="shared" si="15"/>
        <v>4</v>
      </c>
      <c r="D351" s="5">
        <v>410000</v>
      </c>
    </row>
    <row r="352" spans="1:4">
      <c r="A352" s="1">
        <v>35897</v>
      </c>
      <c r="B352" s="4">
        <v>35897</v>
      </c>
      <c r="C352" s="12">
        <f t="shared" si="15"/>
        <v>4</v>
      </c>
      <c r="D352" s="5">
        <v>424000</v>
      </c>
    </row>
    <row r="353" spans="1:4">
      <c r="A353" s="1">
        <v>35898</v>
      </c>
      <c r="B353" s="4">
        <v>35898</v>
      </c>
      <c r="C353" s="12">
        <f t="shared" si="15"/>
        <v>4</v>
      </c>
      <c r="D353" s="5">
        <v>427000</v>
      </c>
    </row>
    <row r="354" spans="1:4">
      <c r="A354" s="1">
        <v>35899</v>
      </c>
      <c r="B354" s="4">
        <v>35899</v>
      </c>
      <c r="C354" s="12">
        <f t="shared" si="15"/>
        <v>4</v>
      </c>
      <c r="D354" s="5">
        <v>408000</v>
      </c>
    </row>
    <row r="355" spans="1:4">
      <c r="A355" s="1">
        <v>35900</v>
      </c>
      <c r="B355" s="4">
        <v>35900</v>
      </c>
      <c r="C355" s="12">
        <f t="shared" si="15"/>
        <v>4</v>
      </c>
      <c r="D355" s="5">
        <v>405000</v>
      </c>
    </row>
    <row r="356" spans="1:4">
      <c r="A356" s="1">
        <v>35901</v>
      </c>
      <c r="B356" s="4">
        <v>35901</v>
      </c>
      <c r="C356" s="12">
        <f t="shared" si="15"/>
        <v>4</v>
      </c>
      <c r="D356" s="5">
        <v>383000</v>
      </c>
    </row>
    <row r="357" spans="1:4">
      <c r="A357" s="1">
        <v>35902</v>
      </c>
      <c r="B357" s="4">
        <v>35902</v>
      </c>
      <c r="C357" s="12">
        <f t="shared" si="15"/>
        <v>4</v>
      </c>
      <c r="D357" s="5">
        <v>357000</v>
      </c>
    </row>
    <row r="358" spans="1:4">
      <c r="A358" s="1">
        <v>35903</v>
      </c>
      <c r="B358" s="4">
        <v>35903</v>
      </c>
      <c r="C358" s="12">
        <f t="shared" si="15"/>
        <v>4</v>
      </c>
      <c r="D358" s="5">
        <v>400000</v>
      </c>
    </row>
    <row r="359" spans="1:4">
      <c r="A359" s="1">
        <v>35904</v>
      </c>
      <c r="B359" s="4">
        <v>35904</v>
      </c>
      <c r="C359" s="12">
        <f t="shared" si="15"/>
        <v>4</v>
      </c>
      <c r="D359" s="5">
        <v>381000</v>
      </c>
    </row>
    <row r="360" spans="1:4">
      <c r="A360" s="1">
        <v>35905</v>
      </c>
      <c r="B360" s="4">
        <v>35905</v>
      </c>
      <c r="C360" s="12">
        <f t="shared" si="15"/>
        <v>4</v>
      </c>
      <c r="D360" s="5">
        <v>397000</v>
      </c>
    </row>
    <row r="361" spans="1:4">
      <c r="A361" s="1">
        <v>35906</v>
      </c>
      <c r="B361" s="4">
        <v>35906</v>
      </c>
      <c r="C361" s="12">
        <f t="shared" si="15"/>
        <v>4</v>
      </c>
      <c r="D361" s="5">
        <v>434000</v>
      </c>
    </row>
    <row r="362" spans="1:4">
      <c r="A362" s="1">
        <v>35907</v>
      </c>
      <c r="B362" s="4">
        <v>35907</v>
      </c>
      <c r="C362" s="12">
        <f t="shared" si="15"/>
        <v>4</v>
      </c>
      <c r="D362" s="5">
        <v>421000</v>
      </c>
    </row>
    <row r="363" spans="1:4">
      <c r="A363" s="1">
        <v>35908</v>
      </c>
      <c r="B363" s="4">
        <v>35908</v>
      </c>
      <c r="C363" s="12">
        <f t="shared" si="15"/>
        <v>4</v>
      </c>
      <c r="D363" s="5">
        <v>445000</v>
      </c>
    </row>
    <row r="364" spans="1:4">
      <c r="A364" s="1">
        <v>35909</v>
      </c>
      <c r="B364" s="4">
        <v>35909</v>
      </c>
      <c r="C364" s="12">
        <f t="shared" si="15"/>
        <v>4</v>
      </c>
      <c r="D364" s="5">
        <v>393000</v>
      </c>
    </row>
    <row r="365" spans="1:4">
      <c r="A365" s="1">
        <v>35910</v>
      </c>
      <c r="B365" s="4">
        <v>35910</v>
      </c>
      <c r="C365" s="12">
        <f t="shared" si="15"/>
        <v>4</v>
      </c>
      <c r="D365" s="5">
        <v>386000</v>
      </c>
    </row>
    <row r="366" spans="1:4">
      <c r="A366" s="1">
        <v>35911</v>
      </c>
      <c r="B366" s="4">
        <v>35911</v>
      </c>
      <c r="C366" s="12">
        <f t="shared" si="15"/>
        <v>4</v>
      </c>
      <c r="D366" s="5">
        <v>376000</v>
      </c>
    </row>
    <row r="367" spans="1:4">
      <c r="A367" s="1">
        <v>35912</v>
      </c>
      <c r="B367" s="4">
        <v>35912</v>
      </c>
      <c r="C367" s="12">
        <f t="shared" si="15"/>
        <v>4</v>
      </c>
      <c r="D367" s="5">
        <v>386000</v>
      </c>
    </row>
    <row r="368" spans="1:4">
      <c r="A368" s="1">
        <v>35913</v>
      </c>
      <c r="B368" s="4">
        <v>35913</v>
      </c>
      <c r="C368" s="12">
        <f t="shared" si="15"/>
        <v>4</v>
      </c>
      <c r="D368" s="5">
        <v>399000</v>
      </c>
    </row>
    <row r="369" spans="1:4">
      <c r="A369" s="1">
        <v>35914</v>
      </c>
      <c r="B369" s="4">
        <v>35914</v>
      </c>
      <c r="C369" s="12">
        <f t="shared" si="15"/>
        <v>4</v>
      </c>
      <c r="D369" s="5">
        <v>406000</v>
      </c>
    </row>
    <row r="370" spans="1:4">
      <c r="A370" s="1">
        <v>35915</v>
      </c>
      <c r="B370" s="4">
        <v>35915</v>
      </c>
      <c r="C370" s="12">
        <f t="shared" si="15"/>
        <v>4</v>
      </c>
      <c r="D370" s="5">
        <v>353000</v>
      </c>
    </row>
    <row r="371" spans="1:4">
      <c r="A371" s="1">
        <v>35916</v>
      </c>
      <c r="B371" s="4">
        <v>35916</v>
      </c>
      <c r="C371" s="12">
        <f t="shared" si="15"/>
        <v>5</v>
      </c>
      <c r="D371" s="5" t="s">
        <v>25</v>
      </c>
    </row>
    <row r="372" spans="1:4">
      <c r="A372" s="1">
        <v>35917</v>
      </c>
      <c r="B372" s="4">
        <v>35917</v>
      </c>
      <c r="C372" s="12">
        <f t="shared" si="15"/>
        <v>5</v>
      </c>
      <c r="D372" s="5" t="s">
        <v>25</v>
      </c>
    </row>
    <row r="373" spans="1:4">
      <c r="A373" s="1">
        <v>35918</v>
      </c>
      <c r="B373" s="4">
        <v>35918</v>
      </c>
      <c r="C373" s="12">
        <f t="shared" si="15"/>
        <v>5</v>
      </c>
      <c r="D373" s="5" t="s">
        <v>25</v>
      </c>
    </row>
    <row r="374" spans="1:4">
      <c r="A374" s="1">
        <v>35919</v>
      </c>
      <c r="B374" s="4">
        <v>35919</v>
      </c>
      <c r="C374" s="12">
        <f t="shared" si="15"/>
        <v>5</v>
      </c>
      <c r="D374" s="5" t="s">
        <v>25</v>
      </c>
    </row>
    <row r="375" spans="1:4">
      <c r="A375" s="1">
        <v>35920</v>
      </c>
      <c r="B375" s="4">
        <v>35920</v>
      </c>
      <c r="C375" s="12">
        <f t="shared" si="15"/>
        <v>5</v>
      </c>
      <c r="D375" s="5" t="s">
        <v>25</v>
      </c>
    </row>
    <row r="376" spans="1:4">
      <c r="A376" s="1">
        <v>35921</v>
      </c>
      <c r="B376" s="4">
        <v>35921</v>
      </c>
      <c r="C376" s="12">
        <f t="shared" si="15"/>
        <v>5</v>
      </c>
      <c r="D376" s="5" t="s">
        <v>25</v>
      </c>
    </row>
    <row r="377" spans="1:4">
      <c r="A377" s="1">
        <v>35922</v>
      </c>
      <c r="B377" s="4">
        <v>35922</v>
      </c>
      <c r="C377" s="12">
        <f t="shared" si="15"/>
        <v>5</v>
      </c>
      <c r="D377" s="5" t="s">
        <v>25</v>
      </c>
    </row>
    <row r="378" spans="1:4">
      <c r="A378" s="1">
        <v>35923</v>
      </c>
      <c r="B378" s="4">
        <v>35923</v>
      </c>
      <c r="C378" s="12">
        <f t="shared" si="15"/>
        <v>5</v>
      </c>
      <c r="D378" s="5" t="s">
        <v>25</v>
      </c>
    </row>
    <row r="379" spans="1:4">
      <c r="A379" s="1">
        <v>35924</v>
      </c>
      <c r="B379" s="4">
        <v>35924</v>
      </c>
      <c r="C379" s="12">
        <f t="shared" si="15"/>
        <v>5</v>
      </c>
      <c r="D379" s="5" t="s">
        <v>25</v>
      </c>
    </row>
    <row r="380" spans="1:4">
      <c r="A380" s="1">
        <v>35925</v>
      </c>
      <c r="B380" s="4">
        <v>35925</v>
      </c>
      <c r="C380" s="12">
        <f t="shared" si="15"/>
        <v>5</v>
      </c>
      <c r="D380" s="5" t="s">
        <v>25</v>
      </c>
    </row>
    <row r="381" spans="1:4">
      <c r="A381" s="1">
        <v>35926</v>
      </c>
      <c r="B381" s="4">
        <v>35926</v>
      </c>
      <c r="C381" s="12">
        <f t="shared" si="15"/>
        <v>5</v>
      </c>
      <c r="D381" s="5" t="s">
        <v>25</v>
      </c>
    </row>
    <row r="382" spans="1:4">
      <c r="A382" s="1">
        <v>35927</v>
      </c>
      <c r="B382" s="4">
        <v>35927</v>
      </c>
      <c r="C382" s="12">
        <f t="shared" si="15"/>
        <v>5</v>
      </c>
      <c r="D382" s="5" t="s">
        <v>25</v>
      </c>
    </row>
    <row r="383" spans="1:4">
      <c r="A383" s="1">
        <v>35928</v>
      </c>
      <c r="B383" s="4">
        <v>35928</v>
      </c>
      <c r="C383" s="12">
        <f t="shared" si="15"/>
        <v>5</v>
      </c>
      <c r="D383" s="5" t="s">
        <v>25</v>
      </c>
    </row>
    <row r="384" spans="1:4">
      <c r="A384" s="1">
        <v>35929</v>
      </c>
      <c r="B384" s="4">
        <v>35929</v>
      </c>
      <c r="C384" s="12">
        <f t="shared" si="15"/>
        <v>5</v>
      </c>
      <c r="D384" s="5" t="s">
        <v>25</v>
      </c>
    </row>
    <row r="385" spans="1:4">
      <c r="A385" s="1">
        <v>35930</v>
      </c>
      <c r="B385" s="4">
        <v>35930</v>
      </c>
      <c r="C385" s="12">
        <f t="shared" si="15"/>
        <v>5</v>
      </c>
      <c r="D385" s="5" t="s">
        <v>25</v>
      </c>
    </row>
    <row r="386" spans="1:4">
      <c r="A386" s="1">
        <v>35931</v>
      </c>
      <c r="B386" s="4">
        <v>35931</v>
      </c>
      <c r="C386" s="12">
        <f t="shared" si="15"/>
        <v>5</v>
      </c>
      <c r="D386" s="5" t="s">
        <v>25</v>
      </c>
    </row>
    <row r="387" spans="1:4">
      <c r="A387" s="1">
        <v>35932</v>
      </c>
      <c r="B387" s="4">
        <v>35932</v>
      </c>
      <c r="C387" s="12">
        <f t="shared" si="15"/>
        <v>5</v>
      </c>
      <c r="D387" s="5" t="s">
        <v>25</v>
      </c>
    </row>
    <row r="388" spans="1:4">
      <c r="A388" s="1">
        <v>35933</v>
      </c>
      <c r="B388" s="4">
        <v>35933</v>
      </c>
      <c r="C388" s="12">
        <f t="shared" si="15"/>
        <v>5</v>
      </c>
      <c r="D388" s="5" t="s">
        <v>25</v>
      </c>
    </row>
    <row r="389" spans="1:4">
      <c r="A389" s="1">
        <v>35934</v>
      </c>
      <c r="B389" s="4">
        <v>35934</v>
      </c>
      <c r="C389" s="12">
        <f t="shared" si="15"/>
        <v>5</v>
      </c>
      <c r="D389" s="5" t="s">
        <v>25</v>
      </c>
    </row>
    <row r="390" spans="1:4">
      <c r="A390" s="1">
        <v>35935</v>
      </c>
      <c r="B390" s="4">
        <v>35935</v>
      </c>
      <c r="C390" s="12">
        <f t="shared" ref="C390:C453" si="16">IF(B390&lt;&gt;"",MONTH(B390),0)</f>
        <v>5</v>
      </c>
      <c r="D390" s="5" t="s">
        <v>25</v>
      </c>
    </row>
    <row r="391" spans="1:4">
      <c r="A391" s="1">
        <v>35936</v>
      </c>
      <c r="B391" s="4">
        <v>35936</v>
      </c>
      <c r="C391" s="12">
        <f t="shared" si="16"/>
        <v>5</v>
      </c>
      <c r="D391" s="5" t="s">
        <v>25</v>
      </c>
    </row>
    <row r="392" spans="1:4">
      <c r="A392" s="1">
        <v>35937</v>
      </c>
      <c r="B392" s="4">
        <v>35937</v>
      </c>
      <c r="C392" s="12">
        <f t="shared" si="16"/>
        <v>5</v>
      </c>
      <c r="D392" s="5" t="s">
        <v>25</v>
      </c>
    </row>
    <row r="393" spans="1:4">
      <c r="A393" s="1">
        <v>35938</v>
      </c>
      <c r="B393" s="4">
        <v>35938</v>
      </c>
      <c r="C393" s="12">
        <f t="shared" si="16"/>
        <v>5</v>
      </c>
      <c r="D393" s="5" t="s">
        <v>25</v>
      </c>
    </row>
    <row r="394" spans="1:4">
      <c r="A394" s="1">
        <v>35939</v>
      </c>
      <c r="B394" s="4">
        <v>35939</v>
      </c>
      <c r="C394" s="12">
        <f t="shared" si="16"/>
        <v>5</v>
      </c>
      <c r="D394" s="5" t="s">
        <v>25</v>
      </c>
    </row>
    <row r="395" spans="1:4">
      <c r="A395" s="1">
        <v>35940</v>
      </c>
      <c r="B395" s="4">
        <v>35940</v>
      </c>
      <c r="C395" s="12">
        <f t="shared" si="16"/>
        <v>5</v>
      </c>
      <c r="D395" s="5" t="s">
        <v>25</v>
      </c>
    </row>
    <row r="396" spans="1:4">
      <c r="A396" s="1">
        <v>35941</v>
      </c>
      <c r="B396" s="4">
        <v>35941</v>
      </c>
      <c r="C396" s="12">
        <f t="shared" si="16"/>
        <v>5</v>
      </c>
      <c r="D396" s="5" t="s">
        <v>25</v>
      </c>
    </row>
    <row r="397" spans="1:4">
      <c r="A397" s="1">
        <v>35942</v>
      </c>
      <c r="B397" s="4">
        <v>35942</v>
      </c>
      <c r="C397" s="12">
        <f t="shared" si="16"/>
        <v>5</v>
      </c>
      <c r="D397" s="5" t="s">
        <v>25</v>
      </c>
    </row>
    <row r="398" spans="1:4">
      <c r="A398" s="1">
        <v>35943</v>
      </c>
      <c r="B398" s="4">
        <v>35943</v>
      </c>
      <c r="C398" s="12">
        <f t="shared" si="16"/>
        <v>5</v>
      </c>
      <c r="D398" s="5" t="s">
        <v>25</v>
      </c>
    </row>
    <row r="399" spans="1:4">
      <c r="A399" s="1">
        <v>35944</v>
      </c>
      <c r="B399" s="4">
        <v>35944</v>
      </c>
      <c r="C399" s="12">
        <f t="shared" si="16"/>
        <v>5</v>
      </c>
      <c r="D399" s="5" t="s">
        <v>25</v>
      </c>
    </row>
    <row r="400" spans="1:4">
      <c r="A400" s="1">
        <v>35945</v>
      </c>
      <c r="B400" s="4">
        <v>35945</v>
      </c>
      <c r="C400" s="12">
        <f t="shared" si="16"/>
        <v>5</v>
      </c>
      <c r="D400" s="5" t="s">
        <v>25</v>
      </c>
    </row>
    <row r="401" spans="1:4">
      <c r="A401" s="1">
        <v>35946</v>
      </c>
      <c r="B401" s="4">
        <v>35946</v>
      </c>
      <c r="C401" s="12">
        <f t="shared" si="16"/>
        <v>5</v>
      </c>
      <c r="D401" s="5" t="s">
        <v>25</v>
      </c>
    </row>
    <row r="402" spans="1:4">
      <c r="A402" s="1">
        <v>35947</v>
      </c>
      <c r="B402" s="4">
        <v>35947</v>
      </c>
      <c r="C402" s="12">
        <f t="shared" si="16"/>
        <v>6</v>
      </c>
      <c r="D402" s="5" t="s">
        <v>25</v>
      </c>
    </row>
    <row r="403" spans="1:4">
      <c r="A403" s="1">
        <v>35948</v>
      </c>
      <c r="B403" s="4">
        <v>35948</v>
      </c>
      <c r="C403" s="12">
        <f t="shared" si="16"/>
        <v>6</v>
      </c>
      <c r="D403" s="5" t="s">
        <v>25</v>
      </c>
    </row>
    <row r="404" spans="1:4">
      <c r="A404" s="1">
        <v>35949</v>
      </c>
      <c r="B404" s="4">
        <v>35949</v>
      </c>
      <c r="C404" s="12">
        <f t="shared" si="16"/>
        <v>6</v>
      </c>
      <c r="D404" s="5" t="s">
        <v>25</v>
      </c>
    </row>
    <row r="405" spans="1:4">
      <c r="A405" s="1">
        <v>35950</v>
      </c>
      <c r="B405" s="4">
        <v>35950</v>
      </c>
      <c r="C405" s="12">
        <f t="shared" si="16"/>
        <v>6</v>
      </c>
      <c r="D405" s="5" t="s">
        <v>25</v>
      </c>
    </row>
    <row r="406" spans="1:4">
      <c r="A406" s="1">
        <v>35951</v>
      </c>
      <c r="B406" s="4">
        <v>35951</v>
      </c>
      <c r="C406" s="12">
        <f t="shared" si="16"/>
        <v>6</v>
      </c>
      <c r="D406" s="5" t="s">
        <v>25</v>
      </c>
    </row>
    <row r="407" spans="1:4">
      <c r="A407" s="1">
        <v>35952</v>
      </c>
      <c r="B407" s="4">
        <v>35952</v>
      </c>
      <c r="C407" s="12">
        <f t="shared" si="16"/>
        <v>6</v>
      </c>
      <c r="D407" s="5" t="s">
        <v>25</v>
      </c>
    </row>
    <row r="408" spans="1:4">
      <c r="A408" s="1">
        <v>35953</v>
      </c>
      <c r="B408" s="4">
        <v>35953</v>
      </c>
      <c r="C408" s="12">
        <f t="shared" si="16"/>
        <v>6</v>
      </c>
      <c r="D408" s="5" t="s">
        <v>25</v>
      </c>
    </row>
    <row r="409" spans="1:4">
      <c r="A409" s="1">
        <v>35954</v>
      </c>
      <c r="B409" s="4">
        <v>35954</v>
      </c>
      <c r="C409" s="12">
        <f t="shared" si="16"/>
        <v>6</v>
      </c>
      <c r="D409" s="5" t="s">
        <v>25</v>
      </c>
    </row>
    <row r="410" spans="1:4">
      <c r="A410" s="1">
        <v>35955</v>
      </c>
      <c r="B410" s="4">
        <v>35955</v>
      </c>
      <c r="C410" s="12">
        <f t="shared" si="16"/>
        <v>6</v>
      </c>
      <c r="D410" s="5" t="s">
        <v>25</v>
      </c>
    </row>
    <row r="411" spans="1:4">
      <c r="A411" s="1">
        <v>35956</v>
      </c>
      <c r="B411" s="4">
        <v>35956</v>
      </c>
      <c r="C411" s="12">
        <f t="shared" si="16"/>
        <v>6</v>
      </c>
      <c r="D411" s="5" t="s">
        <v>25</v>
      </c>
    </row>
    <row r="412" spans="1:4">
      <c r="A412" s="1">
        <v>35957</v>
      </c>
      <c r="B412" s="4">
        <v>35957</v>
      </c>
      <c r="C412" s="12">
        <f t="shared" si="16"/>
        <v>6</v>
      </c>
      <c r="D412" s="5" t="s">
        <v>25</v>
      </c>
    </row>
    <row r="413" spans="1:4">
      <c r="A413" s="1">
        <v>35958</v>
      </c>
      <c r="B413" s="4">
        <v>35958</v>
      </c>
      <c r="C413" s="12">
        <f t="shared" si="16"/>
        <v>6</v>
      </c>
      <c r="D413" s="5" t="s">
        <v>25</v>
      </c>
    </row>
    <row r="414" spans="1:4">
      <c r="A414" s="1">
        <v>35959</v>
      </c>
      <c r="B414" s="4">
        <v>35959</v>
      </c>
      <c r="C414" s="12">
        <f t="shared" si="16"/>
        <v>6</v>
      </c>
      <c r="D414" s="5" t="s">
        <v>25</v>
      </c>
    </row>
    <row r="415" spans="1:4">
      <c r="A415" s="1">
        <v>35960</v>
      </c>
      <c r="B415" s="4">
        <v>35960</v>
      </c>
      <c r="C415" s="12">
        <f t="shared" si="16"/>
        <v>6</v>
      </c>
      <c r="D415" s="5" t="s">
        <v>25</v>
      </c>
    </row>
    <row r="416" spans="1:4">
      <c r="A416" s="1">
        <v>35961</v>
      </c>
      <c r="B416" s="4">
        <v>35961</v>
      </c>
      <c r="C416" s="12">
        <f t="shared" si="16"/>
        <v>6</v>
      </c>
      <c r="D416" s="5" t="s">
        <v>25</v>
      </c>
    </row>
    <row r="417" spans="1:4">
      <c r="A417" s="1">
        <v>35962</v>
      </c>
      <c r="B417" s="4">
        <v>35962</v>
      </c>
      <c r="C417" s="12">
        <f t="shared" si="16"/>
        <v>6</v>
      </c>
      <c r="D417" s="5" t="s">
        <v>25</v>
      </c>
    </row>
    <row r="418" spans="1:4">
      <c r="A418" s="1">
        <v>35963</v>
      </c>
      <c r="B418" s="4">
        <v>35963</v>
      </c>
      <c r="C418" s="12">
        <f t="shared" si="16"/>
        <v>6</v>
      </c>
      <c r="D418" s="5" t="s">
        <v>25</v>
      </c>
    </row>
    <row r="419" spans="1:4">
      <c r="A419" s="1">
        <v>35964</v>
      </c>
      <c r="B419" s="4">
        <v>35964</v>
      </c>
      <c r="C419" s="12">
        <f t="shared" si="16"/>
        <v>6</v>
      </c>
      <c r="D419" s="5" t="s">
        <v>25</v>
      </c>
    </row>
    <row r="420" spans="1:4">
      <c r="A420" s="1">
        <v>35965</v>
      </c>
      <c r="B420" s="4">
        <v>35965</v>
      </c>
      <c r="C420" s="12">
        <f t="shared" si="16"/>
        <v>6</v>
      </c>
      <c r="D420" s="5" t="s">
        <v>25</v>
      </c>
    </row>
    <row r="421" spans="1:4">
      <c r="A421" s="1">
        <v>35966</v>
      </c>
      <c r="B421" s="4">
        <v>35966</v>
      </c>
      <c r="C421" s="12">
        <f t="shared" si="16"/>
        <v>6</v>
      </c>
      <c r="D421" s="5" t="s">
        <v>25</v>
      </c>
    </row>
    <row r="422" spans="1:4">
      <c r="A422" s="1">
        <v>35967</v>
      </c>
      <c r="B422" s="4">
        <v>35967</v>
      </c>
      <c r="C422" s="12">
        <f t="shared" si="16"/>
        <v>6</v>
      </c>
      <c r="D422" s="5" t="s">
        <v>25</v>
      </c>
    </row>
    <row r="423" spans="1:4">
      <c r="A423" s="1">
        <v>35968</v>
      </c>
      <c r="B423" s="4">
        <v>35968</v>
      </c>
      <c r="C423" s="12">
        <f t="shared" si="16"/>
        <v>6</v>
      </c>
      <c r="D423" s="5" t="s">
        <v>25</v>
      </c>
    </row>
    <row r="424" spans="1:4">
      <c r="A424" s="1">
        <v>35969</v>
      </c>
      <c r="B424" s="4">
        <v>35969</v>
      </c>
      <c r="C424" s="12">
        <f t="shared" si="16"/>
        <v>6</v>
      </c>
      <c r="D424" s="5" t="s">
        <v>25</v>
      </c>
    </row>
    <row r="425" spans="1:4">
      <c r="A425" s="1">
        <v>35970</v>
      </c>
      <c r="B425" s="4">
        <v>35970</v>
      </c>
      <c r="C425" s="12">
        <f t="shared" si="16"/>
        <v>6</v>
      </c>
      <c r="D425" s="5" t="s">
        <v>25</v>
      </c>
    </row>
    <row r="426" spans="1:4">
      <c r="A426" s="1">
        <v>35971</v>
      </c>
      <c r="B426" s="4">
        <v>35971</v>
      </c>
      <c r="C426" s="12">
        <f t="shared" si="16"/>
        <v>6</v>
      </c>
      <c r="D426" s="5" t="s">
        <v>25</v>
      </c>
    </row>
    <row r="427" spans="1:4">
      <c r="A427" s="1">
        <v>35972</v>
      </c>
      <c r="B427" s="4">
        <v>35972</v>
      </c>
      <c r="C427" s="12">
        <f t="shared" si="16"/>
        <v>6</v>
      </c>
      <c r="D427" s="5" t="s">
        <v>25</v>
      </c>
    </row>
    <row r="428" spans="1:4">
      <c r="A428" s="1">
        <v>35973</v>
      </c>
      <c r="B428" s="4">
        <v>35973</v>
      </c>
      <c r="C428" s="12">
        <f t="shared" si="16"/>
        <v>6</v>
      </c>
      <c r="D428" s="5" t="s">
        <v>25</v>
      </c>
    </row>
    <row r="429" spans="1:4">
      <c r="A429" s="1">
        <v>35974</v>
      </c>
      <c r="B429" s="4">
        <v>35974</v>
      </c>
      <c r="C429" s="12">
        <f t="shared" si="16"/>
        <v>6</v>
      </c>
      <c r="D429" s="5" t="s">
        <v>25</v>
      </c>
    </row>
    <row r="430" spans="1:4">
      <c r="A430" s="1">
        <v>35975</v>
      </c>
      <c r="B430" s="4">
        <v>35975</v>
      </c>
      <c r="C430" s="12">
        <f t="shared" si="16"/>
        <v>6</v>
      </c>
      <c r="D430" s="5" t="s">
        <v>25</v>
      </c>
    </row>
    <row r="431" spans="1:4">
      <c r="A431" s="1">
        <v>35976</v>
      </c>
      <c r="B431" s="4">
        <v>35976</v>
      </c>
      <c r="C431" s="12">
        <f t="shared" si="16"/>
        <v>6</v>
      </c>
      <c r="D431" s="5" t="s">
        <v>25</v>
      </c>
    </row>
    <row r="432" spans="1:4">
      <c r="A432" s="1">
        <v>35977</v>
      </c>
      <c r="B432" s="4">
        <v>35977</v>
      </c>
      <c r="C432" s="12">
        <f t="shared" si="16"/>
        <v>7</v>
      </c>
      <c r="D432" s="5" t="s">
        <v>25</v>
      </c>
    </row>
    <row r="433" spans="1:4">
      <c r="A433" s="1">
        <v>35978</v>
      </c>
      <c r="B433" s="4">
        <v>35978</v>
      </c>
      <c r="C433" s="12">
        <f t="shared" si="16"/>
        <v>7</v>
      </c>
      <c r="D433" s="5" t="s">
        <v>25</v>
      </c>
    </row>
    <row r="434" spans="1:4">
      <c r="A434" s="1">
        <v>35979</v>
      </c>
      <c r="B434" s="4">
        <v>35979</v>
      </c>
      <c r="C434" s="12">
        <f t="shared" si="16"/>
        <v>7</v>
      </c>
      <c r="D434" s="5" t="s">
        <v>25</v>
      </c>
    </row>
    <row r="435" spans="1:4">
      <c r="A435" s="1">
        <v>35980</v>
      </c>
      <c r="B435" s="4">
        <v>35980</v>
      </c>
      <c r="C435" s="12">
        <f t="shared" si="16"/>
        <v>7</v>
      </c>
      <c r="D435" s="5" t="s">
        <v>25</v>
      </c>
    </row>
    <row r="436" spans="1:4">
      <c r="A436" s="1">
        <v>35981</v>
      </c>
      <c r="B436" s="4">
        <v>35981</v>
      </c>
      <c r="C436" s="12">
        <f t="shared" si="16"/>
        <v>7</v>
      </c>
      <c r="D436" s="5" t="s">
        <v>25</v>
      </c>
    </row>
    <row r="437" spans="1:4">
      <c r="A437" s="1">
        <v>35982</v>
      </c>
      <c r="B437" s="4">
        <v>35982</v>
      </c>
      <c r="C437" s="12">
        <f t="shared" si="16"/>
        <v>7</v>
      </c>
      <c r="D437" s="5" t="s">
        <v>25</v>
      </c>
    </row>
    <row r="438" spans="1:4">
      <c r="A438" s="1">
        <v>35983</v>
      </c>
      <c r="B438" s="4">
        <v>35983</v>
      </c>
      <c r="C438" s="12">
        <f t="shared" si="16"/>
        <v>7</v>
      </c>
      <c r="D438" s="5" t="s">
        <v>25</v>
      </c>
    </row>
    <row r="439" spans="1:4">
      <c r="A439" s="1">
        <v>35984</v>
      </c>
      <c r="B439" s="4">
        <v>35984</v>
      </c>
      <c r="C439" s="12">
        <f t="shared" si="16"/>
        <v>7</v>
      </c>
      <c r="D439" s="5" t="s">
        <v>25</v>
      </c>
    </row>
    <row r="440" spans="1:4">
      <c r="A440" s="1">
        <v>35985</v>
      </c>
      <c r="B440" s="4">
        <v>35985</v>
      </c>
      <c r="C440" s="12">
        <f t="shared" si="16"/>
        <v>7</v>
      </c>
      <c r="D440" s="5" t="s">
        <v>25</v>
      </c>
    </row>
    <row r="441" spans="1:4">
      <c r="A441" s="1">
        <v>35986</v>
      </c>
      <c r="B441" s="4">
        <v>35986</v>
      </c>
      <c r="C441" s="12">
        <f t="shared" si="16"/>
        <v>7</v>
      </c>
      <c r="D441" s="5" t="s">
        <v>25</v>
      </c>
    </row>
    <row r="442" spans="1:4">
      <c r="A442" s="1">
        <v>35987</v>
      </c>
      <c r="B442" s="4">
        <v>35987</v>
      </c>
      <c r="C442" s="12">
        <f t="shared" si="16"/>
        <v>7</v>
      </c>
      <c r="D442" s="5" t="s">
        <v>25</v>
      </c>
    </row>
    <row r="443" spans="1:4">
      <c r="A443" s="1">
        <v>35988</v>
      </c>
      <c r="B443" s="4">
        <v>35988</v>
      </c>
      <c r="C443" s="12">
        <f t="shared" si="16"/>
        <v>7</v>
      </c>
      <c r="D443" s="5" t="s">
        <v>25</v>
      </c>
    </row>
    <row r="444" spans="1:4">
      <c r="A444" s="1">
        <v>35989</v>
      </c>
      <c r="B444" s="4">
        <v>35989</v>
      </c>
      <c r="C444" s="12">
        <f t="shared" si="16"/>
        <v>7</v>
      </c>
      <c r="D444" s="5" t="s">
        <v>25</v>
      </c>
    </row>
    <row r="445" spans="1:4">
      <c r="A445" s="1">
        <v>35990</v>
      </c>
      <c r="B445" s="4">
        <v>35990</v>
      </c>
      <c r="C445" s="12">
        <f t="shared" si="16"/>
        <v>7</v>
      </c>
      <c r="D445" s="5" t="s">
        <v>25</v>
      </c>
    </row>
    <row r="446" spans="1:4">
      <c r="A446" s="1">
        <v>35991</v>
      </c>
      <c r="B446" s="4">
        <v>35991</v>
      </c>
      <c r="C446" s="12">
        <f t="shared" si="16"/>
        <v>7</v>
      </c>
      <c r="D446" s="5" t="s">
        <v>25</v>
      </c>
    </row>
    <row r="447" spans="1:4">
      <c r="A447" s="1">
        <v>35992</v>
      </c>
      <c r="B447" s="4">
        <v>35992</v>
      </c>
      <c r="C447" s="12">
        <f t="shared" si="16"/>
        <v>7</v>
      </c>
      <c r="D447" s="5" t="s">
        <v>25</v>
      </c>
    </row>
    <row r="448" spans="1:4">
      <c r="A448" s="1">
        <v>35993</v>
      </c>
      <c r="B448" s="4">
        <v>35993</v>
      </c>
      <c r="C448" s="12">
        <f t="shared" si="16"/>
        <v>7</v>
      </c>
      <c r="D448" s="5" t="s">
        <v>25</v>
      </c>
    </row>
    <row r="449" spans="1:4">
      <c r="A449" s="1">
        <v>35994</v>
      </c>
      <c r="B449" s="4">
        <v>35994</v>
      </c>
      <c r="C449" s="12">
        <f t="shared" si="16"/>
        <v>7</v>
      </c>
      <c r="D449" s="5" t="s">
        <v>25</v>
      </c>
    </row>
    <row r="450" spans="1:4">
      <c r="A450" s="1">
        <v>35995</v>
      </c>
      <c r="B450" s="4">
        <v>35995</v>
      </c>
      <c r="C450" s="12">
        <f t="shared" si="16"/>
        <v>7</v>
      </c>
      <c r="D450" s="5" t="s">
        <v>25</v>
      </c>
    </row>
    <row r="451" spans="1:4">
      <c r="A451" s="1">
        <v>35996</v>
      </c>
      <c r="B451" s="4">
        <v>35996</v>
      </c>
      <c r="C451" s="12">
        <f t="shared" si="16"/>
        <v>7</v>
      </c>
      <c r="D451" s="5" t="s">
        <v>25</v>
      </c>
    </row>
    <row r="452" spans="1:4">
      <c r="A452" s="1">
        <v>35997</v>
      </c>
      <c r="B452" s="4">
        <v>35997</v>
      </c>
      <c r="C452" s="12">
        <f t="shared" si="16"/>
        <v>7</v>
      </c>
      <c r="D452" s="5" t="s">
        <v>25</v>
      </c>
    </row>
    <row r="453" spans="1:4">
      <c r="A453" s="1">
        <v>35998</v>
      </c>
      <c r="B453" s="4">
        <v>35998</v>
      </c>
      <c r="C453" s="12">
        <f t="shared" si="16"/>
        <v>7</v>
      </c>
      <c r="D453" s="5" t="s">
        <v>25</v>
      </c>
    </row>
    <row r="454" spans="1:4">
      <c r="A454" s="1">
        <v>35999</v>
      </c>
      <c r="B454" s="4">
        <v>35999</v>
      </c>
      <c r="C454" s="12">
        <f t="shared" ref="C454:C517" si="17">IF(B454&lt;&gt;"",MONTH(B454),0)</f>
        <v>7</v>
      </c>
      <c r="D454" s="5" t="s">
        <v>25</v>
      </c>
    </row>
    <row r="455" spans="1:4">
      <c r="A455" s="1">
        <v>36000</v>
      </c>
      <c r="B455" s="4">
        <v>36000</v>
      </c>
      <c r="C455" s="12">
        <f t="shared" si="17"/>
        <v>7</v>
      </c>
      <c r="D455" s="5" t="s">
        <v>25</v>
      </c>
    </row>
    <row r="456" spans="1:4">
      <c r="A456" s="1">
        <v>36001</v>
      </c>
      <c r="B456" s="4">
        <v>36001</v>
      </c>
      <c r="C456" s="12">
        <f t="shared" si="17"/>
        <v>7</v>
      </c>
      <c r="D456" s="5" t="s">
        <v>25</v>
      </c>
    </row>
    <row r="457" spans="1:4">
      <c r="A457" s="1">
        <v>36002</v>
      </c>
      <c r="B457" s="4">
        <v>36002</v>
      </c>
      <c r="C457" s="12">
        <f t="shared" si="17"/>
        <v>7</v>
      </c>
      <c r="D457" s="5" t="s">
        <v>25</v>
      </c>
    </row>
    <row r="458" spans="1:4">
      <c r="A458" s="1">
        <v>36003</v>
      </c>
      <c r="B458" s="4">
        <v>36003</v>
      </c>
      <c r="C458" s="12">
        <f t="shared" si="17"/>
        <v>7</v>
      </c>
      <c r="D458" s="5" t="s">
        <v>25</v>
      </c>
    </row>
    <row r="459" spans="1:4">
      <c r="A459" s="1">
        <v>36004</v>
      </c>
      <c r="B459" s="4">
        <v>36004</v>
      </c>
      <c r="C459" s="12">
        <f t="shared" si="17"/>
        <v>7</v>
      </c>
      <c r="D459" s="5" t="s">
        <v>25</v>
      </c>
    </row>
    <row r="460" spans="1:4">
      <c r="A460" s="1">
        <v>36005</v>
      </c>
      <c r="B460" s="4">
        <v>36005</v>
      </c>
      <c r="C460" s="12">
        <f t="shared" si="17"/>
        <v>7</v>
      </c>
      <c r="D460" s="5" t="s">
        <v>25</v>
      </c>
    </row>
    <row r="461" spans="1:4">
      <c r="A461" s="1">
        <v>36006</v>
      </c>
      <c r="B461" s="4">
        <v>36006</v>
      </c>
      <c r="C461" s="12">
        <f t="shared" si="17"/>
        <v>7</v>
      </c>
      <c r="D461" s="5" t="s">
        <v>25</v>
      </c>
    </row>
    <row r="462" spans="1:4">
      <c r="A462" s="1">
        <v>36007</v>
      </c>
      <c r="B462" s="4">
        <v>36007</v>
      </c>
      <c r="C462" s="12">
        <f t="shared" si="17"/>
        <v>7</v>
      </c>
      <c r="D462" s="5" t="s">
        <v>25</v>
      </c>
    </row>
    <row r="463" spans="1:4">
      <c r="A463" s="1">
        <v>36008</v>
      </c>
      <c r="B463" s="4">
        <v>36008</v>
      </c>
      <c r="C463" s="12">
        <f t="shared" si="17"/>
        <v>8</v>
      </c>
      <c r="D463" s="41">
        <v>316000</v>
      </c>
    </row>
    <row r="464" spans="1:4">
      <c r="A464" s="1">
        <v>36009</v>
      </c>
      <c r="B464" s="4">
        <v>36009</v>
      </c>
      <c r="C464" s="12">
        <f t="shared" si="17"/>
        <v>8</v>
      </c>
      <c r="D464" s="41">
        <v>261000</v>
      </c>
    </row>
    <row r="465" spans="1:4">
      <c r="A465" s="1">
        <v>36010</v>
      </c>
      <c r="B465" s="4">
        <v>36010</v>
      </c>
      <c r="C465" s="12">
        <f t="shared" si="17"/>
        <v>8</v>
      </c>
      <c r="D465" s="41">
        <v>200000</v>
      </c>
    </row>
    <row r="466" spans="1:4">
      <c r="A466" s="1">
        <v>36011</v>
      </c>
      <c r="B466" s="4">
        <v>36011</v>
      </c>
      <c r="C466" s="12">
        <f t="shared" si="17"/>
        <v>8</v>
      </c>
      <c r="D466" s="41">
        <v>137000</v>
      </c>
    </row>
    <row r="467" spans="1:4">
      <c r="A467" s="1">
        <v>36012</v>
      </c>
      <c r="B467" s="4">
        <v>36012</v>
      </c>
      <c r="C467" s="12">
        <f t="shared" si="17"/>
        <v>8</v>
      </c>
      <c r="D467" s="41">
        <v>191000</v>
      </c>
    </row>
    <row r="468" spans="1:4">
      <c r="A468" s="1">
        <v>36013</v>
      </c>
      <c r="B468" s="4">
        <v>36013</v>
      </c>
      <c r="C468" s="12">
        <f t="shared" si="17"/>
        <v>8</v>
      </c>
      <c r="D468" s="41">
        <v>184000</v>
      </c>
    </row>
    <row r="469" spans="1:4">
      <c r="A469" s="1">
        <v>36014</v>
      </c>
      <c r="B469" s="4">
        <v>36014</v>
      </c>
      <c r="C469" s="12">
        <f t="shared" si="17"/>
        <v>8</v>
      </c>
      <c r="D469" s="41">
        <v>161000</v>
      </c>
    </row>
    <row r="470" spans="1:4">
      <c r="A470" s="1">
        <v>36015</v>
      </c>
      <c r="B470" s="4">
        <v>36015</v>
      </c>
      <c r="C470" s="12">
        <f t="shared" si="17"/>
        <v>8</v>
      </c>
      <c r="D470" s="41">
        <v>192000</v>
      </c>
    </row>
    <row r="471" spans="1:4">
      <c r="A471" s="1">
        <v>36016</v>
      </c>
      <c r="B471" s="4">
        <v>36016</v>
      </c>
      <c r="C471" s="12">
        <f t="shared" si="17"/>
        <v>8</v>
      </c>
      <c r="D471" s="41">
        <v>249000</v>
      </c>
    </row>
    <row r="472" spans="1:4">
      <c r="A472" s="1">
        <v>36017</v>
      </c>
      <c r="B472" s="4">
        <v>36017</v>
      </c>
      <c r="C472" s="12">
        <f t="shared" si="17"/>
        <v>8</v>
      </c>
      <c r="D472" s="41">
        <v>230000</v>
      </c>
    </row>
    <row r="473" spans="1:4">
      <c r="A473" s="1">
        <v>36018</v>
      </c>
      <c r="B473" s="4">
        <v>36018</v>
      </c>
      <c r="C473" s="12">
        <f t="shared" si="17"/>
        <v>8</v>
      </c>
      <c r="D473" s="41">
        <v>244000</v>
      </c>
    </row>
    <row r="474" spans="1:4">
      <c r="A474" s="1">
        <v>36019</v>
      </c>
      <c r="B474" s="4">
        <v>36019</v>
      </c>
      <c r="C474" s="12">
        <f t="shared" si="17"/>
        <v>8</v>
      </c>
      <c r="D474" s="41">
        <v>179000</v>
      </c>
    </row>
    <row r="475" spans="1:4">
      <c r="A475" s="1">
        <v>36020</v>
      </c>
      <c r="B475" s="4">
        <v>36020</v>
      </c>
      <c r="C475" s="12">
        <f t="shared" si="17"/>
        <v>8</v>
      </c>
      <c r="D475" s="41">
        <v>170000</v>
      </c>
    </row>
    <row r="476" spans="1:4">
      <c r="A476" s="1">
        <v>36021</v>
      </c>
      <c r="B476" s="4">
        <v>36021</v>
      </c>
      <c r="C476" s="12">
        <f t="shared" si="17"/>
        <v>8</v>
      </c>
      <c r="D476" s="41">
        <v>170000</v>
      </c>
    </row>
    <row r="477" spans="1:4">
      <c r="A477" s="1">
        <v>36022</v>
      </c>
      <c r="B477" s="4">
        <v>36022</v>
      </c>
      <c r="C477" s="12">
        <f t="shared" si="17"/>
        <v>8</v>
      </c>
      <c r="D477" s="41">
        <v>161000</v>
      </c>
    </row>
    <row r="478" spans="1:4">
      <c r="A478" s="1">
        <v>36023</v>
      </c>
      <c r="B478" s="4">
        <v>36023</v>
      </c>
      <c r="C478" s="12">
        <f t="shared" si="17"/>
        <v>8</v>
      </c>
      <c r="D478" s="41">
        <v>235000</v>
      </c>
    </row>
    <row r="479" spans="1:4">
      <c r="A479" s="1">
        <v>36024</v>
      </c>
      <c r="B479" s="4">
        <v>36024</v>
      </c>
      <c r="C479" s="12">
        <f t="shared" si="17"/>
        <v>8</v>
      </c>
      <c r="D479" s="41">
        <v>186000</v>
      </c>
    </row>
    <row r="480" spans="1:4">
      <c r="A480" s="1">
        <v>36025</v>
      </c>
      <c r="B480" s="4">
        <v>36025</v>
      </c>
      <c r="C480" s="12">
        <f t="shared" si="17"/>
        <v>8</v>
      </c>
      <c r="D480" s="41">
        <v>238000</v>
      </c>
    </row>
    <row r="481" spans="1:4">
      <c r="A481" s="1">
        <v>36026</v>
      </c>
      <c r="B481" s="4">
        <v>36026</v>
      </c>
      <c r="C481" s="12">
        <f t="shared" si="17"/>
        <v>8</v>
      </c>
      <c r="D481" s="41">
        <v>290000</v>
      </c>
    </row>
    <row r="482" spans="1:4">
      <c r="A482" s="1">
        <v>36027</v>
      </c>
      <c r="B482" s="4">
        <v>36027</v>
      </c>
      <c r="C482" s="12">
        <f t="shared" si="17"/>
        <v>8</v>
      </c>
      <c r="D482" s="41">
        <v>367000</v>
      </c>
    </row>
    <row r="483" spans="1:4">
      <c r="A483" s="1">
        <v>36028</v>
      </c>
      <c r="B483" s="4">
        <v>36028</v>
      </c>
      <c r="C483" s="12">
        <f t="shared" si="17"/>
        <v>8</v>
      </c>
      <c r="D483" s="41">
        <v>375000</v>
      </c>
    </row>
    <row r="484" spans="1:4">
      <c r="A484" s="1">
        <v>36029</v>
      </c>
      <c r="B484" s="4">
        <v>36029</v>
      </c>
      <c r="C484" s="12">
        <f t="shared" si="17"/>
        <v>8</v>
      </c>
      <c r="D484" s="41">
        <v>278000</v>
      </c>
    </row>
    <row r="485" spans="1:4">
      <c r="A485" s="1">
        <v>36030</v>
      </c>
      <c r="B485" s="4">
        <v>36030</v>
      </c>
      <c r="C485" s="12">
        <f t="shared" si="17"/>
        <v>8</v>
      </c>
      <c r="D485" s="41">
        <v>298000</v>
      </c>
    </row>
    <row r="486" spans="1:4">
      <c r="A486" s="1">
        <v>36031</v>
      </c>
      <c r="B486" s="4">
        <v>36031</v>
      </c>
      <c r="C486" s="12">
        <f t="shared" si="17"/>
        <v>8</v>
      </c>
      <c r="D486" s="41">
        <v>240000</v>
      </c>
    </row>
    <row r="487" spans="1:4">
      <c r="A487" s="1">
        <v>36032</v>
      </c>
      <c r="B487" s="4">
        <v>36032</v>
      </c>
      <c r="C487" s="12">
        <f t="shared" si="17"/>
        <v>8</v>
      </c>
      <c r="D487" s="41">
        <v>312000</v>
      </c>
    </row>
    <row r="488" spans="1:4">
      <c r="A488" s="1">
        <v>36033</v>
      </c>
      <c r="B488" s="4">
        <v>36033</v>
      </c>
      <c r="C488" s="12">
        <f t="shared" si="17"/>
        <v>8</v>
      </c>
      <c r="D488" s="41">
        <v>299000</v>
      </c>
    </row>
    <row r="489" spans="1:4">
      <c r="A489" s="1">
        <v>36034</v>
      </c>
      <c r="B489" s="4">
        <v>36034</v>
      </c>
      <c r="C489" s="12">
        <f t="shared" si="17"/>
        <v>8</v>
      </c>
      <c r="D489" s="41">
        <v>278000</v>
      </c>
    </row>
    <row r="490" spans="1:4">
      <c r="A490" s="1">
        <v>36035</v>
      </c>
      <c r="B490" s="4">
        <v>36035</v>
      </c>
      <c r="C490" s="12">
        <f t="shared" si="17"/>
        <v>8</v>
      </c>
      <c r="D490" s="41">
        <v>308000</v>
      </c>
    </row>
    <row r="491" spans="1:4">
      <c r="A491" s="1">
        <v>36036</v>
      </c>
      <c r="B491" s="4">
        <v>36036</v>
      </c>
      <c r="C491" s="12">
        <f t="shared" si="17"/>
        <v>8</v>
      </c>
      <c r="D491" s="41">
        <v>251000</v>
      </c>
    </row>
    <row r="492" spans="1:4">
      <c r="A492" s="1">
        <v>36037</v>
      </c>
      <c r="B492" s="4">
        <v>36037</v>
      </c>
      <c r="C492" s="12">
        <f t="shared" si="17"/>
        <v>8</v>
      </c>
      <c r="D492" s="41">
        <v>262000</v>
      </c>
    </row>
    <row r="493" spans="1:4">
      <c r="A493" s="1">
        <v>36038</v>
      </c>
      <c r="B493" s="4">
        <v>36038</v>
      </c>
      <c r="C493" s="12">
        <f t="shared" si="17"/>
        <v>8</v>
      </c>
      <c r="D493" s="41">
        <v>270000</v>
      </c>
    </row>
    <row r="494" spans="1:4">
      <c r="A494" s="1">
        <v>36039</v>
      </c>
      <c r="B494" s="4">
        <v>36039</v>
      </c>
      <c r="C494" s="12">
        <f t="shared" si="17"/>
        <v>9</v>
      </c>
      <c r="D494" s="41">
        <v>249000</v>
      </c>
    </row>
    <row r="495" spans="1:4">
      <c r="A495" s="1">
        <v>36040</v>
      </c>
      <c r="B495" s="4">
        <v>36040</v>
      </c>
      <c r="C495" s="12">
        <f t="shared" si="17"/>
        <v>9</v>
      </c>
      <c r="D495" s="41">
        <v>239000</v>
      </c>
    </row>
    <row r="496" spans="1:4">
      <c r="A496" s="1">
        <v>36041</v>
      </c>
      <c r="B496" s="4">
        <v>36041</v>
      </c>
      <c r="C496" s="12">
        <f t="shared" si="17"/>
        <v>9</v>
      </c>
      <c r="D496" s="41">
        <v>214000</v>
      </c>
    </row>
    <row r="497" spans="1:4">
      <c r="A497" s="1">
        <v>36042</v>
      </c>
      <c r="B497" s="4">
        <v>36042</v>
      </c>
      <c r="C497" s="12">
        <f t="shared" si="17"/>
        <v>9</v>
      </c>
      <c r="D497" s="41">
        <v>239000</v>
      </c>
    </row>
    <row r="498" spans="1:4">
      <c r="A498" s="1">
        <v>36043</v>
      </c>
      <c r="B498" s="4">
        <v>36043</v>
      </c>
      <c r="C498" s="12">
        <f t="shared" si="17"/>
        <v>9</v>
      </c>
      <c r="D498" s="41">
        <v>270000</v>
      </c>
    </row>
    <row r="499" spans="1:4">
      <c r="A499" s="1">
        <v>36044</v>
      </c>
      <c r="B499" s="4">
        <v>36044</v>
      </c>
      <c r="C499" s="12">
        <f t="shared" si="17"/>
        <v>9</v>
      </c>
      <c r="D499" s="41">
        <v>285000</v>
      </c>
    </row>
    <row r="500" spans="1:4">
      <c r="A500" s="1">
        <v>36045</v>
      </c>
      <c r="B500" s="4">
        <v>36045</v>
      </c>
      <c r="C500" s="12">
        <f t="shared" si="17"/>
        <v>9</v>
      </c>
      <c r="D500" s="41">
        <v>285000</v>
      </c>
    </row>
    <row r="501" spans="1:4">
      <c r="A501" s="1">
        <v>36046</v>
      </c>
      <c r="B501" s="4">
        <v>36046</v>
      </c>
      <c r="C501" s="12">
        <f t="shared" si="17"/>
        <v>9</v>
      </c>
      <c r="D501" s="41">
        <v>264000</v>
      </c>
    </row>
    <row r="502" spans="1:4">
      <c r="A502" s="1">
        <v>36047</v>
      </c>
      <c r="B502" s="4">
        <v>36047</v>
      </c>
      <c r="C502" s="12">
        <f t="shared" si="17"/>
        <v>9</v>
      </c>
      <c r="D502" s="41">
        <v>281000</v>
      </c>
    </row>
    <row r="503" spans="1:4">
      <c r="A503" s="1">
        <v>36048</v>
      </c>
      <c r="B503" s="4">
        <v>36048</v>
      </c>
      <c r="C503" s="12">
        <f t="shared" si="17"/>
        <v>9</v>
      </c>
      <c r="D503" s="41">
        <v>335000</v>
      </c>
    </row>
    <row r="504" spans="1:4">
      <c r="A504" s="1">
        <v>36049</v>
      </c>
      <c r="B504" s="4">
        <v>36049</v>
      </c>
      <c r="C504" s="12">
        <f t="shared" si="17"/>
        <v>9</v>
      </c>
      <c r="D504" s="41">
        <v>315000</v>
      </c>
    </row>
    <row r="505" spans="1:4">
      <c r="A505" s="1">
        <v>36050</v>
      </c>
      <c r="B505" s="4">
        <v>36050</v>
      </c>
      <c r="C505" s="12">
        <f t="shared" si="17"/>
        <v>9</v>
      </c>
      <c r="D505" s="41">
        <v>320000</v>
      </c>
    </row>
    <row r="506" spans="1:4">
      <c r="A506" s="1">
        <v>36051</v>
      </c>
      <c r="B506" s="4">
        <v>36051</v>
      </c>
      <c r="C506" s="12">
        <f t="shared" si="17"/>
        <v>9</v>
      </c>
      <c r="D506" s="41">
        <v>319000</v>
      </c>
    </row>
    <row r="507" spans="1:4">
      <c r="A507" s="1">
        <v>36052</v>
      </c>
      <c r="B507" s="4">
        <v>36052</v>
      </c>
      <c r="C507" s="12">
        <f t="shared" si="17"/>
        <v>9</v>
      </c>
      <c r="D507" s="41">
        <v>249000</v>
      </c>
    </row>
    <row r="508" spans="1:4">
      <c r="A508" s="1">
        <v>36053</v>
      </c>
      <c r="B508" s="4">
        <v>36053</v>
      </c>
      <c r="C508" s="12">
        <f t="shared" si="17"/>
        <v>9</v>
      </c>
      <c r="D508" s="41">
        <v>261000</v>
      </c>
    </row>
    <row r="509" spans="1:4">
      <c r="A509" s="1">
        <v>36054</v>
      </c>
      <c r="B509" s="4">
        <v>36054</v>
      </c>
      <c r="C509" s="12">
        <f t="shared" si="17"/>
        <v>9</v>
      </c>
      <c r="D509" s="41">
        <v>302000</v>
      </c>
    </row>
    <row r="510" spans="1:4">
      <c r="A510" s="1">
        <v>36055</v>
      </c>
      <c r="B510" s="4">
        <v>36055</v>
      </c>
      <c r="C510" s="12">
        <f t="shared" si="17"/>
        <v>9</v>
      </c>
      <c r="D510" s="41">
        <v>264000</v>
      </c>
    </row>
    <row r="511" spans="1:4">
      <c r="A511" s="1">
        <v>36056</v>
      </c>
      <c r="B511" s="4">
        <v>36056</v>
      </c>
      <c r="C511" s="12">
        <f t="shared" si="17"/>
        <v>9</v>
      </c>
      <c r="D511" s="41">
        <v>308000</v>
      </c>
    </row>
    <row r="512" spans="1:4">
      <c r="A512" s="1">
        <v>36057</v>
      </c>
      <c r="B512" s="4">
        <v>36057</v>
      </c>
      <c r="C512" s="12">
        <f t="shared" si="17"/>
        <v>9</v>
      </c>
      <c r="D512" s="41">
        <v>341000</v>
      </c>
    </row>
    <row r="513" spans="1:4">
      <c r="A513" s="1">
        <v>36058</v>
      </c>
      <c r="B513" s="4">
        <v>36058</v>
      </c>
      <c r="C513" s="12">
        <f t="shared" si="17"/>
        <v>9</v>
      </c>
      <c r="D513" s="41">
        <v>380000</v>
      </c>
    </row>
    <row r="514" spans="1:4">
      <c r="A514" s="1">
        <v>36059</v>
      </c>
      <c r="B514" s="4">
        <v>36059</v>
      </c>
      <c r="C514" s="12">
        <f t="shared" si="17"/>
        <v>9</v>
      </c>
      <c r="D514" s="41">
        <v>327000</v>
      </c>
    </row>
    <row r="515" spans="1:4">
      <c r="A515" s="1">
        <v>36060</v>
      </c>
      <c r="B515" s="4">
        <v>36060</v>
      </c>
      <c r="C515" s="12">
        <f t="shared" si="17"/>
        <v>9</v>
      </c>
      <c r="D515" s="41">
        <v>362000</v>
      </c>
    </row>
    <row r="516" spans="1:4">
      <c r="A516" s="1">
        <v>36061</v>
      </c>
      <c r="B516" s="4">
        <v>36061</v>
      </c>
      <c r="C516" s="12">
        <f t="shared" si="17"/>
        <v>9</v>
      </c>
      <c r="D516" s="41">
        <v>311000</v>
      </c>
    </row>
    <row r="517" spans="1:4">
      <c r="A517" s="1">
        <v>36062</v>
      </c>
      <c r="B517" s="4">
        <v>36062</v>
      </c>
      <c r="C517" s="12">
        <f t="shared" si="17"/>
        <v>9</v>
      </c>
      <c r="D517" s="41">
        <v>341000</v>
      </c>
    </row>
    <row r="518" spans="1:4">
      <c r="A518" s="1">
        <v>36063</v>
      </c>
      <c r="B518" s="4">
        <v>36063</v>
      </c>
      <c r="C518" s="12">
        <f t="shared" ref="C518:C581" si="18">IF(B518&lt;&gt;"",MONTH(B518),0)</f>
        <v>9</v>
      </c>
      <c r="D518" s="41">
        <v>371000</v>
      </c>
    </row>
    <row r="519" spans="1:4">
      <c r="A519" s="1">
        <v>36064</v>
      </c>
      <c r="B519" s="4">
        <v>36064</v>
      </c>
      <c r="C519" s="12">
        <f t="shared" si="18"/>
        <v>9</v>
      </c>
      <c r="D519" s="41">
        <v>387000</v>
      </c>
    </row>
    <row r="520" spans="1:4">
      <c r="A520" s="1">
        <v>36065</v>
      </c>
      <c r="B520" s="4">
        <v>36065</v>
      </c>
      <c r="C520" s="12">
        <f t="shared" si="18"/>
        <v>9</v>
      </c>
      <c r="D520" s="41">
        <v>370000</v>
      </c>
    </row>
    <row r="521" spans="1:4">
      <c r="A521" s="1">
        <v>36066</v>
      </c>
      <c r="B521" s="4">
        <v>36066</v>
      </c>
      <c r="C521" s="12">
        <f t="shared" si="18"/>
        <v>9</v>
      </c>
      <c r="D521" s="41">
        <v>351000</v>
      </c>
    </row>
    <row r="522" spans="1:4">
      <c r="A522" s="1">
        <v>36067</v>
      </c>
      <c r="B522" s="4">
        <v>36067</v>
      </c>
      <c r="C522" s="12">
        <f t="shared" si="18"/>
        <v>9</v>
      </c>
      <c r="D522" s="41">
        <v>391000</v>
      </c>
    </row>
    <row r="523" spans="1:4">
      <c r="A523" s="1">
        <v>36068</v>
      </c>
      <c r="B523" s="4">
        <v>36068</v>
      </c>
      <c r="C523" s="12">
        <f t="shared" si="18"/>
        <v>9</v>
      </c>
      <c r="D523" s="41">
        <v>396000</v>
      </c>
    </row>
    <row r="524" spans="1:4">
      <c r="A524" s="1">
        <v>36069</v>
      </c>
      <c r="B524" s="4">
        <v>36069</v>
      </c>
      <c r="C524" s="12">
        <f t="shared" si="18"/>
        <v>10</v>
      </c>
      <c r="D524" s="41">
        <v>295000</v>
      </c>
    </row>
    <row r="525" spans="1:4">
      <c r="A525" s="1">
        <v>36070</v>
      </c>
      <c r="B525" s="4">
        <v>36070</v>
      </c>
      <c r="C525" s="12">
        <f t="shared" si="18"/>
        <v>10</v>
      </c>
      <c r="D525" s="41">
        <v>302000</v>
      </c>
    </row>
    <row r="526" spans="1:4">
      <c r="A526" s="1">
        <v>36071</v>
      </c>
      <c r="B526" s="4">
        <v>36071</v>
      </c>
      <c r="C526" s="12">
        <f t="shared" si="18"/>
        <v>10</v>
      </c>
      <c r="D526" s="41">
        <v>318000</v>
      </c>
    </row>
    <row r="527" spans="1:4">
      <c r="A527" s="1">
        <v>36072</v>
      </c>
      <c r="B527" s="4">
        <v>36072</v>
      </c>
      <c r="C527" s="12">
        <f t="shared" si="18"/>
        <v>10</v>
      </c>
      <c r="D527" s="41">
        <v>284000</v>
      </c>
    </row>
    <row r="528" spans="1:4">
      <c r="A528" s="1">
        <v>36073</v>
      </c>
      <c r="B528" s="4">
        <v>36073</v>
      </c>
      <c r="C528" s="12">
        <f t="shared" si="18"/>
        <v>10</v>
      </c>
      <c r="D528" s="41">
        <v>333000</v>
      </c>
    </row>
    <row r="529" spans="1:4">
      <c r="A529" s="1">
        <v>36074</v>
      </c>
      <c r="B529" s="4">
        <v>36074</v>
      </c>
      <c r="C529" s="12">
        <f t="shared" si="18"/>
        <v>10</v>
      </c>
      <c r="D529" s="41">
        <v>331000</v>
      </c>
    </row>
    <row r="530" spans="1:4">
      <c r="A530" s="1">
        <v>36075</v>
      </c>
      <c r="B530" s="4">
        <v>36075</v>
      </c>
      <c r="C530" s="12">
        <f t="shared" si="18"/>
        <v>10</v>
      </c>
      <c r="D530" s="41">
        <v>340000</v>
      </c>
    </row>
    <row r="531" spans="1:4">
      <c r="A531" s="1">
        <v>36076</v>
      </c>
      <c r="B531" s="4">
        <v>36076</v>
      </c>
      <c r="C531" s="12">
        <f t="shared" si="18"/>
        <v>10</v>
      </c>
      <c r="D531" s="41">
        <v>329000</v>
      </c>
    </row>
    <row r="532" spans="1:4">
      <c r="A532" s="1">
        <v>36077</v>
      </c>
      <c r="B532" s="4">
        <v>36077</v>
      </c>
      <c r="C532" s="12">
        <f t="shared" si="18"/>
        <v>10</v>
      </c>
      <c r="D532" s="41">
        <v>309000</v>
      </c>
    </row>
    <row r="533" spans="1:4">
      <c r="A533" s="1">
        <v>36078</v>
      </c>
      <c r="B533" s="4">
        <v>36078</v>
      </c>
      <c r="C533" s="12">
        <f t="shared" si="18"/>
        <v>10</v>
      </c>
      <c r="D533" s="41">
        <v>296000</v>
      </c>
    </row>
    <row r="534" spans="1:4">
      <c r="A534" s="1">
        <v>36079</v>
      </c>
      <c r="B534" s="4">
        <v>36079</v>
      </c>
      <c r="C534" s="12">
        <f t="shared" si="18"/>
        <v>10</v>
      </c>
      <c r="D534" s="41">
        <v>299000</v>
      </c>
    </row>
    <row r="535" spans="1:4">
      <c r="A535" s="1">
        <v>36080</v>
      </c>
      <c r="B535" s="4">
        <v>36080</v>
      </c>
      <c r="C535" s="12">
        <f t="shared" si="18"/>
        <v>10</v>
      </c>
      <c r="D535" s="41">
        <v>314000</v>
      </c>
    </row>
    <row r="536" spans="1:4">
      <c r="A536" s="1">
        <v>36081</v>
      </c>
      <c r="B536" s="4">
        <v>36081</v>
      </c>
      <c r="C536" s="12">
        <f t="shared" si="18"/>
        <v>10</v>
      </c>
      <c r="D536" s="41">
        <v>293000</v>
      </c>
    </row>
    <row r="537" spans="1:4">
      <c r="A537" s="1">
        <v>36082</v>
      </c>
      <c r="B537" s="4">
        <v>36082</v>
      </c>
      <c r="C537" s="12">
        <f t="shared" si="18"/>
        <v>10</v>
      </c>
      <c r="D537" s="41">
        <v>259000</v>
      </c>
    </row>
    <row r="538" spans="1:4">
      <c r="A538" s="1">
        <v>36083</v>
      </c>
      <c r="B538" s="4">
        <v>36083</v>
      </c>
      <c r="C538" s="12">
        <f t="shared" si="18"/>
        <v>10</v>
      </c>
      <c r="D538" s="41">
        <v>270000</v>
      </c>
    </row>
    <row r="539" spans="1:4">
      <c r="A539" s="1">
        <v>36084</v>
      </c>
      <c r="B539" s="4">
        <v>36084</v>
      </c>
      <c r="C539" s="12">
        <f t="shared" si="18"/>
        <v>10</v>
      </c>
      <c r="D539" s="41">
        <v>268000</v>
      </c>
    </row>
    <row r="540" spans="1:4">
      <c r="A540" s="1">
        <v>36085</v>
      </c>
      <c r="B540" s="4">
        <v>36085</v>
      </c>
      <c r="C540" s="12">
        <f t="shared" si="18"/>
        <v>10</v>
      </c>
      <c r="D540" s="41">
        <v>243000</v>
      </c>
    </row>
    <row r="541" spans="1:4">
      <c r="A541" s="1">
        <v>36086</v>
      </c>
      <c r="B541" s="4">
        <v>36086</v>
      </c>
      <c r="C541" s="12">
        <f t="shared" si="18"/>
        <v>10</v>
      </c>
      <c r="D541" s="41">
        <v>263000</v>
      </c>
    </row>
    <row r="542" spans="1:4">
      <c r="A542" s="1">
        <v>36087</v>
      </c>
      <c r="B542" s="4">
        <v>36087</v>
      </c>
      <c r="C542" s="12">
        <f t="shared" si="18"/>
        <v>10</v>
      </c>
      <c r="D542" s="41">
        <v>264000</v>
      </c>
    </row>
    <row r="543" spans="1:4">
      <c r="A543" s="1">
        <v>36088</v>
      </c>
      <c r="B543" s="4">
        <v>36088</v>
      </c>
      <c r="C543" s="12">
        <f t="shared" si="18"/>
        <v>10</v>
      </c>
      <c r="D543" s="41">
        <v>253000</v>
      </c>
    </row>
    <row r="544" spans="1:4">
      <c r="A544" s="1">
        <v>36089</v>
      </c>
      <c r="B544" s="4">
        <v>36089</v>
      </c>
      <c r="C544" s="12">
        <f t="shared" si="18"/>
        <v>10</v>
      </c>
      <c r="D544" s="41">
        <v>219000</v>
      </c>
    </row>
    <row r="545" spans="1:4">
      <c r="A545" s="1">
        <v>36090</v>
      </c>
      <c r="B545" s="4">
        <v>36090</v>
      </c>
      <c r="C545" s="12">
        <f t="shared" si="18"/>
        <v>10</v>
      </c>
      <c r="D545" s="41">
        <v>200000</v>
      </c>
    </row>
    <row r="546" spans="1:4">
      <c r="A546" s="1">
        <v>36091</v>
      </c>
      <c r="B546" s="4">
        <v>36091</v>
      </c>
      <c r="C546" s="12">
        <f t="shared" si="18"/>
        <v>10</v>
      </c>
      <c r="D546" s="41">
        <v>198000</v>
      </c>
    </row>
    <row r="547" spans="1:4">
      <c r="A547" s="1">
        <v>36092</v>
      </c>
      <c r="B547" s="4">
        <v>36092</v>
      </c>
      <c r="C547" s="12">
        <f t="shared" si="18"/>
        <v>10</v>
      </c>
      <c r="D547" s="41">
        <v>196000</v>
      </c>
    </row>
    <row r="548" spans="1:4">
      <c r="A548" s="1">
        <v>36093</v>
      </c>
      <c r="B548" s="4">
        <v>36093</v>
      </c>
      <c r="C548" s="12">
        <f t="shared" si="18"/>
        <v>10</v>
      </c>
      <c r="D548" s="41">
        <v>216000</v>
      </c>
    </row>
    <row r="549" spans="1:4">
      <c r="A549" s="1">
        <v>36094</v>
      </c>
      <c r="B549" s="4">
        <v>36094</v>
      </c>
      <c r="C549" s="12">
        <f t="shared" si="18"/>
        <v>10</v>
      </c>
      <c r="D549" s="41">
        <v>232000</v>
      </c>
    </row>
    <row r="550" spans="1:4">
      <c r="A550" s="1">
        <v>36095</v>
      </c>
      <c r="B550" s="4">
        <v>36095</v>
      </c>
      <c r="C550" s="12">
        <f t="shared" si="18"/>
        <v>10</v>
      </c>
      <c r="D550" s="41">
        <v>245000</v>
      </c>
    </row>
    <row r="551" spans="1:4">
      <c r="A551" s="1">
        <v>36096</v>
      </c>
      <c r="B551" s="4">
        <v>36096</v>
      </c>
      <c r="C551" s="12">
        <f t="shared" si="18"/>
        <v>10</v>
      </c>
      <c r="D551" s="41">
        <v>239000</v>
      </c>
    </row>
    <row r="552" spans="1:4">
      <c r="A552" s="1">
        <v>36097</v>
      </c>
      <c r="B552" s="4">
        <v>36097</v>
      </c>
      <c r="C552" s="12">
        <f t="shared" si="18"/>
        <v>10</v>
      </c>
      <c r="D552" s="41">
        <v>225000</v>
      </c>
    </row>
    <row r="553" spans="1:4">
      <c r="A553" s="1">
        <v>36098</v>
      </c>
      <c r="B553" s="4">
        <v>36098</v>
      </c>
      <c r="C553" s="12">
        <f t="shared" si="18"/>
        <v>10</v>
      </c>
      <c r="D553" s="41">
        <v>202000</v>
      </c>
    </row>
    <row r="554" spans="1:4">
      <c r="A554" s="1">
        <v>36099</v>
      </c>
      <c r="B554" s="4">
        <v>36099</v>
      </c>
      <c r="C554" s="12">
        <f t="shared" si="18"/>
        <v>10</v>
      </c>
      <c r="D554" s="38">
        <v>248000</v>
      </c>
    </row>
    <row r="555" spans="1:4">
      <c r="A555" s="1">
        <v>36100</v>
      </c>
      <c r="B555" s="4">
        <v>36100</v>
      </c>
      <c r="C555" s="12">
        <f t="shared" si="18"/>
        <v>11</v>
      </c>
      <c r="D555" s="38">
        <v>299000</v>
      </c>
    </row>
    <row r="556" spans="1:4">
      <c r="A556" s="1">
        <v>36101</v>
      </c>
      <c r="B556" s="4">
        <v>36101</v>
      </c>
      <c r="C556" s="12">
        <f t="shared" si="18"/>
        <v>11</v>
      </c>
      <c r="D556" s="38">
        <v>292000</v>
      </c>
    </row>
    <row r="557" spans="1:4">
      <c r="A557" s="1">
        <v>36102</v>
      </c>
      <c r="B557" s="4">
        <v>36102</v>
      </c>
      <c r="C557" s="12">
        <f t="shared" si="18"/>
        <v>11</v>
      </c>
      <c r="D557" s="38">
        <v>279000</v>
      </c>
    </row>
    <row r="558" spans="1:4">
      <c r="A558" s="1">
        <v>36103</v>
      </c>
      <c r="B558" s="4">
        <v>36103</v>
      </c>
      <c r="C558" s="12">
        <f t="shared" si="18"/>
        <v>11</v>
      </c>
      <c r="D558" s="38">
        <v>244000</v>
      </c>
    </row>
    <row r="559" spans="1:4">
      <c r="A559" s="1">
        <v>36104</v>
      </c>
      <c r="B559" s="4">
        <v>36104</v>
      </c>
      <c r="C559" s="12">
        <f t="shared" si="18"/>
        <v>11</v>
      </c>
      <c r="D559" s="38">
        <v>221000</v>
      </c>
    </row>
    <row r="560" spans="1:4">
      <c r="A560" s="1">
        <v>36105</v>
      </c>
      <c r="B560" s="4">
        <v>36105</v>
      </c>
      <c r="C560" s="12">
        <f t="shared" si="18"/>
        <v>11</v>
      </c>
      <c r="D560" s="38">
        <v>210000</v>
      </c>
    </row>
    <row r="561" spans="1:4">
      <c r="A561" s="1">
        <v>36106</v>
      </c>
      <c r="B561" s="4">
        <v>36106</v>
      </c>
      <c r="C561" s="12">
        <f t="shared" si="18"/>
        <v>11</v>
      </c>
      <c r="D561" s="38">
        <v>216000</v>
      </c>
    </row>
    <row r="562" spans="1:4">
      <c r="A562" s="1">
        <v>36107</v>
      </c>
      <c r="B562" s="4">
        <v>36107</v>
      </c>
      <c r="C562" s="12">
        <f t="shared" si="18"/>
        <v>11</v>
      </c>
      <c r="D562" s="38">
        <v>229000</v>
      </c>
    </row>
    <row r="563" spans="1:4">
      <c r="A563" s="1">
        <v>36108</v>
      </c>
      <c r="B563" s="4">
        <v>36108</v>
      </c>
      <c r="C563" s="12">
        <f t="shared" si="18"/>
        <v>11</v>
      </c>
      <c r="D563" s="38">
        <v>119000</v>
      </c>
    </row>
    <row r="564" spans="1:4">
      <c r="A564" s="1">
        <v>36109</v>
      </c>
      <c r="B564" s="4">
        <v>36109</v>
      </c>
      <c r="C564" s="12">
        <f t="shared" si="18"/>
        <v>11</v>
      </c>
      <c r="D564" s="38">
        <v>108000</v>
      </c>
    </row>
    <row r="565" spans="1:4">
      <c r="A565" s="1">
        <v>36110</v>
      </c>
      <c r="B565" s="4">
        <v>36110</v>
      </c>
      <c r="C565" s="12">
        <f t="shared" si="18"/>
        <v>11</v>
      </c>
      <c r="D565" s="38">
        <v>112000</v>
      </c>
    </row>
    <row r="566" spans="1:4">
      <c r="A566" s="1">
        <v>36111</v>
      </c>
      <c r="B566" s="4">
        <v>36111</v>
      </c>
      <c r="C566" s="12">
        <f t="shared" si="18"/>
        <v>11</v>
      </c>
      <c r="D566" s="38">
        <v>124000</v>
      </c>
    </row>
    <row r="567" spans="1:4">
      <c r="A567" s="1">
        <v>36112</v>
      </c>
      <c r="B567" s="4">
        <v>36112</v>
      </c>
      <c r="C567" s="12">
        <f t="shared" si="18"/>
        <v>11</v>
      </c>
      <c r="D567" s="38">
        <v>228000</v>
      </c>
    </row>
    <row r="568" spans="1:4">
      <c r="A568" s="1">
        <v>36113</v>
      </c>
      <c r="B568" s="4">
        <v>36113</v>
      </c>
      <c r="C568" s="12">
        <f t="shared" si="18"/>
        <v>11</v>
      </c>
      <c r="D568" s="38">
        <v>202000</v>
      </c>
    </row>
    <row r="569" spans="1:4">
      <c r="A569" s="1">
        <v>36114</v>
      </c>
      <c r="B569" s="4">
        <v>36114</v>
      </c>
      <c r="C569" s="12">
        <f t="shared" si="18"/>
        <v>11</v>
      </c>
      <c r="D569" s="38">
        <v>211000</v>
      </c>
    </row>
    <row r="570" spans="1:4">
      <c r="A570" s="1">
        <v>36115</v>
      </c>
      <c r="B570" s="4">
        <v>36115</v>
      </c>
      <c r="C570" s="12">
        <f t="shared" si="18"/>
        <v>11</v>
      </c>
      <c r="D570" s="38">
        <v>254000</v>
      </c>
    </row>
    <row r="571" spans="1:4">
      <c r="A571" s="1">
        <v>36116</v>
      </c>
      <c r="B571" s="4">
        <v>36116</v>
      </c>
      <c r="C571" s="12">
        <f t="shared" si="18"/>
        <v>11</v>
      </c>
      <c r="D571" s="38">
        <v>190000</v>
      </c>
    </row>
    <row r="572" spans="1:4">
      <c r="A572" s="1">
        <v>36117</v>
      </c>
      <c r="B572" s="4">
        <v>36117</v>
      </c>
      <c r="C572" s="12">
        <f t="shared" si="18"/>
        <v>11</v>
      </c>
      <c r="D572" s="38">
        <v>193000</v>
      </c>
    </row>
    <row r="573" spans="1:4">
      <c r="A573" s="1">
        <v>36118</v>
      </c>
      <c r="B573" s="4">
        <v>36118</v>
      </c>
      <c r="C573" s="12">
        <f t="shared" si="18"/>
        <v>11</v>
      </c>
      <c r="D573" s="38">
        <v>191000</v>
      </c>
    </row>
    <row r="574" spans="1:4">
      <c r="A574" s="1">
        <v>36119</v>
      </c>
      <c r="B574" s="4">
        <v>36119</v>
      </c>
      <c r="C574" s="12">
        <f t="shared" si="18"/>
        <v>11</v>
      </c>
      <c r="D574" s="38">
        <v>231000</v>
      </c>
    </row>
    <row r="575" spans="1:4">
      <c r="A575" s="1">
        <v>36120</v>
      </c>
      <c r="B575" s="4">
        <v>36120</v>
      </c>
      <c r="C575" s="12">
        <f t="shared" si="18"/>
        <v>11</v>
      </c>
      <c r="D575" s="38">
        <v>229000</v>
      </c>
    </row>
    <row r="576" spans="1:4">
      <c r="A576" s="1">
        <v>36121</v>
      </c>
      <c r="B576" s="4">
        <v>36121</v>
      </c>
      <c r="C576" s="12">
        <f t="shared" si="18"/>
        <v>11</v>
      </c>
      <c r="D576" s="38">
        <v>234000</v>
      </c>
    </row>
    <row r="577" spans="1:4">
      <c r="A577" s="1">
        <v>36122</v>
      </c>
      <c r="B577" s="4">
        <v>36122</v>
      </c>
      <c r="C577" s="12">
        <f t="shared" si="18"/>
        <v>11</v>
      </c>
      <c r="D577" s="38">
        <v>229000</v>
      </c>
    </row>
    <row r="578" spans="1:4">
      <c r="A578" s="1">
        <v>36123</v>
      </c>
      <c r="B578" s="4">
        <v>36123</v>
      </c>
      <c r="C578" s="12">
        <f t="shared" si="18"/>
        <v>11</v>
      </c>
      <c r="D578" s="38">
        <v>194000</v>
      </c>
    </row>
    <row r="579" spans="1:4">
      <c r="A579" s="1">
        <v>36124</v>
      </c>
      <c r="B579" s="4">
        <v>36124</v>
      </c>
      <c r="C579" s="12">
        <f t="shared" si="18"/>
        <v>11</v>
      </c>
      <c r="D579" s="38">
        <v>227000</v>
      </c>
    </row>
    <row r="580" spans="1:4">
      <c r="A580" s="1">
        <v>36125</v>
      </c>
      <c r="B580" s="4">
        <v>36125</v>
      </c>
      <c r="C580" s="12">
        <f t="shared" si="18"/>
        <v>11</v>
      </c>
      <c r="D580" s="38">
        <v>253000</v>
      </c>
    </row>
    <row r="581" spans="1:4">
      <c r="A581" s="1">
        <v>36126</v>
      </c>
      <c r="B581" s="4">
        <v>36126</v>
      </c>
      <c r="C581" s="12">
        <f t="shared" si="18"/>
        <v>11</v>
      </c>
      <c r="D581" s="38">
        <v>251000</v>
      </c>
    </row>
    <row r="582" spans="1:4">
      <c r="A582" s="1">
        <v>36127</v>
      </c>
      <c r="B582" s="4">
        <v>36127</v>
      </c>
      <c r="C582" s="12">
        <f t="shared" ref="C582:C646" si="19">IF(B582&lt;&gt;"",MONTH(B582),0)</f>
        <v>11</v>
      </c>
      <c r="D582" s="38">
        <v>264000</v>
      </c>
    </row>
    <row r="583" spans="1:4">
      <c r="A583" s="1">
        <v>36128</v>
      </c>
      <c r="B583" s="4">
        <v>36128</v>
      </c>
      <c r="C583" s="12">
        <f t="shared" si="19"/>
        <v>11</v>
      </c>
      <c r="D583" s="38">
        <v>275000</v>
      </c>
    </row>
    <row r="584" spans="1:4">
      <c r="A584" s="1">
        <v>36129</v>
      </c>
      <c r="B584" s="4">
        <v>36129</v>
      </c>
      <c r="C584" s="12">
        <f t="shared" si="19"/>
        <v>11</v>
      </c>
      <c r="D584" s="38">
        <v>244000</v>
      </c>
    </row>
    <row r="585" spans="1:4">
      <c r="A585" s="1">
        <v>36130</v>
      </c>
      <c r="B585" s="4">
        <v>36130</v>
      </c>
      <c r="C585" s="12">
        <f t="shared" si="19"/>
        <v>12</v>
      </c>
      <c r="D585" s="38">
        <v>150000</v>
      </c>
    </row>
    <row r="586" spans="1:4">
      <c r="A586" s="1">
        <v>36131</v>
      </c>
      <c r="B586" s="4">
        <v>36131</v>
      </c>
      <c r="C586" s="12">
        <f t="shared" si="19"/>
        <v>12</v>
      </c>
      <c r="D586" s="38">
        <v>112000</v>
      </c>
    </row>
    <row r="587" spans="1:4">
      <c r="A587" s="1">
        <v>36132</v>
      </c>
      <c r="B587" s="4">
        <v>36132</v>
      </c>
      <c r="C587" s="12">
        <f t="shared" si="19"/>
        <v>12</v>
      </c>
      <c r="D587" s="38">
        <v>145000</v>
      </c>
    </row>
    <row r="588" spans="1:4">
      <c r="A588" s="1">
        <v>36133</v>
      </c>
      <c r="B588" s="4">
        <v>36133</v>
      </c>
      <c r="C588" s="12">
        <f t="shared" si="19"/>
        <v>12</v>
      </c>
      <c r="D588" s="38">
        <v>217000</v>
      </c>
    </row>
    <row r="589" spans="1:4">
      <c r="A589" s="1">
        <v>36134</v>
      </c>
      <c r="B589" s="4">
        <v>36134</v>
      </c>
      <c r="C589" s="12">
        <f t="shared" si="19"/>
        <v>12</v>
      </c>
      <c r="D589" s="38">
        <v>217000</v>
      </c>
    </row>
    <row r="590" spans="1:4">
      <c r="A590" s="1">
        <v>36135</v>
      </c>
      <c r="B590" s="4">
        <v>36135</v>
      </c>
      <c r="C590" s="12">
        <f t="shared" si="19"/>
        <v>12</v>
      </c>
      <c r="D590" s="38">
        <v>196000</v>
      </c>
    </row>
    <row r="591" spans="1:4">
      <c r="A591" s="1">
        <v>36136</v>
      </c>
      <c r="B591" s="4">
        <v>36136</v>
      </c>
      <c r="C591" s="12">
        <f t="shared" si="19"/>
        <v>12</v>
      </c>
      <c r="D591" s="38">
        <v>174000</v>
      </c>
    </row>
    <row r="592" spans="1:4">
      <c r="A592" s="1">
        <v>36137</v>
      </c>
      <c r="B592" s="4">
        <v>36137</v>
      </c>
      <c r="C592" s="12">
        <f t="shared" si="19"/>
        <v>12</v>
      </c>
      <c r="D592" s="38">
        <v>112000</v>
      </c>
    </row>
    <row r="593" spans="1:4">
      <c r="A593" s="1">
        <v>36138</v>
      </c>
      <c r="B593" s="4">
        <v>36138</v>
      </c>
      <c r="C593" s="12">
        <f t="shared" si="19"/>
        <v>12</v>
      </c>
      <c r="D593" s="38">
        <v>59000</v>
      </c>
    </row>
    <row r="594" spans="1:4">
      <c r="A594" s="1">
        <v>36139</v>
      </c>
      <c r="B594" s="4">
        <v>36139</v>
      </c>
      <c r="C594" s="12">
        <f t="shared" si="19"/>
        <v>12</v>
      </c>
      <c r="D594" s="38">
        <v>79000</v>
      </c>
    </row>
    <row r="595" spans="1:4">
      <c r="A595" s="1">
        <v>36140</v>
      </c>
      <c r="B595" s="4">
        <v>36140</v>
      </c>
      <c r="C595" s="12">
        <f t="shared" si="19"/>
        <v>12</v>
      </c>
      <c r="D595" s="38">
        <v>400000</v>
      </c>
    </row>
    <row r="596" spans="1:4">
      <c r="A596" s="1">
        <v>36141</v>
      </c>
      <c r="B596" s="4">
        <v>36141</v>
      </c>
      <c r="C596" s="12">
        <f t="shared" si="19"/>
        <v>12</v>
      </c>
      <c r="D596" s="38">
        <v>201000</v>
      </c>
    </row>
    <row r="597" spans="1:4">
      <c r="A597" s="1">
        <v>36142</v>
      </c>
      <c r="B597" s="4">
        <v>36142</v>
      </c>
      <c r="C597" s="12">
        <f t="shared" si="19"/>
        <v>12</v>
      </c>
      <c r="D597" s="38">
        <v>205000</v>
      </c>
    </row>
    <row r="598" spans="1:4">
      <c r="A598" s="1">
        <v>36143</v>
      </c>
      <c r="B598" s="4">
        <v>36143</v>
      </c>
      <c r="C598" s="12">
        <f t="shared" si="19"/>
        <v>12</v>
      </c>
      <c r="D598" s="38">
        <v>185000</v>
      </c>
    </row>
    <row r="599" spans="1:4">
      <c r="A599" s="1">
        <v>36144</v>
      </c>
      <c r="B599" s="4">
        <v>36144</v>
      </c>
      <c r="C599" s="12">
        <f t="shared" si="19"/>
        <v>12</v>
      </c>
      <c r="D599" s="38">
        <v>156000</v>
      </c>
    </row>
    <row r="600" spans="1:4">
      <c r="A600" s="1">
        <v>36145</v>
      </c>
      <c r="B600" s="4">
        <v>36145</v>
      </c>
      <c r="C600" s="12">
        <f t="shared" si="19"/>
        <v>12</v>
      </c>
      <c r="D600" s="38">
        <v>198000</v>
      </c>
    </row>
    <row r="601" spans="1:4">
      <c r="A601" s="1">
        <v>36146</v>
      </c>
      <c r="B601" s="4">
        <v>36146</v>
      </c>
      <c r="C601" s="12">
        <f t="shared" si="19"/>
        <v>12</v>
      </c>
      <c r="D601" s="38">
        <v>209000</v>
      </c>
    </row>
    <row r="602" spans="1:4">
      <c r="A602" s="1">
        <v>36147</v>
      </c>
      <c r="B602" s="4">
        <v>36147</v>
      </c>
      <c r="C602" s="12">
        <f t="shared" si="19"/>
        <v>12</v>
      </c>
      <c r="D602" s="38">
        <v>183000</v>
      </c>
    </row>
    <row r="603" spans="1:4">
      <c r="A603" s="1">
        <v>36148</v>
      </c>
      <c r="B603" s="4">
        <v>36148</v>
      </c>
      <c r="C603" s="12">
        <f t="shared" si="19"/>
        <v>12</v>
      </c>
      <c r="D603" s="38">
        <v>180000</v>
      </c>
    </row>
    <row r="604" spans="1:4">
      <c r="A604" s="1">
        <v>36149</v>
      </c>
      <c r="B604" s="4">
        <v>36149</v>
      </c>
      <c r="C604" s="12">
        <f t="shared" si="19"/>
        <v>12</v>
      </c>
      <c r="D604" s="38">
        <v>132000</v>
      </c>
    </row>
    <row r="605" spans="1:4">
      <c r="A605" s="1">
        <v>36150</v>
      </c>
      <c r="B605" s="4">
        <v>36150</v>
      </c>
      <c r="C605" s="12">
        <f t="shared" si="19"/>
        <v>12</v>
      </c>
      <c r="D605" s="38">
        <v>100000</v>
      </c>
    </row>
    <row r="606" spans="1:4">
      <c r="A606" s="1">
        <v>36151</v>
      </c>
      <c r="B606" s="4">
        <v>36151</v>
      </c>
      <c r="C606" s="12">
        <f t="shared" si="19"/>
        <v>12</v>
      </c>
      <c r="D606" s="38">
        <v>73000</v>
      </c>
    </row>
    <row r="607" spans="1:4">
      <c r="A607" s="1">
        <v>36152</v>
      </c>
      <c r="B607" s="4">
        <v>36152</v>
      </c>
      <c r="C607" s="12">
        <f t="shared" si="19"/>
        <v>12</v>
      </c>
      <c r="D607" s="38">
        <v>97000</v>
      </c>
    </row>
    <row r="608" spans="1:4">
      <c r="A608" s="1">
        <v>36153</v>
      </c>
      <c r="B608" s="4">
        <v>36153</v>
      </c>
      <c r="C608" s="12">
        <f t="shared" si="19"/>
        <v>12</v>
      </c>
      <c r="D608" s="38">
        <v>120000</v>
      </c>
    </row>
    <row r="609" spans="1:4">
      <c r="A609" s="1">
        <v>36154</v>
      </c>
      <c r="B609" s="4">
        <v>36154</v>
      </c>
      <c r="C609" s="12">
        <f t="shared" si="19"/>
        <v>12</v>
      </c>
      <c r="D609" s="38">
        <v>144000</v>
      </c>
    </row>
    <row r="610" spans="1:4">
      <c r="A610" s="1">
        <v>36155</v>
      </c>
      <c r="B610" s="4">
        <v>36155</v>
      </c>
      <c r="C610" s="12">
        <f t="shared" si="19"/>
        <v>12</v>
      </c>
      <c r="D610" s="38">
        <v>183000</v>
      </c>
    </row>
    <row r="611" spans="1:4">
      <c r="A611" s="1">
        <v>36156</v>
      </c>
      <c r="B611" s="4">
        <v>36156</v>
      </c>
      <c r="C611" s="12">
        <f t="shared" si="19"/>
        <v>12</v>
      </c>
      <c r="D611" s="38">
        <v>181000</v>
      </c>
    </row>
    <row r="612" spans="1:4">
      <c r="A612" s="1">
        <v>36157</v>
      </c>
      <c r="B612" s="4">
        <v>36157</v>
      </c>
      <c r="C612" s="12">
        <f t="shared" si="19"/>
        <v>12</v>
      </c>
      <c r="D612" s="38">
        <v>166000</v>
      </c>
    </row>
    <row r="613" spans="1:4">
      <c r="A613" s="1">
        <v>36158</v>
      </c>
      <c r="B613" s="4">
        <v>36158</v>
      </c>
      <c r="C613" s="12">
        <f t="shared" si="19"/>
        <v>12</v>
      </c>
      <c r="D613" s="38">
        <v>146000</v>
      </c>
    </row>
    <row r="614" spans="1:4">
      <c r="A614" s="1">
        <v>36159</v>
      </c>
      <c r="B614" s="4">
        <v>36159</v>
      </c>
      <c r="C614" s="12">
        <f t="shared" si="19"/>
        <v>12</v>
      </c>
      <c r="D614" s="38">
        <v>121000</v>
      </c>
    </row>
    <row r="615" spans="1:4">
      <c r="A615" s="1">
        <v>36160</v>
      </c>
      <c r="B615" s="4">
        <v>36160</v>
      </c>
      <c r="C615" s="12">
        <f t="shared" si="19"/>
        <v>12</v>
      </c>
      <c r="D615" s="38">
        <v>162000</v>
      </c>
    </row>
    <row r="616" spans="1:4" ht="33.75">
      <c r="A616" s="7" t="s">
        <v>1</v>
      </c>
      <c r="B616" s="8" t="s">
        <v>2</v>
      </c>
      <c r="C616" s="8" t="s">
        <v>14</v>
      </c>
      <c r="D616" s="9" t="s">
        <v>7</v>
      </c>
    </row>
    <row r="617" spans="1:4">
      <c r="A617" s="1">
        <v>36161</v>
      </c>
      <c r="B617" s="4">
        <v>36161</v>
      </c>
      <c r="C617" s="12">
        <f t="shared" si="19"/>
        <v>1</v>
      </c>
      <c r="D617" s="38">
        <v>192000</v>
      </c>
    </row>
    <row r="618" spans="1:4">
      <c r="A618" s="1">
        <v>36162</v>
      </c>
      <c r="B618" s="4">
        <v>36162</v>
      </c>
      <c r="C618" s="12">
        <f t="shared" si="19"/>
        <v>1</v>
      </c>
      <c r="D618" s="38">
        <v>207000</v>
      </c>
    </row>
    <row r="619" spans="1:4">
      <c r="A619" s="1">
        <v>36163</v>
      </c>
      <c r="B619" s="4">
        <v>36163</v>
      </c>
      <c r="C619" s="12">
        <f t="shared" si="19"/>
        <v>1</v>
      </c>
      <c r="D619" s="38">
        <v>195000</v>
      </c>
    </row>
    <row r="620" spans="1:4">
      <c r="A620" s="1">
        <v>36164</v>
      </c>
      <c r="B620" s="4">
        <v>36164</v>
      </c>
      <c r="C620" s="12">
        <f t="shared" si="19"/>
        <v>1</v>
      </c>
      <c r="D620" s="38">
        <v>174000</v>
      </c>
    </row>
    <row r="621" spans="1:4">
      <c r="A621" s="1">
        <v>36165</v>
      </c>
      <c r="B621" s="4">
        <v>36165</v>
      </c>
      <c r="C621" s="12">
        <f t="shared" si="19"/>
        <v>1</v>
      </c>
      <c r="D621" s="38">
        <v>145000</v>
      </c>
    </row>
    <row r="622" spans="1:4">
      <c r="A622" s="1">
        <v>36166</v>
      </c>
      <c r="B622" s="4">
        <v>36166</v>
      </c>
      <c r="C622" s="12">
        <f t="shared" si="19"/>
        <v>1</v>
      </c>
      <c r="D622" s="38">
        <v>145000</v>
      </c>
    </row>
    <row r="623" spans="1:4">
      <c r="A623" s="1">
        <v>36167</v>
      </c>
      <c r="B623" s="4">
        <v>36167</v>
      </c>
      <c r="C623" s="12">
        <f t="shared" si="19"/>
        <v>1</v>
      </c>
      <c r="D623" s="38">
        <v>201000</v>
      </c>
    </row>
    <row r="624" spans="1:4">
      <c r="A624" s="1">
        <v>36168</v>
      </c>
      <c r="B624" s="4">
        <v>36168</v>
      </c>
      <c r="C624" s="12">
        <f t="shared" si="19"/>
        <v>1</v>
      </c>
      <c r="D624" s="38">
        <v>111000</v>
      </c>
    </row>
    <row r="625" spans="1:4">
      <c r="A625" s="1">
        <v>36169</v>
      </c>
      <c r="B625" s="4">
        <v>36169</v>
      </c>
      <c r="C625" s="12">
        <f t="shared" si="19"/>
        <v>1</v>
      </c>
      <c r="D625" s="38">
        <v>148000</v>
      </c>
    </row>
    <row r="626" spans="1:4">
      <c r="A626" s="1">
        <v>36170</v>
      </c>
      <c r="B626" s="4">
        <v>36170</v>
      </c>
      <c r="C626" s="12">
        <f t="shared" si="19"/>
        <v>1</v>
      </c>
      <c r="D626" s="38">
        <v>139000</v>
      </c>
    </row>
    <row r="627" spans="1:4">
      <c r="A627" s="1">
        <v>36171</v>
      </c>
      <c r="B627" s="4">
        <v>36171</v>
      </c>
      <c r="C627" s="12">
        <f t="shared" si="19"/>
        <v>1</v>
      </c>
      <c r="D627" s="38">
        <v>136000</v>
      </c>
    </row>
    <row r="628" spans="1:4">
      <c r="A628" s="1">
        <v>36172</v>
      </c>
      <c r="B628" s="4">
        <v>36172</v>
      </c>
      <c r="C628" s="12">
        <f t="shared" si="19"/>
        <v>1</v>
      </c>
      <c r="D628" s="38">
        <v>127000</v>
      </c>
    </row>
    <row r="629" spans="1:4">
      <c r="A629" s="1">
        <v>36173</v>
      </c>
      <c r="B629" s="4">
        <v>36173</v>
      </c>
      <c r="C629" s="12">
        <f t="shared" si="19"/>
        <v>1</v>
      </c>
      <c r="D629" s="38">
        <v>83000</v>
      </c>
    </row>
    <row r="630" spans="1:4">
      <c r="A630" s="1">
        <v>36174</v>
      </c>
      <c r="B630" s="4">
        <v>36174</v>
      </c>
      <c r="C630" s="12">
        <f t="shared" si="19"/>
        <v>1</v>
      </c>
      <c r="D630" s="38">
        <v>85000</v>
      </c>
    </row>
    <row r="631" spans="1:4">
      <c r="A631" s="1">
        <v>36175</v>
      </c>
      <c r="B631" s="4">
        <v>36175</v>
      </c>
      <c r="C631" s="12">
        <f t="shared" si="19"/>
        <v>1</v>
      </c>
      <c r="D631" s="38">
        <v>95000</v>
      </c>
    </row>
    <row r="632" spans="1:4">
      <c r="A632" s="1">
        <v>36176</v>
      </c>
      <c r="B632" s="4">
        <v>36176</v>
      </c>
      <c r="C632" s="12">
        <f t="shared" si="19"/>
        <v>1</v>
      </c>
      <c r="D632" s="38">
        <v>131000</v>
      </c>
    </row>
    <row r="633" spans="1:4">
      <c r="A633" s="1">
        <v>36177</v>
      </c>
      <c r="B633" s="4">
        <v>36177</v>
      </c>
      <c r="C633" s="12">
        <f t="shared" si="19"/>
        <v>1</v>
      </c>
      <c r="D633" s="38">
        <v>159000</v>
      </c>
    </row>
    <row r="634" spans="1:4">
      <c r="A634" s="1">
        <v>36178</v>
      </c>
      <c r="B634" s="4">
        <v>36178</v>
      </c>
      <c r="C634" s="12">
        <f t="shared" si="19"/>
        <v>1</v>
      </c>
      <c r="D634" s="38">
        <v>143000</v>
      </c>
    </row>
    <row r="635" spans="1:4">
      <c r="A635" s="1">
        <v>36179</v>
      </c>
      <c r="B635" s="4">
        <v>36179</v>
      </c>
      <c r="C635" s="12">
        <f t="shared" si="19"/>
        <v>1</v>
      </c>
      <c r="D635" s="38">
        <v>105000</v>
      </c>
    </row>
    <row r="636" spans="1:4">
      <c r="A636" s="1">
        <v>36180</v>
      </c>
      <c r="B636" s="4">
        <v>36180</v>
      </c>
      <c r="C636" s="12">
        <f t="shared" si="19"/>
        <v>1</v>
      </c>
      <c r="D636" s="38">
        <v>128000</v>
      </c>
    </row>
    <row r="637" spans="1:4">
      <c r="A637" s="1">
        <v>36181</v>
      </c>
      <c r="B637" s="4">
        <v>36181</v>
      </c>
      <c r="C637" s="12">
        <f t="shared" si="19"/>
        <v>1</v>
      </c>
      <c r="D637" s="38">
        <v>173000</v>
      </c>
    </row>
    <row r="638" spans="1:4">
      <c r="A638" s="1">
        <v>36182</v>
      </c>
      <c r="B638" s="4">
        <v>36182</v>
      </c>
      <c r="C638" s="12">
        <f t="shared" si="19"/>
        <v>1</v>
      </c>
      <c r="D638" s="38">
        <v>104000</v>
      </c>
    </row>
    <row r="639" spans="1:4">
      <c r="A639" s="1">
        <v>36183</v>
      </c>
      <c r="B639" s="4">
        <v>36183</v>
      </c>
      <c r="C639" s="12">
        <f t="shared" si="19"/>
        <v>1</v>
      </c>
      <c r="D639" s="38">
        <v>200000</v>
      </c>
    </row>
    <row r="640" spans="1:4">
      <c r="A640" s="1">
        <v>36184</v>
      </c>
      <c r="B640" s="4">
        <v>36184</v>
      </c>
      <c r="C640" s="12">
        <f t="shared" si="19"/>
        <v>1</v>
      </c>
      <c r="D640" s="38">
        <v>198000</v>
      </c>
    </row>
    <row r="641" spans="1:4">
      <c r="A641" s="1">
        <v>36185</v>
      </c>
      <c r="B641" s="4">
        <v>36185</v>
      </c>
      <c r="C641" s="12">
        <f t="shared" si="19"/>
        <v>1</v>
      </c>
      <c r="D641" s="38">
        <v>144000</v>
      </c>
    </row>
    <row r="642" spans="1:4">
      <c r="A642" s="1">
        <v>36186</v>
      </c>
      <c r="B642" s="4">
        <v>36186</v>
      </c>
      <c r="C642" s="12">
        <f t="shared" si="19"/>
        <v>1</v>
      </c>
      <c r="D642" s="38">
        <v>173000</v>
      </c>
    </row>
    <row r="643" spans="1:4">
      <c r="A643" s="1">
        <v>36187</v>
      </c>
      <c r="B643" s="4">
        <v>36187</v>
      </c>
      <c r="C643" s="12">
        <f t="shared" si="19"/>
        <v>1</v>
      </c>
      <c r="D643" s="38">
        <v>167000</v>
      </c>
    </row>
    <row r="644" spans="1:4">
      <c r="A644" s="1">
        <v>36188</v>
      </c>
      <c r="B644" s="4">
        <v>36188</v>
      </c>
      <c r="C644" s="12">
        <f t="shared" si="19"/>
        <v>1</v>
      </c>
      <c r="D644" s="38">
        <v>111000</v>
      </c>
    </row>
    <row r="645" spans="1:4">
      <c r="A645" s="1">
        <v>36189</v>
      </c>
      <c r="B645" s="4">
        <v>36189</v>
      </c>
      <c r="C645" s="12">
        <f t="shared" si="19"/>
        <v>1</v>
      </c>
      <c r="D645" s="38">
        <v>141000</v>
      </c>
    </row>
    <row r="646" spans="1:4">
      <c r="A646" s="1">
        <v>36190</v>
      </c>
      <c r="B646" s="4">
        <v>36190</v>
      </c>
      <c r="C646" s="12">
        <f t="shared" si="19"/>
        <v>1</v>
      </c>
      <c r="D646" s="38">
        <v>177000</v>
      </c>
    </row>
    <row r="647" spans="1:4">
      <c r="A647" s="1">
        <v>36191</v>
      </c>
      <c r="B647" s="4">
        <v>36191</v>
      </c>
      <c r="C647" s="12">
        <f t="shared" ref="C647:C710" si="20">IF(B647&lt;&gt;"",MONTH(B647),0)</f>
        <v>1</v>
      </c>
      <c r="D647" s="38">
        <v>190000</v>
      </c>
    </row>
    <row r="648" spans="1:4">
      <c r="A648" s="1">
        <v>36192</v>
      </c>
      <c r="B648" s="4">
        <v>36192</v>
      </c>
      <c r="C648" s="12">
        <f t="shared" si="20"/>
        <v>2</v>
      </c>
      <c r="D648" s="38">
        <v>161000</v>
      </c>
    </row>
    <row r="649" spans="1:4">
      <c r="A649" s="1">
        <v>36193</v>
      </c>
      <c r="B649" s="4">
        <v>36193</v>
      </c>
      <c r="C649" s="12">
        <f t="shared" si="20"/>
        <v>2</v>
      </c>
      <c r="D649" s="38">
        <v>196000</v>
      </c>
    </row>
    <row r="650" spans="1:4">
      <c r="A650" s="1">
        <v>36194</v>
      </c>
      <c r="B650" s="4">
        <v>36194</v>
      </c>
      <c r="C650" s="12">
        <f t="shared" si="20"/>
        <v>2</v>
      </c>
      <c r="D650" s="38">
        <v>191000</v>
      </c>
    </row>
    <row r="651" spans="1:4">
      <c r="A651" s="1">
        <v>36195</v>
      </c>
      <c r="B651" s="4">
        <v>36195</v>
      </c>
      <c r="C651" s="12">
        <f t="shared" si="20"/>
        <v>2</v>
      </c>
      <c r="D651" s="38">
        <v>189000</v>
      </c>
    </row>
    <row r="652" spans="1:4">
      <c r="A652" s="1">
        <v>36196</v>
      </c>
      <c r="B652" s="4">
        <v>36196</v>
      </c>
      <c r="C652" s="12">
        <f t="shared" si="20"/>
        <v>2</v>
      </c>
      <c r="D652" s="39">
        <v>199000</v>
      </c>
    </row>
    <row r="653" spans="1:4">
      <c r="A653" s="1">
        <v>36197</v>
      </c>
      <c r="B653" s="4">
        <v>36197</v>
      </c>
      <c r="C653" s="12">
        <f t="shared" si="20"/>
        <v>2</v>
      </c>
      <c r="D653" s="39">
        <v>244000</v>
      </c>
    </row>
    <row r="654" spans="1:4">
      <c r="A654" s="1">
        <v>36198</v>
      </c>
      <c r="B654" s="4">
        <v>36198</v>
      </c>
      <c r="C654" s="12">
        <f t="shared" si="20"/>
        <v>2</v>
      </c>
      <c r="D654" s="39">
        <v>240000</v>
      </c>
    </row>
    <row r="655" spans="1:4">
      <c r="A655" s="1">
        <v>36199</v>
      </c>
      <c r="B655" s="4">
        <v>36199</v>
      </c>
      <c r="C655" s="12">
        <f t="shared" si="20"/>
        <v>2</v>
      </c>
      <c r="D655" s="39">
        <v>238000</v>
      </c>
    </row>
    <row r="656" spans="1:4">
      <c r="A656" s="1">
        <v>36200</v>
      </c>
      <c r="B656" s="4">
        <v>36200</v>
      </c>
      <c r="C656" s="12">
        <f t="shared" si="20"/>
        <v>2</v>
      </c>
      <c r="D656" s="39">
        <v>185000</v>
      </c>
    </row>
    <row r="657" spans="1:4">
      <c r="A657" s="1">
        <v>36201</v>
      </c>
      <c r="B657" s="4">
        <v>36201</v>
      </c>
      <c r="C657" s="12">
        <f t="shared" si="20"/>
        <v>2</v>
      </c>
      <c r="D657" s="39">
        <v>197000</v>
      </c>
    </row>
    <row r="658" spans="1:4">
      <c r="A658" s="1">
        <v>36202</v>
      </c>
      <c r="B658" s="4">
        <v>36202</v>
      </c>
      <c r="C658" s="12">
        <f t="shared" si="20"/>
        <v>2</v>
      </c>
      <c r="D658" s="39">
        <v>194000</v>
      </c>
    </row>
    <row r="659" spans="1:4">
      <c r="A659" s="1">
        <v>36203</v>
      </c>
      <c r="B659" s="4">
        <v>36203</v>
      </c>
      <c r="C659" s="12">
        <f t="shared" si="20"/>
        <v>2</v>
      </c>
      <c r="D659" s="39">
        <v>197000</v>
      </c>
    </row>
    <row r="660" spans="1:4">
      <c r="A660" s="1">
        <v>36204</v>
      </c>
      <c r="B660" s="4">
        <v>36204</v>
      </c>
      <c r="C660" s="12">
        <f t="shared" si="20"/>
        <v>2</v>
      </c>
      <c r="D660" s="39">
        <v>201000</v>
      </c>
    </row>
    <row r="661" spans="1:4">
      <c r="A661" s="1">
        <v>36205</v>
      </c>
      <c r="B661" s="4">
        <v>36205</v>
      </c>
      <c r="C661" s="12">
        <f t="shared" si="20"/>
        <v>2</v>
      </c>
      <c r="D661" s="39">
        <v>205000</v>
      </c>
    </row>
    <row r="662" spans="1:4">
      <c r="A662" s="1">
        <v>36206</v>
      </c>
      <c r="B662" s="4">
        <v>36206</v>
      </c>
      <c r="C662" s="12">
        <f t="shared" si="20"/>
        <v>2</v>
      </c>
      <c r="D662" s="39">
        <v>201000</v>
      </c>
    </row>
    <row r="663" spans="1:4">
      <c r="A663" s="1">
        <v>36207</v>
      </c>
      <c r="B663" s="4">
        <v>36207</v>
      </c>
      <c r="C663" s="12">
        <f t="shared" si="20"/>
        <v>2</v>
      </c>
      <c r="D663" s="39">
        <v>235000</v>
      </c>
    </row>
    <row r="664" spans="1:4">
      <c r="A664" s="1">
        <v>36208</v>
      </c>
      <c r="B664" s="4">
        <v>36208</v>
      </c>
      <c r="C664" s="12">
        <f t="shared" si="20"/>
        <v>2</v>
      </c>
      <c r="D664" s="39">
        <v>198000</v>
      </c>
    </row>
    <row r="665" spans="1:4">
      <c r="A665" s="1">
        <v>36209</v>
      </c>
      <c r="B665" s="4">
        <v>36209</v>
      </c>
      <c r="C665" s="12">
        <f t="shared" si="20"/>
        <v>2</v>
      </c>
      <c r="D665" s="39">
        <v>202000</v>
      </c>
    </row>
    <row r="666" spans="1:4">
      <c r="A666" s="1">
        <v>36210</v>
      </c>
      <c r="B666" s="4">
        <v>36210</v>
      </c>
      <c r="C666" s="12">
        <f t="shared" si="20"/>
        <v>2</v>
      </c>
      <c r="D666" s="39">
        <v>194000</v>
      </c>
    </row>
    <row r="667" spans="1:4">
      <c r="A667" s="1">
        <v>36211</v>
      </c>
      <c r="B667" s="4">
        <v>36211</v>
      </c>
      <c r="C667" s="12">
        <f t="shared" si="20"/>
        <v>2</v>
      </c>
      <c r="D667" s="39">
        <v>248000</v>
      </c>
    </row>
    <row r="668" spans="1:4">
      <c r="A668" s="1">
        <v>36212</v>
      </c>
      <c r="B668" s="4">
        <v>36212</v>
      </c>
      <c r="C668" s="12">
        <f t="shared" si="20"/>
        <v>2</v>
      </c>
      <c r="D668" s="39">
        <v>251000</v>
      </c>
    </row>
    <row r="669" spans="1:4">
      <c r="A669" s="1">
        <v>36213</v>
      </c>
      <c r="B669" s="4">
        <v>36213</v>
      </c>
      <c r="C669" s="12">
        <f t="shared" si="20"/>
        <v>2</v>
      </c>
      <c r="D669" s="39">
        <v>217000</v>
      </c>
    </row>
    <row r="670" spans="1:4">
      <c r="A670" s="1">
        <v>36214</v>
      </c>
      <c r="B670" s="4">
        <v>36214</v>
      </c>
      <c r="C670" s="12">
        <f t="shared" si="20"/>
        <v>2</v>
      </c>
      <c r="D670" s="39">
        <v>262000</v>
      </c>
    </row>
    <row r="671" spans="1:4">
      <c r="A671" s="1">
        <v>36215</v>
      </c>
      <c r="B671" s="4">
        <v>36215</v>
      </c>
      <c r="C671" s="12">
        <f t="shared" si="20"/>
        <v>2</v>
      </c>
      <c r="D671" s="39">
        <v>190000</v>
      </c>
    </row>
    <row r="672" spans="1:4">
      <c r="A672" s="1">
        <v>36216</v>
      </c>
      <c r="B672" s="4">
        <v>36216</v>
      </c>
      <c r="C672" s="12">
        <f t="shared" si="20"/>
        <v>2</v>
      </c>
      <c r="D672" s="39">
        <v>266000</v>
      </c>
    </row>
    <row r="673" spans="1:4">
      <c r="A673" s="1">
        <v>36217</v>
      </c>
      <c r="B673" s="4">
        <v>36217</v>
      </c>
      <c r="C673" s="12">
        <f t="shared" si="20"/>
        <v>2</v>
      </c>
      <c r="D673" s="39">
        <v>240000</v>
      </c>
    </row>
    <row r="674" spans="1:4">
      <c r="A674" s="1">
        <v>36218</v>
      </c>
      <c r="B674" s="4">
        <v>36218</v>
      </c>
      <c r="C674" s="12">
        <f t="shared" si="20"/>
        <v>2</v>
      </c>
      <c r="D674" s="39">
        <v>241000</v>
      </c>
    </row>
    <row r="675" spans="1:4">
      <c r="A675" s="1">
        <v>36219</v>
      </c>
      <c r="B675" s="4">
        <v>36219</v>
      </c>
      <c r="C675" s="12">
        <f t="shared" si="20"/>
        <v>2</v>
      </c>
      <c r="D675" s="39">
        <v>263000</v>
      </c>
    </row>
    <row r="676" spans="1:4">
      <c r="A676" s="1">
        <v>36220</v>
      </c>
      <c r="B676" s="4">
        <v>36220</v>
      </c>
      <c r="C676" s="12">
        <f t="shared" si="20"/>
        <v>3</v>
      </c>
      <c r="D676" s="39">
        <v>225000</v>
      </c>
    </row>
    <row r="677" spans="1:4">
      <c r="A677" s="1">
        <v>36221</v>
      </c>
      <c r="B677" s="4">
        <v>36221</v>
      </c>
      <c r="C677" s="12">
        <f t="shared" si="20"/>
        <v>3</v>
      </c>
      <c r="D677" s="39">
        <v>247000</v>
      </c>
    </row>
    <row r="678" spans="1:4">
      <c r="A678" s="1">
        <v>36222</v>
      </c>
      <c r="B678" s="4">
        <v>36222</v>
      </c>
      <c r="C678" s="12">
        <f t="shared" si="20"/>
        <v>3</v>
      </c>
      <c r="D678" s="39">
        <v>289000</v>
      </c>
    </row>
    <row r="679" spans="1:4">
      <c r="A679" s="1">
        <v>36223</v>
      </c>
      <c r="B679" s="4">
        <v>36223</v>
      </c>
      <c r="C679" s="12">
        <f t="shared" si="20"/>
        <v>3</v>
      </c>
      <c r="D679" s="39">
        <v>286000</v>
      </c>
    </row>
    <row r="680" spans="1:4">
      <c r="A680" s="1">
        <v>36224</v>
      </c>
      <c r="B680" s="4">
        <v>36224</v>
      </c>
      <c r="C680" s="12">
        <f t="shared" si="20"/>
        <v>3</v>
      </c>
      <c r="D680" s="39">
        <v>337000</v>
      </c>
    </row>
    <row r="681" spans="1:4">
      <c r="A681" s="1">
        <v>36225</v>
      </c>
      <c r="B681" s="4">
        <v>36225</v>
      </c>
      <c r="C681" s="12">
        <f t="shared" si="20"/>
        <v>3</v>
      </c>
      <c r="D681" s="39">
        <v>341000</v>
      </c>
    </row>
    <row r="682" spans="1:4">
      <c r="A682" s="1">
        <v>36226</v>
      </c>
      <c r="B682" s="4">
        <v>36226</v>
      </c>
      <c r="C682" s="12">
        <f t="shared" si="20"/>
        <v>3</v>
      </c>
      <c r="D682" s="39">
        <v>355000</v>
      </c>
    </row>
    <row r="683" spans="1:4">
      <c r="A683" s="1">
        <v>36227</v>
      </c>
      <c r="B683" s="4">
        <v>36227</v>
      </c>
      <c r="C683" s="12">
        <f t="shared" si="20"/>
        <v>3</v>
      </c>
      <c r="D683" s="39">
        <v>338000</v>
      </c>
    </row>
    <row r="684" spans="1:4">
      <c r="A684" s="1">
        <v>36228</v>
      </c>
      <c r="B684" s="4">
        <v>36228</v>
      </c>
      <c r="C684" s="12">
        <f t="shared" si="20"/>
        <v>3</v>
      </c>
      <c r="D684" s="39">
        <v>308000</v>
      </c>
    </row>
    <row r="685" spans="1:4">
      <c r="A685" s="1">
        <v>36229</v>
      </c>
      <c r="B685" s="4">
        <v>36229</v>
      </c>
      <c r="C685" s="12">
        <f t="shared" si="20"/>
        <v>3</v>
      </c>
      <c r="D685" s="39">
        <v>253000</v>
      </c>
    </row>
    <row r="686" spans="1:4">
      <c r="A686" s="1">
        <v>36230</v>
      </c>
      <c r="B686" s="4">
        <v>36230</v>
      </c>
      <c r="C686" s="12">
        <f t="shared" si="20"/>
        <v>3</v>
      </c>
      <c r="D686" s="39">
        <v>156000</v>
      </c>
    </row>
    <row r="687" spans="1:4">
      <c r="A687" s="1">
        <v>36231</v>
      </c>
      <c r="B687" s="4">
        <v>36231</v>
      </c>
      <c r="C687" s="12">
        <f t="shared" si="20"/>
        <v>3</v>
      </c>
      <c r="D687" s="39">
        <v>198000</v>
      </c>
    </row>
    <row r="688" spans="1:4">
      <c r="A688" s="1">
        <v>36232</v>
      </c>
      <c r="B688" s="4">
        <v>36232</v>
      </c>
      <c r="C688" s="12">
        <f t="shared" si="20"/>
        <v>3</v>
      </c>
      <c r="D688" s="39">
        <v>242000</v>
      </c>
    </row>
    <row r="689" spans="1:4">
      <c r="A689" s="1">
        <v>36233</v>
      </c>
      <c r="B689" s="4">
        <v>36233</v>
      </c>
      <c r="C689" s="12">
        <f t="shared" si="20"/>
        <v>3</v>
      </c>
      <c r="D689" s="39">
        <v>255000</v>
      </c>
    </row>
    <row r="690" spans="1:4">
      <c r="A690" s="1">
        <v>36234</v>
      </c>
      <c r="B690" s="4">
        <v>36234</v>
      </c>
      <c r="C690" s="12">
        <f t="shared" si="20"/>
        <v>3</v>
      </c>
      <c r="D690" s="39">
        <v>263000</v>
      </c>
    </row>
    <row r="691" spans="1:4">
      <c r="A691" s="1">
        <v>36235</v>
      </c>
      <c r="B691" s="4">
        <v>36235</v>
      </c>
      <c r="C691" s="12">
        <f t="shared" si="20"/>
        <v>3</v>
      </c>
      <c r="D691" s="39">
        <v>223000</v>
      </c>
    </row>
    <row r="692" spans="1:4">
      <c r="A692" s="1">
        <v>36236</v>
      </c>
      <c r="B692" s="4">
        <v>36236</v>
      </c>
      <c r="C692" s="12">
        <f t="shared" si="20"/>
        <v>3</v>
      </c>
      <c r="D692" s="39">
        <v>217000</v>
      </c>
    </row>
    <row r="693" spans="1:4">
      <c r="A693" s="1">
        <v>36237</v>
      </c>
      <c r="B693" s="4">
        <v>36237</v>
      </c>
      <c r="C693" s="12">
        <f t="shared" si="20"/>
        <v>3</v>
      </c>
      <c r="D693" s="39">
        <v>258000</v>
      </c>
    </row>
    <row r="694" spans="1:4">
      <c r="A694" s="1">
        <v>36238</v>
      </c>
      <c r="B694" s="4">
        <v>36238</v>
      </c>
      <c r="C694" s="12">
        <f t="shared" si="20"/>
        <v>3</v>
      </c>
      <c r="D694" s="39">
        <v>253000</v>
      </c>
    </row>
    <row r="695" spans="1:4">
      <c r="A695" s="1">
        <v>36239</v>
      </c>
      <c r="B695" s="4">
        <v>36239</v>
      </c>
      <c r="C695" s="12">
        <f t="shared" si="20"/>
        <v>3</v>
      </c>
      <c r="D695" s="39">
        <v>321000</v>
      </c>
    </row>
    <row r="696" spans="1:4">
      <c r="A696" s="1">
        <v>36240</v>
      </c>
      <c r="B696" s="4">
        <v>36240</v>
      </c>
      <c r="C696" s="12">
        <f t="shared" si="20"/>
        <v>3</v>
      </c>
      <c r="D696" s="39">
        <v>326000</v>
      </c>
    </row>
    <row r="697" spans="1:4">
      <c r="A697" s="1">
        <v>36241</v>
      </c>
      <c r="B697" s="4">
        <v>36241</v>
      </c>
      <c r="C697" s="12">
        <f t="shared" si="20"/>
        <v>3</v>
      </c>
      <c r="D697" s="39">
        <v>272000</v>
      </c>
    </row>
    <row r="698" spans="1:4">
      <c r="A698" s="1">
        <v>36242</v>
      </c>
      <c r="B698" s="4">
        <v>36242</v>
      </c>
      <c r="C698" s="12">
        <f t="shared" si="20"/>
        <v>3</v>
      </c>
      <c r="D698" s="39">
        <v>250000</v>
      </c>
    </row>
    <row r="699" spans="1:4">
      <c r="A699" s="1">
        <v>36243</v>
      </c>
      <c r="B699" s="4">
        <v>36243</v>
      </c>
      <c r="C699" s="12">
        <f t="shared" si="20"/>
        <v>3</v>
      </c>
      <c r="D699" s="39">
        <v>273000</v>
      </c>
    </row>
    <row r="700" spans="1:4">
      <c r="A700" s="1">
        <v>36244</v>
      </c>
      <c r="B700" s="4">
        <v>36244</v>
      </c>
      <c r="C700" s="12">
        <f t="shared" si="20"/>
        <v>3</v>
      </c>
      <c r="D700" s="39">
        <v>293000</v>
      </c>
    </row>
    <row r="701" spans="1:4">
      <c r="A701" s="1">
        <v>36245</v>
      </c>
      <c r="B701" s="4">
        <v>36245</v>
      </c>
      <c r="C701" s="12">
        <f t="shared" si="20"/>
        <v>3</v>
      </c>
      <c r="D701" s="39">
        <v>368000</v>
      </c>
    </row>
    <row r="702" spans="1:4">
      <c r="A702" s="1">
        <v>36246</v>
      </c>
      <c r="B702" s="4">
        <v>36246</v>
      </c>
      <c r="C702" s="12">
        <f t="shared" si="20"/>
        <v>3</v>
      </c>
      <c r="D702" s="39">
        <v>341000</v>
      </c>
    </row>
    <row r="703" spans="1:4">
      <c r="A703" s="1">
        <v>36247</v>
      </c>
      <c r="B703" s="4">
        <v>36247</v>
      </c>
      <c r="C703" s="12">
        <f t="shared" si="20"/>
        <v>3</v>
      </c>
      <c r="D703" s="39">
        <v>372000</v>
      </c>
    </row>
    <row r="704" spans="1:4">
      <c r="A704" s="1">
        <v>36248</v>
      </c>
      <c r="B704" s="4">
        <v>36248</v>
      </c>
      <c r="C704" s="12">
        <f t="shared" si="20"/>
        <v>3</v>
      </c>
      <c r="D704" s="39">
        <v>353000</v>
      </c>
    </row>
    <row r="705" spans="1:4">
      <c r="A705" s="1">
        <v>36249</v>
      </c>
      <c r="B705" s="4">
        <v>36249</v>
      </c>
      <c r="C705" s="12">
        <f t="shared" si="20"/>
        <v>3</v>
      </c>
      <c r="D705" s="39">
        <v>346000</v>
      </c>
    </row>
    <row r="706" spans="1:4">
      <c r="A706" s="1">
        <v>36250</v>
      </c>
      <c r="B706" s="4">
        <v>36250</v>
      </c>
      <c r="C706" s="12">
        <f t="shared" si="20"/>
        <v>3</v>
      </c>
      <c r="D706" s="40">
        <v>345000</v>
      </c>
    </row>
    <row r="707" spans="1:4">
      <c r="A707" s="1">
        <v>36251</v>
      </c>
      <c r="B707" s="4">
        <v>36251</v>
      </c>
      <c r="C707" s="12">
        <f t="shared" si="20"/>
        <v>4</v>
      </c>
      <c r="D707" s="40">
        <v>206000</v>
      </c>
    </row>
    <row r="708" spans="1:4">
      <c r="A708" s="1">
        <v>36252</v>
      </c>
      <c r="B708" s="4">
        <v>36252</v>
      </c>
      <c r="C708" s="12">
        <f t="shared" si="20"/>
        <v>4</v>
      </c>
      <c r="D708" s="40">
        <v>248000</v>
      </c>
    </row>
    <row r="709" spans="1:4">
      <c r="A709" s="1">
        <v>36253</v>
      </c>
      <c r="B709" s="4">
        <v>36253</v>
      </c>
      <c r="C709" s="12">
        <f t="shared" si="20"/>
        <v>4</v>
      </c>
      <c r="D709" s="40">
        <v>282000</v>
      </c>
    </row>
    <row r="710" spans="1:4">
      <c r="A710" s="1">
        <v>36254</v>
      </c>
      <c r="B710" s="4">
        <v>36254</v>
      </c>
      <c r="C710" s="12">
        <f t="shared" si="20"/>
        <v>4</v>
      </c>
      <c r="D710" s="40">
        <v>302000</v>
      </c>
    </row>
    <row r="711" spans="1:4">
      <c r="A711" s="1">
        <v>36255</v>
      </c>
      <c r="B711" s="4">
        <v>36255</v>
      </c>
      <c r="C711" s="12">
        <f t="shared" ref="C711:C774" si="21">IF(B711&lt;&gt;"",MONTH(B711),0)</f>
        <v>4</v>
      </c>
      <c r="D711" s="40">
        <v>294000</v>
      </c>
    </row>
    <row r="712" spans="1:4">
      <c r="A712" s="1">
        <v>36256</v>
      </c>
      <c r="B712" s="4">
        <v>36256</v>
      </c>
      <c r="C712" s="12">
        <f t="shared" si="21"/>
        <v>4</v>
      </c>
      <c r="D712" s="40">
        <v>231000</v>
      </c>
    </row>
    <row r="713" spans="1:4">
      <c r="A713" s="1">
        <v>36257</v>
      </c>
      <c r="B713" s="4">
        <v>36257</v>
      </c>
      <c r="C713" s="12">
        <f t="shared" si="21"/>
        <v>4</v>
      </c>
      <c r="D713" s="40">
        <v>193000</v>
      </c>
    </row>
    <row r="714" spans="1:4">
      <c r="A714" s="1">
        <v>36258</v>
      </c>
      <c r="B714" s="4">
        <v>36258</v>
      </c>
      <c r="C714" s="12">
        <f t="shared" si="21"/>
        <v>4</v>
      </c>
      <c r="D714" s="40">
        <v>172000</v>
      </c>
    </row>
    <row r="715" spans="1:4">
      <c r="A715" s="1">
        <v>36259</v>
      </c>
      <c r="B715" s="4">
        <v>36259</v>
      </c>
      <c r="C715" s="12">
        <f t="shared" si="21"/>
        <v>4</v>
      </c>
      <c r="D715" s="40">
        <v>168000</v>
      </c>
    </row>
    <row r="716" spans="1:4">
      <c r="A716" s="1">
        <v>36260</v>
      </c>
      <c r="B716" s="4">
        <v>36260</v>
      </c>
      <c r="C716" s="12">
        <f t="shared" si="21"/>
        <v>4</v>
      </c>
      <c r="D716" s="40">
        <v>163000</v>
      </c>
    </row>
    <row r="717" spans="1:4">
      <c r="A717" s="1">
        <v>36261</v>
      </c>
      <c r="B717" s="4">
        <v>36261</v>
      </c>
      <c r="C717" s="12">
        <f t="shared" si="21"/>
        <v>4</v>
      </c>
      <c r="D717" s="40">
        <v>233000</v>
      </c>
    </row>
    <row r="718" spans="1:4">
      <c r="A718" s="1">
        <v>36262</v>
      </c>
      <c r="B718" s="4">
        <v>36262</v>
      </c>
      <c r="C718" s="12">
        <f t="shared" si="21"/>
        <v>4</v>
      </c>
      <c r="D718" s="40">
        <v>223000</v>
      </c>
    </row>
    <row r="719" spans="1:4">
      <c r="A719" s="1">
        <v>36263</v>
      </c>
      <c r="B719" s="4">
        <v>36263</v>
      </c>
      <c r="C719" s="12">
        <f t="shared" si="21"/>
        <v>4</v>
      </c>
      <c r="D719" s="40">
        <v>336000</v>
      </c>
    </row>
    <row r="720" spans="1:4">
      <c r="A720" s="1">
        <v>36264</v>
      </c>
      <c r="B720" s="4">
        <v>36264</v>
      </c>
      <c r="C720" s="12">
        <f t="shared" si="21"/>
        <v>4</v>
      </c>
      <c r="D720" s="40">
        <v>311000</v>
      </c>
    </row>
    <row r="721" spans="1:4">
      <c r="A721" s="1">
        <v>36265</v>
      </c>
      <c r="B721" s="4">
        <v>36265</v>
      </c>
      <c r="C721" s="12">
        <f t="shared" si="21"/>
        <v>4</v>
      </c>
      <c r="D721" s="40">
        <v>349000</v>
      </c>
    </row>
    <row r="722" spans="1:4">
      <c r="A722" s="1">
        <v>36266</v>
      </c>
      <c r="B722" s="4">
        <v>36266</v>
      </c>
      <c r="C722" s="12">
        <f t="shared" si="21"/>
        <v>4</v>
      </c>
      <c r="D722" s="40">
        <v>353000</v>
      </c>
    </row>
    <row r="723" spans="1:4">
      <c r="A723" s="1">
        <v>36267</v>
      </c>
      <c r="B723" s="4">
        <v>36267</v>
      </c>
      <c r="C723" s="12">
        <f t="shared" si="21"/>
        <v>4</v>
      </c>
      <c r="D723" s="40">
        <v>331000</v>
      </c>
    </row>
    <row r="724" spans="1:4">
      <c r="A724" s="1">
        <v>36268</v>
      </c>
      <c r="B724" s="4">
        <v>36268</v>
      </c>
      <c r="C724" s="12">
        <f t="shared" si="21"/>
        <v>4</v>
      </c>
      <c r="D724" s="40">
        <v>336000</v>
      </c>
    </row>
    <row r="725" spans="1:4">
      <c r="A725" s="1">
        <v>36269</v>
      </c>
      <c r="B725" s="4">
        <v>36269</v>
      </c>
      <c r="C725" s="12">
        <f t="shared" si="21"/>
        <v>4</v>
      </c>
      <c r="D725" s="40">
        <v>360000</v>
      </c>
    </row>
    <row r="726" spans="1:4">
      <c r="A726" s="1">
        <v>36270</v>
      </c>
      <c r="B726" s="4">
        <v>36270</v>
      </c>
      <c r="C726" s="12">
        <f t="shared" si="21"/>
        <v>4</v>
      </c>
      <c r="D726" s="40">
        <v>394000</v>
      </c>
    </row>
    <row r="727" spans="1:4">
      <c r="A727" s="1">
        <v>36271</v>
      </c>
      <c r="B727" s="4">
        <v>36271</v>
      </c>
      <c r="C727" s="12">
        <f t="shared" si="21"/>
        <v>4</v>
      </c>
      <c r="D727" s="40">
        <v>398000</v>
      </c>
    </row>
    <row r="728" spans="1:4">
      <c r="A728" s="1">
        <v>36272</v>
      </c>
      <c r="B728" s="4">
        <v>36272</v>
      </c>
      <c r="C728" s="12">
        <f t="shared" si="21"/>
        <v>4</v>
      </c>
      <c r="D728" s="40">
        <v>393000</v>
      </c>
    </row>
    <row r="729" spans="1:4">
      <c r="A729" s="1">
        <v>36273</v>
      </c>
      <c r="B729" s="4">
        <v>36273</v>
      </c>
      <c r="C729" s="12">
        <f t="shared" si="21"/>
        <v>4</v>
      </c>
      <c r="D729" s="40">
        <v>375000</v>
      </c>
    </row>
    <row r="730" spans="1:4">
      <c r="A730" s="1">
        <v>36274</v>
      </c>
      <c r="B730" s="4">
        <v>36274</v>
      </c>
      <c r="C730" s="12">
        <f t="shared" si="21"/>
        <v>4</v>
      </c>
      <c r="D730" s="40">
        <v>378000</v>
      </c>
    </row>
    <row r="731" spans="1:4">
      <c r="A731" s="1">
        <v>36275</v>
      </c>
      <c r="B731" s="4">
        <v>36275</v>
      </c>
      <c r="C731" s="12">
        <f t="shared" si="21"/>
        <v>4</v>
      </c>
      <c r="D731" s="40">
        <v>380000</v>
      </c>
    </row>
    <row r="732" spans="1:4">
      <c r="A732" s="1">
        <v>36276</v>
      </c>
      <c r="B732" s="4">
        <v>36276</v>
      </c>
      <c r="C732" s="12">
        <f t="shared" si="21"/>
        <v>4</v>
      </c>
      <c r="D732" s="40">
        <v>385000</v>
      </c>
    </row>
    <row r="733" spans="1:4">
      <c r="A733" s="1">
        <v>36277</v>
      </c>
      <c r="B733" s="4">
        <v>36277</v>
      </c>
      <c r="C733" s="12">
        <f t="shared" si="21"/>
        <v>4</v>
      </c>
      <c r="D733" s="40">
        <v>365000</v>
      </c>
    </row>
    <row r="734" spans="1:4">
      <c r="A734" s="1">
        <v>36278</v>
      </c>
      <c r="B734" s="4">
        <v>36278</v>
      </c>
      <c r="C734" s="12">
        <f t="shared" si="21"/>
        <v>4</v>
      </c>
      <c r="D734" s="40">
        <v>376000</v>
      </c>
    </row>
    <row r="735" spans="1:4">
      <c r="A735" s="1">
        <v>36279</v>
      </c>
      <c r="B735" s="4">
        <v>36279</v>
      </c>
      <c r="C735" s="12">
        <f t="shared" si="21"/>
        <v>4</v>
      </c>
      <c r="D735" s="40">
        <v>395000</v>
      </c>
    </row>
    <row r="736" spans="1:4">
      <c r="A736" s="1">
        <v>36280</v>
      </c>
      <c r="B736" s="4">
        <v>36280</v>
      </c>
      <c r="C736" s="12">
        <f t="shared" si="21"/>
        <v>4</v>
      </c>
      <c r="D736" s="40">
        <v>364000</v>
      </c>
    </row>
    <row r="737" spans="1:4">
      <c r="A737" s="1">
        <v>36281</v>
      </c>
      <c r="B737" s="4">
        <v>36281</v>
      </c>
      <c r="C737" s="12">
        <f t="shared" si="21"/>
        <v>5</v>
      </c>
      <c r="D737" s="40">
        <v>429000</v>
      </c>
    </row>
    <row r="738" spans="1:4">
      <c r="A738" s="1">
        <v>36282</v>
      </c>
      <c r="B738" s="4">
        <v>36282</v>
      </c>
      <c r="C738" s="12">
        <f t="shared" si="21"/>
        <v>5</v>
      </c>
      <c r="D738" s="40">
        <v>424000</v>
      </c>
    </row>
    <row r="739" spans="1:4">
      <c r="A739" s="1">
        <v>36283</v>
      </c>
      <c r="B739" s="4">
        <v>36283</v>
      </c>
      <c r="C739" s="12">
        <f t="shared" si="21"/>
        <v>5</v>
      </c>
      <c r="D739" s="40">
        <v>426000</v>
      </c>
    </row>
    <row r="740" spans="1:4">
      <c r="A740" s="1">
        <v>36284</v>
      </c>
      <c r="B740" s="4">
        <v>36284</v>
      </c>
      <c r="C740" s="12">
        <f t="shared" si="21"/>
        <v>5</v>
      </c>
      <c r="D740" s="40">
        <v>419000</v>
      </c>
    </row>
    <row r="741" spans="1:4">
      <c r="A741" s="1">
        <v>36285</v>
      </c>
      <c r="B741" s="4">
        <v>36285</v>
      </c>
      <c r="C741" s="12">
        <f t="shared" si="21"/>
        <v>5</v>
      </c>
      <c r="D741" s="40">
        <v>409000</v>
      </c>
    </row>
    <row r="742" spans="1:4">
      <c r="A742" s="1">
        <v>36286</v>
      </c>
      <c r="B742" s="4">
        <v>36286</v>
      </c>
      <c r="C742" s="12">
        <f t="shared" si="21"/>
        <v>5</v>
      </c>
      <c r="D742" s="40">
        <v>397000</v>
      </c>
    </row>
    <row r="743" spans="1:4">
      <c r="A743" s="1">
        <v>36287</v>
      </c>
      <c r="B743" s="4">
        <v>36287</v>
      </c>
      <c r="C743" s="12">
        <f t="shared" si="21"/>
        <v>5</v>
      </c>
      <c r="D743" s="40">
        <v>357000</v>
      </c>
    </row>
    <row r="744" spans="1:4">
      <c r="A744" s="1">
        <v>36288</v>
      </c>
      <c r="B744" s="4">
        <v>36288</v>
      </c>
      <c r="C744" s="12">
        <f t="shared" si="21"/>
        <v>5</v>
      </c>
      <c r="D744" s="40">
        <v>387000</v>
      </c>
    </row>
    <row r="745" spans="1:4">
      <c r="A745" s="1">
        <v>36289</v>
      </c>
      <c r="B745" s="4">
        <v>36289</v>
      </c>
      <c r="C745" s="12">
        <f t="shared" si="21"/>
        <v>5</v>
      </c>
      <c r="D745" s="40">
        <v>402000</v>
      </c>
    </row>
    <row r="746" spans="1:4">
      <c r="A746" s="1">
        <v>36290</v>
      </c>
      <c r="B746" s="4">
        <v>36290</v>
      </c>
      <c r="C746" s="12">
        <f t="shared" si="21"/>
        <v>5</v>
      </c>
      <c r="D746" s="40">
        <v>396000</v>
      </c>
    </row>
    <row r="747" spans="1:4">
      <c r="A747" s="1">
        <v>36291</v>
      </c>
      <c r="B747" s="4">
        <v>36291</v>
      </c>
      <c r="C747" s="12">
        <f t="shared" si="21"/>
        <v>5</v>
      </c>
      <c r="D747" s="40">
        <v>340000</v>
      </c>
    </row>
    <row r="748" spans="1:4">
      <c r="A748" s="1">
        <v>36292</v>
      </c>
      <c r="B748" s="4">
        <v>36292</v>
      </c>
      <c r="C748" s="12">
        <f t="shared" si="21"/>
        <v>5</v>
      </c>
      <c r="D748" s="40">
        <v>283000</v>
      </c>
    </row>
    <row r="749" spans="1:4">
      <c r="A749" s="1">
        <v>36293</v>
      </c>
      <c r="B749" s="4">
        <v>36293</v>
      </c>
      <c r="C749" s="12">
        <f t="shared" si="21"/>
        <v>5</v>
      </c>
      <c r="D749" s="40">
        <v>323000</v>
      </c>
    </row>
    <row r="750" spans="1:4">
      <c r="A750" s="1">
        <v>36294</v>
      </c>
      <c r="B750" s="4">
        <v>36294</v>
      </c>
      <c r="C750" s="12">
        <f t="shared" si="21"/>
        <v>5</v>
      </c>
      <c r="D750" s="40">
        <v>324000</v>
      </c>
    </row>
    <row r="751" spans="1:4">
      <c r="A751" s="1">
        <v>36295</v>
      </c>
      <c r="B751" s="4">
        <v>36295</v>
      </c>
      <c r="C751" s="12">
        <f t="shared" si="21"/>
        <v>5</v>
      </c>
      <c r="D751" s="40">
        <v>350000</v>
      </c>
    </row>
    <row r="752" spans="1:4">
      <c r="A752" s="1">
        <v>36296</v>
      </c>
      <c r="B752" s="4">
        <v>36296</v>
      </c>
      <c r="C752" s="12">
        <f t="shared" si="21"/>
        <v>5</v>
      </c>
      <c r="D752" s="40">
        <v>331000</v>
      </c>
    </row>
    <row r="753" spans="1:4">
      <c r="A753" s="1">
        <v>36297</v>
      </c>
      <c r="B753" s="4">
        <v>36297</v>
      </c>
      <c r="C753" s="12">
        <f t="shared" si="21"/>
        <v>5</v>
      </c>
      <c r="D753" s="40">
        <v>265000</v>
      </c>
    </row>
    <row r="754" spans="1:4">
      <c r="A754" s="1">
        <v>36298</v>
      </c>
      <c r="B754" s="4">
        <v>36298</v>
      </c>
      <c r="C754" s="12">
        <f t="shared" si="21"/>
        <v>5</v>
      </c>
      <c r="D754" s="40">
        <v>254000</v>
      </c>
    </row>
    <row r="755" spans="1:4">
      <c r="A755" s="1">
        <v>36299</v>
      </c>
      <c r="B755" s="4">
        <v>36299</v>
      </c>
      <c r="C755" s="12">
        <f t="shared" si="21"/>
        <v>5</v>
      </c>
      <c r="D755" s="40">
        <v>247000</v>
      </c>
    </row>
    <row r="756" spans="1:4">
      <c r="A756" s="1">
        <v>36300</v>
      </c>
      <c r="B756" s="4">
        <v>36300</v>
      </c>
      <c r="C756" s="12">
        <f t="shared" si="21"/>
        <v>5</v>
      </c>
      <c r="D756" s="40">
        <v>308000</v>
      </c>
    </row>
    <row r="757" spans="1:4">
      <c r="A757" s="1">
        <v>36301</v>
      </c>
      <c r="B757" s="4">
        <v>36301</v>
      </c>
      <c r="C757" s="12">
        <f t="shared" si="21"/>
        <v>5</v>
      </c>
      <c r="D757" s="40">
        <v>303000</v>
      </c>
    </row>
    <row r="758" spans="1:4">
      <c r="A758" s="1">
        <v>36302</v>
      </c>
      <c r="B758" s="4">
        <v>36302</v>
      </c>
      <c r="C758" s="12">
        <f t="shared" si="21"/>
        <v>5</v>
      </c>
      <c r="D758" s="40">
        <v>303000</v>
      </c>
    </row>
    <row r="759" spans="1:4">
      <c r="A759" s="1">
        <v>36303</v>
      </c>
      <c r="B759" s="4">
        <v>36303</v>
      </c>
      <c r="C759" s="12">
        <f t="shared" si="21"/>
        <v>5</v>
      </c>
      <c r="D759" s="40">
        <v>290000</v>
      </c>
    </row>
    <row r="760" spans="1:4">
      <c r="A760" s="1">
        <v>36304</v>
      </c>
      <c r="B760" s="4">
        <v>36304</v>
      </c>
      <c r="C760" s="12">
        <f t="shared" si="21"/>
        <v>5</v>
      </c>
      <c r="D760" s="40">
        <v>312000</v>
      </c>
    </row>
    <row r="761" spans="1:4">
      <c r="A761" s="1">
        <v>36305</v>
      </c>
      <c r="B761" s="4">
        <v>36305</v>
      </c>
      <c r="C761" s="12">
        <f t="shared" si="21"/>
        <v>5</v>
      </c>
      <c r="D761" s="40">
        <v>295000</v>
      </c>
    </row>
    <row r="762" spans="1:4">
      <c r="A762" s="1">
        <v>36306</v>
      </c>
      <c r="B762" s="4">
        <v>36306</v>
      </c>
      <c r="C762" s="12">
        <f t="shared" si="21"/>
        <v>5</v>
      </c>
      <c r="D762" s="40">
        <v>295000</v>
      </c>
    </row>
    <row r="763" spans="1:4">
      <c r="A763" s="1">
        <v>36307</v>
      </c>
      <c r="B763" s="4">
        <v>36307</v>
      </c>
      <c r="C763" s="12">
        <f t="shared" si="21"/>
        <v>5</v>
      </c>
      <c r="D763" s="40">
        <v>305000</v>
      </c>
    </row>
    <row r="764" spans="1:4">
      <c r="A764" s="1">
        <v>36308</v>
      </c>
      <c r="B764" s="4">
        <v>36308</v>
      </c>
      <c r="C764" s="12">
        <f t="shared" si="21"/>
        <v>5</v>
      </c>
      <c r="D764" s="40">
        <v>278000</v>
      </c>
    </row>
    <row r="765" spans="1:4">
      <c r="A765" s="1">
        <v>36309</v>
      </c>
      <c r="B765" s="4">
        <v>36309</v>
      </c>
      <c r="C765" s="12">
        <f t="shared" si="21"/>
        <v>5</v>
      </c>
      <c r="D765" s="40">
        <v>284000</v>
      </c>
    </row>
    <row r="766" spans="1:4">
      <c r="A766" s="1">
        <v>36310</v>
      </c>
      <c r="B766" s="4">
        <v>36310</v>
      </c>
      <c r="C766" s="12">
        <f t="shared" si="21"/>
        <v>5</v>
      </c>
      <c r="D766" s="40">
        <v>275000</v>
      </c>
    </row>
    <row r="767" spans="1:4">
      <c r="A767" s="1">
        <v>36311</v>
      </c>
      <c r="B767" s="4">
        <v>36311</v>
      </c>
      <c r="C767" s="12">
        <f t="shared" si="21"/>
        <v>5</v>
      </c>
      <c r="D767" s="40">
        <v>303000</v>
      </c>
    </row>
    <row r="768" spans="1:4">
      <c r="A768" s="1">
        <v>36312</v>
      </c>
      <c r="B768" s="4">
        <v>36312</v>
      </c>
      <c r="C768" s="12">
        <f t="shared" si="21"/>
        <v>6</v>
      </c>
      <c r="D768" s="40">
        <v>335000</v>
      </c>
    </row>
    <row r="769" spans="1:4">
      <c r="A769" s="1">
        <v>36313</v>
      </c>
      <c r="B769" s="4">
        <v>36313</v>
      </c>
      <c r="C769" s="12">
        <f t="shared" si="21"/>
        <v>6</v>
      </c>
      <c r="D769" s="40">
        <v>372000</v>
      </c>
    </row>
    <row r="770" spans="1:4">
      <c r="A770" s="1">
        <v>36314</v>
      </c>
      <c r="B770" s="4">
        <v>36314</v>
      </c>
      <c r="C770" s="12">
        <f t="shared" si="21"/>
        <v>6</v>
      </c>
      <c r="D770" s="40">
        <v>433000</v>
      </c>
    </row>
    <row r="771" spans="1:4">
      <c r="A771" s="1">
        <v>36315</v>
      </c>
      <c r="B771" s="4">
        <v>36315</v>
      </c>
      <c r="C771" s="12">
        <f t="shared" si="21"/>
        <v>6</v>
      </c>
      <c r="D771" s="40">
        <v>439000</v>
      </c>
    </row>
    <row r="772" spans="1:4">
      <c r="A772" s="1">
        <v>36316</v>
      </c>
      <c r="B772" s="4">
        <v>36316</v>
      </c>
      <c r="C772" s="12">
        <f t="shared" si="21"/>
        <v>6</v>
      </c>
      <c r="D772" s="40">
        <v>433000</v>
      </c>
    </row>
    <row r="773" spans="1:4">
      <c r="A773" s="1">
        <v>36317</v>
      </c>
      <c r="B773" s="4">
        <v>36317</v>
      </c>
      <c r="C773" s="12">
        <f t="shared" si="21"/>
        <v>6</v>
      </c>
      <c r="D773" s="40">
        <v>442000</v>
      </c>
    </row>
    <row r="774" spans="1:4">
      <c r="A774" s="1">
        <v>36318</v>
      </c>
      <c r="B774" s="4">
        <v>36318</v>
      </c>
      <c r="C774" s="12">
        <f t="shared" si="21"/>
        <v>6</v>
      </c>
      <c r="D774" s="40">
        <v>420000</v>
      </c>
    </row>
    <row r="775" spans="1:4">
      <c r="A775" s="1">
        <v>36319</v>
      </c>
      <c r="B775" s="4">
        <v>36319</v>
      </c>
      <c r="C775" s="12">
        <f t="shared" ref="C775:C838" si="22">IF(B775&lt;&gt;"",MONTH(B775),0)</f>
        <v>6</v>
      </c>
      <c r="D775" s="40">
        <v>453000</v>
      </c>
    </row>
    <row r="776" spans="1:4">
      <c r="A776" s="1">
        <v>36320</v>
      </c>
      <c r="B776" s="4">
        <v>36320</v>
      </c>
      <c r="C776" s="12">
        <f t="shared" si="22"/>
        <v>6</v>
      </c>
      <c r="D776" s="40">
        <v>392000</v>
      </c>
    </row>
    <row r="777" spans="1:4">
      <c r="A777" s="1">
        <v>36321</v>
      </c>
      <c r="B777" s="4">
        <v>36321</v>
      </c>
      <c r="C777" s="12">
        <f t="shared" si="22"/>
        <v>6</v>
      </c>
      <c r="D777" s="40">
        <v>425000</v>
      </c>
    </row>
    <row r="778" spans="1:4">
      <c r="A778" s="1">
        <v>36322</v>
      </c>
      <c r="B778" s="4">
        <v>36322</v>
      </c>
      <c r="C778" s="12">
        <f t="shared" si="22"/>
        <v>6</v>
      </c>
      <c r="D778" s="40">
        <v>426000</v>
      </c>
    </row>
    <row r="779" spans="1:4">
      <c r="A779" s="1">
        <v>36323</v>
      </c>
      <c r="B779" s="4">
        <v>36323</v>
      </c>
      <c r="C779" s="12">
        <f t="shared" si="22"/>
        <v>6</v>
      </c>
      <c r="D779" s="40">
        <v>404000</v>
      </c>
    </row>
    <row r="780" spans="1:4">
      <c r="A780" s="1">
        <v>36324</v>
      </c>
      <c r="B780" s="4">
        <v>36324</v>
      </c>
      <c r="C780" s="12">
        <f t="shared" si="22"/>
        <v>6</v>
      </c>
      <c r="D780" s="40">
        <v>406000</v>
      </c>
    </row>
    <row r="781" spans="1:4">
      <c r="A781" s="1">
        <v>36325</v>
      </c>
      <c r="B781" s="4">
        <v>36325</v>
      </c>
      <c r="C781" s="12">
        <f t="shared" si="22"/>
        <v>6</v>
      </c>
      <c r="D781" s="40">
        <v>412000</v>
      </c>
    </row>
    <row r="782" spans="1:4">
      <c r="A782" s="1">
        <v>36326</v>
      </c>
      <c r="B782" s="4">
        <v>36326</v>
      </c>
      <c r="C782" s="12">
        <f t="shared" si="22"/>
        <v>6</v>
      </c>
      <c r="D782" s="40">
        <v>403000</v>
      </c>
    </row>
    <row r="783" spans="1:4">
      <c r="A783" s="1">
        <v>36327</v>
      </c>
      <c r="B783" s="4">
        <v>36327</v>
      </c>
      <c r="C783" s="12">
        <f t="shared" si="22"/>
        <v>6</v>
      </c>
      <c r="D783" s="40">
        <v>376000</v>
      </c>
    </row>
    <row r="784" spans="1:4">
      <c r="A784" s="1">
        <v>36328</v>
      </c>
      <c r="B784" s="4">
        <v>36328</v>
      </c>
      <c r="C784" s="12">
        <f t="shared" si="22"/>
        <v>6</v>
      </c>
      <c r="D784" s="40">
        <v>322000</v>
      </c>
    </row>
    <row r="785" spans="1:4">
      <c r="A785" s="1">
        <v>36329</v>
      </c>
      <c r="B785" s="4">
        <v>36329</v>
      </c>
      <c r="C785" s="12">
        <f t="shared" si="22"/>
        <v>6</v>
      </c>
      <c r="D785" s="40">
        <v>329000</v>
      </c>
    </row>
    <row r="786" spans="1:4">
      <c r="A786" s="1">
        <v>36330</v>
      </c>
      <c r="B786" s="4">
        <v>36330</v>
      </c>
      <c r="C786" s="12">
        <f t="shared" si="22"/>
        <v>6</v>
      </c>
      <c r="D786" s="40">
        <v>357000</v>
      </c>
    </row>
    <row r="787" spans="1:4">
      <c r="A787" s="1">
        <v>36331</v>
      </c>
      <c r="B787" s="4">
        <v>36331</v>
      </c>
      <c r="C787" s="12">
        <f t="shared" si="22"/>
        <v>6</v>
      </c>
      <c r="D787" s="40">
        <v>387000</v>
      </c>
    </row>
    <row r="788" spans="1:4">
      <c r="A788" s="1">
        <v>36332</v>
      </c>
      <c r="B788" s="4">
        <v>36332</v>
      </c>
      <c r="C788" s="12">
        <f t="shared" si="22"/>
        <v>6</v>
      </c>
      <c r="D788" s="40">
        <v>396000</v>
      </c>
    </row>
    <row r="789" spans="1:4">
      <c r="A789" s="1">
        <v>36333</v>
      </c>
      <c r="B789" s="4">
        <v>36333</v>
      </c>
      <c r="C789" s="12">
        <f t="shared" si="22"/>
        <v>6</v>
      </c>
      <c r="D789" s="40">
        <v>368000</v>
      </c>
    </row>
    <row r="790" spans="1:4">
      <c r="A790" s="1">
        <v>36334</v>
      </c>
      <c r="B790" s="4">
        <v>36334</v>
      </c>
      <c r="C790" s="12">
        <f t="shared" si="22"/>
        <v>6</v>
      </c>
      <c r="D790" s="40">
        <v>387000</v>
      </c>
    </row>
    <row r="791" spans="1:4">
      <c r="A791" s="1">
        <v>36335</v>
      </c>
      <c r="B791" s="4">
        <v>36335</v>
      </c>
      <c r="C791" s="12">
        <f t="shared" si="22"/>
        <v>6</v>
      </c>
      <c r="D791" s="40">
        <v>402000</v>
      </c>
    </row>
    <row r="792" spans="1:4">
      <c r="A792" s="1">
        <v>36336</v>
      </c>
      <c r="B792" s="4">
        <v>36336</v>
      </c>
      <c r="C792" s="12">
        <f t="shared" si="22"/>
        <v>6</v>
      </c>
      <c r="D792" s="40">
        <v>308000</v>
      </c>
    </row>
    <row r="793" spans="1:4">
      <c r="A793" s="1">
        <v>36337</v>
      </c>
      <c r="B793" s="4">
        <v>36337</v>
      </c>
      <c r="C793" s="12">
        <f t="shared" si="22"/>
        <v>6</v>
      </c>
      <c r="D793" s="40">
        <v>367000</v>
      </c>
    </row>
    <row r="794" spans="1:4">
      <c r="A794" s="1">
        <v>36338</v>
      </c>
      <c r="B794" s="4">
        <v>36338</v>
      </c>
      <c r="C794" s="12">
        <f t="shared" si="22"/>
        <v>6</v>
      </c>
      <c r="D794" s="40">
        <v>376000</v>
      </c>
    </row>
    <row r="795" spans="1:4">
      <c r="A795" s="1">
        <v>36339</v>
      </c>
      <c r="B795" s="4">
        <v>36339</v>
      </c>
      <c r="C795" s="12">
        <f t="shared" si="22"/>
        <v>6</v>
      </c>
      <c r="D795" s="40">
        <v>364000</v>
      </c>
    </row>
    <row r="796" spans="1:4">
      <c r="A796" s="1">
        <v>36340</v>
      </c>
      <c r="B796" s="4">
        <v>36340</v>
      </c>
      <c r="C796" s="12">
        <f t="shared" si="22"/>
        <v>6</v>
      </c>
      <c r="D796" s="40">
        <v>302000</v>
      </c>
    </row>
    <row r="797" spans="1:4">
      <c r="A797" s="1">
        <v>36341</v>
      </c>
      <c r="B797" s="4">
        <v>36341</v>
      </c>
      <c r="C797" s="12">
        <f t="shared" si="22"/>
        <v>6</v>
      </c>
      <c r="D797" s="40">
        <v>274000</v>
      </c>
    </row>
    <row r="798" spans="1:4">
      <c r="A798" s="1">
        <v>36342</v>
      </c>
      <c r="B798" s="4">
        <v>36342</v>
      </c>
      <c r="C798" s="12">
        <f t="shared" si="22"/>
        <v>7</v>
      </c>
      <c r="D798" s="40">
        <v>367000</v>
      </c>
    </row>
    <row r="799" spans="1:4">
      <c r="A799" s="1">
        <v>36343</v>
      </c>
      <c r="B799" s="4">
        <v>36343</v>
      </c>
      <c r="C799" s="12">
        <f t="shared" si="22"/>
        <v>7</v>
      </c>
      <c r="D799" s="40">
        <v>406000</v>
      </c>
    </row>
    <row r="800" spans="1:4">
      <c r="A800" s="1">
        <v>36344</v>
      </c>
      <c r="B800" s="4">
        <v>36344</v>
      </c>
      <c r="C800" s="12">
        <f t="shared" si="22"/>
        <v>7</v>
      </c>
      <c r="D800" s="40">
        <v>328000</v>
      </c>
    </row>
    <row r="801" spans="1:4">
      <c r="A801" s="1">
        <v>36345</v>
      </c>
      <c r="B801" s="4">
        <v>36345</v>
      </c>
      <c r="C801" s="12">
        <f t="shared" si="22"/>
        <v>7</v>
      </c>
      <c r="D801" s="40">
        <v>277000</v>
      </c>
    </row>
    <row r="802" spans="1:4">
      <c r="A802" s="1">
        <v>36346</v>
      </c>
      <c r="B802" s="4">
        <v>36346</v>
      </c>
      <c r="C802" s="12">
        <f t="shared" si="22"/>
        <v>7</v>
      </c>
      <c r="D802" s="40">
        <v>344000</v>
      </c>
    </row>
    <row r="803" spans="1:4">
      <c r="A803" s="1">
        <v>36347</v>
      </c>
      <c r="B803" s="4">
        <v>36347</v>
      </c>
      <c r="C803" s="12">
        <f t="shared" si="22"/>
        <v>7</v>
      </c>
      <c r="D803" s="40">
        <v>409000</v>
      </c>
    </row>
    <row r="804" spans="1:4">
      <c r="A804" s="1">
        <v>36348</v>
      </c>
      <c r="B804" s="4">
        <v>36348</v>
      </c>
      <c r="C804" s="12">
        <f t="shared" si="22"/>
        <v>7</v>
      </c>
      <c r="D804" s="40">
        <v>410000</v>
      </c>
    </row>
    <row r="805" spans="1:4">
      <c r="A805" s="1">
        <v>36349</v>
      </c>
      <c r="B805" s="4">
        <v>36349</v>
      </c>
      <c r="C805" s="12">
        <f t="shared" si="22"/>
        <v>7</v>
      </c>
      <c r="D805" s="40">
        <v>380000</v>
      </c>
    </row>
    <row r="806" spans="1:4">
      <c r="A806" s="1">
        <v>36350</v>
      </c>
      <c r="B806" s="4">
        <v>36350</v>
      </c>
      <c r="C806" s="12">
        <f t="shared" si="22"/>
        <v>7</v>
      </c>
      <c r="D806" s="40">
        <v>382000</v>
      </c>
    </row>
    <row r="807" spans="1:4">
      <c r="A807" s="1">
        <v>36351</v>
      </c>
      <c r="B807" s="4">
        <v>36351</v>
      </c>
      <c r="C807" s="12">
        <f t="shared" si="22"/>
        <v>7</v>
      </c>
      <c r="D807" s="40">
        <v>405000</v>
      </c>
    </row>
    <row r="808" spans="1:4">
      <c r="A808" s="1">
        <v>36352</v>
      </c>
      <c r="B808" s="4">
        <v>36352</v>
      </c>
      <c r="C808" s="12">
        <f t="shared" si="22"/>
        <v>7</v>
      </c>
      <c r="D808" s="40">
        <v>336000</v>
      </c>
    </row>
    <row r="809" spans="1:4">
      <c r="A809" s="1">
        <v>36353</v>
      </c>
      <c r="B809" s="4">
        <v>36353</v>
      </c>
      <c r="C809" s="12">
        <f t="shared" si="22"/>
        <v>7</v>
      </c>
      <c r="D809" s="40">
        <v>302000</v>
      </c>
    </row>
    <row r="810" spans="1:4">
      <c r="A810" s="1">
        <v>36354</v>
      </c>
      <c r="B810" s="4">
        <v>36354</v>
      </c>
      <c r="C810" s="12">
        <f t="shared" si="22"/>
        <v>7</v>
      </c>
      <c r="D810" s="40">
        <v>345000</v>
      </c>
    </row>
    <row r="811" spans="1:4">
      <c r="A811" s="1">
        <v>36355</v>
      </c>
      <c r="B811" s="4">
        <v>36355</v>
      </c>
      <c r="C811" s="12">
        <f t="shared" si="22"/>
        <v>7</v>
      </c>
      <c r="D811" s="40">
        <v>363000</v>
      </c>
    </row>
    <row r="812" spans="1:4">
      <c r="A812" s="1">
        <v>36356</v>
      </c>
      <c r="B812" s="4">
        <v>36356</v>
      </c>
      <c r="C812" s="12">
        <f t="shared" si="22"/>
        <v>7</v>
      </c>
      <c r="D812" s="40">
        <v>380000</v>
      </c>
    </row>
    <row r="813" spans="1:4">
      <c r="A813" s="1">
        <v>36357</v>
      </c>
      <c r="B813" s="4">
        <v>36357</v>
      </c>
      <c r="C813" s="12">
        <f t="shared" si="22"/>
        <v>7</v>
      </c>
      <c r="D813" s="40">
        <v>386000</v>
      </c>
    </row>
    <row r="814" spans="1:4">
      <c r="A814" s="1">
        <v>36358</v>
      </c>
      <c r="B814" s="4">
        <v>36358</v>
      </c>
      <c r="C814" s="12">
        <f t="shared" si="22"/>
        <v>7</v>
      </c>
      <c r="D814" s="40">
        <v>414000</v>
      </c>
    </row>
    <row r="815" spans="1:4">
      <c r="A815" s="1">
        <v>36359</v>
      </c>
      <c r="B815" s="4">
        <v>36359</v>
      </c>
      <c r="C815" s="12">
        <f t="shared" si="22"/>
        <v>7</v>
      </c>
      <c r="D815" s="40">
        <v>393000</v>
      </c>
    </row>
    <row r="816" spans="1:4">
      <c r="A816" s="1">
        <v>36360</v>
      </c>
      <c r="B816" s="4">
        <v>36360</v>
      </c>
      <c r="C816" s="12">
        <f t="shared" si="22"/>
        <v>7</v>
      </c>
      <c r="D816" s="40">
        <v>415000</v>
      </c>
    </row>
    <row r="817" spans="1:4">
      <c r="A817" s="1">
        <v>36361</v>
      </c>
      <c r="B817" s="4">
        <v>36361</v>
      </c>
      <c r="C817" s="12">
        <f t="shared" si="22"/>
        <v>7</v>
      </c>
      <c r="D817" s="40">
        <v>399000</v>
      </c>
    </row>
    <row r="818" spans="1:4">
      <c r="A818" s="1">
        <v>36362</v>
      </c>
      <c r="B818" s="4">
        <v>36362</v>
      </c>
      <c r="C818" s="12">
        <f t="shared" si="22"/>
        <v>7</v>
      </c>
      <c r="D818" s="40">
        <v>391000</v>
      </c>
    </row>
    <row r="819" spans="1:4">
      <c r="A819" s="1">
        <v>36363</v>
      </c>
      <c r="B819" s="4">
        <v>36363</v>
      </c>
      <c r="C819" s="12">
        <f t="shared" si="22"/>
        <v>7</v>
      </c>
      <c r="D819" s="40">
        <v>399000</v>
      </c>
    </row>
    <row r="820" spans="1:4">
      <c r="A820" s="1">
        <v>36364</v>
      </c>
      <c r="B820" s="4">
        <v>36364</v>
      </c>
      <c r="C820" s="12">
        <f t="shared" si="22"/>
        <v>7</v>
      </c>
      <c r="D820" s="40">
        <v>370000</v>
      </c>
    </row>
    <row r="821" spans="1:4">
      <c r="A821" s="1">
        <v>36365</v>
      </c>
      <c r="B821" s="4">
        <v>36365</v>
      </c>
      <c r="C821" s="12">
        <f t="shared" si="22"/>
        <v>7</v>
      </c>
      <c r="D821" s="40">
        <v>396000</v>
      </c>
    </row>
    <row r="822" spans="1:4">
      <c r="A822" s="1">
        <v>36366</v>
      </c>
      <c r="B822" s="4">
        <v>36366</v>
      </c>
      <c r="C822" s="12">
        <f t="shared" si="22"/>
        <v>7</v>
      </c>
      <c r="D822" s="40">
        <v>403000</v>
      </c>
    </row>
    <row r="823" spans="1:4">
      <c r="A823" s="1">
        <v>36367</v>
      </c>
      <c r="B823" s="4">
        <v>36367</v>
      </c>
      <c r="C823" s="12">
        <f t="shared" si="22"/>
        <v>7</v>
      </c>
      <c r="D823" s="40">
        <v>408000</v>
      </c>
    </row>
    <row r="824" spans="1:4">
      <c r="A824" s="1">
        <v>36368</v>
      </c>
      <c r="B824" s="4">
        <v>36368</v>
      </c>
      <c r="C824" s="12">
        <f t="shared" si="22"/>
        <v>7</v>
      </c>
      <c r="D824" s="40">
        <v>403000</v>
      </c>
    </row>
    <row r="825" spans="1:4">
      <c r="A825" s="1">
        <v>36369</v>
      </c>
      <c r="B825" s="4">
        <v>36369</v>
      </c>
      <c r="C825" s="12">
        <f t="shared" si="22"/>
        <v>7</v>
      </c>
      <c r="D825" s="40">
        <v>347000</v>
      </c>
    </row>
    <row r="826" spans="1:4">
      <c r="A826" s="1">
        <v>36370</v>
      </c>
      <c r="B826" s="4">
        <v>36370</v>
      </c>
      <c r="C826" s="12">
        <f t="shared" si="22"/>
        <v>7</v>
      </c>
      <c r="D826" s="40">
        <v>405000</v>
      </c>
    </row>
    <row r="827" spans="1:4">
      <c r="A827" s="1">
        <v>36371</v>
      </c>
      <c r="B827" s="4">
        <v>36371</v>
      </c>
      <c r="C827" s="12">
        <f t="shared" si="22"/>
        <v>7</v>
      </c>
      <c r="D827" s="40">
        <v>386000</v>
      </c>
    </row>
    <row r="828" spans="1:4">
      <c r="A828" s="1">
        <v>36372</v>
      </c>
      <c r="B828" s="4">
        <v>36372</v>
      </c>
      <c r="C828" s="12">
        <f t="shared" si="22"/>
        <v>7</v>
      </c>
      <c r="D828" s="40">
        <v>400000</v>
      </c>
    </row>
    <row r="829" spans="1:4">
      <c r="A829" s="1">
        <v>36373</v>
      </c>
      <c r="B829" s="4">
        <v>36373</v>
      </c>
      <c r="C829" s="12">
        <f t="shared" si="22"/>
        <v>8</v>
      </c>
      <c r="D829" s="40">
        <v>487000</v>
      </c>
    </row>
    <row r="830" spans="1:4">
      <c r="A830" s="1">
        <v>36374</v>
      </c>
      <c r="B830" s="4">
        <v>36374</v>
      </c>
      <c r="C830" s="12">
        <f t="shared" si="22"/>
        <v>8</v>
      </c>
      <c r="D830" s="40">
        <v>487000</v>
      </c>
    </row>
    <row r="831" spans="1:4">
      <c r="A831" s="1">
        <v>36375</v>
      </c>
      <c r="B831" s="4">
        <v>36375</v>
      </c>
      <c r="C831" s="12">
        <f t="shared" si="22"/>
        <v>8</v>
      </c>
      <c r="D831" s="40">
        <v>496000</v>
      </c>
    </row>
    <row r="832" spans="1:4">
      <c r="A832" s="1">
        <v>36376</v>
      </c>
      <c r="B832" s="4">
        <v>36376</v>
      </c>
      <c r="C832" s="12">
        <f t="shared" si="22"/>
        <v>8</v>
      </c>
      <c r="D832" s="40">
        <v>500000</v>
      </c>
    </row>
    <row r="833" spans="1:4">
      <c r="A833" s="1">
        <v>36377</v>
      </c>
      <c r="B833" s="4">
        <v>36377</v>
      </c>
      <c r="C833" s="12">
        <f t="shared" si="22"/>
        <v>8</v>
      </c>
      <c r="D833" s="40">
        <v>496000</v>
      </c>
    </row>
    <row r="834" spans="1:4">
      <c r="A834" s="1">
        <v>36378</v>
      </c>
      <c r="B834" s="4">
        <v>36378</v>
      </c>
      <c r="C834" s="12">
        <f t="shared" si="22"/>
        <v>8</v>
      </c>
      <c r="D834" s="40">
        <v>494000</v>
      </c>
    </row>
    <row r="835" spans="1:4">
      <c r="A835" s="1">
        <v>36379</v>
      </c>
      <c r="B835" s="4">
        <v>36379</v>
      </c>
      <c r="C835" s="12">
        <f t="shared" si="22"/>
        <v>8</v>
      </c>
      <c r="D835" s="40">
        <v>487000</v>
      </c>
    </row>
    <row r="836" spans="1:4">
      <c r="A836" s="1">
        <v>36380</v>
      </c>
      <c r="B836" s="4">
        <v>36380</v>
      </c>
      <c r="C836" s="12">
        <f t="shared" si="22"/>
        <v>8</v>
      </c>
      <c r="D836" s="40">
        <v>474000</v>
      </c>
    </row>
    <row r="837" spans="1:4">
      <c r="A837" s="1">
        <v>36381</v>
      </c>
      <c r="B837" s="4">
        <v>36381</v>
      </c>
      <c r="C837" s="12">
        <f t="shared" si="22"/>
        <v>8</v>
      </c>
      <c r="D837" s="40">
        <v>494000</v>
      </c>
    </row>
    <row r="838" spans="1:4">
      <c r="A838" s="1">
        <v>36382</v>
      </c>
      <c r="B838" s="4">
        <v>36382</v>
      </c>
      <c r="C838" s="12">
        <f t="shared" si="22"/>
        <v>8</v>
      </c>
      <c r="D838" s="40">
        <v>491000</v>
      </c>
    </row>
    <row r="839" spans="1:4">
      <c r="A839" s="1">
        <v>36383</v>
      </c>
      <c r="B839" s="4">
        <v>36383</v>
      </c>
      <c r="C839" s="12">
        <f t="shared" ref="C839:C902" si="23">IF(B839&lt;&gt;"",MONTH(B839),0)</f>
        <v>8</v>
      </c>
      <c r="D839" s="40">
        <v>495000</v>
      </c>
    </row>
    <row r="840" spans="1:4">
      <c r="A840" s="1">
        <v>36384</v>
      </c>
      <c r="B840" s="4">
        <v>36384</v>
      </c>
      <c r="C840" s="12">
        <f t="shared" si="23"/>
        <v>8</v>
      </c>
      <c r="D840" s="40">
        <v>479000</v>
      </c>
    </row>
    <row r="841" spans="1:4">
      <c r="A841" s="1">
        <v>36385</v>
      </c>
      <c r="B841" s="4">
        <v>36385</v>
      </c>
      <c r="C841" s="12">
        <f t="shared" si="23"/>
        <v>8</v>
      </c>
      <c r="D841" s="40">
        <v>442000</v>
      </c>
    </row>
    <row r="842" spans="1:4">
      <c r="A842" s="1">
        <v>36386</v>
      </c>
      <c r="B842" s="4">
        <v>36386</v>
      </c>
      <c r="C842" s="12">
        <f t="shared" si="23"/>
        <v>8</v>
      </c>
      <c r="D842" s="40">
        <v>487000</v>
      </c>
    </row>
    <row r="843" spans="1:4">
      <c r="A843" s="1">
        <v>36387</v>
      </c>
      <c r="B843" s="4">
        <v>36387</v>
      </c>
      <c r="C843" s="12">
        <f t="shared" si="23"/>
        <v>8</v>
      </c>
      <c r="D843" s="40">
        <v>496000</v>
      </c>
    </row>
    <row r="844" spans="1:4">
      <c r="A844" s="1">
        <v>36388</v>
      </c>
      <c r="B844" s="4">
        <v>36388</v>
      </c>
      <c r="C844" s="12">
        <f t="shared" si="23"/>
        <v>8</v>
      </c>
      <c r="D844" s="40">
        <v>481000</v>
      </c>
    </row>
    <row r="845" spans="1:4">
      <c r="A845" s="1">
        <v>36389</v>
      </c>
      <c r="B845" s="4">
        <v>36389</v>
      </c>
      <c r="C845" s="12">
        <f t="shared" si="23"/>
        <v>8</v>
      </c>
      <c r="D845" s="40">
        <v>485000</v>
      </c>
    </row>
    <row r="846" spans="1:4">
      <c r="A846" s="1">
        <v>36390</v>
      </c>
      <c r="B846" s="4">
        <v>36390</v>
      </c>
      <c r="C846" s="12">
        <f t="shared" si="23"/>
        <v>8</v>
      </c>
      <c r="D846" s="40">
        <v>488000</v>
      </c>
    </row>
    <row r="847" spans="1:4">
      <c r="A847" s="1">
        <v>36391</v>
      </c>
      <c r="B847" s="4">
        <v>36391</v>
      </c>
      <c r="C847" s="12">
        <f t="shared" si="23"/>
        <v>8</v>
      </c>
      <c r="D847" s="40">
        <v>492000</v>
      </c>
    </row>
    <row r="848" spans="1:4">
      <c r="A848" s="1">
        <v>36392</v>
      </c>
      <c r="B848" s="4">
        <v>36392</v>
      </c>
      <c r="C848" s="12">
        <f t="shared" si="23"/>
        <v>8</v>
      </c>
      <c r="D848" s="40">
        <v>473000</v>
      </c>
    </row>
    <row r="849" spans="1:4">
      <c r="A849" s="1">
        <v>36393</v>
      </c>
      <c r="B849" s="4">
        <v>36393</v>
      </c>
      <c r="C849" s="12">
        <f t="shared" si="23"/>
        <v>8</v>
      </c>
      <c r="D849" s="40">
        <v>483000</v>
      </c>
    </row>
    <row r="850" spans="1:4">
      <c r="A850" s="1">
        <v>36394</v>
      </c>
      <c r="B850" s="4">
        <v>36394</v>
      </c>
      <c r="C850" s="12">
        <f t="shared" si="23"/>
        <v>8</v>
      </c>
      <c r="D850" s="40">
        <v>482000</v>
      </c>
    </row>
    <row r="851" spans="1:4">
      <c r="A851" s="1">
        <v>36395</v>
      </c>
      <c r="B851" s="4">
        <v>36395</v>
      </c>
      <c r="C851" s="12">
        <f t="shared" si="23"/>
        <v>8</v>
      </c>
      <c r="D851" s="40">
        <v>462000</v>
      </c>
    </row>
    <row r="852" spans="1:4">
      <c r="A852" s="1">
        <v>36396</v>
      </c>
      <c r="B852" s="4">
        <v>36396</v>
      </c>
      <c r="C852" s="12">
        <f t="shared" si="23"/>
        <v>8</v>
      </c>
      <c r="D852" s="5">
        <f>VLOOKUP($B852,data!$A$6:$M$15000,5)</f>
        <v>479000</v>
      </c>
    </row>
    <row r="853" spans="1:4">
      <c r="A853" s="1">
        <v>36397</v>
      </c>
      <c r="B853" s="4">
        <v>36397</v>
      </c>
      <c r="C853" s="12">
        <f t="shared" si="23"/>
        <v>8</v>
      </c>
      <c r="D853" s="5">
        <f>VLOOKUP($B853,data!$A$6:$M$15000,5)</f>
        <v>470000</v>
      </c>
    </row>
    <row r="854" spans="1:4">
      <c r="A854" s="1">
        <v>36398</v>
      </c>
      <c r="B854" s="4">
        <v>36398</v>
      </c>
      <c r="C854" s="12">
        <f t="shared" si="23"/>
        <v>8</v>
      </c>
      <c r="D854" s="5">
        <f>VLOOKUP($B854,data!$A$6:$M$15000,5)</f>
        <v>421000</v>
      </c>
    </row>
    <row r="855" spans="1:4">
      <c r="A855" s="1">
        <v>36399</v>
      </c>
      <c r="B855" s="4">
        <v>36399</v>
      </c>
      <c r="C855" s="12">
        <f t="shared" si="23"/>
        <v>8</v>
      </c>
      <c r="D855" s="5">
        <f>VLOOKUP($B855,data!$A$6:$M$15000,5)</f>
        <v>481000</v>
      </c>
    </row>
    <row r="856" spans="1:4">
      <c r="A856" s="1">
        <v>36400</v>
      </c>
      <c r="B856" s="4">
        <v>36400</v>
      </c>
      <c r="C856" s="12">
        <f t="shared" si="23"/>
        <v>8</v>
      </c>
      <c r="D856" s="5">
        <f>VLOOKUP($B856,data!$A$6:$M$15000,5)</f>
        <v>499000</v>
      </c>
    </row>
    <row r="857" spans="1:4">
      <c r="A857" s="1">
        <v>36401</v>
      </c>
      <c r="B857" s="4">
        <v>36401</v>
      </c>
      <c r="C857" s="12">
        <f t="shared" si="23"/>
        <v>8</v>
      </c>
      <c r="D857" s="5">
        <f>VLOOKUP($B857,data!$A$6:$M$15000,5)</f>
        <v>490000</v>
      </c>
    </row>
    <row r="858" spans="1:4">
      <c r="A858" s="1">
        <v>36402</v>
      </c>
      <c r="B858" s="4">
        <v>36402</v>
      </c>
      <c r="C858" s="12">
        <f t="shared" si="23"/>
        <v>8</v>
      </c>
      <c r="D858" s="5">
        <f>VLOOKUP($B858,data!$A$6:$M$15000,5)</f>
        <v>513000</v>
      </c>
    </row>
    <row r="859" spans="1:4">
      <c r="A859" s="1">
        <v>36403</v>
      </c>
      <c r="B859" s="4">
        <v>36403</v>
      </c>
      <c r="C859" s="12">
        <f t="shared" si="23"/>
        <v>8</v>
      </c>
      <c r="D859" s="5">
        <f>VLOOKUP($B859,data!$A$6:$M$15000,5)</f>
        <v>481000</v>
      </c>
    </row>
    <row r="860" spans="1:4">
      <c r="A860" s="1">
        <v>36404</v>
      </c>
      <c r="B860" s="4">
        <v>36404</v>
      </c>
      <c r="C860" s="12">
        <f t="shared" si="23"/>
        <v>9</v>
      </c>
      <c r="D860" s="5">
        <f>VLOOKUP($B860,data!$A$6:$M$15000,5)</f>
        <v>480000</v>
      </c>
    </row>
    <row r="861" spans="1:4">
      <c r="A861" s="1">
        <v>36405</v>
      </c>
      <c r="B861" s="4">
        <v>36405</v>
      </c>
      <c r="C861" s="12">
        <f t="shared" si="23"/>
        <v>9</v>
      </c>
      <c r="D861" s="5">
        <f>VLOOKUP($B861,data!$A$6:$M$15000,5)</f>
        <v>489000</v>
      </c>
    </row>
    <row r="862" spans="1:4">
      <c r="A862" s="1">
        <v>36406</v>
      </c>
      <c r="B862" s="4">
        <v>36406</v>
      </c>
      <c r="C862" s="12">
        <f t="shared" si="23"/>
        <v>9</v>
      </c>
      <c r="D862" s="5">
        <f>VLOOKUP($B862,data!$A$6:$M$15000,5)</f>
        <v>428000</v>
      </c>
    </row>
    <row r="863" spans="1:4">
      <c r="A863" s="1">
        <v>36407</v>
      </c>
      <c r="B863" s="4">
        <v>36407</v>
      </c>
      <c r="C863" s="12">
        <f t="shared" si="23"/>
        <v>9</v>
      </c>
      <c r="D863" s="5">
        <f>VLOOKUP($B863,data!$A$6:$M$15000,5)</f>
        <v>298000</v>
      </c>
    </row>
    <row r="864" spans="1:4">
      <c r="A864" s="1">
        <v>36408</v>
      </c>
      <c r="B864" s="4">
        <v>36408</v>
      </c>
      <c r="C864" s="12">
        <f t="shared" si="23"/>
        <v>9</v>
      </c>
      <c r="D864" s="5">
        <f>VLOOKUP($B864,data!$A$6:$M$15000,5)</f>
        <v>312000</v>
      </c>
    </row>
    <row r="865" spans="1:4">
      <c r="A865" s="1">
        <v>36409</v>
      </c>
      <c r="B865" s="4">
        <v>36409</v>
      </c>
      <c r="C865" s="12">
        <f t="shared" si="23"/>
        <v>9</v>
      </c>
      <c r="D865" s="5">
        <f>VLOOKUP($B865,data!$A$6:$M$15000,5)</f>
        <v>299000</v>
      </c>
    </row>
    <row r="866" spans="1:4">
      <c r="A866" s="1">
        <v>36410</v>
      </c>
      <c r="B866" s="4">
        <v>36410</v>
      </c>
      <c r="C866" s="12">
        <f t="shared" si="23"/>
        <v>9</v>
      </c>
      <c r="D866" s="5">
        <f>VLOOKUP($B866,data!$A$6:$M$15000,5)</f>
        <v>442000</v>
      </c>
    </row>
    <row r="867" spans="1:4">
      <c r="A867" s="1">
        <v>36411</v>
      </c>
      <c r="B867" s="4">
        <v>36411</v>
      </c>
      <c r="C867" s="12">
        <f t="shared" si="23"/>
        <v>9</v>
      </c>
      <c r="D867" s="5">
        <f>VLOOKUP($B867,data!$A$6:$M$15000,5)</f>
        <v>388000</v>
      </c>
    </row>
    <row r="868" spans="1:4">
      <c r="A868" s="1">
        <v>36412</v>
      </c>
      <c r="B868" s="4">
        <v>36412</v>
      </c>
      <c r="C868" s="12">
        <f t="shared" si="23"/>
        <v>9</v>
      </c>
      <c r="D868" s="5">
        <f>VLOOKUP($B868,data!$A$6:$M$15000,5)</f>
        <v>338000</v>
      </c>
    </row>
    <row r="869" spans="1:4">
      <c r="A869" s="1">
        <v>36413</v>
      </c>
      <c r="B869" s="4">
        <v>36413</v>
      </c>
      <c r="C869" s="12">
        <f t="shared" si="23"/>
        <v>9</v>
      </c>
      <c r="D869" s="5">
        <f>VLOOKUP($B869,data!$A$6:$M$15000,5)</f>
        <v>376000</v>
      </c>
    </row>
    <row r="870" spans="1:4">
      <c r="A870" s="1">
        <v>36414</v>
      </c>
      <c r="B870" s="4">
        <v>36414</v>
      </c>
      <c r="C870" s="12">
        <f t="shared" si="23"/>
        <v>9</v>
      </c>
      <c r="D870" s="5">
        <f>VLOOKUP($B870,data!$A$6:$M$15000,5)</f>
        <v>353000</v>
      </c>
    </row>
    <row r="871" spans="1:4">
      <c r="A871" s="1">
        <v>36415</v>
      </c>
      <c r="B871" s="4">
        <v>36415</v>
      </c>
      <c r="C871" s="12">
        <f t="shared" si="23"/>
        <v>9</v>
      </c>
      <c r="D871" s="5">
        <f>VLOOKUP($B871,data!$A$6:$M$15000,5)</f>
        <v>360000</v>
      </c>
    </row>
    <row r="872" spans="1:4">
      <c r="A872" s="1">
        <v>36416</v>
      </c>
      <c r="B872" s="4">
        <v>36416</v>
      </c>
      <c r="C872" s="12">
        <f t="shared" si="23"/>
        <v>9</v>
      </c>
      <c r="D872" s="5">
        <f>VLOOKUP($B872,data!$A$6:$M$15000,5)</f>
        <v>420000</v>
      </c>
    </row>
    <row r="873" spans="1:4">
      <c r="A873" s="1">
        <v>36417</v>
      </c>
      <c r="B873" s="4">
        <v>36417</v>
      </c>
      <c r="C873" s="12">
        <f t="shared" si="23"/>
        <v>9</v>
      </c>
      <c r="D873" s="5">
        <f>VLOOKUP($B873,data!$A$6:$M$15000,5)</f>
        <v>459000</v>
      </c>
    </row>
    <row r="874" spans="1:4">
      <c r="A874" s="1">
        <v>36418</v>
      </c>
      <c r="B874" s="4">
        <v>36418</v>
      </c>
      <c r="C874" s="12">
        <f t="shared" si="23"/>
        <v>9</v>
      </c>
      <c r="D874" s="5">
        <f>VLOOKUP($B874,data!$A$6:$M$15000,5)</f>
        <v>497000</v>
      </c>
    </row>
    <row r="875" spans="1:4">
      <c r="A875" s="1">
        <v>36419</v>
      </c>
      <c r="B875" s="4">
        <v>36419</v>
      </c>
      <c r="C875" s="12">
        <f t="shared" si="23"/>
        <v>9</v>
      </c>
      <c r="D875" s="5">
        <f>VLOOKUP($B875,data!$A$6:$M$15000,5)</f>
        <v>502000</v>
      </c>
    </row>
    <row r="876" spans="1:4">
      <c r="A876" s="1">
        <v>36420</v>
      </c>
      <c r="B876" s="4">
        <v>36420</v>
      </c>
      <c r="C876" s="12">
        <f t="shared" si="23"/>
        <v>9</v>
      </c>
      <c r="D876" s="5">
        <f>VLOOKUP($B876,data!$A$6:$M$15000,5)</f>
        <v>419000</v>
      </c>
    </row>
    <row r="877" spans="1:4">
      <c r="A877" s="1">
        <v>36421</v>
      </c>
      <c r="B877" s="4">
        <v>36421</v>
      </c>
      <c r="C877" s="12">
        <f t="shared" si="23"/>
        <v>9</v>
      </c>
      <c r="D877" s="5">
        <f>VLOOKUP($B877,data!$A$6:$M$15000,5)</f>
        <v>430000</v>
      </c>
    </row>
    <row r="878" spans="1:4">
      <c r="A878" s="1">
        <v>36422</v>
      </c>
      <c r="B878" s="4">
        <v>36422</v>
      </c>
      <c r="C878" s="12">
        <f t="shared" si="23"/>
        <v>9</v>
      </c>
      <c r="D878" s="5">
        <f>VLOOKUP($B878,data!$A$6:$M$15000,5)</f>
        <v>429000</v>
      </c>
    </row>
    <row r="879" spans="1:4">
      <c r="A879" s="1">
        <v>36423</v>
      </c>
      <c r="B879" s="4">
        <v>36423</v>
      </c>
      <c r="C879" s="12">
        <f t="shared" si="23"/>
        <v>9</v>
      </c>
      <c r="D879" s="5">
        <f>VLOOKUP($B879,data!$A$6:$M$15000,5)</f>
        <v>484000</v>
      </c>
    </row>
    <row r="880" spans="1:4">
      <c r="A880" s="1">
        <v>36424</v>
      </c>
      <c r="B880" s="4">
        <v>36424</v>
      </c>
      <c r="C880" s="12">
        <f t="shared" si="23"/>
        <v>9</v>
      </c>
      <c r="D880" s="5">
        <f>VLOOKUP($B880,data!$A$6:$M$15000,5)</f>
        <v>478000</v>
      </c>
    </row>
    <row r="881" spans="1:4">
      <c r="A881" s="1">
        <v>36425</v>
      </c>
      <c r="B881" s="4">
        <v>36425</v>
      </c>
      <c r="C881" s="12">
        <f t="shared" si="23"/>
        <v>9</v>
      </c>
      <c r="D881" s="5">
        <f>VLOOKUP($B881,data!$A$6:$M$15000,5)</f>
        <v>421000</v>
      </c>
    </row>
    <row r="882" spans="1:4">
      <c r="A882" s="1">
        <v>36426</v>
      </c>
      <c r="B882" s="4">
        <v>36426</v>
      </c>
      <c r="C882" s="12">
        <f t="shared" si="23"/>
        <v>9</v>
      </c>
      <c r="D882" s="5">
        <f>VLOOKUP($B882,data!$A$6:$M$15000,5)</f>
        <v>429000</v>
      </c>
    </row>
    <row r="883" spans="1:4">
      <c r="A883" s="1">
        <v>36427</v>
      </c>
      <c r="B883" s="4">
        <v>36427</v>
      </c>
      <c r="C883" s="12">
        <f t="shared" si="23"/>
        <v>9</v>
      </c>
      <c r="D883" s="5">
        <f>VLOOKUP($B883,data!$A$6:$M$15000,5)</f>
        <v>478000</v>
      </c>
    </row>
    <row r="884" spans="1:4">
      <c r="A884" s="1">
        <v>36428</v>
      </c>
      <c r="B884" s="4">
        <v>36428</v>
      </c>
      <c r="C884" s="12">
        <f t="shared" si="23"/>
        <v>9</v>
      </c>
      <c r="D884" s="5">
        <f>VLOOKUP($B884,data!$A$6:$M$15000,5)</f>
        <v>435000</v>
      </c>
    </row>
    <row r="885" spans="1:4">
      <c r="A885" s="1">
        <v>36429</v>
      </c>
      <c r="B885" s="4">
        <v>36429</v>
      </c>
      <c r="C885" s="12">
        <f t="shared" si="23"/>
        <v>9</v>
      </c>
      <c r="D885" s="5">
        <f>VLOOKUP($B885,data!$A$6:$M$15000,5)</f>
        <v>421000</v>
      </c>
    </row>
    <row r="886" spans="1:4">
      <c r="A886" s="1">
        <v>36430</v>
      </c>
      <c r="B886" s="4">
        <v>36430</v>
      </c>
      <c r="C886" s="12">
        <f t="shared" si="23"/>
        <v>9</v>
      </c>
      <c r="D886" s="5">
        <f>VLOOKUP($B886,data!$A$6:$M$15000,5)</f>
        <v>411000</v>
      </c>
    </row>
    <row r="887" spans="1:4">
      <c r="A887" s="1">
        <v>36431</v>
      </c>
      <c r="B887" s="4">
        <v>36431</v>
      </c>
      <c r="C887" s="12">
        <f t="shared" si="23"/>
        <v>9</v>
      </c>
      <c r="D887" s="5">
        <f>VLOOKUP($B887,data!$A$6:$M$15000,5)</f>
        <v>440000</v>
      </c>
    </row>
    <row r="888" spans="1:4">
      <c r="A888" s="1">
        <v>36432</v>
      </c>
      <c r="B888" s="4">
        <v>36432</v>
      </c>
      <c r="C888" s="12">
        <f t="shared" si="23"/>
        <v>9</v>
      </c>
      <c r="D888" s="5">
        <f>VLOOKUP($B888,data!$A$6:$M$15000,5)</f>
        <v>433000</v>
      </c>
    </row>
    <row r="889" spans="1:4">
      <c r="A889" s="1">
        <v>36433</v>
      </c>
      <c r="B889" s="4">
        <v>36433</v>
      </c>
      <c r="C889" s="12">
        <f t="shared" si="23"/>
        <v>9</v>
      </c>
      <c r="D889" s="5">
        <f>VLOOKUP($B889,data!$A$6:$M$15000,5)</f>
        <v>386000</v>
      </c>
    </row>
    <row r="890" spans="1:4">
      <c r="A890" s="1">
        <v>36434</v>
      </c>
      <c r="B890" s="4">
        <v>36434</v>
      </c>
      <c r="C890" s="12">
        <f t="shared" si="23"/>
        <v>10</v>
      </c>
      <c r="D890" s="5">
        <f>VLOOKUP($B890,data!$A$6:$M$15000,5)</f>
        <v>422000</v>
      </c>
    </row>
    <row r="891" spans="1:4">
      <c r="A891" s="1">
        <v>36435</v>
      </c>
      <c r="B891" s="4">
        <v>36435</v>
      </c>
      <c r="C891" s="12">
        <f t="shared" si="23"/>
        <v>10</v>
      </c>
      <c r="D891" s="5">
        <f>VLOOKUP($B891,data!$A$6:$M$15000,5)</f>
        <v>450000</v>
      </c>
    </row>
    <row r="892" spans="1:4">
      <c r="A892" s="1">
        <v>36436</v>
      </c>
      <c r="B892" s="4">
        <v>36436</v>
      </c>
      <c r="C892" s="12">
        <f t="shared" si="23"/>
        <v>10</v>
      </c>
      <c r="D892" s="5">
        <f>VLOOKUP($B892,data!$A$6:$M$15000,5)</f>
        <v>394000</v>
      </c>
    </row>
    <row r="893" spans="1:4">
      <c r="A893" s="1">
        <v>36437</v>
      </c>
      <c r="B893" s="4">
        <v>36437</v>
      </c>
      <c r="C893" s="12">
        <f t="shared" si="23"/>
        <v>10</v>
      </c>
      <c r="D893" s="5">
        <f>VLOOKUP($B893,data!$A$6:$M$15000,5)</f>
        <v>396000</v>
      </c>
    </row>
    <row r="894" spans="1:4">
      <c r="A894" s="1">
        <v>36438</v>
      </c>
      <c r="B894" s="4">
        <v>36438</v>
      </c>
      <c r="C894" s="12">
        <f t="shared" si="23"/>
        <v>10</v>
      </c>
      <c r="D894" s="5">
        <f>VLOOKUP($B894,data!$A$6:$M$15000,5)</f>
        <v>371000</v>
      </c>
    </row>
    <row r="895" spans="1:4">
      <c r="A895" s="1">
        <v>36439</v>
      </c>
      <c r="B895" s="4">
        <v>36439</v>
      </c>
      <c r="C895" s="12">
        <f t="shared" si="23"/>
        <v>10</v>
      </c>
      <c r="D895" s="5">
        <f>VLOOKUP($B895,data!$A$6:$M$15000,5)</f>
        <v>346000</v>
      </c>
    </row>
    <row r="896" spans="1:4">
      <c r="A896" s="1">
        <v>36440</v>
      </c>
      <c r="B896" s="4">
        <v>36440</v>
      </c>
      <c r="C896" s="12">
        <f t="shared" si="23"/>
        <v>10</v>
      </c>
      <c r="D896" s="5">
        <f>VLOOKUP($B896,data!$A$6:$M$15000,5)</f>
        <v>413000</v>
      </c>
    </row>
    <row r="897" spans="1:4">
      <c r="A897" s="1">
        <v>36441</v>
      </c>
      <c r="B897" s="4">
        <v>36441</v>
      </c>
      <c r="C897" s="12">
        <f t="shared" si="23"/>
        <v>10</v>
      </c>
      <c r="D897" s="5">
        <f>VLOOKUP($B897,data!$A$6:$M$15000,5)</f>
        <v>388000</v>
      </c>
    </row>
    <row r="898" spans="1:4">
      <c r="A898" s="1">
        <v>36442</v>
      </c>
      <c r="B898" s="4">
        <v>36442</v>
      </c>
      <c r="C898" s="12">
        <f t="shared" si="23"/>
        <v>10</v>
      </c>
      <c r="D898" s="5">
        <f>VLOOKUP($B898,data!$A$6:$M$15000,5)</f>
        <v>391000</v>
      </c>
    </row>
    <row r="899" spans="1:4">
      <c r="A899" s="1">
        <v>36443</v>
      </c>
      <c r="B899" s="4">
        <v>36443</v>
      </c>
      <c r="C899" s="12">
        <f t="shared" si="23"/>
        <v>10</v>
      </c>
      <c r="D899" s="5">
        <f>VLOOKUP($B899,data!$A$6:$M$15000,5)</f>
        <v>400000</v>
      </c>
    </row>
    <row r="900" spans="1:4">
      <c r="A900" s="1">
        <v>36444</v>
      </c>
      <c r="B900" s="4">
        <v>36444</v>
      </c>
      <c r="C900" s="12">
        <f t="shared" si="23"/>
        <v>10</v>
      </c>
      <c r="D900" s="5">
        <f>VLOOKUP($B900,data!$A$6:$M$15000,5)</f>
        <v>341000</v>
      </c>
    </row>
    <row r="901" spans="1:4">
      <c r="A901" s="1">
        <v>36445</v>
      </c>
      <c r="B901" s="4">
        <v>36445</v>
      </c>
      <c r="C901" s="12">
        <f t="shared" si="23"/>
        <v>10</v>
      </c>
      <c r="D901" s="5">
        <f>VLOOKUP($B901,data!$A$6:$M$15000,5)</f>
        <v>321000</v>
      </c>
    </row>
    <row r="902" spans="1:4">
      <c r="A902" s="1">
        <v>36446</v>
      </c>
      <c r="B902" s="4">
        <v>36446</v>
      </c>
      <c r="C902" s="12">
        <f t="shared" si="23"/>
        <v>10</v>
      </c>
      <c r="D902" s="5">
        <f>VLOOKUP($B902,data!$A$6:$M$15000,5)</f>
        <v>358000</v>
      </c>
    </row>
    <row r="903" spans="1:4">
      <c r="A903" s="1">
        <v>36447</v>
      </c>
      <c r="B903" s="4">
        <v>36447</v>
      </c>
      <c r="C903" s="12">
        <f t="shared" ref="C903:C966" si="24">IF(B903&lt;&gt;"",MONTH(B903),0)</f>
        <v>10</v>
      </c>
      <c r="D903" s="5">
        <f>VLOOKUP($B903,data!$A$6:$M$15000,5)</f>
        <v>381000</v>
      </c>
    </row>
    <row r="904" spans="1:4">
      <c r="A904" s="1">
        <v>36448</v>
      </c>
      <c r="B904" s="4">
        <v>36448</v>
      </c>
      <c r="C904" s="12">
        <f t="shared" si="24"/>
        <v>10</v>
      </c>
      <c r="D904" s="5">
        <f>VLOOKUP($B904,data!$A$6:$M$15000,5)</f>
        <v>381000</v>
      </c>
    </row>
    <row r="905" spans="1:4">
      <c r="A905" s="1">
        <v>36449</v>
      </c>
      <c r="B905" s="4">
        <v>36449</v>
      </c>
      <c r="C905" s="12">
        <f t="shared" si="24"/>
        <v>10</v>
      </c>
      <c r="D905" s="5">
        <f>VLOOKUP($B905,data!$A$6:$M$15000,5)</f>
        <v>441000</v>
      </c>
    </row>
    <row r="906" spans="1:4">
      <c r="A906" s="1">
        <v>36450</v>
      </c>
      <c r="B906" s="4">
        <v>36450</v>
      </c>
      <c r="C906" s="12">
        <f t="shared" si="24"/>
        <v>10</v>
      </c>
      <c r="D906" s="5">
        <f>VLOOKUP($B906,data!$A$6:$M$15000,5)</f>
        <v>446000</v>
      </c>
    </row>
    <row r="907" spans="1:4">
      <c r="A907" s="1">
        <v>36451</v>
      </c>
      <c r="B907" s="4">
        <v>36451</v>
      </c>
      <c r="C907" s="12">
        <f t="shared" si="24"/>
        <v>10</v>
      </c>
      <c r="D907" s="5">
        <f>VLOOKUP($B907,data!$A$6:$M$15000,5)</f>
        <v>382000</v>
      </c>
    </row>
    <row r="908" spans="1:4">
      <c r="A908" s="1">
        <v>36452</v>
      </c>
      <c r="B908" s="4">
        <v>36452</v>
      </c>
      <c r="C908" s="12">
        <f t="shared" si="24"/>
        <v>10</v>
      </c>
      <c r="D908" s="5">
        <f>VLOOKUP($B908,data!$A$6:$M$15000,5)</f>
        <v>272000</v>
      </c>
    </row>
    <row r="909" spans="1:4">
      <c r="A909" s="1">
        <v>36453</v>
      </c>
      <c r="B909" s="4">
        <v>36453</v>
      </c>
      <c r="C909" s="12">
        <f t="shared" si="24"/>
        <v>10</v>
      </c>
      <c r="D909" s="5">
        <f>VLOOKUP($B909,data!$A$6:$M$15000,5)</f>
        <v>329000</v>
      </c>
    </row>
    <row r="910" spans="1:4">
      <c r="A910" s="1">
        <v>36454</v>
      </c>
      <c r="B910" s="4">
        <v>36454</v>
      </c>
      <c r="C910" s="12">
        <f t="shared" si="24"/>
        <v>10</v>
      </c>
      <c r="D910" s="5">
        <f>VLOOKUP($B910,data!$A$6:$M$15000,5)</f>
        <v>302000</v>
      </c>
    </row>
    <row r="911" spans="1:4">
      <c r="A911" s="1">
        <v>36455</v>
      </c>
      <c r="B911" s="4">
        <v>36455</v>
      </c>
      <c r="C911" s="12">
        <f t="shared" si="24"/>
        <v>10</v>
      </c>
      <c r="D911" s="5">
        <f>VLOOKUP($B911,data!$A$6:$M$15000,5)</f>
        <v>435000</v>
      </c>
    </row>
    <row r="912" spans="1:4">
      <c r="A912" s="1">
        <v>36456</v>
      </c>
      <c r="B912" s="4">
        <v>36456</v>
      </c>
      <c r="C912" s="12">
        <f t="shared" si="24"/>
        <v>10</v>
      </c>
      <c r="D912" s="5">
        <f>VLOOKUP($B912,data!$A$6:$M$15000,5)</f>
        <v>428000</v>
      </c>
    </row>
    <row r="913" spans="1:4">
      <c r="A913" s="1">
        <v>36457</v>
      </c>
      <c r="B913" s="4">
        <v>36457</v>
      </c>
      <c r="C913" s="12">
        <f t="shared" si="24"/>
        <v>10</v>
      </c>
      <c r="D913" s="5">
        <f>VLOOKUP($B913,data!$A$6:$M$15000,5)</f>
        <v>440000</v>
      </c>
    </row>
    <row r="914" spans="1:4">
      <c r="A914" s="1">
        <v>36458</v>
      </c>
      <c r="B914" s="4">
        <v>36458</v>
      </c>
      <c r="C914" s="12">
        <f t="shared" si="24"/>
        <v>10</v>
      </c>
      <c r="D914" s="5">
        <f>VLOOKUP($B914,data!$A$6:$M$15000,5)</f>
        <v>425000</v>
      </c>
    </row>
    <row r="915" spans="1:4">
      <c r="A915" s="1">
        <v>36459</v>
      </c>
      <c r="B915" s="4">
        <v>36459</v>
      </c>
      <c r="C915" s="12">
        <f t="shared" si="24"/>
        <v>10</v>
      </c>
      <c r="D915" s="5">
        <f>VLOOKUP($B915,data!$A$6:$M$15000,5)</f>
        <v>394000</v>
      </c>
    </row>
    <row r="916" spans="1:4">
      <c r="A916" s="1">
        <v>36460</v>
      </c>
      <c r="B916" s="4">
        <v>36460</v>
      </c>
      <c r="C916" s="12">
        <f t="shared" si="24"/>
        <v>10</v>
      </c>
      <c r="D916" s="5">
        <f>VLOOKUP($B916,data!$A$6:$M$15000,5)</f>
        <v>399000</v>
      </c>
    </row>
    <row r="917" spans="1:4">
      <c r="A917" s="1">
        <v>36461</v>
      </c>
      <c r="B917" s="4">
        <v>36461</v>
      </c>
      <c r="C917" s="12">
        <f t="shared" si="24"/>
        <v>10</v>
      </c>
      <c r="D917" s="5">
        <f>VLOOKUP($B917,data!$A$6:$M$15000,5)</f>
        <v>465000</v>
      </c>
    </row>
    <row r="918" spans="1:4">
      <c r="A918" s="1">
        <v>36462</v>
      </c>
      <c r="B918" s="4">
        <v>36462</v>
      </c>
      <c r="C918" s="12">
        <f t="shared" si="24"/>
        <v>10</v>
      </c>
      <c r="D918" s="5">
        <f>VLOOKUP($B918,data!$A$6:$M$15000,5)</f>
        <v>382000</v>
      </c>
    </row>
    <row r="919" spans="1:4">
      <c r="A919" s="1">
        <v>36463</v>
      </c>
      <c r="B919" s="4">
        <v>36463</v>
      </c>
      <c r="C919" s="12">
        <f t="shared" si="24"/>
        <v>10</v>
      </c>
      <c r="D919" s="5">
        <f>VLOOKUP($B919,data!$A$6:$M$15000,5)</f>
        <v>387000</v>
      </c>
    </row>
    <row r="920" spans="1:4">
      <c r="A920" s="1">
        <v>36464</v>
      </c>
      <c r="B920" s="4">
        <v>36464</v>
      </c>
      <c r="C920" s="12">
        <f t="shared" si="24"/>
        <v>10</v>
      </c>
      <c r="D920" s="5">
        <f>VLOOKUP($B920,data!$A$6:$M$15000,5)</f>
        <v>403000</v>
      </c>
    </row>
    <row r="921" spans="1:4">
      <c r="A921" s="1">
        <v>36465</v>
      </c>
      <c r="B921" s="4">
        <v>36465</v>
      </c>
      <c r="C921" s="12">
        <f t="shared" si="24"/>
        <v>11</v>
      </c>
      <c r="D921" s="5">
        <f>VLOOKUP($B921,data!$A$6:$M$15000,5)</f>
        <v>423000</v>
      </c>
    </row>
    <row r="922" spans="1:4">
      <c r="A922" s="1">
        <v>36466</v>
      </c>
      <c r="B922" s="4">
        <v>36466</v>
      </c>
      <c r="C922" s="12">
        <f t="shared" si="24"/>
        <v>11</v>
      </c>
      <c r="D922" s="5">
        <f>VLOOKUP($B922,data!$A$6:$M$15000,5)</f>
        <v>372000</v>
      </c>
    </row>
    <row r="923" spans="1:4">
      <c r="A923" s="1">
        <v>36467</v>
      </c>
      <c r="B923" s="4">
        <v>36467</v>
      </c>
      <c r="C923" s="12">
        <f t="shared" si="24"/>
        <v>11</v>
      </c>
      <c r="D923" s="5">
        <f>VLOOKUP($B923,data!$A$6:$M$15000,5)</f>
        <v>362000</v>
      </c>
    </row>
    <row r="924" spans="1:4">
      <c r="A924" s="1">
        <v>36468</v>
      </c>
      <c r="B924" s="4">
        <v>36468</v>
      </c>
      <c r="C924" s="12">
        <f t="shared" si="24"/>
        <v>11</v>
      </c>
      <c r="D924" s="5">
        <f>VLOOKUP($B924,data!$A$6:$M$15000,5)</f>
        <v>327000</v>
      </c>
    </row>
    <row r="925" spans="1:4">
      <c r="A925" s="1">
        <v>36469</v>
      </c>
      <c r="B925" s="4">
        <v>36469</v>
      </c>
      <c r="C925" s="12">
        <f t="shared" si="24"/>
        <v>11</v>
      </c>
      <c r="D925" s="5">
        <f>VLOOKUP($B925,data!$A$6:$M$15000,5)</f>
        <v>334000</v>
      </c>
    </row>
    <row r="926" spans="1:4">
      <c r="A926" s="1">
        <v>36470</v>
      </c>
      <c r="B926" s="4">
        <v>36470</v>
      </c>
      <c r="C926" s="12">
        <f t="shared" si="24"/>
        <v>11</v>
      </c>
      <c r="D926" s="5">
        <f>VLOOKUP($B926,data!$A$6:$M$15000,5)</f>
        <v>298000</v>
      </c>
    </row>
    <row r="927" spans="1:4">
      <c r="A927" s="1">
        <v>36471</v>
      </c>
      <c r="B927" s="4">
        <v>36471</v>
      </c>
      <c r="C927" s="12">
        <f t="shared" si="24"/>
        <v>11</v>
      </c>
      <c r="D927" s="5">
        <f>VLOOKUP($B927,data!$A$6:$M$15000,5)</f>
        <v>331000</v>
      </c>
    </row>
    <row r="928" spans="1:4">
      <c r="A928" s="1">
        <v>36472</v>
      </c>
      <c r="B928" s="4">
        <v>36472</v>
      </c>
      <c r="C928" s="12">
        <f t="shared" si="24"/>
        <v>11</v>
      </c>
      <c r="D928" s="5">
        <f>VLOOKUP($B928,data!$A$6:$M$15000,5)</f>
        <v>315000</v>
      </c>
    </row>
    <row r="929" spans="1:4">
      <c r="A929" s="1">
        <v>36473</v>
      </c>
      <c r="B929" s="4">
        <v>36473</v>
      </c>
      <c r="C929" s="12">
        <f t="shared" si="24"/>
        <v>11</v>
      </c>
      <c r="D929" s="5">
        <f>VLOOKUP($B929,data!$A$6:$M$15000,5)</f>
        <v>281000</v>
      </c>
    </row>
    <row r="930" spans="1:4">
      <c r="A930" s="1">
        <v>36474</v>
      </c>
      <c r="B930" s="4">
        <v>36474</v>
      </c>
      <c r="C930" s="12">
        <f t="shared" si="24"/>
        <v>11</v>
      </c>
      <c r="D930" s="5">
        <f>VLOOKUP($B930,data!$A$6:$M$15000,5)</f>
        <v>349000</v>
      </c>
    </row>
    <row r="931" spans="1:4">
      <c r="A931" s="1">
        <v>36475</v>
      </c>
      <c r="B931" s="4">
        <v>36475</v>
      </c>
      <c r="C931" s="12">
        <f t="shared" si="24"/>
        <v>11</v>
      </c>
      <c r="D931" s="5">
        <f>VLOOKUP($B931,data!$A$6:$M$15000,5)</f>
        <v>390000</v>
      </c>
    </row>
    <row r="932" spans="1:4">
      <c r="A932" s="1">
        <v>36476</v>
      </c>
      <c r="B932" s="4">
        <v>36476</v>
      </c>
      <c r="C932" s="12">
        <f t="shared" si="24"/>
        <v>11</v>
      </c>
      <c r="D932" s="5">
        <f>VLOOKUP($B932,data!$A$6:$M$15000,5)</f>
        <v>434000</v>
      </c>
    </row>
    <row r="933" spans="1:4">
      <c r="A933" s="1">
        <v>36477</v>
      </c>
      <c r="B933" s="4">
        <v>36477</v>
      </c>
      <c r="C933" s="12">
        <f t="shared" si="24"/>
        <v>11</v>
      </c>
      <c r="D933" s="5">
        <f>VLOOKUP($B933,data!$A$6:$M$15000,5)</f>
        <v>280000</v>
      </c>
    </row>
    <row r="934" spans="1:4">
      <c r="A934" s="1">
        <v>36478</v>
      </c>
      <c r="B934" s="4">
        <v>36478</v>
      </c>
      <c r="C934" s="12">
        <f t="shared" si="24"/>
        <v>11</v>
      </c>
      <c r="D934" s="5">
        <f>VLOOKUP($B934,data!$A$6:$M$15000,5)</f>
        <v>255000</v>
      </c>
    </row>
    <row r="935" spans="1:4">
      <c r="A935" s="1">
        <v>36479</v>
      </c>
      <c r="B935" s="4">
        <v>36479</v>
      </c>
      <c r="C935" s="12">
        <f t="shared" si="24"/>
        <v>11</v>
      </c>
      <c r="D935" s="5">
        <f>VLOOKUP($B935,data!$A$6:$M$15000,5)</f>
        <v>379000</v>
      </c>
    </row>
    <row r="936" spans="1:4">
      <c r="A936" s="1">
        <v>36480</v>
      </c>
      <c r="B936" s="4">
        <v>36480</v>
      </c>
      <c r="C936" s="12">
        <f t="shared" si="24"/>
        <v>11</v>
      </c>
      <c r="D936" s="5">
        <f>VLOOKUP($B936,data!$A$6:$M$15000,5)</f>
        <v>439000</v>
      </c>
    </row>
    <row r="937" spans="1:4">
      <c r="A937" s="1">
        <v>36481</v>
      </c>
      <c r="B937" s="4">
        <v>36481</v>
      </c>
      <c r="C937" s="12">
        <f t="shared" si="24"/>
        <v>11</v>
      </c>
      <c r="D937" s="5">
        <f>VLOOKUP($B937,data!$A$6:$M$15000,5)</f>
        <v>427000</v>
      </c>
    </row>
    <row r="938" spans="1:4">
      <c r="A938" s="1">
        <v>36482</v>
      </c>
      <c r="B938" s="4">
        <v>36482</v>
      </c>
      <c r="C938" s="12">
        <f t="shared" si="24"/>
        <v>11</v>
      </c>
      <c r="D938" s="5">
        <f>VLOOKUP($B938,data!$A$6:$M$15000,5)</f>
        <v>408000</v>
      </c>
    </row>
    <row r="939" spans="1:4">
      <c r="A939" s="1">
        <v>36483</v>
      </c>
      <c r="B939" s="4">
        <v>36483</v>
      </c>
      <c r="C939" s="12">
        <f t="shared" si="24"/>
        <v>11</v>
      </c>
      <c r="D939" s="5">
        <f>VLOOKUP($B939,data!$A$6:$M$15000,5)</f>
        <v>341000</v>
      </c>
    </row>
    <row r="940" spans="1:4">
      <c r="A940" s="1">
        <v>36484</v>
      </c>
      <c r="B940" s="4">
        <v>36484</v>
      </c>
      <c r="C940" s="12">
        <f t="shared" si="24"/>
        <v>11</v>
      </c>
      <c r="D940" s="5">
        <f>VLOOKUP($B940,data!$A$6:$M$15000,5)</f>
        <v>320000</v>
      </c>
    </row>
    <row r="941" spans="1:4">
      <c r="A941" s="1">
        <v>36485</v>
      </c>
      <c r="B941" s="4">
        <v>36485</v>
      </c>
      <c r="C941" s="12">
        <f t="shared" si="24"/>
        <v>11</v>
      </c>
      <c r="D941" s="5">
        <f>VLOOKUP($B941,data!$A$6:$M$15000,5)</f>
        <v>319000</v>
      </c>
    </row>
    <row r="942" spans="1:4">
      <c r="A942" s="1">
        <v>36486</v>
      </c>
      <c r="B942" s="4">
        <v>36486</v>
      </c>
      <c r="C942" s="12">
        <f t="shared" si="24"/>
        <v>11</v>
      </c>
      <c r="D942" s="5">
        <f>VLOOKUP($B942,data!$A$6:$M$15000,5)</f>
        <v>301000</v>
      </c>
    </row>
    <row r="943" spans="1:4">
      <c r="A943" s="1">
        <v>36487</v>
      </c>
      <c r="B943" s="4">
        <v>36487</v>
      </c>
      <c r="C943" s="12">
        <f t="shared" si="24"/>
        <v>11</v>
      </c>
      <c r="D943" s="5">
        <f>VLOOKUP($B943,data!$A$6:$M$15000,5)</f>
        <v>311000</v>
      </c>
    </row>
    <row r="944" spans="1:4">
      <c r="A944" s="1">
        <v>36488</v>
      </c>
      <c r="B944" s="4">
        <v>36488</v>
      </c>
      <c r="C944" s="12">
        <f t="shared" si="24"/>
        <v>11</v>
      </c>
      <c r="D944" s="5">
        <f>VLOOKUP($B944,data!$A$6:$M$15000,5)</f>
        <v>232000</v>
      </c>
    </row>
    <row r="945" spans="1:4">
      <c r="A945" s="1">
        <v>36489</v>
      </c>
      <c r="B945" s="4">
        <v>36489</v>
      </c>
      <c r="C945" s="12">
        <f t="shared" si="24"/>
        <v>11</v>
      </c>
      <c r="D945" s="5">
        <f>VLOOKUP($B945,data!$A$6:$M$15000,5)</f>
        <v>263000</v>
      </c>
    </row>
    <row r="946" spans="1:4">
      <c r="A946" s="1">
        <v>36490</v>
      </c>
      <c r="B946" s="4">
        <v>36490</v>
      </c>
      <c r="C946" s="12">
        <f t="shared" si="24"/>
        <v>11</v>
      </c>
      <c r="D946" s="5">
        <f>VLOOKUP($B946,data!$A$6:$M$15000,5)</f>
        <v>273000</v>
      </c>
    </row>
    <row r="947" spans="1:4">
      <c r="A947" s="1">
        <v>36491</v>
      </c>
      <c r="B947" s="4">
        <v>36491</v>
      </c>
      <c r="C947" s="12">
        <f t="shared" si="24"/>
        <v>11</v>
      </c>
      <c r="D947" s="5">
        <f>VLOOKUP($B947,data!$A$6:$M$15000,5)</f>
        <v>274000</v>
      </c>
    </row>
    <row r="948" spans="1:4">
      <c r="A948" s="1">
        <v>36492</v>
      </c>
      <c r="B948" s="4">
        <v>36492</v>
      </c>
      <c r="C948" s="12">
        <f t="shared" si="24"/>
        <v>11</v>
      </c>
      <c r="D948" s="5">
        <f>VLOOKUP($B948,data!$A$6:$M$15000,5)</f>
        <v>287000</v>
      </c>
    </row>
    <row r="949" spans="1:4">
      <c r="A949" s="1">
        <v>36493</v>
      </c>
      <c r="B949" s="4">
        <v>36493</v>
      </c>
      <c r="C949" s="12">
        <f t="shared" si="24"/>
        <v>11</v>
      </c>
      <c r="D949" s="5">
        <f>VLOOKUP($B949,data!$A$6:$M$15000,5)</f>
        <v>296000</v>
      </c>
    </row>
    <row r="950" spans="1:4">
      <c r="A950" s="1">
        <v>36494</v>
      </c>
      <c r="B950" s="4">
        <v>36494</v>
      </c>
      <c r="C950" s="12">
        <f t="shared" si="24"/>
        <v>11</v>
      </c>
      <c r="D950" s="5">
        <f>VLOOKUP($B950,data!$A$6:$M$15000,5)</f>
        <v>251000</v>
      </c>
    </row>
    <row r="951" spans="1:4">
      <c r="A951" s="1">
        <v>36495</v>
      </c>
      <c r="B951" s="4">
        <v>36495</v>
      </c>
      <c r="C951" s="12">
        <f t="shared" si="24"/>
        <v>12</v>
      </c>
      <c r="D951" s="5">
        <f>VLOOKUP($B951,data!$A$6:$M$15000,5)</f>
        <v>171000</v>
      </c>
    </row>
    <row r="952" spans="1:4">
      <c r="A952" s="1">
        <v>36496</v>
      </c>
      <c r="B952" s="4">
        <v>36496</v>
      </c>
      <c r="C952" s="12">
        <f t="shared" si="24"/>
        <v>12</v>
      </c>
      <c r="D952" s="5">
        <f>VLOOKUP($B952,data!$A$6:$M$15000,5)</f>
        <v>119000</v>
      </c>
    </row>
    <row r="953" spans="1:4">
      <c r="A953" s="1">
        <v>36497</v>
      </c>
      <c r="B953" s="4">
        <v>36497</v>
      </c>
      <c r="C953" s="12">
        <f t="shared" si="24"/>
        <v>12</v>
      </c>
      <c r="D953" s="5">
        <f>VLOOKUP($B953,data!$A$6:$M$15000,5)</f>
        <v>177000</v>
      </c>
    </row>
    <row r="954" spans="1:4">
      <c r="A954" s="1">
        <v>36498</v>
      </c>
      <c r="B954" s="4">
        <v>36498</v>
      </c>
      <c r="C954" s="12">
        <f t="shared" si="24"/>
        <v>12</v>
      </c>
      <c r="D954" s="5">
        <f>VLOOKUP($B954,data!$A$6:$M$15000,5)</f>
        <v>131000</v>
      </c>
    </row>
    <row r="955" spans="1:4">
      <c r="A955" s="1">
        <v>36499</v>
      </c>
      <c r="B955" s="4">
        <v>36499</v>
      </c>
      <c r="C955" s="12">
        <f t="shared" si="24"/>
        <v>12</v>
      </c>
      <c r="D955" s="5">
        <f>VLOOKUP($B955,data!$A$6:$M$15000,5)</f>
        <v>152000</v>
      </c>
    </row>
    <row r="956" spans="1:4">
      <c r="A956" s="1">
        <v>36500</v>
      </c>
      <c r="B956" s="4">
        <v>36500</v>
      </c>
      <c r="C956" s="12">
        <f t="shared" si="24"/>
        <v>12</v>
      </c>
      <c r="D956" s="5">
        <f>VLOOKUP($B956,data!$A$6:$M$15000,5)</f>
        <v>156000</v>
      </c>
    </row>
    <row r="957" spans="1:4">
      <c r="A957" s="1">
        <v>36501</v>
      </c>
      <c r="B957" s="4">
        <v>36501</v>
      </c>
      <c r="C957" s="12">
        <f t="shared" si="24"/>
        <v>12</v>
      </c>
      <c r="D957" s="5">
        <f>VLOOKUP($B957,data!$A$6:$M$15000,5)</f>
        <v>161000</v>
      </c>
    </row>
    <row r="958" spans="1:4">
      <c r="A958" s="1">
        <v>36502</v>
      </c>
      <c r="B958" s="4">
        <v>36502</v>
      </c>
      <c r="C958" s="12">
        <f t="shared" si="24"/>
        <v>12</v>
      </c>
      <c r="D958" s="5">
        <f>VLOOKUP($B958,data!$A$6:$M$15000,5)</f>
        <v>174000</v>
      </c>
    </row>
    <row r="959" spans="1:4">
      <c r="A959" s="1">
        <v>36503</v>
      </c>
      <c r="B959" s="4">
        <v>36503</v>
      </c>
      <c r="C959" s="12">
        <f t="shared" si="24"/>
        <v>12</v>
      </c>
      <c r="D959" s="5">
        <f>VLOOKUP($B959,data!$A$6:$M$15000,5)</f>
        <v>142000</v>
      </c>
    </row>
    <row r="960" spans="1:4">
      <c r="A960" s="1">
        <v>36504</v>
      </c>
      <c r="B960" s="4">
        <v>36504</v>
      </c>
      <c r="C960" s="12">
        <f t="shared" si="24"/>
        <v>12</v>
      </c>
      <c r="D960" s="5">
        <f>VLOOKUP($B960,data!$A$6:$M$15000,5)</f>
        <v>179000</v>
      </c>
    </row>
    <row r="961" spans="1:4">
      <c r="A961" s="1">
        <v>36505</v>
      </c>
      <c r="B961" s="4">
        <v>36505</v>
      </c>
      <c r="C961" s="12">
        <f t="shared" si="24"/>
        <v>12</v>
      </c>
      <c r="D961" s="5">
        <f>VLOOKUP($B961,data!$A$6:$M$15000,5)</f>
        <v>222001</v>
      </c>
    </row>
    <row r="962" spans="1:4">
      <c r="A962" s="1">
        <v>36506</v>
      </c>
      <c r="B962" s="4">
        <v>36506</v>
      </c>
      <c r="C962" s="12">
        <f t="shared" si="24"/>
        <v>12</v>
      </c>
      <c r="D962" s="5">
        <f>VLOOKUP($B962,data!$A$6:$M$15000,5)</f>
        <v>212460</v>
      </c>
    </row>
    <row r="963" spans="1:4">
      <c r="A963" s="1">
        <v>36507</v>
      </c>
      <c r="B963" s="4">
        <v>36507</v>
      </c>
      <c r="C963" s="12">
        <f t="shared" si="24"/>
        <v>12</v>
      </c>
      <c r="D963" s="5">
        <f>VLOOKUP($B963,data!$A$6:$M$15000,5)</f>
        <v>201000</v>
      </c>
    </row>
    <row r="964" spans="1:4">
      <c r="A964" s="1">
        <v>36508</v>
      </c>
      <c r="B964" s="4">
        <v>36508</v>
      </c>
      <c r="C964" s="12">
        <f t="shared" si="24"/>
        <v>12</v>
      </c>
      <c r="D964" s="5">
        <f>VLOOKUP($B964,data!$A$6:$M$15000,5)</f>
        <v>144000</v>
      </c>
    </row>
    <row r="965" spans="1:4">
      <c r="A965" s="1">
        <v>36509</v>
      </c>
      <c r="B965" s="4">
        <v>36509</v>
      </c>
      <c r="C965" s="12">
        <f t="shared" si="24"/>
        <v>12</v>
      </c>
      <c r="D965" s="5">
        <f>VLOOKUP($B965,data!$A$6:$M$15000,5)</f>
        <v>100000</v>
      </c>
    </row>
    <row r="966" spans="1:4">
      <c r="A966" s="1">
        <v>36510</v>
      </c>
      <c r="B966" s="4">
        <v>36510</v>
      </c>
      <c r="C966" s="12">
        <f t="shared" si="24"/>
        <v>12</v>
      </c>
      <c r="D966" s="5">
        <f>VLOOKUP($B966,data!$A$6:$M$15000,5)</f>
        <v>120000</v>
      </c>
    </row>
    <row r="967" spans="1:4">
      <c r="A967" s="1">
        <v>36511</v>
      </c>
      <c r="B967" s="4">
        <v>36511</v>
      </c>
      <c r="C967" s="12">
        <f t="shared" ref="C967:C1031" si="25">IF(B967&lt;&gt;"",MONTH(B967),0)</f>
        <v>12</v>
      </c>
      <c r="D967" s="5">
        <f>VLOOKUP($B967,data!$A$6:$M$15000,5)</f>
        <v>180000</v>
      </c>
    </row>
    <row r="968" spans="1:4">
      <c r="A968" s="1">
        <v>36512</v>
      </c>
      <c r="B968" s="4">
        <v>36512</v>
      </c>
      <c r="C968" s="12">
        <f t="shared" si="25"/>
        <v>12</v>
      </c>
      <c r="D968" s="5">
        <f>VLOOKUP($B968,data!$A$6:$M$15000,5)</f>
        <v>206000</v>
      </c>
    </row>
    <row r="969" spans="1:4">
      <c r="A969" s="1">
        <v>36513</v>
      </c>
      <c r="B969" s="4">
        <v>36513</v>
      </c>
      <c r="C969" s="12">
        <f t="shared" si="25"/>
        <v>12</v>
      </c>
      <c r="D969" s="5">
        <f>VLOOKUP($B969,data!$A$6:$M$15000,5)</f>
        <v>195000</v>
      </c>
    </row>
    <row r="970" spans="1:4">
      <c r="A970" s="1">
        <v>36514</v>
      </c>
      <c r="B970" s="4">
        <v>36514</v>
      </c>
      <c r="C970" s="12">
        <f t="shared" si="25"/>
        <v>12</v>
      </c>
      <c r="D970" s="5">
        <f>VLOOKUP($B970,data!$A$6:$M$15000,5)</f>
        <v>186000</v>
      </c>
    </row>
    <row r="971" spans="1:4">
      <c r="A971" s="1">
        <v>36515</v>
      </c>
      <c r="B971" s="4">
        <v>36515</v>
      </c>
      <c r="C971" s="12">
        <f t="shared" si="25"/>
        <v>12</v>
      </c>
      <c r="D971" s="5">
        <f>VLOOKUP($B971,data!$A$6:$M$15000,5)</f>
        <v>134000</v>
      </c>
    </row>
    <row r="972" spans="1:4">
      <c r="A972" s="1">
        <v>36516</v>
      </c>
      <c r="B972" s="4">
        <v>36516</v>
      </c>
      <c r="C972" s="12">
        <f t="shared" si="25"/>
        <v>12</v>
      </c>
      <c r="D972" s="5">
        <f>VLOOKUP($B972,data!$A$6:$M$15000,5)</f>
        <v>131000</v>
      </c>
    </row>
    <row r="973" spans="1:4">
      <c r="A973" s="1">
        <v>36517</v>
      </c>
      <c r="B973" s="4">
        <v>36517</v>
      </c>
      <c r="C973" s="12">
        <f t="shared" si="25"/>
        <v>12</v>
      </c>
      <c r="D973" s="5">
        <f>VLOOKUP($B973,data!$A$6:$M$15000,5)</f>
        <v>167000</v>
      </c>
    </row>
    <row r="974" spans="1:4">
      <c r="A974" s="1">
        <v>36518</v>
      </c>
      <c r="B974" s="4">
        <v>36518</v>
      </c>
      <c r="C974" s="12">
        <f t="shared" si="25"/>
        <v>12</v>
      </c>
      <c r="D974" s="5">
        <f>VLOOKUP($B974,data!$A$6:$M$15000,5)</f>
        <v>168000</v>
      </c>
    </row>
    <row r="975" spans="1:4">
      <c r="A975" s="1">
        <v>36519</v>
      </c>
      <c r="B975" s="4">
        <v>36519</v>
      </c>
      <c r="C975" s="12">
        <f t="shared" si="25"/>
        <v>12</v>
      </c>
      <c r="D975" s="5">
        <f>VLOOKUP($B975,data!$A$6:$M$15000,5)</f>
        <v>179000</v>
      </c>
    </row>
    <row r="976" spans="1:4">
      <c r="A976" s="1">
        <v>36520</v>
      </c>
      <c r="B976" s="4">
        <v>36520</v>
      </c>
      <c r="C976" s="12">
        <f t="shared" si="25"/>
        <v>12</v>
      </c>
      <c r="D976" s="5">
        <f>VLOOKUP($B976,data!$A$6:$M$15000,5)</f>
        <v>178000</v>
      </c>
    </row>
    <row r="977" spans="1:4">
      <c r="A977" s="1">
        <v>36521</v>
      </c>
      <c r="B977" s="4">
        <v>36521</v>
      </c>
      <c r="C977" s="12">
        <f t="shared" si="25"/>
        <v>12</v>
      </c>
      <c r="D977" s="5">
        <f>VLOOKUP($B977,data!$A$6:$M$15000,5)</f>
        <v>152000</v>
      </c>
    </row>
    <row r="978" spans="1:4">
      <c r="A978" s="1">
        <v>36522</v>
      </c>
      <c r="B978" s="4">
        <v>36522</v>
      </c>
      <c r="C978" s="12">
        <f t="shared" si="25"/>
        <v>12</v>
      </c>
      <c r="D978" s="5">
        <f>VLOOKUP($B978,data!$A$6:$M$15000,5)</f>
        <v>149000</v>
      </c>
    </row>
    <row r="979" spans="1:4">
      <c r="A979" s="1">
        <v>36523</v>
      </c>
      <c r="B979" s="4">
        <v>36523</v>
      </c>
      <c r="C979" s="12">
        <f t="shared" si="25"/>
        <v>12</v>
      </c>
      <c r="D979" s="5">
        <f>VLOOKUP($B979,data!$A$6:$M$15000,5)</f>
        <v>166000</v>
      </c>
    </row>
    <row r="980" spans="1:4">
      <c r="A980" s="1">
        <v>36524</v>
      </c>
      <c r="B980" s="4">
        <v>36524</v>
      </c>
      <c r="C980" s="12">
        <f t="shared" si="25"/>
        <v>12</v>
      </c>
      <c r="D980" s="5">
        <f>VLOOKUP($B980,data!$A$6:$M$15000,5)</f>
        <v>155000</v>
      </c>
    </row>
    <row r="981" spans="1:4">
      <c r="A981" s="1">
        <v>36525</v>
      </c>
      <c r="B981" s="4">
        <v>36525</v>
      </c>
      <c r="C981" s="12">
        <f t="shared" si="25"/>
        <v>12</v>
      </c>
      <c r="D981" s="5">
        <f>VLOOKUP($B981,data!$A$6:$M$15000,5)</f>
        <v>114000</v>
      </c>
    </row>
    <row r="982" spans="1:4" ht="33.75">
      <c r="A982" s="7" t="s">
        <v>1</v>
      </c>
      <c r="B982" s="8" t="s">
        <v>2</v>
      </c>
      <c r="C982" s="8" t="s">
        <v>14</v>
      </c>
      <c r="D982" s="9" t="s">
        <v>7</v>
      </c>
    </row>
    <row r="983" spans="1:4">
      <c r="A983" s="1">
        <v>36526</v>
      </c>
      <c r="B983" s="4">
        <v>36526</v>
      </c>
      <c r="C983" s="12">
        <f t="shared" si="25"/>
        <v>1</v>
      </c>
      <c r="D983" s="5">
        <f>VLOOKUP($B983,data!$A$6:$M$15000,5)</f>
        <v>205000</v>
      </c>
    </row>
    <row r="984" spans="1:4">
      <c r="A984" s="1">
        <v>36527</v>
      </c>
      <c r="B984" s="4">
        <v>36527</v>
      </c>
      <c r="C984" s="12">
        <f t="shared" si="25"/>
        <v>1</v>
      </c>
      <c r="D984" s="5">
        <f>VLOOKUP($B984,data!$A$6:$M$15000,5)</f>
        <v>187000</v>
      </c>
    </row>
    <row r="985" spans="1:4">
      <c r="A985" s="1">
        <v>36528</v>
      </c>
      <c r="B985" s="4">
        <v>36528</v>
      </c>
      <c r="C985" s="12">
        <f t="shared" si="25"/>
        <v>1</v>
      </c>
      <c r="D985" s="5">
        <f>VLOOKUP($B985,data!$A$6:$M$15000,5)</f>
        <v>181000</v>
      </c>
    </row>
    <row r="986" spans="1:4">
      <c r="A986" s="1">
        <v>36529</v>
      </c>
      <c r="B986" s="4">
        <v>36529</v>
      </c>
      <c r="C986" s="12">
        <f t="shared" si="25"/>
        <v>1</v>
      </c>
      <c r="D986" s="5">
        <f>VLOOKUP($B986,data!$A$6:$M$15000,5)</f>
        <v>130000</v>
      </c>
    </row>
    <row r="987" spans="1:4">
      <c r="A987" s="1">
        <v>36530</v>
      </c>
      <c r="B987" s="4">
        <v>36530</v>
      </c>
      <c r="C987" s="12">
        <f t="shared" si="25"/>
        <v>1</v>
      </c>
      <c r="D987" s="5">
        <f>VLOOKUP($B987,data!$A$6:$M$15000,5)</f>
        <v>117000</v>
      </c>
    </row>
    <row r="988" spans="1:4">
      <c r="A988" s="1">
        <v>36531</v>
      </c>
      <c r="B988" s="4">
        <v>36531</v>
      </c>
      <c r="C988" s="12">
        <f t="shared" si="25"/>
        <v>1</v>
      </c>
      <c r="D988" s="5">
        <f>VLOOKUP($B988,data!$A$6:$M$15000,5)</f>
        <v>135000</v>
      </c>
    </row>
    <row r="989" spans="1:4">
      <c r="A989" s="1">
        <v>36532</v>
      </c>
      <c r="B989" s="4">
        <v>36532</v>
      </c>
      <c r="C989" s="12">
        <f t="shared" si="25"/>
        <v>1</v>
      </c>
      <c r="D989" s="5">
        <f>VLOOKUP($B989,data!$A$6:$M$15000,5)</f>
        <v>133000</v>
      </c>
    </row>
    <row r="990" spans="1:4">
      <c r="A990" s="1">
        <v>36533</v>
      </c>
      <c r="B990" s="4">
        <v>36533</v>
      </c>
      <c r="C990" s="12">
        <f t="shared" si="25"/>
        <v>1</v>
      </c>
      <c r="D990" s="5">
        <f>VLOOKUP($B990,data!$A$6:$M$15000,5)</f>
        <v>200000</v>
      </c>
    </row>
    <row r="991" spans="1:4">
      <c r="A991" s="1">
        <v>36534</v>
      </c>
      <c r="B991" s="4">
        <v>36534</v>
      </c>
      <c r="C991" s="12">
        <f t="shared" si="25"/>
        <v>1</v>
      </c>
      <c r="D991" s="5">
        <f>VLOOKUP($B991,data!$A$6:$M$15000,5)</f>
        <v>182000</v>
      </c>
    </row>
    <row r="992" spans="1:4">
      <c r="A992" s="1">
        <v>36535</v>
      </c>
      <c r="B992" s="4">
        <v>36535</v>
      </c>
      <c r="C992" s="12">
        <f t="shared" si="25"/>
        <v>1</v>
      </c>
      <c r="D992" s="5">
        <f>VLOOKUP($B992,data!$A$6:$M$15000,5)</f>
        <v>157000</v>
      </c>
    </row>
    <row r="993" spans="1:4">
      <c r="A993" s="1">
        <v>36536</v>
      </c>
      <c r="B993" s="4">
        <v>36536</v>
      </c>
      <c r="C993" s="12">
        <f t="shared" si="25"/>
        <v>1</v>
      </c>
      <c r="D993" s="5">
        <f>VLOOKUP($B993,data!$A$6:$M$15000,5)</f>
        <v>139000</v>
      </c>
    </row>
    <row r="994" spans="1:4">
      <c r="A994" s="1">
        <v>36537</v>
      </c>
      <c r="B994" s="4">
        <v>36537</v>
      </c>
      <c r="C994" s="12">
        <f t="shared" si="25"/>
        <v>1</v>
      </c>
      <c r="D994" s="5">
        <f>VLOOKUP($B994,data!$A$6:$M$15000,5)</f>
        <v>171000</v>
      </c>
    </row>
    <row r="995" spans="1:4">
      <c r="A995" s="1">
        <v>36538</v>
      </c>
      <c r="B995" s="4">
        <v>36538</v>
      </c>
      <c r="C995" s="12">
        <f t="shared" si="25"/>
        <v>1</v>
      </c>
      <c r="D995" s="5">
        <f>VLOOKUP($B995,data!$A$6:$M$15000,5)</f>
        <v>152000</v>
      </c>
    </row>
    <row r="996" spans="1:4">
      <c r="A996" s="1">
        <v>36539</v>
      </c>
      <c r="B996" s="4">
        <v>36539</v>
      </c>
      <c r="C996" s="12">
        <f t="shared" si="25"/>
        <v>1</v>
      </c>
      <c r="D996" s="5">
        <f>VLOOKUP($B996,data!$A$6:$M$15000,5)</f>
        <v>239000</v>
      </c>
    </row>
    <row r="997" spans="1:4">
      <c r="A997" s="1">
        <v>36540</v>
      </c>
      <c r="B997" s="4">
        <v>36540</v>
      </c>
      <c r="C997" s="12">
        <f t="shared" si="25"/>
        <v>1</v>
      </c>
      <c r="D997" s="5">
        <f>VLOOKUP($B997,data!$A$6:$M$15000,5)</f>
        <v>214000</v>
      </c>
    </row>
    <row r="998" spans="1:4">
      <c r="A998" s="1">
        <v>36541</v>
      </c>
      <c r="B998" s="4">
        <v>36541</v>
      </c>
      <c r="C998" s="12">
        <f t="shared" si="25"/>
        <v>1</v>
      </c>
      <c r="D998" s="5">
        <f>VLOOKUP($B998,data!$A$6:$M$15000,5)</f>
        <v>229000</v>
      </c>
    </row>
    <row r="999" spans="1:4">
      <c r="A999" s="1">
        <v>36542</v>
      </c>
      <c r="B999" s="4">
        <v>36542</v>
      </c>
      <c r="C999" s="12">
        <f t="shared" si="25"/>
        <v>1</v>
      </c>
      <c r="D999" s="5">
        <f>VLOOKUP($B999,data!$A$6:$M$15000,5)</f>
        <v>209000</v>
      </c>
    </row>
    <row r="1000" spans="1:4">
      <c r="A1000" s="1">
        <v>36543</v>
      </c>
      <c r="B1000" s="4">
        <v>36543</v>
      </c>
      <c r="C1000" s="12">
        <f t="shared" si="25"/>
        <v>1</v>
      </c>
      <c r="D1000" s="5">
        <f>VLOOKUP($B1000,data!$A$6:$M$15000,5)</f>
        <v>204000</v>
      </c>
    </row>
    <row r="1001" spans="1:4">
      <c r="A1001" s="1">
        <v>36544</v>
      </c>
      <c r="B1001" s="4">
        <v>36544</v>
      </c>
      <c r="C1001" s="12">
        <f t="shared" si="25"/>
        <v>1</v>
      </c>
      <c r="D1001" s="5">
        <f>VLOOKUP($B1001,data!$A$6:$M$15000,5)</f>
        <v>213000</v>
      </c>
    </row>
    <row r="1002" spans="1:4">
      <c r="A1002" s="1">
        <v>36545</v>
      </c>
      <c r="B1002" s="4">
        <v>36545</v>
      </c>
      <c r="C1002" s="12">
        <f t="shared" si="25"/>
        <v>1</v>
      </c>
      <c r="D1002" s="5">
        <f>VLOOKUP($B1002,data!$A$6:$M$15000,5)</f>
        <v>271000</v>
      </c>
    </row>
    <row r="1003" spans="1:4">
      <c r="A1003" s="1">
        <v>36546</v>
      </c>
      <c r="B1003" s="4">
        <v>36546</v>
      </c>
      <c r="C1003" s="12">
        <f t="shared" si="25"/>
        <v>1</v>
      </c>
      <c r="D1003" s="5">
        <f>VLOOKUP($B1003,data!$A$6:$M$15000,5)</f>
        <v>253000</v>
      </c>
    </row>
    <row r="1004" spans="1:4">
      <c r="A1004" s="1">
        <v>36547</v>
      </c>
      <c r="B1004" s="4">
        <v>36547</v>
      </c>
      <c r="C1004" s="12">
        <f t="shared" si="25"/>
        <v>1</v>
      </c>
      <c r="D1004" s="5">
        <f>VLOOKUP($B1004,data!$A$6:$M$15000,5)</f>
        <v>320000</v>
      </c>
    </row>
    <row r="1005" spans="1:4">
      <c r="A1005" s="1">
        <v>36548</v>
      </c>
      <c r="B1005" s="4">
        <v>36548</v>
      </c>
      <c r="C1005" s="12">
        <f t="shared" si="25"/>
        <v>1</v>
      </c>
      <c r="D1005" s="5">
        <f>VLOOKUP($B1005,data!$A$6:$M$15000,5)</f>
        <v>288000</v>
      </c>
    </row>
    <row r="1006" spans="1:4">
      <c r="A1006" s="1">
        <v>36549</v>
      </c>
      <c r="B1006" s="4">
        <v>36549</v>
      </c>
      <c r="C1006" s="12">
        <f t="shared" si="25"/>
        <v>1</v>
      </c>
      <c r="D1006" s="5">
        <f>VLOOKUP($B1006,data!$A$6:$M$15000,5)</f>
        <v>229000</v>
      </c>
    </row>
    <row r="1007" spans="1:4">
      <c r="A1007" s="1">
        <v>36550</v>
      </c>
      <c r="B1007" s="4">
        <v>36550</v>
      </c>
      <c r="C1007" s="12">
        <f t="shared" si="25"/>
        <v>1</v>
      </c>
      <c r="D1007" s="5">
        <f>VLOOKUP($B1007,data!$A$6:$M$15000,5)</f>
        <v>233000</v>
      </c>
    </row>
    <row r="1008" spans="1:4">
      <c r="A1008" s="1">
        <v>36551</v>
      </c>
      <c r="B1008" s="4">
        <v>36551</v>
      </c>
      <c r="C1008" s="12">
        <f t="shared" si="25"/>
        <v>1</v>
      </c>
      <c r="D1008" s="5">
        <f>VLOOKUP($B1008,data!$A$6:$M$15000,5)</f>
        <v>221000</v>
      </c>
    </row>
    <row r="1009" spans="1:4">
      <c r="A1009" s="1">
        <v>36552</v>
      </c>
      <c r="B1009" s="4">
        <v>36552</v>
      </c>
      <c r="C1009" s="12">
        <f t="shared" si="25"/>
        <v>1</v>
      </c>
      <c r="D1009" s="5">
        <f>VLOOKUP($B1009,data!$A$6:$M$15000,5)</f>
        <v>217000</v>
      </c>
    </row>
    <row r="1010" spans="1:4">
      <c r="A1010" s="1">
        <v>36553</v>
      </c>
      <c r="B1010" s="4">
        <v>36553</v>
      </c>
      <c r="C1010" s="12">
        <f t="shared" si="25"/>
        <v>1</v>
      </c>
      <c r="D1010" s="5">
        <f>VLOOKUP($B1010,data!$A$6:$M$15000,5)</f>
        <v>177000</v>
      </c>
    </row>
    <row r="1011" spans="1:4">
      <c r="A1011" s="1">
        <v>36554</v>
      </c>
      <c r="B1011" s="4">
        <v>36554</v>
      </c>
      <c r="C1011" s="12">
        <f t="shared" si="25"/>
        <v>1</v>
      </c>
      <c r="D1011" s="5">
        <f>VLOOKUP($B1011,data!$A$6:$M$15000,5)</f>
        <v>163000</v>
      </c>
    </row>
    <row r="1012" spans="1:4">
      <c r="A1012" s="1">
        <v>36555</v>
      </c>
      <c r="B1012" s="4">
        <v>36555</v>
      </c>
      <c r="C1012" s="12">
        <f t="shared" si="25"/>
        <v>1</v>
      </c>
      <c r="D1012" s="5">
        <f>VLOOKUP($B1012,data!$A$6:$M$15000,5)</f>
        <v>203000</v>
      </c>
    </row>
    <row r="1013" spans="1:4">
      <c r="A1013" s="1">
        <v>36556</v>
      </c>
      <c r="B1013" s="4">
        <v>36556</v>
      </c>
      <c r="C1013" s="12">
        <f t="shared" si="25"/>
        <v>1</v>
      </c>
      <c r="D1013" s="5">
        <f>VLOOKUP($B1013,data!$A$6:$M$15000,5)</f>
        <v>137000</v>
      </c>
    </row>
    <row r="1014" spans="1:4">
      <c r="A1014" s="1">
        <v>36557</v>
      </c>
      <c r="B1014" s="4">
        <v>36557</v>
      </c>
      <c r="C1014" s="12">
        <f t="shared" si="25"/>
        <v>2</v>
      </c>
      <c r="D1014" s="5">
        <f>VLOOKUP($B1014,data!$A$6:$M$15000,5)</f>
        <v>194000</v>
      </c>
    </row>
    <row r="1015" spans="1:4">
      <c r="A1015" s="1">
        <v>36558</v>
      </c>
      <c r="B1015" s="4">
        <v>36558</v>
      </c>
      <c r="C1015" s="12">
        <f t="shared" si="25"/>
        <v>2</v>
      </c>
      <c r="D1015" s="5">
        <f>VLOOKUP($B1015,data!$A$6:$M$15000,5)</f>
        <v>201000</v>
      </c>
    </row>
    <row r="1016" spans="1:4">
      <c r="A1016" s="1">
        <v>36559</v>
      </c>
      <c r="B1016" s="4">
        <v>36559</v>
      </c>
      <c r="C1016" s="12">
        <f t="shared" si="25"/>
        <v>2</v>
      </c>
      <c r="D1016" s="5">
        <f>VLOOKUP($B1016,data!$A$6:$M$15000,5)</f>
        <v>207000</v>
      </c>
    </row>
    <row r="1017" spans="1:4">
      <c r="A1017" s="1">
        <v>36560</v>
      </c>
      <c r="B1017" s="4">
        <v>36560</v>
      </c>
      <c r="C1017" s="12">
        <f t="shared" si="25"/>
        <v>2</v>
      </c>
      <c r="D1017" s="5">
        <f>VLOOKUP($B1017,data!$A$6:$M$15000,5)</f>
        <v>229000</v>
      </c>
    </row>
    <row r="1018" spans="1:4">
      <c r="A1018" s="1">
        <v>36561</v>
      </c>
      <c r="B1018" s="4">
        <v>36561</v>
      </c>
      <c r="C1018" s="12">
        <f t="shared" si="25"/>
        <v>2</v>
      </c>
      <c r="D1018" s="5">
        <f>VLOOKUP($B1018,data!$A$6:$M$15000,5)</f>
        <v>318000</v>
      </c>
    </row>
    <row r="1019" spans="1:4">
      <c r="A1019" s="1">
        <v>36562</v>
      </c>
      <c r="B1019" s="4">
        <v>36562</v>
      </c>
      <c r="C1019" s="12">
        <f t="shared" si="25"/>
        <v>2</v>
      </c>
      <c r="D1019" s="5">
        <f>VLOOKUP($B1019,data!$A$6:$M$15000,5)</f>
        <v>310000</v>
      </c>
    </row>
    <row r="1020" spans="1:4">
      <c r="A1020" s="1">
        <v>36563</v>
      </c>
      <c r="B1020" s="4">
        <v>36563</v>
      </c>
      <c r="C1020" s="12">
        <f t="shared" si="25"/>
        <v>2</v>
      </c>
      <c r="D1020" s="5">
        <f>VLOOKUP($B1020,data!$A$6:$M$15000,5)</f>
        <v>267000</v>
      </c>
    </row>
    <row r="1021" spans="1:4">
      <c r="A1021" s="1">
        <v>36564</v>
      </c>
      <c r="B1021" s="4">
        <v>36564</v>
      </c>
      <c r="C1021" s="12">
        <f t="shared" si="25"/>
        <v>2</v>
      </c>
      <c r="D1021" s="5">
        <f>VLOOKUP($B1021,data!$A$6:$M$15000,5)</f>
        <v>228000</v>
      </c>
    </row>
    <row r="1022" spans="1:4">
      <c r="A1022" s="1">
        <v>36565</v>
      </c>
      <c r="B1022" s="4">
        <v>36565</v>
      </c>
      <c r="C1022" s="12">
        <f t="shared" si="25"/>
        <v>2</v>
      </c>
      <c r="D1022" s="5">
        <f>VLOOKUP($B1022,data!$A$6:$M$15000,5)</f>
        <v>256000</v>
      </c>
    </row>
    <row r="1023" spans="1:4">
      <c r="A1023" s="1">
        <v>36566</v>
      </c>
      <c r="B1023" s="4">
        <v>36566</v>
      </c>
      <c r="C1023" s="12">
        <f t="shared" si="25"/>
        <v>2</v>
      </c>
      <c r="D1023" s="5">
        <f>VLOOKUP($B1023,data!$A$6:$M$15000,5)</f>
        <v>277000</v>
      </c>
    </row>
    <row r="1024" spans="1:4">
      <c r="A1024" s="1">
        <v>36567</v>
      </c>
      <c r="B1024" s="4">
        <v>36567</v>
      </c>
      <c r="C1024" s="12">
        <f t="shared" si="25"/>
        <v>2</v>
      </c>
      <c r="D1024" s="5">
        <f>VLOOKUP($B1024,data!$A$6:$M$15000,5)</f>
        <v>309000</v>
      </c>
    </row>
    <row r="1025" spans="1:4">
      <c r="A1025" s="1">
        <v>36568</v>
      </c>
      <c r="B1025" s="4">
        <v>36568</v>
      </c>
      <c r="C1025" s="12">
        <f t="shared" si="25"/>
        <v>2</v>
      </c>
      <c r="D1025" s="5">
        <f>VLOOKUP($B1025,data!$A$6:$M$15000,5)</f>
        <v>308000</v>
      </c>
    </row>
    <row r="1026" spans="1:4">
      <c r="A1026" s="1">
        <v>36569</v>
      </c>
      <c r="B1026" s="4">
        <v>36569</v>
      </c>
      <c r="C1026" s="12">
        <f t="shared" si="25"/>
        <v>2</v>
      </c>
      <c r="D1026" s="5">
        <f>VLOOKUP($B1026,data!$A$6:$M$15000,5)</f>
        <v>265000</v>
      </c>
    </row>
    <row r="1027" spans="1:4">
      <c r="A1027" s="1">
        <v>36570</v>
      </c>
      <c r="B1027" s="4">
        <v>36570</v>
      </c>
      <c r="C1027" s="12">
        <f t="shared" si="25"/>
        <v>2</v>
      </c>
      <c r="D1027" s="5">
        <f>VLOOKUP($B1027,data!$A$6:$M$15000,5)</f>
        <v>317000</v>
      </c>
    </row>
    <row r="1028" spans="1:4">
      <c r="A1028" s="1">
        <v>36571</v>
      </c>
      <c r="B1028" s="4">
        <v>36571</v>
      </c>
      <c r="C1028" s="12">
        <f t="shared" si="25"/>
        <v>2</v>
      </c>
      <c r="D1028" s="5">
        <f>VLOOKUP($B1028,data!$A$6:$M$15000,5)</f>
        <v>249000</v>
      </c>
    </row>
    <row r="1029" spans="1:4">
      <c r="A1029" s="1">
        <v>36572</v>
      </c>
      <c r="B1029" s="4">
        <v>36572</v>
      </c>
      <c r="C1029" s="12">
        <f t="shared" si="25"/>
        <v>2</v>
      </c>
      <c r="D1029" s="5">
        <f>VLOOKUP($B1029,data!$A$6:$M$15000,5)</f>
        <v>251000</v>
      </c>
    </row>
    <row r="1030" spans="1:4">
      <c r="A1030" s="1">
        <v>36573</v>
      </c>
      <c r="B1030" s="4">
        <v>36573</v>
      </c>
      <c r="C1030" s="12">
        <f t="shared" si="25"/>
        <v>2</v>
      </c>
      <c r="D1030" s="5">
        <f>VLOOKUP($B1030,data!$A$6:$M$15000,5)</f>
        <v>255000</v>
      </c>
    </row>
    <row r="1031" spans="1:4">
      <c r="A1031" s="1">
        <v>36574</v>
      </c>
      <c r="B1031" s="4">
        <v>36574</v>
      </c>
      <c r="C1031" s="12">
        <f t="shared" si="25"/>
        <v>2</v>
      </c>
      <c r="D1031" s="5">
        <f>VLOOKUP($B1031,data!$A$6:$M$15000,5)</f>
        <v>242000</v>
      </c>
    </row>
    <row r="1032" spans="1:4">
      <c r="A1032" s="1">
        <v>36575</v>
      </c>
      <c r="B1032" s="4">
        <v>36575</v>
      </c>
      <c r="C1032" s="12">
        <f t="shared" ref="C1032:C1095" si="26">IF(B1032&lt;&gt;"",MONTH(B1032),0)</f>
        <v>2</v>
      </c>
      <c r="D1032" s="5">
        <f>VLOOKUP($B1032,data!$A$6:$M$15000,5)</f>
        <v>247000</v>
      </c>
    </row>
    <row r="1033" spans="1:4">
      <c r="A1033" s="1">
        <v>36576</v>
      </c>
      <c r="B1033" s="4">
        <v>36576</v>
      </c>
      <c r="C1033" s="12">
        <f t="shared" si="26"/>
        <v>2</v>
      </c>
      <c r="D1033" s="5">
        <f>VLOOKUP($B1033,data!$A$6:$M$15000,5)</f>
        <v>235000</v>
      </c>
    </row>
    <row r="1034" spans="1:4">
      <c r="A1034" s="1">
        <v>36577</v>
      </c>
      <c r="B1034" s="4">
        <v>36577</v>
      </c>
      <c r="C1034" s="12">
        <f t="shared" si="26"/>
        <v>2</v>
      </c>
      <c r="D1034" s="5">
        <f>VLOOKUP($B1034,data!$A$6:$M$15000,5)</f>
        <v>320000</v>
      </c>
    </row>
    <row r="1035" spans="1:4">
      <c r="A1035" s="1">
        <v>36578</v>
      </c>
      <c r="B1035" s="4">
        <v>36578</v>
      </c>
      <c r="C1035" s="12">
        <f t="shared" si="26"/>
        <v>2</v>
      </c>
      <c r="D1035" s="5">
        <f>VLOOKUP($B1035,data!$A$6:$M$15000,5)</f>
        <v>224000</v>
      </c>
    </row>
    <row r="1036" spans="1:4">
      <c r="A1036" s="1">
        <v>36579</v>
      </c>
      <c r="B1036" s="4">
        <v>36579</v>
      </c>
      <c r="C1036" s="12">
        <f t="shared" si="26"/>
        <v>2</v>
      </c>
      <c r="D1036" s="5">
        <f>VLOOKUP($B1036,data!$A$6:$M$15000,5)</f>
        <v>281000</v>
      </c>
    </row>
    <row r="1037" spans="1:4">
      <c r="A1037" s="1">
        <v>36580</v>
      </c>
      <c r="B1037" s="4">
        <v>36580</v>
      </c>
      <c r="C1037" s="12">
        <f t="shared" si="26"/>
        <v>2</v>
      </c>
      <c r="D1037" s="5">
        <f>VLOOKUP($B1037,data!$A$6:$M$15000,5)</f>
        <v>323000</v>
      </c>
    </row>
    <row r="1038" spans="1:4">
      <c r="A1038" s="1">
        <v>36581</v>
      </c>
      <c r="B1038" s="4">
        <v>36581</v>
      </c>
      <c r="C1038" s="12">
        <f t="shared" si="26"/>
        <v>2</v>
      </c>
      <c r="D1038" s="5">
        <f>VLOOKUP($B1038,data!$A$6:$M$15000,5)</f>
        <v>281000</v>
      </c>
    </row>
    <row r="1039" spans="1:4">
      <c r="A1039" s="1">
        <v>36582</v>
      </c>
      <c r="B1039" s="4">
        <v>36582</v>
      </c>
      <c r="C1039" s="12">
        <f t="shared" si="26"/>
        <v>2</v>
      </c>
      <c r="D1039" s="5">
        <f>VLOOKUP($B1039,data!$A$6:$M$15000,5)</f>
        <v>343000</v>
      </c>
    </row>
    <row r="1040" spans="1:4">
      <c r="A1040" s="1">
        <v>36583</v>
      </c>
      <c r="B1040" s="4">
        <v>36583</v>
      </c>
      <c r="C1040" s="12">
        <f t="shared" si="26"/>
        <v>2</v>
      </c>
      <c r="D1040" s="5">
        <f>VLOOKUP($B1040,data!$A$6:$M$15000,5)</f>
        <v>380000</v>
      </c>
    </row>
    <row r="1041" spans="1:4">
      <c r="A1041" s="1">
        <v>36584</v>
      </c>
      <c r="B1041" s="4">
        <v>36584</v>
      </c>
      <c r="C1041" s="12">
        <f t="shared" si="26"/>
        <v>2</v>
      </c>
      <c r="D1041" s="5">
        <f>VLOOKUP($B1041,data!$A$6:$M$15000,5)</f>
        <v>373000</v>
      </c>
    </row>
    <row r="1042" spans="1:4">
      <c r="A1042" s="1">
        <v>36585</v>
      </c>
      <c r="B1042" s="4">
        <v>36585</v>
      </c>
      <c r="C1042" s="12">
        <f t="shared" si="26"/>
        <v>2</v>
      </c>
      <c r="D1042" s="5">
        <f>VLOOKUP($B1042,data!$A$6:$M$15000,5)</f>
        <v>313000</v>
      </c>
    </row>
    <row r="1043" spans="1:4">
      <c r="A1043" s="1">
        <v>36586</v>
      </c>
      <c r="B1043" s="4">
        <v>36586</v>
      </c>
      <c r="C1043" s="12">
        <f t="shared" si="26"/>
        <v>3</v>
      </c>
      <c r="D1043" s="5">
        <f>VLOOKUP($B1043,data!$A$6:$M$15000,5)</f>
        <v>298000</v>
      </c>
    </row>
    <row r="1044" spans="1:4">
      <c r="A1044" s="1">
        <v>36587</v>
      </c>
      <c r="B1044" s="4">
        <v>36587</v>
      </c>
      <c r="C1044" s="12">
        <f t="shared" si="26"/>
        <v>3</v>
      </c>
      <c r="D1044" s="5">
        <f>VLOOKUP($B1044,data!$A$6:$M$15000,5)</f>
        <v>309000</v>
      </c>
    </row>
    <row r="1045" spans="1:4">
      <c r="A1045" s="1">
        <v>36588</v>
      </c>
      <c r="B1045" s="4">
        <v>36588</v>
      </c>
      <c r="C1045" s="12">
        <f t="shared" si="26"/>
        <v>3</v>
      </c>
      <c r="D1045" s="5">
        <f>VLOOKUP($B1045,data!$A$6:$M$15000,5)</f>
        <v>380000</v>
      </c>
    </row>
    <row r="1046" spans="1:4">
      <c r="A1046" s="1">
        <v>36589</v>
      </c>
      <c r="B1046" s="4">
        <v>36589</v>
      </c>
      <c r="C1046" s="12">
        <f t="shared" si="26"/>
        <v>3</v>
      </c>
      <c r="D1046" s="5">
        <f>VLOOKUP($B1046,data!$A$6:$M$15000,5)</f>
        <v>365000</v>
      </c>
    </row>
    <row r="1047" spans="1:4">
      <c r="A1047" s="1">
        <v>36590</v>
      </c>
      <c r="B1047" s="4">
        <v>36590</v>
      </c>
      <c r="C1047" s="12">
        <f t="shared" si="26"/>
        <v>3</v>
      </c>
      <c r="D1047" s="5">
        <f>VLOOKUP($B1047,data!$A$6:$M$15000,5)</f>
        <v>349000</v>
      </c>
    </row>
    <row r="1048" spans="1:4">
      <c r="A1048" s="1">
        <v>36591</v>
      </c>
      <c r="B1048" s="4">
        <v>36591</v>
      </c>
      <c r="C1048" s="12">
        <f t="shared" si="26"/>
        <v>3</v>
      </c>
      <c r="D1048" s="5">
        <f>VLOOKUP($B1048,data!$A$6:$M$15000,5)</f>
        <v>347000</v>
      </c>
    </row>
    <row r="1049" spans="1:4">
      <c r="A1049" s="1">
        <v>36592</v>
      </c>
      <c r="B1049" s="4">
        <v>36592</v>
      </c>
      <c r="C1049" s="12">
        <f t="shared" si="26"/>
        <v>3</v>
      </c>
      <c r="D1049" s="5">
        <f>VLOOKUP($B1049,data!$A$6:$M$15000,5)</f>
        <v>295000</v>
      </c>
    </row>
    <row r="1050" spans="1:4">
      <c r="A1050" s="1">
        <v>36593</v>
      </c>
      <c r="B1050" s="4">
        <v>36593</v>
      </c>
      <c r="C1050" s="12">
        <f t="shared" si="26"/>
        <v>3</v>
      </c>
      <c r="D1050" s="5">
        <f>VLOOKUP($B1050,data!$A$6:$M$15000,5)</f>
        <v>317000</v>
      </c>
    </row>
    <row r="1051" spans="1:4">
      <c r="A1051" s="1">
        <v>36594</v>
      </c>
      <c r="B1051" s="4">
        <v>36594</v>
      </c>
      <c r="C1051" s="12">
        <f t="shared" si="26"/>
        <v>3</v>
      </c>
      <c r="D1051" s="5">
        <f>VLOOKUP($B1051,data!$A$6:$M$15000,5)</f>
        <v>407000</v>
      </c>
    </row>
    <row r="1052" spans="1:4">
      <c r="A1052" s="1">
        <v>36595</v>
      </c>
      <c r="B1052" s="4">
        <v>36595</v>
      </c>
      <c r="C1052" s="12">
        <f t="shared" si="26"/>
        <v>3</v>
      </c>
      <c r="D1052" s="5">
        <f>VLOOKUP($B1052,data!$A$6:$M$15000,5)</f>
        <v>413000</v>
      </c>
    </row>
    <row r="1053" spans="1:4">
      <c r="A1053" s="1">
        <v>36596</v>
      </c>
      <c r="B1053" s="4">
        <v>36596</v>
      </c>
      <c r="C1053" s="12">
        <f t="shared" si="26"/>
        <v>3</v>
      </c>
      <c r="D1053" s="5">
        <f>VLOOKUP($B1053,data!$A$6:$M$15000,5)</f>
        <v>422000</v>
      </c>
    </row>
    <row r="1054" spans="1:4">
      <c r="A1054" s="1">
        <v>36597</v>
      </c>
      <c r="B1054" s="4">
        <v>36597</v>
      </c>
      <c r="C1054" s="12">
        <f t="shared" si="26"/>
        <v>3</v>
      </c>
      <c r="D1054" s="5">
        <f>VLOOKUP($B1054,data!$A$6:$M$15000,5)</f>
        <v>400000</v>
      </c>
    </row>
    <row r="1055" spans="1:4">
      <c r="A1055" s="1">
        <v>36598</v>
      </c>
      <c r="B1055" s="4">
        <v>36598</v>
      </c>
      <c r="C1055" s="12">
        <f t="shared" si="26"/>
        <v>3</v>
      </c>
      <c r="D1055" s="5">
        <f>VLOOKUP($B1055,data!$A$6:$M$15000,5)</f>
        <v>411000</v>
      </c>
    </row>
    <row r="1056" spans="1:4">
      <c r="A1056" s="1">
        <v>36599</v>
      </c>
      <c r="B1056" s="4">
        <v>36599</v>
      </c>
      <c r="C1056" s="12">
        <f t="shared" si="26"/>
        <v>3</v>
      </c>
      <c r="D1056" s="5">
        <f>VLOOKUP($B1056,data!$A$6:$M$15000,5)</f>
        <v>401000</v>
      </c>
    </row>
    <row r="1057" spans="1:4">
      <c r="A1057" s="1">
        <v>36600</v>
      </c>
      <c r="B1057" s="4">
        <v>36600</v>
      </c>
      <c r="C1057" s="12">
        <f t="shared" si="26"/>
        <v>3</v>
      </c>
      <c r="D1057" s="5">
        <f>VLOOKUP($B1057,data!$A$6:$M$15000,5)</f>
        <v>451000</v>
      </c>
    </row>
    <row r="1058" spans="1:4">
      <c r="A1058" s="1">
        <v>36601</v>
      </c>
      <c r="B1058" s="4">
        <v>36601</v>
      </c>
      <c r="C1058" s="12">
        <f t="shared" si="26"/>
        <v>3</v>
      </c>
      <c r="D1058" s="5">
        <f>VLOOKUP($B1058,data!$A$6:$M$15000,5)</f>
        <v>443000</v>
      </c>
    </row>
    <row r="1059" spans="1:4">
      <c r="A1059" s="1">
        <v>36602</v>
      </c>
      <c r="B1059" s="4">
        <v>36602</v>
      </c>
      <c r="C1059" s="12">
        <f t="shared" si="26"/>
        <v>3</v>
      </c>
      <c r="D1059" s="5">
        <f>VLOOKUP($B1059,data!$A$6:$M$15000,5)</f>
        <v>383000</v>
      </c>
    </row>
    <row r="1060" spans="1:4">
      <c r="A1060" s="1">
        <v>36603</v>
      </c>
      <c r="B1060" s="4">
        <v>36603</v>
      </c>
      <c r="C1060" s="12">
        <f t="shared" si="26"/>
        <v>3</v>
      </c>
      <c r="D1060" s="5">
        <f>VLOOKUP($B1060,data!$A$6:$M$15000,5)</f>
        <v>244000</v>
      </c>
    </row>
    <row r="1061" spans="1:4">
      <c r="A1061" s="1">
        <v>36604</v>
      </c>
      <c r="B1061" s="4">
        <v>36604</v>
      </c>
      <c r="C1061" s="12">
        <f t="shared" si="26"/>
        <v>3</v>
      </c>
      <c r="D1061" s="5">
        <f>VLOOKUP($B1061,data!$A$6:$M$15000,5)</f>
        <v>244000</v>
      </c>
    </row>
    <row r="1062" spans="1:4">
      <c r="A1062" s="1">
        <v>36605</v>
      </c>
      <c r="B1062" s="4">
        <v>36605</v>
      </c>
      <c r="C1062" s="12">
        <f t="shared" si="26"/>
        <v>3</v>
      </c>
      <c r="D1062" s="5">
        <f>VLOOKUP($B1062,data!$A$6:$M$15000,5)</f>
        <v>368000</v>
      </c>
    </row>
    <row r="1063" spans="1:4">
      <c r="A1063" s="1">
        <v>36606</v>
      </c>
      <c r="B1063" s="4">
        <v>36606</v>
      </c>
      <c r="C1063" s="12">
        <f t="shared" si="26"/>
        <v>3</v>
      </c>
      <c r="D1063" s="5">
        <f>VLOOKUP($B1063,data!$A$6:$M$15000,5)</f>
        <v>293000</v>
      </c>
    </row>
    <row r="1064" spans="1:4">
      <c r="A1064" s="1">
        <v>36607</v>
      </c>
      <c r="B1064" s="4">
        <v>36607</v>
      </c>
      <c r="C1064" s="12">
        <f t="shared" si="26"/>
        <v>3</v>
      </c>
      <c r="D1064" s="5">
        <f>VLOOKUP($B1064,data!$A$6:$M$15000,5)</f>
        <v>278000</v>
      </c>
    </row>
    <row r="1065" spans="1:4">
      <c r="A1065" s="1">
        <v>36608</v>
      </c>
      <c r="B1065" s="4">
        <v>36608</v>
      </c>
      <c r="C1065" s="12">
        <f t="shared" si="26"/>
        <v>3</v>
      </c>
      <c r="D1065" s="5">
        <f>VLOOKUP($B1065,data!$A$6:$M$15000,5)</f>
        <v>275000</v>
      </c>
    </row>
    <row r="1066" spans="1:4">
      <c r="A1066" s="1">
        <v>36609</v>
      </c>
      <c r="B1066" s="4">
        <v>36609</v>
      </c>
      <c r="C1066" s="12">
        <f t="shared" si="26"/>
        <v>3</v>
      </c>
      <c r="D1066" s="5">
        <f>VLOOKUP($B1066,data!$A$6:$M$15000,5)</f>
        <v>273000</v>
      </c>
    </row>
    <row r="1067" spans="1:4">
      <c r="A1067" s="1">
        <v>36610</v>
      </c>
      <c r="B1067" s="4">
        <v>36610</v>
      </c>
      <c r="C1067" s="12">
        <f t="shared" si="26"/>
        <v>3</v>
      </c>
      <c r="D1067" s="5">
        <f>VLOOKUP($B1067,data!$A$6:$M$15000,5)</f>
        <v>351000</v>
      </c>
    </row>
    <row r="1068" spans="1:4">
      <c r="A1068" s="1">
        <v>36611</v>
      </c>
      <c r="B1068" s="4">
        <v>36611</v>
      </c>
      <c r="C1068" s="12">
        <f t="shared" si="26"/>
        <v>3</v>
      </c>
      <c r="D1068" s="5">
        <f>VLOOKUP($B1068,data!$A$6:$M$15000,5)</f>
        <v>244000</v>
      </c>
    </row>
    <row r="1069" spans="1:4">
      <c r="A1069" s="1">
        <v>36612</v>
      </c>
      <c r="B1069" s="4">
        <v>36612</v>
      </c>
      <c r="C1069" s="12">
        <f t="shared" si="26"/>
        <v>3</v>
      </c>
      <c r="D1069" s="5">
        <f>VLOOKUP($B1069,data!$A$6:$M$15000,5)</f>
        <v>376000</v>
      </c>
    </row>
    <row r="1070" spans="1:4">
      <c r="A1070" s="1">
        <v>36613</v>
      </c>
      <c r="B1070" s="4">
        <v>36613</v>
      </c>
      <c r="C1070" s="12">
        <f t="shared" si="26"/>
        <v>3</v>
      </c>
      <c r="D1070" s="5">
        <f>VLOOKUP($B1070,data!$A$6:$M$15000,5)</f>
        <v>401000</v>
      </c>
    </row>
    <row r="1071" spans="1:4">
      <c r="A1071" s="1">
        <v>36614</v>
      </c>
      <c r="B1071" s="4">
        <v>36614</v>
      </c>
      <c r="C1071" s="12">
        <f t="shared" si="26"/>
        <v>3</v>
      </c>
      <c r="D1071" s="5">
        <f>VLOOKUP($B1071,data!$A$6:$M$15000,5)</f>
        <v>383000</v>
      </c>
    </row>
    <row r="1072" spans="1:4">
      <c r="A1072" s="1">
        <v>36615</v>
      </c>
      <c r="B1072" s="4">
        <v>36615</v>
      </c>
      <c r="C1072" s="12">
        <f t="shared" si="26"/>
        <v>3</v>
      </c>
      <c r="D1072" s="5">
        <f>VLOOKUP($B1072,data!$A$6:$M$15000,5)</f>
        <v>362000</v>
      </c>
    </row>
    <row r="1073" spans="1:4">
      <c r="A1073" s="1">
        <v>36616</v>
      </c>
      <c r="B1073" s="4">
        <v>36616</v>
      </c>
      <c r="C1073" s="12">
        <f t="shared" si="26"/>
        <v>3</v>
      </c>
      <c r="D1073" s="5">
        <f>VLOOKUP($B1073,data!$A$6:$M$15000,5)</f>
        <v>356000</v>
      </c>
    </row>
    <row r="1074" spans="1:4">
      <c r="A1074" s="1">
        <v>36617</v>
      </c>
      <c r="B1074" s="4">
        <v>36617</v>
      </c>
      <c r="C1074" s="12">
        <f t="shared" si="26"/>
        <v>4</v>
      </c>
      <c r="D1074" s="5">
        <f>VLOOKUP($B1074,data!$A$6:$M$15000,5)</f>
        <v>433000</v>
      </c>
    </row>
    <row r="1075" spans="1:4">
      <c r="A1075" s="1">
        <v>36618</v>
      </c>
      <c r="B1075" s="4">
        <v>36618</v>
      </c>
      <c r="C1075" s="12">
        <f t="shared" si="26"/>
        <v>4</v>
      </c>
      <c r="D1075" s="5">
        <f>VLOOKUP($B1075,data!$A$6:$M$15000,5)</f>
        <v>455000</v>
      </c>
    </row>
    <row r="1076" spans="1:4">
      <c r="A1076" s="1">
        <v>36619</v>
      </c>
      <c r="B1076" s="4">
        <v>36619</v>
      </c>
      <c r="C1076" s="12">
        <f t="shared" si="26"/>
        <v>4</v>
      </c>
      <c r="D1076" s="5">
        <f>VLOOKUP($B1076,data!$A$6:$M$15000,5)</f>
        <v>422000</v>
      </c>
    </row>
    <row r="1077" spans="1:4">
      <c r="A1077" s="1">
        <v>36620</v>
      </c>
      <c r="B1077" s="4">
        <v>36620</v>
      </c>
      <c r="C1077" s="12">
        <f t="shared" si="26"/>
        <v>4</v>
      </c>
      <c r="D1077" s="5">
        <f>VLOOKUP($B1077,data!$A$6:$M$15000,5)</f>
        <v>360000</v>
      </c>
    </row>
    <row r="1078" spans="1:4">
      <c r="A1078" s="1">
        <v>36621</v>
      </c>
      <c r="B1078" s="4">
        <v>36621</v>
      </c>
      <c r="C1078" s="12">
        <f t="shared" si="26"/>
        <v>4</v>
      </c>
      <c r="D1078" s="5">
        <f>VLOOKUP($B1078,data!$A$6:$M$15000,5)</f>
        <v>321000</v>
      </c>
    </row>
    <row r="1079" spans="1:4">
      <c r="A1079" s="1">
        <v>36622</v>
      </c>
      <c r="B1079" s="4">
        <v>36622</v>
      </c>
      <c r="C1079" s="12">
        <f t="shared" si="26"/>
        <v>4</v>
      </c>
      <c r="D1079" s="5">
        <f>VLOOKUP($B1079,data!$A$6:$M$15000,5)</f>
        <v>354000</v>
      </c>
    </row>
    <row r="1080" spans="1:4">
      <c r="A1080" s="1">
        <v>36623</v>
      </c>
      <c r="B1080" s="4">
        <v>36623</v>
      </c>
      <c r="C1080" s="12">
        <f t="shared" si="26"/>
        <v>4</v>
      </c>
      <c r="D1080" s="5">
        <f>VLOOKUP($B1080,data!$A$6:$M$15000,5)</f>
        <v>410000</v>
      </c>
    </row>
    <row r="1081" spans="1:4">
      <c r="A1081" s="1">
        <v>36624</v>
      </c>
      <c r="B1081" s="4">
        <v>36624</v>
      </c>
      <c r="C1081" s="12">
        <f t="shared" si="26"/>
        <v>4</v>
      </c>
      <c r="D1081" s="5">
        <f>VLOOKUP($B1081,data!$A$6:$M$15000,5)</f>
        <v>464000</v>
      </c>
    </row>
    <row r="1082" spans="1:4">
      <c r="A1082" s="1">
        <v>36625</v>
      </c>
      <c r="B1082" s="4">
        <v>36625</v>
      </c>
      <c r="C1082" s="12">
        <f t="shared" si="26"/>
        <v>4</v>
      </c>
      <c r="D1082" s="5">
        <f>VLOOKUP($B1082,data!$A$6:$M$15000,5)</f>
        <v>486000</v>
      </c>
    </row>
    <row r="1083" spans="1:4">
      <c r="A1083" s="1">
        <v>36626</v>
      </c>
      <c r="B1083" s="4">
        <v>36626</v>
      </c>
      <c r="C1083" s="12">
        <f t="shared" si="26"/>
        <v>4</v>
      </c>
      <c r="D1083" s="5">
        <f>VLOOKUP($B1083,data!$A$6:$M$15000,5)</f>
        <v>489000</v>
      </c>
    </row>
    <row r="1084" spans="1:4">
      <c r="A1084" s="1">
        <v>36627</v>
      </c>
      <c r="B1084" s="4">
        <v>36627</v>
      </c>
      <c r="C1084" s="12">
        <f t="shared" si="26"/>
        <v>4</v>
      </c>
      <c r="D1084" s="5">
        <f>VLOOKUP($B1084,data!$A$6:$M$15000,5)</f>
        <v>478000</v>
      </c>
    </row>
    <row r="1085" spans="1:4">
      <c r="A1085" s="1">
        <v>36628</v>
      </c>
      <c r="B1085" s="4">
        <v>36628</v>
      </c>
      <c r="C1085" s="12">
        <f t="shared" si="26"/>
        <v>4</v>
      </c>
      <c r="D1085" s="5">
        <f>VLOOKUP($B1085,data!$A$6:$M$15000,5)</f>
        <v>502000</v>
      </c>
    </row>
    <row r="1086" spans="1:4">
      <c r="A1086" s="1">
        <v>36629</v>
      </c>
      <c r="B1086" s="4">
        <v>36629</v>
      </c>
      <c r="C1086" s="12">
        <f t="shared" si="26"/>
        <v>4</v>
      </c>
      <c r="D1086" s="5">
        <f>VLOOKUP($B1086,data!$A$6:$M$15000,5)</f>
        <v>493000</v>
      </c>
    </row>
    <row r="1087" spans="1:4">
      <c r="A1087" s="1">
        <v>36630</v>
      </c>
      <c r="B1087" s="4">
        <v>36630</v>
      </c>
      <c r="C1087" s="12">
        <f t="shared" si="26"/>
        <v>4</v>
      </c>
      <c r="D1087" s="5">
        <f>VLOOKUP($B1087,data!$A$6:$M$15000,5)</f>
        <v>504000</v>
      </c>
    </row>
    <row r="1088" spans="1:4">
      <c r="A1088" s="1">
        <v>36631</v>
      </c>
      <c r="B1088" s="4">
        <v>36631</v>
      </c>
      <c r="C1088" s="12">
        <f t="shared" si="26"/>
        <v>4</v>
      </c>
      <c r="D1088" s="5">
        <f>VLOOKUP($B1088,data!$A$6:$M$15000,5)</f>
        <v>505000</v>
      </c>
    </row>
    <row r="1089" spans="1:4">
      <c r="A1089" s="1">
        <v>36632</v>
      </c>
      <c r="B1089" s="4">
        <v>36632</v>
      </c>
      <c r="C1089" s="12">
        <f t="shared" si="26"/>
        <v>4</v>
      </c>
      <c r="D1089" s="5">
        <f>VLOOKUP($B1089,data!$A$6:$M$15000,5)</f>
        <v>501000</v>
      </c>
    </row>
    <row r="1090" spans="1:4">
      <c r="A1090" s="1">
        <v>36633</v>
      </c>
      <c r="B1090" s="4">
        <v>36633</v>
      </c>
      <c r="C1090" s="12">
        <f t="shared" si="26"/>
        <v>4</v>
      </c>
      <c r="D1090" s="5">
        <f>VLOOKUP($B1090,data!$A$6:$M$15000,5)</f>
        <v>500000</v>
      </c>
    </row>
    <row r="1091" spans="1:4">
      <c r="A1091" s="1">
        <v>36634</v>
      </c>
      <c r="B1091" s="4">
        <v>36634</v>
      </c>
      <c r="C1091" s="12">
        <f t="shared" si="26"/>
        <v>4</v>
      </c>
      <c r="D1091" s="5">
        <f>VLOOKUP($B1091,data!$A$6:$M$15000,5)</f>
        <v>493000</v>
      </c>
    </row>
    <row r="1092" spans="1:4">
      <c r="A1092" s="1">
        <v>36635</v>
      </c>
      <c r="B1092" s="4">
        <v>36635</v>
      </c>
      <c r="C1092" s="12">
        <f t="shared" si="26"/>
        <v>4</v>
      </c>
      <c r="D1092" s="5">
        <f>VLOOKUP($B1092,data!$A$6:$M$15000,5)</f>
        <v>492000</v>
      </c>
    </row>
    <row r="1093" spans="1:4">
      <c r="A1093" s="1">
        <v>36636</v>
      </c>
      <c r="B1093" s="4">
        <v>36636</v>
      </c>
      <c r="C1093" s="12">
        <f t="shared" si="26"/>
        <v>4</v>
      </c>
      <c r="D1093" s="5">
        <f>VLOOKUP($B1093,data!$A$6:$M$15000,5)</f>
        <v>499000</v>
      </c>
    </row>
    <row r="1094" spans="1:4">
      <c r="A1094" s="1">
        <v>36637</v>
      </c>
      <c r="B1094" s="4">
        <v>36637</v>
      </c>
      <c r="C1094" s="12">
        <f t="shared" si="26"/>
        <v>4</v>
      </c>
      <c r="D1094" s="5">
        <f>VLOOKUP($B1094,data!$A$6:$M$15000,5)</f>
        <v>486000</v>
      </c>
    </row>
    <row r="1095" spans="1:4">
      <c r="A1095" s="1">
        <v>36638</v>
      </c>
      <c r="B1095" s="4">
        <v>36638</v>
      </c>
      <c r="C1095" s="12">
        <f t="shared" si="26"/>
        <v>4</v>
      </c>
      <c r="D1095" s="5">
        <f>VLOOKUP($B1095,data!$A$6:$M$15000,5)</f>
        <v>501000</v>
      </c>
    </row>
    <row r="1096" spans="1:4">
      <c r="A1096" s="1">
        <v>36639</v>
      </c>
      <c r="B1096" s="4">
        <v>36639</v>
      </c>
      <c r="C1096" s="12">
        <f t="shared" ref="C1096:C1159" si="27">IF(B1096&lt;&gt;"",MONTH(B1096),0)</f>
        <v>4</v>
      </c>
      <c r="D1096" s="5">
        <f>VLOOKUP($B1096,data!$A$6:$M$15000,5)</f>
        <v>503000</v>
      </c>
    </row>
    <row r="1097" spans="1:4">
      <c r="A1097" s="1">
        <v>36640</v>
      </c>
      <c r="B1097" s="4">
        <v>36640</v>
      </c>
      <c r="C1097" s="12">
        <f t="shared" si="27"/>
        <v>4</v>
      </c>
      <c r="D1097" s="5">
        <f>VLOOKUP($B1097,data!$A$6:$M$15000,5)</f>
        <v>501000</v>
      </c>
    </row>
    <row r="1098" spans="1:4">
      <c r="A1098" s="1">
        <v>36641</v>
      </c>
      <c r="B1098" s="4">
        <v>36641</v>
      </c>
      <c r="C1098" s="12">
        <f t="shared" si="27"/>
        <v>4</v>
      </c>
      <c r="D1098" s="5">
        <f>VLOOKUP($B1098,data!$A$6:$M$15000,5)</f>
        <v>503000</v>
      </c>
    </row>
    <row r="1099" spans="1:4">
      <c r="A1099" s="1">
        <v>36642</v>
      </c>
      <c r="B1099" s="4">
        <v>36642</v>
      </c>
      <c r="C1099" s="12">
        <f t="shared" si="27"/>
        <v>4</v>
      </c>
      <c r="D1099" s="5">
        <f>VLOOKUP($B1099,data!$A$6:$M$15000,5)</f>
        <v>496000</v>
      </c>
    </row>
    <row r="1100" spans="1:4">
      <c r="A1100" s="1">
        <v>36643</v>
      </c>
      <c r="B1100" s="4">
        <v>36643</v>
      </c>
      <c r="C1100" s="12">
        <f t="shared" si="27"/>
        <v>4</v>
      </c>
      <c r="D1100" s="5">
        <f>VLOOKUP($B1100,data!$A$6:$M$15000,5)</f>
        <v>499000</v>
      </c>
    </row>
    <row r="1101" spans="1:4">
      <c r="A1101" s="1">
        <v>36644</v>
      </c>
      <c r="B1101" s="4">
        <v>36644</v>
      </c>
      <c r="C1101" s="12">
        <f t="shared" si="27"/>
        <v>4</v>
      </c>
      <c r="D1101" s="5">
        <f>VLOOKUP($B1101,data!$A$6:$M$15000,5)</f>
        <v>495000</v>
      </c>
    </row>
    <row r="1102" spans="1:4">
      <c r="A1102" s="1">
        <v>36645</v>
      </c>
      <c r="B1102" s="4">
        <v>36645</v>
      </c>
      <c r="C1102" s="12">
        <f t="shared" si="27"/>
        <v>4</v>
      </c>
      <c r="D1102" s="5">
        <f>VLOOKUP($B1102,data!$A$6:$M$15000,5)</f>
        <v>365000</v>
      </c>
    </row>
    <row r="1103" spans="1:4">
      <c r="A1103" s="1">
        <v>36646</v>
      </c>
      <c r="B1103" s="4">
        <v>36646</v>
      </c>
      <c r="C1103" s="12">
        <f t="shared" si="27"/>
        <v>4</v>
      </c>
      <c r="D1103" s="5">
        <f>VLOOKUP($B1103,data!$A$6:$M$15000,5)</f>
        <v>347000</v>
      </c>
    </row>
    <row r="1104" spans="1:4">
      <c r="A1104" s="1">
        <v>36647</v>
      </c>
      <c r="B1104" s="4">
        <v>36647</v>
      </c>
      <c r="C1104" s="12">
        <f t="shared" si="27"/>
        <v>5</v>
      </c>
      <c r="D1104" s="5">
        <f>VLOOKUP($B1104,data!$A$6:$M$15000,5)</f>
        <v>492000</v>
      </c>
    </row>
    <row r="1105" spans="1:4">
      <c r="A1105" s="1">
        <v>36648</v>
      </c>
      <c r="B1105" s="4">
        <v>36648</v>
      </c>
      <c r="C1105" s="12">
        <f t="shared" si="27"/>
        <v>5</v>
      </c>
      <c r="D1105" s="5">
        <f>VLOOKUP($B1105,data!$A$6:$M$15000,5)</f>
        <v>526000</v>
      </c>
    </row>
    <row r="1106" spans="1:4">
      <c r="A1106" s="1">
        <v>36649</v>
      </c>
      <c r="B1106" s="4">
        <v>36649</v>
      </c>
      <c r="C1106" s="12">
        <f t="shared" si="27"/>
        <v>5</v>
      </c>
      <c r="D1106" s="5">
        <f>VLOOKUP($B1106,data!$A$6:$M$15000,5)</f>
        <v>503000</v>
      </c>
    </row>
    <row r="1107" spans="1:4">
      <c r="A1107" s="1">
        <v>36650</v>
      </c>
      <c r="B1107" s="4">
        <v>36650</v>
      </c>
      <c r="C1107" s="12">
        <f t="shared" si="27"/>
        <v>5</v>
      </c>
      <c r="D1107" s="5">
        <f>VLOOKUP($B1107,data!$A$6:$M$15000,5)</f>
        <v>489000</v>
      </c>
    </row>
    <row r="1108" spans="1:4">
      <c r="A1108" s="1">
        <v>36651</v>
      </c>
      <c r="B1108" s="4">
        <v>36651</v>
      </c>
      <c r="C1108" s="12">
        <f t="shared" si="27"/>
        <v>5</v>
      </c>
      <c r="D1108" s="5">
        <f>VLOOKUP($B1108,data!$A$6:$M$15000,5)</f>
        <v>488000</v>
      </c>
    </row>
    <row r="1109" spans="1:4">
      <c r="A1109" s="1">
        <v>36652</v>
      </c>
      <c r="B1109" s="4">
        <v>36652</v>
      </c>
      <c r="C1109" s="12">
        <f t="shared" si="27"/>
        <v>5</v>
      </c>
      <c r="D1109" s="5">
        <f>VLOOKUP($B1109,data!$A$6:$M$15000,5)</f>
        <v>488000</v>
      </c>
    </row>
    <row r="1110" spans="1:4">
      <c r="A1110" s="1">
        <v>36653</v>
      </c>
      <c r="B1110" s="4">
        <v>36653</v>
      </c>
      <c r="C1110" s="12">
        <f t="shared" si="27"/>
        <v>5</v>
      </c>
      <c r="D1110" s="5">
        <f>VLOOKUP($B1110,data!$A$6:$M$15000,5)</f>
        <v>501000</v>
      </c>
    </row>
    <row r="1111" spans="1:4">
      <c r="A1111" s="1">
        <v>36654</v>
      </c>
      <c r="B1111" s="4">
        <v>36654</v>
      </c>
      <c r="C1111" s="12">
        <f t="shared" si="27"/>
        <v>5</v>
      </c>
      <c r="D1111" s="5">
        <f>VLOOKUP($B1111,data!$A$6:$M$15000,5)</f>
        <v>482000</v>
      </c>
    </row>
    <row r="1112" spans="1:4">
      <c r="A1112" s="1">
        <v>36655</v>
      </c>
      <c r="B1112" s="4">
        <v>36655</v>
      </c>
      <c r="C1112" s="12">
        <f t="shared" si="27"/>
        <v>5</v>
      </c>
      <c r="D1112" s="5">
        <f>VLOOKUP($B1112,data!$A$6:$M$15000,5)</f>
        <v>500000</v>
      </c>
    </row>
    <row r="1113" spans="1:4">
      <c r="A1113" s="1">
        <v>36656</v>
      </c>
      <c r="B1113" s="4">
        <v>36656</v>
      </c>
      <c r="C1113" s="12">
        <f t="shared" si="27"/>
        <v>5</v>
      </c>
      <c r="D1113" s="5">
        <f>VLOOKUP($B1113,data!$A$6:$M$15000,5)</f>
        <v>498000</v>
      </c>
    </row>
    <row r="1114" spans="1:4">
      <c r="A1114" s="1">
        <v>36657</v>
      </c>
      <c r="B1114" s="4">
        <v>36657</v>
      </c>
      <c r="C1114" s="12">
        <f t="shared" si="27"/>
        <v>5</v>
      </c>
      <c r="D1114" s="5">
        <f>VLOOKUP($B1114,data!$A$6:$M$15000,5)</f>
        <v>503000</v>
      </c>
    </row>
    <row r="1115" spans="1:4">
      <c r="A1115" s="1">
        <v>36658</v>
      </c>
      <c r="B1115" s="4">
        <v>36658</v>
      </c>
      <c r="C1115" s="12">
        <f t="shared" si="27"/>
        <v>5</v>
      </c>
      <c r="D1115" s="5">
        <f>VLOOKUP($B1115,data!$A$6:$M$15000,5)</f>
        <v>501000</v>
      </c>
    </row>
    <row r="1116" spans="1:4">
      <c r="A1116" s="1">
        <v>36659</v>
      </c>
      <c r="B1116" s="4">
        <v>36659</v>
      </c>
      <c r="C1116" s="12">
        <f t="shared" si="27"/>
        <v>5</v>
      </c>
      <c r="D1116" s="5">
        <f>VLOOKUP($B1116,data!$A$6:$M$15000,5)</f>
        <v>511000</v>
      </c>
    </row>
    <row r="1117" spans="1:4">
      <c r="A1117" s="1">
        <v>36660</v>
      </c>
      <c r="B1117" s="4">
        <v>36660</v>
      </c>
      <c r="C1117" s="12">
        <f t="shared" si="27"/>
        <v>5</v>
      </c>
      <c r="D1117" s="5">
        <f>VLOOKUP($B1117,data!$A$6:$M$15000,5)</f>
        <v>503000</v>
      </c>
    </row>
    <row r="1118" spans="1:4">
      <c r="A1118" s="1">
        <v>36661</v>
      </c>
      <c r="B1118" s="4">
        <v>36661</v>
      </c>
      <c r="C1118" s="12">
        <f t="shared" si="27"/>
        <v>5</v>
      </c>
      <c r="D1118" s="5">
        <f>VLOOKUP($B1118,data!$A$6:$M$15000,5)</f>
        <v>504000</v>
      </c>
    </row>
    <row r="1119" spans="1:4">
      <c r="A1119" s="1">
        <v>36662</v>
      </c>
      <c r="B1119" s="4">
        <v>36662</v>
      </c>
      <c r="C1119" s="12">
        <f t="shared" si="27"/>
        <v>5</v>
      </c>
      <c r="D1119" s="5">
        <f>VLOOKUP($B1119,data!$A$6:$M$15000,5)</f>
        <v>502000</v>
      </c>
    </row>
    <row r="1120" spans="1:4">
      <c r="A1120" s="1">
        <v>36663</v>
      </c>
      <c r="B1120" s="4">
        <v>36663</v>
      </c>
      <c r="C1120" s="12">
        <f t="shared" si="27"/>
        <v>5</v>
      </c>
      <c r="D1120" s="5">
        <f>VLOOKUP($B1120,data!$A$6:$M$15000,5)</f>
        <v>490000</v>
      </c>
    </row>
    <row r="1121" spans="1:4">
      <c r="A1121" s="1">
        <v>36664</v>
      </c>
      <c r="B1121" s="4">
        <v>36664</v>
      </c>
      <c r="C1121" s="12">
        <f t="shared" si="27"/>
        <v>5</v>
      </c>
      <c r="D1121" s="5">
        <f>VLOOKUP($B1121,data!$A$6:$M$15000,5)</f>
        <v>473000</v>
      </c>
    </row>
    <row r="1122" spans="1:4">
      <c r="A1122" s="1">
        <v>36665</v>
      </c>
      <c r="B1122" s="4">
        <v>36665</v>
      </c>
      <c r="C1122" s="12">
        <f t="shared" si="27"/>
        <v>5</v>
      </c>
      <c r="D1122" s="5">
        <f>VLOOKUP($B1122,data!$A$6:$M$15000,5)</f>
        <v>471000</v>
      </c>
    </row>
    <row r="1123" spans="1:4">
      <c r="A1123" s="1">
        <v>36666</v>
      </c>
      <c r="B1123" s="4">
        <v>36666</v>
      </c>
      <c r="C1123" s="12">
        <f t="shared" si="27"/>
        <v>5</v>
      </c>
      <c r="D1123" s="5">
        <f>VLOOKUP($B1123,data!$A$6:$M$15000,5)</f>
        <v>407000</v>
      </c>
    </row>
    <row r="1124" spans="1:4">
      <c r="A1124" s="1">
        <v>36667</v>
      </c>
      <c r="B1124" s="4">
        <v>36667</v>
      </c>
      <c r="C1124" s="12">
        <f t="shared" si="27"/>
        <v>5</v>
      </c>
      <c r="D1124" s="5">
        <f>VLOOKUP($B1124,data!$A$6:$M$15000,5)</f>
        <v>496000</v>
      </c>
    </row>
    <row r="1125" spans="1:4">
      <c r="A1125" s="1">
        <v>36668</v>
      </c>
      <c r="B1125" s="4">
        <v>36668</v>
      </c>
      <c r="C1125" s="12">
        <f t="shared" si="27"/>
        <v>5</v>
      </c>
      <c r="D1125" s="5">
        <f>VLOOKUP($B1125,data!$A$6:$M$15000,5)</f>
        <v>498000</v>
      </c>
    </row>
    <row r="1126" spans="1:4">
      <c r="A1126" s="1">
        <v>36669</v>
      </c>
      <c r="B1126" s="4">
        <v>36669</v>
      </c>
      <c r="C1126" s="12">
        <f t="shared" si="27"/>
        <v>5</v>
      </c>
      <c r="D1126" s="5">
        <f>VLOOKUP($B1126,data!$A$6:$M$15000,5)</f>
        <v>449000</v>
      </c>
    </row>
    <row r="1127" spans="1:4">
      <c r="A1127" s="1">
        <v>36670</v>
      </c>
      <c r="B1127" s="4">
        <v>36670</v>
      </c>
      <c r="C1127" s="12">
        <f t="shared" si="27"/>
        <v>5</v>
      </c>
      <c r="D1127" s="5">
        <f>VLOOKUP($B1127,data!$A$6:$M$15000,5)</f>
        <v>481000</v>
      </c>
    </row>
    <row r="1128" spans="1:4">
      <c r="A1128" s="1">
        <v>36671</v>
      </c>
      <c r="B1128" s="4">
        <v>36671</v>
      </c>
      <c r="C1128" s="12">
        <f t="shared" si="27"/>
        <v>5</v>
      </c>
      <c r="D1128" s="5">
        <f>VLOOKUP($B1128,data!$A$6:$M$15000,5)</f>
        <v>461000</v>
      </c>
    </row>
    <row r="1129" spans="1:4">
      <c r="A1129" s="1">
        <v>36672</v>
      </c>
      <c r="B1129" s="4">
        <v>36672</v>
      </c>
      <c r="C1129" s="12">
        <f t="shared" si="27"/>
        <v>5</v>
      </c>
      <c r="D1129" s="5">
        <f>VLOOKUP($B1129,data!$A$6:$M$15000,5)</f>
        <v>491000</v>
      </c>
    </row>
    <row r="1130" spans="1:4">
      <c r="A1130" s="1">
        <v>36673</v>
      </c>
      <c r="B1130" s="4">
        <v>36673</v>
      </c>
      <c r="C1130" s="12">
        <f t="shared" si="27"/>
        <v>5</v>
      </c>
      <c r="D1130" s="5">
        <f>VLOOKUP($B1130,data!$A$6:$M$15000,5)</f>
        <v>497000</v>
      </c>
    </row>
    <row r="1131" spans="1:4">
      <c r="A1131" s="1">
        <v>36674</v>
      </c>
      <c r="B1131" s="4">
        <v>36674</v>
      </c>
      <c r="C1131" s="12">
        <f t="shared" si="27"/>
        <v>5</v>
      </c>
      <c r="D1131" s="5">
        <f>VLOOKUP($B1131,data!$A$6:$M$15000,5)</f>
        <v>503000</v>
      </c>
    </row>
    <row r="1132" spans="1:4">
      <c r="A1132" s="1">
        <v>36675</v>
      </c>
      <c r="B1132" s="4">
        <v>36675</v>
      </c>
      <c r="C1132" s="12">
        <f t="shared" si="27"/>
        <v>5</v>
      </c>
      <c r="D1132" s="5">
        <f>VLOOKUP($B1132,data!$A$6:$M$15000,5)</f>
        <v>493000</v>
      </c>
    </row>
    <row r="1133" spans="1:4">
      <c r="A1133" s="1">
        <v>36676</v>
      </c>
      <c r="B1133" s="4">
        <v>36676</v>
      </c>
      <c r="C1133" s="12">
        <f t="shared" si="27"/>
        <v>5</v>
      </c>
      <c r="D1133" s="5">
        <f>VLOOKUP($B1133,data!$A$6:$M$15000,5)</f>
        <v>503000</v>
      </c>
    </row>
    <row r="1134" spans="1:4">
      <c r="A1134" s="1">
        <v>36677</v>
      </c>
      <c r="B1134" s="4">
        <v>36677</v>
      </c>
      <c r="C1134" s="12">
        <f t="shared" si="27"/>
        <v>5</v>
      </c>
      <c r="D1134" s="5">
        <f>VLOOKUP($B1134,data!$A$6:$M$15000,5)</f>
        <v>502000</v>
      </c>
    </row>
    <row r="1135" spans="1:4">
      <c r="A1135" s="1">
        <v>36678</v>
      </c>
      <c r="B1135" s="4">
        <v>36678</v>
      </c>
      <c r="C1135" s="12">
        <f t="shared" si="27"/>
        <v>6</v>
      </c>
      <c r="D1135" s="5">
        <f>VLOOKUP($B1135,data!$A$6:$M$15000,5)</f>
        <v>459000</v>
      </c>
    </row>
    <row r="1136" spans="1:4">
      <c r="A1136" s="1">
        <v>36679</v>
      </c>
      <c r="B1136" s="4">
        <v>36679</v>
      </c>
      <c r="C1136" s="12">
        <f t="shared" si="27"/>
        <v>6</v>
      </c>
      <c r="D1136" s="5">
        <f>VLOOKUP($B1136,data!$A$6:$M$15000,5)</f>
        <v>451000</v>
      </c>
    </row>
    <row r="1137" spans="1:4">
      <c r="A1137" s="1">
        <v>36680</v>
      </c>
      <c r="B1137" s="4">
        <v>36680</v>
      </c>
      <c r="C1137" s="12">
        <f t="shared" si="27"/>
        <v>6</v>
      </c>
      <c r="D1137" s="5">
        <f>VLOOKUP($B1137,data!$A$6:$M$15000,5)</f>
        <v>375000</v>
      </c>
    </row>
    <row r="1138" spans="1:4">
      <c r="A1138" s="1">
        <v>36681</v>
      </c>
      <c r="B1138" s="4">
        <v>36681</v>
      </c>
      <c r="C1138" s="12">
        <f t="shared" si="27"/>
        <v>6</v>
      </c>
      <c r="D1138" s="5">
        <f>VLOOKUP($B1138,data!$A$6:$M$15000,5)</f>
        <v>389000</v>
      </c>
    </row>
    <row r="1139" spans="1:4">
      <c r="A1139" s="1">
        <v>36682</v>
      </c>
      <c r="B1139" s="4">
        <v>36682</v>
      </c>
      <c r="C1139" s="12">
        <f t="shared" si="27"/>
        <v>6</v>
      </c>
      <c r="D1139" s="5">
        <f>VLOOKUP($B1139,data!$A$6:$M$15000,5)</f>
        <v>361000</v>
      </c>
    </row>
    <row r="1140" spans="1:4">
      <c r="A1140" s="1">
        <v>36683</v>
      </c>
      <c r="B1140" s="4">
        <v>36683</v>
      </c>
      <c r="C1140" s="12">
        <f t="shared" si="27"/>
        <v>6</v>
      </c>
      <c r="D1140" s="5">
        <f>VLOOKUP($B1140,data!$A$6:$M$15000,5)</f>
        <v>357000</v>
      </c>
    </row>
    <row r="1141" spans="1:4">
      <c r="A1141" s="1">
        <v>36684</v>
      </c>
      <c r="B1141" s="4">
        <v>36684</v>
      </c>
      <c r="C1141" s="12">
        <f t="shared" si="27"/>
        <v>6</v>
      </c>
      <c r="D1141" s="5">
        <f>VLOOKUP($B1141,data!$A$6:$M$15000,5)</f>
        <v>361000</v>
      </c>
    </row>
    <row r="1142" spans="1:4">
      <c r="A1142" s="1">
        <v>36685</v>
      </c>
      <c r="B1142" s="4">
        <v>36685</v>
      </c>
      <c r="C1142" s="12">
        <f t="shared" si="27"/>
        <v>6</v>
      </c>
      <c r="D1142" s="5">
        <f>VLOOKUP($B1142,data!$A$6:$M$15000,5)</f>
        <v>362000</v>
      </c>
    </row>
    <row r="1143" spans="1:4">
      <c r="A1143" s="1">
        <v>36686</v>
      </c>
      <c r="B1143" s="4">
        <v>36686</v>
      </c>
      <c r="C1143" s="12">
        <f t="shared" si="27"/>
        <v>6</v>
      </c>
      <c r="D1143" s="5">
        <f>VLOOKUP($B1143,data!$A$6:$M$15000,5)</f>
        <v>384000</v>
      </c>
    </row>
    <row r="1144" spans="1:4">
      <c r="A1144" s="1">
        <v>36687</v>
      </c>
      <c r="B1144" s="4">
        <v>36687</v>
      </c>
      <c r="C1144" s="12">
        <f t="shared" si="27"/>
        <v>6</v>
      </c>
      <c r="D1144" s="5">
        <f>VLOOKUP($B1144,data!$A$6:$M$15000,5)</f>
        <v>387000</v>
      </c>
    </row>
    <row r="1145" spans="1:4">
      <c r="A1145" s="1">
        <v>36688</v>
      </c>
      <c r="B1145" s="4">
        <v>36688</v>
      </c>
      <c r="C1145" s="12">
        <f t="shared" si="27"/>
        <v>6</v>
      </c>
      <c r="D1145" s="5">
        <f>VLOOKUP($B1145,data!$A$6:$M$15000,5)</f>
        <v>414000</v>
      </c>
    </row>
    <row r="1146" spans="1:4">
      <c r="A1146" s="1">
        <v>36689</v>
      </c>
      <c r="B1146" s="4">
        <v>36689</v>
      </c>
      <c r="C1146" s="12">
        <f t="shared" si="27"/>
        <v>6</v>
      </c>
      <c r="D1146" s="5">
        <f>VLOOKUP($B1146,data!$A$6:$M$15000,5)</f>
        <v>430000</v>
      </c>
    </row>
    <row r="1147" spans="1:4">
      <c r="A1147" s="1">
        <v>36690</v>
      </c>
      <c r="B1147" s="4">
        <v>36690</v>
      </c>
      <c r="C1147" s="12">
        <f t="shared" si="27"/>
        <v>6</v>
      </c>
      <c r="D1147" s="5">
        <f>VLOOKUP($B1147,data!$A$6:$M$15000,5)</f>
        <v>347000</v>
      </c>
    </row>
    <row r="1148" spans="1:4">
      <c r="A1148" s="1">
        <v>36691</v>
      </c>
      <c r="B1148" s="4">
        <v>36691</v>
      </c>
      <c r="C1148" s="12">
        <f t="shared" si="27"/>
        <v>6</v>
      </c>
      <c r="D1148" s="5">
        <f>VLOOKUP($B1148,data!$A$6:$M$15000,5)</f>
        <v>333000</v>
      </c>
    </row>
    <row r="1149" spans="1:4">
      <c r="A1149" s="1">
        <v>36692</v>
      </c>
      <c r="B1149" s="4">
        <v>36692</v>
      </c>
      <c r="C1149" s="12">
        <f t="shared" si="27"/>
        <v>6</v>
      </c>
      <c r="D1149" s="5">
        <f>VLOOKUP($B1149,data!$A$6:$M$15000,5)</f>
        <v>286000</v>
      </c>
    </row>
    <row r="1150" spans="1:4">
      <c r="A1150" s="1">
        <v>36693</v>
      </c>
      <c r="B1150" s="4">
        <v>36693</v>
      </c>
      <c r="C1150" s="12">
        <f t="shared" si="27"/>
        <v>6</v>
      </c>
      <c r="D1150" s="5">
        <f>VLOOKUP($B1150,data!$A$6:$M$15000,5)</f>
        <v>330000</v>
      </c>
    </row>
    <row r="1151" spans="1:4">
      <c r="A1151" s="1">
        <v>36694</v>
      </c>
      <c r="B1151" s="4">
        <v>36694</v>
      </c>
      <c r="C1151" s="12">
        <f t="shared" si="27"/>
        <v>6</v>
      </c>
      <c r="D1151" s="5">
        <f>VLOOKUP($B1151,data!$A$6:$M$15000,5)</f>
        <v>356000</v>
      </c>
    </row>
    <row r="1152" spans="1:4">
      <c r="A1152" s="1">
        <v>36695</v>
      </c>
      <c r="B1152" s="4">
        <v>36695</v>
      </c>
      <c r="C1152" s="12">
        <f t="shared" si="27"/>
        <v>6</v>
      </c>
      <c r="D1152" s="5">
        <f>VLOOKUP($B1152,data!$A$6:$M$15000,5)</f>
        <v>361000</v>
      </c>
    </row>
    <row r="1153" spans="1:4">
      <c r="A1153" s="1">
        <v>36696</v>
      </c>
      <c r="B1153" s="4">
        <v>36696</v>
      </c>
      <c r="C1153" s="12">
        <f t="shared" si="27"/>
        <v>6</v>
      </c>
      <c r="D1153" s="5">
        <f>VLOOKUP($B1153,data!$A$6:$M$15000,5)</f>
        <v>352000</v>
      </c>
    </row>
    <row r="1154" spans="1:4">
      <c r="A1154" s="1">
        <v>36697</v>
      </c>
      <c r="B1154" s="4">
        <v>36697</v>
      </c>
      <c r="C1154" s="12">
        <f t="shared" si="27"/>
        <v>6</v>
      </c>
      <c r="D1154" s="5">
        <f>VLOOKUP($B1154,data!$A$6:$M$15000,5)</f>
        <v>390000</v>
      </c>
    </row>
    <row r="1155" spans="1:4">
      <c r="A1155" s="1">
        <v>36698</v>
      </c>
      <c r="B1155" s="4">
        <v>36698</v>
      </c>
      <c r="C1155" s="12">
        <f t="shared" si="27"/>
        <v>6</v>
      </c>
      <c r="D1155" s="5">
        <f>VLOOKUP($B1155,data!$A$6:$M$15000,5)</f>
        <v>392000</v>
      </c>
    </row>
    <row r="1156" spans="1:4">
      <c r="A1156" s="1">
        <v>36699</v>
      </c>
      <c r="B1156" s="4">
        <v>36699</v>
      </c>
      <c r="C1156" s="12">
        <f t="shared" si="27"/>
        <v>6</v>
      </c>
      <c r="D1156" s="5">
        <f>VLOOKUP($B1156,data!$A$6:$M$15000,5)</f>
        <v>354000</v>
      </c>
    </row>
    <row r="1157" spans="1:4">
      <c r="A1157" s="1">
        <v>36700</v>
      </c>
      <c r="B1157" s="4">
        <v>36700</v>
      </c>
      <c r="C1157" s="12">
        <f t="shared" si="27"/>
        <v>6</v>
      </c>
      <c r="D1157" s="5">
        <f>VLOOKUP($B1157,data!$A$6:$M$15000,5)</f>
        <v>431000</v>
      </c>
    </row>
    <row r="1158" spans="1:4">
      <c r="A1158" s="1">
        <v>36701</v>
      </c>
      <c r="B1158" s="4">
        <v>36701</v>
      </c>
      <c r="C1158" s="12">
        <f t="shared" si="27"/>
        <v>6</v>
      </c>
      <c r="D1158" s="5">
        <f>VLOOKUP($B1158,data!$A$6:$M$15000,5)</f>
        <v>479000</v>
      </c>
    </row>
    <row r="1159" spans="1:4">
      <c r="A1159" s="1">
        <v>36702</v>
      </c>
      <c r="B1159" s="4">
        <v>36702</v>
      </c>
      <c r="C1159" s="12">
        <f t="shared" si="27"/>
        <v>6</v>
      </c>
      <c r="D1159" s="5">
        <f>VLOOKUP($B1159,data!$A$6:$M$15000,5)</f>
        <v>486000</v>
      </c>
    </row>
    <row r="1160" spans="1:4">
      <c r="A1160" s="1">
        <v>36703</v>
      </c>
      <c r="B1160" s="4">
        <v>36703</v>
      </c>
      <c r="C1160" s="12">
        <f t="shared" ref="C1160:C1223" si="28">IF(B1160&lt;&gt;"",MONTH(B1160),0)</f>
        <v>6</v>
      </c>
      <c r="D1160" s="5">
        <f>VLOOKUP($B1160,data!$A$6:$M$15000,5)</f>
        <v>456000</v>
      </c>
    </row>
    <row r="1161" spans="1:4">
      <c r="A1161" s="1">
        <v>36704</v>
      </c>
      <c r="B1161" s="4">
        <v>36704</v>
      </c>
      <c r="C1161" s="12">
        <f t="shared" si="28"/>
        <v>6</v>
      </c>
      <c r="D1161" s="5">
        <f>VLOOKUP($B1161,data!$A$6:$M$15000,5)</f>
        <v>457000</v>
      </c>
    </row>
    <row r="1162" spans="1:4">
      <c r="A1162" s="1">
        <v>36705</v>
      </c>
      <c r="B1162" s="4">
        <v>36705</v>
      </c>
      <c r="C1162" s="12">
        <f t="shared" si="28"/>
        <v>6</v>
      </c>
      <c r="D1162" s="5">
        <f>VLOOKUP($B1162,data!$A$6:$M$15000,5)</f>
        <v>436000</v>
      </c>
    </row>
    <row r="1163" spans="1:4">
      <c r="A1163" s="1">
        <v>36706</v>
      </c>
      <c r="B1163" s="4">
        <v>36706</v>
      </c>
      <c r="C1163" s="12">
        <f t="shared" si="28"/>
        <v>6</v>
      </c>
      <c r="D1163" s="5">
        <f>VLOOKUP($B1163,data!$A$6:$M$15000,5)</f>
        <v>363000</v>
      </c>
    </row>
    <row r="1164" spans="1:4">
      <c r="A1164" s="1">
        <v>36707</v>
      </c>
      <c r="B1164" s="4">
        <v>36707</v>
      </c>
      <c r="C1164" s="12">
        <f t="shared" si="28"/>
        <v>6</v>
      </c>
      <c r="D1164" s="5">
        <f>VLOOKUP($B1164,data!$A$6:$M$15000,5)</f>
        <v>393000</v>
      </c>
    </row>
    <row r="1165" spans="1:4">
      <c r="A1165" s="1">
        <v>36708</v>
      </c>
      <c r="B1165" s="4">
        <v>36708</v>
      </c>
      <c r="C1165" s="12">
        <f t="shared" si="28"/>
        <v>7</v>
      </c>
      <c r="D1165" s="5">
        <f>VLOOKUP($B1165,data!$A$6:$M$15000,5)</f>
        <v>495000</v>
      </c>
    </row>
    <row r="1166" spans="1:4">
      <c r="A1166" s="1">
        <v>36709</v>
      </c>
      <c r="B1166" s="4">
        <v>36709</v>
      </c>
      <c r="C1166" s="12">
        <f t="shared" si="28"/>
        <v>7</v>
      </c>
      <c r="D1166" s="5">
        <f>VLOOKUP($B1166,data!$A$6:$M$15000,5)</f>
        <v>491000</v>
      </c>
    </row>
    <row r="1167" spans="1:4">
      <c r="A1167" s="1">
        <v>36710</v>
      </c>
      <c r="B1167" s="4">
        <v>36710</v>
      </c>
      <c r="C1167" s="12">
        <f t="shared" si="28"/>
        <v>7</v>
      </c>
      <c r="D1167" s="5">
        <f>VLOOKUP($B1167,data!$A$6:$M$15000,5)</f>
        <v>499000</v>
      </c>
    </row>
    <row r="1168" spans="1:4">
      <c r="A1168" s="1">
        <v>36711</v>
      </c>
      <c r="B1168" s="4">
        <v>36711</v>
      </c>
      <c r="C1168" s="12">
        <f t="shared" si="28"/>
        <v>7</v>
      </c>
      <c r="D1168" s="5">
        <f>VLOOKUP($B1168,data!$A$6:$M$15000,5)</f>
        <v>474000</v>
      </c>
    </row>
    <row r="1169" spans="1:4">
      <c r="A1169" s="1">
        <v>36712</v>
      </c>
      <c r="B1169" s="4">
        <v>36712</v>
      </c>
      <c r="C1169" s="12">
        <f t="shared" si="28"/>
        <v>7</v>
      </c>
      <c r="D1169" s="5">
        <f>VLOOKUP($B1169,data!$A$6:$M$15000,5)</f>
        <v>475000</v>
      </c>
    </row>
    <row r="1170" spans="1:4">
      <c r="A1170" s="1">
        <v>36713</v>
      </c>
      <c r="B1170" s="4">
        <v>36713</v>
      </c>
      <c r="C1170" s="12">
        <f t="shared" si="28"/>
        <v>7</v>
      </c>
      <c r="D1170" s="5">
        <f>VLOOKUP($B1170,data!$A$6:$M$15000,5)</f>
        <v>462000</v>
      </c>
    </row>
    <row r="1171" spans="1:4">
      <c r="A1171" s="1">
        <v>36714</v>
      </c>
      <c r="B1171" s="4">
        <v>36714</v>
      </c>
      <c r="C1171" s="12">
        <f t="shared" si="28"/>
        <v>7</v>
      </c>
      <c r="D1171" s="5">
        <f>VLOOKUP($B1171,data!$A$6:$M$15000,5)</f>
        <v>457000</v>
      </c>
    </row>
    <row r="1172" spans="1:4">
      <c r="A1172" s="1">
        <v>36715</v>
      </c>
      <c r="B1172" s="4">
        <v>36715</v>
      </c>
      <c r="C1172" s="12">
        <f t="shared" si="28"/>
        <v>7</v>
      </c>
      <c r="D1172" s="5">
        <f>VLOOKUP($B1172,data!$A$6:$M$15000,5)</f>
        <v>428000</v>
      </c>
    </row>
    <row r="1173" spans="1:4">
      <c r="A1173" s="1">
        <v>36716</v>
      </c>
      <c r="B1173" s="4">
        <v>36716</v>
      </c>
      <c r="C1173" s="12">
        <f t="shared" si="28"/>
        <v>7</v>
      </c>
      <c r="D1173" s="5">
        <f>VLOOKUP($B1173,data!$A$6:$M$15000,5)</f>
        <v>431000</v>
      </c>
    </row>
    <row r="1174" spans="1:4">
      <c r="A1174" s="1">
        <v>36717</v>
      </c>
      <c r="B1174" s="4">
        <v>36717</v>
      </c>
      <c r="C1174" s="12">
        <f t="shared" si="28"/>
        <v>7</v>
      </c>
      <c r="D1174" s="5">
        <f>VLOOKUP($B1174,data!$A$6:$M$15000,5)</f>
        <v>403000</v>
      </c>
    </row>
    <row r="1175" spans="1:4">
      <c r="A1175" s="1">
        <v>36718</v>
      </c>
      <c r="B1175" s="4">
        <v>36718</v>
      </c>
      <c r="C1175" s="12">
        <f t="shared" si="28"/>
        <v>7</v>
      </c>
      <c r="D1175" s="5">
        <f>VLOOKUP($B1175,data!$A$6:$M$15000,5)</f>
        <v>416000</v>
      </c>
    </row>
    <row r="1176" spans="1:4">
      <c r="A1176" s="1">
        <v>36719</v>
      </c>
      <c r="B1176" s="4">
        <v>36719</v>
      </c>
      <c r="C1176" s="12">
        <f t="shared" si="28"/>
        <v>7</v>
      </c>
      <c r="D1176" s="5">
        <f>VLOOKUP($B1176,data!$A$6:$M$15000,5)</f>
        <v>389000</v>
      </c>
    </row>
    <row r="1177" spans="1:4">
      <c r="A1177" s="1">
        <v>36720</v>
      </c>
      <c r="B1177" s="4">
        <v>36720</v>
      </c>
      <c r="C1177" s="12">
        <f t="shared" si="28"/>
        <v>7</v>
      </c>
      <c r="D1177" s="5">
        <f>VLOOKUP($B1177,data!$A$6:$M$15000,5)</f>
        <v>406000</v>
      </c>
    </row>
    <row r="1178" spans="1:4">
      <c r="A1178" s="1">
        <v>36721</v>
      </c>
      <c r="B1178" s="4">
        <v>36721</v>
      </c>
      <c r="C1178" s="12">
        <f t="shared" si="28"/>
        <v>7</v>
      </c>
      <c r="D1178" s="5">
        <f>VLOOKUP($B1178,data!$A$6:$M$15000,5)</f>
        <v>393000</v>
      </c>
    </row>
    <row r="1179" spans="1:4">
      <c r="A1179" s="1">
        <v>36722</v>
      </c>
      <c r="B1179" s="4">
        <v>36722</v>
      </c>
      <c r="C1179" s="12">
        <f t="shared" si="28"/>
        <v>7</v>
      </c>
      <c r="D1179" s="5">
        <f>VLOOKUP($B1179,data!$A$6:$M$15000,5)</f>
        <v>374000</v>
      </c>
    </row>
    <row r="1180" spans="1:4">
      <c r="A1180" s="1">
        <v>36723</v>
      </c>
      <c r="B1180" s="4">
        <v>36723</v>
      </c>
      <c r="C1180" s="12">
        <f t="shared" si="28"/>
        <v>7</v>
      </c>
      <c r="D1180" s="5">
        <f>VLOOKUP($B1180,data!$A$6:$M$15000,5)</f>
        <v>394000</v>
      </c>
    </row>
    <row r="1181" spans="1:4">
      <c r="A1181" s="1">
        <v>36724</v>
      </c>
      <c r="B1181" s="4">
        <v>36724</v>
      </c>
      <c r="C1181" s="12">
        <f t="shared" si="28"/>
        <v>7</v>
      </c>
      <c r="D1181" s="5">
        <f>VLOOKUP($B1181,data!$A$6:$M$15000,5)</f>
        <v>390000</v>
      </c>
    </row>
    <row r="1182" spans="1:4">
      <c r="A1182" s="1">
        <v>36725</v>
      </c>
      <c r="B1182" s="4">
        <v>36725</v>
      </c>
      <c r="C1182" s="12">
        <f t="shared" si="28"/>
        <v>7</v>
      </c>
      <c r="D1182" s="5">
        <f>VLOOKUP($B1182,data!$A$6:$M$15000,5)</f>
        <v>337000</v>
      </c>
    </row>
    <row r="1183" spans="1:4">
      <c r="A1183" s="1">
        <v>36726</v>
      </c>
      <c r="B1183" s="4">
        <v>36726</v>
      </c>
      <c r="C1183" s="12">
        <f t="shared" si="28"/>
        <v>7</v>
      </c>
      <c r="D1183" s="5">
        <f>VLOOKUP($B1183,data!$A$6:$M$15000,5)</f>
        <v>324000</v>
      </c>
    </row>
    <row r="1184" spans="1:4">
      <c r="A1184" s="1">
        <v>36727</v>
      </c>
      <c r="B1184" s="4">
        <v>36727</v>
      </c>
      <c r="C1184" s="12">
        <f t="shared" si="28"/>
        <v>7</v>
      </c>
      <c r="D1184" s="5">
        <f>VLOOKUP($B1184,data!$A$6:$M$15000,5)</f>
        <v>283000</v>
      </c>
    </row>
    <row r="1185" spans="1:4">
      <c r="A1185" s="1">
        <v>36728</v>
      </c>
      <c r="B1185" s="4">
        <v>36728</v>
      </c>
      <c r="C1185" s="12">
        <f t="shared" si="28"/>
        <v>7</v>
      </c>
      <c r="D1185" s="5">
        <f>VLOOKUP($B1185,data!$A$6:$M$15000,5)</f>
        <v>327000</v>
      </c>
    </row>
    <row r="1186" spans="1:4">
      <c r="A1186" s="1">
        <v>36729</v>
      </c>
      <c r="B1186" s="4">
        <v>36729</v>
      </c>
      <c r="C1186" s="12">
        <f t="shared" si="28"/>
        <v>7</v>
      </c>
      <c r="D1186" s="5">
        <f>VLOOKUP($B1186,data!$A$6:$M$15000,5)</f>
        <v>349000</v>
      </c>
    </row>
    <row r="1187" spans="1:4">
      <c r="A1187" s="1">
        <v>36730</v>
      </c>
      <c r="B1187" s="4">
        <v>36730</v>
      </c>
      <c r="C1187" s="12">
        <f t="shared" si="28"/>
        <v>7</v>
      </c>
      <c r="D1187" s="5">
        <f>VLOOKUP($B1187,data!$A$6:$M$15000,5)</f>
        <v>375000</v>
      </c>
    </row>
    <row r="1188" spans="1:4">
      <c r="A1188" s="1">
        <v>36731</v>
      </c>
      <c r="B1188" s="4">
        <v>36731</v>
      </c>
      <c r="C1188" s="12">
        <f t="shared" si="28"/>
        <v>7</v>
      </c>
      <c r="D1188" s="5">
        <f>VLOOKUP($B1188,data!$A$6:$M$15000,5)</f>
        <v>340000</v>
      </c>
    </row>
    <row r="1189" spans="1:4">
      <c r="A1189" s="1">
        <v>36732</v>
      </c>
      <c r="B1189" s="4">
        <v>36732</v>
      </c>
      <c r="C1189" s="12">
        <f t="shared" si="28"/>
        <v>7</v>
      </c>
      <c r="D1189" s="5">
        <f>VLOOKUP($B1189,data!$A$6:$M$15000,5)</f>
        <v>395000</v>
      </c>
    </row>
    <row r="1190" spans="1:4">
      <c r="A1190" s="1">
        <v>36733</v>
      </c>
      <c r="B1190" s="4">
        <v>36733</v>
      </c>
      <c r="C1190" s="12">
        <f t="shared" si="28"/>
        <v>7</v>
      </c>
      <c r="D1190" s="5">
        <f>VLOOKUP($B1190,data!$A$6:$M$15000,5)</f>
        <v>328000</v>
      </c>
    </row>
    <row r="1191" spans="1:4">
      <c r="A1191" s="1">
        <v>36734</v>
      </c>
      <c r="B1191" s="4">
        <v>36734</v>
      </c>
      <c r="C1191" s="12">
        <f t="shared" si="28"/>
        <v>7</v>
      </c>
      <c r="D1191" s="5">
        <f>VLOOKUP($B1191,data!$A$6:$M$15000,5)</f>
        <v>376000</v>
      </c>
    </row>
    <row r="1192" spans="1:4">
      <c r="A1192" s="1">
        <v>36735</v>
      </c>
      <c r="B1192" s="4">
        <v>36735</v>
      </c>
      <c r="C1192" s="12">
        <f t="shared" si="28"/>
        <v>7</v>
      </c>
      <c r="D1192" s="5">
        <f>VLOOKUP($B1192,data!$A$6:$M$15000,5)</f>
        <v>340000</v>
      </c>
    </row>
    <row r="1193" spans="1:4">
      <c r="A1193" s="1">
        <v>36736</v>
      </c>
      <c r="B1193" s="4">
        <v>36736</v>
      </c>
      <c r="C1193" s="12">
        <f t="shared" si="28"/>
        <v>7</v>
      </c>
      <c r="D1193" s="5">
        <f>VLOOKUP($B1193,data!$A$6:$M$15000,5)</f>
        <v>346000</v>
      </c>
    </row>
    <row r="1194" spans="1:4">
      <c r="A1194" s="1">
        <v>36737</v>
      </c>
      <c r="B1194" s="4">
        <v>36737</v>
      </c>
      <c r="C1194" s="12">
        <f t="shared" si="28"/>
        <v>7</v>
      </c>
      <c r="D1194" s="5">
        <f>VLOOKUP($B1194,data!$A$6:$M$15000,5)</f>
        <v>341000</v>
      </c>
    </row>
    <row r="1195" spans="1:4">
      <c r="A1195" s="1">
        <v>36738</v>
      </c>
      <c r="B1195" s="4">
        <v>36738</v>
      </c>
      <c r="C1195" s="12">
        <f t="shared" si="28"/>
        <v>7</v>
      </c>
      <c r="D1195" s="5">
        <f>VLOOKUP($B1195,data!$A$6:$M$15000,5)</f>
        <v>342000</v>
      </c>
    </row>
    <row r="1196" spans="1:4">
      <c r="A1196" s="1">
        <v>36739</v>
      </c>
      <c r="B1196" s="4">
        <v>36739</v>
      </c>
      <c r="C1196" s="12">
        <f t="shared" si="28"/>
        <v>8</v>
      </c>
      <c r="D1196" s="5">
        <f>VLOOKUP($B1196,data!$A$6:$M$15000,5)</f>
        <v>345000</v>
      </c>
    </row>
    <row r="1197" spans="1:4">
      <c r="A1197" s="1">
        <v>36740</v>
      </c>
      <c r="B1197" s="4">
        <v>36740</v>
      </c>
      <c r="C1197" s="12">
        <f t="shared" si="28"/>
        <v>8</v>
      </c>
      <c r="D1197" s="5">
        <f>VLOOKUP($B1197,data!$A$6:$M$15000,5)</f>
        <v>348000</v>
      </c>
    </row>
    <row r="1198" spans="1:4">
      <c r="A1198" s="1">
        <v>36741</v>
      </c>
      <c r="B1198" s="4">
        <v>36741</v>
      </c>
      <c r="C1198" s="12">
        <f t="shared" si="28"/>
        <v>8</v>
      </c>
      <c r="D1198" s="5">
        <f>VLOOKUP($B1198,data!$A$6:$M$15000,5)</f>
        <v>369000</v>
      </c>
    </row>
    <row r="1199" spans="1:4">
      <c r="A1199" s="1">
        <v>36742</v>
      </c>
      <c r="B1199" s="4">
        <v>36742</v>
      </c>
      <c r="C1199" s="12">
        <f t="shared" si="28"/>
        <v>8</v>
      </c>
      <c r="D1199" s="5">
        <f>VLOOKUP($B1199,data!$A$6:$M$15000,5)</f>
        <v>394000</v>
      </c>
    </row>
    <row r="1200" spans="1:4">
      <c r="A1200" s="1">
        <v>36743</v>
      </c>
      <c r="B1200" s="4">
        <v>36743</v>
      </c>
      <c r="C1200" s="12">
        <f t="shared" si="28"/>
        <v>8</v>
      </c>
      <c r="D1200" s="5">
        <f>VLOOKUP($B1200,data!$A$6:$M$15000,5)</f>
        <v>388000</v>
      </c>
    </row>
    <row r="1201" spans="1:4">
      <c r="A1201" s="1">
        <v>36744</v>
      </c>
      <c r="B1201" s="4">
        <v>36744</v>
      </c>
      <c r="C1201" s="12">
        <f t="shared" si="28"/>
        <v>8</v>
      </c>
      <c r="D1201" s="5">
        <f>VLOOKUP($B1201,data!$A$6:$M$15000,5)</f>
        <v>377000</v>
      </c>
    </row>
    <row r="1202" spans="1:4">
      <c r="A1202" s="1">
        <v>36745</v>
      </c>
      <c r="B1202" s="4">
        <v>36745</v>
      </c>
      <c r="C1202" s="12">
        <f t="shared" si="28"/>
        <v>8</v>
      </c>
      <c r="D1202" s="5">
        <f>VLOOKUP($B1202,data!$A$6:$M$15000,5)</f>
        <v>359000</v>
      </c>
    </row>
    <row r="1203" spans="1:4">
      <c r="A1203" s="1">
        <v>36746</v>
      </c>
      <c r="B1203" s="4">
        <v>36746</v>
      </c>
      <c r="C1203" s="12">
        <f t="shared" si="28"/>
        <v>8</v>
      </c>
      <c r="D1203" s="5">
        <f>VLOOKUP($B1203,data!$A$6:$M$15000,5)</f>
        <v>354000</v>
      </c>
    </row>
    <row r="1204" spans="1:4">
      <c r="A1204" s="1">
        <v>36747</v>
      </c>
      <c r="B1204" s="4">
        <v>36747</v>
      </c>
      <c r="C1204" s="12">
        <f t="shared" si="28"/>
        <v>8</v>
      </c>
      <c r="D1204" s="5">
        <f>VLOOKUP($B1204,data!$A$6:$M$15000,5)</f>
        <v>365000</v>
      </c>
    </row>
    <row r="1205" spans="1:4">
      <c r="A1205" s="1">
        <v>36748</v>
      </c>
      <c r="B1205" s="4">
        <v>36748</v>
      </c>
      <c r="C1205" s="12">
        <f t="shared" si="28"/>
        <v>8</v>
      </c>
      <c r="D1205" s="5">
        <f>VLOOKUP($B1205,data!$A$6:$M$15000,5)</f>
        <v>328000</v>
      </c>
    </row>
    <row r="1206" spans="1:4">
      <c r="A1206" s="1">
        <v>36749</v>
      </c>
      <c r="B1206" s="4">
        <v>36749</v>
      </c>
      <c r="C1206" s="12">
        <f t="shared" si="28"/>
        <v>8</v>
      </c>
      <c r="D1206" s="5">
        <f>VLOOKUP($B1206,data!$A$6:$M$15000,5)</f>
        <v>337000</v>
      </c>
    </row>
    <row r="1207" spans="1:4">
      <c r="A1207" s="1">
        <v>36750</v>
      </c>
      <c r="B1207" s="4">
        <v>36750</v>
      </c>
      <c r="C1207" s="12">
        <f t="shared" si="28"/>
        <v>8</v>
      </c>
      <c r="D1207" s="5">
        <f>VLOOKUP($B1207,data!$A$6:$M$15000,5)</f>
        <v>371000</v>
      </c>
    </row>
    <row r="1208" spans="1:4">
      <c r="A1208" s="1">
        <v>36751</v>
      </c>
      <c r="B1208" s="4">
        <v>36751</v>
      </c>
      <c r="C1208" s="12">
        <f t="shared" si="28"/>
        <v>8</v>
      </c>
      <c r="D1208" s="5">
        <f>VLOOKUP($B1208,data!$A$6:$M$15000,5)</f>
        <v>364000</v>
      </c>
    </row>
    <row r="1209" spans="1:4">
      <c r="A1209" s="1">
        <v>36752</v>
      </c>
      <c r="B1209" s="4">
        <v>36752</v>
      </c>
      <c r="C1209" s="12">
        <f t="shared" si="28"/>
        <v>8</v>
      </c>
      <c r="D1209" s="5">
        <f>VLOOKUP($B1209,data!$A$6:$M$15000,5)</f>
        <v>347000</v>
      </c>
    </row>
    <row r="1210" spans="1:4">
      <c r="A1210" s="1">
        <v>36753</v>
      </c>
      <c r="B1210" s="4">
        <v>36753</v>
      </c>
      <c r="C1210" s="12">
        <f t="shared" si="28"/>
        <v>8</v>
      </c>
      <c r="D1210" s="5">
        <f>VLOOKUP($B1210,data!$A$6:$M$15000,5)</f>
        <v>355000</v>
      </c>
    </row>
    <row r="1211" spans="1:4">
      <c r="A1211" s="1">
        <v>36754</v>
      </c>
      <c r="B1211" s="4">
        <v>36754</v>
      </c>
      <c r="C1211" s="12">
        <f t="shared" si="28"/>
        <v>8</v>
      </c>
      <c r="D1211" s="5">
        <f>VLOOKUP($B1211,data!$A$6:$M$15000,5)</f>
        <v>335000</v>
      </c>
    </row>
    <row r="1212" spans="1:4">
      <c r="A1212" s="1">
        <v>36755</v>
      </c>
      <c r="B1212" s="4">
        <v>36755</v>
      </c>
      <c r="C1212" s="12">
        <f t="shared" si="28"/>
        <v>8</v>
      </c>
      <c r="D1212" s="5">
        <f>VLOOKUP($B1212,data!$A$6:$M$15000,5)</f>
        <v>338000</v>
      </c>
    </row>
    <row r="1213" spans="1:4">
      <c r="A1213" s="1">
        <v>36756</v>
      </c>
      <c r="B1213" s="4">
        <v>36756</v>
      </c>
      <c r="C1213" s="12">
        <f t="shared" si="28"/>
        <v>8</v>
      </c>
      <c r="D1213" s="5">
        <f>VLOOKUP($B1213,data!$A$6:$M$15000,5)</f>
        <v>321000</v>
      </c>
    </row>
    <row r="1214" spans="1:4">
      <c r="A1214" s="1">
        <v>36757</v>
      </c>
      <c r="B1214" s="4">
        <v>36757</v>
      </c>
      <c r="C1214" s="12">
        <f t="shared" si="28"/>
        <v>8</v>
      </c>
      <c r="D1214" s="5">
        <f>VLOOKUP($B1214,data!$A$6:$M$15000,5)</f>
        <v>351000</v>
      </c>
    </row>
    <row r="1215" spans="1:4">
      <c r="A1215" s="1">
        <v>36758</v>
      </c>
      <c r="B1215" s="4">
        <v>36758</v>
      </c>
      <c r="C1215" s="12">
        <f t="shared" si="28"/>
        <v>8</v>
      </c>
      <c r="D1215" s="5">
        <f>VLOOKUP($B1215,data!$A$6:$M$15000,5)</f>
        <v>340000</v>
      </c>
    </row>
    <row r="1216" spans="1:4">
      <c r="A1216" s="1">
        <v>36759</v>
      </c>
      <c r="B1216" s="4">
        <v>36759</v>
      </c>
      <c r="C1216" s="12">
        <f t="shared" si="28"/>
        <v>8</v>
      </c>
      <c r="D1216" s="5">
        <f>VLOOKUP($B1216,data!$A$6:$M$15000,5)</f>
        <v>331000</v>
      </c>
    </row>
    <row r="1217" spans="1:4">
      <c r="A1217" s="1">
        <v>36760</v>
      </c>
      <c r="B1217" s="4">
        <v>36760</v>
      </c>
      <c r="C1217" s="12">
        <f t="shared" si="28"/>
        <v>8</v>
      </c>
      <c r="D1217" s="5">
        <f>VLOOKUP($B1217,data!$A$6:$M$15000,5)</f>
        <v>321000</v>
      </c>
    </row>
    <row r="1218" spans="1:4">
      <c r="A1218" s="1">
        <v>36761</v>
      </c>
      <c r="B1218" s="4">
        <v>36761</v>
      </c>
      <c r="C1218" s="12">
        <f t="shared" si="28"/>
        <v>8</v>
      </c>
      <c r="D1218" s="5">
        <f>VLOOKUP($B1218,data!$A$6:$M$15000,5)</f>
        <v>315000</v>
      </c>
    </row>
    <row r="1219" spans="1:4">
      <c r="A1219" s="1">
        <v>36762</v>
      </c>
      <c r="B1219" s="4">
        <v>36762</v>
      </c>
      <c r="C1219" s="12">
        <f t="shared" si="28"/>
        <v>8</v>
      </c>
      <c r="D1219" s="5">
        <f>VLOOKUP($B1219,data!$A$6:$M$15000,5)</f>
        <v>330000</v>
      </c>
    </row>
    <row r="1220" spans="1:4">
      <c r="A1220" s="1">
        <v>36763</v>
      </c>
      <c r="B1220" s="4">
        <v>36763</v>
      </c>
      <c r="C1220" s="12">
        <f t="shared" si="28"/>
        <v>8</v>
      </c>
      <c r="D1220" s="5">
        <f>VLOOKUP($B1220,data!$A$6:$M$15000,5)</f>
        <v>302000</v>
      </c>
    </row>
    <row r="1221" spans="1:4">
      <c r="A1221" s="1">
        <v>36764</v>
      </c>
      <c r="B1221" s="4">
        <v>36764</v>
      </c>
      <c r="C1221" s="12">
        <f t="shared" si="28"/>
        <v>8</v>
      </c>
      <c r="D1221" s="5">
        <f>VLOOKUP($B1221,data!$A$6:$M$15000,5)</f>
        <v>331000</v>
      </c>
    </row>
    <row r="1222" spans="1:4">
      <c r="A1222" s="1">
        <v>36765</v>
      </c>
      <c r="B1222" s="4">
        <v>36765</v>
      </c>
      <c r="C1222" s="12">
        <f t="shared" si="28"/>
        <v>8</v>
      </c>
      <c r="D1222" s="5">
        <f>VLOOKUP($B1222,data!$A$6:$M$15000,5)</f>
        <v>354000</v>
      </c>
    </row>
    <row r="1223" spans="1:4">
      <c r="A1223" s="1">
        <v>36766</v>
      </c>
      <c r="B1223" s="4">
        <v>36766</v>
      </c>
      <c r="C1223" s="12">
        <f t="shared" si="28"/>
        <v>8</v>
      </c>
      <c r="D1223" s="5">
        <f>VLOOKUP($B1223,data!$A$6:$M$15000,5)</f>
        <v>299000</v>
      </c>
    </row>
    <row r="1224" spans="1:4">
      <c r="A1224" s="1">
        <v>36767</v>
      </c>
      <c r="B1224" s="4">
        <v>36767</v>
      </c>
      <c r="C1224" s="12">
        <f t="shared" ref="C1224:C1287" si="29">IF(B1224&lt;&gt;"",MONTH(B1224),0)</f>
        <v>8</v>
      </c>
      <c r="D1224" s="5">
        <f>VLOOKUP($B1224,data!$A$6:$M$15000,5)</f>
        <v>315000</v>
      </c>
    </row>
    <row r="1225" spans="1:4">
      <c r="A1225" s="1">
        <v>36768</v>
      </c>
      <c r="B1225" s="4">
        <v>36768</v>
      </c>
      <c r="C1225" s="12">
        <f t="shared" si="29"/>
        <v>8</v>
      </c>
      <c r="D1225" s="5">
        <f>VLOOKUP($B1225,data!$A$6:$M$15000,5)</f>
        <v>325000</v>
      </c>
    </row>
    <row r="1226" spans="1:4">
      <c r="A1226" s="1">
        <v>36769</v>
      </c>
      <c r="B1226" s="4">
        <v>36769</v>
      </c>
      <c r="C1226" s="12">
        <f t="shared" si="29"/>
        <v>8</v>
      </c>
      <c r="D1226" s="5">
        <f>VLOOKUP($B1226,data!$A$6:$M$15000,5)</f>
        <v>355000</v>
      </c>
    </row>
    <row r="1227" spans="1:4">
      <c r="A1227" s="1">
        <v>36770</v>
      </c>
      <c r="B1227" s="4">
        <v>36770</v>
      </c>
      <c r="C1227" s="12">
        <f t="shared" si="29"/>
        <v>9</v>
      </c>
      <c r="D1227" s="5">
        <f>VLOOKUP($B1227,data!$A$6:$M$15000,5)</f>
        <v>417000</v>
      </c>
    </row>
    <row r="1228" spans="1:4">
      <c r="A1228" s="1">
        <v>36771</v>
      </c>
      <c r="B1228" s="4">
        <v>36771</v>
      </c>
      <c r="C1228" s="12">
        <f t="shared" si="29"/>
        <v>9</v>
      </c>
      <c r="D1228" s="5">
        <f>VLOOKUP($B1228,data!$A$6:$M$15000,5)</f>
        <v>363000</v>
      </c>
    </row>
    <row r="1229" spans="1:4">
      <c r="A1229" s="1">
        <v>36772</v>
      </c>
      <c r="B1229" s="4">
        <v>36772</v>
      </c>
      <c r="C1229" s="12">
        <f t="shared" si="29"/>
        <v>9</v>
      </c>
      <c r="D1229" s="5">
        <f>VLOOKUP($B1229,data!$A$6:$M$15000,5)</f>
        <v>434000</v>
      </c>
    </row>
    <row r="1230" spans="1:4">
      <c r="A1230" s="1">
        <v>36773</v>
      </c>
      <c r="B1230" s="4">
        <v>36773</v>
      </c>
      <c r="C1230" s="12">
        <f t="shared" si="29"/>
        <v>9</v>
      </c>
      <c r="D1230" s="5">
        <f>VLOOKUP($B1230,data!$A$6:$M$15000,5)</f>
        <v>416000</v>
      </c>
    </row>
    <row r="1231" spans="1:4">
      <c r="A1231" s="1">
        <v>36774</v>
      </c>
      <c r="B1231" s="4">
        <v>36774</v>
      </c>
      <c r="C1231" s="12">
        <f t="shared" si="29"/>
        <v>9</v>
      </c>
      <c r="D1231" s="5">
        <f>VLOOKUP($B1231,data!$A$6:$M$15000,5)</f>
        <v>390000</v>
      </c>
    </row>
    <row r="1232" spans="1:4">
      <c r="A1232" s="1">
        <v>36775</v>
      </c>
      <c r="B1232" s="4">
        <v>36775</v>
      </c>
      <c r="C1232" s="12">
        <f t="shared" si="29"/>
        <v>9</v>
      </c>
      <c r="D1232" s="5">
        <f>VLOOKUP($B1232,data!$A$6:$M$15000,5)</f>
        <v>367000</v>
      </c>
    </row>
    <row r="1233" spans="1:4">
      <c r="A1233" s="1">
        <v>36776</v>
      </c>
      <c r="B1233" s="4">
        <v>36776</v>
      </c>
      <c r="C1233" s="12">
        <f t="shared" si="29"/>
        <v>9</v>
      </c>
      <c r="D1233" s="5">
        <f>VLOOKUP($B1233,data!$A$6:$M$15000,5)</f>
        <v>373000</v>
      </c>
    </row>
    <row r="1234" spans="1:4">
      <c r="A1234" s="1">
        <v>36777</v>
      </c>
      <c r="B1234" s="4">
        <v>36777</v>
      </c>
      <c r="C1234" s="12">
        <f t="shared" si="29"/>
        <v>9</v>
      </c>
      <c r="D1234" s="5">
        <f>VLOOKUP($B1234,data!$A$6:$M$15000,5)</f>
        <v>378000</v>
      </c>
    </row>
    <row r="1235" spans="1:4">
      <c r="A1235" s="1">
        <v>36778</v>
      </c>
      <c r="B1235" s="4">
        <v>36778</v>
      </c>
      <c r="C1235" s="12">
        <f t="shared" si="29"/>
        <v>9</v>
      </c>
      <c r="D1235" s="5">
        <f>VLOOKUP($B1235,data!$A$6:$M$15000,5)</f>
        <v>369000</v>
      </c>
    </row>
    <row r="1236" spans="1:4">
      <c r="A1236" s="1">
        <v>36779</v>
      </c>
      <c r="B1236" s="4">
        <v>36779</v>
      </c>
      <c r="C1236" s="12">
        <f t="shared" si="29"/>
        <v>9</v>
      </c>
      <c r="D1236" s="5">
        <f>VLOOKUP($B1236,data!$A$6:$M$15000,5)</f>
        <v>382000</v>
      </c>
    </row>
    <row r="1237" spans="1:4">
      <c r="A1237" s="1">
        <v>36780</v>
      </c>
      <c r="B1237" s="4">
        <v>36780</v>
      </c>
      <c r="C1237" s="12">
        <f t="shared" si="29"/>
        <v>9</v>
      </c>
      <c r="D1237" s="5">
        <f>VLOOKUP($B1237,data!$A$6:$M$15000,5)</f>
        <v>340000</v>
      </c>
    </row>
    <row r="1238" spans="1:4">
      <c r="A1238" s="1">
        <v>36781</v>
      </c>
      <c r="B1238" s="4">
        <v>36781</v>
      </c>
      <c r="C1238" s="12">
        <f t="shared" si="29"/>
        <v>9</v>
      </c>
      <c r="D1238" s="5">
        <f>VLOOKUP($B1238,data!$A$6:$M$15000,5)</f>
        <v>357000</v>
      </c>
    </row>
    <row r="1239" spans="1:4">
      <c r="A1239" s="1">
        <v>36782</v>
      </c>
      <c r="B1239" s="4">
        <v>36782</v>
      </c>
      <c r="C1239" s="12">
        <f t="shared" si="29"/>
        <v>9</v>
      </c>
      <c r="D1239" s="5">
        <f>VLOOKUP($B1239,data!$A$6:$M$15000,5)</f>
        <v>337000</v>
      </c>
    </row>
    <row r="1240" spans="1:4">
      <c r="A1240" s="1">
        <v>36783</v>
      </c>
      <c r="B1240" s="4">
        <v>36783</v>
      </c>
      <c r="C1240" s="12">
        <f t="shared" si="29"/>
        <v>9</v>
      </c>
      <c r="D1240" s="5">
        <f>VLOOKUP($B1240,data!$A$6:$M$15000,5)</f>
        <v>341000</v>
      </c>
    </row>
    <row r="1241" spans="1:4">
      <c r="A1241" s="1">
        <v>36784</v>
      </c>
      <c r="B1241" s="4">
        <v>36784</v>
      </c>
      <c r="C1241" s="12">
        <f t="shared" si="29"/>
        <v>9</v>
      </c>
      <c r="D1241" s="5">
        <f>VLOOKUP($B1241,data!$A$6:$M$15000,5)</f>
        <v>295000</v>
      </c>
    </row>
    <row r="1242" spans="1:4">
      <c r="A1242" s="1">
        <v>36785</v>
      </c>
      <c r="B1242" s="4">
        <v>36785</v>
      </c>
      <c r="C1242" s="12">
        <f t="shared" si="29"/>
        <v>9</v>
      </c>
      <c r="D1242" s="5">
        <f>VLOOKUP($B1242,data!$A$6:$M$15000,5)</f>
        <v>329000</v>
      </c>
    </row>
    <row r="1243" spans="1:4">
      <c r="A1243" s="1">
        <v>36786</v>
      </c>
      <c r="B1243" s="4">
        <v>36786</v>
      </c>
      <c r="C1243" s="12">
        <f t="shared" si="29"/>
        <v>9</v>
      </c>
      <c r="D1243" s="5">
        <f>VLOOKUP($B1243,data!$A$6:$M$15000,5)</f>
        <v>301000</v>
      </c>
    </row>
    <row r="1244" spans="1:4">
      <c r="A1244" s="1">
        <v>36787</v>
      </c>
      <c r="B1244" s="4">
        <v>36787</v>
      </c>
      <c r="C1244" s="12">
        <f t="shared" si="29"/>
        <v>9</v>
      </c>
      <c r="D1244" s="5">
        <f>VLOOKUP($B1244,data!$A$6:$M$15000,5)</f>
        <v>261000</v>
      </c>
    </row>
    <row r="1245" spans="1:4">
      <c r="A1245" s="1">
        <v>36788</v>
      </c>
      <c r="B1245" s="4">
        <v>36788</v>
      </c>
      <c r="C1245" s="12">
        <f t="shared" si="29"/>
        <v>9</v>
      </c>
      <c r="D1245" s="5">
        <f>VLOOKUP($B1245,data!$A$6:$M$15000,5)</f>
        <v>294000</v>
      </c>
    </row>
    <row r="1246" spans="1:4">
      <c r="A1246" s="1">
        <v>36789</v>
      </c>
      <c r="B1246" s="4">
        <v>36789</v>
      </c>
      <c r="C1246" s="12">
        <f t="shared" si="29"/>
        <v>9</v>
      </c>
      <c r="D1246" s="5">
        <f>VLOOKUP($B1246,data!$A$6:$M$15000,5)</f>
        <v>313000</v>
      </c>
    </row>
    <row r="1247" spans="1:4">
      <c r="A1247" s="1">
        <v>36790</v>
      </c>
      <c r="B1247" s="4">
        <v>36790</v>
      </c>
      <c r="C1247" s="12">
        <f t="shared" si="29"/>
        <v>9</v>
      </c>
      <c r="D1247" s="5">
        <f>VLOOKUP($B1247,data!$A$6:$M$15000,5)</f>
        <v>314000</v>
      </c>
    </row>
    <row r="1248" spans="1:4">
      <c r="A1248" s="1">
        <v>36791</v>
      </c>
      <c r="B1248" s="4">
        <v>36791</v>
      </c>
      <c r="C1248" s="12">
        <f t="shared" si="29"/>
        <v>9</v>
      </c>
      <c r="D1248" s="5">
        <f>VLOOKUP($B1248,data!$A$6:$M$15000,5)</f>
        <v>339000</v>
      </c>
    </row>
    <row r="1249" spans="1:4">
      <c r="A1249" s="1">
        <v>36792</v>
      </c>
      <c r="B1249" s="4">
        <v>36792</v>
      </c>
      <c r="C1249" s="12">
        <f t="shared" si="29"/>
        <v>9</v>
      </c>
      <c r="D1249" s="5">
        <f>VLOOKUP($B1249,data!$A$6:$M$15000,5)</f>
        <v>395000</v>
      </c>
    </row>
    <row r="1250" spans="1:4">
      <c r="A1250" s="1">
        <v>36793</v>
      </c>
      <c r="B1250" s="4">
        <v>36793</v>
      </c>
      <c r="C1250" s="12">
        <f t="shared" si="29"/>
        <v>9</v>
      </c>
      <c r="D1250" s="5">
        <f>VLOOKUP($B1250,data!$A$6:$M$15000,5)</f>
        <v>366000</v>
      </c>
    </row>
    <row r="1251" spans="1:4">
      <c r="A1251" s="1">
        <v>36794</v>
      </c>
      <c r="B1251" s="4">
        <v>36794</v>
      </c>
      <c r="C1251" s="12">
        <f t="shared" si="29"/>
        <v>9</v>
      </c>
      <c r="D1251" s="5">
        <f>VLOOKUP($B1251,data!$A$6:$M$15000,5)</f>
        <v>324000</v>
      </c>
    </row>
    <row r="1252" spans="1:4">
      <c r="A1252" s="1">
        <v>36795</v>
      </c>
      <c r="B1252" s="4">
        <v>36795</v>
      </c>
      <c r="C1252" s="12">
        <f t="shared" si="29"/>
        <v>9</v>
      </c>
      <c r="D1252" s="5">
        <f>VLOOKUP($B1252,data!$A$6:$M$15000,5)</f>
        <v>326000</v>
      </c>
    </row>
    <row r="1253" spans="1:4">
      <c r="A1253" s="1">
        <v>36796</v>
      </c>
      <c r="B1253" s="4">
        <v>36796</v>
      </c>
      <c r="C1253" s="12">
        <f t="shared" si="29"/>
        <v>9</v>
      </c>
      <c r="D1253" s="5">
        <f>VLOOKUP($B1253,data!$A$6:$M$15000,5)</f>
        <v>377000</v>
      </c>
    </row>
    <row r="1254" spans="1:4">
      <c r="A1254" s="1">
        <v>36797</v>
      </c>
      <c r="B1254" s="4">
        <v>36797</v>
      </c>
      <c r="C1254" s="12">
        <f t="shared" si="29"/>
        <v>9</v>
      </c>
      <c r="D1254" s="5">
        <f>VLOOKUP($B1254,data!$A$6:$M$15000,5)</f>
        <v>298000</v>
      </c>
    </row>
    <row r="1255" spans="1:4">
      <c r="A1255" s="1">
        <v>36798</v>
      </c>
      <c r="B1255" s="4">
        <v>36798</v>
      </c>
      <c r="C1255" s="12">
        <f t="shared" si="29"/>
        <v>9</v>
      </c>
      <c r="D1255" s="5">
        <f>VLOOKUP($B1255,data!$A$6:$M$15000,5)</f>
        <v>335000</v>
      </c>
    </row>
    <row r="1256" spans="1:4">
      <c r="A1256" s="1">
        <v>36799</v>
      </c>
      <c r="B1256" s="4">
        <v>36799</v>
      </c>
      <c r="C1256" s="12">
        <f t="shared" si="29"/>
        <v>9</v>
      </c>
      <c r="D1256" s="5">
        <f>VLOOKUP($B1256,data!$A$6:$M$15000,5)</f>
        <v>372000</v>
      </c>
    </row>
    <row r="1257" spans="1:4">
      <c r="A1257" s="1">
        <v>36800</v>
      </c>
      <c r="B1257" s="4">
        <v>36800</v>
      </c>
      <c r="C1257" s="12">
        <f t="shared" si="29"/>
        <v>10</v>
      </c>
      <c r="D1257" s="5">
        <f>VLOOKUP($B1257,data!$A$6:$M$15000,5)</f>
        <v>381000</v>
      </c>
    </row>
    <row r="1258" spans="1:4">
      <c r="A1258" s="1">
        <v>36801</v>
      </c>
      <c r="B1258" s="4">
        <v>36801</v>
      </c>
      <c r="C1258" s="12">
        <f t="shared" si="29"/>
        <v>10</v>
      </c>
      <c r="D1258" s="5">
        <f>VLOOKUP($B1258,data!$A$6:$M$15000,5)</f>
        <v>360000</v>
      </c>
    </row>
    <row r="1259" spans="1:4">
      <c r="A1259" s="1">
        <v>36802</v>
      </c>
      <c r="B1259" s="4">
        <v>36802</v>
      </c>
      <c r="C1259" s="12">
        <f t="shared" si="29"/>
        <v>10</v>
      </c>
      <c r="D1259" s="5">
        <f>VLOOKUP($B1259,data!$A$6:$M$15000,5)</f>
        <v>249000</v>
      </c>
    </row>
    <row r="1260" spans="1:4">
      <c r="A1260" s="1">
        <v>36803</v>
      </c>
      <c r="B1260" s="4">
        <v>36803</v>
      </c>
      <c r="C1260" s="12">
        <f t="shared" si="29"/>
        <v>10</v>
      </c>
      <c r="D1260" s="5">
        <f>VLOOKUP($B1260,data!$A$6:$M$15000,5)</f>
        <v>311000</v>
      </c>
    </row>
    <row r="1261" spans="1:4">
      <c r="A1261" s="1">
        <v>36804</v>
      </c>
      <c r="B1261" s="4">
        <v>36804</v>
      </c>
      <c r="C1261" s="12">
        <f t="shared" si="29"/>
        <v>10</v>
      </c>
      <c r="D1261" s="5">
        <f>VLOOKUP($B1261,data!$A$6:$M$15000,5)</f>
        <v>352000</v>
      </c>
    </row>
    <row r="1262" spans="1:4">
      <c r="A1262" s="1">
        <v>36805</v>
      </c>
      <c r="B1262" s="4">
        <v>36805</v>
      </c>
      <c r="C1262" s="12">
        <f t="shared" si="29"/>
        <v>10</v>
      </c>
      <c r="D1262" s="5">
        <f>VLOOKUP($B1262,data!$A$6:$M$15000,5)</f>
        <v>344000</v>
      </c>
    </row>
    <row r="1263" spans="1:4">
      <c r="A1263" s="1">
        <v>36806</v>
      </c>
      <c r="B1263" s="4">
        <v>36806</v>
      </c>
      <c r="C1263" s="12">
        <f t="shared" si="29"/>
        <v>10</v>
      </c>
      <c r="D1263" s="5">
        <f>VLOOKUP($B1263,data!$A$6:$M$15000,5)</f>
        <v>443000</v>
      </c>
    </row>
    <row r="1264" spans="1:4">
      <c r="A1264" s="1">
        <v>36807</v>
      </c>
      <c r="B1264" s="4">
        <v>36807</v>
      </c>
      <c r="C1264" s="12">
        <f t="shared" si="29"/>
        <v>10</v>
      </c>
      <c r="D1264" s="5">
        <f>VLOOKUP($B1264,data!$A$6:$M$15000,5)</f>
        <v>411000</v>
      </c>
    </row>
    <row r="1265" spans="1:4">
      <c r="A1265" s="1">
        <v>36808</v>
      </c>
      <c r="B1265" s="4">
        <v>36808</v>
      </c>
      <c r="C1265" s="12">
        <f t="shared" si="29"/>
        <v>10</v>
      </c>
      <c r="D1265" s="5">
        <f>VLOOKUP($B1265,data!$A$6:$M$15000,5)</f>
        <v>400000</v>
      </c>
    </row>
    <row r="1266" spans="1:4">
      <c r="A1266" s="1">
        <v>36809</v>
      </c>
      <c r="B1266" s="4">
        <v>36809</v>
      </c>
      <c r="C1266" s="12">
        <f t="shared" si="29"/>
        <v>10</v>
      </c>
      <c r="D1266" s="5">
        <f>VLOOKUP($B1266,data!$A$6:$M$15000,5)</f>
        <v>401000</v>
      </c>
    </row>
    <row r="1267" spans="1:4">
      <c r="A1267" s="1">
        <v>36810</v>
      </c>
      <c r="B1267" s="4">
        <v>36810</v>
      </c>
      <c r="C1267" s="12">
        <f t="shared" si="29"/>
        <v>10</v>
      </c>
      <c r="D1267" s="5">
        <f>VLOOKUP($B1267,data!$A$6:$M$15000,5)</f>
        <v>389000</v>
      </c>
    </row>
    <row r="1268" spans="1:4">
      <c r="A1268" s="1">
        <v>36811</v>
      </c>
      <c r="B1268" s="4">
        <v>36811</v>
      </c>
      <c r="C1268" s="12">
        <f t="shared" si="29"/>
        <v>10</v>
      </c>
      <c r="D1268" s="5">
        <f>VLOOKUP($B1268,data!$A$6:$M$15000,5)</f>
        <v>419000</v>
      </c>
    </row>
    <row r="1269" spans="1:4">
      <c r="A1269" s="1">
        <v>36812</v>
      </c>
      <c r="B1269" s="4">
        <v>36812</v>
      </c>
      <c r="C1269" s="12">
        <f t="shared" si="29"/>
        <v>10</v>
      </c>
      <c r="D1269" s="5">
        <f>VLOOKUP($B1269,data!$A$6:$M$15000,5)</f>
        <v>377000</v>
      </c>
    </row>
    <row r="1270" spans="1:4">
      <c r="A1270" s="1">
        <v>36813</v>
      </c>
      <c r="B1270" s="4">
        <v>36813</v>
      </c>
      <c r="C1270" s="12">
        <f t="shared" si="29"/>
        <v>10</v>
      </c>
      <c r="D1270" s="5">
        <f>VLOOKUP($B1270,data!$A$6:$M$15000,5)</f>
        <v>406000</v>
      </c>
    </row>
    <row r="1271" spans="1:4">
      <c r="A1271" s="1">
        <v>36814</v>
      </c>
      <c r="B1271" s="4">
        <v>36814</v>
      </c>
      <c r="C1271" s="12">
        <f t="shared" si="29"/>
        <v>10</v>
      </c>
      <c r="D1271" s="5">
        <f>VLOOKUP($B1271,data!$A$6:$M$15000,5)</f>
        <v>416000</v>
      </c>
    </row>
    <row r="1272" spans="1:4">
      <c r="A1272" s="1">
        <v>36815</v>
      </c>
      <c r="B1272" s="4">
        <v>36815</v>
      </c>
      <c r="C1272" s="12">
        <f t="shared" si="29"/>
        <v>10</v>
      </c>
      <c r="D1272" s="5">
        <f>VLOOKUP($B1272,data!$A$6:$M$15000,5)</f>
        <v>387000</v>
      </c>
    </row>
    <row r="1273" spans="1:4">
      <c r="A1273" s="1">
        <v>36816</v>
      </c>
      <c r="B1273" s="4">
        <v>36816</v>
      </c>
      <c r="C1273" s="12">
        <f t="shared" si="29"/>
        <v>10</v>
      </c>
      <c r="D1273" s="5">
        <f>VLOOKUP($B1273,data!$A$6:$M$15000,5)</f>
        <v>414000</v>
      </c>
    </row>
    <row r="1274" spans="1:4">
      <c r="A1274" s="1">
        <v>36817</v>
      </c>
      <c r="B1274" s="4">
        <v>36817</v>
      </c>
      <c r="C1274" s="12">
        <f t="shared" si="29"/>
        <v>10</v>
      </c>
      <c r="D1274" s="5">
        <f>VLOOKUP($B1274,data!$A$6:$M$15000,5)</f>
        <v>305000</v>
      </c>
    </row>
    <row r="1275" spans="1:4">
      <c r="A1275" s="1">
        <v>36818</v>
      </c>
      <c r="B1275" s="4">
        <v>36818</v>
      </c>
      <c r="C1275" s="12">
        <f t="shared" si="29"/>
        <v>10</v>
      </c>
      <c r="D1275" s="5">
        <f>VLOOKUP($B1275,data!$A$6:$M$15000,5)</f>
        <v>308000</v>
      </c>
    </row>
    <row r="1276" spans="1:4">
      <c r="A1276" s="1">
        <v>36819</v>
      </c>
      <c r="B1276" s="4">
        <v>36819</v>
      </c>
      <c r="C1276" s="12">
        <f t="shared" si="29"/>
        <v>10</v>
      </c>
      <c r="D1276" s="5">
        <f>VLOOKUP($B1276,data!$A$6:$M$15000,5)</f>
        <v>365000</v>
      </c>
    </row>
    <row r="1277" spans="1:4">
      <c r="A1277" s="1">
        <v>36820</v>
      </c>
      <c r="B1277" s="4">
        <v>36820</v>
      </c>
      <c r="C1277" s="12">
        <f t="shared" si="29"/>
        <v>10</v>
      </c>
      <c r="D1277" s="5">
        <f>VLOOKUP($B1277,data!$A$6:$M$15000,5)</f>
        <v>383000</v>
      </c>
    </row>
    <row r="1278" spans="1:4">
      <c r="A1278" s="1">
        <v>36821</v>
      </c>
      <c r="B1278" s="4">
        <v>36821</v>
      </c>
      <c r="C1278" s="12">
        <f t="shared" si="29"/>
        <v>10</v>
      </c>
      <c r="D1278" s="5">
        <f>VLOOKUP($B1278,data!$A$6:$M$15000,5)</f>
        <v>413000</v>
      </c>
    </row>
    <row r="1279" spans="1:4">
      <c r="A1279" s="1">
        <v>36822</v>
      </c>
      <c r="B1279" s="4">
        <v>36822</v>
      </c>
      <c r="C1279" s="12">
        <f t="shared" si="29"/>
        <v>10</v>
      </c>
      <c r="D1279" s="5">
        <f>VLOOKUP($B1279,data!$A$6:$M$15000,5)</f>
        <v>418000</v>
      </c>
    </row>
    <row r="1280" spans="1:4">
      <c r="A1280" s="1">
        <v>36823</v>
      </c>
      <c r="B1280" s="4">
        <v>36823</v>
      </c>
      <c r="C1280" s="12">
        <f t="shared" si="29"/>
        <v>10</v>
      </c>
      <c r="D1280" s="5">
        <f>VLOOKUP($B1280,data!$A$6:$M$15000,5)</f>
        <v>400000</v>
      </c>
    </row>
    <row r="1281" spans="1:4">
      <c r="A1281" s="1">
        <v>36824</v>
      </c>
      <c r="B1281" s="4">
        <v>36824</v>
      </c>
      <c r="C1281" s="12">
        <f t="shared" si="29"/>
        <v>10</v>
      </c>
      <c r="D1281" s="5">
        <f>VLOOKUP($B1281,data!$A$6:$M$15000,5)</f>
        <v>363000</v>
      </c>
    </row>
    <row r="1282" spans="1:4">
      <c r="A1282" s="1">
        <v>36825</v>
      </c>
      <c r="B1282" s="4">
        <v>36825</v>
      </c>
      <c r="C1282" s="12">
        <f t="shared" si="29"/>
        <v>10</v>
      </c>
      <c r="D1282" s="5">
        <f>VLOOKUP($B1282,data!$A$6:$M$15000,5)</f>
        <v>397000</v>
      </c>
    </row>
    <row r="1283" spans="1:4">
      <c r="A1283" s="1">
        <v>36826</v>
      </c>
      <c r="B1283" s="4">
        <v>36826</v>
      </c>
      <c r="C1283" s="12">
        <f t="shared" si="29"/>
        <v>10</v>
      </c>
      <c r="D1283" s="5">
        <f>VLOOKUP($B1283,data!$A$6:$M$15000,5)</f>
        <v>395000</v>
      </c>
    </row>
    <row r="1284" spans="1:4">
      <c r="A1284" s="1">
        <v>36827</v>
      </c>
      <c r="B1284" s="4">
        <v>36827</v>
      </c>
      <c r="C1284" s="12">
        <f t="shared" si="29"/>
        <v>10</v>
      </c>
      <c r="D1284" s="5">
        <f>VLOOKUP($B1284,data!$A$6:$M$15000,5)</f>
        <v>452000</v>
      </c>
    </row>
    <row r="1285" spans="1:4">
      <c r="A1285" s="1">
        <v>36828</v>
      </c>
      <c r="B1285" s="4">
        <v>36828</v>
      </c>
      <c r="C1285" s="12">
        <f t="shared" si="29"/>
        <v>10</v>
      </c>
      <c r="D1285" s="5">
        <f>VLOOKUP($B1285,data!$A$6:$M$15000,5)</f>
        <v>456000</v>
      </c>
    </row>
    <row r="1286" spans="1:4">
      <c r="A1286" s="1">
        <v>36829</v>
      </c>
      <c r="B1286" s="4">
        <v>36829</v>
      </c>
      <c r="C1286" s="12">
        <f t="shared" si="29"/>
        <v>10</v>
      </c>
      <c r="D1286" s="5">
        <f>VLOOKUP($B1286,data!$A$6:$M$15000,5)</f>
        <v>369000</v>
      </c>
    </row>
    <row r="1287" spans="1:4">
      <c r="A1287" s="1">
        <v>36830</v>
      </c>
      <c r="B1287" s="4">
        <v>36830</v>
      </c>
      <c r="C1287" s="12">
        <f t="shared" si="29"/>
        <v>10</v>
      </c>
      <c r="D1287" s="5">
        <f>VLOOKUP($B1287,data!$A$6:$M$15000,5)</f>
        <v>415000</v>
      </c>
    </row>
    <row r="1288" spans="1:4">
      <c r="A1288" s="1">
        <v>36831</v>
      </c>
      <c r="B1288" s="4">
        <v>36831</v>
      </c>
      <c r="C1288" s="12">
        <f t="shared" ref="C1288:C1352" si="30">IF(B1288&lt;&gt;"",MONTH(B1288),0)</f>
        <v>11</v>
      </c>
      <c r="D1288" s="5">
        <f>VLOOKUP($B1288,data!$A$6:$M$15000,5)</f>
        <v>325000</v>
      </c>
    </row>
    <row r="1289" spans="1:4">
      <c r="A1289" s="1">
        <v>36832</v>
      </c>
      <c r="B1289" s="4">
        <v>36832</v>
      </c>
      <c r="C1289" s="12">
        <f t="shared" si="30"/>
        <v>11</v>
      </c>
      <c r="D1289" s="5">
        <f>VLOOKUP($B1289,data!$A$6:$M$15000,5)</f>
        <v>258000</v>
      </c>
    </row>
    <row r="1290" spans="1:4">
      <c r="A1290" s="1">
        <v>36833</v>
      </c>
      <c r="B1290" s="4">
        <v>36833</v>
      </c>
      <c r="C1290" s="12">
        <f t="shared" si="30"/>
        <v>11</v>
      </c>
      <c r="D1290" s="5">
        <f>VLOOKUP($B1290,data!$A$6:$M$15000,5)</f>
        <v>286000</v>
      </c>
    </row>
    <row r="1291" spans="1:4">
      <c r="A1291" s="1">
        <v>36834</v>
      </c>
      <c r="B1291" s="4">
        <v>36834</v>
      </c>
      <c r="C1291" s="12">
        <f t="shared" si="30"/>
        <v>11</v>
      </c>
      <c r="D1291" s="5">
        <f>VLOOKUP($B1291,data!$A$6:$M$15000,5)</f>
        <v>342000</v>
      </c>
    </row>
    <row r="1292" spans="1:4">
      <c r="A1292" s="1">
        <v>36835</v>
      </c>
      <c r="B1292" s="4">
        <v>36835</v>
      </c>
      <c r="C1292" s="12">
        <f t="shared" si="30"/>
        <v>11</v>
      </c>
      <c r="D1292" s="5">
        <f>VLOOKUP($B1292,data!$A$6:$M$15000,5)</f>
        <v>343000</v>
      </c>
    </row>
    <row r="1293" spans="1:4">
      <c r="A1293" s="1">
        <v>36836</v>
      </c>
      <c r="B1293" s="4">
        <v>36836</v>
      </c>
      <c r="C1293" s="12">
        <f t="shared" si="30"/>
        <v>11</v>
      </c>
      <c r="D1293" s="5">
        <f>VLOOKUP($B1293,data!$A$6:$M$15000,5)</f>
        <v>265000</v>
      </c>
    </row>
    <row r="1294" spans="1:4">
      <c r="A1294" s="1">
        <v>36837</v>
      </c>
      <c r="B1294" s="4">
        <v>36837</v>
      </c>
      <c r="C1294" s="12">
        <f t="shared" si="30"/>
        <v>11</v>
      </c>
      <c r="D1294" s="5">
        <f>VLOOKUP($B1294,data!$A$6:$M$15000,5)</f>
        <v>185000</v>
      </c>
    </row>
    <row r="1295" spans="1:4">
      <c r="A1295" s="1">
        <v>36838</v>
      </c>
      <c r="B1295" s="4">
        <v>36838</v>
      </c>
      <c r="C1295" s="12">
        <f t="shared" si="30"/>
        <v>11</v>
      </c>
      <c r="D1295" s="5">
        <f>VLOOKUP($B1295,data!$A$6:$M$15000,5)</f>
        <v>149000</v>
      </c>
    </row>
    <row r="1296" spans="1:4">
      <c r="A1296" s="1">
        <v>36839</v>
      </c>
      <c r="B1296" s="4">
        <v>36839</v>
      </c>
      <c r="C1296" s="12">
        <f t="shared" si="30"/>
        <v>11</v>
      </c>
      <c r="D1296" s="5">
        <f>VLOOKUP($B1296,data!$A$6:$M$15000,5)</f>
        <v>191000</v>
      </c>
    </row>
    <row r="1297" spans="1:4">
      <c r="A1297" s="1">
        <v>36840</v>
      </c>
      <c r="B1297" s="4">
        <v>36840</v>
      </c>
      <c r="C1297" s="12">
        <f t="shared" si="30"/>
        <v>11</v>
      </c>
      <c r="D1297" s="5">
        <f>VLOOKUP($B1297,data!$A$6:$M$15000,5)</f>
        <v>146000</v>
      </c>
    </row>
    <row r="1298" spans="1:4">
      <c r="A1298" s="1">
        <v>36841</v>
      </c>
      <c r="B1298" s="4">
        <v>36841</v>
      </c>
      <c r="C1298" s="12">
        <f t="shared" si="30"/>
        <v>11</v>
      </c>
      <c r="D1298" s="5">
        <f>VLOOKUP($B1298,data!$A$6:$M$15000,5)</f>
        <v>268000</v>
      </c>
    </row>
    <row r="1299" spans="1:4">
      <c r="A1299" s="1">
        <v>36842</v>
      </c>
      <c r="B1299" s="4">
        <v>36842</v>
      </c>
      <c r="C1299" s="12">
        <f t="shared" si="30"/>
        <v>11</v>
      </c>
      <c r="D1299" s="5">
        <f>VLOOKUP($B1299,data!$A$6:$M$15000,5)</f>
        <v>241000</v>
      </c>
    </row>
    <row r="1300" spans="1:4">
      <c r="A1300" s="1">
        <v>36843</v>
      </c>
      <c r="B1300" s="4">
        <v>36843</v>
      </c>
      <c r="C1300" s="12">
        <f t="shared" si="30"/>
        <v>11</v>
      </c>
      <c r="D1300" s="5">
        <f>VLOOKUP($B1300,data!$A$6:$M$15000,5)</f>
        <v>263000</v>
      </c>
    </row>
    <row r="1301" spans="1:4">
      <c r="A1301" s="1">
        <v>36844</v>
      </c>
      <c r="B1301" s="4">
        <v>36844</v>
      </c>
      <c r="C1301" s="12">
        <f t="shared" si="30"/>
        <v>11</v>
      </c>
      <c r="D1301" s="5">
        <f>VLOOKUP($B1301,data!$A$6:$M$15000,5)</f>
        <v>209000</v>
      </c>
    </row>
    <row r="1302" spans="1:4">
      <c r="A1302" s="1">
        <v>36845</v>
      </c>
      <c r="B1302" s="4">
        <v>36845</v>
      </c>
      <c r="C1302" s="12">
        <f t="shared" si="30"/>
        <v>11</v>
      </c>
      <c r="D1302" s="5">
        <f>VLOOKUP($B1302,data!$A$6:$M$15000,5)</f>
        <v>218000</v>
      </c>
    </row>
    <row r="1303" spans="1:4">
      <c r="A1303" s="1">
        <v>36846</v>
      </c>
      <c r="B1303" s="4">
        <v>36846</v>
      </c>
      <c r="C1303" s="12">
        <f t="shared" si="30"/>
        <v>11</v>
      </c>
      <c r="D1303" s="5">
        <f>VLOOKUP($B1303,data!$A$6:$M$15000,5)</f>
        <v>206000</v>
      </c>
    </row>
    <row r="1304" spans="1:4">
      <c r="A1304" s="1">
        <v>36847</v>
      </c>
      <c r="B1304" s="4">
        <v>36847</v>
      </c>
      <c r="C1304" s="12">
        <f t="shared" si="30"/>
        <v>11</v>
      </c>
      <c r="D1304" s="5">
        <f>VLOOKUP($B1304,data!$A$6:$M$15000,5)</f>
        <v>206000</v>
      </c>
    </row>
    <row r="1305" spans="1:4">
      <c r="A1305" s="1">
        <v>36848</v>
      </c>
      <c r="B1305" s="4">
        <v>36848</v>
      </c>
      <c r="C1305" s="12">
        <f t="shared" si="30"/>
        <v>11</v>
      </c>
      <c r="D1305" s="5">
        <f>VLOOKUP($B1305,data!$A$6:$M$15000,5)</f>
        <v>234000</v>
      </c>
    </row>
    <row r="1306" spans="1:4">
      <c r="A1306" s="1">
        <v>36849</v>
      </c>
      <c r="B1306" s="4">
        <v>36849</v>
      </c>
      <c r="C1306" s="12">
        <f t="shared" si="30"/>
        <v>11</v>
      </c>
      <c r="D1306" s="5">
        <f>VLOOKUP($B1306,data!$A$6:$M$15000,5)</f>
        <v>261000</v>
      </c>
    </row>
    <row r="1307" spans="1:4">
      <c r="A1307" s="1">
        <v>36850</v>
      </c>
      <c r="B1307" s="4">
        <v>36850</v>
      </c>
      <c r="C1307" s="12">
        <f t="shared" si="30"/>
        <v>11</v>
      </c>
      <c r="D1307" s="5">
        <f>VLOOKUP($B1307,data!$A$6:$M$15000,5)</f>
        <v>202000</v>
      </c>
    </row>
    <row r="1308" spans="1:4">
      <c r="A1308" s="1">
        <v>36851</v>
      </c>
      <c r="B1308" s="4">
        <v>36851</v>
      </c>
      <c r="C1308" s="12">
        <f t="shared" si="30"/>
        <v>11</v>
      </c>
      <c r="D1308" s="5">
        <f>VLOOKUP($B1308,data!$A$6:$M$15000,5)</f>
        <v>212000</v>
      </c>
    </row>
    <row r="1309" spans="1:4">
      <c r="A1309" s="1">
        <v>36852</v>
      </c>
      <c r="B1309" s="4">
        <v>36852</v>
      </c>
      <c r="C1309" s="12">
        <f t="shared" si="30"/>
        <v>11</v>
      </c>
      <c r="D1309" s="5">
        <f>VLOOKUP($B1309,data!$A$6:$M$15000,5)</f>
        <v>279000</v>
      </c>
    </row>
    <row r="1310" spans="1:4">
      <c r="A1310" s="1">
        <v>36853</v>
      </c>
      <c r="B1310" s="4">
        <v>36853</v>
      </c>
      <c r="C1310" s="12">
        <f t="shared" si="30"/>
        <v>11</v>
      </c>
      <c r="D1310" s="5">
        <f>VLOOKUP($B1310,data!$A$6:$M$15000,5)</f>
        <v>332000</v>
      </c>
    </row>
    <row r="1311" spans="1:4">
      <c r="A1311" s="1">
        <v>36854</v>
      </c>
      <c r="B1311" s="4">
        <v>36854</v>
      </c>
      <c r="C1311" s="12">
        <f t="shared" si="30"/>
        <v>11</v>
      </c>
      <c r="D1311" s="5">
        <f>VLOOKUP($B1311,data!$A$6:$M$15000,5)</f>
        <v>360000</v>
      </c>
    </row>
    <row r="1312" spans="1:4">
      <c r="A1312" s="1">
        <v>36855</v>
      </c>
      <c r="B1312" s="4">
        <v>36855</v>
      </c>
      <c r="C1312" s="12">
        <f t="shared" si="30"/>
        <v>11</v>
      </c>
      <c r="D1312" s="5">
        <f>VLOOKUP($B1312,data!$A$6:$M$15000,5)</f>
        <v>366000</v>
      </c>
    </row>
    <row r="1313" spans="1:4">
      <c r="A1313" s="1">
        <v>36856</v>
      </c>
      <c r="B1313" s="4">
        <v>36856</v>
      </c>
      <c r="C1313" s="12">
        <f t="shared" si="30"/>
        <v>11</v>
      </c>
      <c r="D1313" s="5">
        <f>VLOOKUP($B1313,data!$A$6:$M$15000,5)</f>
        <v>370000</v>
      </c>
    </row>
    <row r="1314" spans="1:4">
      <c r="A1314" s="1">
        <v>36857</v>
      </c>
      <c r="B1314" s="4">
        <v>36857</v>
      </c>
      <c r="C1314" s="12">
        <f t="shared" si="30"/>
        <v>11</v>
      </c>
      <c r="D1314" s="5">
        <f>VLOOKUP($B1314,data!$A$6:$M$15000,5)</f>
        <v>329000</v>
      </c>
    </row>
    <row r="1315" spans="1:4">
      <c r="A1315" s="1">
        <v>36858</v>
      </c>
      <c r="B1315" s="4">
        <v>36858</v>
      </c>
      <c r="C1315" s="12">
        <f t="shared" si="30"/>
        <v>11</v>
      </c>
      <c r="D1315" s="5">
        <f>VLOOKUP($B1315,data!$A$6:$M$15000,5)</f>
        <v>347000</v>
      </c>
    </row>
    <row r="1316" spans="1:4">
      <c r="A1316" s="1">
        <v>36859</v>
      </c>
      <c r="B1316" s="4">
        <v>36859</v>
      </c>
      <c r="C1316" s="12">
        <f t="shared" si="30"/>
        <v>11</v>
      </c>
      <c r="D1316" s="5">
        <f>VLOOKUP($B1316,data!$A$6:$M$15000,5)</f>
        <v>337000</v>
      </c>
    </row>
    <row r="1317" spans="1:4">
      <c r="A1317" s="1">
        <v>36860</v>
      </c>
      <c r="B1317" s="4">
        <v>36860</v>
      </c>
      <c r="C1317" s="12">
        <f t="shared" si="30"/>
        <v>11</v>
      </c>
      <c r="D1317" s="5">
        <f>VLOOKUP($B1317,data!$A$6:$M$15000,5)</f>
        <v>345000</v>
      </c>
    </row>
    <row r="1318" spans="1:4">
      <c r="A1318" s="1">
        <v>36861</v>
      </c>
      <c r="B1318" s="4">
        <v>36861</v>
      </c>
      <c r="C1318" s="12">
        <f t="shared" si="30"/>
        <v>12</v>
      </c>
      <c r="D1318" s="5">
        <f>VLOOKUP($B1318,data!$A$6:$M$15000,5)</f>
        <v>371000</v>
      </c>
    </row>
    <row r="1319" spans="1:4">
      <c r="A1319" s="1">
        <v>36862</v>
      </c>
      <c r="B1319" s="4">
        <v>36862</v>
      </c>
      <c r="C1319" s="12">
        <f t="shared" si="30"/>
        <v>12</v>
      </c>
      <c r="D1319" s="5">
        <f>VLOOKUP($B1319,data!$A$6:$M$15000,5)</f>
        <v>405000</v>
      </c>
    </row>
    <row r="1320" spans="1:4">
      <c r="A1320" s="1">
        <v>36863</v>
      </c>
      <c r="B1320" s="4">
        <v>36863</v>
      </c>
      <c r="C1320" s="12">
        <f t="shared" si="30"/>
        <v>12</v>
      </c>
      <c r="D1320" s="5">
        <f>VLOOKUP($B1320,data!$A$6:$M$15000,5)</f>
        <v>389000</v>
      </c>
    </row>
    <row r="1321" spans="1:4">
      <c r="A1321" s="1">
        <v>36864</v>
      </c>
      <c r="B1321" s="4">
        <v>36864</v>
      </c>
      <c r="C1321" s="12">
        <f t="shared" si="30"/>
        <v>12</v>
      </c>
      <c r="D1321" s="5">
        <f>VLOOKUP($B1321,data!$A$6:$M$15000,5)</f>
        <v>390000</v>
      </c>
    </row>
    <row r="1322" spans="1:4">
      <c r="A1322" s="1">
        <v>36865</v>
      </c>
      <c r="B1322" s="4">
        <v>36865</v>
      </c>
      <c r="C1322" s="12">
        <f t="shared" si="30"/>
        <v>12</v>
      </c>
      <c r="D1322" s="5">
        <f>VLOOKUP($B1322,data!$A$6:$M$15000,5)</f>
        <v>377000</v>
      </c>
    </row>
    <row r="1323" spans="1:4">
      <c r="A1323" s="1">
        <v>36866</v>
      </c>
      <c r="B1323" s="4">
        <v>36866</v>
      </c>
      <c r="C1323" s="12">
        <f t="shared" si="30"/>
        <v>12</v>
      </c>
      <c r="D1323" s="5">
        <f>VLOOKUP($B1323,data!$A$6:$M$15000,5)</f>
        <v>334000</v>
      </c>
    </row>
    <row r="1324" spans="1:4">
      <c r="A1324" s="1">
        <v>36867</v>
      </c>
      <c r="B1324" s="4">
        <v>36867</v>
      </c>
      <c r="C1324" s="12">
        <f t="shared" si="30"/>
        <v>12</v>
      </c>
      <c r="D1324" s="5">
        <f>VLOOKUP($B1324,data!$A$6:$M$15000,5)</f>
        <v>372000</v>
      </c>
    </row>
    <row r="1325" spans="1:4">
      <c r="A1325" s="1">
        <v>36868</v>
      </c>
      <c r="B1325" s="4">
        <v>36868</v>
      </c>
      <c r="C1325" s="12">
        <f t="shared" si="30"/>
        <v>12</v>
      </c>
      <c r="D1325" s="5">
        <f>VLOOKUP($B1325,data!$A$6:$M$15000,5)</f>
        <v>450000</v>
      </c>
    </row>
    <row r="1326" spans="1:4">
      <c r="A1326" s="1">
        <v>36869</v>
      </c>
      <c r="B1326" s="4">
        <v>36869</v>
      </c>
      <c r="C1326" s="12">
        <f t="shared" si="30"/>
        <v>12</v>
      </c>
      <c r="D1326" s="5">
        <f>VLOOKUP($B1326,data!$A$6:$M$15000,5)</f>
        <v>399000</v>
      </c>
    </row>
    <row r="1327" spans="1:4">
      <c r="A1327" s="1">
        <v>36870</v>
      </c>
      <c r="B1327" s="4">
        <v>36870</v>
      </c>
      <c r="C1327" s="12">
        <f t="shared" si="30"/>
        <v>12</v>
      </c>
      <c r="D1327" s="5">
        <f>VLOOKUP($B1327,data!$A$6:$M$15000,5)</f>
        <v>429000</v>
      </c>
    </row>
    <row r="1328" spans="1:4">
      <c r="A1328" s="1">
        <v>36871</v>
      </c>
      <c r="B1328" s="4">
        <v>36871</v>
      </c>
      <c r="C1328" s="12">
        <f t="shared" si="30"/>
        <v>12</v>
      </c>
      <c r="D1328" s="5">
        <f>VLOOKUP($B1328,data!$A$6:$M$15000,5)</f>
        <v>396000</v>
      </c>
    </row>
    <row r="1329" spans="1:4">
      <c r="A1329" s="1">
        <v>36872</v>
      </c>
      <c r="B1329" s="4">
        <v>36872</v>
      </c>
      <c r="C1329" s="12">
        <f t="shared" si="30"/>
        <v>12</v>
      </c>
      <c r="D1329" s="5">
        <f>VLOOKUP($B1329,data!$A$6:$M$15000,5)</f>
        <v>402000</v>
      </c>
    </row>
    <row r="1330" spans="1:4">
      <c r="A1330" s="1">
        <v>36873</v>
      </c>
      <c r="B1330" s="4">
        <v>36873</v>
      </c>
      <c r="C1330" s="12">
        <f t="shared" si="30"/>
        <v>12</v>
      </c>
      <c r="D1330" s="5">
        <f>VLOOKUP($B1330,data!$A$6:$M$15000,5)</f>
        <v>351000</v>
      </c>
    </row>
    <row r="1331" spans="1:4">
      <c r="A1331" s="1">
        <v>36874</v>
      </c>
      <c r="B1331" s="4">
        <v>36874</v>
      </c>
      <c r="C1331" s="12">
        <f t="shared" si="30"/>
        <v>12</v>
      </c>
      <c r="D1331" s="5">
        <f>VLOOKUP($B1331,data!$A$6:$M$15000,5)</f>
        <v>353000</v>
      </c>
    </row>
    <row r="1332" spans="1:4">
      <c r="A1332" s="1">
        <v>36875</v>
      </c>
      <c r="B1332" s="4">
        <v>36875</v>
      </c>
      <c r="C1332" s="12">
        <f t="shared" si="30"/>
        <v>12</v>
      </c>
      <c r="D1332" s="5">
        <f>VLOOKUP($B1332,data!$A$6:$M$15000,5)</f>
        <v>366000</v>
      </c>
    </row>
    <row r="1333" spans="1:4">
      <c r="A1333" s="1">
        <v>36876</v>
      </c>
      <c r="B1333" s="4">
        <v>36876</v>
      </c>
      <c r="C1333" s="12">
        <f t="shared" si="30"/>
        <v>12</v>
      </c>
      <c r="D1333" s="5">
        <f>VLOOKUP($B1333,data!$A$6:$M$15000,5)</f>
        <v>349000</v>
      </c>
    </row>
    <row r="1334" spans="1:4">
      <c r="A1334" s="1">
        <v>36877</v>
      </c>
      <c r="B1334" s="4">
        <v>36877</v>
      </c>
      <c r="C1334" s="12">
        <f t="shared" si="30"/>
        <v>12</v>
      </c>
      <c r="D1334" s="5">
        <f>VLOOKUP($B1334,data!$A$6:$M$15000,5)</f>
        <v>364000</v>
      </c>
    </row>
    <row r="1335" spans="1:4">
      <c r="A1335" s="1">
        <v>36878</v>
      </c>
      <c r="B1335" s="4">
        <v>36878</v>
      </c>
      <c r="C1335" s="12">
        <f t="shared" si="30"/>
        <v>12</v>
      </c>
      <c r="D1335" s="5">
        <f>VLOOKUP($B1335,data!$A$6:$M$15000,5)</f>
        <v>328000</v>
      </c>
    </row>
    <row r="1336" spans="1:4">
      <c r="A1336" s="1">
        <v>36879</v>
      </c>
      <c r="B1336" s="4">
        <v>36879</v>
      </c>
      <c r="C1336" s="12">
        <f t="shared" si="30"/>
        <v>12</v>
      </c>
      <c r="D1336" s="5">
        <f>VLOOKUP($B1336,data!$A$6:$M$15000,5)</f>
        <v>373000</v>
      </c>
    </row>
    <row r="1337" spans="1:4">
      <c r="A1337" s="1">
        <v>36880</v>
      </c>
      <c r="B1337" s="4">
        <v>36880</v>
      </c>
      <c r="C1337" s="12">
        <f t="shared" si="30"/>
        <v>12</v>
      </c>
      <c r="D1337" s="5">
        <f>VLOOKUP($B1337,data!$A$6:$M$15000,5)</f>
        <v>369000</v>
      </c>
    </row>
    <row r="1338" spans="1:4">
      <c r="A1338" s="1">
        <v>36881</v>
      </c>
      <c r="B1338" s="4">
        <v>36881</v>
      </c>
      <c r="C1338" s="12">
        <f t="shared" si="30"/>
        <v>12</v>
      </c>
      <c r="D1338" s="5">
        <f>VLOOKUP($B1338,data!$A$6:$M$15000,5)</f>
        <v>332000</v>
      </c>
    </row>
    <row r="1339" spans="1:4">
      <c r="A1339" s="1">
        <v>36882</v>
      </c>
      <c r="B1339" s="4">
        <v>36882</v>
      </c>
      <c r="C1339" s="12">
        <f t="shared" si="30"/>
        <v>12</v>
      </c>
      <c r="D1339" s="5">
        <f>VLOOKUP($B1339,data!$A$6:$M$15000,5)</f>
        <v>352000</v>
      </c>
    </row>
    <row r="1340" spans="1:4">
      <c r="A1340" s="1">
        <v>36883</v>
      </c>
      <c r="B1340" s="4">
        <v>36883</v>
      </c>
      <c r="C1340" s="12">
        <f t="shared" si="30"/>
        <v>12</v>
      </c>
      <c r="D1340" s="5">
        <f>VLOOKUP($B1340,data!$A$6:$M$15000,5)</f>
        <v>406000</v>
      </c>
    </row>
    <row r="1341" spans="1:4">
      <c r="A1341" s="1">
        <v>36884</v>
      </c>
      <c r="B1341" s="4">
        <v>36884</v>
      </c>
      <c r="C1341" s="12">
        <f t="shared" si="30"/>
        <v>12</v>
      </c>
      <c r="D1341" s="5">
        <f>VLOOKUP($B1341,data!$A$6:$M$15000,5)</f>
        <v>451000</v>
      </c>
    </row>
    <row r="1342" spans="1:4">
      <c r="A1342" s="1">
        <v>36885</v>
      </c>
      <c r="B1342" s="4">
        <v>36885</v>
      </c>
      <c r="C1342" s="12">
        <f t="shared" si="30"/>
        <v>12</v>
      </c>
      <c r="D1342" s="5">
        <f>VLOOKUP($B1342,data!$A$6:$M$15000,5)</f>
        <v>430000</v>
      </c>
    </row>
    <row r="1343" spans="1:4">
      <c r="A1343" s="1">
        <v>36886</v>
      </c>
      <c r="B1343" s="4">
        <v>36886</v>
      </c>
      <c r="C1343" s="12">
        <f t="shared" si="30"/>
        <v>12</v>
      </c>
      <c r="D1343" s="5">
        <f>VLOOKUP($B1343,data!$A$6:$M$15000,5)</f>
        <v>422000</v>
      </c>
    </row>
    <row r="1344" spans="1:4">
      <c r="A1344" s="1">
        <v>36887</v>
      </c>
      <c r="B1344" s="4">
        <v>36887</v>
      </c>
      <c r="C1344" s="12">
        <f t="shared" si="30"/>
        <v>12</v>
      </c>
      <c r="D1344" s="5">
        <f>VLOOKUP($B1344,data!$A$6:$M$15000,5)</f>
        <v>416000</v>
      </c>
    </row>
    <row r="1345" spans="1:4">
      <c r="A1345" s="1">
        <v>36888</v>
      </c>
      <c r="B1345" s="4">
        <v>36888</v>
      </c>
      <c r="C1345" s="12">
        <f t="shared" si="30"/>
        <v>12</v>
      </c>
      <c r="D1345" s="5">
        <f>VLOOKUP($B1345,data!$A$6:$M$15000,5)</f>
        <v>414000</v>
      </c>
    </row>
    <row r="1346" spans="1:4">
      <c r="A1346" s="1">
        <v>36889</v>
      </c>
      <c r="B1346" s="4">
        <v>36889</v>
      </c>
      <c r="C1346" s="12">
        <f t="shared" si="30"/>
        <v>12</v>
      </c>
      <c r="D1346" s="5">
        <f>VLOOKUP($B1346,data!$A$6:$M$15000,5)</f>
        <v>415000</v>
      </c>
    </row>
    <row r="1347" spans="1:4">
      <c r="A1347" s="1">
        <v>36890</v>
      </c>
      <c r="B1347" s="4">
        <v>36890</v>
      </c>
      <c r="C1347" s="12">
        <f t="shared" si="30"/>
        <v>12</v>
      </c>
      <c r="D1347" s="5">
        <f>VLOOKUP($B1347,data!$A$6:$M$15000,5)</f>
        <v>466000</v>
      </c>
    </row>
    <row r="1348" spans="1:4">
      <c r="A1348" s="1">
        <v>36891</v>
      </c>
      <c r="B1348" s="4">
        <v>36891</v>
      </c>
      <c r="C1348" s="12">
        <f t="shared" si="30"/>
        <v>12</v>
      </c>
      <c r="D1348" s="5">
        <f>VLOOKUP($B1348,data!$A$6:$M$15000,5)</f>
        <v>472000</v>
      </c>
    </row>
    <row r="1349" spans="1:4">
      <c r="A1349" s="353" t="s">
        <v>1</v>
      </c>
      <c r="B1349" s="354" t="s">
        <v>2</v>
      </c>
      <c r="C1349" s="355" t="s">
        <v>14</v>
      </c>
      <c r="D1349" s="357" t="s">
        <v>150</v>
      </c>
    </row>
    <row r="1350" spans="1:4">
      <c r="A1350" s="1">
        <v>36892</v>
      </c>
      <c r="B1350" s="4">
        <v>36892</v>
      </c>
      <c r="C1350" s="12">
        <f t="shared" si="30"/>
        <v>1</v>
      </c>
      <c r="D1350" s="5">
        <f>VLOOKUP($B1350,data!$A$6:$M$15000,5)</f>
        <v>483000</v>
      </c>
    </row>
    <row r="1351" spans="1:4">
      <c r="A1351" s="1">
        <v>36893</v>
      </c>
      <c r="B1351" s="4">
        <v>36893</v>
      </c>
      <c r="C1351" s="12">
        <f t="shared" si="30"/>
        <v>1</v>
      </c>
      <c r="D1351" s="5">
        <f>VLOOKUP($B1351,data!$A$6:$M$15000,5)</f>
        <v>405000</v>
      </c>
    </row>
    <row r="1352" spans="1:4">
      <c r="A1352" s="1">
        <v>36894</v>
      </c>
      <c r="B1352" s="4">
        <v>36894</v>
      </c>
      <c r="C1352" s="12">
        <f t="shared" si="30"/>
        <v>1</v>
      </c>
      <c r="D1352" s="5">
        <f>VLOOKUP($B1352,data!$A$6:$M$15000,5)</f>
        <v>462000</v>
      </c>
    </row>
    <row r="1353" spans="1:4">
      <c r="A1353" s="1">
        <v>36895</v>
      </c>
      <c r="B1353" s="4">
        <v>36895</v>
      </c>
      <c r="C1353" s="12">
        <f t="shared" ref="C1353:C1416" si="31">IF(B1353&lt;&gt;"",MONTH(B1353),0)</f>
        <v>1</v>
      </c>
      <c r="D1353" s="5">
        <f>VLOOKUP($B1353,data!$A$6:$M$15000,5)</f>
        <v>418000</v>
      </c>
    </row>
    <row r="1354" spans="1:4">
      <c r="A1354" s="1">
        <v>36896</v>
      </c>
      <c r="B1354" s="4">
        <v>36896</v>
      </c>
      <c r="C1354" s="12">
        <f t="shared" si="31"/>
        <v>1</v>
      </c>
      <c r="D1354" s="5">
        <f>VLOOKUP($B1354,data!$A$6:$M$15000,5)</f>
        <v>421000</v>
      </c>
    </row>
    <row r="1355" spans="1:4">
      <c r="A1355" s="1">
        <v>36897</v>
      </c>
      <c r="B1355" s="4">
        <v>36897</v>
      </c>
      <c r="C1355" s="12">
        <f t="shared" si="31"/>
        <v>1</v>
      </c>
      <c r="D1355" s="5">
        <f>VLOOKUP($B1355,data!$A$6:$M$15000,5)</f>
        <v>456000</v>
      </c>
    </row>
    <row r="1356" spans="1:4">
      <c r="A1356" s="1">
        <v>36898</v>
      </c>
      <c r="B1356" s="4">
        <v>36898</v>
      </c>
      <c r="C1356" s="12">
        <f t="shared" si="31"/>
        <v>1</v>
      </c>
      <c r="D1356" s="5">
        <f>VLOOKUP($B1356,data!$A$6:$M$15000,5)</f>
        <v>463000</v>
      </c>
    </row>
    <row r="1357" spans="1:4">
      <c r="A1357" s="1">
        <v>36899</v>
      </c>
      <c r="B1357" s="4">
        <v>36899</v>
      </c>
      <c r="C1357" s="12">
        <f t="shared" si="31"/>
        <v>1</v>
      </c>
      <c r="D1357" s="5">
        <f>VLOOKUP($B1357,data!$A$6:$M$15000,5)</f>
        <v>427000</v>
      </c>
    </row>
    <row r="1358" spans="1:4">
      <c r="A1358" s="1">
        <v>36900</v>
      </c>
      <c r="B1358" s="4">
        <v>36900</v>
      </c>
      <c r="C1358" s="12">
        <f t="shared" si="31"/>
        <v>1</v>
      </c>
      <c r="D1358" s="5">
        <f>VLOOKUP($B1358,data!$A$6:$M$15000,5)</f>
        <v>365000</v>
      </c>
    </row>
    <row r="1359" spans="1:4">
      <c r="A1359" s="1">
        <v>36901</v>
      </c>
      <c r="B1359" s="4">
        <v>36901</v>
      </c>
      <c r="C1359" s="12">
        <f t="shared" si="31"/>
        <v>1</v>
      </c>
      <c r="D1359" s="5">
        <f>VLOOKUP($B1359,data!$A$6:$M$15000,5)</f>
        <v>366000</v>
      </c>
    </row>
    <row r="1360" spans="1:4">
      <c r="A1360" s="1">
        <v>36902</v>
      </c>
      <c r="B1360" s="4">
        <v>36902</v>
      </c>
      <c r="C1360" s="12">
        <f t="shared" si="31"/>
        <v>1</v>
      </c>
      <c r="D1360" s="5">
        <f>VLOOKUP($B1360,data!$A$6:$M$15000,5)</f>
        <v>338000</v>
      </c>
    </row>
    <row r="1361" spans="1:4">
      <c r="A1361" s="1">
        <v>36903</v>
      </c>
      <c r="B1361" s="4">
        <v>36903</v>
      </c>
      <c r="C1361" s="12">
        <f t="shared" si="31"/>
        <v>1</v>
      </c>
      <c r="D1361" s="5">
        <f>VLOOKUP($B1361,data!$A$6:$M$15000,5)</f>
        <v>344000</v>
      </c>
    </row>
    <row r="1362" spans="1:4">
      <c r="A1362" s="1">
        <v>36904</v>
      </c>
      <c r="B1362" s="4">
        <v>36904</v>
      </c>
      <c r="C1362" s="12">
        <f t="shared" si="31"/>
        <v>1</v>
      </c>
      <c r="D1362" s="5">
        <f>VLOOKUP($B1362,data!$A$6:$M$15000,5)</f>
        <v>453000</v>
      </c>
    </row>
    <row r="1363" spans="1:4">
      <c r="A1363" s="1">
        <v>36905</v>
      </c>
      <c r="B1363" s="4">
        <v>36905</v>
      </c>
      <c r="C1363" s="12">
        <f t="shared" si="31"/>
        <v>1</v>
      </c>
      <c r="D1363" s="5">
        <f>VLOOKUP($B1363,data!$A$6:$M$15000,5)</f>
        <v>477000</v>
      </c>
    </row>
    <row r="1364" spans="1:4">
      <c r="A1364" s="1">
        <v>36906</v>
      </c>
      <c r="B1364" s="4">
        <v>36906</v>
      </c>
      <c r="C1364" s="12">
        <f t="shared" si="31"/>
        <v>1</v>
      </c>
      <c r="D1364" s="5">
        <f>VLOOKUP($B1364,data!$A$6:$M$15000,5)</f>
        <v>454000</v>
      </c>
    </row>
    <row r="1365" spans="1:4">
      <c r="A1365" s="1">
        <v>36907</v>
      </c>
      <c r="B1365" s="4">
        <v>36907</v>
      </c>
      <c r="C1365" s="12">
        <f t="shared" si="31"/>
        <v>1</v>
      </c>
      <c r="D1365" s="5">
        <f>VLOOKUP($B1365,data!$A$6:$M$15000,5)</f>
        <v>431000</v>
      </c>
    </row>
    <row r="1366" spans="1:4">
      <c r="A1366" s="1">
        <v>36908</v>
      </c>
      <c r="B1366" s="4">
        <v>36908</v>
      </c>
      <c r="C1366" s="12">
        <f t="shared" si="31"/>
        <v>1</v>
      </c>
      <c r="D1366" s="5">
        <f>VLOOKUP($B1366,data!$A$6:$M$15000,5)</f>
        <v>370000</v>
      </c>
    </row>
    <row r="1367" spans="1:4">
      <c r="A1367" s="1">
        <v>36909</v>
      </c>
      <c r="B1367" s="4">
        <v>36909</v>
      </c>
      <c r="C1367" s="12">
        <f t="shared" si="31"/>
        <v>1</v>
      </c>
      <c r="D1367" s="5">
        <f>VLOOKUP($B1367,data!$A$6:$M$15000,5)</f>
        <v>353000</v>
      </c>
    </row>
    <row r="1368" spans="1:4">
      <c r="A1368" s="1">
        <v>36910</v>
      </c>
      <c r="B1368" s="4">
        <v>36910</v>
      </c>
      <c r="C1368" s="12">
        <f t="shared" si="31"/>
        <v>1</v>
      </c>
      <c r="D1368" s="5">
        <f>VLOOKUP($B1368,data!$A$6:$M$15000,5)</f>
        <v>355000</v>
      </c>
    </row>
    <row r="1369" spans="1:4">
      <c r="A1369" s="1">
        <v>36911</v>
      </c>
      <c r="B1369" s="4">
        <v>36911</v>
      </c>
      <c r="C1369" s="12">
        <f t="shared" si="31"/>
        <v>1</v>
      </c>
      <c r="D1369" s="5">
        <f>VLOOKUP($B1369,data!$A$6:$M$15000,5)</f>
        <v>377000</v>
      </c>
    </row>
    <row r="1370" spans="1:4">
      <c r="A1370" s="1">
        <v>36912</v>
      </c>
      <c r="B1370" s="4">
        <v>36912</v>
      </c>
      <c r="C1370" s="12">
        <f t="shared" si="31"/>
        <v>1</v>
      </c>
      <c r="D1370" s="5">
        <f>VLOOKUP($B1370,data!$A$6:$M$15000,5)</f>
        <v>421000</v>
      </c>
    </row>
    <row r="1371" spans="1:4">
      <c r="A1371" s="1">
        <v>36913</v>
      </c>
      <c r="B1371" s="4">
        <v>36913</v>
      </c>
      <c r="C1371" s="12">
        <f t="shared" si="31"/>
        <v>1</v>
      </c>
      <c r="D1371" s="5">
        <f>VLOOKUP($B1371,data!$A$6:$M$15000,5)</f>
        <v>435000</v>
      </c>
    </row>
    <row r="1372" spans="1:4">
      <c r="A1372" s="1">
        <v>36914</v>
      </c>
      <c r="B1372" s="4">
        <v>36914</v>
      </c>
      <c r="C1372" s="12">
        <f t="shared" si="31"/>
        <v>1</v>
      </c>
      <c r="D1372" s="5">
        <f>VLOOKUP($B1372,data!$A$6:$M$15000,5)</f>
        <v>421000</v>
      </c>
    </row>
    <row r="1373" spans="1:4">
      <c r="A1373" s="1">
        <v>36915</v>
      </c>
      <c r="B1373" s="4">
        <v>36915</v>
      </c>
      <c r="C1373" s="12">
        <f t="shared" si="31"/>
        <v>1</v>
      </c>
      <c r="D1373" s="5">
        <f>VLOOKUP($B1373,data!$A$6:$M$15000,5)</f>
        <v>430000</v>
      </c>
    </row>
    <row r="1374" spans="1:4">
      <c r="A1374" s="1">
        <v>36916</v>
      </c>
      <c r="B1374" s="4">
        <v>36916</v>
      </c>
      <c r="C1374" s="12">
        <f t="shared" si="31"/>
        <v>1</v>
      </c>
      <c r="D1374" s="5">
        <f>VLOOKUP($B1374,data!$A$6:$M$15000,5)</f>
        <v>463000</v>
      </c>
    </row>
    <row r="1375" spans="1:4">
      <c r="A1375" s="1">
        <v>36917</v>
      </c>
      <c r="B1375" s="4">
        <v>36917</v>
      </c>
      <c r="C1375" s="12">
        <f t="shared" si="31"/>
        <v>1</v>
      </c>
      <c r="D1375" s="5">
        <f>VLOOKUP($B1375,data!$A$6:$M$15000,5)</f>
        <v>447000</v>
      </c>
    </row>
    <row r="1376" spans="1:4">
      <c r="A1376" s="1">
        <v>36918</v>
      </c>
      <c r="B1376" s="4">
        <v>36918</v>
      </c>
      <c r="C1376" s="12">
        <f t="shared" si="31"/>
        <v>1</v>
      </c>
      <c r="D1376" s="5">
        <f>VLOOKUP($B1376,data!$A$6:$M$15000,5)</f>
        <v>439000</v>
      </c>
    </row>
    <row r="1377" spans="1:4">
      <c r="A1377" s="1">
        <v>36919</v>
      </c>
      <c r="B1377" s="4">
        <v>36919</v>
      </c>
      <c r="C1377" s="12">
        <f t="shared" si="31"/>
        <v>1</v>
      </c>
      <c r="D1377" s="5">
        <f>VLOOKUP($B1377,data!$A$6:$M$15000,5)</f>
        <v>452000</v>
      </c>
    </row>
    <row r="1378" spans="1:4">
      <c r="A1378" s="1">
        <v>36920</v>
      </c>
      <c r="B1378" s="4">
        <v>36920</v>
      </c>
      <c r="C1378" s="12">
        <f t="shared" si="31"/>
        <v>1</v>
      </c>
      <c r="D1378" s="5">
        <f>VLOOKUP($B1378,data!$A$6:$M$15000,5)</f>
        <v>459000</v>
      </c>
    </row>
    <row r="1379" spans="1:4">
      <c r="A1379" s="1">
        <v>36921</v>
      </c>
      <c r="B1379" s="4">
        <v>36921</v>
      </c>
      <c r="C1379" s="12">
        <f t="shared" si="31"/>
        <v>1</v>
      </c>
      <c r="D1379" s="5">
        <f>VLOOKUP($B1379,data!$A$6:$M$15000,5)</f>
        <v>464000</v>
      </c>
    </row>
    <row r="1380" spans="1:4">
      <c r="A1380" s="1">
        <v>36922</v>
      </c>
      <c r="B1380" s="4">
        <v>36922</v>
      </c>
      <c r="C1380" s="12">
        <f t="shared" si="31"/>
        <v>1</v>
      </c>
      <c r="D1380" s="5">
        <f>VLOOKUP($B1380,data!$A$6:$M$15000,5)</f>
        <v>450000</v>
      </c>
    </row>
    <row r="1381" spans="1:4">
      <c r="A1381" s="1">
        <v>36923</v>
      </c>
      <c r="B1381" s="4">
        <v>36923</v>
      </c>
      <c r="C1381" s="12">
        <f t="shared" si="31"/>
        <v>2</v>
      </c>
      <c r="D1381" s="5">
        <f>VLOOKUP($B1381,data!$A$6:$M$15000,5)</f>
        <v>387000</v>
      </c>
    </row>
    <row r="1382" spans="1:4">
      <c r="A1382" s="1">
        <v>36924</v>
      </c>
      <c r="B1382" s="4">
        <v>36924</v>
      </c>
      <c r="C1382" s="12">
        <f t="shared" si="31"/>
        <v>2</v>
      </c>
      <c r="D1382" s="5">
        <f>VLOOKUP($B1382,data!$A$6:$M$15000,5)</f>
        <v>454000</v>
      </c>
    </row>
    <row r="1383" spans="1:4">
      <c r="A1383" s="1">
        <v>36925</v>
      </c>
      <c r="B1383" s="4">
        <v>36925</v>
      </c>
      <c r="C1383" s="12">
        <f t="shared" si="31"/>
        <v>2</v>
      </c>
      <c r="D1383" s="5">
        <f>VLOOKUP($B1383,data!$A$6:$M$15000,5)</f>
        <v>499000</v>
      </c>
    </row>
    <row r="1384" spans="1:4">
      <c r="A1384" s="1">
        <v>36926</v>
      </c>
      <c r="B1384" s="4">
        <v>36926</v>
      </c>
      <c r="C1384" s="12">
        <f t="shared" si="31"/>
        <v>2</v>
      </c>
      <c r="D1384" s="5">
        <f>VLOOKUP($B1384,data!$A$6:$M$15000,5)</f>
        <v>487000</v>
      </c>
    </row>
    <row r="1385" spans="1:4">
      <c r="A1385" s="1">
        <v>36927</v>
      </c>
      <c r="B1385" s="4">
        <v>36927</v>
      </c>
      <c r="C1385" s="12">
        <f t="shared" si="31"/>
        <v>2</v>
      </c>
      <c r="D1385" s="5">
        <f>VLOOKUP($B1385,data!$A$6:$M$15000,5)</f>
        <v>450000</v>
      </c>
    </row>
    <row r="1386" spans="1:4">
      <c r="A1386" s="1">
        <v>36928</v>
      </c>
      <c r="B1386" s="4">
        <v>36928</v>
      </c>
      <c r="C1386" s="12">
        <f t="shared" si="31"/>
        <v>2</v>
      </c>
      <c r="D1386" s="5">
        <f>VLOOKUP($B1386,data!$A$6:$M$15000,5)</f>
        <v>495000</v>
      </c>
    </row>
    <row r="1387" spans="1:4">
      <c r="A1387" s="1">
        <v>36929</v>
      </c>
      <c r="B1387" s="4">
        <v>36929</v>
      </c>
      <c r="C1387" s="12">
        <f t="shared" si="31"/>
        <v>2</v>
      </c>
      <c r="D1387" s="5">
        <f>VLOOKUP($B1387,data!$A$6:$M$15000,5)</f>
        <v>499000</v>
      </c>
    </row>
    <row r="1388" spans="1:4">
      <c r="A1388" s="1">
        <v>36930</v>
      </c>
      <c r="B1388" s="4">
        <v>36930</v>
      </c>
      <c r="C1388" s="12">
        <f t="shared" si="31"/>
        <v>2</v>
      </c>
      <c r="D1388" s="5">
        <f>VLOOKUP($B1388,data!$A$6:$M$15000,5)</f>
        <v>464000</v>
      </c>
    </row>
    <row r="1389" spans="1:4">
      <c r="A1389" s="1">
        <v>36931</v>
      </c>
      <c r="B1389" s="4">
        <v>36931</v>
      </c>
      <c r="C1389" s="12">
        <f t="shared" si="31"/>
        <v>2</v>
      </c>
      <c r="D1389" s="5">
        <f>VLOOKUP($B1389,data!$A$6:$M$15000,5)</f>
        <v>451000</v>
      </c>
    </row>
    <row r="1390" spans="1:4">
      <c r="A1390" s="1">
        <v>36932</v>
      </c>
      <c r="B1390" s="4">
        <v>36932</v>
      </c>
      <c r="C1390" s="12">
        <f t="shared" si="31"/>
        <v>2</v>
      </c>
      <c r="D1390" s="5">
        <f>VLOOKUP($B1390,data!$A$6:$M$15000,5)</f>
        <v>492000</v>
      </c>
    </row>
    <row r="1391" spans="1:4">
      <c r="A1391" s="1">
        <v>36933</v>
      </c>
      <c r="B1391" s="4">
        <v>36933</v>
      </c>
      <c r="C1391" s="12">
        <f t="shared" si="31"/>
        <v>2</v>
      </c>
      <c r="D1391" s="5">
        <f>VLOOKUP($B1391,data!$A$6:$M$15000,5)</f>
        <v>488000</v>
      </c>
    </row>
    <row r="1392" spans="1:4">
      <c r="A1392" s="1">
        <v>36934</v>
      </c>
      <c r="B1392" s="4">
        <v>36934</v>
      </c>
      <c r="C1392" s="12">
        <f t="shared" si="31"/>
        <v>2</v>
      </c>
      <c r="D1392" s="5">
        <f>VLOOKUP($B1392,data!$A$6:$M$15000,5)</f>
        <v>498000</v>
      </c>
    </row>
    <row r="1393" spans="1:4">
      <c r="A1393" s="1">
        <v>36935</v>
      </c>
      <c r="B1393" s="4">
        <v>36935</v>
      </c>
      <c r="C1393" s="12">
        <f t="shared" si="31"/>
        <v>2</v>
      </c>
      <c r="D1393" s="5">
        <f>VLOOKUP($B1393,data!$A$6:$M$15000,5)</f>
        <v>493000</v>
      </c>
    </row>
    <row r="1394" spans="1:4">
      <c r="A1394" s="1">
        <v>36936</v>
      </c>
      <c r="B1394" s="4">
        <v>36936</v>
      </c>
      <c r="C1394" s="12">
        <f t="shared" si="31"/>
        <v>2</v>
      </c>
      <c r="D1394" s="5">
        <f>VLOOKUP($B1394,data!$A$6:$M$15000,5)</f>
        <v>482000</v>
      </c>
    </row>
    <row r="1395" spans="1:4">
      <c r="A1395" s="1">
        <v>36937</v>
      </c>
      <c r="B1395" s="4">
        <v>36937</v>
      </c>
      <c r="C1395" s="12">
        <f t="shared" si="31"/>
        <v>2</v>
      </c>
      <c r="D1395" s="5">
        <f>VLOOKUP($B1395,data!$A$6:$M$15000,5)</f>
        <v>441000</v>
      </c>
    </row>
    <row r="1396" spans="1:4">
      <c r="A1396" s="1">
        <v>36938</v>
      </c>
      <c r="B1396" s="4">
        <v>36938</v>
      </c>
      <c r="C1396" s="12">
        <f t="shared" si="31"/>
        <v>2</v>
      </c>
      <c r="D1396" s="5">
        <f>VLOOKUP($B1396,data!$A$6:$M$15000,5)</f>
        <v>482000</v>
      </c>
    </row>
    <row r="1397" spans="1:4">
      <c r="A1397" s="1">
        <v>36939</v>
      </c>
      <c r="B1397" s="4">
        <v>36939</v>
      </c>
      <c r="C1397" s="12">
        <f t="shared" si="31"/>
        <v>2</v>
      </c>
      <c r="D1397" s="5">
        <f>VLOOKUP($B1397,data!$A$6:$M$15000,5)</f>
        <v>502000</v>
      </c>
    </row>
    <row r="1398" spans="1:4">
      <c r="A1398" s="1">
        <v>36940</v>
      </c>
      <c r="B1398" s="4">
        <v>36940</v>
      </c>
      <c r="C1398" s="12">
        <f t="shared" si="31"/>
        <v>2</v>
      </c>
      <c r="D1398" s="5">
        <f>VLOOKUP($B1398,data!$A$6:$M$15000,5)</f>
        <v>492000</v>
      </c>
    </row>
    <row r="1399" spans="1:4">
      <c r="A1399" s="1">
        <v>36941</v>
      </c>
      <c r="B1399" s="4">
        <v>36941</v>
      </c>
      <c r="C1399" s="12">
        <f t="shared" si="31"/>
        <v>2</v>
      </c>
      <c r="D1399" s="5">
        <f>VLOOKUP($B1399,data!$A$6:$M$15000,5)</f>
        <v>470000</v>
      </c>
    </row>
    <row r="1400" spans="1:4">
      <c r="A1400" s="1">
        <v>36942</v>
      </c>
      <c r="B1400" s="4">
        <v>36942</v>
      </c>
      <c r="C1400" s="12">
        <f t="shared" si="31"/>
        <v>2</v>
      </c>
      <c r="D1400" s="5">
        <f>VLOOKUP($B1400,data!$A$6:$M$15000,5)</f>
        <v>459000</v>
      </c>
    </row>
    <row r="1401" spans="1:4">
      <c r="A1401" s="1">
        <v>36943</v>
      </c>
      <c r="B1401" s="4">
        <v>36943</v>
      </c>
      <c r="C1401" s="12">
        <f t="shared" si="31"/>
        <v>2</v>
      </c>
      <c r="D1401" s="5">
        <f>VLOOKUP($B1401,data!$A$6:$M$15000,5)</f>
        <v>499000</v>
      </c>
    </row>
    <row r="1402" spans="1:4">
      <c r="A1402" s="1">
        <v>36944</v>
      </c>
      <c r="B1402" s="4">
        <v>36944</v>
      </c>
      <c r="C1402" s="12">
        <f t="shared" si="31"/>
        <v>2</v>
      </c>
      <c r="D1402" s="5">
        <f>VLOOKUP($B1402,data!$A$6:$M$15000,5)</f>
        <v>503000</v>
      </c>
    </row>
    <row r="1403" spans="1:4">
      <c r="A1403" s="1">
        <v>36945</v>
      </c>
      <c r="B1403" s="4">
        <v>36945</v>
      </c>
      <c r="C1403" s="12">
        <f t="shared" si="31"/>
        <v>2</v>
      </c>
      <c r="D1403" s="5">
        <f>VLOOKUP($B1403,data!$A$6:$M$15000,5)</f>
        <v>465000</v>
      </c>
    </row>
    <row r="1404" spans="1:4">
      <c r="A1404" s="1">
        <v>36946</v>
      </c>
      <c r="B1404" s="4">
        <v>36946</v>
      </c>
      <c r="C1404" s="12">
        <f t="shared" si="31"/>
        <v>2</v>
      </c>
      <c r="D1404" s="5">
        <f>VLOOKUP($B1404,data!$A$6:$M$15000,5)</f>
        <v>477000</v>
      </c>
    </row>
    <row r="1405" spans="1:4">
      <c r="A1405" s="1">
        <v>36947</v>
      </c>
      <c r="B1405" s="4">
        <v>36947</v>
      </c>
      <c r="C1405" s="12">
        <f t="shared" si="31"/>
        <v>2</v>
      </c>
      <c r="D1405" s="5">
        <f>VLOOKUP($B1405,data!$A$6:$M$15000,5)</f>
        <v>497000</v>
      </c>
    </row>
    <row r="1406" spans="1:4">
      <c r="A1406" s="1">
        <v>36948</v>
      </c>
      <c r="B1406" s="4">
        <v>36948</v>
      </c>
      <c r="C1406" s="12">
        <f t="shared" si="31"/>
        <v>2</v>
      </c>
      <c r="D1406" s="5">
        <f>VLOOKUP($B1406,data!$A$6:$M$15000,5)</f>
        <v>460000</v>
      </c>
    </row>
    <row r="1407" spans="1:4">
      <c r="A1407" s="1">
        <v>36949</v>
      </c>
      <c r="B1407" s="4">
        <v>36949</v>
      </c>
      <c r="C1407" s="12">
        <f t="shared" si="31"/>
        <v>2</v>
      </c>
      <c r="D1407" s="5">
        <f>VLOOKUP($B1407,data!$A$6:$M$15000,5)</f>
        <v>469000</v>
      </c>
    </row>
    <row r="1408" spans="1:4">
      <c r="A1408" s="1">
        <v>36950</v>
      </c>
      <c r="B1408" s="4">
        <v>36950</v>
      </c>
      <c r="C1408" s="12">
        <f t="shared" si="31"/>
        <v>2</v>
      </c>
      <c r="D1408" s="5">
        <f>VLOOKUP($B1408,data!$A$6:$M$15000,5)</f>
        <v>468000</v>
      </c>
    </row>
    <row r="1409" spans="1:4">
      <c r="A1409" s="1">
        <v>36951</v>
      </c>
      <c r="B1409" s="4">
        <v>36951</v>
      </c>
      <c r="C1409" s="12">
        <f t="shared" si="31"/>
        <v>3</v>
      </c>
      <c r="D1409" s="5">
        <f>VLOOKUP($B1409,data!$A$6:$M$15000,5)</f>
        <v>398000</v>
      </c>
    </row>
    <row r="1410" spans="1:4">
      <c r="A1410" s="1">
        <v>36952</v>
      </c>
      <c r="B1410" s="4">
        <v>36952</v>
      </c>
      <c r="C1410" s="12">
        <f t="shared" si="31"/>
        <v>3</v>
      </c>
      <c r="D1410" s="5">
        <f>VLOOKUP($B1410,data!$A$6:$M$15000,5)</f>
        <v>371000</v>
      </c>
    </row>
    <row r="1411" spans="1:4">
      <c r="A1411" s="1">
        <v>36953</v>
      </c>
      <c r="B1411" s="4">
        <v>36953</v>
      </c>
      <c r="C1411" s="12">
        <f t="shared" si="31"/>
        <v>3</v>
      </c>
      <c r="D1411" s="5">
        <f>VLOOKUP($B1411,data!$A$6:$M$15000,5)</f>
        <v>362000</v>
      </c>
    </row>
    <row r="1412" spans="1:4">
      <c r="A1412" s="1">
        <v>36954</v>
      </c>
      <c r="B1412" s="4">
        <v>36954</v>
      </c>
      <c r="C1412" s="12">
        <f t="shared" si="31"/>
        <v>3</v>
      </c>
      <c r="D1412" s="5">
        <f>VLOOKUP($B1412,data!$A$6:$M$15000,5)</f>
        <v>368000</v>
      </c>
    </row>
    <row r="1413" spans="1:4">
      <c r="A1413" s="1">
        <v>36955</v>
      </c>
      <c r="B1413" s="4">
        <v>36955</v>
      </c>
      <c r="C1413" s="12">
        <f t="shared" si="31"/>
        <v>3</v>
      </c>
      <c r="D1413" s="5">
        <f>VLOOKUP($B1413,data!$A$6:$M$15000,5)</f>
        <v>383000</v>
      </c>
    </row>
    <row r="1414" spans="1:4">
      <c r="A1414" s="1">
        <v>36956</v>
      </c>
      <c r="B1414" s="4">
        <v>36956</v>
      </c>
      <c r="C1414" s="12">
        <f t="shared" si="31"/>
        <v>3</v>
      </c>
      <c r="D1414" s="5">
        <f>VLOOKUP($B1414,data!$A$6:$M$15000,5)</f>
        <v>369000</v>
      </c>
    </row>
    <row r="1415" spans="1:4">
      <c r="A1415" s="1">
        <v>36957</v>
      </c>
      <c r="B1415" s="4">
        <v>36957</v>
      </c>
      <c r="C1415" s="12">
        <f t="shared" si="31"/>
        <v>3</v>
      </c>
      <c r="D1415" s="5">
        <f>VLOOKUP($B1415,data!$A$6:$M$15000,5)</f>
        <v>371000</v>
      </c>
    </row>
    <row r="1416" spans="1:4">
      <c r="A1416" s="1">
        <v>36958</v>
      </c>
      <c r="B1416" s="4">
        <v>36958</v>
      </c>
      <c r="C1416" s="12">
        <f t="shared" si="31"/>
        <v>3</v>
      </c>
      <c r="D1416" s="5">
        <f>VLOOKUP($B1416,data!$A$6:$M$15000,5)</f>
        <v>370000</v>
      </c>
    </row>
    <row r="1417" spans="1:4">
      <c r="A1417" s="1">
        <v>36959</v>
      </c>
      <c r="B1417" s="4">
        <v>36959</v>
      </c>
      <c r="C1417" s="12">
        <f t="shared" ref="C1417:C1480" si="32">IF(B1417&lt;&gt;"",MONTH(B1417),0)</f>
        <v>3</v>
      </c>
      <c r="D1417" s="5">
        <f>VLOOKUP($B1417,data!$A$6:$M$15000,5)</f>
        <v>374000</v>
      </c>
    </row>
    <row r="1418" spans="1:4">
      <c r="A1418" s="1">
        <v>36960</v>
      </c>
      <c r="B1418" s="4">
        <v>36960</v>
      </c>
      <c r="C1418" s="12">
        <f t="shared" si="32"/>
        <v>3</v>
      </c>
      <c r="D1418" s="5">
        <f>VLOOKUP($B1418,data!$A$6:$M$15000,5)</f>
        <v>369000</v>
      </c>
    </row>
    <row r="1419" spans="1:4">
      <c r="A1419" s="1">
        <v>36961</v>
      </c>
      <c r="B1419" s="4">
        <v>36961</v>
      </c>
      <c r="C1419" s="12">
        <f t="shared" si="32"/>
        <v>3</v>
      </c>
      <c r="D1419" s="5">
        <f>VLOOKUP($B1419,data!$A$6:$M$15000,5)</f>
        <v>363000</v>
      </c>
    </row>
    <row r="1420" spans="1:4">
      <c r="A1420" s="1">
        <v>36962</v>
      </c>
      <c r="B1420" s="4">
        <v>36962</v>
      </c>
      <c r="C1420" s="12">
        <f t="shared" si="32"/>
        <v>3</v>
      </c>
      <c r="D1420" s="5">
        <f>VLOOKUP($B1420,data!$A$6:$M$15000,5)</f>
        <v>369000</v>
      </c>
    </row>
    <row r="1421" spans="1:4">
      <c r="A1421" s="1">
        <v>36963</v>
      </c>
      <c r="B1421" s="4">
        <v>36963</v>
      </c>
      <c r="C1421" s="12">
        <f t="shared" si="32"/>
        <v>3</v>
      </c>
      <c r="D1421" s="5">
        <f>VLOOKUP($B1421,data!$A$6:$M$15000,5)</f>
        <v>373000</v>
      </c>
    </row>
    <row r="1422" spans="1:4">
      <c r="A1422" s="1">
        <v>36964</v>
      </c>
      <c r="B1422" s="4">
        <v>36964</v>
      </c>
      <c r="C1422" s="12">
        <f t="shared" si="32"/>
        <v>3</v>
      </c>
      <c r="D1422" s="5">
        <f>VLOOKUP($B1422,data!$A$6:$M$15000,5)</f>
        <v>354000</v>
      </c>
    </row>
    <row r="1423" spans="1:4">
      <c r="A1423" s="1">
        <v>36965</v>
      </c>
      <c r="B1423" s="4">
        <v>36965</v>
      </c>
      <c r="C1423" s="12">
        <f t="shared" si="32"/>
        <v>3</v>
      </c>
      <c r="D1423" s="5">
        <f>VLOOKUP($B1423,data!$A$6:$M$15000,5)</f>
        <v>374000</v>
      </c>
    </row>
    <row r="1424" spans="1:4">
      <c r="A1424" s="1">
        <v>36966</v>
      </c>
      <c r="B1424" s="4">
        <v>36966</v>
      </c>
      <c r="C1424" s="12">
        <f t="shared" si="32"/>
        <v>3</v>
      </c>
      <c r="D1424" s="5">
        <f>VLOOKUP($B1424,data!$A$6:$M$15000,5)</f>
        <v>349000</v>
      </c>
    </row>
    <row r="1425" spans="1:4">
      <c r="A1425" s="1">
        <v>36967</v>
      </c>
      <c r="B1425" s="4">
        <v>36967</v>
      </c>
      <c r="C1425" s="12">
        <f t="shared" si="32"/>
        <v>3</v>
      </c>
      <c r="D1425" s="5">
        <f>VLOOKUP($B1425,data!$A$6:$M$15000,5)</f>
        <v>353000</v>
      </c>
    </row>
    <row r="1426" spans="1:4">
      <c r="A1426" s="1">
        <v>36968</v>
      </c>
      <c r="B1426" s="4">
        <v>36968</v>
      </c>
      <c r="C1426" s="12">
        <f t="shared" si="32"/>
        <v>3</v>
      </c>
      <c r="D1426" s="5">
        <f>VLOOKUP($B1426,data!$A$6:$M$15000,5)</f>
        <v>357000</v>
      </c>
    </row>
    <row r="1427" spans="1:4">
      <c r="A1427" s="1">
        <v>36969</v>
      </c>
      <c r="B1427" s="4">
        <v>36969</v>
      </c>
      <c r="C1427" s="12">
        <f t="shared" si="32"/>
        <v>3</v>
      </c>
      <c r="D1427" s="5">
        <f>VLOOKUP($B1427,data!$A$6:$M$15000,5)</f>
        <v>369000</v>
      </c>
    </row>
    <row r="1428" spans="1:4">
      <c r="A1428" s="1">
        <v>36970</v>
      </c>
      <c r="B1428" s="4">
        <v>36970</v>
      </c>
      <c r="C1428" s="12">
        <f t="shared" si="32"/>
        <v>3</v>
      </c>
      <c r="D1428" s="5">
        <f>VLOOKUP($B1428,data!$A$6:$M$15000,5)</f>
        <v>392000</v>
      </c>
    </row>
    <row r="1429" spans="1:4">
      <c r="A1429" s="1">
        <v>36971</v>
      </c>
      <c r="B1429" s="4">
        <v>36971</v>
      </c>
      <c r="C1429" s="12">
        <f t="shared" si="32"/>
        <v>3</v>
      </c>
      <c r="D1429" s="5">
        <f>VLOOKUP($B1429,data!$A$6:$M$15000,5)</f>
        <v>386000</v>
      </c>
    </row>
    <row r="1430" spans="1:4">
      <c r="A1430" s="1">
        <v>36972</v>
      </c>
      <c r="B1430" s="4">
        <v>36972</v>
      </c>
      <c r="C1430" s="12">
        <f t="shared" si="32"/>
        <v>3</v>
      </c>
      <c r="D1430" s="5">
        <f>VLOOKUP($B1430,data!$A$6:$M$15000,5)</f>
        <v>379000</v>
      </c>
    </row>
    <row r="1431" spans="1:4">
      <c r="A1431" s="1">
        <v>36973</v>
      </c>
      <c r="B1431" s="4">
        <v>36973</v>
      </c>
      <c r="C1431" s="12">
        <f t="shared" si="32"/>
        <v>3</v>
      </c>
      <c r="D1431" s="5">
        <f>VLOOKUP($B1431,data!$A$6:$M$15000,5)</f>
        <v>384000</v>
      </c>
    </row>
    <row r="1432" spans="1:4">
      <c r="A1432" s="1">
        <v>36974</v>
      </c>
      <c r="B1432" s="4">
        <v>36974</v>
      </c>
      <c r="C1432" s="12">
        <f t="shared" si="32"/>
        <v>3</v>
      </c>
      <c r="D1432" s="5">
        <f>VLOOKUP($B1432,data!$A$6:$M$15000,5)</f>
        <v>337000</v>
      </c>
    </row>
    <row r="1433" spans="1:4">
      <c r="A1433" s="1">
        <v>36975</v>
      </c>
      <c r="B1433" s="4">
        <v>36975</v>
      </c>
      <c r="C1433" s="12">
        <f t="shared" si="32"/>
        <v>3</v>
      </c>
      <c r="D1433" s="5">
        <f>VLOOKUP($B1433,data!$A$6:$M$15000,5)</f>
        <v>339000</v>
      </c>
    </row>
    <row r="1434" spans="1:4">
      <c r="A1434" s="1">
        <v>36976</v>
      </c>
      <c r="B1434" s="4">
        <v>36976</v>
      </c>
      <c r="C1434" s="12">
        <f t="shared" si="32"/>
        <v>3</v>
      </c>
      <c r="D1434" s="5">
        <f>VLOOKUP($B1434,data!$A$6:$M$15000,5)</f>
        <v>338000</v>
      </c>
    </row>
    <row r="1435" spans="1:4">
      <c r="A1435" s="1">
        <v>36977</v>
      </c>
      <c r="B1435" s="4">
        <v>36977</v>
      </c>
      <c r="C1435" s="12">
        <f t="shared" si="32"/>
        <v>3</v>
      </c>
      <c r="D1435" s="5">
        <f>VLOOKUP($B1435,data!$A$6:$M$15000,5)</f>
        <v>340000</v>
      </c>
    </row>
    <row r="1436" spans="1:4">
      <c r="A1436" s="1">
        <v>36978</v>
      </c>
      <c r="B1436" s="4">
        <v>36978</v>
      </c>
      <c r="C1436" s="12">
        <f t="shared" si="32"/>
        <v>3</v>
      </c>
      <c r="D1436" s="5">
        <f>VLOOKUP($B1436,data!$A$6:$M$15000,5)</f>
        <v>379000</v>
      </c>
    </row>
    <row r="1437" spans="1:4">
      <c r="A1437" s="1">
        <v>36979</v>
      </c>
      <c r="B1437" s="4">
        <v>36979</v>
      </c>
      <c r="C1437" s="12">
        <f t="shared" si="32"/>
        <v>3</v>
      </c>
      <c r="D1437" s="5">
        <f>VLOOKUP($B1437,data!$A$6:$M$15000,5)</f>
        <v>324000</v>
      </c>
    </row>
    <row r="1438" spans="1:4">
      <c r="A1438" s="1">
        <v>36980</v>
      </c>
      <c r="B1438" s="4">
        <v>36980</v>
      </c>
      <c r="C1438" s="12">
        <f t="shared" si="32"/>
        <v>3</v>
      </c>
      <c r="D1438" s="5">
        <f>VLOOKUP($B1438,data!$A$6:$M$15000,5)</f>
        <v>325000</v>
      </c>
    </row>
    <row r="1439" spans="1:4">
      <c r="A1439" s="1">
        <v>36981</v>
      </c>
      <c r="B1439" s="4">
        <v>36981</v>
      </c>
      <c r="C1439" s="12">
        <f t="shared" si="32"/>
        <v>3</v>
      </c>
      <c r="D1439" s="5">
        <f>VLOOKUP($B1439,data!$A$6:$M$15000,5)</f>
        <v>332000</v>
      </c>
    </row>
    <row r="1440" spans="1:4">
      <c r="A1440" s="1">
        <v>36982</v>
      </c>
      <c r="B1440" s="4">
        <v>36982</v>
      </c>
      <c r="C1440" s="12">
        <f t="shared" si="32"/>
        <v>4</v>
      </c>
      <c r="D1440" s="5">
        <f>VLOOKUP($B1440,data!$A$6:$M$15000,5)</f>
        <v>478000</v>
      </c>
    </row>
    <row r="1441" spans="1:4">
      <c r="A1441" s="1">
        <v>36983</v>
      </c>
      <c r="B1441" s="4">
        <v>36983</v>
      </c>
      <c r="C1441" s="12">
        <f t="shared" si="32"/>
        <v>4</v>
      </c>
      <c r="D1441" s="5">
        <f>VLOOKUP($B1441,data!$A$6:$M$15000,5)</f>
        <v>466000</v>
      </c>
    </row>
    <row r="1442" spans="1:4">
      <c r="A1442" s="1">
        <v>36984</v>
      </c>
      <c r="B1442" s="4">
        <v>36984</v>
      </c>
      <c r="C1442" s="12">
        <f t="shared" si="32"/>
        <v>4</v>
      </c>
      <c r="D1442" s="5">
        <f>VLOOKUP($B1442,data!$A$6:$M$15000,5)</f>
        <v>456000</v>
      </c>
    </row>
    <row r="1443" spans="1:4">
      <c r="A1443" s="1">
        <v>36985</v>
      </c>
      <c r="B1443" s="4">
        <v>36985</v>
      </c>
      <c r="C1443" s="12">
        <f t="shared" si="32"/>
        <v>4</v>
      </c>
      <c r="D1443" s="5">
        <f>VLOOKUP($B1443,data!$A$6:$M$15000,5)</f>
        <v>437000</v>
      </c>
    </row>
    <row r="1444" spans="1:4">
      <c r="A1444" s="1">
        <v>36986</v>
      </c>
      <c r="B1444" s="4">
        <v>36986</v>
      </c>
      <c r="C1444" s="12">
        <f t="shared" si="32"/>
        <v>4</v>
      </c>
      <c r="D1444" s="5">
        <f>VLOOKUP($B1444,data!$A$6:$M$15000,5)</f>
        <v>517000</v>
      </c>
    </row>
    <row r="1445" spans="1:4">
      <c r="A1445" s="1">
        <v>36987</v>
      </c>
      <c r="B1445" s="4">
        <v>36987</v>
      </c>
      <c r="C1445" s="12">
        <f t="shared" si="32"/>
        <v>4</v>
      </c>
      <c r="D1445" s="5" t="str">
        <f>VLOOKUP($B1445,data!$A$6:$M$15000,5)</f>
        <v>N/A</v>
      </c>
    </row>
    <row r="1446" spans="1:4">
      <c r="A1446" s="1">
        <v>36988</v>
      </c>
      <c r="B1446" s="4">
        <v>36988</v>
      </c>
      <c r="C1446" s="12">
        <f t="shared" si="32"/>
        <v>4</v>
      </c>
      <c r="D1446" s="5" t="str">
        <f>VLOOKUP($B1446,data!$A$6:$M$15000,5)</f>
        <v>N/A</v>
      </c>
    </row>
    <row r="1447" spans="1:4">
      <c r="A1447" s="1">
        <v>36989</v>
      </c>
      <c r="B1447" s="4">
        <v>36989</v>
      </c>
      <c r="C1447" s="12">
        <f t="shared" si="32"/>
        <v>4</v>
      </c>
      <c r="D1447" s="5" t="str">
        <f>VLOOKUP($B1447,data!$A$6:$M$15000,5)</f>
        <v>N/A</v>
      </c>
    </row>
    <row r="1448" spans="1:4">
      <c r="A1448" s="1">
        <v>36990</v>
      </c>
      <c r="B1448" s="4">
        <v>36990</v>
      </c>
      <c r="C1448" s="12">
        <f t="shared" si="32"/>
        <v>4</v>
      </c>
      <c r="D1448" s="5" t="str">
        <f>VLOOKUP($B1448,data!$A$6:$M$15000,5)</f>
        <v>N/A</v>
      </c>
    </row>
    <row r="1449" spans="1:4">
      <c r="A1449" s="1">
        <v>36991</v>
      </c>
      <c r="B1449" s="4">
        <v>36991</v>
      </c>
      <c r="C1449" s="12">
        <f t="shared" si="32"/>
        <v>4</v>
      </c>
      <c r="D1449" s="5" t="str">
        <f>VLOOKUP($B1449,data!$A$6:$M$15000,5)</f>
        <v>N/A</v>
      </c>
    </row>
    <row r="1450" spans="1:4">
      <c r="A1450" s="1">
        <v>36992</v>
      </c>
      <c r="B1450" s="4">
        <v>36992</v>
      </c>
      <c r="C1450" s="12">
        <f t="shared" si="32"/>
        <v>4</v>
      </c>
      <c r="D1450" s="5" t="str">
        <f>VLOOKUP($B1450,data!$A$6:$M$15000,5)</f>
        <v>N/A</v>
      </c>
    </row>
    <row r="1451" spans="1:4">
      <c r="A1451" s="1">
        <v>36993</v>
      </c>
      <c r="B1451" s="4">
        <v>36993</v>
      </c>
      <c r="C1451" s="12">
        <f t="shared" si="32"/>
        <v>4</v>
      </c>
      <c r="D1451" s="5" t="str">
        <f>VLOOKUP($B1451,data!$A$6:$M$15000,5)</f>
        <v>N/A</v>
      </c>
    </row>
    <row r="1452" spans="1:4">
      <c r="A1452" s="1">
        <v>36994</v>
      </c>
      <c r="B1452" s="4">
        <v>36994</v>
      </c>
      <c r="C1452" s="12">
        <f t="shared" si="32"/>
        <v>4</v>
      </c>
      <c r="D1452" s="5" t="str">
        <f>VLOOKUP($B1452,data!$A$6:$M$15000,5)</f>
        <v>N/A</v>
      </c>
    </row>
    <row r="1453" spans="1:4">
      <c r="A1453" s="1">
        <v>36995</v>
      </c>
      <c r="B1453" s="4">
        <v>36995</v>
      </c>
      <c r="C1453" s="12">
        <f t="shared" si="32"/>
        <v>4</v>
      </c>
      <c r="D1453" s="5" t="str">
        <f>VLOOKUP($B1453,data!$A$6:$M$15000,5)</f>
        <v>N/A</v>
      </c>
    </row>
    <row r="1454" spans="1:4">
      <c r="A1454" s="1">
        <v>36996</v>
      </c>
      <c r="B1454" s="4">
        <v>36996</v>
      </c>
      <c r="C1454" s="12">
        <f t="shared" si="32"/>
        <v>4</v>
      </c>
      <c r="D1454" s="5" t="str">
        <f>VLOOKUP($B1454,data!$A$6:$M$15000,5)</f>
        <v>N/A</v>
      </c>
    </row>
    <row r="1455" spans="1:4">
      <c r="A1455" s="1">
        <v>36997</v>
      </c>
      <c r="B1455" s="4">
        <v>36997</v>
      </c>
      <c r="C1455" s="12">
        <f t="shared" si="32"/>
        <v>4</v>
      </c>
      <c r="D1455" s="5" t="str">
        <f>VLOOKUP($B1455,data!$A$6:$M$15000,5)</f>
        <v>N/A</v>
      </c>
    </row>
    <row r="1456" spans="1:4">
      <c r="A1456" s="1">
        <v>36998</v>
      </c>
      <c r="B1456" s="4">
        <v>36998</v>
      </c>
      <c r="C1456" s="12">
        <f t="shared" si="32"/>
        <v>4</v>
      </c>
      <c r="D1456" s="5" t="str">
        <f>VLOOKUP($B1456,data!$A$6:$M$15000,5)</f>
        <v>N/A</v>
      </c>
    </row>
    <row r="1457" spans="1:4">
      <c r="A1457" s="1">
        <v>36999</v>
      </c>
      <c r="B1457" s="4">
        <v>36999</v>
      </c>
      <c r="C1457" s="12">
        <f t="shared" si="32"/>
        <v>4</v>
      </c>
      <c r="D1457" s="5" t="str">
        <f>VLOOKUP($B1457,data!$A$6:$M$15000,5)</f>
        <v>N/A</v>
      </c>
    </row>
    <row r="1458" spans="1:4">
      <c r="A1458" s="1">
        <v>37000</v>
      </c>
      <c r="B1458" s="4">
        <v>37000</v>
      </c>
      <c r="C1458" s="12">
        <f t="shared" si="32"/>
        <v>4</v>
      </c>
      <c r="D1458" s="5" t="str">
        <f>VLOOKUP($B1458,data!$A$6:$M$15000,5)</f>
        <v>N/A</v>
      </c>
    </row>
    <row r="1459" spans="1:4">
      <c r="A1459" s="1">
        <v>37001</v>
      </c>
      <c r="B1459" s="4">
        <v>37001</v>
      </c>
      <c r="C1459" s="12">
        <f t="shared" si="32"/>
        <v>4</v>
      </c>
      <c r="D1459" s="5" t="str">
        <f>VLOOKUP($B1459,data!$A$6:$M$15000,5)</f>
        <v>N/A</v>
      </c>
    </row>
    <row r="1460" spans="1:4">
      <c r="A1460" s="1">
        <v>37002</v>
      </c>
      <c r="B1460" s="4">
        <v>37002</v>
      </c>
      <c r="C1460" s="12">
        <f t="shared" si="32"/>
        <v>4</v>
      </c>
      <c r="D1460" s="5" t="str">
        <f>VLOOKUP($B1460,data!$A$6:$M$15000,5)</f>
        <v>N/A</v>
      </c>
    </row>
    <row r="1461" spans="1:4">
      <c r="A1461" s="1">
        <v>37003</v>
      </c>
      <c r="B1461" s="4">
        <v>37003</v>
      </c>
      <c r="C1461" s="12">
        <f t="shared" si="32"/>
        <v>4</v>
      </c>
      <c r="D1461" s="5" t="str">
        <f>VLOOKUP($B1461,data!$A$6:$M$15000,5)</f>
        <v>N/A</v>
      </c>
    </row>
    <row r="1462" spans="1:4">
      <c r="A1462" s="1">
        <v>37004</v>
      </c>
      <c r="B1462" s="4">
        <v>37004</v>
      </c>
      <c r="C1462" s="12">
        <f t="shared" si="32"/>
        <v>4</v>
      </c>
      <c r="D1462" s="5" t="str">
        <f>VLOOKUP($B1462,data!$A$6:$M$15000,5)</f>
        <v>N/A</v>
      </c>
    </row>
    <row r="1463" spans="1:4">
      <c r="A1463" s="1">
        <v>37005</v>
      </c>
      <c r="B1463" s="4">
        <v>37005</v>
      </c>
      <c r="C1463" s="12">
        <f t="shared" si="32"/>
        <v>4</v>
      </c>
      <c r="D1463" s="5" t="str">
        <f>VLOOKUP($B1463,data!$A$6:$M$15000,5)</f>
        <v>N/A</v>
      </c>
    </row>
    <row r="1464" spans="1:4">
      <c r="A1464" s="1">
        <v>37006</v>
      </c>
      <c r="B1464" s="4">
        <v>37006</v>
      </c>
      <c r="C1464" s="12">
        <f t="shared" si="32"/>
        <v>4</v>
      </c>
      <c r="D1464" s="5" t="str">
        <f>VLOOKUP($B1464,data!$A$6:$M$15000,5)</f>
        <v>N/A</v>
      </c>
    </row>
    <row r="1465" spans="1:4">
      <c r="A1465" s="1">
        <v>37007</v>
      </c>
      <c r="B1465" s="4">
        <v>37007</v>
      </c>
      <c r="C1465" s="12">
        <f t="shared" si="32"/>
        <v>4</v>
      </c>
      <c r="D1465" s="5" t="str">
        <f>VLOOKUP($B1465,data!$A$6:$M$15000,5)</f>
        <v>N/A</v>
      </c>
    </row>
    <row r="1466" spans="1:4">
      <c r="A1466" s="1">
        <v>37008</v>
      </c>
      <c r="B1466" s="4">
        <v>37008</v>
      </c>
      <c r="C1466" s="12">
        <f t="shared" si="32"/>
        <v>4</v>
      </c>
      <c r="D1466" s="5" t="str">
        <f>VLOOKUP($B1466,data!$A$6:$M$15000,5)</f>
        <v>N/A</v>
      </c>
    </row>
    <row r="1467" spans="1:4">
      <c r="A1467" s="1">
        <v>37009</v>
      </c>
      <c r="B1467" s="4">
        <v>37009</v>
      </c>
      <c r="C1467" s="12">
        <f t="shared" si="32"/>
        <v>4</v>
      </c>
      <c r="D1467" s="5" t="str">
        <f>VLOOKUP($B1467,data!$A$6:$M$15000,5)</f>
        <v>N/A</v>
      </c>
    </row>
    <row r="1468" spans="1:4">
      <c r="A1468" s="1">
        <v>37010</v>
      </c>
      <c r="B1468" s="4">
        <v>37010</v>
      </c>
      <c r="C1468" s="12">
        <f t="shared" si="32"/>
        <v>4</v>
      </c>
      <c r="D1468" s="5" t="str">
        <f>VLOOKUP($B1468,data!$A$6:$M$15000,5)</f>
        <v>N/A</v>
      </c>
    </row>
    <row r="1469" spans="1:4">
      <c r="A1469" s="1">
        <v>37011</v>
      </c>
      <c r="B1469" s="4">
        <v>37011</v>
      </c>
      <c r="C1469" s="12">
        <f t="shared" si="32"/>
        <v>4</v>
      </c>
      <c r="D1469" s="5" t="str">
        <f>VLOOKUP($B1469,data!$A$6:$M$15000,5)</f>
        <v>N/A</v>
      </c>
    </row>
    <row r="1470" spans="1:4">
      <c r="A1470" s="1">
        <v>37012</v>
      </c>
      <c r="B1470" s="4">
        <v>37012</v>
      </c>
      <c r="C1470" s="12">
        <f t="shared" si="32"/>
        <v>5</v>
      </c>
      <c r="D1470" s="5" t="str">
        <f>VLOOKUP($B1470,data!$A$6:$M$15000,5)</f>
        <v>N/A</v>
      </c>
    </row>
    <row r="1471" spans="1:4">
      <c r="A1471" s="1">
        <v>37013</v>
      </c>
      <c r="B1471" s="4">
        <v>37013</v>
      </c>
      <c r="C1471" s="12">
        <f t="shared" si="32"/>
        <v>5</v>
      </c>
      <c r="D1471" s="5" t="str">
        <f>VLOOKUP($B1471,data!$A$6:$M$15000,5)</f>
        <v>N/A</v>
      </c>
    </row>
    <row r="1472" spans="1:4">
      <c r="A1472" s="1">
        <v>37014</v>
      </c>
      <c r="B1472" s="4">
        <v>37014</v>
      </c>
      <c r="C1472" s="12">
        <f t="shared" si="32"/>
        <v>5</v>
      </c>
      <c r="D1472" s="5" t="str">
        <f>VLOOKUP($B1472,data!$A$6:$M$15000,5)</f>
        <v>N/A</v>
      </c>
    </row>
    <row r="1473" spans="1:4">
      <c r="A1473" s="1">
        <v>37015</v>
      </c>
      <c r="B1473" s="4">
        <v>37015</v>
      </c>
      <c r="C1473" s="12">
        <f t="shared" si="32"/>
        <v>5</v>
      </c>
      <c r="D1473" s="5" t="str">
        <f>VLOOKUP($B1473,data!$A$6:$M$15000,5)</f>
        <v>N/A</v>
      </c>
    </row>
    <row r="1474" spans="1:4">
      <c r="A1474" s="1">
        <v>37016</v>
      </c>
      <c r="B1474" s="4">
        <v>37016</v>
      </c>
      <c r="C1474" s="12">
        <f t="shared" si="32"/>
        <v>5</v>
      </c>
      <c r="D1474" s="5" t="str">
        <f>VLOOKUP($B1474,data!$A$6:$M$15000,5)</f>
        <v>N/A</v>
      </c>
    </row>
    <row r="1475" spans="1:4">
      <c r="A1475" s="1">
        <v>37017</v>
      </c>
      <c r="B1475" s="4">
        <v>37017</v>
      </c>
      <c r="C1475" s="12">
        <f t="shared" si="32"/>
        <v>5</v>
      </c>
      <c r="D1475" s="5" t="str">
        <f>VLOOKUP($B1475,data!$A$6:$M$15000,5)</f>
        <v>N/A</v>
      </c>
    </row>
    <row r="1476" spans="1:4">
      <c r="A1476" s="1">
        <v>37018</v>
      </c>
      <c r="B1476" s="4">
        <v>37018</v>
      </c>
      <c r="C1476" s="12">
        <f t="shared" si="32"/>
        <v>5</v>
      </c>
      <c r="D1476" s="5" t="str">
        <f>VLOOKUP($B1476,data!$A$6:$M$15000,5)</f>
        <v>N/A</v>
      </c>
    </row>
    <row r="1477" spans="1:4">
      <c r="A1477" s="1">
        <v>37019</v>
      </c>
      <c r="B1477" s="4">
        <v>37019</v>
      </c>
      <c r="C1477" s="12">
        <f t="shared" si="32"/>
        <v>5</v>
      </c>
      <c r="D1477" s="5" t="str">
        <f>VLOOKUP($B1477,data!$A$6:$M$15000,5)</f>
        <v>N/A</v>
      </c>
    </row>
    <row r="1478" spans="1:4">
      <c r="A1478" s="1">
        <v>37020</v>
      </c>
      <c r="B1478" s="4">
        <v>37020</v>
      </c>
      <c r="C1478" s="12">
        <f t="shared" si="32"/>
        <v>5</v>
      </c>
      <c r="D1478" s="5" t="str">
        <f>VLOOKUP($B1478,data!$A$6:$M$15000,5)</f>
        <v>N/A</v>
      </c>
    </row>
    <row r="1479" spans="1:4">
      <c r="A1479" s="1">
        <v>37021</v>
      </c>
      <c r="B1479" s="4">
        <v>37021</v>
      </c>
      <c r="C1479" s="12">
        <f t="shared" si="32"/>
        <v>5</v>
      </c>
      <c r="D1479" s="5" t="str">
        <f>VLOOKUP($B1479,data!$A$6:$M$15000,5)</f>
        <v>N/A</v>
      </c>
    </row>
    <row r="1480" spans="1:4">
      <c r="A1480" s="1">
        <v>37022</v>
      </c>
      <c r="B1480" s="4">
        <v>37022</v>
      </c>
      <c r="C1480" s="12">
        <f t="shared" si="32"/>
        <v>5</v>
      </c>
      <c r="D1480" s="5" t="str">
        <f>VLOOKUP($B1480,data!$A$6:$M$15000,5)</f>
        <v>N/A</v>
      </c>
    </row>
    <row r="1481" spans="1:4">
      <c r="A1481" s="1">
        <v>37023</v>
      </c>
      <c r="B1481" s="4">
        <v>37023</v>
      </c>
      <c r="C1481" s="12">
        <f t="shared" ref="C1481:C1544" si="33">IF(B1481&lt;&gt;"",MONTH(B1481),0)</f>
        <v>5</v>
      </c>
      <c r="D1481" s="5" t="str">
        <f>VLOOKUP($B1481,data!$A$6:$M$15000,5)</f>
        <v>N/A</v>
      </c>
    </row>
    <row r="1482" spans="1:4">
      <c r="A1482" s="1">
        <v>37024</v>
      </c>
      <c r="B1482" s="4">
        <v>37024</v>
      </c>
      <c r="C1482" s="12">
        <f t="shared" si="33"/>
        <v>5</v>
      </c>
      <c r="D1482" s="5" t="str">
        <f>VLOOKUP($B1482,data!$A$6:$M$15000,5)</f>
        <v>N/A</v>
      </c>
    </row>
    <row r="1483" spans="1:4">
      <c r="A1483" s="1">
        <v>37025</v>
      </c>
      <c r="B1483" s="4">
        <v>37025</v>
      </c>
      <c r="C1483" s="12">
        <f t="shared" si="33"/>
        <v>5</v>
      </c>
      <c r="D1483" s="5" t="str">
        <f>VLOOKUP($B1483,data!$A$6:$M$15000,5)</f>
        <v>N/A</v>
      </c>
    </row>
    <row r="1484" spans="1:4">
      <c r="A1484" s="1">
        <v>37026</v>
      </c>
      <c r="B1484" s="4">
        <v>37026</v>
      </c>
      <c r="C1484" s="12">
        <f t="shared" si="33"/>
        <v>5</v>
      </c>
      <c r="D1484" s="5" t="str">
        <f>VLOOKUP($B1484,data!$A$6:$M$15000,5)</f>
        <v>N/A</v>
      </c>
    </row>
    <row r="1485" spans="1:4">
      <c r="A1485" s="1">
        <v>37027</v>
      </c>
      <c r="B1485" s="4">
        <v>37027</v>
      </c>
      <c r="C1485" s="12">
        <f t="shared" si="33"/>
        <v>5</v>
      </c>
      <c r="D1485" s="5" t="str">
        <f>VLOOKUP($B1485,data!$A$6:$M$15000,5)</f>
        <v>N/A</v>
      </c>
    </row>
    <row r="1486" spans="1:4">
      <c r="A1486" s="1">
        <v>37028</v>
      </c>
      <c r="B1486" s="4">
        <v>37028</v>
      </c>
      <c r="C1486" s="12">
        <f t="shared" si="33"/>
        <v>5</v>
      </c>
      <c r="D1486" s="5" t="str">
        <f>VLOOKUP($B1486,data!$A$6:$M$15000,5)</f>
        <v>N/A</v>
      </c>
    </row>
    <row r="1487" spans="1:4">
      <c r="A1487" s="1">
        <v>37029</v>
      </c>
      <c r="B1487" s="4">
        <v>37029</v>
      </c>
      <c r="C1487" s="12">
        <f t="shared" si="33"/>
        <v>5</v>
      </c>
      <c r="D1487" s="5" t="str">
        <f>VLOOKUP($B1487,data!$A$6:$M$15000,5)</f>
        <v>N/A</v>
      </c>
    </row>
    <row r="1488" spans="1:4">
      <c r="A1488" s="1">
        <v>37030</v>
      </c>
      <c r="B1488" s="4">
        <v>37030</v>
      </c>
      <c r="C1488" s="12">
        <f t="shared" si="33"/>
        <v>5</v>
      </c>
      <c r="D1488" s="5" t="str">
        <f>VLOOKUP($B1488,data!$A$6:$M$15000,5)</f>
        <v>N/A</v>
      </c>
    </row>
    <row r="1489" spans="1:4">
      <c r="A1489" s="1">
        <v>37031</v>
      </c>
      <c r="B1489" s="4">
        <v>37031</v>
      </c>
      <c r="C1489" s="12">
        <f t="shared" si="33"/>
        <v>5</v>
      </c>
      <c r="D1489" s="5" t="str">
        <f>VLOOKUP($B1489,data!$A$6:$M$15000,5)</f>
        <v>N/A</v>
      </c>
    </row>
    <row r="1490" spans="1:4">
      <c r="A1490" s="1">
        <v>37032</v>
      </c>
      <c r="B1490" s="4">
        <v>37032</v>
      </c>
      <c r="C1490" s="12">
        <f t="shared" si="33"/>
        <v>5</v>
      </c>
      <c r="D1490" s="5" t="str">
        <f>VLOOKUP($B1490,data!$A$6:$M$15000,5)</f>
        <v>N/A</v>
      </c>
    </row>
    <row r="1491" spans="1:4">
      <c r="A1491" s="1">
        <v>37033</v>
      </c>
      <c r="B1491" s="4">
        <v>37033</v>
      </c>
      <c r="C1491" s="12">
        <f t="shared" si="33"/>
        <v>5</v>
      </c>
      <c r="D1491" s="5" t="str">
        <f>VLOOKUP($B1491,data!$A$6:$M$15000,5)</f>
        <v>N/A</v>
      </c>
    </row>
    <row r="1492" spans="1:4">
      <c r="A1492" s="1">
        <v>37034</v>
      </c>
      <c r="B1492" s="4">
        <v>37034</v>
      </c>
      <c r="C1492" s="12">
        <f t="shared" si="33"/>
        <v>5</v>
      </c>
      <c r="D1492" s="5" t="str">
        <f>VLOOKUP($B1492,data!$A$6:$M$15000,5)</f>
        <v>N/A</v>
      </c>
    </row>
    <row r="1493" spans="1:4">
      <c r="A1493" s="1">
        <v>37035</v>
      </c>
      <c r="B1493" s="4">
        <v>37035</v>
      </c>
      <c r="C1493" s="12">
        <f t="shared" si="33"/>
        <v>5</v>
      </c>
      <c r="D1493" s="5" t="str">
        <f>VLOOKUP($B1493,data!$A$6:$M$15000,5)</f>
        <v>N/A</v>
      </c>
    </row>
    <row r="1494" spans="1:4">
      <c r="A1494" s="1">
        <v>37036</v>
      </c>
      <c r="B1494" s="4">
        <v>37036</v>
      </c>
      <c r="C1494" s="12">
        <f t="shared" si="33"/>
        <v>5</v>
      </c>
      <c r="D1494" s="5" t="str">
        <f>VLOOKUP($B1494,data!$A$6:$M$15000,5)</f>
        <v>N/A</v>
      </c>
    </row>
    <row r="1495" spans="1:4">
      <c r="A1495" s="1">
        <v>37037</v>
      </c>
      <c r="B1495" s="4">
        <v>37037</v>
      </c>
      <c r="C1495" s="12">
        <f t="shared" si="33"/>
        <v>5</v>
      </c>
      <c r="D1495" s="5" t="str">
        <f>VLOOKUP($B1495,data!$A$6:$M$15000,5)</f>
        <v>N/A</v>
      </c>
    </row>
    <row r="1496" spans="1:4">
      <c r="A1496" s="1">
        <v>37038</v>
      </c>
      <c r="B1496" s="4">
        <v>37038</v>
      </c>
      <c r="C1496" s="12">
        <f t="shared" si="33"/>
        <v>5</v>
      </c>
      <c r="D1496" s="5" t="str">
        <f>VLOOKUP($B1496,data!$A$6:$M$15000,5)</f>
        <v>N/A</v>
      </c>
    </row>
    <row r="1497" spans="1:4">
      <c r="A1497" s="1">
        <v>37039</v>
      </c>
      <c r="B1497" s="4">
        <v>37039</v>
      </c>
      <c r="C1497" s="12">
        <f t="shared" si="33"/>
        <v>5</v>
      </c>
      <c r="D1497" s="5" t="str">
        <f>VLOOKUP($B1497,data!$A$6:$M$15000,5)</f>
        <v>N/A</v>
      </c>
    </row>
    <row r="1498" spans="1:4">
      <c r="A1498" s="1">
        <v>37040</v>
      </c>
      <c r="B1498" s="4">
        <v>37040</v>
      </c>
      <c r="C1498" s="12">
        <f t="shared" si="33"/>
        <v>5</v>
      </c>
      <c r="D1498" s="5" t="str">
        <f>VLOOKUP($B1498,data!$A$6:$M$15000,5)</f>
        <v>N/A</v>
      </c>
    </row>
    <row r="1499" spans="1:4">
      <c r="A1499" s="1">
        <v>37041</v>
      </c>
      <c r="B1499" s="4">
        <v>37041</v>
      </c>
      <c r="C1499" s="12">
        <f t="shared" si="33"/>
        <v>5</v>
      </c>
      <c r="D1499" s="5" t="str">
        <f>VLOOKUP($B1499,data!$A$6:$M$15000,5)</f>
        <v>N/A</v>
      </c>
    </row>
    <row r="1500" spans="1:4">
      <c r="A1500" s="1">
        <v>37042</v>
      </c>
      <c r="B1500" s="4">
        <v>37042</v>
      </c>
      <c r="C1500" s="12">
        <f t="shared" si="33"/>
        <v>5</v>
      </c>
      <c r="D1500" s="5" t="str">
        <f>VLOOKUP($B1500,data!$A$6:$M$15000,5)</f>
        <v>N/A</v>
      </c>
    </row>
    <row r="1501" spans="1:4">
      <c r="A1501" s="1">
        <v>37043</v>
      </c>
      <c r="B1501" s="4">
        <v>37043</v>
      </c>
      <c r="C1501" s="12">
        <f t="shared" si="33"/>
        <v>6</v>
      </c>
      <c r="D1501" s="5" t="str">
        <f>VLOOKUP($B1501,data!$A$6:$M$15000,5)</f>
        <v>N/A</v>
      </c>
    </row>
    <row r="1502" spans="1:4">
      <c r="A1502" s="1">
        <v>37044</v>
      </c>
      <c r="B1502" s="4">
        <v>37044</v>
      </c>
      <c r="C1502" s="12">
        <f t="shared" si="33"/>
        <v>6</v>
      </c>
      <c r="D1502" s="5" t="str">
        <f>VLOOKUP($B1502,data!$A$6:$M$15000,5)</f>
        <v>N/A</v>
      </c>
    </row>
    <row r="1503" spans="1:4">
      <c r="A1503" s="1">
        <v>37045</v>
      </c>
      <c r="B1503" s="4">
        <v>37045</v>
      </c>
      <c r="C1503" s="12">
        <f t="shared" si="33"/>
        <v>6</v>
      </c>
      <c r="D1503" s="5" t="str">
        <f>VLOOKUP($B1503,data!$A$6:$M$15000,5)</f>
        <v>N/A</v>
      </c>
    </row>
    <row r="1504" spans="1:4">
      <c r="A1504" s="1">
        <v>37046</v>
      </c>
      <c r="B1504" s="4">
        <v>37046</v>
      </c>
      <c r="C1504" s="12">
        <f t="shared" si="33"/>
        <v>6</v>
      </c>
      <c r="D1504" s="5" t="str">
        <f>VLOOKUP($B1504,data!$A$6:$M$15000,5)</f>
        <v>N/A</v>
      </c>
    </row>
    <row r="1505" spans="1:4">
      <c r="A1505" s="1">
        <v>37047</v>
      </c>
      <c r="B1505" s="4">
        <v>37047</v>
      </c>
      <c r="C1505" s="12">
        <f t="shared" si="33"/>
        <v>6</v>
      </c>
      <c r="D1505" s="5" t="str">
        <f>VLOOKUP($B1505,data!$A$6:$M$15000,5)</f>
        <v>N/A</v>
      </c>
    </row>
    <row r="1506" spans="1:4">
      <c r="A1506" s="1">
        <v>37048</v>
      </c>
      <c r="B1506" s="4">
        <v>37048</v>
      </c>
      <c r="C1506" s="12">
        <f t="shared" si="33"/>
        <v>6</v>
      </c>
      <c r="D1506" s="5" t="str">
        <f>VLOOKUP($B1506,data!$A$6:$M$15000,5)</f>
        <v>N/A</v>
      </c>
    </row>
    <row r="1507" spans="1:4">
      <c r="A1507" s="1">
        <v>37049</v>
      </c>
      <c r="B1507" s="4">
        <v>37049</v>
      </c>
      <c r="C1507" s="12">
        <f t="shared" si="33"/>
        <v>6</v>
      </c>
      <c r="D1507" s="5" t="str">
        <f>VLOOKUP($B1507,data!$A$6:$M$15000,5)</f>
        <v>N/A</v>
      </c>
    </row>
    <row r="1508" spans="1:4">
      <c r="A1508" s="1">
        <v>37050</v>
      </c>
      <c r="B1508" s="4">
        <v>37050</v>
      </c>
      <c r="C1508" s="12">
        <f t="shared" si="33"/>
        <v>6</v>
      </c>
      <c r="D1508" s="5" t="str">
        <f>VLOOKUP($B1508,data!$A$6:$M$15000,5)</f>
        <v>N/A</v>
      </c>
    </row>
    <row r="1509" spans="1:4">
      <c r="A1509" s="1">
        <v>37051</v>
      </c>
      <c r="B1509" s="4">
        <v>37051</v>
      </c>
      <c r="C1509" s="12">
        <f t="shared" si="33"/>
        <v>6</v>
      </c>
      <c r="D1509" s="5" t="str">
        <f>VLOOKUP($B1509,data!$A$6:$M$15000,5)</f>
        <v>N/A</v>
      </c>
    </row>
    <row r="1510" spans="1:4">
      <c r="A1510" s="1">
        <v>37052</v>
      </c>
      <c r="B1510" s="4">
        <v>37052</v>
      </c>
      <c r="C1510" s="12">
        <f t="shared" si="33"/>
        <v>6</v>
      </c>
      <c r="D1510" s="5" t="str">
        <f>VLOOKUP($B1510,data!$A$6:$M$15000,5)</f>
        <v>N/A</v>
      </c>
    </row>
    <row r="1511" spans="1:4">
      <c r="A1511" s="1">
        <v>37053</v>
      </c>
      <c r="B1511" s="4">
        <v>37053</v>
      </c>
      <c r="C1511" s="12">
        <f t="shared" si="33"/>
        <v>6</v>
      </c>
      <c r="D1511" s="5" t="str">
        <f>VLOOKUP($B1511,data!$A$6:$M$15000,5)</f>
        <v>N/A</v>
      </c>
    </row>
    <row r="1512" spans="1:4">
      <c r="A1512" s="1">
        <v>37054</v>
      </c>
      <c r="B1512" s="4">
        <v>37054</v>
      </c>
      <c r="C1512" s="12">
        <f t="shared" si="33"/>
        <v>6</v>
      </c>
      <c r="D1512" s="5" t="str">
        <f>VLOOKUP($B1512,data!$A$6:$M$15000,5)</f>
        <v>N/A</v>
      </c>
    </row>
    <row r="1513" spans="1:4">
      <c r="A1513" s="1">
        <v>37055</v>
      </c>
      <c r="B1513" s="4">
        <v>37055</v>
      </c>
      <c r="C1513" s="12">
        <f t="shared" si="33"/>
        <v>6</v>
      </c>
      <c r="D1513" s="5" t="str">
        <f>VLOOKUP($B1513,data!$A$6:$M$15000,5)</f>
        <v>N/A</v>
      </c>
    </row>
    <row r="1514" spans="1:4">
      <c r="A1514" s="1">
        <v>37056</v>
      </c>
      <c r="B1514" s="4">
        <v>37056</v>
      </c>
      <c r="C1514" s="12">
        <f t="shared" si="33"/>
        <v>6</v>
      </c>
      <c r="D1514" s="5" t="str">
        <f>VLOOKUP($B1514,data!$A$6:$M$15000,5)</f>
        <v>N/A</v>
      </c>
    </row>
    <row r="1515" spans="1:4">
      <c r="A1515" s="1">
        <v>37057</v>
      </c>
      <c r="B1515" s="4">
        <v>37057</v>
      </c>
      <c r="C1515" s="12">
        <f t="shared" si="33"/>
        <v>6</v>
      </c>
      <c r="D1515" s="5" t="str">
        <f>VLOOKUP($B1515,data!$A$6:$M$15000,5)</f>
        <v>N/A</v>
      </c>
    </row>
    <row r="1516" spans="1:4">
      <c r="A1516" s="1">
        <v>37058</v>
      </c>
      <c r="B1516" s="4">
        <v>37058</v>
      </c>
      <c r="C1516" s="12">
        <f t="shared" si="33"/>
        <v>6</v>
      </c>
      <c r="D1516" s="5" t="str">
        <f>VLOOKUP($B1516,data!$A$6:$M$15000,5)</f>
        <v>N/A</v>
      </c>
    </row>
    <row r="1517" spans="1:4">
      <c r="A1517" s="1">
        <v>37059</v>
      </c>
      <c r="B1517" s="4">
        <v>37059</v>
      </c>
      <c r="C1517" s="12">
        <f t="shared" si="33"/>
        <v>6</v>
      </c>
      <c r="D1517" s="5" t="str">
        <f>VLOOKUP($B1517,data!$A$6:$M$15000,5)</f>
        <v>N/A</v>
      </c>
    </row>
    <row r="1518" spans="1:4">
      <c r="A1518" s="1">
        <v>37060</v>
      </c>
      <c r="B1518" s="4">
        <v>37060</v>
      </c>
      <c r="C1518" s="12">
        <f t="shared" si="33"/>
        <v>6</v>
      </c>
      <c r="D1518" s="5" t="str">
        <f>VLOOKUP($B1518,data!$A$6:$M$15000,5)</f>
        <v>N/A</v>
      </c>
    </row>
    <row r="1519" spans="1:4">
      <c r="A1519" s="1">
        <v>37061</v>
      </c>
      <c r="B1519" s="4">
        <v>37061</v>
      </c>
      <c r="C1519" s="12">
        <f t="shared" si="33"/>
        <v>6</v>
      </c>
      <c r="D1519" s="5" t="str">
        <f>VLOOKUP($B1519,data!$A$6:$M$15000,5)</f>
        <v>N/A</v>
      </c>
    </row>
    <row r="1520" spans="1:4">
      <c r="A1520" s="1">
        <v>37062</v>
      </c>
      <c r="B1520" s="4">
        <v>37062</v>
      </c>
      <c r="C1520" s="12">
        <f t="shared" si="33"/>
        <v>6</v>
      </c>
      <c r="D1520" s="5" t="str">
        <f>VLOOKUP($B1520,data!$A$6:$M$15000,5)</f>
        <v>N/A</v>
      </c>
    </row>
    <row r="1521" spans="1:4">
      <c r="A1521" s="1">
        <v>37063</v>
      </c>
      <c r="B1521" s="4">
        <v>37063</v>
      </c>
      <c r="C1521" s="12">
        <f t="shared" si="33"/>
        <v>6</v>
      </c>
      <c r="D1521" s="5" t="str">
        <f>VLOOKUP($B1521,data!$A$6:$M$15000,5)</f>
        <v>N/A</v>
      </c>
    </row>
    <row r="1522" spans="1:4">
      <c r="A1522" s="1">
        <v>37064</v>
      </c>
      <c r="B1522" s="4">
        <v>37064</v>
      </c>
      <c r="C1522" s="12">
        <f t="shared" si="33"/>
        <v>6</v>
      </c>
      <c r="D1522" s="5" t="str">
        <f>VLOOKUP($B1522,data!$A$6:$M$15000,5)</f>
        <v>N/A</v>
      </c>
    </row>
    <row r="1523" spans="1:4">
      <c r="A1523" s="1">
        <v>37065</v>
      </c>
      <c r="B1523" s="4">
        <v>37065</v>
      </c>
      <c r="C1523" s="12">
        <f t="shared" si="33"/>
        <v>6</v>
      </c>
      <c r="D1523" s="5" t="str">
        <f>VLOOKUP($B1523,data!$A$6:$M$15000,5)</f>
        <v>N/A</v>
      </c>
    </row>
    <row r="1524" spans="1:4">
      <c r="A1524" s="1">
        <v>37066</v>
      </c>
      <c r="B1524" s="4">
        <v>37066</v>
      </c>
      <c r="C1524" s="12">
        <f t="shared" si="33"/>
        <v>6</v>
      </c>
      <c r="D1524" s="5" t="str">
        <f>VLOOKUP($B1524,data!$A$6:$M$15000,5)</f>
        <v>N/A</v>
      </c>
    </row>
    <row r="1525" spans="1:4">
      <c r="A1525" s="1">
        <v>37067</v>
      </c>
      <c r="B1525" s="4">
        <v>37067</v>
      </c>
      <c r="C1525" s="12">
        <f t="shared" si="33"/>
        <v>6</v>
      </c>
      <c r="D1525" s="5" t="str">
        <f>VLOOKUP($B1525,data!$A$6:$M$15000,5)</f>
        <v>N/A</v>
      </c>
    </row>
    <row r="1526" spans="1:4">
      <c r="A1526" s="1">
        <v>37068</v>
      </c>
      <c r="B1526" s="4">
        <v>37068</v>
      </c>
      <c r="C1526" s="12">
        <f t="shared" si="33"/>
        <v>6</v>
      </c>
      <c r="D1526" s="5" t="str">
        <f>VLOOKUP($B1526,data!$A$6:$M$15000,5)</f>
        <v>N/A</v>
      </c>
    </row>
    <row r="1527" spans="1:4">
      <c r="A1527" s="1">
        <v>37069</v>
      </c>
      <c r="B1527" s="4">
        <v>37069</v>
      </c>
      <c r="C1527" s="12">
        <f t="shared" si="33"/>
        <v>6</v>
      </c>
      <c r="D1527" s="5" t="str">
        <f>VLOOKUP($B1527,data!$A$6:$M$15000,5)</f>
        <v>N/A</v>
      </c>
    </row>
    <row r="1528" spans="1:4">
      <c r="A1528" s="1">
        <v>37070</v>
      </c>
      <c r="B1528" s="4">
        <v>37070</v>
      </c>
      <c r="C1528" s="12">
        <f t="shared" si="33"/>
        <v>6</v>
      </c>
      <c r="D1528" s="5" t="str">
        <f>VLOOKUP($B1528,data!$A$6:$M$15000,5)</f>
        <v>N/A</v>
      </c>
    </row>
    <row r="1529" spans="1:4">
      <c r="A1529" s="1">
        <v>37071</v>
      </c>
      <c r="B1529" s="4">
        <v>37071</v>
      </c>
      <c r="C1529" s="12">
        <f t="shared" si="33"/>
        <v>6</v>
      </c>
      <c r="D1529" s="5" t="str">
        <f>VLOOKUP($B1529,data!$A$6:$M$15000,5)</f>
        <v>N/A</v>
      </c>
    </row>
    <row r="1530" spans="1:4">
      <c r="A1530" s="1">
        <v>37072</v>
      </c>
      <c r="B1530" s="4">
        <v>37072</v>
      </c>
      <c r="C1530" s="12">
        <f t="shared" si="33"/>
        <v>6</v>
      </c>
      <c r="D1530" s="5" t="str">
        <f>VLOOKUP($B1530,data!$A$6:$M$15000,5)</f>
        <v>N/A</v>
      </c>
    </row>
    <row r="1531" spans="1:4">
      <c r="A1531" s="1">
        <v>37073</v>
      </c>
      <c r="B1531" s="4">
        <v>37073</v>
      </c>
      <c r="C1531" s="12">
        <f t="shared" si="33"/>
        <v>7</v>
      </c>
      <c r="D1531" s="5" t="str">
        <f>VLOOKUP($B1531,data!$A$6:$M$15000,5)</f>
        <v>N/A</v>
      </c>
    </row>
    <row r="1532" spans="1:4">
      <c r="A1532" s="1">
        <v>37074</v>
      </c>
      <c r="B1532" s="4">
        <v>37074</v>
      </c>
      <c r="C1532" s="12">
        <f t="shared" si="33"/>
        <v>7</v>
      </c>
      <c r="D1532" s="5" t="str">
        <f>VLOOKUP($B1532,data!$A$6:$M$15000,5)</f>
        <v>N/A</v>
      </c>
    </row>
    <row r="1533" spans="1:4">
      <c r="A1533" s="1">
        <v>37075</v>
      </c>
      <c r="B1533" s="4">
        <v>37075</v>
      </c>
      <c r="C1533" s="12">
        <f t="shared" si="33"/>
        <v>7</v>
      </c>
      <c r="D1533" s="5" t="str">
        <f>VLOOKUP($B1533,data!$A$6:$M$15000,5)</f>
        <v>N/A</v>
      </c>
    </row>
    <row r="1534" spans="1:4">
      <c r="A1534" s="1">
        <v>37076</v>
      </c>
      <c r="B1534" s="4">
        <v>37076</v>
      </c>
      <c r="C1534" s="12">
        <f t="shared" si="33"/>
        <v>7</v>
      </c>
      <c r="D1534" s="5" t="str">
        <f>VLOOKUP($B1534,data!$A$6:$M$15000,5)</f>
        <v>N/A</v>
      </c>
    </row>
    <row r="1535" spans="1:4">
      <c r="A1535" s="1">
        <v>37077</v>
      </c>
      <c r="B1535" s="4">
        <v>37077</v>
      </c>
      <c r="C1535" s="12">
        <f t="shared" si="33"/>
        <v>7</v>
      </c>
      <c r="D1535" s="5" t="str">
        <f>VLOOKUP($B1535,data!$A$6:$M$15000,5)</f>
        <v>N/A</v>
      </c>
    </row>
    <row r="1536" spans="1:4">
      <c r="A1536" s="1">
        <v>37078</v>
      </c>
      <c r="B1536" s="4">
        <v>37078</v>
      </c>
      <c r="C1536" s="12">
        <f t="shared" si="33"/>
        <v>7</v>
      </c>
      <c r="D1536" s="5" t="str">
        <f>VLOOKUP($B1536,data!$A$6:$M$15000,5)</f>
        <v>N/A</v>
      </c>
    </row>
    <row r="1537" spans="1:4">
      <c r="A1537" s="1">
        <v>37079</v>
      </c>
      <c r="B1537" s="4">
        <v>37079</v>
      </c>
      <c r="C1537" s="12">
        <f t="shared" si="33"/>
        <v>7</v>
      </c>
      <c r="D1537" s="5" t="str">
        <f>VLOOKUP($B1537,data!$A$6:$M$15000,5)</f>
        <v>N/A</v>
      </c>
    </row>
    <row r="1538" spans="1:4">
      <c r="A1538" s="1">
        <v>37080</v>
      </c>
      <c r="B1538" s="4">
        <v>37080</v>
      </c>
      <c r="C1538" s="12">
        <f t="shared" si="33"/>
        <v>7</v>
      </c>
      <c r="D1538" s="5" t="str">
        <f>VLOOKUP($B1538,data!$A$6:$M$15000,5)</f>
        <v>N/A</v>
      </c>
    </row>
    <row r="1539" spans="1:4">
      <c r="A1539" s="1">
        <v>37081</v>
      </c>
      <c r="B1539" s="4">
        <v>37081</v>
      </c>
      <c r="C1539" s="12">
        <f t="shared" si="33"/>
        <v>7</v>
      </c>
      <c r="D1539" s="5" t="str">
        <f>VLOOKUP($B1539,data!$A$6:$M$15000,5)</f>
        <v>N/A</v>
      </c>
    </row>
    <row r="1540" spans="1:4">
      <c r="A1540" s="1">
        <v>37082</v>
      </c>
      <c r="B1540" s="4">
        <v>37082</v>
      </c>
      <c r="C1540" s="12">
        <f t="shared" si="33"/>
        <v>7</v>
      </c>
      <c r="D1540" s="5" t="str">
        <f>VLOOKUP($B1540,data!$A$6:$M$15000,5)</f>
        <v>N/A</v>
      </c>
    </row>
    <row r="1541" spans="1:4">
      <c r="A1541" s="1">
        <v>37083</v>
      </c>
      <c r="B1541" s="4">
        <v>37083</v>
      </c>
      <c r="C1541" s="12">
        <f t="shared" si="33"/>
        <v>7</v>
      </c>
      <c r="D1541" s="5" t="str">
        <f>VLOOKUP($B1541,data!$A$6:$M$15000,5)</f>
        <v>N/A</v>
      </c>
    </row>
    <row r="1542" spans="1:4">
      <c r="A1542" s="1">
        <v>37084</v>
      </c>
      <c r="B1542" s="4">
        <v>37084</v>
      </c>
      <c r="C1542" s="12">
        <f t="shared" si="33"/>
        <v>7</v>
      </c>
      <c r="D1542" s="5" t="str">
        <f>VLOOKUP($B1542,data!$A$6:$M$15000,5)</f>
        <v>N/A</v>
      </c>
    </row>
    <row r="1543" spans="1:4">
      <c r="A1543" s="1">
        <v>37085</v>
      </c>
      <c r="B1543" s="4">
        <v>37085</v>
      </c>
      <c r="C1543" s="12">
        <f t="shared" si="33"/>
        <v>7</v>
      </c>
      <c r="D1543" s="5" t="str">
        <f>VLOOKUP($B1543,data!$A$6:$M$15000,5)</f>
        <v>N/A</v>
      </c>
    </row>
    <row r="1544" spans="1:4">
      <c r="A1544" s="1">
        <v>37086</v>
      </c>
      <c r="B1544" s="4">
        <v>37086</v>
      </c>
      <c r="C1544" s="12">
        <f t="shared" si="33"/>
        <v>7</v>
      </c>
      <c r="D1544" s="5" t="str">
        <f>VLOOKUP($B1544,data!$A$6:$M$15000,5)</f>
        <v>N/A</v>
      </c>
    </row>
    <row r="1545" spans="1:4">
      <c r="A1545" s="1">
        <v>37087</v>
      </c>
      <c r="B1545" s="4">
        <v>37087</v>
      </c>
      <c r="C1545" s="12">
        <f t="shared" ref="C1545:C1608" si="34">IF(B1545&lt;&gt;"",MONTH(B1545),0)</f>
        <v>7</v>
      </c>
      <c r="D1545" s="5" t="str">
        <f>VLOOKUP($B1545,data!$A$6:$M$15000,5)</f>
        <v>N/A</v>
      </c>
    </row>
    <row r="1546" spans="1:4">
      <c r="A1546" s="1">
        <v>37088</v>
      </c>
      <c r="B1546" s="4">
        <v>37088</v>
      </c>
      <c r="C1546" s="12">
        <f t="shared" si="34"/>
        <v>7</v>
      </c>
      <c r="D1546" s="5" t="str">
        <f>VLOOKUP($B1546,data!$A$6:$M$15000,5)</f>
        <v>N/A</v>
      </c>
    </row>
    <row r="1547" spans="1:4">
      <c r="A1547" s="1">
        <v>37089</v>
      </c>
      <c r="B1547" s="4">
        <v>37089</v>
      </c>
      <c r="C1547" s="12">
        <f t="shared" si="34"/>
        <v>7</v>
      </c>
      <c r="D1547" s="5" t="str">
        <f>VLOOKUP($B1547,data!$A$6:$M$15000,5)</f>
        <v>N/A</v>
      </c>
    </row>
    <row r="1548" spans="1:4">
      <c r="A1548" s="1">
        <v>37090</v>
      </c>
      <c r="B1548" s="4">
        <v>37090</v>
      </c>
      <c r="C1548" s="12">
        <f t="shared" si="34"/>
        <v>7</v>
      </c>
      <c r="D1548" s="5" t="str">
        <f>VLOOKUP($B1548,data!$A$6:$M$15000,5)</f>
        <v>N/A</v>
      </c>
    </row>
    <row r="1549" spans="1:4">
      <c r="A1549" s="1">
        <v>37091</v>
      </c>
      <c r="B1549" s="4">
        <v>37091</v>
      </c>
      <c r="C1549" s="12">
        <f t="shared" si="34"/>
        <v>7</v>
      </c>
      <c r="D1549" s="5" t="str">
        <f>VLOOKUP($B1549,data!$A$6:$M$15000,5)</f>
        <v>N/A</v>
      </c>
    </row>
    <row r="1550" spans="1:4">
      <c r="A1550" s="1">
        <v>37092</v>
      </c>
      <c r="B1550" s="4">
        <v>37092</v>
      </c>
      <c r="C1550" s="12">
        <f t="shared" si="34"/>
        <v>7</v>
      </c>
      <c r="D1550" s="5" t="str">
        <f>VLOOKUP($B1550,data!$A$6:$M$15000,5)</f>
        <v>N/A</v>
      </c>
    </row>
    <row r="1551" spans="1:4">
      <c r="A1551" s="1">
        <v>37093</v>
      </c>
      <c r="B1551" s="4">
        <v>37093</v>
      </c>
      <c r="C1551" s="12">
        <f t="shared" si="34"/>
        <v>7</v>
      </c>
      <c r="D1551" s="5" t="str">
        <f>VLOOKUP($B1551,data!$A$6:$M$15000,5)</f>
        <v>N/A</v>
      </c>
    </row>
    <row r="1552" spans="1:4">
      <c r="A1552" s="1">
        <v>37094</v>
      </c>
      <c r="B1552" s="4">
        <v>37094</v>
      </c>
      <c r="C1552" s="12">
        <f t="shared" si="34"/>
        <v>7</v>
      </c>
      <c r="D1552" s="5" t="str">
        <f>VLOOKUP($B1552,data!$A$6:$M$15000,5)</f>
        <v>N/A</v>
      </c>
    </row>
    <row r="1553" spans="1:4">
      <c r="A1553" s="1">
        <v>37095</v>
      </c>
      <c r="B1553" s="4">
        <v>37095</v>
      </c>
      <c r="C1553" s="12">
        <f t="shared" si="34"/>
        <v>7</v>
      </c>
      <c r="D1553" s="5" t="str">
        <f>VLOOKUP($B1553,data!$A$6:$M$15000,5)</f>
        <v>N/A</v>
      </c>
    </row>
    <row r="1554" spans="1:4">
      <c r="A1554" s="1">
        <v>37096</v>
      </c>
      <c r="B1554" s="4">
        <v>37096</v>
      </c>
      <c r="C1554" s="12">
        <f t="shared" si="34"/>
        <v>7</v>
      </c>
      <c r="D1554" s="5" t="str">
        <f>VLOOKUP($B1554,data!$A$6:$M$15000,5)</f>
        <v>N/A</v>
      </c>
    </row>
    <row r="1555" spans="1:4">
      <c r="A1555" s="1">
        <v>37097</v>
      </c>
      <c r="B1555" s="4">
        <v>37097</v>
      </c>
      <c r="C1555" s="12">
        <f t="shared" si="34"/>
        <v>7</v>
      </c>
      <c r="D1555" s="5" t="str">
        <f>VLOOKUP($B1555,data!$A$6:$M$15000,5)</f>
        <v>N/A</v>
      </c>
    </row>
    <row r="1556" spans="1:4">
      <c r="A1556" s="1">
        <v>37098</v>
      </c>
      <c r="B1556" s="4">
        <v>37098</v>
      </c>
      <c r="C1556" s="12">
        <f t="shared" si="34"/>
        <v>7</v>
      </c>
      <c r="D1556" s="5" t="str">
        <f>VLOOKUP($B1556,data!$A$6:$M$15000,5)</f>
        <v>N/A</v>
      </c>
    </row>
    <row r="1557" spans="1:4">
      <c r="A1557" s="1">
        <v>37099</v>
      </c>
      <c r="B1557" s="4">
        <v>37099</v>
      </c>
      <c r="C1557" s="12">
        <f t="shared" si="34"/>
        <v>7</v>
      </c>
      <c r="D1557" s="5" t="str">
        <f>VLOOKUP($B1557,data!$A$6:$M$15000,5)</f>
        <v>N/A</v>
      </c>
    </row>
    <row r="1558" spans="1:4">
      <c r="A1558" s="1">
        <v>37100</v>
      </c>
      <c r="B1558" s="4">
        <v>37100</v>
      </c>
      <c r="C1558" s="12">
        <f t="shared" si="34"/>
        <v>7</v>
      </c>
      <c r="D1558" s="5" t="str">
        <f>VLOOKUP($B1558,data!$A$6:$M$15000,5)</f>
        <v>N/A</v>
      </c>
    </row>
    <row r="1559" spans="1:4">
      <c r="A1559" s="1">
        <v>37101</v>
      </c>
      <c r="B1559" s="4">
        <v>37101</v>
      </c>
      <c r="C1559" s="12">
        <f t="shared" si="34"/>
        <v>7</v>
      </c>
      <c r="D1559" s="5" t="str">
        <f>VLOOKUP($B1559,data!$A$6:$M$15000,5)</f>
        <v>N/A</v>
      </c>
    </row>
    <row r="1560" spans="1:4">
      <c r="A1560" s="1">
        <v>37102</v>
      </c>
      <c r="B1560" s="4">
        <v>37102</v>
      </c>
      <c r="C1560" s="12">
        <f t="shared" si="34"/>
        <v>7</v>
      </c>
      <c r="D1560" s="5" t="str">
        <f>VLOOKUP($B1560,data!$A$6:$M$15000,5)</f>
        <v>N/A</v>
      </c>
    </row>
    <row r="1561" spans="1:4">
      <c r="A1561" s="1">
        <v>37103</v>
      </c>
      <c r="B1561" s="4">
        <v>37103</v>
      </c>
      <c r="C1561" s="12">
        <f t="shared" si="34"/>
        <v>7</v>
      </c>
      <c r="D1561" s="5" t="str">
        <f>VLOOKUP($B1561,data!$A$6:$M$15000,5)</f>
        <v>N/A</v>
      </c>
    </row>
    <row r="1562" spans="1:4">
      <c r="A1562" s="1">
        <v>37104</v>
      </c>
      <c r="B1562" s="4">
        <v>37104</v>
      </c>
      <c r="C1562" s="12">
        <f t="shared" si="34"/>
        <v>8</v>
      </c>
      <c r="D1562" s="5" t="str">
        <f>VLOOKUP($B1562,data!$A$6:$M$15000,5)</f>
        <v>N/A</v>
      </c>
    </row>
    <row r="1563" spans="1:4">
      <c r="A1563" s="1">
        <v>37105</v>
      </c>
      <c r="B1563" s="4">
        <v>37105</v>
      </c>
      <c r="C1563" s="12">
        <f t="shared" si="34"/>
        <v>8</v>
      </c>
      <c r="D1563" s="5" t="str">
        <f>VLOOKUP($B1563,data!$A$6:$M$15000,5)</f>
        <v>N/A</v>
      </c>
    </row>
    <row r="1564" spans="1:4">
      <c r="A1564" s="1">
        <v>37106</v>
      </c>
      <c r="B1564" s="4">
        <v>37106</v>
      </c>
      <c r="C1564" s="12">
        <f t="shared" si="34"/>
        <v>8</v>
      </c>
      <c r="D1564" s="5" t="str">
        <f>VLOOKUP($B1564,data!$A$6:$M$15000,5)</f>
        <v>N/A</v>
      </c>
    </row>
    <row r="1565" spans="1:4">
      <c r="A1565" s="1">
        <v>37107</v>
      </c>
      <c r="B1565" s="4">
        <v>37107</v>
      </c>
      <c r="C1565" s="12">
        <f t="shared" si="34"/>
        <v>8</v>
      </c>
      <c r="D1565" s="5" t="str">
        <f>VLOOKUP($B1565,data!$A$6:$M$15000,5)</f>
        <v>N/A</v>
      </c>
    </row>
    <row r="1566" spans="1:4">
      <c r="A1566" s="1">
        <v>37108</v>
      </c>
      <c r="B1566" s="4">
        <v>37108</v>
      </c>
      <c r="C1566" s="12">
        <f t="shared" si="34"/>
        <v>8</v>
      </c>
      <c r="D1566" s="5" t="str">
        <f>VLOOKUP($B1566,data!$A$6:$M$15000,5)</f>
        <v>N/A</v>
      </c>
    </row>
    <row r="1567" spans="1:4">
      <c r="A1567" s="1">
        <v>37109</v>
      </c>
      <c r="B1567" s="4">
        <v>37109</v>
      </c>
      <c r="C1567" s="12">
        <f t="shared" si="34"/>
        <v>8</v>
      </c>
      <c r="D1567" s="5" t="str">
        <f>VLOOKUP($B1567,data!$A$6:$M$15000,5)</f>
        <v>N/A</v>
      </c>
    </row>
    <row r="1568" spans="1:4">
      <c r="A1568" s="1">
        <v>37110</v>
      </c>
      <c r="B1568" s="4">
        <v>37110</v>
      </c>
      <c r="C1568" s="12">
        <f t="shared" si="34"/>
        <v>8</v>
      </c>
      <c r="D1568" s="5" t="str">
        <f>VLOOKUP($B1568,data!$A$6:$M$15000,5)</f>
        <v>N/A</v>
      </c>
    </row>
    <row r="1569" spans="1:4">
      <c r="A1569" s="1">
        <v>37111</v>
      </c>
      <c r="B1569" s="4">
        <v>37111</v>
      </c>
      <c r="C1569" s="12">
        <f t="shared" si="34"/>
        <v>8</v>
      </c>
      <c r="D1569" s="5" t="str">
        <f>VLOOKUP($B1569,data!$A$6:$M$15000,5)</f>
        <v>N/A</v>
      </c>
    </row>
    <row r="1570" spans="1:4">
      <c r="A1570" s="1">
        <v>37112</v>
      </c>
      <c r="B1570" s="4">
        <v>37112</v>
      </c>
      <c r="C1570" s="12">
        <f t="shared" si="34"/>
        <v>8</v>
      </c>
      <c r="D1570" s="5" t="str">
        <f>VLOOKUP($B1570,data!$A$6:$M$15000,5)</f>
        <v>N/A</v>
      </c>
    </row>
    <row r="1571" spans="1:4">
      <c r="A1571" s="1">
        <v>37113</v>
      </c>
      <c r="B1571" s="4">
        <v>37113</v>
      </c>
      <c r="C1571" s="12">
        <f t="shared" si="34"/>
        <v>8</v>
      </c>
      <c r="D1571" s="5" t="str">
        <f>VLOOKUP($B1571,data!$A$6:$M$15000,5)</f>
        <v>N/A</v>
      </c>
    </row>
    <row r="1572" spans="1:4">
      <c r="A1572" s="1">
        <v>37114</v>
      </c>
      <c r="B1572" s="4">
        <v>37114</v>
      </c>
      <c r="C1572" s="12">
        <f t="shared" si="34"/>
        <v>8</v>
      </c>
      <c r="D1572" s="5" t="str">
        <f>VLOOKUP($B1572,data!$A$6:$M$15000,5)</f>
        <v>N/A</v>
      </c>
    </row>
    <row r="1573" spans="1:4">
      <c r="A1573" s="1">
        <v>37115</v>
      </c>
      <c r="B1573" s="4">
        <v>37115</v>
      </c>
      <c r="C1573" s="12">
        <f t="shared" si="34"/>
        <v>8</v>
      </c>
      <c r="D1573" s="5" t="str">
        <f>VLOOKUP($B1573,data!$A$6:$M$15000,5)</f>
        <v>N/A</v>
      </c>
    </row>
    <row r="1574" spans="1:4">
      <c r="A1574" s="1">
        <v>37116</v>
      </c>
      <c r="B1574" s="4">
        <v>37116</v>
      </c>
      <c r="C1574" s="12">
        <f t="shared" si="34"/>
        <v>8</v>
      </c>
      <c r="D1574" s="5" t="str">
        <f>VLOOKUP($B1574,data!$A$6:$M$15000,5)</f>
        <v>N/A</v>
      </c>
    </row>
    <row r="1575" spans="1:4">
      <c r="A1575" s="1">
        <v>37117</v>
      </c>
      <c r="B1575" s="4">
        <v>37117</v>
      </c>
      <c r="C1575" s="12">
        <f t="shared" si="34"/>
        <v>8</v>
      </c>
      <c r="D1575" s="5" t="str">
        <f>VLOOKUP($B1575,data!$A$6:$M$15000,5)</f>
        <v>N/A</v>
      </c>
    </row>
    <row r="1576" spans="1:4">
      <c r="A1576" s="1">
        <v>37118</v>
      </c>
      <c r="B1576" s="4">
        <v>37118</v>
      </c>
      <c r="C1576" s="12">
        <f t="shared" si="34"/>
        <v>8</v>
      </c>
      <c r="D1576" s="5" t="str">
        <f>VLOOKUP($B1576,data!$A$6:$M$15000,5)</f>
        <v>N/A</v>
      </c>
    </row>
    <row r="1577" spans="1:4">
      <c r="A1577" s="1">
        <v>37119</v>
      </c>
      <c r="B1577" s="4">
        <v>37119</v>
      </c>
      <c r="C1577" s="12">
        <f t="shared" si="34"/>
        <v>8</v>
      </c>
      <c r="D1577" s="5" t="str">
        <f>VLOOKUP($B1577,data!$A$6:$M$15000,5)</f>
        <v>N/A</v>
      </c>
    </row>
    <row r="1578" spans="1:4">
      <c r="A1578" s="1">
        <v>37120</v>
      </c>
      <c r="B1578" s="4">
        <v>37120</v>
      </c>
      <c r="C1578" s="12">
        <f t="shared" si="34"/>
        <v>8</v>
      </c>
      <c r="D1578" s="5" t="str">
        <f>VLOOKUP($B1578,data!$A$6:$M$15000,5)</f>
        <v>N/A</v>
      </c>
    </row>
    <row r="1579" spans="1:4">
      <c r="A1579" s="1">
        <v>37121</v>
      </c>
      <c r="B1579" s="4">
        <v>37121</v>
      </c>
      <c r="C1579" s="12">
        <f t="shared" si="34"/>
        <v>8</v>
      </c>
      <c r="D1579" s="5" t="str">
        <f>VLOOKUP($B1579,data!$A$6:$M$15000,5)</f>
        <v>N/A</v>
      </c>
    </row>
    <row r="1580" spans="1:4">
      <c r="A1580" s="1">
        <v>37122</v>
      </c>
      <c r="B1580" s="4">
        <v>37122</v>
      </c>
      <c r="C1580" s="12">
        <f t="shared" si="34"/>
        <v>8</v>
      </c>
      <c r="D1580" s="5" t="str">
        <f>VLOOKUP($B1580,data!$A$6:$M$15000,5)</f>
        <v>N/A</v>
      </c>
    </row>
    <row r="1581" spans="1:4">
      <c r="A1581" s="1">
        <v>37123</v>
      </c>
      <c r="B1581" s="4">
        <v>37123</v>
      </c>
      <c r="C1581" s="12">
        <f t="shared" si="34"/>
        <v>8</v>
      </c>
      <c r="D1581" s="5" t="str">
        <f>VLOOKUP($B1581,data!$A$6:$M$15000,5)</f>
        <v>N/A</v>
      </c>
    </row>
    <row r="1582" spans="1:4">
      <c r="A1582" s="1">
        <v>37124</v>
      </c>
      <c r="B1582" s="4">
        <v>37124</v>
      </c>
      <c r="C1582" s="12">
        <f t="shared" si="34"/>
        <v>8</v>
      </c>
      <c r="D1582" s="5" t="str">
        <f>VLOOKUP($B1582,data!$A$6:$M$15000,5)</f>
        <v>N/A</v>
      </c>
    </row>
    <row r="1583" spans="1:4">
      <c r="A1583" s="1">
        <v>37125</v>
      </c>
      <c r="B1583" s="4">
        <v>37125</v>
      </c>
      <c r="C1583" s="12">
        <f t="shared" si="34"/>
        <v>8</v>
      </c>
      <c r="D1583" s="5" t="str">
        <f>VLOOKUP($B1583,data!$A$6:$M$15000,5)</f>
        <v>N/A</v>
      </c>
    </row>
    <row r="1584" spans="1:4">
      <c r="A1584" s="1">
        <v>37126</v>
      </c>
      <c r="B1584" s="4">
        <v>37126</v>
      </c>
      <c r="C1584" s="12">
        <f t="shared" si="34"/>
        <v>8</v>
      </c>
      <c r="D1584" s="5" t="str">
        <f>VLOOKUP($B1584,data!$A$6:$M$15000,5)</f>
        <v>N/A</v>
      </c>
    </row>
    <row r="1585" spans="1:4">
      <c r="A1585" s="1">
        <v>37127</v>
      </c>
      <c r="B1585" s="4">
        <v>37127</v>
      </c>
      <c r="C1585" s="12">
        <f t="shared" si="34"/>
        <v>8</v>
      </c>
      <c r="D1585" s="5" t="str">
        <f>VLOOKUP($B1585,data!$A$6:$M$15000,5)</f>
        <v>N/A</v>
      </c>
    </row>
    <row r="1586" spans="1:4">
      <c r="A1586" s="1">
        <v>37128</v>
      </c>
      <c r="B1586" s="4">
        <v>37128</v>
      </c>
      <c r="C1586" s="12">
        <f t="shared" si="34"/>
        <v>8</v>
      </c>
      <c r="D1586" s="5" t="str">
        <f>VLOOKUP($B1586,data!$A$6:$M$15000,5)</f>
        <v>N/A</v>
      </c>
    </row>
    <row r="1587" spans="1:4">
      <c r="A1587" s="1">
        <v>37129</v>
      </c>
      <c r="B1587" s="4">
        <v>37129</v>
      </c>
      <c r="C1587" s="12">
        <f t="shared" si="34"/>
        <v>8</v>
      </c>
      <c r="D1587" s="5" t="str">
        <f>VLOOKUP($B1587,data!$A$6:$M$15000,5)</f>
        <v>N/A</v>
      </c>
    </row>
    <row r="1588" spans="1:4">
      <c r="A1588" s="1">
        <v>37130</v>
      </c>
      <c r="B1588" s="4">
        <v>37130</v>
      </c>
      <c r="C1588" s="12">
        <f t="shared" si="34"/>
        <v>8</v>
      </c>
      <c r="D1588" s="5" t="str">
        <f>VLOOKUP($B1588,data!$A$6:$M$15000,5)</f>
        <v>N/A</v>
      </c>
    </row>
    <row r="1589" spans="1:4">
      <c r="A1589" s="1">
        <v>37131</v>
      </c>
      <c r="B1589" s="4">
        <v>37131</v>
      </c>
      <c r="C1589" s="12">
        <f t="shared" si="34"/>
        <v>8</v>
      </c>
      <c r="D1589" s="5" t="str">
        <f>VLOOKUP($B1589,data!$A$6:$M$15000,5)</f>
        <v>N/A</v>
      </c>
    </row>
    <row r="1590" spans="1:4">
      <c r="A1590" s="1">
        <v>37132</v>
      </c>
      <c r="B1590" s="4">
        <v>37132</v>
      </c>
      <c r="C1590" s="12">
        <f t="shared" si="34"/>
        <v>8</v>
      </c>
      <c r="D1590" s="5" t="str">
        <f>VLOOKUP($B1590,data!$A$6:$M$15000,5)</f>
        <v>N/A</v>
      </c>
    </row>
    <row r="1591" spans="1:4">
      <c r="A1591" s="1">
        <v>37133</v>
      </c>
      <c r="B1591" s="4">
        <v>37133</v>
      </c>
      <c r="C1591" s="12">
        <f t="shared" si="34"/>
        <v>8</v>
      </c>
      <c r="D1591" s="5" t="str">
        <f>VLOOKUP($B1591,data!$A$6:$M$15000,5)</f>
        <v>N/A</v>
      </c>
    </row>
    <row r="1592" spans="1:4">
      <c r="A1592" s="1">
        <v>37134</v>
      </c>
      <c r="B1592" s="4">
        <v>37134</v>
      </c>
      <c r="C1592" s="12">
        <f t="shared" si="34"/>
        <v>8</v>
      </c>
      <c r="D1592" s="5" t="str">
        <f>VLOOKUP($B1592,data!$A$6:$M$15000,5)</f>
        <v>N/A</v>
      </c>
    </row>
    <row r="1593" spans="1:4">
      <c r="A1593" s="1">
        <v>37135</v>
      </c>
      <c r="B1593" s="4">
        <v>37135</v>
      </c>
      <c r="C1593" s="12">
        <f t="shared" si="34"/>
        <v>9</v>
      </c>
      <c r="D1593" s="5" t="str">
        <f>VLOOKUP($B1593,data!$A$6:$M$15000,5)</f>
        <v>N/A</v>
      </c>
    </row>
    <row r="1594" spans="1:4">
      <c r="A1594" s="1">
        <v>37136</v>
      </c>
      <c r="B1594" s="4">
        <v>37136</v>
      </c>
      <c r="C1594" s="12">
        <f t="shared" si="34"/>
        <v>9</v>
      </c>
      <c r="D1594" s="5" t="str">
        <f>VLOOKUP($B1594,data!$A$6:$M$15000,5)</f>
        <v>N/A</v>
      </c>
    </row>
    <row r="1595" spans="1:4">
      <c r="A1595" s="1">
        <v>37137</v>
      </c>
      <c r="B1595" s="4">
        <v>37137</v>
      </c>
      <c r="C1595" s="12">
        <f t="shared" si="34"/>
        <v>9</v>
      </c>
      <c r="D1595" s="5" t="str">
        <f>VLOOKUP($B1595,data!$A$6:$M$15000,5)</f>
        <v>N/A</v>
      </c>
    </row>
    <row r="1596" spans="1:4">
      <c r="A1596" s="1">
        <v>37138</v>
      </c>
      <c r="B1596" s="4">
        <v>37138</v>
      </c>
      <c r="C1596" s="12">
        <f t="shared" si="34"/>
        <v>9</v>
      </c>
      <c r="D1596" s="5" t="str">
        <f>VLOOKUP($B1596,data!$A$6:$M$15000,5)</f>
        <v>N/A</v>
      </c>
    </row>
    <row r="1597" spans="1:4">
      <c r="A1597" s="1">
        <v>37139</v>
      </c>
      <c r="B1597" s="4">
        <v>37139</v>
      </c>
      <c r="C1597" s="12">
        <f t="shared" si="34"/>
        <v>9</v>
      </c>
      <c r="D1597" s="5" t="str">
        <f>VLOOKUP($B1597,data!$A$6:$M$15000,5)</f>
        <v>N/A</v>
      </c>
    </row>
    <row r="1598" spans="1:4">
      <c r="A1598" s="1">
        <v>37140</v>
      </c>
      <c r="B1598" s="4">
        <v>37140</v>
      </c>
      <c r="C1598" s="12">
        <f t="shared" si="34"/>
        <v>9</v>
      </c>
      <c r="D1598" s="5" t="str">
        <f>VLOOKUP($B1598,data!$A$6:$M$15000,5)</f>
        <v>N/A</v>
      </c>
    </row>
    <row r="1599" spans="1:4">
      <c r="A1599" s="1">
        <v>37141</v>
      </c>
      <c r="B1599" s="4">
        <v>37141</v>
      </c>
      <c r="C1599" s="12">
        <f t="shared" si="34"/>
        <v>9</v>
      </c>
      <c r="D1599" s="5" t="str">
        <f>VLOOKUP($B1599,data!$A$6:$M$15000,5)</f>
        <v>N/A</v>
      </c>
    </row>
    <row r="1600" spans="1:4">
      <c r="A1600" s="1">
        <v>37142</v>
      </c>
      <c r="B1600" s="4">
        <v>37142</v>
      </c>
      <c r="C1600" s="12">
        <f t="shared" si="34"/>
        <v>9</v>
      </c>
      <c r="D1600" s="5" t="str">
        <f>VLOOKUP($B1600,data!$A$6:$M$15000,5)</f>
        <v>N/A</v>
      </c>
    </row>
    <row r="1601" spans="1:4">
      <c r="A1601" s="1">
        <v>37143</v>
      </c>
      <c r="B1601" s="4">
        <v>37143</v>
      </c>
      <c r="C1601" s="12">
        <f t="shared" si="34"/>
        <v>9</v>
      </c>
      <c r="D1601" s="5" t="str">
        <f>VLOOKUP($B1601,data!$A$6:$M$15000,5)</f>
        <v>N/A</v>
      </c>
    </row>
    <row r="1602" spans="1:4">
      <c r="A1602" s="1">
        <v>37144</v>
      </c>
      <c r="B1602" s="4">
        <v>37144</v>
      </c>
      <c r="C1602" s="12">
        <f t="shared" si="34"/>
        <v>9</v>
      </c>
      <c r="D1602" s="5" t="str">
        <f>VLOOKUP($B1602,data!$A$6:$M$15000,5)</f>
        <v>N/A</v>
      </c>
    </row>
    <row r="1603" spans="1:4">
      <c r="A1603" s="1">
        <v>37145</v>
      </c>
      <c r="B1603" s="4">
        <v>37145</v>
      </c>
      <c r="C1603" s="12">
        <f t="shared" si="34"/>
        <v>9</v>
      </c>
      <c r="D1603" s="5" t="str">
        <f>VLOOKUP($B1603,data!$A$6:$M$15000,5)</f>
        <v>N/A</v>
      </c>
    </row>
    <row r="1604" spans="1:4">
      <c r="A1604" s="1">
        <v>37146</v>
      </c>
      <c r="B1604" s="4">
        <v>37146</v>
      </c>
      <c r="C1604" s="12">
        <f t="shared" si="34"/>
        <v>9</v>
      </c>
      <c r="D1604" s="5" t="str">
        <f>VLOOKUP($B1604,data!$A$6:$M$15000,5)</f>
        <v>N/A</v>
      </c>
    </row>
    <row r="1605" spans="1:4">
      <c r="A1605" s="1">
        <v>37147</v>
      </c>
      <c r="B1605" s="4">
        <v>37147</v>
      </c>
      <c r="C1605" s="12">
        <f t="shared" si="34"/>
        <v>9</v>
      </c>
      <c r="D1605" s="5" t="str">
        <f>VLOOKUP($B1605,data!$A$6:$M$15000,5)</f>
        <v>N/A</v>
      </c>
    </row>
    <row r="1606" spans="1:4">
      <c r="A1606" s="1">
        <v>37148</v>
      </c>
      <c r="B1606" s="4">
        <v>37148</v>
      </c>
      <c r="C1606" s="12">
        <f t="shared" si="34"/>
        <v>9</v>
      </c>
      <c r="D1606" s="5" t="str">
        <f>VLOOKUP($B1606,data!$A$6:$M$15000,5)</f>
        <v>N/A</v>
      </c>
    </row>
    <row r="1607" spans="1:4">
      <c r="A1607" s="1">
        <v>37149</v>
      </c>
      <c r="B1607" s="4">
        <v>37149</v>
      </c>
      <c r="C1607" s="12">
        <f t="shared" si="34"/>
        <v>9</v>
      </c>
      <c r="D1607" s="5" t="str">
        <f>VLOOKUP($B1607,data!$A$6:$M$15000,5)</f>
        <v>N/A</v>
      </c>
    </row>
    <row r="1608" spans="1:4">
      <c r="A1608" s="1">
        <v>37150</v>
      </c>
      <c r="B1608" s="4">
        <v>37150</v>
      </c>
      <c r="C1608" s="12">
        <f t="shared" si="34"/>
        <v>9</v>
      </c>
      <c r="D1608" s="5" t="str">
        <f>VLOOKUP($B1608,data!$A$6:$M$15000,5)</f>
        <v>N/A</v>
      </c>
    </row>
    <row r="1609" spans="1:4">
      <c r="A1609" s="1">
        <v>37151</v>
      </c>
      <c r="B1609" s="4">
        <v>37151</v>
      </c>
      <c r="C1609" s="12">
        <f t="shared" ref="C1609:C1672" si="35">IF(B1609&lt;&gt;"",MONTH(B1609),0)</f>
        <v>9</v>
      </c>
      <c r="D1609" s="5" t="str">
        <f>VLOOKUP($B1609,data!$A$6:$M$15000,5)</f>
        <v>N/A</v>
      </c>
    </row>
    <row r="1610" spans="1:4">
      <c r="A1610" s="1">
        <v>37152</v>
      </c>
      <c r="B1610" s="4">
        <v>37152</v>
      </c>
      <c r="C1610" s="12">
        <f t="shared" si="35"/>
        <v>9</v>
      </c>
      <c r="D1610" s="5" t="str">
        <f>VLOOKUP($B1610,data!$A$6:$M$15000,5)</f>
        <v>N/A</v>
      </c>
    </row>
    <row r="1611" spans="1:4">
      <c r="A1611" s="1">
        <v>37153</v>
      </c>
      <c r="B1611" s="4">
        <v>37153</v>
      </c>
      <c r="C1611" s="12">
        <f t="shared" si="35"/>
        <v>9</v>
      </c>
      <c r="D1611" s="5" t="str">
        <f>VLOOKUP($B1611,data!$A$6:$M$15000,5)</f>
        <v>N/A</v>
      </c>
    </row>
    <row r="1612" spans="1:4">
      <c r="A1612" s="1">
        <v>37154</v>
      </c>
      <c r="B1612" s="4">
        <v>37154</v>
      </c>
      <c r="C1612" s="12">
        <f t="shared" si="35"/>
        <v>9</v>
      </c>
      <c r="D1612" s="5" t="str">
        <f>VLOOKUP($B1612,data!$A$6:$M$15000,5)</f>
        <v>N/A</v>
      </c>
    </row>
    <row r="1613" spans="1:4">
      <c r="A1613" s="1">
        <v>37155</v>
      </c>
      <c r="B1613" s="4">
        <v>37155</v>
      </c>
      <c r="C1613" s="12">
        <f t="shared" si="35"/>
        <v>9</v>
      </c>
      <c r="D1613" s="5" t="str">
        <f>VLOOKUP($B1613,data!$A$6:$M$15000,5)</f>
        <v>N/A</v>
      </c>
    </row>
    <row r="1614" spans="1:4">
      <c r="A1614" s="1">
        <v>37156</v>
      </c>
      <c r="B1614" s="4">
        <v>37156</v>
      </c>
      <c r="C1614" s="12">
        <f t="shared" si="35"/>
        <v>9</v>
      </c>
      <c r="D1614" s="5" t="str">
        <f>VLOOKUP($B1614,data!$A$6:$M$15000,5)</f>
        <v>N/A</v>
      </c>
    </row>
    <row r="1615" spans="1:4">
      <c r="A1615" s="1">
        <v>37157</v>
      </c>
      <c r="B1615" s="4">
        <v>37157</v>
      </c>
      <c r="C1615" s="12">
        <f t="shared" si="35"/>
        <v>9</v>
      </c>
      <c r="D1615" s="5" t="str">
        <f>VLOOKUP($B1615,data!$A$6:$M$15000,5)</f>
        <v>N/A</v>
      </c>
    </row>
    <row r="1616" spans="1:4">
      <c r="A1616" s="1">
        <v>37158</v>
      </c>
      <c r="B1616" s="4">
        <v>37158</v>
      </c>
      <c r="C1616" s="12">
        <f t="shared" si="35"/>
        <v>9</v>
      </c>
      <c r="D1616" s="5" t="str">
        <f>VLOOKUP($B1616,data!$A$6:$M$15000,5)</f>
        <v>N/A</v>
      </c>
    </row>
    <row r="1617" spans="1:4">
      <c r="A1617" s="1">
        <v>37159</v>
      </c>
      <c r="B1617" s="4">
        <v>37159</v>
      </c>
      <c r="C1617" s="12">
        <f t="shared" si="35"/>
        <v>9</v>
      </c>
      <c r="D1617" s="5" t="str">
        <f>VLOOKUP($B1617,data!$A$6:$M$15000,5)</f>
        <v>N/A</v>
      </c>
    </row>
    <row r="1618" spans="1:4">
      <c r="A1618" s="1">
        <v>37160</v>
      </c>
      <c r="B1618" s="4">
        <v>37160</v>
      </c>
      <c r="C1618" s="12">
        <f t="shared" si="35"/>
        <v>9</v>
      </c>
      <c r="D1618" s="5" t="str">
        <f>VLOOKUP($B1618,data!$A$6:$M$15000,5)</f>
        <v>N/A</v>
      </c>
    </row>
    <row r="1619" spans="1:4">
      <c r="A1619" s="1">
        <v>37161</v>
      </c>
      <c r="B1619" s="4">
        <v>37161</v>
      </c>
      <c r="C1619" s="12">
        <f t="shared" si="35"/>
        <v>9</v>
      </c>
      <c r="D1619" s="5" t="str">
        <f>VLOOKUP($B1619,data!$A$6:$M$15000,5)</f>
        <v>N/A</v>
      </c>
    </row>
    <row r="1620" spans="1:4">
      <c r="A1620" s="1">
        <v>37162</v>
      </c>
      <c r="B1620" s="4">
        <v>37162</v>
      </c>
      <c r="C1620" s="12">
        <f t="shared" si="35"/>
        <v>9</v>
      </c>
      <c r="D1620" s="5" t="str">
        <f>VLOOKUP($B1620,data!$A$6:$M$15000,5)</f>
        <v>N/A</v>
      </c>
    </row>
    <row r="1621" spans="1:4">
      <c r="A1621" s="1">
        <v>37163</v>
      </c>
      <c r="B1621" s="4">
        <v>37163</v>
      </c>
      <c r="C1621" s="12">
        <f t="shared" si="35"/>
        <v>9</v>
      </c>
      <c r="D1621" s="5" t="str">
        <f>VLOOKUP($B1621,data!$A$6:$M$15000,5)</f>
        <v>N/A</v>
      </c>
    </row>
    <row r="1622" spans="1:4">
      <c r="A1622" s="1">
        <v>37164</v>
      </c>
      <c r="B1622" s="4">
        <v>37164</v>
      </c>
      <c r="C1622" s="12">
        <f t="shared" si="35"/>
        <v>9</v>
      </c>
      <c r="D1622" s="5" t="str">
        <f>VLOOKUP($B1622,data!$A$6:$M$15000,5)</f>
        <v>N/A</v>
      </c>
    </row>
    <row r="1623" spans="1:4">
      <c r="A1623" s="1">
        <v>37165</v>
      </c>
      <c r="B1623" s="4">
        <v>37165</v>
      </c>
      <c r="C1623" s="12">
        <f t="shared" si="35"/>
        <v>10</v>
      </c>
      <c r="D1623" s="5" t="str">
        <f>VLOOKUP($B1623,data!$A$6:$M$15000,5)</f>
        <v>N/A</v>
      </c>
    </row>
    <row r="1624" spans="1:4">
      <c r="A1624" s="1">
        <v>37166</v>
      </c>
      <c r="B1624" s="4">
        <v>37166</v>
      </c>
      <c r="C1624" s="12">
        <f t="shared" si="35"/>
        <v>10</v>
      </c>
      <c r="D1624" s="5" t="str">
        <f>VLOOKUP($B1624,data!$A$6:$M$15000,5)</f>
        <v>N/A</v>
      </c>
    </row>
    <row r="1625" spans="1:4">
      <c r="A1625" s="1">
        <v>37167</v>
      </c>
      <c r="B1625" s="4">
        <v>37167</v>
      </c>
      <c r="C1625" s="12">
        <f t="shared" si="35"/>
        <v>10</v>
      </c>
      <c r="D1625" s="5" t="str">
        <f>VLOOKUP($B1625,data!$A$6:$M$15000,5)</f>
        <v>N/A</v>
      </c>
    </row>
    <row r="1626" spans="1:4">
      <c r="A1626" s="1">
        <v>37168</v>
      </c>
      <c r="B1626" s="4">
        <v>37168</v>
      </c>
      <c r="C1626" s="12">
        <f t="shared" si="35"/>
        <v>10</v>
      </c>
      <c r="D1626" s="5" t="str">
        <f>VLOOKUP($B1626,data!$A$6:$M$15000,5)</f>
        <v>N/A</v>
      </c>
    </row>
    <row r="1627" spans="1:4">
      <c r="A1627" s="1">
        <v>37169</v>
      </c>
      <c r="B1627" s="4">
        <v>37169</v>
      </c>
      <c r="C1627" s="12">
        <f t="shared" si="35"/>
        <v>10</v>
      </c>
      <c r="D1627" s="5" t="str">
        <f>VLOOKUP($B1627,data!$A$6:$M$15000,5)</f>
        <v>N/A</v>
      </c>
    </row>
    <row r="1628" spans="1:4">
      <c r="A1628" s="1">
        <v>37170</v>
      </c>
      <c r="B1628" s="4">
        <v>37170</v>
      </c>
      <c r="C1628" s="12">
        <f t="shared" si="35"/>
        <v>10</v>
      </c>
      <c r="D1628" s="5" t="str">
        <f>VLOOKUP($B1628,data!$A$6:$M$15000,5)</f>
        <v>N/A</v>
      </c>
    </row>
    <row r="1629" spans="1:4">
      <c r="A1629" s="1">
        <v>37171</v>
      </c>
      <c r="B1629" s="4">
        <v>37171</v>
      </c>
      <c r="C1629" s="12">
        <f t="shared" si="35"/>
        <v>10</v>
      </c>
      <c r="D1629" s="5" t="str">
        <f>VLOOKUP($B1629,data!$A$6:$M$15000,5)</f>
        <v>N/A</v>
      </c>
    </row>
    <row r="1630" spans="1:4">
      <c r="A1630" s="1">
        <v>37172</v>
      </c>
      <c r="B1630" s="4">
        <v>37172</v>
      </c>
      <c r="C1630" s="12">
        <f t="shared" si="35"/>
        <v>10</v>
      </c>
      <c r="D1630" s="5" t="str">
        <f>VLOOKUP($B1630,data!$A$6:$M$15000,5)</f>
        <v>N/A</v>
      </c>
    </row>
    <row r="1631" spans="1:4">
      <c r="A1631" s="1">
        <v>37173</v>
      </c>
      <c r="B1631" s="4">
        <v>37173</v>
      </c>
      <c r="C1631" s="12">
        <f t="shared" si="35"/>
        <v>10</v>
      </c>
      <c r="D1631" s="5" t="str">
        <f>VLOOKUP($B1631,data!$A$6:$M$15000,5)</f>
        <v>N/A</v>
      </c>
    </row>
    <row r="1632" spans="1:4">
      <c r="A1632" s="1">
        <v>37174</v>
      </c>
      <c r="B1632" s="4">
        <v>37174</v>
      </c>
      <c r="C1632" s="12">
        <f t="shared" si="35"/>
        <v>10</v>
      </c>
      <c r="D1632" s="5" t="str">
        <f>VLOOKUP($B1632,data!$A$6:$M$15000,5)</f>
        <v>N/A</v>
      </c>
    </row>
    <row r="1633" spans="1:4">
      <c r="A1633" s="1">
        <v>37175</v>
      </c>
      <c r="B1633" s="4">
        <v>37175</v>
      </c>
      <c r="C1633" s="12">
        <f t="shared" si="35"/>
        <v>10</v>
      </c>
      <c r="D1633" s="5" t="str">
        <f>VLOOKUP($B1633,data!$A$6:$M$15000,5)</f>
        <v>N/A</v>
      </c>
    </row>
    <row r="1634" spans="1:4">
      <c r="A1634" s="1">
        <v>37176</v>
      </c>
      <c r="B1634" s="4">
        <v>37176</v>
      </c>
      <c r="C1634" s="12">
        <f t="shared" si="35"/>
        <v>10</v>
      </c>
      <c r="D1634" s="5" t="str">
        <f>VLOOKUP($B1634,data!$A$6:$M$15000,5)</f>
        <v>N/A</v>
      </c>
    </row>
    <row r="1635" spans="1:4">
      <c r="A1635" s="1">
        <v>37177</v>
      </c>
      <c r="B1635" s="4">
        <v>37177</v>
      </c>
      <c r="C1635" s="12">
        <f t="shared" si="35"/>
        <v>10</v>
      </c>
      <c r="D1635" s="5" t="str">
        <f>VLOOKUP($B1635,data!$A$6:$M$15000,5)</f>
        <v>N/A</v>
      </c>
    </row>
    <row r="1636" spans="1:4">
      <c r="A1636" s="1">
        <v>37178</v>
      </c>
      <c r="B1636" s="4">
        <v>37178</v>
      </c>
      <c r="C1636" s="12">
        <f t="shared" si="35"/>
        <v>10</v>
      </c>
      <c r="D1636" s="5" t="str">
        <f>VLOOKUP($B1636,data!$A$6:$M$15000,5)</f>
        <v>N/A</v>
      </c>
    </row>
    <row r="1637" spans="1:4">
      <c r="A1637" s="1">
        <v>37179</v>
      </c>
      <c r="B1637" s="4">
        <v>37179</v>
      </c>
      <c r="C1637" s="12">
        <f t="shared" si="35"/>
        <v>10</v>
      </c>
      <c r="D1637" s="5" t="str">
        <f>VLOOKUP($B1637,data!$A$6:$M$15000,5)</f>
        <v>N/A</v>
      </c>
    </row>
    <row r="1638" spans="1:4">
      <c r="A1638" s="1">
        <v>37180</v>
      </c>
      <c r="B1638" s="4">
        <v>37180</v>
      </c>
      <c r="C1638" s="12">
        <f t="shared" si="35"/>
        <v>10</v>
      </c>
      <c r="D1638" s="5" t="str">
        <f>VLOOKUP($B1638,data!$A$6:$M$15000,5)</f>
        <v>N/A</v>
      </c>
    </row>
    <row r="1639" spans="1:4">
      <c r="A1639" s="1">
        <v>37181</v>
      </c>
      <c r="B1639" s="4">
        <v>37181</v>
      </c>
      <c r="C1639" s="12">
        <f t="shared" si="35"/>
        <v>10</v>
      </c>
      <c r="D1639" s="5" t="str">
        <f>VLOOKUP($B1639,data!$A$6:$M$15000,5)</f>
        <v>N/A</v>
      </c>
    </row>
    <row r="1640" spans="1:4">
      <c r="A1640" s="1">
        <v>37182</v>
      </c>
      <c r="B1640" s="4">
        <v>37182</v>
      </c>
      <c r="C1640" s="12">
        <f t="shared" si="35"/>
        <v>10</v>
      </c>
      <c r="D1640" s="5" t="str">
        <f>VLOOKUP($B1640,data!$A$6:$M$15000,5)</f>
        <v>N/A</v>
      </c>
    </row>
    <row r="1641" spans="1:4">
      <c r="A1641" s="1">
        <v>37183</v>
      </c>
      <c r="B1641" s="4">
        <v>37183</v>
      </c>
      <c r="C1641" s="12">
        <f t="shared" si="35"/>
        <v>10</v>
      </c>
      <c r="D1641" s="5" t="str">
        <f>VLOOKUP($B1641,data!$A$6:$M$15000,5)</f>
        <v>N/A</v>
      </c>
    </row>
    <row r="1642" spans="1:4">
      <c r="A1642" s="1">
        <v>37184</v>
      </c>
      <c r="B1642" s="4">
        <v>37184</v>
      </c>
      <c r="C1642" s="12">
        <f t="shared" si="35"/>
        <v>10</v>
      </c>
      <c r="D1642" s="5" t="str">
        <f>VLOOKUP($B1642,data!$A$6:$M$15000,5)</f>
        <v>N/A</v>
      </c>
    </row>
    <row r="1643" spans="1:4">
      <c r="A1643" s="1">
        <v>37185</v>
      </c>
      <c r="B1643" s="4">
        <v>37185</v>
      </c>
      <c r="C1643" s="12">
        <f t="shared" si="35"/>
        <v>10</v>
      </c>
      <c r="D1643" s="5" t="str">
        <f>VLOOKUP($B1643,data!$A$6:$M$15000,5)</f>
        <v>N/A</v>
      </c>
    </row>
    <row r="1644" spans="1:4">
      <c r="A1644" s="1">
        <v>37186</v>
      </c>
      <c r="B1644" s="4">
        <v>37186</v>
      </c>
      <c r="C1644" s="12">
        <f t="shared" si="35"/>
        <v>10</v>
      </c>
      <c r="D1644" s="5" t="str">
        <f>VLOOKUP($B1644,data!$A$6:$M$15000,5)</f>
        <v>N/A</v>
      </c>
    </row>
    <row r="1645" spans="1:4">
      <c r="A1645" s="1">
        <v>37187</v>
      </c>
      <c r="B1645" s="4">
        <v>37187</v>
      </c>
      <c r="C1645" s="12">
        <f t="shared" si="35"/>
        <v>10</v>
      </c>
      <c r="D1645" s="5" t="str">
        <f>VLOOKUP($B1645,data!$A$6:$M$15000,5)</f>
        <v>N/A</v>
      </c>
    </row>
    <row r="1646" spans="1:4">
      <c r="A1646" s="1">
        <v>37188</v>
      </c>
      <c r="B1646" s="4">
        <v>37188</v>
      </c>
      <c r="C1646" s="12">
        <f t="shared" si="35"/>
        <v>10</v>
      </c>
      <c r="D1646" s="5" t="str">
        <f>VLOOKUP($B1646,data!$A$6:$M$15000,5)</f>
        <v>N/A</v>
      </c>
    </row>
    <row r="1647" spans="1:4">
      <c r="A1647" s="1">
        <v>37189</v>
      </c>
      <c r="B1647" s="4">
        <v>37189</v>
      </c>
      <c r="C1647" s="12">
        <f t="shared" si="35"/>
        <v>10</v>
      </c>
      <c r="D1647" s="5" t="str">
        <f>VLOOKUP($B1647,data!$A$6:$M$15000,5)</f>
        <v>N/A</v>
      </c>
    </row>
    <row r="1648" spans="1:4">
      <c r="A1648" s="1">
        <v>37190</v>
      </c>
      <c r="B1648" s="4">
        <v>37190</v>
      </c>
      <c r="C1648" s="12">
        <f t="shared" si="35"/>
        <v>10</v>
      </c>
      <c r="D1648" s="5" t="str">
        <f>VLOOKUP($B1648,data!$A$6:$M$15000,5)</f>
        <v>N/A</v>
      </c>
    </row>
    <row r="1649" spans="1:4">
      <c r="A1649" s="1">
        <v>37191</v>
      </c>
      <c r="B1649" s="4">
        <v>37191</v>
      </c>
      <c r="C1649" s="12">
        <f t="shared" si="35"/>
        <v>10</v>
      </c>
      <c r="D1649" s="5" t="str">
        <f>VLOOKUP($B1649,data!$A$6:$M$15000,5)</f>
        <v>N/A</v>
      </c>
    </row>
    <row r="1650" spans="1:4">
      <c r="A1650" s="1">
        <v>37192</v>
      </c>
      <c r="B1650" s="4">
        <v>37192</v>
      </c>
      <c r="C1650" s="12">
        <f t="shared" si="35"/>
        <v>10</v>
      </c>
      <c r="D1650" s="5" t="str">
        <f>VLOOKUP($B1650,data!$A$6:$M$15000,5)</f>
        <v>N/A</v>
      </c>
    </row>
    <row r="1651" spans="1:4">
      <c r="A1651" s="1">
        <v>37193</v>
      </c>
      <c r="B1651" s="4">
        <v>37193</v>
      </c>
      <c r="C1651" s="12">
        <f t="shared" si="35"/>
        <v>10</v>
      </c>
      <c r="D1651" s="5" t="str">
        <f>VLOOKUP($B1651,data!$A$6:$M$15000,5)</f>
        <v>N/A</v>
      </c>
    </row>
    <row r="1652" spans="1:4">
      <c r="A1652" s="1">
        <v>37194</v>
      </c>
      <c r="B1652" s="4">
        <v>37194</v>
      </c>
      <c r="C1652" s="12">
        <f t="shared" si="35"/>
        <v>10</v>
      </c>
      <c r="D1652" s="5" t="str">
        <f>VLOOKUP($B1652,data!$A$6:$M$15000,5)</f>
        <v>N/A</v>
      </c>
    </row>
    <row r="1653" spans="1:4">
      <c r="A1653" s="1">
        <v>37195</v>
      </c>
      <c r="B1653" s="4">
        <v>37195</v>
      </c>
      <c r="C1653" s="12">
        <f t="shared" si="35"/>
        <v>10</v>
      </c>
      <c r="D1653" s="5" t="str">
        <f>VLOOKUP($B1653,data!$A$6:$M$15000,5)</f>
        <v>N/A</v>
      </c>
    </row>
    <row r="1654" spans="1:4">
      <c r="A1654" s="1">
        <v>37196</v>
      </c>
      <c r="B1654" s="4">
        <v>37196</v>
      </c>
      <c r="C1654" s="12">
        <f t="shared" si="35"/>
        <v>11</v>
      </c>
      <c r="D1654" s="5" t="str">
        <f>VLOOKUP($B1654,data!$A$6:$M$15000,5)</f>
        <v>N/A</v>
      </c>
    </row>
    <row r="1655" spans="1:4">
      <c r="A1655" s="1">
        <v>37197</v>
      </c>
      <c r="B1655" s="4">
        <v>37197</v>
      </c>
      <c r="C1655" s="12">
        <f t="shared" si="35"/>
        <v>11</v>
      </c>
      <c r="D1655" s="5" t="str">
        <f>VLOOKUP($B1655,data!$A$6:$M$15000,5)</f>
        <v>N/A</v>
      </c>
    </row>
    <row r="1656" spans="1:4">
      <c r="A1656" s="1">
        <v>37198</v>
      </c>
      <c r="B1656" s="4">
        <v>37198</v>
      </c>
      <c r="C1656" s="12">
        <f t="shared" si="35"/>
        <v>11</v>
      </c>
      <c r="D1656" s="5" t="str">
        <f>VLOOKUP($B1656,data!$A$6:$M$15000,5)</f>
        <v>N/A</v>
      </c>
    </row>
    <row r="1657" spans="1:4">
      <c r="A1657" s="1">
        <v>37199</v>
      </c>
      <c r="B1657" s="4">
        <v>37199</v>
      </c>
      <c r="C1657" s="12">
        <f t="shared" si="35"/>
        <v>11</v>
      </c>
      <c r="D1657" s="5" t="str">
        <f>VLOOKUP($B1657,data!$A$6:$M$15000,5)</f>
        <v>N/A</v>
      </c>
    </row>
    <row r="1658" spans="1:4">
      <c r="A1658" s="1">
        <v>37200</v>
      </c>
      <c r="B1658" s="4">
        <v>37200</v>
      </c>
      <c r="C1658" s="12">
        <f t="shared" si="35"/>
        <v>11</v>
      </c>
      <c r="D1658" s="5" t="str">
        <f>VLOOKUP($B1658,data!$A$6:$M$15000,5)</f>
        <v>N/A</v>
      </c>
    </row>
    <row r="1659" spans="1:4">
      <c r="A1659" s="1">
        <v>37201</v>
      </c>
      <c r="B1659" s="4">
        <v>37201</v>
      </c>
      <c r="C1659" s="12">
        <f t="shared" si="35"/>
        <v>11</v>
      </c>
      <c r="D1659" s="5" t="str">
        <f>VLOOKUP($B1659,data!$A$6:$M$15000,5)</f>
        <v>N/A</v>
      </c>
    </row>
    <row r="1660" spans="1:4">
      <c r="A1660" s="1">
        <v>37202</v>
      </c>
      <c r="B1660" s="4">
        <v>37202</v>
      </c>
      <c r="C1660" s="12">
        <f t="shared" si="35"/>
        <v>11</v>
      </c>
      <c r="D1660" s="5" t="str">
        <f>VLOOKUP($B1660,data!$A$6:$M$15000,5)</f>
        <v>N/A</v>
      </c>
    </row>
    <row r="1661" spans="1:4">
      <c r="A1661" s="1">
        <v>37203</v>
      </c>
      <c r="B1661" s="4">
        <v>37203</v>
      </c>
      <c r="C1661" s="12">
        <f t="shared" si="35"/>
        <v>11</v>
      </c>
      <c r="D1661" s="5" t="str">
        <f>VLOOKUP($B1661,data!$A$6:$M$15000,5)</f>
        <v>N/A</v>
      </c>
    </row>
    <row r="1662" spans="1:4">
      <c r="A1662" s="1">
        <v>37204</v>
      </c>
      <c r="B1662" s="4">
        <v>37204</v>
      </c>
      <c r="C1662" s="12">
        <f t="shared" si="35"/>
        <v>11</v>
      </c>
      <c r="D1662" s="5" t="str">
        <f>VLOOKUP($B1662,data!$A$6:$M$15000,5)</f>
        <v>N/A</v>
      </c>
    </row>
    <row r="1663" spans="1:4">
      <c r="A1663" s="1">
        <v>37205</v>
      </c>
      <c r="B1663" s="4">
        <v>37205</v>
      </c>
      <c r="C1663" s="12">
        <f t="shared" si="35"/>
        <v>11</v>
      </c>
      <c r="D1663" s="5" t="str">
        <f>VLOOKUP($B1663,data!$A$6:$M$15000,5)</f>
        <v>N/A</v>
      </c>
    </row>
    <row r="1664" spans="1:4">
      <c r="A1664" s="1">
        <v>37206</v>
      </c>
      <c r="B1664" s="4">
        <v>37206</v>
      </c>
      <c r="C1664" s="12">
        <f t="shared" si="35"/>
        <v>11</v>
      </c>
      <c r="D1664" s="5" t="str">
        <f>VLOOKUP($B1664,data!$A$6:$M$15000,5)</f>
        <v>N/A</v>
      </c>
    </row>
    <row r="1665" spans="1:4">
      <c r="A1665" s="1">
        <v>37207</v>
      </c>
      <c r="B1665" s="4">
        <v>37207</v>
      </c>
      <c r="C1665" s="12">
        <f t="shared" si="35"/>
        <v>11</v>
      </c>
      <c r="D1665" s="5" t="str">
        <f>VLOOKUP($B1665,data!$A$6:$M$15000,5)</f>
        <v>N/A</v>
      </c>
    </row>
    <row r="1666" spans="1:4">
      <c r="A1666" s="1">
        <v>37208</v>
      </c>
      <c r="B1666" s="4">
        <v>37208</v>
      </c>
      <c r="C1666" s="12">
        <f t="shared" si="35"/>
        <v>11</v>
      </c>
      <c r="D1666" s="5" t="str">
        <f>VLOOKUP($B1666,data!$A$6:$M$15000,5)</f>
        <v>N/A</v>
      </c>
    </row>
    <row r="1667" spans="1:4">
      <c r="A1667" s="1">
        <v>37209</v>
      </c>
      <c r="B1667" s="4">
        <v>37209</v>
      </c>
      <c r="C1667" s="12">
        <f t="shared" si="35"/>
        <v>11</v>
      </c>
      <c r="D1667" s="5" t="str">
        <f>VLOOKUP($B1667,data!$A$6:$M$15000,5)</f>
        <v>N/A</v>
      </c>
    </row>
    <row r="1668" spans="1:4">
      <c r="A1668" s="1">
        <v>37210</v>
      </c>
      <c r="B1668" s="4">
        <v>37210</v>
      </c>
      <c r="C1668" s="12">
        <f t="shared" si="35"/>
        <v>11</v>
      </c>
      <c r="D1668" s="5" t="str">
        <f>VLOOKUP($B1668,data!$A$6:$M$15000,5)</f>
        <v>N/A</v>
      </c>
    </row>
    <row r="1669" spans="1:4">
      <c r="A1669" s="1">
        <v>37211</v>
      </c>
      <c r="B1669" s="4">
        <v>37211</v>
      </c>
      <c r="C1669" s="12">
        <f t="shared" si="35"/>
        <v>11</v>
      </c>
      <c r="D1669" s="5" t="str">
        <f>VLOOKUP($B1669,data!$A$6:$M$15000,5)</f>
        <v>N/A</v>
      </c>
    </row>
    <row r="1670" spans="1:4">
      <c r="A1670" s="1">
        <v>37212</v>
      </c>
      <c r="B1670" s="4">
        <v>37212</v>
      </c>
      <c r="C1670" s="12">
        <f t="shared" si="35"/>
        <v>11</v>
      </c>
      <c r="D1670" s="5" t="str">
        <f>VLOOKUP($B1670,data!$A$6:$M$15000,5)</f>
        <v>N/A</v>
      </c>
    </row>
    <row r="1671" spans="1:4">
      <c r="A1671" s="1">
        <v>37213</v>
      </c>
      <c r="B1671" s="4">
        <v>37213</v>
      </c>
      <c r="C1671" s="12">
        <f t="shared" si="35"/>
        <v>11</v>
      </c>
      <c r="D1671" s="5" t="str">
        <f>VLOOKUP($B1671,data!$A$6:$M$15000,5)</f>
        <v>N/A</v>
      </c>
    </row>
    <row r="1672" spans="1:4">
      <c r="A1672" s="1">
        <v>37214</v>
      </c>
      <c r="B1672" s="4">
        <v>37214</v>
      </c>
      <c r="C1672" s="12">
        <f t="shared" si="35"/>
        <v>11</v>
      </c>
      <c r="D1672" s="5" t="str">
        <f>VLOOKUP($B1672,data!$A$6:$M$15000,5)</f>
        <v>N/A</v>
      </c>
    </row>
    <row r="1673" spans="1:4">
      <c r="A1673" s="1">
        <v>37215</v>
      </c>
      <c r="B1673" s="4">
        <v>37215</v>
      </c>
      <c r="C1673" s="12">
        <f t="shared" ref="C1673:C1714" si="36">IF(B1673&lt;&gt;"",MONTH(B1673),0)</f>
        <v>11</v>
      </c>
      <c r="D1673" s="5" t="str">
        <f>VLOOKUP($B1673,data!$A$6:$M$15000,5)</f>
        <v>N/A</v>
      </c>
    </row>
    <row r="1674" spans="1:4">
      <c r="A1674" s="1">
        <v>37216</v>
      </c>
      <c r="B1674" s="4">
        <v>37216</v>
      </c>
      <c r="C1674" s="12">
        <f t="shared" si="36"/>
        <v>11</v>
      </c>
      <c r="D1674" s="5" t="str">
        <f>VLOOKUP($B1674,data!$A$6:$M$15000,5)</f>
        <v>N/A</v>
      </c>
    </row>
    <row r="1675" spans="1:4">
      <c r="A1675" s="1">
        <v>37217</v>
      </c>
      <c r="B1675" s="4">
        <v>37217</v>
      </c>
      <c r="C1675" s="12">
        <f t="shared" si="36"/>
        <v>11</v>
      </c>
      <c r="D1675" s="5" t="str">
        <f>VLOOKUP($B1675,data!$A$6:$M$15000,5)</f>
        <v>N/A</v>
      </c>
    </row>
    <row r="1676" spans="1:4">
      <c r="A1676" s="1">
        <v>37218</v>
      </c>
      <c r="B1676" s="4">
        <v>37218</v>
      </c>
      <c r="C1676" s="12">
        <f t="shared" si="36"/>
        <v>11</v>
      </c>
      <c r="D1676" s="5" t="str">
        <f>VLOOKUP($B1676,data!$A$6:$M$15000,5)</f>
        <v>N/A</v>
      </c>
    </row>
    <row r="1677" spans="1:4">
      <c r="A1677" s="1">
        <v>37219</v>
      </c>
      <c r="B1677" s="4">
        <v>37219</v>
      </c>
      <c r="C1677" s="12">
        <f t="shared" si="36"/>
        <v>11</v>
      </c>
      <c r="D1677" s="5" t="str">
        <f>VLOOKUP($B1677,data!$A$6:$M$15000,5)</f>
        <v>N/A</v>
      </c>
    </row>
    <row r="1678" spans="1:4">
      <c r="A1678" s="1">
        <v>37220</v>
      </c>
      <c r="B1678" s="4">
        <v>37220</v>
      </c>
      <c r="C1678" s="12">
        <f t="shared" si="36"/>
        <v>11</v>
      </c>
      <c r="D1678" s="5" t="str">
        <f>VLOOKUP($B1678,data!$A$6:$M$15000,5)</f>
        <v>N/A</v>
      </c>
    </row>
    <row r="1679" spans="1:4">
      <c r="A1679" s="1">
        <v>37221</v>
      </c>
      <c r="B1679" s="4">
        <v>37221</v>
      </c>
      <c r="C1679" s="12">
        <f t="shared" si="36"/>
        <v>11</v>
      </c>
      <c r="D1679" s="5" t="str">
        <f>VLOOKUP($B1679,data!$A$6:$M$15000,5)</f>
        <v>N/A</v>
      </c>
    </row>
    <row r="1680" spans="1:4">
      <c r="A1680" s="1">
        <v>37222</v>
      </c>
      <c r="B1680" s="4">
        <v>37222</v>
      </c>
      <c r="C1680" s="12">
        <f t="shared" si="36"/>
        <v>11</v>
      </c>
      <c r="D1680" s="5" t="str">
        <f>VLOOKUP($B1680,data!$A$6:$M$15000,5)</f>
        <v>N/A</v>
      </c>
    </row>
    <row r="1681" spans="1:4">
      <c r="A1681" s="1">
        <v>37223</v>
      </c>
      <c r="B1681" s="4">
        <v>37223</v>
      </c>
      <c r="C1681" s="12">
        <f t="shared" si="36"/>
        <v>11</v>
      </c>
      <c r="D1681" s="5" t="str">
        <f>VLOOKUP($B1681,data!$A$6:$M$15000,5)</f>
        <v>N/A</v>
      </c>
    </row>
    <row r="1682" spans="1:4">
      <c r="A1682" s="1">
        <v>37224</v>
      </c>
      <c r="B1682" s="4">
        <v>37224</v>
      </c>
      <c r="C1682" s="12">
        <f t="shared" si="36"/>
        <v>11</v>
      </c>
      <c r="D1682" s="5" t="str">
        <f>VLOOKUP($B1682,data!$A$6:$M$15000,5)</f>
        <v>N/A</v>
      </c>
    </row>
    <row r="1683" spans="1:4">
      <c r="A1683" s="1">
        <v>37225</v>
      </c>
      <c r="B1683" s="4">
        <v>37225</v>
      </c>
      <c r="C1683" s="12">
        <f t="shared" si="36"/>
        <v>11</v>
      </c>
      <c r="D1683" s="5" t="str">
        <f>VLOOKUP($B1683,data!$A$6:$M$15000,5)</f>
        <v>N/A</v>
      </c>
    </row>
    <row r="1684" spans="1:4">
      <c r="A1684" s="1">
        <v>37226</v>
      </c>
      <c r="B1684" s="4">
        <v>37226</v>
      </c>
      <c r="C1684" s="12">
        <f t="shared" si="36"/>
        <v>12</v>
      </c>
      <c r="D1684" s="5" t="str">
        <f>VLOOKUP($B1684,data!$A$6:$M$15000,5)</f>
        <v>N/A</v>
      </c>
    </row>
    <row r="1685" spans="1:4">
      <c r="A1685" s="1">
        <v>37227</v>
      </c>
      <c r="B1685" s="4">
        <v>37227</v>
      </c>
      <c r="C1685" s="12">
        <f t="shared" si="36"/>
        <v>12</v>
      </c>
      <c r="D1685" s="5" t="str">
        <f>VLOOKUP($B1685,data!$A$6:$M$15000,5)</f>
        <v>N/A</v>
      </c>
    </row>
    <row r="1686" spans="1:4">
      <c r="A1686" s="1">
        <v>37228</v>
      </c>
      <c r="B1686" s="4">
        <v>37228</v>
      </c>
      <c r="C1686" s="12">
        <f t="shared" si="36"/>
        <v>12</v>
      </c>
      <c r="D1686" s="5" t="str">
        <f>VLOOKUP($B1686,data!$A$6:$M$15000,5)</f>
        <v>N/A</v>
      </c>
    </row>
    <row r="1687" spans="1:4">
      <c r="A1687" s="1">
        <v>37229</v>
      </c>
      <c r="B1687" s="4">
        <v>37229</v>
      </c>
      <c r="C1687" s="12">
        <f t="shared" si="36"/>
        <v>12</v>
      </c>
      <c r="D1687" s="5" t="str">
        <f>VLOOKUP($B1687,data!$A$6:$M$15000,5)</f>
        <v>N/A</v>
      </c>
    </row>
    <row r="1688" spans="1:4">
      <c r="A1688" s="1">
        <v>37230</v>
      </c>
      <c r="B1688" s="4">
        <v>37230</v>
      </c>
      <c r="C1688" s="12">
        <f t="shared" si="36"/>
        <v>12</v>
      </c>
      <c r="D1688" s="5" t="str">
        <f>VLOOKUP($B1688,data!$A$6:$M$15000,5)</f>
        <v>N/A</v>
      </c>
    </row>
    <row r="1689" spans="1:4">
      <c r="A1689" s="1">
        <v>37231</v>
      </c>
      <c r="B1689" s="4">
        <v>37231</v>
      </c>
      <c r="C1689" s="12">
        <f t="shared" si="36"/>
        <v>12</v>
      </c>
      <c r="D1689" s="5" t="str">
        <f>VLOOKUP($B1689,data!$A$6:$M$15000,5)</f>
        <v>N/A</v>
      </c>
    </row>
    <row r="1690" spans="1:4">
      <c r="A1690" s="1">
        <v>37232</v>
      </c>
      <c r="B1690" s="4">
        <v>37232</v>
      </c>
      <c r="C1690" s="12">
        <f t="shared" si="36"/>
        <v>12</v>
      </c>
      <c r="D1690" s="5" t="str">
        <f>VLOOKUP($B1690,data!$A$6:$M$15000,5)</f>
        <v>N/A</v>
      </c>
    </row>
    <row r="1691" spans="1:4">
      <c r="A1691" s="1">
        <v>37233</v>
      </c>
      <c r="B1691" s="4">
        <v>37233</v>
      </c>
      <c r="C1691" s="12">
        <f t="shared" si="36"/>
        <v>12</v>
      </c>
      <c r="D1691" s="5" t="str">
        <f>VLOOKUP($B1691,data!$A$6:$M$15000,5)</f>
        <v>N/A</v>
      </c>
    </row>
    <row r="1692" spans="1:4">
      <c r="A1692" s="1">
        <v>37234</v>
      </c>
      <c r="B1692" s="4">
        <v>37234</v>
      </c>
      <c r="C1692" s="12">
        <f t="shared" si="36"/>
        <v>12</v>
      </c>
      <c r="D1692" s="5" t="str">
        <f>VLOOKUP($B1692,data!$A$6:$M$15000,5)</f>
        <v>N/A</v>
      </c>
    </row>
    <row r="1693" spans="1:4">
      <c r="A1693" s="1">
        <v>37235</v>
      </c>
      <c r="B1693" s="4">
        <v>37235</v>
      </c>
      <c r="C1693" s="12">
        <f t="shared" si="36"/>
        <v>12</v>
      </c>
      <c r="D1693" s="5" t="str">
        <f>VLOOKUP($B1693,data!$A$6:$M$15000,5)</f>
        <v>N/A</v>
      </c>
    </row>
    <row r="1694" spans="1:4">
      <c r="A1694" s="1">
        <v>37236</v>
      </c>
      <c r="B1694" s="4">
        <v>37236</v>
      </c>
      <c r="C1694" s="12">
        <f t="shared" si="36"/>
        <v>12</v>
      </c>
      <c r="D1694" s="5" t="str">
        <f>VLOOKUP($B1694,data!$A$6:$M$15000,5)</f>
        <v>N/A</v>
      </c>
    </row>
    <row r="1695" spans="1:4">
      <c r="A1695" s="1">
        <v>37237</v>
      </c>
      <c r="B1695" s="4">
        <v>37237</v>
      </c>
      <c r="C1695" s="12">
        <f t="shared" si="36"/>
        <v>12</v>
      </c>
      <c r="D1695" s="5" t="str">
        <f>VLOOKUP($B1695,data!$A$6:$M$15000,5)</f>
        <v>N/A</v>
      </c>
    </row>
    <row r="1696" spans="1:4">
      <c r="A1696" s="1">
        <v>37238</v>
      </c>
      <c r="B1696" s="4">
        <v>37238</v>
      </c>
      <c r="C1696" s="12">
        <f t="shared" si="36"/>
        <v>12</v>
      </c>
      <c r="D1696" s="5" t="str">
        <f>VLOOKUP($B1696,data!$A$6:$M$15000,5)</f>
        <v>N/A</v>
      </c>
    </row>
    <row r="1697" spans="1:4">
      <c r="A1697" s="1">
        <v>37239</v>
      </c>
      <c r="B1697" s="4">
        <v>37239</v>
      </c>
      <c r="C1697" s="12">
        <f t="shared" si="36"/>
        <v>12</v>
      </c>
      <c r="D1697" s="5" t="str">
        <f>VLOOKUP($B1697,data!$A$6:$M$15000,5)</f>
        <v>N/A</v>
      </c>
    </row>
    <row r="1698" spans="1:4">
      <c r="A1698" s="1">
        <v>37240</v>
      </c>
      <c r="B1698" s="4">
        <v>37240</v>
      </c>
      <c r="C1698" s="12">
        <f t="shared" si="36"/>
        <v>12</v>
      </c>
      <c r="D1698" s="5" t="str">
        <f>VLOOKUP($B1698,data!$A$6:$M$15000,5)</f>
        <v>N/A</v>
      </c>
    </row>
    <row r="1699" spans="1:4">
      <c r="A1699" s="1">
        <v>37241</v>
      </c>
      <c r="B1699" s="4">
        <v>37241</v>
      </c>
      <c r="C1699" s="12">
        <f t="shared" si="36"/>
        <v>12</v>
      </c>
      <c r="D1699" s="5" t="str">
        <f>VLOOKUP($B1699,data!$A$6:$M$15000,5)</f>
        <v>N/A</v>
      </c>
    </row>
    <row r="1700" spans="1:4">
      <c r="A1700" s="1">
        <v>37242</v>
      </c>
      <c r="B1700" s="4">
        <v>37242</v>
      </c>
      <c r="C1700" s="12">
        <f t="shared" si="36"/>
        <v>12</v>
      </c>
      <c r="D1700" s="5" t="str">
        <f>VLOOKUP($B1700,data!$A$6:$M$15000,5)</f>
        <v>N/A</v>
      </c>
    </row>
    <row r="1701" spans="1:4">
      <c r="A1701" s="1">
        <v>37243</v>
      </c>
      <c r="B1701" s="4">
        <v>37243</v>
      </c>
      <c r="C1701" s="12">
        <f t="shared" si="36"/>
        <v>12</v>
      </c>
      <c r="D1701" s="5" t="str">
        <f>VLOOKUP($B1701,data!$A$6:$M$15000,5)</f>
        <v>N/A</v>
      </c>
    </row>
    <row r="1702" spans="1:4">
      <c r="A1702" s="1">
        <v>37244</v>
      </c>
      <c r="B1702" s="4">
        <v>37244</v>
      </c>
      <c r="C1702" s="12">
        <f t="shared" si="36"/>
        <v>12</v>
      </c>
      <c r="D1702" s="5" t="str">
        <f>VLOOKUP($B1702,data!$A$6:$M$15000,5)</f>
        <v>N/A</v>
      </c>
    </row>
    <row r="1703" spans="1:4">
      <c r="A1703" s="1">
        <v>37245</v>
      </c>
      <c r="B1703" s="4">
        <v>37245</v>
      </c>
      <c r="C1703" s="12">
        <f t="shared" si="36"/>
        <v>12</v>
      </c>
      <c r="D1703" s="5" t="str">
        <f>VLOOKUP($B1703,data!$A$6:$M$15000,5)</f>
        <v>N/A</v>
      </c>
    </row>
    <row r="1704" spans="1:4">
      <c r="A1704" s="1">
        <v>37246</v>
      </c>
      <c r="B1704" s="4">
        <v>37246</v>
      </c>
      <c r="C1704" s="12">
        <f t="shared" si="36"/>
        <v>12</v>
      </c>
      <c r="D1704" s="5" t="str">
        <f>VLOOKUP($B1704,data!$A$6:$M$15000,5)</f>
        <v>N/A</v>
      </c>
    </row>
    <row r="1705" spans="1:4">
      <c r="A1705" s="1">
        <v>37247</v>
      </c>
      <c r="B1705" s="4">
        <v>37247</v>
      </c>
      <c r="C1705" s="12">
        <f t="shared" si="36"/>
        <v>12</v>
      </c>
      <c r="D1705" s="5" t="str">
        <f>VLOOKUP($B1705,data!$A$6:$M$15000,5)</f>
        <v>N/A</v>
      </c>
    </row>
    <row r="1706" spans="1:4">
      <c r="A1706" s="1">
        <v>37248</v>
      </c>
      <c r="B1706" s="4">
        <v>37248</v>
      </c>
      <c r="C1706" s="12">
        <f t="shared" si="36"/>
        <v>12</v>
      </c>
      <c r="D1706" s="5" t="str">
        <f>VLOOKUP($B1706,data!$A$6:$M$15000,5)</f>
        <v>N/A</v>
      </c>
    </row>
    <row r="1707" spans="1:4">
      <c r="A1707" s="1">
        <v>37249</v>
      </c>
      <c r="B1707" s="4">
        <v>37249</v>
      </c>
      <c r="C1707" s="12">
        <f t="shared" si="36"/>
        <v>12</v>
      </c>
      <c r="D1707" s="5" t="str">
        <f>VLOOKUP($B1707,data!$A$6:$M$15000,5)</f>
        <v>N/A</v>
      </c>
    </row>
    <row r="1708" spans="1:4">
      <c r="A1708" s="1">
        <v>37250</v>
      </c>
      <c r="B1708" s="4">
        <v>37250</v>
      </c>
      <c r="C1708" s="12">
        <f t="shared" si="36"/>
        <v>12</v>
      </c>
      <c r="D1708" s="5" t="str">
        <f>VLOOKUP($B1708,data!$A$6:$M$15000,5)</f>
        <v>N/A</v>
      </c>
    </row>
    <row r="1709" spans="1:4">
      <c r="A1709" s="1">
        <v>37251</v>
      </c>
      <c r="B1709" s="4">
        <v>37251</v>
      </c>
      <c r="C1709" s="12">
        <f t="shared" si="36"/>
        <v>12</v>
      </c>
      <c r="D1709" s="5" t="str">
        <f>VLOOKUP($B1709,data!$A$6:$M$15000,5)</f>
        <v>N/A</v>
      </c>
    </row>
    <row r="1710" spans="1:4">
      <c r="A1710" s="1">
        <v>37252</v>
      </c>
      <c r="B1710" s="4">
        <v>37252</v>
      </c>
      <c r="C1710" s="12">
        <f t="shared" si="36"/>
        <v>12</v>
      </c>
      <c r="D1710" s="5" t="str">
        <f>VLOOKUP($B1710,data!$A$6:$M$15000,5)</f>
        <v>N/A</v>
      </c>
    </row>
    <row r="1711" spans="1:4">
      <c r="A1711" s="1">
        <v>37253</v>
      </c>
      <c r="B1711" s="4">
        <v>37253</v>
      </c>
      <c r="C1711" s="12">
        <f t="shared" si="36"/>
        <v>12</v>
      </c>
      <c r="D1711" s="5" t="str">
        <f>VLOOKUP($B1711,data!$A$6:$M$15000,5)</f>
        <v>N/A</v>
      </c>
    </row>
    <row r="1712" spans="1:4">
      <c r="A1712" s="1">
        <v>37254</v>
      </c>
      <c r="B1712" s="4">
        <v>37254</v>
      </c>
      <c r="C1712" s="12">
        <f t="shared" si="36"/>
        <v>12</v>
      </c>
      <c r="D1712" s="5" t="str">
        <f>VLOOKUP($B1712,data!$A$6:$M$15000,5)</f>
        <v>N/A</v>
      </c>
    </row>
    <row r="1713" spans="1:4">
      <c r="A1713" s="1">
        <v>37255</v>
      </c>
      <c r="B1713" s="4">
        <v>37255</v>
      </c>
      <c r="C1713" s="12">
        <f t="shared" si="36"/>
        <v>12</v>
      </c>
      <c r="D1713" s="5" t="str">
        <f>VLOOKUP($B1713,data!$A$6:$M$15000,5)</f>
        <v>N/A</v>
      </c>
    </row>
    <row r="1714" spans="1:4">
      <c r="A1714" s="1">
        <v>37256</v>
      </c>
      <c r="B1714" s="4">
        <v>37256</v>
      </c>
      <c r="C1714" s="12">
        <f t="shared" si="36"/>
        <v>12</v>
      </c>
      <c r="D1714" s="5" t="str">
        <f>VLOOKUP($B1714,data!$A$6:$M$15000,5)</f>
        <v>N/A</v>
      </c>
    </row>
    <row r="1715" spans="1:4">
      <c r="A1715" s="1"/>
    </row>
    <row r="1716" spans="1:4">
      <c r="A1716" s="1"/>
    </row>
    <row r="1717" spans="1:4">
      <c r="A1717" s="1"/>
    </row>
    <row r="1718" spans="1:4">
      <c r="A1718" s="1"/>
    </row>
    <row r="1719" spans="1:4">
      <c r="A1719" s="1"/>
    </row>
    <row r="1720" spans="1:4">
      <c r="A1720" s="1"/>
    </row>
    <row r="1721" spans="1:4">
      <c r="A1721" s="1"/>
    </row>
    <row r="1722" spans="1:4">
      <c r="A1722" s="1"/>
    </row>
    <row r="1723" spans="1:4">
      <c r="A1723" s="1"/>
    </row>
    <row r="1724" spans="1:4">
      <c r="A1724" s="1"/>
    </row>
    <row r="1725" spans="1:4">
      <c r="A1725" s="1"/>
    </row>
    <row r="1726" spans="1:4">
      <c r="A1726" s="1"/>
    </row>
    <row r="1727" spans="1:4">
      <c r="A1727" s="1"/>
    </row>
    <row r="1728" spans="1:4">
      <c r="A1728" s="1"/>
    </row>
    <row r="1729" spans="1:1">
      <c r="A1729" s="1"/>
    </row>
    <row r="1730" spans="1:1">
      <c r="A173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5:T1784"/>
  <sheetViews>
    <sheetView topLeftCell="E26" workbookViewId="0">
      <selection activeCell="M40" sqref="M40"/>
    </sheetView>
  </sheetViews>
  <sheetFormatPr defaultColWidth="8.7109375" defaultRowHeight="11.25"/>
  <cols>
    <col min="1" max="1" width="9.28515625" style="2" customWidth="1"/>
    <col min="2" max="3" width="9.28515625" style="4" customWidth="1"/>
    <col min="4" max="4" width="10.7109375" style="5" customWidth="1"/>
    <col min="5" max="19" width="8.7109375" style="11" customWidth="1"/>
    <col min="20" max="20" width="12.85546875" style="14" bestFit="1" customWidth="1"/>
    <col min="21" max="16384" width="8.7109375" style="11"/>
  </cols>
  <sheetData>
    <row r="5" spans="1:20">
      <c r="A5" s="10" t="s">
        <v>0</v>
      </c>
    </row>
    <row r="6" spans="1:20" ht="33.75">
      <c r="A6" s="7" t="s">
        <v>1</v>
      </c>
      <c r="B6" s="8" t="s">
        <v>2</v>
      </c>
      <c r="C6" s="8" t="s">
        <v>14</v>
      </c>
      <c r="D6" s="9" t="s">
        <v>6</v>
      </c>
    </row>
    <row r="7" spans="1:20" ht="12" thickBot="1">
      <c r="A7" s="1">
        <v>35551</v>
      </c>
      <c r="B7" s="4">
        <v>35551</v>
      </c>
      <c r="C7" s="12">
        <f>IF(B7&lt;&gt;"",MONTH(B7),0)</f>
        <v>5</v>
      </c>
      <c r="D7" s="5">
        <v>489000</v>
      </c>
      <c r="S7" s="30" t="s">
        <v>2</v>
      </c>
      <c r="T7" s="29" t="s">
        <v>18</v>
      </c>
    </row>
    <row r="8" spans="1:20">
      <c r="A8" s="1">
        <v>35552</v>
      </c>
      <c r="B8" s="4">
        <v>35552</v>
      </c>
      <c r="C8" s="12">
        <f t="shared" ref="C8:C71" si="0">IF(B8&lt;&gt;"",MONTH(B8),0)</f>
        <v>5</v>
      </c>
      <c r="D8" s="5">
        <v>477000</v>
      </c>
      <c r="F8" s="15">
        <v>35551</v>
      </c>
      <c r="G8" s="16">
        <v>35582</v>
      </c>
      <c r="H8" s="16">
        <v>35612</v>
      </c>
      <c r="I8" s="16">
        <v>35643</v>
      </c>
      <c r="J8" s="16">
        <v>35674</v>
      </c>
      <c r="K8" s="16">
        <v>35704</v>
      </c>
      <c r="L8" s="16">
        <v>35735</v>
      </c>
      <c r="M8" s="17">
        <v>35765</v>
      </c>
      <c r="S8" s="13">
        <v>35551</v>
      </c>
      <c r="T8" s="14">
        <f>HLOOKUP(S8,$F$8:$M$12,2)</f>
        <v>480774.19354838709</v>
      </c>
    </row>
    <row r="9" spans="1:20">
      <c r="A9" s="1">
        <v>35553</v>
      </c>
      <c r="B9" s="4">
        <v>35553</v>
      </c>
      <c r="C9" s="12">
        <f t="shared" si="0"/>
        <v>5</v>
      </c>
      <c r="D9" s="5">
        <v>472000</v>
      </c>
      <c r="F9" s="18">
        <f>DAVERAGE(_pge97,4,F11:F12)</f>
        <v>480774.19354838709</v>
      </c>
      <c r="G9" s="19">
        <f t="shared" ref="G9:M9" si="1">DAVERAGE(_pge97,4,G11:G12)</f>
        <v>488700</v>
      </c>
      <c r="H9" s="19">
        <f t="shared" si="1"/>
        <v>406032.25806451612</v>
      </c>
      <c r="I9" s="19">
        <f t="shared" si="1"/>
        <v>438580.6451612903</v>
      </c>
      <c r="J9" s="19">
        <f t="shared" si="1"/>
        <v>413000</v>
      </c>
      <c r="K9" s="19">
        <f t="shared" si="1"/>
        <v>446483.87096774194</v>
      </c>
      <c r="L9" s="19">
        <f t="shared" si="1"/>
        <v>448633.33333333331</v>
      </c>
      <c r="M9" s="20">
        <f t="shared" si="1"/>
        <v>292774.19354838709</v>
      </c>
      <c r="S9" s="13">
        <v>35582</v>
      </c>
      <c r="T9" s="14">
        <f t="shared" ref="T9:T15" si="2">HLOOKUP(S9,$F$8:$M$12,2)</f>
        <v>488700</v>
      </c>
    </row>
    <row r="10" spans="1:20">
      <c r="A10" s="1">
        <v>35554</v>
      </c>
      <c r="B10" s="4">
        <v>35554</v>
      </c>
      <c r="C10" s="12">
        <f t="shared" si="0"/>
        <v>5</v>
      </c>
      <c r="D10" s="5">
        <v>465000</v>
      </c>
      <c r="F10" s="21"/>
      <c r="G10" s="22"/>
      <c r="H10" s="22"/>
      <c r="I10" s="22"/>
      <c r="J10" s="22"/>
      <c r="K10" s="22"/>
      <c r="L10" s="22"/>
      <c r="M10" s="23"/>
      <c r="S10" s="13">
        <v>35612</v>
      </c>
      <c r="T10" s="14">
        <f t="shared" si="2"/>
        <v>406032.25806451612</v>
      </c>
    </row>
    <row r="11" spans="1:20">
      <c r="A11" s="1">
        <v>35555</v>
      </c>
      <c r="B11" s="4">
        <v>35555</v>
      </c>
      <c r="C11" s="12">
        <f t="shared" si="0"/>
        <v>5</v>
      </c>
      <c r="D11" s="5">
        <v>468000</v>
      </c>
      <c r="F11" s="21" t="s">
        <v>14</v>
      </c>
      <c r="G11" s="22" t="s">
        <v>14</v>
      </c>
      <c r="H11" s="22" t="s">
        <v>14</v>
      </c>
      <c r="I11" s="22" t="s">
        <v>14</v>
      </c>
      <c r="J11" s="22" t="s">
        <v>14</v>
      </c>
      <c r="K11" s="22" t="s">
        <v>14</v>
      </c>
      <c r="L11" s="22" t="s">
        <v>14</v>
      </c>
      <c r="M11" s="23" t="s">
        <v>14</v>
      </c>
      <c r="S11" s="13">
        <v>35643</v>
      </c>
      <c r="T11" s="14">
        <f t="shared" si="2"/>
        <v>438580.6451612903</v>
      </c>
    </row>
    <row r="12" spans="1:20" ht="12" thickBot="1">
      <c r="A12" s="1">
        <v>35556</v>
      </c>
      <c r="B12" s="4">
        <v>35556</v>
      </c>
      <c r="C12" s="12">
        <f t="shared" si="0"/>
        <v>5</v>
      </c>
      <c r="D12" s="5">
        <v>467000</v>
      </c>
      <c r="F12" s="24">
        <v>5</v>
      </c>
      <c r="G12" s="25">
        <v>6</v>
      </c>
      <c r="H12" s="25">
        <v>7</v>
      </c>
      <c r="I12" s="25">
        <v>8</v>
      </c>
      <c r="J12" s="25">
        <v>9</v>
      </c>
      <c r="K12" s="25">
        <v>10</v>
      </c>
      <c r="L12" s="25">
        <v>11</v>
      </c>
      <c r="M12" s="26">
        <v>12</v>
      </c>
      <c r="S12" s="13">
        <v>35674</v>
      </c>
      <c r="T12" s="14">
        <f t="shared" si="2"/>
        <v>413000</v>
      </c>
    </row>
    <row r="13" spans="1:20" ht="12" thickBot="1">
      <c r="A13" s="1">
        <v>35557</v>
      </c>
      <c r="B13" s="4">
        <v>35557</v>
      </c>
      <c r="C13" s="12">
        <f t="shared" si="0"/>
        <v>5</v>
      </c>
      <c r="D13" s="5">
        <v>472000</v>
      </c>
      <c r="S13" s="13">
        <v>35704</v>
      </c>
      <c r="T13" s="14">
        <f t="shared" si="2"/>
        <v>446483.87096774194</v>
      </c>
    </row>
    <row r="14" spans="1:20">
      <c r="A14" s="1">
        <v>35558</v>
      </c>
      <c r="B14" s="4">
        <v>35558</v>
      </c>
      <c r="C14" s="12">
        <f t="shared" si="0"/>
        <v>5</v>
      </c>
      <c r="D14" s="5">
        <v>478000</v>
      </c>
      <c r="F14" s="15">
        <v>35796</v>
      </c>
      <c r="G14" s="16">
        <v>35827</v>
      </c>
      <c r="H14" s="16">
        <v>35855</v>
      </c>
      <c r="I14" s="16">
        <v>35886</v>
      </c>
      <c r="J14" s="16">
        <v>35916</v>
      </c>
      <c r="K14" s="16">
        <v>35947</v>
      </c>
      <c r="L14" s="16">
        <v>35977</v>
      </c>
      <c r="M14" s="16">
        <v>36008</v>
      </c>
      <c r="N14" s="16">
        <v>36039</v>
      </c>
      <c r="O14" s="16">
        <v>36069</v>
      </c>
      <c r="P14" s="16">
        <v>36100</v>
      </c>
      <c r="Q14" s="17">
        <v>36130</v>
      </c>
      <c r="S14" s="13">
        <v>35735</v>
      </c>
      <c r="T14" s="14">
        <f t="shared" si="2"/>
        <v>448633.33333333331</v>
      </c>
    </row>
    <row r="15" spans="1:20">
      <c r="A15" s="1">
        <v>35559</v>
      </c>
      <c r="B15" s="4">
        <v>35559</v>
      </c>
      <c r="C15" s="12">
        <f t="shared" si="0"/>
        <v>5</v>
      </c>
      <c r="D15" s="5">
        <v>482000</v>
      </c>
      <c r="F15" s="18">
        <f>DAVERAGE(_pge98,4,F17:F18)</f>
        <v>309838.70967741933</v>
      </c>
      <c r="G15" s="19">
        <f t="shared" ref="G15:Q15" si="3">DAVERAGE(_pge98,4,G17:G18)</f>
        <v>420071.42857142858</v>
      </c>
      <c r="H15" s="19">
        <f t="shared" si="3"/>
        <v>346709.67741935485</v>
      </c>
      <c r="I15" s="19">
        <f t="shared" si="3"/>
        <v>323100</v>
      </c>
      <c r="J15" s="19" t="e">
        <f t="shared" si="3"/>
        <v>#DIV/0!</v>
      </c>
      <c r="K15" s="19" t="e">
        <f t="shared" si="3"/>
        <v>#DIV/0!</v>
      </c>
      <c r="L15" s="19" t="e">
        <f t="shared" si="3"/>
        <v>#DIV/0!</v>
      </c>
      <c r="M15" s="19">
        <f t="shared" si="3"/>
        <v>303967.74193548388</v>
      </c>
      <c r="N15" s="19">
        <f t="shared" si="3"/>
        <v>218666.66666666666</v>
      </c>
      <c r="O15" s="19">
        <f t="shared" si="3"/>
        <v>226161.29032258064</v>
      </c>
      <c r="P15" s="19">
        <f t="shared" si="3"/>
        <v>187466.66666666666</v>
      </c>
      <c r="Q15" s="20">
        <f t="shared" si="3"/>
        <v>59615.384615384617</v>
      </c>
      <c r="S15" s="13">
        <v>35765</v>
      </c>
      <c r="T15" s="14">
        <f t="shared" si="2"/>
        <v>292774.19354838709</v>
      </c>
    </row>
    <row r="16" spans="1:20">
      <c r="A16" s="1">
        <v>35560</v>
      </c>
      <c r="B16" s="4">
        <v>35560</v>
      </c>
      <c r="C16" s="12">
        <f t="shared" si="0"/>
        <v>5</v>
      </c>
      <c r="D16" s="5">
        <v>472000</v>
      </c>
      <c r="F16" s="21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3"/>
      <c r="S16" s="13">
        <v>35796</v>
      </c>
      <c r="T16" s="14">
        <f>HLOOKUP(S16,$F$14:$Q$18,2)</f>
        <v>309838.70967741933</v>
      </c>
    </row>
    <row r="17" spans="1:20">
      <c r="A17" s="1">
        <v>35561</v>
      </c>
      <c r="B17" s="4">
        <v>35561</v>
      </c>
      <c r="C17" s="12">
        <f t="shared" si="0"/>
        <v>5</v>
      </c>
      <c r="D17" s="5">
        <v>473000</v>
      </c>
      <c r="F17" s="21" t="s">
        <v>14</v>
      </c>
      <c r="G17" s="22" t="s">
        <v>14</v>
      </c>
      <c r="H17" s="22" t="s">
        <v>14</v>
      </c>
      <c r="I17" s="22" t="s">
        <v>14</v>
      </c>
      <c r="J17" s="22" t="s">
        <v>14</v>
      </c>
      <c r="K17" s="22" t="s">
        <v>14</v>
      </c>
      <c r="L17" s="22" t="s">
        <v>14</v>
      </c>
      <c r="M17" s="22" t="s">
        <v>14</v>
      </c>
      <c r="N17" s="22" t="s">
        <v>14</v>
      </c>
      <c r="O17" s="22" t="s">
        <v>14</v>
      </c>
      <c r="P17" s="22" t="s">
        <v>14</v>
      </c>
      <c r="Q17" s="23" t="s">
        <v>14</v>
      </c>
      <c r="S17" s="13">
        <v>35827</v>
      </c>
      <c r="T17" s="14">
        <f t="shared" ref="T17:T27" si="4">HLOOKUP(S17,$F$14:$Q$18,2)</f>
        <v>420071.42857142858</v>
      </c>
    </row>
    <row r="18" spans="1:20" ht="12" thickBot="1">
      <c r="A18" s="1">
        <v>35562</v>
      </c>
      <c r="B18" s="4">
        <v>35562</v>
      </c>
      <c r="C18" s="12">
        <f t="shared" si="0"/>
        <v>5</v>
      </c>
      <c r="D18" s="5">
        <v>466000</v>
      </c>
      <c r="F18" s="24">
        <v>1</v>
      </c>
      <c r="G18" s="25">
        <v>2</v>
      </c>
      <c r="H18" s="25">
        <v>3</v>
      </c>
      <c r="I18" s="25">
        <v>4</v>
      </c>
      <c r="J18" s="25">
        <v>5</v>
      </c>
      <c r="K18" s="25">
        <v>6</v>
      </c>
      <c r="L18" s="25">
        <v>7</v>
      </c>
      <c r="M18" s="25">
        <v>8</v>
      </c>
      <c r="N18" s="25">
        <v>9</v>
      </c>
      <c r="O18" s="25">
        <v>10</v>
      </c>
      <c r="P18" s="25">
        <v>11</v>
      </c>
      <c r="Q18" s="26">
        <v>12</v>
      </c>
      <c r="S18" s="13">
        <v>35855</v>
      </c>
      <c r="T18" s="14">
        <f t="shared" si="4"/>
        <v>346709.67741935485</v>
      </c>
    </row>
    <row r="19" spans="1:20" ht="12" thickBot="1">
      <c r="A19" s="1">
        <v>35563</v>
      </c>
      <c r="B19" s="4">
        <v>35563</v>
      </c>
      <c r="C19" s="12">
        <f t="shared" si="0"/>
        <v>5</v>
      </c>
      <c r="D19" s="5">
        <v>476000</v>
      </c>
      <c r="S19" s="13">
        <v>35886</v>
      </c>
      <c r="T19" s="14">
        <f t="shared" si="4"/>
        <v>323100</v>
      </c>
    </row>
    <row r="20" spans="1:20">
      <c r="A20" s="1">
        <v>35564</v>
      </c>
      <c r="B20" s="4">
        <v>35564</v>
      </c>
      <c r="C20" s="12">
        <f t="shared" si="0"/>
        <v>5</v>
      </c>
      <c r="D20" s="5">
        <v>508000</v>
      </c>
      <c r="F20" s="15">
        <v>36161</v>
      </c>
      <c r="G20" s="16">
        <v>36192</v>
      </c>
      <c r="H20" s="16">
        <v>36220</v>
      </c>
      <c r="I20" s="16">
        <v>36251</v>
      </c>
      <c r="J20" s="16">
        <v>36281</v>
      </c>
      <c r="K20" s="16">
        <v>36312</v>
      </c>
      <c r="L20" s="16">
        <v>36342</v>
      </c>
      <c r="M20" s="16">
        <v>36373</v>
      </c>
      <c r="N20" s="16">
        <v>36404</v>
      </c>
      <c r="O20" s="16">
        <v>36434</v>
      </c>
      <c r="P20" s="16">
        <v>36465</v>
      </c>
      <c r="Q20" s="17">
        <v>36495</v>
      </c>
      <c r="S20" s="13">
        <v>35916</v>
      </c>
      <c r="T20" s="14" t="e">
        <f t="shared" si="4"/>
        <v>#DIV/0!</v>
      </c>
    </row>
    <row r="21" spans="1:20">
      <c r="A21" s="1">
        <v>35565</v>
      </c>
      <c r="B21" s="4">
        <v>35565</v>
      </c>
      <c r="C21" s="12">
        <f t="shared" si="0"/>
        <v>5</v>
      </c>
      <c r="D21" s="5">
        <v>522000</v>
      </c>
      <c r="F21" s="18">
        <f>DAVERAGE(_pge99,4,F23:F24)</f>
        <v>100043.47826086957</v>
      </c>
      <c r="G21" s="19">
        <f t="shared" ref="G21:Q21" si="5">DAVERAGE(_pge99,4,G23:G24)</f>
        <v>139500</v>
      </c>
      <c r="H21" s="19">
        <f t="shared" si="5"/>
        <v>280806.45161290321</v>
      </c>
      <c r="I21" s="19">
        <f t="shared" si="5"/>
        <v>274400</v>
      </c>
      <c r="J21" s="19">
        <f t="shared" si="5"/>
        <v>325322.58064516127</v>
      </c>
      <c r="K21" s="19">
        <f t="shared" si="5"/>
        <v>362200</v>
      </c>
      <c r="L21" s="19">
        <f t="shared" si="5"/>
        <v>362612.90322580643</v>
      </c>
      <c r="M21" s="19">
        <f t="shared" si="5"/>
        <v>267580.6451612903</v>
      </c>
      <c r="N21" s="19">
        <f>DAVERAGE(_pge99,4,N23:N24)</f>
        <v>254300</v>
      </c>
      <c r="O21" s="19">
        <f t="shared" si="5"/>
        <v>194419.35483870967</v>
      </c>
      <c r="P21" s="19">
        <f t="shared" si="5"/>
        <v>110800</v>
      </c>
      <c r="Q21" s="20">
        <f t="shared" si="5"/>
        <v>137157.25806451612</v>
      </c>
      <c r="S21" s="13">
        <v>35947</v>
      </c>
      <c r="T21" s="14" t="e">
        <f t="shared" si="4"/>
        <v>#DIV/0!</v>
      </c>
    </row>
    <row r="22" spans="1:20">
      <c r="A22" s="1">
        <v>35566</v>
      </c>
      <c r="B22" s="4">
        <v>35566</v>
      </c>
      <c r="C22" s="12">
        <f t="shared" si="0"/>
        <v>5</v>
      </c>
      <c r="D22" s="5">
        <v>531000</v>
      </c>
      <c r="F22" s="21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3"/>
      <c r="S22" s="13">
        <v>35977</v>
      </c>
      <c r="T22" s="14" t="e">
        <f t="shared" si="4"/>
        <v>#DIV/0!</v>
      </c>
    </row>
    <row r="23" spans="1:20">
      <c r="A23" s="1">
        <v>35567</v>
      </c>
      <c r="B23" s="4">
        <v>35567</v>
      </c>
      <c r="C23" s="12">
        <f t="shared" si="0"/>
        <v>5</v>
      </c>
      <c r="D23" s="5">
        <v>554000</v>
      </c>
      <c r="F23" s="21" t="s">
        <v>14</v>
      </c>
      <c r="G23" s="22" t="s">
        <v>14</v>
      </c>
      <c r="H23" s="22" t="s">
        <v>14</v>
      </c>
      <c r="I23" s="22" t="s">
        <v>14</v>
      </c>
      <c r="J23" s="22" t="s">
        <v>14</v>
      </c>
      <c r="K23" s="22" t="s">
        <v>14</v>
      </c>
      <c r="L23" s="22" t="s">
        <v>14</v>
      </c>
      <c r="M23" s="22" t="s">
        <v>14</v>
      </c>
      <c r="N23" s="22" t="s">
        <v>14</v>
      </c>
      <c r="O23" s="22" t="s">
        <v>14</v>
      </c>
      <c r="P23" s="22" t="s">
        <v>14</v>
      </c>
      <c r="Q23" s="23" t="s">
        <v>14</v>
      </c>
      <c r="S23" s="13">
        <v>36008</v>
      </c>
      <c r="T23" s="14">
        <f t="shared" si="4"/>
        <v>303967.74193548388</v>
      </c>
    </row>
    <row r="24" spans="1:20" ht="12" thickBot="1">
      <c r="A24" s="1">
        <v>35568</v>
      </c>
      <c r="B24" s="4">
        <v>35568</v>
      </c>
      <c r="C24" s="12">
        <f t="shared" si="0"/>
        <v>5</v>
      </c>
      <c r="D24" s="5">
        <v>523000</v>
      </c>
      <c r="F24" s="24">
        <v>1</v>
      </c>
      <c r="G24" s="25">
        <v>2</v>
      </c>
      <c r="H24" s="25">
        <v>3</v>
      </c>
      <c r="I24" s="25">
        <v>4</v>
      </c>
      <c r="J24" s="25">
        <v>5</v>
      </c>
      <c r="K24" s="25">
        <v>6</v>
      </c>
      <c r="L24" s="25">
        <v>7</v>
      </c>
      <c r="M24" s="25">
        <v>8</v>
      </c>
      <c r="N24" s="25">
        <v>9</v>
      </c>
      <c r="O24" s="25">
        <v>10</v>
      </c>
      <c r="P24" s="25">
        <v>11</v>
      </c>
      <c r="Q24" s="26">
        <v>12</v>
      </c>
      <c r="S24" s="13">
        <v>36039</v>
      </c>
      <c r="T24" s="14">
        <f t="shared" si="4"/>
        <v>218666.66666666666</v>
      </c>
    </row>
    <row r="25" spans="1:20" ht="12" thickBot="1">
      <c r="A25" s="1">
        <v>35569</v>
      </c>
      <c r="B25" s="4">
        <v>35569</v>
      </c>
      <c r="C25" s="12">
        <f t="shared" si="0"/>
        <v>5</v>
      </c>
      <c r="D25" s="5">
        <v>524000</v>
      </c>
      <c r="S25" s="13">
        <v>36069</v>
      </c>
      <c r="T25" s="14">
        <f t="shared" si="4"/>
        <v>226161.29032258064</v>
      </c>
    </row>
    <row r="26" spans="1:20">
      <c r="A26" s="1">
        <v>35570</v>
      </c>
      <c r="B26" s="4">
        <v>35570</v>
      </c>
      <c r="C26" s="12">
        <f t="shared" si="0"/>
        <v>5</v>
      </c>
      <c r="D26" s="5">
        <v>528000</v>
      </c>
      <c r="F26" s="15">
        <v>36526</v>
      </c>
      <c r="G26" s="16">
        <v>36557</v>
      </c>
      <c r="H26" s="16">
        <v>36586</v>
      </c>
      <c r="I26" s="16">
        <v>36617</v>
      </c>
      <c r="J26" s="16">
        <v>36647</v>
      </c>
      <c r="K26" s="16">
        <v>36678</v>
      </c>
      <c r="L26" s="16">
        <v>36708</v>
      </c>
      <c r="M26" s="16">
        <v>36739</v>
      </c>
      <c r="N26" s="16">
        <v>36770</v>
      </c>
      <c r="O26" s="16">
        <v>36800</v>
      </c>
      <c r="P26" s="16">
        <v>36831</v>
      </c>
      <c r="Q26" s="17">
        <v>36861</v>
      </c>
      <c r="S26" s="13">
        <v>36100</v>
      </c>
      <c r="T26" s="14">
        <f t="shared" si="4"/>
        <v>187466.66666666666</v>
      </c>
    </row>
    <row r="27" spans="1:20">
      <c r="A27" s="1">
        <v>35571</v>
      </c>
      <c r="B27" s="4">
        <v>35571</v>
      </c>
      <c r="C27" s="12">
        <f t="shared" si="0"/>
        <v>5</v>
      </c>
      <c r="D27" s="5">
        <v>527000</v>
      </c>
      <c r="F27" s="18">
        <f>DAVERAGE(pge00,4,F29:F30)</f>
        <v>78225.806451612909</v>
      </c>
      <c r="G27" s="19">
        <f t="shared" ref="G27:Q27" si="6">DAVERAGE(pge00,4,G29:G30)</f>
        <v>163931.03448275861</v>
      </c>
      <c r="H27" s="19">
        <f t="shared" si="6"/>
        <v>223225.80645161291</v>
      </c>
      <c r="I27" s="19">
        <f t="shared" si="6"/>
        <v>188200</v>
      </c>
      <c r="J27" s="19">
        <f t="shared" si="6"/>
        <v>264612.90322580643</v>
      </c>
      <c r="K27" s="19">
        <f t="shared" si="6"/>
        <v>342500</v>
      </c>
      <c r="L27" s="19">
        <f t="shared" si="6"/>
        <v>381354.83870967739</v>
      </c>
      <c r="M27" s="19">
        <f t="shared" si="6"/>
        <v>424451.61290322582</v>
      </c>
      <c r="N27" s="19">
        <f t="shared" si="6"/>
        <v>397033.33333333331</v>
      </c>
      <c r="O27" s="19">
        <f t="shared" si="6"/>
        <v>312290.32258064515</v>
      </c>
      <c r="P27" s="19">
        <f t="shared" si="6"/>
        <v>194333.33333333334</v>
      </c>
      <c r="Q27" s="20">
        <f t="shared" si="6"/>
        <v>303677.41935483873</v>
      </c>
      <c r="S27" s="13">
        <v>36130</v>
      </c>
      <c r="T27" s="14">
        <f t="shared" si="4"/>
        <v>59615.384615384617</v>
      </c>
    </row>
    <row r="28" spans="1:20">
      <c r="A28" s="1">
        <v>35572</v>
      </c>
      <c r="B28" s="4">
        <v>35572</v>
      </c>
      <c r="C28" s="12">
        <f t="shared" si="0"/>
        <v>5</v>
      </c>
      <c r="D28" s="5">
        <v>539000</v>
      </c>
      <c r="F28" s="21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3"/>
      <c r="S28" s="13">
        <v>36161</v>
      </c>
      <c r="T28" s="14">
        <f t="shared" ref="T28:T39" si="7">HLOOKUP(S28,$F$20:$Q$24,2)</f>
        <v>100043.47826086957</v>
      </c>
    </row>
    <row r="29" spans="1:20">
      <c r="A29" s="1">
        <v>35573</v>
      </c>
      <c r="B29" s="4">
        <v>35573</v>
      </c>
      <c r="C29" s="12">
        <f t="shared" si="0"/>
        <v>5</v>
      </c>
      <c r="D29" s="5">
        <v>529000</v>
      </c>
      <c r="F29" s="21" t="s">
        <v>14</v>
      </c>
      <c r="G29" s="22" t="s">
        <v>14</v>
      </c>
      <c r="H29" s="22" t="s">
        <v>14</v>
      </c>
      <c r="I29" s="22" t="s">
        <v>14</v>
      </c>
      <c r="J29" s="22" t="s">
        <v>14</v>
      </c>
      <c r="K29" s="22" t="s">
        <v>14</v>
      </c>
      <c r="L29" s="22" t="s">
        <v>14</v>
      </c>
      <c r="M29" s="22" t="s">
        <v>14</v>
      </c>
      <c r="N29" s="22" t="s">
        <v>14</v>
      </c>
      <c r="O29" s="22" t="s">
        <v>14</v>
      </c>
      <c r="P29" s="22" t="s">
        <v>14</v>
      </c>
      <c r="Q29" s="23" t="s">
        <v>14</v>
      </c>
      <c r="S29" s="13">
        <v>36192</v>
      </c>
      <c r="T29" s="14">
        <f t="shared" si="7"/>
        <v>139500</v>
      </c>
    </row>
    <row r="30" spans="1:20" ht="12" thickBot="1">
      <c r="A30" s="1">
        <v>35574</v>
      </c>
      <c r="B30" s="4">
        <v>35574</v>
      </c>
      <c r="C30" s="12">
        <f t="shared" si="0"/>
        <v>5</v>
      </c>
      <c r="D30" s="5">
        <v>319000</v>
      </c>
      <c r="F30" s="24">
        <v>1</v>
      </c>
      <c r="G30" s="25">
        <v>2</v>
      </c>
      <c r="H30" s="25">
        <v>3</v>
      </c>
      <c r="I30" s="25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25">
        <v>10</v>
      </c>
      <c r="P30" s="25">
        <v>11</v>
      </c>
      <c r="Q30" s="26">
        <v>12</v>
      </c>
      <c r="S30" s="13">
        <v>36220</v>
      </c>
      <c r="T30" s="14">
        <f t="shared" si="7"/>
        <v>280806.45161290321</v>
      </c>
    </row>
    <row r="31" spans="1:20" ht="12" thickBot="1">
      <c r="A31" s="1">
        <v>35575</v>
      </c>
      <c r="B31" s="4">
        <v>35575</v>
      </c>
      <c r="C31" s="12">
        <f t="shared" si="0"/>
        <v>5</v>
      </c>
      <c r="D31" s="5">
        <v>359000</v>
      </c>
      <c r="S31" s="13">
        <v>36251</v>
      </c>
      <c r="T31" s="14">
        <f t="shared" si="7"/>
        <v>274400</v>
      </c>
    </row>
    <row r="32" spans="1:20">
      <c r="A32" s="1">
        <v>35576</v>
      </c>
      <c r="B32" s="4">
        <v>35576</v>
      </c>
      <c r="C32" s="12">
        <f t="shared" si="0"/>
        <v>5</v>
      </c>
      <c r="D32" s="5">
        <v>353000</v>
      </c>
      <c r="F32" s="15">
        <v>36892</v>
      </c>
      <c r="G32" s="16">
        <v>36923</v>
      </c>
      <c r="H32" s="16">
        <v>36951</v>
      </c>
      <c r="I32" s="16">
        <v>36982</v>
      </c>
      <c r="J32" s="16">
        <v>37012</v>
      </c>
      <c r="K32" s="16">
        <v>37043</v>
      </c>
      <c r="L32" s="16">
        <v>37073</v>
      </c>
      <c r="M32" s="16">
        <v>37104</v>
      </c>
      <c r="N32" s="16">
        <v>37135</v>
      </c>
      <c r="O32" s="16">
        <v>37165</v>
      </c>
      <c r="P32" s="16">
        <v>37196</v>
      </c>
      <c r="Q32" s="17">
        <v>37226</v>
      </c>
      <c r="S32" s="13">
        <v>36281</v>
      </c>
      <c r="T32" s="14">
        <f t="shared" si="7"/>
        <v>325322.58064516127</v>
      </c>
    </row>
    <row r="33" spans="1:20">
      <c r="A33" s="1">
        <v>35577</v>
      </c>
      <c r="B33" s="4">
        <v>35577</v>
      </c>
      <c r="C33" s="12">
        <f t="shared" si="0"/>
        <v>5</v>
      </c>
      <c r="D33" s="5">
        <v>470000</v>
      </c>
      <c r="F33" s="18">
        <f>DAVERAGE(_pge01,4,F35:F36)</f>
        <v>330483.87096774194</v>
      </c>
      <c r="G33" s="19">
        <f t="shared" ref="G33:Q33" si="8">DAVERAGE(_pge01,4,G35:G36)</f>
        <v>283178.57142857142</v>
      </c>
      <c r="H33" s="19">
        <f t="shared" si="8"/>
        <v>370451.61290322582</v>
      </c>
      <c r="I33" s="19">
        <f t="shared" si="8"/>
        <v>282800</v>
      </c>
      <c r="J33" s="19" t="e">
        <f t="shared" si="8"/>
        <v>#DIV/0!</v>
      </c>
      <c r="K33" s="19" t="e">
        <f t="shared" si="8"/>
        <v>#DIV/0!</v>
      </c>
      <c r="L33" s="19" t="e">
        <f t="shared" si="8"/>
        <v>#DIV/0!</v>
      </c>
      <c r="M33" s="19" t="e">
        <f t="shared" si="8"/>
        <v>#DIV/0!</v>
      </c>
      <c r="N33" s="19" t="e">
        <f t="shared" si="8"/>
        <v>#DIV/0!</v>
      </c>
      <c r="O33" s="19" t="e">
        <f t="shared" si="8"/>
        <v>#DIV/0!</v>
      </c>
      <c r="P33" s="19" t="e">
        <f t="shared" si="8"/>
        <v>#DIV/0!</v>
      </c>
      <c r="Q33" s="20" t="e">
        <f t="shared" si="8"/>
        <v>#DIV/0!</v>
      </c>
      <c r="S33" s="13">
        <v>36312</v>
      </c>
      <c r="T33" s="14">
        <f t="shared" si="7"/>
        <v>362200</v>
      </c>
    </row>
    <row r="34" spans="1:20">
      <c r="A34" s="1">
        <v>35578</v>
      </c>
      <c r="B34" s="4">
        <v>35578</v>
      </c>
      <c r="C34" s="12">
        <f t="shared" si="0"/>
        <v>5</v>
      </c>
      <c r="D34" s="5">
        <v>472000</v>
      </c>
      <c r="F34" s="21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3"/>
      <c r="S34" s="13">
        <v>36342</v>
      </c>
      <c r="T34" s="14">
        <f t="shared" si="7"/>
        <v>362612.90322580643</v>
      </c>
    </row>
    <row r="35" spans="1:20">
      <c r="A35" s="1">
        <v>35579</v>
      </c>
      <c r="B35" s="4">
        <v>35579</v>
      </c>
      <c r="C35" s="12">
        <f t="shared" si="0"/>
        <v>5</v>
      </c>
      <c r="D35" s="5">
        <v>493000</v>
      </c>
      <c r="F35" s="21" t="s">
        <v>14</v>
      </c>
      <c r="G35" s="22" t="s">
        <v>14</v>
      </c>
      <c r="H35" s="22" t="s">
        <v>14</v>
      </c>
      <c r="I35" s="22" t="s">
        <v>14</v>
      </c>
      <c r="J35" s="22" t="s">
        <v>14</v>
      </c>
      <c r="K35" s="22" t="s">
        <v>14</v>
      </c>
      <c r="L35" s="22" t="s">
        <v>14</v>
      </c>
      <c r="M35" s="22" t="s">
        <v>14</v>
      </c>
      <c r="N35" s="22" t="s">
        <v>14</v>
      </c>
      <c r="O35" s="22" t="s">
        <v>14</v>
      </c>
      <c r="P35" s="22" t="s">
        <v>14</v>
      </c>
      <c r="Q35" s="23" t="s">
        <v>14</v>
      </c>
      <c r="S35" s="13">
        <v>36373</v>
      </c>
      <c r="T35" s="14">
        <f t="shared" si="7"/>
        <v>267580.6451612903</v>
      </c>
    </row>
    <row r="36" spans="1:20" ht="12" thickBot="1">
      <c r="A36" s="1">
        <v>35580</v>
      </c>
      <c r="B36" s="4">
        <v>35580</v>
      </c>
      <c r="C36" s="12">
        <f t="shared" si="0"/>
        <v>5</v>
      </c>
      <c r="D36" s="5">
        <v>480000</v>
      </c>
      <c r="F36" s="24">
        <v>1</v>
      </c>
      <c r="G36" s="25">
        <v>2</v>
      </c>
      <c r="H36" s="25">
        <v>3</v>
      </c>
      <c r="I36" s="25">
        <v>4</v>
      </c>
      <c r="J36" s="25">
        <v>5</v>
      </c>
      <c r="K36" s="25">
        <v>6</v>
      </c>
      <c r="L36" s="25">
        <v>7</v>
      </c>
      <c r="M36" s="25">
        <v>8</v>
      </c>
      <c r="N36" s="25">
        <v>9</v>
      </c>
      <c r="O36" s="25">
        <v>10</v>
      </c>
      <c r="P36" s="25">
        <v>11</v>
      </c>
      <c r="Q36" s="26">
        <v>12</v>
      </c>
      <c r="S36" s="13">
        <v>36404</v>
      </c>
      <c r="T36" s="14">
        <f t="shared" si="7"/>
        <v>254300</v>
      </c>
    </row>
    <row r="37" spans="1:20">
      <c r="A37" s="1">
        <v>35581</v>
      </c>
      <c r="B37" s="4">
        <v>35581</v>
      </c>
      <c r="C37" s="12">
        <f t="shared" si="0"/>
        <v>5</v>
      </c>
      <c r="D37" s="5">
        <v>516000</v>
      </c>
      <c r="S37" s="13">
        <v>36434</v>
      </c>
      <c r="T37" s="14">
        <f t="shared" si="7"/>
        <v>194419.35483870967</v>
      </c>
    </row>
    <row r="38" spans="1:20">
      <c r="A38" s="1">
        <v>35582</v>
      </c>
      <c r="B38" s="4">
        <v>35582</v>
      </c>
      <c r="C38" s="12">
        <f t="shared" si="0"/>
        <v>6</v>
      </c>
      <c r="D38" s="5">
        <v>429000</v>
      </c>
      <c r="S38" s="13">
        <v>36465</v>
      </c>
      <c r="T38" s="14">
        <f t="shared" si="7"/>
        <v>110800</v>
      </c>
    </row>
    <row r="39" spans="1:20">
      <c r="A39" s="1">
        <v>35583</v>
      </c>
      <c r="B39" s="4">
        <v>35583</v>
      </c>
      <c r="C39" s="12">
        <f t="shared" si="0"/>
        <v>6</v>
      </c>
      <c r="D39" s="5">
        <v>502000</v>
      </c>
      <c r="S39" s="13">
        <v>36495</v>
      </c>
      <c r="T39" s="14">
        <f t="shared" si="7"/>
        <v>137157.25806451612</v>
      </c>
    </row>
    <row r="40" spans="1:20">
      <c r="A40" s="1">
        <v>35584</v>
      </c>
      <c r="B40" s="4">
        <v>35584</v>
      </c>
      <c r="C40" s="12">
        <f t="shared" si="0"/>
        <v>6</v>
      </c>
      <c r="D40" s="5">
        <v>539000</v>
      </c>
      <c r="S40" s="13">
        <v>36526</v>
      </c>
      <c r="T40" s="14">
        <f>HLOOKUP(S40,$F$26:$Q$30,2)</f>
        <v>78225.806451612909</v>
      </c>
    </row>
    <row r="41" spans="1:20">
      <c r="A41" s="1">
        <v>35585</v>
      </c>
      <c r="B41" s="4">
        <v>35585</v>
      </c>
      <c r="C41" s="12">
        <f t="shared" si="0"/>
        <v>6</v>
      </c>
      <c r="D41" s="5">
        <v>554000</v>
      </c>
      <c r="S41" s="13">
        <v>36557</v>
      </c>
      <c r="T41" s="14">
        <f t="shared" ref="T41:T51" si="9">HLOOKUP(S41,$F$26:$Q$30,2)</f>
        <v>163931.03448275861</v>
      </c>
    </row>
    <row r="42" spans="1:20">
      <c r="A42" s="1">
        <v>35586</v>
      </c>
      <c r="B42" s="4">
        <v>35586</v>
      </c>
      <c r="C42" s="12">
        <f t="shared" si="0"/>
        <v>6</v>
      </c>
      <c r="D42" s="5">
        <v>526000</v>
      </c>
      <c r="S42" s="13">
        <v>36586</v>
      </c>
      <c r="T42" s="14">
        <f t="shared" si="9"/>
        <v>223225.80645161291</v>
      </c>
    </row>
    <row r="43" spans="1:20">
      <c r="A43" s="1">
        <v>35587</v>
      </c>
      <c r="B43" s="4">
        <v>35587</v>
      </c>
      <c r="C43" s="12">
        <f t="shared" si="0"/>
        <v>6</v>
      </c>
      <c r="D43" s="5">
        <v>425000</v>
      </c>
      <c r="S43" s="13">
        <v>36617</v>
      </c>
      <c r="T43" s="14">
        <f t="shared" si="9"/>
        <v>188200</v>
      </c>
    </row>
    <row r="44" spans="1:20">
      <c r="A44" s="1">
        <v>35588</v>
      </c>
      <c r="B44" s="4">
        <v>35588</v>
      </c>
      <c r="C44" s="12">
        <f t="shared" si="0"/>
        <v>6</v>
      </c>
      <c r="D44" s="5">
        <v>457000</v>
      </c>
      <c r="S44" s="13">
        <v>36647</v>
      </c>
      <c r="T44" s="14">
        <f t="shared" si="9"/>
        <v>264612.90322580643</v>
      </c>
    </row>
    <row r="45" spans="1:20">
      <c r="A45" s="1">
        <v>35589</v>
      </c>
      <c r="B45" s="4">
        <v>35589</v>
      </c>
      <c r="C45" s="12">
        <f t="shared" si="0"/>
        <v>6</v>
      </c>
      <c r="D45" s="5">
        <v>394000</v>
      </c>
      <c r="S45" s="13">
        <v>36678</v>
      </c>
      <c r="T45" s="14">
        <f t="shared" si="9"/>
        <v>342500</v>
      </c>
    </row>
    <row r="46" spans="1:20">
      <c r="A46" s="1">
        <v>35590</v>
      </c>
      <c r="B46" s="4">
        <v>35590</v>
      </c>
      <c r="C46" s="12">
        <f t="shared" si="0"/>
        <v>6</v>
      </c>
      <c r="D46" s="5">
        <v>505000</v>
      </c>
      <c r="S46" s="13">
        <v>36708</v>
      </c>
      <c r="T46" s="14">
        <f t="shared" si="9"/>
        <v>381354.83870967739</v>
      </c>
    </row>
    <row r="47" spans="1:20">
      <c r="A47" s="1">
        <v>35591</v>
      </c>
      <c r="B47" s="4">
        <v>35591</v>
      </c>
      <c r="C47" s="12">
        <f t="shared" si="0"/>
        <v>6</v>
      </c>
      <c r="D47" s="5">
        <v>533000</v>
      </c>
      <c r="S47" s="13">
        <v>36739</v>
      </c>
      <c r="T47" s="14">
        <f t="shared" si="9"/>
        <v>424451.61290322582</v>
      </c>
    </row>
    <row r="48" spans="1:20">
      <c r="A48" s="1">
        <v>35592</v>
      </c>
      <c r="B48" s="4">
        <v>35592</v>
      </c>
      <c r="C48" s="12">
        <f t="shared" si="0"/>
        <v>6</v>
      </c>
      <c r="D48" s="5">
        <v>526000</v>
      </c>
      <c r="S48" s="13">
        <v>36770</v>
      </c>
      <c r="T48" s="14">
        <f t="shared" si="9"/>
        <v>397033.33333333331</v>
      </c>
    </row>
    <row r="49" spans="1:20">
      <c r="A49" s="1">
        <v>35593</v>
      </c>
      <c r="B49" s="4">
        <v>35593</v>
      </c>
      <c r="C49" s="12">
        <f t="shared" si="0"/>
        <v>6</v>
      </c>
      <c r="D49" s="5">
        <v>515000</v>
      </c>
      <c r="S49" s="13">
        <v>36800</v>
      </c>
      <c r="T49" s="14">
        <f t="shared" si="9"/>
        <v>312290.32258064515</v>
      </c>
    </row>
    <row r="50" spans="1:20">
      <c r="A50" s="1">
        <v>35594</v>
      </c>
      <c r="B50" s="4">
        <v>35594</v>
      </c>
      <c r="C50" s="12">
        <f t="shared" si="0"/>
        <v>6</v>
      </c>
      <c r="D50" s="5">
        <v>507000</v>
      </c>
      <c r="S50" s="13">
        <v>36831</v>
      </c>
      <c r="T50" s="14">
        <f t="shared" si="9"/>
        <v>194333.33333333334</v>
      </c>
    </row>
    <row r="51" spans="1:20">
      <c r="A51" s="1">
        <v>35595</v>
      </c>
      <c r="B51" s="4">
        <v>35595</v>
      </c>
      <c r="C51" s="12">
        <f t="shared" si="0"/>
        <v>6</v>
      </c>
      <c r="D51" s="5">
        <v>485000</v>
      </c>
      <c r="S51" s="13">
        <v>36861</v>
      </c>
      <c r="T51" s="14">
        <f t="shared" si="9"/>
        <v>303677.41935483873</v>
      </c>
    </row>
    <row r="52" spans="1:20">
      <c r="A52" s="1">
        <v>35596</v>
      </c>
      <c r="B52" s="4">
        <v>35596</v>
      </c>
      <c r="C52" s="12">
        <f t="shared" si="0"/>
        <v>6</v>
      </c>
      <c r="D52" s="5">
        <v>421000</v>
      </c>
      <c r="S52" s="13">
        <v>36892</v>
      </c>
      <c r="T52" s="14">
        <f>HLOOKUP(S52,$F$32:$Q$36,2)</f>
        <v>330483.87096774194</v>
      </c>
    </row>
    <row r="53" spans="1:20">
      <c r="A53" s="1">
        <v>35597</v>
      </c>
      <c r="B53" s="4">
        <v>35597</v>
      </c>
      <c r="C53" s="12">
        <f t="shared" si="0"/>
        <v>6</v>
      </c>
      <c r="D53" s="5">
        <v>486000</v>
      </c>
      <c r="S53" s="13">
        <v>36923</v>
      </c>
      <c r="T53" s="14">
        <f t="shared" ref="T53:T63" si="10">HLOOKUP(S53,$F$32:$Q$36,2)</f>
        <v>283178.57142857142</v>
      </c>
    </row>
    <row r="54" spans="1:20">
      <c r="A54" s="1">
        <v>35598</v>
      </c>
      <c r="B54" s="4">
        <v>35598</v>
      </c>
      <c r="C54" s="12">
        <f t="shared" si="0"/>
        <v>6</v>
      </c>
      <c r="D54" s="5">
        <v>499000</v>
      </c>
      <c r="S54" s="13">
        <v>36951</v>
      </c>
      <c r="T54" s="14">
        <f t="shared" si="10"/>
        <v>370451.61290322582</v>
      </c>
    </row>
    <row r="55" spans="1:20">
      <c r="A55" s="1">
        <v>35599</v>
      </c>
      <c r="B55" s="4">
        <v>35599</v>
      </c>
      <c r="C55" s="12">
        <f t="shared" si="0"/>
        <v>6</v>
      </c>
      <c r="D55" s="5">
        <v>500000</v>
      </c>
      <c r="S55" s="13">
        <v>36982</v>
      </c>
      <c r="T55" s="14">
        <f t="shared" si="10"/>
        <v>282800</v>
      </c>
    </row>
    <row r="56" spans="1:20">
      <c r="A56" s="1">
        <v>35600</v>
      </c>
      <c r="B56" s="4">
        <v>35600</v>
      </c>
      <c r="C56" s="12">
        <f t="shared" si="0"/>
        <v>6</v>
      </c>
      <c r="D56" s="5">
        <v>552000</v>
      </c>
      <c r="S56" s="13">
        <v>37012</v>
      </c>
      <c r="T56" s="14" t="e">
        <f t="shared" si="10"/>
        <v>#DIV/0!</v>
      </c>
    </row>
    <row r="57" spans="1:20">
      <c r="A57" s="1">
        <v>35601</v>
      </c>
      <c r="B57" s="4">
        <v>35601</v>
      </c>
      <c r="C57" s="12">
        <f t="shared" si="0"/>
        <v>6</v>
      </c>
      <c r="D57" s="5">
        <v>514000</v>
      </c>
      <c r="S57" s="13">
        <v>37043</v>
      </c>
      <c r="T57" s="14" t="e">
        <f t="shared" si="10"/>
        <v>#DIV/0!</v>
      </c>
    </row>
    <row r="58" spans="1:20">
      <c r="A58" s="1">
        <v>35602</v>
      </c>
      <c r="B58" s="4">
        <v>35602</v>
      </c>
      <c r="C58" s="12">
        <f t="shared" si="0"/>
        <v>6</v>
      </c>
      <c r="D58" s="5">
        <v>511000</v>
      </c>
      <c r="S58" s="13">
        <v>37073</v>
      </c>
      <c r="T58" s="14" t="e">
        <f t="shared" si="10"/>
        <v>#DIV/0!</v>
      </c>
    </row>
    <row r="59" spans="1:20">
      <c r="A59" s="1">
        <v>35603</v>
      </c>
      <c r="B59" s="4">
        <v>35603</v>
      </c>
      <c r="C59" s="12">
        <f t="shared" si="0"/>
        <v>6</v>
      </c>
      <c r="D59" s="5">
        <v>480000</v>
      </c>
      <c r="S59" s="13">
        <v>37104</v>
      </c>
      <c r="T59" s="14" t="e">
        <f t="shared" si="10"/>
        <v>#DIV/0!</v>
      </c>
    </row>
    <row r="60" spans="1:20">
      <c r="A60" s="1">
        <v>35604</v>
      </c>
      <c r="B60" s="4">
        <v>35604</v>
      </c>
      <c r="C60" s="12">
        <f t="shared" si="0"/>
        <v>6</v>
      </c>
      <c r="D60" s="5">
        <v>518000</v>
      </c>
      <c r="S60" s="13">
        <v>37135</v>
      </c>
      <c r="T60" s="14" t="e">
        <f t="shared" si="10"/>
        <v>#DIV/0!</v>
      </c>
    </row>
    <row r="61" spans="1:20">
      <c r="A61" s="1">
        <v>35605</v>
      </c>
      <c r="B61" s="4">
        <v>35605</v>
      </c>
      <c r="C61" s="12">
        <f t="shared" si="0"/>
        <v>6</v>
      </c>
      <c r="D61" s="5">
        <v>523000</v>
      </c>
      <c r="S61" s="13">
        <v>37165</v>
      </c>
      <c r="T61" s="14" t="e">
        <f t="shared" si="10"/>
        <v>#DIV/0!</v>
      </c>
    </row>
    <row r="62" spans="1:20">
      <c r="A62" s="1">
        <v>35606</v>
      </c>
      <c r="B62" s="4">
        <v>35606</v>
      </c>
      <c r="C62" s="12">
        <f t="shared" si="0"/>
        <v>6</v>
      </c>
      <c r="D62" s="5">
        <v>523000</v>
      </c>
      <c r="S62" s="13">
        <v>37196</v>
      </c>
      <c r="T62" s="14" t="e">
        <f t="shared" si="10"/>
        <v>#DIV/0!</v>
      </c>
    </row>
    <row r="63" spans="1:20">
      <c r="A63" s="1">
        <v>35607</v>
      </c>
      <c r="B63" s="4">
        <v>35607</v>
      </c>
      <c r="C63" s="12">
        <f t="shared" si="0"/>
        <v>6</v>
      </c>
      <c r="D63" s="5">
        <v>503000</v>
      </c>
      <c r="S63" s="13">
        <v>37226</v>
      </c>
      <c r="T63" s="14" t="e">
        <f t="shared" si="10"/>
        <v>#DIV/0!</v>
      </c>
    </row>
    <row r="64" spans="1:20">
      <c r="A64" s="1">
        <v>35608</v>
      </c>
      <c r="B64" s="4">
        <v>35608</v>
      </c>
      <c r="C64" s="12">
        <f t="shared" si="0"/>
        <v>6</v>
      </c>
      <c r="D64" s="5">
        <v>494000</v>
      </c>
    </row>
    <row r="65" spans="1:4">
      <c r="A65" s="1">
        <v>35609</v>
      </c>
      <c r="B65" s="4">
        <v>35609</v>
      </c>
      <c r="C65" s="12">
        <f t="shared" si="0"/>
        <v>6</v>
      </c>
      <c r="D65" s="5">
        <v>376000</v>
      </c>
    </row>
    <row r="66" spans="1:4">
      <c r="A66" s="1">
        <v>35610</v>
      </c>
      <c r="B66" s="4">
        <v>35610</v>
      </c>
      <c r="C66" s="12">
        <f t="shared" si="0"/>
        <v>6</v>
      </c>
      <c r="D66" s="5">
        <v>362000</v>
      </c>
    </row>
    <row r="67" spans="1:4">
      <c r="A67" s="1">
        <v>35611</v>
      </c>
      <c r="B67" s="4">
        <v>35611</v>
      </c>
      <c r="C67" s="12">
        <f t="shared" si="0"/>
        <v>6</v>
      </c>
      <c r="D67" s="5">
        <v>502000</v>
      </c>
    </row>
    <row r="68" spans="1:4">
      <c r="A68" s="1">
        <v>35612</v>
      </c>
      <c r="B68" s="4">
        <v>35612</v>
      </c>
      <c r="C68" s="12">
        <f t="shared" si="0"/>
        <v>7</v>
      </c>
      <c r="D68" s="5">
        <v>507000</v>
      </c>
    </row>
    <row r="69" spans="1:4">
      <c r="A69" s="1">
        <v>35613</v>
      </c>
      <c r="B69" s="4">
        <v>35613</v>
      </c>
      <c r="C69" s="12">
        <f t="shared" si="0"/>
        <v>7</v>
      </c>
      <c r="D69" s="5">
        <v>470000</v>
      </c>
    </row>
    <row r="70" spans="1:4">
      <c r="A70" s="1">
        <v>35614</v>
      </c>
      <c r="B70" s="4">
        <v>35614</v>
      </c>
      <c r="C70" s="12">
        <f t="shared" si="0"/>
        <v>7</v>
      </c>
      <c r="D70" s="5">
        <v>455000</v>
      </c>
    </row>
    <row r="71" spans="1:4">
      <c r="A71" s="1">
        <v>35615</v>
      </c>
      <c r="B71" s="4">
        <v>35615</v>
      </c>
      <c r="C71" s="12">
        <f t="shared" si="0"/>
        <v>7</v>
      </c>
      <c r="D71" s="5">
        <v>352000</v>
      </c>
    </row>
    <row r="72" spans="1:4">
      <c r="A72" s="1">
        <v>35616</v>
      </c>
      <c r="B72" s="4">
        <v>35616</v>
      </c>
      <c r="C72" s="12">
        <f t="shared" ref="C72:C135" si="11">IF(B72&lt;&gt;"",MONTH(B72),0)</f>
        <v>7</v>
      </c>
      <c r="D72" s="5">
        <v>263000</v>
      </c>
    </row>
    <row r="73" spans="1:4">
      <c r="A73" s="1">
        <v>35617</v>
      </c>
      <c r="B73" s="4">
        <v>35617</v>
      </c>
      <c r="C73" s="12">
        <f t="shared" si="11"/>
        <v>7</v>
      </c>
      <c r="D73" s="5">
        <v>303000</v>
      </c>
    </row>
    <row r="74" spans="1:4">
      <c r="A74" s="1">
        <v>35618</v>
      </c>
      <c r="B74" s="4">
        <v>35618</v>
      </c>
      <c r="C74" s="12">
        <f t="shared" si="11"/>
        <v>7</v>
      </c>
      <c r="D74" s="5">
        <v>417000</v>
      </c>
    </row>
    <row r="75" spans="1:4">
      <c r="A75" s="1">
        <v>35619</v>
      </c>
      <c r="B75" s="4">
        <v>35619</v>
      </c>
      <c r="C75" s="12">
        <f t="shared" si="11"/>
        <v>7</v>
      </c>
      <c r="D75" s="5">
        <v>410000</v>
      </c>
    </row>
    <row r="76" spans="1:4">
      <c r="A76" s="1">
        <v>35620</v>
      </c>
      <c r="B76" s="4">
        <v>35620</v>
      </c>
      <c r="C76" s="12">
        <f t="shared" si="11"/>
        <v>7</v>
      </c>
      <c r="D76" s="5">
        <v>402000</v>
      </c>
    </row>
    <row r="77" spans="1:4">
      <c r="A77" s="1">
        <v>35621</v>
      </c>
      <c r="B77" s="4">
        <v>35621</v>
      </c>
      <c r="C77" s="12">
        <f t="shared" si="11"/>
        <v>7</v>
      </c>
      <c r="D77" s="5">
        <v>410000</v>
      </c>
    </row>
    <row r="78" spans="1:4">
      <c r="A78" s="1">
        <v>35622</v>
      </c>
      <c r="B78" s="4">
        <v>35622</v>
      </c>
      <c r="C78" s="12">
        <f t="shared" si="11"/>
        <v>7</v>
      </c>
      <c r="D78" s="5">
        <v>421000</v>
      </c>
    </row>
    <row r="79" spans="1:4">
      <c r="A79" s="1">
        <v>35623</v>
      </c>
      <c r="B79" s="4">
        <v>35623</v>
      </c>
      <c r="C79" s="12">
        <f t="shared" si="11"/>
        <v>7</v>
      </c>
      <c r="D79" s="5">
        <v>270000</v>
      </c>
    </row>
    <row r="80" spans="1:4">
      <c r="A80" s="1">
        <v>35624</v>
      </c>
      <c r="B80" s="4">
        <v>35624</v>
      </c>
      <c r="C80" s="12">
        <f t="shared" si="11"/>
        <v>7</v>
      </c>
      <c r="D80" s="5">
        <v>318000</v>
      </c>
    </row>
    <row r="81" spans="1:4">
      <c r="A81" s="1">
        <v>35625</v>
      </c>
      <c r="B81" s="4">
        <v>35625</v>
      </c>
      <c r="C81" s="12">
        <f t="shared" si="11"/>
        <v>7</v>
      </c>
      <c r="D81" s="5">
        <v>367000</v>
      </c>
    </row>
    <row r="82" spans="1:4">
      <c r="A82" s="1">
        <v>35626</v>
      </c>
      <c r="B82" s="4">
        <v>35626</v>
      </c>
      <c r="C82" s="12">
        <f t="shared" si="11"/>
        <v>7</v>
      </c>
      <c r="D82" s="5">
        <v>397000</v>
      </c>
    </row>
    <row r="83" spans="1:4">
      <c r="A83" s="1">
        <v>35627</v>
      </c>
      <c r="B83" s="4">
        <v>35627</v>
      </c>
      <c r="C83" s="12">
        <f t="shared" si="11"/>
        <v>7</v>
      </c>
      <c r="D83" s="5">
        <v>407000</v>
      </c>
    </row>
    <row r="84" spans="1:4">
      <c r="A84" s="1">
        <v>35628</v>
      </c>
      <c r="B84" s="4">
        <v>35628</v>
      </c>
      <c r="C84" s="12">
        <f t="shared" si="11"/>
        <v>7</v>
      </c>
      <c r="D84" s="5">
        <v>417000</v>
      </c>
    </row>
    <row r="85" spans="1:4">
      <c r="A85" s="1">
        <v>35629</v>
      </c>
      <c r="B85" s="4">
        <v>35629</v>
      </c>
      <c r="C85" s="12">
        <f t="shared" si="11"/>
        <v>7</v>
      </c>
      <c r="D85" s="5">
        <v>358000</v>
      </c>
    </row>
    <row r="86" spans="1:4">
      <c r="A86" s="1">
        <v>35630</v>
      </c>
      <c r="B86" s="4">
        <v>35630</v>
      </c>
      <c r="C86" s="12">
        <f t="shared" si="11"/>
        <v>7</v>
      </c>
      <c r="D86" s="5">
        <v>428000</v>
      </c>
    </row>
    <row r="87" spans="1:4">
      <c r="A87" s="1">
        <v>35631</v>
      </c>
      <c r="B87" s="4">
        <v>35631</v>
      </c>
      <c r="C87" s="12">
        <f t="shared" si="11"/>
        <v>7</v>
      </c>
      <c r="D87" s="5">
        <v>431000</v>
      </c>
    </row>
    <row r="88" spans="1:4">
      <c r="A88" s="1">
        <v>35632</v>
      </c>
      <c r="B88" s="4">
        <v>35632</v>
      </c>
      <c r="C88" s="12">
        <f t="shared" si="11"/>
        <v>7</v>
      </c>
      <c r="D88" s="5">
        <v>425000</v>
      </c>
    </row>
    <row r="89" spans="1:4">
      <c r="A89" s="1">
        <v>35633</v>
      </c>
      <c r="B89" s="4">
        <v>35633</v>
      </c>
      <c r="C89" s="12">
        <f t="shared" si="11"/>
        <v>7</v>
      </c>
      <c r="D89" s="5">
        <v>450000</v>
      </c>
    </row>
    <row r="90" spans="1:4">
      <c r="A90" s="1">
        <v>35634</v>
      </c>
      <c r="B90" s="4">
        <v>35634</v>
      </c>
      <c r="C90" s="12">
        <f t="shared" si="11"/>
        <v>7</v>
      </c>
      <c r="D90" s="5">
        <v>466000</v>
      </c>
    </row>
    <row r="91" spans="1:4">
      <c r="A91" s="1">
        <v>35635</v>
      </c>
      <c r="B91" s="4">
        <v>35635</v>
      </c>
      <c r="C91" s="12">
        <f t="shared" si="11"/>
        <v>7</v>
      </c>
      <c r="D91" s="5">
        <v>418000</v>
      </c>
    </row>
    <row r="92" spans="1:4">
      <c r="A92" s="1">
        <v>35636</v>
      </c>
      <c r="B92" s="4">
        <v>35636</v>
      </c>
      <c r="C92" s="12">
        <f t="shared" si="11"/>
        <v>7</v>
      </c>
      <c r="D92" s="5">
        <v>405000</v>
      </c>
    </row>
    <row r="93" spans="1:4">
      <c r="A93" s="1">
        <v>35637</v>
      </c>
      <c r="B93" s="4">
        <v>35637</v>
      </c>
      <c r="C93" s="12">
        <f t="shared" si="11"/>
        <v>7</v>
      </c>
      <c r="D93" s="5">
        <v>427000</v>
      </c>
    </row>
    <row r="94" spans="1:4">
      <c r="A94" s="1">
        <v>35638</v>
      </c>
      <c r="B94" s="4">
        <v>35638</v>
      </c>
      <c r="C94" s="12">
        <f t="shared" si="11"/>
        <v>7</v>
      </c>
      <c r="D94" s="5">
        <v>466000</v>
      </c>
    </row>
    <row r="95" spans="1:4">
      <c r="A95" s="1">
        <v>35639</v>
      </c>
      <c r="B95" s="4">
        <v>35639</v>
      </c>
      <c r="C95" s="12">
        <f t="shared" si="11"/>
        <v>7</v>
      </c>
      <c r="D95" s="5">
        <v>436000</v>
      </c>
    </row>
    <row r="96" spans="1:4">
      <c r="A96" s="1">
        <v>35640</v>
      </c>
      <c r="B96" s="4">
        <v>35640</v>
      </c>
      <c r="C96" s="12">
        <f t="shared" si="11"/>
        <v>7</v>
      </c>
      <c r="D96" s="5">
        <v>453000</v>
      </c>
    </row>
    <row r="97" spans="1:4">
      <c r="A97" s="1">
        <v>35641</v>
      </c>
      <c r="B97" s="4">
        <v>35641</v>
      </c>
      <c r="C97" s="12">
        <f t="shared" si="11"/>
        <v>7</v>
      </c>
      <c r="D97" s="5">
        <v>430000</v>
      </c>
    </row>
    <row r="98" spans="1:4">
      <c r="A98" s="1">
        <v>35642</v>
      </c>
      <c r="B98" s="4">
        <v>35642</v>
      </c>
      <c r="C98" s="12">
        <f t="shared" si="11"/>
        <v>7</v>
      </c>
      <c r="D98" s="5">
        <v>408000</v>
      </c>
    </row>
    <row r="99" spans="1:4">
      <c r="A99" s="1">
        <v>35643</v>
      </c>
      <c r="B99" s="4">
        <v>35643</v>
      </c>
      <c r="C99" s="12">
        <f t="shared" si="11"/>
        <v>8</v>
      </c>
      <c r="D99" s="5">
        <v>454000</v>
      </c>
    </row>
    <row r="100" spans="1:4">
      <c r="A100" s="1">
        <v>35644</v>
      </c>
      <c r="B100" s="4">
        <v>35644</v>
      </c>
      <c r="C100" s="12">
        <f t="shared" si="11"/>
        <v>8</v>
      </c>
      <c r="D100" s="5">
        <v>441000</v>
      </c>
    </row>
    <row r="101" spans="1:4">
      <c r="A101" s="1">
        <v>35645</v>
      </c>
      <c r="B101" s="4">
        <v>35645</v>
      </c>
      <c r="C101" s="12">
        <f t="shared" si="11"/>
        <v>8</v>
      </c>
      <c r="D101" s="5">
        <v>454000</v>
      </c>
    </row>
    <row r="102" spans="1:4">
      <c r="A102" s="1">
        <v>35646</v>
      </c>
      <c r="B102" s="4">
        <v>35646</v>
      </c>
      <c r="C102" s="12">
        <f t="shared" si="11"/>
        <v>8</v>
      </c>
      <c r="D102" s="5">
        <v>440000</v>
      </c>
    </row>
    <row r="103" spans="1:4">
      <c r="A103" s="1">
        <v>35647</v>
      </c>
      <c r="B103" s="4">
        <v>35647</v>
      </c>
      <c r="C103" s="12">
        <f t="shared" si="11"/>
        <v>8</v>
      </c>
      <c r="D103" s="5">
        <v>438000</v>
      </c>
    </row>
    <row r="104" spans="1:4">
      <c r="A104" s="1">
        <v>35648</v>
      </c>
      <c r="B104" s="4">
        <v>35648</v>
      </c>
      <c r="C104" s="12">
        <f t="shared" si="11"/>
        <v>8</v>
      </c>
      <c r="D104" s="5">
        <v>340000</v>
      </c>
    </row>
    <row r="105" spans="1:4">
      <c r="A105" s="1">
        <v>35649</v>
      </c>
      <c r="B105" s="4">
        <v>35649</v>
      </c>
      <c r="C105" s="12">
        <f t="shared" si="11"/>
        <v>8</v>
      </c>
      <c r="D105" s="5">
        <v>275000</v>
      </c>
    </row>
    <row r="106" spans="1:4">
      <c r="A106" s="1">
        <v>35650</v>
      </c>
      <c r="B106" s="4">
        <v>35650</v>
      </c>
      <c r="C106" s="12">
        <f t="shared" si="11"/>
        <v>8</v>
      </c>
      <c r="D106" s="5">
        <v>315000</v>
      </c>
    </row>
    <row r="107" spans="1:4">
      <c r="A107" s="1">
        <v>35651</v>
      </c>
      <c r="B107" s="4">
        <v>35651</v>
      </c>
      <c r="C107" s="12">
        <f t="shared" si="11"/>
        <v>8</v>
      </c>
      <c r="D107" s="5">
        <v>451000</v>
      </c>
    </row>
    <row r="108" spans="1:4">
      <c r="A108" s="1">
        <v>35652</v>
      </c>
      <c r="B108" s="4">
        <v>35652</v>
      </c>
      <c r="C108" s="12">
        <f t="shared" si="11"/>
        <v>8</v>
      </c>
      <c r="D108" s="5">
        <v>459000</v>
      </c>
    </row>
    <row r="109" spans="1:4">
      <c r="A109" s="1">
        <v>35653</v>
      </c>
      <c r="B109" s="4">
        <v>35653</v>
      </c>
      <c r="C109" s="12">
        <f t="shared" si="11"/>
        <v>8</v>
      </c>
      <c r="D109" s="5">
        <v>476000</v>
      </c>
    </row>
    <row r="110" spans="1:4">
      <c r="A110" s="1">
        <v>35654</v>
      </c>
      <c r="B110" s="4">
        <v>35654</v>
      </c>
      <c r="C110" s="12">
        <f t="shared" si="11"/>
        <v>8</v>
      </c>
      <c r="D110" s="5">
        <v>460000</v>
      </c>
    </row>
    <row r="111" spans="1:4">
      <c r="A111" s="1">
        <v>35655</v>
      </c>
      <c r="B111" s="4">
        <v>35655</v>
      </c>
      <c r="C111" s="12">
        <f t="shared" si="11"/>
        <v>8</v>
      </c>
      <c r="D111" s="5">
        <v>371000</v>
      </c>
    </row>
    <row r="112" spans="1:4">
      <c r="A112" s="1">
        <v>35656</v>
      </c>
      <c r="B112" s="4">
        <v>35656</v>
      </c>
      <c r="C112" s="12">
        <f t="shared" si="11"/>
        <v>8</v>
      </c>
      <c r="D112" s="5">
        <v>463000</v>
      </c>
    </row>
    <row r="113" spans="1:4">
      <c r="A113" s="1">
        <v>35657</v>
      </c>
      <c r="B113" s="4">
        <v>35657</v>
      </c>
      <c r="C113" s="12">
        <f t="shared" si="11"/>
        <v>8</v>
      </c>
      <c r="D113" s="5">
        <v>432000</v>
      </c>
    </row>
    <row r="114" spans="1:4">
      <c r="A114" s="1">
        <v>35658</v>
      </c>
      <c r="B114" s="4">
        <v>35658</v>
      </c>
      <c r="C114" s="12">
        <f t="shared" si="11"/>
        <v>8</v>
      </c>
      <c r="D114" s="5">
        <v>405000</v>
      </c>
    </row>
    <row r="115" spans="1:4">
      <c r="A115" s="1">
        <v>35659</v>
      </c>
      <c r="B115" s="4">
        <v>35659</v>
      </c>
      <c r="C115" s="12">
        <f t="shared" si="11"/>
        <v>8</v>
      </c>
      <c r="D115" s="5">
        <v>435000</v>
      </c>
    </row>
    <row r="116" spans="1:4">
      <c r="A116" s="1">
        <v>35660</v>
      </c>
      <c r="B116" s="4">
        <v>35660</v>
      </c>
      <c r="C116" s="12">
        <f t="shared" si="11"/>
        <v>8</v>
      </c>
      <c r="D116" s="5">
        <v>444000</v>
      </c>
    </row>
    <row r="117" spans="1:4">
      <c r="A117" s="1">
        <v>35661</v>
      </c>
      <c r="B117" s="4">
        <v>35661</v>
      </c>
      <c r="C117" s="12">
        <f t="shared" si="11"/>
        <v>8</v>
      </c>
      <c r="D117" s="5">
        <v>495000</v>
      </c>
    </row>
    <row r="118" spans="1:4">
      <c r="A118" s="1">
        <v>35662</v>
      </c>
      <c r="B118" s="4">
        <v>35662</v>
      </c>
      <c r="C118" s="12">
        <f t="shared" si="11"/>
        <v>8</v>
      </c>
      <c r="D118" s="5">
        <v>433000</v>
      </c>
    </row>
    <row r="119" spans="1:4">
      <c r="A119" s="1">
        <v>35663</v>
      </c>
      <c r="B119" s="4">
        <v>35663</v>
      </c>
      <c r="C119" s="12">
        <f t="shared" si="11"/>
        <v>8</v>
      </c>
      <c r="D119" s="5">
        <v>483000</v>
      </c>
    </row>
    <row r="120" spans="1:4">
      <c r="A120" s="1">
        <v>35664</v>
      </c>
      <c r="B120" s="4">
        <v>35664</v>
      </c>
      <c r="C120" s="12">
        <f t="shared" si="11"/>
        <v>8</v>
      </c>
      <c r="D120" s="5">
        <v>480000</v>
      </c>
    </row>
    <row r="121" spans="1:4">
      <c r="A121" s="1">
        <v>35665</v>
      </c>
      <c r="B121" s="4">
        <v>35665</v>
      </c>
      <c r="C121" s="12">
        <f t="shared" si="11"/>
        <v>8</v>
      </c>
      <c r="D121" s="5">
        <v>473000</v>
      </c>
    </row>
    <row r="122" spans="1:4">
      <c r="A122" s="1">
        <v>35666</v>
      </c>
      <c r="B122" s="4">
        <v>35666</v>
      </c>
      <c r="C122" s="12">
        <f t="shared" si="11"/>
        <v>8</v>
      </c>
      <c r="D122" s="5">
        <v>467000</v>
      </c>
    </row>
    <row r="123" spans="1:4">
      <c r="A123" s="1">
        <v>35667</v>
      </c>
      <c r="B123" s="4">
        <v>35667</v>
      </c>
      <c r="C123" s="12">
        <f t="shared" si="11"/>
        <v>8</v>
      </c>
      <c r="D123" s="5">
        <v>419000</v>
      </c>
    </row>
    <row r="124" spans="1:4">
      <c r="A124" s="1">
        <v>35668</v>
      </c>
      <c r="B124" s="4">
        <v>35668</v>
      </c>
      <c r="C124" s="12">
        <f t="shared" si="11"/>
        <v>8</v>
      </c>
      <c r="D124" s="5">
        <v>457000</v>
      </c>
    </row>
    <row r="125" spans="1:4">
      <c r="A125" s="1">
        <v>35669</v>
      </c>
      <c r="B125" s="4">
        <v>35669</v>
      </c>
      <c r="C125" s="12">
        <f t="shared" si="11"/>
        <v>8</v>
      </c>
      <c r="D125" s="5">
        <v>496000</v>
      </c>
    </row>
    <row r="126" spans="1:4">
      <c r="A126" s="1">
        <v>35670</v>
      </c>
      <c r="B126" s="4">
        <v>35670</v>
      </c>
      <c r="C126" s="12">
        <f t="shared" si="11"/>
        <v>8</v>
      </c>
      <c r="D126" s="5">
        <v>488000</v>
      </c>
    </row>
    <row r="127" spans="1:4">
      <c r="A127" s="1">
        <v>35671</v>
      </c>
      <c r="B127" s="4">
        <v>35671</v>
      </c>
      <c r="C127" s="12">
        <f t="shared" si="11"/>
        <v>8</v>
      </c>
      <c r="D127" s="5">
        <v>494000</v>
      </c>
    </row>
    <row r="128" spans="1:4">
      <c r="A128" s="1">
        <v>35672</v>
      </c>
      <c r="B128" s="4">
        <v>35672</v>
      </c>
      <c r="C128" s="12">
        <f t="shared" si="11"/>
        <v>8</v>
      </c>
      <c r="D128" s="5">
        <v>411000</v>
      </c>
    </row>
    <row r="129" spans="1:4">
      <c r="A129" s="1">
        <v>35673</v>
      </c>
      <c r="B129" s="4">
        <v>35673</v>
      </c>
      <c r="C129" s="12">
        <f t="shared" si="11"/>
        <v>8</v>
      </c>
      <c r="D129" s="5">
        <v>447000</v>
      </c>
    </row>
    <row r="130" spans="1:4">
      <c r="A130" s="1">
        <v>35674</v>
      </c>
      <c r="B130" s="4">
        <v>35674</v>
      </c>
      <c r="C130" s="12">
        <f t="shared" si="11"/>
        <v>9</v>
      </c>
      <c r="D130" s="5">
        <v>448000</v>
      </c>
    </row>
    <row r="131" spans="1:4">
      <c r="A131" s="1">
        <v>35675</v>
      </c>
      <c r="B131" s="4">
        <v>35675</v>
      </c>
      <c r="C131" s="12">
        <f t="shared" si="11"/>
        <v>9</v>
      </c>
      <c r="D131" s="5">
        <v>431000</v>
      </c>
    </row>
    <row r="132" spans="1:4">
      <c r="A132" s="1">
        <v>35676</v>
      </c>
      <c r="B132" s="4">
        <v>35676</v>
      </c>
      <c r="C132" s="12">
        <f t="shared" si="11"/>
        <v>9</v>
      </c>
      <c r="D132" s="5">
        <v>460000</v>
      </c>
    </row>
    <row r="133" spans="1:4">
      <c r="A133" s="1">
        <v>35677</v>
      </c>
      <c r="B133" s="4">
        <v>35677</v>
      </c>
      <c r="C133" s="12">
        <f t="shared" si="11"/>
        <v>9</v>
      </c>
      <c r="D133" s="5">
        <v>430000</v>
      </c>
    </row>
    <row r="134" spans="1:4">
      <c r="A134" s="1">
        <v>35678</v>
      </c>
      <c r="B134" s="4">
        <v>35678</v>
      </c>
      <c r="C134" s="12">
        <f t="shared" si="11"/>
        <v>9</v>
      </c>
      <c r="D134" s="5">
        <v>451000</v>
      </c>
    </row>
    <row r="135" spans="1:4">
      <c r="A135" s="1">
        <v>35679</v>
      </c>
      <c r="B135" s="4">
        <v>35679</v>
      </c>
      <c r="C135" s="12">
        <f t="shared" si="11"/>
        <v>9</v>
      </c>
      <c r="D135" s="5">
        <v>517000</v>
      </c>
    </row>
    <row r="136" spans="1:4">
      <c r="A136" s="1">
        <v>35680</v>
      </c>
      <c r="B136" s="4">
        <v>35680</v>
      </c>
      <c r="C136" s="12">
        <f t="shared" ref="C136:C199" si="12">IF(B136&lt;&gt;"",MONTH(B136),0)</f>
        <v>9</v>
      </c>
      <c r="D136" s="5">
        <v>490000</v>
      </c>
    </row>
    <row r="137" spans="1:4">
      <c r="A137" s="1">
        <v>35681</v>
      </c>
      <c r="B137" s="4">
        <v>35681</v>
      </c>
      <c r="C137" s="12">
        <f t="shared" si="12"/>
        <v>9</v>
      </c>
      <c r="D137" s="5">
        <v>415000</v>
      </c>
    </row>
    <row r="138" spans="1:4">
      <c r="A138" s="1">
        <v>35682</v>
      </c>
      <c r="B138" s="4">
        <v>35682</v>
      </c>
      <c r="C138" s="12">
        <f t="shared" si="12"/>
        <v>9</v>
      </c>
      <c r="D138" s="5">
        <v>440000</v>
      </c>
    </row>
    <row r="139" spans="1:4">
      <c r="A139" s="1">
        <v>35683</v>
      </c>
      <c r="B139" s="4">
        <v>35683</v>
      </c>
      <c r="C139" s="12">
        <f t="shared" si="12"/>
        <v>9</v>
      </c>
      <c r="D139" s="5">
        <v>463000</v>
      </c>
    </row>
    <row r="140" spans="1:4">
      <c r="A140" s="1">
        <v>35684</v>
      </c>
      <c r="B140" s="4">
        <v>35684</v>
      </c>
      <c r="C140" s="12">
        <f t="shared" si="12"/>
        <v>9</v>
      </c>
      <c r="D140" s="5">
        <v>350000</v>
      </c>
    </row>
    <row r="141" spans="1:4">
      <c r="A141" s="1">
        <v>35685</v>
      </c>
      <c r="B141" s="4">
        <v>35685</v>
      </c>
      <c r="C141" s="12">
        <f t="shared" si="12"/>
        <v>9</v>
      </c>
      <c r="D141" s="5">
        <v>256000</v>
      </c>
    </row>
    <row r="142" spans="1:4">
      <c r="A142" s="1">
        <v>35686</v>
      </c>
      <c r="B142" s="4">
        <v>35686</v>
      </c>
      <c r="C142" s="12">
        <f t="shared" si="12"/>
        <v>9</v>
      </c>
      <c r="D142" s="5">
        <v>460000</v>
      </c>
    </row>
    <row r="143" spans="1:4">
      <c r="A143" s="1">
        <v>35687</v>
      </c>
      <c r="B143" s="4">
        <v>35687</v>
      </c>
      <c r="C143" s="12">
        <f t="shared" si="12"/>
        <v>9</v>
      </c>
      <c r="D143" s="5">
        <v>388000</v>
      </c>
    </row>
    <row r="144" spans="1:4">
      <c r="A144" s="1">
        <v>35688</v>
      </c>
      <c r="B144" s="4">
        <v>35688</v>
      </c>
      <c r="C144" s="12">
        <f t="shared" si="12"/>
        <v>9</v>
      </c>
      <c r="D144" s="5">
        <v>409000</v>
      </c>
    </row>
    <row r="145" spans="1:4">
      <c r="A145" s="1">
        <v>35689</v>
      </c>
      <c r="B145" s="4">
        <v>35689</v>
      </c>
      <c r="C145" s="12">
        <f t="shared" si="12"/>
        <v>9</v>
      </c>
      <c r="D145" s="5">
        <v>437000</v>
      </c>
    </row>
    <row r="146" spans="1:4">
      <c r="A146" s="1">
        <v>35690</v>
      </c>
      <c r="B146" s="4">
        <v>35690</v>
      </c>
      <c r="C146" s="12">
        <f t="shared" si="12"/>
        <v>9</v>
      </c>
      <c r="D146" s="5">
        <v>457000</v>
      </c>
    </row>
    <row r="147" spans="1:4">
      <c r="A147" s="1">
        <v>35691</v>
      </c>
      <c r="B147" s="4">
        <v>35691</v>
      </c>
      <c r="C147" s="12">
        <f t="shared" si="12"/>
        <v>9</v>
      </c>
      <c r="D147" s="5">
        <v>490000</v>
      </c>
    </row>
    <row r="148" spans="1:4">
      <c r="A148" s="1">
        <v>35692</v>
      </c>
      <c r="B148" s="4">
        <v>35692</v>
      </c>
      <c r="C148" s="12">
        <f t="shared" si="12"/>
        <v>9</v>
      </c>
      <c r="D148" s="5">
        <v>387000</v>
      </c>
    </row>
    <row r="149" spans="1:4">
      <c r="A149" s="1">
        <v>35693</v>
      </c>
      <c r="B149" s="4">
        <v>35693</v>
      </c>
      <c r="C149" s="12">
        <f t="shared" si="12"/>
        <v>9</v>
      </c>
      <c r="D149" s="5">
        <v>465000</v>
      </c>
    </row>
    <row r="150" spans="1:4">
      <c r="A150" s="1">
        <v>35694</v>
      </c>
      <c r="B150" s="4">
        <v>35694</v>
      </c>
      <c r="C150" s="12">
        <f t="shared" si="12"/>
        <v>9</v>
      </c>
      <c r="D150" s="5">
        <v>482000</v>
      </c>
    </row>
    <row r="151" spans="1:4">
      <c r="A151" s="1">
        <v>35695</v>
      </c>
      <c r="B151" s="4">
        <v>35695</v>
      </c>
      <c r="C151" s="12">
        <f t="shared" si="12"/>
        <v>9</v>
      </c>
      <c r="D151" s="5">
        <v>431000</v>
      </c>
    </row>
    <row r="152" spans="1:4">
      <c r="A152" s="1">
        <v>35696</v>
      </c>
      <c r="B152" s="4">
        <v>35696</v>
      </c>
      <c r="C152" s="12">
        <f t="shared" si="12"/>
        <v>9</v>
      </c>
      <c r="D152" s="5">
        <v>370000</v>
      </c>
    </row>
    <row r="153" spans="1:4">
      <c r="A153" s="1">
        <v>35697</v>
      </c>
      <c r="B153" s="4">
        <v>35697</v>
      </c>
      <c r="C153" s="12">
        <f t="shared" si="12"/>
        <v>9</v>
      </c>
      <c r="D153" s="5">
        <v>253000</v>
      </c>
    </row>
    <row r="154" spans="1:4">
      <c r="A154" s="1">
        <v>35698</v>
      </c>
      <c r="B154" s="4">
        <v>35698</v>
      </c>
      <c r="C154" s="12">
        <f t="shared" si="12"/>
        <v>9</v>
      </c>
      <c r="D154" s="5">
        <v>335000</v>
      </c>
    </row>
    <row r="155" spans="1:4">
      <c r="A155" s="1">
        <v>35699</v>
      </c>
      <c r="B155" s="4">
        <v>35699</v>
      </c>
      <c r="C155" s="12">
        <f t="shared" si="12"/>
        <v>9</v>
      </c>
      <c r="D155" s="5">
        <v>398000</v>
      </c>
    </row>
    <row r="156" spans="1:4">
      <c r="A156" s="1">
        <v>35700</v>
      </c>
      <c r="B156" s="4">
        <v>35700</v>
      </c>
      <c r="C156" s="12">
        <f t="shared" si="12"/>
        <v>9</v>
      </c>
      <c r="D156" s="5">
        <v>482000</v>
      </c>
    </row>
    <row r="157" spans="1:4">
      <c r="A157" s="1">
        <v>35701</v>
      </c>
      <c r="B157" s="4">
        <v>35701</v>
      </c>
      <c r="C157" s="12">
        <f t="shared" si="12"/>
        <v>9</v>
      </c>
      <c r="D157" s="5">
        <v>496000</v>
      </c>
    </row>
    <row r="158" spans="1:4">
      <c r="A158" s="1">
        <v>35702</v>
      </c>
      <c r="B158" s="4">
        <v>35702</v>
      </c>
      <c r="C158" s="12">
        <f t="shared" si="12"/>
        <v>9</v>
      </c>
      <c r="D158" s="5">
        <v>246000</v>
      </c>
    </row>
    <row r="159" spans="1:4">
      <c r="A159" s="1">
        <v>35703</v>
      </c>
      <c r="B159" s="4">
        <v>35703</v>
      </c>
      <c r="C159" s="12">
        <f t="shared" si="12"/>
        <v>9</v>
      </c>
      <c r="D159" s="5">
        <v>253000</v>
      </c>
    </row>
    <row r="160" spans="1:4">
      <c r="A160" s="1">
        <v>35704</v>
      </c>
      <c r="B160" s="4">
        <v>35704</v>
      </c>
      <c r="C160" s="12">
        <f t="shared" si="12"/>
        <v>10</v>
      </c>
      <c r="D160" s="5">
        <v>229000</v>
      </c>
    </row>
    <row r="161" spans="1:4">
      <c r="A161" s="1">
        <v>35705</v>
      </c>
      <c r="B161" s="4">
        <v>35705</v>
      </c>
      <c r="C161" s="12">
        <f t="shared" si="12"/>
        <v>10</v>
      </c>
      <c r="D161" s="5">
        <v>322000</v>
      </c>
    </row>
    <row r="162" spans="1:4">
      <c r="A162" s="1">
        <v>35706</v>
      </c>
      <c r="B162" s="4">
        <v>35706</v>
      </c>
      <c r="C162" s="12">
        <f t="shared" si="12"/>
        <v>10</v>
      </c>
      <c r="D162" s="5">
        <v>379000</v>
      </c>
    </row>
    <row r="163" spans="1:4">
      <c r="A163" s="1">
        <v>35707</v>
      </c>
      <c r="B163" s="4">
        <v>35707</v>
      </c>
      <c r="C163" s="12">
        <f t="shared" si="12"/>
        <v>10</v>
      </c>
      <c r="D163" s="5">
        <v>309000</v>
      </c>
    </row>
    <row r="164" spans="1:4">
      <c r="A164" s="1">
        <v>35708</v>
      </c>
      <c r="B164" s="4">
        <v>35708</v>
      </c>
      <c r="C164" s="12">
        <f t="shared" si="12"/>
        <v>10</v>
      </c>
      <c r="D164" s="5">
        <v>392000</v>
      </c>
    </row>
    <row r="165" spans="1:4">
      <c r="A165" s="1">
        <v>35709</v>
      </c>
      <c r="B165" s="4">
        <v>35709</v>
      </c>
      <c r="C165" s="12">
        <f t="shared" si="12"/>
        <v>10</v>
      </c>
      <c r="D165" s="5">
        <v>422000</v>
      </c>
    </row>
    <row r="166" spans="1:4">
      <c r="A166" s="1">
        <v>35710</v>
      </c>
      <c r="B166" s="4">
        <v>35710</v>
      </c>
      <c r="C166" s="12">
        <f t="shared" si="12"/>
        <v>10</v>
      </c>
      <c r="D166" s="5">
        <v>481000</v>
      </c>
    </row>
    <row r="167" spans="1:4">
      <c r="A167" s="1">
        <v>35711</v>
      </c>
      <c r="B167" s="4">
        <v>35711</v>
      </c>
      <c r="C167" s="12">
        <f t="shared" si="12"/>
        <v>10</v>
      </c>
      <c r="D167" s="5">
        <v>504000</v>
      </c>
    </row>
    <row r="168" spans="1:4">
      <c r="A168" s="1">
        <v>35712</v>
      </c>
      <c r="B168" s="4">
        <v>35712</v>
      </c>
      <c r="C168" s="12">
        <f t="shared" si="12"/>
        <v>10</v>
      </c>
      <c r="D168" s="5">
        <v>498000</v>
      </c>
    </row>
    <row r="169" spans="1:4">
      <c r="A169" s="1">
        <v>35713</v>
      </c>
      <c r="B169" s="4">
        <v>35713</v>
      </c>
      <c r="C169" s="12">
        <f t="shared" si="12"/>
        <v>10</v>
      </c>
      <c r="D169" s="5">
        <v>455000</v>
      </c>
    </row>
    <row r="170" spans="1:4">
      <c r="A170" s="1">
        <v>35714</v>
      </c>
      <c r="B170" s="4">
        <v>35714</v>
      </c>
      <c r="C170" s="12">
        <f t="shared" si="12"/>
        <v>10</v>
      </c>
      <c r="D170" s="5">
        <v>478000</v>
      </c>
    </row>
    <row r="171" spans="1:4">
      <c r="A171" s="1">
        <v>35715</v>
      </c>
      <c r="B171" s="4">
        <v>35715</v>
      </c>
      <c r="C171" s="12">
        <f t="shared" si="12"/>
        <v>10</v>
      </c>
      <c r="D171" s="5">
        <v>461000</v>
      </c>
    </row>
    <row r="172" spans="1:4">
      <c r="A172" s="1">
        <v>35716</v>
      </c>
      <c r="B172" s="4">
        <v>35716</v>
      </c>
      <c r="C172" s="12">
        <f t="shared" si="12"/>
        <v>10</v>
      </c>
      <c r="D172" s="5">
        <v>474000</v>
      </c>
    </row>
    <row r="173" spans="1:4">
      <c r="A173" s="1">
        <v>35717</v>
      </c>
      <c r="B173" s="4">
        <v>35717</v>
      </c>
      <c r="C173" s="12">
        <f t="shared" si="12"/>
        <v>10</v>
      </c>
      <c r="D173" s="5">
        <v>491000</v>
      </c>
    </row>
    <row r="174" spans="1:4">
      <c r="A174" s="1">
        <v>35718</v>
      </c>
      <c r="B174" s="4">
        <v>35718</v>
      </c>
      <c r="C174" s="12">
        <f t="shared" si="12"/>
        <v>10</v>
      </c>
      <c r="D174" s="5">
        <v>480000</v>
      </c>
    </row>
    <row r="175" spans="1:4">
      <c r="A175" s="1">
        <v>35719</v>
      </c>
      <c r="B175" s="4">
        <v>35719</v>
      </c>
      <c r="C175" s="12">
        <f t="shared" si="12"/>
        <v>10</v>
      </c>
      <c r="D175" s="5">
        <v>491000</v>
      </c>
    </row>
    <row r="176" spans="1:4">
      <c r="A176" s="1">
        <v>35720</v>
      </c>
      <c r="B176" s="4">
        <v>35720</v>
      </c>
      <c r="C176" s="12">
        <f t="shared" si="12"/>
        <v>10</v>
      </c>
      <c r="D176" s="5">
        <v>482000</v>
      </c>
    </row>
    <row r="177" spans="1:4">
      <c r="A177" s="1">
        <v>35721</v>
      </c>
      <c r="B177" s="4">
        <v>35721</v>
      </c>
      <c r="C177" s="12">
        <f t="shared" si="12"/>
        <v>10</v>
      </c>
      <c r="D177" s="5">
        <v>385000</v>
      </c>
    </row>
    <row r="178" spans="1:4">
      <c r="A178" s="1">
        <v>35722</v>
      </c>
      <c r="B178" s="4">
        <v>35722</v>
      </c>
      <c r="C178" s="12">
        <f t="shared" si="12"/>
        <v>10</v>
      </c>
      <c r="D178" s="5">
        <v>386000</v>
      </c>
    </row>
    <row r="179" spans="1:4">
      <c r="A179" s="1">
        <v>35723</v>
      </c>
      <c r="B179" s="4">
        <v>35723</v>
      </c>
      <c r="C179" s="12">
        <f t="shared" si="12"/>
        <v>10</v>
      </c>
      <c r="D179" s="5">
        <v>471000</v>
      </c>
    </row>
    <row r="180" spans="1:4">
      <c r="A180" s="1">
        <v>35724</v>
      </c>
      <c r="B180" s="4">
        <v>35724</v>
      </c>
      <c r="C180" s="12">
        <f t="shared" si="12"/>
        <v>10</v>
      </c>
      <c r="D180" s="5">
        <v>482000</v>
      </c>
    </row>
    <row r="181" spans="1:4">
      <c r="A181" s="1">
        <v>35725</v>
      </c>
      <c r="B181" s="4">
        <v>35725</v>
      </c>
      <c r="C181" s="12">
        <f t="shared" si="12"/>
        <v>10</v>
      </c>
      <c r="D181" s="5">
        <v>460000</v>
      </c>
    </row>
    <row r="182" spans="1:4">
      <c r="A182" s="1">
        <v>35726</v>
      </c>
      <c r="B182" s="4">
        <v>35726</v>
      </c>
      <c r="C182" s="12">
        <f t="shared" si="12"/>
        <v>10</v>
      </c>
      <c r="D182" s="5">
        <v>502000</v>
      </c>
    </row>
    <row r="183" spans="1:4">
      <c r="A183" s="1">
        <v>35727</v>
      </c>
      <c r="B183" s="4">
        <v>35727</v>
      </c>
      <c r="C183" s="12">
        <f t="shared" si="12"/>
        <v>10</v>
      </c>
      <c r="D183" s="5">
        <v>467000</v>
      </c>
    </row>
    <row r="184" spans="1:4">
      <c r="A184" s="1">
        <v>35728</v>
      </c>
      <c r="B184" s="4">
        <v>35728</v>
      </c>
      <c r="C184" s="12">
        <f t="shared" si="12"/>
        <v>10</v>
      </c>
      <c r="D184" s="5">
        <v>430000</v>
      </c>
    </row>
    <row r="185" spans="1:4">
      <c r="A185" s="1">
        <v>35729</v>
      </c>
      <c r="B185" s="4">
        <v>35729</v>
      </c>
      <c r="C185" s="12">
        <f t="shared" si="12"/>
        <v>10</v>
      </c>
      <c r="D185" s="5">
        <v>425000</v>
      </c>
    </row>
    <row r="186" spans="1:4">
      <c r="A186" s="1">
        <v>35730</v>
      </c>
      <c r="B186" s="4">
        <v>35730</v>
      </c>
      <c r="C186" s="12">
        <f t="shared" si="12"/>
        <v>10</v>
      </c>
      <c r="D186" s="5">
        <v>487000</v>
      </c>
    </row>
    <row r="187" spans="1:4">
      <c r="A187" s="1">
        <v>35731</v>
      </c>
      <c r="B187" s="4">
        <v>35731</v>
      </c>
      <c r="C187" s="12">
        <f t="shared" si="12"/>
        <v>10</v>
      </c>
      <c r="D187" s="5">
        <v>497000</v>
      </c>
    </row>
    <row r="188" spans="1:4">
      <c r="A188" s="1">
        <v>35732</v>
      </c>
      <c r="B188" s="4">
        <v>35732</v>
      </c>
      <c r="C188" s="12">
        <f t="shared" si="12"/>
        <v>10</v>
      </c>
      <c r="D188" s="5">
        <v>503000</v>
      </c>
    </row>
    <row r="189" spans="1:4">
      <c r="A189" s="1">
        <v>35733</v>
      </c>
      <c r="B189" s="4">
        <v>35733</v>
      </c>
      <c r="C189" s="12">
        <f t="shared" si="12"/>
        <v>10</v>
      </c>
      <c r="D189" s="5">
        <v>499000</v>
      </c>
    </row>
    <row r="190" spans="1:4">
      <c r="A190" s="1">
        <v>35734</v>
      </c>
      <c r="B190" s="4">
        <v>35734</v>
      </c>
      <c r="C190" s="12">
        <f t="shared" si="12"/>
        <v>10</v>
      </c>
      <c r="D190" s="5">
        <v>499000</v>
      </c>
    </row>
    <row r="191" spans="1:4">
      <c r="A191" s="1">
        <v>35735</v>
      </c>
      <c r="B191" s="4">
        <v>35735</v>
      </c>
      <c r="C191" s="12">
        <f t="shared" si="12"/>
        <v>11</v>
      </c>
      <c r="D191" s="5">
        <v>400000</v>
      </c>
    </row>
    <row r="192" spans="1:4">
      <c r="A192" s="1">
        <v>35736</v>
      </c>
      <c r="B192" s="4">
        <v>35736</v>
      </c>
      <c r="C192" s="12">
        <f t="shared" si="12"/>
        <v>11</v>
      </c>
      <c r="D192" s="5">
        <v>469000</v>
      </c>
    </row>
    <row r="193" spans="1:4">
      <c r="A193" s="1">
        <v>35737</v>
      </c>
      <c r="B193" s="4">
        <v>35737</v>
      </c>
      <c r="C193" s="12">
        <f t="shared" si="12"/>
        <v>11</v>
      </c>
      <c r="D193" s="5">
        <v>520000</v>
      </c>
    </row>
    <row r="194" spans="1:4">
      <c r="A194" s="1">
        <v>35738</v>
      </c>
      <c r="B194" s="4">
        <v>35738</v>
      </c>
      <c r="C194" s="12">
        <f t="shared" si="12"/>
        <v>11</v>
      </c>
      <c r="D194" s="5">
        <v>507000</v>
      </c>
    </row>
    <row r="195" spans="1:4">
      <c r="A195" s="1">
        <v>35739</v>
      </c>
      <c r="B195" s="4">
        <v>35739</v>
      </c>
      <c r="C195" s="12">
        <f t="shared" si="12"/>
        <v>11</v>
      </c>
      <c r="D195" s="5">
        <v>489000</v>
      </c>
    </row>
    <row r="196" spans="1:4">
      <c r="A196" s="1">
        <v>35740</v>
      </c>
      <c r="B196" s="4">
        <v>35740</v>
      </c>
      <c r="C196" s="12">
        <f t="shared" si="12"/>
        <v>11</v>
      </c>
      <c r="D196" s="5">
        <v>433000</v>
      </c>
    </row>
    <row r="197" spans="1:4">
      <c r="A197" s="1">
        <v>35741</v>
      </c>
      <c r="B197" s="4">
        <v>35741</v>
      </c>
      <c r="C197" s="12">
        <f t="shared" si="12"/>
        <v>11</v>
      </c>
      <c r="D197" s="5">
        <v>443000</v>
      </c>
    </row>
    <row r="198" spans="1:4">
      <c r="A198" s="1">
        <v>35742</v>
      </c>
      <c r="B198" s="4">
        <v>35742</v>
      </c>
      <c r="C198" s="12">
        <f t="shared" si="12"/>
        <v>11</v>
      </c>
      <c r="D198" s="5">
        <v>440000</v>
      </c>
    </row>
    <row r="199" spans="1:4">
      <c r="A199" s="1">
        <v>35743</v>
      </c>
      <c r="B199" s="4">
        <v>35743</v>
      </c>
      <c r="C199" s="12">
        <f t="shared" si="12"/>
        <v>11</v>
      </c>
      <c r="D199" s="5">
        <v>441000</v>
      </c>
    </row>
    <row r="200" spans="1:4">
      <c r="A200" s="1">
        <v>35744</v>
      </c>
      <c r="B200" s="4">
        <v>35744</v>
      </c>
      <c r="C200" s="12">
        <f t="shared" ref="C200:C264" si="13">IF(B200&lt;&gt;"",MONTH(B200),0)</f>
        <v>11</v>
      </c>
      <c r="D200" s="5">
        <v>433000</v>
      </c>
    </row>
    <row r="201" spans="1:4">
      <c r="A201" s="1">
        <v>35745</v>
      </c>
      <c r="B201" s="4">
        <v>35745</v>
      </c>
      <c r="C201" s="12">
        <f t="shared" si="13"/>
        <v>11</v>
      </c>
      <c r="D201" s="5">
        <v>472000</v>
      </c>
    </row>
    <row r="202" spans="1:4">
      <c r="A202" s="1">
        <v>35746</v>
      </c>
      <c r="B202" s="4">
        <v>35746</v>
      </c>
      <c r="C202" s="12">
        <f t="shared" si="13"/>
        <v>11</v>
      </c>
      <c r="D202" s="5">
        <v>439000</v>
      </c>
    </row>
    <row r="203" spans="1:4">
      <c r="A203" s="1">
        <v>35747</v>
      </c>
      <c r="B203" s="4">
        <v>35747</v>
      </c>
      <c r="C203" s="12">
        <f t="shared" si="13"/>
        <v>11</v>
      </c>
      <c r="D203" s="5">
        <v>488000</v>
      </c>
    </row>
    <row r="204" spans="1:4">
      <c r="A204" s="1">
        <v>35748</v>
      </c>
      <c r="B204" s="4">
        <v>35748</v>
      </c>
      <c r="C204" s="12">
        <f t="shared" si="13"/>
        <v>11</v>
      </c>
      <c r="D204" s="5">
        <v>489000</v>
      </c>
    </row>
    <row r="205" spans="1:4">
      <c r="A205" s="1">
        <v>35749</v>
      </c>
      <c r="B205" s="4">
        <v>35749</v>
      </c>
      <c r="C205" s="12">
        <f t="shared" si="13"/>
        <v>11</v>
      </c>
      <c r="D205" s="5">
        <v>481000</v>
      </c>
    </row>
    <row r="206" spans="1:4">
      <c r="A206" s="1">
        <v>35750</v>
      </c>
      <c r="B206" s="4">
        <v>35750</v>
      </c>
      <c r="C206" s="12">
        <f t="shared" si="13"/>
        <v>11</v>
      </c>
      <c r="D206" s="5">
        <v>448000</v>
      </c>
    </row>
    <row r="207" spans="1:4">
      <c r="A207" s="1">
        <v>35751</v>
      </c>
      <c r="B207" s="4">
        <v>35751</v>
      </c>
      <c r="C207" s="12">
        <f t="shared" si="13"/>
        <v>11</v>
      </c>
      <c r="D207" s="5">
        <v>483000</v>
      </c>
    </row>
    <row r="208" spans="1:4">
      <c r="A208" s="1">
        <v>35752</v>
      </c>
      <c r="B208" s="4">
        <v>35752</v>
      </c>
      <c r="C208" s="12">
        <f t="shared" si="13"/>
        <v>11</v>
      </c>
      <c r="D208" s="5">
        <v>443000</v>
      </c>
    </row>
    <row r="209" spans="1:4">
      <c r="A209" s="1">
        <v>35753</v>
      </c>
      <c r="B209" s="4">
        <v>35753</v>
      </c>
      <c r="C209" s="12">
        <f t="shared" si="13"/>
        <v>11</v>
      </c>
      <c r="D209" s="5">
        <v>447000</v>
      </c>
    </row>
    <row r="210" spans="1:4">
      <c r="A210" s="1">
        <v>35754</v>
      </c>
      <c r="B210" s="4">
        <v>35754</v>
      </c>
      <c r="C210" s="12">
        <f t="shared" si="13"/>
        <v>11</v>
      </c>
      <c r="D210" s="5">
        <v>465000</v>
      </c>
    </row>
    <row r="211" spans="1:4">
      <c r="A211" s="1">
        <v>35755</v>
      </c>
      <c r="B211" s="4">
        <v>35755</v>
      </c>
      <c r="C211" s="12">
        <f t="shared" si="13"/>
        <v>11</v>
      </c>
      <c r="D211" s="5">
        <v>461000</v>
      </c>
    </row>
    <row r="212" spans="1:4">
      <c r="A212" s="1">
        <v>35756</v>
      </c>
      <c r="B212" s="4">
        <v>35756</v>
      </c>
      <c r="C212" s="12">
        <f t="shared" si="13"/>
        <v>11</v>
      </c>
      <c r="D212" s="5">
        <v>418000</v>
      </c>
    </row>
    <row r="213" spans="1:4">
      <c r="A213" s="1">
        <v>35757</v>
      </c>
      <c r="B213" s="4">
        <v>35757</v>
      </c>
      <c r="C213" s="12">
        <f t="shared" si="13"/>
        <v>11</v>
      </c>
      <c r="D213" s="5">
        <v>417000</v>
      </c>
    </row>
    <row r="214" spans="1:4">
      <c r="A214" s="1">
        <v>35758</v>
      </c>
      <c r="B214" s="4">
        <v>35758</v>
      </c>
      <c r="C214" s="12">
        <f t="shared" si="13"/>
        <v>11</v>
      </c>
      <c r="D214" s="5">
        <v>407000</v>
      </c>
    </row>
    <row r="215" spans="1:4">
      <c r="A215" s="1">
        <v>35759</v>
      </c>
      <c r="B215" s="4">
        <v>35759</v>
      </c>
      <c r="C215" s="12">
        <f t="shared" si="13"/>
        <v>11</v>
      </c>
      <c r="D215" s="5">
        <v>415000</v>
      </c>
    </row>
    <row r="216" spans="1:4">
      <c r="A216" s="1">
        <v>35760</v>
      </c>
      <c r="B216" s="4">
        <v>35760</v>
      </c>
      <c r="C216" s="12">
        <f t="shared" si="13"/>
        <v>11</v>
      </c>
      <c r="D216" s="5">
        <v>412000</v>
      </c>
    </row>
    <row r="217" spans="1:4">
      <c r="A217" s="1">
        <v>35761</v>
      </c>
      <c r="B217" s="4">
        <v>35761</v>
      </c>
      <c r="C217" s="12">
        <f t="shared" si="13"/>
        <v>11</v>
      </c>
      <c r="D217" s="5">
        <v>423000</v>
      </c>
    </row>
    <row r="218" spans="1:4">
      <c r="A218" s="1">
        <v>35762</v>
      </c>
      <c r="B218" s="4">
        <v>35762</v>
      </c>
      <c r="C218" s="12">
        <f t="shared" si="13"/>
        <v>11</v>
      </c>
      <c r="D218" s="5">
        <v>425000</v>
      </c>
    </row>
    <row r="219" spans="1:4">
      <c r="A219" s="1">
        <v>35763</v>
      </c>
      <c r="B219" s="4">
        <v>35763</v>
      </c>
      <c r="C219" s="12">
        <f t="shared" si="13"/>
        <v>11</v>
      </c>
      <c r="D219" s="5">
        <v>425000</v>
      </c>
    </row>
    <row r="220" spans="1:4">
      <c r="A220" s="1">
        <v>35764</v>
      </c>
      <c r="B220" s="4">
        <v>35764</v>
      </c>
      <c r="C220" s="12">
        <f t="shared" si="13"/>
        <v>11</v>
      </c>
      <c r="D220" s="5">
        <v>426000</v>
      </c>
    </row>
    <row r="221" spans="1:4">
      <c r="A221" s="1">
        <v>35765</v>
      </c>
      <c r="B221" s="4">
        <v>35765</v>
      </c>
      <c r="C221" s="12">
        <f t="shared" si="13"/>
        <v>12</v>
      </c>
      <c r="D221" s="5">
        <v>406000</v>
      </c>
    </row>
    <row r="222" spans="1:4">
      <c r="A222" s="1">
        <v>35766</v>
      </c>
      <c r="B222" s="4">
        <v>35766</v>
      </c>
      <c r="C222" s="12">
        <f t="shared" si="13"/>
        <v>12</v>
      </c>
      <c r="D222" s="5">
        <v>373000</v>
      </c>
    </row>
    <row r="223" spans="1:4">
      <c r="A223" s="1">
        <v>35767</v>
      </c>
      <c r="B223" s="4">
        <v>35767</v>
      </c>
      <c r="C223" s="12">
        <f t="shared" si="13"/>
        <v>12</v>
      </c>
      <c r="D223" s="5">
        <v>363000</v>
      </c>
    </row>
    <row r="224" spans="1:4">
      <c r="A224" s="1">
        <v>35768</v>
      </c>
      <c r="B224" s="4">
        <v>35768</v>
      </c>
      <c r="C224" s="12">
        <f t="shared" si="13"/>
        <v>12</v>
      </c>
      <c r="D224" s="5">
        <v>320000</v>
      </c>
    </row>
    <row r="225" spans="1:4">
      <c r="A225" s="1">
        <v>35769</v>
      </c>
      <c r="B225" s="4">
        <v>35769</v>
      </c>
      <c r="C225" s="12">
        <f t="shared" si="13"/>
        <v>12</v>
      </c>
      <c r="D225" s="5">
        <v>312000</v>
      </c>
    </row>
    <row r="226" spans="1:4">
      <c r="A226" s="1">
        <v>35770</v>
      </c>
      <c r="B226" s="4">
        <v>35770</v>
      </c>
      <c r="C226" s="12">
        <f t="shared" si="13"/>
        <v>12</v>
      </c>
      <c r="D226" s="5">
        <v>309000</v>
      </c>
    </row>
    <row r="227" spans="1:4">
      <c r="A227" s="1">
        <v>35771</v>
      </c>
      <c r="B227" s="4">
        <v>35771</v>
      </c>
      <c r="C227" s="12">
        <f t="shared" si="13"/>
        <v>12</v>
      </c>
      <c r="D227" s="5">
        <v>318000</v>
      </c>
    </row>
    <row r="228" spans="1:4">
      <c r="A228" s="1">
        <v>35772</v>
      </c>
      <c r="B228" s="4">
        <v>35772</v>
      </c>
      <c r="C228" s="12">
        <f t="shared" si="13"/>
        <v>12</v>
      </c>
      <c r="D228" s="5">
        <v>317000</v>
      </c>
    </row>
    <row r="229" spans="1:4">
      <c r="A229" s="1">
        <v>35773</v>
      </c>
      <c r="B229" s="4">
        <v>35773</v>
      </c>
      <c r="C229" s="12">
        <f t="shared" si="13"/>
        <v>12</v>
      </c>
      <c r="D229" s="5">
        <v>269000</v>
      </c>
    </row>
    <row r="230" spans="1:4">
      <c r="A230" s="1">
        <v>35774</v>
      </c>
      <c r="B230" s="4">
        <v>35774</v>
      </c>
      <c r="C230" s="12">
        <f t="shared" si="13"/>
        <v>12</v>
      </c>
      <c r="D230" s="5">
        <v>266000</v>
      </c>
    </row>
    <row r="231" spans="1:4">
      <c r="A231" s="1">
        <v>35775</v>
      </c>
      <c r="B231" s="4">
        <v>35775</v>
      </c>
      <c r="C231" s="12">
        <f t="shared" si="13"/>
        <v>12</v>
      </c>
      <c r="D231" s="5">
        <v>257000</v>
      </c>
    </row>
    <row r="232" spans="1:4">
      <c r="A232" s="1">
        <v>35776</v>
      </c>
      <c r="B232" s="4">
        <v>35776</v>
      </c>
      <c r="C232" s="12">
        <f t="shared" si="13"/>
        <v>12</v>
      </c>
      <c r="D232" s="5">
        <v>275000</v>
      </c>
    </row>
    <row r="233" spans="1:4">
      <c r="A233" s="1">
        <v>35777</v>
      </c>
      <c r="B233" s="4">
        <v>35777</v>
      </c>
      <c r="C233" s="12">
        <f t="shared" si="13"/>
        <v>12</v>
      </c>
      <c r="D233" s="5">
        <v>347000</v>
      </c>
    </row>
    <row r="234" spans="1:4">
      <c r="A234" s="1">
        <v>35778</v>
      </c>
      <c r="B234" s="4">
        <v>35778</v>
      </c>
      <c r="C234" s="12">
        <f t="shared" si="13"/>
        <v>12</v>
      </c>
      <c r="D234" s="5">
        <v>336000</v>
      </c>
    </row>
    <row r="235" spans="1:4">
      <c r="A235" s="1">
        <v>35779</v>
      </c>
      <c r="B235" s="4">
        <v>35779</v>
      </c>
      <c r="C235" s="12">
        <f t="shared" si="13"/>
        <v>12</v>
      </c>
      <c r="D235" s="5">
        <v>285000</v>
      </c>
    </row>
    <row r="236" spans="1:4">
      <c r="A236" s="1">
        <v>35780</v>
      </c>
      <c r="B236" s="4">
        <v>35780</v>
      </c>
      <c r="C236" s="12">
        <f t="shared" si="13"/>
        <v>12</v>
      </c>
      <c r="D236" s="5">
        <v>291000</v>
      </c>
    </row>
    <row r="237" spans="1:4">
      <c r="A237" s="1">
        <v>35781</v>
      </c>
      <c r="B237" s="4">
        <v>35781</v>
      </c>
      <c r="C237" s="12">
        <f t="shared" si="13"/>
        <v>12</v>
      </c>
      <c r="D237" s="5">
        <v>347000</v>
      </c>
    </row>
    <row r="238" spans="1:4">
      <c r="A238" s="1">
        <v>35782</v>
      </c>
      <c r="B238" s="4">
        <v>35782</v>
      </c>
      <c r="C238" s="12">
        <f t="shared" si="13"/>
        <v>12</v>
      </c>
      <c r="D238" s="5">
        <v>347000</v>
      </c>
    </row>
    <row r="239" spans="1:4">
      <c r="A239" s="1">
        <v>35783</v>
      </c>
      <c r="B239" s="4">
        <v>35783</v>
      </c>
      <c r="C239" s="12">
        <f t="shared" si="13"/>
        <v>12</v>
      </c>
      <c r="D239" s="5">
        <v>283000</v>
      </c>
    </row>
    <row r="240" spans="1:4">
      <c r="A240" s="1">
        <v>35784</v>
      </c>
      <c r="B240" s="4">
        <v>35784</v>
      </c>
      <c r="C240" s="12">
        <f t="shared" si="13"/>
        <v>12</v>
      </c>
      <c r="D240" s="5">
        <v>331000</v>
      </c>
    </row>
    <row r="241" spans="1:4">
      <c r="A241" s="1">
        <v>35785</v>
      </c>
      <c r="B241" s="4">
        <v>35785</v>
      </c>
      <c r="C241" s="12">
        <f t="shared" si="13"/>
        <v>12</v>
      </c>
      <c r="D241" s="5">
        <v>334000</v>
      </c>
    </row>
    <row r="242" spans="1:4">
      <c r="A242" s="1">
        <v>35786</v>
      </c>
      <c r="B242" s="4">
        <v>35786</v>
      </c>
      <c r="C242" s="12">
        <f t="shared" si="13"/>
        <v>12</v>
      </c>
      <c r="D242" s="5">
        <v>328000</v>
      </c>
    </row>
    <row r="243" spans="1:4">
      <c r="A243" s="1">
        <v>35787</v>
      </c>
      <c r="B243" s="4">
        <v>35787</v>
      </c>
      <c r="C243" s="12">
        <f t="shared" si="13"/>
        <v>12</v>
      </c>
      <c r="D243" s="5">
        <v>327000</v>
      </c>
    </row>
    <row r="244" spans="1:4">
      <c r="A244" s="1">
        <v>35788</v>
      </c>
      <c r="B244" s="4">
        <v>35788</v>
      </c>
      <c r="C244" s="12">
        <f t="shared" si="13"/>
        <v>12</v>
      </c>
      <c r="D244" s="5">
        <v>360000</v>
      </c>
    </row>
    <row r="245" spans="1:4">
      <c r="A245" s="1">
        <v>35789</v>
      </c>
      <c r="B245" s="4">
        <v>35789</v>
      </c>
      <c r="C245" s="12">
        <f t="shared" si="13"/>
        <v>12</v>
      </c>
      <c r="D245" s="5">
        <v>231000</v>
      </c>
    </row>
    <row r="246" spans="1:4">
      <c r="A246" s="1">
        <v>35790</v>
      </c>
      <c r="B246" s="4">
        <v>35790</v>
      </c>
      <c r="C246" s="12">
        <f t="shared" si="13"/>
        <v>12</v>
      </c>
      <c r="D246" s="5">
        <v>184000</v>
      </c>
    </row>
    <row r="247" spans="1:4">
      <c r="A247" s="1">
        <v>35791</v>
      </c>
      <c r="B247" s="4">
        <v>35791</v>
      </c>
      <c r="C247" s="12">
        <f t="shared" si="13"/>
        <v>12</v>
      </c>
      <c r="D247" s="5">
        <v>184000</v>
      </c>
    </row>
    <row r="248" spans="1:4">
      <c r="A248" s="1">
        <v>35792</v>
      </c>
      <c r="B248" s="4">
        <v>35792</v>
      </c>
      <c r="C248" s="12">
        <f t="shared" si="13"/>
        <v>12</v>
      </c>
      <c r="D248" s="5">
        <v>175000</v>
      </c>
    </row>
    <row r="249" spans="1:4">
      <c r="A249" s="1">
        <v>35793</v>
      </c>
      <c r="B249" s="4">
        <v>35793</v>
      </c>
      <c r="C249" s="12">
        <f t="shared" si="13"/>
        <v>12</v>
      </c>
      <c r="D249" s="5">
        <v>181000</v>
      </c>
    </row>
    <row r="250" spans="1:4">
      <c r="A250" s="1">
        <v>35794</v>
      </c>
      <c r="B250" s="4">
        <v>35794</v>
      </c>
      <c r="C250" s="12">
        <f t="shared" si="13"/>
        <v>12</v>
      </c>
      <c r="D250" s="5">
        <v>207000</v>
      </c>
    </row>
    <row r="251" spans="1:4">
      <c r="A251" s="1">
        <v>35795</v>
      </c>
      <c r="B251" s="4">
        <v>35795</v>
      </c>
      <c r="C251" s="12">
        <f t="shared" si="13"/>
        <v>12</v>
      </c>
      <c r="D251" s="5">
        <v>213000</v>
      </c>
    </row>
    <row r="252" spans="1:4" ht="33.75">
      <c r="A252" s="7" t="s">
        <v>1</v>
      </c>
      <c r="B252" s="8" t="s">
        <v>2</v>
      </c>
      <c r="C252" s="8" t="s">
        <v>14</v>
      </c>
      <c r="D252" s="9" t="s">
        <v>6</v>
      </c>
    </row>
    <row r="253" spans="1:4">
      <c r="A253" s="1">
        <v>35796</v>
      </c>
      <c r="B253" s="4">
        <v>35796</v>
      </c>
      <c r="C253" s="12">
        <f t="shared" si="13"/>
        <v>1</v>
      </c>
      <c r="D253" s="5">
        <v>301000</v>
      </c>
    </row>
    <row r="254" spans="1:4">
      <c r="A254" s="1">
        <v>35797</v>
      </c>
      <c r="B254" s="4">
        <v>35797</v>
      </c>
      <c r="C254" s="12">
        <f t="shared" si="13"/>
        <v>1</v>
      </c>
      <c r="D254" s="5">
        <v>310000</v>
      </c>
    </row>
    <row r="255" spans="1:4">
      <c r="A255" s="1">
        <v>35798</v>
      </c>
      <c r="B255" s="4">
        <v>35798</v>
      </c>
      <c r="C255" s="12">
        <f t="shared" si="13"/>
        <v>1</v>
      </c>
      <c r="D255" s="5">
        <v>313000</v>
      </c>
    </row>
    <row r="256" spans="1:4">
      <c r="A256" s="1">
        <v>35799</v>
      </c>
      <c r="B256" s="4">
        <v>35799</v>
      </c>
      <c r="C256" s="12">
        <f t="shared" si="13"/>
        <v>1</v>
      </c>
      <c r="D256" s="5">
        <v>315000</v>
      </c>
    </row>
    <row r="257" spans="1:4">
      <c r="A257" s="1">
        <v>35800</v>
      </c>
      <c r="B257" s="4">
        <v>35800</v>
      </c>
      <c r="C257" s="12">
        <f t="shared" si="13"/>
        <v>1</v>
      </c>
      <c r="D257" s="5">
        <v>315000</v>
      </c>
    </row>
    <row r="258" spans="1:4">
      <c r="A258" s="1">
        <v>35801</v>
      </c>
      <c r="B258" s="4">
        <v>35801</v>
      </c>
      <c r="C258" s="12">
        <f t="shared" si="13"/>
        <v>1</v>
      </c>
      <c r="D258" s="5">
        <v>270000</v>
      </c>
    </row>
    <row r="259" spans="1:4">
      <c r="A259" s="1">
        <v>35802</v>
      </c>
      <c r="B259" s="4">
        <v>35802</v>
      </c>
      <c r="C259" s="12">
        <f t="shared" si="13"/>
        <v>1</v>
      </c>
      <c r="D259" s="5">
        <v>264000</v>
      </c>
    </row>
    <row r="260" spans="1:4">
      <c r="A260" s="1">
        <v>35803</v>
      </c>
      <c r="B260" s="4">
        <v>35803</v>
      </c>
      <c r="C260" s="12">
        <f t="shared" si="13"/>
        <v>1</v>
      </c>
      <c r="D260" s="5">
        <v>285000</v>
      </c>
    </row>
    <row r="261" spans="1:4">
      <c r="A261" s="1">
        <v>35804</v>
      </c>
      <c r="B261" s="4">
        <v>35804</v>
      </c>
      <c r="C261" s="12">
        <f t="shared" si="13"/>
        <v>1</v>
      </c>
      <c r="D261" s="5">
        <v>266000</v>
      </c>
    </row>
    <row r="262" spans="1:4">
      <c r="A262" s="1">
        <v>35805</v>
      </c>
      <c r="B262" s="4">
        <v>35805</v>
      </c>
      <c r="C262" s="12">
        <f t="shared" si="13"/>
        <v>1</v>
      </c>
      <c r="D262" s="5">
        <v>280000</v>
      </c>
    </row>
    <row r="263" spans="1:4">
      <c r="A263" s="1">
        <v>35806</v>
      </c>
      <c r="B263" s="4">
        <v>35806</v>
      </c>
      <c r="C263" s="12">
        <f t="shared" si="13"/>
        <v>1</v>
      </c>
      <c r="D263" s="5">
        <v>292000</v>
      </c>
    </row>
    <row r="264" spans="1:4">
      <c r="A264" s="1">
        <v>35807</v>
      </c>
      <c r="B264" s="4">
        <v>35807</v>
      </c>
      <c r="C264" s="12">
        <f t="shared" si="13"/>
        <v>1</v>
      </c>
      <c r="D264" s="5">
        <v>210000</v>
      </c>
    </row>
    <row r="265" spans="1:4">
      <c r="A265" s="1">
        <v>35808</v>
      </c>
      <c r="B265" s="4">
        <v>35808</v>
      </c>
      <c r="C265" s="12">
        <f t="shared" ref="C265:C328" si="14">IF(B265&lt;&gt;"",MONTH(B265),0)</f>
        <v>1</v>
      </c>
      <c r="D265" s="5">
        <v>261000</v>
      </c>
    </row>
    <row r="266" spans="1:4">
      <c r="A266" s="1">
        <v>35809</v>
      </c>
      <c r="B266" s="4">
        <v>35809</v>
      </c>
      <c r="C266" s="12">
        <f t="shared" si="14"/>
        <v>1</v>
      </c>
      <c r="D266" s="5">
        <v>304000</v>
      </c>
    </row>
    <row r="267" spans="1:4">
      <c r="A267" s="1">
        <v>35810</v>
      </c>
      <c r="B267" s="4">
        <v>35810</v>
      </c>
      <c r="C267" s="12">
        <f t="shared" si="14"/>
        <v>1</v>
      </c>
      <c r="D267" s="5">
        <v>301000</v>
      </c>
    </row>
    <row r="268" spans="1:4">
      <c r="A268" s="1">
        <v>35811</v>
      </c>
      <c r="B268" s="4">
        <v>35811</v>
      </c>
      <c r="C268" s="12">
        <f t="shared" si="14"/>
        <v>1</v>
      </c>
      <c r="D268" s="5">
        <v>281000</v>
      </c>
    </row>
    <row r="269" spans="1:4">
      <c r="A269" s="1">
        <v>35812</v>
      </c>
      <c r="B269" s="4">
        <v>35812</v>
      </c>
      <c r="C269" s="12">
        <f t="shared" si="14"/>
        <v>1</v>
      </c>
      <c r="D269" s="5">
        <v>309000</v>
      </c>
    </row>
    <row r="270" spans="1:4">
      <c r="A270" s="1">
        <v>35813</v>
      </c>
      <c r="B270" s="4">
        <v>35813</v>
      </c>
      <c r="C270" s="12">
        <f t="shared" si="14"/>
        <v>1</v>
      </c>
      <c r="D270" s="5">
        <v>306000</v>
      </c>
    </row>
    <row r="271" spans="1:4">
      <c r="A271" s="1">
        <v>35814</v>
      </c>
      <c r="B271" s="4">
        <v>35814</v>
      </c>
      <c r="C271" s="12">
        <f t="shared" si="14"/>
        <v>1</v>
      </c>
      <c r="D271" s="5">
        <v>310000</v>
      </c>
    </row>
    <row r="272" spans="1:4">
      <c r="A272" s="1">
        <v>35815</v>
      </c>
      <c r="B272" s="4">
        <v>35815</v>
      </c>
      <c r="C272" s="12">
        <f t="shared" si="14"/>
        <v>1</v>
      </c>
      <c r="D272" s="5">
        <v>319000</v>
      </c>
    </row>
    <row r="273" spans="1:4">
      <c r="A273" s="1">
        <v>35816</v>
      </c>
      <c r="B273" s="4">
        <v>35816</v>
      </c>
      <c r="C273" s="12">
        <f t="shared" si="14"/>
        <v>1</v>
      </c>
      <c r="D273" s="5">
        <v>334000</v>
      </c>
    </row>
    <row r="274" spans="1:4">
      <c r="A274" s="1">
        <v>35817</v>
      </c>
      <c r="B274" s="4">
        <v>35817</v>
      </c>
      <c r="C274" s="12">
        <f t="shared" si="14"/>
        <v>1</v>
      </c>
      <c r="D274" s="5">
        <v>332000</v>
      </c>
    </row>
    <row r="275" spans="1:4">
      <c r="A275" s="1">
        <v>35818</v>
      </c>
      <c r="B275" s="4">
        <v>35818</v>
      </c>
      <c r="C275" s="12">
        <f t="shared" si="14"/>
        <v>1</v>
      </c>
      <c r="D275" s="5">
        <v>370000</v>
      </c>
    </row>
    <row r="276" spans="1:4">
      <c r="A276" s="1">
        <v>35819</v>
      </c>
      <c r="B276" s="4">
        <v>35819</v>
      </c>
      <c r="C276" s="12">
        <f t="shared" si="14"/>
        <v>1</v>
      </c>
      <c r="D276" s="5">
        <v>358000</v>
      </c>
    </row>
    <row r="277" spans="1:4">
      <c r="A277" s="1">
        <v>35820</v>
      </c>
      <c r="B277" s="4">
        <v>35820</v>
      </c>
      <c r="C277" s="12">
        <f t="shared" si="14"/>
        <v>1</v>
      </c>
      <c r="D277" s="5">
        <v>364000</v>
      </c>
    </row>
    <row r="278" spans="1:4">
      <c r="A278" s="1">
        <v>35821</v>
      </c>
      <c r="B278" s="4">
        <v>35821</v>
      </c>
      <c r="C278" s="12">
        <f t="shared" si="14"/>
        <v>1</v>
      </c>
      <c r="D278" s="5">
        <v>362000</v>
      </c>
    </row>
    <row r="279" spans="1:4">
      <c r="A279" s="1">
        <v>35822</v>
      </c>
      <c r="B279" s="4">
        <v>35822</v>
      </c>
      <c r="C279" s="12">
        <f t="shared" si="14"/>
        <v>1</v>
      </c>
      <c r="D279" s="5">
        <v>332000</v>
      </c>
    </row>
    <row r="280" spans="1:4">
      <c r="A280" s="1">
        <v>35823</v>
      </c>
      <c r="B280" s="4">
        <v>35823</v>
      </c>
      <c r="C280" s="12">
        <f t="shared" si="14"/>
        <v>1</v>
      </c>
      <c r="D280" s="5">
        <v>322000</v>
      </c>
    </row>
    <row r="281" spans="1:4">
      <c r="A281" s="1">
        <v>35824</v>
      </c>
      <c r="B281" s="4">
        <v>35824</v>
      </c>
      <c r="C281" s="12">
        <f t="shared" si="14"/>
        <v>1</v>
      </c>
      <c r="D281" s="5">
        <v>335000</v>
      </c>
    </row>
    <row r="282" spans="1:4">
      <c r="A282" s="1">
        <v>35825</v>
      </c>
      <c r="B282" s="4">
        <v>35825</v>
      </c>
      <c r="C282" s="12">
        <f t="shared" si="14"/>
        <v>1</v>
      </c>
      <c r="D282" s="5">
        <v>340000</v>
      </c>
    </row>
    <row r="283" spans="1:4">
      <c r="A283" s="1">
        <v>35826</v>
      </c>
      <c r="B283" s="4">
        <v>35826</v>
      </c>
      <c r="C283" s="12">
        <f t="shared" si="14"/>
        <v>1</v>
      </c>
      <c r="D283" s="5">
        <v>344000</v>
      </c>
    </row>
    <row r="284" spans="1:4">
      <c r="A284" s="1">
        <v>35827</v>
      </c>
      <c r="B284" s="4">
        <v>35827</v>
      </c>
      <c r="C284" s="12">
        <f t="shared" si="14"/>
        <v>2</v>
      </c>
      <c r="D284" s="5">
        <v>428000</v>
      </c>
    </row>
    <row r="285" spans="1:4">
      <c r="A285" s="1">
        <v>35828</v>
      </c>
      <c r="B285" s="4">
        <v>35828</v>
      </c>
      <c r="C285" s="12">
        <f t="shared" si="14"/>
        <v>2</v>
      </c>
      <c r="D285" s="5">
        <v>385000</v>
      </c>
    </row>
    <row r="286" spans="1:4">
      <c r="A286" s="1">
        <v>35829</v>
      </c>
      <c r="B286" s="4">
        <v>35829</v>
      </c>
      <c r="C286" s="12">
        <f t="shared" si="14"/>
        <v>2</v>
      </c>
      <c r="D286" s="5">
        <v>353000</v>
      </c>
    </row>
    <row r="287" spans="1:4">
      <c r="A287" s="1">
        <v>35830</v>
      </c>
      <c r="B287" s="4">
        <v>35830</v>
      </c>
      <c r="C287" s="12">
        <f t="shared" si="14"/>
        <v>2</v>
      </c>
      <c r="D287" s="5">
        <v>410000</v>
      </c>
    </row>
    <row r="288" spans="1:4">
      <c r="A288" s="1">
        <v>35831</v>
      </c>
      <c r="B288" s="4">
        <v>35831</v>
      </c>
      <c r="C288" s="12">
        <f t="shared" si="14"/>
        <v>2</v>
      </c>
      <c r="D288" s="5">
        <v>416000</v>
      </c>
    </row>
    <row r="289" spans="1:4">
      <c r="A289" s="1">
        <v>35832</v>
      </c>
      <c r="B289" s="4">
        <v>35832</v>
      </c>
      <c r="C289" s="12">
        <f t="shared" si="14"/>
        <v>2</v>
      </c>
      <c r="D289" s="5">
        <v>425000</v>
      </c>
    </row>
    <row r="290" spans="1:4">
      <c r="A290" s="1">
        <v>35833</v>
      </c>
      <c r="B290" s="4">
        <v>35833</v>
      </c>
      <c r="C290" s="12">
        <f t="shared" si="14"/>
        <v>2</v>
      </c>
      <c r="D290" s="5">
        <v>481000</v>
      </c>
    </row>
    <row r="291" spans="1:4">
      <c r="A291" s="1">
        <v>35834</v>
      </c>
      <c r="B291" s="4">
        <v>35834</v>
      </c>
      <c r="C291" s="12">
        <f t="shared" si="14"/>
        <v>2</v>
      </c>
      <c r="D291" s="5">
        <v>476000</v>
      </c>
    </row>
    <row r="292" spans="1:4">
      <c r="A292" s="1">
        <v>35835</v>
      </c>
      <c r="B292" s="4">
        <v>35835</v>
      </c>
      <c r="C292" s="12">
        <f t="shared" si="14"/>
        <v>2</v>
      </c>
      <c r="D292" s="5">
        <v>455000</v>
      </c>
    </row>
    <row r="293" spans="1:4">
      <c r="A293" s="1">
        <v>35836</v>
      </c>
      <c r="B293" s="4">
        <v>35836</v>
      </c>
      <c r="C293" s="12">
        <f t="shared" si="14"/>
        <v>2</v>
      </c>
      <c r="D293" s="5">
        <v>453000</v>
      </c>
    </row>
    <row r="294" spans="1:4">
      <c r="A294" s="1">
        <v>35837</v>
      </c>
      <c r="B294" s="4">
        <v>35837</v>
      </c>
      <c r="C294" s="12">
        <f t="shared" si="14"/>
        <v>2</v>
      </c>
      <c r="D294" s="5">
        <v>464000</v>
      </c>
    </row>
    <row r="295" spans="1:4">
      <c r="A295" s="1">
        <v>35838</v>
      </c>
      <c r="B295" s="4">
        <v>35838</v>
      </c>
      <c r="C295" s="12">
        <f t="shared" si="14"/>
        <v>2</v>
      </c>
      <c r="D295" s="5">
        <v>460000</v>
      </c>
    </row>
    <row r="296" spans="1:4">
      <c r="A296" s="1">
        <v>35839</v>
      </c>
      <c r="B296" s="4">
        <v>35839</v>
      </c>
      <c r="C296" s="12">
        <f t="shared" si="14"/>
        <v>2</v>
      </c>
      <c r="D296" s="5">
        <v>452000</v>
      </c>
    </row>
    <row r="297" spans="1:4">
      <c r="A297" s="1">
        <v>35840</v>
      </c>
      <c r="B297" s="4">
        <v>35840</v>
      </c>
      <c r="C297" s="12">
        <f t="shared" si="14"/>
        <v>2</v>
      </c>
      <c r="D297" s="5">
        <v>432000</v>
      </c>
    </row>
    <row r="298" spans="1:4">
      <c r="A298" s="1">
        <v>35841</v>
      </c>
      <c r="B298" s="4">
        <v>35841</v>
      </c>
      <c r="C298" s="12">
        <f t="shared" si="14"/>
        <v>2</v>
      </c>
      <c r="D298" s="5">
        <v>422000</v>
      </c>
    </row>
    <row r="299" spans="1:4">
      <c r="A299" s="1">
        <v>35842</v>
      </c>
      <c r="B299" s="4">
        <v>35842</v>
      </c>
      <c r="C299" s="12">
        <f t="shared" si="14"/>
        <v>2</v>
      </c>
      <c r="D299" s="5">
        <v>429000</v>
      </c>
    </row>
    <row r="300" spans="1:4">
      <c r="A300" s="1">
        <v>35843</v>
      </c>
      <c r="B300" s="4">
        <v>35843</v>
      </c>
      <c r="C300" s="12">
        <f t="shared" si="14"/>
        <v>2</v>
      </c>
      <c r="D300" s="5">
        <v>423000</v>
      </c>
    </row>
    <row r="301" spans="1:4">
      <c r="A301" s="1">
        <v>35844</v>
      </c>
      <c r="B301" s="4">
        <v>35844</v>
      </c>
      <c r="C301" s="12">
        <f t="shared" si="14"/>
        <v>2</v>
      </c>
      <c r="D301" s="5">
        <v>484000</v>
      </c>
    </row>
    <row r="302" spans="1:4">
      <c r="A302" s="1">
        <v>35845</v>
      </c>
      <c r="B302" s="4">
        <v>35845</v>
      </c>
      <c r="C302" s="12">
        <f t="shared" si="14"/>
        <v>2</v>
      </c>
      <c r="D302" s="5">
        <v>472000</v>
      </c>
    </row>
    <row r="303" spans="1:4">
      <c r="A303" s="1">
        <v>35846</v>
      </c>
      <c r="B303" s="4">
        <v>35846</v>
      </c>
      <c r="C303" s="12">
        <f t="shared" si="14"/>
        <v>2</v>
      </c>
      <c r="D303" s="5">
        <v>440000</v>
      </c>
    </row>
    <row r="304" spans="1:4">
      <c r="A304" s="1">
        <v>35847</v>
      </c>
      <c r="B304" s="4">
        <v>35847</v>
      </c>
      <c r="C304" s="12">
        <f t="shared" si="14"/>
        <v>2</v>
      </c>
      <c r="D304" s="5">
        <v>397000</v>
      </c>
    </row>
    <row r="305" spans="1:4">
      <c r="A305" s="1">
        <v>35848</v>
      </c>
      <c r="B305" s="4">
        <v>35848</v>
      </c>
      <c r="C305" s="12">
        <f t="shared" si="14"/>
        <v>2</v>
      </c>
      <c r="D305" s="5">
        <v>399000</v>
      </c>
    </row>
    <row r="306" spans="1:4">
      <c r="A306" s="1">
        <v>35849</v>
      </c>
      <c r="B306" s="4">
        <v>35849</v>
      </c>
      <c r="C306" s="12">
        <f t="shared" si="14"/>
        <v>2</v>
      </c>
      <c r="D306" s="5">
        <v>382000</v>
      </c>
    </row>
    <row r="307" spans="1:4">
      <c r="A307" s="1">
        <v>35850</v>
      </c>
      <c r="B307" s="4">
        <v>35850</v>
      </c>
      <c r="C307" s="12">
        <f t="shared" si="14"/>
        <v>2</v>
      </c>
      <c r="D307" s="5">
        <v>357000</v>
      </c>
    </row>
    <row r="308" spans="1:4">
      <c r="A308" s="1">
        <v>35851</v>
      </c>
      <c r="B308" s="4">
        <v>35851</v>
      </c>
      <c r="C308" s="12">
        <f t="shared" si="14"/>
        <v>2</v>
      </c>
      <c r="D308" s="5">
        <v>334000</v>
      </c>
    </row>
    <row r="309" spans="1:4">
      <c r="A309" s="1">
        <v>35852</v>
      </c>
      <c r="B309" s="4">
        <v>35852</v>
      </c>
      <c r="C309" s="12">
        <f t="shared" si="14"/>
        <v>2</v>
      </c>
      <c r="D309" s="5">
        <v>333000</v>
      </c>
    </row>
    <row r="310" spans="1:4">
      <c r="A310" s="1">
        <v>35853</v>
      </c>
      <c r="B310" s="4">
        <v>35853</v>
      </c>
      <c r="C310" s="12">
        <f t="shared" si="14"/>
        <v>2</v>
      </c>
      <c r="D310" s="5">
        <v>400000</v>
      </c>
    </row>
    <row r="311" spans="1:4">
      <c r="A311" s="1">
        <v>35854</v>
      </c>
      <c r="B311" s="4">
        <v>35854</v>
      </c>
      <c r="C311" s="12">
        <f t="shared" si="14"/>
        <v>2</v>
      </c>
      <c r="D311" s="5">
        <v>400000</v>
      </c>
    </row>
    <row r="312" spans="1:4">
      <c r="A312" s="1">
        <v>35855</v>
      </c>
      <c r="B312" s="4">
        <v>35855</v>
      </c>
      <c r="C312" s="12">
        <f t="shared" si="14"/>
        <v>3</v>
      </c>
      <c r="D312" s="5">
        <v>300000</v>
      </c>
    </row>
    <row r="313" spans="1:4">
      <c r="A313" s="1">
        <v>35856</v>
      </c>
      <c r="B313" s="4">
        <v>35856</v>
      </c>
      <c r="C313" s="12">
        <f t="shared" si="14"/>
        <v>3</v>
      </c>
      <c r="D313" s="5">
        <v>300000</v>
      </c>
    </row>
    <row r="314" spans="1:4">
      <c r="A314" s="1">
        <v>35857</v>
      </c>
      <c r="B314" s="4">
        <v>35857</v>
      </c>
      <c r="C314" s="12">
        <f t="shared" si="14"/>
        <v>3</v>
      </c>
      <c r="D314" s="5">
        <v>288000</v>
      </c>
    </row>
    <row r="315" spans="1:4">
      <c r="A315" s="1">
        <v>35858</v>
      </c>
      <c r="B315" s="4">
        <v>35858</v>
      </c>
      <c r="C315" s="12">
        <f t="shared" si="14"/>
        <v>3</v>
      </c>
      <c r="D315" s="5">
        <v>350000</v>
      </c>
    </row>
    <row r="316" spans="1:4">
      <c r="A316" s="1">
        <v>35859</v>
      </c>
      <c r="B316" s="4">
        <v>35859</v>
      </c>
      <c r="C316" s="12">
        <f t="shared" si="14"/>
        <v>3</v>
      </c>
      <c r="D316" s="5">
        <v>288000</v>
      </c>
    </row>
    <row r="317" spans="1:4">
      <c r="A317" s="1">
        <v>35860</v>
      </c>
      <c r="B317" s="4">
        <v>35860</v>
      </c>
      <c r="C317" s="12">
        <f t="shared" si="14"/>
        <v>3</v>
      </c>
      <c r="D317" s="5">
        <v>321000</v>
      </c>
    </row>
    <row r="318" spans="1:4">
      <c r="A318" s="1">
        <v>35861</v>
      </c>
      <c r="B318" s="4">
        <v>35861</v>
      </c>
      <c r="C318" s="12">
        <f t="shared" si="14"/>
        <v>3</v>
      </c>
      <c r="D318" s="5">
        <v>326000</v>
      </c>
    </row>
    <row r="319" spans="1:4">
      <c r="A319" s="1">
        <v>35862</v>
      </c>
      <c r="B319" s="4">
        <v>35862</v>
      </c>
      <c r="C319" s="12">
        <f t="shared" si="14"/>
        <v>3</v>
      </c>
      <c r="D319" s="5">
        <v>329000</v>
      </c>
    </row>
    <row r="320" spans="1:4">
      <c r="A320" s="1">
        <v>35863</v>
      </c>
      <c r="B320" s="4">
        <v>35863</v>
      </c>
      <c r="C320" s="12">
        <f t="shared" si="14"/>
        <v>3</v>
      </c>
      <c r="D320" s="5">
        <v>316000</v>
      </c>
    </row>
    <row r="321" spans="1:4">
      <c r="A321" s="1">
        <v>35864</v>
      </c>
      <c r="B321" s="4">
        <v>35864</v>
      </c>
      <c r="C321" s="12">
        <f t="shared" si="14"/>
        <v>3</v>
      </c>
      <c r="D321" s="5">
        <v>314000</v>
      </c>
    </row>
    <row r="322" spans="1:4">
      <c r="A322" s="1">
        <v>35865</v>
      </c>
      <c r="B322" s="4">
        <v>35865</v>
      </c>
      <c r="C322" s="12">
        <f t="shared" si="14"/>
        <v>3</v>
      </c>
      <c r="D322" s="5">
        <v>307000</v>
      </c>
    </row>
    <row r="323" spans="1:4">
      <c r="A323" s="1">
        <v>35866</v>
      </c>
      <c r="B323" s="4">
        <v>35866</v>
      </c>
      <c r="C323" s="12">
        <f t="shared" si="14"/>
        <v>3</v>
      </c>
      <c r="D323" s="5">
        <v>307000</v>
      </c>
    </row>
    <row r="324" spans="1:4">
      <c r="A324" s="1">
        <v>35867</v>
      </c>
      <c r="B324" s="4">
        <v>35867</v>
      </c>
      <c r="C324" s="12">
        <f t="shared" si="14"/>
        <v>3</v>
      </c>
      <c r="D324" s="5">
        <v>298000</v>
      </c>
    </row>
    <row r="325" spans="1:4">
      <c r="A325" s="1">
        <v>35868</v>
      </c>
      <c r="B325" s="4">
        <v>35868</v>
      </c>
      <c r="C325" s="12">
        <f t="shared" si="14"/>
        <v>3</v>
      </c>
      <c r="D325" s="5">
        <v>371000</v>
      </c>
    </row>
    <row r="326" spans="1:4">
      <c r="A326" s="1">
        <v>35869</v>
      </c>
      <c r="B326" s="4">
        <v>35869</v>
      </c>
      <c r="C326" s="12">
        <f t="shared" si="14"/>
        <v>3</v>
      </c>
      <c r="D326" s="5">
        <v>370000</v>
      </c>
    </row>
    <row r="327" spans="1:4">
      <c r="A327" s="1">
        <v>35870</v>
      </c>
      <c r="B327" s="4">
        <v>35870</v>
      </c>
      <c r="C327" s="12">
        <f t="shared" si="14"/>
        <v>3</v>
      </c>
      <c r="D327" s="5">
        <v>370000</v>
      </c>
    </row>
    <row r="328" spans="1:4">
      <c r="A328" s="1">
        <v>35871</v>
      </c>
      <c r="B328" s="4">
        <v>35871</v>
      </c>
      <c r="C328" s="12">
        <f t="shared" si="14"/>
        <v>3</v>
      </c>
      <c r="D328" s="5">
        <v>356000</v>
      </c>
    </row>
    <row r="329" spans="1:4">
      <c r="A329" s="1">
        <v>35872</v>
      </c>
      <c r="B329" s="4">
        <v>35872</v>
      </c>
      <c r="C329" s="12">
        <f t="shared" ref="C329:C392" si="15">IF(B329&lt;&gt;"",MONTH(B329),0)</f>
        <v>3</v>
      </c>
      <c r="D329" s="5">
        <v>334000</v>
      </c>
    </row>
    <row r="330" spans="1:4">
      <c r="A330" s="1">
        <v>35873</v>
      </c>
      <c r="B330" s="4">
        <v>35873</v>
      </c>
      <c r="C330" s="12">
        <f t="shared" si="15"/>
        <v>3</v>
      </c>
      <c r="D330" s="5">
        <v>347000</v>
      </c>
    </row>
    <row r="331" spans="1:4">
      <c r="A331" s="1">
        <v>35874</v>
      </c>
      <c r="B331" s="4">
        <v>35874</v>
      </c>
      <c r="C331" s="12">
        <f t="shared" si="15"/>
        <v>3</v>
      </c>
      <c r="D331" s="5">
        <v>365000</v>
      </c>
    </row>
    <row r="332" spans="1:4">
      <c r="A332" s="1">
        <v>35875</v>
      </c>
      <c r="B332" s="4">
        <v>35875</v>
      </c>
      <c r="C332" s="12">
        <f t="shared" si="15"/>
        <v>3</v>
      </c>
      <c r="D332" s="5">
        <v>350000</v>
      </c>
    </row>
    <row r="333" spans="1:4">
      <c r="A333" s="1">
        <v>35876</v>
      </c>
      <c r="B333" s="4">
        <v>35876</v>
      </c>
      <c r="C333" s="12">
        <f t="shared" si="15"/>
        <v>3</v>
      </c>
      <c r="D333" s="5">
        <v>333000</v>
      </c>
    </row>
    <row r="334" spans="1:4">
      <c r="A334" s="1">
        <v>35877</v>
      </c>
      <c r="B334" s="4">
        <v>35877</v>
      </c>
      <c r="C334" s="12">
        <f t="shared" si="15"/>
        <v>3</v>
      </c>
      <c r="D334" s="5">
        <v>330000</v>
      </c>
    </row>
    <row r="335" spans="1:4">
      <c r="A335" s="1">
        <v>35878</v>
      </c>
      <c r="B335" s="4">
        <v>35878</v>
      </c>
      <c r="C335" s="12">
        <f t="shared" si="15"/>
        <v>3</v>
      </c>
      <c r="D335" s="5">
        <v>374000</v>
      </c>
    </row>
    <row r="336" spans="1:4">
      <c r="A336" s="1">
        <v>35879</v>
      </c>
      <c r="B336" s="4">
        <v>35879</v>
      </c>
      <c r="C336" s="12">
        <f t="shared" si="15"/>
        <v>3</v>
      </c>
      <c r="D336" s="5">
        <v>411000</v>
      </c>
    </row>
    <row r="337" spans="1:4">
      <c r="A337" s="1">
        <v>35880</v>
      </c>
      <c r="B337" s="4">
        <v>35880</v>
      </c>
      <c r="C337" s="12">
        <f t="shared" si="15"/>
        <v>3</v>
      </c>
      <c r="D337" s="5">
        <v>405000</v>
      </c>
    </row>
    <row r="338" spans="1:4">
      <c r="A338" s="1">
        <v>35881</v>
      </c>
      <c r="B338" s="4">
        <v>35881</v>
      </c>
      <c r="C338" s="12">
        <f t="shared" si="15"/>
        <v>3</v>
      </c>
      <c r="D338" s="5">
        <v>395000</v>
      </c>
    </row>
    <row r="339" spans="1:4">
      <c r="A339" s="1">
        <v>35882</v>
      </c>
      <c r="B339" s="4">
        <v>35882</v>
      </c>
      <c r="C339" s="12">
        <f t="shared" si="15"/>
        <v>3</v>
      </c>
      <c r="D339" s="5">
        <v>390000</v>
      </c>
    </row>
    <row r="340" spans="1:4">
      <c r="A340" s="1">
        <v>35883</v>
      </c>
      <c r="B340" s="4">
        <v>35883</v>
      </c>
      <c r="C340" s="12">
        <f t="shared" si="15"/>
        <v>3</v>
      </c>
      <c r="D340" s="5">
        <v>397000</v>
      </c>
    </row>
    <row r="341" spans="1:4">
      <c r="A341" s="1">
        <v>35884</v>
      </c>
      <c r="B341" s="4">
        <v>35884</v>
      </c>
      <c r="C341" s="12">
        <f t="shared" si="15"/>
        <v>3</v>
      </c>
      <c r="D341" s="5">
        <v>391000</v>
      </c>
    </row>
    <row r="342" spans="1:4">
      <c r="A342" s="1">
        <v>35885</v>
      </c>
      <c r="B342" s="4">
        <v>35885</v>
      </c>
      <c r="C342" s="12">
        <f t="shared" si="15"/>
        <v>3</v>
      </c>
      <c r="D342" s="5">
        <v>415000</v>
      </c>
    </row>
    <row r="343" spans="1:4">
      <c r="A343" s="1">
        <v>35886</v>
      </c>
      <c r="B343" s="4">
        <v>35886</v>
      </c>
      <c r="C343" s="12">
        <f t="shared" si="15"/>
        <v>4</v>
      </c>
      <c r="D343" s="5">
        <v>314000</v>
      </c>
    </row>
    <row r="344" spans="1:4">
      <c r="A344" s="1">
        <v>35887</v>
      </c>
      <c r="B344" s="4">
        <v>35887</v>
      </c>
      <c r="C344" s="12">
        <f t="shared" si="15"/>
        <v>4</v>
      </c>
      <c r="D344" s="5">
        <v>331000</v>
      </c>
    </row>
    <row r="345" spans="1:4">
      <c r="A345" s="1">
        <v>35888</v>
      </c>
      <c r="B345" s="4">
        <v>35888</v>
      </c>
      <c r="C345" s="12">
        <f t="shared" si="15"/>
        <v>4</v>
      </c>
      <c r="D345" s="5">
        <v>249000</v>
      </c>
    </row>
    <row r="346" spans="1:4">
      <c r="A346" s="1">
        <v>35889</v>
      </c>
      <c r="B346" s="4">
        <v>35889</v>
      </c>
      <c r="C346" s="12">
        <f t="shared" si="15"/>
        <v>4</v>
      </c>
      <c r="D346" s="5">
        <v>249000</v>
      </c>
    </row>
    <row r="347" spans="1:4">
      <c r="A347" s="1">
        <v>35890</v>
      </c>
      <c r="B347" s="4">
        <v>35890</v>
      </c>
      <c r="C347" s="12">
        <f t="shared" si="15"/>
        <v>4</v>
      </c>
      <c r="D347" s="5">
        <v>265000</v>
      </c>
    </row>
    <row r="348" spans="1:4">
      <c r="A348" s="1">
        <v>35891</v>
      </c>
      <c r="B348" s="4">
        <v>35891</v>
      </c>
      <c r="C348" s="12">
        <f t="shared" si="15"/>
        <v>4</v>
      </c>
      <c r="D348" s="5">
        <v>258000</v>
      </c>
    </row>
    <row r="349" spans="1:4">
      <c r="A349" s="1">
        <v>35892</v>
      </c>
      <c r="B349" s="4">
        <v>35892</v>
      </c>
      <c r="C349" s="12">
        <f t="shared" si="15"/>
        <v>4</v>
      </c>
      <c r="D349" s="5">
        <v>314000</v>
      </c>
    </row>
    <row r="350" spans="1:4">
      <c r="A350" s="1">
        <v>35893</v>
      </c>
      <c r="B350" s="4">
        <v>35893</v>
      </c>
      <c r="C350" s="12">
        <f t="shared" si="15"/>
        <v>4</v>
      </c>
      <c r="D350" s="5">
        <v>343000</v>
      </c>
    </row>
    <row r="351" spans="1:4">
      <c r="A351" s="1">
        <v>35894</v>
      </c>
      <c r="B351" s="4">
        <v>35894</v>
      </c>
      <c r="C351" s="12">
        <f t="shared" si="15"/>
        <v>4</v>
      </c>
      <c r="D351" s="5">
        <v>320000</v>
      </c>
    </row>
    <row r="352" spans="1:4">
      <c r="A352" s="1">
        <v>35895</v>
      </c>
      <c r="B352" s="4">
        <v>35895</v>
      </c>
      <c r="C352" s="12">
        <f t="shared" si="15"/>
        <v>4</v>
      </c>
      <c r="D352" s="5">
        <v>295000</v>
      </c>
    </row>
    <row r="353" spans="1:4">
      <c r="A353" s="1">
        <v>35896</v>
      </c>
      <c r="B353" s="4">
        <v>35896</v>
      </c>
      <c r="C353" s="12">
        <f t="shared" si="15"/>
        <v>4</v>
      </c>
      <c r="D353" s="5">
        <v>376000</v>
      </c>
    </row>
    <row r="354" spans="1:4">
      <c r="A354" s="1">
        <v>35897</v>
      </c>
      <c r="B354" s="4">
        <v>35897</v>
      </c>
      <c r="C354" s="12">
        <f t="shared" si="15"/>
        <v>4</v>
      </c>
      <c r="D354" s="5">
        <v>323000</v>
      </c>
    </row>
    <row r="355" spans="1:4">
      <c r="A355" s="1">
        <v>35898</v>
      </c>
      <c r="B355" s="4">
        <v>35898</v>
      </c>
      <c r="C355" s="12">
        <f t="shared" si="15"/>
        <v>4</v>
      </c>
      <c r="D355" s="5">
        <v>312000</v>
      </c>
    </row>
    <row r="356" spans="1:4">
      <c r="A356" s="1">
        <v>35899</v>
      </c>
      <c r="B356" s="4">
        <v>35899</v>
      </c>
      <c r="C356" s="12">
        <f t="shared" si="15"/>
        <v>4</v>
      </c>
      <c r="D356" s="5">
        <v>276000</v>
      </c>
    </row>
    <row r="357" spans="1:4">
      <c r="A357" s="1">
        <v>35900</v>
      </c>
      <c r="B357" s="4">
        <v>35900</v>
      </c>
      <c r="C357" s="12">
        <f t="shared" si="15"/>
        <v>4</v>
      </c>
      <c r="D357" s="5">
        <v>288000</v>
      </c>
    </row>
    <row r="358" spans="1:4">
      <c r="A358" s="1">
        <v>35901</v>
      </c>
      <c r="B358" s="4">
        <v>35901</v>
      </c>
      <c r="C358" s="12">
        <f t="shared" si="15"/>
        <v>4</v>
      </c>
      <c r="D358" s="5">
        <v>217000</v>
      </c>
    </row>
    <row r="359" spans="1:4">
      <c r="A359" s="1">
        <v>35902</v>
      </c>
      <c r="B359" s="4">
        <v>35902</v>
      </c>
      <c r="C359" s="12">
        <f t="shared" si="15"/>
        <v>4</v>
      </c>
      <c r="D359" s="5">
        <v>363000</v>
      </c>
    </row>
    <row r="360" spans="1:4">
      <c r="A360" s="1">
        <v>35903</v>
      </c>
      <c r="B360" s="4">
        <v>35903</v>
      </c>
      <c r="C360" s="12">
        <f t="shared" si="15"/>
        <v>4</v>
      </c>
      <c r="D360" s="5">
        <v>358000</v>
      </c>
    </row>
    <row r="361" spans="1:4">
      <c r="A361" s="1">
        <v>35904</v>
      </c>
      <c r="B361" s="4">
        <v>35904</v>
      </c>
      <c r="C361" s="12">
        <f t="shared" si="15"/>
        <v>4</v>
      </c>
      <c r="D361" s="5">
        <v>342000</v>
      </c>
    </row>
    <row r="362" spans="1:4">
      <c r="A362" s="1">
        <v>35905</v>
      </c>
      <c r="B362" s="4">
        <v>35905</v>
      </c>
      <c r="C362" s="12">
        <f t="shared" si="15"/>
        <v>4</v>
      </c>
      <c r="D362" s="5">
        <v>290000</v>
      </c>
    </row>
    <row r="363" spans="1:4">
      <c r="A363" s="1">
        <v>35906</v>
      </c>
      <c r="B363" s="4">
        <v>35906</v>
      </c>
      <c r="C363" s="12">
        <f t="shared" si="15"/>
        <v>4</v>
      </c>
      <c r="D363" s="5">
        <v>317000</v>
      </c>
    </row>
    <row r="364" spans="1:4">
      <c r="A364" s="1">
        <v>35907</v>
      </c>
      <c r="B364" s="4">
        <v>35907</v>
      </c>
      <c r="C364" s="12">
        <f t="shared" si="15"/>
        <v>4</v>
      </c>
      <c r="D364" s="5">
        <v>365000</v>
      </c>
    </row>
    <row r="365" spans="1:4">
      <c r="A365" s="1">
        <v>35908</v>
      </c>
      <c r="B365" s="4">
        <v>35908</v>
      </c>
      <c r="C365" s="12">
        <f t="shared" si="15"/>
        <v>4</v>
      </c>
      <c r="D365" s="5">
        <v>320000</v>
      </c>
    </row>
    <row r="366" spans="1:4">
      <c r="A366" s="1">
        <v>35909</v>
      </c>
      <c r="B366" s="4">
        <v>35909</v>
      </c>
      <c r="C366" s="12">
        <f t="shared" si="15"/>
        <v>4</v>
      </c>
      <c r="D366" s="5">
        <v>382000</v>
      </c>
    </row>
    <row r="367" spans="1:4">
      <c r="A367" s="1">
        <v>35910</v>
      </c>
      <c r="B367" s="4">
        <v>35910</v>
      </c>
      <c r="C367" s="12">
        <f t="shared" si="15"/>
        <v>4</v>
      </c>
      <c r="D367" s="5">
        <v>366000</v>
      </c>
    </row>
    <row r="368" spans="1:4">
      <c r="A368" s="1">
        <v>35911</v>
      </c>
      <c r="B368" s="4">
        <v>35911</v>
      </c>
      <c r="C368" s="12">
        <f t="shared" si="15"/>
        <v>4</v>
      </c>
      <c r="D368" s="5">
        <v>366000</v>
      </c>
    </row>
    <row r="369" spans="1:4">
      <c r="A369" s="1">
        <v>35912</v>
      </c>
      <c r="B369" s="4">
        <v>35912</v>
      </c>
      <c r="C369" s="12">
        <f t="shared" si="15"/>
        <v>4</v>
      </c>
      <c r="D369" s="5">
        <v>381000</v>
      </c>
    </row>
    <row r="370" spans="1:4">
      <c r="A370" s="1">
        <v>35913</v>
      </c>
      <c r="B370" s="4">
        <v>35913</v>
      </c>
      <c r="C370" s="12">
        <f t="shared" si="15"/>
        <v>4</v>
      </c>
      <c r="D370" s="5">
        <v>367000</v>
      </c>
    </row>
    <row r="371" spans="1:4">
      <c r="A371" s="1">
        <v>35914</v>
      </c>
      <c r="B371" s="4">
        <v>35914</v>
      </c>
      <c r="C371" s="12">
        <f t="shared" si="15"/>
        <v>4</v>
      </c>
      <c r="D371" s="5">
        <v>366000</v>
      </c>
    </row>
    <row r="372" spans="1:4">
      <c r="A372" s="1">
        <v>35915</v>
      </c>
      <c r="B372" s="4">
        <v>35915</v>
      </c>
      <c r="C372" s="12">
        <f t="shared" si="15"/>
        <v>4</v>
      </c>
      <c r="D372" s="5">
        <v>380000</v>
      </c>
    </row>
    <row r="373" spans="1:4">
      <c r="A373" s="1">
        <v>35916</v>
      </c>
      <c r="B373" s="4">
        <v>35916</v>
      </c>
      <c r="C373" s="12">
        <f t="shared" si="15"/>
        <v>5</v>
      </c>
      <c r="D373" s="5" t="s">
        <v>25</v>
      </c>
    </row>
    <row r="374" spans="1:4">
      <c r="A374" s="1">
        <v>35917</v>
      </c>
      <c r="B374" s="4">
        <v>35917</v>
      </c>
      <c r="C374" s="12">
        <f t="shared" si="15"/>
        <v>5</v>
      </c>
      <c r="D374" s="5" t="s">
        <v>25</v>
      </c>
    </row>
    <row r="375" spans="1:4">
      <c r="A375" s="1">
        <v>35918</v>
      </c>
      <c r="B375" s="4">
        <v>35918</v>
      </c>
      <c r="C375" s="12">
        <f t="shared" si="15"/>
        <v>5</v>
      </c>
      <c r="D375" s="5" t="s">
        <v>25</v>
      </c>
    </row>
    <row r="376" spans="1:4">
      <c r="A376" s="1">
        <v>35919</v>
      </c>
      <c r="B376" s="4">
        <v>35919</v>
      </c>
      <c r="C376" s="12">
        <f t="shared" si="15"/>
        <v>5</v>
      </c>
      <c r="D376" s="5" t="s">
        <v>25</v>
      </c>
    </row>
    <row r="377" spans="1:4">
      <c r="A377" s="1">
        <v>35920</v>
      </c>
      <c r="B377" s="4">
        <v>35920</v>
      </c>
      <c r="C377" s="12">
        <f t="shared" si="15"/>
        <v>5</v>
      </c>
      <c r="D377" s="5" t="s">
        <v>25</v>
      </c>
    </row>
    <row r="378" spans="1:4">
      <c r="A378" s="1">
        <v>35921</v>
      </c>
      <c r="B378" s="4">
        <v>35921</v>
      </c>
      <c r="C378" s="12">
        <f t="shared" si="15"/>
        <v>5</v>
      </c>
      <c r="D378" s="5" t="s">
        <v>25</v>
      </c>
    </row>
    <row r="379" spans="1:4">
      <c r="A379" s="1">
        <v>35922</v>
      </c>
      <c r="B379" s="4">
        <v>35922</v>
      </c>
      <c r="C379" s="12">
        <f t="shared" si="15"/>
        <v>5</v>
      </c>
      <c r="D379" s="5" t="s">
        <v>25</v>
      </c>
    </row>
    <row r="380" spans="1:4">
      <c r="A380" s="1">
        <v>35923</v>
      </c>
      <c r="B380" s="4">
        <v>35923</v>
      </c>
      <c r="C380" s="12">
        <f t="shared" si="15"/>
        <v>5</v>
      </c>
      <c r="D380" s="5" t="s">
        <v>25</v>
      </c>
    </row>
    <row r="381" spans="1:4">
      <c r="A381" s="1">
        <v>35924</v>
      </c>
      <c r="B381" s="4">
        <v>35924</v>
      </c>
      <c r="C381" s="12">
        <f t="shared" si="15"/>
        <v>5</v>
      </c>
      <c r="D381" s="5" t="s">
        <v>25</v>
      </c>
    </row>
    <row r="382" spans="1:4">
      <c r="A382" s="1">
        <v>35925</v>
      </c>
      <c r="B382" s="4">
        <v>35925</v>
      </c>
      <c r="C382" s="12">
        <f t="shared" si="15"/>
        <v>5</v>
      </c>
      <c r="D382" s="5" t="s">
        <v>25</v>
      </c>
    </row>
    <row r="383" spans="1:4">
      <c r="A383" s="1">
        <v>35926</v>
      </c>
      <c r="B383" s="4">
        <v>35926</v>
      </c>
      <c r="C383" s="12">
        <f t="shared" si="15"/>
        <v>5</v>
      </c>
      <c r="D383" s="5" t="s">
        <v>25</v>
      </c>
    </row>
    <row r="384" spans="1:4">
      <c r="A384" s="1">
        <v>35927</v>
      </c>
      <c r="B384" s="4">
        <v>35927</v>
      </c>
      <c r="C384" s="12">
        <f t="shared" si="15"/>
        <v>5</v>
      </c>
      <c r="D384" s="5" t="s">
        <v>25</v>
      </c>
    </row>
    <row r="385" spans="1:4">
      <c r="A385" s="1">
        <v>35928</v>
      </c>
      <c r="B385" s="4">
        <v>35928</v>
      </c>
      <c r="C385" s="12">
        <f t="shared" si="15"/>
        <v>5</v>
      </c>
      <c r="D385" s="5" t="s">
        <v>25</v>
      </c>
    </row>
    <row r="386" spans="1:4">
      <c r="A386" s="1">
        <v>35929</v>
      </c>
      <c r="B386" s="4">
        <v>35929</v>
      </c>
      <c r="C386" s="12">
        <f t="shared" si="15"/>
        <v>5</v>
      </c>
      <c r="D386" s="5" t="s">
        <v>25</v>
      </c>
    </row>
    <row r="387" spans="1:4">
      <c r="A387" s="1">
        <v>35930</v>
      </c>
      <c r="B387" s="4">
        <v>35930</v>
      </c>
      <c r="C387" s="12">
        <f t="shared" si="15"/>
        <v>5</v>
      </c>
      <c r="D387" s="5" t="s">
        <v>25</v>
      </c>
    </row>
    <row r="388" spans="1:4">
      <c r="A388" s="1">
        <v>35931</v>
      </c>
      <c r="B388" s="4">
        <v>35931</v>
      </c>
      <c r="C388" s="12">
        <f t="shared" si="15"/>
        <v>5</v>
      </c>
      <c r="D388" s="5" t="s">
        <v>25</v>
      </c>
    </row>
    <row r="389" spans="1:4">
      <c r="A389" s="1">
        <v>35932</v>
      </c>
      <c r="B389" s="4">
        <v>35932</v>
      </c>
      <c r="C389" s="12">
        <f t="shared" si="15"/>
        <v>5</v>
      </c>
      <c r="D389" s="5" t="s">
        <v>25</v>
      </c>
    </row>
    <row r="390" spans="1:4">
      <c r="A390" s="1">
        <v>35933</v>
      </c>
      <c r="B390" s="4">
        <v>35933</v>
      </c>
      <c r="C390" s="12">
        <f t="shared" si="15"/>
        <v>5</v>
      </c>
      <c r="D390" s="5" t="s">
        <v>25</v>
      </c>
    </row>
    <row r="391" spans="1:4">
      <c r="A391" s="1">
        <v>35934</v>
      </c>
      <c r="B391" s="4">
        <v>35934</v>
      </c>
      <c r="C391" s="12">
        <f t="shared" si="15"/>
        <v>5</v>
      </c>
      <c r="D391" s="5" t="s">
        <v>25</v>
      </c>
    </row>
    <row r="392" spans="1:4">
      <c r="A392" s="1">
        <v>35935</v>
      </c>
      <c r="B392" s="4">
        <v>35935</v>
      </c>
      <c r="C392" s="12">
        <f t="shared" si="15"/>
        <v>5</v>
      </c>
      <c r="D392" s="5" t="s">
        <v>25</v>
      </c>
    </row>
    <row r="393" spans="1:4">
      <c r="A393" s="1">
        <v>35936</v>
      </c>
      <c r="B393" s="4">
        <v>35936</v>
      </c>
      <c r="C393" s="12">
        <f t="shared" ref="C393:C456" si="16">IF(B393&lt;&gt;"",MONTH(B393),0)</f>
        <v>5</v>
      </c>
      <c r="D393" s="5" t="s">
        <v>25</v>
      </c>
    </row>
    <row r="394" spans="1:4">
      <c r="A394" s="1">
        <v>35937</v>
      </c>
      <c r="B394" s="4">
        <v>35937</v>
      </c>
      <c r="C394" s="12">
        <f t="shared" si="16"/>
        <v>5</v>
      </c>
      <c r="D394" s="5" t="s">
        <v>25</v>
      </c>
    </row>
    <row r="395" spans="1:4">
      <c r="A395" s="1">
        <v>35938</v>
      </c>
      <c r="B395" s="4">
        <v>35938</v>
      </c>
      <c r="C395" s="12">
        <f t="shared" si="16"/>
        <v>5</v>
      </c>
      <c r="D395" s="5" t="s">
        <v>25</v>
      </c>
    </row>
    <row r="396" spans="1:4">
      <c r="A396" s="1">
        <v>35939</v>
      </c>
      <c r="B396" s="4">
        <v>35939</v>
      </c>
      <c r="C396" s="12">
        <f t="shared" si="16"/>
        <v>5</v>
      </c>
      <c r="D396" s="5" t="s">
        <v>25</v>
      </c>
    </row>
    <row r="397" spans="1:4">
      <c r="A397" s="1">
        <v>35940</v>
      </c>
      <c r="B397" s="4">
        <v>35940</v>
      </c>
      <c r="C397" s="12">
        <f t="shared" si="16"/>
        <v>5</v>
      </c>
      <c r="D397" s="5" t="s">
        <v>25</v>
      </c>
    </row>
    <row r="398" spans="1:4">
      <c r="A398" s="1">
        <v>35941</v>
      </c>
      <c r="B398" s="4">
        <v>35941</v>
      </c>
      <c r="C398" s="12">
        <f t="shared" si="16"/>
        <v>5</v>
      </c>
      <c r="D398" s="5" t="s">
        <v>25</v>
      </c>
    </row>
    <row r="399" spans="1:4">
      <c r="A399" s="1">
        <v>35942</v>
      </c>
      <c r="B399" s="4">
        <v>35942</v>
      </c>
      <c r="C399" s="12">
        <f t="shared" si="16"/>
        <v>5</v>
      </c>
      <c r="D399" s="5" t="s">
        <v>25</v>
      </c>
    </row>
    <row r="400" spans="1:4">
      <c r="A400" s="1">
        <v>35943</v>
      </c>
      <c r="B400" s="4">
        <v>35943</v>
      </c>
      <c r="C400" s="12">
        <f t="shared" si="16"/>
        <v>5</v>
      </c>
      <c r="D400" s="5" t="s">
        <v>25</v>
      </c>
    </row>
    <row r="401" spans="1:4">
      <c r="A401" s="1">
        <v>35944</v>
      </c>
      <c r="B401" s="4">
        <v>35944</v>
      </c>
      <c r="C401" s="12">
        <f t="shared" si="16"/>
        <v>5</v>
      </c>
      <c r="D401" s="5" t="s">
        <v>25</v>
      </c>
    </row>
    <row r="402" spans="1:4">
      <c r="A402" s="1">
        <v>35945</v>
      </c>
      <c r="B402" s="4">
        <v>35945</v>
      </c>
      <c r="C402" s="12">
        <f t="shared" si="16"/>
        <v>5</v>
      </c>
      <c r="D402" s="5" t="s">
        <v>25</v>
      </c>
    </row>
    <row r="403" spans="1:4">
      <c r="A403" s="1">
        <v>35946</v>
      </c>
      <c r="B403" s="4">
        <v>35946</v>
      </c>
      <c r="C403" s="12">
        <f t="shared" si="16"/>
        <v>5</v>
      </c>
      <c r="D403" s="5" t="s">
        <v>25</v>
      </c>
    </row>
    <row r="404" spans="1:4">
      <c r="A404" s="1">
        <v>35947</v>
      </c>
      <c r="B404" s="4">
        <v>35947</v>
      </c>
      <c r="C404" s="12">
        <f t="shared" si="16"/>
        <v>6</v>
      </c>
      <c r="D404" s="5" t="s">
        <v>25</v>
      </c>
    </row>
    <row r="405" spans="1:4">
      <c r="A405" s="1">
        <v>35948</v>
      </c>
      <c r="B405" s="4">
        <v>35948</v>
      </c>
      <c r="C405" s="12">
        <f t="shared" si="16"/>
        <v>6</v>
      </c>
      <c r="D405" s="5" t="s">
        <v>25</v>
      </c>
    </row>
    <row r="406" spans="1:4">
      <c r="A406" s="1">
        <v>35949</v>
      </c>
      <c r="B406" s="4">
        <v>35949</v>
      </c>
      <c r="C406" s="12">
        <f t="shared" si="16"/>
        <v>6</v>
      </c>
      <c r="D406" s="5" t="s">
        <v>25</v>
      </c>
    </row>
    <row r="407" spans="1:4">
      <c r="A407" s="1">
        <v>35950</v>
      </c>
      <c r="B407" s="4">
        <v>35950</v>
      </c>
      <c r="C407" s="12">
        <f t="shared" si="16"/>
        <v>6</v>
      </c>
      <c r="D407" s="5" t="s">
        <v>25</v>
      </c>
    </row>
    <row r="408" spans="1:4">
      <c r="A408" s="1">
        <v>35951</v>
      </c>
      <c r="B408" s="4">
        <v>35951</v>
      </c>
      <c r="C408" s="12">
        <f t="shared" si="16"/>
        <v>6</v>
      </c>
      <c r="D408" s="5" t="s">
        <v>25</v>
      </c>
    </row>
    <row r="409" spans="1:4">
      <c r="A409" s="1">
        <v>35952</v>
      </c>
      <c r="B409" s="4">
        <v>35952</v>
      </c>
      <c r="C409" s="12">
        <f t="shared" si="16"/>
        <v>6</v>
      </c>
      <c r="D409" s="5" t="s">
        <v>25</v>
      </c>
    </row>
    <row r="410" spans="1:4">
      <c r="A410" s="1">
        <v>35953</v>
      </c>
      <c r="B410" s="4">
        <v>35953</v>
      </c>
      <c r="C410" s="12">
        <f t="shared" si="16"/>
        <v>6</v>
      </c>
      <c r="D410" s="5" t="s">
        <v>25</v>
      </c>
    </row>
    <row r="411" spans="1:4">
      <c r="A411" s="1">
        <v>35954</v>
      </c>
      <c r="B411" s="4">
        <v>35954</v>
      </c>
      <c r="C411" s="12">
        <f t="shared" si="16"/>
        <v>6</v>
      </c>
      <c r="D411" s="5" t="s">
        <v>25</v>
      </c>
    </row>
    <row r="412" spans="1:4">
      <c r="A412" s="1">
        <v>35955</v>
      </c>
      <c r="B412" s="4">
        <v>35955</v>
      </c>
      <c r="C412" s="12">
        <f t="shared" si="16"/>
        <v>6</v>
      </c>
      <c r="D412" s="5" t="s">
        <v>25</v>
      </c>
    </row>
    <row r="413" spans="1:4">
      <c r="A413" s="1">
        <v>35956</v>
      </c>
      <c r="B413" s="4">
        <v>35956</v>
      </c>
      <c r="C413" s="12">
        <f t="shared" si="16"/>
        <v>6</v>
      </c>
      <c r="D413" s="5" t="s">
        <v>25</v>
      </c>
    </row>
    <row r="414" spans="1:4">
      <c r="A414" s="1">
        <v>35957</v>
      </c>
      <c r="B414" s="4">
        <v>35957</v>
      </c>
      <c r="C414" s="12">
        <f t="shared" si="16"/>
        <v>6</v>
      </c>
      <c r="D414" s="5" t="s">
        <v>25</v>
      </c>
    </row>
    <row r="415" spans="1:4">
      <c r="A415" s="1">
        <v>35958</v>
      </c>
      <c r="B415" s="4">
        <v>35958</v>
      </c>
      <c r="C415" s="12">
        <f t="shared" si="16"/>
        <v>6</v>
      </c>
      <c r="D415" s="5" t="s">
        <v>25</v>
      </c>
    </row>
    <row r="416" spans="1:4">
      <c r="A416" s="1">
        <v>35959</v>
      </c>
      <c r="B416" s="4">
        <v>35959</v>
      </c>
      <c r="C416" s="12">
        <f t="shared" si="16"/>
        <v>6</v>
      </c>
      <c r="D416" s="5" t="s">
        <v>25</v>
      </c>
    </row>
    <row r="417" spans="1:4">
      <c r="A417" s="1">
        <v>35960</v>
      </c>
      <c r="B417" s="4">
        <v>35960</v>
      </c>
      <c r="C417" s="12">
        <f t="shared" si="16"/>
        <v>6</v>
      </c>
      <c r="D417" s="5" t="s">
        <v>25</v>
      </c>
    </row>
    <row r="418" spans="1:4">
      <c r="A418" s="1">
        <v>35961</v>
      </c>
      <c r="B418" s="4">
        <v>35961</v>
      </c>
      <c r="C418" s="12">
        <f t="shared" si="16"/>
        <v>6</v>
      </c>
      <c r="D418" s="5" t="s">
        <v>25</v>
      </c>
    </row>
    <row r="419" spans="1:4">
      <c r="A419" s="1">
        <v>35962</v>
      </c>
      <c r="B419" s="4">
        <v>35962</v>
      </c>
      <c r="C419" s="12">
        <f t="shared" si="16"/>
        <v>6</v>
      </c>
      <c r="D419" s="5" t="s">
        <v>25</v>
      </c>
    </row>
    <row r="420" spans="1:4">
      <c r="A420" s="1">
        <v>35963</v>
      </c>
      <c r="B420" s="4">
        <v>35963</v>
      </c>
      <c r="C420" s="12">
        <f t="shared" si="16"/>
        <v>6</v>
      </c>
      <c r="D420" s="5" t="s">
        <v>25</v>
      </c>
    </row>
    <row r="421" spans="1:4">
      <c r="A421" s="1">
        <v>35964</v>
      </c>
      <c r="B421" s="4">
        <v>35964</v>
      </c>
      <c r="C421" s="12">
        <f t="shared" si="16"/>
        <v>6</v>
      </c>
      <c r="D421" s="5" t="s">
        <v>25</v>
      </c>
    </row>
    <row r="422" spans="1:4">
      <c r="A422" s="1">
        <v>35965</v>
      </c>
      <c r="B422" s="4">
        <v>35965</v>
      </c>
      <c r="C422" s="12">
        <f t="shared" si="16"/>
        <v>6</v>
      </c>
      <c r="D422" s="5" t="s">
        <v>25</v>
      </c>
    </row>
    <row r="423" spans="1:4">
      <c r="A423" s="1">
        <v>35966</v>
      </c>
      <c r="B423" s="4">
        <v>35966</v>
      </c>
      <c r="C423" s="12">
        <f t="shared" si="16"/>
        <v>6</v>
      </c>
      <c r="D423" s="5" t="s">
        <v>25</v>
      </c>
    </row>
    <row r="424" spans="1:4">
      <c r="A424" s="1">
        <v>35967</v>
      </c>
      <c r="B424" s="4">
        <v>35967</v>
      </c>
      <c r="C424" s="12">
        <f t="shared" si="16"/>
        <v>6</v>
      </c>
      <c r="D424" s="5" t="s">
        <v>25</v>
      </c>
    </row>
    <row r="425" spans="1:4">
      <c r="A425" s="1">
        <v>35968</v>
      </c>
      <c r="B425" s="4">
        <v>35968</v>
      </c>
      <c r="C425" s="12">
        <f t="shared" si="16"/>
        <v>6</v>
      </c>
      <c r="D425" s="5" t="s">
        <v>25</v>
      </c>
    </row>
    <row r="426" spans="1:4">
      <c r="A426" s="1">
        <v>35969</v>
      </c>
      <c r="B426" s="4">
        <v>35969</v>
      </c>
      <c r="C426" s="12">
        <f t="shared" si="16"/>
        <v>6</v>
      </c>
      <c r="D426" s="5" t="s">
        <v>25</v>
      </c>
    </row>
    <row r="427" spans="1:4">
      <c r="A427" s="1">
        <v>35970</v>
      </c>
      <c r="B427" s="4">
        <v>35970</v>
      </c>
      <c r="C427" s="12">
        <f t="shared" si="16"/>
        <v>6</v>
      </c>
      <c r="D427" s="5" t="s">
        <v>25</v>
      </c>
    </row>
    <row r="428" spans="1:4">
      <c r="A428" s="1">
        <v>35971</v>
      </c>
      <c r="B428" s="4">
        <v>35971</v>
      </c>
      <c r="C428" s="12">
        <f t="shared" si="16"/>
        <v>6</v>
      </c>
      <c r="D428" s="5" t="s">
        <v>25</v>
      </c>
    </row>
    <row r="429" spans="1:4">
      <c r="A429" s="1">
        <v>35972</v>
      </c>
      <c r="B429" s="4">
        <v>35972</v>
      </c>
      <c r="C429" s="12">
        <f t="shared" si="16"/>
        <v>6</v>
      </c>
      <c r="D429" s="5" t="s">
        <v>25</v>
      </c>
    </row>
    <row r="430" spans="1:4">
      <c r="A430" s="1">
        <v>35973</v>
      </c>
      <c r="B430" s="4">
        <v>35973</v>
      </c>
      <c r="C430" s="12">
        <f t="shared" si="16"/>
        <v>6</v>
      </c>
      <c r="D430" s="5" t="s">
        <v>25</v>
      </c>
    </row>
    <row r="431" spans="1:4">
      <c r="A431" s="1">
        <v>35974</v>
      </c>
      <c r="B431" s="4">
        <v>35974</v>
      </c>
      <c r="C431" s="12">
        <f t="shared" si="16"/>
        <v>6</v>
      </c>
      <c r="D431" s="5" t="s">
        <v>25</v>
      </c>
    </row>
    <row r="432" spans="1:4">
      <c r="A432" s="1">
        <v>35975</v>
      </c>
      <c r="B432" s="4">
        <v>35975</v>
      </c>
      <c r="C432" s="12">
        <f t="shared" si="16"/>
        <v>6</v>
      </c>
      <c r="D432" s="5" t="s">
        <v>25</v>
      </c>
    </row>
    <row r="433" spans="1:4">
      <c r="A433" s="1">
        <v>35976</v>
      </c>
      <c r="B433" s="4">
        <v>35976</v>
      </c>
      <c r="C433" s="12">
        <f t="shared" si="16"/>
        <v>6</v>
      </c>
      <c r="D433" s="5" t="s">
        <v>25</v>
      </c>
    </row>
    <row r="434" spans="1:4">
      <c r="A434" s="1">
        <v>35977</v>
      </c>
      <c r="B434" s="4">
        <v>35977</v>
      </c>
      <c r="C434" s="12">
        <f t="shared" si="16"/>
        <v>7</v>
      </c>
      <c r="D434" s="5" t="s">
        <v>25</v>
      </c>
    </row>
    <row r="435" spans="1:4">
      <c r="A435" s="1">
        <v>35978</v>
      </c>
      <c r="B435" s="4">
        <v>35978</v>
      </c>
      <c r="C435" s="12">
        <f t="shared" si="16"/>
        <v>7</v>
      </c>
      <c r="D435" s="5" t="s">
        <v>25</v>
      </c>
    </row>
    <row r="436" spans="1:4">
      <c r="A436" s="1">
        <v>35979</v>
      </c>
      <c r="B436" s="4">
        <v>35979</v>
      </c>
      <c r="C436" s="12">
        <f t="shared" si="16"/>
        <v>7</v>
      </c>
      <c r="D436" s="5" t="s">
        <v>25</v>
      </c>
    </row>
    <row r="437" spans="1:4">
      <c r="A437" s="1">
        <v>35980</v>
      </c>
      <c r="B437" s="4">
        <v>35980</v>
      </c>
      <c r="C437" s="12">
        <f t="shared" si="16"/>
        <v>7</v>
      </c>
      <c r="D437" s="5" t="s">
        <v>25</v>
      </c>
    </row>
    <row r="438" spans="1:4">
      <c r="A438" s="1">
        <v>35981</v>
      </c>
      <c r="B438" s="4">
        <v>35981</v>
      </c>
      <c r="C438" s="12">
        <f t="shared" si="16"/>
        <v>7</v>
      </c>
      <c r="D438" s="5" t="s">
        <v>25</v>
      </c>
    </row>
    <row r="439" spans="1:4">
      <c r="A439" s="1">
        <v>35982</v>
      </c>
      <c r="B439" s="4">
        <v>35982</v>
      </c>
      <c r="C439" s="12">
        <f t="shared" si="16"/>
        <v>7</v>
      </c>
      <c r="D439" s="5" t="s">
        <v>25</v>
      </c>
    </row>
    <row r="440" spans="1:4">
      <c r="A440" s="1">
        <v>35983</v>
      </c>
      <c r="B440" s="4">
        <v>35983</v>
      </c>
      <c r="C440" s="12">
        <f t="shared" si="16"/>
        <v>7</v>
      </c>
      <c r="D440" s="5" t="s">
        <v>25</v>
      </c>
    </row>
    <row r="441" spans="1:4">
      <c r="A441" s="1">
        <v>35984</v>
      </c>
      <c r="B441" s="4">
        <v>35984</v>
      </c>
      <c r="C441" s="12">
        <f t="shared" si="16"/>
        <v>7</v>
      </c>
      <c r="D441" s="5" t="s">
        <v>25</v>
      </c>
    </row>
    <row r="442" spans="1:4">
      <c r="A442" s="1">
        <v>35985</v>
      </c>
      <c r="B442" s="4">
        <v>35985</v>
      </c>
      <c r="C442" s="12">
        <f t="shared" si="16"/>
        <v>7</v>
      </c>
      <c r="D442" s="5" t="s">
        <v>25</v>
      </c>
    </row>
    <row r="443" spans="1:4">
      <c r="A443" s="1">
        <v>35986</v>
      </c>
      <c r="B443" s="4">
        <v>35986</v>
      </c>
      <c r="C443" s="12">
        <f t="shared" si="16"/>
        <v>7</v>
      </c>
      <c r="D443" s="5" t="s">
        <v>25</v>
      </c>
    </row>
    <row r="444" spans="1:4">
      <c r="A444" s="1">
        <v>35987</v>
      </c>
      <c r="B444" s="4">
        <v>35987</v>
      </c>
      <c r="C444" s="12">
        <f t="shared" si="16"/>
        <v>7</v>
      </c>
      <c r="D444" s="5" t="s">
        <v>25</v>
      </c>
    </row>
    <row r="445" spans="1:4">
      <c r="A445" s="1">
        <v>35988</v>
      </c>
      <c r="B445" s="4">
        <v>35988</v>
      </c>
      <c r="C445" s="12">
        <f t="shared" si="16"/>
        <v>7</v>
      </c>
      <c r="D445" s="5" t="s">
        <v>25</v>
      </c>
    </row>
    <row r="446" spans="1:4">
      <c r="A446" s="1">
        <v>35989</v>
      </c>
      <c r="B446" s="4">
        <v>35989</v>
      </c>
      <c r="C446" s="12">
        <f t="shared" si="16"/>
        <v>7</v>
      </c>
      <c r="D446" s="5" t="s">
        <v>25</v>
      </c>
    </row>
    <row r="447" spans="1:4">
      <c r="A447" s="1">
        <v>35990</v>
      </c>
      <c r="B447" s="4">
        <v>35990</v>
      </c>
      <c r="C447" s="12">
        <f t="shared" si="16"/>
        <v>7</v>
      </c>
      <c r="D447" s="5" t="s">
        <v>25</v>
      </c>
    </row>
    <row r="448" spans="1:4">
      <c r="A448" s="1">
        <v>35991</v>
      </c>
      <c r="B448" s="4">
        <v>35991</v>
      </c>
      <c r="C448" s="12">
        <f t="shared" si="16"/>
        <v>7</v>
      </c>
      <c r="D448" s="5" t="s">
        <v>25</v>
      </c>
    </row>
    <row r="449" spans="1:4">
      <c r="A449" s="1">
        <v>35992</v>
      </c>
      <c r="B449" s="4">
        <v>35992</v>
      </c>
      <c r="C449" s="12">
        <f t="shared" si="16"/>
        <v>7</v>
      </c>
      <c r="D449" s="5" t="s">
        <v>25</v>
      </c>
    </row>
    <row r="450" spans="1:4">
      <c r="A450" s="1">
        <v>35993</v>
      </c>
      <c r="B450" s="4">
        <v>35993</v>
      </c>
      <c r="C450" s="12">
        <f t="shared" si="16"/>
        <v>7</v>
      </c>
      <c r="D450" s="5" t="s">
        <v>25</v>
      </c>
    </row>
    <row r="451" spans="1:4">
      <c r="A451" s="1">
        <v>35994</v>
      </c>
      <c r="B451" s="4">
        <v>35994</v>
      </c>
      <c r="C451" s="12">
        <f t="shared" si="16"/>
        <v>7</v>
      </c>
      <c r="D451" s="5" t="s">
        <v>25</v>
      </c>
    </row>
    <row r="452" spans="1:4">
      <c r="A452" s="1">
        <v>35995</v>
      </c>
      <c r="B452" s="4">
        <v>35995</v>
      </c>
      <c r="C452" s="12">
        <f t="shared" si="16"/>
        <v>7</v>
      </c>
      <c r="D452" s="5" t="s">
        <v>25</v>
      </c>
    </row>
    <row r="453" spans="1:4">
      <c r="A453" s="1">
        <v>35996</v>
      </c>
      <c r="B453" s="4">
        <v>35996</v>
      </c>
      <c r="C453" s="12">
        <f t="shared" si="16"/>
        <v>7</v>
      </c>
      <c r="D453" s="5" t="s">
        <v>25</v>
      </c>
    </row>
    <row r="454" spans="1:4">
      <c r="A454" s="1">
        <v>35997</v>
      </c>
      <c r="B454" s="4">
        <v>35997</v>
      </c>
      <c r="C454" s="12">
        <f t="shared" si="16"/>
        <v>7</v>
      </c>
      <c r="D454" s="5" t="s">
        <v>25</v>
      </c>
    </row>
    <row r="455" spans="1:4">
      <c r="A455" s="1">
        <v>35998</v>
      </c>
      <c r="B455" s="4">
        <v>35998</v>
      </c>
      <c r="C455" s="12">
        <f t="shared" si="16"/>
        <v>7</v>
      </c>
      <c r="D455" s="5" t="s">
        <v>25</v>
      </c>
    </row>
    <row r="456" spans="1:4">
      <c r="A456" s="1">
        <v>35999</v>
      </c>
      <c r="B456" s="4">
        <v>35999</v>
      </c>
      <c r="C456" s="12">
        <f t="shared" si="16"/>
        <v>7</v>
      </c>
      <c r="D456" s="5" t="s">
        <v>25</v>
      </c>
    </row>
    <row r="457" spans="1:4">
      <c r="A457" s="1">
        <v>36000</v>
      </c>
      <c r="B457" s="4">
        <v>36000</v>
      </c>
      <c r="C457" s="12">
        <f t="shared" ref="C457:C520" si="17">IF(B457&lt;&gt;"",MONTH(B457),0)</f>
        <v>7</v>
      </c>
      <c r="D457" s="5" t="s">
        <v>25</v>
      </c>
    </row>
    <row r="458" spans="1:4">
      <c r="A458" s="1">
        <v>36001</v>
      </c>
      <c r="B458" s="4">
        <v>36001</v>
      </c>
      <c r="C458" s="12">
        <f t="shared" si="17"/>
        <v>7</v>
      </c>
      <c r="D458" s="5" t="s">
        <v>25</v>
      </c>
    </row>
    <row r="459" spans="1:4">
      <c r="A459" s="1">
        <v>36002</v>
      </c>
      <c r="B459" s="4">
        <v>36002</v>
      </c>
      <c r="C459" s="12">
        <f t="shared" si="17"/>
        <v>7</v>
      </c>
      <c r="D459" s="5" t="s">
        <v>25</v>
      </c>
    </row>
    <row r="460" spans="1:4">
      <c r="A460" s="1">
        <v>36003</v>
      </c>
      <c r="B460" s="4">
        <v>36003</v>
      </c>
      <c r="C460" s="12">
        <f t="shared" si="17"/>
        <v>7</v>
      </c>
      <c r="D460" s="5" t="s">
        <v>25</v>
      </c>
    </row>
    <row r="461" spans="1:4">
      <c r="A461" s="1">
        <v>36004</v>
      </c>
      <c r="B461" s="4">
        <v>36004</v>
      </c>
      <c r="C461" s="12">
        <f t="shared" si="17"/>
        <v>7</v>
      </c>
      <c r="D461" s="5" t="s">
        <v>25</v>
      </c>
    </row>
    <row r="462" spans="1:4">
      <c r="A462" s="1">
        <v>36005</v>
      </c>
      <c r="B462" s="4">
        <v>36005</v>
      </c>
      <c r="C462" s="12">
        <f t="shared" si="17"/>
        <v>7</v>
      </c>
      <c r="D462" s="5" t="s">
        <v>25</v>
      </c>
    </row>
    <row r="463" spans="1:4">
      <c r="A463" s="1">
        <v>36006</v>
      </c>
      <c r="B463" s="4">
        <v>36006</v>
      </c>
      <c r="C463" s="12">
        <f t="shared" si="17"/>
        <v>7</v>
      </c>
      <c r="D463" s="5" t="s">
        <v>25</v>
      </c>
    </row>
    <row r="464" spans="1:4">
      <c r="A464" s="1">
        <v>36007</v>
      </c>
      <c r="B464" s="4">
        <v>36007</v>
      </c>
      <c r="C464" s="12">
        <f t="shared" si="17"/>
        <v>7</v>
      </c>
      <c r="D464" s="5" t="s">
        <v>25</v>
      </c>
    </row>
    <row r="465" spans="1:4">
      <c r="A465" s="1">
        <v>36008</v>
      </c>
      <c r="B465" s="4">
        <v>36008</v>
      </c>
      <c r="C465" s="12">
        <f t="shared" si="17"/>
        <v>8</v>
      </c>
      <c r="D465" s="41">
        <v>356000</v>
      </c>
    </row>
    <row r="466" spans="1:4">
      <c r="A466" s="1">
        <v>36009</v>
      </c>
      <c r="B466" s="4">
        <v>36009</v>
      </c>
      <c r="C466" s="12">
        <f t="shared" si="17"/>
        <v>8</v>
      </c>
      <c r="D466" s="41">
        <v>387000</v>
      </c>
    </row>
    <row r="467" spans="1:4">
      <c r="A467" s="1">
        <v>36010</v>
      </c>
      <c r="B467" s="4">
        <v>36010</v>
      </c>
      <c r="C467" s="12">
        <f t="shared" si="17"/>
        <v>8</v>
      </c>
      <c r="D467" s="41">
        <v>435000</v>
      </c>
    </row>
    <row r="468" spans="1:4">
      <c r="A468" s="1">
        <v>36011</v>
      </c>
      <c r="B468" s="4">
        <v>36011</v>
      </c>
      <c r="C468" s="12">
        <f t="shared" si="17"/>
        <v>8</v>
      </c>
      <c r="D468" s="41">
        <v>368000</v>
      </c>
    </row>
    <row r="469" spans="1:4">
      <c r="A469" s="1">
        <v>36012</v>
      </c>
      <c r="B469" s="4">
        <v>36012</v>
      </c>
      <c r="C469" s="12">
        <f t="shared" si="17"/>
        <v>8</v>
      </c>
      <c r="D469" s="41">
        <v>434000</v>
      </c>
    </row>
    <row r="470" spans="1:4">
      <c r="A470" s="1">
        <v>36013</v>
      </c>
      <c r="B470" s="4">
        <v>36013</v>
      </c>
      <c r="C470" s="12">
        <f t="shared" si="17"/>
        <v>8</v>
      </c>
      <c r="D470" s="41">
        <v>267000</v>
      </c>
    </row>
    <row r="471" spans="1:4">
      <c r="A471" s="1">
        <v>36014</v>
      </c>
      <c r="B471" s="4">
        <v>36014</v>
      </c>
      <c r="C471" s="12">
        <f t="shared" si="17"/>
        <v>8</v>
      </c>
      <c r="D471" s="41">
        <v>380000</v>
      </c>
    </row>
    <row r="472" spans="1:4">
      <c r="A472" s="1">
        <v>36015</v>
      </c>
      <c r="B472" s="4">
        <v>36015</v>
      </c>
      <c r="C472" s="12">
        <f t="shared" si="17"/>
        <v>8</v>
      </c>
      <c r="D472" s="41">
        <v>342000</v>
      </c>
    </row>
    <row r="473" spans="1:4">
      <c r="A473" s="1">
        <v>36016</v>
      </c>
      <c r="B473" s="4">
        <v>36016</v>
      </c>
      <c r="C473" s="12">
        <f t="shared" si="17"/>
        <v>8</v>
      </c>
      <c r="D473" s="41">
        <v>341000</v>
      </c>
    </row>
    <row r="474" spans="1:4">
      <c r="A474" s="1">
        <v>36017</v>
      </c>
      <c r="B474" s="4">
        <v>36017</v>
      </c>
      <c r="C474" s="12">
        <f t="shared" si="17"/>
        <v>8</v>
      </c>
      <c r="D474" s="41">
        <v>400000</v>
      </c>
    </row>
    <row r="475" spans="1:4">
      <c r="A475" s="1">
        <v>36018</v>
      </c>
      <c r="B475" s="4">
        <v>36018</v>
      </c>
      <c r="C475" s="12">
        <f t="shared" si="17"/>
        <v>8</v>
      </c>
      <c r="D475" s="41">
        <v>225000</v>
      </c>
    </row>
    <row r="476" spans="1:4">
      <c r="A476" s="1">
        <v>36019</v>
      </c>
      <c r="B476" s="4">
        <v>36019</v>
      </c>
      <c r="C476" s="12">
        <f t="shared" si="17"/>
        <v>8</v>
      </c>
      <c r="D476" s="41">
        <v>204000</v>
      </c>
    </row>
    <row r="477" spans="1:4">
      <c r="A477" s="1">
        <v>36020</v>
      </c>
      <c r="B477" s="4">
        <v>36020</v>
      </c>
      <c r="C477" s="12">
        <f t="shared" si="17"/>
        <v>8</v>
      </c>
      <c r="D477" s="41">
        <v>162000</v>
      </c>
    </row>
    <row r="478" spans="1:4">
      <c r="A478" s="1">
        <v>36021</v>
      </c>
      <c r="B478" s="4">
        <v>36021</v>
      </c>
      <c r="C478" s="12">
        <f t="shared" si="17"/>
        <v>8</v>
      </c>
      <c r="D478" s="41">
        <v>162000</v>
      </c>
    </row>
    <row r="479" spans="1:4">
      <c r="A479" s="1">
        <v>36022</v>
      </c>
      <c r="B479" s="4">
        <v>36022</v>
      </c>
      <c r="C479" s="12">
        <f t="shared" si="17"/>
        <v>8</v>
      </c>
      <c r="D479" s="41">
        <v>274000</v>
      </c>
    </row>
    <row r="480" spans="1:4">
      <c r="A480" s="1">
        <v>36023</v>
      </c>
      <c r="B480" s="4">
        <v>36023</v>
      </c>
      <c r="C480" s="12">
        <f t="shared" si="17"/>
        <v>8</v>
      </c>
      <c r="D480" s="41">
        <v>262000</v>
      </c>
    </row>
    <row r="481" spans="1:4">
      <c r="A481" s="1">
        <v>36024</v>
      </c>
      <c r="B481" s="4">
        <v>36024</v>
      </c>
      <c r="C481" s="12">
        <f t="shared" si="17"/>
        <v>8</v>
      </c>
      <c r="D481" s="41">
        <v>281000</v>
      </c>
    </row>
    <row r="482" spans="1:4">
      <c r="A482" s="1">
        <v>36025</v>
      </c>
      <c r="B482" s="4">
        <v>36025</v>
      </c>
      <c r="C482" s="12">
        <f t="shared" si="17"/>
        <v>8</v>
      </c>
      <c r="D482" s="41">
        <v>237000</v>
      </c>
    </row>
    <row r="483" spans="1:4">
      <c r="A483" s="1">
        <v>36026</v>
      </c>
      <c r="B483" s="4">
        <v>36026</v>
      </c>
      <c r="C483" s="12">
        <f t="shared" si="17"/>
        <v>8</v>
      </c>
      <c r="D483" s="41">
        <v>249000</v>
      </c>
    </row>
    <row r="484" spans="1:4">
      <c r="A484" s="1">
        <v>36027</v>
      </c>
      <c r="B484" s="4">
        <v>36027</v>
      </c>
      <c r="C484" s="12">
        <f t="shared" si="17"/>
        <v>8</v>
      </c>
      <c r="D484" s="41">
        <v>338000</v>
      </c>
    </row>
    <row r="485" spans="1:4">
      <c r="A485" s="1">
        <v>36028</v>
      </c>
      <c r="B485" s="4">
        <v>36028</v>
      </c>
      <c r="C485" s="12">
        <f t="shared" si="17"/>
        <v>8</v>
      </c>
      <c r="D485" s="41">
        <v>376000</v>
      </c>
    </row>
    <row r="486" spans="1:4">
      <c r="A486" s="1">
        <v>36029</v>
      </c>
      <c r="B486" s="4">
        <v>36029</v>
      </c>
      <c r="C486" s="12">
        <f t="shared" si="17"/>
        <v>8</v>
      </c>
      <c r="D486" s="41">
        <v>230000</v>
      </c>
    </row>
    <row r="487" spans="1:4">
      <c r="A487" s="1">
        <v>36030</v>
      </c>
      <c r="B487" s="4">
        <v>36030</v>
      </c>
      <c r="C487" s="12">
        <f t="shared" si="17"/>
        <v>8</v>
      </c>
      <c r="D487" s="41">
        <v>239000</v>
      </c>
    </row>
    <row r="488" spans="1:4">
      <c r="A488" s="1">
        <v>36031</v>
      </c>
      <c r="B488" s="4">
        <v>36031</v>
      </c>
      <c r="C488" s="12">
        <f t="shared" si="17"/>
        <v>8</v>
      </c>
      <c r="D488" s="41">
        <v>215000</v>
      </c>
    </row>
    <row r="489" spans="1:4">
      <c r="A489" s="1">
        <v>36032</v>
      </c>
      <c r="B489" s="4">
        <v>36032</v>
      </c>
      <c r="C489" s="12">
        <f t="shared" si="17"/>
        <v>8</v>
      </c>
      <c r="D489" s="41">
        <v>320000</v>
      </c>
    </row>
    <row r="490" spans="1:4">
      <c r="A490" s="1">
        <v>36033</v>
      </c>
      <c r="B490" s="4">
        <v>36033</v>
      </c>
      <c r="C490" s="12">
        <f t="shared" si="17"/>
        <v>8</v>
      </c>
      <c r="D490" s="41">
        <v>396000</v>
      </c>
    </row>
    <row r="491" spans="1:4">
      <c r="A491" s="1">
        <v>36034</v>
      </c>
      <c r="B491" s="4">
        <v>36034</v>
      </c>
      <c r="C491" s="12">
        <f t="shared" si="17"/>
        <v>8</v>
      </c>
      <c r="D491" s="41">
        <v>401000</v>
      </c>
    </row>
    <row r="492" spans="1:4">
      <c r="A492" s="1">
        <v>36035</v>
      </c>
      <c r="B492" s="4">
        <v>36035</v>
      </c>
      <c r="C492" s="12">
        <f t="shared" si="17"/>
        <v>8</v>
      </c>
      <c r="D492" s="41">
        <v>189000</v>
      </c>
    </row>
    <row r="493" spans="1:4">
      <c r="A493" s="1">
        <v>36036</v>
      </c>
      <c r="B493" s="4">
        <v>36036</v>
      </c>
      <c r="C493" s="12">
        <f t="shared" si="17"/>
        <v>8</v>
      </c>
      <c r="D493" s="41">
        <v>314000</v>
      </c>
    </row>
    <row r="494" spans="1:4">
      <c r="A494" s="1">
        <v>36037</v>
      </c>
      <c r="B494" s="4">
        <v>36037</v>
      </c>
      <c r="C494" s="12">
        <f t="shared" si="17"/>
        <v>8</v>
      </c>
      <c r="D494" s="41">
        <v>346000</v>
      </c>
    </row>
    <row r="495" spans="1:4">
      <c r="A495" s="1">
        <v>36038</v>
      </c>
      <c r="B495" s="4">
        <v>36038</v>
      </c>
      <c r="C495" s="12">
        <f t="shared" si="17"/>
        <v>8</v>
      </c>
      <c r="D495" s="41">
        <v>293000</v>
      </c>
    </row>
    <row r="496" spans="1:4">
      <c r="A496" s="1">
        <v>36039</v>
      </c>
      <c r="B496" s="4">
        <v>36039</v>
      </c>
      <c r="C496" s="12">
        <f t="shared" si="17"/>
        <v>9</v>
      </c>
      <c r="D496" s="41">
        <v>155000</v>
      </c>
    </row>
    <row r="497" spans="1:4">
      <c r="A497" s="1">
        <v>36040</v>
      </c>
      <c r="B497" s="4">
        <v>36040</v>
      </c>
      <c r="C497" s="12">
        <f t="shared" si="17"/>
        <v>9</v>
      </c>
      <c r="D497" s="41">
        <v>54000</v>
      </c>
    </row>
    <row r="498" spans="1:4">
      <c r="A498" s="1">
        <v>36041</v>
      </c>
      <c r="B498" s="4">
        <v>36041</v>
      </c>
      <c r="C498" s="12">
        <f t="shared" si="17"/>
        <v>9</v>
      </c>
      <c r="D498" s="41">
        <v>166000</v>
      </c>
    </row>
    <row r="499" spans="1:4">
      <c r="A499" s="1">
        <v>36042</v>
      </c>
      <c r="B499" s="4">
        <v>36042</v>
      </c>
      <c r="C499" s="12">
        <f t="shared" si="17"/>
        <v>9</v>
      </c>
      <c r="D499" s="41">
        <v>189000</v>
      </c>
    </row>
    <row r="500" spans="1:4">
      <c r="A500" s="1">
        <v>36043</v>
      </c>
      <c r="B500" s="4">
        <v>36043</v>
      </c>
      <c r="C500" s="12">
        <f t="shared" si="17"/>
        <v>9</v>
      </c>
      <c r="D500" s="41">
        <v>208000</v>
      </c>
    </row>
    <row r="501" spans="1:4">
      <c r="A501" s="1">
        <v>36044</v>
      </c>
      <c r="B501" s="4">
        <v>36044</v>
      </c>
      <c r="C501" s="12">
        <f t="shared" si="17"/>
        <v>9</v>
      </c>
      <c r="D501" s="41">
        <v>229000</v>
      </c>
    </row>
    <row r="502" spans="1:4">
      <c r="A502" s="1">
        <v>36045</v>
      </c>
      <c r="B502" s="4">
        <v>36045</v>
      </c>
      <c r="C502" s="12">
        <f t="shared" si="17"/>
        <v>9</v>
      </c>
      <c r="D502" s="41">
        <v>238000</v>
      </c>
    </row>
    <row r="503" spans="1:4">
      <c r="A503" s="1">
        <v>36046</v>
      </c>
      <c r="B503" s="4">
        <v>36046</v>
      </c>
      <c r="C503" s="12">
        <f t="shared" si="17"/>
        <v>9</v>
      </c>
      <c r="D503" s="41">
        <v>223000</v>
      </c>
    </row>
    <row r="504" spans="1:4">
      <c r="A504" s="1">
        <v>36047</v>
      </c>
      <c r="B504" s="4">
        <v>36047</v>
      </c>
      <c r="C504" s="12">
        <f t="shared" si="17"/>
        <v>9</v>
      </c>
      <c r="D504" s="41">
        <v>172000</v>
      </c>
    </row>
    <row r="505" spans="1:4">
      <c r="A505" s="1">
        <v>36048</v>
      </c>
      <c r="B505" s="4">
        <v>36048</v>
      </c>
      <c r="C505" s="12">
        <f t="shared" si="17"/>
        <v>9</v>
      </c>
      <c r="D505" s="41">
        <v>221000</v>
      </c>
    </row>
    <row r="506" spans="1:4">
      <c r="A506" s="1">
        <v>36049</v>
      </c>
      <c r="B506" s="4">
        <v>36049</v>
      </c>
      <c r="C506" s="12">
        <f t="shared" si="17"/>
        <v>9</v>
      </c>
      <c r="D506" s="41">
        <v>320000</v>
      </c>
    </row>
    <row r="507" spans="1:4">
      <c r="A507" s="1">
        <v>36050</v>
      </c>
      <c r="B507" s="4">
        <v>36050</v>
      </c>
      <c r="C507" s="12">
        <f t="shared" si="17"/>
        <v>9</v>
      </c>
      <c r="D507" s="41">
        <v>375000</v>
      </c>
    </row>
    <row r="508" spans="1:4">
      <c r="A508" s="1">
        <v>36051</v>
      </c>
      <c r="B508" s="4">
        <v>36051</v>
      </c>
      <c r="C508" s="12">
        <f t="shared" si="17"/>
        <v>9</v>
      </c>
      <c r="D508" s="41">
        <v>426000</v>
      </c>
    </row>
    <row r="509" spans="1:4">
      <c r="A509" s="1">
        <v>36052</v>
      </c>
      <c r="B509" s="4">
        <v>36052</v>
      </c>
      <c r="C509" s="12">
        <f t="shared" si="17"/>
        <v>9</v>
      </c>
      <c r="D509" s="41">
        <v>359000</v>
      </c>
    </row>
    <row r="510" spans="1:4">
      <c r="A510" s="1">
        <v>36053</v>
      </c>
      <c r="B510" s="4">
        <v>36053</v>
      </c>
      <c r="C510" s="12">
        <f t="shared" si="17"/>
        <v>9</v>
      </c>
      <c r="D510" s="41">
        <v>207000</v>
      </c>
    </row>
    <row r="511" spans="1:4">
      <c r="A511" s="1">
        <v>36054</v>
      </c>
      <c r="B511" s="4">
        <v>36054</v>
      </c>
      <c r="C511" s="12">
        <f t="shared" si="17"/>
        <v>9</v>
      </c>
      <c r="D511" s="41">
        <v>221000</v>
      </c>
    </row>
    <row r="512" spans="1:4">
      <c r="A512" s="1">
        <v>36055</v>
      </c>
      <c r="B512" s="4">
        <v>36055</v>
      </c>
      <c r="C512" s="12">
        <f t="shared" si="17"/>
        <v>9</v>
      </c>
      <c r="D512" s="41">
        <v>245000</v>
      </c>
    </row>
    <row r="513" spans="1:4">
      <c r="A513" s="1">
        <v>36056</v>
      </c>
      <c r="B513" s="4">
        <v>36056</v>
      </c>
      <c r="C513" s="12">
        <f t="shared" si="17"/>
        <v>9</v>
      </c>
      <c r="D513" s="41">
        <v>199000</v>
      </c>
    </row>
    <row r="514" spans="1:4">
      <c r="A514" s="1">
        <v>36057</v>
      </c>
      <c r="B514" s="4">
        <v>36057</v>
      </c>
      <c r="C514" s="12">
        <f t="shared" si="17"/>
        <v>9</v>
      </c>
      <c r="D514" s="41">
        <v>230000</v>
      </c>
    </row>
    <row r="515" spans="1:4">
      <c r="A515" s="1">
        <v>36058</v>
      </c>
      <c r="B515" s="4">
        <v>36058</v>
      </c>
      <c r="C515" s="12">
        <f t="shared" si="17"/>
        <v>9</v>
      </c>
      <c r="D515" s="41">
        <v>221000</v>
      </c>
    </row>
    <row r="516" spans="1:4">
      <c r="A516" s="1">
        <v>36059</v>
      </c>
      <c r="B516" s="4">
        <v>36059</v>
      </c>
      <c r="C516" s="12">
        <f t="shared" si="17"/>
        <v>9</v>
      </c>
      <c r="D516" s="41">
        <v>204000</v>
      </c>
    </row>
    <row r="517" spans="1:4">
      <c r="A517" s="1">
        <v>36060</v>
      </c>
      <c r="B517" s="4">
        <v>36060</v>
      </c>
      <c r="C517" s="12">
        <f t="shared" si="17"/>
        <v>9</v>
      </c>
      <c r="D517" s="41">
        <v>174000</v>
      </c>
    </row>
    <row r="518" spans="1:4">
      <c r="A518" s="1">
        <v>36061</v>
      </c>
      <c r="B518" s="4">
        <v>36061</v>
      </c>
      <c r="C518" s="12">
        <f t="shared" si="17"/>
        <v>9</v>
      </c>
      <c r="D518" s="41">
        <v>180000</v>
      </c>
    </row>
    <row r="519" spans="1:4">
      <c r="A519" s="1">
        <v>36062</v>
      </c>
      <c r="B519" s="4">
        <v>36062</v>
      </c>
      <c r="C519" s="12">
        <f t="shared" si="17"/>
        <v>9</v>
      </c>
      <c r="D519" s="41">
        <v>198000</v>
      </c>
    </row>
    <row r="520" spans="1:4">
      <c r="A520" s="1">
        <v>36063</v>
      </c>
      <c r="B520" s="4">
        <v>36063</v>
      </c>
      <c r="C520" s="12">
        <f t="shared" si="17"/>
        <v>9</v>
      </c>
      <c r="D520" s="41">
        <v>251000</v>
      </c>
    </row>
    <row r="521" spans="1:4">
      <c r="A521" s="1">
        <v>36064</v>
      </c>
      <c r="B521" s="4">
        <v>36064</v>
      </c>
      <c r="C521" s="12">
        <f t="shared" ref="C521:C584" si="18">IF(B521&lt;&gt;"",MONTH(B521),0)</f>
        <v>9</v>
      </c>
      <c r="D521" s="41">
        <v>234000</v>
      </c>
    </row>
    <row r="522" spans="1:4">
      <c r="A522" s="1">
        <v>36065</v>
      </c>
      <c r="B522" s="4">
        <v>36065</v>
      </c>
      <c r="C522" s="12">
        <f t="shared" si="18"/>
        <v>9</v>
      </c>
      <c r="D522" s="41">
        <v>214000</v>
      </c>
    </row>
    <row r="523" spans="1:4">
      <c r="A523" s="1">
        <v>36066</v>
      </c>
      <c r="B523" s="4">
        <v>36066</v>
      </c>
      <c r="C523" s="12">
        <f t="shared" si="18"/>
        <v>9</v>
      </c>
      <c r="D523" s="41">
        <v>53000</v>
      </c>
    </row>
    <row r="524" spans="1:4">
      <c r="A524" s="1">
        <v>36067</v>
      </c>
      <c r="B524" s="4">
        <v>36067</v>
      </c>
      <c r="C524" s="12">
        <f t="shared" si="18"/>
        <v>9</v>
      </c>
      <c r="D524" s="41">
        <v>184000</v>
      </c>
    </row>
    <row r="525" spans="1:4">
      <c r="A525" s="1">
        <v>36068</v>
      </c>
      <c r="B525" s="4">
        <v>36068</v>
      </c>
      <c r="C525" s="12">
        <f t="shared" si="18"/>
        <v>9</v>
      </c>
      <c r="D525" s="41">
        <v>210000</v>
      </c>
    </row>
    <row r="526" spans="1:4">
      <c r="A526" s="1">
        <v>36069</v>
      </c>
      <c r="B526" s="4">
        <v>36069</v>
      </c>
      <c r="C526" s="12">
        <f t="shared" si="18"/>
        <v>10</v>
      </c>
      <c r="D526" s="41">
        <v>215000</v>
      </c>
    </row>
    <row r="527" spans="1:4">
      <c r="A527" s="1">
        <v>36070</v>
      </c>
      <c r="B527" s="4">
        <v>36070</v>
      </c>
      <c r="C527" s="12">
        <f t="shared" si="18"/>
        <v>10</v>
      </c>
      <c r="D527" s="41">
        <v>99000</v>
      </c>
    </row>
    <row r="528" spans="1:4">
      <c r="A528" s="1">
        <v>36071</v>
      </c>
      <c r="B528" s="4">
        <v>36071</v>
      </c>
      <c r="C528" s="12">
        <f t="shared" si="18"/>
        <v>10</v>
      </c>
      <c r="D528" s="41">
        <v>212000</v>
      </c>
    </row>
    <row r="529" spans="1:4">
      <c r="A529" s="1">
        <v>36072</v>
      </c>
      <c r="B529" s="4">
        <v>36072</v>
      </c>
      <c r="C529" s="12">
        <f t="shared" si="18"/>
        <v>10</v>
      </c>
      <c r="D529" s="41">
        <v>232000</v>
      </c>
    </row>
    <row r="530" spans="1:4">
      <c r="A530" s="1">
        <v>36073</v>
      </c>
      <c r="B530" s="4">
        <v>36073</v>
      </c>
      <c r="C530" s="12">
        <f t="shared" si="18"/>
        <v>10</v>
      </c>
      <c r="D530" s="41">
        <v>270000</v>
      </c>
    </row>
    <row r="531" spans="1:4">
      <c r="A531" s="1">
        <v>36074</v>
      </c>
      <c r="B531" s="4">
        <v>36074</v>
      </c>
      <c r="C531" s="12">
        <f t="shared" si="18"/>
        <v>10</v>
      </c>
      <c r="D531" s="41">
        <v>274000</v>
      </c>
    </row>
    <row r="532" spans="1:4">
      <c r="A532" s="1">
        <v>36075</v>
      </c>
      <c r="B532" s="4">
        <v>36075</v>
      </c>
      <c r="C532" s="12">
        <f t="shared" si="18"/>
        <v>10</v>
      </c>
      <c r="D532" s="41">
        <v>233000</v>
      </c>
    </row>
    <row r="533" spans="1:4">
      <c r="A533" s="1">
        <v>36076</v>
      </c>
      <c r="B533" s="4">
        <v>36076</v>
      </c>
      <c r="C533" s="12">
        <f t="shared" si="18"/>
        <v>10</v>
      </c>
      <c r="D533" s="41">
        <v>337000</v>
      </c>
    </row>
    <row r="534" spans="1:4">
      <c r="A534" s="1">
        <v>36077</v>
      </c>
      <c r="B534" s="4">
        <v>36077</v>
      </c>
      <c r="C534" s="12">
        <f t="shared" si="18"/>
        <v>10</v>
      </c>
      <c r="D534" s="41">
        <v>394000</v>
      </c>
    </row>
    <row r="535" spans="1:4">
      <c r="A535" s="1">
        <v>36078</v>
      </c>
      <c r="B535" s="4">
        <v>36078</v>
      </c>
      <c r="C535" s="12">
        <f t="shared" si="18"/>
        <v>10</v>
      </c>
      <c r="D535" s="41">
        <v>372000</v>
      </c>
    </row>
    <row r="536" spans="1:4">
      <c r="A536" s="1">
        <v>36079</v>
      </c>
      <c r="B536" s="4">
        <v>36079</v>
      </c>
      <c r="C536" s="12">
        <f t="shared" si="18"/>
        <v>10</v>
      </c>
      <c r="D536" s="41">
        <v>353000</v>
      </c>
    </row>
    <row r="537" spans="1:4">
      <c r="A537" s="1">
        <v>36080</v>
      </c>
      <c r="B537" s="4">
        <v>36080</v>
      </c>
      <c r="C537" s="12">
        <f t="shared" si="18"/>
        <v>10</v>
      </c>
      <c r="D537" s="41">
        <v>342000</v>
      </c>
    </row>
    <row r="538" spans="1:4">
      <c r="A538" s="1">
        <v>36081</v>
      </c>
      <c r="B538" s="4">
        <v>36081</v>
      </c>
      <c r="C538" s="12">
        <f t="shared" si="18"/>
        <v>10</v>
      </c>
      <c r="D538" s="41">
        <v>317000</v>
      </c>
    </row>
    <row r="539" spans="1:4">
      <c r="A539" s="1">
        <v>36082</v>
      </c>
      <c r="B539" s="4">
        <v>36082</v>
      </c>
      <c r="C539" s="12">
        <f t="shared" si="18"/>
        <v>10</v>
      </c>
      <c r="D539" s="41">
        <v>192000</v>
      </c>
    </row>
    <row r="540" spans="1:4">
      <c r="A540" s="1">
        <v>36083</v>
      </c>
      <c r="B540" s="4">
        <v>36083</v>
      </c>
      <c r="C540" s="12">
        <f t="shared" si="18"/>
        <v>10</v>
      </c>
      <c r="D540" s="41">
        <v>223000</v>
      </c>
    </row>
    <row r="541" spans="1:4">
      <c r="A541" s="1">
        <v>36084</v>
      </c>
      <c r="B541" s="4">
        <v>36084</v>
      </c>
      <c r="C541" s="12">
        <f t="shared" si="18"/>
        <v>10</v>
      </c>
      <c r="D541" s="41">
        <v>225000</v>
      </c>
    </row>
    <row r="542" spans="1:4">
      <c r="A542" s="1">
        <v>36085</v>
      </c>
      <c r="B542" s="4">
        <v>36085</v>
      </c>
      <c r="C542" s="12">
        <f t="shared" si="18"/>
        <v>10</v>
      </c>
      <c r="D542" s="41">
        <v>105000</v>
      </c>
    </row>
    <row r="543" spans="1:4">
      <c r="A543" s="1">
        <v>36086</v>
      </c>
      <c r="B543" s="4">
        <v>36086</v>
      </c>
      <c r="C543" s="12">
        <f t="shared" si="18"/>
        <v>10</v>
      </c>
      <c r="D543" s="41">
        <v>203000</v>
      </c>
    </row>
    <row r="544" spans="1:4">
      <c r="A544" s="1">
        <v>36087</v>
      </c>
      <c r="B544" s="4">
        <v>36087</v>
      </c>
      <c r="C544" s="12">
        <f t="shared" si="18"/>
        <v>10</v>
      </c>
      <c r="D544" s="41">
        <v>219000</v>
      </c>
    </row>
    <row r="545" spans="1:4">
      <c r="A545" s="1">
        <v>36088</v>
      </c>
      <c r="B545" s="4">
        <v>36088</v>
      </c>
      <c r="C545" s="12">
        <f t="shared" si="18"/>
        <v>10</v>
      </c>
      <c r="D545" s="41">
        <v>261000</v>
      </c>
    </row>
    <row r="546" spans="1:4">
      <c r="A546" s="1">
        <v>36089</v>
      </c>
      <c r="B546" s="4">
        <v>36089</v>
      </c>
      <c r="C546" s="12">
        <f t="shared" si="18"/>
        <v>10</v>
      </c>
      <c r="D546" s="41">
        <v>224000</v>
      </c>
    </row>
    <row r="547" spans="1:4">
      <c r="A547" s="1">
        <v>36090</v>
      </c>
      <c r="B547" s="4">
        <v>36090</v>
      </c>
      <c r="C547" s="12">
        <f t="shared" si="18"/>
        <v>10</v>
      </c>
      <c r="D547" s="41">
        <v>164000</v>
      </c>
    </row>
    <row r="548" spans="1:4">
      <c r="A548" s="1">
        <v>36091</v>
      </c>
      <c r="B548" s="4">
        <v>36091</v>
      </c>
      <c r="C548" s="12">
        <f t="shared" si="18"/>
        <v>10</v>
      </c>
      <c r="D548" s="41">
        <v>170000</v>
      </c>
    </row>
    <row r="549" spans="1:4">
      <c r="A549" s="1">
        <v>36092</v>
      </c>
      <c r="B549" s="4">
        <v>36092</v>
      </c>
      <c r="C549" s="12">
        <f t="shared" si="18"/>
        <v>10</v>
      </c>
      <c r="D549" s="41">
        <v>281000</v>
      </c>
    </row>
    <row r="550" spans="1:4">
      <c r="A550" s="1">
        <v>36093</v>
      </c>
      <c r="B550" s="4">
        <v>36093</v>
      </c>
      <c r="C550" s="12">
        <f t="shared" si="18"/>
        <v>10</v>
      </c>
      <c r="D550" s="41">
        <v>226000</v>
      </c>
    </row>
    <row r="551" spans="1:4">
      <c r="A551" s="1">
        <v>36094</v>
      </c>
      <c r="B551" s="4">
        <v>36094</v>
      </c>
      <c r="C551" s="12">
        <f t="shared" si="18"/>
        <v>10</v>
      </c>
      <c r="D551" s="41">
        <v>237000</v>
      </c>
    </row>
    <row r="552" spans="1:4">
      <c r="A552" s="1">
        <v>36095</v>
      </c>
      <c r="B552" s="4">
        <v>36095</v>
      </c>
      <c r="C552" s="12">
        <f t="shared" si="18"/>
        <v>10</v>
      </c>
      <c r="D552" s="41">
        <v>193000</v>
      </c>
    </row>
    <row r="553" spans="1:4">
      <c r="A553" s="1">
        <v>36096</v>
      </c>
      <c r="B553" s="4">
        <v>36096</v>
      </c>
      <c r="C553" s="12">
        <f t="shared" si="18"/>
        <v>10</v>
      </c>
      <c r="D553" s="41">
        <v>5000</v>
      </c>
    </row>
    <row r="554" spans="1:4">
      <c r="A554" s="1">
        <v>36097</v>
      </c>
      <c r="B554" s="4">
        <v>36097</v>
      </c>
      <c r="C554" s="12">
        <f t="shared" si="18"/>
        <v>10</v>
      </c>
      <c r="D554" s="41">
        <v>232000</v>
      </c>
    </row>
    <row r="555" spans="1:4">
      <c r="A555" s="1">
        <v>36098</v>
      </c>
      <c r="B555" s="4">
        <v>36098</v>
      </c>
      <c r="C555" s="12">
        <f t="shared" si="18"/>
        <v>10</v>
      </c>
      <c r="D555" s="41">
        <v>101000</v>
      </c>
    </row>
    <row r="556" spans="1:4">
      <c r="A556" s="1">
        <v>36099</v>
      </c>
      <c r="B556" s="4">
        <v>36099</v>
      </c>
      <c r="C556" s="12">
        <f t="shared" si="18"/>
        <v>10</v>
      </c>
      <c r="D556" s="38">
        <v>100000</v>
      </c>
    </row>
    <row r="557" spans="1:4">
      <c r="A557" s="1">
        <v>36100</v>
      </c>
      <c r="B557" s="4">
        <v>36100</v>
      </c>
      <c r="C557" s="12">
        <f t="shared" si="18"/>
        <v>11</v>
      </c>
      <c r="D557" s="38">
        <v>212000</v>
      </c>
    </row>
    <row r="558" spans="1:4">
      <c r="A558" s="1">
        <v>36101</v>
      </c>
      <c r="B558" s="4">
        <v>36101</v>
      </c>
      <c r="C558" s="12">
        <f t="shared" si="18"/>
        <v>11</v>
      </c>
      <c r="D558" s="38">
        <v>271000</v>
      </c>
    </row>
    <row r="559" spans="1:4">
      <c r="A559" s="1">
        <v>36102</v>
      </c>
      <c r="B559" s="4">
        <v>36102</v>
      </c>
      <c r="C559" s="12">
        <f t="shared" si="18"/>
        <v>11</v>
      </c>
      <c r="D559" s="38">
        <v>271000</v>
      </c>
    </row>
    <row r="560" spans="1:4">
      <c r="A560" s="1">
        <v>36103</v>
      </c>
      <c r="B560" s="4">
        <v>36103</v>
      </c>
      <c r="C560" s="12">
        <f t="shared" si="18"/>
        <v>11</v>
      </c>
      <c r="D560" s="38">
        <v>294000</v>
      </c>
    </row>
    <row r="561" spans="1:4">
      <c r="A561" s="1">
        <v>36104</v>
      </c>
      <c r="B561" s="4">
        <v>36104</v>
      </c>
      <c r="C561" s="12">
        <f t="shared" si="18"/>
        <v>11</v>
      </c>
      <c r="D561" s="38">
        <v>235000</v>
      </c>
    </row>
    <row r="562" spans="1:4">
      <c r="A562" s="1">
        <v>36105</v>
      </c>
      <c r="B562" s="4">
        <v>36105</v>
      </c>
      <c r="C562" s="12">
        <f t="shared" si="18"/>
        <v>11</v>
      </c>
      <c r="D562" s="38">
        <v>299000</v>
      </c>
    </row>
    <row r="563" spans="1:4">
      <c r="A563" s="1">
        <v>36106</v>
      </c>
      <c r="B563" s="4">
        <v>36106</v>
      </c>
      <c r="C563" s="12">
        <f t="shared" si="18"/>
        <v>11</v>
      </c>
      <c r="D563" s="38">
        <v>267000</v>
      </c>
    </row>
    <row r="564" spans="1:4">
      <c r="A564" s="1">
        <v>36107</v>
      </c>
      <c r="B564" s="4">
        <v>36107</v>
      </c>
      <c r="C564" s="12">
        <f t="shared" si="18"/>
        <v>11</v>
      </c>
      <c r="D564" s="38">
        <v>253000</v>
      </c>
    </row>
    <row r="565" spans="1:4">
      <c r="A565" s="1">
        <v>36108</v>
      </c>
      <c r="B565" s="4">
        <v>36108</v>
      </c>
      <c r="C565" s="12">
        <f t="shared" si="18"/>
        <v>11</v>
      </c>
      <c r="D565" s="38">
        <v>34000</v>
      </c>
    </row>
    <row r="566" spans="1:4">
      <c r="A566" s="1">
        <v>36109</v>
      </c>
      <c r="B566" s="4">
        <v>36109</v>
      </c>
      <c r="C566" s="12">
        <f t="shared" si="18"/>
        <v>11</v>
      </c>
      <c r="D566" s="38">
        <v>107000</v>
      </c>
    </row>
    <row r="567" spans="1:4">
      <c r="A567" s="1">
        <v>36110</v>
      </c>
      <c r="B567" s="4">
        <v>36110</v>
      </c>
      <c r="C567" s="12">
        <f t="shared" si="18"/>
        <v>11</v>
      </c>
      <c r="D567" s="38">
        <v>75000</v>
      </c>
    </row>
    <row r="568" spans="1:4">
      <c r="A568" s="1">
        <v>36111</v>
      </c>
      <c r="B568" s="4">
        <v>36111</v>
      </c>
      <c r="C568" s="12">
        <f t="shared" si="18"/>
        <v>11</v>
      </c>
      <c r="D568" s="38">
        <v>39000</v>
      </c>
    </row>
    <row r="569" spans="1:4">
      <c r="A569" s="1">
        <v>36112</v>
      </c>
      <c r="B569" s="4">
        <v>36112</v>
      </c>
      <c r="C569" s="12">
        <f t="shared" si="18"/>
        <v>11</v>
      </c>
      <c r="D569" s="38">
        <v>123000</v>
      </c>
    </row>
    <row r="570" spans="1:4">
      <c r="A570" s="1">
        <v>36113</v>
      </c>
      <c r="B570" s="4">
        <v>36113</v>
      </c>
      <c r="C570" s="12">
        <f t="shared" si="18"/>
        <v>11</v>
      </c>
      <c r="D570" s="38">
        <v>118000</v>
      </c>
    </row>
    <row r="571" spans="1:4">
      <c r="A571" s="1">
        <v>36114</v>
      </c>
      <c r="B571" s="4">
        <v>36114</v>
      </c>
      <c r="C571" s="12">
        <f t="shared" si="18"/>
        <v>11</v>
      </c>
      <c r="D571" s="38">
        <v>120000</v>
      </c>
    </row>
    <row r="572" spans="1:4">
      <c r="A572" s="1">
        <v>36115</v>
      </c>
      <c r="B572" s="4">
        <v>36115</v>
      </c>
      <c r="C572" s="12">
        <f t="shared" si="18"/>
        <v>11</v>
      </c>
      <c r="D572" s="38">
        <v>142000</v>
      </c>
    </row>
    <row r="573" spans="1:4">
      <c r="A573" s="1">
        <v>36116</v>
      </c>
      <c r="B573" s="4">
        <v>36116</v>
      </c>
      <c r="C573" s="12">
        <f t="shared" si="18"/>
        <v>11</v>
      </c>
      <c r="D573" s="38">
        <v>122000</v>
      </c>
    </row>
    <row r="574" spans="1:4">
      <c r="A574" s="1">
        <v>36117</v>
      </c>
      <c r="B574" s="4">
        <v>36117</v>
      </c>
      <c r="C574" s="12">
        <f t="shared" si="18"/>
        <v>11</v>
      </c>
      <c r="D574" s="38">
        <v>100000</v>
      </c>
    </row>
    <row r="575" spans="1:4">
      <c r="A575" s="1">
        <v>36118</v>
      </c>
      <c r="B575" s="4">
        <v>36118</v>
      </c>
      <c r="C575" s="12">
        <f t="shared" si="18"/>
        <v>11</v>
      </c>
      <c r="D575" s="38">
        <v>101000</v>
      </c>
    </row>
    <row r="576" spans="1:4">
      <c r="A576" s="1">
        <v>36119</v>
      </c>
      <c r="B576" s="4">
        <v>36119</v>
      </c>
      <c r="C576" s="12">
        <f t="shared" si="18"/>
        <v>11</v>
      </c>
      <c r="D576" s="38">
        <v>176000</v>
      </c>
    </row>
    <row r="577" spans="1:4">
      <c r="A577" s="1">
        <v>36120</v>
      </c>
      <c r="B577" s="4">
        <v>36120</v>
      </c>
      <c r="C577" s="12">
        <f t="shared" si="18"/>
        <v>11</v>
      </c>
      <c r="D577" s="38">
        <v>220000</v>
      </c>
    </row>
    <row r="578" spans="1:4">
      <c r="A578" s="1">
        <v>36121</v>
      </c>
      <c r="B578" s="4">
        <v>36121</v>
      </c>
      <c r="C578" s="12">
        <f t="shared" si="18"/>
        <v>11</v>
      </c>
      <c r="D578" s="38">
        <v>251000</v>
      </c>
    </row>
    <row r="579" spans="1:4">
      <c r="A579" s="1">
        <v>36122</v>
      </c>
      <c r="B579" s="4">
        <v>36122</v>
      </c>
      <c r="C579" s="12">
        <f t="shared" si="18"/>
        <v>11</v>
      </c>
      <c r="D579" s="38">
        <v>212000</v>
      </c>
    </row>
    <row r="580" spans="1:4">
      <c r="A580" s="1">
        <v>36123</v>
      </c>
      <c r="B580" s="4">
        <v>36123</v>
      </c>
      <c r="C580" s="12">
        <f t="shared" si="18"/>
        <v>11</v>
      </c>
      <c r="D580" s="38">
        <v>150000</v>
      </c>
    </row>
    <row r="581" spans="1:4">
      <c r="A581" s="1">
        <v>36124</v>
      </c>
      <c r="B581" s="4">
        <v>36124</v>
      </c>
      <c r="C581" s="12">
        <f t="shared" si="18"/>
        <v>11</v>
      </c>
      <c r="D581" s="38">
        <v>93000</v>
      </c>
    </row>
    <row r="582" spans="1:4">
      <c r="A582" s="1">
        <v>36125</v>
      </c>
      <c r="B582" s="4">
        <v>36125</v>
      </c>
      <c r="C582" s="12">
        <f t="shared" si="18"/>
        <v>11</v>
      </c>
      <c r="D582" s="38">
        <v>289000</v>
      </c>
    </row>
    <row r="583" spans="1:4">
      <c r="A583" s="1">
        <v>36126</v>
      </c>
      <c r="B583" s="4">
        <v>36126</v>
      </c>
      <c r="C583" s="12">
        <f t="shared" si="18"/>
        <v>11</v>
      </c>
      <c r="D583" s="38">
        <v>259000</v>
      </c>
    </row>
    <row r="584" spans="1:4">
      <c r="A584" s="1">
        <v>36127</v>
      </c>
      <c r="B584" s="4">
        <v>36127</v>
      </c>
      <c r="C584" s="12">
        <f t="shared" si="18"/>
        <v>11</v>
      </c>
      <c r="D584" s="38">
        <v>298000</v>
      </c>
    </row>
    <row r="585" spans="1:4">
      <c r="A585" s="1">
        <v>36128</v>
      </c>
      <c r="B585" s="4">
        <v>36128</v>
      </c>
      <c r="C585" s="12">
        <f t="shared" ref="C585:C649" si="19">IF(B585&lt;&gt;"",MONTH(B585),0)</f>
        <v>11</v>
      </c>
      <c r="D585" s="38">
        <v>250000</v>
      </c>
    </row>
    <row r="586" spans="1:4">
      <c r="A586" s="1">
        <v>36129</v>
      </c>
      <c r="B586" s="4">
        <v>36129</v>
      </c>
      <c r="C586" s="12">
        <f t="shared" si="19"/>
        <v>11</v>
      </c>
      <c r="D586" s="38">
        <v>243000</v>
      </c>
    </row>
    <row r="587" spans="1:4">
      <c r="A587" s="1">
        <v>36130</v>
      </c>
      <c r="B587" s="4">
        <v>36130</v>
      </c>
      <c r="C587" s="12">
        <f t="shared" si="19"/>
        <v>12</v>
      </c>
      <c r="D587" s="38">
        <v>17000</v>
      </c>
    </row>
    <row r="588" spans="1:4">
      <c r="A588" s="1">
        <v>36131</v>
      </c>
      <c r="B588" s="4">
        <v>36131</v>
      </c>
      <c r="C588" s="12">
        <f t="shared" si="19"/>
        <v>12</v>
      </c>
      <c r="D588" s="38" t="s">
        <v>25</v>
      </c>
    </row>
    <row r="589" spans="1:4">
      <c r="A589" s="1">
        <v>36132</v>
      </c>
      <c r="B589" s="4">
        <v>36132</v>
      </c>
      <c r="C589" s="12">
        <f t="shared" si="19"/>
        <v>12</v>
      </c>
      <c r="D589" s="38">
        <v>90000</v>
      </c>
    </row>
    <row r="590" spans="1:4">
      <c r="A590" s="1">
        <v>36133</v>
      </c>
      <c r="B590" s="4">
        <v>36133</v>
      </c>
      <c r="C590" s="12">
        <f t="shared" si="19"/>
        <v>12</v>
      </c>
      <c r="D590" s="38">
        <v>34000</v>
      </c>
    </row>
    <row r="591" spans="1:4">
      <c r="A591" s="1">
        <v>36134</v>
      </c>
      <c r="B591" s="4">
        <v>36134</v>
      </c>
      <c r="C591" s="12">
        <f t="shared" si="19"/>
        <v>12</v>
      </c>
      <c r="D591" s="38">
        <v>53000</v>
      </c>
    </row>
    <row r="592" spans="1:4">
      <c r="A592" s="1">
        <v>36135</v>
      </c>
      <c r="B592" s="4">
        <v>36135</v>
      </c>
      <c r="C592" s="12">
        <f t="shared" si="19"/>
        <v>12</v>
      </c>
      <c r="D592" s="38">
        <v>51000</v>
      </c>
    </row>
    <row r="593" spans="1:4">
      <c r="A593" s="1">
        <v>36136</v>
      </c>
      <c r="B593" s="4">
        <v>36136</v>
      </c>
      <c r="C593" s="12">
        <f t="shared" si="19"/>
        <v>12</v>
      </c>
      <c r="D593" s="38">
        <v>5000</v>
      </c>
    </row>
    <row r="594" spans="1:4">
      <c r="A594" s="1">
        <v>36137</v>
      </c>
      <c r="B594" s="4">
        <v>36137</v>
      </c>
      <c r="C594" s="12">
        <f t="shared" si="19"/>
        <v>12</v>
      </c>
      <c r="D594" s="38" t="s">
        <v>25</v>
      </c>
    </row>
    <row r="595" spans="1:4">
      <c r="A595" s="1">
        <v>36138</v>
      </c>
      <c r="B595" s="4">
        <v>36138</v>
      </c>
      <c r="C595" s="12">
        <f t="shared" si="19"/>
        <v>12</v>
      </c>
      <c r="D595" s="38" t="s">
        <v>25</v>
      </c>
    </row>
    <row r="596" spans="1:4">
      <c r="A596" s="1">
        <v>36139</v>
      </c>
      <c r="B596" s="4">
        <v>36139</v>
      </c>
      <c r="C596" s="12">
        <f t="shared" si="19"/>
        <v>12</v>
      </c>
      <c r="D596" s="38" t="s">
        <v>25</v>
      </c>
    </row>
    <row r="597" spans="1:4">
      <c r="A597" s="1">
        <v>36140</v>
      </c>
      <c r="B597" s="4">
        <v>36140</v>
      </c>
      <c r="C597" s="12">
        <f t="shared" si="19"/>
        <v>12</v>
      </c>
      <c r="D597" s="38">
        <v>146000</v>
      </c>
    </row>
    <row r="598" spans="1:4">
      <c r="A598" s="1">
        <v>36141</v>
      </c>
      <c r="B598" s="4">
        <v>36141</v>
      </c>
      <c r="C598" s="12">
        <f t="shared" si="19"/>
        <v>12</v>
      </c>
      <c r="D598" s="38">
        <v>87000</v>
      </c>
    </row>
    <row r="599" spans="1:4">
      <c r="A599" s="1">
        <v>36142</v>
      </c>
      <c r="B599" s="4">
        <v>36142</v>
      </c>
      <c r="C599" s="12">
        <f t="shared" si="19"/>
        <v>12</v>
      </c>
      <c r="D599" s="38">
        <v>95000</v>
      </c>
    </row>
    <row r="600" spans="1:4">
      <c r="A600" s="1">
        <v>36143</v>
      </c>
      <c r="B600" s="4">
        <v>36143</v>
      </c>
      <c r="C600" s="12">
        <f t="shared" si="19"/>
        <v>12</v>
      </c>
      <c r="D600" s="38">
        <v>94000</v>
      </c>
    </row>
    <row r="601" spans="1:4">
      <c r="A601" s="1">
        <v>36144</v>
      </c>
      <c r="B601" s="4">
        <v>36144</v>
      </c>
      <c r="C601" s="12">
        <f t="shared" si="19"/>
        <v>12</v>
      </c>
      <c r="D601" s="38" t="s">
        <v>25</v>
      </c>
    </row>
    <row r="602" spans="1:4">
      <c r="A602" s="1">
        <v>36145</v>
      </c>
      <c r="B602" s="4">
        <v>36145</v>
      </c>
      <c r="C602" s="12">
        <f t="shared" si="19"/>
        <v>12</v>
      </c>
      <c r="D602" s="38">
        <v>47000</v>
      </c>
    </row>
    <row r="603" spans="1:4">
      <c r="A603" s="1">
        <v>36146</v>
      </c>
      <c r="B603" s="4">
        <v>36146</v>
      </c>
      <c r="C603" s="12">
        <f t="shared" si="19"/>
        <v>12</v>
      </c>
      <c r="D603" s="38">
        <v>29000</v>
      </c>
    </row>
    <row r="604" spans="1:4">
      <c r="A604" s="1">
        <v>36147</v>
      </c>
      <c r="B604" s="4">
        <v>36147</v>
      </c>
      <c r="C604" s="12">
        <f t="shared" si="19"/>
        <v>12</v>
      </c>
      <c r="D604" s="38" t="s">
        <v>25</v>
      </c>
    </row>
    <row r="605" spans="1:4">
      <c r="A605" s="1">
        <v>36148</v>
      </c>
      <c r="B605" s="4">
        <v>36148</v>
      </c>
      <c r="C605" s="12">
        <f t="shared" si="19"/>
        <v>12</v>
      </c>
      <c r="D605" s="38" t="s">
        <v>25</v>
      </c>
    </row>
    <row r="606" spans="1:4">
      <c r="A606" s="1">
        <v>36149</v>
      </c>
      <c r="B606" s="4">
        <v>36149</v>
      </c>
      <c r="C606" s="12">
        <f t="shared" si="19"/>
        <v>12</v>
      </c>
      <c r="D606" s="38" t="s">
        <v>25</v>
      </c>
    </row>
    <row r="607" spans="1:4">
      <c r="A607" s="1">
        <v>36150</v>
      </c>
      <c r="B607" s="4">
        <v>36150</v>
      </c>
      <c r="C607" s="12">
        <f t="shared" si="19"/>
        <v>12</v>
      </c>
      <c r="D607" s="38" t="s">
        <v>25</v>
      </c>
    </row>
    <row r="608" spans="1:4">
      <c r="A608" s="1">
        <v>36151</v>
      </c>
      <c r="B608" s="4">
        <v>36151</v>
      </c>
      <c r="C608" s="12">
        <f t="shared" si="19"/>
        <v>12</v>
      </c>
      <c r="D608" s="38" t="s">
        <v>25</v>
      </c>
    </row>
    <row r="609" spans="1:4">
      <c r="A609" s="1">
        <v>36152</v>
      </c>
      <c r="B609" s="4">
        <v>36152</v>
      </c>
      <c r="C609" s="12">
        <f t="shared" si="19"/>
        <v>12</v>
      </c>
      <c r="D609" s="38" t="s">
        <v>25</v>
      </c>
    </row>
    <row r="610" spans="1:4">
      <c r="A610" s="1">
        <v>36153</v>
      </c>
      <c r="B610" s="4">
        <v>36153</v>
      </c>
      <c r="C610" s="12">
        <f t="shared" si="19"/>
        <v>12</v>
      </c>
      <c r="D610" s="38" t="s">
        <v>25</v>
      </c>
    </row>
    <row r="611" spans="1:4">
      <c r="A611" s="1">
        <v>36154</v>
      </c>
      <c r="B611" s="4">
        <v>36154</v>
      </c>
      <c r="C611" s="12">
        <f t="shared" si="19"/>
        <v>12</v>
      </c>
      <c r="D611" s="38" t="s">
        <v>25</v>
      </c>
    </row>
    <row r="612" spans="1:4">
      <c r="A612" s="1">
        <v>36155</v>
      </c>
      <c r="B612" s="4">
        <v>36155</v>
      </c>
      <c r="C612" s="12">
        <f t="shared" si="19"/>
        <v>12</v>
      </c>
      <c r="D612" s="38" t="s">
        <v>25</v>
      </c>
    </row>
    <row r="613" spans="1:4">
      <c r="A613" s="1">
        <v>36156</v>
      </c>
      <c r="B613" s="4">
        <v>36156</v>
      </c>
      <c r="C613" s="12">
        <f t="shared" si="19"/>
        <v>12</v>
      </c>
      <c r="D613" s="38" t="s">
        <v>25</v>
      </c>
    </row>
    <row r="614" spans="1:4">
      <c r="A614" s="1">
        <v>36157</v>
      </c>
      <c r="B614" s="4">
        <v>36157</v>
      </c>
      <c r="C614" s="12">
        <f t="shared" si="19"/>
        <v>12</v>
      </c>
      <c r="D614" s="38" t="s">
        <v>25</v>
      </c>
    </row>
    <row r="615" spans="1:4">
      <c r="A615" s="1">
        <v>36158</v>
      </c>
      <c r="B615" s="4">
        <v>36158</v>
      </c>
      <c r="C615" s="12">
        <f t="shared" si="19"/>
        <v>12</v>
      </c>
      <c r="D615" s="38" t="s">
        <v>25</v>
      </c>
    </row>
    <row r="616" spans="1:4">
      <c r="A616" s="1">
        <v>36159</v>
      </c>
      <c r="B616" s="4">
        <v>36159</v>
      </c>
      <c r="C616" s="12">
        <f t="shared" si="19"/>
        <v>12</v>
      </c>
      <c r="D616" s="38">
        <v>27000</v>
      </c>
    </row>
    <row r="617" spans="1:4">
      <c r="A617" s="1">
        <v>36160</v>
      </c>
      <c r="B617" s="4">
        <v>36160</v>
      </c>
      <c r="C617" s="12">
        <f t="shared" si="19"/>
        <v>12</v>
      </c>
      <c r="D617" s="38" t="s">
        <v>25</v>
      </c>
    </row>
    <row r="618" spans="1:4" ht="33.75">
      <c r="A618" s="7" t="s">
        <v>1</v>
      </c>
      <c r="B618" s="8" t="s">
        <v>2</v>
      </c>
      <c r="C618" s="8" t="s">
        <v>14</v>
      </c>
      <c r="D618" s="9" t="s">
        <v>6</v>
      </c>
    </row>
    <row r="619" spans="1:4">
      <c r="A619" s="1">
        <v>36161</v>
      </c>
      <c r="B619" s="4">
        <v>36161</v>
      </c>
      <c r="C619" s="12">
        <f t="shared" si="19"/>
        <v>1</v>
      </c>
      <c r="D619" s="38">
        <v>96000</v>
      </c>
    </row>
    <row r="620" spans="1:4">
      <c r="A620" s="1">
        <v>36162</v>
      </c>
      <c r="B620" s="4">
        <v>36162</v>
      </c>
      <c r="C620" s="12">
        <f t="shared" si="19"/>
        <v>1</v>
      </c>
      <c r="D620" s="38">
        <v>89000</v>
      </c>
    </row>
    <row r="621" spans="1:4">
      <c r="A621" s="1">
        <v>36163</v>
      </c>
      <c r="B621" s="4">
        <v>36163</v>
      </c>
      <c r="C621" s="12">
        <f t="shared" si="19"/>
        <v>1</v>
      </c>
      <c r="D621" s="38">
        <v>45000</v>
      </c>
    </row>
    <row r="622" spans="1:4">
      <c r="A622" s="1">
        <v>36164</v>
      </c>
      <c r="B622" s="4">
        <v>36164</v>
      </c>
      <c r="C622" s="12">
        <f t="shared" si="19"/>
        <v>1</v>
      </c>
      <c r="D622" s="38">
        <v>66000</v>
      </c>
    </row>
    <row r="623" spans="1:4">
      <c r="A623" s="1">
        <v>36165</v>
      </c>
      <c r="B623" s="4">
        <v>36165</v>
      </c>
      <c r="C623" s="12">
        <f t="shared" si="19"/>
        <v>1</v>
      </c>
      <c r="D623" s="38">
        <v>11000</v>
      </c>
    </row>
    <row r="624" spans="1:4">
      <c r="A624" s="1">
        <v>36166</v>
      </c>
      <c r="B624" s="4">
        <v>36166</v>
      </c>
      <c r="C624" s="12">
        <f t="shared" si="19"/>
        <v>1</v>
      </c>
      <c r="D624" s="38">
        <v>1000</v>
      </c>
    </row>
    <row r="625" spans="1:4">
      <c r="A625" s="1">
        <v>36167</v>
      </c>
      <c r="B625" s="4">
        <v>36167</v>
      </c>
      <c r="C625" s="12">
        <f t="shared" si="19"/>
        <v>1</v>
      </c>
      <c r="D625" s="38" t="s">
        <v>25</v>
      </c>
    </row>
    <row r="626" spans="1:4">
      <c r="A626" s="1">
        <v>36168</v>
      </c>
      <c r="B626" s="4">
        <v>36168</v>
      </c>
      <c r="C626" s="12">
        <f t="shared" si="19"/>
        <v>1</v>
      </c>
      <c r="D626" s="38" t="s">
        <v>25</v>
      </c>
    </row>
    <row r="627" spans="1:4">
      <c r="A627" s="1">
        <v>36169</v>
      </c>
      <c r="B627" s="4">
        <v>36169</v>
      </c>
      <c r="C627" s="12">
        <f t="shared" si="19"/>
        <v>1</v>
      </c>
      <c r="D627" s="38" t="s">
        <v>25</v>
      </c>
    </row>
    <row r="628" spans="1:4">
      <c r="A628" s="1">
        <v>36170</v>
      </c>
      <c r="B628" s="4">
        <v>36170</v>
      </c>
      <c r="C628" s="12">
        <f t="shared" si="19"/>
        <v>1</v>
      </c>
      <c r="D628" s="38" t="s">
        <v>25</v>
      </c>
    </row>
    <row r="629" spans="1:4">
      <c r="A629" s="1">
        <v>36171</v>
      </c>
      <c r="B629" s="4">
        <v>36171</v>
      </c>
      <c r="C629" s="12">
        <f t="shared" si="19"/>
        <v>1</v>
      </c>
      <c r="D629" s="38" t="s">
        <v>25</v>
      </c>
    </row>
    <row r="630" spans="1:4">
      <c r="A630" s="1">
        <v>36172</v>
      </c>
      <c r="B630" s="4">
        <v>36172</v>
      </c>
      <c r="C630" s="12">
        <f t="shared" si="19"/>
        <v>1</v>
      </c>
      <c r="D630" s="38" t="s">
        <v>25</v>
      </c>
    </row>
    <row r="631" spans="1:4">
      <c r="A631" s="1">
        <v>36173</v>
      </c>
      <c r="B631" s="4">
        <v>36173</v>
      </c>
      <c r="C631" s="12">
        <f t="shared" si="19"/>
        <v>1</v>
      </c>
      <c r="D631" s="38" t="s">
        <v>25</v>
      </c>
    </row>
    <row r="632" spans="1:4">
      <c r="A632" s="1">
        <v>36174</v>
      </c>
      <c r="B632" s="4">
        <v>36174</v>
      </c>
      <c r="C632" s="12">
        <f t="shared" si="19"/>
        <v>1</v>
      </c>
      <c r="D632" s="38" t="s">
        <v>25</v>
      </c>
    </row>
    <row r="633" spans="1:4">
      <c r="A633" s="1">
        <v>36175</v>
      </c>
      <c r="B633" s="4">
        <v>36175</v>
      </c>
      <c r="C633" s="12">
        <f t="shared" si="19"/>
        <v>1</v>
      </c>
      <c r="D633" s="38">
        <v>82000</v>
      </c>
    </row>
    <row r="634" spans="1:4">
      <c r="A634" s="1">
        <v>36176</v>
      </c>
      <c r="B634" s="4">
        <v>36176</v>
      </c>
      <c r="C634" s="12">
        <f t="shared" si="19"/>
        <v>1</v>
      </c>
      <c r="D634" s="38">
        <v>144000</v>
      </c>
    </row>
    <row r="635" spans="1:4">
      <c r="A635" s="1">
        <v>36177</v>
      </c>
      <c r="B635" s="4">
        <v>36177</v>
      </c>
      <c r="C635" s="12">
        <f t="shared" si="19"/>
        <v>1</v>
      </c>
      <c r="D635" s="38">
        <v>123000</v>
      </c>
    </row>
    <row r="636" spans="1:4">
      <c r="A636" s="1">
        <v>36178</v>
      </c>
      <c r="B636" s="4">
        <v>36178</v>
      </c>
      <c r="C636" s="12">
        <f t="shared" si="19"/>
        <v>1</v>
      </c>
      <c r="D636" s="38">
        <v>192000</v>
      </c>
    </row>
    <row r="637" spans="1:4">
      <c r="A637" s="1">
        <v>36179</v>
      </c>
      <c r="B637" s="4">
        <v>36179</v>
      </c>
      <c r="C637" s="12">
        <f t="shared" si="19"/>
        <v>1</v>
      </c>
      <c r="D637" s="38">
        <v>122000</v>
      </c>
    </row>
    <row r="638" spans="1:4">
      <c r="A638" s="1">
        <v>36180</v>
      </c>
      <c r="B638" s="4">
        <v>36180</v>
      </c>
      <c r="C638" s="12">
        <f t="shared" si="19"/>
        <v>1</v>
      </c>
      <c r="D638" s="38">
        <v>126000</v>
      </c>
    </row>
    <row r="639" spans="1:4">
      <c r="A639" s="1">
        <v>36181</v>
      </c>
      <c r="B639" s="4">
        <v>36181</v>
      </c>
      <c r="C639" s="12">
        <f t="shared" si="19"/>
        <v>1</v>
      </c>
      <c r="D639" s="38">
        <v>121000</v>
      </c>
    </row>
    <row r="640" spans="1:4">
      <c r="A640" s="1">
        <v>36182</v>
      </c>
      <c r="B640" s="4">
        <v>36182</v>
      </c>
      <c r="C640" s="12">
        <f t="shared" si="19"/>
        <v>1</v>
      </c>
      <c r="D640" s="38">
        <v>115000</v>
      </c>
    </row>
    <row r="641" spans="1:4">
      <c r="A641" s="1">
        <v>36183</v>
      </c>
      <c r="B641" s="4">
        <v>36183</v>
      </c>
      <c r="C641" s="12">
        <f t="shared" si="19"/>
        <v>1</v>
      </c>
      <c r="D641" s="38">
        <v>118000</v>
      </c>
    </row>
    <row r="642" spans="1:4">
      <c r="A642" s="1">
        <v>36184</v>
      </c>
      <c r="B642" s="4">
        <v>36184</v>
      </c>
      <c r="C642" s="12">
        <f t="shared" si="19"/>
        <v>1</v>
      </c>
      <c r="D642" s="38">
        <v>114000</v>
      </c>
    </row>
    <row r="643" spans="1:4">
      <c r="A643" s="1">
        <v>36185</v>
      </c>
      <c r="B643" s="4">
        <v>36185</v>
      </c>
      <c r="C643" s="12">
        <f t="shared" si="19"/>
        <v>1</v>
      </c>
      <c r="D643" s="38">
        <v>137000</v>
      </c>
    </row>
    <row r="644" spans="1:4">
      <c r="A644" s="1">
        <v>36186</v>
      </c>
      <c r="B644" s="4">
        <v>36186</v>
      </c>
      <c r="C644" s="12">
        <f t="shared" si="19"/>
        <v>1</v>
      </c>
      <c r="D644" s="38">
        <v>121000</v>
      </c>
    </row>
    <row r="645" spans="1:4">
      <c r="A645" s="1">
        <v>36187</v>
      </c>
      <c r="B645" s="4">
        <v>36187</v>
      </c>
      <c r="C645" s="12">
        <f t="shared" si="19"/>
        <v>1</v>
      </c>
      <c r="D645" s="38">
        <v>58000</v>
      </c>
    </row>
    <row r="646" spans="1:4">
      <c r="A646" s="1">
        <v>36188</v>
      </c>
      <c r="B646" s="4">
        <v>36188</v>
      </c>
      <c r="C646" s="12">
        <f t="shared" si="19"/>
        <v>1</v>
      </c>
      <c r="D646" s="38">
        <v>84000</v>
      </c>
    </row>
    <row r="647" spans="1:4">
      <c r="A647" s="1">
        <v>36189</v>
      </c>
      <c r="B647" s="4">
        <v>36189</v>
      </c>
      <c r="C647" s="12">
        <f t="shared" si="19"/>
        <v>1</v>
      </c>
      <c r="D647" s="38">
        <v>96000</v>
      </c>
    </row>
    <row r="648" spans="1:4">
      <c r="A648" s="1">
        <v>36190</v>
      </c>
      <c r="B648" s="4">
        <v>36190</v>
      </c>
      <c r="C648" s="12">
        <f t="shared" si="19"/>
        <v>1</v>
      </c>
      <c r="D648" s="38">
        <v>105000</v>
      </c>
    </row>
    <row r="649" spans="1:4">
      <c r="A649" s="1">
        <v>36191</v>
      </c>
      <c r="B649" s="4">
        <v>36191</v>
      </c>
      <c r="C649" s="12">
        <f t="shared" si="19"/>
        <v>1</v>
      </c>
      <c r="D649" s="38">
        <v>135000</v>
      </c>
    </row>
    <row r="650" spans="1:4">
      <c r="A650" s="1">
        <v>36192</v>
      </c>
      <c r="B650" s="4">
        <v>36192</v>
      </c>
      <c r="C650" s="12">
        <f t="shared" ref="C650:C713" si="20">IF(B650&lt;&gt;"",MONTH(B650),0)</f>
        <v>2</v>
      </c>
      <c r="D650" s="38">
        <v>1000</v>
      </c>
    </row>
    <row r="651" spans="1:4">
      <c r="A651" s="1">
        <v>36193</v>
      </c>
      <c r="B651" s="4">
        <v>36193</v>
      </c>
      <c r="C651" s="12">
        <f t="shared" si="20"/>
        <v>2</v>
      </c>
      <c r="D651" s="38">
        <v>119000</v>
      </c>
    </row>
    <row r="652" spans="1:4">
      <c r="A652" s="1">
        <v>36194</v>
      </c>
      <c r="B652" s="4">
        <v>36194</v>
      </c>
      <c r="C652" s="12">
        <f t="shared" si="20"/>
        <v>2</v>
      </c>
      <c r="D652" s="38">
        <v>91000</v>
      </c>
    </row>
    <row r="653" spans="1:4">
      <c r="A653" s="1">
        <v>36195</v>
      </c>
      <c r="B653" s="4">
        <v>36195</v>
      </c>
      <c r="C653" s="12">
        <f t="shared" si="20"/>
        <v>2</v>
      </c>
      <c r="D653" s="38">
        <v>128000</v>
      </c>
    </row>
    <row r="654" spans="1:4">
      <c r="A654" s="1">
        <v>36196</v>
      </c>
      <c r="B654" s="4">
        <v>36196</v>
      </c>
      <c r="C654" s="12">
        <f t="shared" si="20"/>
        <v>2</v>
      </c>
      <c r="D654" s="39">
        <v>143000</v>
      </c>
    </row>
    <row r="655" spans="1:4">
      <c r="A655" s="1">
        <v>36197</v>
      </c>
      <c r="B655" s="4">
        <v>36197</v>
      </c>
      <c r="C655" s="12">
        <f t="shared" si="20"/>
        <v>2</v>
      </c>
      <c r="D655" s="39">
        <v>187000</v>
      </c>
    </row>
    <row r="656" spans="1:4">
      <c r="A656" s="1">
        <v>36198</v>
      </c>
      <c r="B656" s="4">
        <v>36198</v>
      </c>
      <c r="C656" s="12">
        <f t="shared" si="20"/>
        <v>2</v>
      </c>
      <c r="D656" s="39">
        <v>186000</v>
      </c>
    </row>
    <row r="657" spans="1:4">
      <c r="A657" s="1">
        <v>36199</v>
      </c>
      <c r="B657" s="4">
        <v>36199</v>
      </c>
      <c r="C657" s="12">
        <f t="shared" si="20"/>
        <v>2</v>
      </c>
      <c r="D657" s="39">
        <v>103000</v>
      </c>
    </row>
    <row r="658" spans="1:4">
      <c r="A658" s="1">
        <v>36200</v>
      </c>
      <c r="B658" s="4">
        <v>36200</v>
      </c>
      <c r="C658" s="12">
        <f t="shared" si="20"/>
        <v>2</v>
      </c>
      <c r="D658" s="39">
        <v>73000</v>
      </c>
    </row>
    <row r="659" spans="1:4">
      <c r="A659" s="1">
        <v>36201</v>
      </c>
      <c r="B659" s="4">
        <v>36201</v>
      </c>
      <c r="C659" s="12">
        <f t="shared" si="20"/>
        <v>2</v>
      </c>
      <c r="D659" s="39">
        <v>28000</v>
      </c>
    </row>
    <row r="660" spans="1:4">
      <c r="A660" s="1">
        <v>36202</v>
      </c>
      <c r="B660" s="4">
        <v>36202</v>
      </c>
      <c r="C660" s="12">
        <f t="shared" si="20"/>
        <v>2</v>
      </c>
      <c r="D660" s="39">
        <v>97000</v>
      </c>
    </row>
    <row r="661" spans="1:4">
      <c r="A661" s="1">
        <v>36203</v>
      </c>
      <c r="B661" s="4">
        <v>36203</v>
      </c>
      <c r="C661" s="12">
        <f t="shared" si="20"/>
        <v>2</v>
      </c>
      <c r="D661" s="39">
        <v>126000</v>
      </c>
    </row>
    <row r="662" spans="1:4">
      <c r="A662" s="1">
        <v>36204</v>
      </c>
      <c r="B662" s="4">
        <v>36204</v>
      </c>
      <c r="C662" s="12">
        <f t="shared" si="20"/>
        <v>2</v>
      </c>
      <c r="D662" s="39">
        <v>194000</v>
      </c>
    </row>
    <row r="663" spans="1:4">
      <c r="A663" s="1">
        <v>36205</v>
      </c>
      <c r="B663" s="4">
        <v>36205</v>
      </c>
      <c r="C663" s="12">
        <f t="shared" si="20"/>
        <v>2</v>
      </c>
      <c r="D663" s="39">
        <v>194000</v>
      </c>
    </row>
    <row r="664" spans="1:4">
      <c r="A664" s="1">
        <v>36206</v>
      </c>
      <c r="B664" s="4">
        <v>36206</v>
      </c>
      <c r="C664" s="12">
        <f t="shared" si="20"/>
        <v>2</v>
      </c>
      <c r="D664" s="39">
        <v>194000</v>
      </c>
    </row>
    <row r="665" spans="1:4">
      <c r="A665" s="1">
        <v>36207</v>
      </c>
      <c r="B665" s="4">
        <v>36207</v>
      </c>
      <c r="C665" s="12">
        <f t="shared" si="20"/>
        <v>2</v>
      </c>
      <c r="D665" s="39">
        <v>174000</v>
      </c>
    </row>
    <row r="666" spans="1:4">
      <c r="A666" s="1">
        <v>36208</v>
      </c>
      <c r="B666" s="4">
        <v>36208</v>
      </c>
      <c r="C666" s="12">
        <f t="shared" si="20"/>
        <v>2</v>
      </c>
      <c r="D666" s="39">
        <v>122000</v>
      </c>
    </row>
    <row r="667" spans="1:4">
      <c r="A667" s="1">
        <v>36209</v>
      </c>
      <c r="B667" s="4">
        <v>36209</v>
      </c>
      <c r="C667" s="12">
        <f t="shared" si="20"/>
        <v>2</v>
      </c>
      <c r="D667" s="39">
        <v>73000</v>
      </c>
    </row>
    <row r="668" spans="1:4">
      <c r="A668" s="1">
        <v>36210</v>
      </c>
      <c r="B668" s="4">
        <v>36210</v>
      </c>
      <c r="C668" s="12">
        <f t="shared" si="20"/>
        <v>2</v>
      </c>
      <c r="D668" s="39">
        <v>59000</v>
      </c>
    </row>
    <row r="669" spans="1:4">
      <c r="A669" s="1">
        <v>36211</v>
      </c>
      <c r="B669" s="4">
        <v>36211</v>
      </c>
      <c r="C669" s="12">
        <f t="shared" si="20"/>
        <v>2</v>
      </c>
      <c r="D669" s="39">
        <v>143000</v>
      </c>
    </row>
    <row r="670" spans="1:4">
      <c r="A670" s="1">
        <v>36212</v>
      </c>
      <c r="B670" s="4">
        <v>36212</v>
      </c>
      <c r="C670" s="12">
        <f t="shared" si="20"/>
        <v>2</v>
      </c>
      <c r="D670" s="39">
        <v>111000</v>
      </c>
    </row>
    <row r="671" spans="1:4">
      <c r="A671" s="1">
        <v>36213</v>
      </c>
      <c r="B671" s="4">
        <v>36213</v>
      </c>
      <c r="C671" s="12">
        <f t="shared" si="20"/>
        <v>2</v>
      </c>
      <c r="D671" s="39">
        <v>126000</v>
      </c>
    </row>
    <row r="672" spans="1:4">
      <c r="A672" s="1">
        <v>36214</v>
      </c>
      <c r="B672" s="4">
        <v>36214</v>
      </c>
      <c r="C672" s="12">
        <f t="shared" si="20"/>
        <v>2</v>
      </c>
      <c r="D672" s="39">
        <v>182000</v>
      </c>
    </row>
    <row r="673" spans="1:4">
      <c r="A673" s="1">
        <v>36215</v>
      </c>
      <c r="B673" s="4">
        <v>36215</v>
      </c>
      <c r="C673" s="12">
        <f t="shared" si="20"/>
        <v>2</v>
      </c>
      <c r="D673" s="39">
        <v>195000</v>
      </c>
    </row>
    <row r="674" spans="1:4">
      <c r="A674" s="1">
        <v>36216</v>
      </c>
      <c r="B674" s="4">
        <v>36216</v>
      </c>
      <c r="C674" s="12">
        <f t="shared" si="20"/>
        <v>2</v>
      </c>
      <c r="D674" s="39">
        <v>205000</v>
      </c>
    </row>
    <row r="675" spans="1:4">
      <c r="A675" s="1">
        <v>36217</v>
      </c>
      <c r="B675" s="4">
        <v>36217</v>
      </c>
      <c r="C675" s="12">
        <f t="shared" si="20"/>
        <v>2</v>
      </c>
      <c r="D675" s="39">
        <v>219000</v>
      </c>
    </row>
    <row r="676" spans="1:4">
      <c r="A676" s="1">
        <v>36218</v>
      </c>
      <c r="B676" s="4">
        <v>36218</v>
      </c>
      <c r="C676" s="12">
        <f t="shared" si="20"/>
        <v>2</v>
      </c>
      <c r="D676" s="39">
        <v>214000</v>
      </c>
    </row>
    <row r="677" spans="1:4">
      <c r="A677" s="1">
        <v>36219</v>
      </c>
      <c r="B677" s="4">
        <v>36219</v>
      </c>
      <c r="C677" s="12">
        <f t="shared" si="20"/>
        <v>2</v>
      </c>
      <c r="D677" s="39">
        <v>219000</v>
      </c>
    </row>
    <row r="678" spans="1:4">
      <c r="A678" s="1">
        <v>36220</v>
      </c>
      <c r="B678" s="4">
        <v>36220</v>
      </c>
      <c r="C678" s="12">
        <f t="shared" si="20"/>
        <v>3</v>
      </c>
      <c r="D678" s="39">
        <v>284000</v>
      </c>
    </row>
    <row r="679" spans="1:4">
      <c r="A679" s="1">
        <v>36221</v>
      </c>
      <c r="B679" s="4">
        <v>36221</v>
      </c>
      <c r="C679" s="12">
        <f t="shared" si="20"/>
        <v>3</v>
      </c>
      <c r="D679" s="39">
        <v>313000</v>
      </c>
    </row>
    <row r="680" spans="1:4">
      <c r="A680" s="1">
        <v>36222</v>
      </c>
      <c r="B680" s="4">
        <v>36222</v>
      </c>
      <c r="C680" s="12">
        <f t="shared" si="20"/>
        <v>3</v>
      </c>
      <c r="D680" s="39">
        <v>318000</v>
      </c>
    </row>
    <row r="681" spans="1:4">
      <c r="A681" s="1">
        <v>36223</v>
      </c>
      <c r="B681" s="4">
        <v>36223</v>
      </c>
      <c r="C681" s="12">
        <f t="shared" si="20"/>
        <v>3</v>
      </c>
      <c r="D681" s="39">
        <v>297000</v>
      </c>
    </row>
    <row r="682" spans="1:4">
      <c r="A682" s="1">
        <v>36224</v>
      </c>
      <c r="B682" s="4">
        <v>36224</v>
      </c>
      <c r="C682" s="12">
        <f t="shared" si="20"/>
        <v>3</v>
      </c>
      <c r="D682" s="39">
        <v>341000</v>
      </c>
    </row>
    <row r="683" spans="1:4">
      <c r="A683" s="1">
        <v>36225</v>
      </c>
      <c r="B683" s="4">
        <v>36225</v>
      </c>
      <c r="C683" s="12">
        <f t="shared" si="20"/>
        <v>3</v>
      </c>
      <c r="D683" s="39">
        <v>263000</v>
      </c>
    </row>
    <row r="684" spans="1:4">
      <c r="A684" s="1">
        <v>36226</v>
      </c>
      <c r="B684" s="4">
        <v>36226</v>
      </c>
      <c r="C684" s="12">
        <f t="shared" si="20"/>
        <v>3</v>
      </c>
      <c r="D684" s="39">
        <v>249000</v>
      </c>
    </row>
    <row r="685" spans="1:4">
      <c r="A685" s="1">
        <v>36227</v>
      </c>
      <c r="B685" s="4">
        <v>36227</v>
      </c>
      <c r="C685" s="12">
        <f t="shared" si="20"/>
        <v>3</v>
      </c>
      <c r="D685" s="39">
        <v>274000</v>
      </c>
    </row>
    <row r="686" spans="1:4">
      <c r="A686" s="1">
        <v>36228</v>
      </c>
      <c r="B686" s="4">
        <v>36228</v>
      </c>
      <c r="C686" s="12">
        <f t="shared" si="20"/>
        <v>3</v>
      </c>
      <c r="D686" s="39">
        <v>203000</v>
      </c>
    </row>
    <row r="687" spans="1:4">
      <c r="A687" s="1">
        <v>36229</v>
      </c>
      <c r="B687" s="4">
        <v>36229</v>
      </c>
      <c r="C687" s="12">
        <f t="shared" si="20"/>
        <v>3</v>
      </c>
      <c r="D687" s="39">
        <v>63000</v>
      </c>
    </row>
    <row r="688" spans="1:4">
      <c r="A688" s="1">
        <v>36230</v>
      </c>
      <c r="B688" s="4">
        <v>36230</v>
      </c>
      <c r="C688" s="12">
        <f t="shared" si="20"/>
        <v>3</v>
      </c>
      <c r="D688" s="39">
        <v>117000</v>
      </c>
    </row>
    <row r="689" spans="1:4">
      <c r="A689" s="1">
        <v>36231</v>
      </c>
      <c r="B689" s="4">
        <v>36231</v>
      </c>
      <c r="C689" s="12">
        <f t="shared" si="20"/>
        <v>3</v>
      </c>
      <c r="D689" s="39">
        <v>212000</v>
      </c>
    </row>
    <row r="690" spans="1:4">
      <c r="A690" s="1">
        <v>36232</v>
      </c>
      <c r="B690" s="4">
        <v>36232</v>
      </c>
      <c r="C690" s="12">
        <f t="shared" si="20"/>
        <v>3</v>
      </c>
      <c r="D690" s="39">
        <v>243000</v>
      </c>
    </row>
    <row r="691" spans="1:4">
      <c r="A691" s="1">
        <v>36233</v>
      </c>
      <c r="B691" s="4">
        <v>36233</v>
      </c>
      <c r="C691" s="12">
        <f t="shared" si="20"/>
        <v>3</v>
      </c>
      <c r="D691" s="39">
        <v>291000</v>
      </c>
    </row>
    <row r="692" spans="1:4">
      <c r="A692" s="1">
        <v>36234</v>
      </c>
      <c r="B692" s="4">
        <v>36234</v>
      </c>
      <c r="C692" s="12">
        <f t="shared" si="20"/>
        <v>3</v>
      </c>
      <c r="D692" s="39">
        <v>316000</v>
      </c>
    </row>
    <row r="693" spans="1:4">
      <c r="A693" s="1">
        <v>36235</v>
      </c>
      <c r="B693" s="4">
        <v>36235</v>
      </c>
      <c r="C693" s="12">
        <f t="shared" si="20"/>
        <v>3</v>
      </c>
      <c r="D693" s="39">
        <v>166000</v>
      </c>
    </row>
    <row r="694" spans="1:4">
      <c r="A694" s="1">
        <v>36236</v>
      </c>
      <c r="B694" s="4">
        <v>36236</v>
      </c>
      <c r="C694" s="12">
        <f t="shared" si="20"/>
        <v>3</v>
      </c>
      <c r="D694" s="39">
        <v>301000</v>
      </c>
    </row>
    <row r="695" spans="1:4">
      <c r="A695" s="1">
        <v>36237</v>
      </c>
      <c r="B695" s="4">
        <v>36237</v>
      </c>
      <c r="C695" s="12">
        <f t="shared" si="20"/>
        <v>3</v>
      </c>
      <c r="D695" s="39">
        <v>253000</v>
      </c>
    </row>
    <row r="696" spans="1:4">
      <c r="A696" s="1">
        <v>36238</v>
      </c>
      <c r="B696" s="4">
        <v>36238</v>
      </c>
      <c r="C696" s="12">
        <f t="shared" si="20"/>
        <v>3</v>
      </c>
      <c r="D696" s="39">
        <v>216000</v>
      </c>
    </row>
    <row r="697" spans="1:4">
      <c r="A697" s="1">
        <v>36239</v>
      </c>
      <c r="B697" s="4">
        <v>36239</v>
      </c>
      <c r="C697" s="12">
        <f t="shared" si="20"/>
        <v>3</v>
      </c>
      <c r="D697" s="39">
        <v>347000</v>
      </c>
    </row>
    <row r="698" spans="1:4">
      <c r="A698" s="1">
        <v>36240</v>
      </c>
      <c r="B698" s="4">
        <v>36240</v>
      </c>
      <c r="C698" s="12">
        <f t="shared" si="20"/>
        <v>3</v>
      </c>
      <c r="D698" s="39">
        <v>410000</v>
      </c>
    </row>
    <row r="699" spans="1:4">
      <c r="A699" s="1">
        <v>36241</v>
      </c>
      <c r="B699" s="4">
        <v>36241</v>
      </c>
      <c r="C699" s="12">
        <f t="shared" si="20"/>
        <v>3</v>
      </c>
      <c r="D699" s="39">
        <v>317000</v>
      </c>
    </row>
    <row r="700" spans="1:4">
      <c r="A700" s="1">
        <v>36242</v>
      </c>
      <c r="B700" s="4">
        <v>36242</v>
      </c>
      <c r="C700" s="12">
        <f t="shared" si="20"/>
        <v>3</v>
      </c>
      <c r="D700" s="39">
        <v>280000</v>
      </c>
    </row>
    <row r="701" spans="1:4">
      <c r="A701" s="1">
        <v>36243</v>
      </c>
      <c r="B701" s="4">
        <v>36243</v>
      </c>
      <c r="C701" s="12">
        <f t="shared" si="20"/>
        <v>3</v>
      </c>
      <c r="D701" s="39">
        <v>361000</v>
      </c>
    </row>
    <row r="702" spans="1:4">
      <c r="A702" s="1">
        <v>36244</v>
      </c>
      <c r="B702" s="4">
        <v>36244</v>
      </c>
      <c r="C702" s="12">
        <f t="shared" si="20"/>
        <v>3</v>
      </c>
      <c r="D702" s="39">
        <v>366000</v>
      </c>
    </row>
    <row r="703" spans="1:4">
      <c r="A703" s="1">
        <v>36245</v>
      </c>
      <c r="B703" s="4">
        <v>36245</v>
      </c>
      <c r="C703" s="12">
        <f t="shared" si="20"/>
        <v>3</v>
      </c>
      <c r="D703" s="39">
        <v>375000</v>
      </c>
    </row>
    <row r="704" spans="1:4">
      <c r="A704" s="1">
        <v>36246</v>
      </c>
      <c r="B704" s="4">
        <v>36246</v>
      </c>
      <c r="C704" s="12">
        <f t="shared" si="20"/>
        <v>3</v>
      </c>
      <c r="D704" s="39">
        <v>384000</v>
      </c>
    </row>
    <row r="705" spans="1:4">
      <c r="A705" s="1">
        <v>36247</v>
      </c>
      <c r="B705" s="4">
        <v>36247</v>
      </c>
      <c r="C705" s="12">
        <f t="shared" si="20"/>
        <v>3</v>
      </c>
      <c r="D705" s="39">
        <v>351000</v>
      </c>
    </row>
    <row r="706" spans="1:4">
      <c r="A706" s="1">
        <v>36248</v>
      </c>
      <c r="B706" s="4">
        <v>36248</v>
      </c>
      <c r="C706" s="12">
        <f t="shared" si="20"/>
        <v>3</v>
      </c>
      <c r="D706" s="39">
        <v>333000</v>
      </c>
    </row>
    <row r="707" spans="1:4">
      <c r="A707" s="1">
        <v>36249</v>
      </c>
      <c r="B707" s="4">
        <v>36249</v>
      </c>
      <c r="C707" s="12">
        <f t="shared" si="20"/>
        <v>3</v>
      </c>
      <c r="D707" s="39">
        <v>208000</v>
      </c>
    </row>
    <row r="708" spans="1:4">
      <c r="A708" s="1">
        <v>36250</v>
      </c>
      <c r="B708" s="4">
        <v>36250</v>
      </c>
      <c r="C708" s="12">
        <f t="shared" si="20"/>
        <v>3</v>
      </c>
      <c r="D708" s="40">
        <v>253000</v>
      </c>
    </row>
    <row r="709" spans="1:4">
      <c r="A709" s="1">
        <v>36251</v>
      </c>
      <c r="B709" s="4">
        <v>36251</v>
      </c>
      <c r="C709" s="12">
        <f t="shared" si="20"/>
        <v>4</v>
      </c>
      <c r="D709" s="40">
        <v>18000</v>
      </c>
    </row>
    <row r="710" spans="1:4">
      <c r="A710" s="1">
        <v>36252</v>
      </c>
      <c r="B710" s="4">
        <v>36252</v>
      </c>
      <c r="C710" s="12">
        <f t="shared" si="20"/>
        <v>4</v>
      </c>
      <c r="D710" s="40">
        <v>184000</v>
      </c>
    </row>
    <row r="711" spans="1:4">
      <c r="A711" s="1">
        <v>36253</v>
      </c>
      <c r="B711" s="4">
        <v>36253</v>
      </c>
      <c r="C711" s="12">
        <f t="shared" si="20"/>
        <v>4</v>
      </c>
      <c r="D711" s="40">
        <v>207000</v>
      </c>
    </row>
    <row r="712" spans="1:4">
      <c r="A712" s="1">
        <v>36254</v>
      </c>
      <c r="B712" s="4">
        <v>36254</v>
      </c>
      <c r="C712" s="12">
        <f t="shared" si="20"/>
        <v>4</v>
      </c>
      <c r="D712" s="40">
        <v>214000</v>
      </c>
    </row>
    <row r="713" spans="1:4">
      <c r="A713" s="1">
        <v>36255</v>
      </c>
      <c r="B713" s="4">
        <v>36255</v>
      </c>
      <c r="C713" s="12">
        <f t="shared" si="20"/>
        <v>4</v>
      </c>
      <c r="D713" s="40">
        <v>215000</v>
      </c>
    </row>
    <row r="714" spans="1:4">
      <c r="A714" s="1">
        <v>36256</v>
      </c>
      <c r="B714" s="4">
        <v>36256</v>
      </c>
      <c r="C714" s="12">
        <f t="shared" ref="C714:C777" si="21">IF(B714&lt;&gt;"",MONTH(B714),0)</f>
        <v>4</v>
      </c>
      <c r="D714" s="40">
        <v>48000</v>
      </c>
    </row>
    <row r="715" spans="1:4">
      <c r="A715" s="1">
        <v>36257</v>
      </c>
      <c r="B715" s="4">
        <v>36257</v>
      </c>
      <c r="C715" s="12">
        <f t="shared" si="21"/>
        <v>4</v>
      </c>
      <c r="D715" s="40">
        <v>54000</v>
      </c>
    </row>
    <row r="716" spans="1:4">
      <c r="A716" s="1">
        <v>36258</v>
      </c>
      <c r="B716" s="4">
        <v>36258</v>
      </c>
      <c r="C716" s="12">
        <f t="shared" si="21"/>
        <v>4</v>
      </c>
      <c r="D716" s="40">
        <v>4000</v>
      </c>
    </row>
    <row r="717" spans="1:4">
      <c r="A717" s="1">
        <v>36259</v>
      </c>
      <c r="B717" s="4">
        <v>36259</v>
      </c>
      <c r="C717" s="12">
        <f t="shared" si="21"/>
        <v>4</v>
      </c>
      <c r="D717" s="40">
        <v>3000</v>
      </c>
    </row>
    <row r="718" spans="1:4">
      <c r="A718" s="1">
        <v>36260</v>
      </c>
      <c r="B718" s="4">
        <v>36260</v>
      </c>
      <c r="C718" s="12">
        <f t="shared" si="21"/>
        <v>4</v>
      </c>
      <c r="D718" s="40">
        <v>45000</v>
      </c>
    </row>
    <row r="719" spans="1:4">
      <c r="A719" s="1">
        <v>36261</v>
      </c>
      <c r="B719" s="4">
        <v>36261</v>
      </c>
      <c r="C719" s="12">
        <f t="shared" si="21"/>
        <v>4</v>
      </c>
      <c r="D719" s="40">
        <v>71000</v>
      </c>
    </row>
    <row r="720" spans="1:4">
      <c r="A720" s="1">
        <v>36262</v>
      </c>
      <c r="B720" s="4">
        <v>36262</v>
      </c>
      <c r="C720" s="12">
        <f t="shared" si="21"/>
        <v>4</v>
      </c>
      <c r="D720" s="40">
        <v>78000</v>
      </c>
    </row>
    <row r="721" spans="1:4">
      <c r="A721" s="1">
        <v>36263</v>
      </c>
      <c r="B721" s="4">
        <v>36263</v>
      </c>
      <c r="C721" s="12">
        <f t="shared" si="21"/>
        <v>4</v>
      </c>
      <c r="D721" s="40">
        <v>338000</v>
      </c>
    </row>
    <row r="722" spans="1:4">
      <c r="A722" s="1">
        <v>36264</v>
      </c>
      <c r="B722" s="4">
        <v>36264</v>
      </c>
      <c r="C722" s="12">
        <f t="shared" si="21"/>
        <v>4</v>
      </c>
      <c r="D722" s="40">
        <v>415000</v>
      </c>
    </row>
    <row r="723" spans="1:4">
      <c r="A723" s="1">
        <v>36265</v>
      </c>
      <c r="B723" s="4">
        <v>36265</v>
      </c>
      <c r="C723" s="12">
        <f t="shared" si="21"/>
        <v>4</v>
      </c>
      <c r="D723" s="40">
        <v>442000</v>
      </c>
    </row>
    <row r="724" spans="1:4">
      <c r="A724" s="1">
        <v>36266</v>
      </c>
      <c r="B724" s="4">
        <v>36266</v>
      </c>
      <c r="C724" s="12">
        <f t="shared" si="21"/>
        <v>4</v>
      </c>
      <c r="D724" s="40">
        <v>449000</v>
      </c>
    </row>
    <row r="725" spans="1:4">
      <c r="A725" s="1">
        <v>36267</v>
      </c>
      <c r="B725" s="4">
        <v>36267</v>
      </c>
      <c r="C725" s="12">
        <f t="shared" si="21"/>
        <v>4</v>
      </c>
      <c r="D725" s="40">
        <v>439000</v>
      </c>
    </row>
    <row r="726" spans="1:4">
      <c r="A726" s="1">
        <v>36268</v>
      </c>
      <c r="B726" s="4">
        <v>36268</v>
      </c>
      <c r="C726" s="12">
        <f t="shared" si="21"/>
        <v>4</v>
      </c>
      <c r="D726" s="40">
        <v>408000</v>
      </c>
    </row>
    <row r="727" spans="1:4">
      <c r="A727" s="1">
        <v>36269</v>
      </c>
      <c r="B727" s="4">
        <v>36269</v>
      </c>
      <c r="C727" s="12">
        <f t="shared" si="21"/>
        <v>4</v>
      </c>
      <c r="D727" s="40">
        <v>430000</v>
      </c>
    </row>
    <row r="728" spans="1:4">
      <c r="A728" s="1">
        <v>36270</v>
      </c>
      <c r="B728" s="4">
        <v>36270</v>
      </c>
      <c r="C728" s="12">
        <f t="shared" si="21"/>
        <v>4</v>
      </c>
      <c r="D728" s="40">
        <v>370000</v>
      </c>
    </row>
    <row r="729" spans="1:4">
      <c r="A729" s="1">
        <v>36271</v>
      </c>
      <c r="B729" s="4">
        <v>36271</v>
      </c>
      <c r="C729" s="12">
        <f t="shared" si="21"/>
        <v>4</v>
      </c>
      <c r="D729" s="40">
        <v>377000</v>
      </c>
    </row>
    <row r="730" spans="1:4">
      <c r="A730" s="1">
        <v>36272</v>
      </c>
      <c r="B730" s="4">
        <v>36272</v>
      </c>
      <c r="C730" s="12">
        <f t="shared" si="21"/>
        <v>4</v>
      </c>
      <c r="D730" s="40">
        <v>409000</v>
      </c>
    </row>
    <row r="731" spans="1:4">
      <c r="A731" s="1">
        <v>36273</v>
      </c>
      <c r="B731" s="4">
        <v>36273</v>
      </c>
      <c r="C731" s="12">
        <f t="shared" si="21"/>
        <v>4</v>
      </c>
      <c r="D731" s="40">
        <v>420000</v>
      </c>
    </row>
    <row r="732" spans="1:4">
      <c r="A732" s="1">
        <v>36274</v>
      </c>
      <c r="B732" s="4">
        <v>36274</v>
      </c>
      <c r="C732" s="12">
        <f t="shared" si="21"/>
        <v>4</v>
      </c>
      <c r="D732" s="40">
        <v>419000</v>
      </c>
    </row>
    <row r="733" spans="1:4">
      <c r="A733" s="1">
        <v>36275</v>
      </c>
      <c r="B733" s="4">
        <v>36275</v>
      </c>
      <c r="C733" s="12">
        <f t="shared" si="21"/>
        <v>4</v>
      </c>
      <c r="D733" s="40">
        <v>419000</v>
      </c>
    </row>
    <row r="734" spans="1:4">
      <c r="A734" s="1">
        <v>36276</v>
      </c>
      <c r="B734" s="4">
        <v>36276</v>
      </c>
      <c r="C734" s="12">
        <f t="shared" si="21"/>
        <v>4</v>
      </c>
      <c r="D734" s="40">
        <v>404000</v>
      </c>
    </row>
    <row r="735" spans="1:4">
      <c r="A735" s="1">
        <v>36277</v>
      </c>
      <c r="B735" s="4">
        <v>36277</v>
      </c>
      <c r="C735" s="12">
        <f t="shared" si="21"/>
        <v>4</v>
      </c>
      <c r="D735" s="40">
        <v>329000</v>
      </c>
    </row>
    <row r="736" spans="1:4">
      <c r="A736" s="1">
        <v>36278</v>
      </c>
      <c r="B736" s="4">
        <v>36278</v>
      </c>
      <c r="C736" s="12">
        <f t="shared" si="21"/>
        <v>4</v>
      </c>
      <c r="D736" s="40">
        <v>273000</v>
      </c>
    </row>
    <row r="737" spans="1:4">
      <c r="A737" s="1">
        <v>36279</v>
      </c>
      <c r="B737" s="4">
        <v>36279</v>
      </c>
      <c r="C737" s="12">
        <f t="shared" si="21"/>
        <v>4</v>
      </c>
      <c r="D737" s="40">
        <v>394000</v>
      </c>
    </row>
    <row r="738" spans="1:4">
      <c r="A738" s="1">
        <v>36280</v>
      </c>
      <c r="B738" s="4">
        <v>36280</v>
      </c>
      <c r="C738" s="12">
        <f t="shared" si="21"/>
        <v>4</v>
      </c>
      <c r="D738" s="40">
        <v>356000</v>
      </c>
    </row>
    <row r="739" spans="1:4">
      <c r="A739" s="1">
        <v>36281</v>
      </c>
      <c r="B739" s="4">
        <v>36281</v>
      </c>
      <c r="C739" s="12">
        <f t="shared" si="21"/>
        <v>5</v>
      </c>
      <c r="D739" s="40">
        <v>334000</v>
      </c>
    </row>
    <row r="740" spans="1:4">
      <c r="A740" s="1">
        <v>36282</v>
      </c>
      <c r="B740" s="4">
        <v>36282</v>
      </c>
      <c r="C740" s="12">
        <f t="shared" si="21"/>
        <v>5</v>
      </c>
      <c r="D740" s="40">
        <v>348000</v>
      </c>
    </row>
    <row r="741" spans="1:4">
      <c r="A741" s="1">
        <v>36283</v>
      </c>
      <c r="B741" s="4">
        <v>36283</v>
      </c>
      <c r="C741" s="12">
        <f t="shared" si="21"/>
        <v>5</v>
      </c>
      <c r="D741" s="40">
        <v>357000</v>
      </c>
    </row>
    <row r="742" spans="1:4">
      <c r="A742" s="1">
        <v>36284</v>
      </c>
      <c r="B742" s="4">
        <v>36284</v>
      </c>
      <c r="C742" s="12">
        <f t="shared" si="21"/>
        <v>5</v>
      </c>
      <c r="D742" s="40">
        <v>375000</v>
      </c>
    </row>
    <row r="743" spans="1:4">
      <c r="A743" s="1">
        <v>36285</v>
      </c>
      <c r="B743" s="4">
        <v>36285</v>
      </c>
      <c r="C743" s="12">
        <f t="shared" si="21"/>
        <v>5</v>
      </c>
      <c r="D743" s="40">
        <v>377000</v>
      </c>
    </row>
    <row r="744" spans="1:4">
      <c r="A744" s="1">
        <v>36286</v>
      </c>
      <c r="B744" s="4">
        <v>36286</v>
      </c>
      <c r="C744" s="12">
        <f t="shared" si="21"/>
        <v>5</v>
      </c>
      <c r="D744" s="40">
        <v>354000</v>
      </c>
    </row>
    <row r="745" spans="1:4">
      <c r="A745" s="1">
        <v>36287</v>
      </c>
      <c r="B745" s="4">
        <v>36287</v>
      </c>
      <c r="C745" s="12">
        <f t="shared" si="21"/>
        <v>5</v>
      </c>
      <c r="D745" s="40">
        <v>334000</v>
      </c>
    </row>
    <row r="746" spans="1:4">
      <c r="A746" s="1">
        <v>36288</v>
      </c>
      <c r="B746" s="4">
        <v>36288</v>
      </c>
      <c r="C746" s="12">
        <f t="shared" si="21"/>
        <v>5</v>
      </c>
      <c r="D746" s="40">
        <v>316000</v>
      </c>
    </row>
    <row r="747" spans="1:4">
      <c r="A747" s="1">
        <v>36289</v>
      </c>
      <c r="B747" s="4">
        <v>36289</v>
      </c>
      <c r="C747" s="12">
        <f t="shared" si="21"/>
        <v>5</v>
      </c>
      <c r="D747" s="40">
        <v>328000</v>
      </c>
    </row>
    <row r="748" spans="1:4">
      <c r="A748" s="1">
        <v>36290</v>
      </c>
      <c r="B748" s="4">
        <v>36290</v>
      </c>
      <c r="C748" s="12">
        <f t="shared" si="21"/>
        <v>5</v>
      </c>
      <c r="D748" s="40">
        <v>353000</v>
      </c>
    </row>
    <row r="749" spans="1:4">
      <c r="A749" s="1">
        <v>36291</v>
      </c>
      <c r="B749" s="4">
        <v>36291</v>
      </c>
      <c r="C749" s="12">
        <f t="shared" si="21"/>
        <v>5</v>
      </c>
      <c r="D749" s="40">
        <v>337000</v>
      </c>
    </row>
    <row r="750" spans="1:4">
      <c r="A750" s="1">
        <v>36292</v>
      </c>
      <c r="B750" s="4">
        <v>36292</v>
      </c>
      <c r="C750" s="12">
        <f t="shared" si="21"/>
        <v>5</v>
      </c>
      <c r="D750" s="40">
        <v>295000</v>
      </c>
    </row>
    <row r="751" spans="1:4">
      <c r="A751" s="1">
        <v>36293</v>
      </c>
      <c r="B751" s="4">
        <v>36293</v>
      </c>
      <c r="C751" s="12">
        <f t="shared" si="21"/>
        <v>5</v>
      </c>
      <c r="D751" s="40">
        <v>284000</v>
      </c>
    </row>
    <row r="752" spans="1:4">
      <c r="A752" s="1">
        <v>36294</v>
      </c>
      <c r="B752" s="4">
        <v>36294</v>
      </c>
      <c r="C752" s="12">
        <f t="shared" si="21"/>
        <v>5</v>
      </c>
      <c r="D752" s="40">
        <v>272000</v>
      </c>
    </row>
    <row r="753" spans="1:4">
      <c r="A753" s="1">
        <v>36295</v>
      </c>
      <c r="B753" s="4">
        <v>36295</v>
      </c>
      <c r="C753" s="12">
        <f t="shared" si="21"/>
        <v>5</v>
      </c>
      <c r="D753" s="40">
        <v>302000</v>
      </c>
    </row>
    <row r="754" spans="1:4">
      <c r="A754" s="1">
        <v>36296</v>
      </c>
      <c r="B754" s="4">
        <v>36296</v>
      </c>
      <c r="C754" s="12">
        <f t="shared" si="21"/>
        <v>5</v>
      </c>
      <c r="D754" s="40">
        <v>292000</v>
      </c>
    </row>
    <row r="755" spans="1:4">
      <c r="A755" s="1">
        <v>36297</v>
      </c>
      <c r="B755" s="4">
        <v>36297</v>
      </c>
      <c r="C755" s="12">
        <f t="shared" si="21"/>
        <v>5</v>
      </c>
      <c r="D755" s="40">
        <v>274000</v>
      </c>
    </row>
    <row r="756" spans="1:4">
      <c r="A756" s="1">
        <v>36298</v>
      </c>
      <c r="B756" s="4">
        <v>36298</v>
      </c>
      <c r="C756" s="12">
        <f t="shared" si="21"/>
        <v>5</v>
      </c>
      <c r="D756" s="40">
        <v>326000</v>
      </c>
    </row>
    <row r="757" spans="1:4">
      <c r="A757" s="1">
        <v>36299</v>
      </c>
      <c r="B757" s="4">
        <v>36299</v>
      </c>
      <c r="C757" s="12">
        <f t="shared" si="21"/>
        <v>5</v>
      </c>
      <c r="D757" s="40">
        <v>333000</v>
      </c>
    </row>
    <row r="758" spans="1:4">
      <c r="A758" s="1">
        <v>36300</v>
      </c>
      <c r="B758" s="4">
        <v>36300</v>
      </c>
      <c r="C758" s="12">
        <f t="shared" si="21"/>
        <v>5</v>
      </c>
      <c r="D758" s="40">
        <v>330000</v>
      </c>
    </row>
    <row r="759" spans="1:4">
      <c r="A759" s="1">
        <v>36301</v>
      </c>
      <c r="B759" s="4">
        <v>36301</v>
      </c>
      <c r="C759" s="12">
        <f t="shared" si="21"/>
        <v>5</v>
      </c>
      <c r="D759" s="40">
        <v>336000</v>
      </c>
    </row>
    <row r="760" spans="1:4">
      <c r="A760" s="1">
        <v>36302</v>
      </c>
      <c r="B760" s="4">
        <v>36302</v>
      </c>
      <c r="C760" s="12">
        <f t="shared" si="21"/>
        <v>5</v>
      </c>
      <c r="D760" s="40">
        <v>339000</v>
      </c>
    </row>
    <row r="761" spans="1:4">
      <c r="A761" s="1">
        <v>36303</v>
      </c>
      <c r="B761" s="4">
        <v>36303</v>
      </c>
      <c r="C761" s="12">
        <f t="shared" si="21"/>
        <v>5</v>
      </c>
      <c r="D761" s="40">
        <v>344000</v>
      </c>
    </row>
    <row r="762" spans="1:4">
      <c r="A762" s="1">
        <v>36304</v>
      </c>
      <c r="B762" s="4">
        <v>36304</v>
      </c>
      <c r="C762" s="12">
        <f t="shared" si="21"/>
        <v>5</v>
      </c>
      <c r="D762" s="40">
        <v>363000</v>
      </c>
    </row>
    <row r="763" spans="1:4">
      <c r="A763" s="1">
        <v>36305</v>
      </c>
      <c r="B763" s="4">
        <v>36305</v>
      </c>
      <c r="C763" s="12">
        <f t="shared" si="21"/>
        <v>5</v>
      </c>
      <c r="D763" s="40">
        <v>373000</v>
      </c>
    </row>
    <row r="764" spans="1:4">
      <c r="A764" s="1">
        <v>36306</v>
      </c>
      <c r="B764" s="4">
        <v>36306</v>
      </c>
      <c r="C764" s="12">
        <f t="shared" si="21"/>
        <v>5</v>
      </c>
      <c r="D764" s="40">
        <v>357000</v>
      </c>
    </row>
    <row r="765" spans="1:4">
      <c r="A765" s="1">
        <v>36307</v>
      </c>
      <c r="B765" s="4">
        <v>36307</v>
      </c>
      <c r="C765" s="12">
        <f t="shared" si="21"/>
        <v>5</v>
      </c>
      <c r="D765" s="40">
        <v>358000</v>
      </c>
    </row>
    <row r="766" spans="1:4">
      <c r="A766" s="1">
        <v>36308</v>
      </c>
      <c r="B766" s="4">
        <v>36308</v>
      </c>
      <c r="C766" s="12">
        <f t="shared" si="21"/>
        <v>5</v>
      </c>
      <c r="D766" s="40">
        <v>253000</v>
      </c>
    </row>
    <row r="767" spans="1:4">
      <c r="A767" s="1">
        <v>36309</v>
      </c>
      <c r="B767" s="4">
        <v>36309</v>
      </c>
      <c r="C767" s="12">
        <f t="shared" si="21"/>
        <v>5</v>
      </c>
      <c r="D767" s="40">
        <v>265000</v>
      </c>
    </row>
    <row r="768" spans="1:4">
      <c r="A768" s="1">
        <v>36310</v>
      </c>
      <c r="B768" s="4">
        <v>36310</v>
      </c>
      <c r="C768" s="12">
        <f t="shared" si="21"/>
        <v>5</v>
      </c>
      <c r="D768" s="40">
        <v>281000</v>
      </c>
    </row>
    <row r="769" spans="1:4">
      <c r="A769" s="1">
        <v>36311</v>
      </c>
      <c r="B769" s="4">
        <v>36311</v>
      </c>
      <c r="C769" s="12">
        <f t="shared" si="21"/>
        <v>5</v>
      </c>
      <c r="D769" s="40">
        <v>295000</v>
      </c>
    </row>
    <row r="770" spans="1:4">
      <c r="A770" s="1">
        <v>36312</v>
      </c>
      <c r="B770" s="4">
        <v>36312</v>
      </c>
      <c r="C770" s="12">
        <f t="shared" si="21"/>
        <v>6</v>
      </c>
      <c r="D770" s="40">
        <v>326000</v>
      </c>
    </row>
    <row r="771" spans="1:4">
      <c r="A771" s="1">
        <v>36313</v>
      </c>
      <c r="B771" s="4">
        <v>36313</v>
      </c>
      <c r="C771" s="12">
        <f t="shared" si="21"/>
        <v>6</v>
      </c>
      <c r="D771" s="40">
        <v>301000</v>
      </c>
    </row>
    <row r="772" spans="1:4">
      <c r="A772" s="1">
        <v>36314</v>
      </c>
      <c r="B772" s="4">
        <v>36314</v>
      </c>
      <c r="C772" s="12">
        <f t="shared" si="21"/>
        <v>6</v>
      </c>
      <c r="D772" s="40">
        <v>339000</v>
      </c>
    </row>
    <row r="773" spans="1:4">
      <c r="A773" s="1">
        <v>36315</v>
      </c>
      <c r="B773" s="4">
        <v>36315</v>
      </c>
      <c r="C773" s="12">
        <f t="shared" si="21"/>
        <v>6</v>
      </c>
      <c r="D773" s="40">
        <v>331000</v>
      </c>
    </row>
    <row r="774" spans="1:4">
      <c r="A774" s="1">
        <v>36316</v>
      </c>
      <c r="B774" s="4">
        <v>36316</v>
      </c>
      <c r="C774" s="12">
        <f t="shared" si="21"/>
        <v>6</v>
      </c>
      <c r="D774" s="40">
        <v>339000</v>
      </c>
    </row>
    <row r="775" spans="1:4">
      <c r="A775" s="1">
        <v>36317</v>
      </c>
      <c r="B775" s="4">
        <v>36317</v>
      </c>
      <c r="C775" s="12">
        <f t="shared" si="21"/>
        <v>6</v>
      </c>
      <c r="D775" s="40">
        <v>346000</v>
      </c>
    </row>
    <row r="776" spans="1:4">
      <c r="A776" s="1">
        <v>36318</v>
      </c>
      <c r="B776" s="4">
        <v>36318</v>
      </c>
      <c r="C776" s="12">
        <f t="shared" si="21"/>
        <v>6</v>
      </c>
      <c r="D776" s="40">
        <v>350000</v>
      </c>
    </row>
    <row r="777" spans="1:4">
      <c r="A777" s="1">
        <v>36319</v>
      </c>
      <c r="B777" s="4">
        <v>36319</v>
      </c>
      <c r="C777" s="12">
        <f t="shared" si="21"/>
        <v>6</v>
      </c>
      <c r="D777" s="40">
        <v>333000</v>
      </c>
    </row>
    <row r="778" spans="1:4">
      <c r="A778" s="1">
        <v>36320</v>
      </c>
      <c r="B778" s="4">
        <v>36320</v>
      </c>
      <c r="C778" s="12">
        <f t="shared" ref="C778:C841" si="22">IF(B778&lt;&gt;"",MONTH(B778),0)</f>
        <v>6</v>
      </c>
      <c r="D778" s="40">
        <v>335000</v>
      </c>
    </row>
    <row r="779" spans="1:4">
      <c r="A779" s="1">
        <v>36321</v>
      </c>
      <c r="B779" s="4">
        <v>36321</v>
      </c>
      <c r="C779" s="12">
        <f t="shared" si="22"/>
        <v>6</v>
      </c>
      <c r="D779" s="40">
        <v>350000</v>
      </c>
    </row>
    <row r="780" spans="1:4">
      <c r="A780" s="1">
        <v>36322</v>
      </c>
      <c r="B780" s="4">
        <v>36322</v>
      </c>
      <c r="C780" s="12">
        <f t="shared" si="22"/>
        <v>6</v>
      </c>
      <c r="D780" s="40">
        <v>351000</v>
      </c>
    </row>
    <row r="781" spans="1:4">
      <c r="A781" s="1">
        <v>36323</v>
      </c>
      <c r="B781" s="4">
        <v>36323</v>
      </c>
      <c r="C781" s="12">
        <f t="shared" si="22"/>
        <v>6</v>
      </c>
      <c r="D781" s="40">
        <v>327000</v>
      </c>
    </row>
    <row r="782" spans="1:4">
      <c r="A782" s="1">
        <v>36324</v>
      </c>
      <c r="B782" s="4">
        <v>36324</v>
      </c>
      <c r="C782" s="12">
        <f t="shared" si="22"/>
        <v>6</v>
      </c>
      <c r="D782" s="40">
        <v>330000</v>
      </c>
    </row>
    <row r="783" spans="1:4">
      <c r="A783" s="1">
        <v>36325</v>
      </c>
      <c r="B783" s="4">
        <v>36325</v>
      </c>
      <c r="C783" s="12">
        <f t="shared" si="22"/>
        <v>6</v>
      </c>
      <c r="D783" s="40">
        <v>332000</v>
      </c>
    </row>
    <row r="784" spans="1:4">
      <c r="A784" s="1">
        <v>36326</v>
      </c>
      <c r="B784" s="4">
        <v>36326</v>
      </c>
      <c r="C784" s="12">
        <f t="shared" si="22"/>
        <v>6</v>
      </c>
      <c r="D784" s="40">
        <v>354000</v>
      </c>
    </row>
    <row r="785" spans="1:4">
      <c r="A785" s="1">
        <v>36327</v>
      </c>
      <c r="B785" s="4">
        <v>36327</v>
      </c>
      <c r="C785" s="12">
        <f t="shared" si="22"/>
        <v>6</v>
      </c>
      <c r="D785" s="40">
        <v>349000</v>
      </c>
    </row>
    <row r="786" spans="1:4">
      <c r="A786" s="1">
        <v>36328</v>
      </c>
      <c r="B786" s="4">
        <v>36328</v>
      </c>
      <c r="C786" s="12">
        <f t="shared" si="22"/>
        <v>6</v>
      </c>
      <c r="D786" s="40">
        <v>408000</v>
      </c>
    </row>
    <row r="787" spans="1:4">
      <c r="A787" s="1">
        <v>36329</v>
      </c>
      <c r="B787" s="4">
        <v>36329</v>
      </c>
      <c r="C787" s="12">
        <f t="shared" si="22"/>
        <v>6</v>
      </c>
      <c r="D787" s="40">
        <v>381000</v>
      </c>
    </row>
    <row r="788" spans="1:4">
      <c r="A788" s="1">
        <v>36330</v>
      </c>
      <c r="B788" s="4">
        <v>36330</v>
      </c>
      <c r="C788" s="12">
        <f t="shared" si="22"/>
        <v>6</v>
      </c>
      <c r="D788" s="40">
        <v>355000</v>
      </c>
    </row>
    <row r="789" spans="1:4">
      <c r="A789" s="1">
        <v>36331</v>
      </c>
      <c r="B789" s="4">
        <v>36331</v>
      </c>
      <c r="C789" s="12">
        <f t="shared" si="22"/>
        <v>6</v>
      </c>
      <c r="D789" s="40">
        <v>388000</v>
      </c>
    </row>
    <row r="790" spans="1:4">
      <c r="A790" s="1">
        <v>36332</v>
      </c>
      <c r="B790" s="4">
        <v>36332</v>
      </c>
      <c r="C790" s="12">
        <f t="shared" si="22"/>
        <v>6</v>
      </c>
      <c r="D790" s="40">
        <v>396000</v>
      </c>
    </row>
    <row r="791" spans="1:4">
      <c r="A791" s="1">
        <v>36333</v>
      </c>
      <c r="B791" s="4">
        <v>36333</v>
      </c>
      <c r="C791" s="12">
        <f t="shared" si="22"/>
        <v>6</v>
      </c>
      <c r="D791" s="40">
        <v>367000</v>
      </c>
    </row>
    <row r="792" spans="1:4">
      <c r="A792" s="1">
        <v>36334</v>
      </c>
      <c r="B792" s="4">
        <v>36334</v>
      </c>
      <c r="C792" s="12">
        <f t="shared" si="22"/>
        <v>6</v>
      </c>
      <c r="D792" s="40">
        <v>399000</v>
      </c>
    </row>
    <row r="793" spans="1:4">
      <c r="A793" s="1">
        <v>36335</v>
      </c>
      <c r="B793" s="4">
        <v>36335</v>
      </c>
      <c r="C793" s="12">
        <f t="shared" si="22"/>
        <v>6</v>
      </c>
      <c r="D793" s="40">
        <v>398000</v>
      </c>
    </row>
    <row r="794" spans="1:4">
      <c r="A794" s="1">
        <v>36336</v>
      </c>
      <c r="B794" s="4">
        <v>36336</v>
      </c>
      <c r="C794" s="12">
        <f t="shared" si="22"/>
        <v>6</v>
      </c>
      <c r="D794" s="40">
        <v>418000</v>
      </c>
    </row>
    <row r="795" spans="1:4">
      <c r="A795" s="1">
        <v>36337</v>
      </c>
      <c r="B795" s="4">
        <v>36337</v>
      </c>
      <c r="C795" s="12">
        <f t="shared" si="22"/>
        <v>6</v>
      </c>
      <c r="D795" s="40">
        <v>402000</v>
      </c>
    </row>
    <row r="796" spans="1:4">
      <c r="A796" s="1">
        <v>36338</v>
      </c>
      <c r="B796" s="4">
        <v>36338</v>
      </c>
      <c r="C796" s="12">
        <f t="shared" si="22"/>
        <v>6</v>
      </c>
      <c r="D796" s="40">
        <v>369000</v>
      </c>
    </row>
    <row r="797" spans="1:4">
      <c r="A797" s="1">
        <v>36339</v>
      </c>
      <c r="B797" s="4">
        <v>36339</v>
      </c>
      <c r="C797" s="12">
        <f t="shared" si="22"/>
        <v>6</v>
      </c>
      <c r="D797" s="40">
        <v>405000</v>
      </c>
    </row>
    <row r="798" spans="1:4">
      <c r="A798" s="1">
        <v>36340</v>
      </c>
      <c r="B798" s="4">
        <v>36340</v>
      </c>
      <c r="C798" s="12">
        <f t="shared" si="22"/>
        <v>6</v>
      </c>
      <c r="D798" s="40">
        <v>438000</v>
      </c>
    </row>
    <row r="799" spans="1:4">
      <c r="A799" s="1">
        <v>36341</v>
      </c>
      <c r="B799" s="4">
        <v>36341</v>
      </c>
      <c r="C799" s="12">
        <f t="shared" si="22"/>
        <v>6</v>
      </c>
      <c r="D799" s="40">
        <v>349000</v>
      </c>
    </row>
    <row r="800" spans="1:4">
      <c r="A800" s="1">
        <v>36342</v>
      </c>
      <c r="B800" s="4">
        <v>36342</v>
      </c>
      <c r="C800" s="12">
        <f t="shared" si="22"/>
        <v>7</v>
      </c>
      <c r="D800" s="40">
        <v>392000</v>
      </c>
    </row>
    <row r="801" spans="1:4">
      <c r="A801" s="1">
        <v>36343</v>
      </c>
      <c r="B801" s="4">
        <v>36343</v>
      </c>
      <c r="C801" s="12">
        <f t="shared" si="22"/>
        <v>7</v>
      </c>
      <c r="D801" s="40">
        <v>290000</v>
      </c>
    </row>
    <row r="802" spans="1:4">
      <c r="A802" s="1">
        <v>36344</v>
      </c>
      <c r="B802" s="4">
        <v>36344</v>
      </c>
      <c r="C802" s="12">
        <f t="shared" si="22"/>
        <v>7</v>
      </c>
      <c r="D802" s="40">
        <v>289000</v>
      </c>
    </row>
    <row r="803" spans="1:4">
      <c r="A803" s="1">
        <v>36345</v>
      </c>
      <c r="B803" s="4">
        <v>36345</v>
      </c>
      <c r="C803" s="12">
        <f t="shared" si="22"/>
        <v>7</v>
      </c>
      <c r="D803" s="40">
        <v>283000</v>
      </c>
    </row>
    <row r="804" spans="1:4">
      <c r="A804" s="1">
        <v>36346</v>
      </c>
      <c r="B804" s="4">
        <v>36346</v>
      </c>
      <c r="C804" s="12">
        <f t="shared" si="22"/>
        <v>7</v>
      </c>
      <c r="D804" s="40">
        <v>290000</v>
      </c>
    </row>
    <row r="805" spans="1:4">
      <c r="A805" s="1">
        <v>36347</v>
      </c>
      <c r="B805" s="4">
        <v>36347</v>
      </c>
      <c r="C805" s="12">
        <f t="shared" si="22"/>
        <v>7</v>
      </c>
      <c r="D805" s="40">
        <v>400000</v>
      </c>
    </row>
    <row r="806" spans="1:4">
      <c r="A806" s="1">
        <v>36348</v>
      </c>
      <c r="B806" s="4">
        <v>36348</v>
      </c>
      <c r="C806" s="12">
        <f t="shared" si="22"/>
        <v>7</v>
      </c>
      <c r="D806" s="40">
        <v>384000</v>
      </c>
    </row>
    <row r="807" spans="1:4">
      <c r="A807" s="1">
        <v>36349</v>
      </c>
      <c r="B807" s="4">
        <v>36349</v>
      </c>
      <c r="C807" s="12">
        <f t="shared" si="22"/>
        <v>7</v>
      </c>
      <c r="D807" s="40">
        <v>412000</v>
      </c>
    </row>
    <row r="808" spans="1:4">
      <c r="A808" s="1">
        <v>36350</v>
      </c>
      <c r="B808" s="4">
        <v>36350</v>
      </c>
      <c r="C808" s="12">
        <f t="shared" si="22"/>
        <v>7</v>
      </c>
      <c r="D808" s="40">
        <v>408000</v>
      </c>
    </row>
    <row r="809" spans="1:4">
      <c r="A809" s="1">
        <v>36351</v>
      </c>
      <c r="B809" s="4">
        <v>36351</v>
      </c>
      <c r="C809" s="12">
        <f t="shared" si="22"/>
        <v>7</v>
      </c>
      <c r="D809" s="40">
        <v>376000</v>
      </c>
    </row>
    <row r="810" spans="1:4">
      <c r="A810" s="1">
        <v>36352</v>
      </c>
      <c r="B810" s="4">
        <v>36352</v>
      </c>
      <c r="C810" s="12">
        <f t="shared" si="22"/>
        <v>7</v>
      </c>
      <c r="D810" s="40">
        <v>372000</v>
      </c>
    </row>
    <row r="811" spans="1:4">
      <c r="A811" s="1">
        <v>36353</v>
      </c>
      <c r="B811" s="4">
        <v>36353</v>
      </c>
      <c r="C811" s="12">
        <f t="shared" si="22"/>
        <v>7</v>
      </c>
      <c r="D811" s="40">
        <v>399000</v>
      </c>
    </row>
    <row r="812" spans="1:4">
      <c r="A812" s="1">
        <v>36354</v>
      </c>
      <c r="B812" s="4">
        <v>36354</v>
      </c>
      <c r="C812" s="12">
        <f t="shared" si="22"/>
        <v>7</v>
      </c>
      <c r="D812" s="40">
        <v>448000</v>
      </c>
    </row>
    <row r="813" spans="1:4">
      <c r="A813" s="1">
        <v>36355</v>
      </c>
      <c r="B813" s="4">
        <v>36355</v>
      </c>
      <c r="C813" s="12">
        <f t="shared" si="22"/>
        <v>7</v>
      </c>
      <c r="D813" s="40">
        <v>409000</v>
      </c>
    </row>
    <row r="814" spans="1:4">
      <c r="A814" s="1">
        <v>36356</v>
      </c>
      <c r="B814" s="4">
        <v>36356</v>
      </c>
      <c r="C814" s="12">
        <f t="shared" si="22"/>
        <v>7</v>
      </c>
      <c r="D814" s="40">
        <v>398000</v>
      </c>
    </row>
    <row r="815" spans="1:4">
      <c r="A815" s="1">
        <v>36357</v>
      </c>
      <c r="B815" s="4">
        <v>36357</v>
      </c>
      <c r="C815" s="12">
        <f t="shared" si="22"/>
        <v>7</v>
      </c>
      <c r="D815" s="40">
        <v>394000</v>
      </c>
    </row>
    <row r="816" spans="1:4">
      <c r="A816" s="1">
        <v>36358</v>
      </c>
      <c r="B816" s="4">
        <v>36358</v>
      </c>
      <c r="C816" s="12">
        <f t="shared" si="22"/>
        <v>7</v>
      </c>
      <c r="D816" s="40">
        <v>318000</v>
      </c>
    </row>
    <row r="817" spans="1:4">
      <c r="A817" s="1">
        <v>36359</v>
      </c>
      <c r="B817" s="4">
        <v>36359</v>
      </c>
      <c r="C817" s="12">
        <f t="shared" si="22"/>
        <v>7</v>
      </c>
      <c r="D817" s="40">
        <v>268000</v>
      </c>
    </row>
    <row r="818" spans="1:4">
      <c r="A818" s="1">
        <v>36360</v>
      </c>
      <c r="B818" s="4">
        <v>36360</v>
      </c>
      <c r="C818" s="12">
        <f t="shared" si="22"/>
        <v>7</v>
      </c>
      <c r="D818" s="40">
        <v>347000</v>
      </c>
    </row>
    <row r="819" spans="1:4">
      <c r="A819" s="1">
        <v>36361</v>
      </c>
      <c r="B819" s="4">
        <v>36361</v>
      </c>
      <c r="C819" s="12">
        <f t="shared" si="22"/>
        <v>7</v>
      </c>
      <c r="D819" s="40">
        <v>374000</v>
      </c>
    </row>
    <row r="820" spans="1:4">
      <c r="A820" s="1">
        <v>36362</v>
      </c>
      <c r="B820" s="4">
        <v>36362</v>
      </c>
      <c r="C820" s="12">
        <f t="shared" si="22"/>
        <v>7</v>
      </c>
      <c r="D820" s="40">
        <v>383000</v>
      </c>
    </row>
    <row r="821" spans="1:4">
      <c r="A821" s="1">
        <v>36363</v>
      </c>
      <c r="B821" s="4">
        <v>36363</v>
      </c>
      <c r="C821" s="12">
        <f t="shared" si="22"/>
        <v>7</v>
      </c>
      <c r="D821" s="40">
        <v>393000</v>
      </c>
    </row>
    <row r="822" spans="1:4">
      <c r="A822" s="1">
        <v>36364</v>
      </c>
      <c r="B822" s="4">
        <v>36364</v>
      </c>
      <c r="C822" s="12">
        <f t="shared" si="22"/>
        <v>7</v>
      </c>
      <c r="D822" s="40">
        <v>383000</v>
      </c>
    </row>
    <row r="823" spans="1:4">
      <c r="A823" s="1">
        <v>36365</v>
      </c>
      <c r="B823" s="4">
        <v>36365</v>
      </c>
      <c r="C823" s="12">
        <f t="shared" si="22"/>
        <v>7</v>
      </c>
      <c r="D823" s="40">
        <v>336000</v>
      </c>
    </row>
    <row r="824" spans="1:4">
      <c r="A824" s="1">
        <v>36366</v>
      </c>
      <c r="B824" s="4">
        <v>36366</v>
      </c>
      <c r="C824" s="12">
        <f t="shared" si="22"/>
        <v>7</v>
      </c>
      <c r="D824" s="40">
        <v>328000</v>
      </c>
    </row>
    <row r="825" spans="1:4">
      <c r="A825" s="1">
        <v>36367</v>
      </c>
      <c r="B825" s="4">
        <v>36367</v>
      </c>
      <c r="C825" s="12">
        <f t="shared" si="22"/>
        <v>7</v>
      </c>
      <c r="D825" s="40">
        <v>346000</v>
      </c>
    </row>
    <row r="826" spans="1:4">
      <c r="A826" s="1">
        <v>36368</v>
      </c>
      <c r="B826" s="4">
        <v>36368</v>
      </c>
      <c r="C826" s="12">
        <f t="shared" si="22"/>
        <v>7</v>
      </c>
      <c r="D826" s="40">
        <v>348000</v>
      </c>
    </row>
    <row r="827" spans="1:4">
      <c r="A827" s="1">
        <v>36369</v>
      </c>
      <c r="B827" s="4">
        <v>36369</v>
      </c>
      <c r="C827" s="12">
        <f t="shared" si="22"/>
        <v>7</v>
      </c>
      <c r="D827" s="40">
        <v>380000</v>
      </c>
    </row>
    <row r="828" spans="1:4">
      <c r="A828" s="1">
        <v>36370</v>
      </c>
      <c r="B828" s="4">
        <v>36370</v>
      </c>
      <c r="C828" s="12">
        <f t="shared" si="22"/>
        <v>7</v>
      </c>
      <c r="D828" s="40">
        <v>357000</v>
      </c>
    </row>
    <row r="829" spans="1:4">
      <c r="A829" s="1">
        <v>36371</v>
      </c>
      <c r="B829" s="4">
        <v>36371</v>
      </c>
      <c r="C829" s="12">
        <f t="shared" si="22"/>
        <v>7</v>
      </c>
      <c r="D829" s="40">
        <v>374000</v>
      </c>
    </row>
    <row r="830" spans="1:4">
      <c r="A830" s="1">
        <v>36372</v>
      </c>
      <c r="B830" s="4">
        <v>36372</v>
      </c>
      <c r="C830" s="12">
        <f t="shared" si="22"/>
        <v>7</v>
      </c>
      <c r="D830" s="40">
        <v>362000</v>
      </c>
    </row>
    <row r="831" spans="1:4">
      <c r="A831" s="1">
        <v>36373</v>
      </c>
      <c r="B831" s="4">
        <v>36373</v>
      </c>
      <c r="C831" s="12">
        <f t="shared" si="22"/>
        <v>8</v>
      </c>
      <c r="D831" s="40">
        <v>262000</v>
      </c>
    </row>
    <row r="832" spans="1:4">
      <c r="A832" s="1">
        <v>36374</v>
      </c>
      <c r="B832" s="4">
        <v>36374</v>
      </c>
      <c r="C832" s="12">
        <f t="shared" si="22"/>
        <v>8</v>
      </c>
      <c r="D832" s="40">
        <v>251000</v>
      </c>
    </row>
    <row r="833" spans="1:4">
      <c r="A833" s="1">
        <v>36375</v>
      </c>
      <c r="B833" s="4">
        <v>36375</v>
      </c>
      <c r="C833" s="12">
        <f t="shared" si="22"/>
        <v>8</v>
      </c>
      <c r="D833" s="40">
        <v>271000</v>
      </c>
    </row>
    <row r="834" spans="1:4">
      <c r="A834" s="1">
        <v>36376</v>
      </c>
      <c r="B834" s="4">
        <v>36376</v>
      </c>
      <c r="C834" s="12">
        <f t="shared" si="22"/>
        <v>8</v>
      </c>
      <c r="D834" s="40">
        <v>272000</v>
      </c>
    </row>
    <row r="835" spans="1:4">
      <c r="A835" s="1">
        <v>36377</v>
      </c>
      <c r="B835" s="4">
        <v>36377</v>
      </c>
      <c r="C835" s="12">
        <f t="shared" si="22"/>
        <v>8</v>
      </c>
      <c r="D835" s="40">
        <v>270000</v>
      </c>
    </row>
    <row r="836" spans="1:4">
      <c r="A836" s="1">
        <v>36378</v>
      </c>
      <c r="B836" s="4">
        <v>36378</v>
      </c>
      <c r="C836" s="12">
        <f t="shared" si="22"/>
        <v>8</v>
      </c>
      <c r="D836" s="40">
        <v>277000</v>
      </c>
    </row>
    <row r="837" spans="1:4">
      <c r="A837" s="1">
        <v>36379</v>
      </c>
      <c r="B837" s="4">
        <v>36379</v>
      </c>
      <c r="C837" s="12">
        <f t="shared" si="22"/>
        <v>8</v>
      </c>
      <c r="D837" s="40">
        <v>273000</v>
      </c>
    </row>
    <row r="838" spans="1:4">
      <c r="A838" s="1">
        <v>36380</v>
      </c>
      <c r="B838" s="4">
        <v>36380</v>
      </c>
      <c r="C838" s="12">
        <f t="shared" si="22"/>
        <v>8</v>
      </c>
      <c r="D838" s="40">
        <v>280000</v>
      </c>
    </row>
    <row r="839" spans="1:4">
      <c r="A839" s="1">
        <v>36381</v>
      </c>
      <c r="B839" s="4">
        <v>36381</v>
      </c>
      <c r="C839" s="12">
        <f t="shared" si="22"/>
        <v>8</v>
      </c>
      <c r="D839" s="40">
        <v>271000</v>
      </c>
    </row>
    <row r="840" spans="1:4">
      <c r="A840" s="1">
        <v>36382</v>
      </c>
      <c r="B840" s="4">
        <v>36382</v>
      </c>
      <c r="C840" s="12">
        <f t="shared" si="22"/>
        <v>8</v>
      </c>
      <c r="D840" s="40">
        <v>268000</v>
      </c>
    </row>
    <row r="841" spans="1:4">
      <c r="A841" s="1">
        <v>36383</v>
      </c>
      <c r="B841" s="4">
        <v>36383</v>
      </c>
      <c r="C841" s="12">
        <f t="shared" si="22"/>
        <v>8</v>
      </c>
      <c r="D841" s="40">
        <v>273000</v>
      </c>
    </row>
    <row r="842" spans="1:4">
      <c r="A842" s="1">
        <v>36384</v>
      </c>
      <c r="B842" s="4">
        <v>36384</v>
      </c>
      <c r="C842" s="12">
        <f t="shared" ref="C842:C905" si="23">IF(B842&lt;&gt;"",MONTH(B842),0)</f>
        <v>8</v>
      </c>
      <c r="D842" s="40">
        <v>282000</v>
      </c>
    </row>
    <row r="843" spans="1:4">
      <c r="A843" s="1">
        <v>36385</v>
      </c>
      <c r="B843" s="4">
        <v>36385</v>
      </c>
      <c r="C843" s="12">
        <f t="shared" si="23"/>
        <v>8</v>
      </c>
      <c r="D843" s="40">
        <v>289000</v>
      </c>
    </row>
    <row r="844" spans="1:4">
      <c r="A844" s="1">
        <v>36386</v>
      </c>
      <c r="B844" s="4">
        <v>36386</v>
      </c>
      <c r="C844" s="12">
        <f t="shared" si="23"/>
        <v>8</v>
      </c>
      <c r="D844" s="40">
        <v>270000</v>
      </c>
    </row>
    <row r="845" spans="1:4">
      <c r="A845" s="1">
        <v>36387</v>
      </c>
      <c r="B845" s="4">
        <v>36387</v>
      </c>
      <c r="C845" s="12">
        <f t="shared" si="23"/>
        <v>8</v>
      </c>
      <c r="D845" s="40">
        <v>260000</v>
      </c>
    </row>
    <row r="846" spans="1:4">
      <c r="A846" s="1">
        <v>36388</v>
      </c>
      <c r="B846" s="4">
        <v>36388</v>
      </c>
      <c r="C846" s="12">
        <f t="shared" si="23"/>
        <v>8</v>
      </c>
      <c r="D846" s="40">
        <v>237000</v>
      </c>
    </row>
    <row r="847" spans="1:4">
      <c r="A847" s="1">
        <v>36389</v>
      </c>
      <c r="B847" s="4">
        <v>36389</v>
      </c>
      <c r="C847" s="12">
        <f t="shared" si="23"/>
        <v>8</v>
      </c>
      <c r="D847" s="40">
        <v>258000</v>
      </c>
    </row>
    <row r="848" spans="1:4">
      <c r="A848" s="1">
        <v>36390</v>
      </c>
      <c r="B848" s="4">
        <v>36390</v>
      </c>
      <c r="C848" s="12">
        <f t="shared" si="23"/>
        <v>8</v>
      </c>
      <c r="D848" s="40">
        <v>275000</v>
      </c>
    </row>
    <row r="849" spans="1:4">
      <c r="A849" s="1">
        <v>36391</v>
      </c>
      <c r="B849" s="4">
        <v>36391</v>
      </c>
      <c r="C849" s="12">
        <f t="shared" si="23"/>
        <v>8</v>
      </c>
      <c r="D849" s="40">
        <v>284000</v>
      </c>
    </row>
    <row r="850" spans="1:4">
      <c r="A850" s="1">
        <v>36392</v>
      </c>
      <c r="B850" s="4">
        <v>36392</v>
      </c>
      <c r="C850" s="12">
        <f t="shared" si="23"/>
        <v>8</v>
      </c>
      <c r="D850" s="40">
        <v>290000</v>
      </c>
    </row>
    <row r="851" spans="1:4">
      <c r="A851" s="1">
        <v>36393</v>
      </c>
      <c r="B851" s="4">
        <v>36393</v>
      </c>
      <c r="C851" s="12">
        <f t="shared" si="23"/>
        <v>8</v>
      </c>
      <c r="D851" s="40">
        <v>279000</v>
      </c>
    </row>
    <row r="852" spans="1:4">
      <c r="A852" s="1">
        <v>36394</v>
      </c>
      <c r="B852" s="4">
        <v>36394</v>
      </c>
      <c r="C852" s="12">
        <f t="shared" si="23"/>
        <v>8</v>
      </c>
      <c r="D852" s="40">
        <v>279000</v>
      </c>
    </row>
    <row r="853" spans="1:4">
      <c r="A853" s="1">
        <v>36395</v>
      </c>
      <c r="B853" s="4">
        <v>36395</v>
      </c>
      <c r="C853" s="12">
        <f t="shared" si="23"/>
        <v>8</v>
      </c>
      <c r="D853" s="40">
        <v>270000</v>
      </c>
    </row>
    <row r="854" spans="1:4">
      <c r="A854" s="1">
        <v>36396</v>
      </c>
      <c r="B854" s="4">
        <v>36396</v>
      </c>
      <c r="C854" s="12">
        <f t="shared" si="23"/>
        <v>8</v>
      </c>
      <c r="D854" s="5">
        <f>VLOOKUP($B854,data!$A$6:$M$15000,6)</f>
        <v>280000</v>
      </c>
    </row>
    <row r="855" spans="1:4">
      <c r="A855" s="1">
        <v>36397</v>
      </c>
      <c r="B855" s="4">
        <v>36397</v>
      </c>
      <c r="C855" s="12">
        <f t="shared" si="23"/>
        <v>8</v>
      </c>
      <c r="D855" s="5">
        <f>VLOOKUP($B855,data!$A$6:$M$15000,6)</f>
        <v>225000</v>
      </c>
    </row>
    <row r="856" spans="1:4">
      <c r="A856" s="1">
        <v>36398</v>
      </c>
      <c r="B856" s="4">
        <v>36398</v>
      </c>
      <c r="C856" s="12">
        <f t="shared" si="23"/>
        <v>8</v>
      </c>
      <c r="D856" s="5">
        <f>VLOOKUP($B856,data!$A$6:$M$15000,6)</f>
        <v>242000</v>
      </c>
    </row>
    <row r="857" spans="1:4">
      <c r="A857" s="1">
        <v>36399</v>
      </c>
      <c r="B857" s="4">
        <v>36399</v>
      </c>
      <c r="C857" s="12">
        <f t="shared" si="23"/>
        <v>8</v>
      </c>
      <c r="D857" s="5">
        <f>VLOOKUP($B857,data!$A$6:$M$15000,6)</f>
        <v>231000</v>
      </c>
    </row>
    <row r="858" spans="1:4">
      <c r="A858" s="1">
        <v>36400</v>
      </c>
      <c r="B858" s="4">
        <v>36400</v>
      </c>
      <c r="C858" s="12">
        <f t="shared" si="23"/>
        <v>8</v>
      </c>
      <c r="D858" s="5">
        <f>VLOOKUP($B858,data!$A$6:$M$15000,6)</f>
        <v>250000</v>
      </c>
    </row>
    <row r="859" spans="1:4">
      <c r="A859" s="1">
        <v>36401</v>
      </c>
      <c r="B859" s="4">
        <v>36401</v>
      </c>
      <c r="C859" s="12">
        <f t="shared" si="23"/>
        <v>8</v>
      </c>
      <c r="D859" s="5">
        <f>VLOOKUP($B859,data!$A$6:$M$15000,6)</f>
        <v>270000</v>
      </c>
    </row>
    <row r="860" spans="1:4">
      <c r="A860" s="1">
        <v>36402</v>
      </c>
      <c r="B860" s="4">
        <v>36402</v>
      </c>
      <c r="C860" s="12">
        <f t="shared" si="23"/>
        <v>8</v>
      </c>
      <c r="D860" s="5">
        <f>VLOOKUP($B860,data!$A$6:$M$15000,6)</f>
        <v>272000</v>
      </c>
    </row>
    <row r="861" spans="1:4">
      <c r="A861" s="1">
        <v>36403</v>
      </c>
      <c r="B861" s="4">
        <v>36403</v>
      </c>
      <c r="C861" s="12">
        <f t="shared" si="23"/>
        <v>8</v>
      </c>
      <c r="D861" s="5">
        <f>VLOOKUP($B861,data!$A$6:$M$15000,6)</f>
        <v>284000</v>
      </c>
    </row>
    <row r="862" spans="1:4">
      <c r="A862" s="1">
        <v>36404</v>
      </c>
      <c r="B862" s="4">
        <v>36404</v>
      </c>
      <c r="C862" s="12">
        <f t="shared" si="23"/>
        <v>9</v>
      </c>
      <c r="D862" s="5">
        <f>VLOOKUP($B862,data!$A$6:$M$15000,6)</f>
        <v>288000</v>
      </c>
    </row>
    <row r="863" spans="1:4">
      <c r="A863" s="1">
        <v>36405</v>
      </c>
      <c r="B863" s="4">
        <v>36405</v>
      </c>
      <c r="C863" s="12">
        <f t="shared" si="23"/>
        <v>9</v>
      </c>
      <c r="D863" s="5">
        <f>VLOOKUP($B863,data!$A$6:$M$15000,6)</f>
        <v>237000</v>
      </c>
    </row>
    <row r="864" spans="1:4">
      <c r="A864" s="1">
        <v>36406</v>
      </c>
      <c r="B864" s="4">
        <v>36406</v>
      </c>
      <c r="C864" s="12">
        <f t="shared" si="23"/>
        <v>9</v>
      </c>
      <c r="D864" s="5">
        <f>VLOOKUP($B864,data!$A$6:$M$15000,6)</f>
        <v>266000</v>
      </c>
    </row>
    <row r="865" spans="1:4">
      <c r="A865" s="1">
        <v>36407</v>
      </c>
      <c r="B865" s="4">
        <v>36407</v>
      </c>
      <c r="C865" s="12">
        <f t="shared" si="23"/>
        <v>9</v>
      </c>
      <c r="D865" s="5">
        <f>VLOOKUP($B865,data!$A$6:$M$15000,6)</f>
        <v>231000</v>
      </c>
    </row>
    <row r="866" spans="1:4">
      <c r="A866" s="1">
        <v>36408</v>
      </c>
      <c r="B866" s="4">
        <v>36408</v>
      </c>
      <c r="C866" s="12">
        <f t="shared" si="23"/>
        <v>9</v>
      </c>
      <c r="D866" s="5">
        <f>VLOOKUP($B866,data!$A$6:$M$15000,6)</f>
        <v>221000</v>
      </c>
    </row>
    <row r="867" spans="1:4">
      <c r="A867" s="1">
        <v>36409</v>
      </c>
      <c r="B867" s="4">
        <v>36409</v>
      </c>
      <c r="C867" s="12">
        <f t="shared" si="23"/>
        <v>9</v>
      </c>
      <c r="D867" s="5">
        <f>VLOOKUP($B867,data!$A$6:$M$15000,6)</f>
        <v>225000</v>
      </c>
    </row>
    <row r="868" spans="1:4">
      <c r="A868" s="1">
        <v>36410</v>
      </c>
      <c r="B868" s="4">
        <v>36410</v>
      </c>
      <c r="C868" s="12">
        <f t="shared" si="23"/>
        <v>9</v>
      </c>
      <c r="D868" s="5">
        <f>VLOOKUP($B868,data!$A$6:$M$15000,6)</f>
        <v>240000</v>
      </c>
    </row>
    <row r="869" spans="1:4">
      <c r="A869" s="1">
        <v>36411</v>
      </c>
      <c r="B869" s="4">
        <v>36411</v>
      </c>
      <c r="C869" s="12">
        <f t="shared" si="23"/>
        <v>9</v>
      </c>
      <c r="D869" s="5">
        <f>VLOOKUP($B869,data!$A$6:$M$15000,6)</f>
        <v>236000</v>
      </c>
    </row>
    <row r="870" spans="1:4">
      <c r="A870" s="1">
        <v>36412</v>
      </c>
      <c r="B870" s="4">
        <v>36412</v>
      </c>
      <c r="C870" s="12">
        <f t="shared" si="23"/>
        <v>9</v>
      </c>
      <c r="D870" s="5">
        <f>VLOOKUP($B870,data!$A$6:$M$15000,6)</f>
        <v>243000</v>
      </c>
    </row>
    <row r="871" spans="1:4">
      <c r="A871" s="1">
        <v>36413</v>
      </c>
      <c r="B871" s="4">
        <v>36413</v>
      </c>
      <c r="C871" s="12">
        <f t="shared" si="23"/>
        <v>9</v>
      </c>
      <c r="D871" s="5">
        <f>VLOOKUP($B871,data!$A$6:$M$15000,6)</f>
        <v>215000</v>
      </c>
    </row>
    <row r="872" spans="1:4">
      <c r="A872" s="1">
        <v>36414</v>
      </c>
      <c r="B872" s="4">
        <v>36414</v>
      </c>
      <c r="C872" s="12">
        <f t="shared" si="23"/>
        <v>9</v>
      </c>
      <c r="D872" s="5">
        <f>VLOOKUP($B872,data!$A$6:$M$15000,6)</f>
        <v>277000</v>
      </c>
    </row>
    <row r="873" spans="1:4">
      <c r="A873" s="1">
        <v>36415</v>
      </c>
      <c r="B873" s="4">
        <v>36415</v>
      </c>
      <c r="C873" s="12">
        <f t="shared" si="23"/>
        <v>9</v>
      </c>
      <c r="D873" s="5">
        <f>VLOOKUP($B873,data!$A$6:$M$15000,6)</f>
        <v>228000</v>
      </c>
    </row>
    <row r="874" spans="1:4">
      <c r="A874" s="1">
        <v>36416</v>
      </c>
      <c r="B874" s="4">
        <v>36416</v>
      </c>
      <c r="C874" s="12">
        <f t="shared" si="23"/>
        <v>9</v>
      </c>
      <c r="D874" s="5">
        <f>VLOOKUP($B874,data!$A$6:$M$15000,6)</f>
        <v>252000</v>
      </c>
    </row>
    <row r="875" spans="1:4">
      <c r="A875" s="1">
        <v>36417</v>
      </c>
      <c r="B875" s="4">
        <v>36417</v>
      </c>
      <c r="C875" s="12">
        <f t="shared" si="23"/>
        <v>9</v>
      </c>
      <c r="D875" s="5">
        <f>VLOOKUP($B875,data!$A$6:$M$15000,6)</f>
        <v>257000</v>
      </c>
    </row>
    <row r="876" spans="1:4">
      <c r="A876" s="1">
        <v>36418</v>
      </c>
      <c r="B876" s="4">
        <v>36418</v>
      </c>
      <c r="C876" s="12">
        <f t="shared" si="23"/>
        <v>9</v>
      </c>
      <c r="D876" s="5">
        <f>VLOOKUP($B876,data!$A$6:$M$15000,6)</f>
        <v>284000</v>
      </c>
    </row>
    <row r="877" spans="1:4">
      <c r="A877" s="1">
        <v>36419</v>
      </c>
      <c r="B877" s="4">
        <v>36419</v>
      </c>
      <c r="C877" s="12">
        <f t="shared" si="23"/>
        <v>9</v>
      </c>
      <c r="D877" s="5">
        <f>VLOOKUP($B877,data!$A$6:$M$15000,6)</f>
        <v>276000</v>
      </c>
    </row>
    <row r="878" spans="1:4">
      <c r="A878" s="1">
        <v>36420</v>
      </c>
      <c r="B878" s="4">
        <v>36420</v>
      </c>
      <c r="C878" s="12">
        <f t="shared" si="23"/>
        <v>9</v>
      </c>
      <c r="D878" s="5">
        <f>VLOOKUP($B878,data!$A$6:$M$15000,6)</f>
        <v>265000</v>
      </c>
    </row>
    <row r="879" spans="1:4">
      <c r="A879" s="1">
        <v>36421</v>
      </c>
      <c r="B879" s="4">
        <v>36421</v>
      </c>
      <c r="C879" s="12">
        <f t="shared" si="23"/>
        <v>9</v>
      </c>
      <c r="D879" s="5">
        <f>VLOOKUP($B879,data!$A$6:$M$15000,6)</f>
        <v>238000</v>
      </c>
    </row>
    <row r="880" spans="1:4">
      <c r="A880" s="1">
        <v>36422</v>
      </c>
      <c r="B880" s="4">
        <v>36422</v>
      </c>
      <c r="C880" s="12">
        <f t="shared" si="23"/>
        <v>9</v>
      </c>
      <c r="D880" s="5">
        <f>VLOOKUP($B880,data!$A$6:$M$15000,6)</f>
        <v>228000</v>
      </c>
    </row>
    <row r="881" spans="1:4">
      <c r="A881" s="1">
        <v>36423</v>
      </c>
      <c r="B881" s="4">
        <v>36423</v>
      </c>
      <c r="C881" s="12">
        <f t="shared" si="23"/>
        <v>9</v>
      </c>
      <c r="D881" s="5">
        <f>VLOOKUP($B881,data!$A$6:$M$15000,6)</f>
        <v>244000</v>
      </c>
    </row>
    <row r="882" spans="1:4">
      <c r="A882" s="1">
        <v>36424</v>
      </c>
      <c r="B882" s="4">
        <v>36424</v>
      </c>
      <c r="C882" s="12">
        <f t="shared" si="23"/>
        <v>9</v>
      </c>
      <c r="D882" s="5">
        <f>VLOOKUP($B882,data!$A$6:$M$15000,6)</f>
        <v>239000</v>
      </c>
    </row>
    <row r="883" spans="1:4">
      <c r="A883" s="1">
        <v>36425</v>
      </c>
      <c r="B883" s="4">
        <v>36425</v>
      </c>
      <c r="C883" s="12">
        <f t="shared" si="23"/>
        <v>9</v>
      </c>
      <c r="D883" s="5">
        <f>VLOOKUP($B883,data!$A$6:$M$15000,6)</f>
        <v>295000</v>
      </c>
    </row>
    <row r="884" spans="1:4">
      <c r="A884" s="1">
        <v>36426</v>
      </c>
      <c r="B884" s="4">
        <v>36426</v>
      </c>
      <c r="C884" s="12">
        <f t="shared" si="23"/>
        <v>9</v>
      </c>
      <c r="D884" s="5">
        <f>VLOOKUP($B884,data!$A$6:$M$15000,6)</f>
        <v>309000</v>
      </c>
    </row>
    <row r="885" spans="1:4">
      <c r="A885" s="1">
        <v>36427</v>
      </c>
      <c r="B885" s="4">
        <v>36427</v>
      </c>
      <c r="C885" s="12">
        <f t="shared" si="23"/>
        <v>9</v>
      </c>
      <c r="D885" s="5">
        <f>VLOOKUP($B885,data!$A$6:$M$15000,6)</f>
        <v>259000</v>
      </c>
    </row>
    <row r="886" spans="1:4">
      <c r="A886" s="1">
        <v>36428</v>
      </c>
      <c r="B886" s="4">
        <v>36428</v>
      </c>
      <c r="C886" s="12">
        <f t="shared" si="23"/>
        <v>9</v>
      </c>
      <c r="D886" s="5">
        <f>VLOOKUP($B886,data!$A$6:$M$15000,6)</f>
        <v>274000</v>
      </c>
    </row>
    <row r="887" spans="1:4">
      <c r="A887" s="1">
        <v>36429</v>
      </c>
      <c r="B887" s="4">
        <v>36429</v>
      </c>
      <c r="C887" s="12">
        <f t="shared" si="23"/>
        <v>9</v>
      </c>
      <c r="D887" s="5">
        <f>VLOOKUP($B887,data!$A$6:$M$15000,6)</f>
        <v>262000</v>
      </c>
    </row>
    <row r="888" spans="1:4">
      <c r="A888" s="1">
        <v>36430</v>
      </c>
      <c r="B888" s="4">
        <v>36430</v>
      </c>
      <c r="C888" s="12">
        <f t="shared" si="23"/>
        <v>9</v>
      </c>
      <c r="D888" s="5">
        <f>VLOOKUP($B888,data!$A$6:$M$15000,6)</f>
        <v>267000</v>
      </c>
    </row>
    <row r="889" spans="1:4">
      <c r="A889" s="1">
        <v>36431</v>
      </c>
      <c r="B889" s="4">
        <v>36431</v>
      </c>
      <c r="C889" s="12">
        <f t="shared" si="23"/>
        <v>9</v>
      </c>
      <c r="D889" s="5">
        <f>VLOOKUP($B889,data!$A$6:$M$15000,6)</f>
        <v>262000</v>
      </c>
    </row>
    <row r="890" spans="1:4">
      <c r="A890" s="1">
        <v>36432</v>
      </c>
      <c r="B890" s="4">
        <v>36432</v>
      </c>
      <c r="C890" s="12">
        <f t="shared" si="23"/>
        <v>9</v>
      </c>
      <c r="D890" s="5">
        <f>VLOOKUP($B890,data!$A$6:$M$15000,6)</f>
        <v>295000</v>
      </c>
    </row>
    <row r="891" spans="1:4">
      <c r="A891" s="1">
        <v>36433</v>
      </c>
      <c r="B891" s="4">
        <v>36433</v>
      </c>
      <c r="C891" s="12">
        <f t="shared" si="23"/>
        <v>9</v>
      </c>
      <c r="D891" s="5">
        <f>VLOOKUP($B891,data!$A$6:$M$15000,6)</f>
        <v>216000</v>
      </c>
    </row>
    <row r="892" spans="1:4">
      <c r="A892" s="1">
        <v>36434</v>
      </c>
      <c r="B892" s="4">
        <v>36434</v>
      </c>
      <c r="C892" s="12">
        <f t="shared" si="23"/>
        <v>10</v>
      </c>
      <c r="D892" s="5">
        <f>VLOOKUP($B892,data!$A$6:$M$15000,6)</f>
        <v>204000</v>
      </c>
    </row>
    <row r="893" spans="1:4">
      <c r="A893" s="1">
        <v>36435</v>
      </c>
      <c r="B893" s="4">
        <v>36435</v>
      </c>
      <c r="C893" s="12">
        <f t="shared" si="23"/>
        <v>10</v>
      </c>
      <c r="D893" s="5">
        <f>VLOOKUP($B893,data!$A$6:$M$15000,6)</f>
        <v>166000</v>
      </c>
    </row>
    <row r="894" spans="1:4">
      <c r="A894" s="1">
        <v>36436</v>
      </c>
      <c r="B894" s="4">
        <v>36436</v>
      </c>
      <c r="C894" s="12">
        <f t="shared" si="23"/>
        <v>10</v>
      </c>
      <c r="D894" s="5">
        <f>VLOOKUP($B894,data!$A$6:$M$15000,6)</f>
        <v>174000</v>
      </c>
    </row>
    <row r="895" spans="1:4">
      <c r="A895" s="1">
        <v>36437</v>
      </c>
      <c r="B895" s="4">
        <v>36437</v>
      </c>
      <c r="C895" s="12">
        <f t="shared" si="23"/>
        <v>10</v>
      </c>
      <c r="D895" s="5">
        <f>VLOOKUP($B895,data!$A$6:$M$15000,6)</f>
        <v>198000</v>
      </c>
    </row>
    <row r="896" spans="1:4">
      <c r="A896" s="1">
        <v>36438</v>
      </c>
      <c r="B896" s="4">
        <v>36438</v>
      </c>
      <c r="C896" s="12">
        <f t="shared" si="23"/>
        <v>10</v>
      </c>
      <c r="D896" s="5">
        <f>VLOOKUP($B896,data!$A$6:$M$15000,6)</f>
        <v>168000</v>
      </c>
    </row>
    <row r="897" spans="1:4">
      <c r="A897" s="1">
        <v>36439</v>
      </c>
      <c r="B897" s="4">
        <v>36439</v>
      </c>
      <c r="C897" s="12">
        <f t="shared" si="23"/>
        <v>10</v>
      </c>
      <c r="D897" s="5">
        <f>VLOOKUP($B897,data!$A$6:$M$15000,6)</f>
        <v>160000</v>
      </c>
    </row>
    <row r="898" spans="1:4">
      <c r="A898" s="1">
        <v>36440</v>
      </c>
      <c r="B898" s="4">
        <v>36440</v>
      </c>
      <c r="C898" s="12">
        <f t="shared" si="23"/>
        <v>10</v>
      </c>
      <c r="D898" s="5">
        <f>VLOOKUP($B898,data!$A$6:$M$15000,6)</f>
        <v>182000</v>
      </c>
    </row>
    <row r="899" spans="1:4">
      <c r="A899" s="1">
        <v>36441</v>
      </c>
      <c r="B899" s="4">
        <v>36441</v>
      </c>
      <c r="C899" s="12">
        <f t="shared" si="23"/>
        <v>10</v>
      </c>
      <c r="D899" s="5">
        <f>VLOOKUP($B899,data!$A$6:$M$15000,6)</f>
        <v>236000</v>
      </c>
    </row>
    <row r="900" spans="1:4">
      <c r="A900" s="1">
        <v>36442</v>
      </c>
      <c r="B900" s="4">
        <v>36442</v>
      </c>
      <c r="C900" s="12">
        <f t="shared" si="23"/>
        <v>10</v>
      </c>
      <c r="D900" s="5">
        <f>VLOOKUP($B900,data!$A$6:$M$15000,6)</f>
        <v>187000</v>
      </c>
    </row>
    <row r="901" spans="1:4">
      <c r="A901" s="1">
        <v>36443</v>
      </c>
      <c r="B901" s="4">
        <v>36443</v>
      </c>
      <c r="C901" s="12">
        <f t="shared" si="23"/>
        <v>10</v>
      </c>
      <c r="D901" s="5">
        <f>VLOOKUP($B901,data!$A$6:$M$15000,6)</f>
        <v>196000</v>
      </c>
    </row>
    <row r="902" spans="1:4">
      <c r="A902" s="1">
        <v>36444</v>
      </c>
      <c r="B902" s="4">
        <v>36444</v>
      </c>
      <c r="C902" s="12">
        <f t="shared" si="23"/>
        <v>10</v>
      </c>
      <c r="D902" s="5">
        <f>VLOOKUP($B902,data!$A$6:$M$15000,6)</f>
        <v>187000</v>
      </c>
    </row>
    <row r="903" spans="1:4">
      <c r="A903" s="1">
        <v>36445</v>
      </c>
      <c r="B903" s="4">
        <v>36445</v>
      </c>
      <c r="C903" s="12">
        <f t="shared" si="23"/>
        <v>10</v>
      </c>
      <c r="D903" s="5">
        <f>VLOOKUP($B903,data!$A$6:$M$15000,6)</f>
        <v>179000</v>
      </c>
    </row>
    <row r="904" spans="1:4">
      <c r="A904" s="1">
        <v>36446</v>
      </c>
      <c r="B904" s="4">
        <v>36446</v>
      </c>
      <c r="C904" s="12">
        <f t="shared" si="23"/>
        <v>10</v>
      </c>
      <c r="D904" s="5">
        <f>VLOOKUP($B904,data!$A$6:$M$15000,6)</f>
        <v>194000</v>
      </c>
    </row>
    <row r="905" spans="1:4">
      <c r="A905" s="1">
        <v>36447</v>
      </c>
      <c r="B905" s="4">
        <v>36447</v>
      </c>
      <c r="C905" s="12">
        <f t="shared" si="23"/>
        <v>10</v>
      </c>
      <c r="D905" s="5">
        <f>VLOOKUP($B905,data!$A$6:$M$15000,6)</f>
        <v>195000</v>
      </c>
    </row>
    <row r="906" spans="1:4">
      <c r="A906" s="1">
        <v>36448</v>
      </c>
      <c r="B906" s="4">
        <v>36448</v>
      </c>
      <c r="C906" s="12">
        <f t="shared" ref="C906:C969" si="24">IF(B906&lt;&gt;"",MONTH(B906),0)</f>
        <v>10</v>
      </c>
      <c r="D906" s="5">
        <f>VLOOKUP($B906,data!$A$6:$M$15000,6)</f>
        <v>168000</v>
      </c>
    </row>
    <row r="907" spans="1:4">
      <c r="A907" s="1">
        <v>36449</v>
      </c>
      <c r="B907" s="4">
        <v>36449</v>
      </c>
      <c r="C907" s="12">
        <f t="shared" si="24"/>
        <v>10</v>
      </c>
      <c r="D907" s="5">
        <f>VLOOKUP($B907,data!$A$6:$M$15000,6)</f>
        <v>207000</v>
      </c>
    </row>
    <row r="908" spans="1:4">
      <c r="A908" s="1">
        <v>36450</v>
      </c>
      <c r="B908" s="4">
        <v>36450</v>
      </c>
      <c r="C908" s="12">
        <f t="shared" si="24"/>
        <v>10</v>
      </c>
      <c r="D908" s="5">
        <f>VLOOKUP($B908,data!$A$6:$M$15000,6)</f>
        <v>204000</v>
      </c>
    </row>
    <row r="909" spans="1:4">
      <c r="A909" s="1">
        <v>36451</v>
      </c>
      <c r="B909" s="4">
        <v>36451</v>
      </c>
      <c r="C909" s="12">
        <f t="shared" si="24"/>
        <v>10</v>
      </c>
      <c r="D909" s="5">
        <f>VLOOKUP($B909,data!$A$6:$M$15000,6)</f>
        <v>204000</v>
      </c>
    </row>
    <row r="910" spans="1:4">
      <c r="A910" s="1">
        <v>36452</v>
      </c>
      <c r="B910" s="4">
        <v>36452</v>
      </c>
      <c r="C910" s="12">
        <f t="shared" si="24"/>
        <v>10</v>
      </c>
      <c r="D910" s="5">
        <f>VLOOKUP($B910,data!$A$6:$M$15000,6)</f>
        <v>200000</v>
      </c>
    </row>
    <row r="911" spans="1:4">
      <c r="A911" s="1">
        <v>36453</v>
      </c>
      <c r="B911" s="4">
        <v>36453</v>
      </c>
      <c r="C911" s="12">
        <f t="shared" si="24"/>
        <v>10</v>
      </c>
      <c r="D911" s="5">
        <f>VLOOKUP($B911,data!$A$6:$M$15000,6)</f>
        <v>197000</v>
      </c>
    </row>
    <row r="912" spans="1:4">
      <c r="A912" s="1">
        <v>36454</v>
      </c>
      <c r="B912" s="4">
        <v>36454</v>
      </c>
      <c r="C912" s="12">
        <f t="shared" si="24"/>
        <v>10</v>
      </c>
      <c r="D912" s="5">
        <f>VLOOKUP($B912,data!$A$6:$M$15000,6)</f>
        <v>187000</v>
      </c>
    </row>
    <row r="913" spans="1:4">
      <c r="A913" s="1">
        <v>36455</v>
      </c>
      <c r="B913" s="4">
        <v>36455</v>
      </c>
      <c r="C913" s="12">
        <f t="shared" si="24"/>
        <v>10</v>
      </c>
      <c r="D913" s="5">
        <f>VLOOKUP($B913,data!$A$6:$M$15000,6)</f>
        <v>187000</v>
      </c>
    </row>
    <row r="914" spans="1:4">
      <c r="A914" s="1">
        <v>36456</v>
      </c>
      <c r="B914" s="4">
        <v>36456</v>
      </c>
      <c r="C914" s="12">
        <f t="shared" si="24"/>
        <v>10</v>
      </c>
      <c r="D914" s="5">
        <f>VLOOKUP($B914,data!$A$6:$M$15000,6)</f>
        <v>194000</v>
      </c>
    </row>
    <row r="915" spans="1:4">
      <c r="A915" s="1">
        <v>36457</v>
      </c>
      <c r="B915" s="4">
        <v>36457</v>
      </c>
      <c r="C915" s="12">
        <f t="shared" si="24"/>
        <v>10</v>
      </c>
      <c r="D915" s="5">
        <f>VLOOKUP($B915,data!$A$6:$M$15000,6)</f>
        <v>167000</v>
      </c>
    </row>
    <row r="916" spans="1:4">
      <c r="A916" s="1">
        <v>36458</v>
      </c>
      <c r="B916" s="4">
        <v>36458</v>
      </c>
      <c r="C916" s="12">
        <f t="shared" si="24"/>
        <v>10</v>
      </c>
      <c r="D916" s="5">
        <f>VLOOKUP($B916,data!$A$6:$M$15000,6)</f>
        <v>192000</v>
      </c>
    </row>
    <row r="917" spans="1:4">
      <c r="A917" s="1">
        <v>36459</v>
      </c>
      <c r="B917" s="4">
        <v>36459</v>
      </c>
      <c r="C917" s="12">
        <f t="shared" si="24"/>
        <v>10</v>
      </c>
      <c r="D917" s="5">
        <f>VLOOKUP($B917,data!$A$6:$M$15000,6)</f>
        <v>164000</v>
      </c>
    </row>
    <row r="918" spans="1:4">
      <c r="A918" s="1">
        <v>36460</v>
      </c>
      <c r="B918" s="4">
        <v>36460</v>
      </c>
      <c r="C918" s="12">
        <f t="shared" si="24"/>
        <v>10</v>
      </c>
      <c r="D918" s="5">
        <f>VLOOKUP($B918,data!$A$6:$M$15000,6)</f>
        <v>245000</v>
      </c>
    </row>
    <row r="919" spans="1:4">
      <c r="A919" s="1">
        <v>36461</v>
      </c>
      <c r="B919" s="4">
        <v>36461</v>
      </c>
      <c r="C919" s="12">
        <f t="shared" si="24"/>
        <v>10</v>
      </c>
      <c r="D919" s="5">
        <f>VLOOKUP($B919,data!$A$6:$M$15000,6)</f>
        <v>239000</v>
      </c>
    </row>
    <row r="920" spans="1:4">
      <c r="A920" s="1">
        <v>36462</v>
      </c>
      <c r="B920" s="4">
        <v>36462</v>
      </c>
      <c r="C920" s="12">
        <f t="shared" si="24"/>
        <v>10</v>
      </c>
      <c r="D920" s="5">
        <f>VLOOKUP($B920,data!$A$6:$M$15000,6)</f>
        <v>233000</v>
      </c>
    </row>
    <row r="921" spans="1:4">
      <c r="A921" s="1">
        <v>36463</v>
      </c>
      <c r="B921" s="4">
        <v>36463</v>
      </c>
      <c r="C921" s="12">
        <f t="shared" si="24"/>
        <v>10</v>
      </c>
      <c r="D921" s="5">
        <f>VLOOKUP($B921,data!$A$6:$M$15000,6)</f>
        <v>226000</v>
      </c>
    </row>
    <row r="922" spans="1:4">
      <c r="A922" s="1">
        <v>36464</v>
      </c>
      <c r="B922" s="4">
        <v>36464</v>
      </c>
      <c r="C922" s="12">
        <f t="shared" si="24"/>
        <v>10</v>
      </c>
      <c r="D922" s="5">
        <f>VLOOKUP($B922,data!$A$6:$M$15000,6)</f>
        <v>187000</v>
      </c>
    </row>
    <row r="923" spans="1:4">
      <c r="A923" s="1">
        <v>36465</v>
      </c>
      <c r="B923" s="4">
        <v>36465</v>
      </c>
      <c r="C923" s="12">
        <f t="shared" si="24"/>
        <v>11</v>
      </c>
      <c r="D923" s="5">
        <f>VLOOKUP($B923,data!$A$6:$M$15000,6)</f>
        <v>89000</v>
      </c>
    </row>
    <row r="924" spans="1:4">
      <c r="A924" s="1">
        <v>36466</v>
      </c>
      <c r="B924" s="4">
        <v>36466</v>
      </c>
      <c r="C924" s="12">
        <f t="shared" si="24"/>
        <v>11</v>
      </c>
      <c r="D924" s="5">
        <f>VLOOKUP($B924,data!$A$6:$M$15000,6)</f>
        <v>100000</v>
      </c>
    </row>
    <row r="925" spans="1:4">
      <c r="A925" s="1">
        <v>36467</v>
      </c>
      <c r="B925" s="4">
        <v>36467</v>
      </c>
      <c r="C925" s="12">
        <f t="shared" si="24"/>
        <v>11</v>
      </c>
      <c r="D925" s="5">
        <f>VLOOKUP($B925,data!$A$6:$M$15000,6)</f>
        <v>101000</v>
      </c>
    </row>
    <row r="926" spans="1:4">
      <c r="A926" s="1">
        <v>36468</v>
      </c>
      <c r="B926" s="4">
        <v>36468</v>
      </c>
      <c r="C926" s="12">
        <f t="shared" si="24"/>
        <v>11</v>
      </c>
      <c r="D926" s="5">
        <f>VLOOKUP($B926,data!$A$6:$M$15000,6)</f>
        <v>136000</v>
      </c>
    </row>
    <row r="927" spans="1:4">
      <c r="A927" s="1">
        <v>36469</v>
      </c>
      <c r="B927" s="4">
        <v>36469</v>
      </c>
      <c r="C927" s="12">
        <f t="shared" si="24"/>
        <v>11</v>
      </c>
      <c r="D927" s="5">
        <f>VLOOKUP($B927,data!$A$6:$M$15000,6)</f>
        <v>115000</v>
      </c>
    </row>
    <row r="928" spans="1:4">
      <c r="A928" s="1">
        <v>36470</v>
      </c>
      <c r="B928" s="4">
        <v>36470</v>
      </c>
      <c r="C928" s="12">
        <f t="shared" si="24"/>
        <v>11</v>
      </c>
      <c r="D928" s="5">
        <f>VLOOKUP($B928,data!$A$6:$M$15000,6)</f>
        <v>127000</v>
      </c>
    </row>
    <row r="929" spans="1:4">
      <c r="A929" s="1">
        <v>36471</v>
      </c>
      <c r="B929" s="4">
        <v>36471</v>
      </c>
      <c r="C929" s="12">
        <f t="shared" si="24"/>
        <v>11</v>
      </c>
      <c r="D929" s="5">
        <f>VLOOKUP($B929,data!$A$6:$M$15000,6)</f>
        <v>136000</v>
      </c>
    </row>
    <row r="930" spans="1:4">
      <c r="A930" s="1">
        <v>36472</v>
      </c>
      <c r="B930" s="4">
        <v>36472</v>
      </c>
      <c r="C930" s="12">
        <f t="shared" si="24"/>
        <v>11</v>
      </c>
      <c r="D930" s="5">
        <f>VLOOKUP($B930,data!$A$6:$M$15000,6)</f>
        <v>141000</v>
      </c>
    </row>
    <row r="931" spans="1:4">
      <c r="A931" s="1">
        <v>36473</v>
      </c>
      <c r="B931" s="4">
        <v>36473</v>
      </c>
      <c r="C931" s="12">
        <f t="shared" si="24"/>
        <v>11</v>
      </c>
      <c r="D931" s="5">
        <f>VLOOKUP($B931,data!$A$6:$M$15000,6)</f>
        <v>132000</v>
      </c>
    </row>
    <row r="932" spans="1:4">
      <c r="A932" s="1">
        <v>36474</v>
      </c>
      <c r="B932" s="4">
        <v>36474</v>
      </c>
      <c r="C932" s="12">
        <f t="shared" si="24"/>
        <v>11</v>
      </c>
      <c r="D932" s="5">
        <f>VLOOKUP($B932,data!$A$6:$M$15000,6)</f>
        <v>73000</v>
      </c>
    </row>
    <row r="933" spans="1:4">
      <c r="A933" s="1">
        <v>36475</v>
      </c>
      <c r="B933" s="4">
        <v>36475</v>
      </c>
      <c r="C933" s="12">
        <f t="shared" si="24"/>
        <v>11</v>
      </c>
      <c r="D933" s="5">
        <f>VLOOKUP($B933,data!$A$6:$M$15000,6)</f>
        <v>74000</v>
      </c>
    </row>
    <row r="934" spans="1:4">
      <c r="A934" s="1">
        <v>36476</v>
      </c>
      <c r="B934" s="4">
        <v>36476</v>
      </c>
      <c r="C934" s="12">
        <f t="shared" si="24"/>
        <v>11</v>
      </c>
      <c r="D934" s="5">
        <f>VLOOKUP($B934,data!$A$6:$M$15000,6)</f>
        <v>131000</v>
      </c>
    </row>
    <row r="935" spans="1:4">
      <c r="A935" s="1">
        <v>36477</v>
      </c>
      <c r="B935" s="4">
        <v>36477</v>
      </c>
      <c r="C935" s="12">
        <f t="shared" si="24"/>
        <v>11</v>
      </c>
      <c r="D935" s="5">
        <f>VLOOKUP($B935,data!$A$6:$M$15000,6)</f>
        <v>112000</v>
      </c>
    </row>
    <row r="936" spans="1:4">
      <c r="A936" s="1">
        <v>36478</v>
      </c>
      <c r="B936" s="4">
        <v>36478</v>
      </c>
      <c r="C936" s="12">
        <f t="shared" si="24"/>
        <v>11</v>
      </c>
      <c r="D936" s="5">
        <f>VLOOKUP($B936,data!$A$6:$M$15000,6)</f>
        <v>111000</v>
      </c>
    </row>
    <row r="937" spans="1:4">
      <c r="A937" s="1">
        <v>36479</v>
      </c>
      <c r="B937" s="4">
        <v>36479</v>
      </c>
      <c r="C937" s="12">
        <f t="shared" si="24"/>
        <v>11</v>
      </c>
      <c r="D937" s="5">
        <f>VLOOKUP($B937,data!$A$6:$M$15000,6)</f>
        <v>131000</v>
      </c>
    </row>
    <row r="938" spans="1:4">
      <c r="A938" s="1">
        <v>36480</v>
      </c>
      <c r="B938" s="4">
        <v>36480</v>
      </c>
      <c r="C938" s="12">
        <f t="shared" si="24"/>
        <v>11</v>
      </c>
      <c r="D938" s="5">
        <f>VLOOKUP($B938,data!$A$6:$M$15000,6)</f>
        <v>123000</v>
      </c>
    </row>
    <row r="939" spans="1:4">
      <c r="A939" s="1">
        <v>36481</v>
      </c>
      <c r="B939" s="4">
        <v>36481</v>
      </c>
      <c r="C939" s="12">
        <f t="shared" si="24"/>
        <v>11</v>
      </c>
      <c r="D939" s="5">
        <f>VLOOKUP($B939,data!$A$6:$M$15000,6)</f>
        <v>122000</v>
      </c>
    </row>
    <row r="940" spans="1:4">
      <c r="A940" s="1">
        <v>36482</v>
      </c>
      <c r="B940" s="4">
        <v>36482</v>
      </c>
      <c r="C940" s="12">
        <f t="shared" si="24"/>
        <v>11</v>
      </c>
      <c r="D940" s="5">
        <f>VLOOKUP($B940,data!$A$6:$M$15000,6)</f>
        <v>126000</v>
      </c>
    </row>
    <row r="941" spans="1:4">
      <c r="A941" s="1">
        <v>36483</v>
      </c>
      <c r="B941" s="4">
        <v>36483</v>
      </c>
      <c r="C941" s="12">
        <f t="shared" si="24"/>
        <v>11</v>
      </c>
      <c r="D941" s="5">
        <f>VLOOKUP($B941,data!$A$6:$M$15000,6)</f>
        <v>136000</v>
      </c>
    </row>
    <row r="942" spans="1:4">
      <c r="A942" s="1">
        <v>36484</v>
      </c>
      <c r="B942" s="4">
        <v>36484</v>
      </c>
      <c r="C942" s="12">
        <f t="shared" si="24"/>
        <v>11</v>
      </c>
      <c r="D942" s="5">
        <f>VLOOKUP($B942,data!$A$6:$M$15000,6)</f>
        <v>132000</v>
      </c>
    </row>
    <row r="943" spans="1:4">
      <c r="A943" s="1">
        <v>36485</v>
      </c>
      <c r="B943" s="4">
        <v>36485</v>
      </c>
      <c r="C943" s="12">
        <f t="shared" si="24"/>
        <v>11</v>
      </c>
      <c r="D943" s="5">
        <f>VLOOKUP($B943,data!$A$6:$M$15000,6)</f>
        <v>131000</v>
      </c>
    </row>
    <row r="944" spans="1:4">
      <c r="A944" s="1">
        <v>36486</v>
      </c>
      <c r="B944" s="4">
        <v>36486</v>
      </c>
      <c r="C944" s="12">
        <f t="shared" si="24"/>
        <v>11</v>
      </c>
      <c r="D944" s="5">
        <f>VLOOKUP($B944,data!$A$6:$M$15000,6)</f>
        <v>103000</v>
      </c>
    </row>
    <row r="945" spans="1:4">
      <c r="A945" s="1">
        <v>36487</v>
      </c>
      <c r="B945" s="4">
        <v>36487</v>
      </c>
      <c r="C945" s="12">
        <f t="shared" si="24"/>
        <v>11</v>
      </c>
      <c r="D945" s="5">
        <f>VLOOKUP($B945,data!$A$6:$M$15000,6)</f>
        <v>149000</v>
      </c>
    </row>
    <row r="946" spans="1:4">
      <c r="A946" s="1">
        <v>36488</v>
      </c>
      <c r="B946" s="4">
        <v>36488</v>
      </c>
      <c r="C946" s="12">
        <f t="shared" si="24"/>
        <v>11</v>
      </c>
      <c r="D946" s="5">
        <f>VLOOKUP($B946,data!$A$6:$M$15000,6)</f>
        <v>78000</v>
      </c>
    </row>
    <row r="947" spans="1:4">
      <c r="A947" s="1">
        <v>36489</v>
      </c>
      <c r="B947" s="4">
        <v>36489</v>
      </c>
      <c r="C947" s="12">
        <f t="shared" si="24"/>
        <v>11</v>
      </c>
      <c r="D947" s="5">
        <f>VLOOKUP($B947,data!$A$6:$M$15000,6)</f>
        <v>84000</v>
      </c>
    </row>
    <row r="948" spans="1:4">
      <c r="A948" s="1">
        <v>36490</v>
      </c>
      <c r="B948" s="4">
        <v>36490</v>
      </c>
      <c r="C948" s="12">
        <f t="shared" si="24"/>
        <v>11</v>
      </c>
      <c r="D948" s="5">
        <f>VLOOKUP($B948,data!$A$6:$M$15000,6)</f>
        <v>79000</v>
      </c>
    </row>
    <row r="949" spans="1:4">
      <c r="A949" s="1">
        <v>36491</v>
      </c>
      <c r="B949" s="4">
        <v>36491</v>
      </c>
      <c r="C949" s="12">
        <f t="shared" si="24"/>
        <v>11</v>
      </c>
      <c r="D949" s="5">
        <f>VLOOKUP($B949,data!$A$6:$M$15000,6)</f>
        <v>78000</v>
      </c>
    </row>
    <row r="950" spans="1:4">
      <c r="A950" s="1">
        <v>36492</v>
      </c>
      <c r="B950" s="4">
        <v>36492</v>
      </c>
      <c r="C950" s="12">
        <f t="shared" si="24"/>
        <v>11</v>
      </c>
      <c r="D950" s="5">
        <f>VLOOKUP($B950,data!$A$6:$M$15000,6)</f>
        <v>74000</v>
      </c>
    </row>
    <row r="951" spans="1:4">
      <c r="A951" s="1">
        <v>36493</v>
      </c>
      <c r="B951" s="4">
        <v>36493</v>
      </c>
      <c r="C951" s="12">
        <f t="shared" si="24"/>
        <v>11</v>
      </c>
      <c r="D951" s="5">
        <f>VLOOKUP($B951,data!$A$6:$M$15000,6)</f>
        <v>81000</v>
      </c>
    </row>
    <row r="952" spans="1:4">
      <c r="A952" s="1">
        <v>36494</v>
      </c>
      <c r="B952" s="4">
        <v>36494</v>
      </c>
      <c r="C952" s="12">
        <f t="shared" si="24"/>
        <v>11</v>
      </c>
      <c r="D952" s="5">
        <f>VLOOKUP($B952,data!$A$6:$M$15000,6)</f>
        <v>119000</v>
      </c>
    </row>
    <row r="953" spans="1:4">
      <c r="A953" s="1">
        <v>36495</v>
      </c>
      <c r="B953" s="4">
        <v>36495</v>
      </c>
      <c r="C953" s="12">
        <f t="shared" si="24"/>
        <v>12</v>
      </c>
      <c r="D953" s="5">
        <f>VLOOKUP($B953,data!$A$6:$M$15000,6)</f>
        <v>115000</v>
      </c>
    </row>
    <row r="954" spans="1:4">
      <c r="A954" s="1">
        <v>36496</v>
      </c>
      <c r="B954" s="4">
        <v>36496</v>
      </c>
      <c r="C954" s="12">
        <f t="shared" si="24"/>
        <v>12</v>
      </c>
      <c r="D954" s="5">
        <f>VLOOKUP($B954,data!$A$6:$M$15000,6)</f>
        <v>96000</v>
      </c>
    </row>
    <row r="955" spans="1:4">
      <c r="A955" s="1">
        <v>36497</v>
      </c>
      <c r="B955" s="4">
        <v>36497</v>
      </c>
      <c r="C955" s="12">
        <f t="shared" si="24"/>
        <v>12</v>
      </c>
      <c r="D955" s="5">
        <f>VLOOKUP($B955,data!$A$6:$M$15000,6)</f>
        <v>132000</v>
      </c>
    </row>
    <row r="956" spans="1:4">
      <c r="A956" s="1">
        <v>36498</v>
      </c>
      <c r="B956" s="4">
        <v>36498</v>
      </c>
      <c r="C956" s="12">
        <f t="shared" si="24"/>
        <v>12</v>
      </c>
      <c r="D956" s="5">
        <f>VLOOKUP($B956,data!$A$6:$M$15000,6)</f>
        <v>124000</v>
      </c>
    </row>
    <row r="957" spans="1:4">
      <c r="A957" s="1">
        <v>36499</v>
      </c>
      <c r="B957" s="4">
        <v>36499</v>
      </c>
      <c r="C957" s="12">
        <f t="shared" si="24"/>
        <v>12</v>
      </c>
      <c r="D957" s="5">
        <f>VLOOKUP($B957,data!$A$6:$M$15000,6)</f>
        <v>148000</v>
      </c>
    </row>
    <row r="958" spans="1:4">
      <c r="A958" s="1">
        <v>36500</v>
      </c>
      <c r="B958" s="4">
        <v>36500</v>
      </c>
      <c r="C958" s="12">
        <f t="shared" si="24"/>
        <v>12</v>
      </c>
      <c r="D958" s="5">
        <f>VLOOKUP($B958,data!$A$6:$M$15000,6)</f>
        <v>126000</v>
      </c>
    </row>
    <row r="959" spans="1:4">
      <c r="A959" s="1">
        <v>36501</v>
      </c>
      <c r="B959" s="4">
        <v>36501</v>
      </c>
      <c r="C959" s="12">
        <f t="shared" si="24"/>
        <v>12</v>
      </c>
      <c r="D959" s="5">
        <f>VLOOKUP($B959,data!$A$6:$M$15000,6)</f>
        <v>151000</v>
      </c>
    </row>
    <row r="960" spans="1:4">
      <c r="A960" s="1">
        <v>36502</v>
      </c>
      <c r="B960" s="4">
        <v>36502</v>
      </c>
      <c r="C960" s="12">
        <f t="shared" si="24"/>
        <v>12</v>
      </c>
      <c r="D960" s="5">
        <f>VLOOKUP($B960,data!$A$6:$M$15000,6)</f>
        <v>137000</v>
      </c>
    </row>
    <row r="961" spans="1:4">
      <c r="A961" s="1">
        <v>36503</v>
      </c>
      <c r="B961" s="4">
        <v>36503</v>
      </c>
      <c r="C961" s="12">
        <f t="shared" si="24"/>
        <v>12</v>
      </c>
      <c r="D961" s="5">
        <f>VLOOKUP($B961,data!$A$6:$M$15000,6)</f>
        <v>118000</v>
      </c>
    </row>
    <row r="962" spans="1:4">
      <c r="A962" s="1">
        <v>36504</v>
      </c>
      <c r="B962" s="4">
        <v>36504</v>
      </c>
      <c r="C962" s="12">
        <f t="shared" si="24"/>
        <v>12</v>
      </c>
      <c r="D962" s="5">
        <f>VLOOKUP($B962,data!$A$6:$M$15000,6)</f>
        <v>94000</v>
      </c>
    </row>
    <row r="963" spans="1:4">
      <c r="A963" s="1">
        <v>36505</v>
      </c>
      <c r="B963" s="4">
        <v>36505</v>
      </c>
      <c r="C963" s="12">
        <f t="shared" si="24"/>
        <v>12</v>
      </c>
      <c r="D963" s="5">
        <f>VLOOKUP($B963,data!$A$6:$M$15000,6)</f>
        <v>114029</v>
      </c>
    </row>
    <row r="964" spans="1:4">
      <c r="A964" s="1">
        <v>36506</v>
      </c>
      <c r="B964" s="4">
        <v>36506</v>
      </c>
      <c r="C964" s="12">
        <f t="shared" si="24"/>
        <v>12</v>
      </c>
      <c r="D964" s="5">
        <f>VLOOKUP($B964,data!$A$6:$M$15000,6)</f>
        <v>113846</v>
      </c>
    </row>
    <row r="965" spans="1:4">
      <c r="A965" s="1">
        <v>36507</v>
      </c>
      <c r="B965" s="4">
        <v>36507</v>
      </c>
      <c r="C965" s="12">
        <f t="shared" si="24"/>
        <v>12</v>
      </c>
      <c r="D965" s="5">
        <f>VLOOKUP($B965,data!$A$6:$M$15000,6)</f>
        <v>92000</v>
      </c>
    </row>
    <row r="966" spans="1:4">
      <c r="A966" s="1">
        <v>36508</v>
      </c>
      <c r="B966" s="4">
        <v>36508</v>
      </c>
      <c r="C966" s="12">
        <f t="shared" si="24"/>
        <v>12</v>
      </c>
      <c r="D966" s="5">
        <f>VLOOKUP($B966,data!$A$6:$M$15000,6)</f>
        <v>58000</v>
      </c>
    </row>
    <row r="967" spans="1:4">
      <c r="A967" s="1">
        <v>36509</v>
      </c>
      <c r="B967" s="4">
        <v>36509</v>
      </c>
      <c r="C967" s="12">
        <f t="shared" si="24"/>
        <v>12</v>
      </c>
      <c r="D967" s="5">
        <f>VLOOKUP($B967,data!$A$6:$M$15000,6)</f>
        <v>18000</v>
      </c>
    </row>
    <row r="968" spans="1:4">
      <c r="A968" s="1">
        <v>36510</v>
      </c>
      <c r="B968" s="4">
        <v>36510</v>
      </c>
      <c r="C968" s="12">
        <f t="shared" si="24"/>
        <v>12</v>
      </c>
      <c r="D968" s="5">
        <f>VLOOKUP($B968,data!$A$6:$M$15000,6)</f>
        <v>4000</v>
      </c>
    </row>
    <row r="969" spans="1:4">
      <c r="A969" s="1">
        <v>36511</v>
      </c>
      <c r="B969" s="4">
        <v>36511</v>
      </c>
      <c r="C969" s="12">
        <f t="shared" si="24"/>
        <v>12</v>
      </c>
      <c r="D969" s="5">
        <f>VLOOKUP($B969,data!$A$6:$M$15000,6)</f>
        <v>149000</v>
      </c>
    </row>
    <row r="970" spans="1:4">
      <c r="A970" s="1">
        <v>36512</v>
      </c>
      <c r="B970" s="4">
        <v>36512</v>
      </c>
      <c r="C970" s="12">
        <f t="shared" ref="C970:C1034" si="25">IF(B970&lt;&gt;"",MONTH(B970),0)</f>
        <v>12</v>
      </c>
      <c r="D970" s="5">
        <f>VLOOKUP($B970,data!$A$6:$M$15000,6)</f>
        <v>184000</v>
      </c>
    </row>
    <row r="971" spans="1:4">
      <c r="A971" s="1">
        <v>36513</v>
      </c>
      <c r="B971" s="4">
        <v>36513</v>
      </c>
      <c r="C971" s="12">
        <f t="shared" si="25"/>
        <v>12</v>
      </c>
      <c r="D971" s="5">
        <f>VLOOKUP($B971,data!$A$6:$M$15000,6)</f>
        <v>172000</v>
      </c>
    </row>
    <row r="972" spans="1:4">
      <c r="A972" s="1">
        <v>36514</v>
      </c>
      <c r="B972" s="4">
        <v>36514</v>
      </c>
      <c r="C972" s="12">
        <f t="shared" si="25"/>
        <v>12</v>
      </c>
      <c r="D972" s="5">
        <f>VLOOKUP($B972,data!$A$6:$M$15000,6)</f>
        <v>171000</v>
      </c>
    </row>
    <row r="973" spans="1:4">
      <c r="A973" s="1">
        <v>36515</v>
      </c>
      <c r="B973" s="4">
        <v>36515</v>
      </c>
      <c r="C973" s="12">
        <f t="shared" si="25"/>
        <v>12</v>
      </c>
      <c r="D973" s="5">
        <f>VLOOKUP($B973,data!$A$6:$M$15000,6)</f>
        <v>173000</v>
      </c>
    </row>
    <row r="974" spans="1:4">
      <c r="A974" s="1">
        <v>36516</v>
      </c>
      <c r="B974" s="4">
        <v>36516</v>
      </c>
      <c r="C974" s="12">
        <f t="shared" si="25"/>
        <v>12</v>
      </c>
      <c r="D974" s="5">
        <f>VLOOKUP($B974,data!$A$6:$M$15000,6)</f>
        <v>221000</v>
      </c>
    </row>
    <row r="975" spans="1:4">
      <c r="A975" s="1">
        <v>36517</v>
      </c>
      <c r="B975" s="4">
        <v>36517</v>
      </c>
      <c r="C975" s="12">
        <f t="shared" si="25"/>
        <v>12</v>
      </c>
      <c r="D975" s="5">
        <f>VLOOKUP($B975,data!$A$6:$M$15000,6)</f>
        <v>200000</v>
      </c>
    </row>
    <row r="976" spans="1:4">
      <c r="A976" s="1">
        <v>36518</v>
      </c>
      <c r="B976" s="4">
        <v>36518</v>
      </c>
      <c r="C976" s="12">
        <f t="shared" si="25"/>
        <v>12</v>
      </c>
      <c r="D976" s="5">
        <f>VLOOKUP($B976,data!$A$6:$M$15000,6)</f>
        <v>185000</v>
      </c>
    </row>
    <row r="977" spans="1:4">
      <c r="A977" s="1">
        <v>36519</v>
      </c>
      <c r="B977" s="4">
        <v>36519</v>
      </c>
      <c r="C977" s="12">
        <f t="shared" si="25"/>
        <v>12</v>
      </c>
      <c r="D977" s="5">
        <f>VLOOKUP($B977,data!$A$6:$M$15000,6)</f>
        <v>184000</v>
      </c>
    </row>
    <row r="978" spans="1:4">
      <c r="A978" s="1">
        <v>36520</v>
      </c>
      <c r="B978" s="4">
        <v>36520</v>
      </c>
      <c r="C978" s="12">
        <f t="shared" si="25"/>
        <v>12</v>
      </c>
      <c r="D978" s="5">
        <f>VLOOKUP($B978,data!$A$6:$M$15000,6)</f>
        <v>184000</v>
      </c>
    </row>
    <row r="979" spans="1:4">
      <c r="A979" s="1">
        <v>36521</v>
      </c>
      <c r="B979" s="4">
        <v>36521</v>
      </c>
      <c r="C979" s="12">
        <f t="shared" si="25"/>
        <v>12</v>
      </c>
      <c r="D979" s="5">
        <f>VLOOKUP($B979,data!$A$6:$M$15000,6)</f>
        <v>184000</v>
      </c>
    </row>
    <row r="980" spans="1:4">
      <c r="A980" s="1">
        <v>36522</v>
      </c>
      <c r="B980" s="4">
        <v>36522</v>
      </c>
      <c r="C980" s="12">
        <f t="shared" si="25"/>
        <v>12</v>
      </c>
      <c r="D980" s="5">
        <f>VLOOKUP($B980,data!$A$6:$M$15000,6)</f>
        <v>145000</v>
      </c>
    </row>
    <row r="981" spans="1:4">
      <c r="A981" s="1">
        <v>36523</v>
      </c>
      <c r="B981" s="4">
        <v>36523</v>
      </c>
      <c r="C981" s="12">
        <f t="shared" si="25"/>
        <v>12</v>
      </c>
      <c r="D981" s="5">
        <f>VLOOKUP($B981,data!$A$6:$M$15000,6)</f>
        <v>186000</v>
      </c>
    </row>
    <row r="982" spans="1:4">
      <c r="A982" s="1">
        <v>36524</v>
      </c>
      <c r="B982" s="4">
        <v>36524</v>
      </c>
      <c r="C982" s="12">
        <f t="shared" si="25"/>
        <v>12</v>
      </c>
      <c r="D982" s="5">
        <f>VLOOKUP($B982,data!$A$6:$M$15000,6)</f>
        <v>159000</v>
      </c>
    </row>
    <row r="983" spans="1:4">
      <c r="A983" s="1">
        <v>36525</v>
      </c>
      <c r="B983" s="4">
        <v>36525</v>
      </c>
      <c r="C983" s="12">
        <f t="shared" si="25"/>
        <v>12</v>
      </c>
      <c r="D983" s="5">
        <f>VLOOKUP($B983,data!$A$6:$M$15000,6)</f>
        <v>114000</v>
      </c>
    </row>
    <row r="984" spans="1:4" ht="33.75">
      <c r="A984" s="7" t="s">
        <v>1</v>
      </c>
      <c r="B984" s="8" t="s">
        <v>2</v>
      </c>
      <c r="C984" s="8" t="s">
        <v>14</v>
      </c>
      <c r="D984" s="9" t="s">
        <v>6</v>
      </c>
    </row>
    <row r="985" spans="1:4">
      <c r="A985" s="1">
        <v>36526</v>
      </c>
      <c r="B985" s="4">
        <v>36526</v>
      </c>
      <c r="C985" s="12">
        <f t="shared" si="25"/>
        <v>1</v>
      </c>
      <c r="D985" s="5">
        <f>VLOOKUP($B985,data!$A$6:$M$15000,6)</f>
        <v>63000</v>
      </c>
    </row>
    <row r="986" spans="1:4">
      <c r="A986" s="1">
        <v>36527</v>
      </c>
      <c r="B986" s="4">
        <v>36527</v>
      </c>
      <c r="C986" s="12">
        <f t="shared" si="25"/>
        <v>1</v>
      </c>
      <c r="D986" s="5">
        <f>VLOOKUP($B986,data!$A$6:$M$15000,6)</f>
        <v>64000</v>
      </c>
    </row>
    <row r="987" spans="1:4">
      <c r="A987" s="1">
        <v>36528</v>
      </c>
      <c r="B987" s="4">
        <v>36528</v>
      </c>
      <c r="C987" s="12">
        <f t="shared" si="25"/>
        <v>1</v>
      </c>
      <c r="D987" s="5">
        <f>VLOOKUP($B987,data!$A$6:$M$15000,6)</f>
        <v>62000</v>
      </c>
    </row>
    <row r="988" spans="1:4">
      <c r="A988" s="1">
        <v>36529</v>
      </c>
      <c r="B988" s="4">
        <v>36529</v>
      </c>
      <c r="C988" s="12">
        <f t="shared" si="25"/>
        <v>1</v>
      </c>
      <c r="D988" s="5">
        <f>VLOOKUP($B988,data!$A$6:$M$15000,6)</f>
        <v>95000</v>
      </c>
    </row>
    <row r="989" spans="1:4">
      <c r="A989" s="1">
        <v>36530</v>
      </c>
      <c r="B989" s="4">
        <v>36530</v>
      </c>
      <c r="C989" s="12">
        <f t="shared" si="25"/>
        <v>1</v>
      </c>
      <c r="D989" s="5">
        <f>VLOOKUP($B989,data!$A$6:$M$15000,6)</f>
        <v>62000</v>
      </c>
    </row>
    <row r="990" spans="1:4">
      <c r="A990" s="1">
        <v>36531</v>
      </c>
      <c r="B990" s="4">
        <v>36531</v>
      </c>
      <c r="C990" s="12">
        <f t="shared" si="25"/>
        <v>1</v>
      </c>
      <c r="D990" s="5">
        <f>VLOOKUP($B990,data!$A$6:$M$15000,6)</f>
        <v>135000</v>
      </c>
    </row>
    <row r="991" spans="1:4">
      <c r="A991" s="1">
        <v>36532</v>
      </c>
      <c r="B991" s="4">
        <v>36532</v>
      </c>
      <c r="C991" s="12">
        <f t="shared" si="25"/>
        <v>1</v>
      </c>
      <c r="D991" s="5">
        <f>VLOOKUP($B991,data!$A$6:$M$15000,6)</f>
        <v>98000</v>
      </c>
    </row>
    <row r="992" spans="1:4">
      <c r="A992" s="1">
        <v>36533</v>
      </c>
      <c r="B992" s="4">
        <v>36533</v>
      </c>
      <c r="C992" s="12">
        <f t="shared" si="25"/>
        <v>1</v>
      </c>
      <c r="D992" s="5">
        <f>VLOOKUP($B992,data!$A$6:$M$15000,6)</f>
        <v>82000</v>
      </c>
    </row>
    <row r="993" spans="1:4">
      <c r="A993" s="1">
        <v>36534</v>
      </c>
      <c r="B993" s="4">
        <v>36534</v>
      </c>
      <c r="C993" s="12">
        <f t="shared" si="25"/>
        <v>1</v>
      </c>
      <c r="D993" s="5">
        <f>VLOOKUP($B993,data!$A$6:$M$15000,6)</f>
        <v>85000</v>
      </c>
    </row>
    <row r="994" spans="1:4">
      <c r="A994" s="1">
        <v>36535</v>
      </c>
      <c r="B994" s="4">
        <v>36535</v>
      </c>
      <c r="C994" s="12">
        <f t="shared" si="25"/>
        <v>1</v>
      </c>
      <c r="D994" s="5">
        <f>VLOOKUP($B994,data!$A$6:$M$15000,6)</f>
        <v>88000</v>
      </c>
    </row>
    <row r="995" spans="1:4">
      <c r="A995" s="1">
        <v>36536</v>
      </c>
      <c r="B995" s="4">
        <v>36536</v>
      </c>
      <c r="C995" s="12">
        <f t="shared" si="25"/>
        <v>1</v>
      </c>
      <c r="D995" s="5">
        <f>VLOOKUP($B995,data!$A$6:$M$15000,6)</f>
        <v>90000</v>
      </c>
    </row>
    <row r="996" spans="1:4">
      <c r="A996" s="1">
        <v>36537</v>
      </c>
      <c r="B996" s="4">
        <v>36537</v>
      </c>
      <c r="C996" s="12">
        <f t="shared" si="25"/>
        <v>1</v>
      </c>
      <c r="D996" s="5">
        <f>VLOOKUP($B996,data!$A$6:$M$15000,6)</f>
        <v>62000</v>
      </c>
    </row>
    <row r="997" spans="1:4">
      <c r="A997" s="1">
        <v>36538</v>
      </c>
      <c r="B997" s="4">
        <v>36538</v>
      </c>
      <c r="C997" s="12">
        <f t="shared" si="25"/>
        <v>1</v>
      </c>
      <c r="D997" s="5">
        <f>VLOOKUP($B997,data!$A$6:$M$15000,6)</f>
        <v>74000</v>
      </c>
    </row>
    <row r="998" spans="1:4">
      <c r="A998" s="1">
        <v>36539</v>
      </c>
      <c r="B998" s="4">
        <v>36539</v>
      </c>
      <c r="C998" s="12">
        <f t="shared" si="25"/>
        <v>1</v>
      </c>
      <c r="D998" s="5">
        <f>VLOOKUP($B998,data!$A$6:$M$15000,6)</f>
        <v>64000</v>
      </c>
    </row>
    <row r="999" spans="1:4">
      <c r="A999" s="1">
        <v>36540</v>
      </c>
      <c r="B999" s="4">
        <v>36540</v>
      </c>
      <c r="C999" s="12">
        <f t="shared" si="25"/>
        <v>1</v>
      </c>
      <c r="D999" s="5">
        <f>VLOOKUP($B999,data!$A$6:$M$15000,6)</f>
        <v>58000</v>
      </c>
    </row>
    <row r="1000" spans="1:4">
      <c r="A1000" s="1">
        <v>36541</v>
      </c>
      <c r="B1000" s="4">
        <v>36541</v>
      </c>
      <c r="C1000" s="12">
        <f t="shared" si="25"/>
        <v>1</v>
      </c>
      <c r="D1000" s="5">
        <f>VLOOKUP($B1000,data!$A$6:$M$15000,6)</f>
        <v>57000</v>
      </c>
    </row>
    <row r="1001" spans="1:4">
      <c r="A1001" s="1">
        <v>36542</v>
      </c>
      <c r="B1001" s="4">
        <v>36542</v>
      </c>
      <c r="C1001" s="12">
        <f t="shared" si="25"/>
        <v>1</v>
      </c>
      <c r="D1001" s="5">
        <f>VLOOKUP($B1001,data!$A$6:$M$15000,6)</f>
        <v>121000</v>
      </c>
    </row>
    <row r="1002" spans="1:4">
      <c r="A1002" s="1">
        <v>36543</v>
      </c>
      <c r="B1002" s="4">
        <v>36543</v>
      </c>
      <c r="C1002" s="12">
        <f t="shared" si="25"/>
        <v>1</v>
      </c>
      <c r="D1002" s="5">
        <f>VLOOKUP($B1002,data!$A$6:$M$15000,6)</f>
        <v>56000</v>
      </c>
    </row>
    <row r="1003" spans="1:4">
      <c r="A1003" s="1">
        <v>36544</v>
      </c>
      <c r="B1003" s="4">
        <v>36544</v>
      </c>
      <c r="C1003" s="12">
        <f t="shared" si="25"/>
        <v>1</v>
      </c>
      <c r="D1003" s="5">
        <f>VLOOKUP($B1003,data!$A$6:$M$15000,6)</f>
        <v>82000</v>
      </c>
    </row>
    <row r="1004" spans="1:4">
      <c r="A1004" s="1">
        <v>36545</v>
      </c>
      <c r="B1004" s="4">
        <v>36545</v>
      </c>
      <c r="C1004" s="12">
        <f t="shared" si="25"/>
        <v>1</v>
      </c>
      <c r="D1004" s="5">
        <f>VLOOKUP($B1004,data!$A$6:$M$15000,6)</f>
        <v>85000</v>
      </c>
    </row>
    <row r="1005" spans="1:4">
      <c r="A1005" s="1">
        <v>36546</v>
      </c>
      <c r="B1005" s="4">
        <v>36546</v>
      </c>
      <c r="C1005" s="12">
        <f t="shared" si="25"/>
        <v>1</v>
      </c>
      <c r="D1005" s="5">
        <f>VLOOKUP($B1005,data!$A$6:$M$15000,6)</f>
        <v>101000</v>
      </c>
    </row>
    <row r="1006" spans="1:4">
      <c r="A1006" s="1">
        <v>36547</v>
      </c>
      <c r="B1006" s="4">
        <v>36547</v>
      </c>
      <c r="C1006" s="12">
        <f t="shared" si="25"/>
        <v>1</v>
      </c>
      <c r="D1006" s="5">
        <f>VLOOKUP($B1006,data!$A$6:$M$15000,6)</f>
        <v>64000</v>
      </c>
    </row>
    <row r="1007" spans="1:4">
      <c r="A1007" s="1">
        <v>36548</v>
      </c>
      <c r="B1007" s="4">
        <v>36548</v>
      </c>
      <c r="C1007" s="12">
        <f t="shared" si="25"/>
        <v>1</v>
      </c>
      <c r="D1007" s="5">
        <f>VLOOKUP($B1007,data!$A$6:$M$15000,6)</f>
        <v>60000</v>
      </c>
    </row>
    <row r="1008" spans="1:4">
      <c r="A1008" s="1">
        <v>36549</v>
      </c>
      <c r="B1008" s="4">
        <v>36549</v>
      </c>
      <c r="C1008" s="12">
        <f t="shared" si="25"/>
        <v>1</v>
      </c>
      <c r="D1008" s="5">
        <f>VLOOKUP($B1008,data!$A$6:$M$15000,6)</f>
        <v>61000</v>
      </c>
    </row>
    <row r="1009" spans="1:4">
      <c r="A1009" s="1">
        <v>36550</v>
      </c>
      <c r="B1009" s="4">
        <v>36550</v>
      </c>
      <c r="C1009" s="12">
        <f t="shared" si="25"/>
        <v>1</v>
      </c>
      <c r="D1009" s="5">
        <f>VLOOKUP($B1009,data!$A$6:$M$15000,6)</f>
        <v>79000</v>
      </c>
    </row>
    <row r="1010" spans="1:4">
      <c r="A1010" s="1">
        <v>36551</v>
      </c>
      <c r="B1010" s="4">
        <v>36551</v>
      </c>
      <c r="C1010" s="12">
        <f t="shared" si="25"/>
        <v>1</v>
      </c>
      <c r="D1010" s="5">
        <f>VLOOKUP($B1010,data!$A$6:$M$15000,6)</f>
        <v>89000</v>
      </c>
    </row>
    <row r="1011" spans="1:4">
      <c r="A1011" s="1">
        <v>36552</v>
      </c>
      <c r="B1011" s="4">
        <v>36552</v>
      </c>
      <c r="C1011" s="12">
        <f t="shared" si="25"/>
        <v>1</v>
      </c>
      <c r="D1011" s="5">
        <f>VLOOKUP($B1011,data!$A$6:$M$15000,6)</f>
        <v>79000</v>
      </c>
    </row>
    <row r="1012" spans="1:4">
      <c r="A1012" s="1">
        <v>36553</v>
      </c>
      <c r="B1012" s="4">
        <v>36553</v>
      </c>
      <c r="C1012" s="12">
        <f t="shared" si="25"/>
        <v>1</v>
      </c>
      <c r="D1012" s="5">
        <f>VLOOKUP($B1012,data!$A$6:$M$15000,6)</f>
        <v>100000</v>
      </c>
    </row>
    <row r="1013" spans="1:4">
      <c r="A1013" s="1">
        <v>36554</v>
      </c>
      <c r="B1013" s="4">
        <v>36554</v>
      </c>
      <c r="C1013" s="12">
        <f t="shared" si="25"/>
        <v>1</v>
      </c>
      <c r="D1013" s="5">
        <f>VLOOKUP($B1013,data!$A$6:$M$15000,6)</f>
        <v>73000</v>
      </c>
    </row>
    <row r="1014" spans="1:4">
      <c r="A1014" s="1">
        <v>36555</v>
      </c>
      <c r="B1014" s="4">
        <v>36555</v>
      </c>
      <c r="C1014" s="12">
        <f t="shared" si="25"/>
        <v>1</v>
      </c>
      <c r="D1014" s="5">
        <f>VLOOKUP($B1014,data!$A$6:$M$15000,6)</f>
        <v>70000</v>
      </c>
    </row>
    <row r="1015" spans="1:4">
      <c r="A1015" s="1">
        <v>36556</v>
      </c>
      <c r="B1015" s="4">
        <v>36556</v>
      </c>
      <c r="C1015" s="12">
        <f t="shared" si="25"/>
        <v>1</v>
      </c>
      <c r="D1015" s="5">
        <f>VLOOKUP($B1015,data!$A$6:$M$15000,6)</f>
        <v>66000</v>
      </c>
    </row>
    <row r="1016" spans="1:4">
      <c r="A1016" s="1">
        <v>36557</v>
      </c>
      <c r="B1016" s="4">
        <v>36557</v>
      </c>
      <c r="C1016" s="12">
        <f t="shared" si="25"/>
        <v>2</v>
      </c>
      <c r="D1016" s="5">
        <f>VLOOKUP($B1016,data!$A$6:$M$15000,6)</f>
        <v>115000</v>
      </c>
    </row>
    <row r="1017" spans="1:4">
      <c r="A1017" s="1">
        <v>36558</v>
      </c>
      <c r="B1017" s="4">
        <v>36558</v>
      </c>
      <c r="C1017" s="12">
        <f t="shared" si="25"/>
        <v>2</v>
      </c>
      <c r="D1017" s="5">
        <f>VLOOKUP($B1017,data!$A$6:$M$15000,6)</f>
        <v>124000</v>
      </c>
    </row>
    <row r="1018" spans="1:4">
      <c r="A1018" s="1">
        <v>36559</v>
      </c>
      <c r="B1018" s="4">
        <v>36559</v>
      </c>
      <c r="C1018" s="12">
        <f t="shared" si="25"/>
        <v>2</v>
      </c>
      <c r="D1018" s="5">
        <f>VLOOKUP($B1018,data!$A$6:$M$15000,6)</f>
        <v>118000</v>
      </c>
    </row>
    <row r="1019" spans="1:4">
      <c r="A1019" s="1">
        <v>36560</v>
      </c>
      <c r="B1019" s="4">
        <v>36560</v>
      </c>
      <c r="C1019" s="12">
        <f t="shared" si="25"/>
        <v>2</v>
      </c>
      <c r="D1019" s="5">
        <f>VLOOKUP($B1019,data!$A$6:$M$15000,6)</f>
        <v>160000</v>
      </c>
    </row>
    <row r="1020" spans="1:4">
      <c r="A1020" s="1">
        <v>36561</v>
      </c>
      <c r="B1020" s="4">
        <v>36561</v>
      </c>
      <c r="C1020" s="12">
        <f t="shared" si="25"/>
        <v>2</v>
      </c>
      <c r="D1020" s="5">
        <f>VLOOKUP($B1020,data!$A$6:$M$15000,6)</f>
        <v>164000</v>
      </c>
    </row>
    <row r="1021" spans="1:4">
      <c r="A1021" s="1">
        <v>36562</v>
      </c>
      <c r="B1021" s="4">
        <v>36562</v>
      </c>
      <c r="C1021" s="12">
        <f t="shared" si="25"/>
        <v>2</v>
      </c>
      <c r="D1021" s="5">
        <f>VLOOKUP($B1021,data!$A$6:$M$15000,6)</f>
        <v>165000</v>
      </c>
    </row>
    <row r="1022" spans="1:4">
      <c r="A1022" s="1">
        <v>36563</v>
      </c>
      <c r="B1022" s="4">
        <v>36563</v>
      </c>
      <c r="C1022" s="12">
        <f t="shared" si="25"/>
        <v>2</v>
      </c>
      <c r="D1022" s="5">
        <f>VLOOKUP($B1022,data!$A$6:$M$15000,6)</f>
        <v>167000</v>
      </c>
    </row>
    <row r="1023" spans="1:4">
      <c r="A1023" s="1">
        <v>36564</v>
      </c>
      <c r="B1023" s="4">
        <v>36564</v>
      </c>
      <c r="C1023" s="12">
        <f t="shared" si="25"/>
        <v>2</v>
      </c>
      <c r="D1023" s="5">
        <f>VLOOKUP($B1023,data!$A$6:$M$15000,6)</f>
        <v>166000</v>
      </c>
    </row>
    <row r="1024" spans="1:4">
      <c r="A1024" s="1">
        <v>36565</v>
      </c>
      <c r="B1024" s="4">
        <v>36565</v>
      </c>
      <c r="C1024" s="12">
        <f t="shared" si="25"/>
        <v>2</v>
      </c>
      <c r="D1024" s="5">
        <f>VLOOKUP($B1024,data!$A$6:$M$15000,6)</f>
        <v>159000</v>
      </c>
    </row>
    <row r="1025" spans="1:4">
      <c r="A1025" s="1">
        <v>36566</v>
      </c>
      <c r="B1025" s="4">
        <v>36566</v>
      </c>
      <c r="C1025" s="12">
        <f t="shared" si="25"/>
        <v>2</v>
      </c>
      <c r="D1025" s="5">
        <f>VLOOKUP($B1025,data!$A$6:$M$15000,6)</f>
        <v>159000</v>
      </c>
    </row>
    <row r="1026" spans="1:4">
      <c r="A1026" s="1">
        <v>36567</v>
      </c>
      <c r="B1026" s="4">
        <v>36567</v>
      </c>
      <c r="C1026" s="12">
        <f t="shared" si="25"/>
        <v>2</v>
      </c>
      <c r="D1026" s="5">
        <f>VLOOKUP($B1026,data!$A$6:$M$15000,6)</f>
        <v>133000</v>
      </c>
    </row>
    <row r="1027" spans="1:4">
      <c r="A1027" s="1">
        <v>36568</v>
      </c>
      <c r="B1027" s="4">
        <v>36568</v>
      </c>
      <c r="C1027" s="12">
        <f t="shared" si="25"/>
        <v>2</v>
      </c>
      <c r="D1027" s="5">
        <f>VLOOKUP($B1027,data!$A$6:$M$15000,6)</f>
        <v>163000</v>
      </c>
    </row>
    <row r="1028" spans="1:4">
      <c r="A1028" s="1">
        <v>36569</v>
      </c>
      <c r="B1028" s="4">
        <v>36569</v>
      </c>
      <c r="C1028" s="12">
        <f t="shared" si="25"/>
        <v>2</v>
      </c>
      <c r="D1028" s="5">
        <f>VLOOKUP($B1028,data!$A$6:$M$15000,6)</f>
        <v>146000</v>
      </c>
    </row>
    <row r="1029" spans="1:4">
      <c r="A1029" s="1">
        <v>36570</v>
      </c>
      <c r="B1029" s="4">
        <v>36570</v>
      </c>
      <c r="C1029" s="12">
        <f t="shared" si="25"/>
        <v>2</v>
      </c>
      <c r="D1029" s="5">
        <f>VLOOKUP($B1029,data!$A$6:$M$15000,6)</f>
        <v>138000</v>
      </c>
    </row>
    <row r="1030" spans="1:4">
      <c r="A1030" s="1">
        <v>36571</v>
      </c>
      <c r="B1030" s="4">
        <v>36571</v>
      </c>
      <c r="C1030" s="12">
        <f t="shared" si="25"/>
        <v>2</v>
      </c>
      <c r="D1030" s="5">
        <f>VLOOKUP($B1030,data!$A$6:$M$15000,6)</f>
        <v>160000</v>
      </c>
    </row>
    <row r="1031" spans="1:4">
      <c r="A1031" s="1">
        <v>36572</v>
      </c>
      <c r="B1031" s="4">
        <v>36572</v>
      </c>
      <c r="C1031" s="12">
        <f t="shared" si="25"/>
        <v>2</v>
      </c>
      <c r="D1031" s="5">
        <f>VLOOKUP($B1031,data!$A$6:$M$15000,6)</f>
        <v>151000</v>
      </c>
    </row>
    <row r="1032" spans="1:4">
      <c r="A1032" s="1">
        <v>36573</v>
      </c>
      <c r="B1032" s="4">
        <v>36573</v>
      </c>
      <c r="C1032" s="12">
        <f t="shared" si="25"/>
        <v>2</v>
      </c>
      <c r="D1032" s="5">
        <f>VLOOKUP($B1032,data!$A$6:$M$15000,6)</f>
        <v>132000</v>
      </c>
    </row>
    <row r="1033" spans="1:4">
      <c r="A1033" s="1">
        <v>36574</v>
      </c>
      <c r="B1033" s="4">
        <v>36574</v>
      </c>
      <c r="C1033" s="12">
        <f t="shared" si="25"/>
        <v>2</v>
      </c>
      <c r="D1033" s="5">
        <f>VLOOKUP($B1033,data!$A$6:$M$15000,6)</f>
        <v>138000</v>
      </c>
    </row>
    <row r="1034" spans="1:4">
      <c r="A1034" s="1">
        <v>36575</v>
      </c>
      <c r="B1034" s="4">
        <v>36575</v>
      </c>
      <c r="C1034" s="12">
        <f t="shared" si="25"/>
        <v>2</v>
      </c>
      <c r="D1034" s="5">
        <f>VLOOKUP($B1034,data!$A$6:$M$15000,6)</f>
        <v>152000</v>
      </c>
    </row>
    <row r="1035" spans="1:4">
      <c r="A1035" s="1">
        <v>36576</v>
      </c>
      <c r="B1035" s="4">
        <v>36576</v>
      </c>
      <c r="C1035" s="12">
        <f t="shared" ref="C1035:C1098" si="26">IF(B1035&lt;&gt;"",MONTH(B1035),0)</f>
        <v>2</v>
      </c>
      <c r="D1035" s="5">
        <f>VLOOKUP($B1035,data!$A$6:$M$15000,6)</f>
        <v>158000</v>
      </c>
    </row>
    <row r="1036" spans="1:4">
      <c r="A1036" s="1">
        <v>36577</v>
      </c>
      <c r="B1036" s="4">
        <v>36577</v>
      </c>
      <c r="C1036" s="12">
        <f t="shared" si="26"/>
        <v>2</v>
      </c>
      <c r="D1036" s="5">
        <f>VLOOKUP($B1036,data!$A$6:$M$15000,6)</f>
        <v>167000</v>
      </c>
    </row>
    <row r="1037" spans="1:4">
      <c r="A1037" s="1">
        <v>36578</v>
      </c>
      <c r="B1037" s="4">
        <v>36578</v>
      </c>
      <c r="C1037" s="12">
        <f t="shared" si="26"/>
        <v>2</v>
      </c>
      <c r="D1037" s="5">
        <f>VLOOKUP($B1037,data!$A$6:$M$15000,6)</f>
        <v>156000</v>
      </c>
    </row>
    <row r="1038" spans="1:4">
      <c r="A1038" s="1">
        <v>36579</v>
      </c>
      <c r="B1038" s="4">
        <v>36579</v>
      </c>
      <c r="C1038" s="12">
        <f t="shared" si="26"/>
        <v>2</v>
      </c>
      <c r="D1038" s="5">
        <f>VLOOKUP($B1038,data!$A$6:$M$15000,6)</f>
        <v>211000</v>
      </c>
    </row>
    <row r="1039" spans="1:4">
      <c r="A1039" s="1">
        <v>36580</v>
      </c>
      <c r="B1039" s="4">
        <v>36580</v>
      </c>
      <c r="C1039" s="12">
        <f t="shared" si="26"/>
        <v>2</v>
      </c>
      <c r="D1039" s="5">
        <f>VLOOKUP($B1039,data!$A$6:$M$15000,6)</f>
        <v>187000</v>
      </c>
    </row>
    <row r="1040" spans="1:4">
      <c r="A1040" s="1">
        <v>36581</v>
      </c>
      <c r="B1040" s="4">
        <v>36581</v>
      </c>
      <c r="C1040" s="12">
        <f t="shared" si="26"/>
        <v>2</v>
      </c>
      <c r="D1040" s="5">
        <f>VLOOKUP($B1040,data!$A$6:$M$15000,6)</f>
        <v>215000</v>
      </c>
    </row>
    <row r="1041" spans="1:4">
      <c r="A1041" s="1">
        <v>36582</v>
      </c>
      <c r="B1041" s="4">
        <v>36582</v>
      </c>
      <c r="C1041" s="12">
        <f t="shared" si="26"/>
        <v>2</v>
      </c>
      <c r="D1041" s="5">
        <f>VLOOKUP($B1041,data!$A$6:$M$15000,6)</f>
        <v>211000</v>
      </c>
    </row>
    <row r="1042" spans="1:4">
      <c r="A1042" s="1">
        <v>36583</v>
      </c>
      <c r="B1042" s="4">
        <v>36583</v>
      </c>
      <c r="C1042" s="12">
        <f t="shared" si="26"/>
        <v>2</v>
      </c>
      <c r="D1042" s="5">
        <f>VLOOKUP($B1042,data!$A$6:$M$15000,6)</f>
        <v>209000</v>
      </c>
    </row>
    <row r="1043" spans="1:4">
      <c r="A1043" s="1">
        <v>36584</v>
      </c>
      <c r="B1043" s="4">
        <v>36584</v>
      </c>
      <c r="C1043" s="12">
        <f t="shared" si="26"/>
        <v>2</v>
      </c>
      <c r="D1043" s="5">
        <f>VLOOKUP($B1043,data!$A$6:$M$15000,6)</f>
        <v>209000</v>
      </c>
    </row>
    <row r="1044" spans="1:4">
      <c r="A1044" s="1">
        <v>36585</v>
      </c>
      <c r="B1044" s="4">
        <v>36585</v>
      </c>
      <c r="C1044" s="12">
        <f t="shared" si="26"/>
        <v>2</v>
      </c>
      <c r="D1044" s="5">
        <f>VLOOKUP($B1044,data!$A$6:$M$15000,6)</f>
        <v>221000</v>
      </c>
    </row>
    <row r="1045" spans="1:4">
      <c r="A1045" s="1">
        <v>36586</v>
      </c>
      <c r="B1045" s="4">
        <v>36586</v>
      </c>
      <c r="C1045" s="12">
        <f t="shared" si="26"/>
        <v>3</v>
      </c>
      <c r="D1045" s="5">
        <f>VLOOKUP($B1045,data!$A$6:$M$15000,6)</f>
        <v>183000</v>
      </c>
    </row>
    <row r="1046" spans="1:4">
      <c r="A1046" s="1">
        <v>36587</v>
      </c>
      <c r="B1046" s="4">
        <v>36587</v>
      </c>
      <c r="C1046" s="12">
        <f t="shared" si="26"/>
        <v>3</v>
      </c>
      <c r="D1046" s="5">
        <f>VLOOKUP($B1046,data!$A$6:$M$15000,6)</f>
        <v>134000</v>
      </c>
    </row>
    <row r="1047" spans="1:4">
      <c r="A1047" s="1">
        <v>36588</v>
      </c>
      <c r="B1047" s="4">
        <v>36588</v>
      </c>
      <c r="C1047" s="12">
        <f t="shared" si="26"/>
        <v>3</v>
      </c>
      <c r="D1047" s="5">
        <f>VLOOKUP($B1047,data!$A$6:$M$15000,6)</f>
        <v>146000</v>
      </c>
    </row>
    <row r="1048" spans="1:4">
      <c r="A1048" s="1">
        <v>36589</v>
      </c>
      <c r="B1048" s="4">
        <v>36589</v>
      </c>
      <c r="C1048" s="12">
        <f t="shared" si="26"/>
        <v>3</v>
      </c>
      <c r="D1048" s="5">
        <f>VLOOKUP($B1048,data!$A$6:$M$15000,6)</f>
        <v>165000</v>
      </c>
    </row>
    <row r="1049" spans="1:4">
      <c r="A1049" s="1">
        <v>36590</v>
      </c>
      <c r="B1049" s="4">
        <v>36590</v>
      </c>
      <c r="C1049" s="12">
        <f t="shared" si="26"/>
        <v>3</v>
      </c>
      <c r="D1049" s="5">
        <f>VLOOKUP($B1049,data!$A$6:$M$15000,6)</f>
        <v>168000</v>
      </c>
    </row>
    <row r="1050" spans="1:4">
      <c r="A1050" s="1">
        <v>36591</v>
      </c>
      <c r="B1050" s="4">
        <v>36591</v>
      </c>
      <c r="C1050" s="12">
        <f t="shared" si="26"/>
        <v>3</v>
      </c>
      <c r="D1050" s="5">
        <f>VLOOKUP($B1050,data!$A$6:$M$15000,6)</f>
        <v>138000</v>
      </c>
    </row>
    <row r="1051" spans="1:4">
      <c r="A1051" s="1">
        <v>36592</v>
      </c>
      <c r="B1051" s="4">
        <v>36592</v>
      </c>
      <c r="C1051" s="12">
        <f t="shared" si="26"/>
        <v>3</v>
      </c>
      <c r="D1051" s="5">
        <f>VLOOKUP($B1051,data!$A$6:$M$15000,6)</f>
        <v>157000</v>
      </c>
    </row>
    <row r="1052" spans="1:4">
      <c r="A1052" s="1">
        <v>36593</v>
      </c>
      <c r="B1052" s="4">
        <v>36593</v>
      </c>
      <c r="C1052" s="12">
        <f t="shared" si="26"/>
        <v>3</v>
      </c>
      <c r="D1052" s="5">
        <f>VLOOKUP($B1052,data!$A$6:$M$15000,6)</f>
        <v>1650000</v>
      </c>
    </row>
    <row r="1053" spans="1:4">
      <c r="A1053" s="1">
        <v>36594</v>
      </c>
      <c r="B1053" s="4">
        <v>36594</v>
      </c>
      <c r="C1053" s="12">
        <f t="shared" si="26"/>
        <v>3</v>
      </c>
      <c r="D1053" s="5">
        <f>VLOOKUP($B1053,data!$A$6:$M$15000,6)</f>
        <v>189000</v>
      </c>
    </row>
    <row r="1054" spans="1:4">
      <c r="A1054" s="1">
        <v>36595</v>
      </c>
      <c r="B1054" s="4">
        <v>36595</v>
      </c>
      <c r="C1054" s="12">
        <f t="shared" si="26"/>
        <v>3</v>
      </c>
      <c r="D1054" s="5">
        <f>VLOOKUP($B1054,data!$A$6:$M$15000,6)</f>
        <v>156000</v>
      </c>
    </row>
    <row r="1055" spans="1:4">
      <c r="A1055" s="1">
        <v>36596</v>
      </c>
      <c r="B1055" s="4">
        <v>36596</v>
      </c>
      <c r="C1055" s="12">
        <f t="shared" si="26"/>
        <v>3</v>
      </c>
      <c r="D1055" s="5">
        <f>VLOOKUP($B1055,data!$A$6:$M$15000,6)</f>
        <v>193000</v>
      </c>
    </row>
    <row r="1056" spans="1:4">
      <c r="A1056" s="1">
        <v>36597</v>
      </c>
      <c r="B1056" s="4">
        <v>36597</v>
      </c>
      <c r="C1056" s="12">
        <f t="shared" si="26"/>
        <v>3</v>
      </c>
      <c r="D1056" s="5">
        <f>VLOOKUP($B1056,data!$A$6:$M$15000,6)</f>
        <v>193000</v>
      </c>
    </row>
    <row r="1057" spans="1:4">
      <c r="A1057" s="1">
        <v>36598</v>
      </c>
      <c r="B1057" s="4">
        <v>36598</v>
      </c>
      <c r="C1057" s="12">
        <f t="shared" si="26"/>
        <v>3</v>
      </c>
      <c r="D1057" s="5">
        <f>VLOOKUP($B1057,data!$A$6:$M$15000,6)</f>
        <v>194000</v>
      </c>
    </row>
    <row r="1058" spans="1:4">
      <c r="A1058" s="1">
        <v>36599</v>
      </c>
      <c r="B1058" s="4">
        <v>36599</v>
      </c>
      <c r="C1058" s="12">
        <f t="shared" si="26"/>
        <v>3</v>
      </c>
      <c r="D1058" s="5">
        <f>VLOOKUP($B1058,data!$A$6:$M$15000,6)</f>
        <v>216000</v>
      </c>
    </row>
    <row r="1059" spans="1:4">
      <c r="A1059" s="1">
        <v>36600</v>
      </c>
      <c r="B1059" s="4">
        <v>36600</v>
      </c>
      <c r="C1059" s="12">
        <f t="shared" si="26"/>
        <v>3</v>
      </c>
      <c r="D1059" s="5">
        <f>VLOOKUP($B1059,data!$A$6:$M$15000,6)</f>
        <v>213000</v>
      </c>
    </row>
    <row r="1060" spans="1:4">
      <c r="A1060" s="1">
        <v>36601</v>
      </c>
      <c r="B1060" s="4">
        <v>36601</v>
      </c>
      <c r="C1060" s="12">
        <f t="shared" si="26"/>
        <v>3</v>
      </c>
      <c r="D1060" s="5">
        <f>VLOOKUP($B1060,data!$A$6:$M$15000,6)</f>
        <v>200000</v>
      </c>
    </row>
    <row r="1061" spans="1:4">
      <c r="A1061" s="1">
        <v>36602</v>
      </c>
      <c r="B1061" s="4">
        <v>36602</v>
      </c>
      <c r="C1061" s="12">
        <f t="shared" si="26"/>
        <v>3</v>
      </c>
      <c r="D1061" s="5">
        <f>VLOOKUP($B1061,data!$A$6:$M$15000,6)</f>
        <v>169000</v>
      </c>
    </row>
    <row r="1062" spans="1:4">
      <c r="A1062" s="1">
        <v>36603</v>
      </c>
      <c r="B1062" s="4">
        <v>36603</v>
      </c>
      <c r="C1062" s="12">
        <f t="shared" si="26"/>
        <v>3</v>
      </c>
      <c r="D1062" s="5">
        <f>VLOOKUP($B1062,data!$A$6:$M$15000,6)</f>
        <v>82000</v>
      </c>
    </row>
    <row r="1063" spans="1:4">
      <c r="A1063" s="1">
        <v>36604</v>
      </c>
      <c r="B1063" s="4">
        <v>36604</v>
      </c>
      <c r="C1063" s="12">
        <f t="shared" si="26"/>
        <v>3</v>
      </c>
      <c r="D1063" s="5">
        <f>VLOOKUP($B1063,data!$A$6:$M$15000,6)</f>
        <v>64000</v>
      </c>
    </row>
    <row r="1064" spans="1:4">
      <c r="A1064" s="1">
        <v>36605</v>
      </c>
      <c r="B1064" s="4">
        <v>36605</v>
      </c>
      <c r="C1064" s="12">
        <f t="shared" si="26"/>
        <v>3</v>
      </c>
      <c r="D1064" s="5">
        <f>VLOOKUP($B1064,data!$A$6:$M$15000,6)</f>
        <v>12000</v>
      </c>
    </row>
    <row r="1065" spans="1:4">
      <c r="A1065" s="1">
        <v>36606</v>
      </c>
      <c r="B1065" s="4">
        <v>36606</v>
      </c>
      <c r="C1065" s="12">
        <f t="shared" si="26"/>
        <v>3</v>
      </c>
      <c r="D1065" s="5">
        <f>VLOOKUP($B1065,data!$A$6:$M$15000,6)</f>
        <v>195000</v>
      </c>
    </row>
    <row r="1066" spans="1:4">
      <c r="A1066" s="1">
        <v>36607</v>
      </c>
      <c r="B1066" s="4">
        <v>36607</v>
      </c>
      <c r="C1066" s="12">
        <f t="shared" si="26"/>
        <v>3</v>
      </c>
      <c r="D1066" s="5">
        <f>VLOOKUP($B1066,data!$A$6:$M$15000,6)</f>
        <v>188000</v>
      </c>
    </row>
    <row r="1067" spans="1:4">
      <c r="A1067" s="1">
        <v>36608</v>
      </c>
      <c r="B1067" s="4">
        <v>36608</v>
      </c>
      <c r="C1067" s="12">
        <f t="shared" si="26"/>
        <v>3</v>
      </c>
      <c r="D1067" s="5">
        <f>VLOOKUP($B1067,data!$A$6:$M$15000,6)</f>
        <v>208000</v>
      </c>
    </row>
    <row r="1068" spans="1:4">
      <c r="A1068" s="1">
        <v>36609</v>
      </c>
      <c r="B1068" s="4">
        <v>36609</v>
      </c>
      <c r="C1068" s="12">
        <f t="shared" si="26"/>
        <v>3</v>
      </c>
      <c r="D1068" s="5">
        <f>VLOOKUP($B1068,data!$A$6:$M$15000,6)</f>
        <v>283000</v>
      </c>
    </row>
    <row r="1069" spans="1:4">
      <c r="A1069" s="1">
        <v>36610</v>
      </c>
      <c r="B1069" s="4">
        <v>36610</v>
      </c>
      <c r="C1069" s="12">
        <f t="shared" si="26"/>
        <v>3</v>
      </c>
      <c r="D1069" s="5">
        <f>VLOOKUP($B1069,data!$A$6:$M$15000,6)</f>
        <v>189000</v>
      </c>
    </row>
    <row r="1070" spans="1:4">
      <c r="A1070" s="1">
        <v>36611</v>
      </c>
      <c r="B1070" s="4">
        <v>36611</v>
      </c>
      <c r="C1070" s="12">
        <f t="shared" si="26"/>
        <v>3</v>
      </c>
      <c r="D1070" s="5">
        <f>VLOOKUP($B1070,data!$A$6:$M$15000,6)</f>
        <v>82000</v>
      </c>
    </row>
    <row r="1071" spans="1:4">
      <c r="A1071" s="1">
        <v>36612</v>
      </c>
      <c r="B1071" s="4">
        <v>36612</v>
      </c>
      <c r="C1071" s="12">
        <f t="shared" si="26"/>
        <v>3</v>
      </c>
      <c r="D1071" s="5">
        <f>VLOOKUP($B1071,data!$A$6:$M$15000,6)</f>
        <v>208000</v>
      </c>
    </row>
    <row r="1072" spans="1:4">
      <c r="A1072" s="1">
        <v>36613</v>
      </c>
      <c r="B1072" s="4">
        <v>36613</v>
      </c>
      <c r="C1072" s="12">
        <f t="shared" si="26"/>
        <v>3</v>
      </c>
      <c r="D1072" s="5">
        <f>VLOOKUP($B1072,data!$A$6:$M$15000,6)</f>
        <v>265000</v>
      </c>
    </row>
    <row r="1073" spans="1:4">
      <c r="A1073" s="1">
        <v>36614</v>
      </c>
      <c r="B1073" s="4">
        <v>36614</v>
      </c>
      <c r="C1073" s="12">
        <f t="shared" si="26"/>
        <v>3</v>
      </c>
      <c r="D1073" s="5">
        <f>VLOOKUP($B1073,data!$A$6:$M$15000,6)</f>
        <v>198000</v>
      </c>
    </row>
    <row r="1074" spans="1:4">
      <c r="A1074" s="1">
        <v>36615</v>
      </c>
      <c r="B1074" s="4">
        <v>36615</v>
      </c>
      <c r="C1074" s="12">
        <f t="shared" si="26"/>
        <v>3</v>
      </c>
      <c r="D1074" s="5">
        <f>VLOOKUP($B1074,data!$A$6:$M$15000,6)</f>
        <v>250000</v>
      </c>
    </row>
    <row r="1075" spans="1:4">
      <c r="A1075" s="1">
        <v>36616</v>
      </c>
      <c r="B1075" s="4">
        <v>36616</v>
      </c>
      <c r="C1075" s="12">
        <f t="shared" si="26"/>
        <v>3</v>
      </c>
      <c r="D1075" s="5">
        <f>VLOOKUP($B1075,data!$A$6:$M$15000,6)</f>
        <v>232000</v>
      </c>
    </row>
    <row r="1076" spans="1:4">
      <c r="A1076" s="1">
        <v>36617</v>
      </c>
      <c r="B1076" s="4">
        <v>36617</v>
      </c>
      <c r="C1076" s="12">
        <f t="shared" si="26"/>
        <v>4</v>
      </c>
      <c r="D1076" s="5">
        <f>VLOOKUP($B1076,data!$A$6:$M$15000,6)</f>
        <v>166000</v>
      </c>
    </row>
    <row r="1077" spans="1:4">
      <c r="A1077" s="1">
        <v>36618</v>
      </c>
      <c r="B1077" s="4">
        <v>36618</v>
      </c>
      <c r="C1077" s="12">
        <f t="shared" si="26"/>
        <v>4</v>
      </c>
      <c r="D1077" s="5">
        <f>VLOOKUP($B1077,data!$A$6:$M$15000,6)</f>
        <v>179000</v>
      </c>
    </row>
    <row r="1078" spans="1:4">
      <c r="A1078" s="1">
        <v>36619</v>
      </c>
      <c r="B1078" s="4">
        <v>36619</v>
      </c>
      <c r="C1078" s="12">
        <f t="shared" si="26"/>
        <v>4</v>
      </c>
      <c r="D1078" s="5">
        <f>VLOOKUP($B1078,data!$A$6:$M$15000,6)</f>
        <v>188000</v>
      </c>
    </row>
    <row r="1079" spans="1:4">
      <c r="A1079" s="1">
        <v>36620</v>
      </c>
      <c r="B1079" s="4">
        <v>36620</v>
      </c>
      <c r="C1079" s="12">
        <f t="shared" si="26"/>
        <v>4</v>
      </c>
      <c r="D1079" s="5">
        <f>VLOOKUP($B1079,data!$A$6:$M$15000,6)</f>
        <v>220000</v>
      </c>
    </row>
    <row r="1080" spans="1:4">
      <c r="A1080" s="1">
        <v>36621</v>
      </c>
      <c r="B1080" s="4">
        <v>36621</v>
      </c>
      <c r="C1080" s="12">
        <f t="shared" si="26"/>
        <v>4</v>
      </c>
      <c r="D1080" s="5">
        <f>VLOOKUP($B1080,data!$A$6:$M$15000,6)</f>
        <v>237000</v>
      </c>
    </row>
    <row r="1081" spans="1:4">
      <c r="A1081" s="1">
        <v>36622</v>
      </c>
      <c r="B1081" s="4">
        <v>36622</v>
      </c>
      <c r="C1081" s="12">
        <f t="shared" si="26"/>
        <v>4</v>
      </c>
      <c r="D1081" s="5">
        <f>VLOOKUP($B1081,data!$A$6:$M$15000,6)</f>
        <v>216000</v>
      </c>
    </row>
    <row r="1082" spans="1:4">
      <c r="A1082" s="1">
        <v>36623</v>
      </c>
      <c r="B1082" s="4">
        <v>36623</v>
      </c>
      <c r="C1082" s="12">
        <f t="shared" si="26"/>
        <v>4</v>
      </c>
      <c r="D1082" s="5">
        <f>VLOOKUP($B1082,data!$A$6:$M$15000,6)</f>
        <v>173000</v>
      </c>
    </row>
    <row r="1083" spans="1:4">
      <c r="A1083" s="1">
        <v>36624</v>
      </c>
      <c r="B1083" s="4">
        <v>36624</v>
      </c>
      <c r="C1083" s="12">
        <f t="shared" si="26"/>
        <v>4</v>
      </c>
      <c r="D1083" s="5">
        <f>VLOOKUP($B1083,data!$A$6:$M$15000,6)</f>
        <v>170000</v>
      </c>
    </row>
    <row r="1084" spans="1:4">
      <c r="A1084" s="1">
        <v>36625</v>
      </c>
      <c r="B1084" s="4">
        <v>36625</v>
      </c>
      <c r="C1084" s="12">
        <f t="shared" si="26"/>
        <v>4</v>
      </c>
      <c r="D1084" s="5">
        <f>VLOOKUP($B1084,data!$A$6:$M$15000,6)</f>
        <v>167000</v>
      </c>
    </row>
    <row r="1085" spans="1:4">
      <c r="A1085" s="1">
        <v>36626</v>
      </c>
      <c r="B1085" s="4">
        <v>36626</v>
      </c>
      <c r="C1085" s="12">
        <f t="shared" si="26"/>
        <v>4</v>
      </c>
      <c r="D1085" s="5">
        <f>VLOOKUP($B1085,data!$A$6:$M$15000,6)</f>
        <v>169000</v>
      </c>
    </row>
    <row r="1086" spans="1:4">
      <c r="A1086" s="1">
        <v>36627</v>
      </c>
      <c r="B1086" s="4">
        <v>36627</v>
      </c>
      <c r="C1086" s="12">
        <f t="shared" si="26"/>
        <v>4</v>
      </c>
      <c r="D1086" s="5">
        <f>VLOOKUP($B1086,data!$A$6:$M$15000,6)</f>
        <v>173000</v>
      </c>
    </row>
    <row r="1087" spans="1:4">
      <c r="A1087" s="1">
        <v>36628</v>
      </c>
      <c r="B1087" s="4">
        <v>36628</v>
      </c>
      <c r="C1087" s="12">
        <f t="shared" si="26"/>
        <v>4</v>
      </c>
      <c r="D1087" s="5">
        <f>VLOOKUP($B1087,data!$A$6:$M$15000,6)</f>
        <v>155000</v>
      </c>
    </row>
    <row r="1088" spans="1:4">
      <c r="A1088" s="1">
        <v>36629</v>
      </c>
      <c r="B1088" s="4">
        <v>36629</v>
      </c>
      <c r="C1088" s="12">
        <f t="shared" si="26"/>
        <v>4</v>
      </c>
      <c r="D1088" s="5">
        <f>VLOOKUP($B1088,data!$A$6:$M$15000,6)</f>
        <v>160000</v>
      </c>
    </row>
    <row r="1089" spans="1:4">
      <c r="A1089" s="1">
        <v>36630</v>
      </c>
      <c r="B1089" s="4">
        <v>36630</v>
      </c>
      <c r="C1089" s="12">
        <f t="shared" si="26"/>
        <v>4</v>
      </c>
      <c r="D1089" s="5">
        <f>VLOOKUP($B1089,data!$A$6:$M$15000,6)</f>
        <v>122000</v>
      </c>
    </row>
    <row r="1090" spans="1:4">
      <c r="A1090" s="1">
        <v>36631</v>
      </c>
      <c r="B1090" s="4">
        <v>36631</v>
      </c>
      <c r="C1090" s="12">
        <f t="shared" si="26"/>
        <v>4</v>
      </c>
      <c r="D1090" s="5">
        <f>VLOOKUP($B1090,data!$A$6:$M$15000,6)</f>
        <v>189000</v>
      </c>
    </row>
    <row r="1091" spans="1:4">
      <c r="A1091" s="1">
        <v>36632</v>
      </c>
      <c r="B1091" s="4">
        <v>36632</v>
      </c>
      <c r="C1091" s="12">
        <f t="shared" si="26"/>
        <v>4</v>
      </c>
      <c r="D1091" s="5">
        <f>VLOOKUP($B1091,data!$A$6:$M$15000,6)</f>
        <v>204000</v>
      </c>
    </row>
    <row r="1092" spans="1:4">
      <c r="A1092" s="1">
        <v>36633</v>
      </c>
      <c r="B1092" s="4">
        <v>36633</v>
      </c>
      <c r="C1092" s="12">
        <f t="shared" si="26"/>
        <v>4</v>
      </c>
      <c r="D1092" s="5">
        <f>VLOOKUP($B1092,data!$A$6:$M$15000,6)</f>
        <v>193000</v>
      </c>
    </row>
    <row r="1093" spans="1:4">
      <c r="A1093" s="1">
        <v>36634</v>
      </c>
      <c r="B1093" s="4">
        <v>36634</v>
      </c>
      <c r="C1093" s="12">
        <f t="shared" si="26"/>
        <v>4</v>
      </c>
      <c r="D1093" s="5">
        <f>VLOOKUP($B1093,data!$A$6:$M$15000,6)</f>
        <v>149000</v>
      </c>
    </row>
    <row r="1094" spans="1:4">
      <c r="A1094" s="1">
        <v>36635</v>
      </c>
      <c r="B1094" s="4">
        <v>36635</v>
      </c>
      <c r="C1094" s="12">
        <f t="shared" si="26"/>
        <v>4</v>
      </c>
      <c r="D1094" s="5">
        <f>VLOOKUP($B1094,data!$A$6:$M$15000,6)</f>
        <v>187000</v>
      </c>
    </row>
    <row r="1095" spans="1:4">
      <c r="A1095" s="1">
        <v>36636</v>
      </c>
      <c r="B1095" s="4">
        <v>36636</v>
      </c>
      <c r="C1095" s="12">
        <f t="shared" si="26"/>
        <v>4</v>
      </c>
      <c r="D1095" s="5">
        <f>VLOOKUP($B1095,data!$A$6:$M$15000,6)</f>
        <v>166000</v>
      </c>
    </row>
    <row r="1096" spans="1:4">
      <c r="A1096" s="1">
        <v>36637</v>
      </c>
      <c r="B1096" s="4">
        <v>36637</v>
      </c>
      <c r="C1096" s="12">
        <f t="shared" si="26"/>
        <v>4</v>
      </c>
      <c r="D1096" s="5">
        <f>VLOOKUP($B1096,data!$A$6:$M$15000,6)</f>
        <v>193000</v>
      </c>
    </row>
    <row r="1097" spans="1:4">
      <c r="A1097" s="1">
        <v>36638</v>
      </c>
      <c r="B1097" s="4">
        <v>36638</v>
      </c>
      <c r="C1097" s="12">
        <f t="shared" si="26"/>
        <v>4</v>
      </c>
      <c r="D1097" s="5">
        <f>VLOOKUP($B1097,data!$A$6:$M$15000,6)</f>
        <v>190000</v>
      </c>
    </row>
    <row r="1098" spans="1:4">
      <c r="A1098" s="1">
        <v>36639</v>
      </c>
      <c r="B1098" s="4">
        <v>36639</v>
      </c>
      <c r="C1098" s="12">
        <f t="shared" si="26"/>
        <v>4</v>
      </c>
      <c r="D1098" s="5">
        <f>VLOOKUP($B1098,data!$A$6:$M$15000,6)</f>
        <v>214000</v>
      </c>
    </row>
    <row r="1099" spans="1:4">
      <c r="A1099" s="1">
        <v>36640</v>
      </c>
      <c r="B1099" s="4">
        <v>36640</v>
      </c>
      <c r="C1099" s="12">
        <f t="shared" ref="C1099:C1162" si="27">IF(B1099&lt;&gt;"",MONTH(B1099),0)</f>
        <v>4</v>
      </c>
      <c r="D1099" s="5">
        <f>VLOOKUP($B1099,data!$A$6:$M$15000,6)</f>
        <v>194000</v>
      </c>
    </row>
    <row r="1100" spans="1:4">
      <c r="A1100" s="1">
        <v>36641</v>
      </c>
      <c r="B1100" s="4">
        <v>36641</v>
      </c>
      <c r="C1100" s="12">
        <f t="shared" si="27"/>
        <v>4</v>
      </c>
      <c r="D1100" s="5">
        <f>VLOOKUP($B1100,data!$A$6:$M$15000,6)</f>
        <v>214000</v>
      </c>
    </row>
    <row r="1101" spans="1:4">
      <c r="A1101" s="1">
        <v>36642</v>
      </c>
      <c r="B1101" s="4">
        <v>36642</v>
      </c>
      <c r="C1101" s="12">
        <f t="shared" si="27"/>
        <v>4</v>
      </c>
      <c r="D1101" s="5">
        <f>VLOOKUP($B1101,data!$A$6:$M$15000,6)</f>
        <v>232000</v>
      </c>
    </row>
    <row r="1102" spans="1:4">
      <c r="A1102" s="1">
        <v>36643</v>
      </c>
      <c r="B1102" s="4">
        <v>36643</v>
      </c>
      <c r="C1102" s="12">
        <f t="shared" si="27"/>
        <v>4</v>
      </c>
      <c r="D1102" s="5">
        <f>VLOOKUP($B1102,data!$A$6:$M$15000,6)</f>
        <v>312000</v>
      </c>
    </row>
    <row r="1103" spans="1:4">
      <c r="A1103" s="1">
        <v>36644</v>
      </c>
      <c r="B1103" s="4">
        <v>36644</v>
      </c>
      <c r="C1103" s="12">
        <f t="shared" si="27"/>
        <v>4</v>
      </c>
      <c r="D1103" s="5">
        <f>VLOOKUP($B1103,data!$A$6:$M$15000,6)</f>
        <v>218000</v>
      </c>
    </row>
    <row r="1104" spans="1:4">
      <c r="A1104" s="1">
        <v>36645</v>
      </c>
      <c r="B1104" s="4">
        <v>36645</v>
      </c>
      <c r="C1104" s="12">
        <f t="shared" si="27"/>
        <v>4</v>
      </c>
      <c r="D1104" s="5">
        <f>VLOOKUP($B1104,data!$A$6:$M$15000,6)</f>
        <v>125000</v>
      </c>
    </row>
    <row r="1105" spans="1:4">
      <c r="A1105" s="1">
        <v>36646</v>
      </c>
      <c r="B1105" s="4">
        <v>36646</v>
      </c>
      <c r="C1105" s="12">
        <f t="shared" si="27"/>
        <v>4</v>
      </c>
      <c r="D1105" s="5">
        <f>VLOOKUP($B1105,data!$A$6:$M$15000,6)</f>
        <v>171000</v>
      </c>
    </row>
    <row r="1106" spans="1:4">
      <c r="A1106" s="1">
        <v>36647</v>
      </c>
      <c r="B1106" s="4">
        <v>36647</v>
      </c>
      <c r="C1106" s="12">
        <f t="shared" si="27"/>
        <v>5</v>
      </c>
      <c r="D1106" s="5">
        <f>VLOOKUP($B1106,data!$A$6:$M$15000,6)</f>
        <v>196000</v>
      </c>
    </row>
    <row r="1107" spans="1:4">
      <c r="A1107" s="1">
        <v>36648</v>
      </c>
      <c r="B1107" s="4">
        <v>36648</v>
      </c>
      <c r="C1107" s="12">
        <f t="shared" si="27"/>
        <v>5</v>
      </c>
      <c r="D1107" s="5">
        <f>VLOOKUP($B1107,data!$A$6:$M$15000,6)</f>
        <v>291000</v>
      </c>
    </row>
    <row r="1108" spans="1:4">
      <c r="A1108" s="1">
        <v>36649</v>
      </c>
      <c r="B1108" s="4">
        <v>36649</v>
      </c>
      <c r="C1108" s="12">
        <f t="shared" si="27"/>
        <v>5</v>
      </c>
      <c r="D1108" s="5">
        <f>VLOOKUP($B1108,data!$A$6:$M$15000,6)</f>
        <v>261000</v>
      </c>
    </row>
    <row r="1109" spans="1:4">
      <c r="A1109" s="1">
        <v>36650</v>
      </c>
      <c r="B1109" s="4">
        <v>36650</v>
      </c>
      <c r="C1109" s="12">
        <f t="shared" si="27"/>
        <v>5</v>
      </c>
      <c r="D1109" s="5">
        <f>VLOOKUP($B1109,data!$A$6:$M$15000,6)</f>
        <v>298000</v>
      </c>
    </row>
    <row r="1110" spans="1:4">
      <c r="A1110" s="1">
        <v>36651</v>
      </c>
      <c r="B1110" s="4">
        <v>36651</v>
      </c>
      <c r="C1110" s="12">
        <f t="shared" si="27"/>
        <v>5</v>
      </c>
      <c r="D1110" s="5">
        <f>VLOOKUP($B1110,data!$A$6:$M$15000,6)</f>
        <v>298000</v>
      </c>
    </row>
    <row r="1111" spans="1:4">
      <c r="A1111" s="1">
        <v>36652</v>
      </c>
      <c r="B1111" s="4">
        <v>36652</v>
      </c>
      <c r="C1111" s="12">
        <f t="shared" si="27"/>
        <v>5</v>
      </c>
      <c r="D1111" s="5">
        <f>VLOOKUP($B1111,data!$A$6:$M$15000,6)</f>
        <v>302000</v>
      </c>
    </row>
    <row r="1112" spans="1:4">
      <c r="A1112" s="1">
        <v>36653</v>
      </c>
      <c r="B1112" s="4">
        <v>36653</v>
      </c>
      <c r="C1112" s="12">
        <f t="shared" si="27"/>
        <v>5</v>
      </c>
      <c r="D1112" s="5">
        <f>VLOOKUP($B1112,data!$A$6:$M$15000,6)</f>
        <v>297000</v>
      </c>
    </row>
    <row r="1113" spans="1:4">
      <c r="A1113" s="1">
        <v>36654</v>
      </c>
      <c r="B1113" s="4">
        <v>36654</v>
      </c>
      <c r="C1113" s="12">
        <f t="shared" si="27"/>
        <v>5</v>
      </c>
      <c r="D1113" s="5">
        <f>VLOOKUP($B1113,data!$A$6:$M$15000,6)</f>
        <v>318000</v>
      </c>
    </row>
    <row r="1114" spans="1:4">
      <c r="A1114" s="1">
        <v>36655</v>
      </c>
      <c r="B1114" s="4">
        <v>36655</v>
      </c>
      <c r="C1114" s="12">
        <f t="shared" si="27"/>
        <v>5</v>
      </c>
      <c r="D1114" s="5">
        <f>VLOOKUP($B1114,data!$A$6:$M$15000,6)</f>
        <v>237000</v>
      </c>
    </row>
    <row r="1115" spans="1:4">
      <c r="A1115" s="1">
        <v>36656</v>
      </c>
      <c r="B1115" s="4">
        <v>36656</v>
      </c>
      <c r="C1115" s="12">
        <f t="shared" si="27"/>
        <v>5</v>
      </c>
      <c r="D1115" s="5">
        <f>VLOOKUP($B1115,data!$A$6:$M$15000,6)</f>
        <v>190000</v>
      </c>
    </row>
    <row r="1116" spans="1:4">
      <c r="A1116" s="1">
        <v>36657</v>
      </c>
      <c r="B1116" s="4">
        <v>36657</v>
      </c>
      <c r="C1116" s="12">
        <f t="shared" si="27"/>
        <v>5</v>
      </c>
      <c r="D1116" s="5">
        <f>VLOOKUP($B1116,data!$A$6:$M$15000,6)</f>
        <v>205000</v>
      </c>
    </row>
    <row r="1117" spans="1:4">
      <c r="A1117" s="1">
        <v>36658</v>
      </c>
      <c r="B1117" s="4">
        <v>36658</v>
      </c>
      <c r="C1117" s="12">
        <f t="shared" si="27"/>
        <v>5</v>
      </c>
      <c r="D1117" s="5">
        <f>VLOOKUP($B1117,data!$A$6:$M$15000,6)</f>
        <v>257000</v>
      </c>
    </row>
    <row r="1118" spans="1:4">
      <c r="A1118" s="1">
        <v>36659</v>
      </c>
      <c r="B1118" s="4">
        <v>36659</v>
      </c>
      <c r="C1118" s="12">
        <f t="shared" si="27"/>
        <v>5</v>
      </c>
      <c r="D1118" s="5">
        <f>VLOOKUP($B1118,data!$A$6:$M$15000,6)</f>
        <v>255000</v>
      </c>
    </row>
    <row r="1119" spans="1:4">
      <c r="A1119" s="1">
        <v>36660</v>
      </c>
      <c r="B1119" s="4">
        <v>36660</v>
      </c>
      <c r="C1119" s="12">
        <f t="shared" si="27"/>
        <v>5</v>
      </c>
      <c r="D1119" s="5">
        <f>VLOOKUP($B1119,data!$A$6:$M$15000,6)</f>
        <v>273000</v>
      </c>
    </row>
    <row r="1120" spans="1:4">
      <c r="A1120" s="1">
        <v>36661</v>
      </c>
      <c r="B1120" s="4">
        <v>36661</v>
      </c>
      <c r="C1120" s="12">
        <f t="shared" si="27"/>
        <v>5</v>
      </c>
      <c r="D1120" s="5">
        <f>VLOOKUP($B1120,data!$A$6:$M$15000,6)</f>
        <v>317000</v>
      </c>
    </row>
    <row r="1121" spans="1:4">
      <c r="A1121" s="1">
        <v>36662</v>
      </c>
      <c r="B1121" s="4">
        <v>36662</v>
      </c>
      <c r="C1121" s="12">
        <f t="shared" si="27"/>
        <v>5</v>
      </c>
      <c r="D1121" s="5">
        <f>VLOOKUP($B1121,data!$A$6:$M$15000,6)</f>
        <v>254000</v>
      </c>
    </row>
    <row r="1122" spans="1:4">
      <c r="A1122" s="1">
        <v>36663</v>
      </c>
      <c r="B1122" s="4">
        <v>36663</v>
      </c>
      <c r="C1122" s="12">
        <f t="shared" si="27"/>
        <v>5</v>
      </c>
      <c r="D1122" s="5">
        <f>VLOOKUP($B1122,data!$A$6:$M$15000,6)</f>
        <v>219000</v>
      </c>
    </row>
    <row r="1123" spans="1:4">
      <c r="A1123" s="1">
        <v>36664</v>
      </c>
      <c r="B1123" s="4">
        <v>36664</v>
      </c>
      <c r="C1123" s="12">
        <f t="shared" si="27"/>
        <v>5</v>
      </c>
      <c r="D1123" s="5">
        <f>VLOOKUP($B1123,data!$A$6:$M$15000,6)</f>
        <v>277000</v>
      </c>
    </row>
    <row r="1124" spans="1:4">
      <c r="A1124" s="1">
        <v>36665</v>
      </c>
      <c r="B1124" s="4">
        <v>36665</v>
      </c>
      <c r="C1124" s="12">
        <f t="shared" si="27"/>
        <v>5</v>
      </c>
      <c r="D1124" s="5">
        <f>VLOOKUP($B1124,data!$A$6:$M$15000,6)</f>
        <v>280000</v>
      </c>
    </row>
    <row r="1125" spans="1:4">
      <c r="A1125" s="1">
        <v>36666</v>
      </c>
      <c r="B1125" s="4">
        <v>36666</v>
      </c>
      <c r="C1125" s="12">
        <f t="shared" si="27"/>
        <v>5</v>
      </c>
      <c r="D1125" s="5">
        <f>VLOOKUP($B1125,data!$A$6:$M$15000,6)</f>
        <v>186000</v>
      </c>
    </row>
    <row r="1126" spans="1:4">
      <c r="A1126" s="1">
        <v>36667</v>
      </c>
      <c r="B1126" s="4">
        <v>36667</v>
      </c>
      <c r="C1126" s="12">
        <f t="shared" si="27"/>
        <v>5</v>
      </c>
      <c r="D1126" s="5">
        <f>VLOOKUP($B1126,data!$A$6:$M$15000,6)</f>
        <v>273000</v>
      </c>
    </row>
    <row r="1127" spans="1:4">
      <c r="A1127" s="1">
        <v>36668</v>
      </c>
      <c r="B1127" s="4">
        <v>36668</v>
      </c>
      <c r="C1127" s="12">
        <f t="shared" si="27"/>
        <v>5</v>
      </c>
      <c r="D1127" s="5">
        <f>VLOOKUP($B1127,data!$A$6:$M$15000,6)</f>
        <v>276000</v>
      </c>
    </row>
    <row r="1128" spans="1:4">
      <c r="A1128" s="1">
        <v>36669</v>
      </c>
      <c r="B1128" s="4">
        <v>36669</v>
      </c>
      <c r="C1128" s="12">
        <f t="shared" si="27"/>
        <v>5</v>
      </c>
      <c r="D1128" s="5">
        <f>VLOOKUP($B1128,data!$A$6:$M$15000,6)</f>
        <v>297000</v>
      </c>
    </row>
    <row r="1129" spans="1:4">
      <c r="A1129" s="1">
        <v>36670</v>
      </c>
      <c r="B1129" s="4">
        <v>36670</v>
      </c>
      <c r="C1129" s="12">
        <f t="shared" si="27"/>
        <v>5</v>
      </c>
      <c r="D1129" s="5">
        <f>VLOOKUP($B1129,data!$A$6:$M$15000,6)</f>
        <v>323000</v>
      </c>
    </row>
    <row r="1130" spans="1:4">
      <c r="A1130" s="1">
        <v>36671</v>
      </c>
      <c r="B1130" s="4">
        <v>36671</v>
      </c>
      <c r="C1130" s="12">
        <f t="shared" si="27"/>
        <v>5</v>
      </c>
      <c r="D1130" s="5">
        <f>VLOOKUP($B1130,data!$A$6:$M$15000,6)</f>
        <v>285000</v>
      </c>
    </row>
    <row r="1131" spans="1:4">
      <c r="A1131" s="1">
        <v>36672</v>
      </c>
      <c r="B1131" s="4">
        <v>36672</v>
      </c>
      <c r="C1131" s="12">
        <f t="shared" si="27"/>
        <v>5</v>
      </c>
      <c r="D1131" s="5">
        <f>VLOOKUP($B1131,data!$A$6:$M$15000,6)</f>
        <v>291000</v>
      </c>
    </row>
    <row r="1132" spans="1:4">
      <c r="A1132" s="1">
        <v>36673</v>
      </c>
      <c r="B1132" s="4">
        <v>36673</v>
      </c>
      <c r="C1132" s="12">
        <f t="shared" si="27"/>
        <v>5</v>
      </c>
      <c r="D1132" s="5">
        <f>VLOOKUP($B1132,data!$A$6:$M$15000,6)</f>
        <v>268000</v>
      </c>
    </row>
    <row r="1133" spans="1:4">
      <c r="A1133" s="1">
        <v>36674</v>
      </c>
      <c r="B1133" s="4">
        <v>36674</v>
      </c>
      <c r="C1133" s="12">
        <f t="shared" si="27"/>
        <v>5</v>
      </c>
      <c r="D1133" s="5">
        <f>VLOOKUP($B1133,data!$A$6:$M$15000,6)</f>
        <v>229000</v>
      </c>
    </row>
    <row r="1134" spans="1:4">
      <c r="A1134" s="1">
        <v>36675</v>
      </c>
      <c r="B1134" s="4">
        <v>36675</v>
      </c>
      <c r="C1134" s="12">
        <f t="shared" si="27"/>
        <v>5</v>
      </c>
      <c r="D1134" s="5">
        <f>VLOOKUP($B1134,data!$A$6:$M$15000,6)</f>
        <v>250000</v>
      </c>
    </row>
    <row r="1135" spans="1:4">
      <c r="A1135" s="1">
        <v>36676</v>
      </c>
      <c r="B1135" s="4">
        <v>36676</v>
      </c>
      <c r="C1135" s="12">
        <f t="shared" si="27"/>
        <v>5</v>
      </c>
      <c r="D1135" s="5">
        <f>VLOOKUP($B1135,data!$A$6:$M$15000,6)</f>
        <v>268000</v>
      </c>
    </row>
    <row r="1136" spans="1:4">
      <c r="A1136" s="1">
        <v>36677</v>
      </c>
      <c r="B1136" s="4">
        <v>36677</v>
      </c>
      <c r="C1136" s="12">
        <f t="shared" si="27"/>
        <v>5</v>
      </c>
      <c r="D1136" s="5">
        <f>VLOOKUP($B1136,data!$A$6:$M$15000,6)</f>
        <v>232000</v>
      </c>
    </row>
    <row r="1137" spans="1:4">
      <c r="A1137" s="1">
        <v>36678</v>
      </c>
      <c r="B1137" s="4">
        <v>36678</v>
      </c>
      <c r="C1137" s="12">
        <f t="shared" si="27"/>
        <v>6</v>
      </c>
      <c r="D1137" s="5">
        <f>VLOOKUP($B1137,data!$A$6:$M$15000,6)</f>
        <v>300000</v>
      </c>
    </row>
    <row r="1138" spans="1:4">
      <c r="A1138" s="1">
        <v>36679</v>
      </c>
      <c r="B1138" s="4">
        <v>36679</v>
      </c>
      <c r="C1138" s="12">
        <f t="shared" si="27"/>
        <v>6</v>
      </c>
      <c r="D1138" s="5">
        <f>VLOOKUP($B1138,data!$A$6:$M$15000,6)</f>
        <v>301000</v>
      </c>
    </row>
    <row r="1139" spans="1:4">
      <c r="A1139" s="1">
        <v>36680</v>
      </c>
      <c r="B1139" s="4">
        <v>36680</v>
      </c>
      <c r="C1139" s="12">
        <f t="shared" si="27"/>
        <v>6</v>
      </c>
      <c r="D1139" s="5">
        <f>VLOOKUP($B1139,data!$A$6:$M$15000,6)</f>
        <v>279000</v>
      </c>
    </row>
    <row r="1140" spans="1:4">
      <c r="A1140" s="1">
        <v>36681</v>
      </c>
      <c r="B1140" s="4">
        <v>36681</v>
      </c>
      <c r="C1140" s="12">
        <f t="shared" si="27"/>
        <v>6</v>
      </c>
      <c r="D1140" s="5">
        <f>VLOOKUP($B1140,data!$A$6:$M$15000,6)</f>
        <v>206000</v>
      </c>
    </row>
    <row r="1141" spans="1:4">
      <c r="A1141" s="1">
        <v>36682</v>
      </c>
      <c r="B1141" s="4">
        <v>36682</v>
      </c>
      <c r="C1141" s="12">
        <f t="shared" si="27"/>
        <v>6</v>
      </c>
      <c r="D1141" s="5">
        <f>VLOOKUP($B1141,data!$A$6:$M$15000,6)</f>
        <v>266000</v>
      </c>
    </row>
    <row r="1142" spans="1:4">
      <c r="A1142" s="1">
        <v>36683</v>
      </c>
      <c r="B1142" s="4">
        <v>36683</v>
      </c>
      <c r="C1142" s="12">
        <f t="shared" si="27"/>
        <v>6</v>
      </c>
      <c r="D1142" s="5">
        <f>VLOOKUP($B1142,data!$A$6:$M$15000,6)</f>
        <v>283000</v>
      </c>
    </row>
    <row r="1143" spans="1:4">
      <c r="A1143" s="1">
        <v>36684</v>
      </c>
      <c r="B1143" s="4">
        <v>36684</v>
      </c>
      <c r="C1143" s="12">
        <f t="shared" si="27"/>
        <v>6</v>
      </c>
      <c r="D1143" s="5">
        <f>VLOOKUP($B1143,data!$A$6:$M$15000,6)</f>
        <v>274000</v>
      </c>
    </row>
    <row r="1144" spans="1:4">
      <c r="A1144" s="1">
        <v>36685</v>
      </c>
      <c r="B1144" s="4">
        <v>36685</v>
      </c>
      <c r="C1144" s="12">
        <f t="shared" si="27"/>
        <v>6</v>
      </c>
      <c r="D1144" s="5">
        <f>VLOOKUP($B1144,data!$A$6:$M$15000,6)</f>
        <v>348000</v>
      </c>
    </row>
    <row r="1145" spans="1:4">
      <c r="A1145" s="1">
        <v>36686</v>
      </c>
      <c r="B1145" s="4">
        <v>36686</v>
      </c>
      <c r="C1145" s="12">
        <f t="shared" si="27"/>
        <v>6</v>
      </c>
      <c r="D1145" s="5">
        <f>VLOOKUP($B1145,data!$A$6:$M$15000,6)</f>
        <v>356000</v>
      </c>
    </row>
    <row r="1146" spans="1:4">
      <c r="A1146" s="1">
        <v>36687</v>
      </c>
      <c r="B1146" s="4">
        <v>36687</v>
      </c>
      <c r="C1146" s="12">
        <f t="shared" si="27"/>
        <v>6</v>
      </c>
      <c r="D1146" s="5">
        <f>VLOOKUP($B1146,data!$A$6:$M$15000,6)</f>
        <v>322000</v>
      </c>
    </row>
    <row r="1147" spans="1:4">
      <c r="A1147" s="1">
        <v>36688</v>
      </c>
      <c r="B1147" s="4">
        <v>36688</v>
      </c>
      <c r="C1147" s="12">
        <f t="shared" si="27"/>
        <v>6</v>
      </c>
      <c r="D1147" s="5">
        <f>VLOOKUP($B1147,data!$A$6:$M$15000,6)</f>
        <v>293000</v>
      </c>
    </row>
    <row r="1148" spans="1:4">
      <c r="A1148" s="1">
        <v>36689</v>
      </c>
      <c r="B1148" s="4">
        <v>36689</v>
      </c>
      <c r="C1148" s="12">
        <f t="shared" si="27"/>
        <v>6</v>
      </c>
      <c r="D1148" s="5">
        <f>VLOOKUP($B1148,data!$A$6:$M$15000,6)</f>
        <v>318000</v>
      </c>
    </row>
    <row r="1149" spans="1:4">
      <c r="A1149" s="1">
        <v>36690</v>
      </c>
      <c r="B1149" s="4">
        <v>36690</v>
      </c>
      <c r="C1149" s="12">
        <f t="shared" si="27"/>
        <v>6</v>
      </c>
      <c r="D1149" s="5">
        <f>VLOOKUP($B1149,data!$A$6:$M$15000,6)</f>
        <v>346000</v>
      </c>
    </row>
    <row r="1150" spans="1:4">
      <c r="A1150" s="1">
        <v>36691</v>
      </c>
      <c r="B1150" s="4">
        <v>36691</v>
      </c>
      <c r="C1150" s="12">
        <f t="shared" si="27"/>
        <v>6</v>
      </c>
      <c r="D1150" s="5">
        <f>VLOOKUP($B1150,data!$A$6:$M$15000,6)</f>
        <v>381000</v>
      </c>
    </row>
    <row r="1151" spans="1:4">
      <c r="A1151" s="1">
        <v>36692</v>
      </c>
      <c r="B1151" s="4">
        <v>36692</v>
      </c>
      <c r="C1151" s="12">
        <f t="shared" si="27"/>
        <v>6</v>
      </c>
      <c r="D1151" s="5">
        <f>VLOOKUP($B1151,data!$A$6:$M$15000,6)</f>
        <v>424000</v>
      </c>
    </row>
    <row r="1152" spans="1:4">
      <c r="A1152" s="1">
        <v>36693</v>
      </c>
      <c r="B1152" s="4">
        <v>36693</v>
      </c>
      <c r="C1152" s="12">
        <f t="shared" si="27"/>
        <v>6</v>
      </c>
      <c r="D1152" s="5">
        <f>VLOOKUP($B1152,data!$A$6:$M$15000,6)</f>
        <v>404000</v>
      </c>
    </row>
    <row r="1153" spans="1:4">
      <c r="A1153" s="1">
        <v>36694</v>
      </c>
      <c r="B1153" s="4">
        <v>36694</v>
      </c>
      <c r="C1153" s="12">
        <f t="shared" si="27"/>
        <v>6</v>
      </c>
      <c r="D1153" s="5">
        <f>VLOOKUP($B1153,data!$A$6:$M$15000,6)</f>
        <v>423000</v>
      </c>
    </row>
    <row r="1154" spans="1:4">
      <c r="A1154" s="1">
        <v>36695</v>
      </c>
      <c r="B1154" s="4">
        <v>36695</v>
      </c>
      <c r="C1154" s="12">
        <f t="shared" si="27"/>
        <v>6</v>
      </c>
      <c r="D1154" s="5">
        <f>VLOOKUP($B1154,data!$A$6:$M$15000,6)</f>
        <v>413000</v>
      </c>
    </row>
    <row r="1155" spans="1:4">
      <c r="A1155" s="1">
        <v>36696</v>
      </c>
      <c r="B1155" s="4">
        <v>36696</v>
      </c>
      <c r="C1155" s="12">
        <f t="shared" si="27"/>
        <v>6</v>
      </c>
      <c r="D1155" s="5">
        <f>VLOOKUP($B1155,data!$A$6:$M$15000,6)</f>
        <v>417000</v>
      </c>
    </row>
    <row r="1156" spans="1:4">
      <c r="A1156" s="1">
        <v>36697</v>
      </c>
      <c r="B1156" s="4">
        <v>36697</v>
      </c>
      <c r="C1156" s="12">
        <f t="shared" si="27"/>
        <v>6</v>
      </c>
      <c r="D1156" s="5">
        <f>VLOOKUP($B1156,data!$A$6:$M$15000,6)</f>
        <v>386000</v>
      </c>
    </row>
    <row r="1157" spans="1:4">
      <c r="A1157" s="1">
        <v>36698</v>
      </c>
      <c r="B1157" s="4">
        <v>36698</v>
      </c>
      <c r="C1157" s="12">
        <f t="shared" si="27"/>
        <v>6</v>
      </c>
      <c r="D1157" s="5">
        <f>VLOOKUP($B1157,data!$A$6:$M$15000,6)</f>
        <v>338000</v>
      </c>
    </row>
    <row r="1158" spans="1:4">
      <c r="A1158" s="1">
        <v>36699</v>
      </c>
      <c r="B1158" s="4">
        <v>36699</v>
      </c>
      <c r="C1158" s="12">
        <f t="shared" si="27"/>
        <v>6</v>
      </c>
      <c r="D1158" s="5">
        <f>VLOOKUP($B1158,data!$A$6:$M$15000,6)</f>
        <v>313000</v>
      </c>
    </row>
    <row r="1159" spans="1:4">
      <c r="A1159" s="1">
        <v>36700</v>
      </c>
      <c r="B1159" s="4">
        <v>36700</v>
      </c>
      <c r="C1159" s="12">
        <f t="shared" si="27"/>
        <v>6</v>
      </c>
      <c r="D1159" s="5">
        <f>VLOOKUP($B1159,data!$A$6:$M$15000,6)</f>
        <v>352000</v>
      </c>
    </row>
    <row r="1160" spans="1:4">
      <c r="A1160" s="1">
        <v>36701</v>
      </c>
      <c r="B1160" s="4">
        <v>36701</v>
      </c>
      <c r="C1160" s="12">
        <f t="shared" si="27"/>
        <v>6</v>
      </c>
      <c r="D1160" s="5">
        <f>VLOOKUP($B1160,data!$A$6:$M$15000,6)</f>
        <v>342000</v>
      </c>
    </row>
    <row r="1161" spans="1:4">
      <c r="A1161" s="1">
        <v>36702</v>
      </c>
      <c r="B1161" s="4">
        <v>36702</v>
      </c>
      <c r="C1161" s="12">
        <f t="shared" si="27"/>
        <v>6</v>
      </c>
      <c r="D1161" s="5">
        <f>VLOOKUP($B1161,data!$A$6:$M$15000,6)</f>
        <v>306000</v>
      </c>
    </row>
    <row r="1162" spans="1:4">
      <c r="A1162" s="1">
        <v>36703</v>
      </c>
      <c r="B1162" s="4">
        <v>36703</v>
      </c>
      <c r="C1162" s="12">
        <f t="shared" si="27"/>
        <v>6</v>
      </c>
      <c r="D1162" s="5">
        <f>VLOOKUP($B1162,data!$A$6:$M$15000,6)</f>
        <v>355000</v>
      </c>
    </row>
    <row r="1163" spans="1:4">
      <c r="A1163" s="1">
        <v>36704</v>
      </c>
      <c r="B1163" s="4">
        <v>36704</v>
      </c>
      <c r="C1163" s="12">
        <f t="shared" ref="C1163:C1226" si="28">IF(B1163&lt;&gt;"",MONTH(B1163),0)</f>
        <v>6</v>
      </c>
      <c r="D1163" s="5">
        <f>VLOOKUP($B1163,data!$A$6:$M$15000,6)</f>
        <v>361000</v>
      </c>
    </row>
    <row r="1164" spans="1:4">
      <c r="A1164" s="1">
        <v>36705</v>
      </c>
      <c r="B1164" s="4">
        <v>36705</v>
      </c>
      <c r="C1164" s="12">
        <f t="shared" si="28"/>
        <v>6</v>
      </c>
      <c r="D1164" s="5">
        <f>VLOOKUP($B1164,data!$A$6:$M$15000,6)</f>
        <v>387000</v>
      </c>
    </row>
    <row r="1165" spans="1:4">
      <c r="A1165" s="1">
        <v>36706</v>
      </c>
      <c r="B1165" s="4">
        <v>36706</v>
      </c>
      <c r="C1165" s="12">
        <f t="shared" si="28"/>
        <v>6</v>
      </c>
      <c r="D1165" s="5">
        <f>VLOOKUP($B1165,data!$A$6:$M$15000,6)</f>
        <v>396000</v>
      </c>
    </row>
    <row r="1166" spans="1:4">
      <c r="A1166" s="1">
        <v>36707</v>
      </c>
      <c r="B1166" s="4">
        <v>36707</v>
      </c>
      <c r="C1166" s="12">
        <f t="shared" si="28"/>
        <v>6</v>
      </c>
      <c r="D1166" s="5">
        <f>VLOOKUP($B1166,data!$A$6:$M$15000,6)</f>
        <v>385000</v>
      </c>
    </row>
    <row r="1167" spans="1:4">
      <c r="A1167" s="1">
        <v>36708</v>
      </c>
      <c r="B1167" s="4">
        <v>36708</v>
      </c>
      <c r="C1167" s="12">
        <f t="shared" si="28"/>
        <v>7</v>
      </c>
      <c r="D1167" s="5">
        <f>VLOOKUP($B1167,data!$A$6:$M$15000,6)</f>
        <v>325000</v>
      </c>
    </row>
    <row r="1168" spans="1:4">
      <c r="A1168" s="1">
        <v>36709</v>
      </c>
      <c r="B1168" s="4">
        <v>36709</v>
      </c>
      <c r="C1168" s="12">
        <f t="shared" si="28"/>
        <v>7</v>
      </c>
      <c r="D1168" s="5">
        <f>VLOOKUP($B1168,data!$A$6:$M$15000,6)</f>
        <v>333000</v>
      </c>
    </row>
    <row r="1169" spans="1:4">
      <c r="A1169" s="1">
        <v>36710</v>
      </c>
      <c r="B1169" s="4">
        <v>36710</v>
      </c>
      <c r="C1169" s="12">
        <f t="shared" si="28"/>
        <v>7</v>
      </c>
      <c r="D1169" s="5">
        <f>VLOOKUP($B1169,data!$A$6:$M$15000,6)</f>
        <v>333000</v>
      </c>
    </row>
    <row r="1170" spans="1:4">
      <c r="A1170" s="1">
        <v>36711</v>
      </c>
      <c r="B1170" s="4">
        <v>36711</v>
      </c>
      <c r="C1170" s="12">
        <f t="shared" si="28"/>
        <v>7</v>
      </c>
      <c r="D1170" s="5">
        <f>VLOOKUP($B1170,data!$A$6:$M$15000,6)</f>
        <v>353000</v>
      </c>
    </row>
    <row r="1171" spans="1:4">
      <c r="A1171" s="1">
        <v>36712</v>
      </c>
      <c r="B1171" s="4">
        <v>36712</v>
      </c>
      <c r="C1171" s="12">
        <f t="shared" si="28"/>
        <v>7</v>
      </c>
      <c r="D1171" s="5">
        <f>VLOOKUP($B1171,data!$A$6:$M$15000,6)</f>
        <v>381000</v>
      </c>
    </row>
    <row r="1172" spans="1:4">
      <c r="A1172" s="1">
        <v>36713</v>
      </c>
      <c r="B1172" s="4">
        <v>36713</v>
      </c>
      <c r="C1172" s="12">
        <f t="shared" si="28"/>
        <v>7</v>
      </c>
      <c r="D1172" s="5">
        <f>VLOOKUP($B1172,data!$A$6:$M$15000,6)</f>
        <v>381000</v>
      </c>
    </row>
    <row r="1173" spans="1:4">
      <c r="A1173" s="1">
        <v>36714</v>
      </c>
      <c r="B1173" s="4">
        <v>36714</v>
      </c>
      <c r="C1173" s="12">
        <f t="shared" si="28"/>
        <v>7</v>
      </c>
      <c r="D1173" s="5">
        <f>VLOOKUP($B1173,data!$A$6:$M$15000,6)</f>
        <v>397000</v>
      </c>
    </row>
    <row r="1174" spans="1:4">
      <c r="A1174" s="1">
        <v>36715</v>
      </c>
      <c r="B1174" s="4">
        <v>36715</v>
      </c>
      <c r="C1174" s="12">
        <f t="shared" si="28"/>
        <v>7</v>
      </c>
      <c r="D1174" s="5">
        <f>VLOOKUP($B1174,data!$A$6:$M$15000,6)</f>
        <v>377000</v>
      </c>
    </row>
    <row r="1175" spans="1:4">
      <c r="A1175" s="1">
        <v>36716</v>
      </c>
      <c r="B1175" s="4">
        <v>36716</v>
      </c>
      <c r="C1175" s="12">
        <f t="shared" si="28"/>
        <v>7</v>
      </c>
      <c r="D1175" s="5">
        <f>VLOOKUP($B1175,data!$A$6:$M$15000,6)</f>
        <v>372000</v>
      </c>
    </row>
    <row r="1176" spans="1:4">
      <c r="A1176" s="1">
        <v>36717</v>
      </c>
      <c r="B1176" s="4">
        <v>36717</v>
      </c>
      <c r="C1176" s="12">
        <f t="shared" si="28"/>
        <v>7</v>
      </c>
      <c r="D1176" s="5">
        <f>VLOOKUP($B1176,data!$A$6:$M$15000,6)</f>
        <v>366000</v>
      </c>
    </row>
    <row r="1177" spans="1:4">
      <c r="A1177" s="1">
        <v>36718</v>
      </c>
      <c r="B1177" s="4">
        <v>36718</v>
      </c>
      <c r="C1177" s="12">
        <f t="shared" si="28"/>
        <v>7</v>
      </c>
      <c r="D1177" s="5">
        <f>VLOOKUP($B1177,data!$A$6:$M$15000,6)</f>
        <v>370000</v>
      </c>
    </row>
    <row r="1178" spans="1:4">
      <c r="A1178" s="1">
        <v>36719</v>
      </c>
      <c r="B1178" s="4">
        <v>36719</v>
      </c>
      <c r="C1178" s="12">
        <f t="shared" si="28"/>
        <v>7</v>
      </c>
      <c r="D1178" s="5">
        <f>VLOOKUP($B1178,data!$A$6:$M$15000,6)</f>
        <v>368000</v>
      </c>
    </row>
    <row r="1179" spans="1:4">
      <c r="A1179" s="1">
        <v>36720</v>
      </c>
      <c r="B1179" s="4">
        <v>36720</v>
      </c>
      <c r="C1179" s="12">
        <f t="shared" si="28"/>
        <v>7</v>
      </c>
      <c r="D1179" s="5">
        <f>VLOOKUP($B1179,data!$A$6:$M$15000,6)</f>
        <v>404000</v>
      </c>
    </row>
    <row r="1180" spans="1:4">
      <c r="A1180" s="1">
        <v>36721</v>
      </c>
      <c r="B1180" s="4">
        <v>36721</v>
      </c>
      <c r="C1180" s="12">
        <f t="shared" si="28"/>
        <v>7</v>
      </c>
      <c r="D1180" s="5">
        <f>VLOOKUP($B1180,data!$A$6:$M$15000,6)</f>
        <v>372000</v>
      </c>
    </row>
    <row r="1181" spans="1:4">
      <c r="A1181" s="1">
        <v>36722</v>
      </c>
      <c r="B1181" s="4">
        <v>36722</v>
      </c>
      <c r="C1181" s="12">
        <f t="shared" si="28"/>
        <v>7</v>
      </c>
      <c r="D1181" s="5">
        <f>VLOOKUP($B1181,data!$A$6:$M$15000,6)</f>
        <v>385000</v>
      </c>
    </row>
    <row r="1182" spans="1:4">
      <c r="A1182" s="1">
        <v>36723</v>
      </c>
      <c r="B1182" s="4">
        <v>36723</v>
      </c>
      <c r="C1182" s="12">
        <f t="shared" si="28"/>
        <v>7</v>
      </c>
      <c r="D1182" s="5">
        <f>VLOOKUP($B1182,data!$A$6:$M$15000,6)</f>
        <v>365000</v>
      </c>
    </row>
    <row r="1183" spans="1:4">
      <c r="A1183" s="1">
        <v>36724</v>
      </c>
      <c r="B1183" s="4">
        <v>36724</v>
      </c>
      <c r="C1183" s="12">
        <f t="shared" si="28"/>
        <v>7</v>
      </c>
      <c r="D1183" s="5">
        <f>VLOOKUP($B1183,data!$A$6:$M$15000,6)</f>
        <v>356000</v>
      </c>
    </row>
    <row r="1184" spans="1:4">
      <c r="A1184" s="1">
        <v>36725</v>
      </c>
      <c r="B1184" s="4">
        <v>36725</v>
      </c>
      <c r="C1184" s="12">
        <f t="shared" si="28"/>
        <v>7</v>
      </c>
      <c r="D1184" s="5">
        <f>VLOOKUP($B1184,data!$A$6:$M$15000,6)</f>
        <v>347000</v>
      </c>
    </row>
    <row r="1185" spans="1:4">
      <c r="A1185" s="1">
        <v>36726</v>
      </c>
      <c r="B1185" s="4">
        <v>36726</v>
      </c>
      <c r="C1185" s="12">
        <f t="shared" si="28"/>
        <v>7</v>
      </c>
      <c r="D1185" s="5">
        <f>VLOOKUP($B1185,data!$A$6:$M$15000,6)</f>
        <v>368000</v>
      </c>
    </row>
    <row r="1186" spans="1:4">
      <c r="A1186" s="1">
        <v>36727</v>
      </c>
      <c r="B1186" s="4">
        <v>36727</v>
      </c>
      <c r="C1186" s="12">
        <f t="shared" si="28"/>
        <v>7</v>
      </c>
      <c r="D1186" s="5">
        <f>VLOOKUP($B1186,data!$A$6:$M$15000,6)</f>
        <v>413000</v>
      </c>
    </row>
    <row r="1187" spans="1:4">
      <c r="A1187" s="1">
        <v>36728</v>
      </c>
      <c r="B1187" s="4">
        <v>36728</v>
      </c>
      <c r="C1187" s="12">
        <f t="shared" si="28"/>
        <v>7</v>
      </c>
      <c r="D1187" s="5">
        <f>VLOOKUP($B1187,data!$A$6:$M$15000,6)</f>
        <v>387000</v>
      </c>
    </row>
    <row r="1188" spans="1:4">
      <c r="A1188" s="1">
        <v>36729</v>
      </c>
      <c r="B1188" s="4">
        <v>36729</v>
      </c>
      <c r="C1188" s="12">
        <f t="shared" si="28"/>
        <v>7</v>
      </c>
      <c r="D1188" s="5">
        <f>VLOOKUP($B1188,data!$A$6:$M$15000,6)</f>
        <v>400000</v>
      </c>
    </row>
    <row r="1189" spans="1:4">
      <c r="A1189" s="1">
        <v>36730</v>
      </c>
      <c r="B1189" s="4">
        <v>36730</v>
      </c>
      <c r="C1189" s="12">
        <f t="shared" si="28"/>
        <v>7</v>
      </c>
      <c r="D1189" s="5">
        <f>VLOOKUP($B1189,data!$A$6:$M$15000,6)</f>
        <v>410000</v>
      </c>
    </row>
    <row r="1190" spans="1:4">
      <c r="A1190" s="1">
        <v>36731</v>
      </c>
      <c r="B1190" s="4">
        <v>36731</v>
      </c>
      <c r="C1190" s="12">
        <f t="shared" si="28"/>
        <v>7</v>
      </c>
      <c r="D1190" s="5">
        <f>VLOOKUP($B1190,data!$A$6:$M$15000,6)</f>
        <v>407000</v>
      </c>
    </row>
    <row r="1191" spans="1:4">
      <c r="A1191" s="1">
        <v>36732</v>
      </c>
      <c r="B1191" s="4">
        <v>36732</v>
      </c>
      <c r="C1191" s="12">
        <f t="shared" si="28"/>
        <v>7</v>
      </c>
      <c r="D1191" s="5">
        <f>VLOOKUP($B1191,data!$A$6:$M$15000,6)</f>
        <v>389000</v>
      </c>
    </row>
    <row r="1192" spans="1:4">
      <c r="A1192" s="1">
        <v>36733</v>
      </c>
      <c r="B1192" s="4">
        <v>36733</v>
      </c>
      <c r="C1192" s="12">
        <f t="shared" si="28"/>
        <v>7</v>
      </c>
      <c r="D1192" s="5">
        <f>VLOOKUP($B1192,data!$A$6:$M$15000,6)</f>
        <v>376000</v>
      </c>
    </row>
    <row r="1193" spans="1:4">
      <c r="A1193" s="1">
        <v>36734</v>
      </c>
      <c r="B1193" s="4">
        <v>36734</v>
      </c>
      <c r="C1193" s="12">
        <f t="shared" si="28"/>
        <v>7</v>
      </c>
      <c r="D1193" s="5">
        <f>VLOOKUP($B1193,data!$A$6:$M$15000,6)</f>
        <v>404000</v>
      </c>
    </row>
    <row r="1194" spans="1:4">
      <c r="A1194" s="1">
        <v>36735</v>
      </c>
      <c r="B1194" s="4">
        <v>36735</v>
      </c>
      <c r="C1194" s="12">
        <f t="shared" si="28"/>
        <v>7</v>
      </c>
      <c r="D1194" s="5">
        <f>VLOOKUP($B1194,data!$A$6:$M$15000,6)</f>
        <v>430000</v>
      </c>
    </row>
    <row r="1195" spans="1:4">
      <c r="A1195" s="1">
        <v>36736</v>
      </c>
      <c r="B1195" s="4">
        <v>36736</v>
      </c>
      <c r="C1195" s="12">
        <f t="shared" si="28"/>
        <v>7</v>
      </c>
      <c r="D1195" s="5">
        <f>VLOOKUP($B1195,data!$A$6:$M$15000,6)</f>
        <v>423000</v>
      </c>
    </row>
    <row r="1196" spans="1:4">
      <c r="A1196" s="1">
        <v>36737</v>
      </c>
      <c r="B1196" s="4">
        <v>36737</v>
      </c>
      <c r="C1196" s="12">
        <f t="shared" si="28"/>
        <v>7</v>
      </c>
      <c r="D1196" s="5">
        <f>VLOOKUP($B1196,data!$A$6:$M$15000,6)</f>
        <v>415000</v>
      </c>
    </row>
    <row r="1197" spans="1:4">
      <c r="A1197" s="1">
        <v>36738</v>
      </c>
      <c r="B1197" s="4">
        <v>36738</v>
      </c>
      <c r="C1197" s="12">
        <f t="shared" si="28"/>
        <v>7</v>
      </c>
      <c r="D1197" s="5">
        <f>VLOOKUP($B1197,data!$A$6:$M$15000,6)</f>
        <v>415000</v>
      </c>
    </row>
    <row r="1198" spans="1:4">
      <c r="A1198" s="1">
        <v>36739</v>
      </c>
      <c r="B1198" s="4">
        <v>36739</v>
      </c>
      <c r="C1198" s="12">
        <f t="shared" si="28"/>
        <v>8</v>
      </c>
      <c r="D1198" s="5">
        <f>VLOOKUP($B1198,data!$A$6:$M$15000,6)</f>
        <v>345000</v>
      </c>
    </row>
    <row r="1199" spans="1:4">
      <c r="A1199" s="1">
        <v>36740</v>
      </c>
      <c r="B1199" s="4">
        <v>36740</v>
      </c>
      <c r="C1199" s="12">
        <f t="shared" si="28"/>
        <v>8</v>
      </c>
      <c r="D1199" s="5">
        <f>VLOOKUP($B1199,data!$A$6:$M$15000,6)</f>
        <v>393000</v>
      </c>
    </row>
    <row r="1200" spans="1:4">
      <c r="A1200" s="1">
        <v>36741</v>
      </c>
      <c r="B1200" s="4">
        <v>36741</v>
      </c>
      <c r="C1200" s="12">
        <f t="shared" si="28"/>
        <v>8</v>
      </c>
      <c r="D1200" s="5">
        <f>VLOOKUP($B1200,data!$A$6:$M$15000,6)</f>
        <v>389000</v>
      </c>
    </row>
    <row r="1201" spans="1:4">
      <c r="A1201" s="1">
        <v>36742</v>
      </c>
      <c r="B1201" s="4">
        <v>36742</v>
      </c>
      <c r="C1201" s="12">
        <f t="shared" si="28"/>
        <v>8</v>
      </c>
      <c r="D1201" s="5">
        <f>VLOOKUP($B1201,data!$A$6:$M$15000,6)</f>
        <v>387000</v>
      </c>
    </row>
    <row r="1202" spans="1:4">
      <c r="A1202" s="1">
        <v>36743</v>
      </c>
      <c r="B1202" s="4">
        <v>36743</v>
      </c>
      <c r="C1202" s="12">
        <f t="shared" si="28"/>
        <v>8</v>
      </c>
      <c r="D1202" s="5">
        <f>VLOOKUP($B1202,data!$A$6:$M$15000,6)</f>
        <v>409000</v>
      </c>
    </row>
    <row r="1203" spans="1:4">
      <c r="A1203" s="1">
        <v>36744</v>
      </c>
      <c r="B1203" s="4">
        <v>36744</v>
      </c>
      <c r="C1203" s="12">
        <f t="shared" si="28"/>
        <v>8</v>
      </c>
      <c r="D1203" s="5">
        <f>VLOOKUP($B1203,data!$A$6:$M$15000,6)</f>
        <v>415000</v>
      </c>
    </row>
    <row r="1204" spans="1:4">
      <c r="A1204" s="1">
        <v>36745</v>
      </c>
      <c r="B1204" s="4">
        <v>36745</v>
      </c>
      <c r="C1204" s="12">
        <f t="shared" si="28"/>
        <v>8</v>
      </c>
      <c r="D1204" s="5">
        <f>VLOOKUP($B1204,data!$A$6:$M$15000,6)</f>
        <v>358000</v>
      </c>
    </row>
    <row r="1205" spans="1:4">
      <c r="A1205" s="1">
        <v>36746</v>
      </c>
      <c r="B1205" s="4">
        <v>36746</v>
      </c>
      <c r="C1205" s="12">
        <f t="shared" si="28"/>
        <v>8</v>
      </c>
      <c r="D1205" s="5">
        <f>VLOOKUP($B1205,data!$A$6:$M$15000,6)</f>
        <v>418000</v>
      </c>
    </row>
    <row r="1206" spans="1:4">
      <c r="A1206" s="1">
        <v>36747</v>
      </c>
      <c r="B1206" s="4">
        <v>36747</v>
      </c>
      <c r="C1206" s="12">
        <f t="shared" si="28"/>
        <v>8</v>
      </c>
      <c r="D1206" s="5">
        <f>VLOOKUP($B1206,data!$A$6:$M$15000,6)</f>
        <v>438000</v>
      </c>
    </row>
    <row r="1207" spans="1:4">
      <c r="A1207" s="1">
        <v>36748</v>
      </c>
      <c r="B1207" s="4">
        <v>36748</v>
      </c>
      <c r="C1207" s="12">
        <f t="shared" si="28"/>
        <v>8</v>
      </c>
      <c r="D1207" s="5">
        <f>VLOOKUP($B1207,data!$A$6:$M$15000,6)</f>
        <v>442000</v>
      </c>
    </row>
    <row r="1208" spans="1:4">
      <c r="A1208" s="1">
        <v>36749</v>
      </c>
      <c r="B1208" s="4">
        <v>36749</v>
      </c>
      <c r="C1208" s="12">
        <f t="shared" si="28"/>
        <v>8</v>
      </c>
      <c r="D1208" s="5">
        <f>VLOOKUP($B1208,data!$A$6:$M$15000,6)</f>
        <v>412000</v>
      </c>
    </row>
    <row r="1209" spans="1:4">
      <c r="A1209" s="1">
        <v>36750</v>
      </c>
      <c r="B1209" s="4">
        <v>36750</v>
      </c>
      <c r="C1209" s="12">
        <f t="shared" si="28"/>
        <v>8</v>
      </c>
      <c r="D1209" s="5">
        <f>VLOOKUP($B1209,data!$A$6:$M$15000,6)</f>
        <v>425000</v>
      </c>
    </row>
    <row r="1210" spans="1:4">
      <c r="A1210" s="1">
        <v>36751</v>
      </c>
      <c r="B1210" s="4">
        <v>36751</v>
      </c>
      <c r="C1210" s="12">
        <f t="shared" si="28"/>
        <v>8</v>
      </c>
      <c r="D1210" s="5">
        <f>VLOOKUP($B1210,data!$A$6:$M$15000,6)</f>
        <v>425000</v>
      </c>
    </row>
    <row r="1211" spans="1:4">
      <c r="A1211" s="1">
        <v>36752</v>
      </c>
      <c r="B1211" s="4">
        <v>36752</v>
      </c>
      <c r="C1211" s="12">
        <f t="shared" si="28"/>
        <v>8</v>
      </c>
      <c r="D1211" s="5">
        <f>VLOOKUP($B1211,data!$A$6:$M$15000,6)</f>
        <v>419000</v>
      </c>
    </row>
    <row r="1212" spans="1:4">
      <c r="A1212" s="1">
        <v>36753</v>
      </c>
      <c r="B1212" s="4">
        <v>36753</v>
      </c>
      <c r="C1212" s="12">
        <f t="shared" si="28"/>
        <v>8</v>
      </c>
      <c r="D1212" s="5">
        <f>VLOOKUP($B1212,data!$A$6:$M$15000,6)</f>
        <v>419000</v>
      </c>
    </row>
    <row r="1213" spans="1:4">
      <c r="A1213" s="1">
        <v>36754</v>
      </c>
      <c r="B1213" s="4">
        <v>36754</v>
      </c>
      <c r="C1213" s="12">
        <f t="shared" si="28"/>
        <v>8</v>
      </c>
      <c r="D1213" s="5">
        <f>VLOOKUP($B1213,data!$A$6:$M$15000,6)</f>
        <v>420000</v>
      </c>
    </row>
    <row r="1214" spans="1:4">
      <c r="A1214" s="1">
        <v>36755</v>
      </c>
      <c r="B1214" s="4">
        <v>36755</v>
      </c>
      <c r="C1214" s="12">
        <f t="shared" si="28"/>
        <v>8</v>
      </c>
      <c r="D1214" s="5">
        <f>VLOOKUP($B1214,data!$A$6:$M$15000,6)</f>
        <v>434000</v>
      </c>
    </row>
    <row r="1215" spans="1:4">
      <c r="A1215" s="1">
        <v>36756</v>
      </c>
      <c r="B1215" s="4">
        <v>36756</v>
      </c>
      <c r="C1215" s="12">
        <f t="shared" si="28"/>
        <v>8</v>
      </c>
      <c r="D1215" s="5">
        <f>VLOOKUP($B1215,data!$A$6:$M$15000,6)</f>
        <v>445000</v>
      </c>
    </row>
    <row r="1216" spans="1:4">
      <c r="A1216" s="1">
        <v>36757</v>
      </c>
      <c r="B1216" s="4">
        <v>36757</v>
      </c>
      <c r="C1216" s="12">
        <f t="shared" si="28"/>
        <v>8</v>
      </c>
      <c r="D1216" s="5">
        <f>VLOOKUP($B1216,data!$A$6:$M$15000,6)</f>
        <v>413000</v>
      </c>
    </row>
    <row r="1217" spans="1:4">
      <c r="A1217" s="1">
        <v>36758</v>
      </c>
      <c r="B1217" s="4">
        <v>36758</v>
      </c>
      <c r="C1217" s="12">
        <f t="shared" si="28"/>
        <v>8</v>
      </c>
      <c r="D1217" s="5">
        <f>VLOOKUP($B1217,data!$A$6:$M$15000,6)</f>
        <v>434000</v>
      </c>
    </row>
    <row r="1218" spans="1:4">
      <c r="A1218" s="1">
        <v>36759</v>
      </c>
      <c r="B1218" s="4">
        <v>36759</v>
      </c>
      <c r="C1218" s="12">
        <f t="shared" si="28"/>
        <v>8</v>
      </c>
      <c r="D1218" s="5">
        <f>VLOOKUP($B1218,data!$A$6:$M$15000,6)</f>
        <v>441000</v>
      </c>
    </row>
    <row r="1219" spans="1:4">
      <c r="A1219" s="1">
        <v>36760</v>
      </c>
      <c r="B1219" s="4">
        <v>36760</v>
      </c>
      <c r="C1219" s="12">
        <f t="shared" si="28"/>
        <v>8</v>
      </c>
      <c r="D1219" s="5">
        <f>VLOOKUP($B1219,data!$A$6:$M$15000,6)</f>
        <v>442000</v>
      </c>
    </row>
    <row r="1220" spans="1:4">
      <c r="A1220" s="1">
        <v>36761</v>
      </c>
      <c r="B1220" s="4">
        <v>36761</v>
      </c>
      <c r="C1220" s="12">
        <f t="shared" si="28"/>
        <v>8</v>
      </c>
      <c r="D1220" s="5">
        <f>VLOOKUP($B1220,data!$A$6:$M$15000,6)</f>
        <v>447000</v>
      </c>
    </row>
    <row r="1221" spans="1:4">
      <c r="A1221" s="1">
        <v>36762</v>
      </c>
      <c r="B1221" s="4">
        <v>36762</v>
      </c>
      <c r="C1221" s="12">
        <f t="shared" si="28"/>
        <v>8</v>
      </c>
      <c r="D1221" s="5">
        <f>VLOOKUP($B1221,data!$A$6:$M$15000,6)</f>
        <v>452000</v>
      </c>
    </row>
    <row r="1222" spans="1:4">
      <c r="A1222" s="1">
        <v>36763</v>
      </c>
      <c r="B1222" s="4">
        <v>36763</v>
      </c>
      <c r="C1222" s="12">
        <f t="shared" si="28"/>
        <v>8</v>
      </c>
      <c r="D1222" s="5">
        <f>VLOOKUP($B1222,data!$A$6:$M$15000,6)</f>
        <v>447000</v>
      </c>
    </row>
    <row r="1223" spans="1:4">
      <c r="A1223" s="1">
        <v>36764</v>
      </c>
      <c r="B1223" s="4">
        <v>36764</v>
      </c>
      <c r="C1223" s="12">
        <f t="shared" si="28"/>
        <v>8</v>
      </c>
      <c r="D1223" s="5">
        <f>VLOOKUP($B1223,data!$A$6:$M$15000,6)</f>
        <v>429000</v>
      </c>
    </row>
    <row r="1224" spans="1:4">
      <c r="A1224" s="1">
        <v>36765</v>
      </c>
      <c r="B1224" s="4">
        <v>36765</v>
      </c>
      <c r="C1224" s="12">
        <f t="shared" si="28"/>
        <v>8</v>
      </c>
      <c r="D1224" s="5">
        <f>VLOOKUP($B1224,data!$A$6:$M$15000,6)</f>
        <v>448000</v>
      </c>
    </row>
    <row r="1225" spans="1:4">
      <c r="A1225" s="1">
        <v>36766</v>
      </c>
      <c r="B1225" s="4">
        <v>36766</v>
      </c>
      <c r="C1225" s="12">
        <f t="shared" si="28"/>
        <v>8</v>
      </c>
      <c r="D1225" s="5">
        <f>VLOOKUP($B1225,data!$A$6:$M$15000,6)</f>
        <v>425000</v>
      </c>
    </row>
    <row r="1226" spans="1:4">
      <c r="A1226" s="1">
        <v>36767</v>
      </c>
      <c r="B1226" s="4">
        <v>36767</v>
      </c>
      <c r="C1226" s="12">
        <f t="shared" si="28"/>
        <v>8</v>
      </c>
      <c r="D1226" s="5">
        <f>VLOOKUP($B1226,data!$A$6:$M$15000,6)</f>
        <v>454000</v>
      </c>
    </row>
    <row r="1227" spans="1:4">
      <c r="A1227" s="1">
        <v>36768</v>
      </c>
      <c r="B1227" s="4">
        <v>36768</v>
      </c>
      <c r="C1227" s="12">
        <f t="shared" ref="C1227:C1290" si="29">IF(B1227&lt;&gt;"",MONTH(B1227),0)</f>
        <v>8</v>
      </c>
      <c r="D1227" s="5">
        <f>VLOOKUP($B1227,data!$A$6:$M$15000,6)</f>
        <v>467000</v>
      </c>
    </row>
    <row r="1228" spans="1:4">
      <c r="A1228" s="1">
        <v>36769</v>
      </c>
      <c r="B1228" s="4">
        <v>36769</v>
      </c>
      <c r="C1228" s="12">
        <f t="shared" si="29"/>
        <v>8</v>
      </c>
      <c r="D1228" s="5">
        <f>VLOOKUP($B1228,data!$A$6:$M$15000,6)</f>
        <v>466000</v>
      </c>
    </row>
    <row r="1229" spans="1:4">
      <c r="A1229" s="1">
        <v>36770</v>
      </c>
      <c r="B1229" s="4">
        <v>36770</v>
      </c>
      <c r="C1229" s="12">
        <f t="shared" si="29"/>
        <v>9</v>
      </c>
      <c r="D1229" s="5">
        <f>VLOOKUP($B1229,data!$A$6:$M$15000,6)</f>
        <v>373000</v>
      </c>
    </row>
    <row r="1230" spans="1:4">
      <c r="A1230" s="1">
        <v>36771</v>
      </c>
      <c r="B1230" s="4">
        <v>36771</v>
      </c>
      <c r="C1230" s="12">
        <f t="shared" si="29"/>
        <v>9</v>
      </c>
      <c r="D1230" s="5">
        <f>VLOOKUP($B1230,data!$A$6:$M$15000,6)</f>
        <v>375000</v>
      </c>
    </row>
    <row r="1231" spans="1:4">
      <c r="A1231" s="1">
        <v>36772</v>
      </c>
      <c r="B1231" s="4">
        <v>36772</v>
      </c>
      <c r="C1231" s="12">
        <f t="shared" si="29"/>
        <v>9</v>
      </c>
      <c r="D1231" s="5">
        <f>VLOOKUP($B1231,data!$A$6:$M$15000,6)</f>
        <v>376000</v>
      </c>
    </row>
    <row r="1232" spans="1:4">
      <c r="A1232" s="1">
        <v>36773</v>
      </c>
      <c r="B1232" s="4">
        <v>36773</v>
      </c>
      <c r="C1232" s="12">
        <f t="shared" si="29"/>
        <v>9</v>
      </c>
      <c r="D1232" s="5">
        <f>VLOOKUP($B1232,data!$A$6:$M$15000,6)</f>
        <v>371000</v>
      </c>
    </row>
    <row r="1233" spans="1:4">
      <c r="A1233" s="1">
        <v>36774</v>
      </c>
      <c r="B1233" s="4">
        <v>36774</v>
      </c>
      <c r="C1233" s="12">
        <f t="shared" si="29"/>
        <v>9</v>
      </c>
      <c r="D1233" s="5">
        <f>VLOOKUP($B1233,data!$A$6:$M$15000,6)</f>
        <v>388000</v>
      </c>
    </row>
    <row r="1234" spans="1:4">
      <c r="A1234" s="1">
        <v>36775</v>
      </c>
      <c r="B1234" s="4">
        <v>36775</v>
      </c>
      <c r="C1234" s="12">
        <f t="shared" si="29"/>
        <v>9</v>
      </c>
      <c r="D1234" s="5">
        <f>VLOOKUP($B1234,data!$A$6:$M$15000,6)</f>
        <v>406000</v>
      </c>
    </row>
    <row r="1235" spans="1:4">
      <c r="A1235" s="1">
        <v>36776</v>
      </c>
      <c r="B1235" s="4">
        <v>36776</v>
      </c>
      <c r="C1235" s="12">
        <f t="shared" si="29"/>
        <v>9</v>
      </c>
      <c r="D1235" s="5">
        <f>VLOOKUP($B1235,data!$A$6:$M$15000,6)</f>
        <v>393000</v>
      </c>
    </row>
    <row r="1236" spans="1:4">
      <c r="A1236" s="1">
        <v>36777</v>
      </c>
      <c r="B1236" s="4">
        <v>36777</v>
      </c>
      <c r="C1236" s="12">
        <f t="shared" si="29"/>
        <v>9</v>
      </c>
      <c r="D1236" s="5">
        <f>VLOOKUP($B1236,data!$A$6:$M$15000,6)</f>
        <v>415000</v>
      </c>
    </row>
    <row r="1237" spans="1:4">
      <c r="A1237" s="1">
        <v>36778</v>
      </c>
      <c r="B1237" s="4">
        <v>36778</v>
      </c>
      <c r="C1237" s="12">
        <f t="shared" si="29"/>
        <v>9</v>
      </c>
      <c r="D1237" s="5">
        <f>VLOOKUP($B1237,data!$A$6:$M$15000,6)</f>
        <v>410000</v>
      </c>
    </row>
    <row r="1238" spans="1:4">
      <c r="A1238" s="1">
        <v>36779</v>
      </c>
      <c r="B1238" s="4">
        <v>36779</v>
      </c>
      <c r="C1238" s="12">
        <f t="shared" si="29"/>
        <v>9</v>
      </c>
      <c r="D1238" s="5">
        <f>VLOOKUP($B1238,data!$A$6:$M$15000,6)</f>
        <v>422000</v>
      </c>
    </row>
    <row r="1239" spans="1:4">
      <c r="A1239" s="1">
        <v>36780</v>
      </c>
      <c r="B1239" s="4">
        <v>36780</v>
      </c>
      <c r="C1239" s="12">
        <f t="shared" si="29"/>
        <v>9</v>
      </c>
      <c r="D1239" s="5">
        <f>VLOOKUP($B1239,data!$A$6:$M$15000,6)</f>
        <v>414000</v>
      </c>
    </row>
    <row r="1240" spans="1:4">
      <c r="A1240" s="1">
        <v>36781</v>
      </c>
      <c r="B1240" s="4">
        <v>36781</v>
      </c>
      <c r="C1240" s="12">
        <f t="shared" si="29"/>
        <v>9</v>
      </c>
      <c r="D1240" s="5">
        <f>VLOOKUP($B1240,data!$A$6:$M$15000,6)</f>
        <v>421000</v>
      </c>
    </row>
    <row r="1241" spans="1:4">
      <c r="A1241" s="1">
        <v>36782</v>
      </c>
      <c r="B1241" s="4">
        <v>36782</v>
      </c>
      <c r="C1241" s="12">
        <f t="shared" si="29"/>
        <v>9</v>
      </c>
      <c r="D1241" s="5">
        <f>VLOOKUP($B1241,data!$A$6:$M$15000,6)</f>
        <v>423000</v>
      </c>
    </row>
    <row r="1242" spans="1:4">
      <c r="A1242" s="1">
        <v>36783</v>
      </c>
      <c r="B1242" s="4">
        <v>36783</v>
      </c>
      <c r="C1242" s="12">
        <f t="shared" si="29"/>
        <v>9</v>
      </c>
      <c r="D1242" s="5">
        <f>VLOOKUP($B1242,data!$A$6:$M$15000,6)</f>
        <v>442000</v>
      </c>
    </row>
    <row r="1243" spans="1:4">
      <c r="A1243" s="1">
        <v>36784</v>
      </c>
      <c r="B1243" s="4">
        <v>36784</v>
      </c>
      <c r="C1243" s="12">
        <f t="shared" si="29"/>
        <v>9</v>
      </c>
      <c r="D1243" s="5">
        <f>VLOOKUP($B1243,data!$A$6:$M$15000,6)</f>
        <v>429000</v>
      </c>
    </row>
    <row r="1244" spans="1:4">
      <c r="A1244" s="1">
        <v>36785</v>
      </c>
      <c r="B1244" s="4">
        <v>36785</v>
      </c>
      <c r="C1244" s="12">
        <f t="shared" si="29"/>
        <v>9</v>
      </c>
      <c r="D1244" s="5">
        <f>VLOOKUP($B1244,data!$A$6:$M$15000,6)</f>
        <v>435000</v>
      </c>
    </row>
    <row r="1245" spans="1:4">
      <c r="A1245" s="1">
        <v>36786</v>
      </c>
      <c r="B1245" s="4">
        <v>36786</v>
      </c>
      <c r="C1245" s="12">
        <f t="shared" si="29"/>
        <v>9</v>
      </c>
      <c r="D1245" s="5">
        <f>VLOOKUP($B1245,data!$A$6:$M$15000,6)</f>
        <v>425000</v>
      </c>
    </row>
    <row r="1246" spans="1:4">
      <c r="A1246" s="1">
        <v>36787</v>
      </c>
      <c r="B1246" s="4">
        <v>36787</v>
      </c>
      <c r="C1246" s="12">
        <f t="shared" si="29"/>
        <v>9</v>
      </c>
      <c r="D1246" s="5">
        <f>VLOOKUP($B1246,data!$A$6:$M$15000,6)</f>
        <v>428000</v>
      </c>
    </row>
    <row r="1247" spans="1:4">
      <c r="A1247" s="1">
        <v>36788</v>
      </c>
      <c r="B1247" s="4">
        <v>36788</v>
      </c>
      <c r="C1247" s="12">
        <f t="shared" si="29"/>
        <v>9</v>
      </c>
      <c r="D1247" s="5">
        <f>VLOOKUP($B1247,data!$A$6:$M$15000,6)</f>
        <v>437000</v>
      </c>
    </row>
    <row r="1248" spans="1:4">
      <c r="A1248" s="1">
        <v>36789</v>
      </c>
      <c r="B1248" s="4">
        <v>36789</v>
      </c>
      <c r="C1248" s="12">
        <f t="shared" si="29"/>
        <v>9</v>
      </c>
      <c r="D1248" s="5">
        <f>VLOOKUP($B1248,data!$A$6:$M$15000,6)</f>
        <v>469000</v>
      </c>
    </row>
    <row r="1249" spans="1:4">
      <c r="A1249" s="1">
        <v>36790</v>
      </c>
      <c r="B1249" s="4">
        <v>36790</v>
      </c>
      <c r="C1249" s="12">
        <f t="shared" si="29"/>
        <v>9</v>
      </c>
      <c r="D1249" s="5">
        <f>VLOOKUP($B1249,data!$A$6:$M$15000,6)</f>
        <v>431000</v>
      </c>
    </row>
    <row r="1250" spans="1:4">
      <c r="A1250" s="1">
        <v>36791</v>
      </c>
      <c r="B1250" s="4">
        <v>36791</v>
      </c>
      <c r="C1250" s="12">
        <f t="shared" si="29"/>
        <v>9</v>
      </c>
      <c r="D1250" s="5">
        <f>VLOOKUP($B1250,data!$A$6:$M$15000,6)</f>
        <v>453000</v>
      </c>
    </row>
    <row r="1251" spans="1:4">
      <c r="A1251" s="1">
        <v>36792</v>
      </c>
      <c r="B1251" s="4">
        <v>36792</v>
      </c>
      <c r="C1251" s="12">
        <f t="shared" si="29"/>
        <v>9</v>
      </c>
      <c r="D1251" s="5">
        <f>VLOOKUP($B1251,data!$A$6:$M$15000,6)</f>
        <v>361000</v>
      </c>
    </row>
    <row r="1252" spans="1:4">
      <c r="A1252" s="1">
        <v>36793</v>
      </c>
      <c r="B1252" s="4">
        <v>36793</v>
      </c>
      <c r="C1252" s="12">
        <f t="shared" si="29"/>
        <v>9</v>
      </c>
      <c r="D1252" s="5">
        <f>VLOOKUP($B1252,data!$A$6:$M$15000,6)</f>
        <v>348000</v>
      </c>
    </row>
    <row r="1253" spans="1:4">
      <c r="A1253" s="1">
        <v>36794</v>
      </c>
      <c r="B1253" s="4">
        <v>36794</v>
      </c>
      <c r="C1253" s="12">
        <f t="shared" si="29"/>
        <v>9</v>
      </c>
      <c r="D1253" s="5">
        <f>VLOOKUP($B1253,data!$A$6:$M$15000,6)</f>
        <v>349000</v>
      </c>
    </row>
    <row r="1254" spans="1:4">
      <c r="A1254" s="1">
        <v>36795</v>
      </c>
      <c r="B1254" s="4">
        <v>36795</v>
      </c>
      <c r="C1254" s="12">
        <f t="shared" si="29"/>
        <v>9</v>
      </c>
      <c r="D1254" s="5">
        <f>VLOOKUP($B1254,data!$A$6:$M$15000,6)</f>
        <v>370000</v>
      </c>
    </row>
    <row r="1255" spans="1:4">
      <c r="A1255" s="1">
        <v>36796</v>
      </c>
      <c r="B1255" s="4">
        <v>36796</v>
      </c>
      <c r="C1255" s="12">
        <f t="shared" si="29"/>
        <v>9</v>
      </c>
      <c r="D1255" s="5">
        <f>VLOOKUP($B1255,data!$A$6:$M$15000,6)</f>
        <v>329000</v>
      </c>
    </row>
    <row r="1256" spans="1:4">
      <c r="A1256" s="1">
        <v>36797</v>
      </c>
      <c r="B1256" s="4">
        <v>36797</v>
      </c>
      <c r="C1256" s="12">
        <f t="shared" si="29"/>
        <v>9</v>
      </c>
      <c r="D1256" s="5">
        <f>VLOOKUP($B1256,data!$A$6:$M$15000,6)</f>
        <v>324000</v>
      </c>
    </row>
    <row r="1257" spans="1:4">
      <c r="A1257" s="1">
        <v>36798</v>
      </c>
      <c r="B1257" s="4">
        <v>36798</v>
      </c>
      <c r="C1257" s="12">
        <f t="shared" si="29"/>
        <v>9</v>
      </c>
      <c r="D1257" s="5">
        <f>VLOOKUP($B1257,data!$A$6:$M$15000,6)</f>
        <v>353000</v>
      </c>
    </row>
    <row r="1258" spans="1:4">
      <c r="A1258" s="1">
        <v>36799</v>
      </c>
      <c r="B1258" s="4">
        <v>36799</v>
      </c>
      <c r="C1258" s="12">
        <f t="shared" si="29"/>
        <v>9</v>
      </c>
      <c r="D1258" s="5">
        <f>VLOOKUP($B1258,data!$A$6:$M$15000,6)</f>
        <v>341000</v>
      </c>
    </row>
    <row r="1259" spans="1:4">
      <c r="A1259" s="1">
        <v>36800</v>
      </c>
      <c r="B1259" s="4">
        <v>36800</v>
      </c>
      <c r="C1259" s="12">
        <f t="shared" si="29"/>
        <v>10</v>
      </c>
      <c r="D1259" s="5">
        <f>VLOOKUP($B1259,data!$A$6:$M$15000,6)</f>
        <v>282000</v>
      </c>
    </row>
    <row r="1260" spans="1:4">
      <c r="A1260" s="1">
        <v>36801</v>
      </c>
      <c r="B1260" s="4">
        <v>36801</v>
      </c>
      <c r="C1260" s="12">
        <f t="shared" si="29"/>
        <v>10</v>
      </c>
      <c r="D1260" s="5">
        <f>VLOOKUP($B1260,data!$A$6:$M$15000,6)</f>
        <v>290000</v>
      </c>
    </row>
    <row r="1261" spans="1:4">
      <c r="A1261" s="1">
        <v>36802</v>
      </c>
      <c r="B1261" s="4">
        <v>36802</v>
      </c>
      <c r="C1261" s="12">
        <f t="shared" si="29"/>
        <v>10</v>
      </c>
      <c r="D1261" s="5">
        <f>VLOOKUP($B1261,data!$A$6:$M$15000,6)</f>
        <v>393000</v>
      </c>
    </row>
    <row r="1262" spans="1:4">
      <c r="A1262" s="1">
        <v>36803</v>
      </c>
      <c r="B1262" s="4">
        <v>36803</v>
      </c>
      <c r="C1262" s="12">
        <f t="shared" si="29"/>
        <v>10</v>
      </c>
      <c r="D1262" s="5">
        <f>VLOOKUP($B1262,data!$A$6:$M$15000,6)</f>
        <v>384000</v>
      </c>
    </row>
    <row r="1263" spans="1:4">
      <c r="A1263" s="1">
        <v>36804</v>
      </c>
      <c r="B1263" s="4">
        <v>36804</v>
      </c>
      <c r="C1263" s="12">
        <f t="shared" si="29"/>
        <v>10</v>
      </c>
      <c r="D1263" s="5">
        <f>VLOOKUP($B1263,data!$A$6:$M$15000,6)</f>
        <v>428000</v>
      </c>
    </row>
    <row r="1264" spans="1:4">
      <c r="A1264" s="1">
        <v>36805</v>
      </c>
      <c r="B1264" s="4">
        <v>36805</v>
      </c>
      <c r="C1264" s="12">
        <f t="shared" si="29"/>
        <v>10</v>
      </c>
      <c r="D1264" s="5">
        <f>VLOOKUP($B1264,data!$A$6:$M$15000,6)</f>
        <v>302000</v>
      </c>
    </row>
    <row r="1265" spans="1:4">
      <c r="A1265" s="1">
        <v>36806</v>
      </c>
      <c r="B1265" s="4">
        <v>36806</v>
      </c>
      <c r="C1265" s="12">
        <f t="shared" si="29"/>
        <v>10</v>
      </c>
      <c r="D1265" s="5">
        <f>VLOOKUP($B1265,data!$A$6:$M$15000,6)</f>
        <v>334000</v>
      </c>
    </row>
    <row r="1266" spans="1:4">
      <c r="A1266" s="1">
        <v>36807</v>
      </c>
      <c r="B1266" s="4">
        <v>36807</v>
      </c>
      <c r="C1266" s="12">
        <f t="shared" si="29"/>
        <v>10</v>
      </c>
      <c r="D1266" s="5">
        <f>VLOOKUP($B1266,data!$A$6:$M$15000,6)</f>
        <v>326000</v>
      </c>
    </row>
    <row r="1267" spans="1:4">
      <c r="A1267" s="1">
        <v>36808</v>
      </c>
      <c r="B1267" s="4">
        <v>36808</v>
      </c>
      <c r="C1267" s="12">
        <f t="shared" si="29"/>
        <v>10</v>
      </c>
      <c r="D1267" s="5">
        <f>VLOOKUP($B1267,data!$A$6:$M$15000,6)</f>
        <v>314000</v>
      </c>
    </row>
    <row r="1268" spans="1:4">
      <c r="A1268" s="1">
        <v>36809</v>
      </c>
      <c r="B1268" s="4">
        <v>36809</v>
      </c>
      <c r="C1268" s="12">
        <f t="shared" si="29"/>
        <v>10</v>
      </c>
      <c r="D1268" s="5">
        <f>VLOOKUP($B1268,data!$A$6:$M$15000,6)</f>
        <v>350000</v>
      </c>
    </row>
    <row r="1269" spans="1:4">
      <c r="A1269" s="1">
        <v>36810</v>
      </c>
      <c r="B1269" s="4">
        <v>36810</v>
      </c>
      <c r="C1269" s="12">
        <f t="shared" si="29"/>
        <v>10</v>
      </c>
      <c r="D1269" s="5">
        <f>VLOOKUP($B1269,data!$A$6:$M$15000,6)</f>
        <v>358000</v>
      </c>
    </row>
    <row r="1270" spans="1:4">
      <c r="A1270" s="1">
        <v>36811</v>
      </c>
      <c r="B1270" s="4">
        <v>36811</v>
      </c>
      <c r="C1270" s="12">
        <f t="shared" si="29"/>
        <v>10</v>
      </c>
      <c r="D1270" s="5">
        <f>VLOOKUP($B1270,data!$A$6:$M$15000,6)</f>
        <v>304000</v>
      </c>
    </row>
    <row r="1271" spans="1:4">
      <c r="A1271" s="1">
        <v>36812</v>
      </c>
      <c r="B1271" s="4">
        <v>36812</v>
      </c>
      <c r="C1271" s="12">
        <f t="shared" si="29"/>
        <v>10</v>
      </c>
      <c r="D1271" s="5">
        <f>VLOOKUP($B1271,data!$A$6:$M$15000,6)</f>
        <v>304000</v>
      </c>
    </row>
    <row r="1272" spans="1:4">
      <c r="A1272" s="1">
        <v>36813</v>
      </c>
      <c r="B1272" s="4">
        <v>36813</v>
      </c>
      <c r="C1272" s="12">
        <f t="shared" si="29"/>
        <v>10</v>
      </c>
      <c r="D1272" s="5">
        <f>VLOOKUP($B1272,data!$A$6:$M$15000,6)</f>
        <v>288000</v>
      </c>
    </row>
    <row r="1273" spans="1:4">
      <c r="A1273" s="1">
        <v>36814</v>
      </c>
      <c r="B1273" s="4">
        <v>36814</v>
      </c>
      <c r="C1273" s="12">
        <f t="shared" si="29"/>
        <v>10</v>
      </c>
      <c r="D1273" s="5">
        <f>VLOOKUP($B1273,data!$A$6:$M$15000,6)</f>
        <v>291000</v>
      </c>
    </row>
    <row r="1274" spans="1:4">
      <c r="A1274" s="1">
        <v>36815</v>
      </c>
      <c r="B1274" s="4">
        <v>36815</v>
      </c>
      <c r="C1274" s="12">
        <f t="shared" si="29"/>
        <v>10</v>
      </c>
      <c r="D1274" s="5">
        <f>VLOOKUP($B1274,data!$A$6:$M$15000,6)</f>
        <v>281000</v>
      </c>
    </row>
    <row r="1275" spans="1:4">
      <c r="A1275" s="1">
        <v>36816</v>
      </c>
      <c r="B1275" s="4">
        <v>36816</v>
      </c>
      <c r="C1275" s="12">
        <f t="shared" si="29"/>
        <v>10</v>
      </c>
      <c r="D1275" s="5">
        <f>VLOOKUP($B1275,data!$A$6:$M$15000,6)</f>
        <v>289000</v>
      </c>
    </row>
    <row r="1276" spans="1:4">
      <c r="A1276" s="1">
        <v>36817</v>
      </c>
      <c r="B1276" s="4">
        <v>36817</v>
      </c>
      <c r="C1276" s="12">
        <f t="shared" si="29"/>
        <v>10</v>
      </c>
      <c r="D1276" s="5">
        <f>VLOOKUP($B1276,data!$A$6:$M$15000,6)</f>
        <v>279000</v>
      </c>
    </row>
    <row r="1277" spans="1:4">
      <c r="A1277" s="1">
        <v>36818</v>
      </c>
      <c r="B1277" s="4">
        <v>36818</v>
      </c>
      <c r="C1277" s="12">
        <f t="shared" si="29"/>
        <v>10</v>
      </c>
      <c r="D1277" s="5">
        <f>VLOOKUP($B1277,data!$A$6:$M$15000,6)</f>
        <v>282000</v>
      </c>
    </row>
    <row r="1278" spans="1:4">
      <c r="A1278" s="1">
        <v>36819</v>
      </c>
      <c r="B1278" s="4">
        <v>36819</v>
      </c>
      <c r="C1278" s="12">
        <f t="shared" si="29"/>
        <v>10</v>
      </c>
      <c r="D1278" s="5">
        <f>VLOOKUP($B1278,data!$A$6:$M$15000,6)</f>
        <v>356000</v>
      </c>
    </row>
    <row r="1279" spans="1:4">
      <c r="A1279" s="1">
        <v>36820</v>
      </c>
      <c r="B1279" s="4">
        <v>36820</v>
      </c>
      <c r="C1279" s="12">
        <f t="shared" si="29"/>
        <v>10</v>
      </c>
      <c r="D1279" s="5">
        <f>VLOOKUP($B1279,data!$A$6:$M$15000,6)</f>
        <v>377000</v>
      </c>
    </row>
    <row r="1280" spans="1:4">
      <c r="A1280" s="1">
        <v>36821</v>
      </c>
      <c r="B1280" s="4">
        <v>36821</v>
      </c>
      <c r="C1280" s="12">
        <f t="shared" si="29"/>
        <v>10</v>
      </c>
      <c r="D1280" s="5">
        <f>VLOOKUP($B1280,data!$A$6:$M$15000,6)</f>
        <v>344000</v>
      </c>
    </row>
    <row r="1281" spans="1:4">
      <c r="A1281" s="1">
        <v>36822</v>
      </c>
      <c r="B1281" s="4">
        <v>36822</v>
      </c>
      <c r="C1281" s="12">
        <f t="shared" si="29"/>
        <v>10</v>
      </c>
      <c r="D1281" s="5">
        <f>VLOOKUP($B1281,data!$A$6:$M$15000,6)</f>
        <v>373000</v>
      </c>
    </row>
    <row r="1282" spans="1:4">
      <c r="A1282" s="1">
        <v>36823</v>
      </c>
      <c r="B1282" s="4">
        <v>36823</v>
      </c>
      <c r="C1282" s="12">
        <f t="shared" si="29"/>
        <v>10</v>
      </c>
      <c r="D1282" s="5">
        <f>VLOOKUP($B1282,data!$A$6:$M$15000,6)</f>
        <v>293000</v>
      </c>
    </row>
    <row r="1283" spans="1:4">
      <c r="A1283" s="1">
        <v>36824</v>
      </c>
      <c r="B1283" s="4">
        <v>36824</v>
      </c>
      <c r="C1283" s="12">
        <f t="shared" si="29"/>
        <v>10</v>
      </c>
      <c r="D1283" s="5">
        <f>VLOOKUP($B1283,data!$A$6:$M$15000,6)</f>
        <v>296000</v>
      </c>
    </row>
    <row r="1284" spans="1:4">
      <c r="A1284" s="1">
        <v>36825</v>
      </c>
      <c r="B1284" s="4">
        <v>36825</v>
      </c>
      <c r="C1284" s="12">
        <f t="shared" si="29"/>
        <v>10</v>
      </c>
      <c r="D1284" s="5">
        <f>VLOOKUP($B1284,data!$A$6:$M$15000,6)</f>
        <v>283000</v>
      </c>
    </row>
    <row r="1285" spans="1:4">
      <c r="A1285" s="1">
        <v>36826</v>
      </c>
      <c r="B1285" s="4">
        <v>36826</v>
      </c>
      <c r="C1285" s="12">
        <f t="shared" si="29"/>
        <v>10</v>
      </c>
      <c r="D1285" s="5">
        <f>VLOOKUP($B1285,data!$A$6:$M$15000,6)</f>
        <v>260000</v>
      </c>
    </row>
    <row r="1286" spans="1:4">
      <c r="A1286" s="1">
        <v>36827</v>
      </c>
      <c r="B1286" s="4">
        <v>36827</v>
      </c>
      <c r="C1286" s="12">
        <f t="shared" si="29"/>
        <v>10</v>
      </c>
      <c r="D1286" s="5">
        <f>VLOOKUP($B1286,data!$A$6:$M$15000,6)</f>
        <v>262000</v>
      </c>
    </row>
    <row r="1287" spans="1:4">
      <c r="A1287" s="1">
        <v>36828</v>
      </c>
      <c r="B1287" s="4">
        <v>36828</v>
      </c>
      <c r="C1287" s="12">
        <f t="shared" si="29"/>
        <v>10</v>
      </c>
      <c r="D1287" s="5">
        <f>VLOOKUP($B1287,data!$A$6:$M$15000,6)</f>
        <v>243000</v>
      </c>
    </row>
    <row r="1288" spans="1:4">
      <c r="A1288" s="1">
        <v>36829</v>
      </c>
      <c r="B1288" s="4">
        <v>36829</v>
      </c>
      <c r="C1288" s="12">
        <f t="shared" si="29"/>
        <v>10</v>
      </c>
      <c r="D1288" s="5">
        <f>VLOOKUP($B1288,data!$A$6:$M$15000,6)</f>
        <v>249000</v>
      </c>
    </row>
    <row r="1289" spans="1:4">
      <c r="A1289" s="1">
        <v>36830</v>
      </c>
      <c r="B1289" s="4">
        <v>36830</v>
      </c>
      <c r="C1289" s="12">
        <f t="shared" si="29"/>
        <v>10</v>
      </c>
      <c r="D1289" s="5">
        <f>VLOOKUP($B1289,data!$A$6:$M$15000,6)</f>
        <v>266000</v>
      </c>
    </row>
    <row r="1290" spans="1:4">
      <c r="A1290" s="1">
        <v>36831</v>
      </c>
      <c r="B1290" s="4">
        <v>36831</v>
      </c>
      <c r="C1290" s="12">
        <f t="shared" si="29"/>
        <v>11</v>
      </c>
      <c r="D1290" s="5">
        <f>VLOOKUP($B1290,data!$A$6:$M$15000,6)</f>
        <v>179000</v>
      </c>
    </row>
    <row r="1291" spans="1:4">
      <c r="A1291" s="1">
        <v>36832</v>
      </c>
      <c r="B1291" s="4">
        <v>36832</v>
      </c>
      <c r="C1291" s="12">
        <f t="shared" ref="C1291:C1354" si="30">IF(B1291&lt;&gt;"",MONTH(B1291),0)</f>
        <v>11</v>
      </c>
      <c r="D1291" s="5">
        <f>VLOOKUP($B1291,data!$A$6:$M$15000,6)</f>
        <v>189000</v>
      </c>
    </row>
    <row r="1292" spans="1:4">
      <c r="A1292" s="1">
        <v>36833</v>
      </c>
      <c r="B1292" s="4">
        <v>36833</v>
      </c>
      <c r="C1292" s="12">
        <f t="shared" si="30"/>
        <v>11</v>
      </c>
      <c r="D1292" s="5">
        <f>VLOOKUP($B1292,data!$A$6:$M$15000,6)</f>
        <v>188000</v>
      </c>
    </row>
    <row r="1293" spans="1:4">
      <c r="A1293" s="1">
        <v>36834</v>
      </c>
      <c r="B1293" s="4">
        <v>36834</v>
      </c>
      <c r="C1293" s="12">
        <f t="shared" si="30"/>
        <v>11</v>
      </c>
      <c r="D1293" s="5">
        <f>VLOOKUP($B1293,data!$A$6:$M$15000,6)</f>
        <v>144000</v>
      </c>
    </row>
    <row r="1294" spans="1:4">
      <c r="A1294" s="1">
        <v>36835</v>
      </c>
      <c r="B1294" s="4">
        <v>36835</v>
      </c>
      <c r="C1294" s="12">
        <f t="shared" si="30"/>
        <v>11</v>
      </c>
      <c r="D1294" s="5">
        <f>VLOOKUP($B1294,data!$A$6:$M$15000,6)</f>
        <v>144000</v>
      </c>
    </row>
    <row r="1295" spans="1:4">
      <c r="A1295" s="1">
        <v>36836</v>
      </c>
      <c r="B1295" s="4">
        <v>36836</v>
      </c>
      <c r="C1295" s="12">
        <f t="shared" si="30"/>
        <v>11</v>
      </c>
      <c r="D1295" s="5">
        <f>VLOOKUP($B1295,data!$A$6:$M$15000,6)</f>
        <v>172000</v>
      </c>
    </row>
    <row r="1296" spans="1:4">
      <c r="A1296" s="1">
        <v>36837</v>
      </c>
      <c r="B1296" s="4">
        <v>36837</v>
      </c>
      <c r="C1296" s="12">
        <f t="shared" si="30"/>
        <v>11</v>
      </c>
      <c r="D1296" s="5">
        <f>VLOOKUP($B1296,data!$A$6:$M$15000,6)</f>
        <v>187000</v>
      </c>
    </row>
    <row r="1297" spans="1:4">
      <c r="A1297" s="1">
        <v>36838</v>
      </c>
      <c r="B1297" s="4">
        <v>36838</v>
      </c>
      <c r="C1297" s="12">
        <f t="shared" si="30"/>
        <v>11</v>
      </c>
      <c r="D1297" s="5">
        <f>VLOOKUP($B1297,data!$A$6:$M$15000,6)</f>
        <v>218000</v>
      </c>
    </row>
    <row r="1298" spans="1:4">
      <c r="A1298" s="1">
        <v>36839</v>
      </c>
      <c r="B1298" s="4">
        <v>36839</v>
      </c>
      <c r="C1298" s="12">
        <f t="shared" si="30"/>
        <v>11</v>
      </c>
      <c r="D1298" s="5">
        <f>VLOOKUP($B1298,data!$A$6:$M$15000,6)</f>
        <v>190000</v>
      </c>
    </row>
    <row r="1299" spans="1:4">
      <c r="A1299" s="1">
        <v>36840</v>
      </c>
      <c r="B1299" s="4">
        <v>36840</v>
      </c>
      <c r="C1299" s="12">
        <f t="shared" si="30"/>
        <v>11</v>
      </c>
      <c r="D1299" s="5">
        <f>VLOOKUP($B1299,data!$A$6:$M$15000,6)</f>
        <v>268000</v>
      </c>
    </row>
    <row r="1300" spans="1:4">
      <c r="A1300" s="1">
        <v>36841</v>
      </c>
      <c r="B1300" s="4">
        <v>36841</v>
      </c>
      <c r="C1300" s="12">
        <f t="shared" si="30"/>
        <v>11</v>
      </c>
      <c r="D1300" s="5">
        <f>VLOOKUP($B1300,data!$A$6:$M$15000,6)</f>
        <v>281000</v>
      </c>
    </row>
    <row r="1301" spans="1:4">
      <c r="A1301" s="1">
        <v>36842</v>
      </c>
      <c r="B1301" s="4">
        <v>36842</v>
      </c>
      <c r="C1301" s="12">
        <f t="shared" si="30"/>
        <v>11</v>
      </c>
      <c r="D1301" s="5">
        <f>VLOOKUP($B1301,data!$A$6:$M$15000,6)</f>
        <v>268000</v>
      </c>
    </row>
    <row r="1302" spans="1:4">
      <c r="A1302" s="1">
        <v>36843</v>
      </c>
      <c r="B1302" s="4">
        <v>36843</v>
      </c>
      <c r="C1302" s="12">
        <f t="shared" si="30"/>
        <v>11</v>
      </c>
      <c r="D1302" s="5">
        <f>VLOOKUP($B1302,data!$A$6:$M$15000,6)</f>
        <v>254000</v>
      </c>
    </row>
    <row r="1303" spans="1:4">
      <c r="A1303" s="1">
        <v>36844</v>
      </c>
      <c r="B1303" s="4">
        <v>36844</v>
      </c>
      <c r="C1303" s="12">
        <f t="shared" si="30"/>
        <v>11</v>
      </c>
      <c r="D1303" s="5">
        <f>VLOOKUP($B1303,data!$A$6:$M$15000,6)</f>
        <v>247000</v>
      </c>
    </row>
    <row r="1304" spans="1:4">
      <c r="A1304" s="1">
        <v>36845</v>
      </c>
      <c r="B1304" s="4">
        <v>36845</v>
      </c>
      <c r="C1304" s="12">
        <f t="shared" si="30"/>
        <v>11</v>
      </c>
      <c r="D1304" s="5">
        <f>VLOOKUP($B1304,data!$A$6:$M$15000,6)</f>
        <v>44000</v>
      </c>
    </row>
    <row r="1305" spans="1:4">
      <c r="A1305" s="1">
        <v>36846</v>
      </c>
      <c r="B1305" s="4">
        <v>36846</v>
      </c>
      <c r="C1305" s="12">
        <f t="shared" si="30"/>
        <v>11</v>
      </c>
      <c r="D1305" s="5">
        <f>VLOOKUP($B1305,data!$A$6:$M$15000,6)</f>
        <v>123000</v>
      </c>
    </row>
    <row r="1306" spans="1:4">
      <c r="A1306" s="1">
        <v>36847</v>
      </c>
      <c r="B1306" s="4">
        <v>36847</v>
      </c>
      <c r="C1306" s="12">
        <f t="shared" si="30"/>
        <v>11</v>
      </c>
      <c r="D1306" s="5">
        <f>VLOOKUP($B1306,data!$A$6:$M$15000,6)</f>
        <v>123000</v>
      </c>
    </row>
    <row r="1307" spans="1:4">
      <c r="A1307" s="1">
        <v>36848</v>
      </c>
      <c r="B1307" s="4">
        <v>36848</v>
      </c>
      <c r="C1307" s="12">
        <f t="shared" si="30"/>
        <v>11</v>
      </c>
      <c r="D1307" s="5">
        <f>VLOOKUP($B1307,data!$A$6:$M$15000,6)</f>
        <v>194000</v>
      </c>
    </row>
    <row r="1308" spans="1:4">
      <c r="A1308" s="1">
        <v>36849</v>
      </c>
      <c r="B1308" s="4">
        <v>36849</v>
      </c>
      <c r="C1308" s="12">
        <f t="shared" si="30"/>
        <v>11</v>
      </c>
      <c r="D1308" s="5">
        <f>VLOOKUP($B1308,data!$A$6:$M$15000,6)</f>
        <v>196000</v>
      </c>
    </row>
    <row r="1309" spans="1:4">
      <c r="A1309" s="1">
        <v>36850</v>
      </c>
      <c r="B1309" s="4">
        <v>36850</v>
      </c>
      <c r="C1309" s="12">
        <f t="shared" si="30"/>
        <v>11</v>
      </c>
      <c r="D1309" s="5">
        <f>VLOOKUP($B1309,data!$A$6:$M$15000,6)</f>
        <v>196000</v>
      </c>
    </row>
    <row r="1310" spans="1:4">
      <c r="A1310" s="1">
        <v>36851</v>
      </c>
      <c r="B1310" s="4">
        <v>36851</v>
      </c>
      <c r="C1310" s="12">
        <f t="shared" si="30"/>
        <v>11</v>
      </c>
      <c r="D1310" s="5">
        <f>VLOOKUP($B1310,data!$A$6:$M$15000,6)</f>
        <v>182000</v>
      </c>
    </row>
    <row r="1311" spans="1:4">
      <c r="A1311" s="1">
        <v>36852</v>
      </c>
      <c r="B1311" s="4">
        <v>36852</v>
      </c>
      <c r="C1311" s="12">
        <f t="shared" si="30"/>
        <v>11</v>
      </c>
      <c r="D1311" s="5">
        <f>VLOOKUP($B1311,data!$A$6:$M$15000,6)</f>
        <v>285000</v>
      </c>
    </row>
    <row r="1312" spans="1:4">
      <c r="A1312" s="1">
        <v>36853</v>
      </c>
      <c r="B1312" s="4">
        <v>36853</v>
      </c>
      <c r="C1312" s="12">
        <f t="shared" si="30"/>
        <v>11</v>
      </c>
      <c r="D1312" s="5">
        <f>VLOOKUP($B1312,data!$A$6:$M$15000,6)</f>
        <v>241000</v>
      </c>
    </row>
    <row r="1313" spans="1:4">
      <c r="A1313" s="1">
        <v>36854</v>
      </c>
      <c r="B1313" s="4">
        <v>36854</v>
      </c>
      <c r="C1313" s="12">
        <f t="shared" si="30"/>
        <v>11</v>
      </c>
      <c r="D1313" s="5">
        <f>VLOOKUP($B1313,data!$A$6:$M$15000,6)</f>
        <v>249000</v>
      </c>
    </row>
    <row r="1314" spans="1:4">
      <c r="A1314" s="1">
        <v>36855</v>
      </c>
      <c r="B1314" s="4">
        <v>36855</v>
      </c>
      <c r="C1314" s="12">
        <f t="shared" si="30"/>
        <v>11</v>
      </c>
      <c r="D1314" s="5">
        <f>VLOOKUP($B1314,data!$A$6:$M$15000,6)</f>
        <v>191000</v>
      </c>
    </row>
    <row r="1315" spans="1:4">
      <c r="A1315" s="1">
        <v>36856</v>
      </c>
      <c r="B1315" s="4">
        <v>36856</v>
      </c>
      <c r="C1315" s="12">
        <f t="shared" si="30"/>
        <v>11</v>
      </c>
      <c r="D1315" s="5">
        <f>VLOOKUP($B1315,data!$A$6:$M$15000,6)</f>
        <v>222000</v>
      </c>
    </row>
    <row r="1316" spans="1:4">
      <c r="A1316" s="1">
        <v>36857</v>
      </c>
      <c r="B1316" s="4">
        <v>36857</v>
      </c>
      <c r="C1316" s="12">
        <f t="shared" si="30"/>
        <v>11</v>
      </c>
      <c r="D1316" s="5">
        <f>VLOOKUP($B1316,data!$A$6:$M$15000,6)</f>
        <v>252000</v>
      </c>
    </row>
    <row r="1317" spans="1:4">
      <c r="A1317" s="1">
        <v>36858</v>
      </c>
      <c r="B1317" s="4">
        <v>36858</v>
      </c>
      <c r="C1317" s="12">
        <f t="shared" si="30"/>
        <v>11</v>
      </c>
      <c r="D1317" s="5">
        <f>VLOOKUP($B1317,data!$A$6:$M$15000,6)</f>
        <v>203000</v>
      </c>
    </row>
    <row r="1318" spans="1:4">
      <c r="A1318" s="1">
        <v>36859</v>
      </c>
      <c r="B1318" s="4">
        <v>36859</v>
      </c>
      <c r="C1318" s="12">
        <f t="shared" si="30"/>
        <v>11</v>
      </c>
      <c r="D1318" s="5">
        <f>VLOOKUP($B1318,data!$A$6:$M$15000,6)</f>
        <v>3000</v>
      </c>
    </row>
    <row r="1319" spans="1:4">
      <c r="A1319" s="1">
        <v>36860</v>
      </c>
      <c r="B1319" s="4">
        <v>36860</v>
      </c>
      <c r="C1319" s="12">
        <f t="shared" si="30"/>
        <v>11</v>
      </c>
      <c r="D1319" s="5">
        <f>VLOOKUP($B1319,data!$A$6:$M$15000,6)</f>
        <v>197000</v>
      </c>
    </row>
    <row r="1320" spans="1:4">
      <c r="A1320" s="1">
        <v>36861</v>
      </c>
      <c r="B1320" s="4">
        <v>36861</v>
      </c>
      <c r="C1320" s="12">
        <f t="shared" si="30"/>
        <v>12</v>
      </c>
      <c r="D1320" s="5">
        <f>VLOOKUP($B1320,data!$A$6:$M$15000,6)</f>
        <v>329000</v>
      </c>
    </row>
    <row r="1321" spans="1:4">
      <c r="A1321" s="1">
        <v>36862</v>
      </c>
      <c r="B1321" s="4">
        <v>36862</v>
      </c>
      <c r="C1321" s="12">
        <f t="shared" si="30"/>
        <v>12</v>
      </c>
      <c r="D1321" s="5">
        <f>VLOOKUP($B1321,data!$A$6:$M$15000,6)</f>
        <v>320000</v>
      </c>
    </row>
    <row r="1322" spans="1:4">
      <c r="A1322" s="1">
        <v>36863</v>
      </c>
      <c r="B1322" s="4">
        <v>36863</v>
      </c>
      <c r="C1322" s="12">
        <f t="shared" si="30"/>
        <v>12</v>
      </c>
      <c r="D1322" s="5">
        <f>VLOOKUP($B1322,data!$A$6:$M$15000,6)</f>
        <v>331000</v>
      </c>
    </row>
    <row r="1323" spans="1:4">
      <c r="A1323" s="1">
        <v>36864</v>
      </c>
      <c r="B1323" s="4">
        <v>36864</v>
      </c>
      <c r="C1323" s="12">
        <f t="shared" si="30"/>
        <v>12</v>
      </c>
      <c r="D1323" s="5">
        <f>VLOOKUP($B1323,data!$A$6:$M$15000,6)</f>
        <v>310000</v>
      </c>
    </row>
    <row r="1324" spans="1:4">
      <c r="A1324" s="1">
        <v>36865</v>
      </c>
      <c r="B1324" s="4">
        <v>36865</v>
      </c>
      <c r="C1324" s="12">
        <f t="shared" si="30"/>
        <v>12</v>
      </c>
      <c r="D1324" s="5">
        <f>VLOOKUP($B1324,data!$A$6:$M$15000,6)</f>
        <v>196000</v>
      </c>
    </row>
    <row r="1325" spans="1:4">
      <c r="A1325" s="1">
        <v>36866</v>
      </c>
      <c r="B1325" s="4">
        <v>36866</v>
      </c>
      <c r="C1325" s="12">
        <f t="shared" si="30"/>
        <v>12</v>
      </c>
      <c r="D1325" s="5">
        <f>VLOOKUP($B1325,data!$A$6:$M$15000,6)</f>
        <v>199000</v>
      </c>
    </row>
    <row r="1326" spans="1:4">
      <c r="A1326" s="1">
        <v>36867</v>
      </c>
      <c r="B1326" s="4">
        <v>36867</v>
      </c>
      <c r="C1326" s="12">
        <f t="shared" si="30"/>
        <v>12</v>
      </c>
      <c r="D1326" s="5">
        <f>VLOOKUP($B1326,data!$A$6:$M$15000,6)</f>
        <v>243000</v>
      </c>
    </row>
    <row r="1327" spans="1:4">
      <c r="A1327" s="1">
        <v>36868</v>
      </c>
      <c r="B1327" s="4">
        <v>36868</v>
      </c>
      <c r="C1327" s="12">
        <f t="shared" si="30"/>
        <v>12</v>
      </c>
      <c r="D1327" s="5">
        <f>VLOOKUP($B1327,data!$A$6:$M$15000,6)</f>
        <v>291000</v>
      </c>
    </row>
    <row r="1328" spans="1:4">
      <c r="A1328" s="1">
        <v>36869</v>
      </c>
      <c r="B1328" s="4">
        <v>36869</v>
      </c>
      <c r="C1328" s="12">
        <f t="shared" si="30"/>
        <v>12</v>
      </c>
      <c r="D1328" s="5">
        <f>VLOOKUP($B1328,data!$A$6:$M$15000,6)</f>
        <v>314000</v>
      </c>
    </row>
    <row r="1329" spans="1:4">
      <c r="A1329" s="1">
        <v>36870</v>
      </c>
      <c r="B1329" s="4">
        <v>36870</v>
      </c>
      <c r="C1329" s="12">
        <f t="shared" si="30"/>
        <v>12</v>
      </c>
      <c r="D1329" s="5">
        <f>VLOOKUP($B1329,data!$A$6:$M$15000,6)</f>
        <v>316000</v>
      </c>
    </row>
    <row r="1330" spans="1:4">
      <c r="A1330" s="1">
        <v>36871</v>
      </c>
      <c r="B1330" s="4">
        <v>36871</v>
      </c>
      <c r="C1330" s="12">
        <f t="shared" si="30"/>
        <v>12</v>
      </c>
      <c r="D1330" s="5">
        <f>VLOOKUP($B1330,data!$A$6:$M$15000,6)</f>
        <v>321000</v>
      </c>
    </row>
    <row r="1331" spans="1:4">
      <c r="A1331" s="1">
        <v>36872</v>
      </c>
      <c r="B1331" s="4">
        <v>36872</v>
      </c>
      <c r="C1331" s="12">
        <f t="shared" si="30"/>
        <v>12</v>
      </c>
      <c r="D1331" s="5">
        <f>VLOOKUP($B1331,data!$A$6:$M$15000,6)</f>
        <v>368000</v>
      </c>
    </row>
    <row r="1332" spans="1:4">
      <c r="A1332" s="1">
        <v>36873</v>
      </c>
      <c r="B1332" s="4">
        <v>36873</v>
      </c>
      <c r="C1332" s="12">
        <f t="shared" si="30"/>
        <v>12</v>
      </c>
      <c r="D1332" s="5">
        <f>VLOOKUP($B1332,data!$A$6:$M$15000,6)</f>
        <v>288000</v>
      </c>
    </row>
    <row r="1333" spans="1:4">
      <c r="A1333" s="1">
        <v>36874</v>
      </c>
      <c r="B1333" s="4">
        <v>36874</v>
      </c>
      <c r="C1333" s="12">
        <f t="shared" si="30"/>
        <v>12</v>
      </c>
      <c r="D1333" s="5">
        <f>VLOOKUP($B1333,data!$A$6:$M$15000,6)</f>
        <v>270000</v>
      </c>
    </row>
    <row r="1334" spans="1:4">
      <c r="A1334" s="1">
        <v>36875</v>
      </c>
      <c r="B1334" s="4">
        <v>36875</v>
      </c>
      <c r="C1334" s="12">
        <f t="shared" si="30"/>
        <v>12</v>
      </c>
      <c r="D1334" s="5">
        <f>VLOOKUP($B1334,data!$A$6:$M$15000,6)</f>
        <v>241000</v>
      </c>
    </row>
    <row r="1335" spans="1:4">
      <c r="A1335" s="1">
        <v>36876</v>
      </c>
      <c r="B1335" s="4">
        <v>36876</v>
      </c>
      <c r="C1335" s="12">
        <f t="shared" si="30"/>
        <v>12</v>
      </c>
      <c r="D1335" s="5">
        <f>VLOOKUP($B1335,data!$A$6:$M$15000,6)</f>
        <v>261000</v>
      </c>
    </row>
    <row r="1336" spans="1:4">
      <c r="A1336" s="1">
        <v>36877</v>
      </c>
      <c r="B1336" s="4">
        <v>36877</v>
      </c>
      <c r="C1336" s="12">
        <f t="shared" si="30"/>
        <v>12</v>
      </c>
      <c r="D1336" s="5">
        <f>VLOOKUP($B1336,data!$A$6:$M$15000,6)</f>
        <v>232000</v>
      </c>
    </row>
    <row r="1337" spans="1:4">
      <c r="A1337" s="1">
        <v>36878</v>
      </c>
      <c r="B1337" s="4">
        <v>36878</v>
      </c>
      <c r="C1337" s="12">
        <f t="shared" si="30"/>
        <v>12</v>
      </c>
      <c r="D1337" s="5">
        <f>VLOOKUP($B1337,data!$A$6:$M$15000,6)</f>
        <v>234000</v>
      </c>
    </row>
    <row r="1338" spans="1:4">
      <c r="A1338" s="1">
        <v>36879</v>
      </c>
      <c r="B1338" s="4">
        <v>36879</v>
      </c>
      <c r="C1338" s="12">
        <f t="shared" si="30"/>
        <v>12</v>
      </c>
      <c r="D1338" s="5">
        <f>VLOOKUP($B1338,data!$A$6:$M$15000,6)</f>
        <v>314000</v>
      </c>
    </row>
    <row r="1339" spans="1:4">
      <c r="A1339" s="1">
        <v>36880</v>
      </c>
      <c r="B1339" s="4">
        <v>36880</v>
      </c>
      <c r="C1339" s="12">
        <f t="shared" si="30"/>
        <v>12</v>
      </c>
      <c r="D1339" s="5">
        <f>VLOOKUP($B1339,data!$A$6:$M$15000,6)</f>
        <v>354000</v>
      </c>
    </row>
    <row r="1340" spans="1:4">
      <c r="A1340" s="1">
        <v>36881</v>
      </c>
      <c r="B1340" s="4">
        <v>36881</v>
      </c>
      <c r="C1340" s="12">
        <f t="shared" si="30"/>
        <v>12</v>
      </c>
      <c r="D1340" s="5">
        <f>VLOOKUP($B1340,data!$A$6:$M$15000,6)</f>
        <v>384000</v>
      </c>
    </row>
    <row r="1341" spans="1:4">
      <c r="A1341" s="1">
        <v>36882</v>
      </c>
      <c r="B1341" s="4">
        <v>36882</v>
      </c>
      <c r="C1341" s="12">
        <f t="shared" si="30"/>
        <v>12</v>
      </c>
      <c r="D1341" s="5">
        <f>VLOOKUP($B1341,data!$A$6:$M$15000,6)</f>
        <v>414000</v>
      </c>
    </row>
    <row r="1342" spans="1:4">
      <c r="A1342" s="1">
        <v>36883</v>
      </c>
      <c r="B1342" s="4">
        <v>36883</v>
      </c>
      <c r="C1342" s="12">
        <f t="shared" si="30"/>
        <v>12</v>
      </c>
      <c r="D1342" s="5">
        <f>VLOOKUP($B1342,data!$A$6:$M$15000,6)</f>
        <v>373000</v>
      </c>
    </row>
    <row r="1343" spans="1:4">
      <c r="A1343" s="1">
        <v>36884</v>
      </c>
      <c r="B1343" s="4">
        <v>36884</v>
      </c>
      <c r="C1343" s="12">
        <f t="shared" si="30"/>
        <v>12</v>
      </c>
      <c r="D1343" s="5">
        <f>VLOOKUP($B1343,data!$A$6:$M$15000,6)</f>
        <v>341000</v>
      </c>
    </row>
    <row r="1344" spans="1:4">
      <c r="A1344" s="1">
        <v>36885</v>
      </c>
      <c r="B1344" s="4">
        <v>36885</v>
      </c>
      <c r="C1344" s="12">
        <f t="shared" si="30"/>
        <v>12</v>
      </c>
      <c r="D1344" s="5">
        <f>VLOOKUP($B1344,data!$A$6:$M$15000,6)</f>
        <v>313000</v>
      </c>
    </row>
    <row r="1345" spans="1:4">
      <c r="A1345" s="1">
        <v>36886</v>
      </c>
      <c r="B1345" s="4">
        <v>36886</v>
      </c>
      <c r="C1345" s="12">
        <f t="shared" si="30"/>
        <v>12</v>
      </c>
      <c r="D1345" s="5">
        <f>VLOOKUP($B1345,data!$A$6:$M$15000,6)</f>
        <v>311000</v>
      </c>
    </row>
    <row r="1346" spans="1:4">
      <c r="A1346" s="1">
        <v>36887</v>
      </c>
      <c r="B1346" s="4">
        <v>36887</v>
      </c>
      <c r="C1346" s="12">
        <f t="shared" si="30"/>
        <v>12</v>
      </c>
      <c r="D1346" s="5">
        <f>VLOOKUP($B1346,data!$A$6:$M$15000,6)</f>
        <v>325000</v>
      </c>
    </row>
    <row r="1347" spans="1:4">
      <c r="A1347" s="1">
        <v>36888</v>
      </c>
      <c r="B1347" s="4">
        <v>36888</v>
      </c>
      <c r="C1347" s="12">
        <f t="shared" si="30"/>
        <v>12</v>
      </c>
      <c r="D1347" s="5">
        <f>VLOOKUP($B1347,data!$A$6:$M$15000,6)</f>
        <v>316000</v>
      </c>
    </row>
    <row r="1348" spans="1:4">
      <c r="A1348" s="1">
        <v>36889</v>
      </c>
      <c r="B1348" s="4">
        <v>36889</v>
      </c>
      <c r="C1348" s="12">
        <f t="shared" si="30"/>
        <v>12</v>
      </c>
      <c r="D1348" s="5">
        <f>VLOOKUP($B1348,data!$A$6:$M$15000,6)</f>
        <v>296000</v>
      </c>
    </row>
    <row r="1349" spans="1:4">
      <c r="A1349" s="1">
        <v>36890</v>
      </c>
      <c r="B1349" s="4">
        <v>36890</v>
      </c>
      <c r="C1349" s="12">
        <f t="shared" si="30"/>
        <v>12</v>
      </c>
      <c r="D1349" s="5">
        <f>VLOOKUP($B1349,data!$A$6:$M$15000,6)</f>
        <v>307000</v>
      </c>
    </row>
    <row r="1350" spans="1:4">
      <c r="A1350" s="1">
        <v>36891</v>
      </c>
      <c r="B1350" s="4">
        <v>36891</v>
      </c>
      <c r="C1350" s="12">
        <f t="shared" si="30"/>
        <v>12</v>
      </c>
      <c r="D1350" s="5">
        <f>VLOOKUP($B1350,data!$A$6:$M$15000,6)</f>
        <v>302000</v>
      </c>
    </row>
    <row r="1351" spans="1:4">
      <c r="A1351" s="353" t="s">
        <v>1</v>
      </c>
      <c r="B1351" s="354" t="s">
        <v>2</v>
      </c>
      <c r="C1351" s="355" t="s">
        <v>14</v>
      </c>
      <c r="D1351" s="357" t="s">
        <v>151</v>
      </c>
    </row>
    <row r="1352" spans="1:4">
      <c r="A1352" s="1">
        <v>36892</v>
      </c>
      <c r="B1352" s="4">
        <v>36892</v>
      </c>
      <c r="C1352" s="12">
        <f t="shared" si="30"/>
        <v>1</v>
      </c>
      <c r="D1352" s="5">
        <f>VLOOKUP($B1352,data!$A$6:$M$15000,6)</f>
        <v>269000</v>
      </c>
    </row>
    <row r="1353" spans="1:4">
      <c r="A1353" s="1">
        <v>36893</v>
      </c>
      <c r="B1353" s="4">
        <v>36893</v>
      </c>
      <c r="C1353" s="12">
        <f t="shared" si="30"/>
        <v>1</v>
      </c>
      <c r="D1353" s="5">
        <f>VLOOKUP($B1353,data!$A$6:$M$15000,6)</f>
        <v>274000</v>
      </c>
    </row>
    <row r="1354" spans="1:4">
      <c r="A1354" s="1">
        <v>36894</v>
      </c>
      <c r="B1354" s="4">
        <v>36894</v>
      </c>
      <c r="C1354" s="12">
        <f t="shared" si="30"/>
        <v>1</v>
      </c>
      <c r="D1354" s="5">
        <f>VLOOKUP($B1354,data!$A$6:$M$15000,6)</f>
        <v>272000</v>
      </c>
    </row>
    <row r="1355" spans="1:4">
      <c r="A1355" s="1">
        <v>36895</v>
      </c>
      <c r="B1355" s="4">
        <v>36895</v>
      </c>
      <c r="C1355" s="12">
        <f t="shared" ref="C1355:C1418" si="31">IF(B1355&lt;&gt;"",MONTH(B1355),0)</f>
        <v>1</v>
      </c>
      <c r="D1355" s="5">
        <f>VLOOKUP($B1355,data!$A$6:$M$15000,6)</f>
        <v>355000</v>
      </c>
    </row>
    <row r="1356" spans="1:4">
      <c r="A1356" s="1">
        <v>36896</v>
      </c>
      <c r="B1356" s="4">
        <v>36896</v>
      </c>
      <c r="C1356" s="12">
        <f t="shared" si="31"/>
        <v>1</v>
      </c>
      <c r="D1356" s="5">
        <f>VLOOKUP($B1356,data!$A$6:$M$15000,6)</f>
        <v>357000</v>
      </c>
    </row>
    <row r="1357" spans="1:4">
      <c r="A1357" s="1">
        <v>36897</v>
      </c>
      <c r="B1357" s="4">
        <v>36897</v>
      </c>
      <c r="C1357" s="12">
        <f t="shared" si="31"/>
        <v>1</v>
      </c>
      <c r="D1357" s="5">
        <f>VLOOKUP($B1357,data!$A$6:$M$15000,6)</f>
        <v>261000</v>
      </c>
    </row>
    <row r="1358" spans="1:4">
      <c r="A1358" s="1">
        <v>36898</v>
      </c>
      <c r="B1358" s="4">
        <v>36898</v>
      </c>
      <c r="C1358" s="12">
        <f t="shared" si="31"/>
        <v>1</v>
      </c>
      <c r="D1358" s="5">
        <f>VLOOKUP($B1358,data!$A$6:$M$15000,6)</f>
        <v>302000</v>
      </c>
    </row>
    <row r="1359" spans="1:4">
      <c r="A1359" s="1">
        <v>36899</v>
      </c>
      <c r="B1359" s="4">
        <v>36899</v>
      </c>
      <c r="C1359" s="12">
        <f t="shared" si="31"/>
        <v>1</v>
      </c>
      <c r="D1359" s="5">
        <f>VLOOKUP($B1359,data!$A$6:$M$15000,6)</f>
        <v>294000</v>
      </c>
    </row>
    <row r="1360" spans="1:4">
      <c r="A1360" s="1">
        <v>36900</v>
      </c>
      <c r="B1360" s="4">
        <v>36900</v>
      </c>
      <c r="C1360" s="12">
        <f t="shared" si="31"/>
        <v>1</v>
      </c>
      <c r="D1360" s="5">
        <f>VLOOKUP($B1360,data!$A$6:$M$15000,6)</f>
        <v>236000</v>
      </c>
    </row>
    <row r="1361" spans="1:4">
      <c r="A1361" s="1">
        <v>36901</v>
      </c>
      <c r="B1361" s="4">
        <v>36901</v>
      </c>
      <c r="C1361" s="12">
        <f t="shared" si="31"/>
        <v>1</v>
      </c>
      <c r="D1361" s="5">
        <f>VLOOKUP($B1361,data!$A$6:$M$15000,6)</f>
        <v>195000</v>
      </c>
    </row>
    <row r="1362" spans="1:4">
      <c r="A1362" s="1">
        <v>36902</v>
      </c>
      <c r="B1362" s="4">
        <v>36902</v>
      </c>
      <c r="C1362" s="12">
        <f t="shared" si="31"/>
        <v>1</v>
      </c>
      <c r="D1362" s="5">
        <f>VLOOKUP($B1362,data!$A$6:$M$15000,6)</f>
        <v>318000</v>
      </c>
    </row>
    <row r="1363" spans="1:4">
      <c r="A1363" s="1">
        <v>36903</v>
      </c>
      <c r="B1363" s="4">
        <v>36903</v>
      </c>
      <c r="C1363" s="12">
        <f t="shared" si="31"/>
        <v>1</v>
      </c>
      <c r="D1363" s="5">
        <f>VLOOKUP($B1363,data!$A$6:$M$15000,6)</f>
        <v>365000</v>
      </c>
    </row>
    <row r="1364" spans="1:4">
      <c r="A1364" s="1">
        <v>36904</v>
      </c>
      <c r="B1364" s="4">
        <v>36904</v>
      </c>
      <c r="C1364" s="12">
        <f t="shared" si="31"/>
        <v>1</v>
      </c>
      <c r="D1364" s="5">
        <f>VLOOKUP($B1364,data!$A$6:$M$15000,6)</f>
        <v>319000</v>
      </c>
    </row>
    <row r="1365" spans="1:4">
      <c r="A1365" s="1">
        <v>36905</v>
      </c>
      <c r="B1365" s="4">
        <v>36905</v>
      </c>
      <c r="C1365" s="12">
        <f t="shared" si="31"/>
        <v>1</v>
      </c>
      <c r="D1365" s="5">
        <f>VLOOKUP($B1365,data!$A$6:$M$15000,6)</f>
        <v>327000</v>
      </c>
    </row>
    <row r="1366" spans="1:4">
      <c r="A1366" s="1">
        <v>36906</v>
      </c>
      <c r="B1366" s="4">
        <v>36906</v>
      </c>
      <c r="C1366" s="12">
        <f t="shared" si="31"/>
        <v>1</v>
      </c>
      <c r="D1366" s="5">
        <f>VLOOKUP($B1366,data!$A$6:$M$15000,6)</f>
        <v>333000</v>
      </c>
    </row>
    <row r="1367" spans="1:4">
      <c r="A1367" s="1">
        <v>36907</v>
      </c>
      <c r="B1367" s="4">
        <v>36907</v>
      </c>
      <c r="C1367" s="12">
        <f t="shared" si="31"/>
        <v>1</v>
      </c>
      <c r="D1367" s="5">
        <f>VLOOKUP($B1367,data!$A$6:$M$15000,6)</f>
        <v>333000</v>
      </c>
    </row>
    <row r="1368" spans="1:4">
      <c r="A1368" s="1">
        <v>36908</v>
      </c>
      <c r="B1368" s="4">
        <v>36908</v>
      </c>
      <c r="C1368" s="12">
        <f t="shared" si="31"/>
        <v>1</v>
      </c>
      <c r="D1368" s="5">
        <f>VLOOKUP($B1368,data!$A$6:$M$15000,6)</f>
        <v>370000</v>
      </c>
    </row>
    <row r="1369" spans="1:4">
      <c r="A1369" s="1">
        <v>36909</v>
      </c>
      <c r="B1369" s="4">
        <v>36909</v>
      </c>
      <c r="C1369" s="12">
        <f t="shared" si="31"/>
        <v>1</v>
      </c>
      <c r="D1369" s="5">
        <f>VLOOKUP($B1369,data!$A$6:$M$15000,6)</f>
        <v>382000</v>
      </c>
    </row>
    <row r="1370" spans="1:4">
      <c r="A1370" s="1">
        <v>36910</v>
      </c>
      <c r="B1370" s="4">
        <v>36910</v>
      </c>
      <c r="C1370" s="12">
        <f t="shared" si="31"/>
        <v>1</v>
      </c>
      <c r="D1370" s="5">
        <f>VLOOKUP($B1370,data!$A$6:$M$15000,6)</f>
        <v>411000</v>
      </c>
    </row>
    <row r="1371" spans="1:4">
      <c r="A1371" s="1">
        <v>36911</v>
      </c>
      <c r="B1371" s="4">
        <v>36911</v>
      </c>
      <c r="C1371" s="12">
        <f t="shared" si="31"/>
        <v>1</v>
      </c>
      <c r="D1371" s="5">
        <f>VLOOKUP($B1371,data!$A$6:$M$15000,6)</f>
        <v>379000</v>
      </c>
    </row>
    <row r="1372" spans="1:4">
      <c r="A1372" s="1">
        <v>36912</v>
      </c>
      <c r="B1372" s="4">
        <v>36912</v>
      </c>
      <c r="C1372" s="12">
        <f t="shared" si="31"/>
        <v>1</v>
      </c>
      <c r="D1372" s="5">
        <f>VLOOKUP($B1372,data!$A$6:$M$15000,6)</f>
        <v>351000</v>
      </c>
    </row>
    <row r="1373" spans="1:4">
      <c r="A1373" s="1">
        <v>36913</v>
      </c>
      <c r="B1373" s="4">
        <v>36913</v>
      </c>
      <c r="C1373" s="12">
        <f t="shared" si="31"/>
        <v>1</v>
      </c>
      <c r="D1373" s="5">
        <f>VLOOKUP($B1373,data!$A$6:$M$15000,6)</f>
        <v>359000</v>
      </c>
    </row>
    <row r="1374" spans="1:4">
      <c r="A1374" s="1">
        <v>36914</v>
      </c>
      <c r="B1374" s="4">
        <v>36914</v>
      </c>
      <c r="C1374" s="12">
        <f t="shared" si="31"/>
        <v>1</v>
      </c>
      <c r="D1374" s="5">
        <f>VLOOKUP($B1374,data!$A$6:$M$15000,6)</f>
        <v>367000</v>
      </c>
    </row>
    <row r="1375" spans="1:4">
      <c r="A1375" s="1">
        <v>36915</v>
      </c>
      <c r="B1375" s="4">
        <v>36915</v>
      </c>
      <c r="C1375" s="12">
        <f t="shared" si="31"/>
        <v>1</v>
      </c>
      <c r="D1375" s="5">
        <f>VLOOKUP($B1375,data!$A$6:$M$15000,6)</f>
        <v>369000</v>
      </c>
    </row>
    <row r="1376" spans="1:4">
      <c r="A1376" s="1">
        <v>36916</v>
      </c>
      <c r="B1376" s="4">
        <v>36916</v>
      </c>
      <c r="C1376" s="12">
        <f t="shared" si="31"/>
        <v>1</v>
      </c>
      <c r="D1376" s="5">
        <f>VLOOKUP($B1376,data!$A$6:$M$15000,6)</f>
        <v>356000</v>
      </c>
    </row>
    <row r="1377" spans="1:4">
      <c r="A1377" s="1">
        <v>36917</v>
      </c>
      <c r="B1377" s="4">
        <v>36917</v>
      </c>
      <c r="C1377" s="12">
        <f t="shared" si="31"/>
        <v>1</v>
      </c>
      <c r="D1377" s="5">
        <f>VLOOKUP($B1377,data!$A$6:$M$15000,6)</f>
        <v>355000</v>
      </c>
    </row>
    <row r="1378" spans="1:4">
      <c r="A1378" s="1">
        <v>36918</v>
      </c>
      <c r="B1378" s="4">
        <v>36918</v>
      </c>
      <c r="C1378" s="12">
        <f t="shared" si="31"/>
        <v>1</v>
      </c>
      <c r="D1378" s="5">
        <f>VLOOKUP($B1378,data!$A$6:$M$15000,6)</f>
        <v>353000</v>
      </c>
    </row>
    <row r="1379" spans="1:4">
      <c r="A1379" s="1">
        <v>36919</v>
      </c>
      <c r="B1379" s="4">
        <v>36919</v>
      </c>
      <c r="C1379" s="12">
        <f t="shared" si="31"/>
        <v>1</v>
      </c>
      <c r="D1379" s="5">
        <f>VLOOKUP($B1379,data!$A$6:$M$15000,6)</f>
        <v>350000</v>
      </c>
    </row>
    <row r="1380" spans="1:4">
      <c r="A1380" s="1">
        <v>36920</v>
      </c>
      <c r="B1380" s="4">
        <v>36920</v>
      </c>
      <c r="C1380" s="12">
        <f t="shared" si="31"/>
        <v>1</v>
      </c>
      <c r="D1380" s="5">
        <f>VLOOKUP($B1380,data!$A$6:$M$15000,6)</f>
        <v>353000</v>
      </c>
    </row>
    <row r="1381" spans="1:4">
      <c r="A1381" s="1">
        <v>36921</v>
      </c>
      <c r="B1381" s="4">
        <v>36921</v>
      </c>
      <c r="C1381" s="12">
        <f t="shared" si="31"/>
        <v>1</v>
      </c>
      <c r="D1381" s="5">
        <f>VLOOKUP($B1381,data!$A$6:$M$15000,6)</f>
        <v>338000</v>
      </c>
    </row>
    <row r="1382" spans="1:4">
      <c r="A1382" s="1">
        <v>36922</v>
      </c>
      <c r="B1382" s="4">
        <v>36922</v>
      </c>
      <c r="C1382" s="12">
        <f t="shared" si="31"/>
        <v>1</v>
      </c>
      <c r="D1382" s="5">
        <f>VLOOKUP($B1382,data!$A$6:$M$15000,6)</f>
        <v>342000</v>
      </c>
    </row>
    <row r="1383" spans="1:4">
      <c r="A1383" s="1">
        <v>36923</v>
      </c>
      <c r="B1383" s="4">
        <v>36923</v>
      </c>
      <c r="C1383" s="12">
        <f t="shared" si="31"/>
        <v>2</v>
      </c>
      <c r="D1383" s="5">
        <f>VLOOKUP($B1383,data!$A$6:$M$15000,6)</f>
        <v>247000</v>
      </c>
    </row>
    <row r="1384" spans="1:4">
      <c r="A1384" s="1">
        <v>36924</v>
      </c>
      <c r="B1384" s="4">
        <v>36924</v>
      </c>
      <c r="C1384" s="12">
        <f t="shared" si="31"/>
        <v>2</v>
      </c>
      <c r="D1384" s="5">
        <f>VLOOKUP($B1384,data!$A$6:$M$15000,6)</f>
        <v>281000</v>
      </c>
    </row>
    <row r="1385" spans="1:4">
      <c r="A1385" s="1">
        <v>36925</v>
      </c>
      <c r="B1385" s="4">
        <v>36925</v>
      </c>
      <c r="C1385" s="12">
        <f t="shared" si="31"/>
        <v>2</v>
      </c>
      <c r="D1385" s="5">
        <f>VLOOKUP($B1385,data!$A$6:$M$15000,6)</f>
        <v>280000</v>
      </c>
    </row>
    <row r="1386" spans="1:4">
      <c r="A1386" s="1">
        <v>36926</v>
      </c>
      <c r="B1386" s="4">
        <v>36926</v>
      </c>
      <c r="C1386" s="12">
        <f t="shared" si="31"/>
        <v>2</v>
      </c>
      <c r="D1386" s="5">
        <f>VLOOKUP($B1386,data!$A$6:$M$15000,6)</f>
        <v>266000</v>
      </c>
    </row>
    <row r="1387" spans="1:4">
      <c r="A1387" s="1">
        <v>36927</v>
      </c>
      <c r="B1387" s="4">
        <v>36927</v>
      </c>
      <c r="C1387" s="12">
        <f t="shared" si="31"/>
        <v>2</v>
      </c>
      <c r="D1387" s="5">
        <f>VLOOKUP($B1387,data!$A$6:$M$15000,6)</f>
        <v>296000</v>
      </c>
    </row>
    <row r="1388" spans="1:4">
      <c r="A1388" s="1">
        <v>36928</v>
      </c>
      <c r="B1388" s="4">
        <v>36928</v>
      </c>
      <c r="C1388" s="12">
        <f t="shared" si="31"/>
        <v>2</v>
      </c>
      <c r="D1388" s="5">
        <f>VLOOKUP($B1388,data!$A$6:$M$15000,6)</f>
        <v>260000</v>
      </c>
    </row>
    <row r="1389" spans="1:4">
      <c r="A1389" s="1">
        <v>36929</v>
      </c>
      <c r="B1389" s="4">
        <v>36929</v>
      </c>
      <c r="C1389" s="12">
        <f t="shared" si="31"/>
        <v>2</v>
      </c>
      <c r="D1389" s="5">
        <f>VLOOKUP($B1389,data!$A$6:$M$15000,6)</f>
        <v>276000</v>
      </c>
    </row>
    <row r="1390" spans="1:4">
      <c r="A1390" s="1">
        <v>36930</v>
      </c>
      <c r="B1390" s="4">
        <v>36930</v>
      </c>
      <c r="C1390" s="12">
        <f t="shared" si="31"/>
        <v>2</v>
      </c>
      <c r="D1390" s="5">
        <f>VLOOKUP($B1390,data!$A$6:$M$15000,6)</f>
        <v>289000</v>
      </c>
    </row>
    <row r="1391" spans="1:4">
      <c r="A1391" s="1">
        <v>36931</v>
      </c>
      <c r="B1391" s="4">
        <v>36931</v>
      </c>
      <c r="C1391" s="12">
        <f t="shared" si="31"/>
        <v>2</v>
      </c>
      <c r="D1391" s="5">
        <f>VLOOKUP($B1391,data!$A$6:$M$15000,6)</f>
        <v>271000</v>
      </c>
    </row>
    <row r="1392" spans="1:4">
      <c r="A1392" s="1">
        <v>36932</v>
      </c>
      <c r="B1392" s="4">
        <v>36932</v>
      </c>
      <c r="C1392" s="12">
        <f t="shared" si="31"/>
        <v>2</v>
      </c>
      <c r="D1392" s="5">
        <f>VLOOKUP($B1392,data!$A$6:$M$15000,6)</f>
        <v>276000</v>
      </c>
    </row>
    <row r="1393" spans="1:4">
      <c r="A1393" s="1">
        <v>36933</v>
      </c>
      <c r="B1393" s="4">
        <v>36933</v>
      </c>
      <c r="C1393" s="12">
        <f t="shared" si="31"/>
        <v>2</v>
      </c>
      <c r="D1393" s="5">
        <f>VLOOKUP($B1393,data!$A$6:$M$15000,6)</f>
        <v>275000</v>
      </c>
    </row>
    <row r="1394" spans="1:4">
      <c r="A1394" s="1">
        <v>36934</v>
      </c>
      <c r="B1394" s="4">
        <v>36934</v>
      </c>
      <c r="C1394" s="12">
        <f t="shared" si="31"/>
        <v>2</v>
      </c>
      <c r="D1394" s="5">
        <f>VLOOKUP($B1394,data!$A$6:$M$15000,6)</f>
        <v>276000</v>
      </c>
    </row>
    <row r="1395" spans="1:4">
      <c r="A1395" s="1">
        <v>36935</v>
      </c>
      <c r="B1395" s="4">
        <v>36935</v>
      </c>
      <c r="C1395" s="12">
        <f t="shared" si="31"/>
        <v>2</v>
      </c>
      <c r="D1395" s="5">
        <f>VLOOKUP($B1395,data!$A$6:$M$15000,6)</f>
        <v>296000</v>
      </c>
    </row>
    <row r="1396" spans="1:4">
      <c r="A1396" s="1">
        <v>36936</v>
      </c>
      <c r="B1396" s="4">
        <v>36936</v>
      </c>
      <c r="C1396" s="12">
        <f t="shared" si="31"/>
        <v>2</v>
      </c>
      <c r="D1396" s="5">
        <f>VLOOKUP($B1396,data!$A$6:$M$15000,6)</f>
        <v>299000</v>
      </c>
    </row>
    <row r="1397" spans="1:4">
      <c r="A1397" s="1">
        <v>36937</v>
      </c>
      <c r="B1397" s="4">
        <v>36937</v>
      </c>
      <c r="C1397" s="12">
        <f t="shared" si="31"/>
        <v>2</v>
      </c>
      <c r="D1397" s="5">
        <f>VLOOKUP($B1397,data!$A$6:$M$15000,6)</f>
        <v>300000</v>
      </c>
    </row>
    <row r="1398" spans="1:4">
      <c r="A1398" s="1">
        <v>36938</v>
      </c>
      <c r="B1398" s="4">
        <v>36938</v>
      </c>
      <c r="C1398" s="12">
        <f t="shared" si="31"/>
        <v>2</v>
      </c>
      <c r="D1398" s="5">
        <f>VLOOKUP($B1398,data!$A$6:$M$15000,6)</f>
        <v>284000</v>
      </c>
    </row>
    <row r="1399" spans="1:4">
      <c r="A1399" s="1">
        <v>36939</v>
      </c>
      <c r="B1399" s="4">
        <v>36939</v>
      </c>
      <c r="C1399" s="12">
        <f t="shared" si="31"/>
        <v>2</v>
      </c>
      <c r="D1399" s="5">
        <f>VLOOKUP($B1399,data!$A$6:$M$15000,6)</f>
        <v>280000</v>
      </c>
    </row>
    <row r="1400" spans="1:4">
      <c r="A1400" s="1">
        <v>36940</v>
      </c>
      <c r="B1400" s="4">
        <v>36940</v>
      </c>
      <c r="C1400" s="12">
        <f t="shared" si="31"/>
        <v>2</v>
      </c>
      <c r="D1400" s="5">
        <f>VLOOKUP($B1400,data!$A$6:$M$15000,6)</f>
        <v>282000</v>
      </c>
    </row>
    <row r="1401" spans="1:4">
      <c r="A1401" s="1">
        <v>36941</v>
      </c>
      <c r="B1401" s="4">
        <v>36941</v>
      </c>
      <c r="C1401" s="12">
        <f t="shared" si="31"/>
        <v>2</v>
      </c>
      <c r="D1401" s="5">
        <f>VLOOKUP($B1401,data!$A$6:$M$15000,6)</f>
        <v>282000</v>
      </c>
    </row>
    <row r="1402" spans="1:4">
      <c r="A1402" s="1">
        <v>36942</v>
      </c>
      <c r="B1402" s="4">
        <v>36942</v>
      </c>
      <c r="C1402" s="12">
        <f t="shared" si="31"/>
        <v>2</v>
      </c>
      <c r="D1402" s="5">
        <f>VLOOKUP($B1402,data!$A$6:$M$15000,6)</f>
        <v>291000</v>
      </c>
    </row>
    <row r="1403" spans="1:4">
      <c r="A1403" s="1">
        <v>36943</v>
      </c>
      <c r="B1403" s="4">
        <v>36943</v>
      </c>
      <c r="C1403" s="12">
        <f t="shared" si="31"/>
        <v>2</v>
      </c>
      <c r="D1403" s="5">
        <f>VLOOKUP($B1403,data!$A$6:$M$15000,6)</f>
        <v>287000</v>
      </c>
    </row>
    <row r="1404" spans="1:4">
      <c r="A1404" s="1">
        <v>36944</v>
      </c>
      <c r="B1404" s="4">
        <v>36944</v>
      </c>
      <c r="C1404" s="12">
        <f t="shared" si="31"/>
        <v>2</v>
      </c>
      <c r="D1404" s="5">
        <f>VLOOKUP($B1404,data!$A$6:$M$15000,6)</f>
        <v>279000</v>
      </c>
    </row>
    <row r="1405" spans="1:4">
      <c r="A1405" s="1">
        <v>36945</v>
      </c>
      <c r="B1405" s="4">
        <v>36945</v>
      </c>
      <c r="C1405" s="12">
        <f t="shared" si="31"/>
        <v>2</v>
      </c>
      <c r="D1405" s="5">
        <f>VLOOKUP($B1405,data!$A$6:$M$15000,6)</f>
        <v>297000</v>
      </c>
    </row>
    <row r="1406" spans="1:4">
      <c r="A1406" s="1">
        <v>36946</v>
      </c>
      <c r="B1406" s="4">
        <v>36946</v>
      </c>
      <c r="C1406" s="12">
        <f t="shared" si="31"/>
        <v>2</v>
      </c>
      <c r="D1406" s="5">
        <f>VLOOKUP($B1406,data!$A$6:$M$15000,6)</f>
        <v>281000</v>
      </c>
    </row>
    <row r="1407" spans="1:4">
      <c r="A1407" s="1">
        <v>36947</v>
      </c>
      <c r="B1407" s="4">
        <v>36947</v>
      </c>
      <c r="C1407" s="12">
        <f t="shared" si="31"/>
        <v>2</v>
      </c>
      <c r="D1407" s="5">
        <f>VLOOKUP($B1407,data!$A$6:$M$15000,6)</f>
        <v>285000</v>
      </c>
    </row>
    <row r="1408" spans="1:4">
      <c r="A1408" s="1">
        <v>36948</v>
      </c>
      <c r="B1408" s="4">
        <v>36948</v>
      </c>
      <c r="C1408" s="12">
        <f t="shared" si="31"/>
        <v>2</v>
      </c>
      <c r="D1408" s="5">
        <f>VLOOKUP($B1408,data!$A$6:$M$15000,6)</f>
        <v>289000</v>
      </c>
    </row>
    <row r="1409" spans="1:4">
      <c r="A1409" s="1">
        <v>36949</v>
      </c>
      <c r="B1409" s="4">
        <v>36949</v>
      </c>
      <c r="C1409" s="12">
        <f t="shared" si="31"/>
        <v>2</v>
      </c>
      <c r="D1409" s="5">
        <f>VLOOKUP($B1409,data!$A$6:$M$15000,6)</f>
        <v>289000</v>
      </c>
    </row>
    <row r="1410" spans="1:4">
      <c r="A1410" s="1">
        <v>36950</v>
      </c>
      <c r="B1410" s="4">
        <v>36950</v>
      </c>
      <c r="C1410" s="12">
        <f t="shared" si="31"/>
        <v>2</v>
      </c>
      <c r="D1410" s="5">
        <f>VLOOKUP($B1410,data!$A$6:$M$15000,6)</f>
        <v>315000</v>
      </c>
    </row>
    <row r="1411" spans="1:4">
      <c r="A1411" s="1">
        <v>36951</v>
      </c>
      <c r="B1411" s="4">
        <v>36951</v>
      </c>
      <c r="C1411" s="12">
        <f t="shared" si="31"/>
        <v>3</v>
      </c>
      <c r="D1411" s="5">
        <f>VLOOKUP($B1411,data!$A$6:$M$15000,6)</f>
        <v>374000</v>
      </c>
    </row>
    <row r="1412" spans="1:4">
      <c r="A1412" s="1">
        <v>36952</v>
      </c>
      <c r="B1412" s="4">
        <v>36952</v>
      </c>
      <c r="C1412" s="12">
        <f t="shared" si="31"/>
        <v>3</v>
      </c>
      <c r="D1412" s="5">
        <f>VLOOKUP($B1412,data!$A$6:$M$15000,6)</f>
        <v>356000</v>
      </c>
    </row>
    <row r="1413" spans="1:4">
      <c r="A1413" s="1">
        <v>36953</v>
      </c>
      <c r="B1413" s="4">
        <v>36953</v>
      </c>
      <c r="C1413" s="12">
        <f t="shared" si="31"/>
        <v>3</v>
      </c>
      <c r="D1413" s="5">
        <f>VLOOKUP($B1413,data!$A$6:$M$15000,6)</f>
        <v>379000</v>
      </c>
    </row>
    <row r="1414" spans="1:4">
      <c r="A1414" s="1">
        <v>36954</v>
      </c>
      <c r="B1414" s="4">
        <v>36954</v>
      </c>
      <c r="C1414" s="12">
        <f t="shared" si="31"/>
        <v>3</v>
      </c>
      <c r="D1414" s="5">
        <f>VLOOKUP($B1414,data!$A$6:$M$15000,6)</f>
        <v>314000</v>
      </c>
    </row>
    <row r="1415" spans="1:4">
      <c r="A1415" s="1">
        <v>36955</v>
      </c>
      <c r="B1415" s="4">
        <v>36955</v>
      </c>
      <c r="C1415" s="12">
        <f t="shared" si="31"/>
        <v>3</v>
      </c>
      <c r="D1415" s="5">
        <f>VLOOKUP($B1415,data!$A$6:$M$15000,6)</f>
        <v>370000</v>
      </c>
    </row>
    <row r="1416" spans="1:4">
      <c r="A1416" s="1">
        <v>36956</v>
      </c>
      <c r="B1416" s="4">
        <v>36956</v>
      </c>
      <c r="C1416" s="12">
        <f t="shared" si="31"/>
        <v>3</v>
      </c>
      <c r="D1416" s="5">
        <f>VLOOKUP($B1416,data!$A$6:$M$15000,6)</f>
        <v>386000</v>
      </c>
    </row>
    <row r="1417" spans="1:4">
      <c r="A1417" s="1">
        <v>36957</v>
      </c>
      <c r="B1417" s="4">
        <v>36957</v>
      </c>
      <c r="C1417" s="12">
        <f t="shared" si="31"/>
        <v>3</v>
      </c>
      <c r="D1417" s="5">
        <f>VLOOKUP($B1417,data!$A$6:$M$15000,6)</f>
        <v>404000</v>
      </c>
    </row>
    <row r="1418" spans="1:4">
      <c r="A1418" s="1">
        <v>36958</v>
      </c>
      <c r="B1418" s="4">
        <v>36958</v>
      </c>
      <c r="C1418" s="12">
        <f t="shared" si="31"/>
        <v>3</v>
      </c>
      <c r="D1418" s="5">
        <f>VLOOKUP($B1418,data!$A$6:$M$15000,6)</f>
        <v>376000</v>
      </c>
    </row>
    <row r="1419" spans="1:4">
      <c r="A1419" s="1">
        <v>36959</v>
      </c>
      <c r="B1419" s="4">
        <v>36959</v>
      </c>
      <c r="C1419" s="12">
        <f t="shared" ref="C1419:C1482" si="32">IF(B1419&lt;&gt;"",MONTH(B1419),0)</f>
        <v>3</v>
      </c>
      <c r="D1419" s="5">
        <f>VLOOKUP($B1419,data!$A$6:$M$15000,6)</f>
        <v>380000</v>
      </c>
    </row>
    <row r="1420" spans="1:4">
      <c r="A1420" s="1">
        <v>36960</v>
      </c>
      <c r="B1420" s="4">
        <v>36960</v>
      </c>
      <c r="C1420" s="12">
        <f t="shared" si="32"/>
        <v>3</v>
      </c>
      <c r="D1420" s="5">
        <f>VLOOKUP($B1420,data!$A$6:$M$15000,6)</f>
        <v>405000</v>
      </c>
    </row>
    <row r="1421" spans="1:4">
      <c r="A1421" s="1">
        <v>36961</v>
      </c>
      <c r="B1421" s="4">
        <v>36961</v>
      </c>
      <c r="C1421" s="12">
        <f t="shared" si="32"/>
        <v>3</v>
      </c>
      <c r="D1421" s="5">
        <f>VLOOKUP($B1421,data!$A$6:$M$15000,6)</f>
        <v>394000</v>
      </c>
    </row>
    <row r="1422" spans="1:4">
      <c r="A1422" s="1">
        <v>36962</v>
      </c>
      <c r="B1422" s="4">
        <v>36962</v>
      </c>
      <c r="C1422" s="12">
        <f t="shared" si="32"/>
        <v>3</v>
      </c>
      <c r="D1422" s="5">
        <f>VLOOKUP($B1422,data!$A$6:$M$15000,6)</f>
        <v>373000</v>
      </c>
    </row>
    <row r="1423" spans="1:4">
      <c r="A1423" s="1">
        <v>36963</v>
      </c>
      <c r="B1423" s="4">
        <v>36963</v>
      </c>
      <c r="C1423" s="12">
        <f t="shared" si="32"/>
        <v>3</v>
      </c>
      <c r="D1423" s="5">
        <f>VLOOKUP($B1423,data!$A$6:$M$15000,6)</f>
        <v>373000</v>
      </c>
    </row>
    <row r="1424" spans="1:4">
      <c r="A1424" s="1">
        <v>36964</v>
      </c>
      <c r="B1424" s="4">
        <v>36964</v>
      </c>
      <c r="C1424" s="12">
        <f t="shared" si="32"/>
        <v>3</v>
      </c>
      <c r="D1424" s="5">
        <f>VLOOKUP($B1424,data!$A$6:$M$15000,6)</f>
        <v>377000</v>
      </c>
    </row>
    <row r="1425" spans="1:4">
      <c r="A1425" s="1">
        <v>36965</v>
      </c>
      <c r="B1425" s="4">
        <v>36965</v>
      </c>
      <c r="C1425" s="12">
        <f t="shared" si="32"/>
        <v>3</v>
      </c>
      <c r="D1425" s="5">
        <f>VLOOKUP($B1425,data!$A$6:$M$15000,6)</f>
        <v>407000</v>
      </c>
    </row>
    <row r="1426" spans="1:4">
      <c r="A1426" s="1">
        <v>36966</v>
      </c>
      <c r="B1426" s="4">
        <v>36966</v>
      </c>
      <c r="C1426" s="12">
        <f t="shared" si="32"/>
        <v>3</v>
      </c>
      <c r="D1426" s="5">
        <f>VLOOKUP($B1426,data!$A$6:$M$15000,6)</f>
        <v>381000</v>
      </c>
    </row>
    <row r="1427" spans="1:4">
      <c r="A1427" s="1">
        <v>36967</v>
      </c>
      <c r="B1427" s="4">
        <v>36967</v>
      </c>
      <c r="C1427" s="12">
        <f t="shared" si="32"/>
        <v>3</v>
      </c>
      <c r="D1427" s="5">
        <f>VLOOKUP($B1427,data!$A$6:$M$15000,6)</f>
        <v>395000</v>
      </c>
    </row>
    <row r="1428" spans="1:4">
      <c r="A1428" s="1">
        <v>36968</v>
      </c>
      <c r="B1428" s="4">
        <v>36968</v>
      </c>
      <c r="C1428" s="12">
        <f t="shared" si="32"/>
        <v>3</v>
      </c>
      <c r="D1428" s="5">
        <f>VLOOKUP($B1428,data!$A$6:$M$15000,6)</f>
        <v>384000</v>
      </c>
    </row>
    <row r="1429" spans="1:4">
      <c r="A1429" s="1">
        <v>36969</v>
      </c>
      <c r="B1429" s="4">
        <v>36969</v>
      </c>
      <c r="C1429" s="12">
        <f t="shared" si="32"/>
        <v>3</v>
      </c>
      <c r="D1429" s="5">
        <f>VLOOKUP($B1429,data!$A$6:$M$15000,6)</f>
        <v>415000</v>
      </c>
    </row>
    <row r="1430" spans="1:4">
      <c r="A1430" s="1">
        <v>36970</v>
      </c>
      <c r="B1430" s="4">
        <v>36970</v>
      </c>
      <c r="C1430" s="12">
        <f t="shared" si="32"/>
        <v>3</v>
      </c>
      <c r="D1430" s="5">
        <f>VLOOKUP($B1430,data!$A$6:$M$15000,6)</f>
        <v>366000</v>
      </c>
    </row>
    <row r="1431" spans="1:4">
      <c r="A1431" s="1">
        <v>36971</v>
      </c>
      <c r="B1431" s="4">
        <v>36971</v>
      </c>
      <c r="C1431" s="12">
        <f t="shared" si="32"/>
        <v>3</v>
      </c>
      <c r="D1431" s="5">
        <f>VLOOKUP($B1431,data!$A$6:$M$15000,6)</f>
        <v>384000</v>
      </c>
    </row>
    <row r="1432" spans="1:4">
      <c r="A1432" s="1">
        <v>36972</v>
      </c>
      <c r="B1432" s="4">
        <v>36972</v>
      </c>
      <c r="C1432" s="12">
        <f t="shared" si="32"/>
        <v>3</v>
      </c>
      <c r="D1432" s="5">
        <f>VLOOKUP($B1432,data!$A$6:$M$15000,6)</f>
        <v>387000</v>
      </c>
    </row>
    <row r="1433" spans="1:4">
      <c r="A1433" s="1">
        <v>36973</v>
      </c>
      <c r="B1433" s="4">
        <v>36973</v>
      </c>
      <c r="C1433" s="12">
        <f t="shared" si="32"/>
        <v>3</v>
      </c>
      <c r="D1433" s="5">
        <f>VLOOKUP($B1433,data!$A$6:$M$15000,6)</f>
        <v>372000</v>
      </c>
    </row>
    <row r="1434" spans="1:4">
      <c r="A1434" s="1">
        <v>36974</v>
      </c>
      <c r="B1434" s="4">
        <v>36974</v>
      </c>
      <c r="C1434" s="12">
        <f t="shared" si="32"/>
        <v>3</v>
      </c>
      <c r="D1434" s="5">
        <f>VLOOKUP($B1434,data!$A$6:$M$15000,6)</f>
        <v>323000</v>
      </c>
    </row>
    <row r="1435" spans="1:4">
      <c r="A1435" s="1">
        <v>36975</v>
      </c>
      <c r="B1435" s="4">
        <v>36975</v>
      </c>
      <c r="C1435" s="12">
        <f t="shared" si="32"/>
        <v>3</v>
      </c>
      <c r="D1435" s="5">
        <f>VLOOKUP($B1435,data!$A$6:$M$15000,6)</f>
        <v>320000</v>
      </c>
    </row>
    <row r="1436" spans="1:4">
      <c r="A1436" s="1">
        <v>36976</v>
      </c>
      <c r="B1436" s="4">
        <v>36976</v>
      </c>
      <c r="C1436" s="12">
        <f t="shared" si="32"/>
        <v>3</v>
      </c>
      <c r="D1436" s="5">
        <f>VLOOKUP($B1436,data!$A$6:$M$15000,6)</f>
        <v>321000</v>
      </c>
    </row>
    <row r="1437" spans="1:4">
      <c r="A1437" s="1">
        <v>36977</v>
      </c>
      <c r="B1437" s="4">
        <v>36977</v>
      </c>
      <c r="C1437" s="12">
        <f t="shared" si="32"/>
        <v>3</v>
      </c>
      <c r="D1437" s="5">
        <f>VLOOKUP($B1437,data!$A$6:$M$15000,6)</f>
        <v>320000</v>
      </c>
    </row>
    <row r="1438" spans="1:4">
      <c r="A1438" s="1">
        <v>36978</v>
      </c>
      <c r="B1438" s="4">
        <v>36978</v>
      </c>
      <c r="C1438" s="12">
        <f t="shared" si="32"/>
        <v>3</v>
      </c>
      <c r="D1438" s="5">
        <f>VLOOKUP($B1438,data!$A$6:$M$15000,6)</f>
        <v>372000</v>
      </c>
    </row>
    <row r="1439" spans="1:4">
      <c r="A1439" s="1">
        <v>36979</v>
      </c>
      <c r="B1439" s="4">
        <v>36979</v>
      </c>
      <c r="C1439" s="12">
        <f t="shared" si="32"/>
        <v>3</v>
      </c>
      <c r="D1439" s="5">
        <f>VLOOKUP($B1439,data!$A$6:$M$15000,6)</f>
        <v>324000</v>
      </c>
    </row>
    <row r="1440" spans="1:4">
      <c r="A1440" s="1">
        <v>36980</v>
      </c>
      <c r="B1440" s="4">
        <v>36980</v>
      </c>
      <c r="C1440" s="12">
        <f t="shared" si="32"/>
        <v>3</v>
      </c>
      <c r="D1440" s="5">
        <f>VLOOKUP($B1440,data!$A$6:$M$15000,6)</f>
        <v>336000</v>
      </c>
    </row>
    <row r="1441" spans="1:4">
      <c r="A1441" s="1">
        <v>36981</v>
      </c>
      <c r="B1441" s="4">
        <v>36981</v>
      </c>
      <c r="C1441" s="12">
        <f t="shared" si="32"/>
        <v>3</v>
      </c>
      <c r="D1441" s="5">
        <f>VLOOKUP($B1441,data!$A$6:$M$15000,6)</f>
        <v>416000</v>
      </c>
    </row>
    <row r="1442" spans="1:4">
      <c r="A1442" s="1">
        <v>36982</v>
      </c>
      <c r="B1442" s="4">
        <v>36982</v>
      </c>
      <c r="C1442" s="12">
        <f t="shared" si="32"/>
        <v>4</v>
      </c>
      <c r="D1442" s="5">
        <f>VLOOKUP($B1442,data!$A$6:$M$15000,6)</f>
        <v>252000</v>
      </c>
    </row>
    <row r="1443" spans="1:4">
      <c r="A1443" s="1">
        <v>36983</v>
      </c>
      <c r="B1443" s="4">
        <v>36983</v>
      </c>
      <c r="C1443" s="12">
        <f t="shared" si="32"/>
        <v>4</v>
      </c>
      <c r="D1443" s="5">
        <f>VLOOKUP($B1443,data!$A$6:$M$15000,6)</f>
        <v>311000</v>
      </c>
    </row>
    <row r="1444" spans="1:4">
      <c r="A1444" s="1">
        <v>36984</v>
      </c>
      <c r="B1444" s="4">
        <v>36984</v>
      </c>
      <c r="C1444" s="12">
        <f t="shared" si="32"/>
        <v>4</v>
      </c>
      <c r="D1444" s="5">
        <f>VLOOKUP($B1444,data!$A$6:$M$15000,6)</f>
        <v>292000</v>
      </c>
    </row>
    <row r="1445" spans="1:4">
      <c r="A1445" s="1">
        <v>36985</v>
      </c>
      <c r="B1445" s="4">
        <v>36985</v>
      </c>
      <c r="C1445" s="12">
        <f t="shared" si="32"/>
        <v>4</v>
      </c>
      <c r="D1445" s="5">
        <f>VLOOKUP($B1445,data!$A$6:$M$15000,6)</f>
        <v>295000</v>
      </c>
    </row>
    <row r="1446" spans="1:4">
      <c r="A1446" s="1">
        <v>36986</v>
      </c>
      <c r="B1446" s="4">
        <v>36986</v>
      </c>
      <c r="C1446" s="12">
        <f t="shared" si="32"/>
        <v>4</v>
      </c>
      <c r="D1446" s="5">
        <f>VLOOKUP($B1446,data!$A$6:$M$15000,6)</f>
        <v>264000</v>
      </c>
    </row>
    <row r="1447" spans="1:4">
      <c r="A1447" s="1">
        <v>36987</v>
      </c>
      <c r="B1447" s="4">
        <v>36987</v>
      </c>
      <c r="C1447" s="12">
        <f t="shared" si="32"/>
        <v>4</v>
      </c>
      <c r="D1447" s="5" t="str">
        <f>VLOOKUP($B1447,data!$A$6:$M$15000,6)</f>
        <v>N/A</v>
      </c>
    </row>
    <row r="1448" spans="1:4">
      <c r="A1448" s="1">
        <v>36988</v>
      </c>
      <c r="B1448" s="4">
        <v>36988</v>
      </c>
      <c r="C1448" s="12">
        <f t="shared" si="32"/>
        <v>4</v>
      </c>
      <c r="D1448" s="5" t="str">
        <f>VLOOKUP($B1448,data!$A$6:$M$15000,6)</f>
        <v>N/A</v>
      </c>
    </row>
    <row r="1449" spans="1:4">
      <c r="A1449" s="1">
        <v>36989</v>
      </c>
      <c r="B1449" s="4">
        <v>36989</v>
      </c>
      <c r="C1449" s="12">
        <f t="shared" si="32"/>
        <v>4</v>
      </c>
      <c r="D1449" s="5" t="str">
        <f>VLOOKUP($B1449,data!$A$6:$M$15000,6)</f>
        <v>N/A</v>
      </c>
    </row>
    <row r="1450" spans="1:4">
      <c r="A1450" s="1">
        <v>36990</v>
      </c>
      <c r="B1450" s="4">
        <v>36990</v>
      </c>
      <c r="C1450" s="12">
        <f t="shared" si="32"/>
        <v>4</v>
      </c>
      <c r="D1450" s="5" t="str">
        <f>VLOOKUP($B1450,data!$A$6:$M$15000,6)</f>
        <v>N/A</v>
      </c>
    </row>
    <row r="1451" spans="1:4">
      <c r="A1451" s="1">
        <v>36991</v>
      </c>
      <c r="B1451" s="4">
        <v>36991</v>
      </c>
      <c r="C1451" s="12">
        <f t="shared" si="32"/>
        <v>4</v>
      </c>
      <c r="D1451" s="5" t="str">
        <f>VLOOKUP($B1451,data!$A$6:$M$15000,6)</f>
        <v>N/A</v>
      </c>
    </row>
    <row r="1452" spans="1:4">
      <c r="A1452" s="1">
        <v>36992</v>
      </c>
      <c r="B1452" s="4">
        <v>36992</v>
      </c>
      <c r="C1452" s="12">
        <f t="shared" si="32"/>
        <v>4</v>
      </c>
      <c r="D1452" s="5" t="str">
        <f>VLOOKUP($B1452,data!$A$6:$M$15000,6)</f>
        <v>N/A</v>
      </c>
    </row>
    <row r="1453" spans="1:4">
      <c r="A1453" s="1">
        <v>36993</v>
      </c>
      <c r="B1453" s="4">
        <v>36993</v>
      </c>
      <c r="C1453" s="12">
        <f t="shared" si="32"/>
        <v>4</v>
      </c>
      <c r="D1453" s="5" t="str">
        <f>VLOOKUP($B1453,data!$A$6:$M$15000,6)</f>
        <v>N/A</v>
      </c>
    </row>
    <row r="1454" spans="1:4">
      <c r="A1454" s="1">
        <v>36994</v>
      </c>
      <c r="B1454" s="4">
        <v>36994</v>
      </c>
      <c r="C1454" s="12">
        <f t="shared" si="32"/>
        <v>4</v>
      </c>
      <c r="D1454" s="5" t="str">
        <f>VLOOKUP($B1454,data!$A$6:$M$15000,6)</f>
        <v>N/A</v>
      </c>
    </row>
    <row r="1455" spans="1:4">
      <c r="A1455" s="1">
        <v>36995</v>
      </c>
      <c r="B1455" s="4">
        <v>36995</v>
      </c>
      <c r="C1455" s="12">
        <f t="shared" si="32"/>
        <v>4</v>
      </c>
      <c r="D1455" s="5" t="str">
        <f>VLOOKUP($B1455,data!$A$6:$M$15000,6)</f>
        <v>N/A</v>
      </c>
    </row>
    <row r="1456" spans="1:4">
      <c r="A1456" s="1">
        <v>36996</v>
      </c>
      <c r="B1456" s="4">
        <v>36996</v>
      </c>
      <c r="C1456" s="12">
        <f t="shared" si="32"/>
        <v>4</v>
      </c>
      <c r="D1456" s="5" t="str">
        <f>VLOOKUP($B1456,data!$A$6:$M$15000,6)</f>
        <v>N/A</v>
      </c>
    </row>
    <row r="1457" spans="1:4">
      <c r="A1457" s="1">
        <v>36997</v>
      </c>
      <c r="B1457" s="4">
        <v>36997</v>
      </c>
      <c r="C1457" s="12">
        <f t="shared" si="32"/>
        <v>4</v>
      </c>
      <c r="D1457" s="5" t="str">
        <f>VLOOKUP($B1457,data!$A$6:$M$15000,6)</f>
        <v>N/A</v>
      </c>
    </row>
    <row r="1458" spans="1:4">
      <c r="A1458" s="1">
        <v>36998</v>
      </c>
      <c r="B1458" s="4">
        <v>36998</v>
      </c>
      <c r="C1458" s="12">
        <f t="shared" si="32"/>
        <v>4</v>
      </c>
      <c r="D1458" s="5" t="str">
        <f>VLOOKUP($B1458,data!$A$6:$M$15000,6)</f>
        <v>N/A</v>
      </c>
    </row>
    <row r="1459" spans="1:4">
      <c r="A1459" s="1">
        <v>36999</v>
      </c>
      <c r="B1459" s="4">
        <v>36999</v>
      </c>
      <c r="C1459" s="12">
        <f t="shared" si="32"/>
        <v>4</v>
      </c>
      <c r="D1459" s="5" t="str">
        <f>VLOOKUP($B1459,data!$A$6:$M$15000,6)</f>
        <v>N/A</v>
      </c>
    </row>
    <row r="1460" spans="1:4">
      <c r="A1460" s="1">
        <v>37000</v>
      </c>
      <c r="B1460" s="4">
        <v>37000</v>
      </c>
      <c r="C1460" s="12">
        <f t="shared" si="32"/>
        <v>4</v>
      </c>
      <c r="D1460" s="5" t="str">
        <f>VLOOKUP($B1460,data!$A$6:$M$15000,6)</f>
        <v>N/A</v>
      </c>
    </row>
    <row r="1461" spans="1:4">
      <c r="A1461" s="1">
        <v>37001</v>
      </c>
      <c r="B1461" s="4">
        <v>37001</v>
      </c>
      <c r="C1461" s="12">
        <f t="shared" si="32"/>
        <v>4</v>
      </c>
      <c r="D1461" s="5" t="str">
        <f>VLOOKUP($B1461,data!$A$6:$M$15000,6)</f>
        <v>N/A</v>
      </c>
    </row>
    <row r="1462" spans="1:4">
      <c r="A1462" s="1">
        <v>37002</v>
      </c>
      <c r="B1462" s="4">
        <v>37002</v>
      </c>
      <c r="C1462" s="12">
        <f t="shared" si="32"/>
        <v>4</v>
      </c>
      <c r="D1462" s="5" t="str">
        <f>VLOOKUP($B1462,data!$A$6:$M$15000,6)</f>
        <v>N/A</v>
      </c>
    </row>
    <row r="1463" spans="1:4">
      <c r="A1463" s="1">
        <v>37003</v>
      </c>
      <c r="B1463" s="4">
        <v>37003</v>
      </c>
      <c r="C1463" s="12">
        <f t="shared" si="32"/>
        <v>4</v>
      </c>
      <c r="D1463" s="5" t="str">
        <f>VLOOKUP($B1463,data!$A$6:$M$15000,6)</f>
        <v>N/A</v>
      </c>
    </row>
    <row r="1464" spans="1:4">
      <c r="A1464" s="1">
        <v>37004</v>
      </c>
      <c r="B1464" s="4">
        <v>37004</v>
      </c>
      <c r="C1464" s="12">
        <f t="shared" si="32"/>
        <v>4</v>
      </c>
      <c r="D1464" s="5" t="str">
        <f>VLOOKUP($B1464,data!$A$6:$M$15000,6)</f>
        <v>N/A</v>
      </c>
    </row>
    <row r="1465" spans="1:4">
      <c r="A1465" s="1">
        <v>37005</v>
      </c>
      <c r="B1465" s="4">
        <v>37005</v>
      </c>
      <c r="C1465" s="12">
        <f t="shared" si="32"/>
        <v>4</v>
      </c>
      <c r="D1465" s="5" t="str">
        <f>VLOOKUP($B1465,data!$A$6:$M$15000,6)</f>
        <v>N/A</v>
      </c>
    </row>
    <row r="1466" spans="1:4">
      <c r="A1466" s="1">
        <v>37006</v>
      </c>
      <c r="B1466" s="4">
        <v>37006</v>
      </c>
      <c r="C1466" s="12">
        <f t="shared" si="32"/>
        <v>4</v>
      </c>
      <c r="D1466" s="5" t="str">
        <f>VLOOKUP($B1466,data!$A$6:$M$15000,6)</f>
        <v>N/A</v>
      </c>
    </row>
    <row r="1467" spans="1:4">
      <c r="A1467" s="1">
        <v>37007</v>
      </c>
      <c r="B1467" s="4">
        <v>37007</v>
      </c>
      <c r="C1467" s="12">
        <f t="shared" si="32"/>
        <v>4</v>
      </c>
      <c r="D1467" s="5" t="str">
        <f>VLOOKUP($B1467,data!$A$6:$M$15000,6)</f>
        <v>N/A</v>
      </c>
    </row>
    <row r="1468" spans="1:4">
      <c r="A1468" s="1">
        <v>37008</v>
      </c>
      <c r="B1468" s="4">
        <v>37008</v>
      </c>
      <c r="C1468" s="12">
        <f t="shared" si="32"/>
        <v>4</v>
      </c>
      <c r="D1468" s="5" t="str">
        <f>VLOOKUP($B1468,data!$A$6:$M$15000,6)</f>
        <v>N/A</v>
      </c>
    </row>
    <row r="1469" spans="1:4">
      <c r="A1469" s="1">
        <v>37009</v>
      </c>
      <c r="B1469" s="4">
        <v>37009</v>
      </c>
      <c r="C1469" s="12">
        <f t="shared" si="32"/>
        <v>4</v>
      </c>
      <c r="D1469" s="5" t="str">
        <f>VLOOKUP($B1469,data!$A$6:$M$15000,6)</f>
        <v>N/A</v>
      </c>
    </row>
    <row r="1470" spans="1:4">
      <c r="A1470" s="1">
        <v>37010</v>
      </c>
      <c r="B1470" s="4">
        <v>37010</v>
      </c>
      <c r="C1470" s="12">
        <f t="shared" si="32"/>
        <v>4</v>
      </c>
      <c r="D1470" s="5" t="str">
        <f>VLOOKUP($B1470,data!$A$6:$M$15000,6)</f>
        <v>N/A</v>
      </c>
    </row>
    <row r="1471" spans="1:4">
      <c r="A1471" s="1">
        <v>37011</v>
      </c>
      <c r="B1471" s="4">
        <v>37011</v>
      </c>
      <c r="C1471" s="12">
        <f t="shared" si="32"/>
        <v>4</v>
      </c>
      <c r="D1471" s="5" t="str">
        <f>VLOOKUP($B1471,data!$A$6:$M$15000,6)</f>
        <v>N/A</v>
      </c>
    </row>
    <row r="1472" spans="1:4">
      <c r="A1472" s="1">
        <v>37012</v>
      </c>
      <c r="B1472" s="4">
        <v>37012</v>
      </c>
      <c r="C1472" s="12">
        <f t="shared" si="32"/>
        <v>5</v>
      </c>
      <c r="D1472" s="5" t="str">
        <f>VLOOKUP($B1472,data!$A$6:$M$15000,6)</f>
        <v>N/A</v>
      </c>
    </row>
    <row r="1473" spans="1:4">
      <c r="A1473" s="1">
        <v>37013</v>
      </c>
      <c r="B1473" s="4">
        <v>37013</v>
      </c>
      <c r="C1473" s="12">
        <f t="shared" si="32"/>
        <v>5</v>
      </c>
      <c r="D1473" s="5" t="str">
        <f>VLOOKUP($B1473,data!$A$6:$M$15000,6)</f>
        <v>N/A</v>
      </c>
    </row>
    <row r="1474" spans="1:4">
      <c r="A1474" s="1">
        <v>37014</v>
      </c>
      <c r="B1474" s="4">
        <v>37014</v>
      </c>
      <c r="C1474" s="12">
        <f t="shared" si="32"/>
        <v>5</v>
      </c>
      <c r="D1474" s="5" t="str">
        <f>VLOOKUP($B1474,data!$A$6:$M$15000,6)</f>
        <v>N/A</v>
      </c>
    </row>
    <row r="1475" spans="1:4">
      <c r="A1475" s="1">
        <v>37015</v>
      </c>
      <c r="B1475" s="4">
        <v>37015</v>
      </c>
      <c r="C1475" s="12">
        <f t="shared" si="32"/>
        <v>5</v>
      </c>
      <c r="D1475" s="5" t="str">
        <f>VLOOKUP($B1475,data!$A$6:$M$15000,6)</f>
        <v>N/A</v>
      </c>
    </row>
    <row r="1476" spans="1:4">
      <c r="A1476" s="1">
        <v>37016</v>
      </c>
      <c r="B1476" s="4">
        <v>37016</v>
      </c>
      <c r="C1476" s="12">
        <f t="shared" si="32"/>
        <v>5</v>
      </c>
      <c r="D1476" s="5" t="str">
        <f>VLOOKUP($B1476,data!$A$6:$M$15000,6)</f>
        <v>N/A</v>
      </c>
    </row>
    <row r="1477" spans="1:4">
      <c r="A1477" s="1">
        <v>37017</v>
      </c>
      <c r="B1477" s="4">
        <v>37017</v>
      </c>
      <c r="C1477" s="12">
        <f t="shared" si="32"/>
        <v>5</v>
      </c>
      <c r="D1477" s="5" t="str">
        <f>VLOOKUP($B1477,data!$A$6:$M$15000,6)</f>
        <v>N/A</v>
      </c>
    </row>
    <row r="1478" spans="1:4">
      <c r="A1478" s="1">
        <v>37018</v>
      </c>
      <c r="B1478" s="4">
        <v>37018</v>
      </c>
      <c r="C1478" s="12">
        <f t="shared" si="32"/>
        <v>5</v>
      </c>
      <c r="D1478" s="5" t="str">
        <f>VLOOKUP($B1478,data!$A$6:$M$15000,6)</f>
        <v>N/A</v>
      </c>
    </row>
    <row r="1479" spans="1:4">
      <c r="A1479" s="1">
        <v>37019</v>
      </c>
      <c r="B1479" s="4">
        <v>37019</v>
      </c>
      <c r="C1479" s="12">
        <f t="shared" si="32"/>
        <v>5</v>
      </c>
      <c r="D1479" s="5" t="str">
        <f>VLOOKUP($B1479,data!$A$6:$M$15000,6)</f>
        <v>N/A</v>
      </c>
    </row>
    <row r="1480" spans="1:4">
      <c r="A1480" s="1">
        <v>37020</v>
      </c>
      <c r="B1480" s="4">
        <v>37020</v>
      </c>
      <c r="C1480" s="12">
        <f t="shared" si="32"/>
        <v>5</v>
      </c>
      <c r="D1480" s="5" t="str">
        <f>VLOOKUP($B1480,data!$A$6:$M$15000,6)</f>
        <v>N/A</v>
      </c>
    </row>
    <row r="1481" spans="1:4">
      <c r="A1481" s="1">
        <v>37021</v>
      </c>
      <c r="B1481" s="4">
        <v>37021</v>
      </c>
      <c r="C1481" s="12">
        <f t="shared" si="32"/>
        <v>5</v>
      </c>
      <c r="D1481" s="5" t="str">
        <f>VLOOKUP($B1481,data!$A$6:$M$15000,6)</f>
        <v>N/A</v>
      </c>
    </row>
    <row r="1482" spans="1:4">
      <c r="A1482" s="1">
        <v>37022</v>
      </c>
      <c r="B1482" s="4">
        <v>37022</v>
      </c>
      <c r="C1482" s="12">
        <f t="shared" si="32"/>
        <v>5</v>
      </c>
      <c r="D1482" s="5" t="str">
        <f>VLOOKUP($B1482,data!$A$6:$M$15000,6)</f>
        <v>N/A</v>
      </c>
    </row>
    <row r="1483" spans="1:4">
      <c r="A1483" s="1">
        <v>37023</v>
      </c>
      <c r="B1483" s="4">
        <v>37023</v>
      </c>
      <c r="C1483" s="12">
        <f t="shared" ref="C1483:C1546" si="33">IF(B1483&lt;&gt;"",MONTH(B1483),0)</f>
        <v>5</v>
      </c>
      <c r="D1483" s="5" t="str">
        <f>VLOOKUP($B1483,data!$A$6:$M$15000,6)</f>
        <v>N/A</v>
      </c>
    </row>
    <row r="1484" spans="1:4">
      <c r="A1484" s="1">
        <v>37024</v>
      </c>
      <c r="B1484" s="4">
        <v>37024</v>
      </c>
      <c r="C1484" s="12">
        <f t="shared" si="33"/>
        <v>5</v>
      </c>
      <c r="D1484" s="5" t="str">
        <f>VLOOKUP($B1484,data!$A$6:$M$15000,6)</f>
        <v>N/A</v>
      </c>
    </row>
    <row r="1485" spans="1:4">
      <c r="A1485" s="1">
        <v>37025</v>
      </c>
      <c r="B1485" s="4">
        <v>37025</v>
      </c>
      <c r="C1485" s="12">
        <f t="shared" si="33"/>
        <v>5</v>
      </c>
      <c r="D1485" s="5" t="str">
        <f>VLOOKUP($B1485,data!$A$6:$M$15000,6)</f>
        <v>N/A</v>
      </c>
    </row>
    <row r="1486" spans="1:4">
      <c r="A1486" s="1">
        <v>37026</v>
      </c>
      <c r="B1486" s="4">
        <v>37026</v>
      </c>
      <c r="C1486" s="12">
        <f t="shared" si="33"/>
        <v>5</v>
      </c>
      <c r="D1486" s="5" t="str">
        <f>VLOOKUP($B1486,data!$A$6:$M$15000,6)</f>
        <v>N/A</v>
      </c>
    </row>
    <row r="1487" spans="1:4">
      <c r="A1487" s="1">
        <v>37027</v>
      </c>
      <c r="B1487" s="4">
        <v>37027</v>
      </c>
      <c r="C1487" s="12">
        <f t="shared" si="33"/>
        <v>5</v>
      </c>
      <c r="D1487" s="5" t="str">
        <f>VLOOKUP($B1487,data!$A$6:$M$15000,6)</f>
        <v>N/A</v>
      </c>
    </row>
    <row r="1488" spans="1:4">
      <c r="A1488" s="1">
        <v>37028</v>
      </c>
      <c r="B1488" s="4">
        <v>37028</v>
      </c>
      <c r="C1488" s="12">
        <f t="shared" si="33"/>
        <v>5</v>
      </c>
      <c r="D1488" s="5" t="str">
        <f>VLOOKUP($B1488,data!$A$6:$M$15000,6)</f>
        <v>N/A</v>
      </c>
    </row>
    <row r="1489" spans="1:4">
      <c r="A1489" s="1">
        <v>37029</v>
      </c>
      <c r="B1489" s="4">
        <v>37029</v>
      </c>
      <c r="C1489" s="12">
        <f t="shared" si="33"/>
        <v>5</v>
      </c>
      <c r="D1489" s="5" t="str">
        <f>VLOOKUP($B1489,data!$A$6:$M$15000,6)</f>
        <v>N/A</v>
      </c>
    </row>
    <row r="1490" spans="1:4">
      <c r="A1490" s="1">
        <v>37030</v>
      </c>
      <c r="B1490" s="4">
        <v>37030</v>
      </c>
      <c r="C1490" s="12">
        <f t="shared" si="33"/>
        <v>5</v>
      </c>
      <c r="D1490" s="5" t="str">
        <f>VLOOKUP($B1490,data!$A$6:$M$15000,6)</f>
        <v>N/A</v>
      </c>
    </row>
    <row r="1491" spans="1:4">
      <c r="A1491" s="1">
        <v>37031</v>
      </c>
      <c r="B1491" s="4">
        <v>37031</v>
      </c>
      <c r="C1491" s="12">
        <f t="shared" si="33"/>
        <v>5</v>
      </c>
      <c r="D1491" s="5" t="str">
        <f>VLOOKUP($B1491,data!$A$6:$M$15000,6)</f>
        <v>N/A</v>
      </c>
    </row>
    <row r="1492" spans="1:4">
      <c r="A1492" s="1">
        <v>37032</v>
      </c>
      <c r="B1492" s="4">
        <v>37032</v>
      </c>
      <c r="C1492" s="12">
        <f t="shared" si="33"/>
        <v>5</v>
      </c>
      <c r="D1492" s="5" t="str">
        <f>VLOOKUP($B1492,data!$A$6:$M$15000,6)</f>
        <v>N/A</v>
      </c>
    </row>
    <row r="1493" spans="1:4">
      <c r="A1493" s="1">
        <v>37033</v>
      </c>
      <c r="B1493" s="4">
        <v>37033</v>
      </c>
      <c r="C1493" s="12">
        <f t="shared" si="33"/>
        <v>5</v>
      </c>
      <c r="D1493" s="5" t="str">
        <f>VLOOKUP($B1493,data!$A$6:$M$15000,6)</f>
        <v>N/A</v>
      </c>
    </row>
    <row r="1494" spans="1:4">
      <c r="A1494" s="1">
        <v>37034</v>
      </c>
      <c r="B1494" s="4">
        <v>37034</v>
      </c>
      <c r="C1494" s="12">
        <f t="shared" si="33"/>
        <v>5</v>
      </c>
      <c r="D1494" s="5" t="str">
        <f>VLOOKUP($B1494,data!$A$6:$M$15000,6)</f>
        <v>N/A</v>
      </c>
    </row>
    <row r="1495" spans="1:4">
      <c r="A1495" s="1">
        <v>37035</v>
      </c>
      <c r="B1495" s="4">
        <v>37035</v>
      </c>
      <c r="C1495" s="12">
        <f t="shared" si="33"/>
        <v>5</v>
      </c>
      <c r="D1495" s="5" t="str">
        <f>VLOOKUP($B1495,data!$A$6:$M$15000,6)</f>
        <v>N/A</v>
      </c>
    </row>
    <row r="1496" spans="1:4">
      <c r="A1496" s="1">
        <v>37036</v>
      </c>
      <c r="B1496" s="4">
        <v>37036</v>
      </c>
      <c r="C1496" s="12">
        <f t="shared" si="33"/>
        <v>5</v>
      </c>
      <c r="D1496" s="5" t="str">
        <f>VLOOKUP($B1496,data!$A$6:$M$15000,6)</f>
        <v>N/A</v>
      </c>
    </row>
    <row r="1497" spans="1:4">
      <c r="A1497" s="1">
        <v>37037</v>
      </c>
      <c r="B1497" s="4">
        <v>37037</v>
      </c>
      <c r="C1497" s="12">
        <f t="shared" si="33"/>
        <v>5</v>
      </c>
      <c r="D1497" s="5" t="str">
        <f>VLOOKUP($B1497,data!$A$6:$M$15000,6)</f>
        <v>N/A</v>
      </c>
    </row>
    <row r="1498" spans="1:4">
      <c r="A1498" s="1">
        <v>37038</v>
      </c>
      <c r="B1498" s="4">
        <v>37038</v>
      </c>
      <c r="C1498" s="12">
        <f t="shared" si="33"/>
        <v>5</v>
      </c>
      <c r="D1498" s="5" t="str">
        <f>VLOOKUP($B1498,data!$A$6:$M$15000,6)</f>
        <v>N/A</v>
      </c>
    </row>
    <row r="1499" spans="1:4">
      <c r="A1499" s="1">
        <v>37039</v>
      </c>
      <c r="B1499" s="4">
        <v>37039</v>
      </c>
      <c r="C1499" s="12">
        <f t="shared" si="33"/>
        <v>5</v>
      </c>
      <c r="D1499" s="5" t="str">
        <f>VLOOKUP($B1499,data!$A$6:$M$15000,6)</f>
        <v>N/A</v>
      </c>
    </row>
    <row r="1500" spans="1:4">
      <c r="A1500" s="1">
        <v>37040</v>
      </c>
      <c r="B1500" s="4">
        <v>37040</v>
      </c>
      <c r="C1500" s="12">
        <f t="shared" si="33"/>
        <v>5</v>
      </c>
      <c r="D1500" s="5" t="str">
        <f>VLOOKUP($B1500,data!$A$6:$M$15000,6)</f>
        <v>N/A</v>
      </c>
    </row>
    <row r="1501" spans="1:4">
      <c r="A1501" s="1">
        <v>37041</v>
      </c>
      <c r="B1501" s="4">
        <v>37041</v>
      </c>
      <c r="C1501" s="12">
        <f t="shared" si="33"/>
        <v>5</v>
      </c>
      <c r="D1501" s="5" t="str">
        <f>VLOOKUP($B1501,data!$A$6:$M$15000,6)</f>
        <v>N/A</v>
      </c>
    </row>
    <row r="1502" spans="1:4">
      <c r="A1502" s="1">
        <v>37042</v>
      </c>
      <c r="B1502" s="4">
        <v>37042</v>
      </c>
      <c r="C1502" s="12">
        <f t="shared" si="33"/>
        <v>5</v>
      </c>
      <c r="D1502" s="5" t="str">
        <f>VLOOKUP($B1502,data!$A$6:$M$15000,6)</f>
        <v>N/A</v>
      </c>
    </row>
    <row r="1503" spans="1:4">
      <c r="A1503" s="1">
        <v>37043</v>
      </c>
      <c r="B1503" s="4">
        <v>37043</v>
      </c>
      <c r="C1503" s="12">
        <f t="shared" si="33"/>
        <v>6</v>
      </c>
      <c r="D1503" s="5" t="str">
        <f>VLOOKUP($B1503,data!$A$6:$M$15000,6)</f>
        <v>N/A</v>
      </c>
    </row>
    <row r="1504" spans="1:4">
      <c r="A1504" s="1">
        <v>37044</v>
      </c>
      <c r="B1504" s="4">
        <v>37044</v>
      </c>
      <c r="C1504" s="12">
        <f t="shared" si="33"/>
        <v>6</v>
      </c>
      <c r="D1504" s="5" t="str">
        <f>VLOOKUP($B1504,data!$A$6:$M$15000,6)</f>
        <v>N/A</v>
      </c>
    </row>
    <row r="1505" spans="1:4">
      <c r="A1505" s="1">
        <v>37045</v>
      </c>
      <c r="B1505" s="4">
        <v>37045</v>
      </c>
      <c r="C1505" s="12">
        <f t="shared" si="33"/>
        <v>6</v>
      </c>
      <c r="D1505" s="5" t="str">
        <f>VLOOKUP($B1505,data!$A$6:$M$15000,6)</f>
        <v>N/A</v>
      </c>
    </row>
    <row r="1506" spans="1:4">
      <c r="A1506" s="1">
        <v>37046</v>
      </c>
      <c r="B1506" s="4">
        <v>37046</v>
      </c>
      <c r="C1506" s="12">
        <f t="shared" si="33"/>
        <v>6</v>
      </c>
      <c r="D1506" s="5" t="str">
        <f>VLOOKUP($B1506,data!$A$6:$M$15000,6)</f>
        <v>N/A</v>
      </c>
    </row>
    <row r="1507" spans="1:4">
      <c r="A1507" s="1">
        <v>37047</v>
      </c>
      <c r="B1507" s="4">
        <v>37047</v>
      </c>
      <c r="C1507" s="12">
        <f t="shared" si="33"/>
        <v>6</v>
      </c>
      <c r="D1507" s="5" t="str">
        <f>VLOOKUP($B1507,data!$A$6:$M$15000,6)</f>
        <v>N/A</v>
      </c>
    </row>
    <row r="1508" spans="1:4">
      <c r="A1508" s="1">
        <v>37048</v>
      </c>
      <c r="B1508" s="4">
        <v>37048</v>
      </c>
      <c r="C1508" s="12">
        <f t="shared" si="33"/>
        <v>6</v>
      </c>
      <c r="D1508" s="5" t="str">
        <f>VLOOKUP($B1508,data!$A$6:$M$15000,6)</f>
        <v>N/A</v>
      </c>
    </row>
    <row r="1509" spans="1:4">
      <c r="A1509" s="1">
        <v>37049</v>
      </c>
      <c r="B1509" s="4">
        <v>37049</v>
      </c>
      <c r="C1509" s="12">
        <f t="shared" si="33"/>
        <v>6</v>
      </c>
      <c r="D1509" s="5" t="str">
        <f>VLOOKUP($B1509,data!$A$6:$M$15000,6)</f>
        <v>N/A</v>
      </c>
    </row>
    <row r="1510" spans="1:4">
      <c r="A1510" s="1">
        <v>37050</v>
      </c>
      <c r="B1510" s="4">
        <v>37050</v>
      </c>
      <c r="C1510" s="12">
        <f t="shared" si="33"/>
        <v>6</v>
      </c>
      <c r="D1510" s="5" t="str">
        <f>VLOOKUP($B1510,data!$A$6:$M$15000,6)</f>
        <v>N/A</v>
      </c>
    </row>
    <row r="1511" spans="1:4">
      <c r="A1511" s="1">
        <v>37051</v>
      </c>
      <c r="B1511" s="4">
        <v>37051</v>
      </c>
      <c r="C1511" s="12">
        <f t="shared" si="33"/>
        <v>6</v>
      </c>
      <c r="D1511" s="5" t="str">
        <f>VLOOKUP($B1511,data!$A$6:$M$15000,6)</f>
        <v>N/A</v>
      </c>
    </row>
    <row r="1512" spans="1:4">
      <c r="A1512" s="1">
        <v>37052</v>
      </c>
      <c r="B1512" s="4">
        <v>37052</v>
      </c>
      <c r="C1512" s="12">
        <f t="shared" si="33"/>
        <v>6</v>
      </c>
      <c r="D1512" s="5" t="str">
        <f>VLOOKUP($B1512,data!$A$6:$M$15000,6)</f>
        <v>N/A</v>
      </c>
    </row>
    <row r="1513" spans="1:4">
      <c r="A1513" s="1">
        <v>37053</v>
      </c>
      <c r="B1513" s="4">
        <v>37053</v>
      </c>
      <c r="C1513" s="12">
        <f t="shared" si="33"/>
        <v>6</v>
      </c>
      <c r="D1513" s="5" t="str">
        <f>VLOOKUP($B1513,data!$A$6:$M$15000,6)</f>
        <v>N/A</v>
      </c>
    </row>
    <row r="1514" spans="1:4">
      <c r="A1514" s="1">
        <v>37054</v>
      </c>
      <c r="B1514" s="4">
        <v>37054</v>
      </c>
      <c r="C1514" s="12">
        <f t="shared" si="33"/>
        <v>6</v>
      </c>
      <c r="D1514" s="5" t="str">
        <f>VLOOKUP($B1514,data!$A$6:$M$15000,6)</f>
        <v>N/A</v>
      </c>
    </row>
    <row r="1515" spans="1:4">
      <c r="A1515" s="1">
        <v>37055</v>
      </c>
      <c r="B1515" s="4">
        <v>37055</v>
      </c>
      <c r="C1515" s="12">
        <f t="shared" si="33"/>
        <v>6</v>
      </c>
      <c r="D1515" s="5" t="str">
        <f>VLOOKUP($B1515,data!$A$6:$M$15000,6)</f>
        <v>N/A</v>
      </c>
    </row>
    <row r="1516" spans="1:4">
      <c r="A1516" s="1">
        <v>37056</v>
      </c>
      <c r="B1516" s="4">
        <v>37056</v>
      </c>
      <c r="C1516" s="12">
        <f t="shared" si="33"/>
        <v>6</v>
      </c>
      <c r="D1516" s="5" t="str">
        <f>VLOOKUP($B1516,data!$A$6:$M$15000,6)</f>
        <v>N/A</v>
      </c>
    </row>
    <row r="1517" spans="1:4">
      <c r="A1517" s="1">
        <v>37057</v>
      </c>
      <c r="B1517" s="4">
        <v>37057</v>
      </c>
      <c r="C1517" s="12">
        <f t="shared" si="33"/>
        <v>6</v>
      </c>
      <c r="D1517" s="5" t="str">
        <f>VLOOKUP($B1517,data!$A$6:$M$15000,6)</f>
        <v>N/A</v>
      </c>
    </row>
    <row r="1518" spans="1:4">
      <c r="A1518" s="1">
        <v>37058</v>
      </c>
      <c r="B1518" s="4">
        <v>37058</v>
      </c>
      <c r="C1518" s="12">
        <f t="shared" si="33"/>
        <v>6</v>
      </c>
      <c r="D1518" s="5" t="str">
        <f>VLOOKUP($B1518,data!$A$6:$M$15000,6)</f>
        <v>N/A</v>
      </c>
    </row>
    <row r="1519" spans="1:4">
      <c r="A1519" s="1">
        <v>37059</v>
      </c>
      <c r="B1519" s="4">
        <v>37059</v>
      </c>
      <c r="C1519" s="12">
        <f t="shared" si="33"/>
        <v>6</v>
      </c>
      <c r="D1519" s="5" t="str">
        <f>VLOOKUP($B1519,data!$A$6:$M$15000,6)</f>
        <v>N/A</v>
      </c>
    </row>
    <row r="1520" spans="1:4">
      <c r="A1520" s="1">
        <v>37060</v>
      </c>
      <c r="B1520" s="4">
        <v>37060</v>
      </c>
      <c r="C1520" s="12">
        <f t="shared" si="33"/>
        <v>6</v>
      </c>
      <c r="D1520" s="5" t="str">
        <f>VLOOKUP($B1520,data!$A$6:$M$15000,6)</f>
        <v>N/A</v>
      </c>
    </row>
    <row r="1521" spans="1:4">
      <c r="A1521" s="1">
        <v>37061</v>
      </c>
      <c r="B1521" s="4">
        <v>37061</v>
      </c>
      <c r="C1521" s="12">
        <f t="shared" si="33"/>
        <v>6</v>
      </c>
      <c r="D1521" s="5" t="str">
        <f>VLOOKUP($B1521,data!$A$6:$M$15000,6)</f>
        <v>N/A</v>
      </c>
    </row>
    <row r="1522" spans="1:4">
      <c r="A1522" s="1">
        <v>37062</v>
      </c>
      <c r="B1522" s="4">
        <v>37062</v>
      </c>
      <c r="C1522" s="12">
        <f t="shared" si="33"/>
        <v>6</v>
      </c>
      <c r="D1522" s="5" t="str">
        <f>VLOOKUP($B1522,data!$A$6:$M$15000,6)</f>
        <v>N/A</v>
      </c>
    </row>
    <row r="1523" spans="1:4">
      <c r="A1523" s="1">
        <v>37063</v>
      </c>
      <c r="B1523" s="4">
        <v>37063</v>
      </c>
      <c r="C1523" s="12">
        <f t="shared" si="33"/>
        <v>6</v>
      </c>
      <c r="D1523" s="5" t="str">
        <f>VLOOKUP($B1523,data!$A$6:$M$15000,6)</f>
        <v>N/A</v>
      </c>
    </row>
    <row r="1524" spans="1:4">
      <c r="A1524" s="1">
        <v>37064</v>
      </c>
      <c r="B1524" s="4">
        <v>37064</v>
      </c>
      <c r="C1524" s="12">
        <f t="shared" si="33"/>
        <v>6</v>
      </c>
      <c r="D1524" s="5" t="str">
        <f>VLOOKUP($B1524,data!$A$6:$M$15000,6)</f>
        <v>N/A</v>
      </c>
    </row>
    <row r="1525" spans="1:4">
      <c r="A1525" s="1">
        <v>37065</v>
      </c>
      <c r="B1525" s="4">
        <v>37065</v>
      </c>
      <c r="C1525" s="12">
        <f t="shared" si="33"/>
        <v>6</v>
      </c>
      <c r="D1525" s="5" t="str">
        <f>VLOOKUP($B1525,data!$A$6:$M$15000,6)</f>
        <v>N/A</v>
      </c>
    </row>
    <row r="1526" spans="1:4">
      <c r="A1526" s="1">
        <v>37066</v>
      </c>
      <c r="B1526" s="4">
        <v>37066</v>
      </c>
      <c r="C1526" s="12">
        <f t="shared" si="33"/>
        <v>6</v>
      </c>
      <c r="D1526" s="5" t="str">
        <f>VLOOKUP($B1526,data!$A$6:$M$15000,6)</f>
        <v>N/A</v>
      </c>
    </row>
    <row r="1527" spans="1:4">
      <c r="A1527" s="1">
        <v>37067</v>
      </c>
      <c r="B1527" s="4">
        <v>37067</v>
      </c>
      <c r="C1527" s="12">
        <f t="shared" si="33"/>
        <v>6</v>
      </c>
      <c r="D1527" s="5" t="str">
        <f>VLOOKUP($B1527,data!$A$6:$M$15000,6)</f>
        <v>N/A</v>
      </c>
    </row>
    <row r="1528" spans="1:4">
      <c r="A1528" s="1">
        <v>37068</v>
      </c>
      <c r="B1528" s="4">
        <v>37068</v>
      </c>
      <c r="C1528" s="12">
        <f t="shared" si="33"/>
        <v>6</v>
      </c>
      <c r="D1528" s="5" t="str">
        <f>VLOOKUP($B1528,data!$A$6:$M$15000,6)</f>
        <v>N/A</v>
      </c>
    </row>
    <row r="1529" spans="1:4">
      <c r="A1529" s="1">
        <v>37069</v>
      </c>
      <c r="B1529" s="4">
        <v>37069</v>
      </c>
      <c r="C1529" s="12">
        <f t="shared" si="33"/>
        <v>6</v>
      </c>
      <c r="D1529" s="5" t="str">
        <f>VLOOKUP($B1529,data!$A$6:$M$15000,6)</f>
        <v>N/A</v>
      </c>
    </row>
    <row r="1530" spans="1:4">
      <c r="A1530" s="1">
        <v>37070</v>
      </c>
      <c r="B1530" s="4">
        <v>37070</v>
      </c>
      <c r="C1530" s="12">
        <f t="shared" si="33"/>
        <v>6</v>
      </c>
      <c r="D1530" s="5" t="str">
        <f>VLOOKUP($B1530,data!$A$6:$M$15000,6)</f>
        <v>N/A</v>
      </c>
    </row>
    <row r="1531" spans="1:4">
      <c r="A1531" s="1">
        <v>37071</v>
      </c>
      <c r="B1531" s="4">
        <v>37071</v>
      </c>
      <c r="C1531" s="12">
        <f t="shared" si="33"/>
        <v>6</v>
      </c>
      <c r="D1531" s="5" t="str">
        <f>VLOOKUP($B1531,data!$A$6:$M$15000,6)</f>
        <v>N/A</v>
      </c>
    </row>
    <row r="1532" spans="1:4">
      <c r="A1532" s="1">
        <v>37072</v>
      </c>
      <c r="B1532" s="4">
        <v>37072</v>
      </c>
      <c r="C1532" s="12">
        <f t="shared" si="33"/>
        <v>6</v>
      </c>
      <c r="D1532" s="5" t="str">
        <f>VLOOKUP($B1532,data!$A$6:$M$15000,6)</f>
        <v>N/A</v>
      </c>
    </row>
    <row r="1533" spans="1:4">
      <c r="A1533" s="1">
        <v>37073</v>
      </c>
      <c r="B1533" s="4">
        <v>37073</v>
      </c>
      <c r="C1533" s="12">
        <f t="shared" si="33"/>
        <v>7</v>
      </c>
      <c r="D1533" s="5" t="str">
        <f>VLOOKUP($B1533,data!$A$6:$M$15000,6)</f>
        <v>N/A</v>
      </c>
    </row>
    <row r="1534" spans="1:4">
      <c r="A1534" s="1">
        <v>37074</v>
      </c>
      <c r="B1534" s="4">
        <v>37074</v>
      </c>
      <c r="C1534" s="12">
        <f t="shared" si="33"/>
        <v>7</v>
      </c>
      <c r="D1534" s="5" t="str">
        <f>VLOOKUP($B1534,data!$A$6:$M$15000,6)</f>
        <v>N/A</v>
      </c>
    </row>
    <row r="1535" spans="1:4">
      <c r="A1535" s="1">
        <v>37075</v>
      </c>
      <c r="B1535" s="4">
        <v>37075</v>
      </c>
      <c r="C1535" s="12">
        <f t="shared" si="33"/>
        <v>7</v>
      </c>
      <c r="D1535" s="5" t="str">
        <f>VLOOKUP($B1535,data!$A$6:$M$15000,6)</f>
        <v>N/A</v>
      </c>
    </row>
    <row r="1536" spans="1:4">
      <c r="A1536" s="1">
        <v>37076</v>
      </c>
      <c r="B1536" s="4">
        <v>37076</v>
      </c>
      <c r="C1536" s="12">
        <f t="shared" si="33"/>
        <v>7</v>
      </c>
      <c r="D1536" s="5" t="str">
        <f>VLOOKUP($B1536,data!$A$6:$M$15000,6)</f>
        <v>N/A</v>
      </c>
    </row>
    <row r="1537" spans="1:4">
      <c r="A1537" s="1">
        <v>37077</v>
      </c>
      <c r="B1537" s="4">
        <v>37077</v>
      </c>
      <c r="C1537" s="12">
        <f t="shared" si="33"/>
        <v>7</v>
      </c>
      <c r="D1537" s="5" t="str">
        <f>VLOOKUP($B1537,data!$A$6:$M$15000,6)</f>
        <v>N/A</v>
      </c>
    </row>
    <row r="1538" spans="1:4">
      <c r="A1538" s="1">
        <v>37078</v>
      </c>
      <c r="B1538" s="4">
        <v>37078</v>
      </c>
      <c r="C1538" s="12">
        <f t="shared" si="33"/>
        <v>7</v>
      </c>
      <c r="D1538" s="5" t="str">
        <f>VLOOKUP($B1538,data!$A$6:$M$15000,6)</f>
        <v>N/A</v>
      </c>
    </row>
    <row r="1539" spans="1:4">
      <c r="A1539" s="1">
        <v>37079</v>
      </c>
      <c r="B1539" s="4">
        <v>37079</v>
      </c>
      <c r="C1539" s="12">
        <f t="shared" si="33"/>
        <v>7</v>
      </c>
      <c r="D1539" s="5" t="str">
        <f>VLOOKUP($B1539,data!$A$6:$M$15000,6)</f>
        <v>N/A</v>
      </c>
    </row>
    <row r="1540" spans="1:4">
      <c r="A1540" s="1">
        <v>37080</v>
      </c>
      <c r="B1540" s="4">
        <v>37080</v>
      </c>
      <c r="C1540" s="12">
        <f t="shared" si="33"/>
        <v>7</v>
      </c>
      <c r="D1540" s="5" t="str">
        <f>VLOOKUP($B1540,data!$A$6:$M$15000,6)</f>
        <v>N/A</v>
      </c>
    </row>
    <row r="1541" spans="1:4">
      <c r="A1541" s="1">
        <v>37081</v>
      </c>
      <c r="B1541" s="4">
        <v>37081</v>
      </c>
      <c r="C1541" s="12">
        <f t="shared" si="33"/>
        <v>7</v>
      </c>
      <c r="D1541" s="5" t="str">
        <f>VLOOKUP($B1541,data!$A$6:$M$15000,6)</f>
        <v>N/A</v>
      </c>
    </row>
    <row r="1542" spans="1:4">
      <c r="A1542" s="1">
        <v>37082</v>
      </c>
      <c r="B1542" s="4">
        <v>37082</v>
      </c>
      <c r="C1542" s="12">
        <f t="shared" si="33"/>
        <v>7</v>
      </c>
      <c r="D1542" s="5" t="str">
        <f>VLOOKUP($B1542,data!$A$6:$M$15000,6)</f>
        <v>N/A</v>
      </c>
    </row>
    <row r="1543" spans="1:4">
      <c r="A1543" s="1">
        <v>37083</v>
      </c>
      <c r="B1543" s="4">
        <v>37083</v>
      </c>
      <c r="C1543" s="12">
        <f t="shared" si="33"/>
        <v>7</v>
      </c>
      <c r="D1543" s="5" t="str">
        <f>VLOOKUP($B1543,data!$A$6:$M$15000,6)</f>
        <v>N/A</v>
      </c>
    </row>
    <row r="1544" spans="1:4">
      <c r="A1544" s="1">
        <v>37084</v>
      </c>
      <c r="B1544" s="4">
        <v>37084</v>
      </c>
      <c r="C1544" s="12">
        <f t="shared" si="33"/>
        <v>7</v>
      </c>
      <c r="D1544" s="5" t="str">
        <f>VLOOKUP($B1544,data!$A$6:$M$15000,6)</f>
        <v>N/A</v>
      </c>
    </row>
    <row r="1545" spans="1:4">
      <c r="A1545" s="1">
        <v>37085</v>
      </c>
      <c r="B1545" s="4">
        <v>37085</v>
      </c>
      <c r="C1545" s="12">
        <f t="shared" si="33"/>
        <v>7</v>
      </c>
      <c r="D1545" s="5" t="str">
        <f>VLOOKUP($B1545,data!$A$6:$M$15000,6)</f>
        <v>N/A</v>
      </c>
    </row>
    <row r="1546" spans="1:4">
      <c r="A1546" s="1">
        <v>37086</v>
      </c>
      <c r="B1546" s="4">
        <v>37086</v>
      </c>
      <c r="C1546" s="12">
        <f t="shared" si="33"/>
        <v>7</v>
      </c>
      <c r="D1546" s="5" t="str">
        <f>VLOOKUP($B1546,data!$A$6:$M$15000,6)</f>
        <v>N/A</v>
      </c>
    </row>
    <row r="1547" spans="1:4">
      <c r="A1547" s="1">
        <v>37087</v>
      </c>
      <c r="B1547" s="4">
        <v>37087</v>
      </c>
      <c r="C1547" s="12">
        <f t="shared" ref="C1547:C1610" si="34">IF(B1547&lt;&gt;"",MONTH(B1547),0)</f>
        <v>7</v>
      </c>
      <c r="D1547" s="5" t="str">
        <f>VLOOKUP($B1547,data!$A$6:$M$15000,6)</f>
        <v>N/A</v>
      </c>
    </row>
    <row r="1548" spans="1:4">
      <c r="A1548" s="1">
        <v>37088</v>
      </c>
      <c r="B1548" s="4">
        <v>37088</v>
      </c>
      <c r="C1548" s="12">
        <f t="shared" si="34"/>
        <v>7</v>
      </c>
      <c r="D1548" s="5" t="str">
        <f>VLOOKUP($B1548,data!$A$6:$M$15000,6)</f>
        <v>N/A</v>
      </c>
    </row>
    <row r="1549" spans="1:4">
      <c r="A1549" s="1">
        <v>37089</v>
      </c>
      <c r="B1549" s="4">
        <v>37089</v>
      </c>
      <c r="C1549" s="12">
        <f t="shared" si="34"/>
        <v>7</v>
      </c>
      <c r="D1549" s="5" t="str">
        <f>VLOOKUP($B1549,data!$A$6:$M$15000,6)</f>
        <v>N/A</v>
      </c>
    </row>
    <row r="1550" spans="1:4">
      <c r="A1550" s="1">
        <v>37090</v>
      </c>
      <c r="B1550" s="4">
        <v>37090</v>
      </c>
      <c r="C1550" s="12">
        <f t="shared" si="34"/>
        <v>7</v>
      </c>
      <c r="D1550" s="5" t="str">
        <f>VLOOKUP($B1550,data!$A$6:$M$15000,6)</f>
        <v>N/A</v>
      </c>
    </row>
    <row r="1551" spans="1:4">
      <c r="A1551" s="1">
        <v>37091</v>
      </c>
      <c r="B1551" s="4">
        <v>37091</v>
      </c>
      <c r="C1551" s="12">
        <f t="shared" si="34"/>
        <v>7</v>
      </c>
      <c r="D1551" s="5" t="str">
        <f>VLOOKUP($B1551,data!$A$6:$M$15000,6)</f>
        <v>N/A</v>
      </c>
    </row>
    <row r="1552" spans="1:4">
      <c r="A1552" s="1">
        <v>37092</v>
      </c>
      <c r="B1552" s="4">
        <v>37092</v>
      </c>
      <c r="C1552" s="12">
        <f t="shared" si="34"/>
        <v>7</v>
      </c>
      <c r="D1552" s="5" t="str">
        <f>VLOOKUP($B1552,data!$A$6:$M$15000,6)</f>
        <v>N/A</v>
      </c>
    </row>
    <row r="1553" spans="1:4">
      <c r="A1553" s="1">
        <v>37093</v>
      </c>
      <c r="B1553" s="4">
        <v>37093</v>
      </c>
      <c r="C1553" s="12">
        <f t="shared" si="34"/>
        <v>7</v>
      </c>
      <c r="D1553" s="5" t="str">
        <f>VLOOKUP($B1553,data!$A$6:$M$15000,6)</f>
        <v>N/A</v>
      </c>
    </row>
    <row r="1554" spans="1:4">
      <c r="A1554" s="1">
        <v>37094</v>
      </c>
      <c r="B1554" s="4">
        <v>37094</v>
      </c>
      <c r="C1554" s="12">
        <f t="shared" si="34"/>
        <v>7</v>
      </c>
      <c r="D1554" s="5" t="str">
        <f>VLOOKUP($B1554,data!$A$6:$M$15000,6)</f>
        <v>N/A</v>
      </c>
    </row>
    <row r="1555" spans="1:4">
      <c r="A1555" s="1">
        <v>37095</v>
      </c>
      <c r="B1555" s="4">
        <v>37095</v>
      </c>
      <c r="C1555" s="12">
        <f t="shared" si="34"/>
        <v>7</v>
      </c>
      <c r="D1555" s="5" t="str">
        <f>VLOOKUP($B1555,data!$A$6:$M$15000,6)</f>
        <v>N/A</v>
      </c>
    </row>
    <row r="1556" spans="1:4">
      <c r="A1556" s="1">
        <v>37096</v>
      </c>
      <c r="B1556" s="4">
        <v>37096</v>
      </c>
      <c r="C1556" s="12">
        <f t="shared" si="34"/>
        <v>7</v>
      </c>
      <c r="D1556" s="5" t="str">
        <f>VLOOKUP($B1556,data!$A$6:$M$15000,6)</f>
        <v>N/A</v>
      </c>
    </row>
    <row r="1557" spans="1:4">
      <c r="A1557" s="1">
        <v>37097</v>
      </c>
      <c r="B1557" s="4">
        <v>37097</v>
      </c>
      <c r="C1557" s="12">
        <f t="shared" si="34"/>
        <v>7</v>
      </c>
      <c r="D1557" s="5" t="str">
        <f>VLOOKUP($B1557,data!$A$6:$M$15000,6)</f>
        <v>N/A</v>
      </c>
    </row>
    <row r="1558" spans="1:4">
      <c r="A1558" s="1">
        <v>37098</v>
      </c>
      <c r="B1558" s="4">
        <v>37098</v>
      </c>
      <c r="C1558" s="12">
        <f t="shared" si="34"/>
        <v>7</v>
      </c>
      <c r="D1558" s="5" t="str">
        <f>VLOOKUP($B1558,data!$A$6:$M$15000,6)</f>
        <v>N/A</v>
      </c>
    </row>
    <row r="1559" spans="1:4">
      <c r="A1559" s="1">
        <v>37099</v>
      </c>
      <c r="B1559" s="4">
        <v>37099</v>
      </c>
      <c r="C1559" s="12">
        <f t="shared" si="34"/>
        <v>7</v>
      </c>
      <c r="D1559" s="5" t="str">
        <f>VLOOKUP($B1559,data!$A$6:$M$15000,6)</f>
        <v>N/A</v>
      </c>
    </row>
    <row r="1560" spans="1:4">
      <c r="A1560" s="1">
        <v>37100</v>
      </c>
      <c r="B1560" s="4">
        <v>37100</v>
      </c>
      <c r="C1560" s="12">
        <f t="shared" si="34"/>
        <v>7</v>
      </c>
      <c r="D1560" s="5" t="str">
        <f>VLOOKUP($B1560,data!$A$6:$M$15000,6)</f>
        <v>N/A</v>
      </c>
    </row>
    <row r="1561" spans="1:4">
      <c r="A1561" s="1">
        <v>37101</v>
      </c>
      <c r="B1561" s="4">
        <v>37101</v>
      </c>
      <c r="C1561" s="12">
        <f t="shared" si="34"/>
        <v>7</v>
      </c>
      <c r="D1561" s="5" t="str">
        <f>VLOOKUP($B1561,data!$A$6:$M$15000,6)</f>
        <v>N/A</v>
      </c>
    </row>
    <row r="1562" spans="1:4">
      <c r="A1562" s="1">
        <v>37102</v>
      </c>
      <c r="B1562" s="4">
        <v>37102</v>
      </c>
      <c r="C1562" s="12">
        <f t="shared" si="34"/>
        <v>7</v>
      </c>
      <c r="D1562" s="5" t="str">
        <f>VLOOKUP($B1562,data!$A$6:$M$15000,6)</f>
        <v>N/A</v>
      </c>
    </row>
    <row r="1563" spans="1:4">
      <c r="A1563" s="1">
        <v>37103</v>
      </c>
      <c r="B1563" s="4">
        <v>37103</v>
      </c>
      <c r="C1563" s="12">
        <f t="shared" si="34"/>
        <v>7</v>
      </c>
      <c r="D1563" s="5" t="str">
        <f>VLOOKUP($B1563,data!$A$6:$M$15000,6)</f>
        <v>N/A</v>
      </c>
    </row>
    <row r="1564" spans="1:4">
      <c r="A1564" s="1">
        <v>37104</v>
      </c>
      <c r="B1564" s="4">
        <v>37104</v>
      </c>
      <c r="C1564" s="12">
        <f t="shared" si="34"/>
        <v>8</v>
      </c>
      <c r="D1564" s="5" t="str">
        <f>VLOOKUP($B1564,data!$A$6:$M$15000,6)</f>
        <v>N/A</v>
      </c>
    </row>
    <row r="1565" spans="1:4">
      <c r="A1565" s="1">
        <v>37105</v>
      </c>
      <c r="B1565" s="4">
        <v>37105</v>
      </c>
      <c r="C1565" s="12">
        <f t="shared" si="34"/>
        <v>8</v>
      </c>
      <c r="D1565" s="5" t="str">
        <f>VLOOKUP($B1565,data!$A$6:$M$15000,6)</f>
        <v>N/A</v>
      </c>
    </row>
    <row r="1566" spans="1:4">
      <c r="A1566" s="1">
        <v>37106</v>
      </c>
      <c r="B1566" s="4">
        <v>37106</v>
      </c>
      <c r="C1566" s="12">
        <f t="shared" si="34"/>
        <v>8</v>
      </c>
      <c r="D1566" s="5" t="str">
        <f>VLOOKUP($B1566,data!$A$6:$M$15000,6)</f>
        <v>N/A</v>
      </c>
    </row>
    <row r="1567" spans="1:4">
      <c r="A1567" s="1">
        <v>37107</v>
      </c>
      <c r="B1567" s="4">
        <v>37107</v>
      </c>
      <c r="C1567" s="12">
        <f t="shared" si="34"/>
        <v>8</v>
      </c>
      <c r="D1567" s="5" t="str">
        <f>VLOOKUP($B1567,data!$A$6:$M$15000,6)</f>
        <v>N/A</v>
      </c>
    </row>
    <row r="1568" spans="1:4">
      <c r="A1568" s="1">
        <v>37108</v>
      </c>
      <c r="B1568" s="4">
        <v>37108</v>
      </c>
      <c r="C1568" s="12">
        <f t="shared" si="34"/>
        <v>8</v>
      </c>
      <c r="D1568" s="5" t="str">
        <f>VLOOKUP($B1568,data!$A$6:$M$15000,6)</f>
        <v>N/A</v>
      </c>
    </row>
    <row r="1569" spans="1:4">
      <c r="A1569" s="1">
        <v>37109</v>
      </c>
      <c r="B1569" s="4">
        <v>37109</v>
      </c>
      <c r="C1569" s="12">
        <f t="shared" si="34"/>
        <v>8</v>
      </c>
      <c r="D1569" s="5" t="str">
        <f>VLOOKUP($B1569,data!$A$6:$M$15000,6)</f>
        <v>N/A</v>
      </c>
    </row>
    <row r="1570" spans="1:4">
      <c r="A1570" s="1">
        <v>37110</v>
      </c>
      <c r="B1570" s="4">
        <v>37110</v>
      </c>
      <c r="C1570" s="12">
        <f t="shared" si="34"/>
        <v>8</v>
      </c>
      <c r="D1570" s="5" t="str">
        <f>VLOOKUP($B1570,data!$A$6:$M$15000,6)</f>
        <v>N/A</v>
      </c>
    </row>
    <row r="1571" spans="1:4">
      <c r="A1571" s="1">
        <v>37111</v>
      </c>
      <c r="B1571" s="4">
        <v>37111</v>
      </c>
      <c r="C1571" s="12">
        <f t="shared" si="34"/>
        <v>8</v>
      </c>
      <c r="D1571" s="5" t="str">
        <f>VLOOKUP($B1571,data!$A$6:$M$15000,6)</f>
        <v>N/A</v>
      </c>
    </row>
    <row r="1572" spans="1:4">
      <c r="A1572" s="1">
        <v>37112</v>
      </c>
      <c r="B1572" s="4">
        <v>37112</v>
      </c>
      <c r="C1572" s="12">
        <f t="shared" si="34"/>
        <v>8</v>
      </c>
      <c r="D1572" s="5" t="str">
        <f>VLOOKUP($B1572,data!$A$6:$M$15000,6)</f>
        <v>N/A</v>
      </c>
    </row>
    <row r="1573" spans="1:4">
      <c r="A1573" s="1">
        <v>37113</v>
      </c>
      <c r="B1573" s="4">
        <v>37113</v>
      </c>
      <c r="C1573" s="12">
        <f t="shared" si="34"/>
        <v>8</v>
      </c>
      <c r="D1573" s="5" t="str">
        <f>VLOOKUP($B1573,data!$A$6:$M$15000,6)</f>
        <v>N/A</v>
      </c>
    </row>
    <row r="1574" spans="1:4">
      <c r="A1574" s="1">
        <v>37114</v>
      </c>
      <c r="B1574" s="4">
        <v>37114</v>
      </c>
      <c r="C1574" s="12">
        <f t="shared" si="34"/>
        <v>8</v>
      </c>
      <c r="D1574" s="5" t="str">
        <f>VLOOKUP($B1574,data!$A$6:$M$15000,6)</f>
        <v>N/A</v>
      </c>
    </row>
    <row r="1575" spans="1:4">
      <c r="A1575" s="1">
        <v>37115</v>
      </c>
      <c r="B1575" s="4">
        <v>37115</v>
      </c>
      <c r="C1575" s="12">
        <f t="shared" si="34"/>
        <v>8</v>
      </c>
      <c r="D1575" s="5" t="str">
        <f>VLOOKUP($B1575,data!$A$6:$M$15000,6)</f>
        <v>N/A</v>
      </c>
    </row>
    <row r="1576" spans="1:4">
      <c r="A1576" s="1">
        <v>37116</v>
      </c>
      <c r="B1576" s="4">
        <v>37116</v>
      </c>
      <c r="C1576" s="12">
        <f t="shared" si="34"/>
        <v>8</v>
      </c>
      <c r="D1576" s="5" t="str">
        <f>VLOOKUP($B1576,data!$A$6:$M$15000,6)</f>
        <v>N/A</v>
      </c>
    </row>
    <row r="1577" spans="1:4">
      <c r="A1577" s="1">
        <v>37117</v>
      </c>
      <c r="B1577" s="4">
        <v>37117</v>
      </c>
      <c r="C1577" s="12">
        <f t="shared" si="34"/>
        <v>8</v>
      </c>
      <c r="D1577" s="5" t="str">
        <f>VLOOKUP($B1577,data!$A$6:$M$15000,6)</f>
        <v>N/A</v>
      </c>
    </row>
    <row r="1578" spans="1:4">
      <c r="A1578" s="1">
        <v>37118</v>
      </c>
      <c r="B1578" s="4">
        <v>37118</v>
      </c>
      <c r="C1578" s="12">
        <f t="shared" si="34"/>
        <v>8</v>
      </c>
      <c r="D1578" s="5" t="str">
        <f>VLOOKUP($B1578,data!$A$6:$M$15000,6)</f>
        <v>N/A</v>
      </c>
    </row>
    <row r="1579" spans="1:4">
      <c r="A1579" s="1">
        <v>37119</v>
      </c>
      <c r="B1579" s="4">
        <v>37119</v>
      </c>
      <c r="C1579" s="12">
        <f t="shared" si="34"/>
        <v>8</v>
      </c>
      <c r="D1579" s="5" t="str">
        <f>VLOOKUP($B1579,data!$A$6:$M$15000,6)</f>
        <v>N/A</v>
      </c>
    </row>
    <row r="1580" spans="1:4">
      <c r="A1580" s="1">
        <v>37120</v>
      </c>
      <c r="B1580" s="4">
        <v>37120</v>
      </c>
      <c r="C1580" s="12">
        <f t="shared" si="34"/>
        <v>8</v>
      </c>
      <c r="D1580" s="5" t="str">
        <f>VLOOKUP($B1580,data!$A$6:$M$15000,6)</f>
        <v>N/A</v>
      </c>
    </row>
    <row r="1581" spans="1:4">
      <c r="A1581" s="1">
        <v>37121</v>
      </c>
      <c r="B1581" s="4">
        <v>37121</v>
      </c>
      <c r="C1581" s="12">
        <f t="shared" si="34"/>
        <v>8</v>
      </c>
      <c r="D1581" s="5" t="str">
        <f>VLOOKUP($B1581,data!$A$6:$M$15000,6)</f>
        <v>N/A</v>
      </c>
    </row>
    <row r="1582" spans="1:4">
      <c r="A1582" s="1">
        <v>37122</v>
      </c>
      <c r="B1582" s="4">
        <v>37122</v>
      </c>
      <c r="C1582" s="12">
        <f t="shared" si="34"/>
        <v>8</v>
      </c>
      <c r="D1582" s="5" t="str">
        <f>VLOOKUP($B1582,data!$A$6:$M$15000,6)</f>
        <v>N/A</v>
      </c>
    </row>
    <row r="1583" spans="1:4">
      <c r="A1583" s="1">
        <v>37123</v>
      </c>
      <c r="B1583" s="4">
        <v>37123</v>
      </c>
      <c r="C1583" s="12">
        <f t="shared" si="34"/>
        <v>8</v>
      </c>
      <c r="D1583" s="5" t="str">
        <f>VLOOKUP($B1583,data!$A$6:$M$15000,6)</f>
        <v>N/A</v>
      </c>
    </row>
    <row r="1584" spans="1:4">
      <c r="A1584" s="1">
        <v>37124</v>
      </c>
      <c r="B1584" s="4">
        <v>37124</v>
      </c>
      <c r="C1584" s="12">
        <f t="shared" si="34"/>
        <v>8</v>
      </c>
      <c r="D1584" s="5" t="str">
        <f>VLOOKUP($B1584,data!$A$6:$M$15000,6)</f>
        <v>N/A</v>
      </c>
    </row>
    <row r="1585" spans="1:4">
      <c r="A1585" s="1">
        <v>37125</v>
      </c>
      <c r="B1585" s="4">
        <v>37125</v>
      </c>
      <c r="C1585" s="12">
        <f t="shared" si="34"/>
        <v>8</v>
      </c>
      <c r="D1585" s="5" t="str">
        <f>VLOOKUP($B1585,data!$A$6:$M$15000,6)</f>
        <v>N/A</v>
      </c>
    </row>
    <row r="1586" spans="1:4">
      <c r="A1586" s="1">
        <v>37126</v>
      </c>
      <c r="B1586" s="4">
        <v>37126</v>
      </c>
      <c r="C1586" s="12">
        <f t="shared" si="34"/>
        <v>8</v>
      </c>
      <c r="D1586" s="5" t="str">
        <f>VLOOKUP($B1586,data!$A$6:$M$15000,6)</f>
        <v>N/A</v>
      </c>
    </row>
    <row r="1587" spans="1:4">
      <c r="A1587" s="1">
        <v>37127</v>
      </c>
      <c r="B1587" s="4">
        <v>37127</v>
      </c>
      <c r="C1587" s="12">
        <f t="shared" si="34"/>
        <v>8</v>
      </c>
      <c r="D1587" s="5" t="str">
        <f>VLOOKUP($B1587,data!$A$6:$M$15000,6)</f>
        <v>N/A</v>
      </c>
    </row>
    <row r="1588" spans="1:4">
      <c r="A1588" s="1">
        <v>37128</v>
      </c>
      <c r="B1588" s="4">
        <v>37128</v>
      </c>
      <c r="C1588" s="12">
        <f t="shared" si="34"/>
        <v>8</v>
      </c>
      <c r="D1588" s="5" t="str">
        <f>VLOOKUP($B1588,data!$A$6:$M$15000,6)</f>
        <v>N/A</v>
      </c>
    </row>
    <row r="1589" spans="1:4">
      <c r="A1589" s="1">
        <v>37129</v>
      </c>
      <c r="B1589" s="4">
        <v>37129</v>
      </c>
      <c r="C1589" s="12">
        <f t="shared" si="34"/>
        <v>8</v>
      </c>
      <c r="D1589" s="5" t="str">
        <f>VLOOKUP($B1589,data!$A$6:$M$15000,6)</f>
        <v>N/A</v>
      </c>
    </row>
    <row r="1590" spans="1:4">
      <c r="A1590" s="1">
        <v>37130</v>
      </c>
      <c r="B1590" s="4">
        <v>37130</v>
      </c>
      <c r="C1590" s="12">
        <f t="shared" si="34"/>
        <v>8</v>
      </c>
      <c r="D1590" s="5" t="str">
        <f>VLOOKUP($B1590,data!$A$6:$M$15000,6)</f>
        <v>N/A</v>
      </c>
    </row>
    <row r="1591" spans="1:4">
      <c r="A1591" s="1">
        <v>37131</v>
      </c>
      <c r="B1591" s="4">
        <v>37131</v>
      </c>
      <c r="C1591" s="12">
        <f t="shared" si="34"/>
        <v>8</v>
      </c>
      <c r="D1591" s="5" t="str">
        <f>VLOOKUP($B1591,data!$A$6:$M$15000,6)</f>
        <v>N/A</v>
      </c>
    </row>
    <row r="1592" spans="1:4">
      <c r="A1592" s="1">
        <v>37132</v>
      </c>
      <c r="B1592" s="4">
        <v>37132</v>
      </c>
      <c r="C1592" s="12">
        <f t="shared" si="34"/>
        <v>8</v>
      </c>
      <c r="D1592" s="5" t="str">
        <f>VLOOKUP($B1592,data!$A$6:$M$15000,6)</f>
        <v>N/A</v>
      </c>
    </row>
    <row r="1593" spans="1:4">
      <c r="A1593" s="1">
        <v>37133</v>
      </c>
      <c r="B1593" s="4">
        <v>37133</v>
      </c>
      <c r="C1593" s="12">
        <f t="shared" si="34"/>
        <v>8</v>
      </c>
      <c r="D1593" s="5" t="str">
        <f>VLOOKUP($B1593,data!$A$6:$M$15000,6)</f>
        <v>N/A</v>
      </c>
    </row>
    <row r="1594" spans="1:4">
      <c r="A1594" s="1">
        <v>37134</v>
      </c>
      <c r="B1594" s="4">
        <v>37134</v>
      </c>
      <c r="C1594" s="12">
        <f t="shared" si="34"/>
        <v>8</v>
      </c>
      <c r="D1594" s="5" t="str">
        <f>VLOOKUP($B1594,data!$A$6:$M$15000,6)</f>
        <v>N/A</v>
      </c>
    </row>
    <row r="1595" spans="1:4">
      <c r="A1595" s="1">
        <v>37135</v>
      </c>
      <c r="B1595" s="4">
        <v>37135</v>
      </c>
      <c r="C1595" s="12">
        <f t="shared" si="34"/>
        <v>9</v>
      </c>
      <c r="D1595" s="5" t="str">
        <f>VLOOKUP($B1595,data!$A$6:$M$15000,6)</f>
        <v>N/A</v>
      </c>
    </row>
    <row r="1596" spans="1:4">
      <c r="A1596" s="1">
        <v>37136</v>
      </c>
      <c r="B1596" s="4">
        <v>37136</v>
      </c>
      <c r="C1596" s="12">
        <f t="shared" si="34"/>
        <v>9</v>
      </c>
      <c r="D1596" s="5" t="str">
        <f>VLOOKUP($B1596,data!$A$6:$M$15000,6)</f>
        <v>N/A</v>
      </c>
    </row>
    <row r="1597" spans="1:4">
      <c r="A1597" s="1">
        <v>37137</v>
      </c>
      <c r="B1597" s="4">
        <v>37137</v>
      </c>
      <c r="C1597" s="12">
        <f t="shared" si="34"/>
        <v>9</v>
      </c>
      <c r="D1597" s="5" t="str">
        <f>VLOOKUP($B1597,data!$A$6:$M$15000,6)</f>
        <v>N/A</v>
      </c>
    </row>
    <row r="1598" spans="1:4">
      <c r="A1598" s="1">
        <v>37138</v>
      </c>
      <c r="B1598" s="4">
        <v>37138</v>
      </c>
      <c r="C1598" s="12">
        <f t="shared" si="34"/>
        <v>9</v>
      </c>
      <c r="D1598" s="5" t="str">
        <f>VLOOKUP($B1598,data!$A$6:$M$15000,6)</f>
        <v>N/A</v>
      </c>
    </row>
    <row r="1599" spans="1:4">
      <c r="A1599" s="1">
        <v>37139</v>
      </c>
      <c r="B1599" s="4">
        <v>37139</v>
      </c>
      <c r="C1599" s="12">
        <f t="shared" si="34"/>
        <v>9</v>
      </c>
      <c r="D1599" s="5" t="str">
        <f>VLOOKUP($B1599,data!$A$6:$M$15000,6)</f>
        <v>N/A</v>
      </c>
    </row>
    <row r="1600" spans="1:4">
      <c r="A1600" s="1">
        <v>37140</v>
      </c>
      <c r="B1600" s="4">
        <v>37140</v>
      </c>
      <c r="C1600" s="12">
        <f t="shared" si="34"/>
        <v>9</v>
      </c>
      <c r="D1600" s="5" t="str">
        <f>VLOOKUP($B1600,data!$A$6:$M$15000,6)</f>
        <v>N/A</v>
      </c>
    </row>
    <row r="1601" spans="1:4">
      <c r="A1601" s="1">
        <v>37141</v>
      </c>
      <c r="B1601" s="4">
        <v>37141</v>
      </c>
      <c r="C1601" s="12">
        <f t="shared" si="34"/>
        <v>9</v>
      </c>
      <c r="D1601" s="5" t="str">
        <f>VLOOKUP($B1601,data!$A$6:$M$15000,6)</f>
        <v>N/A</v>
      </c>
    </row>
    <row r="1602" spans="1:4">
      <c r="A1602" s="1">
        <v>37142</v>
      </c>
      <c r="B1602" s="4">
        <v>37142</v>
      </c>
      <c r="C1602" s="12">
        <f t="shared" si="34"/>
        <v>9</v>
      </c>
      <c r="D1602" s="5" t="str">
        <f>VLOOKUP($B1602,data!$A$6:$M$15000,6)</f>
        <v>N/A</v>
      </c>
    </row>
    <row r="1603" spans="1:4">
      <c r="A1603" s="1">
        <v>37143</v>
      </c>
      <c r="B1603" s="4">
        <v>37143</v>
      </c>
      <c r="C1603" s="12">
        <f t="shared" si="34"/>
        <v>9</v>
      </c>
      <c r="D1603" s="5" t="str">
        <f>VLOOKUP($B1603,data!$A$6:$M$15000,6)</f>
        <v>N/A</v>
      </c>
    </row>
    <row r="1604" spans="1:4">
      <c r="A1604" s="1">
        <v>37144</v>
      </c>
      <c r="B1604" s="4">
        <v>37144</v>
      </c>
      <c r="C1604" s="12">
        <f t="shared" si="34"/>
        <v>9</v>
      </c>
      <c r="D1604" s="5" t="str">
        <f>VLOOKUP($B1604,data!$A$6:$M$15000,6)</f>
        <v>N/A</v>
      </c>
    </row>
    <row r="1605" spans="1:4">
      <c r="A1605" s="1">
        <v>37145</v>
      </c>
      <c r="B1605" s="4">
        <v>37145</v>
      </c>
      <c r="C1605" s="12">
        <f t="shared" si="34"/>
        <v>9</v>
      </c>
      <c r="D1605" s="5" t="str">
        <f>VLOOKUP($B1605,data!$A$6:$M$15000,6)</f>
        <v>N/A</v>
      </c>
    </row>
    <row r="1606" spans="1:4">
      <c r="A1606" s="1">
        <v>37146</v>
      </c>
      <c r="B1606" s="4">
        <v>37146</v>
      </c>
      <c r="C1606" s="12">
        <f t="shared" si="34"/>
        <v>9</v>
      </c>
      <c r="D1606" s="5" t="str">
        <f>VLOOKUP($B1606,data!$A$6:$M$15000,6)</f>
        <v>N/A</v>
      </c>
    </row>
    <row r="1607" spans="1:4">
      <c r="A1607" s="1">
        <v>37147</v>
      </c>
      <c r="B1607" s="4">
        <v>37147</v>
      </c>
      <c r="C1607" s="12">
        <f t="shared" si="34"/>
        <v>9</v>
      </c>
      <c r="D1607" s="5" t="str">
        <f>VLOOKUP($B1607,data!$A$6:$M$15000,6)</f>
        <v>N/A</v>
      </c>
    </row>
    <row r="1608" spans="1:4">
      <c r="A1608" s="1">
        <v>37148</v>
      </c>
      <c r="B1608" s="4">
        <v>37148</v>
      </c>
      <c r="C1608" s="12">
        <f t="shared" si="34"/>
        <v>9</v>
      </c>
      <c r="D1608" s="5" t="str">
        <f>VLOOKUP($B1608,data!$A$6:$M$15000,6)</f>
        <v>N/A</v>
      </c>
    </row>
    <row r="1609" spans="1:4">
      <c r="A1609" s="1">
        <v>37149</v>
      </c>
      <c r="B1609" s="4">
        <v>37149</v>
      </c>
      <c r="C1609" s="12">
        <f t="shared" si="34"/>
        <v>9</v>
      </c>
      <c r="D1609" s="5" t="str">
        <f>VLOOKUP($B1609,data!$A$6:$M$15000,6)</f>
        <v>N/A</v>
      </c>
    </row>
    <row r="1610" spans="1:4">
      <c r="A1610" s="1">
        <v>37150</v>
      </c>
      <c r="B1610" s="4">
        <v>37150</v>
      </c>
      <c r="C1610" s="12">
        <f t="shared" si="34"/>
        <v>9</v>
      </c>
      <c r="D1610" s="5" t="str">
        <f>VLOOKUP($B1610,data!$A$6:$M$15000,6)</f>
        <v>N/A</v>
      </c>
    </row>
    <row r="1611" spans="1:4">
      <c r="A1611" s="1">
        <v>37151</v>
      </c>
      <c r="B1611" s="4">
        <v>37151</v>
      </c>
      <c r="C1611" s="12">
        <f t="shared" ref="C1611:C1674" si="35">IF(B1611&lt;&gt;"",MONTH(B1611),0)</f>
        <v>9</v>
      </c>
      <c r="D1611" s="5" t="str">
        <f>VLOOKUP($B1611,data!$A$6:$M$15000,6)</f>
        <v>N/A</v>
      </c>
    </row>
    <row r="1612" spans="1:4">
      <c r="A1612" s="1">
        <v>37152</v>
      </c>
      <c r="B1612" s="4">
        <v>37152</v>
      </c>
      <c r="C1612" s="12">
        <f t="shared" si="35"/>
        <v>9</v>
      </c>
      <c r="D1612" s="5" t="str">
        <f>VLOOKUP($B1612,data!$A$6:$M$15000,6)</f>
        <v>N/A</v>
      </c>
    </row>
    <row r="1613" spans="1:4">
      <c r="A1613" s="1">
        <v>37153</v>
      </c>
      <c r="B1613" s="4">
        <v>37153</v>
      </c>
      <c r="C1613" s="12">
        <f t="shared" si="35"/>
        <v>9</v>
      </c>
      <c r="D1613" s="5" t="str">
        <f>VLOOKUP($B1613,data!$A$6:$M$15000,6)</f>
        <v>N/A</v>
      </c>
    </row>
    <row r="1614" spans="1:4">
      <c r="A1614" s="1">
        <v>37154</v>
      </c>
      <c r="B1614" s="4">
        <v>37154</v>
      </c>
      <c r="C1614" s="12">
        <f t="shared" si="35"/>
        <v>9</v>
      </c>
      <c r="D1614" s="5" t="str">
        <f>VLOOKUP($B1614,data!$A$6:$M$15000,6)</f>
        <v>N/A</v>
      </c>
    </row>
    <row r="1615" spans="1:4">
      <c r="A1615" s="1">
        <v>37155</v>
      </c>
      <c r="B1615" s="4">
        <v>37155</v>
      </c>
      <c r="C1615" s="12">
        <f t="shared" si="35"/>
        <v>9</v>
      </c>
      <c r="D1615" s="5" t="str">
        <f>VLOOKUP($B1615,data!$A$6:$M$15000,6)</f>
        <v>N/A</v>
      </c>
    </row>
    <row r="1616" spans="1:4">
      <c r="A1616" s="1">
        <v>37156</v>
      </c>
      <c r="B1616" s="4">
        <v>37156</v>
      </c>
      <c r="C1616" s="12">
        <f t="shared" si="35"/>
        <v>9</v>
      </c>
      <c r="D1616" s="5" t="str">
        <f>VLOOKUP($B1616,data!$A$6:$M$15000,6)</f>
        <v>N/A</v>
      </c>
    </row>
    <row r="1617" spans="1:4">
      <c r="A1617" s="1">
        <v>37157</v>
      </c>
      <c r="B1617" s="4">
        <v>37157</v>
      </c>
      <c r="C1617" s="12">
        <f t="shared" si="35"/>
        <v>9</v>
      </c>
      <c r="D1617" s="5" t="str">
        <f>VLOOKUP($B1617,data!$A$6:$M$15000,6)</f>
        <v>N/A</v>
      </c>
    </row>
    <row r="1618" spans="1:4">
      <c r="A1618" s="1">
        <v>37158</v>
      </c>
      <c r="B1618" s="4">
        <v>37158</v>
      </c>
      <c r="C1618" s="12">
        <f t="shared" si="35"/>
        <v>9</v>
      </c>
      <c r="D1618" s="5" t="str">
        <f>VLOOKUP($B1618,data!$A$6:$M$15000,6)</f>
        <v>N/A</v>
      </c>
    </row>
    <row r="1619" spans="1:4">
      <c r="A1619" s="1">
        <v>37159</v>
      </c>
      <c r="B1619" s="4">
        <v>37159</v>
      </c>
      <c r="C1619" s="12">
        <f t="shared" si="35"/>
        <v>9</v>
      </c>
      <c r="D1619" s="5" t="str">
        <f>VLOOKUP($B1619,data!$A$6:$M$15000,6)</f>
        <v>N/A</v>
      </c>
    </row>
    <row r="1620" spans="1:4">
      <c r="A1620" s="1">
        <v>37160</v>
      </c>
      <c r="B1620" s="4">
        <v>37160</v>
      </c>
      <c r="C1620" s="12">
        <f t="shared" si="35"/>
        <v>9</v>
      </c>
      <c r="D1620" s="5" t="str">
        <f>VLOOKUP($B1620,data!$A$6:$M$15000,6)</f>
        <v>N/A</v>
      </c>
    </row>
    <row r="1621" spans="1:4">
      <c r="A1621" s="1">
        <v>37161</v>
      </c>
      <c r="B1621" s="4">
        <v>37161</v>
      </c>
      <c r="C1621" s="12">
        <f t="shared" si="35"/>
        <v>9</v>
      </c>
      <c r="D1621" s="5" t="str">
        <f>VLOOKUP($B1621,data!$A$6:$M$15000,6)</f>
        <v>N/A</v>
      </c>
    </row>
    <row r="1622" spans="1:4">
      <c r="A1622" s="1">
        <v>37162</v>
      </c>
      <c r="B1622" s="4">
        <v>37162</v>
      </c>
      <c r="C1622" s="12">
        <f t="shared" si="35"/>
        <v>9</v>
      </c>
      <c r="D1622" s="5" t="str">
        <f>VLOOKUP($B1622,data!$A$6:$M$15000,6)</f>
        <v>N/A</v>
      </c>
    </row>
    <row r="1623" spans="1:4">
      <c r="A1623" s="1">
        <v>37163</v>
      </c>
      <c r="B1623" s="4">
        <v>37163</v>
      </c>
      <c r="C1623" s="12">
        <f t="shared" si="35"/>
        <v>9</v>
      </c>
      <c r="D1623" s="5" t="str">
        <f>VLOOKUP($B1623,data!$A$6:$M$15000,6)</f>
        <v>N/A</v>
      </c>
    </row>
    <row r="1624" spans="1:4">
      <c r="A1624" s="1">
        <v>37164</v>
      </c>
      <c r="B1624" s="4">
        <v>37164</v>
      </c>
      <c r="C1624" s="12">
        <f t="shared" si="35"/>
        <v>9</v>
      </c>
      <c r="D1624" s="5" t="str">
        <f>VLOOKUP($B1624,data!$A$6:$M$15000,6)</f>
        <v>N/A</v>
      </c>
    </row>
    <row r="1625" spans="1:4">
      <c r="A1625" s="1">
        <v>37165</v>
      </c>
      <c r="B1625" s="4">
        <v>37165</v>
      </c>
      <c r="C1625" s="12">
        <f t="shared" si="35"/>
        <v>10</v>
      </c>
      <c r="D1625" s="5" t="str">
        <f>VLOOKUP($B1625,data!$A$6:$M$15000,6)</f>
        <v>N/A</v>
      </c>
    </row>
    <row r="1626" spans="1:4">
      <c r="A1626" s="1">
        <v>37166</v>
      </c>
      <c r="B1626" s="4">
        <v>37166</v>
      </c>
      <c r="C1626" s="12">
        <f t="shared" si="35"/>
        <v>10</v>
      </c>
      <c r="D1626" s="5" t="str">
        <f>VLOOKUP($B1626,data!$A$6:$M$15000,6)</f>
        <v>N/A</v>
      </c>
    </row>
    <row r="1627" spans="1:4">
      <c r="A1627" s="1">
        <v>37167</v>
      </c>
      <c r="B1627" s="4">
        <v>37167</v>
      </c>
      <c r="C1627" s="12">
        <f t="shared" si="35"/>
        <v>10</v>
      </c>
      <c r="D1627" s="5" t="str">
        <f>VLOOKUP($B1627,data!$A$6:$M$15000,6)</f>
        <v>N/A</v>
      </c>
    </row>
    <row r="1628" spans="1:4">
      <c r="A1628" s="1">
        <v>37168</v>
      </c>
      <c r="B1628" s="4">
        <v>37168</v>
      </c>
      <c r="C1628" s="12">
        <f t="shared" si="35"/>
        <v>10</v>
      </c>
      <c r="D1628" s="5" t="str">
        <f>VLOOKUP($B1628,data!$A$6:$M$15000,6)</f>
        <v>N/A</v>
      </c>
    </row>
    <row r="1629" spans="1:4">
      <c r="A1629" s="1">
        <v>37169</v>
      </c>
      <c r="B1629" s="4">
        <v>37169</v>
      </c>
      <c r="C1629" s="12">
        <f t="shared" si="35"/>
        <v>10</v>
      </c>
      <c r="D1629" s="5" t="str">
        <f>VLOOKUP($B1629,data!$A$6:$M$15000,6)</f>
        <v>N/A</v>
      </c>
    </row>
    <row r="1630" spans="1:4">
      <c r="A1630" s="1">
        <v>37170</v>
      </c>
      <c r="B1630" s="4">
        <v>37170</v>
      </c>
      <c r="C1630" s="12">
        <f t="shared" si="35"/>
        <v>10</v>
      </c>
      <c r="D1630" s="5" t="str">
        <f>VLOOKUP($B1630,data!$A$6:$M$15000,6)</f>
        <v>N/A</v>
      </c>
    </row>
    <row r="1631" spans="1:4">
      <c r="A1631" s="1">
        <v>37171</v>
      </c>
      <c r="B1631" s="4">
        <v>37171</v>
      </c>
      <c r="C1631" s="12">
        <f t="shared" si="35"/>
        <v>10</v>
      </c>
      <c r="D1631" s="5" t="str">
        <f>VLOOKUP($B1631,data!$A$6:$M$15000,6)</f>
        <v>N/A</v>
      </c>
    </row>
    <row r="1632" spans="1:4">
      <c r="A1632" s="1">
        <v>37172</v>
      </c>
      <c r="B1632" s="4">
        <v>37172</v>
      </c>
      <c r="C1632" s="12">
        <f t="shared" si="35"/>
        <v>10</v>
      </c>
      <c r="D1632" s="5" t="str">
        <f>VLOOKUP($B1632,data!$A$6:$M$15000,6)</f>
        <v>N/A</v>
      </c>
    </row>
    <row r="1633" spans="1:4">
      <c r="A1633" s="1">
        <v>37173</v>
      </c>
      <c r="B1633" s="4">
        <v>37173</v>
      </c>
      <c r="C1633" s="12">
        <f t="shared" si="35"/>
        <v>10</v>
      </c>
      <c r="D1633" s="5" t="str">
        <f>VLOOKUP($B1633,data!$A$6:$M$15000,6)</f>
        <v>N/A</v>
      </c>
    </row>
    <row r="1634" spans="1:4">
      <c r="A1634" s="1">
        <v>37174</v>
      </c>
      <c r="B1634" s="4">
        <v>37174</v>
      </c>
      <c r="C1634" s="12">
        <f t="shared" si="35"/>
        <v>10</v>
      </c>
      <c r="D1634" s="5" t="str">
        <f>VLOOKUP($B1634,data!$A$6:$M$15000,6)</f>
        <v>N/A</v>
      </c>
    </row>
    <row r="1635" spans="1:4">
      <c r="A1635" s="1">
        <v>37175</v>
      </c>
      <c r="B1635" s="4">
        <v>37175</v>
      </c>
      <c r="C1635" s="12">
        <f t="shared" si="35"/>
        <v>10</v>
      </c>
      <c r="D1635" s="5" t="str">
        <f>VLOOKUP($B1635,data!$A$6:$M$15000,6)</f>
        <v>N/A</v>
      </c>
    </row>
    <row r="1636" spans="1:4">
      <c r="A1636" s="1">
        <v>37176</v>
      </c>
      <c r="B1636" s="4">
        <v>37176</v>
      </c>
      <c r="C1636" s="12">
        <f t="shared" si="35"/>
        <v>10</v>
      </c>
      <c r="D1636" s="5" t="str">
        <f>VLOOKUP($B1636,data!$A$6:$M$15000,6)</f>
        <v>N/A</v>
      </c>
    </row>
    <row r="1637" spans="1:4">
      <c r="A1637" s="1">
        <v>37177</v>
      </c>
      <c r="B1637" s="4">
        <v>37177</v>
      </c>
      <c r="C1637" s="12">
        <f t="shared" si="35"/>
        <v>10</v>
      </c>
      <c r="D1637" s="5" t="str">
        <f>VLOOKUP($B1637,data!$A$6:$M$15000,6)</f>
        <v>N/A</v>
      </c>
    </row>
    <row r="1638" spans="1:4">
      <c r="A1638" s="1">
        <v>37178</v>
      </c>
      <c r="B1638" s="4">
        <v>37178</v>
      </c>
      <c r="C1638" s="12">
        <f t="shared" si="35"/>
        <v>10</v>
      </c>
      <c r="D1638" s="5" t="str">
        <f>VLOOKUP($B1638,data!$A$6:$M$15000,6)</f>
        <v>N/A</v>
      </c>
    </row>
    <row r="1639" spans="1:4">
      <c r="A1639" s="1">
        <v>37179</v>
      </c>
      <c r="B1639" s="4">
        <v>37179</v>
      </c>
      <c r="C1639" s="12">
        <f t="shared" si="35"/>
        <v>10</v>
      </c>
      <c r="D1639" s="5" t="str">
        <f>VLOOKUP($B1639,data!$A$6:$M$15000,6)</f>
        <v>N/A</v>
      </c>
    </row>
    <row r="1640" spans="1:4">
      <c r="A1640" s="1">
        <v>37180</v>
      </c>
      <c r="B1640" s="4">
        <v>37180</v>
      </c>
      <c r="C1640" s="12">
        <f t="shared" si="35"/>
        <v>10</v>
      </c>
      <c r="D1640" s="5" t="str">
        <f>VLOOKUP($B1640,data!$A$6:$M$15000,6)</f>
        <v>N/A</v>
      </c>
    </row>
    <row r="1641" spans="1:4">
      <c r="A1641" s="1">
        <v>37181</v>
      </c>
      <c r="B1641" s="4">
        <v>37181</v>
      </c>
      <c r="C1641" s="12">
        <f t="shared" si="35"/>
        <v>10</v>
      </c>
      <c r="D1641" s="5" t="str">
        <f>VLOOKUP($B1641,data!$A$6:$M$15000,6)</f>
        <v>N/A</v>
      </c>
    </row>
    <row r="1642" spans="1:4">
      <c r="A1642" s="1">
        <v>37182</v>
      </c>
      <c r="B1642" s="4">
        <v>37182</v>
      </c>
      <c r="C1642" s="12">
        <f t="shared" si="35"/>
        <v>10</v>
      </c>
      <c r="D1642" s="5" t="str">
        <f>VLOOKUP($B1642,data!$A$6:$M$15000,6)</f>
        <v>N/A</v>
      </c>
    </row>
    <row r="1643" spans="1:4">
      <c r="A1643" s="1">
        <v>37183</v>
      </c>
      <c r="B1643" s="4">
        <v>37183</v>
      </c>
      <c r="C1643" s="12">
        <f t="shared" si="35"/>
        <v>10</v>
      </c>
      <c r="D1643" s="5" t="str">
        <f>VLOOKUP($B1643,data!$A$6:$M$15000,6)</f>
        <v>N/A</v>
      </c>
    </row>
    <row r="1644" spans="1:4">
      <c r="A1644" s="1">
        <v>37184</v>
      </c>
      <c r="B1644" s="4">
        <v>37184</v>
      </c>
      <c r="C1644" s="12">
        <f t="shared" si="35"/>
        <v>10</v>
      </c>
      <c r="D1644" s="5" t="str">
        <f>VLOOKUP($B1644,data!$A$6:$M$15000,6)</f>
        <v>N/A</v>
      </c>
    </row>
    <row r="1645" spans="1:4">
      <c r="A1645" s="1">
        <v>37185</v>
      </c>
      <c r="B1645" s="4">
        <v>37185</v>
      </c>
      <c r="C1645" s="12">
        <f t="shared" si="35"/>
        <v>10</v>
      </c>
      <c r="D1645" s="5" t="str">
        <f>VLOOKUP($B1645,data!$A$6:$M$15000,6)</f>
        <v>N/A</v>
      </c>
    </row>
    <row r="1646" spans="1:4">
      <c r="A1646" s="1">
        <v>37186</v>
      </c>
      <c r="B1646" s="4">
        <v>37186</v>
      </c>
      <c r="C1646" s="12">
        <f t="shared" si="35"/>
        <v>10</v>
      </c>
      <c r="D1646" s="5" t="str">
        <f>VLOOKUP($B1646,data!$A$6:$M$15000,6)</f>
        <v>N/A</v>
      </c>
    </row>
    <row r="1647" spans="1:4">
      <c r="A1647" s="1">
        <v>37187</v>
      </c>
      <c r="B1647" s="4">
        <v>37187</v>
      </c>
      <c r="C1647" s="12">
        <f t="shared" si="35"/>
        <v>10</v>
      </c>
      <c r="D1647" s="5" t="str">
        <f>VLOOKUP($B1647,data!$A$6:$M$15000,6)</f>
        <v>N/A</v>
      </c>
    </row>
    <row r="1648" spans="1:4">
      <c r="A1648" s="1">
        <v>37188</v>
      </c>
      <c r="B1648" s="4">
        <v>37188</v>
      </c>
      <c r="C1648" s="12">
        <f t="shared" si="35"/>
        <v>10</v>
      </c>
      <c r="D1648" s="5" t="str">
        <f>VLOOKUP($B1648,data!$A$6:$M$15000,6)</f>
        <v>N/A</v>
      </c>
    </row>
    <row r="1649" spans="1:4">
      <c r="A1649" s="1">
        <v>37189</v>
      </c>
      <c r="B1649" s="4">
        <v>37189</v>
      </c>
      <c r="C1649" s="12">
        <f t="shared" si="35"/>
        <v>10</v>
      </c>
      <c r="D1649" s="5" t="str">
        <f>VLOOKUP($B1649,data!$A$6:$M$15000,6)</f>
        <v>N/A</v>
      </c>
    </row>
    <row r="1650" spans="1:4">
      <c r="A1650" s="1">
        <v>37190</v>
      </c>
      <c r="B1650" s="4">
        <v>37190</v>
      </c>
      <c r="C1650" s="12">
        <f t="shared" si="35"/>
        <v>10</v>
      </c>
      <c r="D1650" s="5" t="str">
        <f>VLOOKUP($B1650,data!$A$6:$M$15000,6)</f>
        <v>N/A</v>
      </c>
    </row>
    <row r="1651" spans="1:4">
      <c r="A1651" s="1">
        <v>37191</v>
      </c>
      <c r="B1651" s="4">
        <v>37191</v>
      </c>
      <c r="C1651" s="12">
        <f t="shared" si="35"/>
        <v>10</v>
      </c>
      <c r="D1651" s="5" t="str">
        <f>VLOOKUP($B1651,data!$A$6:$M$15000,6)</f>
        <v>N/A</v>
      </c>
    </row>
    <row r="1652" spans="1:4">
      <c r="A1652" s="1">
        <v>37192</v>
      </c>
      <c r="B1652" s="4">
        <v>37192</v>
      </c>
      <c r="C1652" s="12">
        <f t="shared" si="35"/>
        <v>10</v>
      </c>
      <c r="D1652" s="5" t="str">
        <f>VLOOKUP($B1652,data!$A$6:$M$15000,6)</f>
        <v>N/A</v>
      </c>
    </row>
    <row r="1653" spans="1:4">
      <c r="A1653" s="1">
        <v>37193</v>
      </c>
      <c r="B1653" s="4">
        <v>37193</v>
      </c>
      <c r="C1653" s="12">
        <f t="shared" si="35"/>
        <v>10</v>
      </c>
      <c r="D1653" s="5" t="str">
        <f>VLOOKUP($B1653,data!$A$6:$M$15000,6)</f>
        <v>N/A</v>
      </c>
    </row>
    <row r="1654" spans="1:4">
      <c r="A1654" s="1">
        <v>37194</v>
      </c>
      <c r="B1654" s="4">
        <v>37194</v>
      </c>
      <c r="C1654" s="12">
        <f t="shared" si="35"/>
        <v>10</v>
      </c>
      <c r="D1654" s="5" t="str">
        <f>VLOOKUP($B1654,data!$A$6:$M$15000,6)</f>
        <v>N/A</v>
      </c>
    </row>
    <row r="1655" spans="1:4">
      <c r="A1655" s="1">
        <v>37195</v>
      </c>
      <c r="B1655" s="4">
        <v>37195</v>
      </c>
      <c r="C1655" s="12">
        <f t="shared" si="35"/>
        <v>10</v>
      </c>
      <c r="D1655" s="5" t="str">
        <f>VLOOKUP($B1655,data!$A$6:$M$15000,6)</f>
        <v>N/A</v>
      </c>
    </row>
    <row r="1656" spans="1:4">
      <c r="A1656" s="1">
        <v>37196</v>
      </c>
      <c r="B1656" s="4">
        <v>37196</v>
      </c>
      <c r="C1656" s="12">
        <f t="shared" si="35"/>
        <v>11</v>
      </c>
      <c r="D1656" s="5" t="str">
        <f>VLOOKUP($B1656,data!$A$6:$M$15000,6)</f>
        <v>N/A</v>
      </c>
    </row>
    <row r="1657" spans="1:4">
      <c r="A1657" s="1">
        <v>37197</v>
      </c>
      <c r="B1657" s="4">
        <v>37197</v>
      </c>
      <c r="C1657" s="12">
        <f t="shared" si="35"/>
        <v>11</v>
      </c>
      <c r="D1657" s="5" t="str">
        <f>VLOOKUP($B1657,data!$A$6:$M$15000,6)</f>
        <v>N/A</v>
      </c>
    </row>
    <row r="1658" spans="1:4">
      <c r="A1658" s="1">
        <v>37198</v>
      </c>
      <c r="B1658" s="4">
        <v>37198</v>
      </c>
      <c r="C1658" s="12">
        <f t="shared" si="35"/>
        <v>11</v>
      </c>
      <c r="D1658" s="5" t="str">
        <f>VLOOKUP($B1658,data!$A$6:$M$15000,6)</f>
        <v>N/A</v>
      </c>
    </row>
    <row r="1659" spans="1:4">
      <c r="A1659" s="1">
        <v>37199</v>
      </c>
      <c r="B1659" s="4">
        <v>37199</v>
      </c>
      <c r="C1659" s="12">
        <f t="shared" si="35"/>
        <v>11</v>
      </c>
      <c r="D1659" s="5" t="str">
        <f>VLOOKUP($B1659,data!$A$6:$M$15000,6)</f>
        <v>N/A</v>
      </c>
    </row>
    <row r="1660" spans="1:4">
      <c r="A1660" s="1">
        <v>37200</v>
      </c>
      <c r="B1660" s="4">
        <v>37200</v>
      </c>
      <c r="C1660" s="12">
        <f t="shared" si="35"/>
        <v>11</v>
      </c>
      <c r="D1660" s="5" t="str">
        <f>VLOOKUP($B1660,data!$A$6:$M$15000,6)</f>
        <v>N/A</v>
      </c>
    </row>
    <row r="1661" spans="1:4">
      <c r="A1661" s="1">
        <v>37201</v>
      </c>
      <c r="B1661" s="4">
        <v>37201</v>
      </c>
      <c r="C1661" s="12">
        <f t="shared" si="35"/>
        <v>11</v>
      </c>
      <c r="D1661" s="5" t="str">
        <f>VLOOKUP($B1661,data!$A$6:$M$15000,6)</f>
        <v>N/A</v>
      </c>
    </row>
    <row r="1662" spans="1:4">
      <c r="A1662" s="1">
        <v>37202</v>
      </c>
      <c r="B1662" s="4">
        <v>37202</v>
      </c>
      <c r="C1662" s="12">
        <f t="shared" si="35"/>
        <v>11</v>
      </c>
      <c r="D1662" s="5" t="str">
        <f>VLOOKUP($B1662,data!$A$6:$M$15000,6)</f>
        <v>N/A</v>
      </c>
    </row>
    <row r="1663" spans="1:4">
      <c r="A1663" s="1">
        <v>37203</v>
      </c>
      <c r="B1663" s="4">
        <v>37203</v>
      </c>
      <c r="C1663" s="12">
        <f t="shared" si="35"/>
        <v>11</v>
      </c>
      <c r="D1663" s="5" t="str">
        <f>VLOOKUP($B1663,data!$A$6:$M$15000,6)</f>
        <v>N/A</v>
      </c>
    </row>
    <row r="1664" spans="1:4">
      <c r="A1664" s="1">
        <v>37204</v>
      </c>
      <c r="B1664" s="4">
        <v>37204</v>
      </c>
      <c r="C1664" s="12">
        <f t="shared" si="35"/>
        <v>11</v>
      </c>
      <c r="D1664" s="5" t="str">
        <f>VLOOKUP($B1664,data!$A$6:$M$15000,6)</f>
        <v>N/A</v>
      </c>
    </row>
    <row r="1665" spans="1:4">
      <c r="A1665" s="1">
        <v>37205</v>
      </c>
      <c r="B1665" s="4">
        <v>37205</v>
      </c>
      <c r="C1665" s="12">
        <f t="shared" si="35"/>
        <v>11</v>
      </c>
      <c r="D1665" s="5" t="str">
        <f>VLOOKUP($B1665,data!$A$6:$M$15000,6)</f>
        <v>N/A</v>
      </c>
    </row>
    <row r="1666" spans="1:4">
      <c r="A1666" s="1">
        <v>37206</v>
      </c>
      <c r="B1666" s="4">
        <v>37206</v>
      </c>
      <c r="C1666" s="12">
        <f t="shared" si="35"/>
        <v>11</v>
      </c>
      <c r="D1666" s="5" t="str">
        <f>VLOOKUP($B1666,data!$A$6:$M$15000,6)</f>
        <v>N/A</v>
      </c>
    </row>
    <row r="1667" spans="1:4">
      <c r="A1667" s="1">
        <v>37207</v>
      </c>
      <c r="B1667" s="4">
        <v>37207</v>
      </c>
      <c r="C1667" s="12">
        <f t="shared" si="35"/>
        <v>11</v>
      </c>
      <c r="D1667" s="5" t="str">
        <f>VLOOKUP($B1667,data!$A$6:$M$15000,6)</f>
        <v>N/A</v>
      </c>
    </row>
    <row r="1668" spans="1:4">
      <c r="A1668" s="1">
        <v>37208</v>
      </c>
      <c r="B1668" s="4">
        <v>37208</v>
      </c>
      <c r="C1668" s="12">
        <f t="shared" si="35"/>
        <v>11</v>
      </c>
      <c r="D1668" s="5" t="str">
        <f>VLOOKUP($B1668,data!$A$6:$M$15000,6)</f>
        <v>N/A</v>
      </c>
    </row>
    <row r="1669" spans="1:4">
      <c r="A1669" s="1">
        <v>37209</v>
      </c>
      <c r="B1669" s="4">
        <v>37209</v>
      </c>
      <c r="C1669" s="12">
        <f t="shared" si="35"/>
        <v>11</v>
      </c>
      <c r="D1669" s="5" t="str">
        <f>VLOOKUP($B1669,data!$A$6:$M$15000,6)</f>
        <v>N/A</v>
      </c>
    </row>
    <row r="1670" spans="1:4">
      <c r="A1670" s="1">
        <v>37210</v>
      </c>
      <c r="B1670" s="4">
        <v>37210</v>
      </c>
      <c r="C1670" s="12">
        <f t="shared" si="35"/>
        <v>11</v>
      </c>
      <c r="D1670" s="5" t="str">
        <f>VLOOKUP($B1670,data!$A$6:$M$15000,6)</f>
        <v>N/A</v>
      </c>
    </row>
    <row r="1671" spans="1:4">
      <c r="A1671" s="1">
        <v>37211</v>
      </c>
      <c r="B1671" s="4">
        <v>37211</v>
      </c>
      <c r="C1671" s="12">
        <f t="shared" si="35"/>
        <v>11</v>
      </c>
      <c r="D1671" s="5" t="str">
        <f>VLOOKUP($B1671,data!$A$6:$M$15000,6)</f>
        <v>N/A</v>
      </c>
    </row>
    <row r="1672" spans="1:4">
      <c r="A1672" s="1">
        <v>37212</v>
      </c>
      <c r="B1672" s="4">
        <v>37212</v>
      </c>
      <c r="C1672" s="12">
        <f t="shared" si="35"/>
        <v>11</v>
      </c>
      <c r="D1672" s="5" t="str">
        <f>VLOOKUP($B1672,data!$A$6:$M$15000,6)</f>
        <v>N/A</v>
      </c>
    </row>
    <row r="1673" spans="1:4">
      <c r="A1673" s="1">
        <v>37213</v>
      </c>
      <c r="B1673" s="4">
        <v>37213</v>
      </c>
      <c r="C1673" s="12">
        <f t="shared" si="35"/>
        <v>11</v>
      </c>
      <c r="D1673" s="5" t="str">
        <f>VLOOKUP($B1673,data!$A$6:$M$15000,6)</f>
        <v>N/A</v>
      </c>
    </row>
    <row r="1674" spans="1:4">
      <c r="A1674" s="1">
        <v>37214</v>
      </c>
      <c r="B1674" s="4">
        <v>37214</v>
      </c>
      <c r="C1674" s="12">
        <f t="shared" si="35"/>
        <v>11</v>
      </c>
      <c r="D1674" s="5" t="str">
        <f>VLOOKUP($B1674,data!$A$6:$M$15000,6)</f>
        <v>N/A</v>
      </c>
    </row>
    <row r="1675" spans="1:4">
      <c r="A1675" s="1">
        <v>37215</v>
      </c>
      <c r="B1675" s="4">
        <v>37215</v>
      </c>
      <c r="C1675" s="12">
        <f t="shared" ref="C1675:C1716" si="36">IF(B1675&lt;&gt;"",MONTH(B1675),0)</f>
        <v>11</v>
      </c>
      <c r="D1675" s="5" t="str">
        <f>VLOOKUP($B1675,data!$A$6:$M$15000,6)</f>
        <v>N/A</v>
      </c>
    </row>
    <row r="1676" spans="1:4">
      <c r="A1676" s="1">
        <v>37216</v>
      </c>
      <c r="B1676" s="4">
        <v>37216</v>
      </c>
      <c r="C1676" s="12">
        <f t="shared" si="36"/>
        <v>11</v>
      </c>
      <c r="D1676" s="5" t="str">
        <f>VLOOKUP($B1676,data!$A$6:$M$15000,6)</f>
        <v>N/A</v>
      </c>
    </row>
    <row r="1677" spans="1:4">
      <c r="A1677" s="1">
        <v>37217</v>
      </c>
      <c r="B1677" s="4">
        <v>37217</v>
      </c>
      <c r="C1677" s="12">
        <f t="shared" si="36"/>
        <v>11</v>
      </c>
      <c r="D1677" s="5" t="str">
        <f>VLOOKUP($B1677,data!$A$6:$M$15000,6)</f>
        <v>N/A</v>
      </c>
    </row>
    <row r="1678" spans="1:4">
      <c r="A1678" s="1">
        <v>37218</v>
      </c>
      <c r="B1678" s="4">
        <v>37218</v>
      </c>
      <c r="C1678" s="12">
        <f t="shared" si="36"/>
        <v>11</v>
      </c>
      <c r="D1678" s="5" t="str">
        <f>VLOOKUP($B1678,data!$A$6:$M$15000,6)</f>
        <v>N/A</v>
      </c>
    </row>
    <row r="1679" spans="1:4">
      <c r="A1679" s="1">
        <v>37219</v>
      </c>
      <c r="B1679" s="4">
        <v>37219</v>
      </c>
      <c r="C1679" s="12">
        <f t="shared" si="36"/>
        <v>11</v>
      </c>
      <c r="D1679" s="5" t="str">
        <f>VLOOKUP($B1679,data!$A$6:$M$15000,6)</f>
        <v>N/A</v>
      </c>
    </row>
    <row r="1680" spans="1:4">
      <c r="A1680" s="1">
        <v>37220</v>
      </c>
      <c r="B1680" s="4">
        <v>37220</v>
      </c>
      <c r="C1680" s="12">
        <f t="shared" si="36"/>
        <v>11</v>
      </c>
      <c r="D1680" s="5" t="str">
        <f>VLOOKUP($B1680,data!$A$6:$M$15000,6)</f>
        <v>N/A</v>
      </c>
    </row>
    <row r="1681" spans="1:4">
      <c r="A1681" s="1">
        <v>37221</v>
      </c>
      <c r="B1681" s="4">
        <v>37221</v>
      </c>
      <c r="C1681" s="12">
        <f t="shared" si="36"/>
        <v>11</v>
      </c>
      <c r="D1681" s="5" t="str">
        <f>VLOOKUP($B1681,data!$A$6:$M$15000,6)</f>
        <v>N/A</v>
      </c>
    </row>
    <row r="1682" spans="1:4">
      <c r="A1682" s="1">
        <v>37222</v>
      </c>
      <c r="B1682" s="4">
        <v>37222</v>
      </c>
      <c r="C1682" s="12">
        <f t="shared" si="36"/>
        <v>11</v>
      </c>
      <c r="D1682" s="5" t="str">
        <f>VLOOKUP($B1682,data!$A$6:$M$15000,6)</f>
        <v>N/A</v>
      </c>
    </row>
    <row r="1683" spans="1:4">
      <c r="A1683" s="1">
        <v>37223</v>
      </c>
      <c r="B1683" s="4">
        <v>37223</v>
      </c>
      <c r="C1683" s="12">
        <f t="shared" si="36"/>
        <v>11</v>
      </c>
      <c r="D1683" s="5" t="str">
        <f>VLOOKUP($B1683,data!$A$6:$M$15000,6)</f>
        <v>N/A</v>
      </c>
    </row>
    <row r="1684" spans="1:4">
      <c r="A1684" s="1">
        <v>37224</v>
      </c>
      <c r="B1684" s="4">
        <v>37224</v>
      </c>
      <c r="C1684" s="12">
        <f t="shared" si="36"/>
        <v>11</v>
      </c>
      <c r="D1684" s="5" t="str">
        <f>VLOOKUP($B1684,data!$A$6:$M$15000,6)</f>
        <v>N/A</v>
      </c>
    </row>
    <row r="1685" spans="1:4">
      <c r="A1685" s="1">
        <v>37225</v>
      </c>
      <c r="B1685" s="4">
        <v>37225</v>
      </c>
      <c r="C1685" s="12">
        <f t="shared" si="36"/>
        <v>11</v>
      </c>
      <c r="D1685" s="5" t="str">
        <f>VLOOKUP($B1685,data!$A$6:$M$15000,6)</f>
        <v>N/A</v>
      </c>
    </row>
    <row r="1686" spans="1:4">
      <c r="A1686" s="1">
        <v>37226</v>
      </c>
      <c r="B1686" s="4">
        <v>37226</v>
      </c>
      <c r="C1686" s="12">
        <f t="shared" si="36"/>
        <v>12</v>
      </c>
      <c r="D1686" s="5" t="str">
        <f>VLOOKUP($B1686,data!$A$6:$M$15000,6)</f>
        <v>N/A</v>
      </c>
    </row>
    <row r="1687" spans="1:4">
      <c r="A1687" s="1">
        <v>37227</v>
      </c>
      <c r="B1687" s="4">
        <v>37227</v>
      </c>
      <c r="C1687" s="12">
        <f t="shared" si="36"/>
        <v>12</v>
      </c>
      <c r="D1687" s="5" t="str">
        <f>VLOOKUP($B1687,data!$A$6:$M$15000,6)</f>
        <v>N/A</v>
      </c>
    </row>
    <row r="1688" spans="1:4">
      <c r="A1688" s="1">
        <v>37228</v>
      </c>
      <c r="B1688" s="4">
        <v>37228</v>
      </c>
      <c r="C1688" s="12">
        <f t="shared" si="36"/>
        <v>12</v>
      </c>
      <c r="D1688" s="5" t="str">
        <f>VLOOKUP($B1688,data!$A$6:$M$15000,6)</f>
        <v>N/A</v>
      </c>
    </row>
    <row r="1689" spans="1:4">
      <c r="A1689" s="1">
        <v>37229</v>
      </c>
      <c r="B1689" s="4">
        <v>37229</v>
      </c>
      <c r="C1689" s="12">
        <f t="shared" si="36"/>
        <v>12</v>
      </c>
      <c r="D1689" s="5" t="str">
        <f>VLOOKUP($B1689,data!$A$6:$M$15000,6)</f>
        <v>N/A</v>
      </c>
    </row>
    <row r="1690" spans="1:4">
      <c r="A1690" s="1">
        <v>37230</v>
      </c>
      <c r="B1690" s="4">
        <v>37230</v>
      </c>
      <c r="C1690" s="12">
        <f t="shared" si="36"/>
        <v>12</v>
      </c>
      <c r="D1690" s="5" t="str">
        <f>VLOOKUP($B1690,data!$A$6:$M$15000,6)</f>
        <v>N/A</v>
      </c>
    </row>
    <row r="1691" spans="1:4">
      <c r="A1691" s="1">
        <v>37231</v>
      </c>
      <c r="B1691" s="4">
        <v>37231</v>
      </c>
      <c r="C1691" s="12">
        <f t="shared" si="36"/>
        <v>12</v>
      </c>
      <c r="D1691" s="5" t="str">
        <f>VLOOKUP($B1691,data!$A$6:$M$15000,6)</f>
        <v>N/A</v>
      </c>
    </row>
    <row r="1692" spans="1:4">
      <c r="A1692" s="1">
        <v>37232</v>
      </c>
      <c r="B1692" s="4">
        <v>37232</v>
      </c>
      <c r="C1692" s="12">
        <f t="shared" si="36"/>
        <v>12</v>
      </c>
      <c r="D1692" s="5" t="str">
        <f>VLOOKUP($B1692,data!$A$6:$M$15000,6)</f>
        <v>N/A</v>
      </c>
    </row>
    <row r="1693" spans="1:4">
      <c r="A1693" s="1">
        <v>37233</v>
      </c>
      <c r="B1693" s="4">
        <v>37233</v>
      </c>
      <c r="C1693" s="12">
        <f t="shared" si="36"/>
        <v>12</v>
      </c>
      <c r="D1693" s="5" t="str">
        <f>VLOOKUP($B1693,data!$A$6:$M$15000,6)</f>
        <v>N/A</v>
      </c>
    </row>
    <row r="1694" spans="1:4">
      <c r="A1694" s="1">
        <v>37234</v>
      </c>
      <c r="B1694" s="4">
        <v>37234</v>
      </c>
      <c r="C1694" s="12">
        <f t="shared" si="36"/>
        <v>12</v>
      </c>
      <c r="D1694" s="5" t="str">
        <f>VLOOKUP($B1694,data!$A$6:$M$15000,6)</f>
        <v>N/A</v>
      </c>
    </row>
    <row r="1695" spans="1:4">
      <c r="A1695" s="1">
        <v>37235</v>
      </c>
      <c r="B1695" s="4">
        <v>37235</v>
      </c>
      <c r="C1695" s="12">
        <f t="shared" si="36"/>
        <v>12</v>
      </c>
      <c r="D1695" s="5" t="str">
        <f>VLOOKUP($B1695,data!$A$6:$M$15000,6)</f>
        <v>N/A</v>
      </c>
    </row>
    <row r="1696" spans="1:4">
      <c r="A1696" s="1">
        <v>37236</v>
      </c>
      <c r="B1696" s="4">
        <v>37236</v>
      </c>
      <c r="C1696" s="12">
        <f t="shared" si="36"/>
        <v>12</v>
      </c>
      <c r="D1696" s="5" t="str">
        <f>VLOOKUP($B1696,data!$A$6:$M$15000,6)</f>
        <v>N/A</v>
      </c>
    </row>
    <row r="1697" spans="1:4">
      <c r="A1697" s="1">
        <v>37237</v>
      </c>
      <c r="B1697" s="4">
        <v>37237</v>
      </c>
      <c r="C1697" s="12">
        <f t="shared" si="36"/>
        <v>12</v>
      </c>
      <c r="D1697" s="5" t="str">
        <f>VLOOKUP($B1697,data!$A$6:$M$15000,6)</f>
        <v>N/A</v>
      </c>
    </row>
    <row r="1698" spans="1:4">
      <c r="A1698" s="1">
        <v>37238</v>
      </c>
      <c r="B1698" s="4">
        <v>37238</v>
      </c>
      <c r="C1698" s="12">
        <f t="shared" si="36"/>
        <v>12</v>
      </c>
      <c r="D1698" s="5" t="str">
        <f>VLOOKUP($B1698,data!$A$6:$M$15000,6)</f>
        <v>N/A</v>
      </c>
    </row>
    <row r="1699" spans="1:4">
      <c r="A1699" s="1">
        <v>37239</v>
      </c>
      <c r="B1699" s="4">
        <v>37239</v>
      </c>
      <c r="C1699" s="12">
        <f t="shared" si="36"/>
        <v>12</v>
      </c>
      <c r="D1699" s="5" t="str">
        <f>VLOOKUP($B1699,data!$A$6:$M$15000,6)</f>
        <v>N/A</v>
      </c>
    </row>
    <row r="1700" spans="1:4">
      <c r="A1700" s="1">
        <v>37240</v>
      </c>
      <c r="B1700" s="4">
        <v>37240</v>
      </c>
      <c r="C1700" s="12">
        <f t="shared" si="36"/>
        <v>12</v>
      </c>
      <c r="D1700" s="5" t="str">
        <f>VLOOKUP($B1700,data!$A$6:$M$15000,6)</f>
        <v>N/A</v>
      </c>
    </row>
    <row r="1701" spans="1:4">
      <c r="A1701" s="1">
        <v>37241</v>
      </c>
      <c r="B1701" s="4">
        <v>37241</v>
      </c>
      <c r="C1701" s="12">
        <f t="shared" si="36"/>
        <v>12</v>
      </c>
      <c r="D1701" s="5" t="str">
        <f>VLOOKUP($B1701,data!$A$6:$M$15000,6)</f>
        <v>N/A</v>
      </c>
    </row>
    <row r="1702" spans="1:4">
      <c r="A1702" s="1">
        <v>37242</v>
      </c>
      <c r="B1702" s="4">
        <v>37242</v>
      </c>
      <c r="C1702" s="12">
        <f t="shared" si="36"/>
        <v>12</v>
      </c>
      <c r="D1702" s="5" t="str">
        <f>VLOOKUP($B1702,data!$A$6:$M$15000,6)</f>
        <v>N/A</v>
      </c>
    </row>
    <row r="1703" spans="1:4">
      <c r="A1703" s="1">
        <v>37243</v>
      </c>
      <c r="B1703" s="4">
        <v>37243</v>
      </c>
      <c r="C1703" s="12">
        <f t="shared" si="36"/>
        <v>12</v>
      </c>
      <c r="D1703" s="5" t="str">
        <f>VLOOKUP($B1703,data!$A$6:$M$15000,6)</f>
        <v>N/A</v>
      </c>
    </row>
    <row r="1704" spans="1:4">
      <c r="A1704" s="1">
        <v>37244</v>
      </c>
      <c r="B1704" s="4">
        <v>37244</v>
      </c>
      <c r="C1704" s="12">
        <f t="shared" si="36"/>
        <v>12</v>
      </c>
      <c r="D1704" s="5" t="str">
        <f>VLOOKUP($B1704,data!$A$6:$M$15000,6)</f>
        <v>N/A</v>
      </c>
    </row>
    <row r="1705" spans="1:4">
      <c r="A1705" s="1">
        <v>37245</v>
      </c>
      <c r="B1705" s="4">
        <v>37245</v>
      </c>
      <c r="C1705" s="12">
        <f t="shared" si="36"/>
        <v>12</v>
      </c>
      <c r="D1705" s="5" t="str">
        <f>VLOOKUP($B1705,data!$A$6:$M$15000,6)</f>
        <v>N/A</v>
      </c>
    </row>
    <row r="1706" spans="1:4">
      <c r="A1706" s="1">
        <v>37246</v>
      </c>
      <c r="B1706" s="4">
        <v>37246</v>
      </c>
      <c r="C1706" s="12">
        <f t="shared" si="36"/>
        <v>12</v>
      </c>
      <c r="D1706" s="5" t="str">
        <f>VLOOKUP($B1706,data!$A$6:$M$15000,6)</f>
        <v>N/A</v>
      </c>
    </row>
    <row r="1707" spans="1:4">
      <c r="A1707" s="1">
        <v>37247</v>
      </c>
      <c r="B1707" s="4">
        <v>37247</v>
      </c>
      <c r="C1707" s="12">
        <f t="shared" si="36"/>
        <v>12</v>
      </c>
      <c r="D1707" s="5" t="str">
        <f>VLOOKUP($B1707,data!$A$6:$M$15000,6)</f>
        <v>N/A</v>
      </c>
    </row>
    <row r="1708" spans="1:4">
      <c r="A1708" s="1">
        <v>37248</v>
      </c>
      <c r="B1708" s="4">
        <v>37248</v>
      </c>
      <c r="C1708" s="12">
        <f t="shared" si="36"/>
        <v>12</v>
      </c>
      <c r="D1708" s="5" t="str">
        <f>VLOOKUP($B1708,data!$A$6:$M$15000,6)</f>
        <v>N/A</v>
      </c>
    </row>
    <row r="1709" spans="1:4">
      <c r="A1709" s="1">
        <v>37249</v>
      </c>
      <c r="B1709" s="4">
        <v>37249</v>
      </c>
      <c r="C1709" s="12">
        <f t="shared" si="36"/>
        <v>12</v>
      </c>
      <c r="D1709" s="5" t="str">
        <f>VLOOKUP($B1709,data!$A$6:$M$15000,6)</f>
        <v>N/A</v>
      </c>
    </row>
    <row r="1710" spans="1:4">
      <c r="A1710" s="1">
        <v>37250</v>
      </c>
      <c r="B1710" s="4">
        <v>37250</v>
      </c>
      <c r="C1710" s="12">
        <f t="shared" si="36"/>
        <v>12</v>
      </c>
      <c r="D1710" s="5" t="str">
        <f>VLOOKUP($B1710,data!$A$6:$M$15000,6)</f>
        <v>N/A</v>
      </c>
    </row>
    <row r="1711" spans="1:4">
      <c r="A1711" s="1">
        <v>37251</v>
      </c>
      <c r="B1711" s="4">
        <v>37251</v>
      </c>
      <c r="C1711" s="12">
        <f t="shared" si="36"/>
        <v>12</v>
      </c>
      <c r="D1711" s="5" t="str">
        <f>VLOOKUP($B1711,data!$A$6:$M$15000,6)</f>
        <v>N/A</v>
      </c>
    </row>
    <row r="1712" spans="1:4">
      <c r="A1712" s="1">
        <v>37252</v>
      </c>
      <c r="B1712" s="4">
        <v>37252</v>
      </c>
      <c r="C1712" s="12">
        <f t="shared" si="36"/>
        <v>12</v>
      </c>
      <c r="D1712" s="5" t="str">
        <f>VLOOKUP($B1712,data!$A$6:$M$15000,6)</f>
        <v>N/A</v>
      </c>
    </row>
    <row r="1713" spans="1:4">
      <c r="A1713" s="1">
        <v>37253</v>
      </c>
      <c r="B1713" s="4">
        <v>37253</v>
      </c>
      <c r="C1713" s="12">
        <f t="shared" si="36"/>
        <v>12</v>
      </c>
      <c r="D1713" s="5" t="str">
        <f>VLOOKUP($B1713,data!$A$6:$M$15000,6)</f>
        <v>N/A</v>
      </c>
    </row>
    <row r="1714" spans="1:4">
      <c r="A1714" s="1">
        <v>37254</v>
      </c>
      <c r="B1714" s="4">
        <v>37254</v>
      </c>
      <c r="C1714" s="12">
        <f t="shared" si="36"/>
        <v>12</v>
      </c>
      <c r="D1714" s="5" t="str">
        <f>VLOOKUP($B1714,data!$A$6:$M$15000,6)</f>
        <v>N/A</v>
      </c>
    </row>
    <row r="1715" spans="1:4">
      <c r="A1715" s="1">
        <v>37255</v>
      </c>
      <c r="B1715" s="4">
        <v>37255</v>
      </c>
      <c r="C1715" s="12">
        <f t="shared" si="36"/>
        <v>12</v>
      </c>
      <c r="D1715" s="5" t="str">
        <f>VLOOKUP($B1715,data!$A$6:$M$15000,6)</f>
        <v>N/A</v>
      </c>
    </row>
    <row r="1716" spans="1:4">
      <c r="A1716" s="1">
        <v>37256</v>
      </c>
      <c r="B1716" s="4">
        <v>37256</v>
      </c>
      <c r="C1716" s="12">
        <f t="shared" si="36"/>
        <v>12</v>
      </c>
      <c r="D1716" s="5" t="str">
        <f>VLOOKUP($B1716,data!$A$6:$M$15000,6)</f>
        <v>N/A</v>
      </c>
    </row>
    <row r="1717" spans="1:4">
      <c r="A1717" s="1"/>
    </row>
    <row r="1718" spans="1:4">
      <c r="A1718" s="1"/>
    </row>
    <row r="1719" spans="1:4">
      <c r="A1719" s="1"/>
    </row>
    <row r="1720" spans="1:4">
      <c r="A1720" s="1"/>
    </row>
    <row r="1721" spans="1:4">
      <c r="A1721" s="1"/>
    </row>
    <row r="1722" spans="1:4">
      <c r="A1722" s="1"/>
    </row>
    <row r="1723" spans="1:4">
      <c r="A1723" s="1"/>
    </row>
    <row r="1724" spans="1:4">
      <c r="A1724" s="1"/>
    </row>
    <row r="1725" spans="1:4">
      <c r="A1725" s="1"/>
    </row>
    <row r="1726" spans="1:4">
      <c r="A1726" s="1"/>
    </row>
    <row r="1727" spans="1:4">
      <c r="A1727" s="1"/>
    </row>
    <row r="1728" spans="1:4">
      <c r="A1728" s="1"/>
    </row>
    <row r="1729" spans="1:1">
      <c r="A1729" s="1"/>
    </row>
    <row r="1730" spans="1:1">
      <c r="A1730" s="1"/>
    </row>
    <row r="1731" spans="1:1">
      <c r="A1731" s="1"/>
    </row>
    <row r="1732" spans="1:1">
      <c r="A1732" s="1"/>
    </row>
    <row r="1733" spans="1:1">
      <c r="A1733" s="1"/>
    </row>
    <row r="1734" spans="1:1">
      <c r="A1734" s="1"/>
    </row>
    <row r="1735" spans="1:1">
      <c r="A1735" s="1"/>
    </row>
    <row r="1736" spans="1:1">
      <c r="A1736" s="1"/>
    </row>
    <row r="1737" spans="1:1">
      <c r="A1737" s="1"/>
    </row>
    <row r="1738" spans="1:1">
      <c r="A1738" s="1"/>
    </row>
    <row r="1739" spans="1:1">
      <c r="A1739" s="1"/>
    </row>
    <row r="1740" spans="1:1">
      <c r="A1740" s="1"/>
    </row>
    <row r="1741" spans="1:1">
      <c r="A1741" s="1"/>
    </row>
    <row r="1742" spans="1:1">
      <c r="A1742" s="1"/>
    </row>
    <row r="1743" spans="1:1">
      <c r="A1743" s="1"/>
    </row>
    <row r="1744" spans="1:1">
      <c r="A1744" s="1"/>
    </row>
    <row r="1745" spans="1:1">
      <c r="A1745" s="1"/>
    </row>
    <row r="1746" spans="1:1">
      <c r="A1746" s="1"/>
    </row>
    <row r="1747" spans="1:1">
      <c r="A1747" s="1"/>
    </row>
    <row r="1748" spans="1:1">
      <c r="A1748" s="1"/>
    </row>
    <row r="1749" spans="1:1">
      <c r="A1749" s="1"/>
    </row>
    <row r="1750" spans="1:1">
      <c r="A1750" s="1"/>
    </row>
    <row r="1751" spans="1:1">
      <c r="A1751" s="1"/>
    </row>
    <row r="1752" spans="1:1">
      <c r="A1752" s="1"/>
    </row>
    <row r="1753" spans="1:1">
      <c r="A1753" s="1"/>
    </row>
    <row r="1754" spans="1:1">
      <c r="A1754" s="1"/>
    </row>
    <row r="1755" spans="1:1">
      <c r="A1755" s="1"/>
    </row>
    <row r="1756" spans="1:1">
      <c r="A1756" s="1"/>
    </row>
    <row r="1757" spans="1:1">
      <c r="A1757" s="1"/>
    </row>
    <row r="1758" spans="1:1">
      <c r="A1758" s="1"/>
    </row>
    <row r="1759" spans="1:1">
      <c r="A1759" s="1"/>
    </row>
    <row r="1760" spans="1:1">
      <c r="A1760" s="1"/>
    </row>
    <row r="1761" spans="1:1">
      <c r="A1761" s="1"/>
    </row>
    <row r="1762" spans="1:1">
      <c r="A1762" s="1"/>
    </row>
    <row r="1763" spans="1:1">
      <c r="A1763" s="1"/>
    </row>
    <row r="1764" spans="1:1">
      <c r="A1764" s="1"/>
    </row>
    <row r="1765" spans="1:1">
      <c r="A1765" s="1"/>
    </row>
    <row r="1766" spans="1:1">
      <c r="A1766" s="1"/>
    </row>
    <row r="1767" spans="1:1">
      <c r="A1767" s="1"/>
    </row>
    <row r="1768" spans="1:1">
      <c r="A1768" s="1"/>
    </row>
    <row r="1769" spans="1:1">
      <c r="A1769" s="1"/>
    </row>
    <row r="1770" spans="1:1">
      <c r="A1770" s="1"/>
    </row>
    <row r="1771" spans="1:1">
      <c r="A1771" s="1"/>
    </row>
    <row r="1772" spans="1:1">
      <c r="A1772" s="1"/>
    </row>
    <row r="1773" spans="1:1">
      <c r="A1773" s="1"/>
    </row>
    <row r="1774" spans="1:1">
      <c r="A1774" s="1"/>
    </row>
    <row r="1775" spans="1:1">
      <c r="A1775" s="1"/>
    </row>
    <row r="1776" spans="1:1">
      <c r="A1776" s="1"/>
    </row>
    <row r="1777" spans="1:1">
      <c r="A1777" s="1"/>
    </row>
    <row r="1778" spans="1:1">
      <c r="A1778" s="1"/>
    </row>
    <row r="1779" spans="1:1">
      <c r="A1779" s="1"/>
    </row>
    <row r="1780" spans="1:1">
      <c r="A1780" s="1"/>
    </row>
    <row r="1781" spans="1:1">
      <c r="A1781" s="1"/>
    </row>
    <row r="1782" spans="1:1">
      <c r="A1782" s="1"/>
    </row>
    <row r="1783" spans="1:1">
      <c r="A1783" s="1"/>
    </row>
    <row r="1784" spans="1:1">
      <c r="A1784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5:T2976"/>
  <sheetViews>
    <sheetView topLeftCell="L46" workbookViewId="0">
      <selection activeCell="R60" sqref="R60"/>
    </sheetView>
  </sheetViews>
  <sheetFormatPr defaultColWidth="8.7109375" defaultRowHeight="11.25"/>
  <cols>
    <col min="1" max="1" width="9.28515625" style="2" customWidth="1"/>
    <col min="2" max="3" width="9.28515625" style="4" customWidth="1"/>
    <col min="4" max="4" width="11" style="5" customWidth="1"/>
    <col min="5" max="18" width="8.7109375" style="11" customWidth="1"/>
    <col min="19" max="19" width="7.85546875" style="11" customWidth="1"/>
    <col min="20" max="20" width="9.28515625" style="14" bestFit="1" customWidth="1"/>
    <col min="21" max="16384" width="8.7109375" style="11"/>
  </cols>
  <sheetData>
    <row r="5" spans="1:20">
      <c r="A5" s="10" t="s">
        <v>0</v>
      </c>
    </row>
    <row r="6" spans="1:20" ht="33.75">
      <c r="A6" s="7" t="s">
        <v>1</v>
      </c>
      <c r="B6" s="8" t="s">
        <v>2</v>
      </c>
      <c r="C6" s="8" t="s">
        <v>14</v>
      </c>
      <c r="D6" s="9" t="s">
        <v>5</v>
      </c>
    </row>
    <row r="7" spans="1:20" ht="12" thickBot="1">
      <c r="A7" s="1">
        <v>35551</v>
      </c>
      <c r="B7" s="4">
        <v>35551</v>
      </c>
      <c r="C7" s="12">
        <f>IF(B7&lt;&gt;"",MONTH(B7),0)</f>
        <v>5</v>
      </c>
      <c r="D7" s="5">
        <v>586000</v>
      </c>
      <c r="E7" s="14"/>
      <c r="S7" s="30" t="s">
        <v>2</v>
      </c>
      <c r="T7" s="29" t="s">
        <v>19</v>
      </c>
    </row>
    <row r="8" spans="1:20">
      <c r="A8" s="1">
        <v>35552</v>
      </c>
      <c r="B8" s="4">
        <v>35552</v>
      </c>
      <c r="C8" s="12">
        <f t="shared" ref="C8:C71" si="0">IF(B8&lt;&gt;"",MONTH(B8),0)</f>
        <v>5</v>
      </c>
      <c r="D8" s="5">
        <v>602000</v>
      </c>
      <c r="E8" s="14"/>
      <c r="F8" s="15">
        <v>35551</v>
      </c>
      <c r="G8" s="16">
        <v>35582</v>
      </c>
      <c r="H8" s="16">
        <v>35612</v>
      </c>
      <c r="I8" s="16">
        <v>35643</v>
      </c>
      <c r="J8" s="16">
        <v>35674</v>
      </c>
      <c r="K8" s="16">
        <v>35704</v>
      </c>
      <c r="L8" s="16">
        <v>35735</v>
      </c>
      <c r="M8" s="17">
        <v>35765</v>
      </c>
      <c r="S8" s="13">
        <v>35551</v>
      </c>
      <c r="T8" s="14">
        <f>HLOOKUP(S8,$F$8:$M$12,2)</f>
        <v>556612.90322580643</v>
      </c>
    </row>
    <row r="9" spans="1:20">
      <c r="A9" s="1">
        <v>35553</v>
      </c>
      <c r="B9" s="4">
        <v>35553</v>
      </c>
      <c r="C9" s="12">
        <f t="shared" si="0"/>
        <v>5</v>
      </c>
      <c r="D9" s="5">
        <v>558000</v>
      </c>
      <c r="E9" s="14"/>
      <c r="F9" s="18">
        <f>DAVERAGE(Needles97,4,F11:F12)</f>
        <v>556612.90322580643</v>
      </c>
      <c r="G9" s="19">
        <f t="shared" ref="G9:M9" si="1">DAVERAGE(Needles97,4,G11:G12)</f>
        <v>533466.66666666663</v>
      </c>
      <c r="H9" s="19">
        <f t="shared" si="1"/>
        <v>570645.16129032255</v>
      </c>
      <c r="I9" s="19">
        <f t="shared" si="1"/>
        <v>529806.45161290327</v>
      </c>
      <c r="J9" s="19">
        <f t="shared" si="1"/>
        <v>446800</v>
      </c>
      <c r="K9" s="19">
        <f t="shared" si="1"/>
        <v>444774.19354838709</v>
      </c>
      <c r="L9" s="19">
        <f t="shared" si="1"/>
        <v>378333.33333333331</v>
      </c>
      <c r="M9" s="20">
        <f t="shared" si="1"/>
        <v>313096.77419354836</v>
      </c>
      <c r="S9" s="13">
        <v>35582</v>
      </c>
      <c r="T9" s="14">
        <f t="shared" ref="T9:T15" si="2">HLOOKUP(S9,$F$8:$M$12,2)</f>
        <v>533466.66666666663</v>
      </c>
    </row>
    <row r="10" spans="1:20">
      <c r="A10" s="1">
        <v>35554</v>
      </c>
      <c r="B10" s="4">
        <v>35554</v>
      </c>
      <c r="C10" s="12">
        <f t="shared" si="0"/>
        <v>5</v>
      </c>
      <c r="D10" s="5">
        <v>565000</v>
      </c>
      <c r="E10" s="14"/>
      <c r="F10" s="21"/>
      <c r="G10" s="22"/>
      <c r="H10" s="22"/>
      <c r="I10" s="22"/>
      <c r="J10" s="22"/>
      <c r="K10" s="22"/>
      <c r="L10" s="22"/>
      <c r="M10" s="23"/>
      <c r="S10" s="13">
        <v>35612</v>
      </c>
      <c r="T10" s="14">
        <f t="shared" si="2"/>
        <v>570645.16129032255</v>
      </c>
    </row>
    <row r="11" spans="1:20">
      <c r="A11" s="1">
        <v>35555</v>
      </c>
      <c r="B11" s="4">
        <v>35555</v>
      </c>
      <c r="C11" s="12">
        <f t="shared" si="0"/>
        <v>5</v>
      </c>
      <c r="D11" s="5">
        <v>594000</v>
      </c>
      <c r="E11" s="14"/>
      <c r="F11" s="21" t="s">
        <v>14</v>
      </c>
      <c r="G11" s="22" t="s">
        <v>14</v>
      </c>
      <c r="H11" s="22" t="s">
        <v>14</v>
      </c>
      <c r="I11" s="22" t="s">
        <v>14</v>
      </c>
      <c r="J11" s="22" t="s">
        <v>14</v>
      </c>
      <c r="K11" s="22" t="s">
        <v>14</v>
      </c>
      <c r="L11" s="22" t="s">
        <v>14</v>
      </c>
      <c r="M11" s="23" t="s">
        <v>14</v>
      </c>
      <c r="S11" s="13">
        <v>35643</v>
      </c>
      <c r="T11" s="14">
        <f t="shared" si="2"/>
        <v>529806.45161290327</v>
      </c>
    </row>
    <row r="12" spans="1:20" ht="12" thickBot="1">
      <c r="A12" s="1">
        <v>35556</v>
      </c>
      <c r="B12" s="4">
        <v>35556</v>
      </c>
      <c r="C12" s="12">
        <f t="shared" si="0"/>
        <v>5</v>
      </c>
      <c r="D12" s="5">
        <v>559000</v>
      </c>
      <c r="E12" s="14"/>
      <c r="F12" s="24">
        <v>5</v>
      </c>
      <c r="G12" s="25">
        <v>6</v>
      </c>
      <c r="H12" s="25">
        <v>7</v>
      </c>
      <c r="I12" s="25">
        <v>8</v>
      </c>
      <c r="J12" s="25">
        <v>9</v>
      </c>
      <c r="K12" s="25">
        <v>10</v>
      </c>
      <c r="L12" s="25">
        <v>11</v>
      </c>
      <c r="M12" s="26">
        <v>12</v>
      </c>
      <c r="S12" s="13">
        <v>35674</v>
      </c>
      <c r="T12" s="14">
        <f t="shared" si="2"/>
        <v>446800</v>
      </c>
    </row>
    <row r="13" spans="1:20" ht="12" thickBot="1">
      <c r="A13" s="1">
        <v>35557</v>
      </c>
      <c r="B13" s="4">
        <v>35557</v>
      </c>
      <c r="C13" s="12">
        <f t="shared" si="0"/>
        <v>5</v>
      </c>
      <c r="D13" s="5">
        <v>549000</v>
      </c>
      <c r="E13" s="14"/>
      <c r="S13" s="13">
        <v>35704</v>
      </c>
      <c r="T13" s="14">
        <f t="shared" si="2"/>
        <v>444774.19354838709</v>
      </c>
    </row>
    <row r="14" spans="1:20">
      <c r="A14" s="1">
        <v>35558</v>
      </c>
      <c r="B14" s="4">
        <v>35558</v>
      </c>
      <c r="C14" s="12">
        <f t="shared" si="0"/>
        <v>5</v>
      </c>
      <c r="D14" s="5">
        <v>587000</v>
      </c>
      <c r="E14" s="14"/>
      <c r="F14" s="15">
        <v>35796</v>
      </c>
      <c r="G14" s="16">
        <v>35827</v>
      </c>
      <c r="H14" s="16">
        <v>35855</v>
      </c>
      <c r="I14" s="16">
        <v>35886</v>
      </c>
      <c r="J14" s="16">
        <v>35916</v>
      </c>
      <c r="K14" s="16">
        <v>35947</v>
      </c>
      <c r="L14" s="16">
        <v>35977</v>
      </c>
      <c r="M14" s="16">
        <v>36008</v>
      </c>
      <c r="N14" s="16">
        <v>36039</v>
      </c>
      <c r="O14" s="16">
        <v>36069</v>
      </c>
      <c r="P14" s="16">
        <v>36100</v>
      </c>
      <c r="Q14" s="17">
        <v>36130</v>
      </c>
      <c r="S14" s="13">
        <v>35735</v>
      </c>
      <c r="T14" s="14">
        <f t="shared" si="2"/>
        <v>378333.33333333331</v>
      </c>
    </row>
    <row r="15" spans="1:20">
      <c r="A15" s="1">
        <v>35559</v>
      </c>
      <c r="B15" s="4">
        <v>35559</v>
      </c>
      <c r="C15" s="12">
        <f t="shared" si="0"/>
        <v>5</v>
      </c>
      <c r="D15" s="5">
        <v>553000</v>
      </c>
      <c r="E15" s="14"/>
      <c r="F15" s="18">
        <f>DAVERAGE(Needles98,4,F17:F18)</f>
        <v>648032.25806451612</v>
      </c>
      <c r="G15" s="19">
        <f t="shared" ref="G15:Q15" si="3">DAVERAGE(Needles98,4,G17:G18)</f>
        <v>534428.57142857148</v>
      </c>
      <c r="H15" s="19">
        <f t="shared" si="3"/>
        <v>699193.54838709673</v>
      </c>
      <c r="I15" s="19">
        <f t="shared" si="3"/>
        <v>626100</v>
      </c>
      <c r="J15" s="19">
        <f t="shared" si="3"/>
        <v>672643.6</v>
      </c>
      <c r="K15" s="19">
        <f t="shared" si="3"/>
        <v>676325.6333333333</v>
      </c>
      <c r="L15" s="19">
        <f t="shared" si="3"/>
        <v>658084.3548387097</v>
      </c>
      <c r="M15" s="19">
        <f t="shared" si="3"/>
        <v>693387.09677419357</v>
      </c>
      <c r="N15" s="19">
        <f t="shared" si="3"/>
        <v>709000</v>
      </c>
      <c r="O15" s="19">
        <f t="shared" si="3"/>
        <v>643387.09677419357</v>
      </c>
      <c r="P15" s="19">
        <f t="shared" si="3"/>
        <v>648366.66666666663</v>
      </c>
      <c r="Q15" s="20">
        <f t="shared" si="3"/>
        <v>650354.83870967745</v>
      </c>
      <c r="S15" s="13">
        <v>35765</v>
      </c>
      <c r="T15" s="14">
        <f t="shared" si="2"/>
        <v>313096.77419354836</v>
      </c>
    </row>
    <row r="16" spans="1:20">
      <c r="A16" s="1">
        <v>35560</v>
      </c>
      <c r="B16" s="4">
        <v>35560</v>
      </c>
      <c r="C16" s="12">
        <f t="shared" si="0"/>
        <v>5</v>
      </c>
      <c r="D16" s="5">
        <v>562000</v>
      </c>
      <c r="E16" s="14"/>
      <c r="F16" s="21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3"/>
      <c r="S16" s="13">
        <v>35796</v>
      </c>
      <c r="T16" s="14">
        <f>HLOOKUP(S16,$F$14:$Q$18,2)</f>
        <v>648032.25806451612</v>
      </c>
    </row>
    <row r="17" spans="1:20">
      <c r="A17" s="1">
        <v>35561</v>
      </c>
      <c r="B17" s="4">
        <v>35561</v>
      </c>
      <c r="C17" s="12">
        <f t="shared" si="0"/>
        <v>5</v>
      </c>
      <c r="D17" s="5">
        <v>571000</v>
      </c>
      <c r="E17" s="14"/>
      <c r="F17" s="21" t="s">
        <v>14</v>
      </c>
      <c r="G17" s="22" t="s">
        <v>14</v>
      </c>
      <c r="H17" s="22" t="s">
        <v>14</v>
      </c>
      <c r="I17" s="22" t="s">
        <v>14</v>
      </c>
      <c r="J17" s="22" t="s">
        <v>14</v>
      </c>
      <c r="K17" s="22" t="s">
        <v>14</v>
      </c>
      <c r="L17" s="22" t="s">
        <v>14</v>
      </c>
      <c r="M17" s="22" t="s">
        <v>14</v>
      </c>
      <c r="N17" s="22" t="s">
        <v>14</v>
      </c>
      <c r="O17" s="22" t="s">
        <v>14</v>
      </c>
      <c r="P17" s="22" t="s">
        <v>14</v>
      </c>
      <c r="Q17" s="23" t="s">
        <v>14</v>
      </c>
      <c r="S17" s="13">
        <v>35827</v>
      </c>
      <c r="T17" s="14">
        <f t="shared" ref="T17:T27" si="4">HLOOKUP(S17,$F$14:$Q$18,2)</f>
        <v>534428.57142857148</v>
      </c>
    </row>
    <row r="18" spans="1:20" ht="12" thickBot="1">
      <c r="A18" s="1">
        <v>35562</v>
      </c>
      <c r="B18" s="4">
        <v>35562</v>
      </c>
      <c r="C18" s="12">
        <f t="shared" si="0"/>
        <v>5</v>
      </c>
      <c r="D18" s="5">
        <v>603000</v>
      </c>
      <c r="E18" s="14"/>
      <c r="F18" s="24">
        <v>1</v>
      </c>
      <c r="G18" s="25">
        <v>2</v>
      </c>
      <c r="H18" s="25">
        <v>3</v>
      </c>
      <c r="I18" s="25">
        <v>4</v>
      </c>
      <c r="J18" s="25">
        <v>5</v>
      </c>
      <c r="K18" s="25">
        <v>6</v>
      </c>
      <c r="L18" s="25">
        <v>7</v>
      </c>
      <c r="M18" s="25">
        <v>8</v>
      </c>
      <c r="N18" s="25">
        <v>9</v>
      </c>
      <c r="O18" s="25">
        <v>10</v>
      </c>
      <c r="P18" s="25">
        <v>11</v>
      </c>
      <c r="Q18" s="26">
        <v>12</v>
      </c>
      <c r="S18" s="13">
        <v>35855</v>
      </c>
      <c r="T18" s="14">
        <f t="shared" si="4"/>
        <v>699193.54838709673</v>
      </c>
    </row>
    <row r="19" spans="1:20" ht="12" thickBot="1">
      <c r="A19" s="1">
        <v>35563</v>
      </c>
      <c r="B19" s="4">
        <v>35563</v>
      </c>
      <c r="C19" s="12">
        <f t="shared" si="0"/>
        <v>5</v>
      </c>
      <c r="D19" s="5">
        <v>589000</v>
      </c>
      <c r="E19" s="14"/>
      <c r="S19" s="13">
        <v>35886</v>
      </c>
      <c r="T19" s="14">
        <f t="shared" si="4"/>
        <v>626100</v>
      </c>
    </row>
    <row r="20" spans="1:20">
      <c r="A20" s="1">
        <v>35564</v>
      </c>
      <c r="B20" s="4">
        <v>35564</v>
      </c>
      <c r="C20" s="12">
        <f t="shared" si="0"/>
        <v>5</v>
      </c>
      <c r="D20" s="5">
        <v>608000</v>
      </c>
      <c r="E20" s="14"/>
      <c r="F20" s="15">
        <v>36161</v>
      </c>
      <c r="G20" s="16">
        <v>36192</v>
      </c>
      <c r="H20" s="16">
        <v>36220</v>
      </c>
      <c r="I20" s="16">
        <v>36251</v>
      </c>
      <c r="J20" s="16">
        <v>36281</v>
      </c>
      <c r="K20" s="16">
        <v>36312</v>
      </c>
      <c r="L20" s="16">
        <v>36342</v>
      </c>
      <c r="M20" s="16">
        <v>36373</v>
      </c>
      <c r="N20" s="16">
        <v>36404</v>
      </c>
      <c r="O20" s="16">
        <v>36434</v>
      </c>
      <c r="P20" s="16">
        <v>36465</v>
      </c>
      <c r="Q20" s="17">
        <v>36495</v>
      </c>
      <c r="S20" s="13">
        <v>35916</v>
      </c>
      <c r="T20" s="14">
        <f t="shared" si="4"/>
        <v>672643.6</v>
      </c>
    </row>
    <row r="21" spans="1:20">
      <c r="A21" s="1">
        <v>35565</v>
      </c>
      <c r="B21" s="4">
        <v>35565</v>
      </c>
      <c r="C21" s="12">
        <f t="shared" si="0"/>
        <v>5</v>
      </c>
      <c r="D21" s="5">
        <v>600000</v>
      </c>
      <c r="E21" s="14"/>
      <c r="F21" s="18">
        <f>DAVERAGE(Needles99,4,F23:F24)</f>
        <v>605000</v>
      </c>
      <c r="G21" s="19">
        <f t="shared" ref="G21:Q21" si="5">DAVERAGE(Needles99,4,G23:G24)</f>
        <v>679678.57142857148</v>
      </c>
      <c r="H21" s="19">
        <f t="shared" si="5"/>
        <v>552806.45161290327</v>
      </c>
      <c r="I21" s="19">
        <f t="shared" si="5"/>
        <v>585866.66666666663</v>
      </c>
      <c r="J21" s="19">
        <f t="shared" si="5"/>
        <v>573419.3548387097</v>
      </c>
      <c r="K21" s="19">
        <f t="shared" si="5"/>
        <v>613433.33333333337</v>
      </c>
      <c r="L21" s="19">
        <f t="shared" si="5"/>
        <v>663451.61290322582</v>
      </c>
      <c r="M21" s="19">
        <f t="shared" si="5"/>
        <v>626483.87096774194</v>
      </c>
      <c r="N21" s="19">
        <f t="shared" si="5"/>
        <v>677400</v>
      </c>
      <c r="O21" s="19">
        <f t="shared" si="5"/>
        <v>721645.16129032255</v>
      </c>
      <c r="P21" s="19">
        <f t="shared" si="5"/>
        <v>722433.33333333337</v>
      </c>
      <c r="Q21" s="20">
        <f t="shared" si="5"/>
        <v>695830.6451612903</v>
      </c>
      <c r="S21" s="13">
        <v>35947</v>
      </c>
      <c r="T21" s="14">
        <f t="shared" si="4"/>
        <v>676325.6333333333</v>
      </c>
    </row>
    <row r="22" spans="1:20">
      <c r="A22" s="1">
        <v>35566</v>
      </c>
      <c r="B22" s="4">
        <v>35566</v>
      </c>
      <c r="C22" s="12">
        <f t="shared" si="0"/>
        <v>5</v>
      </c>
      <c r="D22" s="5">
        <v>595000</v>
      </c>
      <c r="E22" s="14"/>
      <c r="F22" s="21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3"/>
      <c r="S22" s="13">
        <v>35977</v>
      </c>
      <c r="T22" s="14">
        <f t="shared" si="4"/>
        <v>658084.3548387097</v>
      </c>
    </row>
    <row r="23" spans="1:20">
      <c r="A23" s="1">
        <v>35567</v>
      </c>
      <c r="B23" s="4">
        <v>35567</v>
      </c>
      <c r="C23" s="12">
        <f t="shared" si="0"/>
        <v>5</v>
      </c>
      <c r="D23" s="5">
        <v>536000</v>
      </c>
      <c r="E23" s="14"/>
      <c r="F23" s="21" t="s">
        <v>14</v>
      </c>
      <c r="G23" s="22" t="s">
        <v>14</v>
      </c>
      <c r="H23" s="22" t="s">
        <v>14</v>
      </c>
      <c r="I23" s="22" t="s">
        <v>14</v>
      </c>
      <c r="J23" s="22" t="s">
        <v>14</v>
      </c>
      <c r="K23" s="22" t="s">
        <v>14</v>
      </c>
      <c r="L23" s="22" t="s">
        <v>14</v>
      </c>
      <c r="M23" s="22" t="s">
        <v>14</v>
      </c>
      <c r="N23" s="22" t="s">
        <v>14</v>
      </c>
      <c r="O23" s="22" t="s">
        <v>14</v>
      </c>
      <c r="P23" s="22" t="s">
        <v>14</v>
      </c>
      <c r="Q23" s="23" t="s">
        <v>14</v>
      </c>
      <c r="S23" s="13">
        <v>36008</v>
      </c>
      <c r="T23" s="14">
        <f t="shared" si="4"/>
        <v>693387.09677419357</v>
      </c>
    </row>
    <row r="24" spans="1:20" ht="12" thickBot="1">
      <c r="A24" s="1">
        <v>35568</v>
      </c>
      <c r="B24" s="4">
        <v>35568</v>
      </c>
      <c r="C24" s="12">
        <f t="shared" si="0"/>
        <v>5</v>
      </c>
      <c r="D24" s="5">
        <v>564000</v>
      </c>
      <c r="E24" s="14"/>
      <c r="F24" s="24">
        <v>1</v>
      </c>
      <c r="G24" s="25">
        <v>2</v>
      </c>
      <c r="H24" s="25">
        <v>3</v>
      </c>
      <c r="I24" s="25">
        <v>4</v>
      </c>
      <c r="J24" s="25">
        <v>5</v>
      </c>
      <c r="K24" s="25">
        <v>6</v>
      </c>
      <c r="L24" s="25">
        <v>7</v>
      </c>
      <c r="M24" s="25">
        <v>8</v>
      </c>
      <c r="N24" s="25">
        <v>9</v>
      </c>
      <c r="O24" s="25">
        <v>10</v>
      </c>
      <c r="P24" s="25">
        <v>11</v>
      </c>
      <c r="Q24" s="26">
        <v>12</v>
      </c>
      <c r="S24" s="13">
        <v>36039</v>
      </c>
      <c r="T24" s="14">
        <f t="shared" si="4"/>
        <v>709000</v>
      </c>
    </row>
    <row r="25" spans="1:20" ht="12" thickBot="1">
      <c r="A25" s="1">
        <v>35569</v>
      </c>
      <c r="B25" s="4">
        <v>35569</v>
      </c>
      <c r="C25" s="12">
        <f t="shared" si="0"/>
        <v>5</v>
      </c>
      <c r="D25" s="5">
        <v>575000</v>
      </c>
      <c r="E25" s="14"/>
      <c r="S25" s="13">
        <v>36069</v>
      </c>
      <c r="T25" s="14">
        <f t="shared" si="4"/>
        <v>643387.09677419357</v>
      </c>
    </row>
    <row r="26" spans="1:20">
      <c r="A26" s="1">
        <v>35570</v>
      </c>
      <c r="B26" s="4">
        <v>35570</v>
      </c>
      <c r="C26" s="12">
        <f t="shared" si="0"/>
        <v>5</v>
      </c>
      <c r="D26" s="5">
        <v>584000</v>
      </c>
      <c r="E26" s="14"/>
      <c r="F26" s="15">
        <v>36526</v>
      </c>
      <c r="G26" s="16">
        <v>36557</v>
      </c>
      <c r="H26" s="16">
        <v>36586</v>
      </c>
      <c r="I26" s="16">
        <v>36617</v>
      </c>
      <c r="J26" s="16">
        <v>36647</v>
      </c>
      <c r="K26" s="16">
        <v>36678</v>
      </c>
      <c r="L26" s="16">
        <v>36708</v>
      </c>
      <c r="M26" s="16">
        <v>36739</v>
      </c>
      <c r="N26" s="16">
        <v>36770</v>
      </c>
      <c r="O26" s="16">
        <v>36800</v>
      </c>
      <c r="P26" s="16">
        <v>36831</v>
      </c>
      <c r="Q26" s="17">
        <v>36861</v>
      </c>
      <c r="S26" s="13">
        <v>36100</v>
      </c>
      <c r="T26" s="14">
        <f t="shared" si="4"/>
        <v>648366.66666666663</v>
      </c>
    </row>
    <row r="27" spans="1:20">
      <c r="A27" s="1">
        <v>35571</v>
      </c>
      <c r="B27" s="4">
        <v>35571</v>
      </c>
      <c r="C27" s="12">
        <f t="shared" si="0"/>
        <v>5</v>
      </c>
      <c r="D27" s="5">
        <v>573000</v>
      </c>
      <c r="E27" s="14"/>
      <c r="F27" s="18">
        <f>DAVERAGE(Needles00,4,F29:F30)</f>
        <v>676967.74193548388</v>
      </c>
      <c r="G27" s="19">
        <f t="shared" ref="G27:Q27" si="6">DAVERAGE(Needles00,4,G29:G30)</f>
        <v>674586.20689655177</v>
      </c>
      <c r="H27" s="19">
        <f t="shared" si="6"/>
        <v>684709.67741935479</v>
      </c>
      <c r="I27" s="19">
        <f t="shared" si="6"/>
        <v>608866.66666666663</v>
      </c>
      <c r="J27" s="19">
        <f t="shared" si="6"/>
        <v>663548.38709677418</v>
      </c>
      <c r="K27" s="19">
        <f t="shared" si="6"/>
        <v>696866.66666666663</v>
      </c>
      <c r="L27" s="19">
        <f t="shared" si="6"/>
        <v>708645.16129032255</v>
      </c>
      <c r="M27" s="19">
        <f t="shared" si="6"/>
        <v>711064.51612903224</v>
      </c>
      <c r="N27" s="19">
        <f t="shared" si="6"/>
        <v>705933.33333333337</v>
      </c>
      <c r="O27" s="19">
        <f t="shared" si="6"/>
        <v>703612.90322580643</v>
      </c>
      <c r="P27" s="19">
        <f t="shared" si="6"/>
        <v>648266.66666666663</v>
      </c>
      <c r="Q27" s="20">
        <f t="shared" si="6"/>
        <v>737516.12903225806</v>
      </c>
      <c r="S27" s="13">
        <v>36130</v>
      </c>
      <c r="T27" s="14">
        <f t="shared" si="4"/>
        <v>650354.83870967745</v>
      </c>
    </row>
    <row r="28" spans="1:20">
      <c r="A28" s="1">
        <v>35572</v>
      </c>
      <c r="B28" s="4">
        <v>35572</v>
      </c>
      <c r="C28" s="12">
        <f t="shared" si="0"/>
        <v>5</v>
      </c>
      <c r="D28" s="5">
        <v>585000</v>
      </c>
      <c r="E28" s="14"/>
      <c r="F28" s="21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3"/>
      <c r="S28" s="13">
        <v>36161</v>
      </c>
      <c r="T28" s="14">
        <f>HLOOKUP(S28,$F$20:$Q$24,2)</f>
        <v>605000</v>
      </c>
    </row>
    <row r="29" spans="1:20">
      <c r="A29" s="1">
        <v>35573</v>
      </c>
      <c r="B29" s="4">
        <v>35573</v>
      </c>
      <c r="C29" s="12">
        <f t="shared" si="0"/>
        <v>5</v>
      </c>
      <c r="D29" s="5">
        <v>600000</v>
      </c>
      <c r="E29" s="14"/>
      <c r="F29" s="21" t="s">
        <v>14</v>
      </c>
      <c r="G29" s="22" t="s">
        <v>14</v>
      </c>
      <c r="H29" s="22" t="s">
        <v>14</v>
      </c>
      <c r="I29" s="22" t="s">
        <v>14</v>
      </c>
      <c r="J29" s="22" t="s">
        <v>14</v>
      </c>
      <c r="K29" s="22" t="s">
        <v>14</v>
      </c>
      <c r="L29" s="22" t="s">
        <v>14</v>
      </c>
      <c r="M29" s="22" t="s">
        <v>14</v>
      </c>
      <c r="N29" s="22" t="s">
        <v>14</v>
      </c>
      <c r="O29" s="22" t="s">
        <v>14</v>
      </c>
      <c r="P29" s="22" t="s">
        <v>14</v>
      </c>
      <c r="Q29" s="23" t="s">
        <v>14</v>
      </c>
      <c r="S29" s="13">
        <v>36192</v>
      </c>
      <c r="T29" s="14">
        <f t="shared" ref="T29:T39" si="7">HLOOKUP(S29,$F$20:$Q$24,2)</f>
        <v>679678.57142857148</v>
      </c>
    </row>
    <row r="30" spans="1:20" ht="12" thickBot="1">
      <c r="A30" s="1">
        <v>35574</v>
      </c>
      <c r="B30" s="4">
        <v>35574</v>
      </c>
      <c r="C30" s="12">
        <f t="shared" si="0"/>
        <v>5</v>
      </c>
      <c r="D30" s="5">
        <v>426000</v>
      </c>
      <c r="E30" s="14"/>
      <c r="F30" s="24">
        <v>1</v>
      </c>
      <c r="G30" s="25">
        <v>2</v>
      </c>
      <c r="H30" s="25">
        <v>3</v>
      </c>
      <c r="I30" s="25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25">
        <v>10</v>
      </c>
      <c r="P30" s="25">
        <v>11</v>
      </c>
      <c r="Q30" s="26">
        <v>12</v>
      </c>
      <c r="S30" s="13">
        <v>36220</v>
      </c>
      <c r="T30" s="14">
        <f t="shared" si="7"/>
        <v>552806.45161290327</v>
      </c>
    </row>
    <row r="31" spans="1:20" ht="12" thickBot="1">
      <c r="A31" s="1">
        <v>35575</v>
      </c>
      <c r="B31" s="4">
        <v>35575</v>
      </c>
      <c r="C31" s="12">
        <f t="shared" si="0"/>
        <v>5</v>
      </c>
      <c r="D31" s="5">
        <v>450000</v>
      </c>
      <c r="E31" s="14"/>
      <c r="S31" s="13">
        <v>36251</v>
      </c>
      <c r="T31" s="14">
        <f t="shared" si="7"/>
        <v>585866.66666666663</v>
      </c>
    </row>
    <row r="32" spans="1:20">
      <c r="A32" s="1">
        <v>35576</v>
      </c>
      <c r="B32" s="4">
        <v>35576</v>
      </c>
      <c r="C32" s="12">
        <f t="shared" si="0"/>
        <v>5</v>
      </c>
      <c r="D32" s="5">
        <v>462000</v>
      </c>
      <c r="E32" s="14"/>
      <c r="F32" s="15">
        <v>36892</v>
      </c>
      <c r="G32" s="16">
        <v>36923</v>
      </c>
      <c r="H32" s="16">
        <v>36951</v>
      </c>
      <c r="I32" s="16">
        <v>36982</v>
      </c>
      <c r="J32" s="16">
        <v>37012</v>
      </c>
      <c r="K32" s="16">
        <v>37043</v>
      </c>
      <c r="L32" s="16">
        <v>37073</v>
      </c>
      <c r="M32" s="16">
        <v>37104</v>
      </c>
      <c r="N32" s="16">
        <v>37135</v>
      </c>
      <c r="O32" s="16">
        <v>37165</v>
      </c>
      <c r="P32" s="16">
        <v>37196</v>
      </c>
      <c r="Q32" s="17">
        <v>37226</v>
      </c>
      <c r="S32" s="13">
        <v>36281</v>
      </c>
      <c r="T32" s="14">
        <f t="shared" si="7"/>
        <v>573419.3548387097</v>
      </c>
    </row>
    <row r="33" spans="1:20">
      <c r="A33" s="1">
        <v>35577</v>
      </c>
      <c r="B33" s="4">
        <v>35577</v>
      </c>
      <c r="C33" s="12">
        <f t="shared" si="0"/>
        <v>5</v>
      </c>
      <c r="D33" s="5">
        <v>465000</v>
      </c>
      <c r="E33" s="14"/>
      <c r="F33" s="18">
        <f>DAVERAGE(needles01,4,F35:F36)</f>
        <v>756612.90322580643</v>
      </c>
      <c r="G33" s="19">
        <f t="shared" ref="G33:Q33" si="8">DAVERAGE(needles01,4,G35:G36)</f>
        <v>770892.85714285716</v>
      </c>
      <c r="H33" s="19">
        <f t="shared" si="8"/>
        <v>784741.93548387091</v>
      </c>
      <c r="I33" s="19">
        <f t="shared" si="8"/>
        <v>727600</v>
      </c>
      <c r="J33" s="19" t="e">
        <f t="shared" si="8"/>
        <v>#DIV/0!</v>
      </c>
      <c r="K33" s="19" t="e">
        <f t="shared" si="8"/>
        <v>#DIV/0!</v>
      </c>
      <c r="L33" s="19" t="e">
        <f t="shared" si="8"/>
        <v>#DIV/0!</v>
      </c>
      <c r="M33" s="19" t="e">
        <f t="shared" si="8"/>
        <v>#DIV/0!</v>
      </c>
      <c r="N33" s="19" t="e">
        <f t="shared" si="8"/>
        <v>#DIV/0!</v>
      </c>
      <c r="O33" s="19" t="e">
        <f t="shared" si="8"/>
        <v>#DIV/0!</v>
      </c>
      <c r="P33" s="19" t="e">
        <f t="shared" si="8"/>
        <v>#DIV/0!</v>
      </c>
      <c r="Q33" s="20" t="e">
        <f t="shared" si="8"/>
        <v>#DIV/0!</v>
      </c>
      <c r="S33" s="13">
        <v>36312</v>
      </c>
      <c r="T33" s="14">
        <f t="shared" si="7"/>
        <v>613433.33333333337</v>
      </c>
    </row>
    <row r="34" spans="1:20">
      <c r="A34" s="1">
        <v>35578</v>
      </c>
      <c r="B34" s="4">
        <v>35578</v>
      </c>
      <c r="C34" s="12">
        <f t="shared" si="0"/>
        <v>5</v>
      </c>
      <c r="D34" s="5">
        <v>453000</v>
      </c>
      <c r="E34" s="14"/>
      <c r="F34" s="21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3"/>
      <c r="S34" s="13">
        <v>36342</v>
      </c>
      <c r="T34" s="14">
        <f t="shared" si="7"/>
        <v>663451.61290322582</v>
      </c>
    </row>
    <row r="35" spans="1:20">
      <c r="A35" s="1">
        <v>35579</v>
      </c>
      <c r="B35" s="4">
        <v>35579</v>
      </c>
      <c r="C35" s="12">
        <f t="shared" si="0"/>
        <v>5</v>
      </c>
      <c r="D35" s="5">
        <v>588000</v>
      </c>
      <c r="E35" s="14"/>
      <c r="F35" s="21" t="s">
        <v>14</v>
      </c>
      <c r="G35" s="22" t="s">
        <v>14</v>
      </c>
      <c r="H35" s="22" t="s">
        <v>14</v>
      </c>
      <c r="I35" s="22" t="s">
        <v>14</v>
      </c>
      <c r="J35" s="22" t="s">
        <v>14</v>
      </c>
      <c r="K35" s="22" t="s">
        <v>14</v>
      </c>
      <c r="L35" s="22" t="s">
        <v>14</v>
      </c>
      <c r="M35" s="22" t="s">
        <v>14</v>
      </c>
      <c r="N35" s="22" t="s">
        <v>14</v>
      </c>
      <c r="O35" s="22" t="s">
        <v>14</v>
      </c>
      <c r="P35" s="22" t="s">
        <v>14</v>
      </c>
      <c r="Q35" s="23" t="s">
        <v>14</v>
      </c>
      <c r="S35" s="13">
        <v>36373</v>
      </c>
      <c r="T35" s="14">
        <f t="shared" si="7"/>
        <v>626483.87096774194</v>
      </c>
    </row>
    <row r="36" spans="1:20" ht="12" thickBot="1">
      <c r="A36" s="1">
        <v>35580</v>
      </c>
      <c r="B36" s="4">
        <v>35580</v>
      </c>
      <c r="C36" s="12">
        <f t="shared" si="0"/>
        <v>5</v>
      </c>
      <c r="D36" s="5">
        <v>625000</v>
      </c>
      <c r="E36" s="14"/>
      <c r="F36" s="24">
        <v>1</v>
      </c>
      <c r="G36" s="25">
        <v>2</v>
      </c>
      <c r="H36" s="25">
        <v>3</v>
      </c>
      <c r="I36" s="25">
        <v>4</v>
      </c>
      <c r="J36" s="25">
        <v>5</v>
      </c>
      <c r="K36" s="25">
        <v>6</v>
      </c>
      <c r="L36" s="25">
        <v>7</v>
      </c>
      <c r="M36" s="25">
        <v>8</v>
      </c>
      <c r="N36" s="25">
        <v>9</v>
      </c>
      <c r="O36" s="25">
        <v>10</v>
      </c>
      <c r="P36" s="25">
        <v>11</v>
      </c>
      <c r="Q36" s="26">
        <v>12</v>
      </c>
      <c r="S36" s="13">
        <v>36404</v>
      </c>
      <c r="T36" s="14">
        <f t="shared" si="7"/>
        <v>677400</v>
      </c>
    </row>
    <row r="37" spans="1:20">
      <c r="A37" s="1">
        <v>35581</v>
      </c>
      <c r="B37" s="4">
        <v>35581</v>
      </c>
      <c r="C37" s="12">
        <f t="shared" si="0"/>
        <v>5</v>
      </c>
      <c r="D37" s="5">
        <v>488000</v>
      </c>
      <c r="E37" s="14"/>
      <c r="S37" s="13">
        <v>36434</v>
      </c>
      <c r="T37" s="14">
        <f t="shared" si="7"/>
        <v>721645.16129032255</v>
      </c>
    </row>
    <row r="38" spans="1:20">
      <c r="A38" s="1">
        <v>35582</v>
      </c>
      <c r="B38" s="4">
        <v>35582</v>
      </c>
      <c r="C38" s="12">
        <f t="shared" si="0"/>
        <v>6</v>
      </c>
      <c r="D38" s="5">
        <v>510000</v>
      </c>
      <c r="E38" s="14"/>
      <c r="S38" s="13">
        <v>36465</v>
      </c>
      <c r="T38" s="14">
        <f t="shared" si="7"/>
        <v>722433.33333333337</v>
      </c>
    </row>
    <row r="39" spans="1:20">
      <c r="A39" s="1">
        <v>35583</v>
      </c>
      <c r="B39" s="4">
        <v>35583</v>
      </c>
      <c r="C39" s="12">
        <f t="shared" si="0"/>
        <v>6</v>
      </c>
      <c r="D39" s="5">
        <v>550000</v>
      </c>
      <c r="E39" s="14"/>
      <c r="S39" s="13">
        <v>36495</v>
      </c>
      <c r="T39" s="14">
        <f t="shared" si="7"/>
        <v>695830.6451612903</v>
      </c>
    </row>
    <row r="40" spans="1:20">
      <c r="A40" s="1">
        <v>35584</v>
      </c>
      <c r="B40" s="4">
        <v>35584</v>
      </c>
      <c r="C40" s="12">
        <f t="shared" si="0"/>
        <v>6</v>
      </c>
      <c r="D40" s="5">
        <v>554000</v>
      </c>
      <c r="E40" s="14"/>
      <c r="S40" s="13">
        <v>36526</v>
      </c>
      <c r="T40" s="14">
        <f>HLOOKUP(S40,$F$26:$Q$30,2)</f>
        <v>676967.74193548388</v>
      </c>
    </row>
    <row r="41" spans="1:20">
      <c r="A41" s="1">
        <v>35585</v>
      </c>
      <c r="B41" s="4">
        <v>35585</v>
      </c>
      <c r="C41" s="12">
        <f t="shared" si="0"/>
        <v>6</v>
      </c>
      <c r="D41" s="5">
        <v>583000</v>
      </c>
      <c r="E41" s="14"/>
      <c r="S41" s="13">
        <v>36557</v>
      </c>
      <c r="T41" s="14">
        <f t="shared" ref="T41:T51" si="9">HLOOKUP(S41,$F$26:$Q$30,2)</f>
        <v>674586.20689655177</v>
      </c>
    </row>
    <row r="42" spans="1:20">
      <c r="A42" s="1">
        <v>35586</v>
      </c>
      <c r="B42" s="4">
        <v>35586</v>
      </c>
      <c r="C42" s="12">
        <f t="shared" si="0"/>
        <v>6</v>
      </c>
      <c r="D42" s="5">
        <v>593000</v>
      </c>
      <c r="E42" s="14"/>
      <c r="S42" s="13">
        <v>36586</v>
      </c>
      <c r="T42" s="14">
        <f t="shared" si="9"/>
        <v>684709.67741935479</v>
      </c>
    </row>
    <row r="43" spans="1:20">
      <c r="A43" s="1">
        <v>35587</v>
      </c>
      <c r="B43" s="4">
        <v>35587</v>
      </c>
      <c r="C43" s="12">
        <f t="shared" si="0"/>
        <v>6</v>
      </c>
      <c r="D43" s="5">
        <v>569000</v>
      </c>
      <c r="E43" s="14"/>
      <c r="S43" s="13">
        <v>36617</v>
      </c>
      <c r="T43" s="14">
        <f t="shared" si="9"/>
        <v>608866.66666666663</v>
      </c>
    </row>
    <row r="44" spans="1:20">
      <c r="A44" s="1">
        <v>35588</v>
      </c>
      <c r="B44" s="4">
        <v>35588</v>
      </c>
      <c r="C44" s="12">
        <f t="shared" si="0"/>
        <v>6</v>
      </c>
      <c r="D44" s="5">
        <v>444000</v>
      </c>
      <c r="E44" s="14"/>
      <c r="S44" s="13">
        <v>36647</v>
      </c>
      <c r="T44" s="14">
        <f t="shared" si="9"/>
        <v>663548.38709677418</v>
      </c>
    </row>
    <row r="45" spans="1:20">
      <c r="A45" s="1">
        <v>35589</v>
      </c>
      <c r="B45" s="4">
        <v>35589</v>
      </c>
      <c r="C45" s="12">
        <f t="shared" si="0"/>
        <v>6</v>
      </c>
      <c r="D45" s="5">
        <v>474000</v>
      </c>
      <c r="E45" s="14"/>
      <c r="S45" s="13">
        <v>36678</v>
      </c>
      <c r="T45" s="14">
        <f t="shared" si="9"/>
        <v>696866.66666666663</v>
      </c>
    </row>
    <row r="46" spans="1:20">
      <c r="A46" s="1">
        <v>35590</v>
      </c>
      <c r="B46" s="4">
        <v>35590</v>
      </c>
      <c r="C46" s="12">
        <f t="shared" si="0"/>
        <v>6</v>
      </c>
      <c r="D46" s="5">
        <v>512000</v>
      </c>
      <c r="E46" s="14"/>
      <c r="S46" s="13">
        <v>36708</v>
      </c>
      <c r="T46" s="14">
        <f t="shared" si="9"/>
        <v>708645.16129032255</v>
      </c>
    </row>
    <row r="47" spans="1:20">
      <c r="A47" s="1">
        <v>35591</v>
      </c>
      <c r="B47" s="4">
        <v>35591</v>
      </c>
      <c r="C47" s="12">
        <f t="shared" si="0"/>
        <v>6</v>
      </c>
      <c r="D47" s="5">
        <v>450000</v>
      </c>
      <c r="E47" s="14"/>
      <c r="S47" s="13">
        <v>36739</v>
      </c>
      <c r="T47" s="14">
        <f t="shared" si="9"/>
        <v>711064.51612903224</v>
      </c>
    </row>
    <row r="48" spans="1:20">
      <c r="A48" s="1">
        <v>35592</v>
      </c>
      <c r="B48" s="4">
        <v>35592</v>
      </c>
      <c r="C48" s="12">
        <f t="shared" si="0"/>
        <v>6</v>
      </c>
      <c r="D48" s="5">
        <v>502000</v>
      </c>
      <c r="E48" s="14"/>
      <c r="S48" s="13">
        <v>36770</v>
      </c>
      <c r="T48" s="14">
        <f t="shared" si="9"/>
        <v>705933.33333333337</v>
      </c>
    </row>
    <row r="49" spans="1:20">
      <c r="A49" s="1">
        <v>35593</v>
      </c>
      <c r="B49" s="4">
        <v>35593</v>
      </c>
      <c r="C49" s="12">
        <f t="shared" si="0"/>
        <v>6</v>
      </c>
      <c r="D49" s="5">
        <v>536000</v>
      </c>
      <c r="E49" s="14"/>
      <c r="S49" s="13">
        <v>36800</v>
      </c>
      <c r="T49" s="14">
        <f t="shared" si="9"/>
        <v>703612.90322580643</v>
      </c>
    </row>
    <row r="50" spans="1:20">
      <c r="A50" s="1">
        <v>35594</v>
      </c>
      <c r="B50" s="4">
        <v>35594</v>
      </c>
      <c r="C50" s="12">
        <f t="shared" si="0"/>
        <v>6</v>
      </c>
      <c r="D50" s="5">
        <v>526000</v>
      </c>
      <c r="E50" s="14"/>
      <c r="S50" s="13">
        <v>36831</v>
      </c>
      <c r="T50" s="14">
        <f t="shared" si="9"/>
        <v>648266.66666666663</v>
      </c>
    </row>
    <row r="51" spans="1:20">
      <c r="A51" s="1">
        <v>35595</v>
      </c>
      <c r="B51" s="4">
        <v>35595</v>
      </c>
      <c r="C51" s="12">
        <f t="shared" si="0"/>
        <v>6</v>
      </c>
      <c r="D51" s="5">
        <v>462000</v>
      </c>
      <c r="E51" s="14"/>
      <c r="S51" s="13">
        <v>36861</v>
      </c>
      <c r="T51" s="14">
        <f t="shared" si="9"/>
        <v>737516.12903225806</v>
      </c>
    </row>
    <row r="52" spans="1:20">
      <c r="A52" s="1">
        <v>35596</v>
      </c>
      <c r="B52" s="4">
        <v>35596</v>
      </c>
      <c r="C52" s="12">
        <f t="shared" si="0"/>
        <v>6</v>
      </c>
      <c r="D52" s="5">
        <v>477000</v>
      </c>
      <c r="E52" s="14"/>
      <c r="S52" s="13">
        <v>36892</v>
      </c>
      <c r="T52" s="14">
        <f>HLOOKUP(S52,$F$32:$Q$36,2)</f>
        <v>756612.90322580643</v>
      </c>
    </row>
    <row r="53" spans="1:20">
      <c r="A53" s="1">
        <v>35597</v>
      </c>
      <c r="B53" s="4">
        <v>35597</v>
      </c>
      <c r="C53" s="12">
        <f t="shared" si="0"/>
        <v>6</v>
      </c>
      <c r="D53" s="5">
        <v>460000</v>
      </c>
      <c r="E53" s="14"/>
      <c r="S53" s="13">
        <v>36923</v>
      </c>
      <c r="T53" s="14">
        <f t="shared" ref="T53:T63" si="10">HLOOKUP(S53,$F$32:$Q$36,2)</f>
        <v>770892.85714285716</v>
      </c>
    </row>
    <row r="54" spans="1:20">
      <c r="A54" s="1">
        <v>35598</v>
      </c>
      <c r="B54" s="4">
        <v>35598</v>
      </c>
      <c r="C54" s="12">
        <f t="shared" si="0"/>
        <v>6</v>
      </c>
      <c r="D54" s="5">
        <v>588000</v>
      </c>
      <c r="E54" s="14"/>
      <c r="S54" s="13">
        <v>36951</v>
      </c>
      <c r="T54" s="14">
        <f t="shared" si="10"/>
        <v>784741.93548387091</v>
      </c>
    </row>
    <row r="55" spans="1:20">
      <c r="A55" s="1">
        <v>35599</v>
      </c>
      <c r="B55" s="4">
        <v>35599</v>
      </c>
      <c r="C55" s="12">
        <f t="shared" si="0"/>
        <v>6</v>
      </c>
      <c r="D55" s="5">
        <v>599000</v>
      </c>
      <c r="E55" s="14"/>
      <c r="S55" s="13">
        <v>36982</v>
      </c>
      <c r="T55" s="14">
        <f t="shared" si="10"/>
        <v>727600</v>
      </c>
    </row>
    <row r="56" spans="1:20">
      <c r="A56" s="1">
        <v>35600</v>
      </c>
      <c r="B56" s="4">
        <v>35600</v>
      </c>
      <c r="C56" s="12">
        <f t="shared" si="0"/>
        <v>6</v>
      </c>
      <c r="D56" s="5">
        <v>582000</v>
      </c>
      <c r="E56" s="14"/>
      <c r="S56" s="13">
        <v>37012</v>
      </c>
      <c r="T56" s="14" t="e">
        <f t="shared" si="10"/>
        <v>#DIV/0!</v>
      </c>
    </row>
    <row r="57" spans="1:20">
      <c r="A57" s="1">
        <v>35601</v>
      </c>
      <c r="B57" s="4">
        <v>35601</v>
      </c>
      <c r="C57" s="12">
        <f t="shared" si="0"/>
        <v>6</v>
      </c>
      <c r="D57" s="5">
        <v>574000</v>
      </c>
      <c r="E57" s="14"/>
      <c r="S57" s="13">
        <v>37043</v>
      </c>
      <c r="T57" s="14" t="e">
        <f t="shared" si="10"/>
        <v>#DIV/0!</v>
      </c>
    </row>
    <row r="58" spans="1:20">
      <c r="A58" s="1">
        <v>35602</v>
      </c>
      <c r="B58" s="4">
        <v>35602</v>
      </c>
      <c r="C58" s="12">
        <f t="shared" si="0"/>
        <v>6</v>
      </c>
      <c r="D58" s="5">
        <v>444000</v>
      </c>
      <c r="E58" s="14"/>
      <c r="S58" s="13">
        <v>37073</v>
      </c>
      <c r="T58" s="14" t="e">
        <f t="shared" si="10"/>
        <v>#DIV/0!</v>
      </c>
    </row>
    <row r="59" spans="1:20">
      <c r="A59" s="1">
        <v>35603</v>
      </c>
      <c r="B59" s="4">
        <v>35603</v>
      </c>
      <c r="C59" s="12">
        <f t="shared" si="0"/>
        <v>6</v>
      </c>
      <c r="D59" s="5">
        <v>483000</v>
      </c>
      <c r="E59" s="14"/>
      <c r="S59" s="13">
        <v>37104</v>
      </c>
      <c r="T59" s="14" t="e">
        <f t="shared" si="10"/>
        <v>#DIV/0!</v>
      </c>
    </row>
    <row r="60" spans="1:20">
      <c r="A60" s="1">
        <v>35604</v>
      </c>
      <c r="B60" s="4">
        <v>35604</v>
      </c>
      <c r="C60" s="12">
        <f t="shared" si="0"/>
        <v>6</v>
      </c>
      <c r="D60" s="5">
        <v>553000</v>
      </c>
      <c r="E60" s="14"/>
      <c r="S60" s="13">
        <v>37135</v>
      </c>
      <c r="T60" s="14" t="e">
        <f t="shared" si="10"/>
        <v>#DIV/0!</v>
      </c>
    </row>
    <row r="61" spans="1:20">
      <c r="A61" s="1">
        <v>35605</v>
      </c>
      <c r="B61" s="4">
        <v>35605</v>
      </c>
      <c r="C61" s="12">
        <f t="shared" si="0"/>
        <v>6</v>
      </c>
      <c r="D61" s="5">
        <v>627000</v>
      </c>
      <c r="E61" s="14"/>
      <c r="S61" s="13">
        <v>37165</v>
      </c>
      <c r="T61" s="14" t="e">
        <f t="shared" si="10"/>
        <v>#DIV/0!</v>
      </c>
    </row>
    <row r="62" spans="1:20">
      <c r="A62" s="1">
        <v>35606</v>
      </c>
      <c r="B62" s="4">
        <v>35606</v>
      </c>
      <c r="C62" s="12">
        <f t="shared" si="0"/>
        <v>6</v>
      </c>
      <c r="D62" s="5">
        <v>613000</v>
      </c>
      <c r="E62" s="14"/>
      <c r="S62" s="13">
        <v>37196</v>
      </c>
      <c r="T62" s="14" t="e">
        <f t="shared" si="10"/>
        <v>#DIV/0!</v>
      </c>
    </row>
    <row r="63" spans="1:20">
      <c r="A63" s="1">
        <v>35607</v>
      </c>
      <c r="B63" s="4">
        <v>35607</v>
      </c>
      <c r="C63" s="12">
        <f t="shared" si="0"/>
        <v>6</v>
      </c>
      <c r="D63" s="5">
        <v>610000</v>
      </c>
      <c r="E63" s="14"/>
      <c r="S63" s="13">
        <v>37226</v>
      </c>
      <c r="T63" s="14" t="e">
        <f t="shared" si="10"/>
        <v>#DIV/0!</v>
      </c>
    </row>
    <row r="64" spans="1:20">
      <c r="A64" s="1">
        <v>35608</v>
      </c>
      <c r="B64" s="4">
        <v>35608</v>
      </c>
      <c r="C64" s="12">
        <f t="shared" si="0"/>
        <v>6</v>
      </c>
      <c r="D64" s="5">
        <v>619000</v>
      </c>
      <c r="E64" s="14"/>
    </row>
    <row r="65" spans="1:5">
      <c r="A65" s="1">
        <v>35609</v>
      </c>
      <c r="B65" s="4">
        <v>35609</v>
      </c>
      <c r="C65" s="12">
        <f t="shared" si="0"/>
        <v>6</v>
      </c>
      <c r="D65" s="5">
        <v>472000</v>
      </c>
      <c r="E65" s="14"/>
    </row>
    <row r="66" spans="1:5">
      <c r="A66" s="1">
        <v>35610</v>
      </c>
      <c r="B66" s="4">
        <v>35610</v>
      </c>
      <c r="C66" s="12">
        <f t="shared" si="0"/>
        <v>6</v>
      </c>
      <c r="D66" s="5">
        <v>473000</v>
      </c>
      <c r="E66" s="14"/>
    </row>
    <row r="67" spans="1:5">
      <c r="A67" s="1">
        <v>35611</v>
      </c>
      <c r="B67" s="4">
        <v>35611</v>
      </c>
      <c r="C67" s="12">
        <f t="shared" si="0"/>
        <v>6</v>
      </c>
      <c r="D67" s="5">
        <v>565000</v>
      </c>
      <c r="E67" s="14"/>
    </row>
    <row r="68" spans="1:5">
      <c r="A68" s="1">
        <v>35612</v>
      </c>
      <c r="B68" s="4">
        <v>35612</v>
      </c>
      <c r="C68" s="12">
        <f t="shared" si="0"/>
        <v>7</v>
      </c>
      <c r="D68" s="5">
        <v>593000</v>
      </c>
      <c r="E68" s="14"/>
    </row>
    <row r="69" spans="1:5">
      <c r="A69" s="1">
        <v>35613</v>
      </c>
      <c r="B69" s="4">
        <v>35613</v>
      </c>
      <c r="C69" s="12">
        <f t="shared" si="0"/>
        <v>7</v>
      </c>
      <c r="D69" s="5">
        <v>611000</v>
      </c>
      <c r="E69" s="14"/>
    </row>
    <row r="70" spans="1:5">
      <c r="A70" s="1">
        <v>35614</v>
      </c>
      <c r="B70" s="4">
        <v>35614</v>
      </c>
      <c r="C70" s="12">
        <f t="shared" si="0"/>
        <v>7</v>
      </c>
      <c r="D70" s="5">
        <v>619000</v>
      </c>
      <c r="E70" s="14"/>
    </row>
    <row r="71" spans="1:5">
      <c r="A71" s="1">
        <v>35615</v>
      </c>
      <c r="B71" s="4">
        <v>35615</v>
      </c>
      <c r="C71" s="12">
        <f t="shared" si="0"/>
        <v>7</v>
      </c>
      <c r="D71" s="5">
        <v>516000</v>
      </c>
      <c r="E71" s="14"/>
    </row>
    <row r="72" spans="1:5">
      <c r="A72" s="1">
        <v>35616</v>
      </c>
      <c r="B72" s="4">
        <v>35616</v>
      </c>
      <c r="C72" s="12">
        <f t="shared" ref="C72:C135" si="11">IF(B72&lt;&gt;"",MONTH(B72),0)</f>
        <v>7</v>
      </c>
      <c r="D72" s="5">
        <v>505000</v>
      </c>
      <c r="E72" s="14"/>
    </row>
    <row r="73" spans="1:5">
      <c r="A73" s="1">
        <v>35617</v>
      </c>
      <c r="B73" s="4">
        <v>35617</v>
      </c>
      <c r="C73" s="12">
        <f t="shared" si="11"/>
        <v>7</v>
      </c>
      <c r="D73" s="5">
        <v>556000</v>
      </c>
      <c r="E73" s="14"/>
    </row>
    <row r="74" spans="1:5">
      <c r="A74" s="1">
        <v>35618</v>
      </c>
      <c r="B74" s="4">
        <v>35618</v>
      </c>
      <c r="C74" s="12">
        <f t="shared" si="11"/>
        <v>7</v>
      </c>
      <c r="D74" s="5">
        <v>578000</v>
      </c>
      <c r="E74" s="14"/>
    </row>
    <row r="75" spans="1:5">
      <c r="A75" s="1">
        <v>35619</v>
      </c>
      <c r="B75" s="4">
        <v>35619</v>
      </c>
      <c r="C75" s="12">
        <f t="shared" si="11"/>
        <v>7</v>
      </c>
      <c r="D75" s="5">
        <v>618000</v>
      </c>
      <c r="E75" s="14"/>
    </row>
    <row r="76" spans="1:5">
      <c r="A76" s="1">
        <v>35620</v>
      </c>
      <c r="B76" s="4">
        <v>35620</v>
      </c>
      <c r="C76" s="12">
        <f t="shared" si="11"/>
        <v>7</v>
      </c>
      <c r="D76" s="5">
        <v>611000</v>
      </c>
      <c r="E76" s="14"/>
    </row>
    <row r="77" spans="1:5">
      <c r="A77" s="1">
        <v>35621</v>
      </c>
      <c r="B77" s="4">
        <v>35621</v>
      </c>
      <c r="C77" s="12">
        <f t="shared" si="11"/>
        <v>7</v>
      </c>
      <c r="D77" s="5">
        <v>624000</v>
      </c>
      <c r="E77" s="14"/>
    </row>
    <row r="78" spans="1:5">
      <c r="A78" s="1">
        <v>35622</v>
      </c>
      <c r="B78" s="4">
        <v>35622</v>
      </c>
      <c r="C78" s="12">
        <f t="shared" si="11"/>
        <v>7</v>
      </c>
      <c r="D78" s="5">
        <v>627000</v>
      </c>
      <c r="E78" s="14"/>
    </row>
    <row r="79" spans="1:5">
      <c r="A79" s="1">
        <v>35623</v>
      </c>
      <c r="B79" s="4">
        <v>35623</v>
      </c>
      <c r="C79" s="12">
        <f t="shared" si="11"/>
        <v>7</v>
      </c>
      <c r="D79" s="5">
        <v>511000</v>
      </c>
      <c r="E79" s="14"/>
    </row>
    <row r="80" spans="1:5">
      <c r="A80" s="1">
        <v>35624</v>
      </c>
      <c r="B80" s="4">
        <v>35624</v>
      </c>
      <c r="C80" s="12">
        <f t="shared" si="11"/>
        <v>7</v>
      </c>
      <c r="D80" s="5">
        <v>533000</v>
      </c>
      <c r="E80" s="14"/>
    </row>
    <row r="81" spans="1:5">
      <c r="A81" s="1">
        <v>35625</v>
      </c>
      <c r="B81" s="4">
        <v>35625</v>
      </c>
      <c r="C81" s="12">
        <f t="shared" si="11"/>
        <v>7</v>
      </c>
      <c r="D81" s="5">
        <v>496000</v>
      </c>
      <c r="E81" s="14"/>
    </row>
    <row r="82" spans="1:5">
      <c r="A82" s="1">
        <v>35626</v>
      </c>
      <c r="B82" s="4">
        <v>35626</v>
      </c>
      <c r="C82" s="12">
        <f t="shared" si="11"/>
        <v>7</v>
      </c>
      <c r="D82" s="5">
        <v>588000</v>
      </c>
      <c r="E82" s="14"/>
    </row>
    <row r="83" spans="1:5">
      <c r="A83" s="1">
        <v>35627</v>
      </c>
      <c r="B83" s="4">
        <v>35627</v>
      </c>
      <c r="C83" s="12">
        <f t="shared" si="11"/>
        <v>7</v>
      </c>
      <c r="D83" s="5">
        <v>612000</v>
      </c>
      <c r="E83" s="14"/>
    </row>
    <row r="84" spans="1:5">
      <c r="A84" s="1">
        <v>35628</v>
      </c>
      <c r="B84" s="4">
        <v>35628</v>
      </c>
      <c r="C84" s="12">
        <f t="shared" si="11"/>
        <v>7</v>
      </c>
      <c r="D84" s="5">
        <v>587000</v>
      </c>
      <c r="E84" s="14"/>
    </row>
    <row r="85" spans="1:5">
      <c r="A85" s="1">
        <v>35629</v>
      </c>
      <c r="B85" s="4">
        <v>35629</v>
      </c>
      <c r="C85" s="12">
        <f t="shared" si="11"/>
        <v>7</v>
      </c>
      <c r="D85" s="5">
        <v>608000</v>
      </c>
      <c r="E85" s="14"/>
    </row>
    <row r="86" spans="1:5">
      <c r="A86" s="1">
        <v>35630</v>
      </c>
      <c r="B86" s="4">
        <v>35630</v>
      </c>
      <c r="C86" s="12">
        <f t="shared" si="11"/>
        <v>7</v>
      </c>
      <c r="D86" s="5">
        <v>554000</v>
      </c>
      <c r="E86" s="14"/>
    </row>
    <row r="87" spans="1:5">
      <c r="A87" s="1">
        <v>35631</v>
      </c>
      <c r="B87" s="4">
        <v>35631</v>
      </c>
      <c r="C87" s="12">
        <f t="shared" si="11"/>
        <v>7</v>
      </c>
      <c r="D87" s="5">
        <v>582000</v>
      </c>
      <c r="E87" s="14"/>
    </row>
    <row r="88" spans="1:5">
      <c r="A88" s="1">
        <v>35632</v>
      </c>
      <c r="B88" s="4">
        <v>35632</v>
      </c>
      <c r="C88" s="12">
        <f t="shared" si="11"/>
        <v>7</v>
      </c>
      <c r="D88" s="5">
        <v>571000</v>
      </c>
      <c r="E88" s="14"/>
    </row>
    <row r="89" spans="1:5">
      <c r="A89" s="1">
        <v>35633</v>
      </c>
      <c r="B89" s="4">
        <v>35633</v>
      </c>
      <c r="C89" s="12">
        <f t="shared" si="11"/>
        <v>7</v>
      </c>
      <c r="D89" s="5">
        <v>560000</v>
      </c>
      <c r="E89" s="14"/>
    </row>
    <row r="90" spans="1:5">
      <c r="A90" s="1">
        <v>35634</v>
      </c>
      <c r="B90" s="4">
        <v>35634</v>
      </c>
      <c r="C90" s="12">
        <f t="shared" si="11"/>
        <v>7</v>
      </c>
      <c r="D90" s="5">
        <v>576000</v>
      </c>
      <c r="E90" s="14"/>
    </row>
    <row r="91" spans="1:5">
      <c r="A91" s="1">
        <v>35635</v>
      </c>
      <c r="B91" s="4">
        <v>35635</v>
      </c>
      <c r="C91" s="12">
        <f t="shared" si="11"/>
        <v>7</v>
      </c>
      <c r="D91" s="5">
        <v>562000</v>
      </c>
      <c r="E91" s="14"/>
    </row>
    <row r="92" spans="1:5">
      <c r="A92" s="1">
        <v>35636</v>
      </c>
      <c r="B92" s="4">
        <v>35636</v>
      </c>
      <c r="C92" s="12">
        <f t="shared" si="11"/>
        <v>7</v>
      </c>
      <c r="D92" s="5">
        <v>535000</v>
      </c>
      <c r="E92" s="14"/>
    </row>
    <row r="93" spans="1:5">
      <c r="A93" s="1">
        <v>35637</v>
      </c>
      <c r="B93" s="4">
        <v>35637</v>
      </c>
      <c r="C93" s="12">
        <f t="shared" si="11"/>
        <v>7</v>
      </c>
      <c r="D93" s="5">
        <v>548000</v>
      </c>
      <c r="E93" s="14"/>
    </row>
    <row r="94" spans="1:5">
      <c r="A94" s="1">
        <v>35638</v>
      </c>
      <c r="B94" s="4">
        <v>35638</v>
      </c>
      <c r="C94" s="12">
        <f t="shared" si="11"/>
        <v>7</v>
      </c>
      <c r="D94" s="5">
        <v>559000</v>
      </c>
      <c r="E94" s="14"/>
    </row>
    <row r="95" spans="1:5">
      <c r="A95" s="1">
        <v>35639</v>
      </c>
      <c r="B95" s="4">
        <v>35639</v>
      </c>
      <c r="C95" s="12">
        <f t="shared" si="11"/>
        <v>7</v>
      </c>
      <c r="D95" s="5">
        <v>552000</v>
      </c>
      <c r="E95" s="14"/>
    </row>
    <row r="96" spans="1:5">
      <c r="A96" s="1">
        <v>35640</v>
      </c>
      <c r="B96" s="4">
        <v>35640</v>
      </c>
      <c r="C96" s="12">
        <f t="shared" si="11"/>
        <v>7</v>
      </c>
      <c r="D96" s="5">
        <v>588000</v>
      </c>
      <c r="E96" s="14"/>
    </row>
    <row r="97" spans="1:5">
      <c r="A97" s="1">
        <v>35641</v>
      </c>
      <c r="B97" s="4">
        <v>35641</v>
      </c>
      <c r="C97" s="12">
        <f t="shared" si="11"/>
        <v>7</v>
      </c>
      <c r="D97" s="5">
        <v>575000</v>
      </c>
      <c r="E97" s="14"/>
    </row>
    <row r="98" spans="1:5">
      <c r="A98" s="1">
        <v>35642</v>
      </c>
      <c r="B98" s="4">
        <v>35642</v>
      </c>
      <c r="C98" s="12">
        <f t="shared" si="11"/>
        <v>7</v>
      </c>
      <c r="D98" s="5">
        <v>535000</v>
      </c>
      <c r="E98" s="14"/>
    </row>
    <row r="99" spans="1:5">
      <c r="A99" s="1">
        <v>35643</v>
      </c>
      <c r="B99" s="4">
        <v>35643</v>
      </c>
      <c r="C99" s="12">
        <f t="shared" si="11"/>
        <v>8</v>
      </c>
      <c r="D99" s="5">
        <v>545000</v>
      </c>
      <c r="E99" s="14"/>
    </row>
    <row r="100" spans="1:5">
      <c r="A100" s="1">
        <v>35644</v>
      </c>
      <c r="B100" s="4">
        <v>35644</v>
      </c>
      <c r="C100" s="12">
        <f t="shared" si="11"/>
        <v>8</v>
      </c>
      <c r="D100" s="5">
        <v>527000</v>
      </c>
      <c r="E100" s="14"/>
    </row>
    <row r="101" spans="1:5">
      <c r="A101" s="1">
        <v>35645</v>
      </c>
      <c r="B101" s="4">
        <v>35645</v>
      </c>
      <c r="C101" s="12">
        <f t="shared" si="11"/>
        <v>8</v>
      </c>
      <c r="D101" s="5">
        <v>503000</v>
      </c>
      <c r="E101" s="14"/>
    </row>
    <row r="102" spans="1:5">
      <c r="A102" s="1">
        <v>35646</v>
      </c>
      <c r="B102" s="4">
        <v>35646</v>
      </c>
      <c r="C102" s="12">
        <f t="shared" si="11"/>
        <v>8</v>
      </c>
      <c r="D102" s="5">
        <v>518000</v>
      </c>
      <c r="E102" s="14"/>
    </row>
    <row r="103" spans="1:5">
      <c r="A103" s="1">
        <v>35647</v>
      </c>
      <c r="B103" s="4">
        <v>35647</v>
      </c>
      <c r="C103" s="12">
        <f t="shared" si="11"/>
        <v>8</v>
      </c>
      <c r="D103" s="5">
        <v>509000</v>
      </c>
      <c r="E103" s="14"/>
    </row>
    <row r="104" spans="1:5">
      <c r="A104" s="1">
        <v>35648</v>
      </c>
      <c r="B104" s="4">
        <v>35648</v>
      </c>
      <c r="C104" s="12">
        <f t="shared" si="11"/>
        <v>8</v>
      </c>
      <c r="D104" s="5">
        <v>532000</v>
      </c>
      <c r="E104" s="14"/>
    </row>
    <row r="105" spans="1:5">
      <c r="A105" s="1">
        <v>35649</v>
      </c>
      <c r="B105" s="4">
        <v>35649</v>
      </c>
      <c r="C105" s="12">
        <f t="shared" si="11"/>
        <v>8</v>
      </c>
      <c r="D105" s="5">
        <v>484000</v>
      </c>
      <c r="E105" s="14"/>
    </row>
    <row r="106" spans="1:5">
      <c r="A106" s="1">
        <v>35650</v>
      </c>
      <c r="B106" s="4">
        <v>35650</v>
      </c>
      <c r="C106" s="12">
        <f t="shared" si="11"/>
        <v>8</v>
      </c>
      <c r="D106" s="5">
        <v>508000</v>
      </c>
      <c r="E106" s="14"/>
    </row>
    <row r="107" spans="1:5">
      <c r="A107" s="1">
        <v>35651</v>
      </c>
      <c r="B107" s="4">
        <v>35651</v>
      </c>
      <c r="C107" s="12">
        <f t="shared" si="11"/>
        <v>8</v>
      </c>
      <c r="D107" s="5">
        <v>480000</v>
      </c>
      <c r="E107" s="14"/>
    </row>
    <row r="108" spans="1:5">
      <c r="A108" s="1">
        <v>35652</v>
      </c>
      <c r="B108" s="4">
        <v>35652</v>
      </c>
      <c r="C108" s="12">
        <f t="shared" si="11"/>
        <v>8</v>
      </c>
      <c r="D108" s="5">
        <v>522000</v>
      </c>
      <c r="E108" s="14"/>
    </row>
    <row r="109" spans="1:5">
      <c r="A109" s="1">
        <v>35653</v>
      </c>
      <c r="B109" s="4">
        <v>35653</v>
      </c>
      <c r="C109" s="12">
        <f t="shared" si="11"/>
        <v>8</v>
      </c>
      <c r="D109" s="5">
        <v>549000</v>
      </c>
      <c r="E109" s="14"/>
    </row>
    <row r="110" spans="1:5">
      <c r="A110" s="1">
        <v>35654</v>
      </c>
      <c r="B110" s="4">
        <v>35654</v>
      </c>
      <c r="C110" s="12">
        <f t="shared" si="11"/>
        <v>8</v>
      </c>
      <c r="D110" s="5">
        <v>637000</v>
      </c>
      <c r="E110" s="14"/>
    </row>
    <row r="111" spans="1:5">
      <c r="A111" s="1">
        <v>35655</v>
      </c>
      <c r="B111" s="4">
        <v>35655</v>
      </c>
      <c r="C111" s="12">
        <f t="shared" si="11"/>
        <v>8</v>
      </c>
      <c r="D111" s="5">
        <v>596000</v>
      </c>
      <c r="E111" s="14"/>
    </row>
    <row r="112" spans="1:5">
      <c r="A112" s="1">
        <v>35656</v>
      </c>
      <c r="B112" s="4">
        <v>35656</v>
      </c>
      <c r="C112" s="12">
        <f t="shared" si="11"/>
        <v>8</v>
      </c>
      <c r="D112" s="5">
        <v>631000</v>
      </c>
      <c r="E112" s="14"/>
    </row>
    <row r="113" spans="1:5">
      <c r="A113" s="1">
        <v>35657</v>
      </c>
      <c r="B113" s="4">
        <v>35657</v>
      </c>
      <c r="C113" s="12">
        <f t="shared" si="11"/>
        <v>8</v>
      </c>
      <c r="D113" s="5">
        <v>578000</v>
      </c>
      <c r="E113" s="14"/>
    </row>
    <row r="114" spans="1:5">
      <c r="A114" s="1">
        <v>35658</v>
      </c>
      <c r="B114" s="4">
        <v>35658</v>
      </c>
      <c r="C114" s="12">
        <f t="shared" si="11"/>
        <v>8</v>
      </c>
      <c r="D114" s="5">
        <v>501000</v>
      </c>
      <c r="E114" s="14"/>
    </row>
    <row r="115" spans="1:5">
      <c r="A115" s="1">
        <v>35659</v>
      </c>
      <c r="B115" s="4">
        <v>35659</v>
      </c>
      <c r="C115" s="12">
        <f t="shared" si="11"/>
        <v>8</v>
      </c>
      <c r="D115" s="5">
        <v>509000</v>
      </c>
      <c r="E115" s="14"/>
    </row>
    <row r="116" spans="1:5">
      <c r="A116" s="1">
        <v>35660</v>
      </c>
      <c r="B116" s="4">
        <v>35660</v>
      </c>
      <c r="C116" s="12">
        <f t="shared" si="11"/>
        <v>8</v>
      </c>
      <c r="D116" s="5">
        <v>550000</v>
      </c>
      <c r="E116" s="14"/>
    </row>
    <row r="117" spans="1:5">
      <c r="A117" s="1">
        <v>35661</v>
      </c>
      <c r="B117" s="4">
        <v>35661</v>
      </c>
      <c r="C117" s="12">
        <f t="shared" si="11"/>
        <v>8</v>
      </c>
      <c r="D117" s="5">
        <v>595000</v>
      </c>
      <c r="E117" s="14"/>
    </row>
    <row r="118" spans="1:5">
      <c r="A118" s="1">
        <v>35662</v>
      </c>
      <c r="B118" s="4">
        <v>35662</v>
      </c>
      <c r="C118" s="12">
        <f t="shared" si="11"/>
        <v>8</v>
      </c>
      <c r="D118" s="5">
        <v>547000</v>
      </c>
      <c r="E118" s="14"/>
    </row>
    <row r="119" spans="1:5">
      <c r="A119" s="1">
        <v>35663</v>
      </c>
      <c r="B119" s="4">
        <v>35663</v>
      </c>
      <c r="C119" s="12">
        <f t="shared" si="11"/>
        <v>8</v>
      </c>
      <c r="D119" s="5">
        <v>465000</v>
      </c>
      <c r="E119" s="14"/>
    </row>
    <row r="120" spans="1:5">
      <c r="A120" s="1">
        <v>35664</v>
      </c>
      <c r="B120" s="4">
        <v>35664</v>
      </c>
      <c r="C120" s="12">
        <f t="shared" si="11"/>
        <v>8</v>
      </c>
      <c r="D120" s="5">
        <v>498000</v>
      </c>
      <c r="E120" s="14"/>
    </row>
    <row r="121" spans="1:5">
      <c r="A121" s="1">
        <v>35665</v>
      </c>
      <c r="B121" s="4">
        <v>35665</v>
      </c>
      <c r="C121" s="12">
        <f t="shared" si="11"/>
        <v>8</v>
      </c>
      <c r="D121" s="5">
        <v>580000</v>
      </c>
      <c r="E121" s="14"/>
    </row>
    <row r="122" spans="1:5">
      <c r="A122" s="1">
        <v>35666</v>
      </c>
      <c r="B122" s="4">
        <v>35666</v>
      </c>
      <c r="C122" s="12">
        <f t="shared" si="11"/>
        <v>8</v>
      </c>
      <c r="D122" s="5">
        <v>543000</v>
      </c>
      <c r="E122" s="14"/>
    </row>
    <row r="123" spans="1:5">
      <c r="A123" s="1">
        <v>35667</v>
      </c>
      <c r="B123" s="4">
        <v>35667</v>
      </c>
      <c r="C123" s="12">
        <f t="shared" si="11"/>
        <v>8</v>
      </c>
      <c r="D123" s="5">
        <v>574000</v>
      </c>
      <c r="E123" s="14"/>
    </row>
    <row r="124" spans="1:5">
      <c r="A124" s="1">
        <v>35668</v>
      </c>
      <c r="B124" s="4">
        <v>35668</v>
      </c>
      <c r="C124" s="12">
        <f t="shared" si="11"/>
        <v>8</v>
      </c>
      <c r="D124" s="5">
        <v>538000</v>
      </c>
      <c r="E124" s="14"/>
    </row>
    <row r="125" spans="1:5">
      <c r="A125" s="1">
        <v>35669</v>
      </c>
      <c r="B125" s="4">
        <v>35669</v>
      </c>
      <c r="C125" s="12">
        <f t="shared" si="11"/>
        <v>8</v>
      </c>
      <c r="D125" s="5">
        <v>509000</v>
      </c>
      <c r="E125" s="14"/>
    </row>
    <row r="126" spans="1:5">
      <c r="A126" s="1">
        <v>35670</v>
      </c>
      <c r="B126" s="4">
        <v>35670</v>
      </c>
      <c r="C126" s="12">
        <f t="shared" si="11"/>
        <v>8</v>
      </c>
      <c r="D126" s="5">
        <v>484000</v>
      </c>
      <c r="E126" s="14"/>
    </row>
    <row r="127" spans="1:5">
      <c r="A127" s="1">
        <v>35671</v>
      </c>
      <c r="B127" s="4">
        <v>35671</v>
      </c>
      <c r="C127" s="12">
        <f t="shared" si="11"/>
        <v>8</v>
      </c>
      <c r="D127" s="5">
        <v>502000</v>
      </c>
      <c r="E127" s="14"/>
    </row>
    <row r="128" spans="1:5">
      <c r="A128" s="1">
        <v>35672</v>
      </c>
      <c r="B128" s="4">
        <v>35672</v>
      </c>
      <c r="C128" s="12">
        <f t="shared" si="11"/>
        <v>8</v>
      </c>
      <c r="D128" s="5">
        <v>449000</v>
      </c>
      <c r="E128" s="14"/>
    </row>
    <row r="129" spans="1:5">
      <c r="A129" s="1">
        <v>35673</v>
      </c>
      <c r="B129" s="4">
        <v>35673</v>
      </c>
      <c r="C129" s="12">
        <f t="shared" si="11"/>
        <v>8</v>
      </c>
      <c r="D129" s="5">
        <v>461000</v>
      </c>
      <c r="E129" s="14"/>
    </row>
    <row r="130" spans="1:5">
      <c r="A130" s="1">
        <v>35674</v>
      </c>
      <c r="B130" s="4">
        <v>35674</v>
      </c>
      <c r="C130" s="12">
        <f t="shared" si="11"/>
        <v>9</v>
      </c>
      <c r="D130" s="5">
        <v>526000</v>
      </c>
      <c r="E130" s="14"/>
    </row>
    <row r="131" spans="1:5">
      <c r="A131" s="1">
        <v>35675</v>
      </c>
      <c r="B131" s="4">
        <v>35675</v>
      </c>
      <c r="C131" s="12">
        <f t="shared" si="11"/>
        <v>9</v>
      </c>
      <c r="D131" s="5">
        <v>413000</v>
      </c>
      <c r="E131" s="14"/>
    </row>
    <row r="132" spans="1:5">
      <c r="A132" s="1">
        <v>35676</v>
      </c>
      <c r="B132" s="4">
        <v>35676</v>
      </c>
      <c r="C132" s="12">
        <f t="shared" si="11"/>
        <v>9</v>
      </c>
      <c r="D132" s="5">
        <v>423000</v>
      </c>
      <c r="E132" s="14"/>
    </row>
    <row r="133" spans="1:5">
      <c r="A133" s="1">
        <v>35677</v>
      </c>
      <c r="B133" s="4">
        <v>35677</v>
      </c>
      <c r="C133" s="12">
        <f t="shared" si="11"/>
        <v>9</v>
      </c>
      <c r="D133" s="5">
        <v>411000</v>
      </c>
      <c r="E133" s="14"/>
    </row>
    <row r="134" spans="1:5">
      <c r="A134" s="1">
        <v>35678</v>
      </c>
      <c r="B134" s="4">
        <v>35678</v>
      </c>
      <c r="C134" s="12">
        <f t="shared" si="11"/>
        <v>9</v>
      </c>
      <c r="D134" s="5">
        <v>363000</v>
      </c>
      <c r="E134" s="14"/>
    </row>
    <row r="135" spans="1:5">
      <c r="A135" s="1">
        <v>35679</v>
      </c>
      <c r="B135" s="4">
        <v>35679</v>
      </c>
      <c r="C135" s="12">
        <f t="shared" si="11"/>
        <v>9</v>
      </c>
      <c r="D135" s="5">
        <v>534000</v>
      </c>
      <c r="E135" s="14"/>
    </row>
    <row r="136" spans="1:5">
      <c r="A136" s="1">
        <v>35680</v>
      </c>
      <c r="B136" s="4">
        <v>35680</v>
      </c>
      <c r="C136" s="12">
        <f t="shared" ref="C136:C199" si="12">IF(B136&lt;&gt;"",MONTH(B136),0)</f>
        <v>9</v>
      </c>
      <c r="D136" s="5">
        <v>494000</v>
      </c>
      <c r="E136" s="14"/>
    </row>
    <row r="137" spans="1:5">
      <c r="A137" s="1">
        <v>35681</v>
      </c>
      <c r="B137" s="4">
        <v>35681</v>
      </c>
      <c r="C137" s="12">
        <f t="shared" si="12"/>
        <v>9</v>
      </c>
      <c r="D137" s="5">
        <v>414000</v>
      </c>
      <c r="E137" s="14"/>
    </row>
    <row r="138" spans="1:5">
      <c r="A138" s="1">
        <v>35682</v>
      </c>
      <c r="B138" s="4">
        <v>35682</v>
      </c>
      <c r="C138" s="12">
        <f t="shared" si="12"/>
        <v>9</v>
      </c>
      <c r="D138" s="5">
        <v>473000</v>
      </c>
      <c r="E138" s="14"/>
    </row>
    <row r="139" spans="1:5">
      <c r="A139" s="1">
        <v>35683</v>
      </c>
      <c r="B139" s="4">
        <v>35683</v>
      </c>
      <c r="C139" s="12">
        <f t="shared" si="12"/>
        <v>9</v>
      </c>
      <c r="D139" s="5">
        <v>455000</v>
      </c>
      <c r="E139" s="14"/>
    </row>
    <row r="140" spans="1:5">
      <c r="A140" s="1">
        <v>35684</v>
      </c>
      <c r="B140" s="4">
        <v>35684</v>
      </c>
      <c r="C140" s="12">
        <f t="shared" si="12"/>
        <v>9</v>
      </c>
      <c r="D140" s="5">
        <v>426000</v>
      </c>
      <c r="E140" s="14"/>
    </row>
    <row r="141" spans="1:5">
      <c r="A141" s="1">
        <v>35685</v>
      </c>
      <c r="B141" s="4">
        <v>35685</v>
      </c>
      <c r="C141" s="12">
        <f t="shared" si="12"/>
        <v>9</v>
      </c>
      <c r="D141" s="5">
        <v>500000</v>
      </c>
      <c r="E141" s="14"/>
    </row>
    <row r="142" spans="1:5">
      <c r="A142" s="1">
        <v>35686</v>
      </c>
      <c r="B142" s="4">
        <v>35686</v>
      </c>
      <c r="C142" s="12">
        <f t="shared" si="12"/>
        <v>9</v>
      </c>
      <c r="D142" s="5">
        <v>463000</v>
      </c>
      <c r="E142" s="14"/>
    </row>
    <row r="143" spans="1:5">
      <c r="A143" s="1">
        <v>35687</v>
      </c>
      <c r="B143" s="4">
        <v>35687</v>
      </c>
      <c r="C143" s="12">
        <f t="shared" si="12"/>
        <v>9</v>
      </c>
      <c r="D143" s="5">
        <v>447000</v>
      </c>
      <c r="E143" s="14"/>
    </row>
    <row r="144" spans="1:5">
      <c r="A144" s="1">
        <v>35688</v>
      </c>
      <c r="B144" s="4">
        <v>35688</v>
      </c>
      <c r="C144" s="12">
        <f t="shared" si="12"/>
        <v>9</v>
      </c>
      <c r="D144" s="5">
        <v>454000</v>
      </c>
      <c r="E144" s="14"/>
    </row>
    <row r="145" spans="1:5">
      <c r="A145" s="1">
        <v>35689</v>
      </c>
      <c r="B145" s="4">
        <v>35689</v>
      </c>
      <c r="C145" s="12">
        <f t="shared" si="12"/>
        <v>9</v>
      </c>
      <c r="D145" s="5">
        <v>410000</v>
      </c>
      <c r="E145" s="14"/>
    </row>
    <row r="146" spans="1:5">
      <c r="A146" s="1">
        <v>35690</v>
      </c>
      <c r="B146" s="4">
        <v>35690</v>
      </c>
      <c r="C146" s="12">
        <f t="shared" si="12"/>
        <v>9</v>
      </c>
      <c r="D146" s="5">
        <v>461000</v>
      </c>
      <c r="E146" s="14"/>
    </row>
    <row r="147" spans="1:5">
      <c r="A147" s="1">
        <v>35691</v>
      </c>
      <c r="B147" s="4">
        <v>35691</v>
      </c>
      <c r="C147" s="12">
        <f t="shared" si="12"/>
        <v>9</v>
      </c>
      <c r="D147" s="5">
        <v>507000</v>
      </c>
      <c r="E147" s="14"/>
    </row>
    <row r="148" spans="1:5">
      <c r="A148" s="1">
        <v>35692</v>
      </c>
      <c r="B148" s="4">
        <v>35692</v>
      </c>
      <c r="C148" s="12">
        <f t="shared" si="12"/>
        <v>9</v>
      </c>
      <c r="D148" s="5">
        <v>540000</v>
      </c>
      <c r="E148" s="14"/>
    </row>
    <row r="149" spans="1:5">
      <c r="A149" s="1">
        <v>35693</v>
      </c>
      <c r="B149" s="4">
        <v>35693</v>
      </c>
      <c r="C149" s="12">
        <f t="shared" si="12"/>
        <v>9</v>
      </c>
      <c r="D149" s="5">
        <v>408000</v>
      </c>
      <c r="E149" s="14"/>
    </row>
    <row r="150" spans="1:5">
      <c r="A150" s="1">
        <v>35694</v>
      </c>
      <c r="B150" s="4">
        <v>35694</v>
      </c>
      <c r="C150" s="12">
        <f t="shared" si="12"/>
        <v>9</v>
      </c>
      <c r="D150" s="5">
        <v>404000</v>
      </c>
      <c r="E150" s="14"/>
    </row>
    <row r="151" spans="1:5">
      <c r="A151" s="1">
        <v>35695</v>
      </c>
      <c r="B151" s="4">
        <v>35695</v>
      </c>
      <c r="C151" s="12">
        <f t="shared" si="12"/>
        <v>9</v>
      </c>
      <c r="D151" s="5">
        <v>441000</v>
      </c>
      <c r="E151" s="14"/>
    </row>
    <row r="152" spans="1:5">
      <c r="A152" s="1">
        <v>35696</v>
      </c>
      <c r="B152" s="4">
        <v>35696</v>
      </c>
      <c r="C152" s="12">
        <f t="shared" si="12"/>
        <v>9</v>
      </c>
      <c r="D152" s="5">
        <v>415000</v>
      </c>
      <c r="E152" s="14"/>
    </row>
    <row r="153" spans="1:5">
      <c r="A153" s="1">
        <v>35697</v>
      </c>
      <c r="B153" s="4">
        <v>35697</v>
      </c>
      <c r="C153" s="12">
        <f t="shared" si="12"/>
        <v>9</v>
      </c>
      <c r="D153" s="5">
        <v>424000</v>
      </c>
      <c r="E153" s="14"/>
    </row>
    <row r="154" spans="1:5">
      <c r="A154" s="1">
        <v>35698</v>
      </c>
      <c r="B154" s="4">
        <v>35698</v>
      </c>
      <c r="C154" s="12">
        <f t="shared" si="12"/>
        <v>9</v>
      </c>
      <c r="D154" s="5">
        <v>429000</v>
      </c>
      <c r="E154" s="14"/>
    </row>
    <row r="155" spans="1:5">
      <c r="A155" s="1">
        <v>35699</v>
      </c>
      <c r="B155" s="4">
        <v>35699</v>
      </c>
      <c r="C155" s="12">
        <f t="shared" si="12"/>
        <v>9</v>
      </c>
      <c r="D155" s="5">
        <v>401000</v>
      </c>
      <c r="E155" s="14"/>
    </row>
    <row r="156" spans="1:5">
      <c r="A156" s="1">
        <v>35700</v>
      </c>
      <c r="B156" s="4">
        <v>35700</v>
      </c>
      <c r="C156" s="12">
        <f t="shared" si="12"/>
        <v>9</v>
      </c>
      <c r="D156" s="5">
        <v>420000</v>
      </c>
      <c r="E156" s="14"/>
    </row>
    <row r="157" spans="1:5">
      <c r="A157" s="1">
        <v>35701</v>
      </c>
      <c r="B157" s="4">
        <v>35701</v>
      </c>
      <c r="C157" s="12">
        <f t="shared" si="12"/>
        <v>9</v>
      </c>
      <c r="D157" s="5">
        <v>466000</v>
      </c>
      <c r="E157" s="14"/>
    </row>
    <row r="158" spans="1:5">
      <c r="A158" s="1">
        <v>35702</v>
      </c>
      <c r="B158" s="4">
        <v>35702</v>
      </c>
      <c r="C158" s="12">
        <f t="shared" si="12"/>
        <v>9</v>
      </c>
      <c r="D158" s="5">
        <v>434000</v>
      </c>
      <c r="E158" s="14"/>
    </row>
    <row r="159" spans="1:5">
      <c r="A159" s="1">
        <v>35703</v>
      </c>
      <c r="B159" s="4">
        <v>35703</v>
      </c>
      <c r="C159" s="12">
        <f t="shared" si="12"/>
        <v>9</v>
      </c>
      <c r="D159" s="5">
        <v>448000</v>
      </c>
      <c r="E159" s="14"/>
    </row>
    <row r="160" spans="1:5">
      <c r="A160" s="1">
        <v>35704</v>
      </c>
      <c r="B160" s="4">
        <v>35704</v>
      </c>
      <c r="C160" s="12">
        <f t="shared" si="12"/>
        <v>10</v>
      </c>
      <c r="D160" s="5">
        <v>421000</v>
      </c>
      <c r="E160" s="14"/>
    </row>
    <row r="161" spans="1:5">
      <c r="A161" s="1">
        <v>35705</v>
      </c>
      <c r="B161" s="4">
        <v>35705</v>
      </c>
      <c r="C161" s="12">
        <f t="shared" si="12"/>
        <v>10</v>
      </c>
      <c r="D161" s="5">
        <v>392000</v>
      </c>
      <c r="E161" s="14"/>
    </row>
    <row r="162" spans="1:5">
      <c r="A162" s="1">
        <v>35706</v>
      </c>
      <c r="B162" s="4">
        <v>35706</v>
      </c>
      <c r="C162" s="12">
        <f t="shared" si="12"/>
        <v>10</v>
      </c>
      <c r="D162" s="5">
        <v>460000</v>
      </c>
      <c r="E162" s="14"/>
    </row>
    <row r="163" spans="1:5">
      <c r="A163" s="1">
        <v>35707</v>
      </c>
      <c r="B163" s="4">
        <v>35707</v>
      </c>
      <c r="C163" s="12">
        <f t="shared" si="12"/>
        <v>10</v>
      </c>
      <c r="D163" s="5">
        <v>405000</v>
      </c>
      <c r="E163" s="14"/>
    </row>
    <row r="164" spans="1:5">
      <c r="A164" s="1">
        <v>35708</v>
      </c>
      <c r="B164" s="4">
        <v>35708</v>
      </c>
      <c r="C164" s="12">
        <f t="shared" si="12"/>
        <v>10</v>
      </c>
      <c r="D164" s="5">
        <v>379000</v>
      </c>
      <c r="E164" s="14"/>
    </row>
    <row r="165" spans="1:5">
      <c r="A165" s="1">
        <v>35709</v>
      </c>
      <c r="B165" s="4">
        <v>35709</v>
      </c>
      <c r="C165" s="12">
        <f t="shared" si="12"/>
        <v>10</v>
      </c>
      <c r="D165" s="5">
        <v>401000</v>
      </c>
      <c r="E165" s="14"/>
    </row>
    <row r="166" spans="1:5">
      <c r="A166" s="1">
        <v>35710</v>
      </c>
      <c r="B166" s="4">
        <v>35710</v>
      </c>
      <c r="C166" s="12">
        <f t="shared" si="12"/>
        <v>10</v>
      </c>
      <c r="D166" s="5">
        <v>426000</v>
      </c>
      <c r="E166" s="14"/>
    </row>
    <row r="167" spans="1:5">
      <c r="A167" s="1">
        <v>35711</v>
      </c>
      <c r="B167" s="4">
        <v>35711</v>
      </c>
      <c r="C167" s="12">
        <f t="shared" si="12"/>
        <v>10</v>
      </c>
      <c r="D167" s="5">
        <v>372000</v>
      </c>
      <c r="E167" s="14"/>
    </row>
    <row r="168" spans="1:5">
      <c r="A168" s="1">
        <v>35712</v>
      </c>
      <c r="B168" s="4">
        <v>35712</v>
      </c>
      <c r="C168" s="12">
        <f t="shared" si="12"/>
        <v>10</v>
      </c>
      <c r="D168" s="5">
        <v>410000</v>
      </c>
      <c r="E168" s="14"/>
    </row>
    <row r="169" spans="1:5">
      <c r="A169" s="1">
        <v>35713</v>
      </c>
      <c r="B169" s="4">
        <v>35713</v>
      </c>
      <c r="C169" s="12">
        <f t="shared" si="12"/>
        <v>10</v>
      </c>
      <c r="D169" s="5">
        <v>447000</v>
      </c>
      <c r="E169" s="14"/>
    </row>
    <row r="170" spans="1:5">
      <c r="A170" s="1">
        <v>35714</v>
      </c>
      <c r="B170" s="4">
        <v>35714</v>
      </c>
      <c r="C170" s="12">
        <f t="shared" si="12"/>
        <v>10</v>
      </c>
      <c r="D170" s="5">
        <v>448000</v>
      </c>
      <c r="E170" s="14"/>
    </row>
    <row r="171" spans="1:5">
      <c r="A171" s="1">
        <v>35715</v>
      </c>
      <c r="B171" s="4">
        <v>35715</v>
      </c>
      <c r="C171" s="12">
        <f t="shared" si="12"/>
        <v>10</v>
      </c>
      <c r="D171" s="5">
        <v>456000</v>
      </c>
      <c r="E171" s="14"/>
    </row>
    <row r="172" spans="1:5">
      <c r="A172" s="1">
        <v>35716</v>
      </c>
      <c r="B172" s="4">
        <v>35716</v>
      </c>
      <c r="C172" s="12">
        <f t="shared" si="12"/>
        <v>10</v>
      </c>
      <c r="D172" s="5">
        <v>457000</v>
      </c>
      <c r="E172" s="14"/>
    </row>
    <row r="173" spans="1:5">
      <c r="A173" s="1">
        <v>35717</v>
      </c>
      <c r="B173" s="4">
        <v>35717</v>
      </c>
      <c r="C173" s="12">
        <f t="shared" si="12"/>
        <v>10</v>
      </c>
      <c r="D173" s="5">
        <v>545000</v>
      </c>
      <c r="E173" s="14"/>
    </row>
    <row r="174" spans="1:5">
      <c r="A174" s="1">
        <v>35718</v>
      </c>
      <c r="B174" s="4">
        <v>35718</v>
      </c>
      <c r="C174" s="12">
        <f t="shared" si="12"/>
        <v>10</v>
      </c>
      <c r="D174" s="5">
        <v>575000</v>
      </c>
      <c r="E174" s="14"/>
    </row>
    <row r="175" spans="1:5">
      <c r="A175" s="1">
        <v>35719</v>
      </c>
      <c r="B175" s="4">
        <v>35719</v>
      </c>
      <c r="C175" s="12">
        <f t="shared" si="12"/>
        <v>10</v>
      </c>
      <c r="D175" s="5">
        <v>501000</v>
      </c>
      <c r="E175" s="14"/>
    </row>
    <row r="176" spans="1:5">
      <c r="A176" s="1">
        <v>35720</v>
      </c>
      <c r="B176" s="4">
        <v>35720</v>
      </c>
      <c r="C176" s="12">
        <f t="shared" si="12"/>
        <v>10</v>
      </c>
      <c r="D176" s="5">
        <v>437000</v>
      </c>
      <c r="E176" s="14"/>
    </row>
    <row r="177" spans="1:5">
      <c r="A177" s="1">
        <v>35721</v>
      </c>
      <c r="B177" s="4">
        <v>35721</v>
      </c>
      <c r="C177" s="12">
        <f t="shared" si="12"/>
        <v>10</v>
      </c>
      <c r="D177" s="5">
        <v>369000</v>
      </c>
      <c r="E177" s="14"/>
    </row>
    <row r="178" spans="1:5">
      <c r="A178" s="1">
        <v>35722</v>
      </c>
      <c r="B178" s="4">
        <v>35722</v>
      </c>
      <c r="C178" s="12">
        <f t="shared" si="12"/>
        <v>10</v>
      </c>
      <c r="D178" s="5">
        <v>392000</v>
      </c>
      <c r="E178" s="14"/>
    </row>
    <row r="179" spans="1:5">
      <c r="A179" s="1">
        <v>35723</v>
      </c>
      <c r="B179" s="4">
        <v>35723</v>
      </c>
      <c r="C179" s="12">
        <f t="shared" si="12"/>
        <v>10</v>
      </c>
      <c r="D179" s="5">
        <v>478000</v>
      </c>
      <c r="E179" s="14"/>
    </row>
    <row r="180" spans="1:5">
      <c r="A180" s="1">
        <v>35724</v>
      </c>
      <c r="B180" s="4">
        <v>35724</v>
      </c>
      <c r="C180" s="12">
        <f t="shared" si="12"/>
        <v>10</v>
      </c>
      <c r="D180" s="5">
        <v>462000</v>
      </c>
      <c r="E180" s="14"/>
    </row>
    <row r="181" spans="1:5">
      <c r="A181" s="1">
        <v>35725</v>
      </c>
      <c r="B181" s="4">
        <v>35725</v>
      </c>
      <c r="C181" s="12">
        <f t="shared" si="12"/>
        <v>10</v>
      </c>
      <c r="D181" s="5">
        <v>455000</v>
      </c>
      <c r="E181" s="14"/>
    </row>
    <row r="182" spans="1:5">
      <c r="A182" s="1">
        <v>35726</v>
      </c>
      <c r="B182" s="4">
        <v>35726</v>
      </c>
      <c r="C182" s="12">
        <f t="shared" si="12"/>
        <v>10</v>
      </c>
      <c r="D182" s="5">
        <v>495000</v>
      </c>
      <c r="E182" s="14"/>
    </row>
    <row r="183" spans="1:5">
      <c r="A183" s="1">
        <v>35727</v>
      </c>
      <c r="B183" s="4">
        <v>35727</v>
      </c>
      <c r="C183" s="12">
        <f t="shared" si="12"/>
        <v>10</v>
      </c>
      <c r="D183" s="5">
        <v>475000</v>
      </c>
      <c r="E183" s="14"/>
    </row>
    <row r="184" spans="1:5">
      <c r="A184" s="1">
        <v>35728</v>
      </c>
      <c r="B184" s="4">
        <v>35728</v>
      </c>
      <c r="C184" s="12">
        <f t="shared" si="12"/>
        <v>10</v>
      </c>
      <c r="D184" s="5">
        <v>334000</v>
      </c>
      <c r="E184" s="14"/>
    </row>
    <row r="185" spans="1:5">
      <c r="A185" s="1">
        <v>35729</v>
      </c>
      <c r="B185" s="4">
        <v>35729</v>
      </c>
      <c r="C185" s="12">
        <f t="shared" si="12"/>
        <v>10</v>
      </c>
      <c r="D185" s="5">
        <v>353000</v>
      </c>
      <c r="E185" s="14"/>
    </row>
    <row r="186" spans="1:5">
      <c r="A186" s="1">
        <v>35730</v>
      </c>
      <c r="B186" s="4">
        <v>35730</v>
      </c>
      <c r="C186" s="12">
        <f t="shared" si="12"/>
        <v>10</v>
      </c>
      <c r="D186" s="5">
        <v>441000</v>
      </c>
      <c r="E186" s="14"/>
    </row>
    <row r="187" spans="1:5">
      <c r="A187" s="1">
        <v>35731</v>
      </c>
      <c r="B187" s="4">
        <v>35731</v>
      </c>
      <c r="C187" s="12">
        <f t="shared" si="12"/>
        <v>10</v>
      </c>
      <c r="D187" s="5">
        <v>492000</v>
      </c>
      <c r="E187" s="14"/>
    </row>
    <row r="188" spans="1:5">
      <c r="A188" s="1">
        <v>35732</v>
      </c>
      <c r="B188" s="4">
        <v>35732</v>
      </c>
      <c r="C188" s="12">
        <f t="shared" si="12"/>
        <v>10</v>
      </c>
      <c r="D188" s="5">
        <v>463000</v>
      </c>
      <c r="E188" s="14"/>
    </row>
    <row r="189" spans="1:5">
      <c r="A189" s="1">
        <v>35733</v>
      </c>
      <c r="B189" s="4">
        <v>35733</v>
      </c>
      <c r="C189" s="12">
        <f t="shared" si="12"/>
        <v>10</v>
      </c>
      <c r="D189" s="5">
        <v>552000</v>
      </c>
      <c r="E189" s="14"/>
    </row>
    <row r="190" spans="1:5">
      <c r="A190" s="1">
        <v>35734</v>
      </c>
      <c r="B190" s="4">
        <v>35734</v>
      </c>
      <c r="C190" s="12">
        <f t="shared" si="12"/>
        <v>10</v>
      </c>
      <c r="D190" s="5">
        <v>495000</v>
      </c>
      <c r="E190" s="14"/>
    </row>
    <row r="191" spans="1:5">
      <c r="A191" s="1">
        <v>35735</v>
      </c>
      <c r="B191" s="4">
        <v>35735</v>
      </c>
      <c r="C191" s="12">
        <f t="shared" si="12"/>
        <v>11</v>
      </c>
      <c r="D191" s="5">
        <v>329000</v>
      </c>
      <c r="E191" s="14"/>
    </row>
    <row r="192" spans="1:5">
      <c r="A192" s="1">
        <v>35736</v>
      </c>
      <c r="B192" s="4">
        <v>35736</v>
      </c>
      <c r="C192" s="12">
        <f t="shared" si="12"/>
        <v>11</v>
      </c>
      <c r="D192" s="5">
        <v>329000</v>
      </c>
      <c r="E192" s="14"/>
    </row>
    <row r="193" spans="1:5">
      <c r="A193" s="1">
        <v>35737</v>
      </c>
      <c r="B193" s="4">
        <v>35737</v>
      </c>
      <c r="C193" s="12">
        <f t="shared" si="12"/>
        <v>11</v>
      </c>
      <c r="D193" s="5">
        <v>410000</v>
      </c>
      <c r="E193" s="14"/>
    </row>
    <row r="194" spans="1:5">
      <c r="A194" s="1">
        <v>35738</v>
      </c>
      <c r="B194" s="4">
        <v>35738</v>
      </c>
      <c r="C194" s="12">
        <f t="shared" si="12"/>
        <v>11</v>
      </c>
      <c r="D194" s="5">
        <v>503000</v>
      </c>
      <c r="E194" s="14"/>
    </row>
    <row r="195" spans="1:5">
      <c r="A195" s="1">
        <v>35739</v>
      </c>
      <c r="B195" s="4">
        <v>35739</v>
      </c>
      <c r="C195" s="12">
        <f t="shared" si="12"/>
        <v>11</v>
      </c>
      <c r="D195" s="5">
        <v>392000</v>
      </c>
      <c r="E195" s="14"/>
    </row>
    <row r="196" spans="1:5">
      <c r="A196" s="1">
        <v>35740</v>
      </c>
      <c r="B196" s="4">
        <v>35740</v>
      </c>
      <c r="C196" s="12">
        <f t="shared" si="12"/>
        <v>11</v>
      </c>
      <c r="D196" s="5">
        <v>417000</v>
      </c>
      <c r="E196" s="14"/>
    </row>
    <row r="197" spans="1:5">
      <c r="A197" s="1">
        <v>35741</v>
      </c>
      <c r="B197" s="4">
        <v>35741</v>
      </c>
      <c r="C197" s="12">
        <f t="shared" si="12"/>
        <v>11</v>
      </c>
      <c r="D197" s="5">
        <v>432000</v>
      </c>
      <c r="E197" s="14"/>
    </row>
    <row r="198" spans="1:5">
      <c r="A198" s="1">
        <v>35742</v>
      </c>
      <c r="B198" s="4">
        <v>35742</v>
      </c>
      <c r="C198" s="12">
        <f t="shared" si="12"/>
        <v>11</v>
      </c>
      <c r="D198" s="5">
        <v>380000</v>
      </c>
      <c r="E198" s="14"/>
    </row>
    <row r="199" spans="1:5">
      <c r="A199" s="1">
        <v>35743</v>
      </c>
      <c r="B199" s="4">
        <v>35743</v>
      </c>
      <c r="C199" s="12">
        <f t="shared" si="12"/>
        <v>11</v>
      </c>
      <c r="D199" s="5">
        <v>384000</v>
      </c>
      <c r="E199" s="14"/>
    </row>
    <row r="200" spans="1:5">
      <c r="A200" s="1">
        <v>35744</v>
      </c>
      <c r="B200" s="4">
        <v>35744</v>
      </c>
      <c r="C200" s="12">
        <f t="shared" ref="C200:C264" si="13">IF(B200&lt;&gt;"",MONTH(B200),0)</f>
        <v>11</v>
      </c>
      <c r="D200" s="5">
        <v>457000</v>
      </c>
      <c r="E200" s="14"/>
    </row>
    <row r="201" spans="1:5">
      <c r="A201" s="1">
        <v>35745</v>
      </c>
      <c r="B201" s="4">
        <v>35745</v>
      </c>
      <c r="C201" s="12">
        <f t="shared" si="13"/>
        <v>11</v>
      </c>
      <c r="D201" s="5">
        <v>419000</v>
      </c>
      <c r="E201" s="14"/>
    </row>
    <row r="202" spans="1:5">
      <c r="A202" s="1">
        <v>35746</v>
      </c>
      <c r="B202" s="4">
        <v>35746</v>
      </c>
      <c r="C202" s="12">
        <f t="shared" si="13"/>
        <v>11</v>
      </c>
      <c r="D202" s="5">
        <v>440000</v>
      </c>
      <c r="E202" s="14"/>
    </row>
    <row r="203" spans="1:5">
      <c r="A203" s="1">
        <v>35747</v>
      </c>
      <c r="B203" s="4">
        <v>35747</v>
      </c>
      <c r="C203" s="12">
        <f t="shared" si="13"/>
        <v>11</v>
      </c>
      <c r="D203" s="5">
        <v>422000</v>
      </c>
      <c r="E203" s="14"/>
    </row>
    <row r="204" spans="1:5">
      <c r="A204" s="1">
        <v>35748</v>
      </c>
      <c r="B204" s="4">
        <v>35748</v>
      </c>
      <c r="C204" s="12">
        <f t="shared" si="13"/>
        <v>11</v>
      </c>
      <c r="D204" s="5">
        <v>354000</v>
      </c>
      <c r="E204" s="14"/>
    </row>
    <row r="205" spans="1:5">
      <c r="A205" s="1">
        <v>35749</v>
      </c>
      <c r="B205" s="4">
        <v>35749</v>
      </c>
      <c r="C205" s="12">
        <f t="shared" si="13"/>
        <v>11</v>
      </c>
      <c r="D205" s="5">
        <v>382000</v>
      </c>
      <c r="E205" s="14"/>
    </row>
    <row r="206" spans="1:5">
      <c r="A206" s="1">
        <v>35750</v>
      </c>
      <c r="B206" s="4">
        <v>35750</v>
      </c>
      <c r="C206" s="12">
        <f t="shared" si="13"/>
        <v>11</v>
      </c>
      <c r="D206" s="5">
        <v>395000</v>
      </c>
      <c r="E206" s="14"/>
    </row>
    <row r="207" spans="1:5">
      <c r="A207" s="1">
        <v>35751</v>
      </c>
      <c r="B207" s="4">
        <v>35751</v>
      </c>
      <c r="C207" s="12">
        <f t="shared" si="13"/>
        <v>11</v>
      </c>
      <c r="D207" s="5">
        <v>357000</v>
      </c>
      <c r="E207" s="14"/>
    </row>
    <row r="208" spans="1:5">
      <c r="A208" s="1">
        <v>35752</v>
      </c>
      <c r="B208" s="4">
        <v>35752</v>
      </c>
      <c r="C208" s="12">
        <f t="shared" si="13"/>
        <v>11</v>
      </c>
      <c r="D208" s="5">
        <v>313000</v>
      </c>
      <c r="E208" s="14"/>
    </row>
    <row r="209" spans="1:5">
      <c r="A209" s="1">
        <v>35753</v>
      </c>
      <c r="B209" s="4">
        <v>35753</v>
      </c>
      <c r="C209" s="12">
        <f t="shared" si="13"/>
        <v>11</v>
      </c>
      <c r="D209" s="5">
        <v>370000</v>
      </c>
      <c r="E209" s="14"/>
    </row>
    <row r="210" spans="1:5">
      <c r="A210" s="1">
        <v>35754</v>
      </c>
      <c r="B210" s="4">
        <v>35754</v>
      </c>
      <c r="C210" s="12">
        <f t="shared" si="13"/>
        <v>11</v>
      </c>
      <c r="D210" s="5">
        <v>385000</v>
      </c>
      <c r="E210" s="14"/>
    </row>
    <row r="211" spans="1:5">
      <c r="A211" s="1">
        <v>35755</v>
      </c>
      <c r="B211" s="4">
        <v>35755</v>
      </c>
      <c r="C211" s="12">
        <f t="shared" si="13"/>
        <v>11</v>
      </c>
      <c r="D211" s="5">
        <v>309000</v>
      </c>
      <c r="E211" s="14"/>
    </row>
    <row r="212" spans="1:5">
      <c r="A212" s="1">
        <v>35756</v>
      </c>
      <c r="B212" s="4">
        <v>35756</v>
      </c>
      <c r="C212" s="12">
        <f t="shared" si="13"/>
        <v>11</v>
      </c>
      <c r="D212" s="5">
        <v>364000</v>
      </c>
      <c r="E212" s="14"/>
    </row>
    <row r="213" spans="1:5">
      <c r="A213" s="1">
        <v>35757</v>
      </c>
      <c r="B213" s="4">
        <v>35757</v>
      </c>
      <c r="C213" s="12">
        <f t="shared" si="13"/>
        <v>11</v>
      </c>
      <c r="D213" s="5">
        <v>364000</v>
      </c>
      <c r="E213" s="14"/>
    </row>
    <row r="214" spans="1:5">
      <c r="A214" s="1">
        <v>35758</v>
      </c>
      <c r="B214" s="4">
        <v>35758</v>
      </c>
      <c r="C214" s="12">
        <f t="shared" si="13"/>
        <v>11</v>
      </c>
      <c r="D214" s="5">
        <v>369000</v>
      </c>
      <c r="E214" s="14"/>
    </row>
    <row r="215" spans="1:5">
      <c r="A215" s="1">
        <v>35759</v>
      </c>
      <c r="B215" s="4">
        <v>35759</v>
      </c>
      <c r="C215" s="12">
        <f t="shared" si="13"/>
        <v>11</v>
      </c>
      <c r="D215" s="5">
        <v>356000</v>
      </c>
      <c r="E215" s="14"/>
    </row>
    <row r="216" spans="1:5">
      <c r="A216" s="1">
        <v>35760</v>
      </c>
      <c r="B216" s="4">
        <v>35760</v>
      </c>
      <c r="C216" s="12">
        <f t="shared" si="13"/>
        <v>11</v>
      </c>
      <c r="D216" s="5">
        <v>389000</v>
      </c>
      <c r="E216" s="14"/>
    </row>
    <row r="217" spans="1:5">
      <c r="A217" s="1">
        <v>35761</v>
      </c>
      <c r="B217" s="4">
        <v>35761</v>
      </c>
      <c r="C217" s="12">
        <f t="shared" si="13"/>
        <v>11</v>
      </c>
      <c r="D217" s="5">
        <v>361000</v>
      </c>
      <c r="E217" s="14"/>
    </row>
    <row r="218" spans="1:5">
      <c r="A218" s="1">
        <v>35762</v>
      </c>
      <c r="B218" s="4">
        <v>35762</v>
      </c>
      <c r="C218" s="12">
        <f t="shared" si="13"/>
        <v>11</v>
      </c>
      <c r="D218" s="5">
        <v>322000</v>
      </c>
      <c r="E218" s="14"/>
    </row>
    <row r="219" spans="1:5">
      <c r="A219" s="1">
        <v>35763</v>
      </c>
      <c r="B219" s="4">
        <v>35763</v>
      </c>
      <c r="C219" s="12">
        <f t="shared" si="13"/>
        <v>11</v>
      </c>
      <c r="D219" s="5">
        <v>292000</v>
      </c>
      <c r="E219" s="14"/>
    </row>
    <row r="220" spans="1:5">
      <c r="A220" s="1">
        <v>35764</v>
      </c>
      <c r="B220" s="4">
        <v>35764</v>
      </c>
      <c r="C220" s="12">
        <f t="shared" si="13"/>
        <v>11</v>
      </c>
      <c r="D220" s="5">
        <v>354000</v>
      </c>
      <c r="E220" s="14"/>
    </row>
    <row r="221" spans="1:5">
      <c r="A221" s="1">
        <v>35765</v>
      </c>
      <c r="B221" s="4">
        <v>35765</v>
      </c>
      <c r="C221" s="12">
        <f t="shared" si="13"/>
        <v>12</v>
      </c>
      <c r="D221" s="5">
        <v>342000</v>
      </c>
      <c r="E221" s="14"/>
    </row>
    <row r="222" spans="1:5">
      <c r="A222" s="1">
        <v>35766</v>
      </c>
      <c r="B222" s="4">
        <v>35766</v>
      </c>
      <c r="C222" s="12">
        <f t="shared" si="13"/>
        <v>12</v>
      </c>
      <c r="D222" s="5">
        <v>342000</v>
      </c>
      <c r="E222" s="14"/>
    </row>
    <row r="223" spans="1:5">
      <c r="A223" s="1">
        <v>35767</v>
      </c>
      <c r="B223" s="4">
        <v>35767</v>
      </c>
      <c r="C223" s="12">
        <f t="shared" si="13"/>
        <v>12</v>
      </c>
      <c r="D223" s="5">
        <v>316000</v>
      </c>
      <c r="E223" s="14"/>
    </row>
    <row r="224" spans="1:5">
      <c r="A224" s="1">
        <v>35768</v>
      </c>
      <c r="B224" s="4">
        <v>35768</v>
      </c>
      <c r="C224" s="12">
        <f t="shared" si="13"/>
        <v>12</v>
      </c>
      <c r="D224" s="5">
        <v>339000</v>
      </c>
      <c r="E224" s="14"/>
    </row>
    <row r="225" spans="1:5">
      <c r="A225" s="1">
        <v>35769</v>
      </c>
      <c r="B225" s="4">
        <v>35769</v>
      </c>
      <c r="C225" s="12">
        <f t="shared" si="13"/>
        <v>12</v>
      </c>
      <c r="D225" s="5">
        <v>316000</v>
      </c>
      <c r="E225" s="14"/>
    </row>
    <row r="226" spans="1:5">
      <c r="A226" s="1">
        <v>35770</v>
      </c>
      <c r="B226" s="4">
        <v>35770</v>
      </c>
      <c r="C226" s="12">
        <f t="shared" si="13"/>
        <v>12</v>
      </c>
      <c r="D226" s="5">
        <v>344000</v>
      </c>
      <c r="E226" s="14"/>
    </row>
    <row r="227" spans="1:5">
      <c r="A227" s="1">
        <v>35771</v>
      </c>
      <c r="B227" s="4">
        <v>35771</v>
      </c>
      <c r="C227" s="12">
        <f t="shared" si="13"/>
        <v>12</v>
      </c>
      <c r="D227" s="5">
        <v>337000</v>
      </c>
      <c r="E227" s="14"/>
    </row>
    <row r="228" spans="1:5">
      <c r="A228" s="1">
        <v>35772</v>
      </c>
      <c r="B228" s="4">
        <v>35772</v>
      </c>
      <c r="C228" s="12">
        <f t="shared" si="13"/>
        <v>12</v>
      </c>
      <c r="D228" s="5">
        <v>329000</v>
      </c>
      <c r="E228" s="14"/>
    </row>
    <row r="229" spans="1:5">
      <c r="A229" s="1">
        <v>35773</v>
      </c>
      <c r="B229" s="4">
        <v>35773</v>
      </c>
      <c r="C229" s="12">
        <f t="shared" si="13"/>
        <v>12</v>
      </c>
      <c r="D229" s="5">
        <v>316000</v>
      </c>
      <c r="E229" s="14"/>
    </row>
    <row r="230" spans="1:5">
      <c r="A230" s="1">
        <v>35774</v>
      </c>
      <c r="B230" s="4">
        <v>35774</v>
      </c>
      <c r="C230" s="12">
        <f t="shared" si="13"/>
        <v>12</v>
      </c>
      <c r="D230" s="5">
        <v>269000</v>
      </c>
      <c r="E230" s="14"/>
    </row>
    <row r="231" spans="1:5">
      <c r="A231" s="1">
        <v>35775</v>
      </c>
      <c r="B231" s="4">
        <v>35775</v>
      </c>
      <c r="C231" s="12">
        <f t="shared" si="13"/>
        <v>12</v>
      </c>
      <c r="D231" s="5">
        <v>263000</v>
      </c>
      <c r="E231" s="14"/>
    </row>
    <row r="232" spans="1:5">
      <c r="A232" s="1">
        <v>35776</v>
      </c>
      <c r="B232" s="4">
        <v>35776</v>
      </c>
      <c r="C232" s="12">
        <f t="shared" si="13"/>
        <v>12</v>
      </c>
      <c r="D232" s="5">
        <v>260000</v>
      </c>
      <c r="E232" s="14"/>
    </row>
    <row r="233" spans="1:5">
      <c r="A233" s="1">
        <v>35777</v>
      </c>
      <c r="B233" s="4">
        <v>35777</v>
      </c>
      <c r="C233" s="12">
        <f t="shared" si="13"/>
        <v>12</v>
      </c>
      <c r="D233" s="5">
        <v>311000</v>
      </c>
      <c r="E233" s="14"/>
    </row>
    <row r="234" spans="1:5">
      <c r="A234" s="1">
        <v>35778</v>
      </c>
      <c r="B234" s="4">
        <v>35778</v>
      </c>
      <c r="C234" s="12">
        <f t="shared" si="13"/>
        <v>12</v>
      </c>
      <c r="D234" s="5">
        <v>314000</v>
      </c>
      <c r="E234" s="14"/>
    </row>
    <row r="235" spans="1:5">
      <c r="A235" s="1">
        <v>35779</v>
      </c>
      <c r="B235" s="4">
        <v>35779</v>
      </c>
      <c r="C235" s="12">
        <f t="shared" si="13"/>
        <v>12</v>
      </c>
      <c r="D235" s="5">
        <v>334000</v>
      </c>
      <c r="E235" s="14"/>
    </row>
    <row r="236" spans="1:5">
      <c r="A236" s="1">
        <v>35780</v>
      </c>
      <c r="B236" s="4">
        <v>35780</v>
      </c>
      <c r="C236" s="12">
        <f t="shared" si="13"/>
        <v>12</v>
      </c>
      <c r="D236" s="5">
        <v>344000</v>
      </c>
      <c r="E236" s="14"/>
    </row>
    <row r="237" spans="1:5">
      <c r="A237" s="1">
        <v>35781</v>
      </c>
      <c r="B237" s="4">
        <v>35781</v>
      </c>
      <c r="C237" s="12">
        <f t="shared" si="13"/>
        <v>12</v>
      </c>
      <c r="D237" s="5">
        <v>313000</v>
      </c>
      <c r="E237" s="14"/>
    </row>
    <row r="238" spans="1:5">
      <c r="A238" s="1">
        <v>35782</v>
      </c>
      <c r="B238" s="4">
        <v>35782</v>
      </c>
      <c r="C238" s="12">
        <f t="shared" si="13"/>
        <v>12</v>
      </c>
      <c r="D238" s="5">
        <v>347000</v>
      </c>
      <c r="E238" s="14"/>
    </row>
    <row r="239" spans="1:5">
      <c r="A239" s="1">
        <v>35783</v>
      </c>
      <c r="B239" s="4">
        <v>35783</v>
      </c>
      <c r="C239" s="12">
        <f t="shared" si="13"/>
        <v>12</v>
      </c>
      <c r="D239" s="5">
        <v>288000</v>
      </c>
      <c r="E239" s="14"/>
    </row>
    <row r="240" spans="1:5">
      <c r="A240" s="1">
        <v>35784</v>
      </c>
      <c r="B240" s="4">
        <v>35784</v>
      </c>
      <c r="C240" s="12">
        <f t="shared" si="13"/>
        <v>12</v>
      </c>
      <c r="D240" s="5">
        <v>233000</v>
      </c>
      <c r="E240" s="14"/>
    </row>
    <row r="241" spans="1:5">
      <c r="A241" s="1">
        <v>35785</v>
      </c>
      <c r="B241" s="4">
        <v>35785</v>
      </c>
      <c r="C241" s="12">
        <f t="shared" si="13"/>
        <v>12</v>
      </c>
      <c r="D241" s="5">
        <v>242000</v>
      </c>
      <c r="E241" s="14"/>
    </row>
    <row r="242" spans="1:5">
      <c r="A242" s="1">
        <v>35786</v>
      </c>
      <c r="B242" s="4">
        <v>35786</v>
      </c>
      <c r="C242" s="12">
        <f t="shared" si="13"/>
        <v>12</v>
      </c>
      <c r="D242" s="5">
        <v>248000</v>
      </c>
      <c r="E242" s="14"/>
    </row>
    <row r="243" spans="1:5">
      <c r="A243" s="1">
        <v>35787</v>
      </c>
      <c r="B243" s="4">
        <v>35787</v>
      </c>
      <c r="C243" s="12">
        <f t="shared" si="13"/>
        <v>12</v>
      </c>
      <c r="D243" s="5">
        <v>289000</v>
      </c>
      <c r="E243" s="14"/>
    </row>
    <row r="244" spans="1:5">
      <c r="A244" s="1">
        <v>35788</v>
      </c>
      <c r="B244" s="4">
        <v>35788</v>
      </c>
      <c r="C244" s="12">
        <f t="shared" si="13"/>
        <v>12</v>
      </c>
      <c r="D244" s="5">
        <v>263000</v>
      </c>
      <c r="E244" s="14"/>
    </row>
    <row r="245" spans="1:5">
      <c r="A245" s="1">
        <v>35789</v>
      </c>
      <c r="B245" s="4">
        <v>35789</v>
      </c>
      <c r="C245" s="12">
        <f t="shared" si="13"/>
        <v>12</v>
      </c>
      <c r="D245" s="5">
        <v>338000</v>
      </c>
      <c r="E245" s="14"/>
    </row>
    <row r="246" spans="1:5">
      <c r="A246" s="1">
        <v>35790</v>
      </c>
      <c r="B246" s="4">
        <v>35790</v>
      </c>
      <c r="C246" s="12">
        <f t="shared" si="13"/>
        <v>12</v>
      </c>
      <c r="D246" s="5">
        <v>389000</v>
      </c>
      <c r="E246" s="14"/>
    </row>
    <row r="247" spans="1:5">
      <c r="A247" s="1">
        <v>35791</v>
      </c>
      <c r="B247" s="4">
        <v>35791</v>
      </c>
      <c r="C247" s="12">
        <f t="shared" si="13"/>
        <v>12</v>
      </c>
      <c r="D247" s="5">
        <v>335000</v>
      </c>
      <c r="E247" s="14"/>
    </row>
    <row r="248" spans="1:5">
      <c r="A248" s="1">
        <v>35792</v>
      </c>
      <c r="B248" s="4">
        <v>35792</v>
      </c>
      <c r="C248" s="12">
        <f t="shared" si="13"/>
        <v>12</v>
      </c>
      <c r="D248" s="5">
        <v>320000</v>
      </c>
      <c r="E248" s="14"/>
    </row>
    <row r="249" spans="1:5">
      <c r="A249" s="1">
        <v>35793</v>
      </c>
      <c r="B249" s="4">
        <v>35793</v>
      </c>
      <c r="C249" s="12">
        <f t="shared" si="13"/>
        <v>12</v>
      </c>
      <c r="D249" s="5">
        <v>370000</v>
      </c>
      <c r="E249" s="14"/>
    </row>
    <row r="250" spans="1:5">
      <c r="A250" s="1">
        <v>35794</v>
      </c>
      <c r="B250" s="4">
        <v>35794</v>
      </c>
      <c r="C250" s="12">
        <f t="shared" si="13"/>
        <v>12</v>
      </c>
      <c r="D250" s="5">
        <v>313000</v>
      </c>
      <c r="E250" s="14"/>
    </row>
    <row r="251" spans="1:5">
      <c r="A251" s="1">
        <v>35795</v>
      </c>
      <c r="B251" s="4">
        <v>35795</v>
      </c>
      <c r="C251" s="12">
        <f t="shared" si="13"/>
        <v>12</v>
      </c>
      <c r="D251" s="5">
        <v>342000</v>
      </c>
      <c r="E251" s="14"/>
    </row>
    <row r="252" spans="1:5" ht="33.75">
      <c r="A252" s="7" t="s">
        <v>1</v>
      </c>
      <c r="B252" s="8" t="s">
        <v>2</v>
      </c>
      <c r="C252" s="8" t="s">
        <v>14</v>
      </c>
      <c r="D252" s="9" t="s">
        <v>5</v>
      </c>
      <c r="E252" s="14"/>
    </row>
    <row r="253" spans="1:5">
      <c r="A253" s="1">
        <v>35796</v>
      </c>
      <c r="B253" s="4">
        <v>35796</v>
      </c>
      <c r="C253" s="12">
        <f t="shared" si="13"/>
        <v>1</v>
      </c>
      <c r="D253" s="5">
        <v>572000</v>
      </c>
      <c r="E253" s="14"/>
    </row>
    <row r="254" spans="1:5">
      <c r="A254" s="1">
        <v>35797</v>
      </c>
      <c r="B254" s="4">
        <v>35797</v>
      </c>
      <c r="C254" s="12">
        <f t="shared" si="13"/>
        <v>1</v>
      </c>
      <c r="D254" s="5">
        <v>580000</v>
      </c>
      <c r="E254" s="14"/>
    </row>
    <row r="255" spans="1:5">
      <c r="A255" s="1">
        <v>35798</v>
      </c>
      <c r="B255" s="4">
        <v>35798</v>
      </c>
      <c r="C255" s="12">
        <f t="shared" si="13"/>
        <v>1</v>
      </c>
      <c r="D255" s="5">
        <v>589000</v>
      </c>
      <c r="E255" s="14"/>
    </row>
    <row r="256" spans="1:5">
      <c r="A256" s="1">
        <v>35799</v>
      </c>
      <c r="B256" s="4">
        <v>35799</v>
      </c>
      <c r="C256" s="12">
        <f t="shared" si="13"/>
        <v>1</v>
      </c>
      <c r="D256" s="5">
        <v>572000</v>
      </c>
      <c r="E256" s="14"/>
    </row>
    <row r="257" spans="1:5">
      <c r="A257" s="1">
        <v>35800</v>
      </c>
      <c r="B257" s="4">
        <v>35800</v>
      </c>
      <c r="C257" s="12">
        <f t="shared" si="13"/>
        <v>1</v>
      </c>
      <c r="D257" s="5">
        <v>583000</v>
      </c>
      <c r="E257" s="14"/>
    </row>
    <row r="258" spans="1:5">
      <c r="A258" s="1">
        <v>35801</v>
      </c>
      <c r="B258" s="4">
        <v>35801</v>
      </c>
      <c r="C258" s="12">
        <f t="shared" si="13"/>
        <v>1</v>
      </c>
      <c r="D258" s="5">
        <v>573000</v>
      </c>
      <c r="E258" s="14"/>
    </row>
    <row r="259" spans="1:5">
      <c r="A259" s="1">
        <v>35802</v>
      </c>
      <c r="B259" s="4">
        <v>35802</v>
      </c>
      <c r="C259" s="12">
        <f t="shared" si="13"/>
        <v>1</v>
      </c>
      <c r="D259" s="5">
        <v>564000</v>
      </c>
      <c r="E259" s="14"/>
    </row>
    <row r="260" spans="1:5">
      <c r="A260" s="1">
        <v>35803</v>
      </c>
      <c r="B260" s="4">
        <v>35803</v>
      </c>
      <c r="C260" s="12">
        <f t="shared" si="13"/>
        <v>1</v>
      </c>
      <c r="D260" s="5">
        <v>578000</v>
      </c>
      <c r="E260" s="14"/>
    </row>
    <row r="261" spans="1:5">
      <c r="A261" s="1">
        <v>35804</v>
      </c>
      <c r="B261" s="4">
        <v>35804</v>
      </c>
      <c r="C261" s="12">
        <f t="shared" si="13"/>
        <v>1</v>
      </c>
      <c r="D261" s="5">
        <v>559000</v>
      </c>
      <c r="E261" s="14"/>
    </row>
    <row r="262" spans="1:5">
      <c r="A262" s="1">
        <v>35805</v>
      </c>
      <c r="B262" s="4">
        <v>35805</v>
      </c>
      <c r="C262" s="12">
        <f t="shared" si="13"/>
        <v>1</v>
      </c>
      <c r="D262" s="5">
        <v>589000</v>
      </c>
      <c r="E262" s="14"/>
    </row>
    <row r="263" spans="1:5">
      <c r="A263" s="1">
        <v>35806</v>
      </c>
      <c r="B263" s="4">
        <v>35806</v>
      </c>
      <c r="C263" s="12">
        <f t="shared" si="13"/>
        <v>1</v>
      </c>
      <c r="D263" s="5">
        <v>591000</v>
      </c>
      <c r="E263" s="14"/>
    </row>
    <row r="264" spans="1:5">
      <c r="A264" s="1">
        <v>35807</v>
      </c>
      <c r="B264" s="4">
        <v>35807</v>
      </c>
      <c r="C264" s="12">
        <f t="shared" si="13"/>
        <v>1</v>
      </c>
      <c r="D264" s="5">
        <v>625000</v>
      </c>
      <c r="E264" s="14"/>
    </row>
    <row r="265" spans="1:5">
      <c r="A265" s="1">
        <v>35808</v>
      </c>
      <c r="B265" s="4">
        <v>35808</v>
      </c>
      <c r="C265" s="12">
        <f t="shared" ref="C265:C328" si="14">IF(B265&lt;&gt;"",MONTH(B265),0)</f>
        <v>1</v>
      </c>
      <c r="D265" s="5">
        <v>602000</v>
      </c>
      <c r="E265" s="14"/>
    </row>
    <row r="266" spans="1:5">
      <c r="A266" s="1">
        <v>35809</v>
      </c>
      <c r="B266" s="4">
        <v>35809</v>
      </c>
      <c r="C266" s="12">
        <f t="shared" si="14"/>
        <v>1</v>
      </c>
      <c r="D266" s="5">
        <v>611000</v>
      </c>
      <c r="E266" s="14"/>
    </row>
    <row r="267" spans="1:5">
      <c r="A267" s="1">
        <v>35810</v>
      </c>
      <c r="B267" s="4">
        <v>35810</v>
      </c>
      <c r="C267" s="12">
        <f t="shared" si="14"/>
        <v>1</v>
      </c>
      <c r="D267" s="5">
        <v>721000</v>
      </c>
      <c r="E267" s="14"/>
    </row>
    <row r="268" spans="1:5">
      <c r="A268" s="1">
        <v>35811</v>
      </c>
      <c r="B268" s="4">
        <v>35811</v>
      </c>
      <c r="C268" s="12">
        <f t="shared" si="14"/>
        <v>1</v>
      </c>
      <c r="D268" s="5">
        <v>664000</v>
      </c>
      <c r="E268" s="14"/>
    </row>
    <row r="269" spans="1:5">
      <c r="A269" s="1">
        <v>35812</v>
      </c>
      <c r="B269" s="4">
        <v>35812</v>
      </c>
      <c r="C269" s="12">
        <f t="shared" si="14"/>
        <v>1</v>
      </c>
      <c r="D269" s="5">
        <v>715000</v>
      </c>
      <c r="E269" s="14"/>
    </row>
    <row r="270" spans="1:5">
      <c r="A270" s="1">
        <v>35813</v>
      </c>
      <c r="B270" s="4">
        <v>35813</v>
      </c>
      <c r="C270" s="12">
        <f t="shared" si="14"/>
        <v>1</v>
      </c>
      <c r="D270" s="5">
        <v>697000</v>
      </c>
      <c r="E270" s="14"/>
    </row>
    <row r="271" spans="1:5">
      <c r="A271" s="1">
        <v>35814</v>
      </c>
      <c r="B271" s="4">
        <v>35814</v>
      </c>
      <c r="C271" s="12">
        <f t="shared" si="14"/>
        <v>1</v>
      </c>
      <c r="D271" s="5">
        <v>674000</v>
      </c>
      <c r="E271" s="14"/>
    </row>
    <row r="272" spans="1:5">
      <c r="A272" s="1">
        <v>35815</v>
      </c>
      <c r="B272" s="4">
        <v>35815</v>
      </c>
      <c r="C272" s="12">
        <f t="shared" si="14"/>
        <v>1</v>
      </c>
      <c r="D272" s="5">
        <v>708000</v>
      </c>
      <c r="E272" s="14"/>
    </row>
    <row r="273" spans="1:5">
      <c r="A273" s="1">
        <v>35816</v>
      </c>
      <c r="B273" s="4">
        <v>35816</v>
      </c>
      <c r="C273" s="12">
        <f t="shared" si="14"/>
        <v>1</v>
      </c>
      <c r="D273" s="5">
        <v>683000</v>
      </c>
      <c r="E273" s="14"/>
    </row>
    <row r="274" spans="1:5">
      <c r="A274" s="1">
        <v>35817</v>
      </c>
      <c r="B274" s="4">
        <v>35817</v>
      </c>
      <c r="C274" s="12">
        <f t="shared" si="14"/>
        <v>1</v>
      </c>
      <c r="D274" s="5">
        <v>745000</v>
      </c>
      <c r="E274" s="14"/>
    </row>
    <row r="275" spans="1:5">
      <c r="A275" s="1">
        <v>35818</v>
      </c>
      <c r="B275" s="4">
        <v>35818</v>
      </c>
      <c r="C275" s="12">
        <f t="shared" si="14"/>
        <v>1</v>
      </c>
      <c r="D275" s="5">
        <v>721000</v>
      </c>
      <c r="E275" s="14"/>
    </row>
    <row r="276" spans="1:5">
      <c r="A276" s="1">
        <v>35819</v>
      </c>
      <c r="B276" s="4">
        <v>35819</v>
      </c>
      <c r="C276" s="12">
        <f t="shared" si="14"/>
        <v>1</v>
      </c>
      <c r="D276" s="5">
        <v>706000</v>
      </c>
      <c r="E276" s="14"/>
    </row>
    <row r="277" spans="1:5">
      <c r="A277" s="1">
        <v>35820</v>
      </c>
      <c r="B277" s="4">
        <v>35820</v>
      </c>
      <c r="C277" s="12">
        <f t="shared" si="14"/>
        <v>1</v>
      </c>
      <c r="D277" s="5">
        <v>695000</v>
      </c>
      <c r="E277" s="14"/>
    </row>
    <row r="278" spans="1:5">
      <c r="A278" s="1">
        <v>35821</v>
      </c>
      <c r="B278" s="4">
        <v>35821</v>
      </c>
      <c r="C278" s="12">
        <f t="shared" si="14"/>
        <v>1</v>
      </c>
      <c r="D278" s="5">
        <v>750000</v>
      </c>
      <c r="E278" s="14"/>
    </row>
    <row r="279" spans="1:5">
      <c r="A279" s="1">
        <v>35822</v>
      </c>
      <c r="B279" s="4">
        <v>35822</v>
      </c>
      <c r="C279" s="12">
        <f t="shared" si="14"/>
        <v>1</v>
      </c>
      <c r="D279" s="5">
        <v>687000</v>
      </c>
      <c r="E279" s="14"/>
    </row>
    <row r="280" spans="1:5">
      <c r="A280" s="1">
        <v>35823</v>
      </c>
      <c r="B280" s="4">
        <v>35823</v>
      </c>
      <c r="C280" s="12">
        <f t="shared" si="14"/>
        <v>1</v>
      </c>
      <c r="D280" s="5">
        <v>689000</v>
      </c>
      <c r="E280" s="14"/>
    </row>
    <row r="281" spans="1:5">
      <c r="A281" s="1">
        <v>35824</v>
      </c>
      <c r="B281" s="4">
        <v>35824</v>
      </c>
      <c r="C281" s="12">
        <f t="shared" si="14"/>
        <v>1</v>
      </c>
      <c r="D281" s="5">
        <v>690000</v>
      </c>
      <c r="E281" s="14"/>
    </row>
    <row r="282" spans="1:5">
      <c r="A282" s="1">
        <v>35825</v>
      </c>
      <c r="B282" s="4">
        <v>35825</v>
      </c>
      <c r="C282" s="12">
        <f t="shared" si="14"/>
        <v>1</v>
      </c>
      <c r="D282" s="5">
        <v>676000</v>
      </c>
      <c r="E282" s="14"/>
    </row>
    <row r="283" spans="1:5">
      <c r="A283" s="1">
        <v>35826</v>
      </c>
      <c r="B283" s="4">
        <v>35826</v>
      </c>
      <c r="C283" s="12">
        <f t="shared" si="14"/>
        <v>1</v>
      </c>
      <c r="D283" s="5">
        <v>680000</v>
      </c>
      <c r="E283" s="14"/>
    </row>
    <row r="284" spans="1:5">
      <c r="A284" s="1">
        <v>35827</v>
      </c>
      <c r="B284" s="4">
        <v>35827</v>
      </c>
      <c r="C284" s="12">
        <f t="shared" si="14"/>
        <v>2</v>
      </c>
      <c r="D284" s="5">
        <v>555000</v>
      </c>
      <c r="E284" s="14"/>
    </row>
    <row r="285" spans="1:5">
      <c r="A285" s="1">
        <v>35828</v>
      </c>
      <c r="B285" s="4">
        <v>35828</v>
      </c>
      <c r="C285" s="12">
        <f t="shared" si="14"/>
        <v>2</v>
      </c>
      <c r="D285" s="5">
        <v>552000</v>
      </c>
      <c r="E285" s="14"/>
    </row>
    <row r="286" spans="1:5">
      <c r="A286" s="1">
        <v>35829</v>
      </c>
      <c r="B286" s="4">
        <v>35829</v>
      </c>
      <c r="C286" s="12">
        <f t="shared" si="14"/>
        <v>2</v>
      </c>
      <c r="D286" s="5">
        <v>556000</v>
      </c>
      <c r="E286" s="14"/>
    </row>
    <row r="287" spans="1:5">
      <c r="A287" s="1">
        <v>35830</v>
      </c>
      <c r="B287" s="4">
        <v>35830</v>
      </c>
      <c r="C287" s="12">
        <f t="shared" si="14"/>
        <v>2</v>
      </c>
      <c r="D287" s="5">
        <v>493000</v>
      </c>
      <c r="E287" s="14"/>
    </row>
    <row r="288" spans="1:5">
      <c r="A288" s="1">
        <v>35831</v>
      </c>
      <c r="B288" s="4">
        <v>35831</v>
      </c>
      <c r="C288" s="12">
        <f t="shared" si="14"/>
        <v>2</v>
      </c>
      <c r="D288" s="5">
        <v>506000</v>
      </c>
      <c r="E288" s="14"/>
    </row>
    <row r="289" spans="1:5">
      <c r="A289" s="1">
        <v>35832</v>
      </c>
      <c r="B289" s="4">
        <v>35832</v>
      </c>
      <c r="C289" s="12">
        <f t="shared" si="14"/>
        <v>2</v>
      </c>
      <c r="D289" s="5">
        <v>541000</v>
      </c>
      <c r="E289" s="14"/>
    </row>
    <row r="290" spans="1:5">
      <c r="A290" s="1">
        <v>35833</v>
      </c>
      <c r="B290" s="4">
        <v>35833</v>
      </c>
      <c r="C290" s="12">
        <f t="shared" si="14"/>
        <v>2</v>
      </c>
      <c r="D290" s="5">
        <v>501000</v>
      </c>
      <c r="E290" s="14"/>
    </row>
    <row r="291" spans="1:5">
      <c r="A291" s="1">
        <v>35834</v>
      </c>
      <c r="B291" s="4">
        <v>35834</v>
      </c>
      <c r="C291" s="12">
        <f t="shared" si="14"/>
        <v>2</v>
      </c>
      <c r="D291" s="5">
        <v>497000</v>
      </c>
      <c r="E291" s="14"/>
    </row>
    <row r="292" spans="1:5">
      <c r="A292" s="1">
        <v>35835</v>
      </c>
      <c r="B292" s="4">
        <v>35835</v>
      </c>
      <c r="C292" s="12">
        <f t="shared" si="14"/>
        <v>2</v>
      </c>
      <c r="D292" s="5">
        <v>500000</v>
      </c>
      <c r="E292" s="14"/>
    </row>
    <row r="293" spans="1:5">
      <c r="A293" s="1">
        <v>35836</v>
      </c>
      <c r="B293" s="4">
        <v>35836</v>
      </c>
      <c r="C293" s="12">
        <f t="shared" si="14"/>
        <v>2</v>
      </c>
      <c r="D293" s="5">
        <v>508000</v>
      </c>
      <c r="E293" s="14"/>
    </row>
    <row r="294" spans="1:5">
      <c r="A294" s="1">
        <v>35837</v>
      </c>
      <c r="B294" s="4">
        <v>35837</v>
      </c>
      <c r="C294" s="12">
        <f t="shared" si="14"/>
        <v>2</v>
      </c>
      <c r="D294" s="5">
        <v>507000</v>
      </c>
      <c r="E294" s="14"/>
    </row>
    <row r="295" spans="1:5">
      <c r="A295" s="1">
        <v>35838</v>
      </c>
      <c r="B295" s="4">
        <v>35838</v>
      </c>
      <c r="C295" s="12">
        <f t="shared" si="14"/>
        <v>2</v>
      </c>
      <c r="D295" s="5">
        <v>493000</v>
      </c>
      <c r="E295" s="14"/>
    </row>
    <row r="296" spans="1:5">
      <c r="A296" s="1">
        <v>35839</v>
      </c>
      <c r="B296" s="4">
        <v>35839</v>
      </c>
      <c r="C296" s="12">
        <f t="shared" si="14"/>
        <v>2</v>
      </c>
      <c r="D296" s="5">
        <v>519000</v>
      </c>
      <c r="E296" s="14"/>
    </row>
    <row r="297" spans="1:5">
      <c r="A297" s="1">
        <v>35840</v>
      </c>
      <c r="B297" s="4">
        <v>35840</v>
      </c>
      <c r="C297" s="12">
        <f t="shared" si="14"/>
        <v>2</v>
      </c>
      <c r="D297" s="5">
        <v>544000</v>
      </c>
      <c r="E297" s="14"/>
    </row>
    <row r="298" spans="1:5">
      <c r="A298" s="1">
        <v>35841</v>
      </c>
      <c r="B298" s="4">
        <v>35841</v>
      </c>
      <c r="C298" s="12">
        <f t="shared" si="14"/>
        <v>2</v>
      </c>
      <c r="D298" s="5">
        <v>538000</v>
      </c>
      <c r="E298" s="14"/>
    </row>
    <row r="299" spans="1:5">
      <c r="A299" s="1">
        <v>35842</v>
      </c>
      <c r="B299" s="4">
        <v>35842</v>
      </c>
      <c r="C299" s="12">
        <f t="shared" si="14"/>
        <v>2</v>
      </c>
      <c r="D299" s="5">
        <v>542000</v>
      </c>
      <c r="E299" s="14"/>
    </row>
    <row r="300" spans="1:5">
      <c r="A300" s="1">
        <v>35843</v>
      </c>
      <c r="B300" s="4">
        <v>35843</v>
      </c>
      <c r="C300" s="12">
        <f t="shared" si="14"/>
        <v>2</v>
      </c>
      <c r="D300" s="5">
        <v>572000</v>
      </c>
      <c r="E300" s="14"/>
    </row>
    <row r="301" spans="1:5">
      <c r="A301" s="1">
        <v>35844</v>
      </c>
      <c r="B301" s="4">
        <v>35844</v>
      </c>
      <c r="C301" s="12">
        <f t="shared" si="14"/>
        <v>2</v>
      </c>
      <c r="D301" s="5">
        <v>533000</v>
      </c>
      <c r="E301" s="14"/>
    </row>
    <row r="302" spans="1:5">
      <c r="A302" s="1">
        <v>35845</v>
      </c>
      <c r="B302" s="4">
        <v>35845</v>
      </c>
      <c r="C302" s="12">
        <f t="shared" si="14"/>
        <v>2</v>
      </c>
      <c r="D302" s="5">
        <v>555000</v>
      </c>
      <c r="E302" s="14"/>
    </row>
    <row r="303" spans="1:5">
      <c r="A303" s="1">
        <v>35846</v>
      </c>
      <c r="B303" s="4">
        <v>35846</v>
      </c>
      <c r="C303" s="12">
        <f t="shared" si="14"/>
        <v>2</v>
      </c>
      <c r="D303" s="5">
        <v>533000</v>
      </c>
      <c r="E303" s="14"/>
    </row>
    <row r="304" spans="1:5">
      <c r="A304" s="1">
        <v>35847</v>
      </c>
      <c r="B304" s="4">
        <v>35847</v>
      </c>
      <c r="C304" s="12">
        <f t="shared" si="14"/>
        <v>2</v>
      </c>
      <c r="D304" s="5">
        <v>536000</v>
      </c>
      <c r="E304" s="14"/>
    </row>
    <row r="305" spans="1:5">
      <c r="A305" s="1">
        <v>35848</v>
      </c>
      <c r="B305" s="4">
        <v>35848</v>
      </c>
      <c r="C305" s="12">
        <f t="shared" si="14"/>
        <v>2</v>
      </c>
      <c r="D305" s="5">
        <v>543000</v>
      </c>
      <c r="E305" s="14"/>
    </row>
    <row r="306" spans="1:5">
      <c r="A306" s="1">
        <v>35849</v>
      </c>
      <c r="B306" s="4">
        <v>35849</v>
      </c>
      <c r="C306" s="12">
        <f t="shared" si="14"/>
        <v>2</v>
      </c>
      <c r="D306" s="5">
        <v>541000</v>
      </c>
      <c r="E306" s="14"/>
    </row>
    <row r="307" spans="1:5">
      <c r="A307" s="1">
        <v>35850</v>
      </c>
      <c r="B307" s="4">
        <v>35850</v>
      </c>
      <c r="C307" s="12">
        <f t="shared" si="14"/>
        <v>2</v>
      </c>
      <c r="D307" s="5">
        <v>603000</v>
      </c>
      <c r="E307" s="14"/>
    </row>
    <row r="308" spans="1:5">
      <c r="A308" s="1">
        <v>35851</v>
      </c>
      <c r="B308" s="4">
        <v>35851</v>
      </c>
      <c r="C308" s="12">
        <f t="shared" si="14"/>
        <v>2</v>
      </c>
      <c r="D308" s="5">
        <v>544000</v>
      </c>
      <c r="E308" s="14"/>
    </row>
    <row r="309" spans="1:5">
      <c r="A309" s="1">
        <v>35852</v>
      </c>
      <c r="B309" s="4">
        <v>35852</v>
      </c>
      <c r="C309" s="12">
        <f t="shared" si="14"/>
        <v>2</v>
      </c>
      <c r="D309" s="5">
        <v>539000</v>
      </c>
      <c r="E309" s="14"/>
    </row>
    <row r="310" spans="1:5">
      <c r="A310" s="1">
        <v>35853</v>
      </c>
      <c r="B310" s="4">
        <v>35853</v>
      </c>
      <c r="C310" s="12">
        <f t="shared" si="14"/>
        <v>2</v>
      </c>
      <c r="D310" s="5">
        <v>549000</v>
      </c>
      <c r="E310" s="14"/>
    </row>
    <row r="311" spans="1:5">
      <c r="A311" s="1">
        <v>35854</v>
      </c>
      <c r="B311" s="4">
        <v>35854</v>
      </c>
      <c r="C311" s="12">
        <f t="shared" si="14"/>
        <v>2</v>
      </c>
      <c r="D311" s="5">
        <v>564000</v>
      </c>
      <c r="E311" s="14"/>
    </row>
    <row r="312" spans="1:5">
      <c r="A312" s="1">
        <v>35855</v>
      </c>
      <c r="B312" s="4">
        <v>35855</v>
      </c>
      <c r="C312" s="12">
        <f t="shared" si="14"/>
        <v>3</v>
      </c>
      <c r="D312" s="5">
        <v>597000</v>
      </c>
      <c r="E312" s="14"/>
    </row>
    <row r="313" spans="1:5">
      <c r="A313" s="1">
        <v>35856</v>
      </c>
      <c r="B313" s="4">
        <v>35856</v>
      </c>
      <c r="C313" s="12">
        <f t="shared" si="14"/>
        <v>3</v>
      </c>
      <c r="D313" s="5">
        <v>663000</v>
      </c>
      <c r="E313" s="14"/>
    </row>
    <row r="314" spans="1:5">
      <c r="A314" s="1">
        <v>35857</v>
      </c>
      <c r="B314" s="4">
        <v>35857</v>
      </c>
      <c r="C314" s="12">
        <f t="shared" si="14"/>
        <v>3</v>
      </c>
      <c r="D314" s="5">
        <v>653000</v>
      </c>
      <c r="E314" s="14"/>
    </row>
    <row r="315" spans="1:5">
      <c r="A315" s="1">
        <v>35858</v>
      </c>
      <c r="B315" s="4">
        <v>35858</v>
      </c>
      <c r="C315" s="12">
        <f t="shared" si="14"/>
        <v>3</v>
      </c>
      <c r="D315" s="5">
        <v>624000</v>
      </c>
      <c r="E315" s="14"/>
    </row>
    <row r="316" spans="1:5">
      <c r="A316" s="1">
        <v>35859</v>
      </c>
      <c r="B316" s="4">
        <v>35859</v>
      </c>
      <c r="C316" s="12">
        <f t="shared" si="14"/>
        <v>3</v>
      </c>
      <c r="D316" s="5">
        <v>698000</v>
      </c>
      <c r="E316" s="14"/>
    </row>
    <row r="317" spans="1:5">
      <c r="A317" s="1">
        <v>35860</v>
      </c>
      <c r="B317" s="4">
        <v>35860</v>
      </c>
      <c r="C317" s="12">
        <f t="shared" si="14"/>
        <v>3</v>
      </c>
      <c r="D317" s="5">
        <v>693000</v>
      </c>
      <c r="E317" s="14"/>
    </row>
    <row r="318" spans="1:5">
      <c r="A318" s="1">
        <v>35861</v>
      </c>
      <c r="B318" s="4">
        <v>35861</v>
      </c>
      <c r="C318" s="12">
        <f t="shared" si="14"/>
        <v>3</v>
      </c>
      <c r="D318" s="5">
        <v>692000</v>
      </c>
      <c r="E318" s="14"/>
    </row>
    <row r="319" spans="1:5">
      <c r="A319" s="1">
        <v>35862</v>
      </c>
      <c r="B319" s="4">
        <v>35862</v>
      </c>
      <c r="C319" s="12">
        <f t="shared" si="14"/>
        <v>3</v>
      </c>
      <c r="D319" s="5">
        <v>717000</v>
      </c>
      <c r="E319" s="14"/>
    </row>
    <row r="320" spans="1:5">
      <c r="A320" s="1">
        <v>35863</v>
      </c>
      <c r="B320" s="4">
        <v>35863</v>
      </c>
      <c r="C320" s="12">
        <f t="shared" si="14"/>
        <v>3</v>
      </c>
      <c r="D320" s="5">
        <v>688000</v>
      </c>
      <c r="E320" s="14"/>
    </row>
    <row r="321" spans="1:5">
      <c r="A321" s="1">
        <v>35864</v>
      </c>
      <c r="B321" s="4">
        <v>35864</v>
      </c>
      <c r="C321" s="12">
        <f t="shared" si="14"/>
        <v>3</v>
      </c>
      <c r="D321" s="5">
        <v>664000</v>
      </c>
      <c r="E321" s="14"/>
    </row>
    <row r="322" spans="1:5">
      <c r="A322" s="1">
        <v>35865</v>
      </c>
      <c r="B322" s="4">
        <v>35865</v>
      </c>
      <c r="C322" s="12">
        <f t="shared" si="14"/>
        <v>3</v>
      </c>
      <c r="D322" s="5">
        <v>672000</v>
      </c>
      <c r="E322" s="14"/>
    </row>
    <row r="323" spans="1:5">
      <c r="A323" s="1">
        <v>35866</v>
      </c>
      <c r="B323" s="4">
        <v>35866</v>
      </c>
      <c r="C323" s="12">
        <f t="shared" si="14"/>
        <v>3</v>
      </c>
      <c r="D323" s="5">
        <v>676000</v>
      </c>
      <c r="E323" s="14"/>
    </row>
    <row r="324" spans="1:5">
      <c r="A324" s="1">
        <v>35867</v>
      </c>
      <c r="B324" s="4">
        <v>35867</v>
      </c>
      <c r="C324" s="12">
        <f t="shared" si="14"/>
        <v>3</v>
      </c>
      <c r="D324" s="5">
        <v>635000</v>
      </c>
      <c r="E324" s="14"/>
    </row>
    <row r="325" spans="1:5">
      <c r="A325" s="1">
        <v>35868</v>
      </c>
      <c r="B325" s="4">
        <v>35868</v>
      </c>
      <c r="C325" s="12">
        <f t="shared" si="14"/>
        <v>3</v>
      </c>
      <c r="D325" s="5">
        <v>661000</v>
      </c>
      <c r="E325" s="14"/>
    </row>
    <row r="326" spans="1:5">
      <c r="A326" s="1">
        <v>35869</v>
      </c>
      <c r="B326" s="4">
        <v>35869</v>
      </c>
      <c r="C326" s="12">
        <f t="shared" si="14"/>
        <v>3</v>
      </c>
      <c r="D326" s="5">
        <v>695000</v>
      </c>
      <c r="E326" s="14"/>
    </row>
    <row r="327" spans="1:5">
      <c r="A327" s="1">
        <v>35870</v>
      </c>
      <c r="B327" s="4">
        <v>35870</v>
      </c>
      <c r="C327" s="12">
        <f t="shared" si="14"/>
        <v>3</v>
      </c>
      <c r="D327" s="5">
        <v>688000</v>
      </c>
      <c r="E327" s="14"/>
    </row>
    <row r="328" spans="1:5">
      <c r="A328" s="1">
        <v>35871</v>
      </c>
      <c r="B328" s="4">
        <v>35871</v>
      </c>
      <c r="C328" s="12">
        <f t="shared" si="14"/>
        <v>3</v>
      </c>
      <c r="D328" s="5">
        <v>695000</v>
      </c>
      <c r="E328" s="14"/>
    </row>
    <row r="329" spans="1:5">
      <c r="A329" s="1">
        <v>35872</v>
      </c>
      <c r="B329" s="4">
        <v>35872</v>
      </c>
      <c r="C329" s="12">
        <f t="shared" ref="C329:C392" si="15">IF(B329&lt;&gt;"",MONTH(B329),0)</f>
        <v>3</v>
      </c>
      <c r="D329" s="5">
        <v>701000</v>
      </c>
      <c r="E329" s="14"/>
    </row>
    <row r="330" spans="1:5">
      <c r="A330" s="1">
        <v>35873</v>
      </c>
      <c r="B330" s="4">
        <v>35873</v>
      </c>
      <c r="C330" s="12">
        <f t="shared" si="15"/>
        <v>3</v>
      </c>
      <c r="D330" s="5">
        <v>724000</v>
      </c>
      <c r="E330" s="14"/>
    </row>
    <row r="331" spans="1:5">
      <c r="A331" s="1">
        <v>35874</v>
      </c>
      <c r="B331" s="4">
        <v>35874</v>
      </c>
      <c r="C331" s="12">
        <f t="shared" si="15"/>
        <v>3</v>
      </c>
      <c r="D331" s="5">
        <v>726000</v>
      </c>
      <c r="E331" s="14"/>
    </row>
    <row r="332" spans="1:5">
      <c r="A332" s="1">
        <v>35875</v>
      </c>
      <c r="B332" s="4">
        <v>35875</v>
      </c>
      <c r="C332" s="12">
        <f t="shared" si="15"/>
        <v>3</v>
      </c>
      <c r="D332" s="5">
        <v>773000</v>
      </c>
      <c r="E332" s="14"/>
    </row>
    <row r="333" spans="1:5">
      <c r="A333" s="1">
        <v>35876</v>
      </c>
      <c r="B333" s="4">
        <v>35876</v>
      </c>
      <c r="C333" s="12">
        <f t="shared" si="15"/>
        <v>3</v>
      </c>
      <c r="D333" s="5">
        <v>736000</v>
      </c>
      <c r="E333" s="14"/>
    </row>
    <row r="334" spans="1:5">
      <c r="A334" s="1">
        <v>35877</v>
      </c>
      <c r="B334" s="4">
        <v>35877</v>
      </c>
      <c r="C334" s="12">
        <f t="shared" si="15"/>
        <v>3</v>
      </c>
      <c r="D334" s="5">
        <v>767000</v>
      </c>
      <c r="E334" s="14"/>
    </row>
    <row r="335" spans="1:5">
      <c r="A335" s="1">
        <v>35878</v>
      </c>
      <c r="B335" s="4">
        <v>35878</v>
      </c>
      <c r="C335" s="12">
        <f t="shared" si="15"/>
        <v>3</v>
      </c>
      <c r="D335" s="5">
        <v>780000</v>
      </c>
      <c r="E335" s="14"/>
    </row>
    <row r="336" spans="1:5">
      <c r="A336" s="1">
        <v>35879</v>
      </c>
      <c r="B336" s="4">
        <v>35879</v>
      </c>
      <c r="C336" s="12">
        <f t="shared" si="15"/>
        <v>3</v>
      </c>
      <c r="D336" s="5">
        <v>753000</v>
      </c>
      <c r="E336" s="14"/>
    </row>
    <row r="337" spans="1:5">
      <c r="A337" s="1">
        <v>35880</v>
      </c>
      <c r="B337" s="4">
        <v>35880</v>
      </c>
      <c r="C337" s="12">
        <f t="shared" si="15"/>
        <v>3</v>
      </c>
      <c r="D337" s="5">
        <v>804000</v>
      </c>
      <c r="E337" s="14"/>
    </row>
    <row r="338" spans="1:5">
      <c r="A338" s="1">
        <v>35881</v>
      </c>
      <c r="B338" s="4">
        <v>35881</v>
      </c>
      <c r="C338" s="12">
        <f t="shared" si="15"/>
        <v>3</v>
      </c>
      <c r="D338" s="5">
        <v>715000</v>
      </c>
      <c r="E338" s="14"/>
    </row>
    <row r="339" spans="1:5">
      <c r="A339" s="1">
        <v>35882</v>
      </c>
      <c r="B339" s="4">
        <v>35882</v>
      </c>
      <c r="C339" s="12">
        <f t="shared" si="15"/>
        <v>3</v>
      </c>
      <c r="D339" s="5">
        <v>689000</v>
      </c>
      <c r="E339" s="14"/>
    </row>
    <row r="340" spans="1:5">
      <c r="A340" s="1">
        <v>35883</v>
      </c>
      <c r="B340" s="4">
        <v>35883</v>
      </c>
      <c r="C340" s="12">
        <f t="shared" si="15"/>
        <v>3</v>
      </c>
      <c r="D340" s="5">
        <v>695000</v>
      </c>
      <c r="E340" s="14"/>
    </row>
    <row r="341" spans="1:5">
      <c r="A341" s="1">
        <v>35884</v>
      </c>
      <c r="B341" s="4">
        <v>35884</v>
      </c>
      <c r="C341" s="12">
        <f t="shared" si="15"/>
        <v>3</v>
      </c>
      <c r="D341" s="5">
        <v>691000</v>
      </c>
      <c r="E341" s="14"/>
    </row>
    <row r="342" spans="1:5">
      <c r="A342" s="1">
        <v>35885</v>
      </c>
      <c r="B342" s="4">
        <v>35885</v>
      </c>
      <c r="C342" s="12">
        <f t="shared" si="15"/>
        <v>3</v>
      </c>
      <c r="D342" s="5">
        <v>710000</v>
      </c>
      <c r="E342" s="14"/>
    </row>
    <row r="343" spans="1:5">
      <c r="A343" s="1">
        <v>35886</v>
      </c>
      <c r="B343" s="4">
        <v>35886</v>
      </c>
      <c r="C343" s="12">
        <f t="shared" si="15"/>
        <v>4</v>
      </c>
      <c r="D343" s="5">
        <v>584000</v>
      </c>
      <c r="E343" s="14"/>
    </row>
    <row r="344" spans="1:5">
      <c r="A344" s="1">
        <v>35887</v>
      </c>
      <c r="B344" s="4">
        <v>35887</v>
      </c>
      <c r="C344" s="12">
        <f t="shared" si="15"/>
        <v>4</v>
      </c>
      <c r="D344" s="5">
        <v>531000</v>
      </c>
      <c r="E344" s="14"/>
    </row>
    <row r="345" spans="1:5">
      <c r="A345" s="1">
        <v>35888</v>
      </c>
      <c r="B345" s="4">
        <v>35888</v>
      </c>
      <c r="C345" s="12">
        <f t="shared" si="15"/>
        <v>4</v>
      </c>
      <c r="D345" s="5">
        <v>608000</v>
      </c>
      <c r="E345" s="14"/>
    </row>
    <row r="346" spans="1:5">
      <c r="A346" s="1">
        <v>35889</v>
      </c>
      <c r="B346" s="4">
        <v>35889</v>
      </c>
      <c r="C346" s="12">
        <f t="shared" si="15"/>
        <v>4</v>
      </c>
      <c r="D346" s="5">
        <v>598000</v>
      </c>
      <c r="E346" s="14"/>
    </row>
    <row r="347" spans="1:5">
      <c r="A347" s="1">
        <v>35890</v>
      </c>
      <c r="B347" s="4">
        <v>35890</v>
      </c>
      <c r="C347" s="12">
        <f t="shared" si="15"/>
        <v>4</v>
      </c>
      <c r="D347" s="5">
        <v>630000</v>
      </c>
      <c r="E347" s="14"/>
    </row>
    <row r="348" spans="1:5">
      <c r="A348" s="1">
        <v>35891</v>
      </c>
      <c r="B348" s="4">
        <v>35891</v>
      </c>
      <c r="C348" s="12">
        <f t="shared" si="15"/>
        <v>4</v>
      </c>
      <c r="D348" s="5">
        <v>601000</v>
      </c>
      <c r="E348" s="14"/>
    </row>
    <row r="349" spans="1:5">
      <c r="A349" s="1">
        <v>35892</v>
      </c>
      <c r="B349" s="4">
        <v>35892</v>
      </c>
      <c r="C349" s="12">
        <f t="shared" si="15"/>
        <v>4</v>
      </c>
      <c r="D349" s="5">
        <v>567000</v>
      </c>
      <c r="E349" s="14"/>
    </row>
    <row r="350" spans="1:5">
      <c r="A350" s="1">
        <v>35893</v>
      </c>
      <c r="B350" s="4">
        <v>35893</v>
      </c>
      <c r="C350" s="12">
        <f t="shared" si="15"/>
        <v>4</v>
      </c>
      <c r="D350" s="5">
        <v>543000</v>
      </c>
      <c r="E350" s="14"/>
    </row>
    <row r="351" spans="1:5">
      <c r="A351" s="1">
        <v>35894</v>
      </c>
      <c r="B351" s="4">
        <v>35894</v>
      </c>
      <c r="C351" s="12">
        <f t="shared" si="15"/>
        <v>4</v>
      </c>
      <c r="D351" s="5">
        <v>608000</v>
      </c>
      <c r="E351" s="14"/>
    </row>
    <row r="352" spans="1:5">
      <c r="A352" s="1">
        <v>35895</v>
      </c>
      <c r="B352" s="4">
        <v>35895</v>
      </c>
      <c r="C352" s="12">
        <f t="shared" si="15"/>
        <v>4</v>
      </c>
      <c r="D352" s="5">
        <v>609000</v>
      </c>
      <c r="E352" s="14"/>
    </row>
    <row r="353" spans="1:5">
      <c r="A353" s="1">
        <v>35896</v>
      </c>
      <c r="B353" s="4">
        <v>35896</v>
      </c>
      <c r="C353" s="12">
        <f t="shared" si="15"/>
        <v>4</v>
      </c>
      <c r="D353" s="5">
        <v>631000</v>
      </c>
      <c r="E353" s="14"/>
    </row>
    <row r="354" spans="1:5">
      <c r="A354" s="1">
        <v>35897</v>
      </c>
      <c r="B354" s="4">
        <v>35897</v>
      </c>
      <c r="C354" s="12">
        <f t="shared" si="15"/>
        <v>4</v>
      </c>
      <c r="D354" s="5">
        <v>625000</v>
      </c>
      <c r="E354" s="14"/>
    </row>
    <row r="355" spans="1:5">
      <c r="A355" s="1">
        <v>35898</v>
      </c>
      <c r="B355" s="4">
        <v>35898</v>
      </c>
      <c r="C355" s="12">
        <f t="shared" si="15"/>
        <v>4</v>
      </c>
      <c r="D355" s="5">
        <v>605000</v>
      </c>
      <c r="E355" s="14"/>
    </row>
    <row r="356" spans="1:5">
      <c r="A356" s="1">
        <v>35899</v>
      </c>
      <c r="B356" s="4">
        <v>35899</v>
      </c>
      <c r="C356" s="12">
        <f t="shared" si="15"/>
        <v>4</v>
      </c>
      <c r="D356" s="5">
        <v>539000</v>
      </c>
      <c r="E356" s="14"/>
    </row>
    <row r="357" spans="1:5">
      <c r="A357" s="1">
        <v>35900</v>
      </c>
      <c r="B357" s="4">
        <v>35900</v>
      </c>
      <c r="C357" s="12">
        <f t="shared" si="15"/>
        <v>4</v>
      </c>
      <c r="D357" s="5">
        <v>563000</v>
      </c>
      <c r="E357" s="14"/>
    </row>
    <row r="358" spans="1:5">
      <c r="A358" s="1">
        <v>35901</v>
      </c>
      <c r="B358" s="4">
        <v>35901</v>
      </c>
      <c r="C358" s="12">
        <f t="shared" si="15"/>
        <v>4</v>
      </c>
      <c r="D358" s="5">
        <v>576000</v>
      </c>
      <c r="E358" s="14"/>
    </row>
    <row r="359" spans="1:5">
      <c r="A359" s="1">
        <v>35902</v>
      </c>
      <c r="B359" s="4">
        <v>35902</v>
      </c>
      <c r="C359" s="12">
        <f t="shared" si="15"/>
        <v>4</v>
      </c>
      <c r="D359" s="5">
        <v>625000</v>
      </c>
      <c r="E359" s="14"/>
    </row>
    <row r="360" spans="1:5">
      <c r="A360" s="1">
        <v>35903</v>
      </c>
      <c r="B360" s="4">
        <v>35903</v>
      </c>
      <c r="C360" s="12">
        <f t="shared" si="15"/>
        <v>4</v>
      </c>
      <c r="D360" s="5">
        <v>673000</v>
      </c>
      <c r="E360" s="14"/>
    </row>
    <row r="361" spans="1:5">
      <c r="A361" s="1">
        <v>35904</v>
      </c>
      <c r="B361" s="4">
        <v>35904</v>
      </c>
      <c r="C361" s="12">
        <f t="shared" si="15"/>
        <v>4</v>
      </c>
      <c r="D361" s="5">
        <v>665000</v>
      </c>
      <c r="E361" s="14"/>
    </row>
    <row r="362" spans="1:5">
      <c r="A362" s="1">
        <v>35905</v>
      </c>
      <c r="B362" s="4">
        <v>35905</v>
      </c>
      <c r="C362" s="12">
        <f t="shared" si="15"/>
        <v>4</v>
      </c>
      <c r="D362" s="5">
        <v>685000</v>
      </c>
      <c r="E362" s="14"/>
    </row>
    <row r="363" spans="1:5">
      <c r="A363" s="1">
        <v>35906</v>
      </c>
      <c r="B363" s="4">
        <v>35906</v>
      </c>
      <c r="C363" s="12">
        <f t="shared" si="15"/>
        <v>4</v>
      </c>
      <c r="D363" s="5">
        <v>691000</v>
      </c>
      <c r="E363" s="14"/>
    </row>
    <row r="364" spans="1:5">
      <c r="A364" s="1">
        <v>35907</v>
      </c>
      <c r="B364" s="4">
        <v>35907</v>
      </c>
      <c r="C364" s="12">
        <f t="shared" si="15"/>
        <v>4</v>
      </c>
      <c r="D364" s="5">
        <v>631000</v>
      </c>
      <c r="E364" s="14"/>
    </row>
    <row r="365" spans="1:5">
      <c r="A365" s="1">
        <v>35908</v>
      </c>
      <c r="B365" s="4">
        <v>35908</v>
      </c>
      <c r="C365" s="12">
        <f t="shared" si="15"/>
        <v>4</v>
      </c>
      <c r="D365" s="5">
        <v>631000</v>
      </c>
      <c r="E365" s="14"/>
    </row>
    <row r="366" spans="1:5">
      <c r="A366" s="1">
        <v>35909</v>
      </c>
      <c r="B366" s="4">
        <v>35909</v>
      </c>
      <c r="C366" s="12">
        <f t="shared" si="15"/>
        <v>4</v>
      </c>
      <c r="D366" s="5">
        <v>690000</v>
      </c>
      <c r="E366" s="14"/>
    </row>
    <row r="367" spans="1:5">
      <c r="A367" s="1">
        <v>35910</v>
      </c>
      <c r="B367" s="4">
        <v>35910</v>
      </c>
      <c r="C367" s="12">
        <f t="shared" si="15"/>
        <v>4</v>
      </c>
      <c r="D367" s="5">
        <v>722000</v>
      </c>
      <c r="E367" s="14"/>
    </row>
    <row r="368" spans="1:5">
      <c r="A368" s="1">
        <v>35911</v>
      </c>
      <c r="B368" s="4">
        <v>35911</v>
      </c>
      <c r="C368" s="12">
        <f t="shared" si="15"/>
        <v>4</v>
      </c>
      <c r="D368" s="5">
        <v>724000</v>
      </c>
      <c r="E368" s="14"/>
    </row>
    <row r="369" spans="1:5">
      <c r="A369" s="1">
        <v>35912</v>
      </c>
      <c r="B369" s="4">
        <v>35912</v>
      </c>
      <c r="C369" s="12">
        <f t="shared" si="15"/>
        <v>4</v>
      </c>
      <c r="D369" s="5">
        <v>709000</v>
      </c>
      <c r="E369" s="14"/>
    </row>
    <row r="370" spans="1:5">
      <c r="A370" s="1">
        <v>35913</v>
      </c>
      <c r="B370" s="4">
        <v>35913</v>
      </c>
      <c r="C370" s="12">
        <f t="shared" si="15"/>
        <v>4</v>
      </c>
      <c r="D370" s="5">
        <v>666000</v>
      </c>
      <c r="E370" s="14"/>
    </row>
    <row r="371" spans="1:5">
      <c r="A371" s="1">
        <v>35914</v>
      </c>
      <c r="B371" s="4">
        <v>35914</v>
      </c>
      <c r="C371" s="12">
        <f t="shared" si="15"/>
        <v>4</v>
      </c>
      <c r="D371" s="5">
        <v>622000</v>
      </c>
      <c r="E371" s="14"/>
    </row>
    <row r="372" spans="1:5">
      <c r="A372" s="1">
        <v>35915</v>
      </c>
      <c r="B372" s="4">
        <v>35915</v>
      </c>
      <c r="C372" s="12">
        <f t="shared" si="15"/>
        <v>4</v>
      </c>
      <c r="D372" s="5">
        <v>631000</v>
      </c>
      <c r="E372" s="14"/>
    </row>
    <row r="373" spans="1:5">
      <c r="A373" s="1">
        <v>35916</v>
      </c>
      <c r="B373" s="4">
        <v>35916</v>
      </c>
      <c r="C373" s="12">
        <f t="shared" si="15"/>
        <v>5</v>
      </c>
      <c r="D373" s="194">
        <v>722793</v>
      </c>
    </row>
    <row r="374" spans="1:5">
      <c r="A374" s="1">
        <v>35917</v>
      </c>
      <c r="B374" s="4">
        <v>35917</v>
      </c>
      <c r="C374" s="12">
        <f t="shared" si="15"/>
        <v>5</v>
      </c>
      <c r="D374" s="194">
        <v>594047</v>
      </c>
    </row>
    <row r="375" spans="1:5">
      <c r="A375" s="1">
        <v>35918</v>
      </c>
      <c r="B375" s="4">
        <v>35918</v>
      </c>
      <c r="C375" s="12">
        <f t="shared" si="15"/>
        <v>5</v>
      </c>
      <c r="D375" s="194">
        <v>620000</v>
      </c>
    </row>
    <row r="376" spans="1:5">
      <c r="A376" s="1">
        <v>35919</v>
      </c>
      <c r="B376" s="4">
        <v>35919</v>
      </c>
      <c r="C376" s="12">
        <f t="shared" si="15"/>
        <v>5</v>
      </c>
      <c r="D376" s="194">
        <v>742130</v>
      </c>
    </row>
    <row r="377" spans="1:5">
      <c r="A377" s="1">
        <v>35920</v>
      </c>
      <c r="B377" s="4">
        <v>35920</v>
      </c>
      <c r="C377" s="12">
        <f t="shared" si="15"/>
        <v>5</v>
      </c>
      <c r="D377" s="194">
        <v>758047</v>
      </c>
    </row>
    <row r="378" spans="1:5">
      <c r="A378" s="1">
        <v>35921</v>
      </c>
      <c r="B378" s="4">
        <v>35921</v>
      </c>
      <c r="C378" s="12">
        <f t="shared" si="15"/>
        <v>5</v>
      </c>
      <c r="D378" s="194">
        <v>747563</v>
      </c>
    </row>
    <row r="379" spans="1:5">
      <c r="A379" s="1">
        <v>35922</v>
      </c>
      <c r="B379" s="4">
        <v>35922</v>
      </c>
      <c r="C379" s="12">
        <f t="shared" si="15"/>
        <v>5</v>
      </c>
      <c r="D379" s="194">
        <v>693748</v>
      </c>
    </row>
    <row r="380" spans="1:5">
      <c r="A380" s="1">
        <v>35923</v>
      </c>
      <c r="B380" s="4">
        <v>35923</v>
      </c>
      <c r="C380" s="12">
        <f t="shared" si="15"/>
        <v>5</v>
      </c>
      <c r="D380" s="194">
        <v>658830</v>
      </c>
    </row>
    <row r="381" spans="1:5">
      <c r="A381" s="1">
        <v>35924</v>
      </c>
      <c r="B381" s="4">
        <v>35924</v>
      </c>
      <c r="C381" s="12">
        <f t="shared" si="15"/>
        <v>5</v>
      </c>
      <c r="D381" s="194">
        <v>629994</v>
      </c>
    </row>
    <row r="382" spans="1:5">
      <c r="A382" s="1">
        <v>35925</v>
      </c>
      <c r="B382" s="4">
        <v>35925</v>
      </c>
      <c r="C382" s="12">
        <f t="shared" si="15"/>
        <v>5</v>
      </c>
      <c r="D382" s="194">
        <v>613479</v>
      </c>
    </row>
    <row r="383" spans="1:5">
      <c r="A383" s="1">
        <v>35926</v>
      </c>
      <c r="B383" s="4">
        <v>35926</v>
      </c>
      <c r="C383" s="12">
        <f t="shared" si="15"/>
        <v>5</v>
      </c>
      <c r="D383" s="194">
        <v>610245</v>
      </c>
    </row>
    <row r="384" spans="1:5">
      <c r="A384" s="1">
        <v>35927</v>
      </c>
      <c r="B384" s="4">
        <v>35927</v>
      </c>
      <c r="C384" s="12">
        <f t="shared" si="15"/>
        <v>5</v>
      </c>
      <c r="D384" s="194">
        <v>693625</v>
      </c>
    </row>
    <row r="385" spans="1:4">
      <c r="A385" s="1">
        <v>35928</v>
      </c>
      <c r="B385" s="4">
        <v>35928</v>
      </c>
      <c r="C385" s="12">
        <f t="shared" si="15"/>
        <v>5</v>
      </c>
      <c r="D385" s="194">
        <v>616363</v>
      </c>
    </row>
    <row r="386" spans="1:4">
      <c r="A386" s="1">
        <v>35929</v>
      </c>
      <c r="B386" s="4">
        <v>35929</v>
      </c>
      <c r="C386" s="12">
        <f t="shared" si="15"/>
        <v>5</v>
      </c>
      <c r="D386" s="194">
        <v>653357</v>
      </c>
    </row>
    <row r="387" spans="1:4">
      <c r="A387" s="1">
        <v>35930</v>
      </c>
      <c r="B387" s="4">
        <v>35930</v>
      </c>
      <c r="C387" s="12">
        <f t="shared" si="15"/>
        <v>5</v>
      </c>
      <c r="D387" s="194">
        <v>740084</v>
      </c>
    </row>
    <row r="388" spans="1:4">
      <c r="A388" s="1">
        <v>35931</v>
      </c>
      <c r="B388" s="4">
        <v>35931</v>
      </c>
      <c r="C388" s="12">
        <f t="shared" si="15"/>
        <v>5</v>
      </c>
      <c r="D388" s="194">
        <v>704055</v>
      </c>
    </row>
    <row r="389" spans="1:4">
      <c r="A389" s="1">
        <v>35932</v>
      </c>
      <c r="B389" s="4">
        <v>35932</v>
      </c>
      <c r="C389" s="12">
        <f t="shared" si="15"/>
        <v>5</v>
      </c>
      <c r="D389" s="194">
        <v>695087</v>
      </c>
    </row>
    <row r="390" spans="1:4">
      <c r="A390" s="1">
        <v>35933</v>
      </c>
      <c r="B390" s="4">
        <v>35933</v>
      </c>
      <c r="C390" s="12">
        <f t="shared" si="15"/>
        <v>5</v>
      </c>
      <c r="D390" s="194">
        <v>630610</v>
      </c>
    </row>
    <row r="391" spans="1:4">
      <c r="A391" s="1">
        <v>35934</v>
      </c>
      <c r="B391" s="4">
        <v>35934</v>
      </c>
      <c r="C391" s="12">
        <f t="shared" si="15"/>
        <v>5</v>
      </c>
      <c r="D391" s="194">
        <v>692318</v>
      </c>
    </row>
    <row r="392" spans="1:4">
      <c r="A392" s="1">
        <v>35935</v>
      </c>
      <c r="B392" s="4">
        <v>35935</v>
      </c>
      <c r="C392" s="12">
        <f t="shared" si="15"/>
        <v>5</v>
      </c>
      <c r="D392" s="194">
        <v>662135</v>
      </c>
    </row>
    <row r="393" spans="1:4">
      <c r="A393" s="1">
        <v>35936</v>
      </c>
      <c r="B393" s="4">
        <v>35936</v>
      </c>
      <c r="C393" s="12">
        <f t="shared" ref="C393:C456" si="16">IF(B393&lt;&gt;"",MONTH(B393),0)</f>
        <v>5</v>
      </c>
      <c r="D393" s="194">
        <v>800157</v>
      </c>
    </row>
    <row r="394" spans="1:4">
      <c r="A394" s="1">
        <v>35937</v>
      </c>
      <c r="B394" s="4">
        <v>35937</v>
      </c>
      <c r="C394" s="12">
        <f t="shared" si="16"/>
        <v>5</v>
      </c>
      <c r="D394" s="194">
        <v>750408</v>
      </c>
    </row>
    <row r="395" spans="1:4">
      <c r="A395" s="1">
        <v>35938</v>
      </c>
      <c r="B395" s="4">
        <v>35938</v>
      </c>
      <c r="C395" s="12">
        <f t="shared" si="16"/>
        <v>5</v>
      </c>
      <c r="D395" s="194">
        <v>653780</v>
      </c>
    </row>
    <row r="396" spans="1:4">
      <c r="A396" s="1">
        <v>35939</v>
      </c>
      <c r="B396" s="4">
        <v>35939</v>
      </c>
      <c r="C396" s="12">
        <f t="shared" si="16"/>
        <v>5</v>
      </c>
      <c r="D396" s="194">
        <v>517869</v>
      </c>
    </row>
    <row r="397" spans="1:4">
      <c r="A397" s="1">
        <v>35940</v>
      </c>
      <c r="B397" s="4">
        <v>35940</v>
      </c>
      <c r="C397" s="12">
        <f t="shared" si="16"/>
        <v>5</v>
      </c>
      <c r="D397" s="194">
        <v>518922</v>
      </c>
    </row>
    <row r="398" spans="1:4">
      <c r="A398" s="1">
        <v>35941</v>
      </c>
      <c r="B398" s="4">
        <v>35941</v>
      </c>
      <c r="C398" s="12">
        <f t="shared" si="16"/>
        <v>5</v>
      </c>
      <c r="D398" s="194">
        <v>682476</v>
      </c>
    </row>
    <row r="399" spans="1:4">
      <c r="A399" s="1">
        <v>35942</v>
      </c>
      <c r="B399" s="4">
        <v>35942</v>
      </c>
      <c r="C399" s="12">
        <f t="shared" si="16"/>
        <v>5</v>
      </c>
      <c r="D399" s="194">
        <v>748958</v>
      </c>
    </row>
    <row r="400" spans="1:4">
      <c r="A400" s="1">
        <v>35943</v>
      </c>
      <c r="B400" s="4">
        <v>35943</v>
      </c>
      <c r="C400" s="12">
        <f t="shared" si="16"/>
        <v>5</v>
      </c>
      <c r="D400" s="194">
        <v>719278</v>
      </c>
    </row>
    <row r="401" spans="1:4">
      <c r="A401" s="1">
        <v>35944</v>
      </c>
      <c r="B401" s="4">
        <v>35944</v>
      </c>
      <c r="C401" s="12">
        <f t="shared" si="16"/>
        <v>5</v>
      </c>
      <c r="D401" s="194">
        <v>726885</v>
      </c>
    </row>
    <row r="402" spans="1:4">
      <c r="A402" s="1">
        <v>35945</v>
      </c>
      <c r="B402" s="4">
        <v>35945</v>
      </c>
      <c r="C402" s="12">
        <f t="shared" si="16"/>
        <v>5</v>
      </c>
      <c r="D402" s="194">
        <v>582065</v>
      </c>
    </row>
    <row r="403" spans="1:4">
      <c r="A403" s="1">
        <v>35946</v>
      </c>
      <c r="B403" s="4">
        <v>35946</v>
      </c>
      <c r="C403" s="12">
        <f t="shared" si="16"/>
        <v>5</v>
      </c>
      <c r="D403" s="194" t="s">
        <v>25</v>
      </c>
    </row>
    <row r="404" spans="1:4">
      <c r="A404" s="1">
        <v>35947</v>
      </c>
      <c r="B404" s="4">
        <v>35947</v>
      </c>
      <c r="C404" s="12">
        <f t="shared" si="16"/>
        <v>6</v>
      </c>
      <c r="D404" s="194">
        <v>750104</v>
      </c>
    </row>
    <row r="405" spans="1:4">
      <c r="A405" s="1">
        <v>35948</v>
      </c>
      <c r="B405" s="4">
        <v>35948</v>
      </c>
      <c r="C405" s="12">
        <f t="shared" si="16"/>
        <v>6</v>
      </c>
      <c r="D405" s="194">
        <v>742172</v>
      </c>
    </row>
    <row r="406" spans="1:4">
      <c r="A406" s="1">
        <v>35949</v>
      </c>
      <c r="B406" s="4">
        <v>35949</v>
      </c>
      <c r="C406" s="12">
        <f t="shared" si="16"/>
        <v>6</v>
      </c>
      <c r="D406" s="194">
        <v>746377</v>
      </c>
    </row>
    <row r="407" spans="1:4">
      <c r="A407" s="1">
        <v>35950</v>
      </c>
      <c r="B407" s="4">
        <v>35950</v>
      </c>
      <c r="C407" s="12">
        <f t="shared" si="16"/>
        <v>6</v>
      </c>
      <c r="D407" s="194">
        <v>726913</v>
      </c>
    </row>
    <row r="408" spans="1:4">
      <c r="A408" s="1">
        <v>35951</v>
      </c>
      <c r="B408" s="4">
        <v>35951</v>
      </c>
      <c r="C408" s="12">
        <f t="shared" si="16"/>
        <v>6</v>
      </c>
      <c r="D408" s="194">
        <v>750000</v>
      </c>
    </row>
    <row r="409" spans="1:4">
      <c r="A409" s="1">
        <v>35952</v>
      </c>
      <c r="B409" s="4">
        <v>35952</v>
      </c>
      <c r="C409" s="12">
        <f t="shared" si="16"/>
        <v>6</v>
      </c>
      <c r="D409" s="194">
        <v>742045</v>
      </c>
    </row>
    <row r="410" spans="1:4">
      <c r="A410" s="1">
        <v>35953</v>
      </c>
      <c r="B410" s="4">
        <v>35953</v>
      </c>
      <c r="C410" s="12">
        <f t="shared" si="16"/>
        <v>6</v>
      </c>
      <c r="D410" s="194">
        <v>670000</v>
      </c>
    </row>
    <row r="411" spans="1:4">
      <c r="A411" s="1">
        <v>35954</v>
      </c>
      <c r="B411" s="4">
        <v>35954</v>
      </c>
      <c r="C411" s="12">
        <f t="shared" si="16"/>
        <v>6</v>
      </c>
      <c r="D411" s="194">
        <v>747054</v>
      </c>
    </row>
    <row r="412" spans="1:4">
      <c r="A412" s="1">
        <v>35955</v>
      </c>
      <c r="B412" s="4">
        <v>35955</v>
      </c>
      <c r="C412" s="12">
        <f t="shared" si="16"/>
        <v>6</v>
      </c>
      <c r="D412" s="194">
        <v>742754</v>
      </c>
    </row>
    <row r="413" spans="1:4">
      <c r="A413" s="1">
        <v>35956</v>
      </c>
      <c r="B413" s="4">
        <v>35956</v>
      </c>
      <c r="C413" s="12">
        <f t="shared" si="16"/>
        <v>6</v>
      </c>
      <c r="D413" s="194">
        <v>634549</v>
      </c>
    </row>
    <row r="414" spans="1:4">
      <c r="A414" s="1">
        <v>35957</v>
      </c>
      <c r="B414" s="4">
        <v>35957</v>
      </c>
      <c r="C414" s="12">
        <f t="shared" si="16"/>
        <v>6</v>
      </c>
      <c r="D414" s="194">
        <v>719576</v>
      </c>
    </row>
    <row r="415" spans="1:4">
      <c r="A415" s="1">
        <v>35958</v>
      </c>
      <c r="B415" s="4">
        <v>35958</v>
      </c>
      <c r="C415" s="12">
        <f t="shared" si="16"/>
        <v>6</v>
      </c>
      <c r="D415" s="194">
        <v>718645</v>
      </c>
    </row>
    <row r="416" spans="1:4">
      <c r="A416" s="1">
        <v>35959</v>
      </c>
      <c r="B416" s="4">
        <v>35959</v>
      </c>
      <c r="C416" s="12">
        <f t="shared" si="16"/>
        <v>6</v>
      </c>
      <c r="D416" s="194">
        <v>683923</v>
      </c>
    </row>
    <row r="417" spans="1:4">
      <c r="A417" s="1">
        <v>35960</v>
      </c>
      <c r="B417" s="4">
        <v>35960</v>
      </c>
      <c r="C417" s="12">
        <f t="shared" si="16"/>
        <v>6</v>
      </c>
      <c r="D417" s="194">
        <v>572131</v>
      </c>
    </row>
    <row r="418" spans="1:4">
      <c r="A418" s="1">
        <v>35961</v>
      </c>
      <c r="B418" s="4">
        <v>35961</v>
      </c>
      <c r="C418" s="12">
        <f t="shared" si="16"/>
        <v>6</v>
      </c>
      <c r="D418" s="194">
        <v>583755</v>
      </c>
    </row>
    <row r="419" spans="1:4">
      <c r="A419" s="1">
        <v>35962</v>
      </c>
      <c r="B419" s="4">
        <v>35962</v>
      </c>
      <c r="C419" s="12">
        <f t="shared" si="16"/>
        <v>6</v>
      </c>
      <c r="D419" s="194">
        <v>588593</v>
      </c>
    </row>
    <row r="420" spans="1:4">
      <c r="A420" s="1">
        <v>35963</v>
      </c>
      <c r="B420" s="4">
        <v>35963</v>
      </c>
      <c r="C420" s="12">
        <f t="shared" si="16"/>
        <v>6</v>
      </c>
      <c r="D420" s="194">
        <v>691798</v>
      </c>
    </row>
    <row r="421" spans="1:4">
      <c r="A421" s="1">
        <v>35964</v>
      </c>
      <c r="B421" s="4">
        <v>35964</v>
      </c>
      <c r="C421" s="12">
        <f t="shared" si="16"/>
        <v>6</v>
      </c>
      <c r="D421" s="194">
        <v>699895</v>
      </c>
    </row>
    <row r="422" spans="1:4">
      <c r="A422" s="1">
        <v>35965</v>
      </c>
      <c r="B422" s="4">
        <v>35965</v>
      </c>
      <c r="C422" s="12">
        <f t="shared" si="16"/>
        <v>6</v>
      </c>
      <c r="D422" s="194">
        <v>688181</v>
      </c>
    </row>
    <row r="423" spans="1:4">
      <c r="A423" s="1">
        <v>35966</v>
      </c>
      <c r="B423" s="4">
        <v>35966</v>
      </c>
      <c r="C423" s="12">
        <f t="shared" si="16"/>
        <v>6</v>
      </c>
      <c r="D423" s="194">
        <v>651000</v>
      </c>
    </row>
    <row r="424" spans="1:4">
      <c r="A424" s="1">
        <v>35967</v>
      </c>
      <c r="B424" s="4">
        <v>35967</v>
      </c>
      <c r="C424" s="12">
        <f t="shared" si="16"/>
        <v>6</v>
      </c>
      <c r="D424" s="194">
        <v>658000</v>
      </c>
    </row>
    <row r="425" spans="1:4">
      <c r="A425" s="1">
        <v>35968</v>
      </c>
      <c r="B425" s="4">
        <v>35968</v>
      </c>
      <c r="C425" s="12">
        <f t="shared" si="16"/>
        <v>6</v>
      </c>
      <c r="D425" s="194">
        <v>653184</v>
      </c>
    </row>
    <row r="426" spans="1:4">
      <c r="A426" s="1">
        <v>35969</v>
      </c>
      <c r="B426" s="4">
        <v>35969</v>
      </c>
      <c r="C426" s="12">
        <f t="shared" si="16"/>
        <v>6</v>
      </c>
      <c r="D426" s="194">
        <v>712039</v>
      </c>
    </row>
    <row r="427" spans="1:4">
      <c r="A427" s="1">
        <v>35970</v>
      </c>
      <c r="B427" s="4">
        <v>35970</v>
      </c>
      <c r="C427" s="12">
        <f t="shared" si="16"/>
        <v>6</v>
      </c>
      <c r="D427" s="194">
        <v>667174</v>
      </c>
    </row>
    <row r="428" spans="1:4">
      <c r="A428" s="1">
        <v>35971</v>
      </c>
      <c r="B428" s="4">
        <v>35971</v>
      </c>
      <c r="C428" s="12">
        <f t="shared" si="16"/>
        <v>6</v>
      </c>
      <c r="D428" s="194">
        <v>663538</v>
      </c>
    </row>
    <row r="429" spans="1:4">
      <c r="A429" s="1">
        <v>35972</v>
      </c>
      <c r="B429" s="4">
        <v>35972</v>
      </c>
      <c r="C429" s="12">
        <f t="shared" si="16"/>
        <v>6</v>
      </c>
      <c r="D429" s="194">
        <v>611194</v>
      </c>
    </row>
    <row r="430" spans="1:4">
      <c r="A430" s="1">
        <v>35973</v>
      </c>
      <c r="B430" s="4">
        <v>35973</v>
      </c>
      <c r="C430" s="12">
        <f t="shared" si="16"/>
        <v>6</v>
      </c>
      <c r="D430" s="194">
        <v>594000</v>
      </c>
    </row>
    <row r="431" spans="1:4">
      <c r="A431" s="1">
        <v>35974</v>
      </c>
      <c r="B431" s="4">
        <v>35974</v>
      </c>
      <c r="C431" s="12">
        <f t="shared" si="16"/>
        <v>6</v>
      </c>
      <c r="D431" s="194">
        <v>606000</v>
      </c>
    </row>
    <row r="432" spans="1:4">
      <c r="A432" s="1">
        <v>35975</v>
      </c>
      <c r="B432" s="4">
        <v>35975</v>
      </c>
      <c r="C432" s="12">
        <f t="shared" si="16"/>
        <v>6</v>
      </c>
      <c r="D432" s="194">
        <v>619982</v>
      </c>
    </row>
    <row r="433" spans="1:4">
      <c r="A433" s="1">
        <v>35976</v>
      </c>
      <c r="B433" s="4">
        <v>35976</v>
      </c>
      <c r="C433" s="12">
        <f t="shared" si="16"/>
        <v>6</v>
      </c>
      <c r="D433" s="194">
        <v>655193</v>
      </c>
    </row>
    <row r="434" spans="1:4">
      <c r="A434" s="1">
        <v>35977</v>
      </c>
      <c r="B434" s="4">
        <v>35977</v>
      </c>
      <c r="C434" s="12">
        <f t="shared" si="16"/>
        <v>7</v>
      </c>
      <c r="D434" s="194">
        <v>530269</v>
      </c>
    </row>
    <row r="435" spans="1:4">
      <c r="A435" s="1">
        <v>35978</v>
      </c>
      <c r="B435" s="4">
        <v>35978</v>
      </c>
      <c r="C435" s="12">
        <f t="shared" si="16"/>
        <v>7</v>
      </c>
      <c r="D435" s="194">
        <v>573218</v>
      </c>
    </row>
    <row r="436" spans="1:4">
      <c r="A436" s="1">
        <v>35979</v>
      </c>
      <c r="B436" s="4">
        <v>35979</v>
      </c>
      <c r="C436" s="12">
        <f t="shared" si="16"/>
        <v>7</v>
      </c>
      <c r="D436" s="194">
        <v>605577</v>
      </c>
    </row>
    <row r="437" spans="1:4">
      <c r="A437" s="1">
        <v>35980</v>
      </c>
      <c r="B437" s="4">
        <v>35980</v>
      </c>
      <c r="C437" s="12">
        <f t="shared" si="16"/>
        <v>7</v>
      </c>
      <c r="D437" s="194">
        <v>545000</v>
      </c>
    </row>
    <row r="438" spans="1:4">
      <c r="A438" s="1">
        <v>35981</v>
      </c>
      <c r="B438" s="4">
        <v>35981</v>
      </c>
      <c r="C438" s="12">
        <f t="shared" si="16"/>
        <v>7</v>
      </c>
      <c r="D438" s="194">
        <v>532565</v>
      </c>
    </row>
    <row r="439" spans="1:4">
      <c r="A439" s="1">
        <v>35982</v>
      </c>
      <c r="B439" s="4">
        <v>35982</v>
      </c>
      <c r="C439" s="12">
        <f t="shared" si="16"/>
        <v>7</v>
      </c>
      <c r="D439" s="194">
        <v>574804</v>
      </c>
    </row>
    <row r="440" spans="1:4">
      <c r="A440" s="1">
        <v>35983</v>
      </c>
      <c r="B440" s="4">
        <v>35983</v>
      </c>
      <c r="C440" s="12">
        <f t="shared" si="16"/>
        <v>7</v>
      </c>
      <c r="D440" s="194">
        <v>607569</v>
      </c>
    </row>
    <row r="441" spans="1:4">
      <c r="A441" s="1">
        <v>35984</v>
      </c>
      <c r="B441" s="4">
        <v>35984</v>
      </c>
      <c r="C441" s="12">
        <f t="shared" si="16"/>
        <v>7</v>
      </c>
      <c r="D441" s="194">
        <v>522757</v>
      </c>
    </row>
    <row r="442" spans="1:4">
      <c r="A442" s="1">
        <v>35985</v>
      </c>
      <c r="B442" s="4">
        <v>35985</v>
      </c>
      <c r="C442" s="12">
        <f t="shared" si="16"/>
        <v>7</v>
      </c>
      <c r="D442" s="194">
        <v>486255</v>
      </c>
    </row>
    <row r="443" spans="1:4">
      <c r="A443" s="1">
        <v>35986</v>
      </c>
      <c r="B443" s="4">
        <v>35986</v>
      </c>
      <c r="C443" s="12">
        <f t="shared" si="16"/>
        <v>7</v>
      </c>
      <c r="D443" s="194">
        <v>650000</v>
      </c>
    </row>
    <row r="444" spans="1:4">
      <c r="A444" s="1">
        <v>35987</v>
      </c>
      <c r="B444" s="4">
        <v>35987</v>
      </c>
      <c r="C444" s="12">
        <f t="shared" si="16"/>
        <v>7</v>
      </c>
      <c r="D444" s="194">
        <v>530032</v>
      </c>
    </row>
    <row r="445" spans="1:4">
      <c r="A445" s="1">
        <v>35988</v>
      </c>
      <c r="B445" s="4">
        <v>35988</v>
      </c>
      <c r="C445" s="12">
        <f t="shared" si="16"/>
        <v>7</v>
      </c>
      <c r="D445" s="194">
        <v>559739</v>
      </c>
    </row>
    <row r="446" spans="1:4">
      <c r="A446" s="1">
        <v>35989</v>
      </c>
      <c r="B446" s="4">
        <v>35989</v>
      </c>
      <c r="C446" s="12">
        <f t="shared" si="16"/>
        <v>7</v>
      </c>
      <c r="D446" s="194">
        <v>562382</v>
      </c>
    </row>
    <row r="447" spans="1:4">
      <c r="A447" s="1">
        <v>35990</v>
      </c>
      <c r="B447" s="4">
        <v>35990</v>
      </c>
      <c r="C447" s="12">
        <f t="shared" si="16"/>
        <v>7</v>
      </c>
      <c r="D447" s="194">
        <v>686501</v>
      </c>
    </row>
    <row r="448" spans="1:4">
      <c r="A448" s="1">
        <v>35991</v>
      </c>
      <c r="B448" s="4">
        <v>35991</v>
      </c>
      <c r="C448" s="12">
        <f t="shared" si="16"/>
        <v>7</v>
      </c>
      <c r="D448" s="194">
        <v>659377</v>
      </c>
    </row>
    <row r="449" spans="1:4">
      <c r="A449" s="1">
        <v>35992</v>
      </c>
      <c r="B449" s="4">
        <v>35992</v>
      </c>
      <c r="C449" s="12">
        <f t="shared" si="16"/>
        <v>7</v>
      </c>
      <c r="D449" s="194">
        <v>687702</v>
      </c>
    </row>
    <row r="450" spans="1:4">
      <c r="A450" s="1">
        <v>35993</v>
      </c>
      <c r="B450" s="4">
        <v>35993</v>
      </c>
      <c r="C450" s="12">
        <f t="shared" si="16"/>
        <v>7</v>
      </c>
      <c r="D450" s="194">
        <v>747191</v>
      </c>
    </row>
    <row r="451" spans="1:4">
      <c r="A451" s="1">
        <v>35994</v>
      </c>
      <c r="B451" s="4">
        <v>35994</v>
      </c>
      <c r="C451" s="12">
        <f t="shared" si="16"/>
        <v>7</v>
      </c>
      <c r="D451" s="194">
        <v>700000</v>
      </c>
    </row>
    <row r="452" spans="1:4">
      <c r="A452" s="1">
        <v>35995</v>
      </c>
      <c r="B452" s="4">
        <v>35995</v>
      </c>
      <c r="C452" s="12">
        <f t="shared" si="16"/>
        <v>7</v>
      </c>
      <c r="D452" s="194">
        <v>700000</v>
      </c>
    </row>
    <row r="453" spans="1:4">
      <c r="A453" s="1">
        <v>35996</v>
      </c>
      <c r="B453" s="4">
        <v>35996</v>
      </c>
      <c r="C453" s="12">
        <f t="shared" si="16"/>
        <v>7</v>
      </c>
      <c r="D453" s="194">
        <v>750000</v>
      </c>
    </row>
    <row r="454" spans="1:4">
      <c r="A454" s="1">
        <v>35997</v>
      </c>
      <c r="B454" s="4">
        <v>35997</v>
      </c>
      <c r="C454" s="12">
        <f t="shared" si="16"/>
        <v>7</v>
      </c>
      <c r="D454" s="194">
        <v>749877</v>
      </c>
    </row>
    <row r="455" spans="1:4">
      <c r="A455" s="1">
        <v>35998</v>
      </c>
      <c r="B455" s="4">
        <v>35998</v>
      </c>
      <c r="C455" s="12">
        <f t="shared" si="16"/>
        <v>7</v>
      </c>
      <c r="D455" s="194">
        <v>748422</v>
      </c>
    </row>
    <row r="456" spans="1:4">
      <c r="A456" s="1">
        <v>35999</v>
      </c>
      <c r="B456" s="4">
        <v>35999</v>
      </c>
      <c r="C456" s="12">
        <f t="shared" si="16"/>
        <v>7</v>
      </c>
      <c r="D456" s="194">
        <v>750000</v>
      </c>
    </row>
    <row r="457" spans="1:4">
      <c r="A457" s="1">
        <v>36000</v>
      </c>
      <c r="B457" s="4">
        <v>36000</v>
      </c>
      <c r="C457" s="12">
        <f t="shared" ref="C457:C520" si="17">IF(B457&lt;&gt;"",MONTH(B457),0)</f>
        <v>7</v>
      </c>
      <c r="D457" s="194">
        <v>749963</v>
      </c>
    </row>
    <row r="458" spans="1:4">
      <c r="A458" s="1">
        <v>36001</v>
      </c>
      <c r="B458" s="4">
        <v>36001</v>
      </c>
      <c r="C458" s="12">
        <f t="shared" si="17"/>
        <v>7</v>
      </c>
      <c r="D458" s="194">
        <v>735360</v>
      </c>
    </row>
    <row r="459" spans="1:4">
      <c r="A459" s="1">
        <v>36002</v>
      </c>
      <c r="B459" s="4">
        <v>36002</v>
      </c>
      <c r="C459" s="12">
        <f t="shared" si="17"/>
        <v>7</v>
      </c>
      <c r="D459" s="194">
        <v>750000</v>
      </c>
    </row>
    <row r="460" spans="1:4">
      <c r="A460" s="1">
        <v>36003</v>
      </c>
      <c r="B460" s="4">
        <v>36003</v>
      </c>
      <c r="C460" s="12">
        <f t="shared" si="17"/>
        <v>7</v>
      </c>
      <c r="D460" s="194">
        <v>747763</v>
      </c>
    </row>
    <row r="461" spans="1:4">
      <c r="A461" s="1">
        <v>36004</v>
      </c>
      <c r="B461" s="4">
        <v>36004</v>
      </c>
      <c r="C461" s="12">
        <f t="shared" si="17"/>
        <v>7</v>
      </c>
      <c r="D461" s="194">
        <v>709482</v>
      </c>
    </row>
    <row r="462" spans="1:4">
      <c r="A462" s="1">
        <v>36005</v>
      </c>
      <c r="B462" s="4">
        <v>36005</v>
      </c>
      <c r="C462" s="12">
        <f t="shared" si="17"/>
        <v>7</v>
      </c>
      <c r="D462" s="194">
        <v>749988</v>
      </c>
    </row>
    <row r="463" spans="1:4">
      <c r="A463" s="1">
        <v>36006</v>
      </c>
      <c r="B463" s="4">
        <v>36006</v>
      </c>
      <c r="C463" s="12">
        <f t="shared" si="17"/>
        <v>7</v>
      </c>
      <c r="D463" s="194">
        <v>749589</v>
      </c>
    </row>
    <row r="464" spans="1:4">
      <c r="A464" s="1">
        <v>36007</v>
      </c>
      <c r="B464" s="4">
        <v>36007</v>
      </c>
      <c r="C464" s="12">
        <f t="shared" si="17"/>
        <v>7</v>
      </c>
      <c r="D464" s="194">
        <v>749233</v>
      </c>
    </row>
    <row r="465" spans="1:4">
      <c r="A465" s="1">
        <v>36008</v>
      </c>
      <c r="B465" s="4">
        <v>36008</v>
      </c>
      <c r="C465" s="12">
        <f t="shared" si="17"/>
        <v>8</v>
      </c>
      <c r="D465" s="41">
        <v>723000</v>
      </c>
    </row>
    <row r="466" spans="1:4">
      <c r="A466" s="1">
        <v>36009</v>
      </c>
      <c r="B466" s="4">
        <v>36009</v>
      </c>
      <c r="C466" s="12">
        <f t="shared" si="17"/>
        <v>8</v>
      </c>
      <c r="D466" s="41">
        <v>695000</v>
      </c>
    </row>
    <row r="467" spans="1:4">
      <c r="A467" s="1">
        <v>36010</v>
      </c>
      <c r="B467" s="4">
        <v>36010</v>
      </c>
      <c r="C467" s="12">
        <f t="shared" si="17"/>
        <v>8</v>
      </c>
      <c r="D467" s="41">
        <v>682000</v>
      </c>
    </row>
    <row r="468" spans="1:4">
      <c r="A468" s="1">
        <v>36011</v>
      </c>
      <c r="B468" s="4">
        <v>36011</v>
      </c>
      <c r="C468" s="12">
        <f t="shared" si="17"/>
        <v>8</v>
      </c>
      <c r="D468" s="41">
        <v>714000</v>
      </c>
    </row>
    <row r="469" spans="1:4">
      <c r="A469" s="1">
        <v>36012</v>
      </c>
      <c r="B469" s="4">
        <v>36012</v>
      </c>
      <c r="C469" s="12">
        <f t="shared" si="17"/>
        <v>8</v>
      </c>
      <c r="D469" s="41">
        <v>727000</v>
      </c>
    </row>
    <row r="470" spans="1:4">
      <c r="A470" s="1">
        <v>36013</v>
      </c>
      <c r="B470" s="4">
        <v>36013</v>
      </c>
      <c r="C470" s="12">
        <f t="shared" si="17"/>
        <v>8</v>
      </c>
      <c r="D470" s="41">
        <v>710000</v>
      </c>
    </row>
    <row r="471" spans="1:4">
      <c r="A471" s="1">
        <v>36014</v>
      </c>
      <c r="B471" s="4">
        <v>36014</v>
      </c>
      <c r="C471" s="12">
        <f t="shared" si="17"/>
        <v>8</v>
      </c>
      <c r="D471" s="41">
        <v>714000</v>
      </c>
    </row>
    <row r="472" spans="1:4">
      <c r="A472" s="1">
        <v>36015</v>
      </c>
      <c r="B472" s="4">
        <v>36015</v>
      </c>
      <c r="C472" s="12">
        <f t="shared" si="17"/>
        <v>8</v>
      </c>
      <c r="D472" s="41">
        <v>626000</v>
      </c>
    </row>
    <row r="473" spans="1:4">
      <c r="A473" s="1">
        <v>36016</v>
      </c>
      <c r="B473" s="4">
        <v>36016</v>
      </c>
      <c r="C473" s="12">
        <f t="shared" si="17"/>
        <v>8</v>
      </c>
      <c r="D473" s="41">
        <v>655000</v>
      </c>
    </row>
    <row r="474" spans="1:4">
      <c r="A474" s="1">
        <v>36017</v>
      </c>
      <c r="B474" s="4">
        <v>36017</v>
      </c>
      <c r="C474" s="12">
        <f t="shared" si="17"/>
        <v>8</v>
      </c>
      <c r="D474" s="41">
        <v>700000</v>
      </c>
    </row>
    <row r="475" spans="1:4">
      <c r="A475" s="1">
        <v>36018</v>
      </c>
      <c r="B475" s="4">
        <v>36018</v>
      </c>
      <c r="C475" s="12">
        <f t="shared" si="17"/>
        <v>8</v>
      </c>
      <c r="D475" s="41">
        <v>708000</v>
      </c>
    </row>
    <row r="476" spans="1:4">
      <c r="A476" s="1">
        <v>36019</v>
      </c>
      <c r="B476" s="4">
        <v>36019</v>
      </c>
      <c r="C476" s="12">
        <f t="shared" si="17"/>
        <v>8</v>
      </c>
      <c r="D476" s="41">
        <v>714000</v>
      </c>
    </row>
    <row r="477" spans="1:4">
      <c r="A477" s="1">
        <v>36020</v>
      </c>
      <c r="B477" s="4">
        <v>36020</v>
      </c>
      <c r="C477" s="12">
        <f t="shared" si="17"/>
        <v>8</v>
      </c>
      <c r="D477" s="41">
        <v>703000</v>
      </c>
    </row>
    <row r="478" spans="1:4">
      <c r="A478" s="1">
        <v>36021</v>
      </c>
      <c r="B478" s="4">
        <v>36021</v>
      </c>
      <c r="C478" s="12">
        <f t="shared" si="17"/>
        <v>8</v>
      </c>
      <c r="D478" s="41">
        <v>703000</v>
      </c>
    </row>
    <row r="479" spans="1:4">
      <c r="A479" s="1">
        <v>36022</v>
      </c>
      <c r="B479" s="4">
        <v>36022</v>
      </c>
      <c r="C479" s="12">
        <f t="shared" si="17"/>
        <v>8</v>
      </c>
      <c r="D479" s="41">
        <v>638000</v>
      </c>
    </row>
    <row r="480" spans="1:4">
      <c r="A480" s="1">
        <v>36023</v>
      </c>
      <c r="B480" s="4">
        <v>36023</v>
      </c>
      <c r="C480" s="12">
        <f t="shared" si="17"/>
        <v>8</v>
      </c>
      <c r="D480" s="41">
        <v>699000</v>
      </c>
    </row>
    <row r="481" spans="1:4">
      <c r="A481" s="1">
        <v>36024</v>
      </c>
      <c r="B481" s="4">
        <v>36024</v>
      </c>
      <c r="C481" s="12">
        <f t="shared" si="17"/>
        <v>8</v>
      </c>
      <c r="D481" s="41">
        <v>720000</v>
      </c>
    </row>
    <row r="482" spans="1:4">
      <c r="A482" s="1">
        <v>36025</v>
      </c>
      <c r="B482" s="4">
        <v>36025</v>
      </c>
      <c r="C482" s="12">
        <f t="shared" si="17"/>
        <v>8</v>
      </c>
      <c r="D482" s="41">
        <v>742000</v>
      </c>
    </row>
    <row r="483" spans="1:4">
      <c r="A483" s="1">
        <v>36026</v>
      </c>
      <c r="B483" s="4">
        <v>36026</v>
      </c>
      <c r="C483" s="12">
        <f t="shared" si="17"/>
        <v>8</v>
      </c>
      <c r="D483" s="41">
        <v>709000</v>
      </c>
    </row>
    <row r="484" spans="1:4">
      <c r="A484" s="1">
        <v>36027</v>
      </c>
      <c r="B484" s="4">
        <v>36027</v>
      </c>
      <c r="C484" s="12">
        <f t="shared" si="17"/>
        <v>8</v>
      </c>
      <c r="D484" s="41">
        <v>747000</v>
      </c>
    </row>
    <row r="485" spans="1:4">
      <c r="A485" s="1">
        <v>36028</v>
      </c>
      <c r="B485" s="4">
        <v>36028</v>
      </c>
      <c r="C485" s="12">
        <f t="shared" si="17"/>
        <v>8</v>
      </c>
      <c r="D485" s="41">
        <v>749000</v>
      </c>
    </row>
    <row r="486" spans="1:4">
      <c r="A486" s="1">
        <v>36029</v>
      </c>
      <c r="B486" s="4">
        <v>36029</v>
      </c>
      <c r="C486" s="12">
        <f t="shared" si="17"/>
        <v>8</v>
      </c>
      <c r="D486" s="41">
        <v>721000</v>
      </c>
    </row>
    <row r="487" spans="1:4">
      <c r="A487" s="1">
        <v>36030</v>
      </c>
      <c r="B487" s="4">
        <v>36030</v>
      </c>
      <c r="C487" s="12">
        <f t="shared" si="17"/>
        <v>8</v>
      </c>
      <c r="D487" s="41">
        <v>715000</v>
      </c>
    </row>
    <row r="488" spans="1:4">
      <c r="A488" s="1">
        <v>36031</v>
      </c>
      <c r="B488" s="4">
        <v>36031</v>
      </c>
      <c r="C488" s="12">
        <f t="shared" si="17"/>
        <v>8</v>
      </c>
      <c r="D488" s="41">
        <v>721000</v>
      </c>
    </row>
    <row r="489" spans="1:4">
      <c r="A489" s="1">
        <v>36032</v>
      </c>
      <c r="B489" s="4">
        <v>36032</v>
      </c>
      <c r="C489" s="12">
        <f t="shared" si="17"/>
        <v>8</v>
      </c>
      <c r="D489" s="41">
        <v>698000</v>
      </c>
    </row>
    <row r="490" spans="1:4">
      <c r="A490" s="1">
        <v>36033</v>
      </c>
      <c r="B490" s="4">
        <v>36033</v>
      </c>
      <c r="C490" s="12">
        <f t="shared" si="17"/>
        <v>8</v>
      </c>
      <c r="D490" s="41">
        <v>704000</v>
      </c>
    </row>
    <row r="491" spans="1:4">
      <c r="A491" s="1">
        <v>36034</v>
      </c>
      <c r="B491" s="4">
        <v>36034</v>
      </c>
      <c r="C491" s="12">
        <f t="shared" si="17"/>
        <v>8</v>
      </c>
      <c r="D491" s="41">
        <v>632000</v>
      </c>
    </row>
    <row r="492" spans="1:4">
      <c r="A492" s="1">
        <v>36035</v>
      </c>
      <c r="B492" s="4">
        <v>36035</v>
      </c>
      <c r="C492" s="12">
        <f t="shared" si="17"/>
        <v>8</v>
      </c>
      <c r="D492" s="41">
        <v>625000</v>
      </c>
    </row>
    <row r="493" spans="1:4">
      <c r="A493" s="1">
        <v>36036</v>
      </c>
      <c r="B493" s="4">
        <v>36036</v>
      </c>
      <c r="C493" s="12">
        <f t="shared" si="17"/>
        <v>8</v>
      </c>
      <c r="D493" s="41">
        <v>631000</v>
      </c>
    </row>
    <row r="494" spans="1:4">
      <c r="A494" s="1">
        <v>36037</v>
      </c>
      <c r="B494" s="4">
        <v>36037</v>
      </c>
      <c r="C494" s="12">
        <f t="shared" si="17"/>
        <v>8</v>
      </c>
      <c r="D494" s="41">
        <v>635000</v>
      </c>
    </row>
    <row r="495" spans="1:4">
      <c r="A495" s="1">
        <v>36038</v>
      </c>
      <c r="B495" s="4">
        <v>36038</v>
      </c>
      <c r="C495" s="12">
        <f t="shared" si="17"/>
        <v>8</v>
      </c>
      <c r="D495" s="41">
        <v>635000</v>
      </c>
    </row>
    <row r="496" spans="1:4">
      <c r="A496" s="1">
        <v>36039</v>
      </c>
      <c r="B496" s="4">
        <v>36039</v>
      </c>
      <c r="C496" s="12">
        <f t="shared" si="17"/>
        <v>9</v>
      </c>
      <c r="D496" s="41">
        <v>668000</v>
      </c>
    </row>
    <row r="497" spans="1:4">
      <c r="A497" s="1">
        <v>36040</v>
      </c>
      <c r="B497" s="4">
        <v>36040</v>
      </c>
      <c r="C497" s="12">
        <f t="shared" si="17"/>
        <v>9</v>
      </c>
      <c r="D497" s="41">
        <v>682000</v>
      </c>
    </row>
    <row r="498" spans="1:4">
      <c r="A498" s="1">
        <v>36041</v>
      </c>
      <c r="B498" s="4">
        <v>36041</v>
      </c>
      <c r="C498" s="12">
        <f t="shared" si="17"/>
        <v>9</v>
      </c>
      <c r="D498" s="41">
        <v>695000</v>
      </c>
    </row>
    <row r="499" spans="1:4">
      <c r="A499" s="1">
        <v>36042</v>
      </c>
      <c r="B499" s="4">
        <v>36042</v>
      </c>
      <c r="C499" s="12">
        <f t="shared" si="17"/>
        <v>9</v>
      </c>
      <c r="D499" s="41">
        <v>682000</v>
      </c>
    </row>
    <row r="500" spans="1:4">
      <c r="A500" s="1">
        <v>36043</v>
      </c>
      <c r="B500" s="4">
        <v>36043</v>
      </c>
      <c r="C500" s="12">
        <f t="shared" si="17"/>
        <v>9</v>
      </c>
      <c r="D500" s="41">
        <v>691000</v>
      </c>
    </row>
    <row r="501" spans="1:4">
      <c r="A501" s="1">
        <v>36044</v>
      </c>
      <c r="B501" s="4">
        <v>36044</v>
      </c>
      <c r="C501" s="12">
        <f t="shared" si="17"/>
        <v>9</v>
      </c>
      <c r="D501" s="41">
        <v>663000</v>
      </c>
    </row>
    <row r="502" spans="1:4">
      <c r="A502" s="1">
        <v>36045</v>
      </c>
      <c r="B502" s="4">
        <v>36045</v>
      </c>
      <c r="C502" s="12">
        <f t="shared" si="17"/>
        <v>9</v>
      </c>
      <c r="D502" s="41">
        <v>657000</v>
      </c>
    </row>
    <row r="503" spans="1:4">
      <c r="A503" s="1">
        <v>36046</v>
      </c>
      <c r="B503" s="4">
        <v>36046</v>
      </c>
      <c r="C503" s="12">
        <f t="shared" si="17"/>
        <v>9</v>
      </c>
      <c r="D503" s="41">
        <v>666000</v>
      </c>
    </row>
    <row r="504" spans="1:4">
      <c r="A504" s="1">
        <v>36047</v>
      </c>
      <c r="B504" s="4">
        <v>36047</v>
      </c>
      <c r="C504" s="12">
        <f t="shared" si="17"/>
        <v>9</v>
      </c>
      <c r="D504" s="41">
        <v>665000</v>
      </c>
    </row>
    <row r="505" spans="1:4">
      <c r="A505" s="1">
        <v>36048</v>
      </c>
      <c r="B505" s="4">
        <v>36048</v>
      </c>
      <c r="C505" s="12">
        <f t="shared" si="17"/>
        <v>9</v>
      </c>
      <c r="D505" s="41">
        <v>704000</v>
      </c>
    </row>
    <row r="506" spans="1:4">
      <c r="A506" s="1">
        <v>36049</v>
      </c>
      <c r="B506" s="4">
        <v>36049</v>
      </c>
      <c r="C506" s="12">
        <f t="shared" si="17"/>
        <v>9</v>
      </c>
      <c r="D506" s="41">
        <v>710000</v>
      </c>
    </row>
    <row r="507" spans="1:4">
      <c r="A507" s="1">
        <v>36050</v>
      </c>
      <c r="B507" s="4">
        <v>36050</v>
      </c>
      <c r="C507" s="12">
        <f t="shared" si="17"/>
        <v>9</v>
      </c>
      <c r="D507" s="41">
        <v>619000</v>
      </c>
    </row>
    <row r="508" spans="1:4">
      <c r="A508" s="1">
        <v>36051</v>
      </c>
      <c r="B508" s="4">
        <v>36051</v>
      </c>
      <c r="C508" s="12">
        <f t="shared" si="17"/>
        <v>9</v>
      </c>
      <c r="D508" s="41">
        <v>735000</v>
      </c>
    </row>
    <row r="509" spans="1:4">
      <c r="A509" s="1">
        <v>36052</v>
      </c>
      <c r="B509" s="4">
        <v>36052</v>
      </c>
      <c r="C509" s="12">
        <f t="shared" si="17"/>
        <v>9</v>
      </c>
      <c r="D509" s="41">
        <v>740000</v>
      </c>
    </row>
    <row r="510" spans="1:4">
      <c r="A510" s="1">
        <v>36053</v>
      </c>
      <c r="B510" s="4">
        <v>36053</v>
      </c>
      <c r="C510" s="12">
        <f t="shared" si="17"/>
        <v>9</v>
      </c>
      <c r="D510" s="41">
        <v>737000</v>
      </c>
    </row>
    <row r="511" spans="1:4">
      <c r="A511" s="1">
        <v>36054</v>
      </c>
      <c r="B511" s="4">
        <v>36054</v>
      </c>
      <c r="C511" s="12">
        <f t="shared" si="17"/>
        <v>9</v>
      </c>
      <c r="D511" s="41">
        <v>708000</v>
      </c>
    </row>
    <row r="512" spans="1:4">
      <c r="A512" s="1">
        <v>36055</v>
      </c>
      <c r="B512" s="4">
        <v>36055</v>
      </c>
      <c r="C512" s="12">
        <f t="shared" si="17"/>
        <v>9</v>
      </c>
      <c r="D512" s="41">
        <v>706000</v>
      </c>
    </row>
    <row r="513" spans="1:4">
      <c r="A513" s="1">
        <v>36056</v>
      </c>
      <c r="B513" s="4">
        <v>36056</v>
      </c>
      <c r="C513" s="12">
        <f t="shared" si="17"/>
        <v>9</v>
      </c>
      <c r="D513" s="41">
        <v>735000</v>
      </c>
    </row>
    <row r="514" spans="1:4">
      <c r="A514" s="1">
        <v>36057</v>
      </c>
      <c r="B514" s="4">
        <v>36057</v>
      </c>
      <c r="C514" s="12">
        <f t="shared" si="17"/>
        <v>9</v>
      </c>
      <c r="D514" s="41">
        <v>747000</v>
      </c>
    </row>
    <row r="515" spans="1:4">
      <c r="A515" s="1">
        <v>36058</v>
      </c>
      <c r="B515" s="4">
        <v>36058</v>
      </c>
      <c r="C515" s="12">
        <f t="shared" si="17"/>
        <v>9</v>
      </c>
      <c r="D515" s="41">
        <v>727000</v>
      </c>
    </row>
    <row r="516" spans="1:4">
      <c r="A516" s="1">
        <v>36059</v>
      </c>
      <c r="B516" s="4">
        <v>36059</v>
      </c>
      <c r="C516" s="12">
        <f t="shared" si="17"/>
        <v>9</v>
      </c>
      <c r="D516" s="41">
        <v>748000</v>
      </c>
    </row>
    <row r="517" spans="1:4">
      <c r="A517" s="1">
        <v>36060</v>
      </c>
      <c r="B517" s="4">
        <v>36060</v>
      </c>
      <c r="C517" s="12">
        <f t="shared" si="17"/>
        <v>9</v>
      </c>
      <c r="D517" s="41">
        <v>743000</v>
      </c>
    </row>
    <row r="518" spans="1:4">
      <c r="A518" s="1">
        <v>36061</v>
      </c>
      <c r="B518" s="4">
        <v>36061</v>
      </c>
      <c r="C518" s="12">
        <f t="shared" si="17"/>
        <v>9</v>
      </c>
      <c r="D518" s="41">
        <v>737000</v>
      </c>
    </row>
    <row r="519" spans="1:4">
      <c r="A519" s="1">
        <v>36062</v>
      </c>
      <c r="B519" s="4">
        <v>36062</v>
      </c>
      <c r="C519" s="12">
        <f t="shared" si="17"/>
        <v>9</v>
      </c>
      <c r="D519" s="41">
        <v>737000</v>
      </c>
    </row>
    <row r="520" spans="1:4">
      <c r="A520" s="1">
        <v>36063</v>
      </c>
      <c r="B520" s="4">
        <v>36063</v>
      </c>
      <c r="C520" s="12">
        <f t="shared" si="17"/>
        <v>9</v>
      </c>
      <c r="D520" s="41">
        <v>750000</v>
      </c>
    </row>
    <row r="521" spans="1:4">
      <c r="A521" s="1">
        <v>36064</v>
      </c>
      <c r="B521" s="4">
        <v>36064</v>
      </c>
      <c r="C521" s="12">
        <f t="shared" ref="C521:C584" si="18">IF(B521&lt;&gt;"",MONTH(B521),0)</f>
        <v>9</v>
      </c>
      <c r="D521" s="41">
        <v>752000</v>
      </c>
    </row>
    <row r="522" spans="1:4">
      <c r="A522" s="1">
        <v>36065</v>
      </c>
      <c r="B522" s="4">
        <v>36065</v>
      </c>
      <c r="C522" s="12">
        <f t="shared" si="18"/>
        <v>9</v>
      </c>
      <c r="D522" s="41">
        <v>759000</v>
      </c>
    </row>
    <row r="523" spans="1:4">
      <c r="A523" s="1">
        <v>36066</v>
      </c>
      <c r="B523" s="4">
        <v>36066</v>
      </c>
      <c r="C523" s="12">
        <f t="shared" si="18"/>
        <v>9</v>
      </c>
      <c r="D523" s="41">
        <v>720000</v>
      </c>
    </row>
    <row r="524" spans="1:4">
      <c r="A524" s="1">
        <v>36067</v>
      </c>
      <c r="B524" s="4">
        <v>36067</v>
      </c>
      <c r="C524" s="12">
        <f t="shared" si="18"/>
        <v>9</v>
      </c>
      <c r="D524" s="41">
        <v>718000</v>
      </c>
    </row>
    <row r="525" spans="1:4">
      <c r="A525" s="1">
        <v>36068</v>
      </c>
      <c r="B525" s="4">
        <v>36068</v>
      </c>
      <c r="C525" s="12">
        <f t="shared" si="18"/>
        <v>9</v>
      </c>
      <c r="D525" s="41">
        <v>669000</v>
      </c>
    </row>
    <row r="526" spans="1:4">
      <c r="A526" s="1">
        <v>36069</v>
      </c>
      <c r="B526" s="4">
        <v>36069</v>
      </c>
      <c r="C526" s="12">
        <f t="shared" si="18"/>
        <v>10</v>
      </c>
      <c r="D526" s="41">
        <v>594000</v>
      </c>
    </row>
    <row r="527" spans="1:4">
      <c r="A527" s="1">
        <v>36070</v>
      </c>
      <c r="B527" s="4">
        <v>36070</v>
      </c>
      <c r="C527" s="12">
        <f t="shared" si="18"/>
        <v>10</v>
      </c>
      <c r="D527" s="41">
        <v>603000</v>
      </c>
    </row>
    <row r="528" spans="1:4">
      <c r="A528" s="1">
        <v>36071</v>
      </c>
      <c r="B528" s="4">
        <v>36071</v>
      </c>
      <c r="C528" s="12">
        <f t="shared" si="18"/>
        <v>10</v>
      </c>
      <c r="D528" s="41">
        <v>668000</v>
      </c>
    </row>
    <row r="529" spans="1:4">
      <c r="A529" s="1">
        <v>36072</v>
      </c>
      <c r="B529" s="4">
        <v>36072</v>
      </c>
      <c r="C529" s="12">
        <f t="shared" si="18"/>
        <v>10</v>
      </c>
      <c r="D529" s="41">
        <v>713000</v>
      </c>
    </row>
    <row r="530" spans="1:4">
      <c r="A530" s="1">
        <v>36073</v>
      </c>
      <c r="B530" s="4">
        <v>36073</v>
      </c>
      <c r="C530" s="12">
        <f t="shared" si="18"/>
        <v>10</v>
      </c>
      <c r="D530" s="41">
        <v>670000</v>
      </c>
    </row>
    <row r="531" spans="1:4">
      <c r="A531" s="1">
        <v>36074</v>
      </c>
      <c r="B531" s="4">
        <v>36074</v>
      </c>
      <c r="C531" s="12">
        <f t="shared" si="18"/>
        <v>10</v>
      </c>
      <c r="D531" s="41">
        <v>645000</v>
      </c>
    </row>
    <row r="532" spans="1:4">
      <c r="A532" s="1">
        <v>36075</v>
      </c>
      <c r="B532" s="4">
        <v>36075</v>
      </c>
      <c r="C532" s="12">
        <f t="shared" si="18"/>
        <v>10</v>
      </c>
      <c r="D532" s="41">
        <v>683000</v>
      </c>
    </row>
    <row r="533" spans="1:4">
      <c r="A533" s="1">
        <v>36076</v>
      </c>
      <c r="B533" s="4">
        <v>36076</v>
      </c>
      <c r="C533" s="12">
        <f t="shared" si="18"/>
        <v>10</v>
      </c>
      <c r="D533" s="41">
        <v>664000</v>
      </c>
    </row>
    <row r="534" spans="1:4">
      <c r="A534" s="1">
        <v>36077</v>
      </c>
      <c r="B534" s="4">
        <v>36077</v>
      </c>
      <c r="C534" s="12">
        <f t="shared" si="18"/>
        <v>10</v>
      </c>
      <c r="D534" s="41">
        <v>650000</v>
      </c>
    </row>
    <row r="535" spans="1:4">
      <c r="A535" s="1">
        <v>36078</v>
      </c>
      <c r="B535" s="4">
        <v>36078</v>
      </c>
      <c r="C535" s="12">
        <f t="shared" si="18"/>
        <v>10</v>
      </c>
      <c r="D535" s="41">
        <v>650000</v>
      </c>
    </row>
    <row r="536" spans="1:4">
      <c r="A536" s="1">
        <v>36079</v>
      </c>
      <c r="B536" s="4">
        <v>36079</v>
      </c>
      <c r="C536" s="12">
        <f t="shared" si="18"/>
        <v>10</v>
      </c>
      <c r="D536" s="41">
        <v>613000</v>
      </c>
    </row>
    <row r="537" spans="1:4">
      <c r="A537" s="1">
        <v>36080</v>
      </c>
      <c r="B537" s="4">
        <v>36080</v>
      </c>
      <c r="C537" s="12">
        <f t="shared" si="18"/>
        <v>10</v>
      </c>
      <c r="D537" s="41">
        <v>675000</v>
      </c>
    </row>
    <row r="538" spans="1:4">
      <c r="A538" s="1">
        <v>36081</v>
      </c>
      <c r="B538" s="4">
        <v>36081</v>
      </c>
      <c r="C538" s="12">
        <f t="shared" si="18"/>
        <v>10</v>
      </c>
      <c r="D538" s="41">
        <v>681000</v>
      </c>
    </row>
    <row r="539" spans="1:4">
      <c r="A539" s="1">
        <v>36082</v>
      </c>
      <c r="B539" s="4">
        <v>36082</v>
      </c>
      <c r="C539" s="12">
        <f t="shared" si="18"/>
        <v>10</v>
      </c>
      <c r="D539" s="41">
        <v>719000</v>
      </c>
    </row>
    <row r="540" spans="1:4">
      <c r="A540" s="1">
        <v>36083</v>
      </c>
      <c r="B540" s="4">
        <v>36083</v>
      </c>
      <c r="C540" s="12">
        <f t="shared" si="18"/>
        <v>10</v>
      </c>
      <c r="D540" s="41">
        <v>696000</v>
      </c>
    </row>
    <row r="541" spans="1:4">
      <c r="A541" s="1">
        <v>36084</v>
      </c>
      <c r="B541" s="4">
        <v>36084</v>
      </c>
      <c r="C541" s="12">
        <f t="shared" si="18"/>
        <v>10</v>
      </c>
      <c r="D541" s="41">
        <v>695000</v>
      </c>
    </row>
    <row r="542" spans="1:4">
      <c r="A542" s="1">
        <v>36085</v>
      </c>
      <c r="B542" s="4">
        <v>36085</v>
      </c>
      <c r="C542" s="12">
        <f t="shared" si="18"/>
        <v>10</v>
      </c>
      <c r="D542" s="41">
        <v>551000</v>
      </c>
    </row>
    <row r="543" spans="1:4">
      <c r="A543" s="1">
        <v>36086</v>
      </c>
      <c r="B543" s="4">
        <v>36086</v>
      </c>
      <c r="C543" s="12">
        <f t="shared" si="18"/>
        <v>10</v>
      </c>
      <c r="D543" s="41">
        <v>592000</v>
      </c>
    </row>
    <row r="544" spans="1:4">
      <c r="A544" s="1">
        <v>36087</v>
      </c>
      <c r="B544" s="4">
        <v>36087</v>
      </c>
      <c r="C544" s="12">
        <f t="shared" si="18"/>
        <v>10</v>
      </c>
      <c r="D544" s="41">
        <v>663000</v>
      </c>
    </row>
    <row r="545" spans="1:4">
      <c r="A545" s="1">
        <v>36088</v>
      </c>
      <c r="B545" s="4">
        <v>36088</v>
      </c>
      <c r="C545" s="12">
        <f t="shared" si="18"/>
        <v>10</v>
      </c>
      <c r="D545" s="41">
        <v>717000</v>
      </c>
    </row>
    <row r="546" spans="1:4">
      <c r="A546" s="1">
        <v>36089</v>
      </c>
      <c r="B546" s="4">
        <v>36089</v>
      </c>
      <c r="C546" s="12">
        <f t="shared" si="18"/>
        <v>10</v>
      </c>
      <c r="D546" s="41">
        <v>671000</v>
      </c>
    </row>
    <row r="547" spans="1:4">
      <c r="A547" s="1">
        <v>36090</v>
      </c>
      <c r="B547" s="4">
        <v>36090</v>
      </c>
      <c r="C547" s="12">
        <f t="shared" si="18"/>
        <v>10</v>
      </c>
      <c r="D547" s="41">
        <v>696000</v>
      </c>
    </row>
    <row r="548" spans="1:4">
      <c r="A548" s="1">
        <v>36091</v>
      </c>
      <c r="B548" s="4">
        <v>36091</v>
      </c>
      <c r="C548" s="12">
        <f t="shared" si="18"/>
        <v>10</v>
      </c>
      <c r="D548" s="41">
        <v>687000</v>
      </c>
    </row>
    <row r="549" spans="1:4">
      <c r="A549" s="1">
        <v>36092</v>
      </c>
      <c r="B549" s="4">
        <v>36092</v>
      </c>
      <c r="C549" s="12">
        <f t="shared" si="18"/>
        <v>10</v>
      </c>
      <c r="D549" s="41">
        <v>644000</v>
      </c>
    </row>
    <row r="550" spans="1:4">
      <c r="A550" s="1">
        <v>36093</v>
      </c>
      <c r="B550" s="4">
        <v>36093</v>
      </c>
      <c r="C550" s="12">
        <f t="shared" si="18"/>
        <v>10</v>
      </c>
      <c r="D550" s="41">
        <v>615000</v>
      </c>
    </row>
    <row r="551" spans="1:4">
      <c r="A551" s="1">
        <v>36094</v>
      </c>
      <c r="B551" s="4">
        <v>36094</v>
      </c>
      <c r="C551" s="12">
        <f t="shared" si="18"/>
        <v>10</v>
      </c>
      <c r="D551" s="41">
        <v>507000</v>
      </c>
    </row>
    <row r="552" spans="1:4">
      <c r="A552" s="1">
        <v>36095</v>
      </c>
      <c r="B552" s="4">
        <v>36095</v>
      </c>
      <c r="C552" s="12">
        <f t="shared" si="18"/>
        <v>10</v>
      </c>
      <c r="D552" s="41">
        <v>564000</v>
      </c>
    </row>
    <row r="553" spans="1:4">
      <c r="A553" s="1">
        <v>36096</v>
      </c>
      <c r="B553" s="4">
        <v>36096</v>
      </c>
      <c r="C553" s="12">
        <f t="shared" si="18"/>
        <v>10</v>
      </c>
      <c r="D553" s="41">
        <v>621000</v>
      </c>
    </row>
    <row r="554" spans="1:4">
      <c r="A554" s="1">
        <v>36097</v>
      </c>
      <c r="B554" s="4">
        <v>36097</v>
      </c>
      <c r="C554" s="12">
        <f t="shared" si="18"/>
        <v>10</v>
      </c>
      <c r="D554" s="41">
        <v>574000</v>
      </c>
    </row>
    <row r="555" spans="1:4">
      <c r="A555" s="1">
        <v>36098</v>
      </c>
      <c r="B555" s="4">
        <v>36098</v>
      </c>
      <c r="C555" s="12">
        <f t="shared" si="18"/>
        <v>10</v>
      </c>
      <c r="D555" s="41">
        <v>571000</v>
      </c>
    </row>
    <row r="556" spans="1:4">
      <c r="A556" s="1">
        <v>36099</v>
      </c>
      <c r="B556" s="4">
        <v>36099</v>
      </c>
      <c r="C556" s="12">
        <f t="shared" si="18"/>
        <v>10</v>
      </c>
      <c r="D556" s="38">
        <v>653000</v>
      </c>
    </row>
    <row r="557" spans="1:4">
      <c r="A557" s="1">
        <v>36100</v>
      </c>
      <c r="B557" s="4">
        <v>36100</v>
      </c>
      <c r="C557" s="12">
        <f t="shared" si="18"/>
        <v>11</v>
      </c>
      <c r="D557" s="38">
        <v>449000</v>
      </c>
    </row>
    <row r="558" spans="1:4">
      <c r="A558" s="1">
        <v>36101</v>
      </c>
      <c r="B558" s="4">
        <v>36101</v>
      </c>
      <c r="C558" s="12">
        <f t="shared" si="18"/>
        <v>11</v>
      </c>
      <c r="D558" s="38">
        <v>597000</v>
      </c>
    </row>
    <row r="559" spans="1:4">
      <c r="A559" s="1">
        <v>36102</v>
      </c>
      <c r="B559" s="4">
        <v>36102</v>
      </c>
      <c r="C559" s="12">
        <f t="shared" si="18"/>
        <v>11</v>
      </c>
      <c r="D559" s="38">
        <v>580000</v>
      </c>
    </row>
    <row r="560" spans="1:4">
      <c r="A560" s="1">
        <v>36103</v>
      </c>
      <c r="B560" s="4">
        <v>36103</v>
      </c>
      <c r="C560" s="12">
        <f t="shared" si="18"/>
        <v>11</v>
      </c>
      <c r="D560" s="38">
        <v>643000</v>
      </c>
    </row>
    <row r="561" spans="1:4">
      <c r="A561" s="1">
        <v>36104</v>
      </c>
      <c r="B561" s="4">
        <v>36104</v>
      </c>
      <c r="C561" s="12">
        <f t="shared" si="18"/>
        <v>11</v>
      </c>
      <c r="D561" s="38">
        <v>645000</v>
      </c>
    </row>
    <row r="562" spans="1:4">
      <c r="A562" s="1">
        <v>36105</v>
      </c>
      <c r="B562" s="4">
        <v>36105</v>
      </c>
      <c r="C562" s="12">
        <f t="shared" si="18"/>
        <v>11</v>
      </c>
      <c r="D562" s="38">
        <v>634000</v>
      </c>
    </row>
    <row r="563" spans="1:4">
      <c r="A563" s="1">
        <v>36106</v>
      </c>
      <c r="B563" s="4">
        <v>36106</v>
      </c>
      <c r="C563" s="12">
        <f t="shared" si="18"/>
        <v>11</v>
      </c>
      <c r="D563" s="38">
        <v>618000</v>
      </c>
    </row>
    <row r="564" spans="1:4">
      <c r="A564" s="1">
        <v>36107</v>
      </c>
      <c r="B564" s="4">
        <v>36107</v>
      </c>
      <c r="C564" s="12">
        <f t="shared" si="18"/>
        <v>11</v>
      </c>
      <c r="D564" s="38">
        <v>636000</v>
      </c>
    </row>
    <row r="565" spans="1:4">
      <c r="A565" s="1">
        <v>36108</v>
      </c>
      <c r="B565" s="4">
        <v>36108</v>
      </c>
      <c r="C565" s="12">
        <f t="shared" si="18"/>
        <v>11</v>
      </c>
      <c r="D565" s="38">
        <v>618000</v>
      </c>
    </row>
    <row r="566" spans="1:4">
      <c r="A566" s="1">
        <v>36109</v>
      </c>
      <c r="B566" s="4">
        <v>36109</v>
      </c>
      <c r="C566" s="12">
        <f t="shared" si="18"/>
        <v>11</v>
      </c>
      <c r="D566" s="38">
        <v>600000</v>
      </c>
    </row>
    <row r="567" spans="1:4">
      <c r="A567" s="1">
        <v>36110</v>
      </c>
      <c r="B567" s="4">
        <v>36110</v>
      </c>
      <c r="C567" s="12">
        <f t="shared" si="18"/>
        <v>11</v>
      </c>
      <c r="D567" s="38">
        <v>595000</v>
      </c>
    </row>
    <row r="568" spans="1:4">
      <c r="A568" s="1">
        <v>36111</v>
      </c>
      <c r="B568" s="4">
        <v>36111</v>
      </c>
      <c r="C568" s="12">
        <f t="shared" si="18"/>
        <v>11</v>
      </c>
      <c r="D568" s="38">
        <v>646000</v>
      </c>
    </row>
    <row r="569" spans="1:4">
      <c r="A569" s="1">
        <v>36112</v>
      </c>
      <c r="B569" s="4">
        <v>36112</v>
      </c>
      <c r="C569" s="12">
        <f t="shared" si="18"/>
        <v>11</v>
      </c>
      <c r="D569" s="38">
        <v>683000</v>
      </c>
    </row>
    <row r="570" spans="1:4">
      <c r="A570" s="1">
        <v>36113</v>
      </c>
      <c r="B570" s="4">
        <v>36113</v>
      </c>
      <c r="C570" s="12">
        <f t="shared" si="18"/>
        <v>11</v>
      </c>
      <c r="D570" s="38">
        <v>652000</v>
      </c>
    </row>
    <row r="571" spans="1:4">
      <c r="A571" s="1">
        <v>36114</v>
      </c>
      <c r="B571" s="4">
        <v>36114</v>
      </c>
      <c r="C571" s="12">
        <f t="shared" si="18"/>
        <v>11</v>
      </c>
      <c r="D571" s="38">
        <v>650000</v>
      </c>
    </row>
    <row r="572" spans="1:4">
      <c r="A572" s="1">
        <v>36115</v>
      </c>
      <c r="B572" s="4">
        <v>36115</v>
      </c>
      <c r="C572" s="12">
        <f t="shared" si="18"/>
        <v>11</v>
      </c>
      <c r="D572" s="38">
        <v>624000</v>
      </c>
    </row>
    <row r="573" spans="1:4">
      <c r="A573" s="1">
        <v>36116</v>
      </c>
      <c r="B573" s="4">
        <v>36116</v>
      </c>
      <c r="C573" s="12">
        <f t="shared" si="18"/>
        <v>11</v>
      </c>
      <c r="D573" s="38">
        <v>672000</v>
      </c>
    </row>
    <row r="574" spans="1:4">
      <c r="A574" s="1">
        <v>36117</v>
      </c>
      <c r="B574" s="4">
        <v>36117</v>
      </c>
      <c r="C574" s="12">
        <f t="shared" si="18"/>
        <v>11</v>
      </c>
      <c r="D574" s="38">
        <v>688000</v>
      </c>
    </row>
    <row r="575" spans="1:4">
      <c r="A575" s="1">
        <v>36118</v>
      </c>
      <c r="B575" s="4">
        <v>36118</v>
      </c>
      <c r="C575" s="12">
        <f t="shared" si="18"/>
        <v>11</v>
      </c>
      <c r="D575" s="38">
        <v>690000</v>
      </c>
    </row>
    <row r="576" spans="1:4">
      <c r="A576" s="1">
        <v>36119</v>
      </c>
      <c r="B576" s="4">
        <v>36119</v>
      </c>
      <c r="C576" s="12">
        <f t="shared" si="18"/>
        <v>11</v>
      </c>
      <c r="D576" s="38">
        <v>685000</v>
      </c>
    </row>
    <row r="577" spans="1:4">
      <c r="A577" s="1">
        <v>36120</v>
      </c>
      <c r="B577" s="4">
        <v>36120</v>
      </c>
      <c r="C577" s="12">
        <f t="shared" si="18"/>
        <v>11</v>
      </c>
      <c r="D577" s="38">
        <v>685000</v>
      </c>
    </row>
    <row r="578" spans="1:4">
      <c r="A578" s="1">
        <v>36121</v>
      </c>
      <c r="B578" s="4">
        <v>36121</v>
      </c>
      <c r="C578" s="12">
        <f t="shared" si="18"/>
        <v>11</v>
      </c>
      <c r="D578" s="38">
        <v>687000</v>
      </c>
    </row>
    <row r="579" spans="1:4">
      <c r="A579" s="1">
        <v>36122</v>
      </c>
      <c r="B579" s="4">
        <v>36122</v>
      </c>
      <c r="C579" s="12">
        <f t="shared" si="18"/>
        <v>11</v>
      </c>
      <c r="D579" s="38">
        <v>670000</v>
      </c>
    </row>
    <row r="580" spans="1:4">
      <c r="A580" s="1">
        <v>36123</v>
      </c>
      <c r="B580" s="4">
        <v>36123</v>
      </c>
      <c r="C580" s="12">
        <f t="shared" si="18"/>
        <v>11</v>
      </c>
      <c r="D580" s="38">
        <v>666000</v>
      </c>
    </row>
    <row r="581" spans="1:4">
      <c r="A581" s="1">
        <v>36124</v>
      </c>
      <c r="B581" s="4">
        <v>36124</v>
      </c>
      <c r="C581" s="12">
        <f t="shared" si="18"/>
        <v>11</v>
      </c>
      <c r="D581" s="38">
        <v>707000</v>
      </c>
    </row>
    <row r="582" spans="1:4">
      <c r="A582" s="1">
        <v>36125</v>
      </c>
      <c r="B582" s="4">
        <v>36125</v>
      </c>
      <c r="C582" s="12">
        <f t="shared" si="18"/>
        <v>11</v>
      </c>
      <c r="D582" s="38">
        <v>684000</v>
      </c>
    </row>
    <row r="583" spans="1:4">
      <c r="A583" s="1">
        <v>36126</v>
      </c>
      <c r="B583" s="4">
        <v>36126</v>
      </c>
      <c r="C583" s="12">
        <f t="shared" si="18"/>
        <v>11</v>
      </c>
      <c r="D583" s="38">
        <v>682000</v>
      </c>
    </row>
    <row r="584" spans="1:4">
      <c r="A584" s="1">
        <v>36127</v>
      </c>
      <c r="B584" s="4">
        <v>36127</v>
      </c>
      <c r="C584" s="12">
        <f t="shared" si="18"/>
        <v>11</v>
      </c>
      <c r="D584" s="38">
        <v>696000</v>
      </c>
    </row>
    <row r="585" spans="1:4">
      <c r="A585" s="1">
        <v>36128</v>
      </c>
      <c r="B585" s="4">
        <v>36128</v>
      </c>
      <c r="C585" s="12">
        <f t="shared" ref="C585:C649" si="19">IF(B585&lt;&gt;"",MONTH(B585),0)</f>
        <v>11</v>
      </c>
      <c r="D585" s="38">
        <v>692000</v>
      </c>
    </row>
    <row r="586" spans="1:4">
      <c r="A586" s="1">
        <v>36129</v>
      </c>
      <c r="B586" s="4">
        <v>36129</v>
      </c>
      <c r="C586" s="12">
        <f t="shared" si="19"/>
        <v>11</v>
      </c>
      <c r="D586" s="38">
        <v>677000</v>
      </c>
    </row>
    <row r="587" spans="1:4">
      <c r="A587" s="1">
        <v>36130</v>
      </c>
      <c r="B587" s="4">
        <v>36130</v>
      </c>
      <c r="C587" s="12">
        <f t="shared" si="19"/>
        <v>12</v>
      </c>
      <c r="D587" s="38">
        <v>644000</v>
      </c>
    </row>
    <row r="588" spans="1:4">
      <c r="A588" s="1">
        <v>36131</v>
      </c>
      <c r="B588" s="4">
        <v>36131</v>
      </c>
      <c r="C588" s="12">
        <f t="shared" si="19"/>
        <v>12</v>
      </c>
      <c r="D588" s="38">
        <v>671000</v>
      </c>
    </row>
    <row r="589" spans="1:4">
      <c r="A589" s="1">
        <v>36132</v>
      </c>
      <c r="B589" s="4">
        <v>36132</v>
      </c>
      <c r="C589" s="12">
        <f t="shared" si="19"/>
        <v>12</v>
      </c>
      <c r="D589" s="38">
        <v>670000</v>
      </c>
    </row>
    <row r="590" spans="1:4">
      <c r="A590" s="1">
        <v>36133</v>
      </c>
      <c r="B590" s="4">
        <v>36133</v>
      </c>
      <c r="C590" s="12">
        <f t="shared" si="19"/>
        <v>12</v>
      </c>
      <c r="D590" s="38">
        <v>685000</v>
      </c>
    </row>
    <row r="591" spans="1:4">
      <c r="A591" s="1">
        <v>36134</v>
      </c>
      <c r="B591" s="4">
        <v>36134</v>
      </c>
      <c r="C591" s="12">
        <f t="shared" si="19"/>
        <v>12</v>
      </c>
      <c r="D591" s="38">
        <v>709000</v>
      </c>
    </row>
    <row r="592" spans="1:4">
      <c r="A592" s="1">
        <v>36135</v>
      </c>
      <c r="B592" s="4">
        <v>36135</v>
      </c>
      <c r="C592" s="12">
        <f t="shared" si="19"/>
        <v>12</v>
      </c>
      <c r="D592" s="38">
        <v>714000</v>
      </c>
    </row>
    <row r="593" spans="1:4">
      <c r="A593" s="1">
        <v>36136</v>
      </c>
      <c r="B593" s="4">
        <v>36136</v>
      </c>
      <c r="C593" s="12">
        <f t="shared" si="19"/>
        <v>12</v>
      </c>
      <c r="D593" s="38">
        <v>688000</v>
      </c>
    </row>
    <row r="594" spans="1:4">
      <c r="A594" s="1">
        <v>36137</v>
      </c>
      <c r="B594" s="4">
        <v>36137</v>
      </c>
      <c r="C594" s="12">
        <f t="shared" si="19"/>
        <v>12</v>
      </c>
      <c r="D594" s="38">
        <v>654000</v>
      </c>
    </row>
    <row r="595" spans="1:4">
      <c r="A595" s="1">
        <v>36138</v>
      </c>
      <c r="B595" s="4">
        <v>36138</v>
      </c>
      <c r="C595" s="12">
        <f t="shared" si="19"/>
        <v>12</v>
      </c>
      <c r="D595" s="38">
        <v>647000</v>
      </c>
    </row>
    <row r="596" spans="1:4">
      <c r="A596" s="1">
        <v>36139</v>
      </c>
      <c r="B596" s="4">
        <v>36139</v>
      </c>
      <c r="C596" s="12">
        <f t="shared" si="19"/>
        <v>12</v>
      </c>
      <c r="D596" s="38">
        <v>681000</v>
      </c>
    </row>
    <row r="597" spans="1:4">
      <c r="A597" s="1">
        <v>36140</v>
      </c>
      <c r="B597" s="4">
        <v>36140</v>
      </c>
      <c r="C597" s="12">
        <f t="shared" si="19"/>
        <v>12</v>
      </c>
      <c r="D597" s="38">
        <v>664000</v>
      </c>
    </row>
    <row r="598" spans="1:4">
      <c r="A598" s="1">
        <v>36141</v>
      </c>
      <c r="B598" s="4">
        <v>36141</v>
      </c>
      <c r="C598" s="12">
        <f t="shared" si="19"/>
        <v>12</v>
      </c>
      <c r="D598" s="38">
        <v>672000</v>
      </c>
    </row>
    <row r="599" spans="1:4">
      <c r="A599" s="1">
        <v>36142</v>
      </c>
      <c r="B599" s="4">
        <v>36142</v>
      </c>
      <c r="C599" s="12">
        <f t="shared" si="19"/>
        <v>12</v>
      </c>
      <c r="D599" s="38">
        <v>640000</v>
      </c>
    </row>
    <row r="600" spans="1:4">
      <c r="A600" s="1">
        <v>36143</v>
      </c>
      <c r="B600" s="4">
        <v>36143</v>
      </c>
      <c r="C600" s="12">
        <f t="shared" si="19"/>
        <v>12</v>
      </c>
      <c r="D600" s="38">
        <v>669000</v>
      </c>
    </row>
    <row r="601" spans="1:4">
      <c r="A601" s="1">
        <v>36144</v>
      </c>
      <c r="B601" s="4">
        <v>36144</v>
      </c>
      <c r="C601" s="12">
        <f t="shared" si="19"/>
        <v>12</v>
      </c>
      <c r="D601" s="38">
        <v>665000</v>
      </c>
    </row>
    <row r="602" spans="1:4">
      <c r="A602" s="1">
        <v>36145</v>
      </c>
      <c r="B602" s="4">
        <v>36145</v>
      </c>
      <c r="C602" s="12">
        <f t="shared" si="19"/>
        <v>12</v>
      </c>
      <c r="D602" s="38">
        <v>684000</v>
      </c>
    </row>
    <row r="603" spans="1:4">
      <c r="A603" s="1">
        <v>36146</v>
      </c>
      <c r="B603" s="4">
        <v>36146</v>
      </c>
      <c r="C603" s="12">
        <f t="shared" si="19"/>
        <v>12</v>
      </c>
      <c r="D603" s="38">
        <v>666000</v>
      </c>
    </row>
    <row r="604" spans="1:4">
      <c r="A604" s="1">
        <v>36147</v>
      </c>
      <c r="B604" s="4">
        <v>36147</v>
      </c>
      <c r="C604" s="12">
        <f t="shared" si="19"/>
        <v>12</v>
      </c>
      <c r="D604" s="38">
        <v>634000</v>
      </c>
    </row>
    <row r="605" spans="1:4">
      <c r="A605" s="1">
        <v>36148</v>
      </c>
      <c r="B605" s="4">
        <v>36148</v>
      </c>
      <c r="C605" s="12">
        <f t="shared" si="19"/>
        <v>12</v>
      </c>
      <c r="D605" s="38">
        <v>621000</v>
      </c>
    </row>
    <row r="606" spans="1:4">
      <c r="A606" s="1">
        <v>36149</v>
      </c>
      <c r="B606" s="4">
        <v>36149</v>
      </c>
      <c r="C606" s="12">
        <f t="shared" si="19"/>
        <v>12</v>
      </c>
      <c r="D606" s="38">
        <v>635000</v>
      </c>
    </row>
    <row r="607" spans="1:4">
      <c r="A607" s="1">
        <v>36150</v>
      </c>
      <c r="B607" s="4">
        <v>36150</v>
      </c>
      <c r="C607" s="12">
        <f t="shared" si="19"/>
        <v>12</v>
      </c>
      <c r="D607" s="38">
        <v>592000</v>
      </c>
    </row>
    <row r="608" spans="1:4">
      <c r="A608" s="1">
        <v>36151</v>
      </c>
      <c r="B608" s="4">
        <v>36151</v>
      </c>
      <c r="C608" s="12">
        <f t="shared" si="19"/>
        <v>12</v>
      </c>
      <c r="D608" s="38">
        <v>558000</v>
      </c>
    </row>
    <row r="609" spans="1:4">
      <c r="A609" s="1">
        <v>36152</v>
      </c>
      <c r="B609" s="4">
        <v>36152</v>
      </c>
      <c r="C609" s="12">
        <f t="shared" si="19"/>
        <v>12</v>
      </c>
      <c r="D609" s="38">
        <v>605000</v>
      </c>
    </row>
    <row r="610" spans="1:4">
      <c r="A610" s="1">
        <v>36153</v>
      </c>
      <c r="B610" s="4">
        <v>36153</v>
      </c>
      <c r="C610" s="12">
        <f t="shared" si="19"/>
        <v>12</v>
      </c>
      <c r="D610" s="38">
        <v>612000</v>
      </c>
    </row>
    <row r="611" spans="1:4">
      <c r="A611" s="1">
        <v>36154</v>
      </c>
      <c r="B611" s="4">
        <v>36154</v>
      </c>
      <c r="C611" s="12">
        <f t="shared" si="19"/>
        <v>12</v>
      </c>
      <c r="D611" s="38">
        <v>587000</v>
      </c>
    </row>
    <row r="612" spans="1:4">
      <c r="A612" s="1">
        <v>36155</v>
      </c>
      <c r="B612" s="4">
        <v>36155</v>
      </c>
      <c r="C612" s="12">
        <f t="shared" si="19"/>
        <v>12</v>
      </c>
      <c r="D612" s="38">
        <v>627000</v>
      </c>
    </row>
    <row r="613" spans="1:4">
      <c r="A613" s="1">
        <v>36156</v>
      </c>
      <c r="B613" s="4">
        <v>36156</v>
      </c>
      <c r="C613" s="12">
        <f t="shared" si="19"/>
        <v>12</v>
      </c>
      <c r="D613" s="38">
        <v>663000</v>
      </c>
    </row>
    <row r="614" spans="1:4">
      <c r="A614" s="1">
        <v>36157</v>
      </c>
      <c r="B614" s="4">
        <v>36157</v>
      </c>
      <c r="C614" s="12">
        <f t="shared" si="19"/>
        <v>12</v>
      </c>
      <c r="D614" s="38">
        <v>645000</v>
      </c>
    </row>
    <row r="615" spans="1:4">
      <c r="A615" s="1">
        <v>36158</v>
      </c>
      <c r="B615" s="4">
        <v>36158</v>
      </c>
      <c r="C615" s="12">
        <f t="shared" si="19"/>
        <v>12</v>
      </c>
      <c r="D615" s="38">
        <v>631000</v>
      </c>
    </row>
    <row r="616" spans="1:4">
      <c r="A616" s="1">
        <v>36159</v>
      </c>
      <c r="B616" s="4">
        <v>36159</v>
      </c>
      <c r="C616" s="12">
        <f t="shared" si="19"/>
        <v>12</v>
      </c>
      <c r="D616" s="38">
        <v>653000</v>
      </c>
    </row>
    <row r="617" spans="1:4">
      <c r="A617" s="1">
        <v>36160</v>
      </c>
      <c r="B617" s="4">
        <v>36160</v>
      </c>
      <c r="C617" s="12">
        <f t="shared" si="19"/>
        <v>12</v>
      </c>
      <c r="D617" s="38">
        <v>675000</v>
      </c>
    </row>
    <row r="618" spans="1:4" ht="33.75">
      <c r="A618" s="7" t="s">
        <v>1</v>
      </c>
      <c r="B618" s="8" t="s">
        <v>2</v>
      </c>
      <c r="C618" s="8" t="s">
        <v>14</v>
      </c>
      <c r="D618" s="9" t="s">
        <v>5</v>
      </c>
    </row>
    <row r="619" spans="1:4">
      <c r="A619" s="1">
        <v>36161</v>
      </c>
      <c r="B619" s="4">
        <v>36161</v>
      </c>
      <c r="C619" s="12">
        <f t="shared" si="19"/>
        <v>1</v>
      </c>
      <c r="D619" s="38">
        <v>617000</v>
      </c>
    </row>
    <row r="620" spans="1:4">
      <c r="A620" s="1">
        <v>36162</v>
      </c>
      <c r="B620" s="4">
        <v>36162</v>
      </c>
      <c r="C620" s="12">
        <f t="shared" si="19"/>
        <v>1</v>
      </c>
      <c r="D620" s="38">
        <v>584000</v>
      </c>
    </row>
    <row r="621" spans="1:4">
      <c r="A621" s="1">
        <v>36163</v>
      </c>
      <c r="B621" s="4">
        <v>36163</v>
      </c>
      <c r="C621" s="12">
        <f t="shared" si="19"/>
        <v>1</v>
      </c>
      <c r="D621" s="38">
        <v>555000</v>
      </c>
    </row>
    <row r="622" spans="1:4">
      <c r="A622" s="1">
        <v>36164</v>
      </c>
      <c r="B622" s="4">
        <v>36164</v>
      </c>
      <c r="C622" s="12">
        <f t="shared" si="19"/>
        <v>1</v>
      </c>
      <c r="D622" s="38">
        <v>579000</v>
      </c>
    </row>
    <row r="623" spans="1:4">
      <c r="A623" s="1">
        <v>36165</v>
      </c>
      <c r="B623" s="4">
        <v>36165</v>
      </c>
      <c r="C623" s="12">
        <f t="shared" si="19"/>
        <v>1</v>
      </c>
      <c r="D623" s="38">
        <v>540000</v>
      </c>
    </row>
    <row r="624" spans="1:4">
      <c r="A624" s="1">
        <v>36166</v>
      </c>
      <c r="B624" s="4">
        <v>36166</v>
      </c>
      <c r="C624" s="12">
        <f t="shared" si="19"/>
        <v>1</v>
      </c>
      <c r="D624" s="38">
        <v>539000</v>
      </c>
    </row>
    <row r="625" spans="1:4">
      <c r="A625" s="1">
        <v>36167</v>
      </c>
      <c r="B625" s="4">
        <v>36167</v>
      </c>
      <c r="C625" s="12">
        <f t="shared" si="19"/>
        <v>1</v>
      </c>
      <c r="D625" s="38">
        <v>530000</v>
      </c>
    </row>
    <row r="626" spans="1:4">
      <c r="A626" s="1">
        <v>36168</v>
      </c>
      <c r="B626" s="4">
        <v>36168</v>
      </c>
      <c r="C626" s="12">
        <f t="shared" si="19"/>
        <v>1</v>
      </c>
      <c r="D626" s="38">
        <v>573000</v>
      </c>
    </row>
    <row r="627" spans="1:4">
      <c r="A627" s="1">
        <v>36169</v>
      </c>
      <c r="B627" s="4">
        <v>36169</v>
      </c>
      <c r="C627" s="12">
        <f t="shared" si="19"/>
        <v>1</v>
      </c>
      <c r="D627" s="38">
        <v>570000</v>
      </c>
    </row>
    <row r="628" spans="1:4">
      <c r="A628" s="1">
        <v>36170</v>
      </c>
      <c r="B628" s="4">
        <v>36170</v>
      </c>
      <c r="C628" s="12">
        <f t="shared" si="19"/>
        <v>1</v>
      </c>
      <c r="D628" s="38">
        <v>588000</v>
      </c>
    </row>
    <row r="629" spans="1:4">
      <c r="A629" s="1">
        <v>36171</v>
      </c>
      <c r="B629" s="4">
        <v>36171</v>
      </c>
      <c r="C629" s="12">
        <f t="shared" si="19"/>
        <v>1</v>
      </c>
      <c r="D629" s="38">
        <v>580000</v>
      </c>
    </row>
    <row r="630" spans="1:4">
      <c r="A630" s="1">
        <v>36172</v>
      </c>
      <c r="B630" s="4">
        <v>36172</v>
      </c>
      <c r="C630" s="12">
        <f t="shared" si="19"/>
        <v>1</v>
      </c>
      <c r="D630" s="38">
        <v>565000</v>
      </c>
    </row>
    <row r="631" spans="1:4">
      <c r="A631" s="1">
        <v>36173</v>
      </c>
      <c r="B631" s="4">
        <v>36173</v>
      </c>
      <c r="C631" s="12">
        <f t="shared" si="19"/>
        <v>1</v>
      </c>
      <c r="D631" s="38">
        <v>572000</v>
      </c>
    </row>
    <row r="632" spans="1:4">
      <c r="A632" s="1">
        <v>36174</v>
      </c>
      <c r="B632" s="4">
        <v>36174</v>
      </c>
      <c r="C632" s="12">
        <f t="shared" si="19"/>
        <v>1</v>
      </c>
      <c r="D632" s="38">
        <v>562000</v>
      </c>
    </row>
    <row r="633" spans="1:4">
      <c r="A633" s="1">
        <v>36175</v>
      </c>
      <c r="B633" s="4">
        <v>36175</v>
      </c>
      <c r="C633" s="12">
        <f t="shared" si="19"/>
        <v>1</v>
      </c>
      <c r="D633" s="38">
        <v>570000</v>
      </c>
    </row>
    <row r="634" spans="1:4">
      <c r="A634" s="1">
        <v>36176</v>
      </c>
      <c r="B634" s="4">
        <v>36176</v>
      </c>
      <c r="C634" s="12">
        <f t="shared" si="19"/>
        <v>1</v>
      </c>
      <c r="D634" s="38">
        <v>633000</v>
      </c>
    </row>
    <row r="635" spans="1:4">
      <c r="A635" s="1">
        <v>36177</v>
      </c>
      <c r="B635" s="4">
        <v>36177</v>
      </c>
      <c r="C635" s="12">
        <f t="shared" si="19"/>
        <v>1</v>
      </c>
      <c r="D635" s="38">
        <v>629000</v>
      </c>
    </row>
    <row r="636" spans="1:4">
      <c r="A636" s="1">
        <v>36178</v>
      </c>
      <c r="B636" s="4">
        <v>36178</v>
      </c>
      <c r="C636" s="12">
        <f t="shared" si="19"/>
        <v>1</v>
      </c>
      <c r="D636" s="38">
        <v>638000</v>
      </c>
    </row>
    <row r="637" spans="1:4">
      <c r="A637" s="1">
        <v>36179</v>
      </c>
      <c r="B637" s="4">
        <v>36179</v>
      </c>
      <c r="C637" s="12">
        <f t="shared" si="19"/>
        <v>1</v>
      </c>
      <c r="D637" s="38">
        <v>609000</v>
      </c>
    </row>
    <row r="638" spans="1:4">
      <c r="A638" s="1">
        <v>36180</v>
      </c>
      <c r="B638" s="4">
        <v>36180</v>
      </c>
      <c r="C638" s="12">
        <f t="shared" si="19"/>
        <v>1</v>
      </c>
      <c r="D638" s="38">
        <v>636000</v>
      </c>
    </row>
    <row r="639" spans="1:4">
      <c r="A639" s="1">
        <v>36181</v>
      </c>
      <c r="B639" s="4">
        <v>36181</v>
      </c>
      <c r="C639" s="12">
        <f t="shared" si="19"/>
        <v>1</v>
      </c>
      <c r="D639" s="38">
        <v>629000</v>
      </c>
    </row>
    <row r="640" spans="1:4">
      <c r="A640" s="1">
        <v>36182</v>
      </c>
      <c r="B640" s="4">
        <v>36182</v>
      </c>
      <c r="C640" s="12">
        <f t="shared" si="19"/>
        <v>1</v>
      </c>
      <c r="D640" s="38">
        <v>643000</v>
      </c>
    </row>
    <row r="641" spans="1:4">
      <c r="A641" s="1">
        <v>36183</v>
      </c>
      <c r="B641" s="4">
        <v>36183</v>
      </c>
      <c r="C641" s="12">
        <f t="shared" si="19"/>
        <v>1</v>
      </c>
      <c r="D641" s="38">
        <v>644000</v>
      </c>
    </row>
    <row r="642" spans="1:4">
      <c r="A642" s="1">
        <v>36184</v>
      </c>
      <c r="B642" s="4">
        <v>36184</v>
      </c>
      <c r="C642" s="12">
        <f t="shared" si="19"/>
        <v>1</v>
      </c>
      <c r="D642" s="38">
        <v>647000</v>
      </c>
    </row>
    <row r="643" spans="1:4">
      <c r="A643" s="1">
        <v>36185</v>
      </c>
      <c r="B643" s="4">
        <v>36185</v>
      </c>
      <c r="C643" s="12">
        <f t="shared" si="19"/>
        <v>1</v>
      </c>
      <c r="D643" s="38">
        <v>641000</v>
      </c>
    </row>
    <row r="644" spans="1:4">
      <c r="A644" s="1">
        <v>36186</v>
      </c>
      <c r="B644" s="4">
        <v>36186</v>
      </c>
      <c r="C644" s="12">
        <f t="shared" si="19"/>
        <v>1</v>
      </c>
      <c r="D644" s="38">
        <v>629000</v>
      </c>
    </row>
    <row r="645" spans="1:4">
      <c r="A645" s="1">
        <v>36187</v>
      </c>
      <c r="B645" s="4">
        <v>36187</v>
      </c>
      <c r="C645" s="12">
        <f t="shared" si="19"/>
        <v>1</v>
      </c>
      <c r="D645" s="38">
        <v>622000</v>
      </c>
    </row>
    <row r="646" spans="1:4">
      <c r="A646" s="1">
        <v>36188</v>
      </c>
      <c r="B646" s="4">
        <v>36188</v>
      </c>
      <c r="C646" s="12">
        <f t="shared" si="19"/>
        <v>1</v>
      </c>
      <c r="D646" s="38">
        <v>644000</v>
      </c>
    </row>
    <row r="647" spans="1:4">
      <c r="A647" s="1">
        <v>36189</v>
      </c>
      <c r="B647" s="4">
        <v>36189</v>
      </c>
      <c r="C647" s="12">
        <f t="shared" si="19"/>
        <v>1</v>
      </c>
      <c r="D647" s="38">
        <v>692000</v>
      </c>
    </row>
    <row r="648" spans="1:4">
      <c r="A648" s="1">
        <v>36190</v>
      </c>
      <c r="B648" s="4">
        <v>36190</v>
      </c>
      <c r="C648" s="12">
        <f t="shared" si="19"/>
        <v>1</v>
      </c>
      <c r="D648" s="38">
        <v>648000</v>
      </c>
    </row>
    <row r="649" spans="1:4">
      <c r="A649" s="1">
        <v>36191</v>
      </c>
      <c r="B649" s="4">
        <v>36191</v>
      </c>
      <c r="C649" s="12">
        <f t="shared" si="19"/>
        <v>1</v>
      </c>
      <c r="D649" s="38">
        <v>647000</v>
      </c>
    </row>
    <row r="650" spans="1:4">
      <c r="A650" s="1">
        <v>36192</v>
      </c>
      <c r="B650" s="4">
        <v>36192</v>
      </c>
      <c r="C650" s="12">
        <f t="shared" ref="C650:C713" si="20">IF(B650&lt;&gt;"",MONTH(B650),0)</f>
        <v>2</v>
      </c>
      <c r="D650" s="38">
        <v>635000</v>
      </c>
    </row>
    <row r="651" spans="1:4">
      <c r="A651" s="1">
        <v>36193</v>
      </c>
      <c r="B651" s="4">
        <v>36193</v>
      </c>
      <c r="C651" s="12">
        <f t="shared" si="20"/>
        <v>2</v>
      </c>
      <c r="D651" s="38">
        <v>659000</v>
      </c>
    </row>
    <row r="652" spans="1:4">
      <c r="A652" s="1">
        <v>36194</v>
      </c>
      <c r="B652" s="4">
        <v>36194</v>
      </c>
      <c r="C652" s="12">
        <f t="shared" si="20"/>
        <v>2</v>
      </c>
      <c r="D652" s="38">
        <v>640000</v>
      </c>
    </row>
    <row r="653" spans="1:4">
      <c r="A653" s="1">
        <v>36195</v>
      </c>
      <c r="B653" s="4">
        <v>36195</v>
      </c>
      <c r="C653" s="12">
        <f t="shared" si="20"/>
        <v>2</v>
      </c>
      <c r="D653" s="38">
        <v>641000</v>
      </c>
    </row>
    <row r="654" spans="1:4">
      <c r="A654" s="1">
        <v>36196</v>
      </c>
      <c r="B654" s="4">
        <v>36196</v>
      </c>
      <c r="C654" s="12">
        <f t="shared" si="20"/>
        <v>2</v>
      </c>
      <c r="D654" s="39">
        <v>630000</v>
      </c>
    </row>
    <row r="655" spans="1:4">
      <c r="A655" s="1">
        <v>36197</v>
      </c>
      <c r="B655" s="4">
        <v>36197</v>
      </c>
      <c r="C655" s="12">
        <f t="shared" si="20"/>
        <v>2</v>
      </c>
      <c r="D655" s="39">
        <v>691000</v>
      </c>
    </row>
    <row r="656" spans="1:4">
      <c r="A656" s="1">
        <v>36198</v>
      </c>
      <c r="B656" s="4">
        <v>36198</v>
      </c>
      <c r="C656" s="12">
        <f t="shared" si="20"/>
        <v>2</v>
      </c>
      <c r="D656" s="39">
        <v>683000</v>
      </c>
    </row>
    <row r="657" spans="1:4">
      <c r="A657" s="1">
        <v>36199</v>
      </c>
      <c r="B657" s="4">
        <v>36199</v>
      </c>
      <c r="C657" s="12">
        <f t="shared" si="20"/>
        <v>2</v>
      </c>
      <c r="D657" s="39">
        <v>712000</v>
      </c>
    </row>
    <row r="658" spans="1:4">
      <c r="A658" s="1">
        <v>36200</v>
      </c>
      <c r="B658" s="4">
        <v>36200</v>
      </c>
      <c r="C658" s="12">
        <f t="shared" si="20"/>
        <v>2</v>
      </c>
      <c r="D658" s="39">
        <v>657000</v>
      </c>
    </row>
    <row r="659" spans="1:4">
      <c r="A659" s="1">
        <v>36201</v>
      </c>
      <c r="B659" s="4">
        <v>36201</v>
      </c>
      <c r="C659" s="12">
        <f t="shared" si="20"/>
        <v>2</v>
      </c>
      <c r="D659" s="39">
        <v>643000</v>
      </c>
    </row>
    <row r="660" spans="1:4">
      <c r="A660" s="1">
        <v>36202</v>
      </c>
      <c r="B660" s="4">
        <v>36202</v>
      </c>
      <c r="C660" s="12">
        <f t="shared" si="20"/>
        <v>2</v>
      </c>
      <c r="D660" s="39">
        <v>707000</v>
      </c>
    </row>
    <row r="661" spans="1:4">
      <c r="A661" s="1">
        <v>36203</v>
      </c>
      <c r="B661" s="4">
        <v>36203</v>
      </c>
      <c r="C661" s="12">
        <f t="shared" si="20"/>
        <v>2</v>
      </c>
      <c r="D661" s="39">
        <v>588000</v>
      </c>
    </row>
    <row r="662" spans="1:4">
      <c r="A662" s="1">
        <v>36204</v>
      </c>
      <c r="B662" s="4">
        <v>36204</v>
      </c>
      <c r="C662" s="12">
        <f t="shared" si="20"/>
        <v>2</v>
      </c>
      <c r="D662" s="39">
        <v>676000</v>
      </c>
    </row>
    <row r="663" spans="1:4">
      <c r="A663" s="1">
        <v>36205</v>
      </c>
      <c r="B663" s="4">
        <v>36205</v>
      </c>
      <c r="C663" s="12">
        <f t="shared" si="20"/>
        <v>2</v>
      </c>
      <c r="D663" s="39">
        <v>687000</v>
      </c>
    </row>
    <row r="664" spans="1:4">
      <c r="A664" s="1">
        <v>36206</v>
      </c>
      <c r="B664" s="4">
        <v>36206</v>
      </c>
      <c r="C664" s="12">
        <f t="shared" si="20"/>
        <v>2</v>
      </c>
      <c r="D664" s="39">
        <v>698000</v>
      </c>
    </row>
    <row r="665" spans="1:4">
      <c r="A665" s="1">
        <v>36207</v>
      </c>
      <c r="B665" s="4">
        <v>36207</v>
      </c>
      <c r="C665" s="12">
        <f t="shared" si="20"/>
        <v>2</v>
      </c>
      <c r="D665" s="39">
        <v>686000</v>
      </c>
    </row>
    <row r="666" spans="1:4">
      <c r="A666" s="1">
        <v>36208</v>
      </c>
      <c r="B666" s="4">
        <v>36208</v>
      </c>
      <c r="C666" s="12">
        <f t="shared" si="20"/>
        <v>2</v>
      </c>
      <c r="D666" s="39">
        <v>708000</v>
      </c>
    </row>
    <row r="667" spans="1:4">
      <c r="A667" s="1">
        <v>36209</v>
      </c>
      <c r="B667" s="4">
        <v>36209</v>
      </c>
      <c r="C667" s="12">
        <f t="shared" si="20"/>
        <v>2</v>
      </c>
      <c r="D667" s="39">
        <v>680000</v>
      </c>
    </row>
    <row r="668" spans="1:4">
      <c r="A668" s="1">
        <v>36210</v>
      </c>
      <c r="B668" s="4">
        <v>36210</v>
      </c>
      <c r="C668" s="12">
        <f t="shared" si="20"/>
        <v>2</v>
      </c>
      <c r="D668" s="39">
        <v>746000</v>
      </c>
    </row>
    <row r="669" spans="1:4">
      <c r="A669" s="1">
        <v>36211</v>
      </c>
      <c r="B669" s="4">
        <v>36211</v>
      </c>
      <c r="C669" s="12">
        <f t="shared" si="20"/>
        <v>2</v>
      </c>
      <c r="D669" s="39">
        <v>695000</v>
      </c>
    </row>
    <row r="670" spans="1:4">
      <c r="A670" s="1">
        <v>36212</v>
      </c>
      <c r="B670" s="4">
        <v>36212</v>
      </c>
      <c r="C670" s="12">
        <f t="shared" si="20"/>
        <v>2</v>
      </c>
      <c r="D670" s="39">
        <v>698000</v>
      </c>
    </row>
    <row r="671" spans="1:4">
      <c r="A671" s="1">
        <v>36213</v>
      </c>
      <c r="B671" s="4">
        <v>36213</v>
      </c>
      <c r="C671" s="12">
        <f t="shared" si="20"/>
        <v>2</v>
      </c>
      <c r="D671" s="39">
        <v>684000</v>
      </c>
    </row>
    <row r="672" spans="1:4">
      <c r="A672" s="1">
        <v>36214</v>
      </c>
      <c r="B672" s="4">
        <v>36214</v>
      </c>
      <c r="C672" s="12">
        <f t="shared" si="20"/>
        <v>2</v>
      </c>
      <c r="D672" s="39">
        <v>676000</v>
      </c>
    </row>
    <row r="673" spans="1:4">
      <c r="A673" s="1">
        <v>36215</v>
      </c>
      <c r="B673" s="4">
        <v>36215</v>
      </c>
      <c r="C673" s="12">
        <f t="shared" si="20"/>
        <v>2</v>
      </c>
      <c r="D673" s="39">
        <v>659000</v>
      </c>
    </row>
    <row r="674" spans="1:4">
      <c r="A674" s="1">
        <v>36216</v>
      </c>
      <c r="B674" s="4">
        <v>36216</v>
      </c>
      <c r="C674" s="12">
        <f t="shared" si="20"/>
        <v>2</v>
      </c>
      <c r="D674" s="39">
        <v>690000</v>
      </c>
    </row>
    <row r="675" spans="1:4">
      <c r="A675" s="1">
        <v>36217</v>
      </c>
      <c r="B675" s="4">
        <v>36217</v>
      </c>
      <c r="C675" s="12">
        <f t="shared" si="20"/>
        <v>2</v>
      </c>
      <c r="D675" s="39">
        <v>742000</v>
      </c>
    </row>
    <row r="676" spans="1:4">
      <c r="A676" s="1">
        <v>36218</v>
      </c>
      <c r="B676" s="4">
        <v>36218</v>
      </c>
      <c r="C676" s="12">
        <f t="shared" si="20"/>
        <v>2</v>
      </c>
      <c r="D676" s="39">
        <v>714000</v>
      </c>
    </row>
    <row r="677" spans="1:4">
      <c r="A677" s="1">
        <v>36219</v>
      </c>
      <c r="B677" s="4">
        <v>36219</v>
      </c>
      <c r="C677" s="12">
        <f t="shared" si="20"/>
        <v>2</v>
      </c>
      <c r="D677" s="39">
        <v>706000</v>
      </c>
    </row>
    <row r="678" spans="1:4">
      <c r="A678" s="1">
        <v>36220</v>
      </c>
      <c r="B678" s="4">
        <v>36220</v>
      </c>
      <c r="C678" s="12">
        <f t="shared" si="20"/>
        <v>3</v>
      </c>
      <c r="D678" s="39">
        <v>628000</v>
      </c>
    </row>
    <row r="679" spans="1:4">
      <c r="A679" s="1">
        <v>36221</v>
      </c>
      <c r="B679" s="4">
        <v>36221</v>
      </c>
      <c r="C679" s="12">
        <f t="shared" si="20"/>
        <v>3</v>
      </c>
      <c r="D679" s="39">
        <v>620000</v>
      </c>
    </row>
    <row r="680" spans="1:4">
      <c r="A680" s="1">
        <v>36222</v>
      </c>
      <c r="B680" s="4">
        <v>36222</v>
      </c>
      <c r="C680" s="12">
        <f t="shared" si="20"/>
        <v>3</v>
      </c>
      <c r="D680" s="39">
        <v>622000</v>
      </c>
    </row>
    <row r="681" spans="1:4">
      <c r="A681" s="1">
        <v>36223</v>
      </c>
      <c r="B681" s="4">
        <v>36223</v>
      </c>
      <c r="C681" s="12">
        <f t="shared" si="20"/>
        <v>3</v>
      </c>
      <c r="D681" s="39">
        <v>621000</v>
      </c>
    </row>
    <row r="682" spans="1:4">
      <c r="A682" s="1">
        <v>36224</v>
      </c>
      <c r="B682" s="4">
        <v>36224</v>
      </c>
      <c r="C682" s="12">
        <f t="shared" si="20"/>
        <v>3</v>
      </c>
      <c r="D682" s="39">
        <v>611000</v>
      </c>
    </row>
    <row r="683" spans="1:4">
      <c r="A683" s="1">
        <v>36225</v>
      </c>
      <c r="B683" s="4">
        <v>36225</v>
      </c>
      <c r="C683" s="12">
        <f t="shared" si="20"/>
        <v>3</v>
      </c>
      <c r="D683" s="39">
        <v>584000</v>
      </c>
    </row>
    <row r="684" spans="1:4">
      <c r="A684" s="1">
        <v>36226</v>
      </c>
      <c r="B684" s="4">
        <v>36226</v>
      </c>
      <c r="C684" s="12">
        <f t="shared" si="20"/>
        <v>3</v>
      </c>
      <c r="D684" s="39">
        <v>588000</v>
      </c>
    </row>
    <row r="685" spans="1:4">
      <c r="A685" s="1">
        <v>36227</v>
      </c>
      <c r="B685" s="4">
        <v>36227</v>
      </c>
      <c r="C685" s="12">
        <f t="shared" si="20"/>
        <v>3</v>
      </c>
      <c r="D685" s="39">
        <v>573000</v>
      </c>
    </row>
    <row r="686" spans="1:4">
      <c r="A686" s="1">
        <v>36228</v>
      </c>
      <c r="B686" s="4">
        <v>36228</v>
      </c>
      <c r="C686" s="12">
        <f t="shared" si="20"/>
        <v>3</v>
      </c>
      <c r="D686" s="39">
        <v>490000</v>
      </c>
    </row>
    <row r="687" spans="1:4">
      <c r="A687" s="1">
        <v>36229</v>
      </c>
      <c r="B687" s="4">
        <v>36229</v>
      </c>
      <c r="C687" s="12">
        <f t="shared" si="20"/>
        <v>3</v>
      </c>
      <c r="D687" s="39">
        <v>451000</v>
      </c>
    </row>
    <row r="688" spans="1:4">
      <c r="A688" s="1">
        <v>36230</v>
      </c>
      <c r="B688" s="4">
        <v>36230</v>
      </c>
      <c r="C688" s="12">
        <f t="shared" si="20"/>
        <v>3</v>
      </c>
      <c r="D688" s="39">
        <v>465000</v>
      </c>
    </row>
    <row r="689" spans="1:4">
      <c r="A689" s="1">
        <v>36231</v>
      </c>
      <c r="B689" s="4">
        <v>36231</v>
      </c>
      <c r="C689" s="12">
        <f t="shared" si="20"/>
        <v>3</v>
      </c>
      <c r="D689" s="39">
        <v>426000</v>
      </c>
    </row>
    <row r="690" spans="1:4">
      <c r="A690" s="1">
        <v>36232</v>
      </c>
      <c r="B690" s="4">
        <v>36232</v>
      </c>
      <c r="C690" s="12">
        <f t="shared" si="20"/>
        <v>3</v>
      </c>
      <c r="D690" s="39">
        <v>457000</v>
      </c>
    </row>
    <row r="691" spans="1:4">
      <c r="A691" s="1">
        <v>36233</v>
      </c>
      <c r="B691" s="4">
        <v>36233</v>
      </c>
      <c r="C691" s="12">
        <f t="shared" si="20"/>
        <v>3</v>
      </c>
      <c r="D691" s="39">
        <v>476000</v>
      </c>
    </row>
    <row r="692" spans="1:4">
      <c r="A692" s="1">
        <v>36234</v>
      </c>
      <c r="B692" s="4">
        <v>36234</v>
      </c>
      <c r="C692" s="12">
        <f t="shared" si="20"/>
        <v>3</v>
      </c>
      <c r="D692" s="39">
        <v>490000</v>
      </c>
    </row>
    <row r="693" spans="1:4">
      <c r="A693" s="1">
        <v>36235</v>
      </c>
      <c r="B693" s="4">
        <v>36235</v>
      </c>
      <c r="C693" s="12">
        <f t="shared" si="20"/>
        <v>3</v>
      </c>
      <c r="D693" s="39">
        <v>554000</v>
      </c>
    </row>
    <row r="694" spans="1:4">
      <c r="A694" s="1">
        <v>36236</v>
      </c>
      <c r="B694" s="4">
        <v>36236</v>
      </c>
      <c r="C694" s="12">
        <f t="shared" si="20"/>
        <v>3</v>
      </c>
      <c r="D694" s="39">
        <v>556000</v>
      </c>
    </row>
    <row r="695" spans="1:4">
      <c r="A695" s="1">
        <v>36237</v>
      </c>
      <c r="B695" s="4">
        <v>36237</v>
      </c>
      <c r="C695" s="12">
        <f t="shared" si="20"/>
        <v>3</v>
      </c>
      <c r="D695" s="39">
        <v>584000</v>
      </c>
    </row>
    <row r="696" spans="1:4">
      <c r="A696" s="1">
        <v>36238</v>
      </c>
      <c r="B696" s="4">
        <v>36238</v>
      </c>
      <c r="C696" s="12">
        <f t="shared" si="20"/>
        <v>3</v>
      </c>
      <c r="D696" s="39">
        <v>612000</v>
      </c>
    </row>
    <row r="697" spans="1:4">
      <c r="A697" s="1">
        <v>36239</v>
      </c>
      <c r="B697" s="4">
        <v>36239</v>
      </c>
      <c r="C697" s="12">
        <f t="shared" si="20"/>
        <v>3</v>
      </c>
      <c r="D697" s="39">
        <v>636000</v>
      </c>
    </row>
    <row r="698" spans="1:4">
      <c r="A698" s="1">
        <v>36240</v>
      </c>
      <c r="B698" s="4">
        <v>36240</v>
      </c>
      <c r="C698" s="12">
        <f t="shared" si="20"/>
        <v>3</v>
      </c>
      <c r="D698" s="39">
        <v>625000</v>
      </c>
    </row>
    <row r="699" spans="1:4">
      <c r="A699" s="1">
        <v>36241</v>
      </c>
      <c r="B699" s="4">
        <v>36241</v>
      </c>
      <c r="C699" s="12">
        <f t="shared" si="20"/>
        <v>3</v>
      </c>
      <c r="D699" s="39">
        <v>613000</v>
      </c>
    </row>
    <row r="700" spans="1:4">
      <c r="A700" s="1">
        <v>36242</v>
      </c>
      <c r="B700" s="4">
        <v>36242</v>
      </c>
      <c r="C700" s="12">
        <f t="shared" si="20"/>
        <v>3</v>
      </c>
      <c r="D700" s="39">
        <v>591000</v>
      </c>
    </row>
    <row r="701" spans="1:4">
      <c r="A701" s="1">
        <v>36243</v>
      </c>
      <c r="B701" s="4">
        <v>36243</v>
      </c>
      <c r="C701" s="12">
        <f t="shared" si="20"/>
        <v>3</v>
      </c>
      <c r="D701" s="39">
        <v>543000</v>
      </c>
    </row>
    <row r="702" spans="1:4">
      <c r="A702" s="1">
        <v>36244</v>
      </c>
      <c r="B702" s="4">
        <v>36244</v>
      </c>
      <c r="C702" s="12">
        <f t="shared" si="20"/>
        <v>3</v>
      </c>
      <c r="D702" s="39">
        <v>563000</v>
      </c>
    </row>
    <row r="703" spans="1:4">
      <c r="A703" s="1">
        <v>36245</v>
      </c>
      <c r="B703" s="4">
        <v>36245</v>
      </c>
      <c r="C703" s="12">
        <f t="shared" si="20"/>
        <v>3</v>
      </c>
      <c r="D703" s="39">
        <v>518000</v>
      </c>
    </row>
    <row r="704" spans="1:4">
      <c r="A704" s="1">
        <v>36246</v>
      </c>
      <c r="B704" s="4">
        <v>36246</v>
      </c>
      <c r="C704" s="12">
        <f t="shared" si="20"/>
        <v>3</v>
      </c>
      <c r="D704" s="39">
        <v>523000</v>
      </c>
    </row>
    <row r="705" spans="1:4">
      <c r="A705" s="1">
        <v>36247</v>
      </c>
      <c r="B705" s="4">
        <v>36247</v>
      </c>
      <c r="C705" s="12">
        <f t="shared" si="20"/>
        <v>3</v>
      </c>
      <c r="D705" s="39">
        <v>501000</v>
      </c>
    </row>
    <row r="706" spans="1:4">
      <c r="A706" s="1">
        <v>36248</v>
      </c>
      <c r="B706" s="4">
        <v>36248</v>
      </c>
      <c r="C706" s="12">
        <f t="shared" si="20"/>
        <v>3</v>
      </c>
      <c r="D706" s="39">
        <v>515000</v>
      </c>
    </row>
    <row r="707" spans="1:4">
      <c r="A707" s="1">
        <v>36249</v>
      </c>
      <c r="B707" s="4">
        <v>36249</v>
      </c>
      <c r="C707" s="12">
        <f t="shared" si="20"/>
        <v>3</v>
      </c>
      <c r="D707" s="39">
        <v>559000</v>
      </c>
    </row>
    <row r="708" spans="1:4">
      <c r="A708" s="1">
        <v>36250</v>
      </c>
      <c r="B708" s="4">
        <v>36250</v>
      </c>
      <c r="C708" s="12">
        <f t="shared" si="20"/>
        <v>3</v>
      </c>
      <c r="D708" s="40">
        <v>542000</v>
      </c>
    </row>
    <row r="709" spans="1:4">
      <c r="A709" s="1">
        <v>36251</v>
      </c>
      <c r="B709" s="4">
        <v>36251</v>
      </c>
      <c r="C709" s="12">
        <f t="shared" si="20"/>
        <v>4</v>
      </c>
      <c r="D709" s="40">
        <v>513000</v>
      </c>
    </row>
    <row r="710" spans="1:4">
      <c r="A710" s="1">
        <v>36252</v>
      </c>
      <c r="B710" s="4">
        <v>36252</v>
      </c>
      <c r="C710" s="12">
        <f t="shared" si="20"/>
        <v>4</v>
      </c>
      <c r="D710" s="40">
        <v>559000</v>
      </c>
    </row>
    <row r="711" spans="1:4">
      <c r="A711" s="1">
        <v>36253</v>
      </c>
      <c r="B711" s="4">
        <v>36253</v>
      </c>
      <c r="C711" s="12">
        <f t="shared" si="20"/>
        <v>4</v>
      </c>
      <c r="D711" s="40">
        <v>555000</v>
      </c>
    </row>
    <row r="712" spans="1:4">
      <c r="A712" s="1">
        <v>36254</v>
      </c>
      <c r="B712" s="4">
        <v>36254</v>
      </c>
      <c r="C712" s="12">
        <f t="shared" si="20"/>
        <v>4</v>
      </c>
      <c r="D712" s="40">
        <v>564000</v>
      </c>
    </row>
    <row r="713" spans="1:4">
      <c r="A713" s="1">
        <v>36255</v>
      </c>
      <c r="B713" s="4">
        <v>36255</v>
      </c>
      <c r="C713" s="12">
        <f t="shared" si="20"/>
        <v>4</v>
      </c>
      <c r="D713" s="40">
        <v>563000</v>
      </c>
    </row>
    <row r="714" spans="1:4">
      <c r="A714" s="1">
        <v>36256</v>
      </c>
      <c r="B714" s="4">
        <v>36256</v>
      </c>
      <c r="C714" s="12">
        <f t="shared" ref="C714:C777" si="21">IF(B714&lt;&gt;"",MONTH(B714),0)</f>
        <v>4</v>
      </c>
      <c r="D714" s="40">
        <v>494000</v>
      </c>
    </row>
    <row r="715" spans="1:4">
      <c r="A715" s="1">
        <v>36257</v>
      </c>
      <c r="B715" s="4">
        <v>36257</v>
      </c>
      <c r="C715" s="12">
        <f t="shared" si="21"/>
        <v>4</v>
      </c>
      <c r="D715" s="40">
        <v>515000</v>
      </c>
    </row>
    <row r="716" spans="1:4">
      <c r="A716" s="1">
        <v>36258</v>
      </c>
      <c r="B716" s="4">
        <v>36258</v>
      </c>
      <c r="C716" s="12">
        <f t="shared" si="21"/>
        <v>4</v>
      </c>
      <c r="D716" s="40">
        <v>539000</v>
      </c>
    </row>
    <row r="717" spans="1:4">
      <c r="A717" s="1">
        <v>36259</v>
      </c>
      <c r="B717" s="4">
        <v>36259</v>
      </c>
      <c r="C717" s="12">
        <f t="shared" si="21"/>
        <v>4</v>
      </c>
      <c r="D717" s="40">
        <v>536000</v>
      </c>
    </row>
    <row r="718" spans="1:4">
      <c r="A718" s="1">
        <v>36260</v>
      </c>
      <c r="B718" s="4">
        <v>36260</v>
      </c>
      <c r="C718" s="12">
        <f t="shared" si="21"/>
        <v>4</v>
      </c>
      <c r="D718" s="40">
        <v>536000</v>
      </c>
    </row>
    <row r="719" spans="1:4">
      <c r="A719" s="1">
        <v>36261</v>
      </c>
      <c r="B719" s="4">
        <v>36261</v>
      </c>
      <c r="C719" s="12">
        <f t="shared" si="21"/>
        <v>4</v>
      </c>
      <c r="D719" s="40">
        <v>548000</v>
      </c>
    </row>
    <row r="720" spans="1:4">
      <c r="A720" s="1">
        <v>36262</v>
      </c>
      <c r="B720" s="4">
        <v>36262</v>
      </c>
      <c r="C720" s="12">
        <f t="shared" si="21"/>
        <v>4</v>
      </c>
      <c r="D720" s="40">
        <v>563000</v>
      </c>
    </row>
    <row r="721" spans="1:4">
      <c r="A721" s="1">
        <v>36263</v>
      </c>
      <c r="B721" s="4">
        <v>36263</v>
      </c>
      <c r="C721" s="12">
        <f t="shared" si="21"/>
        <v>4</v>
      </c>
      <c r="D721" s="40">
        <v>645000</v>
      </c>
    </row>
    <row r="722" spans="1:4">
      <c r="A722" s="1">
        <v>36264</v>
      </c>
      <c r="B722" s="4">
        <v>36264</v>
      </c>
      <c r="C722" s="12">
        <f t="shared" si="21"/>
        <v>4</v>
      </c>
      <c r="D722" s="40">
        <v>563000</v>
      </c>
    </row>
    <row r="723" spans="1:4">
      <c r="A723" s="1">
        <v>36265</v>
      </c>
      <c r="B723" s="4">
        <v>36265</v>
      </c>
      <c r="C723" s="12">
        <f t="shared" si="21"/>
        <v>4</v>
      </c>
      <c r="D723" s="40">
        <v>558000</v>
      </c>
    </row>
    <row r="724" spans="1:4">
      <c r="A724" s="1">
        <v>36266</v>
      </c>
      <c r="B724" s="4">
        <v>36266</v>
      </c>
      <c r="C724" s="12">
        <f t="shared" si="21"/>
        <v>4</v>
      </c>
      <c r="D724" s="40">
        <v>569000</v>
      </c>
    </row>
    <row r="725" spans="1:4">
      <c r="A725" s="1">
        <v>36267</v>
      </c>
      <c r="B725" s="4">
        <v>36267</v>
      </c>
      <c r="C725" s="12">
        <f t="shared" si="21"/>
        <v>4</v>
      </c>
      <c r="D725" s="40">
        <v>575000</v>
      </c>
    </row>
    <row r="726" spans="1:4">
      <c r="A726" s="1">
        <v>36268</v>
      </c>
      <c r="B726" s="4">
        <v>36268</v>
      </c>
      <c r="C726" s="12">
        <f t="shared" si="21"/>
        <v>4</v>
      </c>
      <c r="D726" s="40">
        <v>585000</v>
      </c>
    </row>
    <row r="727" spans="1:4">
      <c r="A727" s="1">
        <v>36269</v>
      </c>
      <c r="B727" s="4">
        <v>36269</v>
      </c>
      <c r="C727" s="12">
        <f t="shared" si="21"/>
        <v>4</v>
      </c>
      <c r="D727" s="40">
        <v>597000</v>
      </c>
    </row>
    <row r="728" spans="1:4">
      <c r="A728" s="1">
        <v>36270</v>
      </c>
      <c r="B728" s="4">
        <v>36270</v>
      </c>
      <c r="C728" s="12">
        <f t="shared" si="21"/>
        <v>4</v>
      </c>
      <c r="D728" s="40">
        <v>627000</v>
      </c>
    </row>
    <row r="729" spans="1:4">
      <c r="A729" s="1">
        <v>36271</v>
      </c>
      <c r="B729" s="4">
        <v>36271</v>
      </c>
      <c r="C729" s="12">
        <f t="shared" si="21"/>
        <v>4</v>
      </c>
      <c r="D729" s="40">
        <v>606000</v>
      </c>
    </row>
    <row r="730" spans="1:4">
      <c r="A730" s="1">
        <v>36272</v>
      </c>
      <c r="B730" s="4">
        <v>36272</v>
      </c>
      <c r="C730" s="12">
        <f t="shared" si="21"/>
        <v>4</v>
      </c>
      <c r="D730" s="40">
        <v>609000</v>
      </c>
    </row>
    <row r="731" spans="1:4">
      <c r="A731" s="1">
        <v>36273</v>
      </c>
      <c r="B731" s="4">
        <v>36273</v>
      </c>
      <c r="C731" s="12">
        <f t="shared" si="21"/>
        <v>4</v>
      </c>
      <c r="D731" s="40">
        <v>642000</v>
      </c>
    </row>
    <row r="732" spans="1:4">
      <c r="A732" s="1">
        <v>36274</v>
      </c>
      <c r="B732" s="4">
        <v>36274</v>
      </c>
      <c r="C732" s="12">
        <f t="shared" si="21"/>
        <v>4</v>
      </c>
      <c r="D732" s="40">
        <v>676000</v>
      </c>
    </row>
    <row r="733" spans="1:4">
      <c r="A733" s="1">
        <v>36275</v>
      </c>
      <c r="B733" s="4">
        <v>36275</v>
      </c>
      <c r="C733" s="12">
        <f t="shared" si="21"/>
        <v>4</v>
      </c>
      <c r="D733" s="40">
        <v>651000</v>
      </c>
    </row>
    <row r="734" spans="1:4">
      <c r="A734" s="1">
        <v>36276</v>
      </c>
      <c r="B734" s="4">
        <v>36276</v>
      </c>
      <c r="C734" s="12">
        <f t="shared" si="21"/>
        <v>4</v>
      </c>
      <c r="D734" s="40">
        <v>655000</v>
      </c>
    </row>
    <row r="735" spans="1:4">
      <c r="A735" s="1">
        <v>36277</v>
      </c>
      <c r="B735" s="4">
        <v>36277</v>
      </c>
      <c r="C735" s="12">
        <f t="shared" si="21"/>
        <v>4</v>
      </c>
      <c r="D735" s="40">
        <v>666000</v>
      </c>
    </row>
    <row r="736" spans="1:4">
      <c r="A736" s="1">
        <v>36278</v>
      </c>
      <c r="B736" s="4">
        <v>36278</v>
      </c>
      <c r="C736" s="12">
        <f t="shared" si="21"/>
        <v>4</v>
      </c>
      <c r="D736" s="40">
        <v>690000</v>
      </c>
    </row>
    <row r="737" spans="1:4">
      <c r="A737" s="1">
        <v>36279</v>
      </c>
      <c r="B737" s="4">
        <v>36279</v>
      </c>
      <c r="C737" s="12">
        <f t="shared" si="21"/>
        <v>4</v>
      </c>
      <c r="D737" s="40">
        <v>601000</v>
      </c>
    </row>
    <row r="738" spans="1:4">
      <c r="A738" s="1">
        <v>36280</v>
      </c>
      <c r="B738" s="4">
        <v>36280</v>
      </c>
      <c r="C738" s="12">
        <f t="shared" si="21"/>
        <v>4</v>
      </c>
      <c r="D738" s="40">
        <v>576000</v>
      </c>
    </row>
    <row r="739" spans="1:4">
      <c r="A739" s="1">
        <v>36281</v>
      </c>
      <c r="B739" s="4">
        <v>36281</v>
      </c>
      <c r="C739" s="12">
        <f t="shared" si="21"/>
        <v>5</v>
      </c>
      <c r="D739" s="40">
        <v>549000</v>
      </c>
    </row>
    <row r="740" spans="1:4">
      <c r="A740" s="1">
        <v>36282</v>
      </c>
      <c r="B740" s="4">
        <v>36282</v>
      </c>
      <c r="C740" s="12">
        <f t="shared" si="21"/>
        <v>5</v>
      </c>
      <c r="D740" s="40">
        <v>550000</v>
      </c>
    </row>
    <row r="741" spans="1:4">
      <c r="A741" s="1">
        <v>36283</v>
      </c>
      <c r="B741" s="4">
        <v>36283</v>
      </c>
      <c r="C741" s="12">
        <f t="shared" si="21"/>
        <v>5</v>
      </c>
      <c r="D741" s="40">
        <v>555000</v>
      </c>
    </row>
    <row r="742" spans="1:4">
      <c r="A742" s="1">
        <v>36284</v>
      </c>
      <c r="B742" s="4">
        <v>36284</v>
      </c>
      <c r="C742" s="12">
        <f t="shared" si="21"/>
        <v>5</v>
      </c>
      <c r="D742" s="40">
        <v>580000</v>
      </c>
    </row>
    <row r="743" spans="1:4">
      <c r="A743" s="1">
        <v>36285</v>
      </c>
      <c r="B743" s="4">
        <v>36285</v>
      </c>
      <c r="C743" s="12">
        <f t="shared" si="21"/>
        <v>5</v>
      </c>
      <c r="D743" s="40">
        <v>507000</v>
      </c>
    </row>
    <row r="744" spans="1:4">
      <c r="A744" s="1">
        <v>36286</v>
      </c>
      <c r="B744" s="4">
        <v>36286</v>
      </c>
      <c r="C744" s="12">
        <f t="shared" si="21"/>
        <v>5</v>
      </c>
      <c r="D744" s="40">
        <v>533000</v>
      </c>
    </row>
    <row r="745" spans="1:4">
      <c r="A745" s="1">
        <v>36287</v>
      </c>
      <c r="B745" s="4">
        <v>36287</v>
      </c>
      <c r="C745" s="12">
        <f t="shared" si="21"/>
        <v>5</v>
      </c>
      <c r="D745" s="40">
        <v>533000</v>
      </c>
    </row>
    <row r="746" spans="1:4">
      <c r="A746" s="1">
        <v>36288</v>
      </c>
      <c r="B746" s="4">
        <v>36288</v>
      </c>
      <c r="C746" s="12">
        <f t="shared" si="21"/>
        <v>5</v>
      </c>
      <c r="D746" s="40">
        <v>569000</v>
      </c>
    </row>
    <row r="747" spans="1:4">
      <c r="A747" s="1">
        <v>36289</v>
      </c>
      <c r="B747" s="4">
        <v>36289</v>
      </c>
      <c r="C747" s="12">
        <f t="shared" si="21"/>
        <v>5</v>
      </c>
      <c r="D747" s="40">
        <v>576000</v>
      </c>
    </row>
    <row r="748" spans="1:4">
      <c r="A748" s="1">
        <v>36290</v>
      </c>
      <c r="B748" s="4">
        <v>36290</v>
      </c>
      <c r="C748" s="12">
        <f t="shared" si="21"/>
        <v>5</v>
      </c>
      <c r="D748" s="40">
        <v>572000</v>
      </c>
    </row>
    <row r="749" spans="1:4">
      <c r="A749" s="1">
        <v>36291</v>
      </c>
      <c r="B749" s="4">
        <v>36291</v>
      </c>
      <c r="C749" s="12">
        <f t="shared" si="21"/>
        <v>5</v>
      </c>
      <c r="D749" s="40">
        <v>553000</v>
      </c>
    </row>
    <row r="750" spans="1:4">
      <c r="A750" s="1">
        <v>36292</v>
      </c>
      <c r="B750" s="4">
        <v>36292</v>
      </c>
      <c r="C750" s="12">
        <f t="shared" si="21"/>
        <v>5</v>
      </c>
      <c r="D750" s="40">
        <v>502000</v>
      </c>
    </row>
    <row r="751" spans="1:4">
      <c r="A751" s="1">
        <v>36293</v>
      </c>
      <c r="B751" s="4">
        <v>36293</v>
      </c>
      <c r="C751" s="12">
        <f t="shared" si="21"/>
        <v>5</v>
      </c>
      <c r="D751" s="40">
        <v>621000</v>
      </c>
    </row>
    <row r="752" spans="1:4">
      <c r="A752" s="1">
        <v>36294</v>
      </c>
      <c r="B752" s="4">
        <v>36294</v>
      </c>
      <c r="C752" s="12">
        <f t="shared" si="21"/>
        <v>5</v>
      </c>
      <c r="D752" s="40">
        <v>629000</v>
      </c>
    </row>
    <row r="753" spans="1:4">
      <c r="A753" s="1">
        <v>36295</v>
      </c>
      <c r="B753" s="4">
        <v>36295</v>
      </c>
      <c r="C753" s="12">
        <f t="shared" si="21"/>
        <v>5</v>
      </c>
      <c r="D753" s="40">
        <v>515000</v>
      </c>
    </row>
    <row r="754" spans="1:4">
      <c r="A754" s="1">
        <v>36296</v>
      </c>
      <c r="B754" s="4">
        <v>36296</v>
      </c>
      <c r="C754" s="12">
        <f t="shared" si="21"/>
        <v>5</v>
      </c>
      <c r="D754" s="40">
        <v>526000</v>
      </c>
    </row>
    <row r="755" spans="1:4">
      <c r="A755" s="1">
        <v>36297</v>
      </c>
      <c r="B755" s="4">
        <v>36297</v>
      </c>
      <c r="C755" s="12">
        <f t="shared" si="21"/>
        <v>5</v>
      </c>
      <c r="D755" s="40">
        <v>521000</v>
      </c>
    </row>
    <row r="756" spans="1:4">
      <c r="A756" s="1">
        <v>36298</v>
      </c>
      <c r="B756" s="4">
        <v>36298</v>
      </c>
      <c r="C756" s="12">
        <f t="shared" si="21"/>
        <v>5</v>
      </c>
      <c r="D756" s="40">
        <v>478000</v>
      </c>
    </row>
    <row r="757" spans="1:4">
      <c r="A757" s="1">
        <v>36299</v>
      </c>
      <c r="B757" s="4">
        <v>36299</v>
      </c>
      <c r="C757" s="12">
        <f t="shared" si="21"/>
        <v>5</v>
      </c>
      <c r="D757" s="40">
        <v>566000</v>
      </c>
    </row>
    <row r="758" spans="1:4">
      <c r="A758" s="1">
        <v>36300</v>
      </c>
      <c r="B758" s="4">
        <v>36300</v>
      </c>
      <c r="C758" s="12">
        <f t="shared" si="21"/>
        <v>5</v>
      </c>
      <c r="D758" s="40">
        <v>595000</v>
      </c>
    </row>
    <row r="759" spans="1:4">
      <c r="A759" s="1">
        <v>36301</v>
      </c>
      <c r="B759" s="4">
        <v>36301</v>
      </c>
      <c r="C759" s="12">
        <f t="shared" si="21"/>
        <v>5</v>
      </c>
      <c r="D759" s="40">
        <v>607000</v>
      </c>
    </row>
    <row r="760" spans="1:4">
      <c r="A760" s="1">
        <v>36302</v>
      </c>
      <c r="B760" s="4">
        <v>36302</v>
      </c>
      <c r="C760" s="12">
        <f t="shared" si="21"/>
        <v>5</v>
      </c>
      <c r="D760" s="40">
        <v>585000</v>
      </c>
    </row>
    <row r="761" spans="1:4">
      <c r="A761" s="1">
        <v>36303</v>
      </c>
      <c r="B761" s="4">
        <v>36303</v>
      </c>
      <c r="C761" s="12">
        <f t="shared" si="21"/>
        <v>5</v>
      </c>
      <c r="D761" s="40">
        <v>594000</v>
      </c>
    </row>
    <row r="762" spans="1:4">
      <c r="A762" s="1">
        <v>36304</v>
      </c>
      <c r="B762" s="4">
        <v>36304</v>
      </c>
      <c r="C762" s="12">
        <f t="shared" si="21"/>
        <v>5</v>
      </c>
      <c r="D762" s="40">
        <v>642000</v>
      </c>
    </row>
    <row r="763" spans="1:4">
      <c r="A763" s="1">
        <v>36305</v>
      </c>
      <c r="B763" s="4">
        <v>36305</v>
      </c>
      <c r="C763" s="12">
        <f t="shared" si="21"/>
        <v>5</v>
      </c>
      <c r="D763" s="40">
        <v>657000</v>
      </c>
    </row>
    <row r="764" spans="1:4">
      <c r="A764" s="1">
        <v>36306</v>
      </c>
      <c r="B764" s="4">
        <v>36306</v>
      </c>
      <c r="C764" s="12">
        <f t="shared" si="21"/>
        <v>5</v>
      </c>
      <c r="D764" s="40">
        <v>643000</v>
      </c>
    </row>
    <row r="765" spans="1:4">
      <c r="A765" s="1">
        <v>36307</v>
      </c>
      <c r="B765" s="4">
        <v>36307</v>
      </c>
      <c r="C765" s="12">
        <f t="shared" si="21"/>
        <v>5</v>
      </c>
      <c r="D765" s="40">
        <v>642000</v>
      </c>
    </row>
    <row r="766" spans="1:4">
      <c r="A766" s="1">
        <v>36308</v>
      </c>
      <c r="B766" s="4">
        <v>36308</v>
      </c>
      <c r="C766" s="12">
        <f t="shared" si="21"/>
        <v>5</v>
      </c>
      <c r="D766" s="40">
        <v>651000</v>
      </c>
    </row>
    <row r="767" spans="1:4">
      <c r="A767" s="1">
        <v>36309</v>
      </c>
      <c r="B767" s="4">
        <v>36309</v>
      </c>
      <c r="C767" s="12">
        <f t="shared" si="21"/>
        <v>5</v>
      </c>
      <c r="D767" s="40">
        <v>562000</v>
      </c>
    </row>
    <row r="768" spans="1:4">
      <c r="A768" s="1">
        <v>36310</v>
      </c>
      <c r="B768" s="4">
        <v>36310</v>
      </c>
      <c r="C768" s="12">
        <f t="shared" si="21"/>
        <v>5</v>
      </c>
      <c r="D768" s="40">
        <v>578000</v>
      </c>
    </row>
    <row r="769" spans="1:4">
      <c r="A769" s="1">
        <v>36311</v>
      </c>
      <c r="B769" s="4">
        <v>36311</v>
      </c>
      <c r="C769" s="12">
        <f t="shared" si="21"/>
        <v>5</v>
      </c>
      <c r="D769" s="40">
        <v>585000</v>
      </c>
    </row>
    <row r="770" spans="1:4">
      <c r="A770" s="1">
        <v>36312</v>
      </c>
      <c r="B770" s="4">
        <v>36312</v>
      </c>
      <c r="C770" s="12">
        <f t="shared" si="21"/>
        <v>6</v>
      </c>
      <c r="D770" s="40">
        <v>606000</v>
      </c>
    </row>
    <row r="771" spans="1:4">
      <c r="A771" s="1">
        <v>36313</v>
      </c>
      <c r="B771" s="4">
        <v>36313</v>
      </c>
      <c r="C771" s="12">
        <f t="shared" si="21"/>
        <v>6</v>
      </c>
      <c r="D771" s="40">
        <v>444000</v>
      </c>
    </row>
    <row r="772" spans="1:4">
      <c r="A772" s="1">
        <v>36314</v>
      </c>
      <c r="B772" s="4">
        <v>36314</v>
      </c>
      <c r="C772" s="12">
        <f t="shared" si="21"/>
        <v>6</v>
      </c>
      <c r="D772" s="40">
        <v>476000</v>
      </c>
    </row>
    <row r="773" spans="1:4">
      <c r="A773" s="1">
        <v>36315</v>
      </c>
      <c r="B773" s="4">
        <v>36315</v>
      </c>
      <c r="C773" s="12">
        <f t="shared" si="21"/>
        <v>6</v>
      </c>
      <c r="D773" s="40">
        <v>479000</v>
      </c>
    </row>
    <row r="774" spans="1:4">
      <c r="A774" s="1">
        <v>36316</v>
      </c>
      <c r="B774" s="4">
        <v>36316</v>
      </c>
      <c r="C774" s="12">
        <f t="shared" si="21"/>
        <v>6</v>
      </c>
      <c r="D774" s="40">
        <v>479000</v>
      </c>
    </row>
    <row r="775" spans="1:4">
      <c r="A775" s="1">
        <v>36317</v>
      </c>
      <c r="B775" s="4">
        <v>36317</v>
      </c>
      <c r="C775" s="12">
        <f t="shared" si="21"/>
        <v>6</v>
      </c>
      <c r="D775" s="40">
        <v>477000</v>
      </c>
    </row>
    <row r="776" spans="1:4">
      <c r="A776" s="1">
        <v>36318</v>
      </c>
      <c r="B776" s="4">
        <v>36318</v>
      </c>
      <c r="C776" s="12">
        <f t="shared" si="21"/>
        <v>6</v>
      </c>
      <c r="D776" s="40">
        <v>479000</v>
      </c>
    </row>
    <row r="777" spans="1:4">
      <c r="A777" s="1">
        <v>36319</v>
      </c>
      <c r="B777" s="4">
        <v>36319</v>
      </c>
      <c r="C777" s="12">
        <f t="shared" si="21"/>
        <v>6</v>
      </c>
      <c r="D777" s="40">
        <v>485000</v>
      </c>
    </row>
    <row r="778" spans="1:4">
      <c r="A778" s="1">
        <v>36320</v>
      </c>
      <c r="B778" s="4">
        <v>36320</v>
      </c>
      <c r="C778" s="12">
        <f t="shared" ref="C778:C841" si="22">IF(B778&lt;&gt;"",MONTH(B778),0)</f>
        <v>6</v>
      </c>
      <c r="D778" s="40">
        <v>484000</v>
      </c>
    </row>
    <row r="779" spans="1:4">
      <c r="A779" s="1">
        <v>36321</v>
      </c>
      <c r="B779" s="4">
        <v>36321</v>
      </c>
      <c r="C779" s="12">
        <f t="shared" si="22"/>
        <v>6</v>
      </c>
      <c r="D779" s="40">
        <v>480000</v>
      </c>
    </row>
    <row r="780" spans="1:4">
      <c r="A780" s="1">
        <v>36322</v>
      </c>
      <c r="B780" s="4">
        <v>36322</v>
      </c>
      <c r="C780" s="12">
        <f t="shared" si="22"/>
        <v>6</v>
      </c>
      <c r="D780" s="40">
        <v>528000</v>
      </c>
    </row>
    <row r="781" spans="1:4">
      <c r="A781" s="1">
        <v>36323</v>
      </c>
      <c r="B781" s="4">
        <v>36323</v>
      </c>
      <c r="C781" s="12">
        <f t="shared" si="22"/>
        <v>6</v>
      </c>
      <c r="D781" s="40">
        <v>512000</v>
      </c>
    </row>
    <row r="782" spans="1:4">
      <c r="A782" s="1">
        <v>36324</v>
      </c>
      <c r="B782" s="4">
        <v>36324</v>
      </c>
      <c r="C782" s="12">
        <f t="shared" si="22"/>
        <v>6</v>
      </c>
      <c r="D782" s="40">
        <v>515000</v>
      </c>
    </row>
    <row r="783" spans="1:4">
      <c r="A783" s="1">
        <v>36325</v>
      </c>
      <c r="B783" s="4">
        <v>36325</v>
      </c>
      <c r="C783" s="12">
        <f t="shared" si="22"/>
        <v>6</v>
      </c>
      <c r="D783" s="40">
        <v>553000</v>
      </c>
    </row>
    <row r="784" spans="1:4">
      <c r="A784" s="1">
        <v>36326</v>
      </c>
      <c r="B784" s="4">
        <v>36326</v>
      </c>
      <c r="C784" s="12">
        <f t="shared" si="22"/>
        <v>6</v>
      </c>
      <c r="D784" s="40">
        <v>648000</v>
      </c>
    </row>
    <row r="785" spans="1:4">
      <c r="A785" s="1">
        <v>36327</v>
      </c>
      <c r="B785" s="4">
        <v>36327</v>
      </c>
      <c r="C785" s="12">
        <f t="shared" si="22"/>
        <v>6</v>
      </c>
      <c r="D785" s="40">
        <v>685000</v>
      </c>
    </row>
    <row r="786" spans="1:4">
      <c r="A786" s="1">
        <v>36328</v>
      </c>
      <c r="B786" s="4">
        <v>36328</v>
      </c>
      <c r="C786" s="12">
        <f t="shared" si="22"/>
        <v>6</v>
      </c>
      <c r="D786" s="40">
        <v>759000</v>
      </c>
    </row>
    <row r="787" spans="1:4">
      <c r="A787" s="1">
        <v>36329</v>
      </c>
      <c r="B787" s="4">
        <v>36329</v>
      </c>
      <c r="C787" s="12">
        <f t="shared" si="22"/>
        <v>6</v>
      </c>
      <c r="D787" s="40">
        <v>689000</v>
      </c>
    </row>
    <row r="788" spans="1:4">
      <c r="A788" s="1">
        <v>36330</v>
      </c>
      <c r="B788" s="4">
        <v>36330</v>
      </c>
      <c r="C788" s="12">
        <f t="shared" si="22"/>
        <v>6</v>
      </c>
      <c r="D788" s="40">
        <v>674000</v>
      </c>
    </row>
    <row r="789" spans="1:4">
      <c r="A789" s="1">
        <v>36331</v>
      </c>
      <c r="B789" s="4">
        <v>36331</v>
      </c>
      <c r="C789" s="12">
        <f t="shared" si="22"/>
        <v>6</v>
      </c>
      <c r="D789" s="40">
        <v>680000</v>
      </c>
    </row>
    <row r="790" spans="1:4">
      <c r="A790" s="1">
        <v>36332</v>
      </c>
      <c r="B790" s="4">
        <v>36332</v>
      </c>
      <c r="C790" s="12">
        <f t="shared" si="22"/>
        <v>6</v>
      </c>
      <c r="D790" s="40">
        <v>728000</v>
      </c>
    </row>
    <row r="791" spans="1:4">
      <c r="A791" s="1">
        <v>36333</v>
      </c>
      <c r="B791" s="4">
        <v>36333</v>
      </c>
      <c r="C791" s="12">
        <f t="shared" si="22"/>
        <v>6</v>
      </c>
      <c r="D791" s="40">
        <v>712000</v>
      </c>
    </row>
    <row r="792" spans="1:4">
      <c r="A792" s="1">
        <v>36334</v>
      </c>
      <c r="B792" s="4">
        <v>36334</v>
      </c>
      <c r="C792" s="12">
        <f t="shared" si="22"/>
        <v>6</v>
      </c>
      <c r="D792" s="40">
        <v>717000</v>
      </c>
    </row>
    <row r="793" spans="1:4">
      <c r="A793" s="1">
        <v>36335</v>
      </c>
      <c r="B793" s="4">
        <v>36335</v>
      </c>
      <c r="C793" s="12">
        <f t="shared" si="22"/>
        <v>6</v>
      </c>
      <c r="D793" s="40">
        <v>723000</v>
      </c>
    </row>
    <row r="794" spans="1:4">
      <c r="A794" s="1">
        <v>36336</v>
      </c>
      <c r="B794" s="4">
        <v>36336</v>
      </c>
      <c r="C794" s="12">
        <f t="shared" si="22"/>
        <v>6</v>
      </c>
      <c r="D794" s="40">
        <v>751000</v>
      </c>
    </row>
    <row r="795" spans="1:4">
      <c r="A795" s="1">
        <v>36337</v>
      </c>
      <c r="B795" s="4">
        <v>36337</v>
      </c>
      <c r="C795" s="12">
        <f t="shared" si="22"/>
        <v>6</v>
      </c>
      <c r="D795" s="40">
        <v>730000</v>
      </c>
    </row>
    <row r="796" spans="1:4">
      <c r="A796" s="1">
        <v>36338</v>
      </c>
      <c r="B796" s="4">
        <v>36338</v>
      </c>
      <c r="C796" s="12">
        <f t="shared" si="22"/>
        <v>6</v>
      </c>
      <c r="D796" s="40">
        <v>682000</v>
      </c>
    </row>
    <row r="797" spans="1:4">
      <c r="A797" s="1">
        <v>36339</v>
      </c>
      <c r="B797" s="4">
        <v>36339</v>
      </c>
      <c r="C797" s="12">
        <f t="shared" si="22"/>
        <v>6</v>
      </c>
      <c r="D797" s="40">
        <v>748000</v>
      </c>
    </row>
    <row r="798" spans="1:4">
      <c r="A798" s="1">
        <v>36340</v>
      </c>
      <c r="B798" s="4">
        <v>36340</v>
      </c>
      <c r="C798" s="12">
        <f t="shared" si="22"/>
        <v>6</v>
      </c>
      <c r="D798" s="40">
        <v>747000</v>
      </c>
    </row>
    <row r="799" spans="1:4">
      <c r="A799" s="1">
        <v>36341</v>
      </c>
      <c r="B799" s="4">
        <v>36341</v>
      </c>
      <c r="C799" s="12">
        <f t="shared" si="22"/>
        <v>6</v>
      </c>
      <c r="D799" s="40">
        <v>733000</v>
      </c>
    </row>
    <row r="800" spans="1:4">
      <c r="A800" s="1">
        <v>36342</v>
      </c>
      <c r="B800" s="4">
        <v>36342</v>
      </c>
      <c r="C800" s="12">
        <f t="shared" si="22"/>
        <v>7</v>
      </c>
      <c r="D800" s="40">
        <v>713000</v>
      </c>
    </row>
    <row r="801" spans="1:4">
      <c r="A801" s="1">
        <v>36343</v>
      </c>
      <c r="B801" s="4">
        <v>36343</v>
      </c>
      <c r="C801" s="12">
        <f t="shared" si="22"/>
        <v>7</v>
      </c>
      <c r="D801" s="40">
        <v>642000</v>
      </c>
    </row>
    <row r="802" spans="1:4">
      <c r="A802" s="1">
        <v>36344</v>
      </c>
      <c r="B802" s="4">
        <v>36344</v>
      </c>
      <c r="C802" s="12">
        <f t="shared" si="22"/>
        <v>7</v>
      </c>
      <c r="D802" s="40">
        <v>554000</v>
      </c>
    </row>
    <row r="803" spans="1:4">
      <c r="A803" s="1">
        <v>36345</v>
      </c>
      <c r="B803" s="4">
        <v>36345</v>
      </c>
      <c r="C803" s="12">
        <f t="shared" si="22"/>
        <v>7</v>
      </c>
      <c r="D803" s="40">
        <v>552000</v>
      </c>
    </row>
    <row r="804" spans="1:4">
      <c r="A804" s="1">
        <v>36346</v>
      </c>
      <c r="B804" s="4">
        <v>36346</v>
      </c>
      <c r="C804" s="12">
        <f t="shared" si="22"/>
        <v>7</v>
      </c>
      <c r="D804" s="40">
        <v>582000</v>
      </c>
    </row>
    <row r="805" spans="1:4">
      <c r="A805" s="1">
        <v>36347</v>
      </c>
      <c r="B805" s="4">
        <v>36347</v>
      </c>
      <c r="C805" s="12">
        <f t="shared" si="22"/>
        <v>7</v>
      </c>
      <c r="D805" s="40">
        <v>649000</v>
      </c>
    </row>
    <row r="806" spans="1:4">
      <c r="A806" s="1">
        <v>36348</v>
      </c>
      <c r="B806" s="4">
        <v>36348</v>
      </c>
      <c r="C806" s="12">
        <f t="shared" si="22"/>
        <v>7</v>
      </c>
      <c r="D806" s="40">
        <v>721000</v>
      </c>
    </row>
    <row r="807" spans="1:4">
      <c r="A807" s="1">
        <v>36349</v>
      </c>
      <c r="B807" s="4">
        <v>36349</v>
      </c>
      <c r="C807" s="12">
        <f t="shared" si="22"/>
        <v>7</v>
      </c>
      <c r="D807" s="40">
        <v>741000</v>
      </c>
    </row>
    <row r="808" spans="1:4">
      <c r="A808" s="1">
        <v>36350</v>
      </c>
      <c r="B808" s="4">
        <v>36350</v>
      </c>
      <c r="C808" s="12">
        <f t="shared" si="22"/>
        <v>7</v>
      </c>
      <c r="D808" s="40">
        <v>745000</v>
      </c>
    </row>
    <row r="809" spans="1:4">
      <c r="A809" s="1">
        <v>36351</v>
      </c>
      <c r="B809" s="4">
        <v>36351</v>
      </c>
      <c r="C809" s="12">
        <f t="shared" si="22"/>
        <v>7</v>
      </c>
      <c r="D809" s="40">
        <v>598000</v>
      </c>
    </row>
    <row r="810" spans="1:4">
      <c r="A810" s="1">
        <v>36352</v>
      </c>
      <c r="B810" s="4">
        <v>36352</v>
      </c>
      <c r="C810" s="12">
        <f t="shared" si="22"/>
        <v>7</v>
      </c>
      <c r="D810" s="40">
        <v>533000</v>
      </c>
    </row>
    <row r="811" spans="1:4">
      <c r="A811" s="1">
        <v>36353</v>
      </c>
      <c r="B811" s="4">
        <v>36353</v>
      </c>
      <c r="C811" s="12">
        <f t="shared" si="22"/>
        <v>7</v>
      </c>
      <c r="D811" s="40">
        <v>686000</v>
      </c>
    </row>
    <row r="812" spans="1:4">
      <c r="A812" s="1">
        <v>36354</v>
      </c>
      <c r="B812" s="4">
        <v>36354</v>
      </c>
      <c r="C812" s="12">
        <f t="shared" si="22"/>
        <v>7</v>
      </c>
      <c r="D812" s="40">
        <v>718000</v>
      </c>
    </row>
    <row r="813" spans="1:4">
      <c r="A813" s="1">
        <v>36355</v>
      </c>
      <c r="B813" s="4">
        <v>36355</v>
      </c>
      <c r="C813" s="12">
        <f t="shared" si="22"/>
        <v>7</v>
      </c>
      <c r="D813" s="40">
        <v>754000</v>
      </c>
    </row>
    <row r="814" spans="1:4">
      <c r="A814" s="1">
        <v>36356</v>
      </c>
      <c r="B814" s="4">
        <v>36356</v>
      </c>
      <c r="C814" s="12">
        <f t="shared" si="22"/>
        <v>7</v>
      </c>
      <c r="D814" s="40">
        <v>762000</v>
      </c>
    </row>
    <row r="815" spans="1:4">
      <c r="A815" s="1">
        <v>36357</v>
      </c>
      <c r="B815" s="4">
        <v>36357</v>
      </c>
      <c r="C815" s="12">
        <f t="shared" si="22"/>
        <v>7</v>
      </c>
      <c r="D815" s="40">
        <v>748000</v>
      </c>
    </row>
    <row r="816" spans="1:4">
      <c r="A816" s="1">
        <v>36358</v>
      </c>
      <c r="B816" s="4">
        <v>36358</v>
      </c>
      <c r="C816" s="12">
        <f t="shared" si="22"/>
        <v>7</v>
      </c>
      <c r="D816" s="40">
        <v>589000</v>
      </c>
    </row>
    <row r="817" spans="1:4">
      <c r="A817" s="1">
        <v>36359</v>
      </c>
      <c r="B817" s="4">
        <v>36359</v>
      </c>
      <c r="C817" s="12">
        <f t="shared" si="22"/>
        <v>7</v>
      </c>
      <c r="D817" s="40">
        <v>596000</v>
      </c>
    </row>
    <row r="818" spans="1:4">
      <c r="A818" s="1">
        <v>36360</v>
      </c>
      <c r="B818" s="4">
        <v>36360</v>
      </c>
      <c r="C818" s="12">
        <f t="shared" si="22"/>
        <v>7</v>
      </c>
      <c r="D818" s="40">
        <v>738000</v>
      </c>
    </row>
    <row r="819" spans="1:4">
      <c r="A819" s="1">
        <v>36361</v>
      </c>
      <c r="B819" s="4">
        <v>36361</v>
      </c>
      <c r="C819" s="12">
        <f t="shared" si="22"/>
        <v>7</v>
      </c>
      <c r="D819" s="40">
        <v>747000</v>
      </c>
    </row>
    <row r="820" spans="1:4">
      <c r="A820" s="1">
        <v>36362</v>
      </c>
      <c r="B820" s="4">
        <v>36362</v>
      </c>
      <c r="C820" s="12">
        <f t="shared" si="22"/>
        <v>7</v>
      </c>
      <c r="D820" s="40">
        <v>756000</v>
      </c>
    </row>
    <row r="821" spans="1:4">
      <c r="A821" s="1">
        <v>36363</v>
      </c>
      <c r="B821" s="4">
        <v>36363</v>
      </c>
      <c r="C821" s="12">
        <f t="shared" si="22"/>
        <v>7</v>
      </c>
      <c r="D821" s="40">
        <v>741000</v>
      </c>
    </row>
    <row r="822" spans="1:4">
      <c r="A822" s="1">
        <v>36364</v>
      </c>
      <c r="B822" s="4">
        <v>36364</v>
      </c>
      <c r="C822" s="12">
        <f t="shared" si="22"/>
        <v>7</v>
      </c>
      <c r="D822" s="40">
        <v>766000</v>
      </c>
    </row>
    <row r="823" spans="1:4">
      <c r="A823" s="1">
        <v>36365</v>
      </c>
      <c r="B823" s="4">
        <v>36365</v>
      </c>
      <c r="C823" s="12">
        <f t="shared" si="22"/>
        <v>7</v>
      </c>
      <c r="D823" s="40">
        <v>469000</v>
      </c>
    </row>
    <row r="824" spans="1:4">
      <c r="A824" s="1">
        <v>36366</v>
      </c>
      <c r="B824" s="4">
        <v>36366</v>
      </c>
      <c r="C824" s="12">
        <f t="shared" si="22"/>
        <v>7</v>
      </c>
      <c r="D824" s="40">
        <v>477000</v>
      </c>
    </row>
    <row r="825" spans="1:4">
      <c r="A825" s="1">
        <v>36367</v>
      </c>
      <c r="B825" s="4">
        <v>36367</v>
      </c>
      <c r="C825" s="12">
        <f t="shared" si="22"/>
        <v>7</v>
      </c>
      <c r="D825" s="40">
        <v>624000</v>
      </c>
    </row>
    <row r="826" spans="1:4">
      <c r="A826" s="1">
        <v>36368</v>
      </c>
      <c r="B826" s="4">
        <v>36368</v>
      </c>
      <c r="C826" s="12">
        <f t="shared" si="22"/>
        <v>7</v>
      </c>
      <c r="D826" s="40">
        <v>718000</v>
      </c>
    </row>
    <row r="827" spans="1:4">
      <c r="A827" s="1">
        <v>36369</v>
      </c>
      <c r="B827" s="4">
        <v>36369</v>
      </c>
      <c r="C827" s="12">
        <f t="shared" si="22"/>
        <v>7</v>
      </c>
      <c r="D827" s="40">
        <v>715000</v>
      </c>
    </row>
    <row r="828" spans="1:4">
      <c r="A828" s="1">
        <v>36370</v>
      </c>
      <c r="B828" s="4">
        <v>36370</v>
      </c>
      <c r="C828" s="12">
        <f t="shared" si="22"/>
        <v>7</v>
      </c>
      <c r="D828" s="40">
        <v>692000</v>
      </c>
    </row>
    <row r="829" spans="1:4">
      <c r="A829" s="1">
        <v>36371</v>
      </c>
      <c r="B829" s="4">
        <v>36371</v>
      </c>
      <c r="C829" s="12">
        <f t="shared" si="22"/>
        <v>7</v>
      </c>
      <c r="D829" s="40">
        <v>629000</v>
      </c>
    </row>
    <row r="830" spans="1:4">
      <c r="A830" s="1">
        <v>36372</v>
      </c>
      <c r="B830" s="4">
        <v>36372</v>
      </c>
      <c r="C830" s="12">
        <f t="shared" si="22"/>
        <v>7</v>
      </c>
      <c r="D830" s="40">
        <v>612000</v>
      </c>
    </row>
    <row r="831" spans="1:4">
      <c r="A831" s="1">
        <v>36373</v>
      </c>
      <c r="B831" s="4">
        <v>36373</v>
      </c>
      <c r="C831" s="12">
        <f t="shared" si="22"/>
        <v>8</v>
      </c>
      <c r="D831" s="40">
        <v>439000</v>
      </c>
    </row>
    <row r="832" spans="1:4">
      <c r="A832" s="1">
        <v>36374</v>
      </c>
      <c r="B832" s="4">
        <v>36374</v>
      </c>
      <c r="C832" s="12">
        <f t="shared" si="22"/>
        <v>8</v>
      </c>
      <c r="D832" s="40">
        <v>556000</v>
      </c>
    </row>
    <row r="833" spans="1:4">
      <c r="A833" s="1">
        <v>36375</v>
      </c>
      <c r="B833" s="4">
        <v>36375</v>
      </c>
      <c r="C833" s="12">
        <f t="shared" si="22"/>
        <v>8</v>
      </c>
      <c r="D833" s="40">
        <v>698000</v>
      </c>
    </row>
    <row r="834" spans="1:4">
      <c r="A834" s="1">
        <v>36376</v>
      </c>
      <c r="B834" s="4">
        <v>36376</v>
      </c>
      <c r="C834" s="12">
        <f t="shared" si="22"/>
        <v>8</v>
      </c>
      <c r="D834" s="40">
        <v>678000</v>
      </c>
    </row>
    <row r="835" spans="1:4">
      <c r="A835" s="1">
        <v>36377</v>
      </c>
      <c r="B835" s="4">
        <v>36377</v>
      </c>
      <c r="C835" s="12">
        <f t="shared" si="22"/>
        <v>8</v>
      </c>
      <c r="D835" s="40">
        <v>713000</v>
      </c>
    </row>
    <row r="836" spans="1:4">
      <c r="A836" s="1">
        <v>36378</v>
      </c>
      <c r="B836" s="4">
        <v>36378</v>
      </c>
      <c r="C836" s="12">
        <f t="shared" si="22"/>
        <v>8</v>
      </c>
      <c r="D836" s="40">
        <v>668000</v>
      </c>
    </row>
    <row r="837" spans="1:4">
      <c r="A837" s="1">
        <v>36379</v>
      </c>
      <c r="B837" s="4">
        <v>36379</v>
      </c>
      <c r="C837" s="12">
        <f t="shared" si="22"/>
        <v>8</v>
      </c>
      <c r="D837" s="40">
        <v>601000</v>
      </c>
    </row>
    <row r="838" spans="1:4">
      <c r="A838" s="1">
        <v>36380</v>
      </c>
      <c r="B838" s="4">
        <v>36380</v>
      </c>
      <c r="C838" s="12">
        <f t="shared" si="22"/>
        <v>8</v>
      </c>
      <c r="D838" s="40">
        <v>589000</v>
      </c>
    </row>
    <row r="839" spans="1:4">
      <c r="A839" s="1">
        <v>36381</v>
      </c>
      <c r="B839" s="4">
        <v>36381</v>
      </c>
      <c r="C839" s="12">
        <f t="shared" si="22"/>
        <v>8</v>
      </c>
      <c r="D839" s="40">
        <v>640000</v>
      </c>
    </row>
    <row r="840" spans="1:4">
      <c r="A840" s="1">
        <v>36382</v>
      </c>
      <c r="B840" s="4">
        <v>36382</v>
      </c>
      <c r="C840" s="12">
        <f t="shared" si="22"/>
        <v>8</v>
      </c>
      <c r="D840" s="40">
        <v>676000</v>
      </c>
    </row>
    <row r="841" spans="1:4">
      <c r="A841" s="1">
        <v>36383</v>
      </c>
      <c r="B841" s="4">
        <v>36383</v>
      </c>
      <c r="C841" s="12">
        <f t="shared" si="22"/>
        <v>8</v>
      </c>
      <c r="D841" s="40">
        <v>624000</v>
      </c>
    </row>
    <row r="842" spans="1:4">
      <c r="A842" s="1">
        <v>36384</v>
      </c>
      <c r="B842" s="4">
        <v>36384</v>
      </c>
      <c r="C842" s="12">
        <f t="shared" ref="C842:C905" si="23">IF(B842&lt;&gt;"",MONTH(B842),0)</f>
        <v>8</v>
      </c>
      <c r="D842" s="40">
        <v>601000</v>
      </c>
    </row>
    <row r="843" spans="1:4">
      <c r="A843" s="1">
        <v>36385</v>
      </c>
      <c r="B843" s="4">
        <v>36385</v>
      </c>
      <c r="C843" s="12">
        <f t="shared" si="23"/>
        <v>8</v>
      </c>
      <c r="D843" s="40">
        <v>616000</v>
      </c>
    </row>
    <row r="844" spans="1:4">
      <c r="A844" s="1">
        <v>36386</v>
      </c>
      <c r="B844" s="4">
        <v>36386</v>
      </c>
      <c r="C844" s="12">
        <f t="shared" si="23"/>
        <v>8</v>
      </c>
      <c r="D844" s="40">
        <v>571000</v>
      </c>
    </row>
    <row r="845" spans="1:4">
      <c r="A845" s="1">
        <v>36387</v>
      </c>
      <c r="B845" s="4">
        <v>36387</v>
      </c>
      <c r="C845" s="12">
        <f t="shared" si="23"/>
        <v>8</v>
      </c>
      <c r="D845" s="40">
        <v>564000</v>
      </c>
    </row>
    <row r="846" spans="1:4">
      <c r="A846" s="1">
        <v>36388</v>
      </c>
      <c r="B846" s="4">
        <v>36388</v>
      </c>
      <c r="C846" s="12">
        <f t="shared" si="23"/>
        <v>8</v>
      </c>
      <c r="D846" s="40">
        <v>610000</v>
      </c>
    </row>
    <row r="847" spans="1:4">
      <c r="A847" s="1">
        <v>36389</v>
      </c>
      <c r="B847" s="4">
        <v>36389</v>
      </c>
      <c r="C847" s="12">
        <f t="shared" si="23"/>
        <v>8</v>
      </c>
      <c r="D847" s="40">
        <v>669000</v>
      </c>
    </row>
    <row r="848" spans="1:4">
      <c r="A848" s="1">
        <v>36390</v>
      </c>
      <c r="B848" s="4">
        <v>36390</v>
      </c>
      <c r="C848" s="12">
        <f t="shared" si="23"/>
        <v>8</v>
      </c>
      <c r="D848" s="40">
        <v>624000</v>
      </c>
    </row>
    <row r="849" spans="1:4">
      <c r="A849" s="1">
        <v>36391</v>
      </c>
      <c r="B849" s="4">
        <v>36391</v>
      </c>
      <c r="C849" s="12">
        <f t="shared" si="23"/>
        <v>8</v>
      </c>
      <c r="D849" s="40">
        <v>612000</v>
      </c>
    </row>
    <row r="850" spans="1:4">
      <c r="A850" s="1">
        <v>36392</v>
      </c>
      <c r="B850" s="4">
        <v>36392</v>
      </c>
      <c r="C850" s="12">
        <f t="shared" si="23"/>
        <v>8</v>
      </c>
      <c r="D850" s="40">
        <v>620000</v>
      </c>
    </row>
    <row r="851" spans="1:4">
      <c r="A851" s="1">
        <v>36393</v>
      </c>
      <c r="B851" s="4">
        <v>36393</v>
      </c>
      <c r="C851" s="12">
        <f t="shared" si="23"/>
        <v>8</v>
      </c>
      <c r="D851" s="40">
        <v>603000</v>
      </c>
    </row>
    <row r="852" spans="1:4">
      <c r="A852" s="1">
        <v>36394</v>
      </c>
      <c r="B852" s="4">
        <v>36394</v>
      </c>
      <c r="C852" s="12">
        <f t="shared" si="23"/>
        <v>8</v>
      </c>
      <c r="D852" s="40">
        <v>598000</v>
      </c>
    </row>
    <row r="853" spans="1:4">
      <c r="A853" s="1">
        <v>36395</v>
      </c>
      <c r="B853" s="4">
        <v>36395</v>
      </c>
      <c r="C853" s="12">
        <f t="shared" si="23"/>
        <v>8</v>
      </c>
      <c r="D853" s="40">
        <v>579000</v>
      </c>
    </row>
    <row r="854" spans="1:4">
      <c r="A854" s="1">
        <v>36396</v>
      </c>
      <c r="B854" s="4">
        <v>36396</v>
      </c>
      <c r="C854" s="12">
        <f t="shared" si="23"/>
        <v>8</v>
      </c>
      <c r="D854" s="38">
        <f>VLOOKUP($B854,data!$A$6:$M$15000,7)</f>
        <v>604000</v>
      </c>
    </row>
    <row r="855" spans="1:4">
      <c r="A855" s="1">
        <v>36397</v>
      </c>
      <c r="B855" s="4">
        <v>36397</v>
      </c>
      <c r="C855" s="12">
        <f t="shared" si="23"/>
        <v>8</v>
      </c>
      <c r="D855" s="38">
        <f>VLOOKUP($B855,data!$A$6:$M$15000,7)</f>
        <v>604000</v>
      </c>
    </row>
    <row r="856" spans="1:4">
      <c r="A856" s="1">
        <v>36398</v>
      </c>
      <c r="B856" s="4">
        <v>36398</v>
      </c>
      <c r="C856" s="12">
        <f t="shared" si="23"/>
        <v>8</v>
      </c>
      <c r="D856" s="38">
        <f>VLOOKUP($B856,data!$A$6:$M$15000,7)</f>
        <v>541000</v>
      </c>
    </row>
    <row r="857" spans="1:4">
      <c r="A857" s="1">
        <v>36399</v>
      </c>
      <c r="B857" s="4">
        <v>36399</v>
      </c>
      <c r="C857" s="12">
        <f t="shared" si="23"/>
        <v>8</v>
      </c>
      <c r="D857" s="38">
        <f>VLOOKUP($B857,data!$A$6:$M$15000,7)</f>
        <v>616000</v>
      </c>
    </row>
    <row r="858" spans="1:4">
      <c r="A858" s="1">
        <v>36400</v>
      </c>
      <c r="B858" s="4">
        <v>36400</v>
      </c>
      <c r="C858" s="12">
        <f t="shared" si="23"/>
        <v>8</v>
      </c>
      <c r="D858" s="38">
        <f>VLOOKUP($B858,data!$A$6:$M$15000,7)</f>
        <v>713000</v>
      </c>
    </row>
    <row r="859" spans="1:4">
      <c r="A859" s="1">
        <v>36401</v>
      </c>
      <c r="B859" s="4">
        <v>36401</v>
      </c>
      <c r="C859" s="12">
        <f t="shared" si="23"/>
        <v>8</v>
      </c>
      <c r="D859" s="38">
        <f>VLOOKUP($B859,data!$A$6:$M$15000,7)</f>
        <v>723000</v>
      </c>
    </row>
    <row r="860" spans="1:4">
      <c r="A860" s="1">
        <v>36402</v>
      </c>
      <c r="B860" s="4">
        <v>36402</v>
      </c>
      <c r="C860" s="12">
        <f t="shared" si="23"/>
        <v>8</v>
      </c>
      <c r="D860" s="38">
        <f>VLOOKUP($B860,data!$A$6:$M$15000,7)</f>
        <v>721000</v>
      </c>
    </row>
    <row r="861" spans="1:4">
      <c r="A861" s="1">
        <v>36403</v>
      </c>
      <c r="B861" s="4">
        <v>36403</v>
      </c>
      <c r="C861" s="12">
        <f t="shared" si="23"/>
        <v>8</v>
      </c>
      <c r="D861" s="38">
        <f>VLOOKUP($B861,data!$A$6:$M$15000,7)</f>
        <v>750000</v>
      </c>
    </row>
    <row r="862" spans="1:4">
      <c r="A862" s="1">
        <v>36404</v>
      </c>
      <c r="B862" s="4">
        <v>36404</v>
      </c>
      <c r="C862" s="12">
        <f t="shared" si="23"/>
        <v>9</v>
      </c>
      <c r="D862" s="38">
        <f>VLOOKUP($B862,data!$A$6:$M$15000,7)</f>
        <v>674000</v>
      </c>
    </row>
    <row r="863" spans="1:4">
      <c r="A863" s="1">
        <v>36405</v>
      </c>
      <c r="B863" s="4">
        <v>36405</v>
      </c>
      <c r="C863" s="12">
        <f t="shared" si="23"/>
        <v>9</v>
      </c>
      <c r="D863" s="38">
        <f>VLOOKUP($B863,data!$A$6:$M$15000,7)</f>
        <v>748000</v>
      </c>
    </row>
    <row r="864" spans="1:4">
      <c r="A864" s="1">
        <v>36406</v>
      </c>
      <c r="B864" s="4">
        <v>36406</v>
      </c>
      <c r="C864" s="12">
        <f t="shared" si="23"/>
        <v>9</v>
      </c>
      <c r="D864" s="38">
        <f>VLOOKUP($B864,data!$A$6:$M$15000,7)</f>
        <v>746000</v>
      </c>
    </row>
    <row r="865" spans="1:4">
      <c r="A865" s="1">
        <v>36407</v>
      </c>
      <c r="B865" s="4">
        <v>36407</v>
      </c>
      <c r="C865" s="12">
        <f t="shared" si="23"/>
        <v>9</v>
      </c>
      <c r="D865" s="38">
        <f>VLOOKUP($B865,data!$A$6:$M$15000,7)</f>
        <v>598000</v>
      </c>
    </row>
    <row r="866" spans="1:4">
      <c r="A866" s="1">
        <v>36408</v>
      </c>
      <c r="B866" s="4">
        <v>36408</v>
      </c>
      <c r="C866" s="12">
        <f t="shared" si="23"/>
        <v>9</v>
      </c>
      <c r="D866" s="38">
        <f>VLOOKUP($B866,data!$A$6:$M$15000,7)</f>
        <v>521000</v>
      </c>
    </row>
    <row r="867" spans="1:4">
      <c r="A867" s="1">
        <v>36409</v>
      </c>
      <c r="B867" s="4">
        <v>36409</v>
      </c>
      <c r="C867" s="12">
        <f t="shared" si="23"/>
        <v>9</v>
      </c>
      <c r="D867" s="38">
        <f>VLOOKUP($B867,data!$A$6:$M$15000,7)</f>
        <v>545000</v>
      </c>
    </row>
    <row r="868" spans="1:4">
      <c r="A868" s="1">
        <v>36410</v>
      </c>
      <c r="B868" s="4">
        <v>36410</v>
      </c>
      <c r="C868" s="12">
        <f t="shared" si="23"/>
        <v>9</v>
      </c>
      <c r="D868" s="38">
        <f>VLOOKUP($B868,data!$A$6:$M$15000,7)</f>
        <v>618000</v>
      </c>
    </row>
    <row r="869" spans="1:4">
      <c r="A869" s="1">
        <v>36411</v>
      </c>
      <c r="B869" s="4">
        <v>36411</v>
      </c>
      <c r="C869" s="12">
        <f t="shared" si="23"/>
        <v>9</v>
      </c>
      <c r="D869" s="38">
        <f>VLOOKUP($B869,data!$A$6:$M$15000,7)</f>
        <v>731000</v>
      </c>
    </row>
    <row r="870" spans="1:4">
      <c r="A870" s="1">
        <v>36412</v>
      </c>
      <c r="B870" s="4">
        <v>36412</v>
      </c>
      <c r="C870" s="12">
        <f t="shared" si="23"/>
        <v>9</v>
      </c>
      <c r="D870" s="38">
        <f>VLOOKUP($B870,data!$A$6:$M$15000,7)</f>
        <v>750000</v>
      </c>
    </row>
    <row r="871" spans="1:4">
      <c r="A871" s="1">
        <v>36413</v>
      </c>
      <c r="B871" s="4">
        <v>36413</v>
      </c>
      <c r="C871" s="12">
        <f t="shared" si="23"/>
        <v>9</v>
      </c>
      <c r="D871" s="38">
        <f>VLOOKUP($B871,data!$A$6:$M$15000,7)</f>
        <v>728000</v>
      </c>
    </row>
    <row r="872" spans="1:4">
      <c r="A872" s="1">
        <v>36414</v>
      </c>
      <c r="B872" s="4">
        <v>36414</v>
      </c>
      <c r="C872" s="12">
        <f t="shared" si="23"/>
        <v>9</v>
      </c>
      <c r="D872" s="38">
        <f>VLOOKUP($B872,data!$A$6:$M$15000,7)</f>
        <v>609000</v>
      </c>
    </row>
    <row r="873" spans="1:4">
      <c r="A873" s="1">
        <v>36415</v>
      </c>
      <c r="B873" s="4">
        <v>36415</v>
      </c>
      <c r="C873" s="12">
        <f t="shared" si="23"/>
        <v>9</v>
      </c>
      <c r="D873" s="38">
        <f>VLOOKUP($B873,data!$A$6:$M$15000,7)</f>
        <v>639000</v>
      </c>
    </row>
    <row r="874" spans="1:4">
      <c r="A874" s="1">
        <v>36416</v>
      </c>
      <c r="B874" s="4">
        <v>36416</v>
      </c>
      <c r="C874" s="12">
        <f t="shared" si="23"/>
        <v>9</v>
      </c>
      <c r="D874" s="38">
        <f>VLOOKUP($B874,data!$A$6:$M$15000,7)</f>
        <v>652000</v>
      </c>
    </row>
    <row r="875" spans="1:4">
      <c r="A875" s="1">
        <v>36417</v>
      </c>
      <c r="B875" s="4">
        <v>36417</v>
      </c>
      <c r="C875" s="12">
        <f t="shared" si="23"/>
        <v>9</v>
      </c>
      <c r="D875" s="38">
        <f>VLOOKUP($B875,data!$A$6:$M$15000,7)</f>
        <v>732000</v>
      </c>
    </row>
    <row r="876" spans="1:4">
      <c r="A876" s="1">
        <v>36418</v>
      </c>
      <c r="B876" s="4">
        <v>36418</v>
      </c>
      <c r="C876" s="12">
        <f t="shared" si="23"/>
        <v>9</v>
      </c>
      <c r="D876" s="38">
        <f>VLOOKUP($B876,data!$A$6:$M$15000,7)</f>
        <v>748000</v>
      </c>
    </row>
    <row r="877" spans="1:4">
      <c r="A877" s="1">
        <v>36419</v>
      </c>
      <c r="B877" s="4">
        <v>36419</v>
      </c>
      <c r="C877" s="12">
        <f t="shared" si="23"/>
        <v>9</v>
      </c>
      <c r="D877" s="38">
        <f>VLOOKUP($B877,data!$A$6:$M$15000,7)</f>
        <v>738000</v>
      </c>
    </row>
    <row r="878" spans="1:4">
      <c r="A878" s="1">
        <v>36420</v>
      </c>
      <c r="B878" s="4">
        <v>36420</v>
      </c>
      <c r="C878" s="12">
        <f t="shared" si="23"/>
        <v>9</v>
      </c>
      <c r="D878" s="38">
        <f>VLOOKUP($B878,data!$A$6:$M$15000,7)</f>
        <v>733000</v>
      </c>
    </row>
    <row r="879" spans="1:4">
      <c r="A879" s="1">
        <v>36421</v>
      </c>
      <c r="B879" s="4">
        <v>36421</v>
      </c>
      <c r="C879" s="12">
        <f t="shared" si="23"/>
        <v>9</v>
      </c>
      <c r="D879" s="38">
        <f>VLOOKUP($B879,data!$A$6:$M$15000,7)</f>
        <v>662000</v>
      </c>
    </row>
    <row r="880" spans="1:4">
      <c r="A880" s="1">
        <v>36422</v>
      </c>
      <c r="B880" s="4">
        <v>36422</v>
      </c>
      <c r="C880" s="12">
        <f t="shared" si="23"/>
        <v>9</v>
      </c>
      <c r="D880" s="38">
        <f>VLOOKUP($B880,data!$A$6:$M$15000,7)</f>
        <v>600000</v>
      </c>
    </row>
    <row r="881" spans="1:4">
      <c r="A881" s="1">
        <v>36423</v>
      </c>
      <c r="B881" s="4">
        <v>36423</v>
      </c>
      <c r="C881" s="12">
        <f t="shared" si="23"/>
        <v>9</v>
      </c>
      <c r="D881" s="38">
        <f>VLOOKUP($B881,data!$A$6:$M$15000,7)</f>
        <v>626000</v>
      </c>
    </row>
    <row r="882" spans="1:4">
      <c r="A882" s="1">
        <v>36424</v>
      </c>
      <c r="B882" s="4">
        <v>36424</v>
      </c>
      <c r="C882" s="12">
        <f t="shared" si="23"/>
        <v>9</v>
      </c>
      <c r="D882" s="38">
        <f>VLOOKUP($B882,data!$A$6:$M$15000,7)</f>
        <v>647000</v>
      </c>
    </row>
    <row r="883" spans="1:4">
      <c r="A883" s="1">
        <v>36425</v>
      </c>
      <c r="B883" s="4">
        <v>36425</v>
      </c>
      <c r="C883" s="12">
        <f t="shared" si="23"/>
        <v>9</v>
      </c>
      <c r="D883" s="38">
        <f>VLOOKUP($B883,data!$A$6:$M$15000,7)</f>
        <v>635000</v>
      </c>
    </row>
    <row r="884" spans="1:4">
      <c r="A884" s="1">
        <v>36426</v>
      </c>
      <c r="B884" s="4">
        <v>36426</v>
      </c>
      <c r="C884" s="12">
        <f t="shared" si="23"/>
        <v>9</v>
      </c>
      <c r="D884" s="38">
        <f>VLOOKUP($B884,data!$A$6:$M$15000,7)</f>
        <v>672000</v>
      </c>
    </row>
    <row r="885" spans="1:4">
      <c r="A885" s="1">
        <v>36427</v>
      </c>
      <c r="B885" s="4">
        <v>36427</v>
      </c>
      <c r="C885" s="12">
        <f t="shared" si="23"/>
        <v>9</v>
      </c>
      <c r="D885" s="38">
        <f>VLOOKUP($B885,data!$A$6:$M$15000,7)</f>
        <v>664000</v>
      </c>
    </row>
    <row r="886" spans="1:4">
      <c r="A886" s="1">
        <v>36428</v>
      </c>
      <c r="B886" s="4">
        <v>36428</v>
      </c>
      <c r="C886" s="12">
        <f t="shared" si="23"/>
        <v>9</v>
      </c>
      <c r="D886" s="38">
        <f>VLOOKUP($B886,data!$A$6:$M$15000,7)</f>
        <v>682000</v>
      </c>
    </row>
    <row r="887" spans="1:4">
      <c r="A887" s="1">
        <v>36429</v>
      </c>
      <c r="B887" s="4">
        <v>36429</v>
      </c>
      <c r="C887" s="12">
        <f t="shared" si="23"/>
        <v>9</v>
      </c>
      <c r="D887" s="38">
        <f>VLOOKUP($B887,data!$A$6:$M$15000,7)</f>
        <v>705000</v>
      </c>
    </row>
    <row r="888" spans="1:4">
      <c r="A888" s="1">
        <v>36430</v>
      </c>
      <c r="B888" s="4">
        <v>36430</v>
      </c>
      <c r="C888" s="12">
        <f t="shared" si="23"/>
        <v>9</v>
      </c>
      <c r="D888" s="38">
        <f>VLOOKUP($B888,data!$A$6:$M$15000,7)</f>
        <v>762000</v>
      </c>
    </row>
    <row r="889" spans="1:4">
      <c r="A889" s="1">
        <v>36431</v>
      </c>
      <c r="B889" s="4">
        <v>36431</v>
      </c>
      <c r="C889" s="12">
        <f t="shared" si="23"/>
        <v>9</v>
      </c>
      <c r="D889" s="38">
        <f>VLOOKUP($B889,data!$A$6:$M$15000,7)</f>
        <v>697000</v>
      </c>
    </row>
    <row r="890" spans="1:4">
      <c r="A890" s="1">
        <v>36432</v>
      </c>
      <c r="B890" s="4">
        <v>36432</v>
      </c>
      <c r="C890" s="12">
        <f t="shared" si="23"/>
        <v>9</v>
      </c>
      <c r="D890" s="38">
        <f>VLOOKUP($B890,data!$A$6:$M$15000,7)</f>
        <v>743000</v>
      </c>
    </row>
    <row r="891" spans="1:4">
      <c r="A891" s="1">
        <v>36433</v>
      </c>
      <c r="B891" s="4">
        <v>36433</v>
      </c>
      <c r="C891" s="12">
        <f t="shared" si="23"/>
        <v>9</v>
      </c>
      <c r="D891" s="38">
        <f>VLOOKUP($B891,data!$A$6:$M$15000,7)</f>
        <v>717000</v>
      </c>
    </row>
    <row r="892" spans="1:4">
      <c r="A892" s="1">
        <v>36434</v>
      </c>
      <c r="B892" s="4">
        <v>36434</v>
      </c>
      <c r="C892" s="12">
        <f t="shared" si="23"/>
        <v>10</v>
      </c>
      <c r="D892" s="38">
        <f>VLOOKUP($B892,data!$A$6:$M$15000,7)</f>
        <v>716000</v>
      </c>
    </row>
    <row r="893" spans="1:4">
      <c r="A893" s="1">
        <v>36435</v>
      </c>
      <c r="B893" s="4">
        <v>36435</v>
      </c>
      <c r="C893" s="12">
        <f t="shared" si="23"/>
        <v>10</v>
      </c>
      <c r="D893" s="38">
        <f>VLOOKUP($B893,data!$A$6:$M$15000,7)</f>
        <v>707000</v>
      </c>
    </row>
    <row r="894" spans="1:4">
      <c r="A894" s="1">
        <v>36436</v>
      </c>
      <c r="B894" s="4">
        <v>36436</v>
      </c>
      <c r="C894" s="12">
        <f t="shared" si="23"/>
        <v>10</v>
      </c>
      <c r="D894" s="38">
        <f>VLOOKUP($B894,data!$A$6:$M$15000,7)</f>
        <v>711000</v>
      </c>
    </row>
    <row r="895" spans="1:4">
      <c r="A895" s="1">
        <v>36437</v>
      </c>
      <c r="B895" s="4">
        <v>36437</v>
      </c>
      <c r="C895" s="12">
        <f t="shared" si="23"/>
        <v>10</v>
      </c>
      <c r="D895" s="38">
        <f>VLOOKUP($B895,data!$A$6:$M$15000,7)</f>
        <v>729000</v>
      </c>
    </row>
    <row r="896" spans="1:4">
      <c r="A896" s="1">
        <v>36438</v>
      </c>
      <c r="B896" s="4">
        <v>36438</v>
      </c>
      <c r="C896" s="12">
        <f t="shared" si="23"/>
        <v>10</v>
      </c>
      <c r="D896" s="38">
        <f>VLOOKUP($B896,data!$A$6:$M$15000,7)</f>
        <v>663000</v>
      </c>
    </row>
    <row r="897" spans="1:4">
      <c r="A897" s="1">
        <v>36439</v>
      </c>
      <c r="B897" s="4">
        <v>36439</v>
      </c>
      <c r="C897" s="12">
        <f t="shared" si="23"/>
        <v>10</v>
      </c>
      <c r="D897" s="38">
        <f>VLOOKUP($B897,data!$A$6:$M$15000,7)</f>
        <v>678000</v>
      </c>
    </row>
    <row r="898" spans="1:4">
      <c r="A898" s="1">
        <v>36440</v>
      </c>
      <c r="B898" s="4">
        <v>36440</v>
      </c>
      <c r="C898" s="12">
        <f t="shared" si="23"/>
        <v>10</v>
      </c>
      <c r="D898" s="38">
        <f>VLOOKUP($B898,data!$A$6:$M$15000,7)</f>
        <v>714000</v>
      </c>
    </row>
    <row r="899" spans="1:4">
      <c r="A899" s="1">
        <v>36441</v>
      </c>
      <c r="B899" s="4">
        <v>36441</v>
      </c>
      <c r="C899" s="12">
        <f t="shared" si="23"/>
        <v>10</v>
      </c>
      <c r="D899" s="38">
        <f>VLOOKUP($B899,data!$A$6:$M$15000,7)</f>
        <v>743000</v>
      </c>
    </row>
    <row r="900" spans="1:4">
      <c r="A900" s="1">
        <v>36442</v>
      </c>
      <c r="B900" s="4">
        <v>36442</v>
      </c>
      <c r="C900" s="12">
        <f t="shared" si="23"/>
        <v>10</v>
      </c>
      <c r="D900" s="38">
        <f>VLOOKUP($B900,data!$A$6:$M$15000,7)</f>
        <v>736000</v>
      </c>
    </row>
    <row r="901" spans="1:4">
      <c r="A901" s="1">
        <v>36443</v>
      </c>
      <c r="B901" s="4">
        <v>36443</v>
      </c>
      <c r="C901" s="12">
        <f t="shared" si="23"/>
        <v>10</v>
      </c>
      <c r="D901" s="38">
        <f>VLOOKUP($B901,data!$A$6:$M$15000,7)</f>
        <v>694000</v>
      </c>
    </row>
    <row r="902" spans="1:4">
      <c r="A902" s="1">
        <v>36444</v>
      </c>
      <c r="B902" s="4">
        <v>36444</v>
      </c>
      <c r="C902" s="12">
        <f t="shared" si="23"/>
        <v>10</v>
      </c>
      <c r="D902" s="38">
        <f>VLOOKUP($B902,data!$A$6:$M$15000,7)</f>
        <v>738000</v>
      </c>
    </row>
    <row r="903" spans="1:4">
      <c r="A903" s="1">
        <v>36445</v>
      </c>
      <c r="B903" s="4">
        <v>36445</v>
      </c>
      <c r="C903" s="12">
        <f t="shared" si="23"/>
        <v>10</v>
      </c>
      <c r="D903" s="38">
        <f>VLOOKUP($B903,data!$A$6:$M$15000,7)</f>
        <v>733000</v>
      </c>
    </row>
    <row r="904" spans="1:4">
      <c r="A904" s="1">
        <v>36446</v>
      </c>
      <c r="B904" s="4">
        <v>36446</v>
      </c>
      <c r="C904" s="12">
        <f t="shared" si="23"/>
        <v>10</v>
      </c>
      <c r="D904" s="38">
        <f>VLOOKUP($B904,data!$A$6:$M$15000,7)</f>
        <v>689000</v>
      </c>
    </row>
    <row r="905" spans="1:4">
      <c r="A905" s="1">
        <v>36447</v>
      </c>
      <c r="B905" s="4">
        <v>36447</v>
      </c>
      <c r="C905" s="12">
        <f t="shared" si="23"/>
        <v>10</v>
      </c>
      <c r="D905" s="38">
        <f>VLOOKUP($B905,data!$A$6:$M$15000,7)</f>
        <v>664000</v>
      </c>
    </row>
    <row r="906" spans="1:4">
      <c r="A906" s="1">
        <v>36448</v>
      </c>
      <c r="B906" s="4">
        <v>36448</v>
      </c>
      <c r="C906" s="12">
        <f t="shared" ref="C906:C969" si="24">IF(B906&lt;&gt;"",MONTH(B906),0)</f>
        <v>10</v>
      </c>
      <c r="D906" s="38">
        <f>VLOOKUP($B906,data!$A$6:$M$15000,7)</f>
        <v>690000</v>
      </c>
    </row>
    <row r="907" spans="1:4">
      <c r="A907" s="1">
        <v>36449</v>
      </c>
      <c r="B907" s="4">
        <v>36449</v>
      </c>
      <c r="C907" s="12">
        <f t="shared" si="24"/>
        <v>10</v>
      </c>
      <c r="D907" s="38">
        <f>VLOOKUP($B907,data!$A$6:$M$15000,7)</f>
        <v>756000</v>
      </c>
    </row>
    <row r="908" spans="1:4">
      <c r="A908" s="1">
        <v>36450</v>
      </c>
      <c r="B908" s="4">
        <v>36450</v>
      </c>
      <c r="C908" s="12">
        <f t="shared" si="24"/>
        <v>10</v>
      </c>
      <c r="D908" s="38">
        <f>VLOOKUP($B908,data!$A$6:$M$15000,7)</f>
        <v>738000</v>
      </c>
    </row>
    <row r="909" spans="1:4">
      <c r="A909" s="1">
        <v>36451</v>
      </c>
      <c r="B909" s="4">
        <v>36451</v>
      </c>
      <c r="C909" s="12">
        <f t="shared" si="24"/>
        <v>10</v>
      </c>
      <c r="D909" s="38">
        <f>VLOOKUP($B909,data!$A$6:$M$15000,7)</f>
        <v>719000</v>
      </c>
    </row>
    <row r="910" spans="1:4">
      <c r="A910" s="1">
        <v>36452</v>
      </c>
      <c r="B910" s="4">
        <v>36452</v>
      </c>
      <c r="C910" s="12">
        <f t="shared" si="24"/>
        <v>10</v>
      </c>
      <c r="D910" s="38">
        <f>VLOOKUP($B910,data!$A$6:$M$15000,7)</f>
        <v>744000</v>
      </c>
    </row>
    <row r="911" spans="1:4">
      <c r="A911" s="1">
        <v>36453</v>
      </c>
      <c r="B911" s="4">
        <v>36453</v>
      </c>
      <c r="C911" s="12">
        <f t="shared" si="24"/>
        <v>10</v>
      </c>
      <c r="D911" s="38">
        <f>VLOOKUP($B911,data!$A$6:$M$15000,7)</f>
        <v>726000</v>
      </c>
    </row>
    <row r="912" spans="1:4">
      <c r="A912" s="1">
        <v>36454</v>
      </c>
      <c r="B912" s="4">
        <v>36454</v>
      </c>
      <c r="C912" s="12">
        <f t="shared" si="24"/>
        <v>10</v>
      </c>
      <c r="D912" s="38">
        <f>VLOOKUP($B912,data!$A$6:$M$15000,7)</f>
        <v>739000</v>
      </c>
    </row>
    <row r="913" spans="1:4">
      <c r="A913" s="1">
        <v>36455</v>
      </c>
      <c r="B913" s="4">
        <v>36455</v>
      </c>
      <c r="C913" s="12">
        <f t="shared" si="24"/>
        <v>10</v>
      </c>
      <c r="D913" s="38">
        <f>VLOOKUP($B913,data!$A$6:$M$15000,7)</f>
        <v>691000</v>
      </c>
    </row>
    <row r="914" spans="1:4">
      <c r="A914" s="1">
        <v>36456</v>
      </c>
      <c r="B914" s="4">
        <v>36456</v>
      </c>
      <c r="C914" s="12">
        <f t="shared" si="24"/>
        <v>10</v>
      </c>
      <c r="D914" s="38">
        <f>VLOOKUP($B914,data!$A$6:$M$15000,7)</f>
        <v>735000</v>
      </c>
    </row>
    <row r="915" spans="1:4">
      <c r="A915" s="1">
        <v>36457</v>
      </c>
      <c r="B915" s="4">
        <v>36457</v>
      </c>
      <c r="C915" s="12">
        <f t="shared" si="24"/>
        <v>10</v>
      </c>
      <c r="D915" s="38">
        <f>VLOOKUP($B915,data!$A$6:$M$15000,7)</f>
        <v>688000</v>
      </c>
    </row>
    <row r="916" spans="1:4">
      <c r="A916" s="1">
        <v>36458</v>
      </c>
      <c r="B916" s="4">
        <v>36458</v>
      </c>
      <c r="C916" s="12">
        <f t="shared" si="24"/>
        <v>10</v>
      </c>
      <c r="D916" s="38">
        <f>VLOOKUP($B916,data!$A$6:$M$15000,7)</f>
        <v>731000</v>
      </c>
    </row>
    <row r="917" spans="1:4">
      <c r="A917" s="1">
        <v>36459</v>
      </c>
      <c r="B917" s="4">
        <v>36459</v>
      </c>
      <c r="C917" s="12">
        <f t="shared" si="24"/>
        <v>10</v>
      </c>
      <c r="D917" s="38">
        <f>VLOOKUP($B917,data!$A$6:$M$15000,7)</f>
        <v>749000</v>
      </c>
    </row>
    <row r="918" spans="1:4">
      <c r="A918" s="1">
        <v>36460</v>
      </c>
      <c r="B918" s="4">
        <v>36460</v>
      </c>
      <c r="C918" s="12">
        <f t="shared" si="24"/>
        <v>10</v>
      </c>
      <c r="D918" s="38">
        <f>VLOOKUP($B918,data!$A$6:$M$15000,7)</f>
        <v>754000</v>
      </c>
    </row>
    <row r="919" spans="1:4">
      <c r="A919" s="1">
        <v>36461</v>
      </c>
      <c r="B919" s="4">
        <v>36461</v>
      </c>
      <c r="C919" s="12">
        <f t="shared" si="24"/>
        <v>10</v>
      </c>
      <c r="D919" s="38">
        <f>VLOOKUP($B919,data!$A$6:$M$15000,7)</f>
        <v>719000</v>
      </c>
    </row>
    <row r="920" spans="1:4">
      <c r="A920" s="1">
        <v>36462</v>
      </c>
      <c r="B920" s="4">
        <v>36462</v>
      </c>
      <c r="C920" s="12">
        <f t="shared" si="24"/>
        <v>10</v>
      </c>
      <c r="D920" s="38">
        <f>VLOOKUP($B920,data!$A$6:$M$15000,7)</f>
        <v>755000</v>
      </c>
    </row>
    <row r="921" spans="1:4">
      <c r="A921" s="1">
        <v>36463</v>
      </c>
      <c r="B921" s="4">
        <v>36463</v>
      </c>
      <c r="C921" s="12">
        <f t="shared" si="24"/>
        <v>10</v>
      </c>
      <c r="D921" s="38">
        <f>VLOOKUP($B921,data!$A$6:$M$15000,7)</f>
        <v>780000</v>
      </c>
    </row>
    <row r="922" spans="1:4">
      <c r="A922" s="1">
        <v>36464</v>
      </c>
      <c r="B922" s="4">
        <v>36464</v>
      </c>
      <c r="C922" s="12">
        <f t="shared" si="24"/>
        <v>10</v>
      </c>
      <c r="D922" s="38">
        <f>VLOOKUP($B922,data!$A$6:$M$15000,7)</f>
        <v>742000</v>
      </c>
    </row>
    <row r="923" spans="1:4">
      <c r="A923" s="1">
        <v>36465</v>
      </c>
      <c r="B923" s="4">
        <v>36465</v>
      </c>
      <c r="C923" s="12">
        <f t="shared" si="24"/>
        <v>11</v>
      </c>
      <c r="D923" s="38">
        <f>VLOOKUP($B923,data!$A$6:$M$15000,7)</f>
        <v>696000</v>
      </c>
    </row>
    <row r="924" spans="1:4">
      <c r="A924" s="1">
        <v>36466</v>
      </c>
      <c r="B924" s="4">
        <v>36466</v>
      </c>
      <c r="C924" s="12">
        <f t="shared" si="24"/>
        <v>11</v>
      </c>
      <c r="D924" s="38">
        <f>VLOOKUP($B924,data!$A$6:$M$15000,7)</f>
        <v>721000</v>
      </c>
    </row>
    <row r="925" spans="1:4">
      <c r="A925" s="1">
        <v>36467</v>
      </c>
      <c r="B925" s="4">
        <v>36467</v>
      </c>
      <c r="C925" s="12">
        <f t="shared" si="24"/>
        <v>11</v>
      </c>
      <c r="D925" s="38">
        <f>VLOOKUP($B925,data!$A$6:$M$15000,7)</f>
        <v>730000</v>
      </c>
    </row>
    <row r="926" spans="1:4">
      <c r="A926" s="1">
        <v>36468</v>
      </c>
      <c r="B926" s="4">
        <v>36468</v>
      </c>
      <c r="C926" s="12">
        <f t="shared" si="24"/>
        <v>11</v>
      </c>
      <c r="D926" s="38">
        <f>VLOOKUP($B926,data!$A$6:$M$15000,7)</f>
        <v>723000</v>
      </c>
    </row>
    <row r="927" spans="1:4">
      <c r="A927" s="1">
        <v>36469</v>
      </c>
      <c r="B927" s="4">
        <v>36469</v>
      </c>
      <c r="C927" s="12">
        <f t="shared" si="24"/>
        <v>11</v>
      </c>
      <c r="D927" s="38">
        <f>VLOOKUP($B927,data!$A$6:$M$15000,7)</f>
        <v>728000</v>
      </c>
    </row>
    <row r="928" spans="1:4">
      <c r="A928" s="1">
        <v>36470</v>
      </c>
      <c r="B928" s="4">
        <v>36470</v>
      </c>
      <c r="C928" s="12">
        <f t="shared" si="24"/>
        <v>11</v>
      </c>
      <c r="D928" s="38">
        <f>VLOOKUP($B928,data!$A$6:$M$15000,7)</f>
        <v>714000</v>
      </c>
    </row>
    <row r="929" spans="1:4">
      <c r="A929" s="1">
        <v>36471</v>
      </c>
      <c r="B929" s="4">
        <v>36471</v>
      </c>
      <c r="C929" s="12">
        <f t="shared" si="24"/>
        <v>11</v>
      </c>
      <c r="D929" s="38">
        <f>VLOOKUP($B929,data!$A$6:$M$15000,7)</f>
        <v>735000</v>
      </c>
    </row>
    <row r="930" spans="1:4">
      <c r="A930" s="1">
        <v>36472</v>
      </c>
      <c r="B930" s="4">
        <v>36472</v>
      </c>
      <c r="C930" s="12">
        <f t="shared" si="24"/>
        <v>11</v>
      </c>
      <c r="D930" s="38">
        <f>VLOOKUP($B930,data!$A$6:$M$15000,7)</f>
        <v>722000</v>
      </c>
    </row>
    <row r="931" spans="1:4">
      <c r="A931" s="1">
        <v>36473</v>
      </c>
      <c r="B931" s="4">
        <v>36473</v>
      </c>
      <c r="C931" s="12">
        <f t="shared" si="24"/>
        <v>11</v>
      </c>
      <c r="D931" s="38">
        <f>VLOOKUP($B931,data!$A$6:$M$15000,7)</f>
        <v>734000</v>
      </c>
    </row>
    <row r="932" spans="1:4">
      <c r="A932" s="1">
        <v>36474</v>
      </c>
      <c r="B932" s="4">
        <v>36474</v>
      </c>
      <c r="C932" s="12">
        <f t="shared" si="24"/>
        <v>11</v>
      </c>
      <c r="D932" s="38">
        <f>VLOOKUP($B932,data!$A$6:$M$15000,7)</f>
        <v>759000</v>
      </c>
    </row>
    <row r="933" spans="1:4">
      <c r="A933" s="1">
        <v>36475</v>
      </c>
      <c r="B933" s="4">
        <v>36475</v>
      </c>
      <c r="C933" s="12">
        <f t="shared" si="24"/>
        <v>11</v>
      </c>
      <c r="D933" s="38">
        <f>VLOOKUP($B933,data!$A$6:$M$15000,7)</f>
        <v>747000</v>
      </c>
    </row>
    <row r="934" spans="1:4">
      <c r="A934" s="1">
        <v>36476</v>
      </c>
      <c r="B934" s="4">
        <v>36476</v>
      </c>
      <c r="C934" s="12">
        <f t="shared" si="24"/>
        <v>11</v>
      </c>
      <c r="D934" s="38">
        <f>VLOOKUP($B934,data!$A$6:$M$15000,7)</f>
        <v>752000</v>
      </c>
    </row>
    <row r="935" spans="1:4">
      <c r="A935" s="1">
        <v>36477</v>
      </c>
      <c r="B935" s="4">
        <v>36477</v>
      </c>
      <c r="C935" s="12">
        <f t="shared" si="24"/>
        <v>11</v>
      </c>
      <c r="D935" s="38">
        <f>VLOOKUP($B935,data!$A$6:$M$15000,7)</f>
        <v>720000</v>
      </c>
    </row>
    <row r="936" spans="1:4">
      <c r="A936" s="1">
        <v>36478</v>
      </c>
      <c r="B936" s="4">
        <v>36478</v>
      </c>
      <c r="C936" s="12">
        <f t="shared" si="24"/>
        <v>11</v>
      </c>
      <c r="D936" s="38">
        <f>VLOOKUP($B936,data!$A$6:$M$15000,7)</f>
        <v>703000</v>
      </c>
    </row>
    <row r="937" spans="1:4">
      <c r="A937" s="1">
        <v>36479</v>
      </c>
      <c r="B937" s="4">
        <v>36479</v>
      </c>
      <c r="C937" s="12">
        <f t="shared" si="24"/>
        <v>11</v>
      </c>
      <c r="D937" s="38">
        <f>VLOOKUP($B937,data!$A$6:$M$15000,7)</f>
        <v>771000</v>
      </c>
    </row>
    <row r="938" spans="1:4">
      <c r="A938" s="1">
        <v>36480</v>
      </c>
      <c r="B938" s="4">
        <v>36480</v>
      </c>
      <c r="C938" s="12">
        <f t="shared" si="24"/>
        <v>11</v>
      </c>
      <c r="D938" s="38">
        <f>VLOOKUP($B938,data!$A$6:$M$15000,7)</f>
        <v>741000</v>
      </c>
    </row>
    <row r="939" spans="1:4">
      <c r="A939" s="1">
        <v>36481</v>
      </c>
      <c r="B939" s="4">
        <v>36481</v>
      </c>
      <c r="C939" s="12">
        <f t="shared" si="24"/>
        <v>11</v>
      </c>
      <c r="D939" s="38">
        <f>VLOOKUP($B939,data!$A$6:$M$15000,7)</f>
        <v>688000</v>
      </c>
    </row>
    <row r="940" spans="1:4">
      <c r="A940" s="1">
        <v>36482</v>
      </c>
      <c r="B940" s="4">
        <v>36482</v>
      </c>
      <c r="C940" s="12">
        <f t="shared" si="24"/>
        <v>11</v>
      </c>
      <c r="D940" s="38">
        <f>VLOOKUP($B940,data!$A$6:$M$15000,7)</f>
        <v>704000</v>
      </c>
    </row>
    <row r="941" spans="1:4">
      <c r="A941" s="1">
        <v>36483</v>
      </c>
      <c r="B941" s="4">
        <v>36483</v>
      </c>
      <c r="C941" s="12">
        <f t="shared" si="24"/>
        <v>11</v>
      </c>
      <c r="D941" s="38">
        <f>VLOOKUP($B941,data!$A$6:$M$15000,7)</f>
        <v>705000</v>
      </c>
    </row>
    <row r="942" spans="1:4">
      <c r="A942" s="1">
        <v>36484</v>
      </c>
      <c r="B942" s="4">
        <v>36484</v>
      </c>
      <c r="C942" s="12">
        <f t="shared" si="24"/>
        <v>11</v>
      </c>
      <c r="D942" s="38">
        <f>VLOOKUP($B942,data!$A$6:$M$15000,7)</f>
        <v>716000</v>
      </c>
    </row>
    <row r="943" spans="1:4">
      <c r="A943" s="1">
        <v>36485</v>
      </c>
      <c r="B943" s="4">
        <v>36485</v>
      </c>
      <c r="C943" s="12">
        <f t="shared" si="24"/>
        <v>11</v>
      </c>
      <c r="D943" s="38">
        <f>VLOOKUP($B943,data!$A$6:$M$15000,7)</f>
        <v>719000</v>
      </c>
    </row>
    <row r="944" spans="1:4">
      <c r="A944" s="1">
        <v>36486</v>
      </c>
      <c r="B944" s="4">
        <v>36486</v>
      </c>
      <c r="C944" s="12">
        <f t="shared" si="24"/>
        <v>11</v>
      </c>
      <c r="D944" s="38">
        <f>VLOOKUP($B944,data!$A$6:$M$15000,7)</f>
        <v>723000</v>
      </c>
    </row>
    <row r="945" spans="1:4">
      <c r="A945" s="1">
        <v>36487</v>
      </c>
      <c r="B945" s="4">
        <v>36487</v>
      </c>
      <c r="C945" s="12">
        <f t="shared" si="24"/>
        <v>11</v>
      </c>
      <c r="D945" s="38">
        <f>VLOOKUP($B945,data!$A$6:$M$15000,7)</f>
        <v>730000</v>
      </c>
    </row>
    <row r="946" spans="1:4">
      <c r="A946" s="1">
        <v>36488</v>
      </c>
      <c r="B946" s="4">
        <v>36488</v>
      </c>
      <c r="C946" s="12">
        <f t="shared" si="24"/>
        <v>11</v>
      </c>
      <c r="D946" s="38">
        <f>VLOOKUP($B946,data!$A$6:$M$15000,7)</f>
        <v>719000</v>
      </c>
    </row>
    <row r="947" spans="1:4">
      <c r="A947" s="1">
        <v>36489</v>
      </c>
      <c r="B947" s="4">
        <v>36489</v>
      </c>
      <c r="C947" s="12">
        <f t="shared" si="24"/>
        <v>11</v>
      </c>
      <c r="D947" s="38">
        <f>VLOOKUP($B947,data!$A$6:$M$15000,7)</f>
        <v>713000</v>
      </c>
    </row>
    <row r="948" spans="1:4">
      <c r="A948" s="1">
        <v>36490</v>
      </c>
      <c r="B948" s="4">
        <v>36490</v>
      </c>
      <c r="C948" s="12">
        <f t="shared" si="24"/>
        <v>11</v>
      </c>
      <c r="D948" s="38">
        <f>VLOOKUP($B948,data!$A$6:$M$15000,7)</f>
        <v>711000</v>
      </c>
    </row>
    <row r="949" spans="1:4">
      <c r="A949" s="1">
        <v>36491</v>
      </c>
      <c r="B949" s="4">
        <v>36491</v>
      </c>
      <c r="C949" s="12">
        <f t="shared" si="24"/>
        <v>11</v>
      </c>
      <c r="D949" s="38">
        <f>VLOOKUP($B949,data!$A$6:$M$15000,7)</f>
        <v>700000</v>
      </c>
    </row>
    <row r="950" spans="1:4">
      <c r="A950" s="1">
        <v>36492</v>
      </c>
      <c r="B950" s="4">
        <v>36492</v>
      </c>
      <c r="C950" s="12">
        <f t="shared" si="24"/>
        <v>11</v>
      </c>
      <c r="D950" s="38">
        <f>VLOOKUP($B950,data!$A$6:$M$15000,7)</f>
        <v>703000</v>
      </c>
    </row>
    <row r="951" spans="1:4">
      <c r="A951" s="1">
        <v>36493</v>
      </c>
      <c r="B951" s="4">
        <v>36493</v>
      </c>
      <c r="C951" s="12">
        <f t="shared" si="24"/>
        <v>11</v>
      </c>
      <c r="D951" s="38">
        <f>VLOOKUP($B951,data!$A$6:$M$15000,7)</f>
        <v>704000</v>
      </c>
    </row>
    <row r="952" spans="1:4">
      <c r="A952" s="1">
        <v>36494</v>
      </c>
      <c r="B952" s="4">
        <v>36494</v>
      </c>
      <c r="C952" s="12">
        <f t="shared" si="24"/>
        <v>11</v>
      </c>
      <c r="D952" s="38">
        <f>VLOOKUP($B952,data!$A$6:$M$15000,7)</f>
        <v>742000</v>
      </c>
    </row>
    <row r="953" spans="1:4">
      <c r="A953" s="1">
        <v>36495</v>
      </c>
      <c r="B953" s="4">
        <v>36495</v>
      </c>
      <c r="C953" s="12">
        <f t="shared" si="24"/>
        <v>12</v>
      </c>
      <c r="D953" s="38">
        <f>VLOOKUP($B953,data!$A$6:$M$15000,7)</f>
        <v>666000</v>
      </c>
    </row>
    <row r="954" spans="1:4">
      <c r="A954" s="1">
        <v>36496</v>
      </c>
      <c r="B954" s="4">
        <v>36496</v>
      </c>
      <c r="C954" s="12">
        <f t="shared" si="24"/>
        <v>12</v>
      </c>
      <c r="D954" s="38">
        <f>VLOOKUP($B954,data!$A$6:$M$15000,7)</f>
        <v>683000</v>
      </c>
    </row>
    <row r="955" spans="1:4">
      <c r="A955" s="1">
        <v>36497</v>
      </c>
      <c r="B955" s="4">
        <v>36497</v>
      </c>
      <c r="C955" s="12">
        <f t="shared" si="24"/>
        <v>12</v>
      </c>
      <c r="D955" s="38">
        <f>VLOOKUP($B955,data!$A$6:$M$15000,7)</f>
        <v>700000</v>
      </c>
    </row>
    <row r="956" spans="1:4">
      <c r="A956" s="1">
        <v>36498</v>
      </c>
      <c r="B956" s="4">
        <v>36498</v>
      </c>
      <c r="C956" s="12">
        <f t="shared" si="24"/>
        <v>12</v>
      </c>
      <c r="D956" s="38">
        <f>VLOOKUP($B956,data!$A$6:$M$15000,7)</f>
        <v>715000</v>
      </c>
    </row>
    <row r="957" spans="1:4">
      <c r="A957" s="1">
        <v>36499</v>
      </c>
      <c r="B957" s="4">
        <v>36499</v>
      </c>
      <c r="C957" s="12">
        <f t="shared" si="24"/>
        <v>12</v>
      </c>
      <c r="D957" s="38">
        <f>VLOOKUP($B957,data!$A$6:$M$15000,7)</f>
        <v>724000</v>
      </c>
    </row>
    <row r="958" spans="1:4">
      <c r="A958" s="1">
        <v>36500</v>
      </c>
      <c r="B958" s="4">
        <v>36500</v>
      </c>
      <c r="C958" s="12">
        <f t="shared" si="24"/>
        <v>12</v>
      </c>
      <c r="D958" s="38">
        <f>VLOOKUP($B958,data!$A$6:$M$15000,7)</f>
        <v>705000</v>
      </c>
    </row>
    <row r="959" spans="1:4">
      <c r="A959" s="1">
        <v>36501</v>
      </c>
      <c r="B959" s="4">
        <v>36501</v>
      </c>
      <c r="C959" s="12">
        <f t="shared" si="24"/>
        <v>12</v>
      </c>
      <c r="D959" s="38">
        <f>VLOOKUP($B959,data!$A$6:$M$15000,7)</f>
        <v>722000</v>
      </c>
    </row>
    <row r="960" spans="1:4">
      <c r="A960" s="1">
        <v>36502</v>
      </c>
      <c r="B960" s="4">
        <v>36502</v>
      </c>
      <c r="C960" s="12">
        <f t="shared" si="24"/>
        <v>12</v>
      </c>
      <c r="D960" s="38">
        <f>VLOOKUP($B960,data!$A$6:$M$15000,7)</f>
        <v>737000</v>
      </c>
    </row>
    <row r="961" spans="1:4">
      <c r="A961" s="1">
        <v>36503</v>
      </c>
      <c r="B961" s="4">
        <v>36503</v>
      </c>
      <c r="C961" s="12">
        <f t="shared" si="24"/>
        <v>12</v>
      </c>
      <c r="D961" s="38">
        <f>VLOOKUP($B961,data!$A$6:$M$15000,7)</f>
        <v>747000</v>
      </c>
    </row>
    <row r="962" spans="1:4">
      <c r="A962" s="1">
        <v>36504</v>
      </c>
      <c r="B962" s="4">
        <v>36504</v>
      </c>
      <c r="C962" s="12">
        <f t="shared" si="24"/>
        <v>12</v>
      </c>
      <c r="D962" s="38">
        <f>VLOOKUP($B962,data!$A$6:$M$15000,7)</f>
        <v>738000</v>
      </c>
    </row>
    <row r="963" spans="1:4">
      <c r="A963" s="1">
        <v>36505</v>
      </c>
      <c r="B963" s="4">
        <v>36505</v>
      </c>
      <c r="C963" s="12">
        <f t="shared" si="24"/>
        <v>12</v>
      </c>
      <c r="D963" s="38">
        <f>VLOOKUP($B963,data!$A$6:$M$15000,7)</f>
        <v>761250</v>
      </c>
    </row>
    <row r="964" spans="1:4">
      <c r="A964" s="1">
        <v>36506</v>
      </c>
      <c r="B964" s="4">
        <v>36506</v>
      </c>
      <c r="C964" s="12">
        <f t="shared" si="24"/>
        <v>12</v>
      </c>
      <c r="D964" s="38">
        <f>VLOOKUP($B964,data!$A$6:$M$15000,7)</f>
        <v>763500</v>
      </c>
    </row>
    <row r="965" spans="1:4">
      <c r="A965" s="1">
        <v>36507</v>
      </c>
      <c r="B965" s="4">
        <v>36507</v>
      </c>
      <c r="C965" s="12">
        <f t="shared" si="24"/>
        <v>12</v>
      </c>
      <c r="D965" s="38">
        <f>VLOOKUP($B965,data!$A$6:$M$15000,7)</f>
        <v>756000</v>
      </c>
    </row>
    <row r="966" spans="1:4">
      <c r="A966" s="1">
        <v>36508</v>
      </c>
      <c r="B966" s="4">
        <v>36508</v>
      </c>
      <c r="C966" s="12">
        <f t="shared" si="24"/>
        <v>12</v>
      </c>
      <c r="D966" s="38">
        <f>VLOOKUP($B966,data!$A$6:$M$15000,7)</f>
        <v>746000</v>
      </c>
    </row>
    <row r="967" spans="1:4">
      <c r="A967" s="1">
        <v>36509</v>
      </c>
      <c r="B967" s="4">
        <v>36509</v>
      </c>
      <c r="C967" s="12">
        <f t="shared" si="24"/>
        <v>12</v>
      </c>
      <c r="D967" s="38">
        <f>VLOOKUP($B967,data!$A$6:$M$15000,7)</f>
        <v>672000</v>
      </c>
    </row>
    <row r="968" spans="1:4">
      <c r="A968" s="1">
        <v>36510</v>
      </c>
      <c r="B968" s="4">
        <v>36510</v>
      </c>
      <c r="C968" s="12">
        <f t="shared" si="24"/>
        <v>12</v>
      </c>
      <c r="D968" s="38">
        <f>VLOOKUP($B968,data!$A$6:$M$15000,7)</f>
        <v>664000</v>
      </c>
    </row>
    <row r="969" spans="1:4">
      <c r="A969" s="1">
        <v>36511</v>
      </c>
      <c r="B969" s="4">
        <v>36511</v>
      </c>
      <c r="C969" s="12">
        <f t="shared" si="24"/>
        <v>12</v>
      </c>
      <c r="D969" s="38">
        <f>VLOOKUP($B969,data!$A$6:$M$15000,7)</f>
        <v>718000</v>
      </c>
    </row>
    <row r="970" spans="1:4">
      <c r="A970" s="1">
        <v>36512</v>
      </c>
      <c r="B970" s="4">
        <v>36512</v>
      </c>
      <c r="C970" s="12">
        <f t="shared" ref="C970:C1034" si="25">IF(B970&lt;&gt;"",MONTH(B970),0)</f>
        <v>12</v>
      </c>
      <c r="D970" s="38">
        <f>VLOOKUP($B970,data!$A$6:$M$15000,7)</f>
        <v>710000</v>
      </c>
    </row>
    <row r="971" spans="1:4">
      <c r="A971" s="1">
        <v>36513</v>
      </c>
      <c r="B971" s="4">
        <v>36513</v>
      </c>
      <c r="C971" s="12">
        <f t="shared" si="25"/>
        <v>12</v>
      </c>
      <c r="D971" s="38">
        <f>VLOOKUP($B971,data!$A$6:$M$15000,7)</f>
        <v>714000</v>
      </c>
    </row>
    <row r="972" spans="1:4">
      <c r="A972" s="1">
        <v>36514</v>
      </c>
      <c r="B972" s="4">
        <v>36514</v>
      </c>
      <c r="C972" s="12">
        <f t="shared" si="25"/>
        <v>12</v>
      </c>
      <c r="D972" s="38">
        <f>VLOOKUP($B972,data!$A$6:$M$15000,7)</f>
        <v>702000</v>
      </c>
    </row>
    <row r="973" spans="1:4">
      <c r="A973" s="1">
        <v>36515</v>
      </c>
      <c r="B973" s="4">
        <v>36515</v>
      </c>
      <c r="C973" s="12">
        <f t="shared" si="25"/>
        <v>12</v>
      </c>
      <c r="D973" s="38">
        <f>VLOOKUP($B973,data!$A$6:$M$15000,7)</f>
        <v>631000</v>
      </c>
    </row>
    <row r="974" spans="1:4">
      <c r="A974" s="1">
        <v>36516</v>
      </c>
      <c r="B974" s="4">
        <v>36516</v>
      </c>
      <c r="C974" s="12">
        <f t="shared" si="25"/>
        <v>12</v>
      </c>
      <c r="D974" s="38">
        <f>VLOOKUP($B974,data!$A$6:$M$15000,7)</f>
        <v>521000</v>
      </c>
    </row>
    <row r="975" spans="1:4">
      <c r="A975" s="1">
        <v>36517</v>
      </c>
      <c r="B975" s="4">
        <v>36517</v>
      </c>
      <c r="C975" s="12">
        <f t="shared" si="25"/>
        <v>12</v>
      </c>
      <c r="D975" s="38">
        <f>VLOOKUP($B975,data!$A$6:$M$15000,7)</f>
        <v>606000</v>
      </c>
    </row>
    <row r="976" spans="1:4">
      <c r="A976" s="1">
        <v>36518</v>
      </c>
      <c r="B976" s="4">
        <v>36518</v>
      </c>
      <c r="C976" s="12">
        <f t="shared" si="25"/>
        <v>12</v>
      </c>
      <c r="D976" s="38">
        <f>VLOOKUP($B976,data!$A$6:$M$15000,7)</f>
        <v>628000</v>
      </c>
    </row>
    <row r="977" spans="1:4">
      <c r="A977" s="1">
        <v>36519</v>
      </c>
      <c r="B977" s="4">
        <v>36519</v>
      </c>
      <c r="C977" s="12">
        <f t="shared" si="25"/>
        <v>12</v>
      </c>
      <c r="D977" s="38">
        <f>VLOOKUP($B977,data!$A$6:$M$15000,7)</f>
        <v>611000</v>
      </c>
    </row>
    <row r="978" spans="1:4">
      <c r="A978" s="1">
        <v>36520</v>
      </c>
      <c r="B978" s="4">
        <v>36520</v>
      </c>
      <c r="C978" s="12">
        <f t="shared" si="25"/>
        <v>12</v>
      </c>
      <c r="D978" s="38">
        <f>VLOOKUP($B978,data!$A$6:$M$15000,7)</f>
        <v>622000</v>
      </c>
    </row>
    <row r="979" spans="1:4">
      <c r="A979" s="1">
        <v>36521</v>
      </c>
      <c r="B979" s="4">
        <v>36521</v>
      </c>
      <c r="C979" s="12">
        <f t="shared" si="25"/>
        <v>12</v>
      </c>
      <c r="D979" s="38">
        <f>VLOOKUP($B979,data!$A$6:$M$15000,7)</f>
        <v>626000</v>
      </c>
    </row>
    <row r="980" spans="1:4">
      <c r="A980" s="1">
        <v>36522</v>
      </c>
      <c r="B980" s="4">
        <v>36522</v>
      </c>
      <c r="C980" s="12">
        <f t="shared" si="25"/>
        <v>12</v>
      </c>
      <c r="D980" s="38">
        <f>VLOOKUP($B980,data!$A$6:$M$15000,7)</f>
        <v>742000</v>
      </c>
    </row>
    <row r="981" spans="1:4">
      <c r="A981" s="1">
        <v>36523</v>
      </c>
      <c r="B981" s="4">
        <v>36523</v>
      </c>
      <c r="C981" s="12">
        <f t="shared" si="25"/>
        <v>12</v>
      </c>
      <c r="D981" s="38">
        <f>VLOOKUP($B981,data!$A$6:$M$15000,7)</f>
        <v>745000</v>
      </c>
    </row>
    <row r="982" spans="1:4">
      <c r="A982" s="1">
        <v>36524</v>
      </c>
      <c r="B982" s="4">
        <v>36524</v>
      </c>
      <c r="C982" s="12">
        <f t="shared" si="25"/>
        <v>12</v>
      </c>
      <c r="D982" s="38">
        <f>VLOOKUP($B982,data!$A$6:$M$15000,7)</f>
        <v>750000</v>
      </c>
    </row>
    <row r="983" spans="1:4">
      <c r="A983" s="1">
        <v>36525</v>
      </c>
      <c r="B983" s="4">
        <v>36525</v>
      </c>
      <c r="C983" s="12">
        <f t="shared" si="25"/>
        <v>12</v>
      </c>
      <c r="D983" s="38">
        <f>VLOOKUP($B983,data!$A$6:$M$15000,7)</f>
        <v>745000</v>
      </c>
    </row>
    <row r="984" spans="1:4" ht="33.75">
      <c r="A984" s="7" t="s">
        <v>1</v>
      </c>
      <c r="B984" s="8" t="s">
        <v>2</v>
      </c>
      <c r="C984" s="8" t="s">
        <v>14</v>
      </c>
      <c r="D984" s="9" t="s">
        <v>5</v>
      </c>
    </row>
    <row r="985" spans="1:4">
      <c r="A985" s="1">
        <v>36526</v>
      </c>
      <c r="B985" s="4">
        <v>36526</v>
      </c>
      <c r="C985" s="12">
        <f t="shared" si="25"/>
        <v>1</v>
      </c>
      <c r="D985" s="38">
        <f>VLOOKUP($B985,data!$A$6:$M$15000,7)</f>
        <v>644000</v>
      </c>
    </row>
    <row r="986" spans="1:4">
      <c r="A986" s="1">
        <v>36527</v>
      </c>
      <c r="B986" s="4">
        <v>36527</v>
      </c>
      <c r="C986" s="12">
        <f t="shared" si="25"/>
        <v>1</v>
      </c>
      <c r="D986" s="38">
        <f>VLOOKUP($B986,data!$A$6:$M$15000,7)</f>
        <v>723000</v>
      </c>
    </row>
    <row r="987" spans="1:4">
      <c r="A987" s="1">
        <v>36528</v>
      </c>
      <c r="B987" s="4">
        <v>36528</v>
      </c>
      <c r="C987" s="12">
        <f t="shared" si="25"/>
        <v>1</v>
      </c>
      <c r="D987" s="38">
        <f>VLOOKUP($B987,data!$A$6:$M$15000,7)</f>
        <v>718000</v>
      </c>
    </row>
    <row r="988" spans="1:4">
      <c r="A988" s="1">
        <v>36529</v>
      </c>
      <c r="B988" s="4">
        <v>36529</v>
      </c>
      <c r="C988" s="12">
        <f t="shared" si="25"/>
        <v>1</v>
      </c>
      <c r="D988" s="38">
        <f>VLOOKUP($B988,data!$A$6:$M$15000,7)</f>
        <v>716000</v>
      </c>
    </row>
    <row r="989" spans="1:4">
      <c r="A989" s="1">
        <v>36530</v>
      </c>
      <c r="B989" s="4">
        <v>36530</v>
      </c>
      <c r="C989" s="12">
        <f t="shared" si="25"/>
        <v>1</v>
      </c>
      <c r="D989" s="38">
        <f>VLOOKUP($B989,data!$A$6:$M$15000,7)</f>
        <v>704000</v>
      </c>
    </row>
    <row r="990" spans="1:4">
      <c r="A990" s="1">
        <v>36531</v>
      </c>
      <c r="B990" s="4">
        <v>36531</v>
      </c>
      <c r="C990" s="12">
        <f t="shared" si="25"/>
        <v>1</v>
      </c>
      <c r="D990" s="38">
        <f>VLOOKUP($B990,data!$A$6:$M$15000,7)</f>
        <v>662000</v>
      </c>
    </row>
    <row r="991" spans="1:4">
      <c r="A991" s="1">
        <v>36532</v>
      </c>
      <c r="B991" s="4">
        <v>36532</v>
      </c>
      <c r="C991" s="12">
        <f t="shared" si="25"/>
        <v>1</v>
      </c>
      <c r="D991" s="38">
        <f>VLOOKUP($B991,data!$A$6:$M$15000,7)</f>
        <v>699000</v>
      </c>
    </row>
    <row r="992" spans="1:4">
      <c r="A992" s="1">
        <v>36533</v>
      </c>
      <c r="B992" s="4">
        <v>36533</v>
      </c>
      <c r="C992" s="12">
        <f t="shared" si="25"/>
        <v>1</v>
      </c>
      <c r="D992" s="38">
        <f>VLOOKUP($B992,data!$A$6:$M$15000,7)</f>
        <v>710000</v>
      </c>
    </row>
    <row r="993" spans="1:4">
      <c r="A993" s="1">
        <v>36534</v>
      </c>
      <c r="B993" s="4">
        <v>36534</v>
      </c>
      <c r="C993" s="12">
        <f t="shared" si="25"/>
        <v>1</v>
      </c>
      <c r="D993" s="38">
        <f>VLOOKUP($B993,data!$A$6:$M$15000,7)</f>
        <v>713000</v>
      </c>
    </row>
    <row r="994" spans="1:4">
      <c r="A994" s="1">
        <v>36535</v>
      </c>
      <c r="B994" s="4">
        <v>36535</v>
      </c>
      <c r="C994" s="12">
        <f t="shared" si="25"/>
        <v>1</v>
      </c>
      <c r="D994" s="38">
        <f>VLOOKUP($B994,data!$A$6:$M$15000,7)</f>
        <v>699000</v>
      </c>
    </row>
    <row r="995" spans="1:4">
      <c r="A995" s="1">
        <v>36536</v>
      </c>
      <c r="B995" s="4">
        <v>36536</v>
      </c>
      <c r="C995" s="12">
        <f t="shared" si="25"/>
        <v>1</v>
      </c>
      <c r="D995" s="38">
        <f>VLOOKUP($B995,data!$A$6:$M$15000,7)</f>
        <v>724000</v>
      </c>
    </row>
    <row r="996" spans="1:4">
      <c r="A996" s="1">
        <v>36537</v>
      </c>
      <c r="B996" s="4">
        <v>36537</v>
      </c>
      <c r="C996" s="12">
        <f t="shared" si="25"/>
        <v>1</v>
      </c>
      <c r="D996" s="38">
        <f>VLOOKUP($B996,data!$A$6:$M$15000,7)</f>
        <v>723000</v>
      </c>
    </row>
    <row r="997" spans="1:4">
      <c r="A997" s="1">
        <v>36538</v>
      </c>
      <c r="B997" s="4">
        <v>36538</v>
      </c>
      <c r="C997" s="12">
        <f t="shared" si="25"/>
        <v>1</v>
      </c>
      <c r="D997" s="38">
        <f>VLOOKUP($B997,data!$A$6:$M$15000,7)</f>
        <v>718000</v>
      </c>
    </row>
    <row r="998" spans="1:4">
      <c r="A998" s="1">
        <v>36539</v>
      </c>
      <c r="B998" s="4">
        <v>36539</v>
      </c>
      <c r="C998" s="12">
        <f t="shared" si="25"/>
        <v>1</v>
      </c>
      <c r="D998" s="38">
        <f>VLOOKUP($B998,data!$A$6:$M$15000,7)</f>
        <v>767000</v>
      </c>
    </row>
    <row r="999" spans="1:4">
      <c r="A999" s="1">
        <v>36540</v>
      </c>
      <c r="B999" s="4">
        <v>36540</v>
      </c>
      <c r="C999" s="12">
        <f t="shared" si="25"/>
        <v>1</v>
      </c>
      <c r="D999" s="38">
        <f>VLOOKUP($B999,data!$A$6:$M$15000,7)</f>
        <v>724000</v>
      </c>
    </row>
    <row r="1000" spans="1:4">
      <c r="A1000" s="1">
        <v>36541</v>
      </c>
      <c r="B1000" s="4">
        <v>36541</v>
      </c>
      <c r="C1000" s="12">
        <f t="shared" si="25"/>
        <v>1</v>
      </c>
      <c r="D1000" s="38">
        <f>VLOOKUP($B1000,data!$A$6:$M$15000,7)</f>
        <v>733000</v>
      </c>
    </row>
    <row r="1001" spans="1:4">
      <c r="A1001" s="1">
        <v>36542</v>
      </c>
      <c r="B1001" s="4">
        <v>36542</v>
      </c>
      <c r="C1001" s="12">
        <f t="shared" si="25"/>
        <v>1</v>
      </c>
      <c r="D1001" s="38">
        <f>VLOOKUP($B1001,data!$A$6:$M$15000,7)</f>
        <v>729000</v>
      </c>
    </row>
    <row r="1002" spans="1:4">
      <c r="A1002" s="1">
        <v>36543</v>
      </c>
      <c r="B1002" s="4">
        <v>36543</v>
      </c>
      <c r="C1002" s="12">
        <f t="shared" si="25"/>
        <v>1</v>
      </c>
      <c r="D1002" s="38">
        <f>VLOOKUP($B1002,data!$A$6:$M$15000,7)</f>
        <v>717000</v>
      </c>
    </row>
    <row r="1003" spans="1:4">
      <c r="A1003" s="1">
        <v>36544</v>
      </c>
      <c r="B1003" s="4">
        <v>36544</v>
      </c>
      <c r="C1003" s="12">
        <f t="shared" si="25"/>
        <v>1</v>
      </c>
      <c r="D1003" s="38">
        <f>VLOOKUP($B1003,data!$A$6:$M$15000,7)</f>
        <v>703000</v>
      </c>
    </row>
    <row r="1004" spans="1:4">
      <c r="A1004" s="1">
        <v>36545</v>
      </c>
      <c r="B1004" s="4">
        <v>36545</v>
      </c>
      <c r="C1004" s="12">
        <f t="shared" si="25"/>
        <v>1</v>
      </c>
      <c r="D1004" s="38">
        <f>VLOOKUP($B1004,data!$A$6:$M$15000,7)</f>
        <v>746000</v>
      </c>
    </row>
    <row r="1005" spans="1:4">
      <c r="A1005" s="1">
        <v>36546</v>
      </c>
      <c r="B1005" s="4">
        <v>36546</v>
      </c>
      <c r="C1005" s="12">
        <f t="shared" si="25"/>
        <v>1</v>
      </c>
      <c r="D1005" s="38">
        <f>VLOOKUP($B1005,data!$A$6:$M$15000,7)</f>
        <v>735000</v>
      </c>
    </row>
    <row r="1006" spans="1:4">
      <c r="A1006" s="1">
        <v>36547</v>
      </c>
      <c r="B1006" s="4">
        <v>36547</v>
      </c>
      <c r="C1006" s="12">
        <f t="shared" si="25"/>
        <v>1</v>
      </c>
      <c r="D1006" s="38">
        <f>VLOOKUP($B1006,data!$A$6:$M$15000,7)</f>
        <v>620000</v>
      </c>
    </row>
    <row r="1007" spans="1:4">
      <c r="A1007" s="1">
        <v>36548</v>
      </c>
      <c r="B1007" s="4">
        <v>36548</v>
      </c>
      <c r="C1007" s="12">
        <f t="shared" si="25"/>
        <v>1</v>
      </c>
      <c r="D1007" s="38">
        <f>VLOOKUP($B1007,data!$A$6:$M$15000,7)</f>
        <v>704000</v>
      </c>
    </row>
    <row r="1008" spans="1:4">
      <c r="A1008" s="1">
        <v>36549</v>
      </c>
      <c r="B1008" s="4">
        <v>36549</v>
      </c>
      <c r="C1008" s="12">
        <f t="shared" si="25"/>
        <v>1</v>
      </c>
      <c r="D1008" s="38">
        <f>VLOOKUP($B1008,data!$A$6:$M$15000,7)</f>
        <v>698000</v>
      </c>
    </row>
    <row r="1009" spans="1:4">
      <c r="A1009" s="1">
        <v>36550</v>
      </c>
      <c r="B1009" s="4">
        <v>36550</v>
      </c>
      <c r="C1009" s="12">
        <f t="shared" si="25"/>
        <v>1</v>
      </c>
      <c r="D1009" s="38">
        <f>VLOOKUP($B1009,data!$A$6:$M$15000,7)</f>
        <v>704000</v>
      </c>
    </row>
    <row r="1010" spans="1:4">
      <c r="A1010" s="1">
        <v>36551</v>
      </c>
      <c r="B1010" s="4">
        <v>36551</v>
      </c>
      <c r="C1010" s="12">
        <f t="shared" si="25"/>
        <v>1</v>
      </c>
      <c r="D1010" s="38">
        <f>VLOOKUP($B1010,data!$A$6:$M$15000,7)</f>
        <v>548000</v>
      </c>
    </row>
    <row r="1011" spans="1:4">
      <c r="A1011" s="1">
        <v>36552</v>
      </c>
      <c r="B1011" s="4">
        <v>36552</v>
      </c>
      <c r="C1011" s="12">
        <f t="shared" si="25"/>
        <v>1</v>
      </c>
      <c r="D1011" s="38">
        <f>VLOOKUP($B1011,data!$A$6:$M$15000,7)</f>
        <v>553000</v>
      </c>
    </row>
    <row r="1012" spans="1:4">
      <c r="A1012" s="1">
        <v>36553</v>
      </c>
      <c r="B1012" s="4">
        <v>36553</v>
      </c>
      <c r="C1012" s="12">
        <f t="shared" si="25"/>
        <v>1</v>
      </c>
      <c r="D1012" s="38">
        <f>VLOOKUP($B1012,data!$A$6:$M$15000,7)</f>
        <v>549000</v>
      </c>
    </row>
    <row r="1013" spans="1:4">
      <c r="A1013" s="1">
        <v>36554</v>
      </c>
      <c r="B1013" s="4">
        <v>36554</v>
      </c>
      <c r="C1013" s="12">
        <f t="shared" si="25"/>
        <v>1</v>
      </c>
      <c r="D1013" s="38">
        <f>VLOOKUP($B1013,data!$A$6:$M$15000,7)</f>
        <v>533000</v>
      </c>
    </row>
    <row r="1014" spans="1:4">
      <c r="A1014" s="1">
        <v>36555</v>
      </c>
      <c r="B1014" s="4">
        <v>36555</v>
      </c>
      <c r="C1014" s="12">
        <f t="shared" si="25"/>
        <v>1</v>
      </c>
      <c r="D1014" s="38">
        <f>VLOOKUP($B1014,data!$A$6:$M$15000,7)</f>
        <v>536000</v>
      </c>
    </row>
    <row r="1015" spans="1:4">
      <c r="A1015" s="1">
        <v>36556</v>
      </c>
      <c r="B1015" s="4">
        <v>36556</v>
      </c>
      <c r="C1015" s="12">
        <f t="shared" si="25"/>
        <v>1</v>
      </c>
      <c r="D1015" s="38">
        <f>VLOOKUP($B1015,data!$A$6:$M$15000,7)</f>
        <v>534000</v>
      </c>
    </row>
    <row r="1016" spans="1:4">
      <c r="A1016" s="1">
        <v>36557</v>
      </c>
      <c r="B1016" s="4">
        <v>36557</v>
      </c>
      <c r="C1016" s="12">
        <f t="shared" si="25"/>
        <v>2</v>
      </c>
      <c r="D1016" s="38">
        <f>VLOOKUP($B1016,data!$A$6:$M$15000,7)</f>
        <v>564000</v>
      </c>
    </row>
    <row r="1017" spans="1:4">
      <c r="A1017" s="1">
        <v>36558</v>
      </c>
      <c r="B1017" s="4">
        <v>36558</v>
      </c>
      <c r="C1017" s="12">
        <f t="shared" si="25"/>
        <v>2</v>
      </c>
      <c r="D1017" s="38">
        <f>VLOOKUP($B1017,data!$A$6:$M$15000,7)</f>
        <v>623000</v>
      </c>
    </row>
    <row r="1018" spans="1:4">
      <c r="A1018" s="1">
        <v>36559</v>
      </c>
      <c r="B1018" s="4">
        <v>36559</v>
      </c>
      <c r="C1018" s="12">
        <f t="shared" si="25"/>
        <v>2</v>
      </c>
      <c r="D1018" s="38">
        <f>VLOOKUP($B1018,data!$A$6:$M$15000,7)</f>
        <v>594000</v>
      </c>
    </row>
    <row r="1019" spans="1:4">
      <c r="A1019" s="1">
        <v>36560</v>
      </c>
      <c r="B1019" s="4">
        <v>36560</v>
      </c>
      <c r="C1019" s="12">
        <f t="shared" si="25"/>
        <v>2</v>
      </c>
      <c r="D1019" s="38">
        <f>VLOOKUP($B1019,data!$A$6:$M$15000,7)</f>
        <v>600000</v>
      </c>
    </row>
    <row r="1020" spans="1:4">
      <c r="A1020" s="1">
        <v>36561</v>
      </c>
      <c r="B1020" s="4">
        <v>36561</v>
      </c>
      <c r="C1020" s="12">
        <f t="shared" si="25"/>
        <v>2</v>
      </c>
      <c r="D1020" s="38">
        <f>VLOOKUP($B1020,data!$A$6:$M$15000,7)</f>
        <v>647000</v>
      </c>
    </row>
    <row r="1021" spans="1:4">
      <c r="A1021" s="1">
        <v>36562</v>
      </c>
      <c r="B1021" s="4">
        <v>36562</v>
      </c>
      <c r="C1021" s="12">
        <f t="shared" si="25"/>
        <v>2</v>
      </c>
      <c r="D1021" s="38">
        <f>VLOOKUP($B1021,data!$A$6:$M$15000,7)</f>
        <v>646000</v>
      </c>
    </row>
    <row r="1022" spans="1:4">
      <c r="A1022" s="1">
        <v>36563</v>
      </c>
      <c r="B1022" s="4">
        <v>36563</v>
      </c>
      <c r="C1022" s="12">
        <f t="shared" si="25"/>
        <v>2</v>
      </c>
      <c r="D1022" s="38">
        <f>VLOOKUP($B1022,data!$A$6:$M$15000,7)</f>
        <v>646000</v>
      </c>
    </row>
    <row r="1023" spans="1:4">
      <c r="A1023" s="1">
        <v>36564</v>
      </c>
      <c r="B1023" s="4">
        <v>36564</v>
      </c>
      <c r="C1023" s="12">
        <f t="shared" si="25"/>
        <v>2</v>
      </c>
      <c r="D1023" s="38">
        <f>VLOOKUP($B1023,data!$A$6:$M$15000,7)</f>
        <v>632000</v>
      </c>
    </row>
    <row r="1024" spans="1:4">
      <c r="A1024" s="1">
        <v>36565</v>
      </c>
      <c r="B1024" s="4">
        <v>36565</v>
      </c>
      <c r="C1024" s="12">
        <f t="shared" si="25"/>
        <v>2</v>
      </c>
      <c r="D1024" s="38">
        <f>VLOOKUP($B1024,data!$A$6:$M$15000,7)</f>
        <v>722000</v>
      </c>
    </row>
    <row r="1025" spans="1:4">
      <c r="A1025" s="1">
        <v>36566</v>
      </c>
      <c r="B1025" s="4">
        <v>36566</v>
      </c>
      <c r="C1025" s="12">
        <f t="shared" si="25"/>
        <v>2</v>
      </c>
      <c r="D1025" s="38">
        <f>VLOOKUP($B1025,data!$A$6:$M$15000,7)</f>
        <v>743000</v>
      </c>
    </row>
    <row r="1026" spans="1:4">
      <c r="A1026" s="1">
        <v>36567</v>
      </c>
      <c r="B1026" s="4">
        <v>36567</v>
      </c>
      <c r="C1026" s="12">
        <f t="shared" si="25"/>
        <v>2</v>
      </c>
      <c r="D1026" s="38">
        <f>VLOOKUP($B1026,data!$A$6:$M$15000,7)</f>
        <v>744000</v>
      </c>
    </row>
    <row r="1027" spans="1:4">
      <c r="A1027" s="1">
        <v>36568</v>
      </c>
      <c r="B1027" s="4">
        <v>36568</v>
      </c>
      <c r="C1027" s="12">
        <f t="shared" si="25"/>
        <v>2</v>
      </c>
      <c r="D1027" s="38">
        <f>VLOOKUP($B1027,data!$A$6:$M$15000,7)</f>
        <v>685000</v>
      </c>
    </row>
    <row r="1028" spans="1:4">
      <c r="A1028" s="1">
        <v>36569</v>
      </c>
      <c r="B1028" s="4">
        <v>36569</v>
      </c>
      <c r="C1028" s="12">
        <f t="shared" si="25"/>
        <v>2</v>
      </c>
      <c r="D1028" s="38">
        <f>VLOOKUP($B1028,data!$A$6:$M$15000,7)</f>
        <v>703000</v>
      </c>
    </row>
    <row r="1029" spans="1:4">
      <c r="A1029" s="1">
        <v>36570</v>
      </c>
      <c r="B1029" s="4">
        <v>36570</v>
      </c>
      <c r="C1029" s="12">
        <f t="shared" si="25"/>
        <v>2</v>
      </c>
      <c r="D1029" s="38">
        <f>VLOOKUP($B1029,data!$A$6:$M$15000,7)</f>
        <v>709000</v>
      </c>
    </row>
    <row r="1030" spans="1:4">
      <c r="A1030" s="1">
        <v>36571</v>
      </c>
      <c r="B1030" s="4">
        <v>36571</v>
      </c>
      <c r="C1030" s="12">
        <f t="shared" si="25"/>
        <v>2</v>
      </c>
      <c r="D1030" s="38">
        <f>VLOOKUP($B1030,data!$A$6:$M$15000,7)</f>
        <v>670000</v>
      </c>
    </row>
    <row r="1031" spans="1:4">
      <c r="A1031" s="1">
        <v>36572</v>
      </c>
      <c r="B1031" s="4">
        <v>36572</v>
      </c>
      <c r="C1031" s="12">
        <f t="shared" si="25"/>
        <v>2</v>
      </c>
      <c r="D1031" s="38">
        <f>VLOOKUP($B1031,data!$A$6:$M$15000,7)</f>
        <v>658000</v>
      </c>
    </row>
    <row r="1032" spans="1:4">
      <c r="A1032" s="1">
        <v>36573</v>
      </c>
      <c r="B1032" s="4">
        <v>36573</v>
      </c>
      <c r="C1032" s="12">
        <f t="shared" si="25"/>
        <v>2</v>
      </c>
      <c r="D1032" s="38">
        <f>VLOOKUP($B1032,data!$A$6:$M$15000,7)</f>
        <v>642000</v>
      </c>
    </row>
    <row r="1033" spans="1:4">
      <c r="A1033" s="1">
        <v>36574</v>
      </c>
      <c r="B1033" s="4">
        <v>36574</v>
      </c>
      <c r="C1033" s="12">
        <f t="shared" si="25"/>
        <v>2</v>
      </c>
      <c r="D1033" s="38">
        <f>VLOOKUP($B1033,data!$A$6:$M$15000,7)</f>
        <v>624000</v>
      </c>
    </row>
    <row r="1034" spans="1:4">
      <c r="A1034" s="1">
        <v>36575</v>
      </c>
      <c r="B1034" s="4">
        <v>36575</v>
      </c>
      <c r="C1034" s="12">
        <f t="shared" si="25"/>
        <v>2</v>
      </c>
      <c r="D1034" s="38">
        <f>VLOOKUP($B1034,data!$A$6:$M$15000,7)</f>
        <v>682000</v>
      </c>
    </row>
    <row r="1035" spans="1:4">
      <c r="A1035" s="1">
        <v>36576</v>
      </c>
      <c r="B1035" s="4">
        <v>36576</v>
      </c>
      <c r="C1035" s="12">
        <f t="shared" ref="C1035:C1098" si="26">IF(B1035&lt;&gt;"",MONTH(B1035),0)</f>
        <v>2</v>
      </c>
      <c r="D1035" s="38">
        <f>VLOOKUP($B1035,data!$A$6:$M$15000,7)</f>
        <v>682000</v>
      </c>
    </row>
    <row r="1036" spans="1:4">
      <c r="A1036" s="1">
        <v>36577</v>
      </c>
      <c r="B1036" s="4">
        <v>36577</v>
      </c>
      <c r="C1036" s="12">
        <f t="shared" si="26"/>
        <v>2</v>
      </c>
      <c r="D1036" s="38">
        <f>VLOOKUP($B1036,data!$A$6:$M$15000,7)</f>
        <v>705000</v>
      </c>
    </row>
    <row r="1037" spans="1:4">
      <c r="A1037" s="1">
        <v>36578</v>
      </c>
      <c r="B1037" s="4">
        <v>36578</v>
      </c>
      <c r="C1037" s="12">
        <f t="shared" si="26"/>
        <v>2</v>
      </c>
      <c r="D1037" s="38">
        <f>VLOOKUP($B1037,data!$A$6:$M$15000,7)</f>
        <v>687000</v>
      </c>
    </row>
    <row r="1038" spans="1:4">
      <c r="A1038" s="1">
        <v>36579</v>
      </c>
      <c r="B1038" s="4">
        <v>36579</v>
      </c>
      <c r="C1038" s="12">
        <f t="shared" si="26"/>
        <v>2</v>
      </c>
      <c r="D1038" s="38">
        <f>VLOOKUP($B1038,data!$A$6:$M$15000,7)</f>
        <v>734000</v>
      </c>
    </row>
    <row r="1039" spans="1:4">
      <c r="A1039" s="1">
        <v>36580</v>
      </c>
      <c r="B1039" s="4">
        <v>36580</v>
      </c>
      <c r="C1039" s="12">
        <f t="shared" si="26"/>
        <v>2</v>
      </c>
      <c r="D1039" s="38">
        <f>VLOOKUP($B1039,data!$A$6:$M$15000,7)</f>
        <v>687000</v>
      </c>
    </row>
    <row r="1040" spans="1:4">
      <c r="A1040" s="1">
        <v>36581</v>
      </c>
      <c r="B1040" s="4">
        <v>36581</v>
      </c>
      <c r="C1040" s="12">
        <f t="shared" si="26"/>
        <v>2</v>
      </c>
      <c r="D1040" s="38">
        <f>VLOOKUP($B1040,data!$A$6:$M$15000,7)</f>
        <v>737000</v>
      </c>
    </row>
    <row r="1041" spans="1:4">
      <c r="A1041" s="1">
        <v>36582</v>
      </c>
      <c r="B1041" s="4">
        <v>36582</v>
      </c>
      <c r="C1041" s="12">
        <f t="shared" si="26"/>
        <v>2</v>
      </c>
      <c r="D1041" s="38">
        <f>VLOOKUP($B1041,data!$A$6:$M$15000,7)</f>
        <v>699000</v>
      </c>
    </row>
    <row r="1042" spans="1:4">
      <c r="A1042" s="1">
        <v>36583</v>
      </c>
      <c r="B1042" s="4">
        <v>36583</v>
      </c>
      <c r="C1042" s="12">
        <f t="shared" si="26"/>
        <v>2</v>
      </c>
      <c r="D1042" s="38">
        <f>VLOOKUP($B1042,data!$A$6:$M$15000,7)</f>
        <v>712000</v>
      </c>
    </row>
    <row r="1043" spans="1:4">
      <c r="A1043" s="1">
        <v>36584</v>
      </c>
      <c r="B1043" s="4">
        <v>36584</v>
      </c>
      <c r="C1043" s="12">
        <f t="shared" si="26"/>
        <v>2</v>
      </c>
      <c r="D1043" s="38">
        <f>VLOOKUP($B1043,data!$A$6:$M$15000,7)</f>
        <v>724000</v>
      </c>
    </row>
    <row r="1044" spans="1:4">
      <c r="A1044" s="1">
        <v>36585</v>
      </c>
      <c r="B1044" s="4">
        <v>36585</v>
      </c>
      <c r="C1044" s="12">
        <f t="shared" si="26"/>
        <v>2</v>
      </c>
      <c r="D1044" s="38">
        <f>VLOOKUP($B1044,data!$A$6:$M$15000,7)</f>
        <v>662000</v>
      </c>
    </row>
    <row r="1045" spans="1:4">
      <c r="A1045" s="1">
        <v>36586</v>
      </c>
      <c r="B1045" s="4">
        <v>36586</v>
      </c>
      <c r="C1045" s="12">
        <f t="shared" si="26"/>
        <v>3</v>
      </c>
      <c r="D1045" s="38">
        <f>VLOOKUP($B1045,data!$A$6:$M$15000,7)</f>
        <v>646000</v>
      </c>
    </row>
    <row r="1046" spans="1:4">
      <c r="A1046" s="1">
        <v>36587</v>
      </c>
      <c r="B1046" s="4">
        <v>36587</v>
      </c>
      <c r="C1046" s="12">
        <f t="shared" si="26"/>
        <v>3</v>
      </c>
      <c r="D1046" s="38">
        <f>VLOOKUP($B1046,data!$A$6:$M$15000,7)</f>
        <v>660000</v>
      </c>
    </row>
    <row r="1047" spans="1:4">
      <c r="A1047" s="1">
        <v>36588</v>
      </c>
      <c r="B1047" s="4">
        <v>36588</v>
      </c>
      <c r="C1047" s="12">
        <f t="shared" si="26"/>
        <v>3</v>
      </c>
      <c r="D1047" s="38">
        <f>VLOOKUP($B1047,data!$A$6:$M$15000,7)</f>
        <v>637000</v>
      </c>
    </row>
    <row r="1048" spans="1:4">
      <c r="A1048" s="1">
        <v>36589</v>
      </c>
      <c r="B1048" s="4">
        <v>36589</v>
      </c>
      <c r="C1048" s="12">
        <f t="shared" si="26"/>
        <v>3</v>
      </c>
      <c r="D1048" s="38">
        <f>VLOOKUP($B1048,data!$A$6:$M$15000,7)</f>
        <v>702000</v>
      </c>
    </row>
    <row r="1049" spans="1:4">
      <c r="A1049" s="1">
        <v>36590</v>
      </c>
      <c r="B1049" s="4">
        <v>36590</v>
      </c>
      <c r="C1049" s="12">
        <f t="shared" si="26"/>
        <v>3</v>
      </c>
      <c r="D1049" s="38">
        <f>VLOOKUP($B1049,data!$A$6:$M$15000,7)</f>
        <v>717000</v>
      </c>
    </row>
    <row r="1050" spans="1:4">
      <c r="A1050" s="1">
        <v>36591</v>
      </c>
      <c r="B1050" s="4">
        <v>36591</v>
      </c>
      <c r="C1050" s="12">
        <f t="shared" si="26"/>
        <v>3</v>
      </c>
      <c r="D1050" s="38">
        <f>VLOOKUP($B1050,data!$A$6:$M$15000,7)</f>
        <v>700000</v>
      </c>
    </row>
    <row r="1051" spans="1:4">
      <c r="A1051" s="1">
        <v>36592</v>
      </c>
      <c r="B1051" s="4">
        <v>36592</v>
      </c>
      <c r="C1051" s="12">
        <f t="shared" si="26"/>
        <v>3</v>
      </c>
      <c r="D1051" s="38">
        <f>VLOOKUP($B1051,data!$A$6:$M$15000,7)</f>
        <v>684000</v>
      </c>
    </row>
    <row r="1052" spans="1:4">
      <c r="A1052" s="1">
        <v>36593</v>
      </c>
      <c r="B1052" s="4">
        <v>36593</v>
      </c>
      <c r="C1052" s="12">
        <f t="shared" si="26"/>
        <v>3</v>
      </c>
      <c r="D1052" s="38">
        <f>VLOOKUP($B1052,data!$A$6:$M$15000,7)</f>
        <v>707000</v>
      </c>
    </row>
    <row r="1053" spans="1:4">
      <c r="A1053" s="1">
        <v>36594</v>
      </c>
      <c r="B1053" s="4">
        <v>36594</v>
      </c>
      <c r="C1053" s="12">
        <f t="shared" si="26"/>
        <v>3</v>
      </c>
      <c r="D1053" s="38">
        <f>VLOOKUP($B1053,data!$A$6:$M$15000,7)</f>
        <v>675000</v>
      </c>
    </row>
    <row r="1054" spans="1:4">
      <c r="A1054" s="1">
        <v>36595</v>
      </c>
      <c r="B1054" s="4">
        <v>36595</v>
      </c>
      <c r="C1054" s="12">
        <f t="shared" si="26"/>
        <v>3</v>
      </c>
      <c r="D1054" s="38">
        <f>VLOOKUP($B1054,data!$A$6:$M$15000,7)</f>
        <v>713000</v>
      </c>
    </row>
    <row r="1055" spans="1:4">
      <c r="A1055" s="1">
        <v>36596</v>
      </c>
      <c r="B1055" s="4">
        <v>36596</v>
      </c>
      <c r="C1055" s="12">
        <f t="shared" si="26"/>
        <v>3</v>
      </c>
      <c r="D1055" s="38">
        <f>VLOOKUP($B1055,data!$A$6:$M$15000,7)</f>
        <v>702000</v>
      </c>
    </row>
    <row r="1056" spans="1:4">
      <c r="A1056" s="1">
        <v>36597</v>
      </c>
      <c r="B1056" s="4">
        <v>36597</v>
      </c>
      <c r="C1056" s="12">
        <f t="shared" si="26"/>
        <v>3</v>
      </c>
      <c r="D1056" s="38">
        <f>VLOOKUP($B1056,data!$A$6:$M$15000,7)</f>
        <v>660000</v>
      </c>
    </row>
    <row r="1057" spans="1:4">
      <c r="A1057" s="1">
        <v>36598</v>
      </c>
      <c r="B1057" s="4">
        <v>36598</v>
      </c>
      <c r="C1057" s="12">
        <f t="shared" si="26"/>
        <v>3</v>
      </c>
      <c r="D1057" s="38">
        <f>VLOOKUP($B1057,data!$A$6:$M$15000,7)</f>
        <v>710000</v>
      </c>
    </row>
    <row r="1058" spans="1:4">
      <c r="A1058" s="1">
        <v>36599</v>
      </c>
      <c r="B1058" s="4">
        <v>36599</v>
      </c>
      <c r="C1058" s="12">
        <f t="shared" si="26"/>
        <v>3</v>
      </c>
      <c r="D1058" s="38">
        <f>VLOOKUP($B1058,data!$A$6:$M$15000,7)</f>
        <v>697000</v>
      </c>
    </row>
    <row r="1059" spans="1:4">
      <c r="A1059" s="1">
        <v>36600</v>
      </c>
      <c r="B1059" s="4">
        <v>36600</v>
      </c>
      <c r="C1059" s="12">
        <f t="shared" si="26"/>
        <v>3</v>
      </c>
      <c r="D1059" s="38">
        <f>VLOOKUP($B1059,data!$A$6:$M$15000,7)</f>
        <v>748000</v>
      </c>
    </row>
    <row r="1060" spans="1:4">
      <c r="A1060" s="1">
        <v>36601</v>
      </c>
      <c r="B1060" s="4">
        <v>36601</v>
      </c>
      <c r="C1060" s="12">
        <f t="shared" si="26"/>
        <v>3</v>
      </c>
      <c r="D1060" s="38">
        <f>VLOOKUP($B1060,data!$A$6:$M$15000,7)</f>
        <v>688000</v>
      </c>
    </row>
    <row r="1061" spans="1:4">
      <c r="A1061" s="1">
        <v>36602</v>
      </c>
      <c r="B1061" s="4">
        <v>36602</v>
      </c>
      <c r="C1061" s="12">
        <f t="shared" si="26"/>
        <v>3</v>
      </c>
      <c r="D1061" s="38">
        <f>VLOOKUP($B1061,data!$A$6:$M$15000,7)</f>
        <v>711000</v>
      </c>
    </row>
    <row r="1062" spans="1:4">
      <c r="A1062" s="1">
        <v>36603</v>
      </c>
      <c r="B1062" s="4">
        <v>36603</v>
      </c>
      <c r="C1062" s="12">
        <f t="shared" si="26"/>
        <v>3</v>
      </c>
      <c r="D1062" s="38">
        <f>VLOOKUP($B1062,data!$A$6:$M$15000,7)</f>
        <v>588000</v>
      </c>
    </row>
    <row r="1063" spans="1:4">
      <c r="A1063" s="1">
        <v>36604</v>
      </c>
      <c r="B1063" s="4">
        <v>36604</v>
      </c>
      <c r="C1063" s="12">
        <f t="shared" si="26"/>
        <v>3</v>
      </c>
      <c r="D1063" s="38">
        <f>VLOOKUP($B1063,data!$A$6:$M$15000,7)</f>
        <v>601000</v>
      </c>
    </row>
    <row r="1064" spans="1:4">
      <c r="A1064" s="1">
        <v>36605</v>
      </c>
      <c r="B1064" s="4">
        <v>36605</v>
      </c>
      <c r="C1064" s="12">
        <f t="shared" si="26"/>
        <v>3</v>
      </c>
      <c r="D1064" s="38">
        <f>VLOOKUP($B1064,data!$A$6:$M$15000,7)</f>
        <v>615000</v>
      </c>
    </row>
    <row r="1065" spans="1:4">
      <c r="A1065" s="1">
        <v>36606</v>
      </c>
      <c r="B1065" s="4">
        <v>36606</v>
      </c>
      <c r="C1065" s="12">
        <f t="shared" si="26"/>
        <v>3</v>
      </c>
      <c r="D1065" s="38">
        <f>VLOOKUP($B1065,data!$A$6:$M$15000,7)</f>
        <v>703000</v>
      </c>
    </row>
    <row r="1066" spans="1:4">
      <c r="A1066" s="1">
        <v>36607</v>
      </c>
      <c r="B1066" s="4">
        <v>36607</v>
      </c>
      <c r="C1066" s="12">
        <f t="shared" si="26"/>
        <v>3</v>
      </c>
      <c r="D1066" s="38">
        <f>VLOOKUP($B1066,data!$A$6:$M$15000,7)</f>
        <v>725000</v>
      </c>
    </row>
    <row r="1067" spans="1:4">
      <c r="A1067" s="1">
        <v>36608</v>
      </c>
      <c r="B1067" s="4">
        <v>36608</v>
      </c>
      <c r="C1067" s="12">
        <f t="shared" si="26"/>
        <v>3</v>
      </c>
      <c r="D1067" s="38">
        <f>VLOOKUP($B1067,data!$A$6:$M$15000,7)</f>
        <v>715000</v>
      </c>
    </row>
    <row r="1068" spans="1:4">
      <c r="A1068" s="1">
        <v>36609</v>
      </c>
      <c r="B1068" s="4">
        <v>36609</v>
      </c>
      <c r="C1068" s="12">
        <f t="shared" si="26"/>
        <v>3</v>
      </c>
      <c r="D1068" s="38">
        <f>VLOOKUP($B1068,data!$A$6:$M$15000,7)</f>
        <v>702000</v>
      </c>
    </row>
    <row r="1069" spans="1:4">
      <c r="A1069" s="1">
        <v>36610</v>
      </c>
      <c r="B1069" s="4">
        <v>36610</v>
      </c>
      <c r="C1069" s="12">
        <f t="shared" si="26"/>
        <v>3</v>
      </c>
      <c r="D1069" s="38">
        <f>VLOOKUP($B1069,data!$A$6:$M$15000,7)</f>
        <v>688000</v>
      </c>
    </row>
    <row r="1070" spans="1:4">
      <c r="A1070" s="1">
        <v>36611</v>
      </c>
      <c r="B1070" s="4">
        <v>36611</v>
      </c>
      <c r="C1070" s="12">
        <f t="shared" si="26"/>
        <v>3</v>
      </c>
      <c r="D1070" s="38">
        <f>VLOOKUP($B1070,data!$A$6:$M$15000,7)</f>
        <v>588000</v>
      </c>
    </row>
    <row r="1071" spans="1:4">
      <c r="A1071" s="1">
        <v>36612</v>
      </c>
      <c r="B1071" s="4">
        <v>36612</v>
      </c>
      <c r="C1071" s="12">
        <f t="shared" si="26"/>
        <v>3</v>
      </c>
      <c r="D1071" s="38">
        <f>VLOOKUP($B1071,data!$A$6:$M$15000,7)</f>
        <v>698000</v>
      </c>
    </row>
    <row r="1072" spans="1:4">
      <c r="A1072" s="1">
        <v>36613</v>
      </c>
      <c r="B1072" s="4">
        <v>36613</v>
      </c>
      <c r="C1072" s="12">
        <f t="shared" si="26"/>
        <v>3</v>
      </c>
      <c r="D1072" s="38">
        <f>VLOOKUP($B1072,data!$A$6:$M$15000,7)</f>
        <v>690000</v>
      </c>
    </row>
    <row r="1073" spans="1:4">
      <c r="A1073" s="1">
        <v>36614</v>
      </c>
      <c r="B1073" s="4">
        <v>36614</v>
      </c>
      <c r="C1073" s="12">
        <f t="shared" si="26"/>
        <v>3</v>
      </c>
      <c r="D1073" s="38">
        <f>VLOOKUP($B1073,data!$A$6:$M$15000,7)</f>
        <v>702000</v>
      </c>
    </row>
    <row r="1074" spans="1:4">
      <c r="A1074" s="1">
        <v>36615</v>
      </c>
      <c r="B1074" s="4">
        <v>36615</v>
      </c>
      <c r="C1074" s="12">
        <f t="shared" si="26"/>
        <v>3</v>
      </c>
      <c r="D1074" s="38">
        <f>VLOOKUP($B1074,data!$A$6:$M$15000,7)</f>
        <v>704000</v>
      </c>
    </row>
    <row r="1075" spans="1:4">
      <c r="A1075" s="1">
        <v>36616</v>
      </c>
      <c r="B1075" s="4">
        <v>36616</v>
      </c>
      <c r="C1075" s="12">
        <f t="shared" si="26"/>
        <v>3</v>
      </c>
      <c r="D1075" s="38">
        <f>VLOOKUP($B1075,data!$A$6:$M$15000,7)</f>
        <v>750000</v>
      </c>
    </row>
    <row r="1076" spans="1:4">
      <c r="A1076" s="1">
        <v>36617</v>
      </c>
      <c r="B1076" s="4">
        <v>36617</v>
      </c>
      <c r="C1076" s="12">
        <f t="shared" si="26"/>
        <v>4</v>
      </c>
      <c r="D1076" s="38">
        <f>VLOOKUP($B1076,data!$A$6:$M$15000,7)</f>
        <v>640000</v>
      </c>
    </row>
    <row r="1077" spans="1:4">
      <c r="A1077" s="1">
        <v>36618</v>
      </c>
      <c r="B1077" s="4">
        <v>36618</v>
      </c>
      <c r="C1077" s="12">
        <f t="shared" si="26"/>
        <v>4</v>
      </c>
      <c r="D1077" s="38">
        <f>VLOOKUP($B1077,data!$A$6:$M$15000,7)</f>
        <v>684000</v>
      </c>
    </row>
    <row r="1078" spans="1:4">
      <c r="A1078" s="1">
        <v>36619</v>
      </c>
      <c r="B1078" s="4">
        <v>36619</v>
      </c>
      <c r="C1078" s="12">
        <f t="shared" si="26"/>
        <v>4</v>
      </c>
      <c r="D1078" s="38">
        <f>VLOOKUP($B1078,data!$A$6:$M$15000,7)</f>
        <v>387000</v>
      </c>
    </row>
    <row r="1079" spans="1:4">
      <c r="A1079" s="1">
        <v>36620</v>
      </c>
      <c r="B1079" s="4">
        <v>36620</v>
      </c>
      <c r="C1079" s="12">
        <f t="shared" si="26"/>
        <v>4</v>
      </c>
      <c r="D1079" s="38">
        <f>VLOOKUP($B1079,data!$A$6:$M$15000,7)</f>
        <v>359000</v>
      </c>
    </row>
    <row r="1080" spans="1:4">
      <c r="A1080" s="1">
        <v>36621</v>
      </c>
      <c r="B1080" s="4">
        <v>36621</v>
      </c>
      <c r="C1080" s="12">
        <f t="shared" si="26"/>
        <v>4</v>
      </c>
      <c r="D1080" s="38">
        <f>VLOOKUP($B1080,data!$A$6:$M$15000,7)</f>
        <v>427000</v>
      </c>
    </row>
    <row r="1081" spans="1:4">
      <c r="A1081" s="1">
        <v>36622</v>
      </c>
      <c r="B1081" s="4">
        <v>36622</v>
      </c>
      <c r="C1081" s="12">
        <f t="shared" si="26"/>
        <v>4</v>
      </c>
      <c r="D1081" s="38">
        <f>VLOOKUP($B1081,data!$A$6:$M$15000,7)</f>
        <v>439000</v>
      </c>
    </row>
    <row r="1082" spans="1:4">
      <c r="A1082" s="1">
        <v>36623</v>
      </c>
      <c r="B1082" s="4">
        <v>36623</v>
      </c>
      <c r="C1082" s="12">
        <f t="shared" si="26"/>
        <v>4</v>
      </c>
      <c r="D1082" s="38">
        <f>VLOOKUP($B1082,data!$A$6:$M$15000,7)</f>
        <v>638000</v>
      </c>
    </row>
    <row r="1083" spans="1:4">
      <c r="A1083" s="1">
        <v>36624</v>
      </c>
      <c r="B1083" s="4">
        <v>36624</v>
      </c>
      <c r="C1083" s="12">
        <f t="shared" si="26"/>
        <v>4</v>
      </c>
      <c r="D1083" s="38">
        <f>VLOOKUP($B1083,data!$A$6:$M$15000,7)</f>
        <v>663000</v>
      </c>
    </row>
    <row r="1084" spans="1:4">
      <c r="A1084" s="1">
        <v>36625</v>
      </c>
      <c r="B1084" s="4">
        <v>36625</v>
      </c>
      <c r="C1084" s="12">
        <f t="shared" si="26"/>
        <v>4</v>
      </c>
      <c r="D1084" s="38">
        <f>VLOOKUP($B1084,data!$A$6:$M$15000,7)</f>
        <v>668000</v>
      </c>
    </row>
    <row r="1085" spans="1:4">
      <c r="A1085" s="1">
        <v>36626</v>
      </c>
      <c r="B1085" s="4">
        <v>36626</v>
      </c>
      <c r="C1085" s="12">
        <f t="shared" si="26"/>
        <v>4</v>
      </c>
      <c r="D1085" s="38">
        <f>VLOOKUP($B1085,data!$A$6:$M$15000,7)</f>
        <v>671000</v>
      </c>
    </row>
    <row r="1086" spans="1:4">
      <c r="A1086" s="1">
        <v>36627</v>
      </c>
      <c r="B1086" s="4">
        <v>36627</v>
      </c>
      <c r="C1086" s="12">
        <f t="shared" si="26"/>
        <v>4</v>
      </c>
      <c r="D1086" s="38">
        <f>VLOOKUP($B1086,data!$A$6:$M$15000,7)</f>
        <v>695000</v>
      </c>
    </row>
    <row r="1087" spans="1:4">
      <c r="A1087" s="1">
        <v>36628</v>
      </c>
      <c r="B1087" s="4">
        <v>36628</v>
      </c>
      <c r="C1087" s="12">
        <f t="shared" si="26"/>
        <v>4</v>
      </c>
      <c r="D1087" s="38">
        <f>VLOOKUP($B1087,data!$A$6:$M$15000,7)</f>
        <v>755000</v>
      </c>
    </row>
    <row r="1088" spans="1:4">
      <c r="A1088" s="1">
        <v>36629</v>
      </c>
      <c r="B1088" s="4">
        <v>36629</v>
      </c>
      <c r="C1088" s="12">
        <f t="shared" si="26"/>
        <v>4</v>
      </c>
      <c r="D1088" s="38">
        <f>VLOOKUP($B1088,data!$A$6:$M$15000,7)</f>
        <v>752000</v>
      </c>
    </row>
    <row r="1089" spans="1:4">
      <c r="A1089" s="1">
        <v>36630</v>
      </c>
      <c r="B1089" s="4">
        <v>36630</v>
      </c>
      <c r="C1089" s="12">
        <f t="shared" si="26"/>
        <v>4</v>
      </c>
      <c r="D1089" s="38">
        <f>VLOOKUP($B1089,data!$A$6:$M$15000,7)</f>
        <v>683000</v>
      </c>
    </row>
    <row r="1090" spans="1:4">
      <c r="A1090" s="1">
        <v>36631</v>
      </c>
      <c r="B1090" s="4">
        <v>36631</v>
      </c>
      <c r="C1090" s="12">
        <f t="shared" si="26"/>
        <v>4</v>
      </c>
      <c r="D1090" s="38">
        <f>VLOOKUP($B1090,data!$A$6:$M$15000,7)</f>
        <v>618000</v>
      </c>
    </row>
    <row r="1091" spans="1:4">
      <c r="A1091" s="1">
        <v>36632</v>
      </c>
      <c r="B1091" s="4">
        <v>36632</v>
      </c>
      <c r="C1091" s="12">
        <f t="shared" si="26"/>
        <v>4</v>
      </c>
      <c r="D1091" s="38">
        <f>VLOOKUP($B1091,data!$A$6:$M$15000,7)</f>
        <v>610000</v>
      </c>
    </row>
    <row r="1092" spans="1:4">
      <c r="A1092" s="1">
        <v>36633</v>
      </c>
      <c r="B1092" s="4">
        <v>36633</v>
      </c>
      <c r="C1092" s="12">
        <f t="shared" si="26"/>
        <v>4</v>
      </c>
      <c r="D1092" s="38">
        <f>VLOOKUP($B1092,data!$A$6:$M$15000,7)</f>
        <v>608000</v>
      </c>
    </row>
    <row r="1093" spans="1:4">
      <c r="A1093" s="1">
        <v>36634</v>
      </c>
      <c r="B1093" s="4">
        <v>36634</v>
      </c>
      <c r="C1093" s="12">
        <f t="shared" si="26"/>
        <v>4</v>
      </c>
      <c r="D1093" s="38">
        <f>VLOOKUP($B1093,data!$A$6:$M$15000,7)</f>
        <v>630000</v>
      </c>
    </row>
    <row r="1094" spans="1:4">
      <c r="A1094" s="1">
        <v>36635</v>
      </c>
      <c r="B1094" s="4">
        <v>36635</v>
      </c>
      <c r="C1094" s="12">
        <f t="shared" si="26"/>
        <v>4</v>
      </c>
      <c r="D1094" s="38">
        <f>VLOOKUP($B1094,data!$A$6:$M$15000,7)</f>
        <v>509000</v>
      </c>
    </row>
    <row r="1095" spans="1:4">
      <c r="A1095" s="1">
        <v>36636</v>
      </c>
      <c r="B1095" s="4">
        <v>36636</v>
      </c>
      <c r="C1095" s="12">
        <f t="shared" si="26"/>
        <v>4</v>
      </c>
      <c r="D1095" s="38">
        <f>VLOOKUP($B1095,data!$A$6:$M$15000,7)</f>
        <v>550000</v>
      </c>
    </row>
    <row r="1096" spans="1:4">
      <c r="A1096" s="1">
        <v>36637</v>
      </c>
      <c r="B1096" s="4">
        <v>36637</v>
      </c>
      <c r="C1096" s="12">
        <f t="shared" si="26"/>
        <v>4</v>
      </c>
      <c r="D1096" s="38">
        <f>VLOOKUP($B1096,data!$A$6:$M$15000,7)</f>
        <v>607000</v>
      </c>
    </row>
    <row r="1097" spans="1:4">
      <c r="A1097" s="1">
        <v>36638</v>
      </c>
      <c r="B1097" s="4">
        <v>36638</v>
      </c>
      <c r="C1097" s="12">
        <f t="shared" si="26"/>
        <v>4</v>
      </c>
      <c r="D1097" s="38">
        <f>VLOOKUP($B1097,data!$A$6:$M$15000,7)</f>
        <v>564000</v>
      </c>
    </row>
    <row r="1098" spans="1:4">
      <c r="A1098" s="1">
        <v>36639</v>
      </c>
      <c r="B1098" s="4">
        <v>36639</v>
      </c>
      <c r="C1098" s="12">
        <f t="shared" si="26"/>
        <v>4</v>
      </c>
      <c r="D1098" s="38">
        <f>VLOOKUP($B1098,data!$A$6:$M$15000,7)</f>
        <v>555000</v>
      </c>
    </row>
    <row r="1099" spans="1:4">
      <c r="A1099" s="1">
        <v>36640</v>
      </c>
      <c r="B1099" s="4">
        <v>36640</v>
      </c>
      <c r="C1099" s="12">
        <f t="shared" ref="C1099:C1162" si="27">IF(B1099&lt;&gt;"",MONTH(B1099),0)</f>
        <v>4</v>
      </c>
      <c r="D1099" s="38">
        <f>VLOOKUP($B1099,data!$A$6:$M$15000,7)</f>
        <v>555000</v>
      </c>
    </row>
    <row r="1100" spans="1:4">
      <c r="A1100" s="1">
        <v>36641</v>
      </c>
      <c r="B1100" s="4">
        <v>36641</v>
      </c>
      <c r="C1100" s="12">
        <f t="shared" si="27"/>
        <v>4</v>
      </c>
      <c r="D1100" s="38">
        <f>VLOOKUP($B1100,data!$A$6:$M$15000,7)</f>
        <v>604000</v>
      </c>
    </row>
    <row r="1101" spans="1:4">
      <c r="A1101" s="1">
        <v>36642</v>
      </c>
      <c r="B1101" s="4">
        <v>36642</v>
      </c>
      <c r="C1101" s="12">
        <f t="shared" si="27"/>
        <v>4</v>
      </c>
      <c r="D1101" s="38">
        <f>VLOOKUP($B1101,data!$A$6:$M$15000,7)</f>
        <v>689000</v>
      </c>
    </row>
    <row r="1102" spans="1:4">
      <c r="A1102" s="1">
        <v>36643</v>
      </c>
      <c r="B1102" s="4">
        <v>36643</v>
      </c>
      <c r="C1102" s="12">
        <f t="shared" si="27"/>
        <v>4</v>
      </c>
      <c r="D1102" s="38">
        <f>VLOOKUP($B1102,data!$A$6:$M$15000,7)</f>
        <v>699000</v>
      </c>
    </row>
    <row r="1103" spans="1:4">
      <c r="A1103" s="1">
        <v>36644</v>
      </c>
      <c r="B1103" s="4">
        <v>36644</v>
      </c>
      <c r="C1103" s="12">
        <f t="shared" si="27"/>
        <v>4</v>
      </c>
      <c r="D1103" s="38">
        <f>VLOOKUP($B1103,data!$A$6:$M$15000,7)</f>
        <v>734000</v>
      </c>
    </row>
    <row r="1104" spans="1:4">
      <c r="A1104" s="1">
        <v>36645</v>
      </c>
      <c r="B1104" s="4">
        <v>36645</v>
      </c>
      <c r="C1104" s="12">
        <f t="shared" si="27"/>
        <v>4</v>
      </c>
      <c r="D1104" s="38">
        <f>VLOOKUP($B1104,data!$A$6:$M$15000,7)</f>
        <v>633000</v>
      </c>
    </row>
    <row r="1105" spans="1:4">
      <c r="A1105" s="1">
        <v>36646</v>
      </c>
      <c r="B1105" s="4">
        <v>36646</v>
      </c>
      <c r="C1105" s="12">
        <f t="shared" si="27"/>
        <v>4</v>
      </c>
      <c r="D1105" s="38">
        <f>VLOOKUP($B1105,data!$A$6:$M$15000,7)</f>
        <v>640000</v>
      </c>
    </row>
    <row r="1106" spans="1:4">
      <c r="A1106" s="1">
        <v>36647</v>
      </c>
      <c r="B1106" s="4">
        <v>36647</v>
      </c>
      <c r="C1106" s="12">
        <f t="shared" si="27"/>
        <v>5</v>
      </c>
      <c r="D1106" s="38">
        <f>VLOOKUP($B1106,data!$A$6:$M$15000,7)</f>
        <v>592000</v>
      </c>
    </row>
    <row r="1107" spans="1:4">
      <c r="A1107" s="1">
        <v>36648</v>
      </c>
      <c r="B1107" s="4">
        <v>36648</v>
      </c>
      <c r="C1107" s="12">
        <f t="shared" si="27"/>
        <v>5</v>
      </c>
      <c r="D1107" s="38">
        <f>VLOOKUP($B1107,data!$A$6:$M$15000,7)</f>
        <v>663000</v>
      </c>
    </row>
    <row r="1108" spans="1:4">
      <c r="A1108" s="1">
        <v>36649</v>
      </c>
      <c r="B1108" s="4">
        <v>36649</v>
      </c>
      <c r="C1108" s="12">
        <f t="shared" si="27"/>
        <v>5</v>
      </c>
      <c r="D1108" s="38">
        <f>VLOOKUP($B1108,data!$A$6:$M$15000,7)</f>
        <v>752000</v>
      </c>
    </row>
    <row r="1109" spans="1:4">
      <c r="A1109" s="1">
        <v>36650</v>
      </c>
      <c r="B1109" s="4">
        <v>36650</v>
      </c>
      <c r="C1109" s="12">
        <f t="shared" si="27"/>
        <v>5</v>
      </c>
      <c r="D1109" s="38">
        <f>VLOOKUP($B1109,data!$A$6:$M$15000,7)</f>
        <v>631000</v>
      </c>
    </row>
    <row r="1110" spans="1:4">
      <c r="A1110" s="1">
        <v>36651</v>
      </c>
      <c r="B1110" s="4">
        <v>36651</v>
      </c>
      <c r="C1110" s="12">
        <f t="shared" si="27"/>
        <v>5</v>
      </c>
      <c r="D1110" s="38">
        <f>VLOOKUP($B1110,data!$A$6:$M$15000,7)</f>
        <v>749000</v>
      </c>
    </row>
    <row r="1111" spans="1:4">
      <c r="A1111" s="1">
        <v>36652</v>
      </c>
      <c r="B1111" s="4">
        <v>36652</v>
      </c>
      <c r="C1111" s="12">
        <f t="shared" si="27"/>
        <v>5</v>
      </c>
      <c r="D1111" s="38">
        <f>VLOOKUP($B1111,data!$A$6:$M$15000,7)</f>
        <v>693000</v>
      </c>
    </row>
    <row r="1112" spans="1:4">
      <c r="A1112" s="1">
        <v>36653</v>
      </c>
      <c r="B1112" s="4">
        <v>36653</v>
      </c>
      <c r="C1112" s="12">
        <f t="shared" si="27"/>
        <v>5</v>
      </c>
      <c r="D1112" s="38">
        <f>VLOOKUP($B1112,data!$A$6:$M$15000,7)</f>
        <v>671000</v>
      </c>
    </row>
    <row r="1113" spans="1:4">
      <c r="A1113" s="1">
        <v>36654</v>
      </c>
      <c r="B1113" s="4">
        <v>36654</v>
      </c>
      <c r="C1113" s="12">
        <f t="shared" si="27"/>
        <v>5</v>
      </c>
      <c r="D1113" s="38">
        <f>VLOOKUP($B1113,data!$A$6:$M$15000,7)</f>
        <v>666000</v>
      </c>
    </row>
    <row r="1114" spans="1:4">
      <c r="A1114" s="1">
        <v>36655</v>
      </c>
      <c r="B1114" s="4">
        <v>36655</v>
      </c>
      <c r="C1114" s="12">
        <f t="shared" si="27"/>
        <v>5</v>
      </c>
      <c r="D1114" s="38">
        <f>VLOOKUP($B1114,data!$A$6:$M$15000,7)</f>
        <v>682000</v>
      </c>
    </row>
    <row r="1115" spans="1:4">
      <c r="A1115" s="1">
        <v>36656</v>
      </c>
      <c r="B1115" s="4">
        <v>36656</v>
      </c>
      <c r="C1115" s="12">
        <f t="shared" si="27"/>
        <v>5</v>
      </c>
      <c r="D1115" s="38">
        <f>VLOOKUP($B1115,data!$A$6:$M$15000,7)</f>
        <v>612000</v>
      </c>
    </row>
    <row r="1116" spans="1:4">
      <c r="A1116" s="1">
        <v>36657</v>
      </c>
      <c r="B1116" s="4">
        <v>36657</v>
      </c>
      <c r="C1116" s="12">
        <f t="shared" si="27"/>
        <v>5</v>
      </c>
      <c r="D1116" s="38">
        <f>VLOOKUP($B1116,data!$A$6:$M$15000,7)</f>
        <v>701000</v>
      </c>
    </row>
    <row r="1117" spans="1:4">
      <c r="A1117" s="1">
        <v>36658</v>
      </c>
      <c r="B1117" s="4">
        <v>36658</v>
      </c>
      <c r="C1117" s="12">
        <f t="shared" si="27"/>
        <v>5</v>
      </c>
      <c r="D1117" s="38">
        <f>VLOOKUP($B1117,data!$A$6:$M$15000,7)</f>
        <v>647000</v>
      </c>
    </row>
    <row r="1118" spans="1:4">
      <c r="A1118" s="1">
        <v>36659</v>
      </c>
      <c r="B1118" s="4">
        <v>36659</v>
      </c>
      <c r="C1118" s="12">
        <f t="shared" si="27"/>
        <v>5</v>
      </c>
      <c r="D1118" s="38">
        <f>VLOOKUP($B1118,data!$A$6:$M$15000,7)</f>
        <v>631000</v>
      </c>
    </row>
    <row r="1119" spans="1:4">
      <c r="A1119" s="1">
        <v>36660</v>
      </c>
      <c r="B1119" s="4">
        <v>36660</v>
      </c>
      <c r="C1119" s="12">
        <f t="shared" si="27"/>
        <v>5</v>
      </c>
      <c r="D1119" s="38">
        <f>VLOOKUP($B1119,data!$A$6:$M$15000,7)</f>
        <v>617000</v>
      </c>
    </row>
    <row r="1120" spans="1:4">
      <c r="A1120" s="1">
        <v>36661</v>
      </c>
      <c r="B1120" s="4">
        <v>36661</v>
      </c>
      <c r="C1120" s="12">
        <f t="shared" si="27"/>
        <v>5</v>
      </c>
      <c r="D1120" s="38">
        <f>VLOOKUP($B1120,data!$A$6:$M$15000,7)</f>
        <v>609000</v>
      </c>
    </row>
    <row r="1121" spans="1:4">
      <c r="A1121" s="1">
        <v>36662</v>
      </c>
      <c r="B1121" s="4">
        <v>36662</v>
      </c>
      <c r="C1121" s="12">
        <f t="shared" si="27"/>
        <v>5</v>
      </c>
      <c r="D1121" s="38">
        <f>VLOOKUP($B1121,data!$A$6:$M$15000,7)</f>
        <v>562000</v>
      </c>
    </row>
    <row r="1122" spans="1:4">
      <c r="A1122" s="1">
        <v>36663</v>
      </c>
      <c r="B1122" s="4">
        <v>36663</v>
      </c>
      <c r="C1122" s="12">
        <f t="shared" si="27"/>
        <v>5</v>
      </c>
      <c r="D1122" s="38">
        <f>VLOOKUP($B1122,data!$A$6:$M$15000,7)</f>
        <v>604000</v>
      </c>
    </row>
    <row r="1123" spans="1:4">
      <c r="A1123" s="1">
        <v>36664</v>
      </c>
      <c r="B1123" s="4">
        <v>36664</v>
      </c>
      <c r="C1123" s="12">
        <f t="shared" si="27"/>
        <v>5</v>
      </c>
      <c r="D1123" s="38">
        <f>VLOOKUP($B1123,data!$A$6:$M$15000,7)</f>
        <v>686000</v>
      </c>
    </row>
    <row r="1124" spans="1:4">
      <c r="A1124" s="1">
        <v>36665</v>
      </c>
      <c r="B1124" s="4">
        <v>36665</v>
      </c>
      <c r="C1124" s="12">
        <f t="shared" si="27"/>
        <v>5</v>
      </c>
      <c r="D1124" s="38">
        <f>VLOOKUP($B1124,data!$A$6:$M$15000,7)</f>
        <v>725000</v>
      </c>
    </row>
    <row r="1125" spans="1:4">
      <c r="A1125" s="1">
        <v>36666</v>
      </c>
      <c r="B1125" s="4">
        <v>36666</v>
      </c>
      <c r="C1125" s="12">
        <f t="shared" si="27"/>
        <v>5</v>
      </c>
      <c r="D1125" s="38">
        <f>VLOOKUP($B1125,data!$A$6:$M$15000,7)</f>
        <v>698000</v>
      </c>
    </row>
    <row r="1126" spans="1:4">
      <c r="A1126" s="1">
        <v>36667</v>
      </c>
      <c r="B1126" s="4">
        <v>36667</v>
      </c>
      <c r="C1126" s="12">
        <f t="shared" si="27"/>
        <v>5</v>
      </c>
      <c r="D1126" s="38">
        <f>VLOOKUP($B1126,data!$A$6:$M$15000,7)</f>
        <v>725000</v>
      </c>
    </row>
    <row r="1127" spans="1:4">
      <c r="A1127" s="1">
        <v>36668</v>
      </c>
      <c r="B1127" s="4">
        <v>36668</v>
      </c>
      <c r="C1127" s="12">
        <f t="shared" si="27"/>
        <v>5</v>
      </c>
      <c r="D1127" s="38">
        <f>VLOOKUP($B1127,data!$A$6:$M$15000,7)</f>
        <v>707000</v>
      </c>
    </row>
    <row r="1128" spans="1:4">
      <c r="A1128" s="1">
        <v>36669</v>
      </c>
      <c r="B1128" s="4">
        <v>36669</v>
      </c>
      <c r="C1128" s="12">
        <f t="shared" si="27"/>
        <v>5</v>
      </c>
      <c r="D1128" s="38">
        <f>VLOOKUP($B1128,data!$A$6:$M$15000,7)</f>
        <v>675000</v>
      </c>
    </row>
    <row r="1129" spans="1:4">
      <c r="A1129" s="1">
        <v>36670</v>
      </c>
      <c r="B1129" s="4">
        <v>36670</v>
      </c>
      <c r="C1129" s="12">
        <f t="shared" si="27"/>
        <v>5</v>
      </c>
      <c r="D1129" s="38">
        <f>VLOOKUP($B1129,data!$A$6:$M$15000,7)</f>
        <v>697000</v>
      </c>
    </row>
    <row r="1130" spans="1:4">
      <c r="A1130" s="1">
        <v>36671</v>
      </c>
      <c r="B1130" s="4">
        <v>36671</v>
      </c>
      <c r="C1130" s="12">
        <f t="shared" si="27"/>
        <v>5</v>
      </c>
      <c r="D1130" s="38">
        <f>VLOOKUP($B1130,data!$A$6:$M$15000,7)</f>
        <v>700000</v>
      </c>
    </row>
    <row r="1131" spans="1:4">
      <c r="A1131" s="1">
        <v>36672</v>
      </c>
      <c r="B1131" s="4">
        <v>36672</v>
      </c>
      <c r="C1131" s="12">
        <f t="shared" si="27"/>
        <v>5</v>
      </c>
      <c r="D1131" s="38">
        <f>VLOOKUP($B1131,data!$A$6:$M$15000,7)</f>
        <v>694000</v>
      </c>
    </row>
    <row r="1132" spans="1:4">
      <c r="A1132" s="1">
        <v>36673</v>
      </c>
      <c r="B1132" s="4">
        <v>36673</v>
      </c>
      <c r="C1132" s="12">
        <f t="shared" si="27"/>
        <v>5</v>
      </c>
      <c r="D1132" s="38">
        <f>VLOOKUP($B1132,data!$A$6:$M$15000,7)</f>
        <v>592000</v>
      </c>
    </row>
    <row r="1133" spans="1:4">
      <c r="A1133" s="1">
        <v>36674</v>
      </c>
      <c r="B1133" s="4">
        <v>36674</v>
      </c>
      <c r="C1133" s="12">
        <f t="shared" si="27"/>
        <v>5</v>
      </c>
      <c r="D1133" s="38">
        <f>VLOOKUP($B1133,data!$A$6:$M$15000,7)</f>
        <v>574000</v>
      </c>
    </row>
    <row r="1134" spans="1:4">
      <c r="A1134" s="1">
        <v>36675</v>
      </c>
      <c r="B1134" s="4">
        <v>36675</v>
      </c>
      <c r="C1134" s="12">
        <f t="shared" si="27"/>
        <v>5</v>
      </c>
      <c r="D1134" s="38">
        <f>VLOOKUP($B1134,data!$A$6:$M$15000,7)</f>
        <v>593000</v>
      </c>
    </row>
    <row r="1135" spans="1:4">
      <c r="A1135" s="1">
        <v>36676</v>
      </c>
      <c r="B1135" s="4">
        <v>36676</v>
      </c>
      <c r="C1135" s="12">
        <f t="shared" si="27"/>
        <v>5</v>
      </c>
      <c r="D1135" s="38">
        <f>VLOOKUP($B1135,data!$A$6:$M$15000,7)</f>
        <v>705000</v>
      </c>
    </row>
    <row r="1136" spans="1:4">
      <c r="A1136" s="1">
        <v>36677</v>
      </c>
      <c r="B1136" s="4">
        <v>36677</v>
      </c>
      <c r="C1136" s="12">
        <f t="shared" si="27"/>
        <v>5</v>
      </c>
      <c r="D1136" s="38">
        <f>VLOOKUP($B1136,data!$A$6:$M$15000,7)</f>
        <v>717000</v>
      </c>
    </row>
    <row r="1137" spans="1:4">
      <c r="A1137" s="1">
        <v>36678</v>
      </c>
      <c r="B1137" s="4">
        <v>36678</v>
      </c>
      <c r="C1137" s="12">
        <f t="shared" si="27"/>
        <v>6</v>
      </c>
      <c r="D1137" s="38">
        <f>VLOOKUP($B1137,data!$A$6:$M$15000,7)</f>
        <v>716000</v>
      </c>
    </row>
    <row r="1138" spans="1:4">
      <c r="A1138" s="1">
        <v>36679</v>
      </c>
      <c r="B1138" s="4">
        <v>36679</v>
      </c>
      <c r="C1138" s="12">
        <f t="shared" si="27"/>
        <v>6</v>
      </c>
      <c r="D1138" s="38">
        <f>VLOOKUP($B1138,data!$A$6:$M$15000,7)</f>
        <v>716000</v>
      </c>
    </row>
    <row r="1139" spans="1:4">
      <c r="A1139" s="1">
        <v>36680</v>
      </c>
      <c r="B1139" s="4">
        <v>36680</v>
      </c>
      <c r="C1139" s="12">
        <f t="shared" si="27"/>
        <v>6</v>
      </c>
      <c r="D1139" s="38">
        <f>VLOOKUP($B1139,data!$A$6:$M$15000,7)</f>
        <v>617000</v>
      </c>
    </row>
    <row r="1140" spans="1:4">
      <c r="A1140" s="1">
        <v>36681</v>
      </c>
      <c r="B1140" s="4">
        <v>36681</v>
      </c>
      <c r="C1140" s="12">
        <f t="shared" si="27"/>
        <v>6</v>
      </c>
      <c r="D1140" s="38">
        <f>VLOOKUP($B1140,data!$A$6:$M$15000,7)</f>
        <v>606000</v>
      </c>
    </row>
    <row r="1141" spans="1:4">
      <c r="A1141" s="1">
        <v>36682</v>
      </c>
      <c r="B1141" s="4">
        <v>36682</v>
      </c>
      <c r="C1141" s="12">
        <f t="shared" si="27"/>
        <v>6</v>
      </c>
      <c r="D1141" s="38">
        <f>VLOOKUP($B1141,data!$A$6:$M$15000,7)</f>
        <v>722000</v>
      </c>
    </row>
    <row r="1142" spans="1:4">
      <c r="A1142" s="1">
        <v>36683</v>
      </c>
      <c r="B1142" s="4">
        <v>36683</v>
      </c>
      <c r="C1142" s="12">
        <f t="shared" si="27"/>
        <v>6</v>
      </c>
      <c r="D1142" s="38">
        <f>VLOOKUP($B1142,data!$A$6:$M$15000,7)</f>
        <v>703000</v>
      </c>
    </row>
    <row r="1143" spans="1:4">
      <c r="A1143" s="1">
        <v>36684</v>
      </c>
      <c r="B1143" s="4">
        <v>36684</v>
      </c>
      <c r="C1143" s="12">
        <f t="shared" si="27"/>
        <v>6</v>
      </c>
      <c r="D1143" s="38">
        <f>VLOOKUP($B1143,data!$A$6:$M$15000,7)</f>
        <v>676000</v>
      </c>
    </row>
    <row r="1144" spans="1:4">
      <c r="A1144" s="1">
        <v>36685</v>
      </c>
      <c r="B1144" s="4">
        <v>36685</v>
      </c>
      <c r="C1144" s="12">
        <f t="shared" si="27"/>
        <v>6</v>
      </c>
      <c r="D1144" s="38">
        <f>VLOOKUP($B1144,data!$A$6:$M$15000,7)</f>
        <v>741000</v>
      </c>
    </row>
    <row r="1145" spans="1:4">
      <c r="A1145" s="1">
        <v>36686</v>
      </c>
      <c r="B1145" s="4">
        <v>36686</v>
      </c>
      <c r="C1145" s="12">
        <f t="shared" si="27"/>
        <v>6</v>
      </c>
      <c r="D1145" s="38">
        <f>VLOOKUP($B1145,data!$A$6:$M$15000,7)</f>
        <v>710000</v>
      </c>
    </row>
    <row r="1146" spans="1:4">
      <c r="A1146" s="1">
        <v>36687</v>
      </c>
      <c r="B1146" s="4">
        <v>36687</v>
      </c>
      <c r="C1146" s="12">
        <f t="shared" si="27"/>
        <v>6</v>
      </c>
      <c r="D1146" s="38">
        <f>VLOOKUP($B1146,data!$A$6:$M$15000,7)</f>
        <v>726000</v>
      </c>
    </row>
    <row r="1147" spans="1:4">
      <c r="A1147" s="1">
        <v>36688</v>
      </c>
      <c r="B1147" s="4">
        <v>36688</v>
      </c>
      <c r="C1147" s="12">
        <f t="shared" si="27"/>
        <v>6</v>
      </c>
      <c r="D1147" s="38">
        <f>VLOOKUP($B1147,data!$A$6:$M$15000,7)</f>
        <v>712000</v>
      </c>
    </row>
    <row r="1148" spans="1:4">
      <c r="A1148" s="1">
        <v>36689</v>
      </c>
      <c r="B1148" s="4">
        <v>36689</v>
      </c>
      <c r="C1148" s="12">
        <f t="shared" si="27"/>
        <v>6</v>
      </c>
      <c r="D1148" s="38">
        <f>VLOOKUP($B1148,data!$A$6:$M$15000,7)</f>
        <v>726000</v>
      </c>
    </row>
    <row r="1149" spans="1:4">
      <c r="A1149" s="1">
        <v>36690</v>
      </c>
      <c r="B1149" s="4">
        <v>36690</v>
      </c>
      <c r="C1149" s="12">
        <f t="shared" si="27"/>
        <v>6</v>
      </c>
      <c r="D1149" s="38">
        <f>VLOOKUP($B1149,data!$A$6:$M$15000,7)</f>
        <v>723000</v>
      </c>
    </row>
    <row r="1150" spans="1:4">
      <c r="A1150" s="1">
        <v>36691</v>
      </c>
      <c r="B1150" s="4">
        <v>36691</v>
      </c>
      <c r="C1150" s="12">
        <f t="shared" si="27"/>
        <v>6</v>
      </c>
      <c r="D1150" s="38">
        <f>VLOOKUP($B1150,data!$A$6:$M$15000,7)</f>
        <v>701000</v>
      </c>
    </row>
    <row r="1151" spans="1:4">
      <c r="A1151" s="1">
        <v>36692</v>
      </c>
      <c r="B1151" s="4">
        <v>36692</v>
      </c>
      <c r="C1151" s="12">
        <f t="shared" si="27"/>
        <v>6</v>
      </c>
      <c r="D1151" s="38">
        <f>VLOOKUP($B1151,data!$A$6:$M$15000,7)</f>
        <v>683000</v>
      </c>
    </row>
    <row r="1152" spans="1:4">
      <c r="A1152" s="1">
        <v>36693</v>
      </c>
      <c r="B1152" s="4">
        <v>36693</v>
      </c>
      <c r="C1152" s="12">
        <f t="shared" si="27"/>
        <v>6</v>
      </c>
      <c r="D1152" s="38">
        <f>VLOOKUP($B1152,data!$A$6:$M$15000,7)</f>
        <v>656000</v>
      </c>
    </row>
    <row r="1153" spans="1:4">
      <c r="A1153" s="1">
        <v>36694</v>
      </c>
      <c r="B1153" s="4">
        <v>36694</v>
      </c>
      <c r="C1153" s="12">
        <f t="shared" si="27"/>
        <v>6</v>
      </c>
      <c r="D1153" s="38">
        <f>VLOOKUP($B1153,data!$A$6:$M$15000,7)</f>
        <v>681000</v>
      </c>
    </row>
    <row r="1154" spans="1:4">
      <c r="A1154" s="1">
        <v>36695</v>
      </c>
      <c r="B1154" s="4">
        <v>36695</v>
      </c>
      <c r="C1154" s="12">
        <f t="shared" si="27"/>
        <v>6</v>
      </c>
      <c r="D1154" s="38">
        <f>VLOOKUP($B1154,data!$A$6:$M$15000,7)</f>
        <v>676000</v>
      </c>
    </row>
    <row r="1155" spans="1:4">
      <c r="A1155" s="1">
        <v>36696</v>
      </c>
      <c r="B1155" s="4">
        <v>36696</v>
      </c>
      <c r="C1155" s="12">
        <f t="shared" si="27"/>
        <v>6</v>
      </c>
      <c r="D1155" s="38">
        <f>VLOOKUP($B1155,data!$A$6:$M$15000,7)</f>
        <v>698000</v>
      </c>
    </row>
    <row r="1156" spans="1:4">
      <c r="A1156" s="1">
        <v>36697</v>
      </c>
      <c r="B1156" s="4">
        <v>36697</v>
      </c>
      <c r="C1156" s="12">
        <f t="shared" si="27"/>
        <v>6</v>
      </c>
      <c r="D1156" s="38">
        <f>VLOOKUP($B1156,data!$A$6:$M$15000,7)</f>
        <v>705000</v>
      </c>
    </row>
    <row r="1157" spans="1:4">
      <c r="A1157" s="1">
        <v>36698</v>
      </c>
      <c r="B1157" s="4">
        <v>36698</v>
      </c>
      <c r="C1157" s="12">
        <f t="shared" si="27"/>
        <v>6</v>
      </c>
      <c r="D1157" s="38">
        <f>VLOOKUP($B1157,data!$A$6:$M$15000,7)</f>
        <v>683000</v>
      </c>
    </row>
    <row r="1158" spans="1:4">
      <c r="A1158" s="1">
        <v>36699</v>
      </c>
      <c r="B1158" s="4">
        <v>36699</v>
      </c>
      <c r="C1158" s="12">
        <f t="shared" si="27"/>
        <v>6</v>
      </c>
      <c r="D1158" s="38">
        <f>VLOOKUP($B1158,data!$A$6:$M$15000,7)</f>
        <v>700000</v>
      </c>
    </row>
    <row r="1159" spans="1:4">
      <c r="A1159" s="1">
        <v>36700</v>
      </c>
      <c r="B1159" s="4">
        <v>36700</v>
      </c>
      <c r="C1159" s="12">
        <f t="shared" si="27"/>
        <v>6</v>
      </c>
      <c r="D1159" s="38">
        <f>VLOOKUP($B1159,data!$A$6:$M$15000,7)</f>
        <v>725000</v>
      </c>
    </row>
    <row r="1160" spans="1:4">
      <c r="A1160" s="1">
        <v>36701</v>
      </c>
      <c r="B1160" s="4">
        <v>36701</v>
      </c>
      <c r="C1160" s="12">
        <f t="shared" si="27"/>
        <v>6</v>
      </c>
      <c r="D1160" s="38">
        <f>VLOOKUP($B1160,data!$A$6:$M$15000,7)</f>
        <v>712000</v>
      </c>
    </row>
    <row r="1161" spans="1:4">
      <c r="A1161" s="1">
        <v>36702</v>
      </c>
      <c r="B1161" s="4">
        <v>36702</v>
      </c>
      <c r="C1161" s="12">
        <f t="shared" si="27"/>
        <v>6</v>
      </c>
      <c r="D1161" s="38">
        <f>VLOOKUP($B1161,data!$A$6:$M$15000,7)</f>
        <v>708000</v>
      </c>
    </row>
    <row r="1162" spans="1:4">
      <c r="A1162" s="1">
        <v>36703</v>
      </c>
      <c r="B1162" s="4">
        <v>36703</v>
      </c>
      <c r="C1162" s="12">
        <f t="shared" si="27"/>
        <v>6</v>
      </c>
      <c r="D1162" s="38">
        <f>VLOOKUP($B1162,data!$A$6:$M$15000,7)</f>
        <v>685000</v>
      </c>
    </row>
    <row r="1163" spans="1:4">
      <c r="A1163" s="1">
        <v>36704</v>
      </c>
      <c r="B1163" s="4">
        <v>36704</v>
      </c>
      <c r="C1163" s="12">
        <f t="shared" ref="C1163:C1226" si="28">IF(B1163&lt;&gt;"",MONTH(B1163),0)</f>
        <v>6</v>
      </c>
      <c r="D1163" s="38">
        <f>VLOOKUP($B1163,data!$A$6:$M$15000,7)</f>
        <v>695000</v>
      </c>
    </row>
    <row r="1164" spans="1:4">
      <c r="A1164" s="1">
        <v>36705</v>
      </c>
      <c r="B1164" s="4">
        <v>36705</v>
      </c>
      <c r="C1164" s="12">
        <f t="shared" si="28"/>
        <v>6</v>
      </c>
      <c r="D1164" s="38">
        <f>VLOOKUP($B1164,data!$A$6:$M$15000,7)</f>
        <v>679000</v>
      </c>
    </row>
    <row r="1165" spans="1:4">
      <c r="A1165" s="1">
        <v>36706</v>
      </c>
      <c r="B1165" s="4">
        <v>36706</v>
      </c>
      <c r="C1165" s="12">
        <f t="shared" si="28"/>
        <v>6</v>
      </c>
      <c r="D1165" s="38">
        <f>VLOOKUP($B1165,data!$A$6:$M$15000,7)</f>
        <v>750000</v>
      </c>
    </row>
    <row r="1166" spans="1:4">
      <c r="A1166" s="1">
        <v>36707</v>
      </c>
      <c r="B1166" s="4">
        <v>36707</v>
      </c>
      <c r="C1166" s="12">
        <f t="shared" si="28"/>
        <v>6</v>
      </c>
      <c r="D1166" s="38">
        <f>VLOOKUP($B1166,data!$A$6:$M$15000,7)</f>
        <v>675000</v>
      </c>
    </row>
    <row r="1167" spans="1:4">
      <c r="A1167" s="1">
        <v>36708</v>
      </c>
      <c r="B1167" s="4">
        <v>36708</v>
      </c>
      <c r="C1167" s="12">
        <f t="shared" si="28"/>
        <v>7</v>
      </c>
      <c r="D1167" s="38">
        <f>VLOOKUP($B1167,data!$A$6:$M$15000,7)</f>
        <v>635000</v>
      </c>
    </row>
    <row r="1168" spans="1:4">
      <c r="A1168" s="1">
        <v>36709</v>
      </c>
      <c r="B1168" s="4">
        <v>36709</v>
      </c>
      <c r="C1168" s="12">
        <f t="shared" si="28"/>
        <v>7</v>
      </c>
      <c r="D1168" s="38">
        <f>VLOOKUP($B1168,data!$A$6:$M$15000,7)</f>
        <v>611000</v>
      </c>
    </row>
    <row r="1169" spans="1:4">
      <c r="A1169" s="1">
        <v>36710</v>
      </c>
      <c r="B1169" s="4">
        <v>36710</v>
      </c>
      <c r="C1169" s="12">
        <f t="shared" si="28"/>
        <v>7</v>
      </c>
      <c r="D1169" s="38">
        <f>VLOOKUP($B1169,data!$A$6:$M$15000,7)</f>
        <v>645000</v>
      </c>
    </row>
    <row r="1170" spans="1:4">
      <c r="A1170" s="1">
        <v>36711</v>
      </c>
      <c r="B1170" s="4">
        <v>36711</v>
      </c>
      <c r="C1170" s="12">
        <f t="shared" si="28"/>
        <v>7</v>
      </c>
      <c r="D1170" s="38">
        <f>VLOOKUP($B1170,data!$A$6:$M$15000,7)</f>
        <v>615000</v>
      </c>
    </row>
    <row r="1171" spans="1:4">
      <c r="A1171" s="1">
        <v>36712</v>
      </c>
      <c r="B1171" s="4">
        <v>36712</v>
      </c>
      <c r="C1171" s="12">
        <f t="shared" si="28"/>
        <v>7</v>
      </c>
      <c r="D1171" s="38">
        <f>VLOOKUP($B1171,data!$A$6:$M$15000,7)</f>
        <v>639000</v>
      </c>
    </row>
    <row r="1172" spans="1:4">
      <c r="A1172" s="1">
        <v>36713</v>
      </c>
      <c r="B1172" s="4">
        <v>36713</v>
      </c>
      <c r="C1172" s="12">
        <f t="shared" si="28"/>
        <v>7</v>
      </c>
      <c r="D1172" s="38">
        <f>VLOOKUP($B1172,data!$A$6:$M$15000,7)</f>
        <v>639000</v>
      </c>
    </row>
    <row r="1173" spans="1:4">
      <c r="A1173" s="1">
        <v>36714</v>
      </c>
      <c r="B1173" s="4">
        <v>36714</v>
      </c>
      <c r="C1173" s="12">
        <f t="shared" si="28"/>
        <v>7</v>
      </c>
      <c r="D1173" s="38">
        <f>VLOOKUP($B1173,data!$A$6:$M$15000,7)</f>
        <v>635000</v>
      </c>
    </row>
    <row r="1174" spans="1:4">
      <c r="A1174" s="1">
        <v>36715</v>
      </c>
      <c r="B1174" s="4">
        <v>36715</v>
      </c>
      <c r="C1174" s="12">
        <f t="shared" si="28"/>
        <v>7</v>
      </c>
      <c r="D1174" s="38">
        <f>VLOOKUP($B1174,data!$A$6:$M$15000,7)</f>
        <v>684000</v>
      </c>
    </row>
    <row r="1175" spans="1:4">
      <c r="A1175" s="1">
        <v>36716</v>
      </c>
      <c r="B1175" s="4">
        <v>36716</v>
      </c>
      <c r="C1175" s="12">
        <f t="shared" si="28"/>
        <v>7</v>
      </c>
      <c r="D1175" s="38">
        <f>VLOOKUP($B1175,data!$A$6:$M$15000,7)</f>
        <v>733000</v>
      </c>
    </row>
    <row r="1176" spans="1:4">
      <c r="A1176" s="1">
        <v>36717</v>
      </c>
      <c r="B1176" s="4">
        <v>36717</v>
      </c>
      <c r="C1176" s="12">
        <f t="shared" si="28"/>
        <v>7</v>
      </c>
      <c r="D1176" s="38">
        <f>VLOOKUP($B1176,data!$A$6:$M$15000,7)</f>
        <v>743000</v>
      </c>
    </row>
    <row r="1177" spans="1:4">
      <c r="A1177" s="1">
        <v>36718</v>
      </c>
      <c r="B1177" s="4">
        <v>36718</v>
      </c>
      <c r="C1177" s="12">
        <f t="shared" si="28"/>
        <v>7</v>
      </c>
      <c r="D1177" s="38">
        <f>VLOOKUP($B1177,data!$A$6:$M$15000,7)</f>
        <v>737000</v>
      </c>
    </row>
    <row r="1178" spans="1:4">
      <c r="A1178" s="1">
        <v>36719</v>
      </c>
      <c r="B1178" s="4">
        <v>36719</v>
      </c>
      <c r="C1178" s="12">
        <f t="shared" si="28"/>
        <v>7</v>
      </c>
      <c r="D1178" s="38">
        <f>VLOOKUP($B1178,data!$A$6:$M$15000,7)</f>
        <v>747000</v>
      </c>
    </row>
    <row r="1179" spans="1:4">
      <c r="A1179" s="1">
        <v>36720</v>
      </c>
      <c r="B1179" s="4">
        <v>36720</v>
      </c>
      <c r="C1179" s="12">
        <f t="shared" si="28"/>
        <v>7</v>
      </c>
      <c r="D1179" s="38">
        <f>VLOOKUP($B1179,data!$A$6:$M$15000,7)</f>
        <v>747000</v>
      </c>
    </row>
    <row r="1180" spans="1:4">
      <c r="A1180" s="1">
        <v>36721</v>
      </c>
      <c r="B1180" s="4">
        <v>36721</v>
      </c>
      <c r="C1180" s="12">
        <f t="shared" si="28"/>
        <v>7</v>
      </c>
      <c r="D1180" s="38">
        <f>VLOOKUP($B1180,data!$A$6:$M$15000,7)</f>
        <v>749000</v>
      </c>
    </row>
    <row r="1181" spans="1:4">
      <c r="A1181" s="1">
        <v>36722</v>
      </c>
      <c r="B1181" s="4">
        <v>36722</v>
      </c>
      <c r="C1181" s="12">
        <f t="shared" si="28"/>
        <v>7</v>
      </c>
      <c r="D1181" s="38">
        <f>VLOOKUP($B1181,data!$A$6:$M$15000,7)</f>
        <v>754000</v>
      </c>
    </row>
    <row r="1182" spans="1:4">
      <c r="A1182" s="1">
        <v>36723</v>
      </c>
      <c r="B1182" s="4">
        <v>36723</v>
      </c>
      <c r="C1182" s="12">
        <f t="shared" si="28"/>
        <v>7</v>
      </c>
      <c r="D1182" s="38">
        <f>VLOOKUP($B1182,data!$A$6:$M$15000,7)</f>
        <v>751000</v>
      </c>
    </row>
    <row r="1183" spans="1:4">
      <c r="A1183" s="1">
        <v>36724</v>
      </c>
      <c r="B1183" s="4">
        <v>36724</v>
      </c>
      <c r="C1183" s="12">
        <f t="shared" si="28"/>
        <v>7</v>
      </c>
      <c r="D1183" s="38">
        <f>VLOOKUP($B1183,data!$A$6:$M$15000,7)</f>
        <v>758000</v>
      </c>
    </row>
    <row r="1184" spans="1:4">
      <c r="A1184" s="1">
        <v>36725</v>
      </c>
      <c r="B1184" s="4">
        <v>36725</v>
      </c>
      <c r="C1184" s="12">
        <f t="shared" si="28"/>
        <v>7</v>
      </c>
      <c r="D1184" s="38">
        <f>VLOOKUP($B1184,data!$A$6:$M$15000,7)</f>
        <v>748000</v>
      </c>
    </row>
    <row r="1185" spans="1:4">
      <c r="A1185" s="1">
        <v>36726</v>
      </c>
      <c r="B1185" s="4">
        <v>36726</v>
      </c>
      <c r="C1185" s="12">
        <f t="shared" si="28"/>
        <v>7</v>
      </c>
      <c r="D1185" s="38">
        <f>VLOOKUP($B1185,data!$A$6:$M$15000,7)</f>
        <v>716000</v>
      </c>
    </row>
    <row r="1186" spans="1:4">
      <c r="A1186" s="1">
        <v>36727</v>
      </c>
      <c r="B1186" s="4">
        <v>36727</v>
      </c>
      <c r="C1186" s="12">
        <f t="shared" si="28"/>
        <v>7</v>
      </c>
      <c r="D1186" s="38">
        <f>VLOOKUP($B1186,data!$A$6:$M$15000,7)</f>
        <v>744000</v>
      </c>
    </row>
    <row r="1187" spans="1:4">
      <c r="A1187" s="1">
        <v>36728</v>
      </c>
      <c r="B1187" s="4">
        <v>36728</v>
      </c>
      <c r="C1187" s="12">
        <f t="shared" si="28"/>
        <v>7</v>
      </c>
      <c r="D1187" s="38">
        <f>VLOOKUP($B1187,data!$A$6:$M$15000,7)</f>
        <v>710000</v>
      </c>
    </row>
    <row r="1188" spans="1:4">
      <c r="A1188" s="1">
        <v>36729</v>
      </c>
      <c r="B1188" s="4">
        <v>36729</v>
      </c>
      <c r="C1188" s="12">
        <f t="shared" si="28"/>
        <v>7</v>
      </c>
      <c r="D1188" s="38">
        <f>VLOOKUP($B1188,data!$A$6:$M$15000,7)</f>
        <v>709000</v>
      </c>
    </row>
    <row r="1189" spans="1:4">
      <c r="A1189" s="1">
        <v>36730</v>
      </c>
      <c r="B1189" s="4">
        <v>36730</v>
      </c>
      <c r="C1189" s="12">
        <f t="shared" si="28"/>
        <v>7</v>
      </c>
      <c r="D1189" s="38">
        <f>VLOOKUP($B1189,data!$A$6:$M$15000,7)</f>
        <v>725000</v>
      </c>
    </row>
    <row r="1190" spans="1:4">
      <c r="A1190" s="1">
        <v>36731</v>
      </c>
      <c r="B1190" s="4">
        <v>36731</v>
      </c>
      <c r="C1190" s="12">
        <f t="shared" si="28"/>
        <v>7</v>
      </c>
      <c r="D1190" s="38">
        <f>VLOOKUP($B1190,data!$A$6:$M$15000,7)</f>
        <v>713000</v>
      </c>
    </row>
    <row r="1191" spans="1:4">
      <c r="A1191" s="1">
        <v>36732</v>
      </c>
      <c r="B1191" s="4">
        <v>36732</v>
      </c>
      <c r="C1191" s="12">
        <f t="shared" si="28"/>
        <v>7</v>
      </c>
      <c r="D1191" s="38">
        <f>VLOOKUP($B1191,data!$A$6:$M$15000,7)</f>
        <v>722000</v>
      </c>
    </row>
    <row r="1192" spans="1:4">
      <c r="A1192" s="1">
        <v>36733</v>
      </c>
      <c r="B1192" s="4">
        <v>36733</v>
      </c>
      <c r="C1192" s="12">
        <f t="shared" si="28"/>
        <v>7</v>
      </c>
      <c r="D1192" s="38">
        <f>VLOOKUP($B1192,data!$A$6:$M$15000,7)</f>
        <v>718000</v>
      </c>
    </row>
    <row r="1193" spans="1:4">
      <c r="A1193" s="1">
        <v>36734</v>
      </c>
      <c r="B1193" s="4">
        <v>36734</v>
      </c>
      <c r="C1193" s="12">
        <f t="shared" si="28"/>
        <v>7</v>
      </c>
      <c r="D1193" s="38">
        <f>VLOOKUP($B1193,data!$A$6:$M$15000,7)</f>
        <v>720000</v>
      </c>
    </row>
    <row r="1194" spans="1:4">
      <c r="A1194" s="1">
        <v>36735</v>
      </c>
      <c r="B1194" s="4">
        <v>36735</v>
      </c>
      <c r="C1194" s="12">
        <f t="shared" si="28"/>
        <v>7</v>
      </c>
      <c r="D1194" s="38">
        <f>VLOOKUP($B1194,data!$A$6:$M$15000,7)</f>
        <v>716000</v>
      </c>
    </row>
    <row r="1195" spans="1:4">
      <c r="A1195" s="1">
        <v>36736</v>
      </c>
      <c r="B1195" s="4">
        <v>36736</v>
      </c>
      <c r="C1195" s="12">
        <f t="shared" si="28"/>
        <v>7</v>
      </c>
      <c r="D1195" s="38">
        <f>VLOOKUP($B1195,data!$A$6:$M$15000,7)</f>
        <v>740000</v>
      </c>
    </row>
    <row r="1196" spans="1:4">
      <c r="A1196" s="1">
        <v>36737</v>
      </c>
      <c r="B1196" s="4">
        <v>36737</v>
      </c>
      <c r="C1196" s="12">
        <f t="shared" si="28"/>
        <v>7</v>
      </c>
      <c r="D1196" s="38">
        <f>VLOOKUP($B1196,data!$A$6:$M$15000,7)</f>
        <v>736000</v>
      </c>
    </row>
    <row r="1197" spans="1:4">
      <c r="A1197" s="1">
        <v>36738</v>
      </c>
      <c r="B1197" s="4">
        <v>36738</v>
      </c>
      <c r="C1197" s="12">
        <f t="shared" si="28"/>
        <v>7</v>
      </c>
      <c r="D1197" s="38">
        <f>VLOOKUP($B1197,data!$A$6:$M$15000,7)</f>
        <v>729000</v>
      </c>
    </row>
    <row r="1198" spans="1:4">
      <c r="A1198" s="1">
        <v>36739</v>
      </c>
      <c r="B1198" s="4">
        <v>36739</v>
      </c>
      <c r="C1198" s="12">
        <f t="shared" si="28"/>
        <v>8</v>
      </c>
      <c r="D1198" s="38">
        <f>VLOOKUP($B1198,data!$A$6:$M$15000,7)</f>
        <v>703000</v>
      </c>
    </row>
    <row r="1199" spans="1:4">
      <c r="A1199" s="1">
        <v>36740</v>
      </c>
      <c r="B1199" s="4">
        <v>36740</v>
      </c>
      <c r="C1199" s="12">
        <f t="shared" si="28"/>
        <v>8</v>
      </c>
      <c r="D1199" s="38">
        <f>VLOOKUP($B1199,data!$A$6:$M$15000,7)</f>
        <v>684000</v>
      </c>
    </row>
    <row r="1200" spans="1:4">
      <c r="A1200" s="1">
        <v>36741</v>
      </c>
      <c r="B1200" s="4">
        <v>36741</v>
      </c>
      <c r="C1200" s="12">
        <f t="shared" si="28"/>
        <v>8</v>
      </c>
      <c r="D1200" s="38">
        <f>VLOOKUP($B1200,data!$A$6:$M$15000,7)</f>
        <v>698000</v>
      </c>
    </row>
    <row r="1201" spans="1:4">
      <c r="A1201" s="1">
        <v>36742</v>
      </c>
      <c r="B1201" s="4">
        <v>36742</v>
      </c>
      <c r="C1201" s="12">
        <f t="shared" si="28"/>
        <v>8</v>
      </c>
      <c r="D1201" s="38">
        <f>VLOOKUP($B1201,data!$A$6:$M$15000,7)</f>
        <v>709000</v>
      </c>
    </row>
    <row r="1202" spans="1:4">
      <c r="A1202" s="1">
        <v>36743</v>
      </c>
      <c r="B1202" s="4">
        <v>36743</v>
      </c>
      <c r="C1202" s="12">
        <f t="shared" si="28"/>
        <v>8</v>
      </c>
      <c r="D1202" s="38">
        <f>VLOOKUP($B1202,data!$A$6:$M$15000,7)</f>
        <v>723000</v>
      </c>
    </row>
    <row r="1203" spans="1:4">
      <c r="A1203" s="1">
        <v>36744</v>
      </c>
      <c r="B1203" s="4">
        <v>36744</v>
      </c>
      <c r="C1203" s="12">
        <f t="shared" si="28"/>
        <v>8</v>
      </c>
      <c r="D1203" s="38">
        <f>VLOOKUP($B1203,data!$A$6:$M$15000,7)</f>
        <v>720000</v>
      </c>
    </row>
    <row r="1204" spans="1:4">
      <c r="A1204" s="1">
        <v>36745</v>
      </c>
      <c r="B1204" s="4">
        <v>36745</v>
      </c>
      <c r="C1204" s="12">
        <f t="shared" si="28"/>
        <v>8</v>
      </c>
      <c r="D1204" s="38">
        <f>VLOOKUP($B1204,data!$A$6:$M$15000,7)</f>
        <v>712000</v>
      </c>
    </row>
    <row r="1205" spans="1:4">
      <c r="A1205" s="1">
        <v>36746</v>
      </c>
      <c r="B1205" s="4">
        <v>36746</v>
      </c>
      <c r="C1205" s="12">
        <f t="shared" si="28"/>
        <v>8</v>
      </c>
      <c r="D1205" s="38">
        <f>VLOOKUP($B1205,data!$A$6:$M$15000,7)</f>
        <v>727000</v>
      </c>
    </row>
    <row r="1206" spans="1:4">
      <c r="A1206" s="1">
        <v>36747</v>
      </c>
      <c r="B1206" s="4">
        <v>36747</v>
      </c>
      <c r="C1206" s="12">
        <f t="shared" si="28"/>
        <v>8</v>
      </c>
      <c r="D1206" s="38">
        <f>VLOOKUP($B1206,data!$A$6:$M$15000,7)</f>
        <v>723000</v>
      </c>
    </row>
    <row r="1207" spans="1:4">
      <c r="A1207" s="1">
        <v>36748</v>
      </c>
      <c r="B1207" s="4">
        <v>36748</v>
      </c>
      <c r="C1207" s="12">
        <f t="shared" si="28"/>
        <v>8</v>
      </c>
      <c r="D1207" s="38">
        <f>VLOOKUP($B1207,data!$A$6:$M$15000,7)</f>
        <v>733000</v>
      </c>
    </row>
    <row r="1208" spans="1:4">
      <c r="A1208" s="1">
        <v>36749</v>
      </c>
      <c r="B1208" s="4">
        <v>36749</v>
      </c>
      <c r="C1208" s="12">
        <f t="shared" si="28"/>
        <v>8</v>
      </c>
      <c r="D1208" s="38">
        <f>VLOOKUP($B1208,data!$A$6:$M$15000,7)</f>
        <v>720000</v>
      </c>
    </row>
    <row r="1209" spans="1:4">
      <c r="A1209" s="1">
        <v>36750</v>
      </c>
      <c r="B1209" s="4">
        <v>36750</v>
      </c>
      <c r="C1209" s="12">
        <f t="shared" si="28"/>
        <v>8</v>
      </c>
      <c r="D1209" s="38">
        <f>VLOOKUP($B1209,data!$A$6:$M$15000,7)</f>
        <v>703000</v>
      </c>
    </row>
    <row r="1210" spans="1:4">
      <c r="A1210" s="1">
        <v>36751</v>
      </c>
      <c r="B1210" s="4">
        <v>36751</v>
      </c>
      <c r="C1210" s="12">
        <f t="shared" si="28"/>
        <v>8</v>
      </c>
      <c r="D1210" s="38">
        <f>VLOOKUP($B1210,data!$A$6:$M$15000,7)</f>
        <v>697000</v>
      </c>
    </row>
    <row r="1211" spans="1:4">
      <c r="A1211" s="1">
        <v>36752</v>
      </c>
      <c r="B1211" s="4">
        <v>36752</v>
      </c>
      <c r="C1211" s="12">
        <f t="shared" si="28"/>
        <v>8</v>
      </c>
      <c r="D1211" s="38">
        <f>VLOOKUP($B1211,data!$A$6:$M$15000,7)</f>
        <v>731000</v>
      </c>
    </row>
    <row r="1212" spans="1:4">
      <c r="A1212" s="1">
        <v>36753</v>
      </c>
      <c r="B1212" s="4">
        <v>36753</v>
      </c>
      <c r="C1212" s="12">
        <f t="shared" si="28"/>
        <v>8</v>
      </c>
      <c r="D1212" s="38">
        <f>VLOOKUP($B1212,data!$A$6:$M$15000,7)</f>
        <v>732000</v>
      </c>
    </row>
    <row r="1213" spans="1:4">
      <c r="A1213" s="1">
        <v>36754</v>
      </c>
      <c r="B1213" s="4">
        <v>36754</v>
      </c>
      <c r="C1213" s="12">
        <f t="shared" si="28"/>
        <v>8</v>
      </c>
      <c r="D1213" s="38">
        <f>VLOOKUP($B1213,data!$A$6:$M$15000,7)</f>
        <v>725000</v>
      </c>
    </row>
    <row r="1214" spans="1:4">
      <c r="A1214" s="1">
        <v>36755</v>
      </c>
      <c r="B1214" s="4">
        <v>36755</v>
      </c>
      <c r="C1214" s="12">
        <f t="shared" si="28"/>
        <v>8</v>
      </c>
      <c r="D1214" s="38">
        <f>VLOOKUP($B1214,data!$A$6:$M$15000,7)</f>
        <v>720000</v>
      </c>
    </row>
    <row r="1215" spans="1:4">
      <c r="A1215" s="1">
        <v>36756</v>
      </c>
      <c r="B1215" s="4">
        <v>36756</v>
      </c>
      <c r="C1215" s="12">
        <f t="shared" si="28"/>
        <v>8</v>
      </c>
      <c r="D1215" s="38">
        <f>VLOOKUP($B1215,data!$A$6:$M$15000,7)</f>
        <v>723000</v>
      </c>
    </row>
    <row r="1216" spans="1:4">
      <c r="A1216" s="1">
        <v>36757</v>
      </c>
      <c r="B1216" s="4">
        <v>36757</v>
      </c>
      <c r="C1216" s="12">
        <f t="shared" si="28"/>
        <v>8</v>
      </c>
      <c r="D1216" s="38">
        <f>VLOOKUP($B1216,data!$A$6:$M$15000,7)</f>
        <v>732000</v>
      </c>
    </row>
    <row r="1217" spans="1:4">
      <c r="A1217" s="1">
        <v>36758</v>
      </c>
      <c r="B1217" s="4">
        <v>36758</v>
      </c>
      <c r="C1217" s="12">
        <f t="shared" si="28"/>
        <v>8</v>
      </c>
      <c r="D1217" s="38">
        <f>VLOOKUP($B1217,data!$A$6:$M$15000,7)</f>
        <v>736000</v>
      </c>
    </row>
    <row r="1218" spans="1:4">
      <c r="A1218" s="1">
        <v>36759</v>
      </c>
      <c r="B1218" s="4">
        <v>36759</v>
      </c>
      <c r="C1218" s="12">
        <f t="shared" si="28"/>
        <v>8</v>
      </c>
      <c r="D1218" s="38">
        <f>VLOOKUP($B1218,data!$A$6:$M$15000,7)</f>
        <v>711000</v>
      </c>
    </row>
    <row r="1219" spans="1:4">
      <c r="A1219" s="1">
        <v>36760</v>
      </c>
      <c r="B1219" s="4">
        <v>36760</v>
      </c>
      <c r="C1219" s="12">
        <f t="shared" si="28"/>
        <v>8</v>
      </c>
      <c r="D1219" s="38">
        <f>VLOOKUP($B1219,data!$A$6:$M$15000,7)</f>
        <v>724000</v>
      </c>
    </row>
    <row r="1220" spans="1:4">
      <c r="A1220" s="1">
        <v>36761</v>
      </c>
      <c r="B1220" s="4">
        <v>36761</v>
      </c>
      <c r="C1220" s="12">
        <f t="shared" si="28"/>
        <v>8</v>
      </c>
      <c r="D1220" s="38">
        <f>VLOOKUP($B1220,data!$A$6:$M$15000,7)</f>
        <v>656000</v>
      </c>
    </row>
    <row r="1221" spans="1:4">
      <c r="A1221" s="1">
        <v>36762</v>
      </c>
      <c r="B1221" s="4">
        <v>36762</v>
      </c>
      <c r="C1221" s="12">
        <f t="shared" si="28"/>
        <v>8</v>
      </c>
      <c r="D1221" s="38">
        <f>VLOOKUP($B1221,data!$A$6:$M$15000,7)</f>
        <v>758000</v>
      </c>
    </row>
    <row r="1222" spans="1:4">
      <c r="A1222" s="1">
        <v>36763</v>
      </c>
      <c r="B1222" s="4">
        <v>36763</v>
      </c>
      <c r="C1222" s="12">
        <f t="shared" si="28"/>
        <v>8</v>
      </c>
      <c r="D1222" s="38">
        <f>VLOOKUP($B1222,data!$A$6:$M$15000,7)</f>
        <v>704000</v>
      </c>
    </row>
    <row r="1223" spans="1:4">
      <c r="A1223" s="1">
        <v>36764</v>
      </c>
      <c r="B1223" s="4">
        <v>36764</v>
      </c>
      <c r="C1223" s="12">
        <f t="shared" si="28"/>
        <v>8</v>
      </c>
      <c r="D1223" s="38">
        <f>VLOOKUP($B1223,data!$A$6:$M$15000,7)</f>
        <v>693000</v>
      </c>
    </row>
    <row r="1224" spans="1:4">
      <c r="A1224" s="1">
        <v>36765</v>
      </c>
      <c r="B1224" s="4">
        <v>36765</v>
      </c>
      <c r="C1224" s="12">
        <f t="shared" si="28"/>
        <v>8</v>
      </c>
      <c r="D1224" s="38">
        <f>VLOOKUP($B1224,data!$A$6:$M$15000,7)</f>
        <v>665000</v>
      </c>
    </row>
    <row r="1225" spans="1:4">
      <c r="A1225" s="1">
        <v>36766</v>
      </c>
      <c r="B1225" s="4">
        <v>36766</v>
      </c>
      <c r="C1225" s="12">
        <f t="shared" si="28"/>
        <v>8</v>
      </c>
      <c r="D1225" s="38">
        <f>VLOOKUP($B1225,data!$A$6:$M$15000,7)</f>
        <v>689000</v>
      </c>
    </row>
    <row r="1226" spans="1:4">
      <c r="A1226" s="1">
        <v>36767</v>
      </c>
      <c r="B1226" s="4">
        <v>36767</v>
      </c>
      <c r="C1226" s="12">
        <f t="shared" si="28"/>
        <v>8</v>
      </c>
      <c r="D1226" s="38">
        <f>VLOOKUP($B1226,data!$A$6:$M$15000,7)</f>
        <v>689000</v>
      </c>
    </row>
    <row r="1227" spans="1:4">
      <c r="A1227" s="1">
        <v>36768</v>
      </c>
      <c r="B1227" s="4">
        <v>36768</v>
      </c>
      <c r="C1227" s="12">
        <f t="shared" ref="C1227:C1290" si="29">IF(B1227&lt;&gt;"",MONTH(B1227),0)</f>
        <v>8</v>
      </c>
      <c r="D1227" s="38">
        <f>VLOOKUP($B1227,data!$A$6:$M$15000,7)</f>
        <v>703000</v>
      </c>
    </row>
    <row r="1228" spans="1:4">
      <c r="A1228" s="1">
        <v>36769</v>
      </c>
      <c r="B1228" s="4">
        <v>36769</v>
      </c>
      <c r="C1228" s="12">
        <f t="shared" si="29"/>
        <v>8</v>
      </c>
      <c r="D1228" s="38">
        <f>VLOOKUP($B1228,data!$A$6:$M$15000,7)</f>
        <v>700000</v>
      </c>
    </row>
    <row r="1229" spans="1:4">
      <c r="A1229" s="1">
        <v>36770</v>
      </c>
      <c r="B1229" s="4">
        <v>36770</v>
      </c>
      <c r="C1229" s="12">
        <f t="shared" si="29"/>
        <v>9</v>
      </c>
      <c r="D1229" s="38">
        <f>VLOOKUP($B1229,data!$A$6:$M$15000,7)</f>
        <v>704000</v>
      </c>
    </row>
    <row r="1230" spans="1:4">
      <c r="A1230" s="1">
        <v>36771</v>
      </c>
      <c r="B1230" s="4">
        <v>36771</v>
      </c>
      <c r="C1230" s="12">
        <f t="shared" si="29"/>
        <v>9</v>
      </c>
      <c r="D1230" s="38">
        <f>VLOOKUP($B1230,data!$A$6:$M$15000,7)</f>
        <v>697000</v>
      </c>
    </row>
    <row r="1231" spans="1:4">
      <c r="A1231" s="1">
        <v>36772</v>
      </c>
      <c r="B1231" s="4">
        <v>36772</v>
      </c>
      <c r="C1231" s="12">
        <f t="shared" si="29"/>
        <v>9</v>
      </c>
      <c r="D1231" s="38">
        <f>VLOOKUP($B1231,data!$A$6:$M$15000,7)</f>
        <v>719000</v>
      </c>
    </row>
    <row r="1232" spans="1:4">
      <c r="A1232" s="1">
        <v>36773</v>
      </c>
      <c r="B1232" s="4">
        <v>36773</v>
      </c>
      <c r="C1232" s="12">
        <f t="shared" si="29"/>
        <v>9</v>
      </c>
      <c r="D1232" s="38">
        <f>VLOOKUP($B1232,data!$A$6:$M$15000,7)</f>
        <v>716000</v>
      </c>
    </row>
    <row r="1233" spans="1:4">
      <c r="A1233" s="1">
        <v>36774</v>
      </c>
      <c r="B1233" s="4">
        <v>36774</v>
      </c>
      <c r="C1233" s="12">
        <f t="shared" si="29"/>
        <v>9</v>
      </c>
      <c r="D1233" s="38">
        <f>VLOOKUP($B1233,data!$A$6:$M$15000,7)</f>
        <v>702000</v>
      </c>
    </row>
    <row r="1234" spans="1:4">
      <c r="A1234" s="1">
        <v>36775</v>
      </c>
      <c r="B1234" s="4">
        <v>36775</v>
      </c>
      <c r="C1234" s="12">
        <f t="shared" si="29"/>
        <v>9</v>
      </c>
      <c r="D1234" s="38">
        <f>VLOOKUP($B1234,data!$A$6:$M$15000,7)</f>
        <v>679000</v>
      </c>
    </row>
    <row r="1235" spans="1:4">
      <c r="A1235" s="1">
        <v>36776</v>
      </c>
      <c r="B1235" s="4">
        <v>36776</v>
      </c>
      <c r="C1235" s="12">
        <f t="shared" si="29"/>
        <v>9</v>
      </c>
      <c r="D1235" s="38">
        <f>VLOOKUP($B1235,data!$A$6:$M$15000,7)</f>
        <v>702000</v>
      </c>
    </row>
    <row r="1236" spans="1:4">
      <c r="A1236" s="1">
        <v>36777</v>
      </c>
      <c r="B1236" s="4">
        <v>36777</v>
      </c>
      <c r="C1236" s="12">
        <f t="shared" si="29"/>
        <v>9</v>
      </c>
      <c r="D1236" s="38">
        <f>VLOOKUP($B1236,data!$A$6:$M$15000,7)</f>
        <v>718000</v>
      </c>
    </row>
    <row r="1237" spans="1:4">
      <c r="A1237" s="1">
        <v>36778</v>
      </c>
      <c r="B1237" s="4">
        <v>36778</v>
      </c>
      <c r="C1237" s="12">
        <f t="shared" si="29"/>
        <v>9</v>
      </c>
      <c r="D1237" s="38">
        <f>VLOOKUP($B1237,data!$A$6:$M$15000,7)</f>
        <v>665000</v>
      </c>
    </row>
    <row r="1238" spans="1:4">
      <c r="A1238" s="1">
        <v>36779</v>
      </c>
      <c r="B1238" s="4">
        <v>36779</v>
      </c>
      <c r="C1238" s="12">
        <f t="shared" si="29"/>
        <v>9</v>
      </c>
      <c r="D1238" s="38">
        <f>VLOOKUP($B1238,data!$A$6:$M$15000,7)</f>
        <v>670000</v>
      </c>
    </row>
    <row r="1239" spans="1:4">
      <c r="A1239" s="1">
        <v>36780</v>
      </c>
      <c r="B1239" s="4">
        <v>36780</v>
      </c>
      <c r="C1239" s="12">
        <f t="shared" si="29"/>
        <v>9</v>
      </c>
      <c r="D1239" s="38">
        <f>VLOOKUP($B1239,data!$A$6:$M$15000,7)</f>
        <v>697000</v>
      </c>
    </row>
    <row r="1240" spans="1:4">
      <c r="A1240" s="1">
        <v>36781</v>
      </c>
      <c r="B1240" s="4">
        <v>36781</v>
      </c>
      <c r="C1240" s="12">
        <f t="shared" si="29"/>
        <v>9</v>
      </c>
      <c r="D1240" s="38">
        <f>VLOOKUP($B1240,data!$A$6:$M$15000,7)</f>
        <v>711000</v>
      </c>
    </row>
    <row r="1241" spans="1:4">
      <c r="A1241" s="1">
        <v>36782</v>
      </c>
      <c r="B1241" s="4">
        <v>36782</v>
      </c>
      <c r="C1241" s="12">
        <f t="shared" si="29"/>
        <v>9</v>
      </c>
      <c r="D1241" s="38">
        <f>VLOOKUP($B1241,data!$A$6:$M$15000,7)</f>
        <v>741000</v>
      </c>
    </row>
    <row r="1242" spans="1:4">
      <c r="A1242" s="1">
        <v>36783</v>
      </c>
      <c r="B1242" s="4">
        <v>36783</v>
      </c>
      <c r="C1242" s="12">
        <f t="shared" si="29"/>
        <v>9</v>
      </c>
      <c r="D1242" s="38">
        <f>VLOOKUP($B1242,data!$A$6:$M$15000,7)</f>
        <v>709000</v>
      </c>
    </row>
    <row r="1243" spans="1:4">
      <c r="A1243" s="1">
        <v>36784</v>
      </c>
      <c r="B1243" s="4">
        <v>36784</v>
      </c>
      <c r="C1243" s="12">
        <f t="shared" si="29"/>
        <v>9</v>
      </c>
      <c r="D1243" s="38">
        <f>VLOOKUP($B1243,data!$A$6:$M$15000,7)</f>
        <v>697000</v>
      </c>
    </row>
    <row r="1244" spans="1:4">
      <c r="A1244" s="1">
        <v>36785</v>
      </c>
      <c r="B1244" s="4">
        <v>36785</v>
      </c>
      <c r="C1244" s="12">
        <f t="shared" si="29"/>
        <v>9</v>
      </c>
      <c r="D1244" s="38">
        <f>VLOOKUP($B1244,data!$A$6:$M$15000,7)</f>
        <v>720000</v>
      </c>
    </row>
    <row r="1245" spans="1:4">
      <c r="A1245" s="1">
        <v>36786</v>
      </c>
      <c r="B1245" s="4">
        <v>36786</v>
      </c>
      <c r="C1245" s="12">
        <f t="shared" si="29"/>
        <v>9</v>
      </c>
      <c r="D1245" s="38">
        <f>VLOOKUP($B1245,data!$A$6:$M$15000,7)</f>
        <v>719000</v>
      </c>
    </row>
    <row r="1246" spans="1:4">
      <c r="A1246" s="1">
        <v>36787</v>
      </c>
      <c r="B1246" s="4">
        <v>36787</v>
      </c>
      <c r="C1246" s="12">
        <f t="shared" si="29"/>
        <v>9</v>
      </c>
      <c r="D1246" s="38">
        <f>VLOOKUP($B1246,data!$A$6:$M$15000,7)</f>
        <v>711000</v>
      </c>
    </row>
    <row r="1247" spans="1:4">
      <c r="A1247" s="1">
        <v>36788</v>
      </c>
      <c r="B1247" s="4">
        <v>36788</v>
      </c>
      <c r="C1247" s="12">
        <f t="shared" si="29"/>
        <v>9</v>
      </c>
      <c r="D1247" s="38">
        <f>VLOOKUP($B1247,data!$A$6:$M$15000,7)</f>
        <v>669000</v>
      </c>
    </row>
    <row r="1248" spans="1:4">
      <c r="A1248" s="1">
        <v>36789</v>
      </c>
      <c r="B1248" s="4">
        <v>36789</v>
      </c>
      <c r="C1248" s="12">
        <f t="shared" si="29"/>
        <v>9</v>
      </c>
      <c r="D1248" s="38">
        <f>VLOOKUP($B1248,data!$A$6:$M$15000,7)</f>
        <v>682000</v>
      </c>
    </row>
    <row r="1249" spans="1:4">
      <c r="A1249" s="1">
        <v>36790</v>
      </c>
      <c r="B1249" s="4">
        <v>36790</v>
      </c>
      <c r="C1249" s="12">
        <f t="shared" si="29"/>
        <v>9</v>
      </c>
      <c r="D1249" s="38">
        <f>VLOOKUP($B1249,data!$A$6:$M$15000,7)</f>
        <v>708000</v>
      </c>
    </row>
    <row r="1250" spans="1:4">
      <c r="A1250" s="1">
        <v>36791</v>
      </c>
      <c r="B1250" s="4">
        <v>36791</v>
      </c>
      <c r="C1250" s="12">
        <f t="shared" si="29"/>
        <v>9</v>
      </c>
      <c r="D1250" s="38">
        <f>VLOOKUP($B1250,data!$A$6:$M$15000,7)</f>
        <v>729000</v>
      </c>
    </row>
    <row r="1251" spans="1:4">
      <c r="A1251" s="1">
        <v>36792</v>
      </c>
      <c r="B1251" s="4">
        <v>36792</v>
      </c>
      <c r="C1251" s="12">
        <f t="shared" si="29"/>
        <v>9</v>
      </c>
      <c r="D1251" s="38">
        <f>VLOOKUP($B1251,data!$A$6:$M$15000,7)</f>
        <v>731000</v>
      </c>
    </row>
    <row r="1252" spans="1:4">
      <c r="A1252" s="1">
        <v>36793</v>
      </c>
      <c r="B1252" s="4">
        <v>36793</v>
      </c>
      <c r="C1252" s="12">
        <f t="shared" si="29"/>
        <v>9</v>
      </c>
      <c r="D1252" s="38">
        <f>VLOOKUP($B1252,data!$A$6:$M$15000,7)</f>
        <v>718000</v>
      </c>
    </row>
    <row r="1253" spans="1:4">
      <c r="A1253" s="1">
        <v>36794</v>
      </c>
      <c r="B1253" s="4">
        <v>36794</v>
      </c>
      <c r="C1253" s="12">
        <f t="shared" si="29"/>
        <v>9</v>
      </c>
      <c r="D1253" s="38">
        <f>VLOOKUP($B1253,data!$A$6:$M$15000,7)</f>
        <v>711000</v>
      </c>
    </row>
    <row r="1254" spans="1:4">
      <c r="A1254" s="1">
        <v>36795</v>
      </c>
      <c r="B1254" s="4">
        <v>36795</v>
      </c>
      <c r="C1254" s="12">
        <f t="shared" si="29"/>
        <v>9</v>
      </c>
      <c r="D1254" s="38">
        <f>VLOOKUP($B1254,data!$A$6:$M$15000,7)</f>
        <v>711000</v>
      </c>
    </row>
    <row r="1255" spans="1:4">
      <c r="A1255" s="1">
        <v>36796</v>
      </c>
      <c r="B1255" s="4">
        <v>36796</v>
      </c>
      <c r="C1255" s="12">
        <f t="shared" si="29"/>
        <v>9</v>
      </c>
      <c r="D1255" s="38">
        <f>VLOOKUP($B1255,data!$A$6:$M$15000,7)</f>
        <v>728000</v>
      </c>
    </row>
    <row r="1256" spans="1:4">
      <c r="A1256" s="1">
        <v>36797</v>
      </c>
      <c r="B1256" s="4">
        <v>36797</v>
      </c>
      <c r="C1256" s="12">
        <f t="shared" si="29"/>
        <v>9</v>
      </c>
      <c r="D1256" s="38">
        <f>VLOOKUP($B1256,data!$A$6:$M$15000,7)</f>
        <v>665000</v>
      </c>
    </row>
    <row r="1257" spans="1:4">
      <c r="A1257" s="1">
        <v>36798</v>
      </c>
      <c r="B1257" s="4">
        <v>36798</v>
      </c>
      <c r="C1257" s="12">
        <f t="shared" si="29"/>
        <v>9</v>
      </c>
      <c r="D1257" s="38">
        <f>VLOOKUP($B1257,data!$A$6:$M$15000,7)</f>
        <v>721000</v>
      </c>
    </row>
    <row r="1258" spans="1:4">
      <c r="A1258" s="1">
        <v>36799</v>
      </c>
      <c r="B1258" s="4">
        <v>36799</v>
      </c>
      <c r="C1258" s="12">
        <f t="shared" si="29"/>
        <v>9</v>
      </c>
      <c r="D1258" s="38">
        <f>VLOOKUP($B1258,data!$A$6:$M$15000,7)</f>
        <v>728000</v>
      </c>
    </row>
    <row r="1259" spans="1:4">
      <c r="A1259" s="1">
        <v>36800</v>
      </c>
      <c r="B1259" s="4">
        <v>36800</v>
      </c>
      <c r="C1259" s="12">
        <f t="shared" si="29"/>
        <v>10</v>
      </c>
      <c r="D1259" s="38">
        <f>VLOOKUP($B1259,data!$A$6:$M$15000,7)</f>
        <v>720000</v>
      </c>
    </row>
    <row r="1260" spans="1:4">
      <c r="A1260" s="1">
        <v>36801</v>
      </c>
      <c r="B1260" s="4">
        <v>36801</v>
      </c>
      <c r="C1260" s="12">
        <f t="shared" si="29"/>
        <v>10</v>
      </c>
      <c r="D1260" s="38">
        <f>VLOOKUP($B1260,data!$A$6:$M$15000,7)</f>
        <v>727000</v>
      </c>
    </row>
    <row r="1261" spans="1:4">
      <c r="A1261" s="1">
        <v>36802</v>
      </c>
      <c r="B1261" s="4">
        <v>36802</v>
      </c>
      <c r="C1261" s="12">
        <f t="shared" si="29"/>
        <v>10</v>
      </c>
      <c r="D1261" s="38">
        <f>VLOOKUP($B1261,data!$A$6:$M$15000,7)</f>
        <v>719000</v>
      </c>
    </row>
    <row r="1262" spans="1:4">
      <c r="A1262" s="1">
        <v>36803</v>
      </c>
      <c r="B1262" s="4">
        <v>36803</v>
      </c>
      <c r="C1262" s="12">
        <f t="shared" si="29"/>
        <v>10</v>
      </c>
      <c r="D1262" s="38">
        <f>VLOOKUP($B1262,data!$A$6:$M$15000,7)</f>
        <v>726000</v>
      </c>
    </row>
    <row r="1263" spans="1:4">
      <c r="A1263" s="1">
        <v>36804</v>
      </c>
      <c r="B1263" s="4">
        <v>36804</v>
      </c>
      <c r="C1263" s="12">
        <f t="shared" si="29"/>
        <v>10</v>
      </c>
      <c r="D1263" s="38">
        <f>VLOOKUP($B1263,data!$A$6:$M$15000,7)</f>
        <v>704000</v>
      </c>
    </row>
    <row r="1264" spans="1:4">
      <c r="A1264" s="1">
        <v>36805</v>
      </c>
      <c r="B1264" s="4">
        <v>36805</v>
      </c>
      <c r="C1264" s="12">
        <f t="shared" si="29"/>
        <v>10</v>
      </c>
      <c r="D1264" s="38">
        <f>VLOOKUP($B1264,data!$A$6:$M$15000,7)</f>
        <v>725000</v>
      </c>
    </row>
    <row r="1265" spans="1:4">
      <c r="A1265" s="1">
        <v>36806</v>
      </c>
      <c r="B1265" s="4">
        <v>36806</v>
      </c>
      <c r="C1265" s="12">
        <f t="shared" si="29"/>
        <v>10</v>
      </c>
      <c r="D1265" s="38">
        <f>VLOOKUP($B1265,data!$A$6:$M$15000,7)</f>
        <v>724000</v>
      </c>
    </row>
    <row r="1266" spans="1:4">
      <c r="A1266" s="1">
        <v>36807</v>
      </c>
      <c r="B1266" s="4">
        <v>36807</v>
      </c>
      <c r="C1266" s="12">
        <f t="shared" si="29"/>
        <v>10</v>
      </c>
      <c r="D1266" s="38">
        <f>VLOOKUP($B1266,data!$A$6:$M$15000,7)</f>
        <v>703000</v>
      </c>
    </row>
    <row r="1267" spans="1:4">
      <c r="A1267" s="1">
        <v>36808</v>
      </c>
      <c r="B1267" s="4">
        <v>36808</v>
      </c>
      <c r="C1267" s="12">
        <f t="shared" si="29"/>
        <v>10</v>
      </c>
      <c r="D1267" s="38">
        <f>VLOOKUP($B1267,data!$A$6:$M$15000,7)</f>
        <v>715000</v>
      </c>
    </row>
    <row r="1268" spans="1:4">
      <c r="A1268" s="1">
        <v>36809</v>
      </c>
      <c r="B1268" s="4">
        <v>36809</v>
      </c>
      <c r="C1268" s="12">
        <f t="shared" si="29"/>
        <v>10</v>
      </c>
      <c r="D1268" s="38">
        <f>VLOOKUP($B1268,data!$A$6:$M$15000,7)</f>
        <v>724000</v>
      </c>
    </row>
    <row r="1269" spans="1:4">
      <c r="A1269" s="1">
        <v>36810</v>
      </c>
      <c r="B1269" s="4">
        <v>36810</v>
      </c>
      <c r="C1269" s="12">
        <f t="shared" si="29"/>
        <v>10</v>
      </c>
      <c r="D1269" s="38">
        <f>VLOOKUP($B1269,data!$A$6:$M$15000,7)</f>
        <v>670000</v>
      </c>
    </row>
    <row r="1270" spans="1:4">
      <c r="A1270" s="1">
        <v>36811</v>
      </c>
      <c r="B1270" s="4">
        <v>36811</v>
      </c>
      <c r="C1270" s="12">
        <f t="shared" si="29"/>
        <v>10</v>
      </c>
      <c r="D1270" s="38">
        <f>VLOOKUP($B1270,data!$A$6:$M$15000,7)</f>
        <v>724000</v>
      </c>
    </row>
    <row r="1271" spans="1:4">
      <c r="A1271" s="1">
        <v>36812</v>
      </c>
      <c r="B1271" s="4">
        <v>36812</v>
      </c>
      <c r="C1271" s="12">
        <f t="shared" si="29"/>
        <v>10</v>
      </c>
      <c r="D1271" s="38">
        <f>VLOOKUP($B1271,data!$A$6:$M$15000,7)</f>
        <v>699000</v>
      </c>
    </row>
    <row r="1272" spans="1:4">
      <c r="A1272" s="1">
        <v>36813</v>
      </c>
      <c r="B1272" s="4">
        <v>36813</v>
      </c>
      <c r="C1272" s="12">
        <f t="shared" si="29"/>
        <v>10</v>
      </c>
      <c r="D1272" s="38">
        <f>VLOOKUP($B1272,data!$A$6:$M$15000,7)</f>
        <v>745000</v>
      </c>
    </row>
    <row r="1273" spans="1:4">
      <c r="A1273" s="1">
        <v>36814</v>
      </c>
      <c r="B1273" s="4">
        <v>36814</v>
      </c>
      <c r="C1273" s="12">
        <f t="shared" si="29"/>
        <v>10</v>
      </c>
      <c r="D1273" s="38">
        <f>VLOOKUP($B1273,data!$A$6:$M$15000,7)</f>
        <v>702000</v>
      </c>
    </row>
    <row r="1274" spans="1:4">
      <c r="A1274" s="1">
        <v>36815</v>
      </c>
      <c r="B1274" s="4">
        <v>36815</v>
      </c>
      <c r="C1274" s="12">
        <f t="shared" si="29"/>
        <v>10</v>
      </c>
      <c r="D1274" s="38">
        <f>VLOOKUP($B1274,data!$A$6:$M$15000,7)</f>
        <v>743000</v>
      </c>
    </row>
    <row r="1275" spans="1:4">
      <c r="A1275" s="1">
        <v>36816</v>
      </c>
      <c r="B1275" s="4">
        <v>36816</v>
      </c>
      <c r="C1275" s="12">
        <f t="shared" si="29"/>
        <v>10</v>
      </c>
      <c r="D1275" s="38">
        <f>VLOOKUP($B1275,data!$A$6:$M$15000,7)</f>
        <v>711000</v>
      </c>
    </row>
    <row r="1276" spans="1:4">
      <c r="A1276" s="1">
        <v>36817</v>
      </c>
      <c r="B1276" s="4">
        <v>36817</v>
      </c>
      <c r="C1276" s="12">
        <f t="shared" si="29"/>
        <v>10</v>
      </c>
      <c r="D1276" s="38">
        <f>VLOOKUP($B1276,data!$A$6:$M$15000,7)</f>
        <v>646000</v>
      </c>
    </row>
    <row r="1277" spans="1:4">
      <c r="A1277" s="1">
        <v>36818</v>
      </c>
      <c r="B1277" s="4">
        <v>36818</v>
      </c>
      <c r="C1277" s="12">
        <f t="shared" si="29"/>
        <v>10</v>
      </c>
      <c r="D1277" s="38">
        <f>VLOOKUP($B1277,data!$A$6:$M$15000,7)</f>
        <v>648000</v>
      </c>
    </row>
    <row r="1278" spans="1:4">
      <c r="A1278" s="1">
        <v>36819</v>
      </c>
      <c r="B1278" s="4">
        <v>36819</v>
      </c>
      <c r="C1278" s="12">
        <f t="shared" si="29"/>
        <v>10</v>
      </c>
      <c r="D1278" s="38">
        <f>VLOOKUP($B1278,data!$A$6:$M$15000,7)</f>
        <v>722000</v>
      </c>
    </row>
    <row r="1279" spans="1:4">
      <c r="A1279" s="1">
        <v>36820</v>
      </c>
      <c r="B1279" s="4">
        <v>36820</v>
      </c>
      <c r="C1279" s="12">
        <f t="shared" si="29"/>
        <v>10</v>
      </c>
      <c r="D1279" s="38">
        <f>VLOOKUP($B1279,data!$A$6:$M$15000,7)</f>
        <v>715000</v>
      </c>
    </row>
    <row r="1280" spans="1:4">
      <c r="A1280" s="1">
        <v>36821</v>
      </c>
      <c r="B1280" s="4">
        <v>36821</v>
      </c>
      <c r="C1280" s="12">
        <f t="shared" si="29"/>
        <v>10</v>
      </c>
      <c r="D1280" s="38">
        <f>VLOOKUP($B1280,data!$A$6:$M$15000,7)</f>
        <v>722000</v>
      </c>
    </row>
    <row r="1281" spans="1:4">
      <c r="A1281" s="1">
        <v>36822</v>
      </c>
      <c r="B1281" s="4">
        <v>36822</v>
      </c>
      <c r="C1281" s="12">
        <f t="shared" si="29"/>
        <v>10</v>
      </c>
      <c r="D1281" s="38">
        <f>VLOOKUP($B1281,data!$A$6:$M$15000,7)</f>
        <v>723000</v>
      </c>
    </row>
    <row r="1282" spans="1:4">
      <c r="A1282" s="1">
        <v>36823</v>
      </c>
      <c r="B1282" s="4">
        <v>36823</v>
      </c>
      <c r="C1282" s="12">
        <f t="shared" si="29"/>
        <v>10</v>
      </c>
      <c r="D1282" s="38">
        <f>VLOOKUP($B1282,data!$A$6:$M$15000,7)</f>
        <v>720000</v>
      </c>
    </row>
    <row r="1283" spans="1:4">
      <c r="A1283" s="1">
        <v>36824</v>
      </c>
      <c r="B1283" s="4">
        <v>36824</v>
      </c>
      <c r="C1283" s="12">
        <f t="shared" si="29"/>
        <v>10</v>
      </c>
      <c r="D1283" s="38">
        <f>VLOOKUP($B1283,data!$A$6:$M$15000,7)</f>
        <v>720000</v>
      </c>
    </row>
    <row r="1284" spans="1:4">
      <c r="A1284" s="1">
        <v>36825</v>
      </c>
      <c r="B1284" s="4">
        <v>36825</v>
      </c>
      <c r="C1284" s="12">
        <f t="shared" si="29"/>
        <v>10</v>
      </c>
      <c r="D1284" s="38">
        <f>VLOOKUP($B1284,data!$A$6:$M$15000,7)</f>
        <v>720000</v>
      </c>
    </row>
    <row r="1285" spans="1:4">
      <c r="A1285" s="1">
        <v>36826</v>
      </c>
      <c r="B1285" s="4">
        <v>36826</v>
      </c>
      <c r="C1285" s="12">
        <f t="shared" si="29"/>
        <v>10</v>
      </c>
      <c r="D1285" s="38">
        <f>VLOOKUP($B1285,data!$A$6:$M$15000,7)</f>
        <v>727000</v>
      </c>
    </row>
    <row r="1286" spans="1:4">
      <c r="A1286" s="1">
        <v>36827</v>
      </c>
      <c r="B1286" s="4">
        <v>36827</v>
      </c>
      <c r="C1286" s="12">
        <f t="shared" si="29"/>
        <v>10</v>
      </c>
      <c r="D1286" s="38">
        <f>VLOOKUP($B1286,data!$A$6:$M$15000,7)</f>
        <v>749000</v>
      </c>
    </row>
    <row r="1287" spans="1:4">
      <c r="A1287" s="1">
        <v>36828</v>
      </c>
      <c r="B1287" s="4">
        <v>36828</v>
      </c>
      <c r="C1287" s="12">
        <f t="shared" si="29"/>
        <v>10</v>
      </c>
      <c r="D1287" s="38">
        <f>VLOOKUP($B1287,data!$A$6:$M$15000,7)</f>
        <v>741000</v>
      </c>
    </row>
    <row r="1288" spans="1:4">
      <c r="A1288" s="1">
        <v>36829</v>
      </c>
      <c r="B1288" s="4">
        <v>36829</v>
      </c>
      <c r="C1288" s="12">
        <f t="shared" si="29"/>
        <v>10</v>
      </c>
      <c r="D1288" s="38">
        <f>VLOOKUP($B1288,data!$A$6:$M$15000,7)</f>
        <v>588000</v>
      </c>
    </row>
    <row r="1289" spans="1:4">
      <c r="A1289" s="1">
        <v>36830</v>
      </c>
      <c r="B1289" s="4">
        <v>36830</v>
      </c>
      <c r="C1289" s="12">
        <f t="shared" si="29"/>
        <v>10</v>
      </c>
      <c r="D1289" s="38">
        <f>VLOOKUP($B1289,data!$A$6:$M$15000,7)</f>
        <v>490000</v>
      </c>
    </row>
    <row r="1290" spans="1:4">
      <c r="A1290" s="1">
        <v>36831</v>
      </c>
      <c r="B1290" s="4">
        <v>36831</v>
      </c>
      <c r="C1290" s="12">
        <f t="shared" si="29"/>
        <v>11</v>
      </c>
      <c r="D1290" s="38">
        <f>VLOOKUP($B1290,data!$A$6:$M$15000,7)</f>
        <v>445000</v>
      </c>
    </row>
    <row r="1291" spans="1:4">
      <c r="A1291" s="1">
        <v>36832</v>
      </c>
      <c r="B1291" s="4">
        <v>36832</v>
      </c>
      <c r="C1291" s="12">
        <f t="shared" ref="C1291:C1355" si="30">IF(B1291&lt;&gt;"",MONTH(B1291),0)</f>
        <v>11</v>
      </c>
      <c r="D1291" s="38">
        <f>VLOOKUP($B1291,data!$A$6:$M$15000,7)</f>
        <v>591000</v>
      </c>
    </row>
    <row r="1292" spans="1:4">
      <c r="A1292" s="1">
        <v>36833</v>
      </c>
      <c r="B1292" s="4">
        <v>36833</v>
      </c>
      <c r="C1292" s="12">
        <f t="shared" si="30"/>
        <v>11</v>
      </c>
      <c r="D1292" s="38">
        <f>VLOOKUP($B1292,data!$A$6:$M$15000,7)</f>
        <v>605000</v>
      </c>
    </row>
    <row r="1293" spans="1:4">
      <c r="A1293" s="1">
        <v>36834</v>
      </c>
      <c r="B1293" s="4">
        <v>36834</v>
      </c>
      <c r="C1293" s="12">
        <f t="shared" si="30"/>
        <v>11</v>
      </c>
      <c r="D1293" s="38">
        <f>VLOOKUP($B1293,data!$A$6:$M$15000,7)</f>
        <v>587000</v>
      </c>
    </row>
    <row r="1294" spans="1:4">
      <c r="A1294" s="1">
        <v>36835</v>
      </c>
      <c r="B1294" s="4">
        <v>36835</v>
      </c>
      <c r="C1294" s="12">
        <f t="shared" si="30"/>
        <v>11</v>
      </c>
      <c r="D1294" s="38">
        <f>VLOOKUP($B1294,data!$A$6:$M$15000,7)</f>
        <v>561000</v>
      </c>
    </row>
    <row r="1295" spans="1:4">
      <c r="A1295" s="1">
        <v>36836</v>
      </c>
      <c r="B1295" s="4">
        <v>36836</v>
      </c>
      <c r="C1295" s="12">
        <f t="shared" si="30"/>
        <v>11</v>
      </c>
      <c r="D1295" s="38">
        <f>VLOOKUP($B1295,data!$A$6:$M$15000,7)</f>
        <v>607000</v>
      </c>
    </row>
    <row r="1296" spans="1:4">
      <c r="A1296" s="1">
        <v>36837</v>
      </c>
      <c r="B1296" s="4">
        <v>36837</v>
      </c>
      <c r="C1296" s="12">
        <f t="shared" si="30"/>
        <v>11</v>
      </c>
      <c r="D1296" s="38">
        <f>VLOOKUP($B1296,data!$A$6:$M$15000,7)</f>
        <v>639000</v>
      </c>
    </row>
    <row r="1297" spans="1:4">
      <c r="A1297" s="1">
        <v>36838</v>
      </c>
      <c r="B1297" s="4">
        <v>36838</v>
      </c>
      <c r="C1297" s="12">
        <f t="shared" si="30"/>
        <v>11</v>
      </c>
      <c r="D1297" s="38">
        <f>VLOOKUP($B1297,data!$A$6:$M$15000,7)</f>
        <v>684000</v>
      </c>
    </row>
    <row r="1298" spans="1:4">
      <c r="A1298" s="1">
        <v>36839</v>
      </c>
      <c r="B1298" s="4">
        <v>36839</v>
      </c>
      <c r="C1298" s="12">
        <f t="shared" si="30"/>
        <v>11</v>
      </c>
      <c r="D1298" s="38">
        <f>VLOOKUP($B1298,data!$A$6:$M$15000,7)</f>
        <v>656000</v>
      </c>
    </row>
    <row r="1299" spans="1:4">
      <c r="A1299" s="1">
        <v>36840</v>
      </c>
      <c r="B1299" s="4">
        <v>36840</v>
      </c>
      <c r="C1299" s="12">
        <f t="shared" si="30"/>
        <v>11</v>
      </c>
      <c r="D1299" s="38">
        <f>VLOOKUP($B1299,data!$A$6:$M$15000,7)</f>
        <v>642000</v>
      </c>
    </row>
    <row r="1300" spans="1:4">
      <c r="A1300" s="1">
        <v>36841</v>
      </c>
      <c r="B1300" s="4">
        <v>36841</v>
      </c>
      <c r="C1300" s="12">
        <f t="shared" si="30"/>
        <v>11</v>
      </c>
      <c r="D1300" s="38">
        <f>VLOOKUP($B1300,data!$A$6:$M$15000,7)</f>
        <v>668000</v>
      </c>
    </row>
    <row r="1301" spans="1:4">
      <c r="A1301" s="1">
        <v>36842</v>
      </c>
      <c r="B1301" s="4">
        <v>36842</v>
      </c>
      <c r="C1301" s="12">
        <f t="shared" si="30"/>
        <v>11</v>
      </c>
      <c r="D1301" s="38">
        <f>VLOOKUP($B1301,data!$A$6:$M$15000,7)</f>
        <v>660000</v>
      </c>
    </row>
    <row r="1302" spans="1:4">
      <c r="A1302" s="1">
        <v>36843</v>
      </c>
      <c r="B1302" s="4">
        <v>36843</v>
      </c>
      <c r="C1302" s="12">
        <f t="shared" si="30"/>
        <v>11</v>
      </c>
      <c r="D1302" s="38">
        <f>VLOOKUP($B1302,data!$A$6:$M$15000,7)</f>
        <v>659000</v>
      </c>
    </row>
    <row r="1303" spans="1:4">
      <c r="A1303" s="1">
        <v>36844</v>
      </c>
      <c r="B1303" s="4">
        <v>36844</v>
      </c>
      <c r="C1303" s="12">
        <f t="shared" si="30"/>
        <v>11</v>
      </c>
      <c r="D1303" s="38">
        <f>VLOOKUP($B1303,data!$A$6:$M$15000,7)</f>
        <v>667000</v>
      </c>
    </row>
    <row r="1304" spans="1:4">
      <c r="A1304" s="1">
        <v>36845</v>
      </c>
      <c r="B1304" s="4">
        <v>36845</v>
      </c>
      <c r="C1304" s="12">
        <f t="shared" si="30"/>
        <v>11</v>
      </c>
      <c r="D1304" s="38">
        <f>VLOOKUP($B1304,data!$A$6:$M$15000,7)</f>
        <v>639000</v>
      </c>
    </row>
    <row r="1305" spans="1:4">
      <c r="A1305" s="1">
        <v>36846</v>
      </c>
      <c r="B1305" s="4">
        <v>36846</v>
      </c>
      <c r="C1305" s="12">
        <f t="shared" si="30"/>
        <v>11</v>
      </c>
      <c r="D1305" s="38">
        <f>VLOOKUP($B1305,data!$A$6:$M$15000,7)</f>
        <v>653000</v>
      </c>
    </row>
    <row r="1306" spans="1:4">
      <c r="A1306" s="1">
        <v>36847</v>
      </c>
      <c r="B1306" s="4">
        <v>36847</v>
      </c>
      <c r="C1306" s="12">
        <f t="shared" si="30"/>
        <v>11</v>
      </c>
      <c r="D1306" s="38">
        <f>VLOOKUP($B1306,data!$A$6:$M$15000,7)</f>
        <v>653000</v>
      </c>
    </row>
    <row r="1307" spans="1:4">
      <c r="A1307" s="1">
        <v>36848</v>
      </c>
      <c r="B1307" s="4">
        <v>36848</v>
      </c>
      <c r="C1307" s="12">
        <f t="shared" si="30"/>
        <v>11</v>
      </c>
      <c r="D1307" s="38">
        <f>VLOOKUP($B1307,data!$A$6:$M$15000,7)</f>
        <v>649000</v>
      </c>
    </row>
    <row r="1308" spans="1:4">
      <c r="A1308" s="1">
        <v>36849</v>
      </c>
      <c r="B1308" s="4">
        <v>36849</v>
      </c>
      <c r="C1308" s="12">
        <f t="shared" si="30"/>
        <v>11</v>
      </c>
      <c r="D1308" s="38">
        <f>VLOOKUP($B1308,data!$A$6:$M$15000,7)</f>
        <v>704000</v>
      </c>
    </row>
    <row r="1309" spans="1:4">
      <c r="A1309" s="1">
        <v>36850</v>
      </c>
      <c r="B1309" s="4">
        <v>36850</v>
      </c>
      <c r="C1309" s="12">
        <f t="shared" si="30"/>
        <v>11</v>
      </c>
      <c r="D1309" s="38">
        <f>VLOOKUP($B1309,data!$A$6:$M$15000,7)</f>
        <v>697000</v>
      </c>
    </row>
    <row r="1310" spans="1:4">
      <c r="A1310" s="1">
        <v>36851</v>
      </c>
      <c r="B1310" s="4">
        <v>36851</v>
      </c>
      <c r="C1310" s="12">
        <f t="shared" si="30"/>
        <v>11</v>
      </c>
      <c r="D1310" s="38">
        <f>VLOOKUP($B1310,data!$A$6:$M$15000,7)</f>
        <v>651000</v>
      </c>
    </row>
    <row r="1311" spans="1:4">
      <c r="A1311" s="1">
        <v>36852</v>
      </c>
      <c r="B1311" s="4">
        <v>36852</v>
      </c>
      <c r="C1311" s="12">
        <f t="shared" si="30"/>
        <v>11</v>
      </c>
      <c r="D1311" s="38">
        <f>VLOOKUP($B1311,data!$A$6:$M$15000,7)</f>
        <v>655000</v>
      </c>
    </row>
    <row r="1312" spans="1:4">
      <c r="A1312" s="1">
        <v>36853</v>
      </c>
      <c r="B1312" s="4">
        <v>36853</v>
      </c>
      <c r="C1312" s="12">
        <f t="shared" si="30"/>
        <v>11</v>
      </c>
      <c r="D1312" s="38">
        <f>VLOOKUP($B1312,data!$A$6:$M$15000,7)</f>
        <v>657000</v>
      </c>
    </row>
    <row r="1313" spans="1:4">
      <c r="A1313" s="1">
        <v>36854</v>
      </c>
      <c r="B1313" s="4">
        <v>36854</v>
      </c>
      <c r="C1313" s="12">
        <f t="shared" si="30"/>
        <v>11</v>
      </c>
      <c r="D1313" s="38">
        <f>VLOOKUP($B1313,data!$A$6:$M$15000,7)</f>
        <v>653000</v>
      </c>
    </row>
    <row r="1314" spans="1:4">
      <c r="A1314" s="1">
        <v>36855</v>
      </c>
      <c r="B1314" s="4">
        <v>36855</v>
      </c>
      <c r="C1314" s="12">
        <f t="shared" si="30"/>
        <v>11</v>
      </c>
      <c r="D1314" s="38">
        <f>VLOOKUP($B1314,data!$A$6:$M$15000,7)</f>
        <v>658000</v>
      </c>
    </row>
    <row r="1315" spans="1:4">
      <c r="A1315" s="1">
        <v>36856</v>
      </c>
      <c r="B1315" s="4">
        <v>36856</v>
      </c>
      <c r="C1315" s="12">
        <f t="shared" si="30"/>
        <v>11</v>
      </c>
      <c r="D1315" s="38">
        <f>VLOOKUP($B1315,data!$A$6:$M$15000,7)</f>
        <v>702000</v>
      </c>
    </row>
    <row r="1316" spans="1:4">
      <c r="A1316" s="1">
        <v>36857</v>
      </c>
      <c r="B1316" s="4">
        <v>36857</v>
      </c>
      <c r="C1316" s="12">
        <f t="shared" si="30"/>
        <v>11</v>
      </c>
      <c r="D1316" s="38">
        <f>VLOOKUP($B1316,data!$A$6:$M$15000,7)</f>
        <v>692000</v>
      </c>
    </row>
    <row r="1317" spans="1:4">
      <c r="A1317" s="1">
        <v>36858</v>
      </c>
      <c r="B1317" s="4">
        <v>36858</v>
      </c>
      <c r="C1317" s="12">
        <f t="shared" si="30"/>
        <v>11</v>
      </c>
      <c r="D1317" s="38">
        <f>VLOOKUP($B1317,data!$A$6:$M$15000,7)</f>
        <v>711000</v>
      </c>
    </row>
    <row r="1318" spans="1:4">
      <c r="A1318" s="1">
        <v>36859</v>
      </c>
      <c r="B1318" s="4">
        <v>36859</v>
      </c>
      <c r="C1318" s="12">
        <f t="shared" si="30"/>
        <v>11</v>
      </c>
      <c r="D1318" s="38">
        <f>VLOOKUP($B1318,data!$A$6:$M$15000,7)</f>
        <v>708000</v>
      </c>
    </row>
    <row r="1319" spans="1:4">
      <c r="A1319" s="1">
        <v>36860</v>
      </c>
      <c r="B1319" s="4">
        <v>36860</v>
      </c>
      <c r="C1319" s="12">
        <f t="shared" si="30"/>
        <v>11</v>
      </c>
      <c r="D1319" s="38">
        <f>VLOOKUP($B1319,data!$A$6:$M$15000,7)</f>
        <v>695000</v>
      </c>
    </row>
    <row r="1320" spans="1:4">
      <c r="A1320" s="1">
        <v>36861</v>
      </c>
      <c r="B1320" s="4">
        <v>36861</v>
      </c>
      <c r="C1320" s="12">
        <f t="shared" si="30"/>
        <v>12</v>
      </c>
      <c r="D1320" s="38">
        <f>VLOOKUP($B1320,data!$A$6:$M$15000,7)</f>
        <v>703000</v>
      </c>
    </row>
    <row r="1321" spans="1:4">
      <c r="A1321" s="1">
        <v>36862</v>
      </c>
      <c r="B1321" s="4">
        <v>36862</v>
      </c>
      <c r="C1321" s="12">
        <f t="shared" si="30"/>
        <v>12</v>
      </c>
      <c r="D1321" s="38">
        <f>VLOOKUP($B1321,data!$A$6:$M$15000,7)</f>
        <v>741000</v>
      </c>
    </row>
    <row r="1322" spans="1:4">
      <c r="A1322" s="1">
        <v>36863</v>
      </c>
      <c r="B1322" s="4">
        <v>36863</v>
      </c>
      <c r="C1322" s="12">
        <f t="shared" si="30"/>
        <v>12</v>
      </c>
      <c r="D1322" s="38">
        <f>VLOOKUP($B1322,data!$A$6:$M$15000,7)</f>
        <v>735000</v>
      </c>
    </row>
    <row r="1323" spans="1:4">
      <c r="A1323" s="1">
        <v>36864</v>
      </c>
      <c r="B1323" s="4">
        <v>36864</v>
      </c>
      <c r="C1323" s="12">
        <f t="shared" si="30"/>
        <v>12</v>
      </c>
      <c r="D1323" s="38">
        <f>VLOOKUP($B1323,data!$A$6:$M$15000,7)</f>
        <v>737000</v>
      </c>
    </row>
    <row r="1324" spans="1:4">
      <c r="A1324" s="1">
        <v>36865</v>
      </c>
      <c r="B1324" s="4">
        <v>36865</v>
      </c>
      <c r="C1324" s="12">
        <f t="shared" si="30"/>
        <v>12</v>
      </c>
      <c r="D1324" s="38">
        <f>VLOOKUP($B1324,data!$A$6:$M$15000,7)</f>
        <v>740000</v>
      </c>
    </row>
    <row r="1325" spans="1:4">
      <c r="A1325" s="1">
        <v>36866</v>
      </c>
      <c r="B1325" s="4">
        <v>36866</v>
      </c>
      <c r="C1325" s="12">
        <f t="shared" si="30"/>
        <v>12</v>
      </c>
      <c r="D1325" s="38">
        <f>VLOOKUP($B1325,data!$A$6:$M$15000,7)</f>
        <v>740000</v>
      </c>
    </row>
    <row r="1326" spans="1:4">
      <c r="A1326" s="1">
        <v>36867</v>
      </c>
      <c r="B1326" s="4">
        <v>36867</v>
      </c>
      <c r="C1326" s="12">
        <f t="shared" si="30"/>
        <v>12</v>
      </c>
      <c r="D1326" s="38">
        <f>VLOOKUP($B1326,data!$A$6:$M$15000,7)</f>
        <v>734000</v>
      </c>
    </row>
    <row r="1327" spans="1:4">
      <c r="A1327" s="1">
        <v>36868</v>
      </c>
      <c r="B1327" s="4">
        <v>36868</v>
      </c>
      <c r="C1327" s="12">
        <f t="shared" si="30"/>
        <v>12</v>
      </c>
      <c r="D1327" s="38">
        <f>VLOOKUP($B1327,data!$A$6:$M$15000,7)</f>
        <v>737000</v>
      </c>
    </row>
    <row r="1328" spans="1:4">
      <c r="A1328" s="1">
        <v>36869</v>
      </c>
      <c r="B1328" s="4">
        <v>36869</v>
      </c>
      <c r="C1328" s="12">
        <f t="shared" si="30"/>
        <v>12</v>
      </c>
      <c r="D1328" s="38">
        <f>VLOOKUP($B1328,data!$A$6:$M$15000,7)</f>
        <v>748000</v>
      </c>
    </row>
    <row r="1329" spans="1:4">
      <c r="A1329" s="1">
        <v>36870</v>
      </c>
      <c r="B1329" s="4">
        <v>36870</v>
      </c>
      <c r="C1329" s="12">
        <f t="shared" si="30"/>
        <v>12</v>
      </c>
      <c r="D1329" s="38">
        <f>VLOOKUP($B1329,data!$A$6:$M$15000,7)</f>
        <v>739000</v>
      </c>
    </row>
    <row r="1330" spans="1:4">
      <c r="A1330" s="1">
        <v>36871</v>
      </c>
      <c r="B1330" s="4">
        <v>36871</v>
      </c>
      <c r="C1330" s="12">
        <f t="shared" si="30"/>
        <v>12</v>
      </c>
      <c r="D1330" s="38">
        <f>VLOOKUP($B1330,data!$A$6:$M$15000,7)</f>
        <v>730000</v>
      </c>
    </row>
    <row r="1331" spans="1:4">
      <c r="A1331" s="1">
        <v>36872</v>
      </c>
      <c r="B1331" s="4">
        <v>36872</v>
      </c>
      <c r="C1331" s="12">
        <f t="shared" si="30"/>
        <v>12</v>
      </c>
      <c r="D1331" s="38">
        <f>VLOOKUP($B1331,data!$A$6:$M$15000,7)</f>
        <v>736000</v>
      </c>
    </row>
    <row r="1332" spans="1:4">
      <c r="A1332" s="1">
        <v>36873</v>
      </c>
      <c r="B1332" s="4">
        <v>36873</v>
      </c>
      <c r="C1332" s="12">
        <f t="shared" si="30"/>
        <v>12</v>
      </c>
      <c r="D1332" s="38">
        <f>VLOOKUP($B1332,data!$A$6:$M$15000,7)</f>
        <v>741000</v>
      </c>
    </row>
    <row r="1333" spans="1:4">
      <c r="A1333" s="1">
        <v>36874</v>
      </c>
      <c r="B1333" s="4">
        <v>36874</v>
      </c>
      <c r="C1333" s="12">
        <f t="shared" si="30"/>
        <v>12</v>
      </c>
      <c r="D1333" s="38">
        <f>VLOOKUP($B1333,data!$A$6:$M$15000,7)</f>
        <v>747000</v>
      </c>
    </row>
    <row r="1334" spans="1:4">
      <c r="A1334" s="1">
        <v>36875</v>
      </c>
      <c r="B1334" s="4">
        <v>36875</v>
      </c>
      <c r="C1334" s="12">
        <f t="shared" si="30"/>
        <v>12</v>
      </c>
      <c r="D1334" s="38">
        <f>VLOOKUP($B1334,data!$A$6:$M$15000,7)</f>
        <v>741000</v>
      </c>
    </row>
    <row r="1335" spans="1:4">
      <c r="A1335" s="1">
        <v>36876</v>
      </c>
      <c r="B1335" s="4">
        <v>36876</v>
      </c>
      <c r="C1335" s="12">
        <f t="shared" si="30"/>
        <v>12</v>
      </c>
      <c r="D1335" s="38">
        <f>VLOOKUP($B1335,data!$A$6:$M$15000,7)</f>
        <v>762000</v>
      </c>
    </row>
    <row r="1336" spans="1:4">
      <c r="A1336" s="1">
        <v>36877</v>
      </c>
      <c r="B1336" s="4">
        <v>36877</v>
      </c>
      <c r="C1336" s="12">
        <f t="shared" si="30"/>
        <v>12</v>
      </c>
      <c r="D1336" s="38">
        <f>VLOOKUP($B1336,data!$A$6:$M$15000,7)</f>
        <v>758000</v>
      </c>
    </row>
    <row r="1337" spans="1:4">
      <c r="A1337" s="1">
        <v>36878</v>
      </c>
      <c r="B1337" s="4">
        <v>36878</v>
      </c>
      <c r="C1337" s="12">
        <f t="shared" si="30"/>
        <v>12</v>
      </c>
      <c r="D1337" s="38">
        <f>VLOOKUP($B1337,data!$A$6:$M$15000,7)</f>
        <v>743000</v>
      </c>
    </row>
    <row r="1338" spans="1:4">
      <c r="A1338" s="1">
        <v>36879</v>
      </c>
      <c r="B1338" s="4">
        <v>36879</v>
      </c>
      <c r="C1338" s="12">
        <f t="shared" si="30"/>
        <v>12</v>
      </c>
      <c r="D1338" s="38">
        <f>VLOOKUP($B1338,data!$A$6:$M$15000,7)</f>
        <v>744000</v>
      </c>
    </row>
    <row r="1339" spans="1:4">
      <c r="A1339" s="1">
        <v>36880</v>
      </c>
      <c r="B1339" s="4">
        <v>36880</v>
      </c>
      <c r="C1339" s="12">
        <f t="shared" si="30"/>
        <v>12</v>
      </c>
      <c r="D1339" s="38">
        <f>VLOOKUP($B1339,data!$A$6:$M$15000,7)</f>
        <v>714000</v>
      </c>
    </row>
    <row r="1340" spans="1:4">
      <c r="A1340" s="1">
        <v>36881</v>
      </c>
      <c r="B1340" s="4">
        <v>36881</v>
      </c>
      <c r="C1340" s="12">
        <f t="shared" si="30"/>
        <v>12</v>
      </c>
      <c r="D1340" s="38">
        <f>VLOOKUP($B1340,data!$A$6:$M$15000,7)</f>
        <v>749000</v>
      </c>
    </row>
    <row r="1341" spans="1:4">
      <c r="A1341" s="1">
        <v>36882</v>
      </c>
      <c r="B1341" s="4">
        <v>36882</v>
      </c>
      <c r="C1341" s="12">
        <f t="shared" si="30"/>
        <v>12</v>
      </c>
      <c r="D1341" s="38">
        <f>VLOOKUP($B1341,data!$A$6:$M$15000,7)</f>
        <v>746000</v>
      </c>
    </row>
    <row r="1342" spans="1:4">
      <c r="A1342" s="1">
        <v>36883</v>
      </c>
      <c r="B1342" s="4">
        <v>36883</v>
      </c>
      <c r="C1342" s="12">
        <f t="shared" si="30"/>
        <v>12</v>
      </c>
      <c r="D1342" s="38">
        <f>VLOOKUP($B1342,data!$A$6:$M$15000,7)</f>
        <v>734000</v>
      </c>
    </row>
    <row r="1343" spans="1:4">
      <c r="A1343" s="1">
        <v>36884</v>
      </c>
      <c r="B1343" s="4">
        <v>36884</v>
      </c>
      <c r="C1343" s="12">
        <f t="shared" si="30"/>
        <v>12</v>
      </c>
      <c r="D1343" s="38">
        <f>VLOOKUP($B1343,data!$A$6:$M$15000,7)</f>
        <v>734000</v>
      </c>
    </row>
    <row r="1344" spans="1:4">
      <c r="A1344" s="1">
        <v>36885</v>
      </c>
      <c r="B1344" s="4">
        <v>36885</v>
      </c>
      <c r="C1344" s="12">
        <f t="shared" si="30"/>
        <v>12</v>
      </c>
      <c r="D1344" s="38">
        <f>VLOOKUP($B1344,data!$A$6:$M$15000,7)</f>
        <v>733000</v>
      </c>
    </row>
    <row r="1345" spans="1:4">
      <c r="A1345" s="1">
        <v>36886</v>
      </c>
      <c r="B1345" s="4">
        <v>36886</v>
      </c>
      <c r="C1345" s="12">
        <f t="shared" si="30"/>
        <v>12</v>
      </c>
      <c r="D1345" s="38">
        <f>VLOOKUP($B1345,data!$A$6:$M$15000,7)</f>
        <v>727000</v>
      </c>
    </row>
    <row r="1346" spans="1:4">
      <c r="A1346" s="1">
        <v>36887</v>
      </c>
      <c r="B1346" s="4">
        <v>36887</v>
      </c>
      <c r="C1346" s="12">
        <f t="shared" si="30"/>
        <v>12</v>
      </c>
      <c r="D1346" s="38">
        <f>VLOOKUP($B1346,data!$A$6:$M$15000,7)</f>
        <v>729000</v>
      </c>
    </row>
    <row r="1347" spans="1:4">
      <c r="A1347" s="1">
        <v>36888</v>
      </c>
      <c r="B1347" s="4">
        <v>36888</v>
      </c>
      <c r="C1347" s="12">
        <f t="shared" si="30"/>
        <v>12</v>
      </c>
      <c r="D1347" s="38">
        <f>VLOOKUP($B1347,data!$A$6:$M$15000,7)</f>
        <v>745000</v>
      </c>
    </row>
    <row r="1348" spans="1:4">
      <c r="A1348" s="1">
        <v>36889</v>
      </c>
      <c r="B1348" s="4">
        <v>36889</v>
      </c>
      <c r="C1348" s="12">
        <f t="shared" si="30"/>
        <v>12</v>
      </c>
      <c r="D1348" s="38">
        <f>VLOOKUP($B1348,data!$A$6:$M$15000,7)</f>
        <v>733000</v>
      </c>
    </row>
    <row r="1349" spans="1:4">
      <c r="A1349" s="1">
        <v>36890</v>
      </c>
      <c r="B1349" s="4">
        <v>36890</v>
      </c>
      <c r="C1349" s="12">
        <f t="shared" si="30"/>
        <v>12</v>
      </c>
      <c r="D1349" s="38">
        <f>VLOOKUP($B1349,data!$A$6:$M$15000,7)</f>
        <v>753000</v>
      </c>
    </row>
    <row r="1350" spans="1:4">
      <c r="A1350" s="1">
        <v>36891</v>
      </c>
      <c r="B1350" s="4">
        <v>36891</v>
      </c>
      <c r="C1350" s="12">
        <f t="shared" si="30"/>
        <v>12</v>
      </c>
      <c r="D1350" s="38">
        <f>VLOOKUP($B1350,data!$A$6:$M$15000,7)</f>
        <v>710000</v>
      </c>
    </row>
    <row r="1351" spans="1:4">
      <c r="A1351" s="1" t="s">
        <v>1</v>
      </c>
      <c r="B1351" s="4" t="s">
        <v>2</v>
      </c>
      <c r="C1351" s="12" t="s">
        <v>14</v>
      </c>
      <c r="D1351" s="38" t="s">
        <v>152</v>
      </c>
    </row>
    <row r="1352" spans="1:4">
      <c r="A1352" s="1">
        <v>36892</v>
      </c>
      <c r="B1352" s="4">
        <v>36892</v>
      </c>
      <c r="C1352" s="12">
        <f t="shared" si="30"/>
        <v>1</v>
      </c>
      <c r="D1352" s="38">
        <f>VLOOKUP($B1352,data!$A$6:$M$15000,7)</f>
        <v>735000</v>
      </c>
    </row>
    <row r="1353" spans="1:4">
      <c r="A1353" s="1">
        <v>36893</v>
      </c>
      <c r="B1353" s="4">
        <v>36893</v>
      </c>
      <c r="C1353" s="12">
        <f t="shared" si="30"/>
        <v>1</v>
      </c>
      <c r="D1353" s="38">
        <f>VLOOKUP($B1353,data!$A$6:$M$15000,7)</f>
        <v>745000</v>
      </c>
    </row>
    <row r="1354" spans="1:4">
      <c r="A1354" s="1">
        <v>36894</v>
      </c>
      <c r="B1354" s="4">
        <v>36894</v>
      </c>
      <c r="C1354" s="12">
        <f t="shared" si="30"/>
        <v>1</v>
      </c>
      <c r="D1354" s="38">
        <f>VLOOKUP($B1354,data!$A$6:$M$15000,7)</f>
        <v>764000</v>
      </c>
    </row>
    <row r="1355" spans="1:4">
      <c r="A1355" s="1">
        <v>36895</v>
      </c>
      <c r="B1355" s="4">
        <v>36895</v>
      </c>
      <c r="C1355" s="12">
        <f t="shared" si="30"/>
        <v>1</v>
      </c>
      <c r="D1355" s="38">
        <f>VLOOKUP($B1355,data!$A$6:$M$15000,7)</f>
        <v>746000</v>
      </c>
    </row>
    <row r="1356" spans="1:4">
      <c r="A1356" s="1">
        <v>36896</v>
      </c>
      <c r="B1356" s="4">
        <v>36896</v>
      </c>
      <c r="C1356" s="12">
        <f t="shared" ref="C1356:C1419" si="31">IF(B1356&lt;&gt;"",MONTH(B1356),0)</f>
        <v>1</v>
      </c>
      <c r="D1356" s="38">
        <f>VLOOKUP($B1356,data!$A$6:$M$15000,7)</f>
        <v>745000</v>
      </c>
    </row>
    <row r="1357" spans="1:4">
      <c r="A1357" s="1">
        <v>36897</v>
      </c>
      <c r="B1357" s="4">
        <v>36897</v>
      </c>
      <c r="C1357" s="12">
        <f t="shared" si="31"/>
        <v>1</v>
      </c>
      <c r="D1357" s="38">
        <f>VLOOKUP($B1357,data!$A$6:$M$15000,7)</f>
        <v>744000</v>
      </c>
    </row>
    <row r="1358" spans="1:4">
      <c r="A1358" s="1">
        <v>36898</v>
      </c>
      <c r="B1358" s="4">
        <v>36898</v>
      </c>
      <c r="C1358" s="12">
        <f t="shared" si="31"/>
        <v>1</v>
      </c>
      <c r="D1358" s="38">
        <f>VLOOKUP($B1358,data!$A$6:$M$15000,7)</f>
        <v>753000</v>
      </c>
    </row>
    <row r="1359" spans="1:4">
      <c r="A1359" s="1">
        <v>36899</v>
      </c>
      <c r="B1359" s="4">
        <v>36899</v>
      </c>
      <c r="C1359" s="12">
        <f t="shared" si="31"/>
        <v>1</v>
      </c>
      <c r="D1359" s="38">
        <f>VLOOKUP($B1359,data!$A$6:$M$15000,7)</f>
        <v>755000</v>
      </c>
    </row>
    <row r="1360" spans="1:4">
      <c r="A1360" s="1">
        <v>36900</v>
      </c>
      <c r="B1360" s="4">
        <v>36900</v>
      </c>
      <c r="C1360" s="12">
        <f t="shared" si="31"/>
        <v>1</v>
      </c>
      <c r="D1360" s="38">
        <f>VLOOKUP($B1360,data!$A$6:$M$15000,7)</f>
        <v>754000</v>
      </c>
    </row>
    <row r="1361" spans="1:4">
      <c r="A1361" s="1">
        <v>36901</v>
      </c>
      <c r="B1361" s="4">
        <v>36901</v>
      </c>
      <c r="C1361" s="12">
        <f t="shared" si="31"/>
        <v>1</v>
      </c>
      <c r="D1361" s="38">
        <f>VLOOKUP($B1361,data!$A$6:$M$15000,7)</f>
        <v>759000</v>
      </c>
    </row>
    <row r="1362" spans="1:4">
      <c r="A1362" s="1">
        <v>36902</v>
      </c>
      <c r="B1362" s="4">
        <v>36902</v>
      </c>
      <c r="C1362" s="12">
        <f t="shared" si="31"/>
        <v>1</v>
      </c>
      <c r="D1362" s="38">
        <f>VLOOKUP($B1362,data!$A$6:$M$15000,7)</f>
        <v>761000</v>
      </c>
    </row>
    <row r="1363" spans="1:4">
      <c r="A1363" s="1">
        <v>36903</v>
      </c>
      <c r="B1363" s="4">
        <v>36903</v>
      </c>
      <c r="C1363" s="12">
        <f t="shared" si="31"/>
        <v>1</v>
      </c>
      <c r="D1363" s="38">
        <f>VLOOKUP($B1363,data!$A$6:$M$15000,7)</f>
        <v>758000</v>
      </c>
    </row>
    <row r="1364" spans="1:4">
      <c r="A1364" s="1">
        <v>36904</v>
      </c>
      <c r="B1364" s="4">
        <v>36904</v>
      </c>
      <c r="C1364" s="12">
        <f t="shared" si="31"/>
        <v>1</v>
      </c>
      <c r="D1364" s="38">
        <f>VLOOKUP($B1364,data!$A$6:$M$15000,7)</f>
        <v>748000</v>
      </c>
    </row>
    <row r="1365" spans="1:4">
      <c r="A1365" s="1">
        <v>36905</v>
      </c>
      <c r="B1365" s="4">
        <v>36905</v>
      </c>
      <c r="C1365" s="12">
        <f t="shared" si="31"/>
        <v>1</v>
      </c>
      <c r="D1365" s="38">
        <f>VLOOKUP($B1365,data!$A$6:$M$15000,7)</f>
        <v>756000</v>
      </c>
    </row>
    <row r="1366" spans="1:4">
      <c r="A1366" s="1">
        <v>36906</v>
      </c>
      <c r="B1366" s="4">
        <v>36906</v>
      </c>
      <c r="C1366" s="12">
        <f t="shared" si="31"/>
        <v>1</v>
      </c>
      <c r="D1366" s="38">
        <f>VLOOKUP($B1366,data!$A$6:$M$15000,7)</f>
        <v>761000</v>
      </c>
    </row>
    <row r="1367" spans="1:4">
      <c r="A1367" s="1">
        <v>36907</v>
      </c>
      <c r="B1367" s="4">
        <v>36907</v>
      </c>
      <c r="C1367" s="12">
        <f t="shared" si="31"/>
        <v>1</v>
      </c>
      <c r="D1367" s="38">
        <f>VLOOKUP($B1367,data!$A$6:$M$15000,7)</f>
        <v>759000</v>
      </c>
    </row>
    <row r="1368" spans="1:4">
      <c r="A1368" s="1">
        <v>36908</v>
      </c>
      <c r="B1368" s="4">
        <v>36908</v>
      </c>
      <c r="C1368" s="12">
        <f t="shared" si="31"/>
        <v>1</v>
      </c>
      <c r="D1368" s="38">
        <f>VLOOKUP($B1368,data!$A$6:$M$15000,7)</f>
        <v>756000</v>
      </c>
    </row>
    <row r="1369" spans="1:4">
      <c r="A1369" s="1">
        <v>36909</v>
      </c>
      <c r="B1369" s="4">
        <v>36909</v>
      </c>
      <c r="C1369" s="12">
        <f t="shared" si="31"/>
        <v>1</v>
      </c>
      <c r="D1369" s="38">
        <f>VLOOKUP($B1369,data!$A$6:$M$15000,7)</f>
        <v>740000</v>
      </c>
    </row>
    <row r="1370" spans="1:4">
      <c r="A1370" s="1">
        <v>36910</v>
      </c>
      <c r="B1370" s="4">
        <v>36910</v>
      </c>
      <c r="C1370" s="12">
        <f t="shared" si="31"/>
        <v>1</v>
      </c>
      <c r="D1370" s="38">
        <f>VLOOKUP($B1370,data!$A$6:$M$15000,7)</f>
        <v>757000</v>
      </c>
    </row>
    <row r="1371" spans="1:4">
      <c r="A1371" s="1">
        <v>36911</v>
      </c>
      <c r="B1371" s="4">
        <v>36911</v>
      </c>
      <c r="C1371" s="12">
        <f t="shared" si="31"/>
        <v>1</v>
      </c>
      <c r="D1371" s="38">
        <f>VLOOKUP($B1371,data!$A$6:$M$15000,7)</f>
        <v>768000</v>
      </c>
    </row>
    <row r="1372" spans="1:4">
      <c r="A1372" s="1">
        <v>36912</v>
      </c>
      <c r="B1372" s="4">
        <v>36912</v>
      </c>
      <c r="C1372" s="12">
        <f t="shared" si="31"/>
        <v>1</v>
      </c>
      <c r="D1372" s="38">
        <f>VLOOKUP($B1372,data!$A$6:$M$15000,7)</f>
        <v>757000</v>
      </c>
    </row>
    <row r="1373" spans="1:4">
      <c r="A1373" s="1">
        <v>36913</v>
      </c>
      <c r="B1373" s="4">
        <v>36913</v>
      </c>
      <c r="C1373" s="12">
        <f t="shared" si="31"/>
        <v>1</v>
      </c>
      <c r="D1373" s="38">
        <f>VLOOKUP($B1373,data!$A$6:$M$15000,7)</f>
        <v>760000</v>
      </c>
    </row>
    <row r="1374" spans="1:4">
      <c r="A1374" s="1">
        <v>36914</v>
      </c>
      <c r="B1374" s="4">
        <v>36914</v>
      </c>
      <c r="C1374" s="12">
        <f t="shared" si="31"/>
        <v>1</v>
      </c>
      <c r="D1374" s="38">
        <f>VLOOKUP($B1374,data!$A$6:$M$15000,7)</f>
        <v>762000</v>
      </c>
    </row>
    <row r="1375" spans="1:4">
      <c r="A1375" s="1">
        <v>36915</v>
      </c>
      <c r="B1375" s="4">
        <v>36915</v>
      </c>
      <c r="C1375" s="12">
        <f t="shared" si="31"/>
        <v>1</v>
      </c>
      <c r="D1375" s="38">
        <f>VLOOKUP($B1375,data!$A$6:$M$15000,7)</f>
        <v>765000</v>
      </c>
    </row>
    <row r="1376" spans="1:4">
      <c r="A1376" s="1">
        <v>36916</v>
      </c>
      <c r="B1376" s="4">
        <v>36916</v>
      </c>
      <c r="C1376" s="12">
        <f t="shared" si="31"/>
        <v>1</v>
      </c>
      <c r="D1376" s="38">
        <f>VLOOKUP($B1376,data!$A$6:$M$15000,7)</f>
        <v>773000</v>
      </c>
    </row>
    <row r="1377" spans="1:4">
      <c r="A1377" s="1">
        <v>36917</v>
      </c>
      <c r="B1377" s="4">
        <v>36917</v>
      </c>
      <c r="C1377" s="12">
        <f t="shared" si="31"/>
        <v>1</v>
      </c>
      <c r="D1377" s="38">
        <f>VLOOKUP($B1377,data!$A$6:$M$15000,7)</f>
        <v>769000</v>
      </c>
    </row>
    <row r="1378" spans="1:4">
      <c r="A1378" s="1">
        <v>36918</v>
      </c>
      <c r="B1378" s="4">
        <v>36918</v>
      </c>
      <c r="C1378" s="12">
        <f t="shared" si="31"/>
        <v>1</v>
      </c>
      <c r="D1378" s="38">
        <f>VLOOKUP($B1378,data!$A$6:$M$15000,7)</f>
        <v>778000</v>
      </c>
    </row>
    <row r="1379" spans="1:4">
      <c r="A1379" s="1">
        <v>36919</v>
      </c>
      <c r="B1379" s="4">
        <v>36919</v>
      </c>
      <c r="C1379" s="12">
        <f t="shared" si="31"/>
        <v>1</v>
      </c>
      <c r="D1379" s="38">
        <f>VLOOKUP($B1379,data!$A$6:$M$15000,7)</f>
        <v>749000</v>
      </c>
    </row>
    <row r="1380" spans="1:4">
      <c r="A1380" s="1">
        <v>36920</v>
      </c>
      <c r="B1380" s="4">
        <v>36920</v>
      </c>
      <c r="C1380" s="12">
        <f t="shared" si="31"/>
        <v>1</v>
      </c>
      <c r="D1380" s="38">
        <f>VLOOKUP($B1380,data!$A$6:$M$15000,7)</f>
        <v>757000</v>
      </c>
    </row>
    <row r="1381" spans="1:4">
      <c r="A1381" s="1">
        <v>36921</v>
      </c>
      <c r="B1381" s="4">
        <v>36921</v>
      </c>
      <c r="C1381" s="12">
        <f t="shared" si="31"/>
        <v>1</v>
      </c>
      <c r="D1381" s="38">
        <f>VLOOKUP($B1381,data!$A$6:$M$15000,7)</f>
        <v>767000</v>
      </c>
    </row>
    <row r="1382" spans="1:4">
      <c r="A1382" s="1">
        <v>36922</v>
      </c>
      <c r="B1382" s="4">
        <v>36922</v>
      </c>
      <c r="C1382" s="12">
        <f t="shared" si="31"/>
        <v>1</v>
      </c>
      <c r="D1382" s="38">
        <f>VLOOKUP($B1382,data!$A$6:$M$15000,7)</f>
        <v>754000</v>
      </c>
    </row>
    <row r="1383" spans="1:4">
      <c r="A1383" s="1">
        <v>36923</v>
      </c>
      <c r="B1383" s="4">
        <v>36923</v>
      </c>
      <c r="C1383" s="12">
        <f t="shared" si="31"/>
        <v>2</v>
      </c>
      <c r="D1383" s="38">
        <f>VLOOKUP($B1383,data!$A$6:$M$15000,7)</f>
        <v>779000</v>
      </c>
    </row>
    <row r="1384" spans="1:4">
      <c r="A1384" s="1">
        <v>36924</v>
      </c>
      <c r="B1384" s="4">
        <v>36924</v>
      </c>
      <c r="C1384" s="12">
        <f t="shared" si="31"/>
        <v>2</v>
      </c>
      <c r="D1384" s="38">
        <f>VLOOKUP($B1384,data!$A$6:$M$15000,7)</f>
        <v>710000</v>
      </c>
    </row>
    <row r="1385" spans="1:4">
      <c r="A1385" s="1">
        <v>36925</v>
      </c>
      <c r="B1385" s="4">
        <v>36925</v>
      </c>
      <c r="C1385" s="12">
        <f t="shared" si="31"/>
        <v>2</v>
      </c>
      <c r="D1385" s="38">
        <f>VLOOKUP($B1385,data!$A$6:$M$15000,7)</f>
        <v>772000</v>
      </c>
    </row>
    <row r="1386" spans="1:4">
      <c r="A1386" s="1">
        <v>36926</v>
      </c>
      <c r="B1386" s="4">
        <v>36926</v>
      </c>
      <c r="C1386" s="12">
        <f t="shared" si="31"/>
        <v>2</v>
      </c>
      <c r="D1386" s="38">
        <f>VLOOKUP($B1386,data!$A$6:$M$15000,7)</f>
        <v>753000</v>
      </c>
    </row>
    <row r="1387" spans="1:4">
      <c r="A1387" s="1">
        <v>36927</v>
      </c>
      <c r="B1387" s="4">
        <v>36927</v>
      </c>
      <c r="C1387" s="12">
        <f t="shared" si="31"/>
        <v>2</v>
      </c>
      <c r="D1387" s="38">
        <f>VLOOKUP($B1387,data!$A$6:$M$15000,7)</f>
        <v>782000</v>
      </c>
    </row>
    <row r="1388" spans="1:4">
      <c r="A1388" s="1">
        <v>36928</v>
      </c>
      <c r="B1388" s="4">
        <v>36928</v>
      </c>
      <c r="C1388" s="12">
        <f t="shared" si="31"/>
        <v>2</v>
      </c>
      <c r="D1388" s="38">
        <f>VLOOKUP($B1388,data!$A$6:$M$15000,7)</f>
        <v>803000</v>
      </c>
    </row>
    <row r="1389" spans="1:4">
      <c r="A1389" s="1">
        <v>36929</v>
      </c>
      <c r="B1389" s="4">
        <v>36929</v>
      </c>
      <c r="C1389" s="12">
        <f t="shared" si="31"/>
        <v>2</v>
      </c>
      <c r="D1389" s="38">
        <f>VLOOKUP($B1389,data!$A$6:$M$15000,7)</f>
        <v>781000</v>
      </c>
    </row>
    <row r="1390" spans="1:4">
      <c r="A1390" s="1">
        <v>36930</v>
      </c>
      <c r="B1390" s="4">
        <v>36930</v>
      </c>
      <c r="C1390" s="12">
        <f t="shared" si="31"/>
        <v>2</v>
      </c>
      <c r="D1390" s="38">
        <f>VLOOKUP($B1390,data!$A$6:$M$15000,7)</f>
        <v>788000</v>
      </c>
    </row>
    <row r="1391" spans="1:4">
      <c r="A1391" s="1">
        <v>36931</v>
      </c>
      <c r="B1391" s="4">
        <v>36931</v>
      </c>
      <c r="C1391" s="12">
        <f t="shared" si="31"/>
        <v>2</v>
      </c>
      <c r="D1391" s="38">
        <f>VLOOKUP($B1391,data!$A$6:$M$15000,7)</f>
        <v>752000</v>
      </c>
    </row>
    <row r="1392" spans="1:4">
      <c r="A1392" s="1">
        <v>36932</v>
      </c>
      <c r="B1392" s="4">
        <v>36932</v>
      </c>
      <c r="C1392" s="12">
        <f t="shared" si="31"/>
        <v>2</v>
      </c>
      <c r="D1392" s="38">
        <f>VLOOKUP($B1392,data!$A$6:$M$15000,7)</f>
        <v>774000</v>
      </c>
    </row>
    <row r="1393" spans="1:4">
      <c r="A1393" s="1">
        <v>36933</v>
      </c>
      <c r="B1393" s="4">
        <v>36933</v>
      </c>
      <c r="C1393" s="12">
        <f t="shared" si="31"/>
        <v>2</v>
      </c>
      <c r="D1393" s="38">
        <f>VLOOKUP($B1393,data!$A$6:$M$15000,7)</f>
        <v>771000</v>
      </c>
    </row>
    <row r="1394" spans="1:4">
      <c r="A1394" s="1">
        <v>36934</v>
      </c>
      <c r="B1394" s="4">
        <v>36934</v>
      </c>
      <c r="C1394" s="12">
        <f t="shared" si="31"/>
        <v>2</v>
      </c>
      <c r="D1394" s="38">
        <f>VLOOKUP($B1394,data!$A$6:$M$15000,7)</f>
        <v>767000</v>
      </c>
    </row>
    <row r="1395" spans="1:4">
      <c r="A1395" s="1">
        <v>36935</v>
      </c>
      <c r="B1395" s="4">
        <v>36935</v>
      </c>
      <c r="C1395" s="12">
        <f t="shared" si="31"/>
        <v>2</v>
      </c>
      <c r="D1395" s="38">
        <f>VLOOKUP($B1395,data!$A$6:$M$15000,7)</f>
        <v>772000</v>
      </c>
    </row>
    <row r="1396" spans="1:4">
      <c r="A1396" s="1">
        <v>36936</v>
      </c>
      <c r="B1396" s="4">
        <v>36936</v>
      </c>
      <c r="C1396" s="12">
        <f t="shared" si="31"/>
        <v>2</v>
      </c>
      <c r="D1396" s="38">
        <f>VLOOKUP($B1396,data!$A$6:$M$15000,7)</f>
        <v>768000</v>
      </c>
    </row>
    <row r="1397" spans="1:4">
      <c r="A1397" s="1">
        <v>36937</v>
      </c>
      <c r="B1397" s="4">
        <v>36937</v>
      </c>
      <c r="C1397" s="12">
        <f t="shared" si="31"/>
        <v>2</v>
      </c>
      <c r="D1397" s="38">
        <f>VLOOKUP($B1397,data!$A$6:$M$15000,7)</f>
        <v>769000</v>
      </c>
    </row>
    <row r="1398" spans="1:4">
      <c r="A1398" s="1">
        <v>36938</v>
      </c>
      <c r="B1398" s="4">
        <v>36938</v>
      </c>
      <c r="C1398" s="12">
        <f t="shared" si="31"/>
        <v>2</v>
      </c>
      <c r="D1398" s="38">
        <f>VLOOKUP($B1398,data!$A$6:$M$15000,7)</f>
        <v>773000</v>
      </c>
    </row>
    <row r="1399" spans="1:4">
      <c r="A1399" s="1">
        <v>36939</v>
      </c>
      <c r="B1399" s="4">
        <v>36939</v>
      </c>
      <c r="C1399" s="12">
        <f t="shared" si="31"/>
        <v>2</v>
      </c>
      <c r="D1399" s="38">
        <f>VLOOKUP($B1399,data!$A$6:$M$15000,7)</f>
        <v>781000</v>
      </c>
    </row>
    <row r="1400" spans="1:4">
      <c r="A1400" s="1">
        <v>36940</v>
      </c>
      <c r="B1400" s="4">
        <v>36940</v>
      </c>
      <c r="C1400" s="12">
        <f t="shared" si="31"/>
        <v>2</v>
      </c>
      <c r="D1400" s="38">
        <f>VLOOKUP($B1400,data!$A$6:$M$15000,7)</f>
        <v>786000</v>
      </c>
    </row>
    <row r="1401" spans="1:4">
      <c r="A1401" s="1">
        <v>36941</v>
      </c>
      <c r="B1401" s="4">
        <v>36941</v>
      </c>
      <c r="C1401" s="12">
        <f t="shared" si="31"/>
        <v>2</v>
      </c>
      <c r="D1401" s="38">
        <f>VLOOKUP($B1401,data!$A$6:$M$15000,7)</f>
        <v>783000</v>
      </c>
    </row>
    <row r="1402" spans="1:4">
      <c r="A1402" s="1">
        <v>36942</v>
      </c>
      <c r="B1402" s="4">
        <v>36942</v>
      </c>
      <c r="C1402" s="12">
        <f t="shared" si="31"/>
        <v>2</v>
      </c>
      <c r="D1402" s="38">
        <f>VLOOKUP($B1402,data!$A$6:$M$15000,7)</f>
        <v>773000</v>
      </c>
    </row>
    <row r="1403" spans="1:4">
      <c r="A1403" s="1">
        <v>36943</v>
      </c>
      <c r="B1403" s="4">
        <v>36943</v>
      </c>
      <c r="C1403" s="12">
        <f t="shared" si="31"/>
        <v>2</v>
      </c>
      <c r="D1403" s="38">
        <f>VLOOKUP($B1403,data!$A$6:$M$15000,7)</f>
        <v>763000</v>
      </c>
    </row>
    <row r="1404" spans="1:4">
      <c r="A1404" s="1">
        <v>36944</v>
      </c>
      <c r="B1404" s="4">
        <v>36944</v>
      </c>
      <c r="C1404" s="12">
        <f t="shared" si="31"/>
        <v>2</v>
      </c>
      <c r="D1404" s="38">
        <f>VLOOKUP($B1404,data!$A$6:$M$15000,7)</f>
        <v>775000</v>
      </c>
    </row>
    <row r="1405" spans="1:4">
      <c r="A1405" s="1">
        <v>36945</v>
      </c>
      <c r="B1405" s="4">
        <v>36945</v>
      </c>
      <c r="C1405" s="12">
        <f t="shared" si="31"/>
        <v>2</v>
      </c>
      <c r="D1405" s="38">
        <f>VLOOKUP($B1405,data!$A$6:$M$15000,7)</f>
        <v>771000</v>
      </c>
    </row>
    <row r="1406" spans="1:4">
      <c r="A1406" s="1">
        <v>36946</v>
      </c>
      <c r="B1406" s="4">
        <v>36946</v>
      </c>
      <c r="C1406" s="12">
        <f t="shared" si="31"/>
        <v>2</v>
      </c>
      <c r="D1406" s="38">
        <f>VLOOKUP($B1406,data!$A$6:$M$15000,7)</f>
        <v>788000</v>
      </c>
    </row>
    <row r="1407" spans="1:4">
      <c r="A1407" s="1">
        <v>36947</v>
      </c>
      <c r="B1407" s="4">
        <v>36947</v>
      </c>
      <c r="C1407" s="12">
        <f t="shared" si="31"/>
        <v>2</v>
      </c>
      <c r="D1407" s="38">
        <f>VLOOKUP($B1407,data!$A$6:$M$15000,7)</f>
        <v>777000</v>
      </c>
    </row>
    <row r="1408" spans="1:4">
      <c r="A1408" s="1">
        <v>36948</v>
      </c>
      <c r="B1408" s="4">
        <v>36948</v>
      </c>
      <c r="C1408" s="12">
        <f t="shared" si="31"/>
        <v>2</v>
      </c>
      <c r="D1408" s="38">
        <f>VLOOKUP($B1408,data!$A$6:$M$15000,7)</f>
        <v>779000</v>
      </c>
    </row>
    <row r="1409" spans="1:4">
      <c r="A1409" s="1">
        <v>36949</v>
      </c>
      <c r="B1409" s="4">
        <v>36949</v>
      </c>
      <c r="C1409" s="12">
        <f t="shared" si="31"/>
        <v>2</v>
      </c>
      <c r="D1409" s="38">
        <f>VLOOKUP($B1409,data!$A$6:$M$15000,7)</f>
        <v>760000</v>
      </c>
    </row>
    <row r="1410" spans="1:4">
      <c r="A1410" s="1">
        <v>36950</v>
      </c>
      <c r="B1410" s="4">
        <v>36950</v>
      </c>
      <c r="C1410" s="12">
        <f t="shared" si="31"/>
        <v>2</v>
      </c>
      <c r="D1410" s="38">
        <f>VLOOKUP($B1410,data!$A$6:$M$15000,7)</f>
        <v>735000</v>
      </c>
    </row>
    <row r="1411" spans="1:4">
      <c r="A1411" s="1">
        <v>36951</v>
      </c>
      <c r="B1411" s="4">
        <v>36951</v>
      </c>
      <c r="C1411" s="12">
        <f t="shared" si="31"/>
        <v>3</v>
      </c>
      <c r="D1411" s="38">
        <f>VLOOKUP($B1411,data!$A$6:$M$15000,7)</f>
        <v>773000</v>
      </c>
    </row>
    <row r="1412" spans="1:4">
      <c r="A1412" s="1">
        <v>36952</v>
      </c>
      <c r="B1412" s="4">
        <v>36952</v>
      </c>
      <c r="C1412" s="12">
        <f t="shared" si="31"/>
        <v>3</v>
      </c>
      <c r="D1412" s="38">
        <f>VLOOKUP($B1412,data!$A$6:$M$15000,7)</f>
        <v>776000</v>
      </c>
    </row>
    <row r="1413" spans="1:4">
      <c r="A1413" s="1">
        <v>36953</v>
      </c>
      <c r="B1413" s="4">
        <v>36953</v>
      </c>
      <c r="C1413" s="12">
        <f t="shared" si="31"/>
        <v>3</v>
      </c>
      <c r="D1413" s="38">
        <f>VLOOKUP($B1413,data!$A$6:$M$15000,7)</f>
        <v>774000</v>
      </c>
    </row>
    <row r="1414" spans="1:4">
      <c r="A1414" s="1">
        <v>36954</v>
      </c>
      <c r="B1414" s="4">
        <v>36954</v>
      </c>
      <c r="C1414" s="12">
        <f t="shared" si="31"/>
        <v>3</v>
      </c>
      <c r="D1414" s="38">
        <f>VLOOKUP($B1414,data!$A$6:$M$15000,7)</f>
        <v>776000</v>
      </c>
    </row>
    <row r="1415" spans="1:4">
      <c r="A1415" s="1">
        <v>36955</v>
      </c>
      <c r="B1415" s="4">
        <v>36955</v>
      </c>
      <c r="C1415" s="12">
        <f t="shared" si="31"/>
        <v>3</v>
      </c>
      <c r="D1415" s="38">
        <f>VLOOKUP($B1415,data!$A$6:$M$15000,7)</f>
        <v>747000</v>
      </c>
    </row>
    <row r="1416" spans="1:4">
      <c r="A1416" s="1">
        <v>36956</v>
      </c>
      <c r="B1416" s="4">
        <v>36956</v>
      </c>
      <c r="C1416" s="12">
        <f t="shared" si="31"/>
        <v>3</v>
      </c>
      <c r="D1416" s="38">
        <f>VLOOKUP($B1416,data!$A$6:$M$15000,7)</f>
        <v>779000</v>
      </c>
    </row>
    <row r="1417" spans="1:4">
      <c r="A1417" s="1">
        <v>36957</v>
      </c>
      <c r="B1417" s="4">
        <v>36957</v>
      </c>
      <c r="C1417" s="12">
        <f t="shared" si="31"/>
        <v>3</v>
      </c>
      <c r="D1417" s="38">
        <f>VLOOKUP($B1417,data!$A$6:$M$15000,7)</f>
        <v>747000</v>
      </c>
    </row>
    <row r="1418" spans="1:4">
      <c r="A1418" s="1">
        <v>36958</v>
      </c>
      <c r="B1418" s="4">
        <v>36958</v>
      </c>
      <c r="C1418" s="12">
        <f t="shared" si="31"/>
        <v>3</v>
      </c>
      <c r="D1418" s="38">
        <f>VLOOKUP($B1418,data!$A$6:$M$15000,7)</f>
        <v>783000</v>
      </c>
    </row>
    <row r="1419" spans="1:4">
      <c r="A1419" s="1">
        <v>36959</v>
      </c>
      <c r="B1419" s="4">
        <v>36959</v>
      </c>
      <c r="C1419" s="12">
        <f t="shared" si="31"/>
        <v>3</v>
      </c>
      <c r="D1419" s="38">
        <f>VLOOKUP($B1419,data!$A$6:$M$15000,7)</f>
        <v>789000</v>
      </c>
    </row>
    <row r="1420" spans="1:4">
      <c r="A1420" s="1">
        <v>36960</v>
      </c>
      <c r="B1420" s="4">
        <v>36960</v>
      </c>
      <c r="C1420" s="12">
        <f t="shared" ref="C1420:C1483" si="32">IF(B1420&lt;&gt;"",MONTH(B1420),0)</f>
        <v>3</v>
      </c>
      <c r="D1420" s="38">
        <f>VLOOKUP($B1420,data!$A$6:$M$15000,7)</f>
        <v>779000</v>
      </c>
    </row>
    <row r="1421" spans="1:4">
      <c r="A1421" s="1">
        <v>36961</v>
      </c>
      <c r="B1421" s="4">
        <v>36961</v>
      </c>
      <c r="C1421" s="12">
        <f t="shared" si="32"/>
        <v>3</v>
      </c>
      <c r="D1421" s="38">
        <f>VLOOKUP($B1421,data!$A$6:$M$15000,7)</f>
        <v>791000</v>
      </c>
    </row>
    <row r="1422" spans="1:4">
      <c r="A1422" s="1">
        <v>36962</v>
      </c>
      <c r="B1422" s="4">
        <v>36962</v>
      </c>
      <c r="C1422" s="12">
        <f t="shared" si="32"/>
        <v>3</v>
      </c>
      <c r="D1422" s="38">
        <f>VLOOKUP($B1422,data!$A$6:$M$15000,7)</f>
        <v>790000</v>
      </c>
    </row>
    <row r="1423" spans="1:4">
      <c r="A1423" s="1">
        <v>36963</v>
      </c>
      <c r="B1423" s="4">
        <v>36963</v>
      </c>
      <c r="C1423" s="12">
        <f t="shared" si="32"/>
        <v>3</v>
      </c>
      <c r="D1423" s="38">
        <f>VLOOKUP($B1423,data!$A$6:$M$15000,7)</f>
        <v>783000</v>
      </c>
    </row>
    <row r="1424" spans="1:4">
      <c r="A1424" s="1">
        <v>36964</v>
      </c>
      <c r="B1424" s="4">
        <v>36964</v>
      </c>
      <c r="C1424" s="12">
        <f t="shared" si="32"/>
        <v>3</v>
      </c>
      <c r="D1424" s="38">
        <f>VLOOKUP($B1424,data!$A$6:$M$15000,7)</f>
        <v>783000</v>
      </c>
    </row>
    <row r="1425" spans="1:4">
      <c r="A1425" s="1">
        <v>36965</v>
      </c>
      <c r="B1425" s="4">
        <v>36965</v>
      </c>
      <c r="C1425" s="12">
        <f t="shared" si="32"/>
        <v>3</v>
      </c>
      <c r="D1425" s="38">
        <f>VLOOKUP($B1425,data!$A$6:$M$15000,7)</f>
        <v>788000</v>
      </c>
    </row>
    <row r="1426" spans="1:4">
      <c r="A1426" s="1">
        <v>36966</v>
      </c>
      <c r="B1426" s="4">
        <v>36966</v>
      </c>
      <c r="C1426" s="12">
        <f t="shared" si="32"/>
        <v>3</v>
      </c>
      <c r="D1426" s="38">
        <f>VLOOKUP($B1426,data!$A$6:$M$15000,7)</f>
        <v>790000</v>
      </c>
    </row>
    <row r="1427" spans="1:4">
      <c r="A1427" s="1">
        <v>36967</v>
      </c>
      <c r="B1427" s="4">
        <v>36967</v>
      </c>
      <c r="C1427" s="12">
        <f t="shared" si="32"/>
        <v>3</v>
      </c>
      <c r="D1427" s="38">
        <f>VLOOKUP($B1427,data!$A$6:$M$15000,7)</f>
        <v>789000</v>
      </c>
    </row>
    <row r="1428" spans="1:4">
      <c r="A1428" s="1">
        <v>36968</v>
      </c>
      <c r="B1428" s="4">
        <v>36968</v>
      </c>
      <c r="C1428" s="12">
        <f t="shared" si="32"/>
        <v>3</v>
      </c>
      <c r="D1428" s="38">
        <f>VLOOKUP($B1428,data!$A$6:$M$15000,7)</f>
        <v>789000</v>
      </c>
    </row>
    <row r="1429" spans="1:4">
      <c r="A1429" s="1">
        <v>36969</v>
      </c>
      <c r="B1429" s="4">
        <v>36969</v>
      </c>
      <c r="C1429" s="12">
        <f t="shared" si="32"/>
        <v>3</v>
      </c>
      <c r="D1429" s="38">
        <f>VLOOKUP($B1429,data!$A$6:$M$15000,7)</f>
        <v>790000</v>
      </c>
    </row>
    <row r="1430" spans="1:4">
      <c r="A1430" s="1">
        <v>36970</v>
      </c>
      <c r="B1430" s="4">
        <v>36970</v>
      </c>
      <c r="C1430" s="12">
        <f t="shared" si="32"/>
        <v>3</v>
      </c>
      <c r="D1430" s="38">
        <f>VLOOKUP($B1430,data!$A$6:$M$15000,7)</f>
        <v>791000</v>
      </c>
    </row>
    <row r="1431" spans="1:4">
      <c r="A1431" s="1">
        <v>36971</v>
      </c>
      <c r="B1431" s="4">
        <v>36971</v>
      </c>
      <c r="C1431" s="12">
        <f t="shared" si="32"/>
        <v>3</v>
      </c>
      <c r="D1431" s="38">
        <f>VLOOKUP($B1431,data!$A$6:$M$15000,7)</f>
        <v>787000</v>
      </c>
    </row>
    <row r="1432" spans="1:4">
      <c r="A1432" s="1">
        <v>36972</v>
      </c>
      <c r="B1432" s="4">
        <v>36972</v>
      </c>
      <c r="C1432" s="12">
        <f t="shared" si="32"/>
        <v>3</v>
      </c>
      <c r="D1432" s="38">
        <f>VLOOKUP($B1432,data!$A$6:$M$15000,7)</f>
        <v>797000</v>
      </c>
    </row>
    <row r="1433" spans="1:4">
      <c r="A1433" s="1">
        <v>36973</v>
      </c>
      <c r="B1433" s="4">
        <v>36973</v>
      </c>
      <c r="C1433" s="12">
        <f t="shared" si="32"/>
        <v>3</v>
      </c>
      <c r="D1433" s="38">
        <f>VLOOKUP($B1433,data!$A$6:$M$15000,7)</f>
        <v>788000</v>
      </c>
    </row>
    <row r="1434" spans="1:4">
      <c r="A1434" s="1">
        <v>36974</v>
      </c>
      <c r="B1434" s="4">
        <v>36974</v>
      </c>
      <c r="C1434" s="12">
        <f t="shared" si="32"/>
        <v>3</v>
      </c>
      <c r="D1434" s="38">
        <f>VLOOKUP($B1434,data!$A$6:$M$15000,7)</f>
        <v>792000</v>
      </c>
    </row>
    <row r="1435" spans="1:4">
      <c r="A1435" s="1">
        <v>36975</v>
      </c>
      <c r="B1435" s="4">
        <v>36975</v>
      </c>
      <c r="C1435" s="12">
        <f t="shared" si="32"/>
        <v>3</v>
      </c>
      <c r="D1435" s="38">
        <f>VLOOKUP($B1435,data!$A$6:$M$15000,7)</f>
        <v>794000</v>
      </c>
    </row>
    <row r="1436" spans="1:4">
      <c r="A1436" s="1">
        <v>36976</v>
      </c>
      <c r="B1436" s="4">
        <v>36976</v>
      </c>
      <c r="C1436" s="12">
        <f t="shared" si="32"/>
        <v>3</v>
      </c>
      <c r="D1436" s="38">
        <f>VLOOKUP($B1436,data!$A$6:$M$15000,7)</f>
        <v>783000</v>
      </c>
    </row>
    <row r="1437" spans="1:4">
      <c r="A1437" s="1">
        <v>36977</v>
      </c>
      <c r="B1437" s="4">
        <v>36977</v>
      </c>
      <c r="C1437" s="12">
        <f t="shared" si="32"/>
        <v>3</v>
      </c>
      <c r="D1437" s="38">
        <f>VLOOKUP($B1437,data!$A$6:$M$15000,7)</f>
        <v>799000</v>
      </c>
    </row>
    <row r="1438" spans="1:4">
      <c r="A1438" s="1">
        <v>36978</v>
      </c>
      <c r="B1438" s="4">
        <v>36978</v>
      </c>
      <c r="C1438" s="12">
        <f t="shared" si="32"/>
        <v>3</v>
      </c>
      <c r="D1438" s="38">
        <f>VLOOKUP($B1438,data!$A$6:$M$15000,7)</f>
        <v>810000</v>
      </c>
    </row>
    <row r="1439" spans="1:4">
      <c r="A1439" s="1">
        <v>36979</v>
      </c>
      <c r="B1439" s="4">
        <v>36979</v>
      </c>
      <c r="C1439" s="12">
        <f t="shared" si="32"/>
        <v>3</v>
      </c>
      <c r="D1439" s="38">
        <f>VLOOKUP($B1439,data!$A$6:$M$15000,7)</f>
        <v>814000</v>
      </c>
    </row>
    <row r="1440" spans="1:4">
      <c r="A1440" s="1">
        <v>36980</v>
      </c>
      <c r="B1440" s="4">
        <v>36980</v>
      </c>
      <c r="C1440" s="12">
        <f t="shared" si="32"/>
        <v>3</v>
      </c>
      <c r="D1440" s="38">
        <f>VLOOKUP($B1440,data!$A$6:$M$15000,7)</f>
        <v>798000</v>
      </c>
    </row>
    <row r="1441" spans="1:4">
      <c r="A1441" s="1">
        <v>36981</v>
      </c>
      <c r="B1441" s="4">
        <v>36981</v>
      </c>
      <c r="C1441" s="12">
        <f t="shared" si="32"/>
        <v>3</v>
      </c>
      <c r="D1441" s="38">
        <f>VLOOKUP($B1441,data!$A$6:$M$15000,7)</f>
        <v>758000</v>
      </c>
    </row>
    <row r="1442" spans="1:4">
      <c r="A1442" s="1">
        <v>36982</v>
      </c>
      <c r="B1442" s="4">
        <v>36982</v>
      </c>
      <c r="C1442" s="12">
        <f t="shared" si="32"/>
        <v>4</v>
      </c>
      <c r="D1442" s="38">
        <f>VLOOKUP($B1442,data!$A$6:$M$15000,7)</f>
        <v>777000</v>
      </c>
    </row>
    <row r="1443" spans="1:4">
      <c r="A1443" s="1">
        <v>36983</v>
      </c>
      <c r="B1443" s="4">
        <v>36983</v>
      </c>
      <c r="C1443" s="12">
        <f t="shared" si="32"/>
        <v>4</v>
      </c>
      <c r="D1443" s="38">
        <f>VLOOKUP($B1443,data!$A$6:$M$15000,7)</f>
        <v>666000</v>
      </c>
    </row>
    <row r="1444" spans="1:4">
      <c r="A1444" s="1">
        <v>36984</v>
      </c>
      <c r="B1444" s="4">
        <v>36984</v>
      </c>
      <c r="C1444" s="12">
        <f t="shared" si="32"/>
        <v>4</v>
      </c>
      <c r="D1444" s="38">
        <f>VLOOKUP($B1444,data!$A$6:$M$15000,7)</f>
        <v>729000</v>
      </c>
    </row>
    <row r="1445" spans="1:4">
      <c r="A1445" s="1">
        <v>36985</v>
      </c>
      <c r="B1445" s="4">
        <v>36985</v>
      </c>
      <c r="C1445" s="12">
        <f t="shared" si="32"/>
        <v>4</v>
      </c>
      <c r="D1445" s="38">
        <f>VLOOKUP($B1445,data!$A$6:$M$15000,7)</f>
        <v>730000</v>
      </c>
    </row>
    <row r="1446" spans="1:4">
      <c r="A1446" s="1">
        <v>36986</v>
      </c>
      <c r="B1446" s="4">
        <v>36986</v>
      </c>
      <c r="C1446" s="12">
        <f t="shared" si="32"/>
        <v>4</v>
      </c>
      <c r="D1446" s="38">
        <f>VLOOKUP($B1446,data!$A$6:$M$15000,7)</f>
        <v>736000</v>
      </c>
    </row>
    <row r="1447" spans="1:4">
      <c r="A1447" s="1">
        <v>36987</v>
      </c>
      <c r="B1447" s="4">
        <v>36987</v>
      </c>
      <c r="C1447" s="12">
        <f t="shared" si="32"/>
        <v>4</v>
      </c>
      <c r="D1447" s="38" t="str">
        <f>VLOOKUP($B1447,data!$A$6:$M$15000,7)</f>
        <v>N/A</v>
      </c>
    </row>
    <row r="1448" spans="1:4">
      <c r="A1448" s="1">
        <v>36988</v>
      </c>
      <c r="B1448" s="4">
        <v>36988</v>
      </c>
      <c r="C1448" s="12">
        <f t="shared" si="32"/>
        <v>4</v>
      </c>
      <c r="D1448" s="38" t="str">
        <f>VLOOKUP($B1448,data!$A$6:$M$15000,7)</f>
        <v>N/A</v>
      </c>
    </row>
    <row r="1449" spans="1:4">
      <c r="A1449" s="1">
        <v>36989</v>
      </c>
      <c r="B1449" s="4">
        <v>36989</v>
      </c>
      <c r="C1449" s="12">
        <f t="shared" si="32"/>
        <v>4</v>
      </c>
      <c r="D1449" s="38" t="str">
        <f>VLOOKUP($B1449,data!$A$6:$M$15000,7)</f>
        <v>N/A</v>
      </c>
    </row>
    <row r="1450" spans="1:4">
      <c r="A1450" s="1">
        <v>36990</v>
      </c>
      <c r="B1450" s="4">
        <v>36990</v>
      </c>
      <c r="C1450" s="12">
        <f t="shared" si="32"/>
        <v>4</v>
      </c>
      <c r="D1450" s="38" t="str">
        <f>VLOOKUP($B1450,data!$A$6:$M$15000,7)</f>
        <v>N/A</v>
      </c>
    </row>
    <row r="1451" spans="1:4">
      <c r="A1451" s="1">
        <v>36991</v>
      </c>
      <c r="B1451" s="4">
        <v>36991</v>
      </c>
      <c r="C1451" s="12">
        <f t="shared" si="32"/>
        <v>4</v>
      </c>
      <c r="D1451" s="38" t="str">
        <f>VLOOKUP($B1451,data!$A$6:$M$15000,7)</f>
        <v>N/A</v>
      </c>
    </row>
    <row r="1452" spans="1:4">
      <c r="A1452" s="1">
        <v>36992</v>
      </c>
      <c r="B1452" s="4">
        <v>36992</v>
      </c>
      <c r="C1452" s="12">
        <f t="shared" si="32"/>
        <v>4</v>
      </c>
      <c r="D1452" s="38" t="str">
        <f>VLOOKUP($B1452,data!$A$6:$M$15000,7)</f>
        <v>N/A</v>
      </c>
    </row>
    <row r="1453" spans="1:4">
      <c r="A1453" s="1">
        <v>36993</v>
      </c>
      <c r="B1453" s="4">
        <v>36993</v>
      </c>
      <c r="C1453" s="12">
        <f t="shared" si="32"/>
        <v>4</v>
      </c>
      <c r="D1453" s="38" t="str">
        <f>VLOOKUP($B1453,data!$A$6:$M$15000,7)</f>
        <v>N/A</v>
      </c>
    </row>
    <row r="1454" spans="1:4">
      <c r="A1454" s="1">
        <v>36994</v>
      </c>
      <c r="B1454" s="4">
        <v>36994</v>
      </c>
      <c r="C1454" s="12">
        <f t="shared" si="32"/>
        <v>4</v>
      </c>
      <c r="D1454" s="38" t="str">
        <f>VLOOKUP($B1454,data!$A$6:$M$15000,7)</f>
        <v>N/A</v>
      </c>
    </row>
    <row r="1455" spans="1:4">
      <c r="A1455" s="1">
        <v>36995</v>
      </c>
      <c r="B1455" s="4">
        <v>36995</v>
      </c>
      <c r="C1455" s="12">
        <f t="shared" si="32"/>
        <v>4</v>
      </c>
      <c r="D1455" s="38" t="str">
        <f>VLOOKUP($B1455,data!$A$6:$M$15000,7)</f>
        <v>N/A</v>
      </c>
    </row>
    <row r="1456" spans="1:4">
      <c r="A1456" s="1">
        <v>36996</v>
      </c>
      <c r="B1456" s="4">
        <v>36996</v>
      </c>
      <c r="C1456" s="12">
        <f t="shared" si="32"/>
        <v>4</v>
      </c>
      <c r="D1456" s="38" t="str">
        <f>VLOOKUP($B1456,data!$A$6:$M$15000,7)</f>
        <v>N/A</v>
      </c>
    </row>
    <row r="1457" spans="1:4">
      <c r="A1457" s="1">
        <v>36997</v>
      </c>
      <c r="B1457" s="4">
        <v>36997</v>
      </c>
      <c r="C1457" s="12">
        <f t="shared" si="32"/>
        <v>4</v>
      </c>
      <c r="D1457" s="38" t="str">
        <f>VLOOKUP($B1457,data!$A$6:$M$15000,7)</f>
        <v>N/A</v>
      </c>
    </row>
    <row r="1458" spans="1:4">
      <c r="A1458" s="1">
        <v>36998</v>
      </c>
      <c r="B1458" s="4">
        <v>36998</v>
      </c>
      <c r="C1458" s="12">
        <f t="shared" si="32"/>
        <v>4</v>
      </c>
      <c r="D1458" s="38" t="str">
        <f>VLOOKUP($B1458,data!$A$6:$M$15000,7)</f>
        <v>N/A</v>
      </c>
    </row>
    <row r="1459" spans="1:4">
      <c r="A1459" s="1">
        <v>36999</v>
      </c>
      <c r="B1459" s="4">
        <v>36999</v>
      </c>
      <c r="C1459" s="12">
        <f t="shared" si="32"/>
        <v>4</v>
      </c>
      <c r="D1459" s="38" t="str">
        <f>VLOOKUP($B1459,data!$A$6:$M$15000,7)</f>
        <v>N/A</v>
      </c>
    </row>
    <row r="1460" spans="1:4">
      <c r="A1460" s="1">
        <v>37000</v>
      </c>
      <c r="B1460" s="4">
        <v>37000</v>
      </c>
      <c r="C1460" s="12">
        <f t="shared" si="32"/>
        <v>4</v>
      </c>
      <c r="D1460" s="38" t="str">
        <f>VLOOKUP($B1460,data!$A$6:$M$15000,7)</f>
        <v>N/A</v>
      </c>
    </row>
    <row r="1461" spans="1:4">
      <c r="A1461" s="1">
        <v>37001</v>
      </c>
      <c r="B1461" s="4">
        <v>37001</v>
      </c>
      <c r="C1461" s="12">
        <f t="shared" si="32"/>
        <v>4</v>
      </c>
      <c r="D1461" s="38" t="str">
        <f>VLOOKUP($B1461,data!$A$6:$M$15000,7)</f>
        <v>N/A</v>
      </c>
    </row>
    <row r="1462" spans="1:4">
      <c r="A1462" s="1">
        <v>37002</v>
      </c>
      <c r="B1462" s="4">
        <v>37002</v>
      </c>
      <c r="C1462" s="12">
        <f t="shared" si="32"/>
        <v>4</v>
      </c>
      <c r="D1462" s="38" t="str">
        <f>VLOOKUP($B1462,data!$A$6:$M$15000,7)</f>
        <v>N/A</v>
      </c>
    </row>
    <row r="1463" spans="1:4">
      <c r="A1463" s="1">
        <v>37003</v>
      </c>
      <c r="B1463" s="4">
        <v>37003</v>
      </c>
      <c r="C1463" s="12">
        <f t="shared" si="32"/>
        <v>4</v>
      </c>
      <c r="D1463" s="38" t="str">
        <f>VLOOKUP($B1463,data!$A$6:$M$15000,7)</f>
        <v>N/A</v>
      </c>
    </row>
    <row r="1464" spans="1:4">
      <c r="A1464" s="1">
        <v>37004</v>
      </c>
      <c r="B1464" s="4">
        <v>37004</v>
      </c>
      <c r="C1464" s="12">
        <f t="shared" si="32"/>
        <v>4</v>
      </c>
      <c r="D1464" s="38" t="str">
        <f>VLOOKUP($B1464,data!$A$6:$M$15000,7)</f>
        <v>N/A</v>
      </c>
    </row>
    <row r="1465" spans="1:4">
      <c r="A1465" s="1">
        <v>37005</v>
      </c>
      <c r="B1465" s="4">
        <v>37005</v>
      </c>
      <c r="C1465" s="12">
        <f t="shared" si="32"/>
        <v>4</v>
      </c>
      <c r="D1465" s="38" t="str">
        <f>VLOOKUP($B1465,data!$A$6:$M$15000,7)</f>
        <v>N/A</v>
      </c>
    </row>
    <row r="1466" spans="1:4">
      <c r="A1466" s="1">
        <v>37006</v>
      </c>
      <c r="B1466" s="4">
        <v>37006</v>
      </c>
      <c r="C1466" s="12">
        <f t="shared" si="32"/>
        <v>4</v>
      </c>
      <c r="D1466" s="38" t="str">
        <f>VLOOKUP($B1466,data!$A$6:$M$15000,7)</f>
        <v>N/A</v>
      </c>
    </row>
    <row r="1467" spans="1:4">
      <c r="A1467" s="1">
        <v>37007</v>
      </c>
      <c r="B1467" s="4">
        <v>37007</v>
      </c>
      <c r="C1467" s="12">
        <f t="shared" si="32"/>
        <v>4</v>
      </c>
      <c r="D1467" s="38" t="str">
        <f>VLOOKUP($B1467,data!$A$6:$M$15000,7)</f>
        <v>N/A</v>
      </c>
    </row>
    <row r="1468" spans="1:4">
      <c r="A1468" s="1">
        <v>37008</v>
      </c>
      <c r="B1468" s="4">
        <v>37008</v>
      </c>
      <c r="C1468" s="12">
        <f t="shared" si="32"/>
        <v>4</v>
      </c>
      <c r="D1468" s="38" t="str">
        <f>VLOOKUP($B1468,data!$A$6:$M$15000,7)</f>
        <v>N/A</v>
      </c>
    </row>
    <row r="1469" spans="1:4">
      <c r="A1469" s="1">
        <v>37009</v>
      </c>
      <c r="B1469" s="4">
        <v>37009</v>
      </c>
      <c r="C1469" s="12">
        <f t="shared" si="32"/>
        <v>4</v>
      </c>
      <c r="D1469" s="38" t="str">
        <f>VLOOKUP($B1469,data!$A$6:$M$15000,7)</f>
        <v>N/A</v>
      </c>
    </row>
    <row r="1470" spans="1:4">
      <c r="A1470" s="1">
        <v>37010</v>
      </c>
      <c r="B1470" s="4">
        <v>37010</v>
      </c>
      <c r="C1470" s="12">
        <f t="shared" si="32"/>
        <v>4</v>
      </c>
      <c r="D1470" s="38" t="str">
        <f>VLOOKUP($B1470,data!$A$6:$M$15000,7)</f>
        <v>N/A</v>
      </c>
    </row>
    <row r="1471" spans="1:4">
      <c r="A1471" s="1">
        <v>37011</v>
      </c>
      <c r="B1471" s="4">
        <v>37011</v>
      </c>
      <c r="C1471" s="12">
        <f t="shared" si="32"/>
        <v>4</v>
      </c>
      <c r="D1471" s="38" t="str">
        <f>VLOOKUP($B1471,data!$A$6:$M$15000,7)</f>
        <v>N/A</v>
      </c>
    </row>
    <row r="1472" spans="1:4">
      <c r="A1472" s="1">
        <v>37012</v>
      </c>
      <c r="B1472" s="4">
        <v>37012</v>
      </c>
      <c r="C1472" s="12">
        <f t="shared" si="32"/>
        <v>5</v>
      </c>
      <c r="D1472" s="38" t="str">
        <f>VLOOKUP($B1472,data!$A$6:$M$15000,7)</f>
        <v>N/A</v>
      </c>
    </row>
    <row r="1473" spans="1:4">
      <c r="A1473" s="1">
        <v>37013</v>
      </c>
      <c r="B1473" s="4">
        <v>37013</v>
      </c>
      <c r="C1473" s="12">
        <f t="shared" si="32"/>
        <v>5</v>
      </c>
      <c r="D1473" s="38" t="str">
        <f>VLOOKUP($B1473,data!$A$6:$M$15000,7)</f>
        <v>N/A</v>
      </c>
    </row>
    <row r="1474" spans="1:4">
      <c r="A1474" s="1">
        <v>37014</v>
      </c>
      <c r="B1474" s="4">
        <v>37014</v>
      </c>
      <c r="C1474" s="12">
        <f t="shared" si="32"/>
        <v>5</v>
      </c>
      <c r="D1474" s="38" t="str">
        <f>VLOOKUP($B1474,data!$A$6:$M$15000,7)</f>
        <v>N/A</v>
      </c>
    </row>
    <row r="1475" spans="1:4">
      <c r="A1475" s="1">
        <v>37015</v>
      </c>
      <c r="B1475" s="4">
        <v>37015</v>
      </c>
      <c r="C1475" s="12">
        <f t="shared" si="32"/>
        <v>5</v>
      </c>
      <c r="D1475" s="38" t="str">
        <f>VLOOKUP($B1475,data!$A$6:$M$15000,7)</f>
        <v>N/A</v>
      </c>
    </row>
    <row r="1476" spans="1:4">
      <c r="A1476" s="1">
        <v>37016</v>
      </c>
      <c r="B1476" s="4">
        <v>37016</v>
      </c>
      <c r="C1476" s="12">
        <f t="shared" si="32"/>
        <v>5</v>
      </c>
      <c r="D1476" s="38" t="str">
        <f>VLOOKUP($B1476,data!$A$6:$M$15000,7)</f>
        <v>N/A</v>
      </c>
    </row>
    <row r="1477" spans="1:4">
      <c r="A1477" s="1">
        <v>37017</v>
      </c>
      <c r="B1477" s="4">
        <v>37017</v>
      </c>
      <c r="C1477" s="12">
        <f t="shared" si="32"/>
        <v>5</v>
      </c>
      <c r="D1477" s="38" t="str">
        <f>VLOOKUP($B1477,data!$A$6:$M$15000,7)</f>
        <v>N/A</v>
      </c>
    </row>
    <row r="1478" spans="1:4">
      <c r="A1478" s="1">
        <v>37018</v>
      </c>
      <c r="B1478" s="4">
        <v>37018</v>
      </c>
      <c r="C1478" s="12">
        <f t="shared" si="32"/>
        <v>5</v>
      </c>
      <c r="D1478" s="38" t="str">
        <f>VLOOKUP($B1478,data!$A$6:$M$15000,7)</f>
        <v>N/A</v>
      </c>
    </row>
    <row r="1479" spans="1:4">
      <c r="A1479" s="1">
        <v>37019</v>
      </c>
      <c r="B1479" s="4">
        <v>37019</v>
      </c>
      <c r="C1479" s="12">
        <f t="shared" si="32"/>
        <v>5</v>
      </c>
      <c r="D1479" s="38" t="str">
        <f>VLOOKUP($B1479,data!$A$6:$M$15000,7)</f>
        <v>N/A</v>
      </c>
    </row>
    <row r="1480" spans="1:4">
      <c r="A1480" s="1">
        <v>37020</v>
      </c>
      <c r="B1480" s="4">
        <v>37020</v>
      </c>
      <c r="C1480" s="12">
        <f t="shared" si="32"/>
        <v>5</v>
      </c>
      <c r="D1480" s="38" t="str">
        <f>VLOOKUP($B1480,data!$A$6:$M$15000,7)</f>
        <v>N/A</v>
      </c>
    </row>
    <row r="1481" spans="1:4">
      <c r="A1481" s="1">
        <v>37021</v>
      </c>
      <c r="B1481" s="4">
        <v>37021</v>
      </c>
      <c r="C1481" s="12">
        <f t="shared" si="32"/>
        <v>5</v>
      </c>
      <c r="D1481" s="38" t="str">
        <f>VLOOKUP($B1481,data!$A$6:$M$15000,7)</f>
        <v>N/A</v>
      </c>
    </row>
    <row r="1482" spans="1:4">
      <c r="A1482" s="1">
        <v>37022</v>
      </c>
      <c r="B1482" s="4">
        <v>37022</v>
      </c>
      <c r="C1482" s="12">
        <f t="shared" si="32"/>
        <v>5</v>
      </c>
      <c r="D1482" s="38" t="str">
        <f>VLOOKUP($B1482,data!$A$6:$M$15000,7)</f>
        <v>N/A</v>
      </c>
    </row>
    <row r="1483" spans="1:4">
      <c r="A1483" s="1">
        <v>37023</v>
      </c>
      <c r="B1483" s="4">
        <v>37023</v>
      </c>
      <c r="C1483" s="12">
        <f t="shared" si="32"/>
        <v>5</v>
      </c>
      <c r="D1483" s="38" t="str">
        <f>VLOOKUP($B1483,data!$A$6:$M$15000,7)</f>
        <v>N/A</v>
      </c>
    </row>
    <row r="1484" spans="1:4">
      <c r="A1484" s="1">
        <v>37024</v>
      </c>
      <c r="B1484" s="4">
        <v>37024</v>
      </c>
      <c r="C1484" s="12">
        <f t="shared" ref="C1484:C1547" si="33">IF(B1484&lt;&gt;"",MONTH(B1484),0)</f>
        <v>5</v>
      </c>
      <c r="D1484" s="38" t="str">
        <f>VLOOKUP($B1484,data!$A$6:$M$15000,7)</f>
        <v>N/A</v>
      </c>
    </row>
    <row r="1485" spans="1:4">
      <c r="A1485" s="1">
        <v>37025</v>
      </c>
      <c r="B1485" s="4">
        <v>37025</v>
      </c>
      <c r="C1485" s="12">
        <f t="shared" si="33"/>
        <v>5</v>
      </c>
      <c r="D1485" s="38" t="str">
        <f>VLOOKUP($B1485,data!$A$6:$M$15000,7)</f>
        <v>N/A</v>
      </c>
    </row>
    <row r="1486" spans="1:4">
      <c r="A1486" s="1">
        <v>37026</v>
      </c>
      <c r="B1486" s="4">
        <v>37026</v>
      </c>
      <c r="C1486" s="12">
        <f t="shared" si="33"/>
        <v>5</v>
      </c>
      <c r="D1486" s="38" t="str">
        <f>VLOOKUP($B1486,data!$A$6:$M$15000,7)</f>
        <v>N/A</v>
      </c>
    </row>
    <row r="1487" spans="1:4">
      <c r="A1487" s="1">
        <v>37027</v>
      </c>
      <c r="B1487" s="4">
        <v>37027</v>
      </c>
      <c r="C1487" s="12">
        <f t="shared" si="33"/>
        <v>5</v>
      </c>
      <c r="D1487" s="38" t="str">
        <f>VLOOKUP($B1487,data!$A$6:$M$15000,7)</f>
        <v>N/A</v>
      </c>
    </row>
    <row r="1488" spans="1:4">
      <c r="A1488" s="1">
        <v>37028</v>
      </c>
      <c r="B1488" s="4">
        <v>37028</v>
      </c>
      <c r="C1488" s="12">
        <f t="shared" si="33"/>
        <v>5</v>
      </c>
      <c r="D1488" s="38" t="str">
        <f>VLOOKUP($B1488,data!$A$6:$M$15000,7)</f>
        <v>N/A</v>
      </c>
    </row>
    <row r="1489" spans="1:4">
      <c r="A1489" s="1">
        <v>37029</v>
      </c>
      <c r="B1489" s="4">
        <v>37029</v>
      </c>
      <c r="C1489" s="12">
        <f t="shared" si="33"/>
        <v>5</v>
      </c>
      <c r="D1489" s="38" t="str">
        <f>VLOOKUP($B1489,data!$A$6:$M$15000,7)</f>
        <v>N/A</v>
      </c>
    </row>
    <row r="1490" spans="1:4">
      <c r="A1490" s="1">
        <v>37030</v>
      </c>
      <c r="B1490" s="4">
        <v>37030</v>
      </c>
      <c r="C1490" s="12">
        <f t="shared" si="33"/>
        <v>5</v>
      </c>
      <c r="D1490" s="38" t="str">
        <f>VLOOKUP($B1490,data!$A$6:$M$15000,7)</f>
        <v>N/A</v>
      </c>
    </row>
    <row r="1491" spans="1:4">
      <c r="A1491" s="1">
        <v>37031</v>
      </c>
      <c r="B1491" s="4">
        <v>37031</v>
      </c>
      <c r="C1491" s="12">
        <f t="shared" si="33"/>
        <v>5</v>
      </c>
      <c r="D1491" s="38" t="str">
        <f>VLOOKUP($B1491,data!$A$6:$M$15000,7)</f>
        <v>N/A</v>
      </c>
    </row>
    <row r="1492" spans="1:4">
      <c r="A1492" s="1">
        <v>37032</v>
      </c>
      <c r="B1492" s="4">
        <v>37032</v>
      </c>
      <c r="C1492" s="12">
        <f t="shared" si="33"/>
        <v>5</v>
      </c>
      <c r="D1492" s="38" t="str">
        <f>VLOOKUP($B1492,data!$A$6:$M$15000,7)</f>
        <v>N/A</v>
      </c>
    </row>
    <row r="1493" spans="1:4">
      <c r="A1493" s="1">
        <v>37033</v>
      </c>
      <c r="B1493" s="4">
        <v>37033</v>
      </c>
      <c r="C1493" s="12">
        <f t="shared" si="33"/>
        <v>5</v>
      </c>
      <c r="D1493" s="38" t="str">
        <f>VLOOKUP($B1493,data!$A$6:$M$15000,7)</f>
        <v>N/A</v>
      </c>
    </row>
    <row r="1494" spans="1:4">
      <c r="A1494" s="1">
        <v>37034</v>
      </c>
      <c r="B1494" s="4">
        <v>37034</v>
      </c>
      <c r="C1494" s="12">
        <f t="shared" si="33"/>
        <v>5</v>
      </c>
      <c r="D1494" s="38" t="str">
        <f>VLOOKUP($B1494,data!$A$6:$M$15000,7)</f>
        <v>N/A</v>
      </c>
    </row>
    <row r="1495" spans="1:4">
      <c r="A1495" s="1">
        <v>37035</v>
      </c>
      <c r="B1495" s="4">
        <v>37035</v>
      </c>
      <c r="C1495" s="12">
        <f t="shared" si="33"/>
        <v>5</v>
      </c>
      <c r="D1495" s="38" t="str">
        <f>VLOOKUP($B1495,data!$A$6:$M$15000,7)</f>
        <v>N/A</v>
      </c>
    </row>
    <row r="1496" spans="1:4">
      <c r="A1496" s="1">
        <v>37036</v>
      </c>
      <c r="B1496" s="4">
        <v>37036</v>
      </c>
      <c r="C1496" s="12">
        <f t="shared" si="33"/>
        <v>5</v>
      </c>
      <c r="D1496" s="38" t="str">
        <f>VLOOKUP($B1496,data!$A$6:$M$15000,7)</f>
        <v>N/A</v>
      </c>
    </row>
    <row r="1497" spans="1:4">
      <c r="A1497" s="1">
        <v>37037</v>
      </c>
      <c r="B1497" s="4">
        <v>37037</v>
      </c>
      <c r="C1497" s="12">
        <f t="shared" si="33"/>
        <v>5</v>
      </c>
      <c r="D1497" s="38" t="str">
        <f>VLOOKUP($B1497,data!$A$6:$M$15000,7)</f>
        <v>N/A</v>
      </c>
    </row>
    <row r="1498" spans="1:4">
      <c r="A1498" s="1">
        <v>37038</v>
      </c>
      <c r="B1498" s="4">
        <v>37038</v>
      </c>
      <c r="C1498" s="12">
        <f t="shared" si="33"/>
        <v>5</v>
      </c>
      <c r="D1498" s="38" t="str">
        <f>VLOOKUP($B1498,data!$A$6:$M$15000,7)</f>
        <v>N/A</v>
      </c>
    </row>
    <row r="1499" spans="1:4">
      <c r="A1499" s="1">
        <v>37039</v>
      </c>
      <c r="B1499" s="4">
        <v>37039</v>
      </c>
      <c r="C1499" s="12">
        <f t="shared" si="33"/>
        <v>5</v>
      </c>
      <c r="D1499" s="38" t="str">
        <f>VLOOKUP($B1499,data!$A$6:$M$15000,7)</f>
        <v>N/A</v>
      </c>
    </row>
    <row r="1500" spans="1:4">
      <c r="A1500" s="1">
        <v>37040</v>
      </c>
      <c r="B1500" s="4">
        <v>37040</v>
      </c>
      <c r="C1500" s="12">
        <f t="shared" si="33"/>
        <v>5</v>
      </c>
      <c r="D1500" s="38" t="str">
        <f>VLOOKUP($B1500,data!$A$6:$M$15000,7)</f>
        <v>N/A</v>
      </c>
    </row>
    <row r="1501" spans="1:4">
      <c r="A1501" s="1">
        <v>37041</v>
      </c>
      <c r="B1501" s="4">
        <v>37041</v>
      </c>
      <c r="C1501" s="12">
        <f t="shared" si="33"/>
        <v>5</v>
      </c>
      <c r="D1501" s="38" t="str">
        <f>VLOOKUP($B1501,data!$A$6:$M$15000,7)</f>
        <v>N/A</v>
      </c>
    </row>
    <row r="1502" spans="1:4">
      <c r="A1502" s="1">
        <v>37042</v>
      </c>
      <c r="B1502" s="4">
        <v>37042</v>
      </c>
      <c r="C1502" s="12">
        <f t="shared" si="33"/>
        <v>5</v>
      </c>
      <c r="D1502" s="38" t="str">
        <f>VLOOKUP($B1502,data!$A$6:$M$15000,7)</f>
        <v>N/A</v>
      </c>
    </row>
    <row r="1503" spans="1:4">
      <c r="A1503" s="1">
        <v>37043</v>
      </c>
      <c r="B1503" s="4">
        <v>37043</v>
      </c>
      <c r="C1503" s="12">
        <f t="shared" si="33"/>
        <v>6</v>
      </c>
      <c r="D1503" s="38" t="str">
        <f>VLOOKUP($B1503,data!$A$6:$M$15000,7)</f>
        <v>N/A</v>
      </c>
    </row>
    <row r="1504" spans="1:4">
      <c r="A1504" s="1">
        <v>37044</v>
      </c>
      <c r="B1504" s="4">
        <v>37044</v>
      </c>
      <c r="C1504" s="12">
        <f t="shared" si="33"/>
        <v>6</v>
      </c>
      <c r="D1504" s="38" t="str">
        <f>VLOOKUP($B1504,data!$A$6:$M$15000,7)</f>
        <v>N/A</v>
      </c>
    </row>
    <row r="1505" spans="1:4">
      <c r="A1505" s="1">
        <v>37045</v>
      </c>
      <c r="B1505" s="4">
        <v>37045</v>
      </c>
      <c r="C1505" s="12">
        <f t="shared" si="33"/>
        <v>6</v>
      </c>
      <c r="D1505" s="38" t="str">
        <f>VLOOKUP($B1505,data!$A$6:$M$15000,7)</f>
        <v>N/A</v>
      </c>
    </row>
    <row r="1506" spans="1:4">
      <c r="A1506" s="1">
        <v>37046</v>
      </c>
      <c r="B1506" s="4">
        <v>37046</v>
      </c>
      <c r="C1506" s="12">
        <f t="shared" si="33"/>
        <v>6</v>
      </c>
      <c r="D1506" s="38" t="str">
        <f>VLOOKUP($B1506,data!$A$6:$M$15000,7)</f>
        <v>N/A</v>
      </c>
    </row>
    <row r="1507" spans="1:4">
      <c r="A1507" s="1">
        <v>37047</v>
      </c>
      <c r="B1507" s="4">
        <v>37047</v>
      </c>
      <c r="C1507" s="12">
        <f t="shared" si="33"/>
        <v>6</v>
      </c>
      <c r="D1507" s="38" t="str">
        <f>VLOOKUP($B1507,data!$A$6:$M$15000,7)</f>
        <v>N/A</v>
      </c>
    </row>
    <row r="1508" spans="1:4">
      <c r="A1508" s="1">
        <v>37048</v>
      </c>
      <c r="B1508" s="4">
        <v>37048</v>
      </c>
      <c r="C1508" s="12">
        <f t="shared" si="33"/>
        <v>6</v>
      </c>
      <c r="D1508" s="38" t="str">
        <f>VLOOKUP($B1508,data!$A$6:$M$15000,7)</f>
        <v>N/A</v>
      </c>
    </row>
    <row r="1509" spans="1:4">
      <c r="A1509" s="1">
        <v>37049</v>
      </c>
      <c r="B1509" s="4">
        <v>37049</v>
      </c>
      <c r="C1509" s="12">
        <f t="shared" si="33"/>
        <v>6</v>
      </c>
      <c r="D1509" s="38" t="str">
        <f>VLOOKUP($B1509,data!$A$6:$M$15000,7)</f>
        <v>N/A</v>
      </c>
    </row>
    <row r="1510" spans="1:4">
      <c r="A1510" s="1">
        <v>37050</v>
      </c>
      <c r="B1510" s="4">
        <v>37050</v>
      </c>
      <c r="C1510" s="12">
        <f t="shared" si="33"/>
        <v>6</v>
      </c>
      <c r="D1510" s="38" t="str">
        <f>VLOOKUP($B1510,data!$A$6:$M$15000,7)</f>
        <v>N/A</v>
      </c>
    </row>
    <row r="1511" spans="1:4">
      <c r="A1511" s="1">
        <v>37051</v>
      </c>
      <c r="B1511" s="4">
        <v>37051</v>
      </c>
      <c r="C1511" s="12">
        <f t="shared" si="33"/>
        <v>6</v>
      </c>
      <c r="D1511" s="38" t="str">
        <f>VLOOKUP($B1511,data!$A$6:$M$15000,7)</f>
        <v>N/A</v>
      </c>
    </row>
    <row r="1512" spans="1:4">
      <c r="A1512" s="1">
        <v>37052</v>
      </c>
      <c r="B1512" s="4">
        <v>37052</v>
      </c>
      <c r="C1512" s="12">
        <f t="shared" si="33"/>
        <v>6</v>
      </c>
      <c r="D1512" s="38" t="str">
        <f>VLOOKUP($B1512,data!$A$6:$M$15000,7)</f>
        <v>N/A</v>
      </c>
    </row>
    <row r="1513" spans="1:4">
      <c r="A1513" s="1">
        <v>37053</v>
      </c>
      <c r="B1513" s="4">
        <v>37053</v>
      </c>
      <c r="C1513" s="12">
        <f t="shared" si="33"/>
        <v>6</v>
      </c>
      <c r="D1513" s="38" t="str">
        <f>VLOOKUP($B1513,data!$A$6:$M$15000,7)</f>
        <v>N/A</v>
      </c>
    </row>
    <row r="1514" spans="1:4">
      <c r="A1514" s="1">
        <v>37054</v>
      </c>
      <c r="B1514" s="4">
        <v>37054</v>
      </c>
      <c r="C1514" s="12">
        <f t="shared" si="33"/>
        <v>6</v>
      </c>
      <c r="D1514" s="38" t="str">
        <f>VLOOKUP($B1514,data!$A$6:$M$15000,7)</f>
        <v>N/A</v>
      </c>
    </row>
    <row r="1515" spans="1:4">
      <c r="A1515" s="1">
        <v>37055</v>
      </c>
      <c r="B1515" s="4">
        <v>37055</v>
      </c>
      <c r="C1515" s="12">
        <f t="shared" si="33"/>
        <v>6</v>
      </c>
      <c r="D1515" s="38" t="str">
        <f>VLOOKUP($B1515,data!$A$6:$M$15000,7)</f>
        <v>N/A</v>
      </c>
    </row>
    <row r="1516" spans="1:4">
      <c r="A1516" s="1">
        <v>37056</v>
      </c>
      <c r="B1516" s="4">
        <v>37056</v>
      </c>
      <c r="C1516" s="12">
        <f t="shared" si="33"/>
        <v>6</v>
      </c>
      <c r="D1516" s="38" t="str">
        <f>VLOOKUP($B1516,data!$A$6:$M$15000,7)</f>
        <v>N/A</v>
      </c>
    </row>
    <row r="1517" spans="1:4">
      <c r="A1517" s="1">
        <v>37057</v>
      </c>
      <c r="B1517" s="4">
        <v>37057</v>
      </c>
      <c r="C1517" s="12">
        <f t="shared" si="33"/>
        <v>6</v>
      </c>
      <c r="D1517" s="38" t="str">
        <f>VLOOKUP($B1517,data!$A$6:$M$15000,7)</f>
        <v>N/A</v>
      </c>
    </row>
    <row r="1518" spans="1:4">
      <c r="A1518" s="1">
        <v>37058</v>
      </c>
      <c r="B1518" s="4">
        <v>37058</v>
      </c>
      <c r="C1518" s="12">
        <f t="shared" si="33"/>
        <v>6</v>
      </c>
      <c r="D1518" s="38" t="str">
        <f>VLOOKUP($B1518,data!$A$6:$M$15000,7)</f>
        <v>N/A</v>
      </c>
    </row>
    <row r="1519" spans="1:4">
      <c r="A1519" s="1">
        <v>37059</v>
      </c>
      <c r="B1519" s="4">
        <v>37059</v>
      </c>
      <c r="C1519" s="12">
        <f t="shared" si="33"/>
        <v>6</v>
      </c>
      <c r="D1519" s="38" t="str">
        <f>VLOOKUP($B1519,data!$A$6:$M$15000,7)</f>
        <v>N/A</v>
      </c>
    </row>
    <row r="1520" spans="1:4">
      <c r="A1520" s="1">
        <v>37060</v>
      </c>
      <c r="B1520" s="4">
        <v>37060</v>
      </c>
      <c r="C1520" s="12">
        <f t="shared" si="33"/>
        <v>6</v>
      </c>
      <c r="D1520" s="38" t="str">
        <f>VLOOKUP($B1520,data!$A$6:$M$15000,7)</f>
        <v>N/A</v>
      </c>
    </row>
    <row r="1521" spans="1:4">
      <c r="A1521" s="1">
        <v>37061</v>
      </c>
      <c r="B1521" s="4">
        <v>37061</v>
      </c>
      <c r="C1521" s="12">
        <f t="shared" si="33"/>
        <v>6</v>
      </c>
      <c r="D1521" s="38" t="str">
        <f>VLOOKUP($B1521,data!$A$6:$M$15000,7)</f>
        <v>N/A</v>
      </c>
    </row>
    <row r="1522" spans="1:4">
      <c r="A1522" s="1">
        <v>37062</v>
      </c>
      <c r="B1522" s="4">
        <v>37062</v>
      </c>
      <c r="C1522" s="12">
        <f t="shared" si="33"/>
        <v>6</v>
      </c>
      <c r="D1522" s="38" t="str">
        <f>VLOOKUP($B1522,data!$A$6:$M$15000,7)</f>
        <v>N/A</v>
      </c>
    </row>
    <row r="1523" spans="1:4">
      <c r="A1523" s="1">
        <v>37063</v>
      </c>
      <c r="B1523" s="4">
        <v>37063</v>
      </c>
      <c r="C1523" s="12">
        <f t="shared" si="33"/>
        <v>6</v>
      </c>
      <c r="D1523" s="38" t="str">
        <f>VLOOKUP($B1523,data!$A$6:$M$15000,7)</f>
        <v>N/A</v>
      </c>
    </row>
    <row r="1524" spans="1:4">
      <c r="A1524" s="1">
        <v>37064</v>
      </c>
      <c r="B1524" s="4">
        <v>37064</v>
      </c>
      <c r="C1524" s="12">
        <f t="shared" si="33"/>
        <v>6</v>
      </c>
      <c r="D1524" s="38" t="str">
        <f>VLOOKUP($B1524,data!$A$6:$M$15000,7)</f>
        <v>N/A</v>
      </c>
    </row>
    <row r="1525" spans="1:4">
      <c r="A1525" s="1">
        <v>37065</v>
      </c>
      <c r="B1525" s="4">
        <v>37065</v>
      </c>
      <c r="C1525" s="12">
        <f t="shared" si="33"/>
        <v>6</v>
      </c>
      <c r="D1525" s="38" t="str">
        <f>VLOOKUP($B1525,data!$A$6:$M$15000,7)</f>
        <v>N/A</v>
      </c>
    </row>
    <row r="1526" spans="1:4">
      <c r="A1526" s="1">
        <v>37066</v>
      </c>
      <c r="B1526" s="4">
        <v>37066</v>
      </c>
      <c r="C1526" s="12">
        <f t="shared" si="33"/>
        <v>6</v>
      </c>
      <c r="D1526" s="38" t="str">
        <f>VLOOKUP($B1526,data!$A$6:$M$15000,7)</f>
        <v>N/A</v>
      </c>
    </row>
    <row r="1527" spans="1:4">
      <c r="A1527" s="1">
        <v>37067</v>
      </c>
      <c r="B1527" s="4">
        <v>37067</v>
      </c>
      <c r="C1527" s="12">
        <f t="shared" si="33"/>
        <v>6</v>
      </c>
      <c r="D1527" s="38" t="str">
        <f>VLOOKUP($B1527,data!$A$6:$M$15000,7)</f>
        <v>N/A</v>
      </c>
    </row>
    <row r="1528" spans="1:4">
      <c r="A1528" s="1">
        <v>37068</v>
      </c>
      <c r="B1528" s="4">
        <v>37068</v>
      </c>
      <c r="C1528" s="12">
        <f t="shared" si="33"/>
        <v>6</v>
      </c>
      <c r="D1528" s="38" t="str">
        <f>VLOOKUP($B1528,data!$A$6:$M$15000,7)</f>
        <v>N/A</v>
      </c>
    </row>
    <row r="1529" spans="1:4">
      <c r="A1529" s="1">
        <v>37069</v>
      </c>
      <c r="B1529" s="4">
        <v>37069</v>
      </c>
      <c r="C1529" s="12">
        <f t="shared" si="33"/>
        <v>6</v>
      </c>
      <c r="D1529" s="38" t="str">
        <f>VLOOKUP($B1529,data!$A$6:$M$15000,7)</f>
        <v>N/A</v>
      </c>
    </row>
    <row r="1530" spans="1:4">
      <c r="A1530" s="1">
        <v>37070</v>
      </c>
      <c r="B1530" s="4">
        <v>37070</v>
      </c>
      <c r="C1530" s="12">
        <f t="shared" si="33"/>
        <v>6</v>
      </c>
      <c r="D1530" s="38" t="str">
        <f>VLOOKUP($B1530,data!$A$6:$M$15000,7)</f>
        <v>N/A</v>
      </c>
    </row>
    <row r="1531" spans="1:4">
      <c r="A1531" s="1">
        <v>37071</v>
      </c>
      <c r="B1531" s="4">
        <v>37071</v>
      </c>
      <c r="C1531" s="12">
        <f t="shared" si="33"/>
        <v>6</v>
      </c>
      <c r="D1531" s="38" t="str">
        <f>VLOOKUP($B1531,data!$A$6:$M$15000,7)</f>
        <v>N/A</v>
      </c>
    </row>
    <row r="1532" spans="1:4">
      <c r="A1532" s="1">
        <v>37072</v>
      </c>
      <c r="B1532" s="4">
        <v>37072</v>
      </c>
      <c r="C1532" s="12">
        <f t="shared" si="33"/>
        <v>6</v>
      </c>
      <c r="D1532" s="38" t="str">
        <f>VLOOKUP($B1532,data!$A$6:$M$15000,7)</f>
        <v>N/A</v>
      </c>
    </row>
    <row r="1533" spans="1:4">
      <c r="A1533" s="1">
        <v>37073</v>
      </c>
      <c r="B1533" s="4">
        <v>37073</v>
      </c>
      <c r="C1533" s="12">
        <f t="shared" si="33"/>
        <v>7</v>
      </c>
      <c r="D1533" s="38" t="str">
        <f>VLOOKUP($B1533,data!$A$6:$M$15000,7)</f>
        <v>N/A</v>
      </c>
    </row>
    <row r="1534" spans="1:4">
      <c r="A1534" s="1">
        <v>37074</v>
      </c>
      <c r="B1534" s="4">
        <v>37074</v>
      </c>
      <c r="C1534" s="12">
        <f t="shared" si="33"/>
        <v>7</v>
      </c>
      <c r="D1534" s="38" t="str">
        <f>VLOOKUP($B1534,data!$A$6:$M$15000,7)</f>
        <v>N/A</v>
      </c>
    </row>
    <row r="1535" spans="1:4">
      <c r="A1535" s="1">
        <v>37075</v>
      </c>
      <c r="B1535" s="4">
        <v>37075</v>
      </c>
      <c r="C1535" s="12">
        <f t="shared" si="33"/>
        <v>7</v>
      </c>
      <c r="D1535" s="38" t="str">
        <f>VLOOKUP($B1535,data!$A$6:$M$15000,7)</f>
        <v>N/A</v>
      </c>
    </row>
    <row r="1536" spans="1:4">
      <c r="A1536" s="1">
        <v>37076</v>
      </c>
      <c r="B1536" s="4">
        <v>37076</v>
      </c>
      <c r="C1536" s="12">
        <f t="shared" si="33"/>
        <v>7</v>
      </c>
      <c r="D1536" s="38" t="str">
        <f>VLOOKUP($B1536,data!$A$6:$M$15000,7)</f>
        <v>N/A</v>
      </c>
    </row>
    <row r="1537" spans="1:4">
      <c r="A1537" s="1">
        <v>37077</v>
      </c>
      <c r="B1537" s="4">
        <v>37077</v>
      </c>
      <c r="C1537" s="12">
        <f t="shared" si="33"/>
        <v>7</v>
      </c>
      <c r="D1537" s="38" t="str">
        <f>VLOOKUP($B1537,data!$A$6:$M$15000,7)</f>
        <v>N/A</v>
      </c>
    </row>
    <row r="1538" spans="1:4">
      <c r="A1538" s="1">
        <v>37078</v>
      </c>
      <c r="B1538" s="4">
        <v>37078</v>
      </c>
      <c r="C1538" s="12">
        <f t="shared" si="33"/>
        <v>7</v>
      </c>
      <c r="D1538" s="38" t="str">
        <f>VLOOKUP($B1538,data!$A$6:$M$15000,7)</f>
        <v>N/A</v>
      </c>
    </row>
    <row r="1539" spans="1:4">
      <c r="A1539" s="1">
        <v>37079</v>
      </c>
      <c r="B1539" s="4">
        <v>37079</v>
      </c>
      <c r="C1539" s="12">
        <f t="shared" si="33"/>
        <v>7</v>
      </c>
      <c r="D1539" s="38" t="str">
        <f>VLOOKUP($B1539,data!$A$6:$M$15000,7)</f>
        <v>N/A</v>
      </c>
    </row>
    <row r="1540" spans="1:4">
      <c r="A1540" s="1">
        <v>37080</v>
      </c>
      <c r="B1540" s="4">
        <v>37080</v>
      </c>
      <c r="C1540" s="12">
        <f t="shared" si="33"/>
        <v>7</v>
      </c>
      <c r="D1540" s="38" t="str">
        <f>VLOOKUP($B1540,data!$A$6:$M$15000,7)</f>
        <v>N/A</v>
      </c>
    </row>
    <row r="1541" spans="1:4">
      <c r="A1541" s="1">
        <v>37081</v>
      </c>
      <c r="B1541" s="4">
        <v>37081</v>
      </c>
      <c r="C1541" s="12">
        <f t="shared" si="33"/>
        <v>7</v>
      </c>
      <c r="D1541" s="38" t="str">
        <f>VLOOKUP($B1541,data!$A$6:$M$15000,7)</f>
        <v>N/A</v>
      </c>
    </row>
    <row r="1542" spans="1:4">
      <c r="A1542" s="1">
        <v>37082</v>
      </c>
      <c r="B1542" s="4">
        <v>37082</v>
      </c>
      <c r="C1542" s="12">
        <f t="shared" si="33"/>
        <v>7</v>
      </c>
      <c r="D1542" s="38" t="str">
        <f>VLOOKUP($B1542,data!$A$6:$M$15000,7)</f>
        <v>N/A</v>
      </c>
    </row>
    <row r="1543" spans="1:4">
      <c r="A1543" s="1">
        <v>37083</v>
      </c>
      <c r="B1543" s="4">
        <v>37083</v>
      </c>
      <c r="C1543" s="12">
        <f t="shared" si="33"/>
        <v>7</v>
      </c>
      <c r="D1543" s="38" t="str">
        <f>VLOOKUP($B1543,data!$A$6:$M$15000,7)</f>
        <v>N/A</v>
      </c>
    </row>
    <row r="1544" spans="1:4">
      <c r="A1544" s="1">
        <v>37084</v>
      </c>
      <c r="B1544" s="4">
        <v>37084</v>
      </c>
      <c r="C1544" s="12">
        <f t="shared" si="33"/>
        <v>7</v>
      </c>
      <c r="D1544" s="38" t="str">
        <f>VLOOKUP($B1544,data!$A$6:$M$15000,7)</f>
        <v>N/A</v>
      </c>
    </row>
    <row r="1545" spans="1:4">
      <c r="A1545" s="1">
        <v>37085</v>
      </c>
      <c r="B1545" s="4">
        <v>37085</v>
      </c>
      <c r="C1545" s="12">
        <f t="shared" si="33"/>
        <v>7</v>
      </c>
      <c r="D1545" s="38" t="str">
        <f>VLOOKUP($B1545,data!$A$6:$M$15000,7)</f>
        <v>N/A</v>
      </c>
    </row>
    <row r="1546" spans="1:4">
      <c r="A1546" s="1">
        <v>37086</v>
      </c>
      <c r="B1546" s="4">
        <v>37086</v>
      </c>
      <c r="C1546" s="12">
        <f t="shared" si="33"/>
        <v>7</v>
      </c>
      <c r="D1546" s="38" t="str">
        <f>VLOOKUP($B1546,data!$A$6:$M$15000,7)</f>
        <v>N/A</v>
      </c>
    </row>
    <row r="1547" spans="1:4">
      <c r="A1547" s="1">
        <v>37087</v>
      </c>
      <c r="B1547" s="4">
        <v>37087</v>
      </c>
      <c r="C1547" s="12">
        <f t="shared" si="33"/>
        <v>7</v>
      </c>
      <c r="D1547" s="38" t="str">
        <f>VLOOKUP($B1547,data!$A$6:$M$15000,7)</f>
        <v>N/A</v>
      </c>
    </row>
    <row r="1548" spans="1:4">
      <c r="A1548" s="1">
        <v>37088</v>
      </c>
      <c r="B1548" s="4">
        <v>37088</v>
      </c>
      <c r="C1548" s="12">
        <f t="shared" ref="C1548:C1611" si="34">IF(B1548&lt;&gt;"",MONTH(B1548),0)</f>
        <v>7</v>
      </c>
      <c r="D1548" s="38" t="str">
        <f>VLOOKUP($B1548,data!$A$6:$M$15000,7)</f>
        <v>N/A</v>
      </c>
    </row>
    <row r="1549" spans="1:4">
      <c r="A1549" s="1">
        <v>37089</v>
      </c>
      <c r="B1549" s="4">
        <v>37089</v>
      </c>
      <c r="C1549" s="12">
        <f t="shared" si="34"/>
        <v>7</v>
      </c>
      <c r="D1549" s="38" t="str">
        <f>VLOOKUP($B1549,data!$A$6:$M$15000,7)</f>
        <v>N/A</v>
      </c>
    </row>
    <row r="1550" spans="1:4">
      <c r="A1550" s="1">
        <v>37090</v>
      </c>
      <c r="B1550" s="4">
        <v>37090</v>
      </c>
      <c r="C1550" s="12">
        <f t="shared" si="34"/>
        <v>7</v>
      </c>
      <c r="D1550" s="38" t="str">
        <f>VLOOKUP($B1550,data!$A$6:$M$15000,7)</f>
        <v>N/A</v>
      </c>
    </row>
    <row r="1551" spans="1:4">
      <c r="A1551" s="1">
        <v>37091</v>
      </c>
      <c r="B1551" s="4">
        <v>37091</v>
      </c>
      <c r="C1551" s="12">
        <f t="shared" si="34"/>
        <v>7</v>
      </c>
      <c r="D1551" s="38" t="str">
        <f>VLOOKUP($B1551,data!$A$6:$M$15000,7)</f>
        <v>N/A</v>
      </c>
    </row>
    <row r="1552" spans="1:4">
      <c r="A1552" s="1">
        <v>37092</v>
      </c>
      <c r="B1552" s="4">
        <v>37092</v>
      </c>
      <c r="C1552" s="12">
        <f t="shared" si="34"/>
        <v>7</v>
      </c>
      <c r="D1552" s="38" t="str">
        <f>VLOOKUP($B1552,data!$A$6:$M$15000,7)</f>
        <v>N/A</v>
      </c>
    </row>
    <row r="1553" spans="1:4">
      <c r="A1553" s="1">
        <v>37093</v>
      </c>
      <c r="B1553" s="4">
        <v>37093</v>
      </c>
      <c r="C1553" s="12">
        <f t="shared" si="34"/>
        <v>7</v>
      </c>
      <c r="D1553" s="38" t="str">
        <f>VLOOKUP($B1553,data!$A$6:$M$15000,7)</f>
        <v>N/A</v>
      </c>
    </row>
    <row r="1554" spans="1:4">
      <c r="A1554" s="1">
        <v>37094</v>
      </c>
      <c r="B1554" s="4">
        <v>37094</v>
      </c>
      <c r="C1554" s="12">
        <f t="shared" si="34"/>
        <v>7</v>
      </c>
      <c r="D1554" s="38" t="str">
        <f>VLOOKUP($B1554,data!$A$6:$M$15000,7)</f>
        <v>N/A</v>
      </c>
    </row>
    <row r="1555" spans="1:4">
      <c r="A1555" s="1">
        <v>37095</v>
      </c>
      <c r="B1555" s="4">
        <v>37095</v>
      </c>
      <c r="C1555" s="12">
        <f t="shared" si="34"/>
        <v>7</v>
      </c>
      <c r="D1555" s="38" t="str">
        <f>VLOOKUP($B1555,data!$A$6:$M$15000,7)</f>
        <v>N/A</v>
      </c>
    </row>
    <row r="1556" spans="1:4">
      <c r="A1556" s="1">
        <v>37096</v>
      </c>
      <c r="B1556" s="4">
        <v>37096</v>
      </c>
      <c r="C1556" s="12">
        <f t="shared" si="34"/>
        <v>7</v>
      </c>
      <c r="D1556" s="38" t="str">
        <f>VLOOKUP($B1556,data!$A$6:$M$15000,7)</f>
        <v>N/A</v>
      </c>
    </row>
    <row r="1557" spans="1:4">
      <c r="A1557" s="1">
        <v>37097</v>
      </c>
      <c r="B1557" s="4">
        <v>37097</v>
      </c>
      <c r="C1557" s="12">
        <f t="shared" si="34"/>
        <v>7</v>
      </c>
      <c r="D1557" s="38" t="str">
        <f>VLOOKUP($B1557,data!$A$6:$M$15000,7)</f>
        <v>N/A</v>
      </c>
    </row>
    <row r="1558" spans="1:4">
      <c r="A1558" s="1">
        <v>37098</v>
      </c>
      <c r="B1558" s="4">
        <v>37098</v>
      </c>
      <c r="C1558" s="12">
        <f t="shared" si="34"/>
        <v>7</v>
      </c>
      <c r="D1558" s="38" t="str">
        <f>VLOOKUP($B1558,data!$A$6:$M$15000,7)</f>
        <v>N/A</v>
      </c>
    </row>
    <row r="1559" spans="1:4">
      <c r="A1559" s="1">
        <v>37099</v>
      </c>
      <c r="B1559" s="4">
        <v>37099</v>
      </c>
      <c r="C1559" s="12">
        <f t="shared" si="34"/>
        <v>7</v>
      </c>
      <c r="D1559" s="38" t="str">
        <f>VLOOKUP($B1559,data!$A$6:$M$15000,7)</f>
        <v>N/A</v>
      </c>
    </row>
    <row r="1560" spans="1:4">
      <c r="A1560" s="1">
        <v>37100</v>
      </c>
      <c r="B1560" s="4">
        <v>37100</v>
      </c>
      <c r="C1560" s="12">
        <f t="shared" si="34"/>
        <v>7</v>
      </c>
      <c r="D1560" s="38" t="str">
        <f>VLOOKUP($B1560,data!$A$6:$M$15000,7)</f>
        <v>N/A</v>
      </c>
    </row>
    <row r="1561" spans="1:4">
      <c r="A1561" s="1">
        <v>37101</v>
      </c>
      <c r="B1561" s="4">
        <v>37101</v>
      </c>
      <c r="C1561" s="12">
        <f t="shared" si="34"/>
        <v>7</v>
      </c>
      <c r="D1561" s="38" t="str">
        <f>VLOOKUP($B1561,data!$A$6:$M$15000,7)</f>
        <v>N/A</v>
      </c>
    </row>
    <row r="1562" spans="1:4">
      <c r="A1562" s="1">
        <v>37102</v>
      </c>
      <c r="B1562" s="4">
        <v>37102</v>
      </c>
      <c r="C1562" s="12">
        <f t="shared" si="34"/>
        <v>7</v>
      </c>
      <c r="D1562" s="38" t="str">
        <f>VLOOKUP($B1562,data!$A$6:$M$15000,7)</f>
        <v>N/A</v>
      </c>
    </row>
    <row r="1563" spans="1:4">
      <c r="A1563" s="1">
        <v>37103</v>
      </c>
      <c r="B1563" s="4">
        <v>37103</v>
      </c>
      <c r="C1563" s="12">
        <f t="shared" si="34"/>
        <v>7</v>
      </c>
      <c r="D1563" s="38" t="str">
        <f>VLOOKUP($B1563,data!$A$6:$M$15000,7)</f>
        <v>N/A</v>
      </c>
    </row>
    <row r="1564" spans="1:4">
      <c r="A1564" s="1">
        <v>37104</v>
      </c>
      <c r="B1564" s="4">
        <v>37104</v>
      </c>
      <c r="C1564" s="12">
        <f t="shared" si="34"/>
        <v>8</v>
      </c>
      <c r="D1564" s="38" t="str">
        <f>VLOOKUP($B1564,data!$A$6:$M$15000,7)</f>
        <v>N/A</v>
      </c>
    </row>
    <row r="1565" spans="1:4">
      <c r="A1565" s="1">
        <v>37105</v>
      </c>
      <c r="B1565" s="4">
        <v>37105</v>
      </c>
      <c r="C1565" s="12">
        <f t="shared" si="34"/>
        <v>8</v>
      </c>
      <c r="D1565" s="38" t="str">
        <f>VLOOKUP($B1565,data!$A$6:$M$15000,7)</f>
        <v>N/A</v>
      </c>
    </row>
    <row r="1566" spans="1:4">
      <c r="A1566" s="1">
        <v>37106</v>
      </c>
      <c r="B1566" s="4">
        <v>37106</v>
      </c>
      <c r="C1566" s="12">
        <f t="shared" si="34"/>
        <v>8</v>
      </c>
      <c r="D1566" s="38" t="str">
        <f>VLOOKUP($B1566,data!$A$6:$M$15000,7)</f>
        <v>N/A</v>
      </c>
    </row>
    <row r="1567" spans="1:4">
      <c r="A1567" s="1">
        <v>37107</v>
      </c>
      <c r="B1567" s="4">
        <v>37107</v>
      </c>
      <c r="C1567" s="12">
        <f t="shared" si="34"/>
        <v>8</v>
      </c>
      <c r="D1567" s="38" t="str">
        <f>VLOOKUP($B1567,data!$A$6:$M$15000,7)</f>
        <v>N/A</v>
      </c>
    </row>
    <row r="1568" spans="1:4">
      <c r="A1568" s="1">
        <v>37108</v>
      </c>
      <c r="B1568" s="4">
        <v>37108</v>
      </c>
      <c r="C1568" s="12">
        <f t="shared" si="34"/>
        <v>8</v>
      </c>
      <c r="D1568" s="38" t="str">
        <f>VLOOKUP($B1568,data!$A$6:$M$15000,7)</f>
        <v>N/A</v>
      </c>
    </row>
    <row r="1569" spans="1:4">
      <c r="A1569" s="1">
        <v>37109</v>
      </c>
      <c r="B1569" s="4">
        <v>37109</v>
      </c>
      <c r="C1569" s="12">
        <f t="shared" si="34"/>
        <v>8</v>
      </c>
      <c r="D1569" s="38" t="str">
        <f>VLOOKUP($B1569,data!$A$6:$M$15000,7)</f>
        <v>N/A</v>
      </c>
    </row>
    <row r="1570" spans="1:4">
      <c r="A1570" s="1">
        <v>37110</v>
      </c>
      <c r="B1570" s="4">
        <v>37110</v>
      </c>
      <c r="C1570" s="12">
        <f t="shared" si="34"/>
        <v>8</v>
      </c>
      <c r="D1570" s="38" t="str">
        <f>VLOOKUP($B1570,data!$A$6:$M$15000,7)</f>
        <v>N/A</v>
      </c>
    </row>
    <row r="1571" spans="1:4">
      <c r="A1571" s="1">
        <v>37111</v>
      </c>
      <c r="B1571" s="4">
        <v>37111</v>
      </c>
      <c r="C1571" s="12">
        <f t="shared" si="34"/>
        <v>8</v>
      </c>
      <c r="D1571" s="38" t="str">
        <f>VLOOKUP($B1571,data!$A$6:$M$15000,7)</f>
        <v>N/A</v>
      </c>
    </row>
    <row r="1572" spans="1:4">
      <c r="A1572" s="1">
        <v>37112</v>
      </c>
      <c r="B1572" s="4">
        <v>37112</v>
      </c>
      <c r="C1572" s="12">
        <f t="shared" si="34"/>
        <v>8</v>
      </c>
      <c r="D1572" s="38" t="str">
        <f>VLOOKUP($B1572,data!$A$6:$M$15000,7)</f>
        <v>N/A</v>
      </c>
    </row>
    <row r="1573" spans="1:4">
      <c r="A1573" s="1">
        <v>37113</v>
      </c>
      <c r="B1573" s="4">
        <v>37113</v>
      </c>
      <c r="C1573" s="12">
        <f t="shared" si="34"/>
        <v>8</v>
      </c>
      <c r="D1573" s="38" t="str">
        <f>VLOOKUP($B1573,data!$A$6:$M$15000,7)</f>
        <v>N/A</v>
      </c>
    </row>
    <row r="1574" spans="1:4">
      <c r="A1574" s="1">
        <v>37114</v>
      </c>
      <c r="B1574" s="4">
        <v>37114</v>
      </c>
      <c r="C1574" s="12">
        <f t="shared" si="34"/>
        <v>8</v>
      </c>
      <c r="D1574" s="38" t="str">
        <f>VLOOKUP($B1574,data!$A$6:$M$15000,7)</f>
        <v>N/A</v>
      </c>
    </row>
    <row r="1575" spans="1:4">
      <c r="A1575" s="1">
        <v>37115</v>
      </c>
      <c r="B1575" s="4">
        <v>37115</v>
      </c>
      <c r="C1575" s="12">
        <f t="shared" si="34"/>
        <v>8</v>
      </c>
      <c r="D1575" s="38" t="str">
        <f>VLOOKUP($B1575,data!$A$6:$M$15000,7)</f>
        <v>N/A</v>
      </c>
    </row>
    <row r="1576" spans="1:4">
      <c r="A1576" s="1">
        <v>37116</v>
      </c>
      <c r="B1576" s="4">
        <v>37116</v>
      </c>
      <c r="C1576" s="12">
        <f t="shared" si="34"/>
        <v>8</v>
      </c>
      <c r="D1576" s="38" t="str">
        <f>VLOOKUP($B1576,data!$A$6:$M$15000,7)</f>
        <v>N/A</v>
      </c>
    </row>
    <row r="1577" spans="1:4">
      <c r="A1577" s="1">
        <v>37117</v>
      </c>
      <c r="B1577" s="4">
        <v>37117</v>
      </c>
      <c r="C1577" s="12">
        <f t="shared" si="34"/>
        <v>8</v>
      </c>
      <c r="D1577" s="38" t="str">
        <f>VLOOKUP($B1577,data!$A$6:$M$15000,7)</f>
        <v>N/A</v>
      </c>
    </row>
    <row r="1578" spans="1:4">
      <c r="A1578" s="1">
        <v>37118</v>
      </c>
      <c r="B1578" s="4">
        <v>37118</v>
      </c>
      <c r="C1578" s="12">
        <f t="shared" si="34"/>
        <v>8</v>
      </c>
      <c r="D1578" s="38" t="str">
        <f>VLOOKUP($B1578,data!$A$6:$M$15000,7)</f>
        <v>N/A</v>
      </c>
    </row>
    <row r="1579" spans="1:4">
      <c r="A1579" s="1">
        <v>37119</v>
      </c>
      <c r="B1579" s="4">
        <v>37119</v>
      </c>
      <c r="C1579" s="12">
        <f t="shared" si="34"/>
        <v>8</v>
      </c>
      <c r="D1579" s="38" t="str">
        <f>VLOOKUP($B1579,data!$A$6:$M$15000,7)</f>
        <v>N/A</v>
      </c>
    </row>
    <row r="1580" spans="1:4">
      <c r="A1580" s="1">
        <v>37120</v>
      </c>
      <c r="B1580" s="4">
        <v>37120</v>
      </c>
      <c r="C1580" s="12">
        <f t="shared" si="34"/>
        <v>8</v>
      </c>
      <c r="D1580" s="38" t="str">
        <f>VLOOKUP($B1580,data!$A$6:$M$15000,7)</f>
        <v>N/A</v>
      </c>
    </row>
    <row r="1581" spans="1:4">
      <c r="A1581" s="1">
        <v>37121</v>
      </c>
      <c r="B1581" s="4">
        <v>37121</v>
      </c>
      <c r="C1581" s="12">
        <f t="shared" si="34"/>
        <v>8</v>
      </c>
      <c r="D1581" s="38" t="str">
        <f>VLOOKUP($B1581,data!$A$6:$M$15000,7)</f>
        <v>N/A</v>
      </c>
    </row>
    <row r="1582" spans="1:4">
      <c r="A1582" s="1">
        <v>37122</v>
      </c>
      <c r="B1582" s="4">
        <v>37122</v>
      </c>
      <c r="C1582" s="12">
        <f t="shared" si="34"/>
        <v>8</v>
      </c>
      <c r="D1582" s="38" t="str">
        <f>VLOOKUP($B1582,data!$A$6:$M$15000,7)</f>
        <v>N/A</v>
      </c>
    </row>
    <row r="1583" spans="1:4">
      <c r="A1583" s="1">
        <v>37123</v>
      </c>
      <c r="B1583" s="4">
        <v>37123</v>
      </c>
      <c r="C1583" s="12">
        <f t="shared" si="34"/>
        <v>8</v>
      </c>
      <c r="D1583" s="38" t="str">
        <f>VLOOKUP($B1583,data!$A$6:$M$15000,7)</f>
        <v>N/A</v>
      </c>
    </row>
    <row r="1584" spans="1:4">
      <c r="A1584" s="1">
        <v>37124</v>
      </c>
      <c r="B1584" s="4">
        <v>37124</v>
      </c>
      <c r="C1584" s="12">
        <f t="shared" si="34"/>
        <v>8</v>
      </c>
      <c r="D1584" s="38" t="str">
        <f>VLOOKUP($B1584,data!$A$6:$M$15000,7)</f>
        <v>N/A</v>
      </c>
    </row>
    <row r="1585" spans="1:4">
      <c r="A1585" s="1">
        <v>37125</v>
      </c>
      <c r="B1585" s="4">
        <v>37125</v>
      </c>
      <c r="C1585" s="12">
        <f t="shared" si="34"/>
        <v>8</v>
      </c>
      <c r="D1585" s="38" t="str">
        <f>VLOOKUP($B1585,data!$A$6:$M$15000,7)</f>
        <v>N/A</v>
      </c>
    </row>
    <row r="1586" spans="1:4">
      <c r="A1586" s="1">
        <v>37126</v>
      </c>
      <c r="B1586" s="4">
        <v>37126</v>
      </c>
      <c r="C1586" s="12">
        <f t="shared" si="34"/>
        <v>8</v>
      </c>
      <c r="D1586" s="38" t="str">
        <f>VLOOKUP($B1586,data!$A$6:$M$15000,7)</f>
        <v>N/A</v>
      </c>
    </row>
    <row r="1587" spans="1:4">
      <c r="A1587" s="1">
        <v>37127</v>
      </c>
      <c r="B1587" s="4">
        <v>37127</v>
      </c>
      <c r="C1587" s="12">
        <f t="shared" si="34"/>
        <v>8</v>
      </c>
      <c r="D1587" s="38" t="str">
        <f>VLOOKUP($B1587,data!$A$6:$M$15000,7)</f>
        <v>N/A</v>
      </c>
    </row>
    <row r="1588" spans="1:4">
      <c r="A1588" s="1">
        <v>37128</v>
      </c>
      <c r="B1588" s="4">
        <v>37128</v>
      </c>
      <c r="C1588" s="12">
        <f t="shared" si="34"/>
        <v>8</v>
      </c>
      <c r="D1588" s="38" t="str">
        <f>VLOOKUP($B1588,data!$A$6:$M$15000,7)</f>
        <v>N/A</v>
      </c>
    </row>
    <row r="1589" spans="1:4">
      <c r="A1589" s="1">
        <v>37129</v>
      </c>
      <c r="B1589" s="4">
        <v>37129</v>
      </c>
      <c r="C1589" s="12">
        <f t="shared" si="34"/>
        <v>8</v>
      </c>
      <c r="D1589" s="38" t="str">
        <f>VLOOKUP($B1589,data!$A$6:$M$15000,7)</f>
        <v>N/A</v>
      </c>
    </row>
    <row r="1590" spans="1:4">
      <c r="A1590" s="1">
        <v>37130</v>
      </c>
      <c r="B1590" s="4">
        <v>37130</v>
      </c>
      <c r="C1590" s="12">
        <f t="shared" si="34"/>
        <v>8</v>
      </c>
      <c r="D1590" s="38" t="str">
        <f>VLOOKUP($B1590,data!$A$6:$M$15000,7)</f>
        <v>N/A</v>
      </c>
    </row>
    <row r="1591" spans="1:4">
      <c r="A1591" s="1">
        <v>37131</v>
      </c>
      <c r="B1591" s="4">
        <v>37131</v>
      </c>
      <c r="C1591" s="12">
        <f t="shared" si="34"/>
        <v>8</v>
      </c>
      <c r="D1591" s="38" t="str">
        <f>VLOOKUP($B1591,data!$A$6:$M$15000,7)</f>
        <v>N/A</v>
      </c>
    </row>
    <row r="1592" spans="1:4">
      <c r="A1592" s="1">
        <v>37132</v>
      </c>
      <c r="B1592" s="4">
        <v>37132</v>
      </c>
      <c r="C1592" s="12">
        <f t="shared" si="34"/>
        <v>8</v>
      </c>
      <c r="D1592" s="38" t="str">
        <f>VLOOKUP($B1592,data!$A$6:$M$15000,7)</f>
        <v>N/A</v>
      </c>
    </row>
    <row r="1593" spans="1:4">
      <c r="A1593" s="1">
        <v>37133</v>
      </c>
      <c r="B1593" s="4">
        <v>37133</v>
      </c>
      <c r="C1593" s="12">
        <f t="shared" si="34"/>
        <v>8</v>
      </c>
      <c r="D1593" s="38" t="str">
        <f>VLOOKUP($B1593,data!$A$6:$M$15000,7)</f>
        <v>N/A</v>
      </c>
    </row>
    <row r="1594" spans="1:4">
      <c r="A1594" s="1">
        <v>37134</v>
      </c>
      <c r="B1594" s="4">
        <v>37134</v>
      </c>
      <c r="C1594" s="12">
        <f t="shared" si="34"/>
        <v>8</v>
      </c>
      <c r="D1594" s="38" t="str">
        <f>VLOOKUP($B1594,data!$A$6:$M$15000,7)</f>
        <v>N/A</v>
      </c>
    </row>
    <row r="1595" spans="1:4">
      <c r="A1595" s="1">
        <v>37135</v>
      </c>
      <c r="B1595" s="4">
        <v>37135</v>
      </c>
      <c r="C1595" s="12">
        <f t="shared" si="34"/>
        <v>9</v>
      </c>
      <c r="D1595" s="38" t="str">
        <f>VLOOKUP($B1595,data!$A$6:$M$15000,7)</f>
        <v>N/A</v>
      </c>
    </row>
    <row r="1596" spans="1:4">
      <c r="A1596" s="1">
        <v>37136</v>
      </c>
      <c r="B1596" s="4">
        <v>37136</v>
      </c>
      <c r="C1596" s="12">
        <f t="shared" si="34"/>
        <v>9</v>
      </c>
      <c r="D1596" s="38" t="str">
        <f>VLOOKUP($B1596,data!$A$6:$M$15000,7)</f>
        <v>N/A</v>
      </c>
    </row>
    <row r="1597" spans="1:4">
      <c r="A1597" s="1">
        <v>37137</v>
      </c>
      <c r="B1597" s="4">
        <v>37137</v>
      </c>
      <c r="C1597" s="12">
        <f t="shared" si="34"/>
        <v>9</v>
      </c>
      <c r="D1597" s="38" t="str">
        <f>VLOOKUP($B1597,data!$A$6:$M$15000,7)</f>
        <v>N/A</v>
      </c>
    </row>
    <row r="1598" spans="1:4">
      <c r="A1598" s="1">
        <v>37138</v>
      </c>
      <c r="B1598" s="4">
        <v>37138</v>
      </c>
      <c r="C1598" s="12">
        <f t="shared" si="34"/>
        <v>9</v>
      </c>
      <c r="D1598" s="38" t="str">
        <f>VLOOKUP($B1598,data!$A$6:$M$15000,7)</f>
        <v>N/A</v>
      </c>
    </row>
    <row r="1599" spans="1:4">
      <c r="A1599" s="1">
        <v>37139</v>
      </c>
      <c r="B1599" s="4">
        <v>37139</v>
      </c>
      <c r="C1599" s="12">
        <f t="shared" si="34"/>
        <v>9</v>
      </c>
      <c r="D1599" s="38" t="str">
        <f>VLOOKUP($B1599,data!$A$6:$M$15000,7)</f>
        <v>N/A</v>
      </c>
    </row>
    <row r="1600" spans="1:4">
      <c r="A1600" s="1">
        <v>37140</v>
      </c>
      <c r="B1600" s="4">
        <v>37140</v>
      </c>
      <c r="C1600" s="12">
        <f t="shared" si="34"/>
        <v>9</v>
      </c>
      <c r="D1600" s="38" t="str">
        <f>VLOOKUP($B1600,data!$A$6:$M$15000,7)</f>
        <v>N/A</v>
      </c>
    </row>
    <row r="1601" spans="1:4">
      <c r="A1601" s="1">
        <v>37141</v>
      </c>
      <c r="B1601" s="4">
        <v>37141</v>
      </c>
      <c r="C1601" s="12">
        <f t="shared" si="34"/>
        <v>9</v>
      </c>
      <c r="D1601" s="38" t="str">
        <f>VLOOKUP($B1601,data!$A$6:$M$15000,7)</f>
        <v>N/A</v>
      </c>
    </row>
    <row r="1602" spans="1:4">
      <c r="A1602" s="1">
        <v>37142</v>
      </c>
      <c r="B1602" s="4">
        <v>37142</v>
      </c>
      <c r="C1602" s="12">
        <f t="shared" si="34"/>
        <v>9</v>
      </c>
      <c r="D1602" s="38" t="str">
        <f>VLOOKUP($B1602,data!$A$6:$M$15000,7)</f>
        <v>N/A</v>
      </c>
    </row>
    <row r="1603" spans="1:4">
      <c r="A1603" s="1">
        <v>37143</v>
      </c>
      <c r="B1603" s="4">
        <v>37143</v>
      </c>
      <c r="C1603" s="12">
        <f t="shared" si="34"/>
        <v>9</v>
      </c>
      <c r="D1603" s="38" t="str">
        <f>VLOOKUP($B1603,data!$A$6:$M$15000,7)</f>
        <v>N/A</v>
      </c>
    </row>
    <row r="1604" spans="1:4">
      <c r="A1604" s="1">
        <v>37144</v>
      </c>
      <c r="B1604" s="4">
        <v>37144</v>
      </c>
      <c r="C1604" s="12">
        <f t="shared" si="34"/>
        <v>9</v>
      </c>
      <c r="D1604" s="38" t="str">
        <f>VLOOKUP($B1604,data!$A$6:$M$15000,7)</f>
        <v>N/A</v>
      </c>
    </row>
    <row r="1605" spans="1:4">
      <c r="A1605" s="1">
        <v>37145</v>
      </c>
      <c r="B1605" s="4">
        <v>37145</v>
      </c>
      <c r="C1605" s="12">
        <f t="shared" si="34"/>
        <v>9</v>
      </c>
      <c r="D1605" s="38" t="str">
        <f>VLOOKUP($B1605,data!$A$6:$M$15000,7)</f>
        <v>N/A</v>
      </c>
    </row>
    <row r="1606" spans="1:4">
      <c r="A1606" s="1">
        <v>37146</v>
      </c>
      <c r="B1606" s="4">
        <v>37146</v>
      </c>
      <c r="C1606" s="12">
        <f t="shared" si="34"/>
        <v>9</v>
      </c>
      <c r="D1606" s="38" t="str">
        <f>VLOOKUP($B1606,data!$A$6:$M$15000,7)</f>
        <v>N/A</v>
      </c>
    </row>
    <row r="1607" spans="1:4">
      <c r="A1607" s="1">
        <v>37147</v>
      </c>
      <c r="B1607" s="4">
        <v>37147</v>
      </c>
      <c r="C1607" s="12">
        <f t="shared" si="34"/>
        <v>9</v>
      </c>
      <c r="D1607" s="38" t="str">
        <f>VLOOKUP($B1607,data!$A$6:$M$15000,7)</f>
        <v>N/A</v>
      </c>
    </row>
    <row r="1608" spans="1:4">
      <c r="A1608" s="1">
        <v>37148</v>
      </c>
      <c r="B1608" s="4">
        <v>37148</v>
      </c>
      <c r="C1608" s="12">
        <f t="shared" si="34"/>
        <v>9</v>
      </c>
      <c r="D1608" s="38" t="str">
        <f>VLOOKUP($B1608,data!$A$6:$M$15000,7)</f>
        <v>N/A</v>
      </c>
    </row>
    <row r="1609" spans="1:4">
      <c r="A1609" s="1">
        <v>37149</v>
      </c>
      <c r="B1609" s="4">
        <v>37149</v>
      </c>
      <c r="C1609" s="12">
        <f t="shared" si="34"/>
        <v>9</v>
      </c>
      <c r="D1609" s="38" t="str">
        <f>VLOOKUP($B1609,data!$A$6:$M$15000,7)</f>
        <v>N/A</v>
      </c>
    </row>
    <row r="1610" spans="1:4">
      <c r="A1610" s="1">
        <v>37150</v>
      </c>
      <c r="B1610" s="4">
        <v>37150</v>
      </c>
      <c r="C1610" s="12">
        <f t="shared" si="34"/>
        <v>9</v>
      </c>
      <c r="D1610" s="38" t="str">
        <f>VLOOKUP($B1610,data!$A$6:$M$15000,7)</f>
        <v>N/A</v>
      </c>
    </row>
    <row r="1611" spans="1:4">
      <c r="A1611" s="1">
        <v>37151</v>
      </c>
      <c r="B1611" s="4">
        <v>37151</v>
      </c>
      <c r="C1611" s="12">
        <f t="shared" si="34"/>
        <v>9</v>
      </c>
      <c r="D1611" s="38" t="str">
        <f>VLOOKUP($B1611,data!$A$6:$M$15000,7)</f>
        <v>N/A</v>
      </c>
    </row>
    <row r="1612" spans="1:4">
      <c r="A1612" s="1">
        <v>37152</v>
      </c>
      <c r="B1612" s="4">
        <v>37152</v>
      </c>
      <c r="C1612" s="12">
        <f t="shared" ref="C1612:C1675" si="35">IF(B1612&lt;&gt;"",MONTH(B1612),0)</f>
        <v>9</v>
      </c>
      <c r="D1612" s="38" t="str">
        <f>VLOOKUP($B1612,data!$A$6:$M$15000,7)</f>
        <v>N/A</v>
      </c>
    </row>
    <row r="1613" spans="1:4">
      <c r="A1613" s="1">
        <v>37153</v>
      </c>
      <c r="B1613" s="4">
        <v>37153</v>
      </c>
      <c r="C1613" s="12">
        <f t="shared" si="35"/>
        <v>9</v>
      </c>
      <c r="D1613" s="38" t="str">
        <f>VLOOKUP($B1613,data!$A$6:$M$15000,7)</f>
        <v>N/A</v>
      </c>
    </row>
    <row r="1614" spans="1:4">
      <c r="A1614" s="1">
        <v>37154</v>
      </c>
      <c r="B1614" s="4">
        <v>37154</v>
      </c>
      <c r="C1614" s="12">
        <f t="shared" si="35"/>
        <v>9</v>
      </c>
      <c r="D1614" s="38" t="str">
        <f>VLOOKUP($B1614,data!$A$6:$M$15000,7)</f>
        <v>N/A</v>
      </c>
    </row>
    <row r="1615" spans="1:4">
      <c r="A1615" s="1">
        <v>37155</v>
      </c>
      <c r="B1615" s="4">
        <v>37155</v>
      </c>
      <c r="C1615" s="12">
        <f t="shared" si="35"/>
        <v>9</v>
      </c>
      <c r="D1615" s="38" t="str">
        <f>VLOOKUP($B1615,data!$A$6:$M$15000,7)</f>
        <v>N/A</v>
      </c>
    </row>
    <row r="1616" spans="1:4">
      <c r="A1616" s="1">
        <v>37156</v>
      </c>
      <c r="B1616" s="4">
        <v>37156</v>
      </c>
      <c r="C1616" s="12">
        <f t="shared" si="35"/>
        <v>9</v>
      </c>
      <c r="D1616" s="38" t="str">
        <f>VLOOKUP($B1616,data!$A$6:$M$15000,7)</f>
        <v>N/A</v>
      </c>
    </row>
    <row r="1617" spans="1:4">
      <c r="A1617" s="1">
        <v>37157</v>
      </c>
      <c r="B1617" s="4">
        <v>37157</v>
      </c>
      <c r="C1617" s="12">
        <f t="shared" si="35"/>
        <v>9</v>
      </c>
      <c r="D1617" s="38" t="str">
        <f>VLOOKUP($B1617,data!$A$6:$M$15000,7)</f>
        <v>N/A</v>
      </c>
    </row>
    <row r="1618" spans="1:4">
      <c r="A1618" s="1">
        <v>37158</v>
      </c>
      <c r="B1618" s="4">
        <v>37158</v>
      </c>
      <c r="C1618" s="12">
        <f t="shared" si="35"/>
        <v>9</v>
      </c>
      <c r="D1618" s="38" t="str">
        <f>VLOOKUP($B1618,data!$A$6:$M$15000,7)</f>
        <v>N/A</v>
      </c>
    </row>
    <row r="1619" spans="1:4">
      <c r="A1619" s="1">
        <v>37159</v>
      </c>
      <c r="B1619" s="4">
        <v>37159</v>
      </c>
      <c r="C1619" s="12">
        <f t="shared" si="35"/>
        <v>9</v>
      </c>
      <c r="D1619" s="38" t="str">
        <f>VLOOKUP($B1619,data!$A$6:$M$15000,7)</f>
        <v>N/A</v>
      </c>
    </row>
    <row r="1620" spans="1:4">
      <c r="A1620" s="1">
        <v>37160</v>
      </c>
      <c r="B1620" s="4">
        <v>37160</v>
      </c>
      <c r="C1620" s="12">
        <f t="shared" si="35"/>
        <v>9</v>
      </c>
      <c r="D1620" s="38" t="str">
        <f>VLOOKUP($B1620,data!$A$6:$M$15000,7)</f>
        <v>N/A</v>
      </c>
    </row>
    <row r="1621" spans="1:4">
      <c r="A1621" s="1">
        <v>37161</v>
      </c>
      <c r="B1621" s="4">
        <v>37161</v>
      </c>
      <c r="C1621" s="12">
        <f t="shared" si="35"/>
        <v>9</v>
      </c>
      <c r="D1621" s="38" t="str">
        <f>VLOOKUP($B1621,data!$A$6:$M$15000,7)</f>
        <v>N/A</v>
      </c>
    </row>
    <row r="1622" spans="1:4">
      <c r="A1622" s="1">
        <v>37162</v>
      </c>
      <c r="B1622" s="4">
        <v>37162</v>
      </c>
      <c r="C1622" s="12">
        <f t="shared" si="35"/>
        <v>9</v>
      </c>
      <c r="D1622" s="38" t="str">
        <f>VLOOKUP($B1622,data!$A$6:$M$15000,7)</f>
        <v>N/A</v>
      </c>
    </row>
    <row r="1623" spans="1:4">
      <c r="A1623" s="1">
        <v>37163</v>
      </c>
      <c r="B1623" s="4">
        <v>37163</v>
      </c>
      <c r="C1623" s="12">
        <f t="shared" si="35"/>
        <v>9</v>
      </c>
      <c r="D1623" s="38" t="str">
        <f>VLOOKUP($B1623,data!$A$6:$M$15000,7)</f>
        <v>N/A</v>
      </c>
    </row>
    <row r="1624" spans="1:4">
      <c r="A1624" s="1">
        <v>37164</v>
      </c>
      <c r="B1624" s="4">
        <v>37164</v>
      </c>
      <c r="C1624" s="12">
        <f t="shared" si="35"/>
        <v>9</v>
      </c>
      <c r="D1624" s="38" t="str">
        <f>VLOOKUP($B1624,data!$A$6:$M$15000,7)</f>
        <v>N/A</v>
      </c>
    </row>
    <row r="1625" spans="1:4">
      <c r="A1625" s="1">
        <v>37165</v>
      </c>
      <c r="B1625" s="4">
        <v>37165</v>
      </c>
      <c r="C1625" s="12">
        <f t="shared" si="35"/>
        <v>10</v>
      </c>
      <c r="D1625" s="38" t="str">
        <f>VLOOKUP($B1625,data!$A$6:$M$15000,7)</f>
        <v>N/A</v>
      </c>
    </row>
    <row r="1626" spans="1:4">
      <c r="A1626" s="1">
        <v>37166</v>
      </c>
      <c r="B1626" s="4">
        <v>37166</v>
      </c>
      <c r="C1626" s="12">
        <f t="shared" si="35"/>
        <v>10</v>
      </c>
      <c r="D1626" s="38" t="str">
        <f>VLOOKUP($B1626,data!$A$6:$M$15000,7)</f>
        <v>N/A</v>
      </c>
    </row>
    <row r="1627" spans="1:4">
      <c r="A1627" s="1">
        <v>37167</v>
      </c>
      <c r="B1627" s="4">
        <v>37167</v>
      </c>
      <c r="C1627" s="12">
        <f t="shared" si="35"/>
        <v>10</v>
      </c>
      <c r="D1627" s="38" t="str">
        <f>VLOOKUP($B1627,data!$A$6:$M$15000,7)</f>
        <v>N/A</v>
      </c>
    </row>
    <row r="1628" spans="1:4">
      <c r="A1628" s="1">
        <v>37168</v>
      </c>
      <c r="B1628" s="4">
        <v>37168</v>
      </c>
      <c r="C1628" s="12">
        <f t="shared" si="35"/>
        <v>10</v>
      </c>
      <c r="D1628" s="38" t="str">
        <f>VLOOKUP($B1628,data!$A$6:$M$15000,7)</f>
        <v>N/A</v>
      </c>
    </row>
    <row r="1629" spans="1:4">
      <c r="A1629" s="1">
        <v>37169</v>
      </c>
      <c r="B1629" s="4">
        <v>37169</v>
      </c>
      <c r="C1629" s="12">
        <f t="shared" si="35"/>
        <v>10</v>
      </c>
      <c r="D1629" s="38" t="str">
        <f>VLOOKUP($B1629,data!$A$6:$M$15000,7)</f>
        <v>N/A</v>
      </c>
    </row>
    <row r="1630" spans="1:4">
      <c r="A1630" s="1">
        <v>37170</v>
      </c>
      <c r="B1630" s="4">
        <v>37170</v>
      </c>
      <c r="C1630" s="12">
        <f t="shared" si="35"/>
        <v>10</v>
      </c>
      <c r="D1630" s="38" t="str">
        <f>VLOOKUP($B1630,data!$A$6:$M$15000,7)</f>
        <v>N/A</v>
      </c>
    </row>
    <row r="1631" spans="1:4">
      <c r="A1631" s="1">
        <v>37171</v>
      </c>
      <c r="B1631" s="4">
        <v>37171</v>
      </c>
      <c r="C1631" s="12">
        <f t="shared" si="35"/>
        <v>10</v>
      </c>
      <c r="D1631" s="38" t="str">
        <f>VLOOKUP($B1631,data!$A$6:$M$15000,7)</f>
        <v>N/A</v>
      </c>
    </row>
    <row r="1632" spans="1:4">
      <c r="A1632" s="1">
        <v>37172</v>
      </c>
      <c r="B1632" s="4">
        <v>37172</v>
      </c>
      <c r="C1632" s="12">
        <f t="shared" si="35"/>
        <v>10</v>
      </c>
      <c r="D1632" s="38" t="str">
        <f>VLOOKUP($B1632,data!$A$6:$M$15000,7)</f>
        <v>N/A</v>
      </c>
    </row>
    <row r="1633" spans="1:4">
      <c r="A1633" s="1">
        <v>37173</v>
      </c>
      <c r="B1633" s="4">
        <v>37173</v>
      </c>
      <c r="C1633" s="12">
        <f t="shared" si="35"/>
        <v>10</v>
      </c>
      <c r="D1633" s="38" t="str">
        <f>VLOOKUP($B1633,data!$A$6:$M$15000,7)</f>
        <v>N/A</v>
      </c>
    </row>
    <row r="1634" spans="1:4">
      <c r="A1634" s="1">
        <v>37174</v>
      </c>
      <c r="B1634" s="4">
        <v>37174</v>
      </c>
      <c r="C1634" s="12">
        <f t="shared" si="35"/>
        <v>10</v>
      </c>
      <c r="D1634" s="38" t="str">
        <f>VLOOKUP($B1634,data!$A$6:$M$15000,7)</f>
        <v>N/A</v>
      </c>
    </row>
    <row r="1635" spans="1:4">
      <c r="A1635" s="1">
        <v>37175</v>
      </c>
      <c r="B1635" s="4">
        <v>37175</v>
      </c>
      <c r="C1635" s="12">
        <f t="shared" si="35"/>
        <v>10</v>
      </c>
      <c r="D1635" s="38" t="str">
        <f>VLOOKUP($B1635,data!$A$6:$M$15000,7)</f>
        <v>N/A</v>
      </c>
    </row>
    <row r="1636" spans="1:4">
      <c r="A1636" s="1">
        <v>37176</v>
      </c>
      <c r="B1636" s="4">
        <v>37176</v>
      </c>
      <c r="C1636" s="12">
        <f t="shared" si="35"/>
        <v>10</v>
      </c>
      <c r="D1636" s="38" t="str">
        <f>VLOOKUP($B1636,data!$A$6:$M$15000,7)</f>
        <v>N/A</v>
      </c>
    </row>
    <row r="1637" spans="1:4">
      <c r="A1637" s="1">
        <v>37177</v>
      </c>
      <c r="B1637" s="4">
        <v>37177</v>
      </c>
      <c r="C1637" s="12">
        <f t="shared" si="35"/>
        <v>10</v>
      </c>
      <c r="D1637" s="38" t="str">
        <f>VLOOKUP($B1637,data!$A$6:$M$15000,7)</f>
        <v>N/A</v>
      </c>
    </row>
    <row r="1638" spans="1:4">
      <c r="A1638" s="1">
        <v>37178</v>
      </c>
      <c r="B1638" s="4">
        <v>37178</v>
      </c>
      <c r="C1638" s="12">
        <f t="shared" si="35"/>
        <v>10</v>
      </c>
      <c r="D1638" s="38" t="str">
        <f>VLOOKUP($B1638,data!$A$6:$M$15000,7)</f>
        <v>N/A</v>
      </c>
    </row>
    <row r="1639" spans="1:4">
      <c r="A1639" s="1">
        <v>37179</v>
      </c>
      <c r="B1639" s="4">
        <v>37179</v>
      </c>
      <c r="C1639" s="12">
        <f t="shared" si="35"/>
        <v>10</v>
      </c>
      <c r="D1639" s="38" t="str">
        <f>VLOOKUP($B1639,data!$A$6:$M$15000,7)</f>
        <v>N/A</v>
      </c>
    </row>
    <row r="1640" spans="1:4">
      <c r="A1640" s="1">
        <v>37180</v>
      </c>
      <c r="B1640" s="4">
        <v>37180</v>
      </c>
      <c r="C1640" s="12">
        <f t="shared" si="35"/>
        <v>10</v>
      </c>
      <c r="D1640" s="38" t="str">
        <f>VLOOKUP($B1640,data!$A$6:$M$15000,7)</f>
        <v>N/A</v>
      </c>
    </row>
    <row r="1641" spans="1:4">
      <c r="A1641" s="1">
        <v>37181</v>
      </c>
      <c r="B1641" s="4">
        <v>37181</v>
      </c>
      <c r="C1641" s="12">
        <f t="shared" si="35"/>
        <v>10</v>
      </c>
      <c r="D1641" s="38" t="str">
        <f>VLOOKUP($B1641,data!$A$6:$M$15000,7)</f>
        <v>N/A</v>
      </c>
    </row>
    <row r="1642" spans="1:4">
      <c r="A1642" s="1">
        <v>37182</v>
      </c>
      <c r="B1642" s="4">
        <v>37182</v>
      </c>
      <c r="C1642" s="12">
        <f t="shared" si="35"/>
        <v>10</v>
      </c>
      <c r="D1642" s="38" t="str">
        <f>VLOOKUP($B1642,data!$A$6:$M$15000,7)</f>
        <v>N/A</v>
      </c>
    </row>
    <row r="1643" spans="1:4">
      <c r="A1643" s="1">
        <v>37183</v>
      </c>
      <c r="B1643" s="4">
        <v>37183</v>
      </c>
      <c r="C1643" s="12">
        <f t="shared" si="35"/>
        <v>10</v>
      </c>
      <c r="D1643" s="38" t="str">
        <f>VLOOKUP($B1643,data!$A$6:$M$15000,7)</f>
        <v>N/A</v>
      </c>
    </row>
    <row r="1644" spans="1:4">
      <c r="A1644" s="1">
        <v>37184</v>
      </c>
      <c r="B1644" s="4">
        <v>37184</v>
      </c>
      <c r="C1644" s="12">
        <f t="shared" si="35"/>
        <v>10</v>
      </c>
      <c r="D1644" s="38" t="str">
        <f>VLOOKUP($B1644,data!$A$6:$M$15000,7)</f>
        <v>N/A</v>
      </c>
    </row>
    <row r="1645" spans="1:4">
      <c r="A1645" s="1">
        <v>37185</v>
      </c>
      <c r="B1645" s="4">
        <v>37185</v>
      </c>
      <c r="C1645" s="12">
        <f t="shared" si="35"/>
        <v>10</v>
      </c>
      <c r="D1645" s="38" t="str">
        <f>VLOOKUP($B1645,data!$A$6:$M$15000,7)</f>
        <v>N/A</v>
      </c>
    </row>
    <row r="1646" spans="1:4">
      <c r="A1646" s="1">
        <v>37186</v>
      </c>
      <c r="B1646" s="4">
        <v>37186</v>
      </c>
      <c r="C1646" s="12">
        <f t="shared" si="35"/>
        <v>10</v>
      </c>
      <c r="D1646" s="38" t="str">
        <f>VLOOKUP($B1646,data!$A$6:$M$15000,7)</f>
        <v>N/A</v>
      </c>
    </row>
    <row r="1647" spans="1:4">
      <c r="A1647" s="1">
        <v>37187</v>
      </c>
      <c r="B1647" s="4">
        <v>37187</v>
      </c>
      <c r="C1647" s="12">
        <f t="shared" si="35"/>
        <v>10</v>
      </c>
      <c r="D1647" s="38" t="str">
        <f>VLOOKUP($B1647,data!$A$6:$M$15000,7)</f>
        <v>N/A</v>
      </c>
    </row>
    <row r="1648" spans="1:4">
      <c r="A1648" s="1">
        <v>37188</v>
      </c>
      <c r="B1648" s="4">
        <v>37188</v>
      </c>
      <c r="C1648" s="12">
        <f t="shared" si="35"/>
        <v>10</v>
      </c>
      <c r="D1648" s="38" t="str">
        <f>VLOOKUP($B1648,data!$A$6:$M$15000,7)</f>
        <v>N/A</v>
      </c>
    </row>
    <row r="1649" spans="1:4">
      <c r="A1649" s="1">
        <v>37189</v>
      </c>
      <c r="B1649" s="4">
        <v>37189</v>
      </c>
      <c r="C1649" s="12">
        <f t="shared" si="35"/>
        <v>10</v>
      </c>
      <c r="D1649" s="38" t="str">
        <f>VLOOKUP($B1649,data!$A$6:$M$15000,7)</f>
        <v>N/A</v>
      </c>
    </row>
    <row r="1650" spans="1:4">
      <c r="A1650" s="1">
        <v>37190</v>
      </c>
      <c r="B1650" s="4">
        <v>37190</v>
      </c>
      <c r="C1650" s="12">
        <f t="shared" si="35"/>
        <v>10</v>
      </c>
      <c r="D1650" s="38" t="str">
        <f>VLOOKUP($B1650,data!$A$6:$M$15000,7)</f>
        <v>N/A</v>
      </c>
    </row>
    <row r="1651" spans="1:4">
      <c r="A1651" s="1">
        <v>37191</v>
      </c>
      <c r="B1651" s="4">
        <v>37191</v>
      </c>
      <c r="C1651" s="12">
        <f t="shared" si="35"/>
        <v>10</v>
      </c>
      <c r="D1651" s="38" t="str">
        <f>VLOOKUP($B1651,data!$A$6:$M$15000,7)</f>
        <v>N/A</v>
      </c>
    </row>
    <row r="1652" spans="1:4">
      <c r="A1652" s="1">
        <v>37192</v>
      </c>
      <c r="B1652" s="4">
        <v>37192</v>
      </c>
      <c r="C1652" s="12">
        <f t="shared" si="35"/>
        <v>10</v>
      </c>
      <c r="D1652" s="38" t="str">
        <f>VLOOKUP($B1652,data!$A$6:$M$15000,7)</f>
        <v>N/A</v>
      </c>
    </row>
    <row r="1653" spans="1:4">
      <c r="A1653" s="1">
        <v>37193</v>
      </c>
      <c r="B1653" s="4">
        <v>37193</v>
      </c>
      <c r="C1653" s="12">
        <f t="shared" si="35"/>
        <v>10</v>
      </c>
      <c r="D1653" s="38" t="str">
        <f>VLOOKUP($B1653,data!$A$6:$M$15000,7)</f>
        <v>N/A</v>
      </c>
    </row>
    <row r="1654" spans="1:4">
      <c r="A1654" s="1">
        <v>37194</v>
      </c>
      <c r="B1654" s="4">
        <v>37194</v>
      </c>
      <c r="C1654" s="12">
        <f t="shared" si="35"/>
        <v>10</v>
      </c>
      <c r="D1654" s="38" t="str">
        <f>VLOOKUP($B1654,data!$A$6:$M$15000,7)</f>
        <v>N/A</v>
      </c>
    </row>
    <row r="1655" spans="1:4">
      <c r="A1655" s="1">
        <v>37195</v>
      </c>
      <c r="B1655" s="4">
        <v>37195</v>
      </c>
      <c r="C1655" s="12">
        <f t="shared" si="35"/>
        <v>10</v>
      </c>
      <c r="D1655" s="38" t="str">
        <f>VLOOKUP($B1655,data!$A$6:$M$15000,7)</f>
        <v>N/A</v>
      </c>
    </row>
    <row r="1656" spans="1:4">
      <c r="A1656" s="1">
        <v>37196</v>
      </c>
      <c r="B1656" s="4">
        <v>37196</v>
      </c>
      <c r="C1656" s="12">
        <f t="shared" si="35"/>
        <v>11</v>
      </c>
      <c r="D1656" s="38" t="str">
        <f>VLOOKUP($B1656,data!$A$6:$M$15000,7)</f>
        <v>N/A</v>
      </c>
    </row>
    <row r="1657" spans="1:4">
      <c r="A1657" s="1">
        <v>37197</v>
      </c>
      <c r="B1657" s="4">
        <v>37197</v>
      </c>
      <c r="C1657" s="12">
        <f t="shared" si="35"/>
        <v>11</v>
      </c>
      <c r="D1657" s="38" t="str">
        <f>VLOOKUP($B1657,data!$A$6:$M$15000,7)</f>
        <v>N/A</v>
      </c>
    </row>
    <row r="1658" spans="1:4">
      <c r="A1658" s="1">
        <v>37198</v>
      </c>
      <c r="B1658" s="4">
        <v>37198</v>
      </c>
      <c r="C1658" s="12">
        <f t="shared" si="35"/>
        <v>11</v>
      </c>
      <c r="D1658" s="38" t="str">
        <f>VLOOKUP($B1658,data!$A$6:$M$15000,7)</f>
        <v>N/A</v>
      </c>
    </row>
    <row r="1659" spans="1:4">
      <c r="A1659" s="1">
        <v>37199</v>
      </c>
      <c r="B1659" s="4">
        <v>37199</v>
      </c>
      <c r="C1659" s="12">
        <f t="shared" si="35"/>
        <v>11</v>
      </c>
      <c r="D1659" s="38" t="str">
        <f>VLOOKUP($B1659,data!$A$6:$M$15000,7)</f>
        <v>N/A</v>
      </c>
    </row>
    <row r="1660" spans="1:4">
      <c r="A1660" s="1">
        <v>37200</v>
      </c>
      <c r="B1660" s="4">
        <v>37200</v>
      </c>
      <c r="C1660" s="12">
        <f t="shared" si="35"/>
        <v>11</v>
      </c>
      <c r="D1660" s="38" t="str">
        <f>VLOOKUP($B1660,data!$A$6:$M$15000,7)</f>
        <v>N/A</v>
      </c>
    </row>
    <row r="1661" spans="1:4">
      <c r="A1661" s="1">
        <v>37201</v>
      </c>
      <c r="B1661" s="4">
        <v>37201</v>
      </c>
      <c r="C1661" s="12">
        <f t="shared" si="35"/>
        <v>11</v>
      </c>
      <c r="D1661" s="38" t="str">
        <f>VLOOKUP($B1661,data!$A$6:$M$15000,7)</f>
        <v>N/A</v>
      </c>
    </row>
    <row r="1662" spans="1:4">
      <c r="A1662" s="1">
        <v>37202</v>
      </c>
      <c r="B1662" s="4">
        <v>37202</v>
      </c>
      <c r="C1662" s="12">
        <f t="shared" si="35"/>
        <v>11</v>
      </c>
      <c r="D1662" s="38" t="str">
        <f>VLOOKUP($B1662,data!$A$6:$M$15000,7)</f>
        <v>N/A</v>
      </c>
    </row>
    <row r="1663" spans="1:4">
      <c r="A1663" s="1">
        <v>37203</v>
      </c>
      <c r="B1663" s="4">
        <v>37203</v>
      </c>
      <c r="C1663" s="12">
        <f t="shared" si="35"/>
        <v>11</v>
      </c>
      <c r="D1663" s="38" t="str">
        <f>VLOOKUP($B1663,data!$A$6:$M$15000,7)</f>
        <v>N/A</v>
      </c>
    </row>
    <row r="1664" spans="1:4">
      <c r="A1664" s="1">
        <v>37204</v>
      </c>
      <c r="B1664" s="4">
        <v>37204</v>
      </c>
      <c r="C1664" s="12">
        <f t="shared" si="35"/>
        <v>11</v>
      </c>
      <c r="D1664" s="38" t="str">
        <f>VLOOKUP($B1664,data!$A$6:$M$15000,7)</f>
        <v>N/A</v>
      </c>
    </row>
    <row r="1665" spans="1:4">
      <c r="A1665" s="1">
        <v>37205</v>
      </c>
      <c r="B1665" s="4">
        <v>37205</v>
      </c>
      <c r="C1665" s="12">
        <f t="shared" si="35"/>
        <v>11</v>
      </c>
      <c r="D1665" s="38" t="str">
        <f>VLOOKUP($B1665,data!$A$6:$M$15000,7)</f>
        <v>N/A</v>
      </c>
    </row>
    <row r="1666" spans="1:4">
      <c r="A1666" s="1">
        <v>37206</v>
      </c>
      <c r="B1666" s="4">
        <v>37206</v>
      </c>
      <c r="C1666" s="12">
        <f t="shared" si="35"/>
        <v>11</v>
      </c>
      <c r="D1666" s="38" t="str">
        <f>VLOOKUP($B1666,data!$A$6:$M$15000,7)</f>
        <v>N/A</v>
      </c>
    </row>
    <row r="1667" spans="1:4">
      <c r="A1667" s="1">
        <v>37207</v>
      </c>
      <c r="B1667" s="4">
        <v>37207</v>
      </c>
      <c r="C1667" s="12">
        <f t="shared" si="35"/>
        <v>11</v>
      </c>
      <c r="D1667" s="38" t="str">
        <f>VLOOKUP($B1667,data!$A$6:$M$15000,7)</f>
        <v>N/A</v>
      </c>
    </row>
    <row r="1668" spans="1:4">
      <c r="A1668" s="1">
        <v>37208</v>
      </c>
      <c r="B1668" s="4">
        <v>37208</v>
      </c>
      <c r="C1668" s="12">
        <f t="shared" si="35"/>
        <v>11</v>
      </c>
      <c r="D1668" s="38" t="str">
        <f>VLOOKUP($B1668,data!$A$6:$M$15000,7)</f>
        <v>N/A</v>
      </c>
    </row>
    <row r="1669" spans="1:4">
      <c r="A1669" s="1">
        <v>37209</v>
      </c>
      <c r="B1669" s="4">
        <v>37209</v>
      </c>
      <c r="C1669" s="12">
        <f t="shared" si="35"/>
        <v>11</v>
      </c>
      <c r="D1669" s="38" t="str">
        <f>VLOOKUP($B1669,data!$A$6:$M$15000,7)</f>
        <v>N/A</v>
      </c>
    </row>
    <row r="1670" spans="1:4">
      <c r="A1670" s="1">
        <v>37210</v>
      </c>
      <c r="B1670" s="4">
        <v>37210</v>
      </c>
      <c r="C1670" s="12">
        <f t="shared" si="35"/>
        <v>11</v>
      </c>
      <c r="D1670" s="38" t="str">
        <f>VLOOKUP($B1670,data!$A$6:$M$15000,7)</f>
        <v>N/A</v>
      </c>
    </row>
    <row r="1671" spans="1:4">
      <c r="A1671" s="1">
        <v>37211</v>
      </c>
      <c r="B1671" s="4">
        <v>37211</v>
      </c>
      <c r="C1671" s="12">
        <f t="shared" si="35"/>
        <v>11</v>
      </c>
      <c r="D1671" s="38" t="str">
        <f>VLOOKUP($B1671,data!$A$6:$M$15000,7)</f>
        <v>N/A</v>
      </c>
    </row>
    <row r="1672" spans="1:4">
      <c r="A1672" s="1">
        <v>37212</v>
      </c>
      <c r="B1672" s="4">
        <v>37212</v>
      </c>
      <c r="C1672" s="12">
        <f t="shared" si="35"/>
        <v>11</v>
      </c>
      <c r="D1672" s="38" t="str">
        <f>VLOOKUP($B1672,data!$A$6:$M$15000,7)</f>
        <v>N/A</v>
      </c>
    </row>
    <row r="1673" spans="1:4">
      <c r="A1673" s="1">
        <v>37213</v>
      </c>
      <c r="B1673" s="4">
        <v>37213</v>
      </c>
      <c r="C1673" s="12">
        <f t="shared" si="35"/>
        <v>11</v>
      </c>
      <c r="D1673" s="38" t="str">
        <f>VLOOKUP($B1673,data!$A$6:$M$15000,7)</f>
        <v>N/A</v>
      </c>
    </row>
    <row r="1674" spans="1:4">
      <c r="A1674" s="1">
        <v>37214</v>
      </c>
      <c r="B1674" s="4">
        <v>37214</v>
      </c>
      <c r="C1674" s="12">
        <f t="shared" si="35"/>
        <v>11</v>
      </c>
      <c r="D1674" s="38" t="str">
        <f>VLOOKUP($B1674,data!$A$6:$M$15000,7)</f>
        <v>N/A</v>
      </c>
    </row>
    <row r="1675" spans="1:4">
      <c r="A1675" s="1">
        <v>37215</v>
      </c>
      <c r="B1675" s="4">
        <v>37215</v>
      </c>
      <c r="C1675" s="12">
        <f t="shared" si="35"/>
        <v>11</v>
      </c>
      <c r="D1675" s="38" t="str">
        <f>VLOOKUP($B1675,data!$A$6:$M$15000,7)</f>
        <v>N/A</v>
      </c>
    </row>
    <row r="1676" spans="1:4">
      <c r="A1676" s="1">
        <v>37216</v>
      </c>
      <c r="B1676" s="4">
        <v>37216</v>
      </c>
      <c r="C1676" s="12">
        <f t="shared" ref="C1676:C1739" si="36">IF(B1676&lt;&gt;"",MONTH(B1676),0)</f>
        <v>11</v>
      </c>
      <c r="D1676" s="38" t="str">
        <f>VLOOKUP($B1676,data!$A$6:$M$15000,7)</f>
        <v>N/A</v>
      </c>
    </row>
    <row r="1677" spans="1:4">
      <c r="A1677" s="1">
        <v>37217</v>
      </c>
      <c r="B1677" s="4">
        <v>37217</v>
      </c>
      <c r="C1677" s="12">
        <f t="shared" si="36"/>
        <v>11</v>
      </c>
      <c r="D1677" s="38" t="str">
        <f>VLOOKUP($B1677,data!$A$6:$M$15000,7)</f>
        <v>N/A</v>
      </c>
    </row>
    <row r="1678" spans="1:4">
      <c r="A1678" s="1">
        <v>37218</v>
      </c>
      <c r="B1678" s="4">
        <v>37218</v>
      </c>
      <c r="C1678" s="12">
        <f t="shared" si="36"/>
        <v>11</v>
      </c>
      <c r="D1678" s="38" t="str">
        <f>VLOOKUP($B1678,data!$A$6:$M$15000,7)</f>
        <v>N/A</v>
      </c>
    </row>
    <row r="1679" spans="1:4">
      <c r="A1679" s="1">
        <v>37219</v>
      </c>
      <c r="B1679" s="4">
        <v>37219</v>
      </c>
      <c r="C1679" s="12">
        <f t="shared" si="36"/>
        <v>11</v>
      </c>
      <c r="D1679" s="38" t="str">
        <f>VLOOKUP($B1679,data!$A$6:$M$15000,7)</f>
        <v>N/A</v>
      </c>
    </row>
    <row r="1680" spans="1:4">
      <c r="A1680" s="1">
        <v>37220</v>
      </c>
      <c r="B1680" s="4">
        <v>37220</v>
      </c>
      <c r="C1680" s="12">
        <f t="shared" si="36"/>
        <v>11</v>
      </c>
      <c r="D1680" s="38" t="str">
        <f>VLOOKUP($B1680,data!$A$6:$M$15000,7)</f>
        <v>N/A</v>
      </c>
    </row>
    <row r="1681" spans="1:4">
      <c r="A1681" s="1">
        <v>37221</v>
      </c>
      <c r="B1681" s="4">
        <v>37221</v>
      </c>
      <c r="C1681" s="12">
        <f t="shared" si="36"/>
        <v>11</v>
      </c>
      <c r="D1681" s="38" t="str">
        <f>VLOOKUP($B1681,data!$A$6:$M$15000,7)</f>
        <v>N/A</v>
      </c>
    </row>
    <row r="1682" spans="1:4">
      <c r="A1682" s="1">
        <v>37222</v>
      </c>
      <c r="B1682" s="4">
        <v>37222</v>
      </c>
      <c r="C1682" s="12">
        <f t="shared" si="36"/>
        <v>11</v>
      </c>
      <c r="D1682" s="38" t="str">
        <f>VLOOKUP($B1682,data!$A$6:$M$15000,7)</f>
        <v>N/A</v>
      </c>
    </row>
    <row r="1683" spans="1:4">
      <c r="A1683" s="1">
        <v>37223</v>
      </c>
      <c r="B1683" s="4">
        <v>37223</v>
      </c>
      <c r="C1683" s="12">
        <f t="shared" si="36"/>
        <v>11</v>
      </c>
      <c r="D1683" s="38" t="str">
        <f>VLOOKUP($B1683,data!$A$6:$M$15000,7)</f>
        <v>N/A</v>
      </c>
    </row>
    <row r="1684" spans="1:4">
      <c r="A1684" s="1">
        <v>37224</v>
      </c>
      <c r="B1684" s="4">
        <v>37224</v>
      </c>
      <c r="C1684" s="12">
        <f t="shared" si="36"/>
        <v>11</v>
      </c>
      <c r="D1684" s="38" t="str">
        <f>VLOOKUP($B1684,data!$A$6:$M$15000,7)</f>
        <v>N/A</v>
      </c>
    </row>
    <row r="1685" spans="1:4">
      <c r="A1685" s="1">
        <v>37225</v>
      </c>
      <c r="B1685" s="4">
        <v>37225</v>
      </c>
      <c r="C1685" s="12">
        <f t="shared" si="36"/>
        <v>11</v>
      </c>
      <c r="D1685" s="38" t="str">
        <f>VLOOKUP($B1685,data!$A$6:$M$15000,7)</f>
        <v>N/A</v>
      </c>
    </row>
    <row r="1686" spans="1:4">
      <c r="A1686" s="1">
        <v>37226</v>
      </c>
      <c r="B1686" s="4">
        <v>37226</v>
      </c>
      <c r="C1686" s="12">
        <f t="shared" si="36"/>
        <v>12</v>
      </c>
      <c r="D1686" s="38" t="str">
        <f>VLOOKUP($B1686,data!$A$6:$M$15000,7)</f>
        <v>N/A</v>
      </c>
    </row>
    <row r="1687" spans="1:4">
      <c r="A1687" s="1">
        <v>37227</v>
      </c>
      <c r="B1687" s="4">
        <v>37227</v>
      </c>
      <c r="C1687" s="12">
        <f t="shared" si="36"/>
        <v>12</v>
      </c>
      <c r="D1687" s="38" t="str">
        <f>VLOOKUP($B1687,data!$A$6:$M$15000,7)</f>
        <v>N/A</v>
      </c>
    </row>
    <row r="1688" spans="1:4">
      <c r="A1688" s="1">
        <v>37228</v>
      </c>
      <c r="B1688" s="4">
        <v>37228</v>
      </c>
      <c r="C1688" s="12">
        <f t="shared" si="36"/>
        <v>12</v>
      </c>
      <c r="D1688" s="38" t="str">
        <f>VLOOKUP($B1688,data!$A$6:$M$15000,7)</f>
        <v>N/A</v>
      </c>
    </row>
    <row r="1689" spans="1:4">
      <c r="A1689" s="1">
        <v>37229</v>
      </c>
      <c r="B1689" s="4">
        <v>37229</v>
      </c>
      <c r="C1689" s="12">
        <f t="shared" si="36"/>
        <v>12</v>
      </c>
      <c r="D1689" s="38" t="str">
        <f>VLOOKUP($B1689,data!$A$6:$M$15000,7)</f>
        <v>N/A</v>
      </c>
    </row>
    <row r="1690" spans="1:4">
      <c r="A1690" s="1">
        <v>37230</v>
      </c>
      <c r="B1690" s="4">
        <v>37230</v>
      </c>
      <c r="C1690" s="12">
        <f t="shared" si="36"/>
        <v>12</v>
      </c>
      <c r="D1690" s="38" t="str">
        <f>VLOOKUP($B1690,data!$A$6:$M$15000,7)</f>
        <v>N/A</v>
      </c>
    </row>
    <row r="1691" spans="1:4">
      <c r="A1691" s="1">
        <v>37231</v>
      </c>
      <c r="B1691" s="4">
        <v>37231</v>
      </c>
      <c r="C1691" s="12">
        <f t="shared" si="36"/>
        <v>12</v>
      </c>
      <c r="D1691" s="38" t="str">
        <f>VLOOKUP($B1691,data!$A$6:$M$15000,7)</f>
        <v>N/A</v>
      </c>
    </row>
    <row r="1692" spans="1:4">
      <c r="A1692" s="1">
        <v>37232</v>
      </c>
      <c r="B1692" s="4">
        <v>37232</v>
      </c>
      <c r="C1692" s="12">
        <f t="shared" si="36"/>
        <v>12</v>
      </c>
      <c r="D1692" s="38" t="str">
        <f>VLOOKUP($B1692,data!$A$6:$M$15000,7)</f>
        <v>N/A</v>
      </c>
    </row>
    <row r="1693" spans="1:4">
      <c r="A1693" s="1">
        <v>37233</v>
      </c>
      <c r="B1693" s="4">
        <v>37233</v>
      </c>
      <c r="C1693" s="12">
        <f t="shared" si="36"/>
        <v>12</v>
      </c>
      <c r="D1693" s="38" t="str">
        <f>VLOOKUP($B1693,data!$A$6:$M$15000,7)</f>
        <v>N/A</v>
      </c>
    </row>
    <row r="1694" spans="1:4">
      <c r="A1694" s="1">
        <v>37234</v>
      </c>
      <c r="B1694" s="4">
        <v>37234</v>
      </c>
      <c r="C1694" s="12">
        <f t="shared" si="36"/>
        <v>12</v>
      </c>
      <c r="D1694" s="38" t="str">
        <f>VLOOKUP($B1694,data!$A$6:$M$15000,7)</f>
        <v>N/A</v>
      </c>
    </row>
    <row r="1695" spans="1:4">
      <c r="A1695" s="1">
        <v>37235</v>
      </c>
      <c r="B1695" s="4">
        <v>37235</v>
      </c>
      <c r="C1695" s="12">
        <f t="shared" si="36"/>
        <v>12</v>
      </c>
      <c r="D1695" s="38" t="str">
        <f>VLOOKUP($B1695,data!$A$6:$M$15000,7)</f>
        <v>N/A</v>
      </c>
    </row>
    <row r="1696" spans="1:4">
      <c r="A1696" s="1">
        <v>37236</v>
      </c>
      <c r="B1696" s="4">
        <v>37236</v>
      </c>
      <c r="C1696" s="12">
        <f t="shared" si="36"/>
        <v>12</v>
      </c>
      <c r="D1696" s="38" t="str">
        <f>VLOOKUP($B1696,data!$A$6:$M$15000,7)</f>
        <v>N/A</v>
      </c>
    </row>
    <row r="1697" spans="1:4">
      <c r="A1697" s="1">
        <v>37237</v>
      </c>
      <c r="B1697" s="4">
        <v>37237</v>
      </c>
      <c r="C1697" s="12">
        <f t="shared" si="36"/>
        <v>12</v>
      </c>
      <c r="D1697" s="38" t="str">
        <f>VLOOKUP($B1697,data!$A$6:$M$15000,7)</f>
        <v>N/A</v>
      </c>
    </row>
    <row r="1698" spans="1:4">
      <c r="A1698" s="1">
        <v>37238</v>
      </c>
      <c r="B1698" s="4">
        <v>37238</v>
      </c>
      <c r="C1698" s="12">
        <f t="shared" si="36"/>
        <v>12</v>
      </c>
      <c r="D1698" s="38" t="str">
        <f>VLOOKUP($B1698,data!$A$6:$M$15000,7)</f>
        <v>N/A</v>
      </c>
    </row>
    <row r="1699" spans="1:4">
      <c r="A1699" s="1">
        <v>37239</v>
      </c>
      <c r="B1699" s="4">
        <v>37239</v>
      </c>
      <c r="C1699" s="12">
        <f t="shared" si="36"/>
        <v>12</v>
      </c>
      <c r="D1699" s="38" t="str">
        <f>VLOOKUP($B1699,data!$A$6:$M$15000,7)</f>
        <v>N/A</v>
      </c>
    </row>
    <row r="1700" spans="1:4">
      <c r="A1700" s="1">
        <v>37240</v>
      </c>
      <c r="B1700" s="4">
        <v>37240</v>
      </c>
      <c r="C1700" s="12">
        <f t="shared" si="36"/>
        <v>12</v>
      </c>
      <c r="D1700" s="38" t="str">
        <f>VLOOKUP($B1700,data!$A$6:$M$15000,7)</f>
        <v>N/A</v>
      </c>
    </row>
    <row r="1701" spans="1:4">
      <c r="A1701" s="1">
        <v>37241</v>
      </c>
      <c r="B1701" s="4">
        <v>37241</v>
      </c>
      <c r="C1701" s="12">
        <f t="shared" si="36"/>
        <v>12</v>
      </c>
      <c r="D1701" s="38" t="str">
        <f>VLOOKUP($B1701,data!$A$6:$M$15000,7)</f>
        <v>N/A</v>
      </c>
    </row>
    <row r="1702" spans="1:4">
      <c r="A1702" s="1">
        <v>37242</v>
      </c>
      <c r="B1702" s="4">
        <v>37242</v>
      </c>
      <c r="C1702" s="12">
        <f t="shared" si="36"/>
        <v>12</v>
      </c>
      <c r="D1702" s="38" t="str">
        <f>VLOOKUP($B1702,data!$A$6:$M$15000,7)</f>
        <v>N/A</v>
      </c>
    </row>
    <row r="1703" spans="1:4">
      <c r="A1703" s="1">
        <v>37243</v>
      </c>
      <c r="B1703" s="4">
        <v>37243</v>
      </c>
      <c r="C1703" s="12">
        <f t="shared" si="36"/>
        <v>12</v>
      </c>
      <c r="D1703" s="38" t="str">
        <f>VLOOKUP($B1703,data!$A$6:$M$15000,7)</f>
        <v>N/A</v>
      </c>
    </row>
    <row r="1704" spans="1:4">
      <c r="A1704" s="1">
        <v>37244</v>
      </c>
      <c r="B1704" s="4">
        <v>37244</v>
      </c>
      <c r="C1704" s="12">
        <f t="shared" si="36"/>
        <v>12</v>
      </c>
      <c r="D1704" s="38" t="str">
        <f>VLOOKUP($B1704,data!$A$6:$M$15000,7)</f>
        <v>N/A</v>
      </c>
    </row>
    <row r="1705" spans="1:4">
      <c r="A1705" s="1">
        <v>37245</v>
      </c>
      <c r="B1705" s="4">
        <v>37245</v>
      </c>
      <c r="C1705" s="12">
        <f t="shared" si="36"/>
        <v>12</v>
      </c>
      <c r="D1705" s="38" t="str">
        <f>VLOOKUP($B1705,data!$A$6:$M$15000,7)</f>
        <v>N/A</v>
      </c>
    </row>
    <row r="1706" spans="1:4">
      <c r="A1706" s="1">
        <v>37246</v>
      </c>
      <c r="B1706" s="4">
        <v>37246</v>
      </c>
      <c r="C1706" s="12">
        <f t="shared" si="36"/>
        <v>12</v>
      </c>
      <c r="D1706" s="38" t="str">
        <f>VLOOKUP($B1706,data!$A$6:$M$15000,7)</f>
        <v>N/A</v>
      </c>
    </row>
    <row r="1707" spans="1:4">
      <c r="A1707" s="1">
        <v>37247</v>
      </c>
      <c r="B1707" s="4">
        <v>37247</v>
      </c>
      <c r="C1707" s="12">
        <f t="shared" si="36"/>
        <v>12</v>
      </c>
      <c r="D1707" s="38" t="str">
        <f>VLOOKUP($B1707,data!$A$6:$M$15000,7)</f>
        <v>N/A</v>
      </c>
    </row>
    <row r="1708" spans="1:4">
      <c r="A1708" s="1">
        <v>37248</v>
      </c>
      <c r="B1708" s="4">
        <v>37248</v>
      </c>
      <c r="C1708" s="12">
        <f t="shared" si="36"/>
        <v>12</v>
      </c>
      <c r="D1708" s="38" t="str">
        <f>VLOOKUP($B1708,data!$A$6:$M$15000,7)</f>
        <v>N/A</v>
      </c>
    </row>
    <row r="1709" spans="1:4">
      <c r="A1709" s="1">
        <v>37249</v>
      </c>
      <c r="B1709" s="4">
        <v>37249</v>
      </c>
      <c r="C1709" s="12">
        <f t="shared" si="36"/>
        <v>12</v>
      </c>
      <c r="D1709" s="38" t="str">
        <f>VLOOKUP($B1709,data!$A$6:$M$15000,7)</f>
        <v>N/A</v>
      </c>
    </row>
    <row r="1710" spans="1:4">
      <c r="A1710" s="1">
        <v>37250</v>
      </c>
      <c r="B1710" s="4">
        <v>37250</v>
      </c>
      <c r="C1710" s="12">
        <f t="shared" si="36"/>
        <v>12</v>
      </c>
      <c r="D1710" s="38" t="str">
        <f>VLOOKUP($B1710,data!$A$6:$M$15000,7)</f>
        <v>N/A</v>
      </c>
    </row>
    <row r="1711" spans="1:4">
      <c r="A1711" s="1">
        <v>37251</v>
      </c>
      <c r="B1711" s="4">
        <v>37251</v>
      </c>
      <c r="C1711" s="12">
        <f t="shared" si="36"/>
        <v>12</v>
      </c>
      <c r="D1711" s="38" t="str">
        <f>VLOOKUP($B1711,data!$A$6:$M$15000,7)</f>
        <v>N/A</v>
      </c>
    </row>
    <row r="1712" spans="1:4">
      <c r="A1712" s="1">
        <v>37252</v>
      </c>
      <c r="B1712" s="4">
        <v>37252</v>
      </c>
      <c r="C1712" s="12">
        <f t="shared" si="36"/>
        <v>12</v>
      </c>
      <c r="D1712" s="38" t="str">
        <f>VLOOKUP($B1712,data!$A$6:$M$15000,7)</f>
        <v>N/A</v>
      </c>
    </row>
    <row r="1713" spans="1:4">
      <c r="A1713" s="1">
        <v>37253</v>
      </c>
      <c r="B1713" s="4">
        <v>37253</v>
      </c>
      <c r="C1713" s="12">
        <f t="shared" si="36"/>
        <v>12</v>
      </c>
      <c r="D1713" s="38" t="str">
        <f>VLOOKUP($B1713,data!$A$6:$M$15000,7)</f>
        <v>N/A</v>
      </c>
    </row>
    <row r="1714" spans="1:4">
      <c r="A1714" s="1">
        <v>37254</v>
      </c>
      <c r="B1714" s="4">
        <v>37254</v>
      </c>
      <c r="C1714" s="12">
        <f t="shared" si="36"/>
        <v>12</v>
      </c>
      <c r="D1714" s="38" t="str">
        <f>VLOOKUP($B1714,data!$A$6:$M$15000,7)</f>
        <v>N/A</v>
      </c>
    </row>
    <row r="1715" spans="1:4">
      <c r="A1715" s="1">
        <v>37255</v>
      </c>
      <c r="B1715" s="4">
        <v>37255</v>
      </c>
      <c r="C1715" s="12">
        <f t="shared" si="36"/>
        <v>12</v>
      </c>
      <c r="D1715" s="38" t="str">
        <f>VLOOKUP($B1715,data!$A$6:$M$15000,7)</f>
        <v>N/A</v>
      </c>
    </row>
    <row r="1716" spans="1:4">
      <c r="A1716" s="1">
        <v>37256</v>
      </c>
      <c r="B1716" s="4">
        <v>37256</v>
      </c>
      <c r="C1716" s="12">
        <f t="shared" si="36"/>
        <v>12</v>
      </c>
      <c r="D1716" s="38" t="str">
        <f>VLOOKUP($B1716,data!$A$6:$M$15000,7)</f>
        <v>N/A</v>
      </c>
    </row>
    <row r="1717" spans="1:4">
      <c r="A1717" s="1">
        <v>37257</v>
      </c>
      <c r="B1717" s="4">
        <v>37257</v>
      </c>
      <c r="C1717" s="12">
        <f t="shared" si="36"/>
        <v>1</v>
      </c>
      <c r="D1717" s="38" t="str">
        <f>VLOOKUP($B1717,data!$A$6:$M$15000,7)</f>
        <v>N/A</v>
      </c>
    </row>
    <row r="1718" spans="1:4">
      <c r="A1718" s="1">
        <v>37258</v>
      </c>
      <c r="B1718" s="4">
        <v>37258</v>
      </c>
      <c r="C1718" s="12">
        <f t="shared" si="36"/>
        <v>1</v>
      </c>
      <c r="D1718" s="38" t="str">
        <f>VLOOKUP($B1718,data!$A$6:$M$15000,7)</f>
        <v>N/A</v>
      </c>
    </row>
    <row r="1719" spans="1:4">
      <c r="A1719" s="1">
        <v>37259</v>
      </c>
      <c r="B1719" s="4">
        <v>37259</v>
      </c>
      <c r="C1719" s="12">
        <f t="shared" si="36"/>
        <v>1</v>
      </c>
      <c r="D1719" s="38" t="str">
        <f>VLOOKUP($B1719,data!$A$6:$M$15000,7)</f>
        <v>N/A</v>
      </c>
    </row>
    <row r="1720" spans="1:4">
      <c r="A1720" s="1">
        <v>37260</v>
      </c>
      <c r="B1720" s="4">
        <v>37260</v>
      </c>
      <c r="C1720" s="12">
        <f t="shared" si="36"/>
        <v>1</v>
      </c>
      <c r="D1720" s="38" t="str">
        <f>VLOOKUP($B1720,data!$A$6:$M$15000,7)</f>
        <v>N/A</v>
      </c>
    </row>
    <row r="1721" spans="1:4">
      <c r="A1721" s="1">
        <v>37261</v>
      </c>
      <c r="B1721" s="4">
        <v>37261</v>
      </c>
      <c r="C1721" s="12">
        <f t="shared" si="36"/>
        <v>1</v>
      </c>
      <c r="D1721" s="38" t="str">
        <f>VLOOKUP($B1721,data!$A$6:$M$15000,7)</f>
        <v>N/A</v>
      </c>
    </row>
    <row r="1722" spans="1:4">
      <c r="A1722" s="1">
        <v>37262</v>
      </c>
      <c r="B1722" s="4">
        <v>37262</v>
      </c>
      <c r="C1722" s="12">
        <f t="shared" si="36"/>
        <v>1</v>
      </c>
      <c r="D1722" s="38" t="str">
        <f>VLOOKUP($B1722,data!$A$6:$M$15000,7)</f>
        <v>N/A</v>
      </c>
    </row>
    <row r="1723" spans="1:4">
      <c r="A1723" s="1">
        <v>37263</v>
      </c>
      <c r="B1723" s="4">
        <v>37263</v>
      </c>
      <c r="C1723" s="12">
        <f t="shared" si="36"/>
        <v>1</v>
      </c>
      <c r="D1723" s="38" t="str">
        <f>VLOOKUP($B1723,data!$A$6:$M$15000,7)</f>
        <v>N/A</v>
      </c>
    </row>
    <row r="1724" spans="1:4">
      <c r="A1724" s="1">
        <v>37264</v>
      </c>
      <c r="B1724" s="4">
        <v>37264</v>
      </c>
      <c r="C1724" s="12">
        <f t="shared" si="36"/>
        <v>1</v>
      </c>
      <c r="D1724" s="38" t="str">
        <f>VLOOKUP($B1724,data!$A$6:$M$15000,7)</f>
        <v>N/A</v>
      </c>
    </row>
    <row r="1725" spans="1:4">
      <c r="A1725" s="1">
        <v>37265</v>
      </c>
      <c r="B1725" s="4">
        <v>37265</v>
      </c>
      <c r="C1725" s="12">
        <f t="shared" si="36"/>
        <v>1</v>
      </c>
      <c r="D1725" s="38" t="str">
        <f>VLOOKUP($B1725,data!$A$6:$M$15000,7)</f>
        <v>N/A</v>
      </c>
    </row>
    <row r="1726" spans="1:4">
      <c r="A1726" s="1">
        <v>37266</v>
      </c>
      <c r="B1726" s="4">
        <v>37266</v>
      </c>
      <c r="C1726" s="12">
        <f t="shared" si="36"/>
        <v>1</v>
      </c>
      <c r="D1726" s="38" t="str">
        <f>VLOOKUP($B1726,data!$A$6:$M$15000,7)</f>
        <v>N/A</v>
      </c>
    </row>
    <row r="1727" spans="1:4">
      <c r="A1727" s="1">
        <v>37267</v>
      </c>
      <c r="B1727" s="4">
        <v>37267</v>
      </c>
      <c r="C1727" s="12">
        <f t="shared" si="36"/>
        <v>1</v>
      </c>
      <c r="D1727" s="38" t="str">
        <f>VLOOKUP($B1727,data!$A$6:$M$15000,7)</f>
        <v>N/A</v>
      </c>
    </row>
    <row r="1728" spans="1:4">
      <c r="A1728" s="1">
        <v>37268</v>
      </c>
      <c r="B1728" s="4">
        <v>37268</v>
      </c>
      <c r="C1728" s="12">
        <f t="shared" si="36"/>
        <v>1</v>
      </c>
      <c r="D1728" s="38" t="str">
        <f>VLOOKUP($B1728,data!$A$6:$M$15000,7)</f>
        <v>N/A</v>
      </c>
    </row>
    <row r="1729" spans="1:4">
      <c r="A1729" s="1">
        <v>37269</v>
      </c>
      <c r="B1729" s="4">
        <v>37269</v>
      </c>
      <c r="C1729" s="12">
        <f t="shared" si="36"/>
        <v>1</v>
      </c>
      <c r="D1729" s="38" t="str">
        <f>VLOOKUP($B1729,data!$A$6:$M$15000,7)</f>
        <v>N/A</v>
      </c>
    </row>
    <row r="1730" spans="1:4">
      <c r="A1730" s="1">
        <v>37270</v>
      </c>
      <c r="B1730" s="4">
        <v>37270</v>
      </c>
      <c r="C1730" s="12">
        <f t="shared" si="36"/>
        <v>1</v>
      </c>
      <c r="D1730" s="38" t="str">
        <f>VLOOKUP($B1730,data!$A$6:$M$15000,7)</f>
        <v>N/A</v>
      </c>
    </row>
    <row r="1731" spans="1:4">
      <c r="A1731" s="1">
        <v>37271</v>
      </c>
      <c r="B1731" s="4">
        <v>37271</v>
      </c>
      <c r="C1731" s="12">
        <f t="shared" si="36"/>
        <v>1</v>
      </c>
      <c r="D1731" s="38" t="str">
        <f>VLOOKUP($B1731,data!$A$6:$M$15000,7)</f>
        <v>N/A</v>
      </c>
    </row>
    <row r="1732" spans="1:4">
      <c r="A1732" s="1">
        <v>37272</v>
      </c>
      <c r="B1732" s="4">
        <v>37272</v>
      </c>
      <c r="C1732" s="12">
        <f t="shared" si="36"/>
        <v>1</v>
      </c>
      <c r="D1732" s="38" t="str">
        <f>VLOOKUP($B1732,data!$A$6:$M$15000,7)</f>
        <v>N/A</v>
      </c>
    </row>
    <row r="1733" spans="1:4">
      <c r="A1733" s="1">
        <v>37273</v>
      </c>
      <c r="B1733" s="4">
        <v>37273</v>
      </c>
      <c r="C1733" s="12">
        <f t="shared" si="36"/>
        <v>1</v>
      </c>
      <c r="D1733" s="38" t="str">
        <f>VLOOKUP($B1733,data!$A$6:$M$15000,7)</f>
        <v>N/A</v>
      </c>
    </row>
    <row r="1734" spans="1:4">
      <c r="A1734" s="1">
        <v>37274</v>
      </c>
      <c r="B1734" s="4">
        <v>37274</v>
      </c>
      <c r="C1734" s="12">
        <f t="shared" si="36"/>
        <v>1</v>
      </c>
      <c r="D1734" s="38" t="str">
        <f>VLOOKUP($B1734,data!$A$6:$M$15000,7)</f>
        <v>N/A</v>
      </c>
    </row>
    <row r="1735" spans="1:4">
      <c r="A1735" s="1">
        <v>37275</v>
      </c>
      <c r="B1735" s="4">
        <v>37275</v>
      </c>
      <c r="C1735" s="12">
        <f t="shared" si="36"/>
        <v>1</v>
      </c>
      <c r="D1735" s="38" t="str">
        <f>VLOOKUP($B1735,data!$A$6:$M$15000,7)</f>
        <v>N/A</v>
      </c>
    </row>
    <row r="1736" spans="1:4">
      <c r="A1736" s="1">
        <v>37276</v>
      </c>
      <c r="B1736" s="4">
        <v>37276</v>
      </c>
      <c r="C1736" s="12">
        <f t="shared" si="36"/>
        <v>1</v>
      </c>
      <c r="D1736" s="38" t="str">
        <f>VLOOKUP($B1736,data!$A$6:$M$15000,7)</f>
        <v>N/A</v>
      </c>
    </row>
    <row r="1737" spans="1:4">
      <c r="A1737" s="1">
        <v>37277</v>
      </c>
      <c r="B1737" s="4">
        <v>37277</v>
      </c>
      <c r="C1737" s="12">
        <f t="shared" si="36"/>
        <v>1</v>
      </c>
      <c r="D1737" s="38" t="str">
        <f>VLOOKUP($B1737,data!$A$6:$M$15000,7)</f>
        <v>N/A</v>
      </c>
    </row>
    <row r="1738" spans="1:4">
      <c r="A1738" s="1">
        <v>37278</v>
      </c>
      <c r="B1738" s="4">
        <v>37278</v>
      </c>
      <c r="C1738" s="12">
        <f t="shared" si="36"/>
        <v>1</v>
      </c>
      <c r="D1738" s="38" t="str">
        <f>VLOOKUP($B1738,data!$A$6:$M$15000,7)</f>
        <v>N/A</v>
      </c>
    </row>
    <row r="1739" spans="1:4">
      <c r="A1739" s="1">
        <v>37279</v>
      </c>
      <c r="B1739" s="4">
        <v>37279</v>
      </c>
      <c r="C1739" s="12">
        <f t="shared" si="36"/>
        <v>1</v>
      </c>
      <c r="D1739" s="38" t="str">
        <f>VLOOKUP($B1739,data!$A$6:$M$15000,7)</f>
        <v>N/A</v>
      </c>
    </row>
    <row r="1740" spans="1:4">
      <c r="A1740" s="1">
        <v>37280</v>
      </c>
      <c r="B1740" s="4">
        <v>37280</v>
      </c>
      <c r="C1740" s="12">
        <f t="shared" ref="C1740:C1803" si="37">IF(B1740&lt;&gt;"",MONTH(B1740),0)</f>
        <v>1</v>
      </c>
      <c r="D1740" s="38" t="str">
        <f>VLOOKUP($B1740,data!$A$6:$M$15000,7)</f>
        <v>N/A</v>
      </c>
    </row>
    <row r="1741" spans="1:4">
      <c r="A1741" s="1">
        <v>37281</v>
      </c>
      <c r="B1741" s="4">
        <v>37281</v>
      </c>
      <c r="C1741" s="12">
        <f t="shared" si="37"/>
        <v>1</v>
      </c>
      <c r="D1741" s="38" t="str">
        <f>VLOOKUP($B1741,data!$A$6:$M$15000,7)</f>
        <v>N/A</v>
      </c>
    </row>
    <row r="1742" spans="1:4">
      <c r="A1742" s="1">
        <v>37282</v>
      </c>
      <c r="B1742" s="4">
        <v>37282</v>
      </c>
      <c r="C1742" s="12">
        <f t="shared" si="37"/>
        <v>1</v>
      </c>
      <c r="D1742" s="38" t="str">
        <f>VLOOKUP($B1742,data!$A$6:$M$15000,7)</f>
        <v>N/A</v>
      </c>
    </row>
    <row r="1743" spans="1:4">
      <c r="A1743" s="1">
        <v>37283</v>
      </c>
      <c r="B1743" s="4">
        <v>37283</v>
      </c>
      <c r="C1743" s="12">
        <f t="shared" si="37"/>
        <v>1</v>
      </c>
      <c r="D1743" s="38" t="str">
        <f>VLOOKUP($B1743,data!$A$6:$M$15000,7)</f>
        <v>N/A</v>
      </c>
    </row>
    <row r="1744" spans="1:4">
      <c r="A1744" s="1">
        <v>37284</v>
      </c>
      <c r="B1744" s="4">
        <v>37284</v>
      </c>
      <c r="C1744" s="12">
        <f t="shared" si="37"/>
        <v>1</v>
      </c>
      <c r="D1744" s="38" t="str">
        <f>VLOOKUP($B1744,data!$A$6:$M$15000,7)</f>
        <v>N/A</v>
      </c>
    </row>
    <row r="1745" spans="1:4">
      <c r="A1745" s="1">
        <v>37285</v>
      </c>
      <c r="B1745" s="4">
        <v>37285</v>
      </c>
      <c r="C1745" s="12">
        <f t="shared" si="37"/>
        <v>1</v>
      </c>
      <c r="D1745" s="38" t="str">
        <f>VLOOKUP($B1745,data!$A$6:$M$15000,7)</f>
        <v>N/A</v>
      </c>
    </row>
    <row r="1746" spans="1:4">
      <c r="A1746" s="1">
        <v>37286</v>
      </c>
      <c r="B1746" s="4">
        <v>37286</v>
      </c>
      <c r="C1746" s="12">
        <f t="shared" si="37"/>
        <v>1</v>
      </c>
      <c r="D1746" s="38" t="str">
        <f>VLOOKUP($B1746,data!$A$6:$M$15000,7)</f>
        <v>N/A</v>
      </c>
    </row>
    <row r="1747" spans="1:4">
      <c r="A1747" s="1">
        <v>37287</v>
      </c>
      <c r="B1747" s="4">
        <v>37287</v>
      </c>
      <c r="C1747" s="12">
        <f t="shared" si="37"/>
        <v>1</v>
      </c>
      <c r="D1747" s="38" t="str">
        <f>VLOOKUP($B1747,data!$A$6:$M$15000,7)</f>
        <v>N/A</v>
      </c>
    </row>
    <row r="1748" spans="1:4">
      <c r="A1748" s="1">
        <v>37288</v>
      </c>
      <c r="B1748" s="4">
        <v>37288</v>
      </c>
      <c r="C1748" s="12">
        <f t="shared" si="37"/>
        <v>2</v>
      </c>
      <c r="D1748" s="38" t="str">
        <f>VLOOKUP($B1748,data!$A$6:$M$15000,7)</f>
        <v>N/A</v>
      </c>
    </row>
    <row r="1749" spans="1:4">
      <c r="A1749" s="1">
        <v>37289</v>
      </c>
      <c r="B1749" s="4">
        <v>37289</v>
      </c>
      <c r="C1749" s="12">
        <f t="shared" si="37"/>
        <v>2</v>
      </c>
      <c r="D1749" s="38" t="str">
        <f>VLOOKUP($B1749,data!$A$6:$M$15000,7)</f>
        <v>N/A</v>
      </c>
    </row>
    <row r="1750" spans="1:4">
      <c r="A1750" s="1">
        <v>37290</v>
      </c>
      <c r="B1750" s="4">
        <v>37290</v>
      </c>
      <c r="C1750" s="12">
        <f t="shared" si="37"/>
        <v>2</v>
      </c>
      <c r="D1750" s="38" t="str">
        <f>VLOOKUP($B1750,data!$A$6:$M$15000,7)</f>
        <v>N/A</v>
      </c>
    </row>
    <row r="1751" spans="1:4">
      <c r="A1751" s="1">
        <v>37291</v>
      </c>
      <c r="B1751" s="4">
        <v>37291</v>
      </c>
      <c r="C1751" s="12">
        <f t="shared" si="37"/>
        <v>2</v>
      </c>
      <c r="D1751" s="38" t="str">
        <f>VLOOKUP($B1751,data!$A$6:$M$15000,7)</f>
        <v>N/A</v>
      </c>
    </row>
    <row r="1752" spans="1:4">
      <c r="A1752" s="1">
        <v>37292</v>
      </c>
      <c r="B1752" s="4">
        <v>37292</v>
      </c>
      <c r="C1752" s="12">
        <f t="shared" si="37"/>
        <v>2</v>
      </c>
      <c r="D1752" s="38" t="str">
        <f>VLOOKUP($B1752,data!$A$6:$M$15000,7)</f>
        <v>N/A</v>
      </c>
    </row>
    <row r="1753" spans="1:4">
      <c r="A1753" s="1">
        <v>37293</v>
      </c>
      <c r="B1753" s="4">
        <v>37293</v>
      </c>
      <c r="C1753" s="12">
        <f t="shared" si="37"/>
        <v>2</v>
      </c>
      <c r="D1753" s="38" t="str">
        <f>VLOOKUP($B1753,data!$A$6:$M$15000,7)</f>
        <v>N/A</v>
      </c>
    </row>
    <row r="1754" spans="1:4">
      <c r="A1754" s="1">
        <v>37294</v>
      </c>
      <c r="B1754" s="4">
        <v>37294</v>
      </c>
      <c r="C1754" s="12">
        <f t="shared" si="37"/>
        <v>2</v>
      </c>
      <c r="D1754" s="38" t="str">
        <f>VLOOKUP($B1754,data!$A$6:$M$15000,7)</f>
        <v>N/A</v>
      </c>
    </row>
    <row r="1755" spans="1:4">
      <c r="A1755" s="1">
        <v>37295</v>
      </c>
      <c r="B1755" s="4">
        <v>37295</v>
      </c>
      <c r="C1755" s="12">
        <f t="shared" si="37"/>
        <v>2</v>
      </c>
      <c r="D1755" s="38" t="str">
        <f>VLOOKUP($B1755,data!$A$6:$M$15000,7)</f>
        <v>N/A</v>
      </c>
    </row>
    <row r="1756" spans="1:4">
      <c r="A1756" s="1">
        <v>37296</v>
      </c>
      <c r="B1756" s="4">
        <v>37296</v>
      </c>
      <c r="C1756" s="12">
        <f t="shared" si="37"/>
        <v>2</v>
      </c>
      <c r="D1756" s="38" t="str">
        <f>VLOOKUP($B1756,data!$A$6:$M$15000,7)</f>
        <v>N/A</v>
      </c>
    </row>
    <row r="1757" spans="1:4">
      <c r="A1757" s="1">
        <v>37297</v>
      </c>
      <c r="B1757" s="4">
        <v>37297</v>
      </c>
      <c r="C1757" s="12">
        <f t="shared" si="37"/>
        <v>2</v>
      </c>
      <c r="D1757" s="38" t="str">
        <f>VLOOKUP($B1757,data!$A$6:$M$15000,7)</f>
        <v>N/A</v>
      </c>
    </row>
    <row r="1758" spans="1:4">
      <c r="A1758" s="1">
        <v>37298</v>
      </c>
      <c r="B1758" s="4">
        <v>37298</v>
      </c>
      <c r="C1758" s="12">
        <f t="shared" si="37"/>
        <v>2</v>
      </c>
      <c r="D1758" s="38" t="str">
        <f>VLOOKUP($B1758,data!$A$6:$M$15000,7)</f>
        <v>N/A</v>
      </c>
    </row>
    <row r="1759" spans="1:4">
      <c r="A1759" s="1">
        <v>37299</v>
      </c>
      <c r="B1759" s="4">
        <v>37299</v>
      </c>
      <c r="C1759" s="12">
        <f t="shared" si="37"/>
        <v>2</v>
      </c>
      <c r="D1759" s="38" t="str">
        <f>VLOOKUP($B1759,data!$A$6:$M$15000,7)</f>
        <v>N/A</v>
      </c>
    </row>
    <row r="1760" spans="1:4">
      <c r="A1760" s="1">
        <v>37300</v>
      </c>
      <c r="B1760" s="4">
        <v>37300</v>
      </c>
      <c r="C1760" s="12">
        <f t="shared" si="37"/>
        <v>2</v>
      </c>
      <c r="D1760" s="38" t="str">
        <f>VLOOKUP($B1760,data!$A$6:$M$15000,7)</f>
        <v>N/A</v>
      </c>
    </row>
    <row r="1761" spans="1:4">
      <c r="A1761" s="1">
        <v>37301</v>
      </c>
      <c r="B1761" s="4">
        <v>37301</v>
      </c>
      <c r="C1761" s="12">
        <f t="shared" si="37"/>
        <v>2</v>
      </c>
      <c r="D1761" s="38" t="str">
        <f>VLOOKUP($B1761,data!$A$6:$M$15000,7)</f>
        <v>N/A</v>
      </c>
    </row>
    <row r="1762" spans="1:4">
      <c r="A1762" s="1">
        <v>37302</v>
      </c>
      <c r="B1762" s="4">
        <v>37302</v>
      </c>
      <c r="C1762" s="12">
        <f t="shared" si="37"/>
        <v>2</v>
      </c>
      <c r="D1762" s="38" t="str">
        <f>VLOOKUP($B1762,data!$A$6:$M$15000,7)</f>
        <v>N/A</v>
      </c>
    </row>
    <row r="1763" spans="1:4">
      <c r="A1763" s="1">
        <v>37303</v>
      </c>
      <c r="B1763" s="4">
        <v>37303</v>
      </c>
      <c r="C1763" s="12">
        <f t="shared" si="37"/>
        <v>2</v>
      </c>
      <c r="D1763" s="38" t="str">
        <f>VLOOKUP($B1763,data!$A$6:$M$15000,7)</f>
        <v>N/A</v>
      </c>
    </row>
    <row r="1764" spans="1:4">
      <c r="A1764" s="1">
        <v>37304</v>
      </c>
      <c r="B1764" s="4">
        <v>37304</v>
      </c>
      <c r="C1764" s="12">
        <f t="shared" si="37"/>
        <v>2</v>
      </c>
      <c r="D1764" s="38" t="str">
        <f>VLOOKUP($B1764,data!$A$6:$M$15000,7)</f>
        <v>N/A</v>
      </c>
    </row>
    <row r="1765" spans="1:4">
      <c r="A1765" s="1">
        <v>37305</v>
      </c>
      <c r="B1765" s="4">
        <v>37305</v>
      </c>
      <c r="C1765" s="12">
        <f t="shared" si="37"/>
        <v>2</v>
      </c>
      <c r="D1765" s="38" t="str">
        <f>VLOOKUP($B1765,data!$A$6:$M$15000,7)</f>
        <v>N/A</v>
      </c>
    </row>
    <row r="1766" spans="1:4">
      <c r="A1766" s="1">
        <v>37306</v>
      </c>
      <c r="B1766" s="4">
        <v>37306</v>
      </c>
      <c r="C1766" s="12">
        <f t="shared" si="37"/>
        <v>2</v>
      </c>
      <c r="D1766" s="38" t="str">
        <f>VLOOKUP($B1766,data!$A$6:$M$15000,7)</f>
        <v>N/A</v>
      </c>
    </row>
    <row r="1767" spans="1:4">
      <c r="A1767" s="1">
        <v>37307</v>
      </c>
      <c r="B1767" s="4">
        <v>37307</v>
      </c>
      <c r="C1767" s="12">
        <f t="shared" si="37"/>
        <v>2</v>
      </c>
      <c r="D1767" s="38" t="str">
        <f>VLOOKUP($B1767,data!$A$6:$M$15000,7)</f>
        <v>N/A</v>
      </c>
    </row>
    <row r="1768" spans="1:4">
      <c r="A1768" s="1">
        <v>37308</v>
      </c>
      <c r="B1768" s="4">
        <v>37308</v>
      </c>
      <c r="C1768" s="12">
        <f t="shared" si="37"/>
        <v>2</v>
      </c>
      <c r="D1768" s="38" t="str">
        <f>VLOOKUP($B1768,data!$A$6:$M$15000,7)</f>
        <v>N/A</v>
      </c>
    </row>
    <row r="1769" spans="1:4">
      <c r="A1769" s="1">
        <v>37309</v>
      </c>
      <c r="B1769" s="4">
        <v>37309</v>
      </c>
      <c r="C1769" s="12">
        <f t="shared" si="37"/>
        <v>2</v>
      </c>
      <c r="D1769" s="38" t="str">
        <f>VLOOKUP($B1769,data!$A$6:$M$15000,7)</f>
        <v>N/A</v>
      </c>
    </row>
    <row r="1770" spans="1:4">
      <c r="A1770" s="1">
        <v>37310</v>
      </c>
      <c r="B1770" s="4">
        <v>37310</v>
      </c>
      <c r="C1770" s="12">
        <f t="shared" si="37"/>
        <v>2</v>
      </c>
      <c r="D1770" s="38" t="str">
        <f>VLOOKUP($B1770,data!$A$6:$M$15000,7)</f>
        <v>N/A</v>
      </c>
    </row>
    <row r="1771" spans="1:4">
      <c r="A1771" s="1">
        <v>37311</v>
      </c>
      <c r="B1771" s="4">
        <v>37311</v>
      </c>
      <c r="C1771" s="12">
        <f t="shared" si="37"/>
        <v>2</v>
      </c>
      <c r="D1771" s="38" t="str">
        <f>VLOOKUP($B1771,data!$A$6:$M$15000,7)</f>
        <v>N/A</v>
      </c>
    </row>
    <row r="1772" spans="1:4">
      <c r="A1772" s="1">
        <v>37312</v>
      </c>
      <c r="B1772" s="4">
        <v>37312</v>
      </c>
      <c r="C1772" s="12">
        <f t="shared" si="37"/>
        <v>2</v>
      </c>
      <c r="D1772" s="38" t="str">
        <f>VLOOKUP($B1772,data!$A$6:$M$15000,7)</f>
        <v>N/A</v>
      </c>
    </row>
    <row r="1773" spans="1:4">
      <c r="A1773" s="1">
        <v>37313</v>
      </c>
      <c r="B1773" s="4">
        <v>37313</v>
      </c>
      <c r="C1773" s="12">
        <f t="shared" si="37"/>
        <v>2</v>
      </c>
      <c r="D1773" s="38" t="str">
        <f>VLOOKUP($B1773,data!$A$6:$M$15000,7)</f>
        <v>N/A</v>
      </c>
    </row>
    <row r="1774" spans="1:4">
      <c r="A1774" s="1">
        <v>37314</v>
      </c>
      <c r="B1774" s="4">
        <v>37314</v>
      </c>
      <c r="C1774" s="12">
        <f t="shared" si="37"/>
        <v>2</v>
      </c>
      <c r="D1774" s="38" t="str">
        <f>VLOOKUP($B1774,data!$A$6:$M$15000,7)</f>
        <v>N/A</v>
      </c>
    </row>
    <row r="1775" spans="1:4">
      <c r="A1775" s="1">
        <v>37315</v>
      </c>
      <c r="B1775" s="4">
        <v>37315</v>
      </c>
      <c r="C1775" s="12">
        <f t="shared" si="37"/>
        <v>2</v>
      </c>
      <c r="D1775" s="38" t="str">
        <f>VLOOKUP($B1775,data!$A$6:$M$15000,7)</f>
        <v>N/A</v>
      </c>
    </row>
    <row r="1776" spans="1:4">
      <c r="A1776" s="1">
        <v>37316</v>
      </c>
      <c r="B1776" s="4">
        <v>37316</v>
      </c>
      <c r="C1776" s="12">
        <f t="shared" si="37"/>
        <v>3</v>
      </c>
      <c r="D1776" s="38" t="str">
        <f>VLOOKUP($B1776,data!$A$6:$M$15000,7)</f>
        <v>N/A</v>
      </c>
    </row>
    <row r="1777" spans="1:4">
      <c r="A1777" s="1">
        <v>37317</v>
      </c>
      <c r="B1777" s="4">
        <v>37317</v>
      </c>
      <c r="C1777" s="12">
        <f t="shared" si="37"/>
        <v>3</v>
      </c>
      <c r="D1777" s="38" t="str">
        <f>VLOOKUP($B1777,data!$A$6:$M$15000,7)</f>
        <v>N/A</v>
      </c>
    </row>
    <row r="1778" spans="1:4">
      <c r="A1778" s="1">
        <v>37318</v>
      </c>
      <c r="B1778" s="4">
        <v>37318</v>
      </c>
      <c r="C1778" s="12">
        <f t="shared" si="37"/>
        <v>3</v>
      </c>
      <c r="D1778" s="38" t="str">
        <f>VLOOKUP($B1778,data!$A$6:$M$15000,7)</f>
        <v>N/A</v>
      </c>
    </row>
    <row r="1779" spans="1:4">
      <c r="A1779" s="1">
        <v>37319</v>
      </c>
      <c r="B1779" s="4">
        <v>37319</v>
      </c>
      <c r="C1779" s="12">
        <f t="shared" si="37"/>
        <v>3</v>
      </c>
      <c r="D1779" s="38" t="str">
        <f>VLOOKUP($B1779,data!$A$6:$M$15000,7)</f>
        <v>N/A</v>
      </c>
    </row>
    <row r="1780" spans="1:4">
      <c r="A1780" s="1">
        <v>37320</v>
      </c>
      <c r="B1780" s="4">
        <v>37320</v>
      </c>
      <c r="C1780" s="12">
        <f t="shared" si="37"/>
        <v>3</v>
      </c>
      <c r="D1780" s="38" t="str">
        <f>VLOOKUP($B1780,data!$A$6:$M$15000,7)</f>
        <v>N/A</v>
      </c>
    </row>
    <row r="1781" spans="1:4">
      <c r="A1781" s="1">
        <v>37321</v>
      </c>
      <c r="B1781" s="4">
        <v>37321</v>
      </c>
      <c r="C1781" s="12">
        <f t="shared" si="37"/>
        <v>3</v>
      </c>
      <c r="D1781" s="38" t="str">
        <f>VLOOKUP($B1781,data!$A$6:$M$15000,7)</f>
        <v>N/A</v>
      </c>
    </row>
    <row r="1782" spans="1:4">
      <c r="A1782" s="1">
        <v>37322</v>
      </c>
      <c r="B1782" s="4">
        <v>37322</v>
      </c>
      <c r="C1782" s="12">
        <f t="shared" si="37"/>
        <v>3</v>
      </c>
      <c r="D1782" s="38" t="str">
        <f>VLOOKUP($B1782,data!$A$6:$M$15000,7)</f>
        <v>N/A</v>
      </c>
    </row>
    <row r="1783" spans="1:4">
      <c r="A1783" s="1">
        <v>37323</v>
      </c>
      <c r="B1783" s="4">
        <v>37323</v>
      </c>
      <c r="C1783" s="12">
        <f t="shared" si="37"/>
        <v>3</v>
      </c>
      <c r="D1783" s="38" t="str">
        <f>VLOOKUP($B1783,data!$A$6:$M$15000,7)</f>
        <v>N/A</v>
      </c>
    </row>
    <row r="1784" spans="1:4">
      <c r="A1784" s="1">
        <v>37324</v>
      </c>
      <c r="B1784" s="4">
        <v>37324</v>
      </c>
      <c r="C1784" s="12">
        <f t="shared" si="37"/>
        <v>3</v>
      </c>
      <c r="D1784" s="38" t="str">
        <f>VLOOKUP($B1784,data!$A$6:$M$15000,7)</f>
        <v>N/A</v>
      </c>
    </row>
    <row r="1785" spans="1:4">
      <c r="A1785" s="1">
        <v>37325</v>
      </c>
      <c r="B1785" s="4">
        <v>37325</v>
      </c>
      <c r="C1785" s="12">
        <f t="shared" si="37"/>
        <v>3</v>
      </c>
      <c r="D1785" s="38" t="str">
        <f>VLOOKUP($B1785,data!$A$6:$M$15000,7)</f>
        <v>N/A</v>
      </c>
    </row>
    <row r="1786" spans="1:4">
      <c r="A1786" s="1">
        <v>37326</v>
      </c>
      <c r="B1786" s="4">
        <v>37326</v>
      </c>
      <c r="C1786" s="12">
        <f t="shared" si="37"/>
        <v>3</v>
      </c>
      <c r="D1786" s="38" t="str">
        <f>VLOOKUP($B1786,data!$A$6:$M$15000,7)</f>
        <v>N/A</v>
      </c>
    </row>
    <row r="1787" spans="1:4">
      <c r="A1787" s="1">
        <v>37327</v>
      </c>
      <c r="B1787" s="4">
        <v>37327</v>
      </c>
      <c r="C1787" s="12">
        <f t="shared" si="37"/>
        <v>3</v>
      </c>
      <c r="D1787" s="38" t="str">
        <f>VLOOKUP($B1787,data!$A$6:$M$15000,7)</f>
        <v>N/A</v>
      </c>
    </row>
    <row r="1788" spans="1:4">
      <c r="A1788" s="1">
        <v>37328</v>
      </c>
      <c r="B1788" s="4">
        <v>37328</v>
      </c>
      <c r="C1788" s="12">
        <f t="shared" si="37"/>
        <v>3</v>
      </c>
      <c r="D1788" s="38" t="str">
        <f>VLOOKUP($B1788,data!$A$6:$M$15000,7)</f>
        <v>N/A</v>
      </c>
    </row>
    <row r="1789" spans="1:4">
      <c r="A1789" s="1">
        <v>37329</v>
      </c>
      <c r="B1789" s="4">
        <v>37329</v>
      </c>
      <c r="C1789" s="12">
        <f t="shared" si="37"/>
        <v>3</v>
      </c>
      <c r="D1789" s="38" t="str">
        <f>VLOOKUP($B1789,data!$A$6:$M$15000,7)</f>
        <v>N/A</v>
      </c>
    </row>
    <row r="1790" spans="1:4">
      <c r="A1790" s="1">
        <v>37330</v>
      </c>
      <c r="B1790" s="4">
        <v>37330</v>
      </c>
      <c r="C1790" s="12">
        <f t="shared" si="37"/>
        <v>3</v>
      </c>
      <c r="D1790" s="38" t="str">
        <f>VLOOKUP($B1790,data!$A$6:$M$15000,7)</f>
        <v>N/A</v>
      </c>
    </row>
    <row r="1791" spans="1:4">
      <c r="A1791" s="1">
        <v>37331</v>
      </c>
      <c r="B1791" s="4">
        <v>37331</v>
      </c>
      <c r="C1791" s="12">
        <f t="shared" si="37"/>
        <v>3</v>
      </c>
      <c r="D1791" s="38" t="str">
        <f>VLOOKUP($B1791,data!$A$6:$M$15000,7)</f>
        <v>N/A</v>
      </c>
    </row>
    <row r="1792" spans="1:4">
      <c r="A1792" s="1">
        <v>37332</v>
      </c>
      <c r="B1792" s="4">
        <v>37332</v>
      </c>
      <c r="C1792" s="12">
        <f t="shared" si="37"/>
        <v>3</v>
      </c>
      <c r="D1792" s="38" t="str">
        <f>VLOOKUP($B1792,data!$A$6:$M$15000,7)</f>
        <v>N/A</v>
      </c>
    </row>
    <row r="1793" spans="1:4">
      <c r="A1793" s="1">
        <v>37333</v>
      </c>
      <c r="B1793" s="4">
        <v>37333</v>
      </c>
      <c r="C1793" s="12">
        <f t="shared" si="37"/>
        <v>3</v>
      </c>
      <c r="D1793" s="38" t="str">
        <f>VLOOKUP($B1793,data!$A$6:$M$15000,7)</f>
        <v>N/A</v>
      </c>
    </row>
    <row r="1794" spans="1:4">
      <c r="A1794" s="1">
        <v>37334</v>
      </c>
      <c r="B1794" s="4">
        <v>37334</v>
      </c>
      <c r="C1794" s="12">
        <f t="shared" si="37"/>
        <v>3</v>
      </c>
      <c r="D1794" s="38" t="str">
        <f>VLOOKUP($B1794,data!$A$6:$M$15000,7)</f>
        <v>N/A</v>
      </c>
    </row>
    <row r="1795" spans="1:4">
      <c r="A1795" s="1">
        <v>37335</v>
      </c>
      <c r="B1795" s="4">
        <v>37335</v>
      </c>
      <c r="C1795" s="12">
        <f t="shared" si="37"/>
        <v>3</v>
      </c>
      <c r="D1795" s="38" t="str">
        <f>VLOOKUP($B1795,data!$A$6:$M$15000,7)</f>
        <v>N/A</v>
      </c>
    </row>
    <row r="1796" spans="1:4">
      <c r="A1796" s="1">
        <v>37336</v>
      </c>
      <c r="B1796" s="4">
        <v>37336</v>
      </c>
      <c r="C1796" s="12">
        <f t="shared" si="37"/>
        <v>3</v>
      </c>
      <c r="D1796" s="38" t="str">
        <f>VLOOKUP($B1796,data!$A$6:$M$15000,7)</f>
        <v>N/A</v>
      </c>
    </row>
    <row r="1797" spans="1:4">
      <c r="A1797" s="1">
        <v>37337</v>
      </c>
      <c r="B1797" s="4">
        <v>37337</v>
      </c>
      <c r="C1797" s="12">
        <f t="shared" si="37"/>
        <v>3</v>
      </c>
      <c r="D1797" s="38" t="str">
        <f>VLOOKUP($B1797,data!$A$6:$M$15000,7)</f>
        <v>N/A</v>
      </c>
    </row>
    <row r="1798" spans="1:4">
      <c r="A1798" s="1">
        <v>37338</v>
      </c>
      <c r="B1798" s="4">
        <v>37338</v>
      </c>
      <c r="C1798" s="12">
        <f t="shared" si="37"/>
        <v>3</v>
      </c>
      <c r="D1798" s="38" t="str">
        <f>VLOOKUP($B1798,data!$A$6:$M$15000,7)</f>
        <v>N/A</v>
      </c>
    </row>
    <row r="1799" spans="1:4">
      <c r="A1799" s="1">
        <v>37339</v>
      </c>
      <c r="B1799" s="4">
        <v>37339</v>
      </c>
      <c r="C1799" s="12">
        <f t="shared" si="37"/>
        <v>3</v>
      </c>
      <c r="D1799" s="38" t="str">
        <f>VLOOKUP($B1799,data!$A$6:$M$15000,7)</f>
        <v>N/A</v>
      </c>
    </row>
    <row r="1800" spans="1:4">
      <c r="A1800" s="1">
        <v>37340</v>
      </c>
      <c r="B1800" s="4">
        <v>37340</v>
      </c>
      <c r="C1800" s="12">
        <f t="shared" si="37"/>
        <v>3</v>
      </c>
      <c r="D1800" s="38" t="str">
        <f>VLOOKUP($B1800,data!$A$6:$M$15000,7)</f>
        <v>N/A</v>
      </c>
    </row>
    <row r="1801" spans="1:4">
      <c r="A1801" s="1">
        <v>37341</v>
      </c>
      <c r="B1801" s="4">
        <v>37341</v>
      </c>
      <c r="C1801" s="12">
        <f t="shared" si="37"/>
        <v>3</v>
      </c>
      <c r="D1801" s="38" t="str">
        <f>VLOOKUP($B1801,data!$A$6:$M$15000,7)</f>
        <v>N/A</v>
      </c>
    </row>
    <row r="1802" spans="1:4">
      <c r="A1802" s="1">
        <v>37342</v>
      </c>
      <c r="B1802" s="4">
        <v>37342</v>
      </c>
      <c r="C1802" s="12">
        <f t="shared" si="37"/>
        <v>3</v>
      </c>
      <c r="D1802" s="38" t="str">
        <f>VLOOKUP($B1802,data!$A$6:$M$15000,7)</f>
        <v>N/A</v>
      </c>
    </row>
    <row r="1803" spans="1:4">
      <c r="A1803" s="1">
        <v>37343</v>
      </c>
      <c r="B1803" s="4">
        <v>37343</v>
      </c>
      <c r="C1803" s="12">
        <f t="shared" si="37"/>
        <v>3</v>
      </c>
      <c r="D1803" s="38" t="str">
        <f>VLOOKUP($B1803,data!$A$6:$M$15000,7)</f>
        <v>N/A</v>
      </c>
    </row>
    <row r="1804" spans="1:4">
      <c r="A1804" s="1">
        <v>37344</v>
      </c>
      <c r="B1804" s="4">
        <v>37344</v>
      </c>
      <c r="C1804" s="12">
        <f t="shared" ref="C1804:C1867" si="38">IF(B1804&lt;&gt;"",MONTH(B1804),0)</f>
        <v>3</v>
      </c>
      <c r="D1804" s="38" t="str">
        <f>VLOOKUP($B1804,data!$A$6:$M$15000,7)</f>
        <v>N/A</v>
      </c>
    </row>
    <row r="1805" spans="1:4">
      <c r="A1805" s="1">
        <v>37345</v>
      </c>
      <c r="B1805" s="4">
        <v>37345</v>
      </c>
      <c r="C1805" s="12">
        <f t="shared" si="38"/>
        <v>3</v>
      </c>
      <c r="D1805" s="38" t="str">
        <f>VLOOKUP($B1805,data!$A$6:$M$15000,7)</f>
        <v>N/A</v>
      </c>
    </row>
    <row r="1806" spans="1:4">
      <c r="A1806" s="1">
        <v>37346</v>
      </c>
      <c r="B1806" s="4">
        <v>37346</v>
      </c>
      <c r="C1806" s="12">
        <f t="shared" si="38"/>
        <v>3</v>
      </c>
      <c r="D1806" s="38" t="str">
        <f>VLOOKUP($B1806,data!$A$6:$M$15000,7)</f>
        <v>N/A</v>
      </c>
    </row>
    <row r="1807" spans="1:4">
      <c r="A1807" s="1">
        <v>37347</v>
      </c>
      <c r="B1807" s="4">
        <v>37347</v>
      </c>
      <c r="C1807" s="12">
        <f t="shared" si="38"/>
        <v>4</v>
      </c>
      <c r="D1807" s="38" t="str">
        <f>VLOOKUP($B1807,data!$A$6:$M$15000,7)</f>
        <v>N/A</v>
      </c>
    </row>
    <row r="1808" spans="1:4">
      <c r="A1808" s="1">
        <v>37348</v>
      </c>
      <c r="B1808" s="4">
        <v>37348</v>
      </c>
      <c r="C1808" s="12">
        <f t="shared" si="38"/>
        <v>4</v>
      </c>
      <c r="D1808" s="38" t="str">
        <f>VLOOKUP($B1808,data!$A$6:$M$15000,7)</f>
        <v>N/A</v>
      </c>
    </row>
    <row r="1809" spans="1:4">
      <c r="A1809" s="1">
        <v>37349</v>
      </c>
      <c r="B1809" s="4">
        <v>37349</v>
      </c>
      <c r="C1809" s="12">
        <f t="shared" si="38"/>
        <v>4</v>
      </c>
      <c r="D1809" s="38" t="str">
        <f>VLOOKUP($B1809,data!$A$6:$M$15000,7)</f>
        <v>N/A</v>
      </c>
    </row>
    <row r="1810" spans="1:4">
      <c r="A1810" s="1">
        <v>37350</v>
      </c>
      <c r="B1810" s="4">
        <v>37350</v>
      </c>
      <c r="C1810" s="12">
        <f t="shared" si="38"/>
        <v>4</v>
      </c>
      <c r="D1810" s="38" t="str">
        <f>VLOOKUP($B1810,data!$A$6:$M$15000,7)</f>
        <v>N/A</v>
      </c>
    </row>
    <row r="1811" spans="1:4">
      <c r="A1811" s="1">
        <v>37351</v>
      </c>
      <c r="B1811" s="4">
        <v>37351</v>
      </c>
      <c r="C1811" s="12">
        <f t="shared" si="38"/>
        <v>4</v>
      </c>
      <c r="D1811" s="38" t="str">
        <f>VLOOKUP($B1811,data!$A$6:$M$15000,7)</f>
        <v>N/A</v>
      </c>
    </row>
    <row r="1812" spans="1:4">
      <c r="A1812" s="1">
        <v>37352</v>
      </c>
      <c r="B1812" s="4">
        <v>37352</v>
      </c>
      <c r="C1812" s="12">
        <f t="shared" si="38"/>
        <v>4</v>
      </c>
      <c r="D1812" s="38" t="str">
        <f>VLOOKUP($B1812,data!$A$6:$M$15000,7)</f>
        <v>N/A</v>
      </c>
    </row>
    <row r="1813" spans="1:4">
      <c r="A1813" s="1">
        <v>37353</v>
      </c>
      <c r="B1813" s="4">
        <v>37353</v>
      </c>
      <c r="C1813" s="12">
        <f t="shared" si="38"/>
        <v>4</v>
      </c>
      <c r="D1813" s="38" t="str">
        <f>VLOOKUP($B1813,data!$A$6:$M$15000,7)</f>
        <v>N/A</v>
      </c>
    </row>
    <row r="1814" spans="1:4">
      <c r="A1814" s="1">
        <v>37354</v>
      </c>
      <c r="B1814" s="4">
        <v>37354</v>
      </c>
      <c r="C1814" s="12">
        <f t="shared" si="38"/>
        <v>4</v>
      </c>
      <c r="D1814" s="38" t="str">
        <f>VLOOKUP($B1814,data!$A$6:$M$15000,7)</f>
        <v>N/A</v>
      </c>
    </row>
    <row r="1815" spans="1:4">
      <c r="A1815" s="1">
        <v>37355</v>
      </c>
      <c r="B1815" s="4">
        <v>37355</v>
      </c>
      <c r="C1815" s="12">
        <f t="shared" si="38"/>
        <v>4</v>
      </c>
      <c r="D1815" s="38" t="str">
        <f>VLOOKUP($B1815,data!$A$6:$M$15000,7)</f>
        <v>N/A</v>
      </c>
    </row>
    <row r="1816" spans="1:4">
      <c r="A1816" s="1">
        <v>37356</v>
      </c>
      <c r="B1816" s="4">
        <v>37356</v>
      </c>
      <c r="C1816" s="12">
        <f t="shared" si="38"/>
        <v>4</v>
      </c>
      <c r="D1816" s="38" t="str">
        <f>VLOOKUP($B1816,data!$A$6:$M$15000,7)</f>
        <v>N/A</v>
      </c>
    </row>
    <row r="1817" spans="1:4">
      <c r="A1817" s="1">
        <v>37357</v>
      </c>
      <c r="B1817" s="4">
        <v>37357</v>
      </c>
      <c r="C1817" s="12">
        <f t="shared" si="38"/>
        <v>4</v>
      </c>
      <c r="D1817" s="38" t="str">
        <f>VLOOKUP($B1817,data!$A$6:$M$15000,7)</f>
        <v>N/A</v>
      </c>
    </row>
    <row r="1818" spans="1:4">
      <c r="A1818" s="1">
        <v>37358</v>
      </c>
      <c r="B1818" s="4">
        <v>37358</v>
      </c>
      <c r="C1818" s="12">
        <f t="shared" si="38"/>
        <v>4</v>
      </c>
      <c r="D1818" s="38" t="str">
        <f>VLOOKUP($B1818,data!$A$6:$M$15000,7)</f>
        <v>N/A</v>
      </c>
    </row>
    <row r="1819" spans="1:4">
      <c r="A1819" s="1">
        <v>37359</v>
      </c>
      <c r="B1819" s="4">
        <v>37359</v>
      </c>
      <c r="C1819" s="12">
        <f t="shared" si="38"/>
        <v>4</v>
      </c>
      <c r="D1819" s="38" t="str">
        <f>VLOOKUP($B1819,data!$A$6:$M$15000,7)</f>
        <v>N/A</v>
      </c>
    </row>
    <row r="1820" spans="1:4">
      <c r="A1820" s="1">
        <v>37360</v>
      </c>
      <c r="B1820" s="4">
        <v>37360</v>
      </c>
      <c r="C1820" s="12">
        <f t="shared" si="38"/>
        <v>4</v>
      </c>
      <c r="D1820" s="38" t="str">
        <f>VLOOKUP($B1820,data!$A$6:$M$15000,7)</f>
        <v>N/A</v>
      </c>
    </row>
    <row r="1821" spans="1:4">
      <c r="A1821" s="1">
        <v>37361</v>
      </c>
      <c r="B1821" s="4">
        <v>37361</v>
      </c>
      <c r="C1821" s="12">
        <f t="shared" si="38"/>
        <v>4</v>
      </c>
      <c r="D1821" s="38" t="str">
        <f>VLOOKUP($B1821,data!$A$6:$M$15000,7)</f>
        <v>N/A</v>
      </c>
    </row>
    <row r="1822" spans="1:4">
      <c r="A1822" s="1">
        <v>37362</v>
      </c>
      <c r="B1822" s="4">
        <v>37362</v>
      </c>
      <c r="C1822" s="12">
        <f t="shared" si="38"/>
        <v>4</v>
      </c>
      <c r="D1822" s="38" t="str">
        <f>VLOOKUP($B1822,data!$A$6:$M$15000,7)</f>
        <v>N/A</v>
      </c>
    </row>
    <row r="1823" spans="1:4">
      <c r="A1823" s="1">
        <v>37363</v>
      </c>
      <c r="B1823" s="4">
        <v>37363</v>
      </c>
      <c r="C1823" s="12">
        <f t="shared" si="38"/>
        <v>4</v>
      </c>
      <c r="D1823" s="38" t="str">
        <f>VLOOKUP($B1823,data!$A$6:$M$15000,7)</f>
        <v>N/A</v>
      </c>
    </row>
    <row r="1824" spans="1:4">
      <c r="A1824" s="1">
        <v>37364</v>
      </c>
      <c r="B1824" s="4">
        <v>37364</v>
      </c>
      <c r="C1824" s="12">
        <f t="shared" si="38"/>
        <v>4</v>
      </c>
      <c r="D1824" s="38" t="str">
        <f>VLOOKUP($B1824,data!$A$6:$M$15000,7)</f>
        <v>N/A</v>
      </c>
    </row>
    <row r="1825" spans="1:4">
      <c r="A1825" s="1">
        <v>37365</v>
      </c>
      <c r="B1825" s="4">
        <v>37365</v>
      </c>
      <c r="C1825" s="12">
        <f t="shared" si="38"/>
        <v>4</v>
      </c>
      <c r="D1825" s="38" t="str">
        <f>VLOOKUP($B1825,data!$A$6:$M$15000,7)</f>
        <v>N/A</v>
      </c>
    </row>
    <row r="1826" spans="1:4">
      <c r="A1826" s="1">
        <v>37366</v>
      </c>
      <c r="B1826" s="4">
        <v>37366</v>
      </c>
      <c r="C1826" s="12">
        <f t="shared" si="38"/>
        <v>4</v>
      </c>
      <c r="D1826" s="38" t="str">
        <f>VLOOKUP($B1826,data!$A$6:$M$15000,7)</f>
        <v>N/A</v>
      </c>
    </row>
    <row r="1827" spans="1:4">
      <c r="A1827" s="1">
        <v>37367</v>
      </c>
      <c r="B1827" s="4">
        <v>37367</v>
      </c>
      <c r="C1827" s="12">
        <f t="shared" si="38"/>
        <v>4</v>
      </c>
      <c r="D1827" s="38" t="str">
        <f>VLOOKUP($B1827,data!$A$6:$M$15000,7)</f>
        <v>N/A</v>
      </c>
    </row>
    <row r="1828" spans="1:4">
      <c r="A1828" s="1">
        <v>37368</v>
      </c>
      <c r="B1828" s="4">
        <v>37368</v>
      </c>
      <c r="C1828" s="12">
        <f t="shared" si="38"/>
        <v>4</v>
      </c>
      <c r="D1828" s="38" t="str">
        <f>VLOOKUP($B1828,data!$A$6:$M$15000,7)</f>
        <v>N/A</v>
      </c>
    </row>
    <row r="1829" spans="1:4">
      <c r="A1829" s="1">
        <v>37369</v>
      </c>
      <c r="B1829" s="4">
        <v>37369</v>
      </c>
      <c r="C1829" s="12">
        <f t="shared" si="38"/>
        <v>4</v>
      </c>
      <c r="D1829" s="38" t="str">
        <f>VLOOKUP($B1829,data!$A$6:$M$15000,7)</f>
        <v>N/A</v>
      </c>
    </row>
    <row r="1830" spans="1:4">
      <c r="A1830" s="1">
        <v>37370</v>
      </c>
      <c r="B1830" s="4">
        <v>37370</v>
      </c>
      <c r="C1830" s="12">
        <f t="shared" si="38"/>
        <v>4</v>
      </c>
      <c r="D1830" s="38" t="str">
        <f>VLOOKUP($B1830,data!$A$6:$M$15000,7)</f>
        <v>N/A</v>
      </c>
    </row>
    <row r="1831" spans="1:4">
      <c r="A1831" s="1">
        <v>37371</v>
      </c>
      <c r="B1831" s="4">
        <v>37371</v>
      </c>
      <c r="C1831" s="12">
        <f t="shared" si="38"/>
        <v>4</v>
      </c>
      <c r="D1831" s="38" t="str">
        <f>VLOOKUP($B1831,data!$A$6:$M$15000,7)</f>
        <v>N/A</v>
      </c>
    </row>
    <row r="1832" spans="1:4">
      <c r="A1832" s="1">
        <v>37372</v>
      </c>
      <c r="B1832" s="4">
        <v>37372</v>
      </c>
      <c r="C1832" s="12">
        <f t="shared" si="38"/>
        <v>4</v>
      </c>
      <c r="D1832" s="38" t="str">
        <f>VLOOKUP($B1832,data!$A$6:$M$15000,7)</f>
        <v>N/A</v>
      </c>
    </row>
    <row r="1833" spans="1:4">
      <c r="A1833" s="1">
        <v>37373</v>
      </c>
      <c r="B1833" s="4">
        <v>37373</v>
      </c>
      <c r="C1833" s="12">
        <f t="shared" si="38"/>
        <v>4</v>
      </c>
      <c r="D1833" s="38" t="str">
        <f>VLOOKUP($B1833,data!$A$6:$M$15000,7)</f>
        <v>N/A</v>
      </c>
    </row>
    <row r="1834" spans="1:4">
      <c r="A1834" s="1">
        <v>37374</v>
      </c>
      <c r="B1834" s="4">
        <v>37374</v>
      </c>
      <c r="C1834" s="12">
        <f t="shared" si="38"/>
        <v>4</v>
      </c>
      <c r="D1834" s="38" t="str">
        <f>VLOOKUP($B1834,data!$A$6:$M$15000,7)</f>
        <v>N/A</v>
      </c>
    </row>
    <row r="1835" spans="1:4">
      <c r="A1835" s="1">
        <v>37375</v>
      </c>
      <c r="B1835" s="4">
        <v>37375</v>
      </c>
      <c r="C1835" s="12">
        <f t="shared" si="38"/>
        <v>4</v>
      </c>
      <c r="D1835" s="38" t="str">
        <f>VLOOKUP($B1835,data!$A$6:$M$15000,7)</f>
        <v>N/A</v>
      </c>
    </row>
    <row r="1836" spans="1:4">
      <c r="A1836" s="1">
        <v>37376</v>
      </c>
      <c r="B1836" s="4">
        <v>37376</v>
      </c>
      <c r="C1836" s="12">
        <f t="shared" si="38"/>
        <v>4</v>
      </c>
      <c r="D1836" s="38" t="str">
        <f>VLOOKUP($B1836,data!$A$6:$M$15000,7)</f>
        <v>N/A</v>
      </c>
    </row>
    <row r="1837" spans="1:4">
      <c r="A1837" s="1">
        <v>37377</v>
      </c>
      <c r="B1837" s="4">
        <v>37377</v>
      </c>
      <c r="C1837" s="12">
        <f t="shared" si="38"/>
        <v>5</v>
      </c>
      <c r="D1837" s="38" t="str">
        <f>VLOOKUP($B1837,data!$A$6:$M$15000,7)</f>
        <v>N/A</v>
      </c>
    </row>
    <row r="1838" spans="1:4">
      <c r="A1838" s="1">
        <v>37378</v>
      </c>
      <c r="B1838" s="4">
        <v>37378</v>
      </c>
      <c r="C1838" s="12">
        <f t="shared" si="38"/>
        <v>5</v>
      </c>
      <c r="D1838" s="38" t="str">
        <f>VLOOKUP($B1838,data!$A$6:$M$15000,7)</f>
        <v>N/A</v>
      </c>
    </row>
    <row r="1839" spans="1:4">
      <c r="A1839" s="1">
        <v>37379</v>
      </c>
      <c r="B1839" s="4">
        <v>37379</v>
      </c>
      <c r="C1839" s="12">
        <f t="shared" si="38"/>
        <v>5</v>
      </c>
      <c r="D1839" s="38" t="str">
        <f>VLOOKUP($B1839,data!$A$6:$M$15000,7)</f>
        <v>N/A</v>
      </c>
    </row>
    <row r="1840" spans="1:4">
      <c r="A1840" s="1">
        <v>37380</v>
      </c>
      <c r="B1840" s="4">
        <v>37380</v>
      </c>
      <c r="C1840" s="12">
        <f t="shared" si="38"/>
        <v>5</v>
      </c>
      <c r="D1840" s="38" t="str">
        <f>VLOOKUP($B1840,data!$A$6:$M$15000,7)</f>
        <v>N/A</v>
      </c>
    </row>
    <row r="1841" spans="1:4">
      <c r="A1841" s="1">
        <v>37381</v>
      </c>
      <c r="B1841" s="4">
        <v>37381</v>
      </c>
      <c r="C1841" s="12">
        <f t="shared" si="38"/>
        <v>5</v>
      </c>
      <c r="D1841" s="38" t="str">
        <f>VLOOKUP($B1841,data!$A$6:$M$15000,7)</f>
        <v>N/A</v>
      </c>
    </row>
    <row r="1842" spans="1:4">
      <c r="A1842" s="1">
        <v>37382</v>
      </c>
      <c r="B1842" s="4">
        <v>37382</v>
      </c>
      <c r="C1842" s="12">
        <f t="shared" si="38"/>
        <v>5</v>
      </c>
      <c r="D1842" s="38" t="str">
        <f>VLOOKUP($B1842,data!$A$6:$M$15000,7)</f>
        <v>N/A</v>
      </c>
    </row>
    <row r="1843" spans="1:4">
      <c r="A1843" s="1">
        <v>37383</v>
      </c>
      <c r="B1843" s="4">
        <v>37383</v>
      </c>
      <c r="C1843" s="12">
        <f t="shared" si="38"/>
        <v>5</v>
      </c>
      <c r="D1843" s="38" t="str">
        <f>VLOOKUP($B1843,data!$A$6:$M$15000,7)</f>
        <v>N/A</v>
      </c>
    </row>
    <row r="1844" spans="1:4">
      <c r="A1844" s="1">
        <v>37384</v>
      </c>
      <c r="B1844" s="4">
        <v>37384</v>
      </c>
      <c r="C1844" s="12">
        <f t="shared" si="38"/>
        <v>5</v>
      </c>
      <c r="D1844" s="38" t="str">
        <f>VLOOKUP($B1844,data!$A$6:$M$15000,7)</f>
        <v>N/A</v>
      </c>
    </row>
    <row r="1845" spans="1:4">
      <c r="A1845" s="1">
        <v>37385</v>
      </c>
      <c r="B1845" s="4">
        <v>37385</v>
      </c>
      <c r="C1845" s="12">
        <f t="shared" si="38"/>
        <v>5</v>
      </c>
      <c r="D1845" s="38" t="str">
        <f>VLOOKUP($B1845,data!$A$6:$M$15000,7)</f>
        <v>N/A</v>
      </c>
    </row>
    <row r="1846" spans="1:4">
      <c r="A1846" s="1">
        <v>37386</v>
      </c>
      <c r="B1846" s="4">
        <v>37386</v>
      </c>
      <c r="C1846" s="12">
        <f t="shared" si="38"/>
        <v>5</v>
      </c>
      <c r="D1846" s="38" t="str">
        <f>VLOOKUP($B1846,data!$A$6:$M$15000,7)</f>
        <v>N/A</v>
      </c>
    </row>
    <row r="1847" spans="1:4">
      <c r="A1847" s="1">
        <v>37387</v>
      </c>
      <c r="B1847" s="4">
        <v>37387</v>
      </c>
      <c r="C1847" s="12">
        <f t="shared" si="38"/>
        <v>5</v>
      </c>
      <c r="D1847" s="38" t="str">
        <f>VLOOKUP($B1847,data!$A$6:$M$15000,7)</f>
        <v>N/A</v>
      </c>
    </row>
    <row r="1848" spans="1:4">
      <c r="A1848" s="1">
        <v>37388</v>
      </c>
      <c r="B1848" s="4">
        <v>37388</v>
      </c>
      <c r="C1848" s="12">
        <f t="shared" si="38"/>
        <v>5</v>
      </c>
      <c r="D1848" s="38" t="str">
        <f>VLOOKUP($B1848,data!$A$6:$M$15000,7)</f>
        <v>N/A</v>
      </c>
    </row>
    <row r="1849" spans="1:4">
      <c r="A1849" s="1">
        <v>37389</v>
      </c>
      <c r="B1849" s="4">
        <v>37389</v>
      </c>
      <c r="C1849" s="12">
        <f t="shared" si="38"/>
        <v>5</v>
      </c>
      <c r="D1849" s="38" t="str">
        <f>VLOOKUP($B1849,data!$A$6:$M$15000,7)</f>
        <v>N/A</v>
      </c>
    </row>
    <row r="1850" spans="1:4">
      <c r="A1850" s="1">
        <v>37390</v>
      </c>
      <c r="B1850" s="4">
        <v>37390</v>
      </c>
      <c r="C1850" s="12">
        <f t="shared" si="38"/>
        <v>5</v>
      </c>
      <c r="D1850" s="38" t="str">
        <f>VLOOKUP($B1850,data!$A$6:$M$15000,7)</f>
        <v>N/A</v>
      </c>
    </row>
    <row r="1851" spans="1:4">
      <c r="A1851" s="1">
        <v>37391</v>
      </c>
      <c r="B1851" s="4">
        <v>37391</v>
      </c>
      <c r="C1851" s="12">
        <f t="shared" si="38"/>
        <v>5</v>
      </c>
      <c r="D1851" s="38" t="str">
        <f>VLOOKUP($B1851,data!$A$6:$M$15000,7)</f>
        <v>N/A</v>
      </c>
    </row>
    <row r="1852" spans="1:4">
      <c r="A1852" s="1">
        <v>37392</v>
      </c>
      <c r="B1852" s="4">
        <v>37392</v>
      </c>
      <c r="C1852" s="12">
        <f t="shared" si="38"/>
        <v>5</v>
      </c>
      <c r="D1852" s="38" t="str">
        <f>VLOOKUP($B1852,data!$A$6:$M$15000,7)</f>
        <v>N/A</v>
      </c>
    </row>
    <row r="1853" spans="1:4">
      <c r="A1853" s="1">
        <v>37393</v>
      </c>
      <c r="B1853" s="4">
        <v>37393</v>
      </c>
      <c r="C1853" s="12">
        <f t="shared" si="38"/>
        <v>5</v>
      </c>
      <c r="D1853" s="38" t="str">
        <f>VLOOKUP($B1853,data!$A$6:$M$15000,7)</f>
        <v>N/A</v>
      </c>
    </row>
    <row r="1854" spans="1:4">
      <c r="A1854" s="1">
        <v>37394</v>
      </c>
      <c r="B1854" s="4">
        <v>37394</v>
      </c>
      <c r="C1854" s="12">
        <f t="shared" si="38"/>
        <v>5</v>
      </c>
      <c r="D1854" s="38" t="str">
        <f>VLOOKUP($B1854,data!$A$6:$M$15000,7)</f>
        <v>N/A</v>
      </c>
    </row>
    <row r="1855" spans="1:4">
      <c r="A1855" s="1">
        <v>37395</v>
      </c>
      <c r="B1855" s="4">
        <v>37395</v>
      </c>
      <c r="C1855" s="12">
        <f t="shared" si="38"/>
        <v>5</v>
      </c>
      <c r="D1855" s="38" t="str">
        <f>VLOOKUP($B1855,data!$A$6:$M$15000,7)</f>
        <v>N/A</v>
      </c>
    </row>
    <row r="1856" spans="1:4">
      <c r="A1856" s="1">
        <v>37396</v>
      </c>
      <c r="B1856" s="4">
        <v>37396</v>
      </c>
      <c r="C1856" s="12">
        <f t="shared" si="38"/>
        <v>5</v>
      </c>
      <c r="D1856" s="38" t="str">
        <f>VLOOKUP($B1856,data!$A$6:$M$15000,7)</f>
        <v>N/A</v>
      </c>
    </row>
    <row r="1857" spans="1:4">
      <c r="A1857" s="1">
        <v>37397</v>
      </c>
      <c r="B1857" s="4">
        <v>37397</v>
      </c>
      <c r="C1857" s="12">
        <f t="shared" si="38"/>
        <v>5</v>
      </c>
      <c r="D1857" s="38" t="str">
        <f>VLOOKUP($B1857,data!$A$6:$M$15000,7)</f>
        <v>N/A</v>
      </c>
    </row>
    <row r="1858" spans="1:4">
      <c r="A1858" s="1">
        <v>37398</v>
      </c>
      <c r="B1858" s="4">
        <v>37398</v>
      </c>
      <c r="C1858" s="12">
        <f t="shared" si="38"/>
        <v>5</v>
      </c>
      <c r="D1858" s="38" t="str">
        <f>VLOOKUP($B1858,data!$A$6:$M$15000,7)</f>
        <v>N/A</v>
      </c>
    </row>
    <row r="1859" spans="1:4">
      <c r="A1859" s="1">
        <v>37399</v>
      </c>
      <c r="B1859" s="4">
        <v>37399</v>
      </c>
      <c r="C1859" s="12">
        <f t="shared" si="38"/>
        <v>5</v>
      </c>
      <c r="D1859" s="38" t="str">
        <f>VLOOKUP($B1859,data!$A$6:$M$15000,7)</f>
        <v>N/A</v>
      </c>
    </row>
    <row r="1860" spans="1:4">
      <c r="A1860" s="1">
        <v>37400</v>
      </c>
      <c r="B1860" s="4">
        <v>37400</v>
      </c>
      <c r="C1860" s="12">
        <f t="shared" si="38"/>
        <v>5</v>
      </c>
      <c r="D1860" s="38" t="str">
        <f>VLOOKUP($B1860,data!$A$6:$M$15000,7)</f>
        <v>N/A</v>
      </c>
    </row>
    <row r="1861" spans="1:4">
      <c r="A1861" s="1">
        <v>37401</v>
      </c>
      <c r="B1861" s="4">
        <v>37401</v>
      </c>
      <c r="C1861" s="12">
        <f t="shared" si="38"/>
        <v>5</v>
      </c>
      <c r="D1861" s="38" t="str">
        <f>VLOOKUP($B1861,data!$A$6:$M$15000,7)</f>
        <v>N/A</v>
      </c>
    </row>
    <row r="1862" spans="1:4">
      <c r="A1862" s="1">
        <v>37402</v>
      </c>
      <c r="B1862" s="4">
        <v>37402</v>
      </c>
      <c r="C1862" s="12">
        <f t="shared" si="38"/>
        <v>5</v>
      </c>
      <c r="D1862" s="38" t="str">
        <f>VLOOKUP($B1862,data!$A$6:$M$15000,7)</f>
        <v>N/A</v>
      </c>
    </row>
    <row r="1863" spans="1:4">
      <c r="A1863" s="1">
        <v>37403</v>
      </c>
      <c r="B1863" s="4">
        <v>37403</v>
      </c>
      <c r="C1863" s="12">
        <f t="shared" si="38"/>
        <v>5</v>
      </c>
      <c r="D1863" s="38" t="str">
        <f>VLOOKUP($B1863,data!$A$6:$M$15000,7)</f>
        <v>N/A</v>
      </c>
    </row>
    <row r="1864" spans="1:4">
      <c r="A1864" s="1">
        <v>37404</v>
      </c>
      <c r="B1864" s="4">
        <v>37404</v>
      </c>
      <c r="C1864" s="12">
        <f t="shared" si="38"/>
        <v>5</v>
      </c>
      <c r="D1864" s="38" t="str">
        <f>VLOOKUP($B1864,data!$A$6:$M$15000,7)</f>
        <v>N/A</v>
      </c>
    </row>
    <row r="1865" spans="1:4">
      <c r="A1865" s="1">
        <v>37405</v>
      </c>
      <c r="B1865" s="4">
        <v>37405</v>
      </c>
      <c r="C1865" s="12">
        <f t="shared" si="38"/>
        <v>5</v>
      </c>
      <c r="D1865" s="38" t="str">
        <f>VLOOKUP($B1865,data!$A$6:$M$15000,7)</f>
        <v>N/A</v>
      </c>
    </row>
    <row r="1866" spans="1:4">
      <c r="A1866" s="1">
        <v>37406</v>
      </c>
      <c r="B1866" s="4">
        <v>37406</v>
      </c>
      <c r="C1866" s="12">
        <f t="shared" si="38"/>
        <v>5</v>
      </c>
      <c r="D1866" s="38" t="str">
        <f>VLOOKUP($B1866,data!$A$6:$M$15000,7)</f>
        <v>N/A</v>
      </c>
    </row>
    <row r="1867" spans="1:4">
      <c r="A1867" s="1">
        <v>37407</v>
      </c>
      <c r="B1867" s="4">
        <v>37407</v>
      </c>
      <c r="C1867" s="12">
        <f t="shared" si="38"/>
        <v>5</v>
      </c>
      <c r="D1867" s="38" t="str">
        <f>VLOOKUP($B1867,data!$A$6:$M$15000,7)</f>
        <v>N/A</v>
      </c>
    </row>
    <row r="1868" spans="1:4">
      <c r="A1868" s="1">
        <v>37408</v>
      </c>
      <c r="B1868" s="4">
        <v>37408</v>
      </c>
      <c r="C1868" s="12">
        <f t="shared" ref="C1868:C1931" si="39">IF(B1868&lt;&gt;"",MONTH(B1868),0)</f>
        <v>6</v>
      </c>
      <c r="D1868" s="38" t="str">
        <f>VLOOKUP($B1868,data!$A$6:$M$15000,7)</f>
        <v>N/A</v>
      </c>
    </row>
    <row r="1869" spans="1:4">
      <c r="A1869" s="1">
        <v>37409</v>
      </c>
      <c r="B1869" s="4">
        <v>37409</v>
      </c>
      <c r="C1869" s="12">
        <f t="shared" si="39"/>
        <v>6</v>
      </c>
      <c r="D1869" s="38" t="str">
        <f>VLOOKUP($B1869,data!$A$6:$M$15000,7)</f>
        <v>N/A</v>
      </c>
    </row>
    <row r="1870" spans="1:4">
      <c r="A1870" s="1">
        <v>37410</v>
      </c>
      <c r="B1870" s="4">
        <v>37410</v>
      </c>
      <c r="C1870" s="12">
        <f t="shared" si="39"/>
        <v>6</v>
      </c>
      <c r="D1870" s="38" t="str">
        <f>VLOOKUP($B1870,data!$A$6:$M$15000,7)</f>
        <v>N/A</v>
      </c>
    </row>
    <row r="1871" spans="1:4">
      <c r="A1871" s="1">
        <v>37411</v>
      </c>
      <c r="B1871" s="4">
        <v>37411</v>
      </c>
      <c r="C1871" s="12">
        <f t="shared" si="39"/>
        <v>6</v>
      </c>
      <c r="D1871" s="38" t="str">
        <f>VLOOKUP($B1871,data!$A$6:$M$15000,7)</f>
        <v>N/A</v>
      </c>
    </row>
    <row r="1872" spans="1:4">
      <c r="A1872" s="1">
        <v>37412</v>
      </c>
      <c r="B1872" s="4">
        <v>37412</v>
      </c>
      <c r="C1872" s="12">
        <f t="shared" si="39"/>
        <v>6</v>
      </c>
      <c r="D1872" s="38" t="str">
        <f>VLOOKUP($B1872,data!$A$6:$M$15000,7)</f>
        <v>N/A</v>
      </c>
    </row>
    <row r="1873" spans="1:4">
      <c r="A1873" s="1">
        <v>37413</v>
      </c>
      <c r="B1873" s="4">
        <v>37413</v>
      </c>
      <c r="C1873" s="12">
        <f t="shared" si="39"/>
        <v>6</v>
      </c>
      <c r="D1873" s="38" t="str">
        <f>VLOOKUP($B1873,data!$A$6:$M$15000,7)</f>
        <v>N/A</v>
      </c>
    </row>
    <row r="1874" spans="1:4">
      <c r="A1874" s="1">
        <v>37414</v>
      </c>
      <c r="B1874" s="4">
        <v>37414</v>
      </c>
      <c r="C1874" s="12">
        <f t="shared" si="39"/>
        <v>6</v>
      </c>
      <c r="D1874" s="38" t="str">
        <f>VLOOKUP($B1874,data!$A$6:$M$15000,7)</f>
        <v>N/A</v>
      </c>
    </row>
    <row r="1875" spans="1:4">
      <c r="A1875" s="1">
        <v>37415</v>
      </c>
      <c r="B1875" s="4">
        <v>37415</v>
      </c>
      <c r="C1875" s="12">
        <f t="shared" si="39"/>
        <v>6</v>
      </c>
      <c r="D1875" s="38" t="str">
        <f>VLOOKUP($B1875,data!$A$6:$M$15000,7)</f>
        <v>N/A</v>
      </c>
    </row>
    <row r="1876" spans="1:4">
      <c r="A1876" s="1">
        <v>37416</v>
      </c>
      <c r="B1876" s="4">
        <v>37416</v>
      </c>
      <c r="C1876" s="12">
        <f t="shared" si="39"/>
        <v>6</v>
      </c>
      <c r="D1876" s="38" t="str">
        <f>VLOOKUP($B1876,data!$A$6:$M$15000,7)</f>
        <v>N/A</v>
      </c>
    </row>
    <row r="1877" spans="1:4">
      <c r="A1877" s="1">
        <v>37417</v>
      </c>
      <c r="B1877" s="4">
        <v>37417</v>
      </c>
      <c r="C1877" s="12">
        <f t="shared" si="39"/>
        <v>6</v>
      </c>
      <c r="D1877" s="38" t="str">
        <f>VLOOKUP($B1877,data!$A$6:$M$15000,7)</f>
        <v>N/A</v>
      </c>
    </row>
    <row r="1878" spans="1:4">
      <c r="A1878" s="1">
        <v>37418</v>
      </c>
      <c r="B1878" s="4">
        <v>37418</v>
      </c>
      <c r="C1878" s="12">
        <f t="shared" si="39"/>
        <v>6</v>
      </c>
      <c r="D1878" s="38" t="str">
        <f>VLOOKUP($B1878,data!$A$6:$M$15000,7)</f>
        <v>N/A</v>
      </c>
    </row>
    <row r="1879" spans="1:4">
      <c r="A1879" s="1">
        <v>37419</v>
      </c>
      <c r="B1879" s="4">
        <v>37419</v>
      </c>
      <c r="C1879" s="12">
        <f t="shared" si="39"/>
        <v>6</v>
      </c>
      <c r="D1879" s="38" t="str">
        <f>VLOOKUP($B1879,data!$A$6:$M$15000,7)</f>
        <v>N/A</v>
      </c>
    </row>
    <row r="1880" spans="1:4">
      <c r="A1880" s="1">
        <v>37420</v>
      </c>
      <c r="B1880" s="4">
        <v>37420</v>
      </c>
      <c r="C1880" s="12">
        <f t="shared" si="39"/>
        <v>6</v>
      </c>
      <c r="D1880" s="38" t="str">
        <f>VLOOKUP($B1880,data!$A$6:$M$15000,7)</f>
        <v>N/A</v>
      </c>
    </row>
    <row r="1881" spans="1:4">
      <c r="A1881" s="1">
        <v>37421</v>
      </c>
      <c r="B1881" s="4">
        <v>37421</v>
      </c>
      <c r="C1881" s="12">
        <f t="shared" si="39"/>
        <v>6</v>
      </c>
      <c r="D1881" s="38" t="str">
        <f>VLOOKUP($B1881,data!$A$6:$M$15000,7)</f>
        <v>N/A</v>
      </c>
    </row>
    <row r="1882" spans="1:4">
      <c r="A1882" s="1">
        <v>37422</v>
      </c>
      <c r="B1882" s="4">
        <v>37422</v>
      </c>
      <c r="C1882" s="12">
        <f t="shared" si="39"/>
        <v>6</v>
      </c>
      <c r="D1882" s="38" t="str">
        <f>VLOOKUP($B1882,data!$A$6:$M$15000,7)</f>
        <v>N/A</v>
      </c>
    </row>
    <row r="1883" spans="1:4">
      <c r="A1883" s="1">
        <v>37423</v>
      </c>
      <c r="B1883" s="4">
        <v>37423</v>
      </c>
      <c r="C1883" s="12">
        <f t="shared" si="39"/>
        <v>6</v>
      </c>
      <c r="D1883" s="38" t="str">
        <f>VLOOKUP($B1883,data!$A$6:$M$15000,7)</f>
        <v>N/A</v>
      </c>
    </row>
    <row r="1884" spans="1:4">
      <c r="A1884" s="1">
        <v>37424</v>
      </c>
      <c r="B1884" s="4">
        <v>37424</v>
      </c>
      <c r="C1884" s="12">
        <f t="shared" si="39"/>
        <v>6</v>
      </c>
      <c r="D1884" s="38" t="str">
        <f>VLOOKUP($B1884,data!$A$6:$M$15000,7)</f>
        <v>N/A</v>
      </c>
    </row>
    <row r="1885" spans="1:4">
      <c r="A1885" s="1">
        <v>37425</v>
      </c>
      <c r="B1885" s="4">
        <v>37425</v>
      </c>
      <c r="C1885" s="12">
        <f t="shared" si="39"/>
        <v>6</v>
      </c>
      <c r="D1885" s="38" t="str">
        <f>VLOOKUP($B1885,data!$A$6:$M$15000,7)</f>
        <v>N/A</v>
      </c>
    </row>
    <row r="1886" spans="1:4">
      <c r="A1886" s="1">
        <v>37426</v>
      </c>
      <c r="B1886" s="4">
        <v>37426</v>
      </c>
      <c r="C1886" s="12">
        <f t="shared" si="39"/>
        <v>6</v>
      </c>
      <c r="D1886" s="38" t="str">
        <f>VLOOKUP($B1886,data!$A$6:$M$15000,7)</f>
        <v>N/A</v>
      </c>
    </row>
    <row r="1887" spans="1:4">
      <c r="A1887" s="1">
        <v>37427</v>
      </c>
      <c r="B1887" s="4">
        <v>37427</v>
      </c>
      <c r="C1887" s="12">
        <f t="shared" si="39"/>
        <v>6</v>
      </c>
      <c r="D1887" s="38" t="str">
        <f>VLOOKUP($B1887,data!$A$6:$M$15000,7)</f>
        <v>N/A</v>
      </c>
    </row>
    <row r="1888" spans="1:4">
      <c r="A1888" s="1">
        <v>37428</v>
      </c>
      <c r="B1888" s="4">
        <v>37428</v>
      </c>
      <c r="C1888" s="12">
        <f t="shared" si="39"/>
        <v>6</v>
      </c>
      <c r="D1888" s="38" t="str">
        <f>VLOOKUP($B1888,data!$A$6:$M$15000,7)</f>
        <v>N/A</v>
      </c>
    </row>
    <row r="1889" spans="1:4">
      <c r="A1889" s="1">
        <v>37429</v>
      </c>
      <c r="B1889" s="4">
        <v>37429</v>
      </c>
      <c r="C1889" s="12">
        <f t="shared" si="39"/>
        <v>6</v>
      </c>
      <c r="D1889" s="38" t="str">
        <f>VLOOKUP($B1889,data!$A$6:$M$15000,7)</f>
        <v>N/A</v>
      </c>
    </row>
    <row r="1890" spans="1:4">
      <c r="A1890" s="1">
        <v>37430</v>
      </c>
      <c r="B1890" s="4">
        <v>37430</v>
      </c>
      <c r="C1890" s="12">
        <f t="shared" si="39"/>
        <v>6</v>
      </c>
      <c r="D1890" s="38" t="str">
        <f>VLOOKUP($B1890,data!$A$6:$M$15000,7)</f>
        <v>N/A</v>
      </c>
    </row>
    <row r="1891" spans="1:4">
      <c r="A1891" s="1">
        <v>37431</v>
      </c>
      <c r="B1891" s="4">
        <v>37431</v>
      </c>
      <c r="C1891" s="12">
        <f t="shared" si="39"/>
        <v>6</v>
      </c>
      <c r="D1891" s="38" t="str">
        <f>VLOOKUP($B1891,data!$A$6:$M$15000,7)</f>
        <v>N/A</v>
      </c>
    </row>
    <row r="1892" spans="1:4">
      <c r="A1892" s="1">
        <v>37432</v>
      </c>
      <c r="B1892" s="4">
        <v>37432</v>
      </c>
      <c r="C1892" s="12">
        <f t="shared" si="39"/>
        <v>6</v>
      </c>
      <c r="D1892" s="38" t="str">
        <f>VLOOKUP($B1892,data!$A$6:$M$15000,7)</f>
        <v>N/A</v>
      </c>
    </row>
    <row r="1893" spans="1:4">
      <c r="A1893" s="1">
        <v>37433</v>
      </c>
      <c r="B1893" s="4">
        <v>37433</v>
      </c>
      <c r="C1893" s="12">
        <f t="shared" si="39"/>
        <v>6</v>
      </c>
      <c r="D1893" s="38" t="str">
        <f>VLOOKUP($B1893,data!$A$6:$M$15000,7)</f>
        <v>N/A</v>
      </c>
    </row>
    <row r="1894" spans="1:4">
      <c r="A1894" s="1">
        <v>37434</v>
      </c>
      <c r="B1894" s="4">
        <v>37434</v>
      </c>
      <c r="C1894" s="12">
        <f t="shared" si="39"/>
        <v>6</v>
      </c>
      <c r="D1894" s="38" t="str">
        <f>VLOOKUP($B1894,data!$A$6:$M$15000,7)</f>
        <v>N/A</v>
      </c>
    </row>
    <row r="1895" spans="1:4">
      <c r="A1895" s="1">
        <v>37435</v>
      </c>
      <c r="B1895" s="4">
        <v>37435</v>
      </c>
      <c r="C1895" s="12">
        <f t="shared" si="39"/>
        <v>6</v>
      </c>
      <c r="D1895" s="38" t="str">
        <f>VLOOKUP($B1895,data!$A$6:$M$15000,7)</f>
        <v>N/A</v>
      </c>
    </row>
    <row r="1896" spans="1:4">
      <c r="A1896" s="1">
        <v>37436</v>
      </c>
      <c r="B1896" s="4">
        <v>37436</v>
      </c>
      <c r="C1896" s="12">
        <f t="shared" si="39"/>
        <v>6</v>
      </c>
      <c r="D1896" s="38" t="str">
        <f>VLOOKUP($B1896,data!$A$6:$M$15000,7)</f>
        <v>N/A</v>
      </c>
    </row>
    <row r="1897" spans="1:4">
      <c r="A1897" s="1">
        <v>37437</v>
      </c>
      <c r="B1897" s="4">
        <v>37437</v>
      </c>
      <c r="C1897" s="12">
        <f t="shared" si="39"/>
        <v>6</v>
      </c>
      <c r="D1897" s="38" t="str">
        <f>VLOOKUP($B1897,data!$A$6:$M$15000,7)</f>
        <v>N/A</v>
      </c>
    </row>
    <row r="1898" spans="1:4">
      <c r="A1898" s="1">
        <v>37438</v>
      </c>
      <c r="B1898" s="4">
        <v>37438</v>
      </c>
      <c r="C1898" s="12">
        <f t="shared" si="39"/>
        <v>7</v>
      </c>
      <c r="D1898" s="38" t="str">
        <f>VLOOKUP($B1898,data!$A$6:$M$15000,7)</f>
        <v>N/A</v>
      </c>
    </row>
    <row r="1899" spans="1:4">
      <c r="A1899" s="1">
        <v>37439</v>
      </c>
      <c r="B1899" s="4">
        <v>37439</v>
      </c>
      <c r="C1899" s="12">
        <f t="shared" si="39"/>
        <v>7</v>
      </c>
      <c r="D1899" s="38" t="str">
        <f>VLOOKUP($B1899,data!$A$6:$M$15000,7)</f>
        <v>N/A</v>
      </c>
    </row>
    <row r="1900" spans="1:4">
      <c r="A1900" s="1">
        <v>37440</v>
      </c>
      <c r="B1900" s="4">
        <v>37440</v>
      </c>
      <c r="C1900" s="12">
        <f t="shared" si="39"/>
        <v>7</v>
      </c>
      <c r="D1900" s="38" t="str">
        <f>VLOOKUP($B1900,data!$A$6:$M$15000,7)</f>
        <v>N/A</v>
      </c>
    </row>
    <row r="1901" spans="1:4">
      <c r="A1901" s="1">
        <v>37441</v>
      </c>
      <c r="B1901" s="4">
        <v>37441</v>
      </c>
      <c r="C1901" s="12">
        <f t="shared" si="39"/>
        <v>7</v>
      </c>
      <c r="D1901" s="38" t="str">
        <f>VLOOKUP($B1901,data!$A$6:$M$15000,7)</f>
        <v>N/A</v>
      </c>
    </row>
    <row r="1902" spans="1:4">
      <c r="A1902" s="1">
        <v>37442</v>
      </c>
      <c r="B1902" s="4">
        <v>37442</v>
      </c>
      <c r="C1902" s="12">
        <f t="shared" si="39"/>
        <v>7</v>
      </c>
      <c r="D1902" s="38" t="str">
        <f>VLOOKUP($B1902,data!$A$6:$M$15000,7)</f>
        <v>N/A</v>
      </c>
    </row>
    <row r="1903" spans="1:4">
      <c r="A1903" s="1">
        <v>37443</v>
      </c>
      <c r="B1903" s="4">
        <v>37443</v>
      </c>
      <c r="C1903" s="12">
        <f t="shared" si="39"/>
        <v>7</v>
      </c>
      <c r="D1903" s="38" t="str">
        <f>VLOOKUP($B1903,data!$A$6:$M$15000,7)</f>
        <v>N/A</v>
      </c>
    </row>
    <row r="1904" spans="1:4">
      <c r="A1904" s="1">
        <v>37444</v>
      </c>
      <c r="B1904" s="4">
        <v>37444</v>
      </c>
      <c r="C1904" s="12">
        <f t="shared" si="39"/>
        <v>7</v>
      </c>
      <c r="D1904" s="38" t="str">
        <f>VLOOKUP($B1904,data!$A$6:$M$15000,7)</f>
        <v>N/A</v>
      </c>
    </row>
    <row r="1905" spans="1:4">
      <c r="A1905" s="1">
        <v>37445</v>
      </c>
      <c r="B1905" s="4">
        <v>37445</v>
      </c>
      <c r="C1905" s="12">
        <f t="shared" si="39"/>
        <v>7</v>
      </c>
      <c r="D1905" s="38" t="str">
        <f>VLOOKUP($B1905,data!$A$6:$M$15000,7)</f>
        <v>N/A</v>
      </c>
    </row>
    <row r="1906" spans="1:4">
      <c r="A1906" s="1">
        <v>37446</v>
      </c>
      <c r="B1906" s="4">
        <v>37446</v>
      </c>
      <c r="C1906" s="12">
        <f t="shared" si="39"/>
        <v>7</v>
      </c>
      <c r="D1906" s="38" t="str">
        <f>VLOOKUP($B1906,data!$A$6:$M$15000,7)</f>
        <v>N/A</v>
      </c>
    </row>
    <row r="1907" spans="1:4">
      <c r="A1907" s="1">
        <v>37447</v>
      </c>
      <c r="B1907" s="4">
        <v>37447</v>
      </c>
      <c r="C1907" s="12">
        <f t="shared" si="39"/>
        <v>7</v>
      </c>
      <c r="D1907" s="38" t="str">
        <f>VLOOKUP($B1907,data!$A$6:$M$15000,7)</f>
        <v>N/A</v>
      </c>
    </row>
    <row r="1908" spans="1:4">
      <c r="A1908" s="1">
        <v>37448</v>
      </c>
      <c r="B1908" s="4">
        <v>37448</v>
      </c>
      <c r="C1908" s="12">
        <f t="shared" si="39"/>
        <v>7</v>
      </c>
      <c r="D1908" s="38" t="str">
        <f>VLOOKUP($B1908,data!$A$6:$M$15000,7)</f>
        <v>N/A</v>
      </c>
    </row>
    <row r="1909" spans="1:4">
      <c r="A1909" s="1">
        <v>37449</v>
      </c>
      <c r="B1909" s="4">
        <v>37449</v>
      </c>
      <c r="C1909" s="12">
        <f t="shared" si="39"/>
        <v>7</v>
      </c>
      <c r="D1909" s="38" t="str">
        <f>VLOOKUP($B1909,data!$A$6:$M$15000,7)</f>
        <v>N/A</v>
      </c>
    </row>
    <row r="1910" spans="1:4">
      <c r="A1910" s="1">
        <v>37450</v>
      </c>
      <c r="B1910" s="4">
        <v>37450</v>
      </c>
      <c r="C1910" s="12">
        <f t="shared" si="39"/>
        <v>7</v>
      </c>
      <c r="D1910" s="38" t="str">
        <f>VLOOKUP($B1910,data!$A$6:$M$15000,7)</f>
        <v>N/A</v>
      </c>
    </row>
    <row r="1911" spans="1:4">
      <c r="A1911" s="1">
        <v>37451</v>
      </c>
      <c r="B1911" s="4">
        <v>37451</v>
      </c>
      <c r="C1911" s="12">
        <f t="shared" si="39"/>
        <v>7</v>
      </c>
      <c r="D1911" s="38" t="str">
        <f>VLOOKUP($B1911,data!$A$6:$M$15000,7)</f>
        <v>N/A</v>
      </c>
    </row>
    <row r="1912" spans="1:4">
      <c r="A1912" s="1">
        <v>37452</v>
      </c>
      <c r="B1912" s="4">
        <v>37452</v>
      </c>
      <c r="C1912" s="12">
        <f t="shared" si="39"/>
        <v>7</v>
      </c>
      <c r="D1912" s="38" t="str">
        <f>VLOOKUP($B1912,data!$A$6:$M$15000,7)</f>
        <v>N/A</v>
      </c>
    </row>
    <row r="1913" spans="1:4">
      <c r="A1913" s="1">
        <v>37453</v>
      </c>
      <c r="B1913" s="4">
        <v>37453</v>
      </c>
      <c r="C1913" s="12">
        <f t="shared" si="39"/>
        <v>7</v>
      </c>
      <c r="D1913" s="38" t="str">
        <f>VLOOKUP($B1913,data!$A$6:$M$15000,7)</f>
        <v>N/A</v>
      </c>
    </row>
    <row r="1914" spans="1:4">
      <c r="A1914" s="1">
        <v>37454</v>
      </c>
      <c r="B1914" s="4">
        <v>37454</v>
      </c>
      <c r="C1914" s="12">
        <f t="shared" si="39"/>
        <v>7</v>
      </c>
      <c r="D1914" s="38" t="str">
        <f>VLOOKUP($B1914,data!$A$6:$M$15000,7)</f>
        <v>N/A</v>
      </c>
    </row>
    <row r="1915" spans="1:4">
      <c r="A1915" s="1">
        <v>37455</v>
      </c>
      <c r="B1915" s="4">
        <v>37455</v>
      </c>
      <c r="C1915" s="12">
        <f t="shared" si="39"/>
        <v>7</v>
      </c>
      <c r="D1915" s="38" t="str">
        <f>VLOOKUP($B1915,data!$A$6:$M$15000,7)</f>
        <v>N/A</v>
      </c>
    </row>
    <row r="1916" spans="1:4">
      <c r="A1916" s="1">
        <v>37456</v>
      </c>
      <c r="B1916" s="4">
        <v>37456</v>
      </c>
      <c r="C1916" s="12">
        <f t="shared" si="39"/>
        <v>7</v>
      </c>
      <c r="D1916" s="38" t="str">
        <f>VLOOKUP($B1916,data!$A$6:$M$15000,7)</f>
        <v>N/A</v>
      </c>
    </row>
    <row r="1917" spans="1:4">
      <c r="A1917" s="1">
        <v>37457</v>
      </c>
      <c r="B1917" s="4">
        <v>37457</v>
      </c>
      <c r="C1917" s="12">
        <f t="shared" si="39"/>
        <v>7</v>
      </c>
      <c r="D1917" s="38" t="str">
        <f>VLOOKUP($B1917,data!$A$6:$M$15000,7)</f>
        <v>N/A</v>
      </c>
    </row>
    <row r="1918" spans="1:4">
      <c r="A1918" s="1">
        <v>37458</v>
      </c>
      <c r="B1918" s="4">
        <v>37458</v>
      </c>
      <c r="C1918" s="12">
        <f t="shared" si="39"/>
        <v>7</v>
      </c>
      <c r="D1918" s="38" t="str">
        <f>VLOOKUP($B1918,data!$A$6:$M$15000,7)</f>
        <v>N/A</v>
      </c>
    </row>
    <row r="1919" spans="1:4">
      <c r="A1919" s="1">
        <v>37459</v>
      </c>
      <c r="B1919" s="4">
        <v>37459</v>
      </c>
      <c r="C1919" s="12">
        <f t="shared" si="39"/>
        <v>7</v>
      </c>
      <c r="D1919" s="38" t="str">
        <f>VLOOKUP($B1919,data!$A$6:$M$15000,7)</f>
        <v>N/A</v>
      </c>
    </row>
    <row r="1920" spans="1:4">
      <c r="A1920" s="1">
        <v>37460</v>
      </c>
      <c r="B1920" s="4">
        <v>37460</v>
      </c>
      <c r="C1920" s="12">
        <f t="shared" si="39"/>
        <v>7</v>
      </c>
      <c r="D1920" s="38" t="str">
        <f>VLOOKUP($B1920,data!$A$6:$M$15000,7)</f>
        <v>N/A</v>
      </c>
    </row>
    <row r="1921" spans="1:4">
      <c r="A1921" s="1">
        <v>37461</v>
      </c>
      <c r="B1921" s="4">
        <v>37461</v>
      </c>
      <c r="C1921" s="12">
        <f t="shared" si="39"/>
        <v>7</v>
      </c>
      <c r="D1921" s="38" t="str">
        <f>VLOOKUP($B1921,data!$A$6:$M$15000,7)</f>
        <v>N/A</v>
      </c>
    </row>
    <row r="1922" spans="1:4">
      <c r="A1922" s="1">
        <v>37462</v>
      </c>
      <c r="B1922" s="4">
        <v>37462</v>
      </c>
      <c r="C1922" s="12">
        <f t="shared" si="39"/>
        <v>7</v>
      </c>
      <c r="D1922" s="38" t="str">
        <f>VLOOKUP($B1922,data!$A$6:$M$15000,7)</f>
        <v>N/A</v>
      </c>
    </row>
    <row r="1923" spans="1:4">
      <c r="A1923" s="1">
        <v>37463</v>
      </c>
      <c r="B1923" s="4">
        <v>37463</v>
      </c>
      <c r="C1923" s="12">
        <f t="shared" si="39"/>
        <v>7</v>
      </c>
      <c r="D1923" s="38" t="str">
        <f>VLOOKUP($B1923,data!$A$6:$M$15000,7)</f>
        <v>N/A</v>
      </c>
    </row>
    <row r="1924" spans="1:4">
      <c r="A1924" s="1">
        <v>37464</v>
      </c>
      <c r="B1924" s="4">
        <v>37464</v>
      </c>
      <c r="C1924" s="12">
        <f t="shared" si="39"/>
        <v>7</v>
      </c>
      <c r="D1924" s="38" t="str">
        <f>VLOOKUP($B1924,data!$A$6:$M$15000,7)</f>
        <v>N/A</v>
      </c>
    </row>
    <row r="1925" spans="1:4">
      <c r="A1925" s="1">
        <v>37465</v>
      </c>
      <c r="B1925" s="4">
        <v>37465</v>
      </c>
      <c r="C1925" s="12">
        <f t="shared" si="39"/>
        <v>7</v>
      </c>
      <c r="D1925" s="38" t="str">
        <f>VLOOKUP($B1925,data!$A$6:$M$15000,7)</f>
        <v>N/A</v>
      </c>
    </row>
    <row r="1926" spans="1:4">
      <c r="A1926" s="1">
        <v>37466</v>
      </c>
      <c r="B1926" s="4">
        <v>37466</v>
      </c>
      <c r="C1926" s="12">
        <f t="shared" si="39"/>
        <v>7</v>
      </c>
      <c r="D1926" s="38" t="str">
        <f>VLOOKUP($B1926,data!$A$6:$M$15000,7)</f>
        <v>N/A</v>
      </c>
    </row>
    <row r="1927" spans="1:4">
      <c r="A1927" s="1">
        <v>37467</v>
      </c>
      <c r="B1927" s="4">
        <v>37467</v>
      </c>
      <c r="C1927" s="12">
        <f t="shared" si="39"/>
        <v>7</v>
      </c>
      <c r="D1927" s="38" t="str">
        <f>VLOOKUP($B1927,data!$A$6:$M$15000,7)</f>
        <v>N/A</v>
      </c>
    </row>
    <row r="1928" spans="1:4">
      <c r="A1928" s="1">
        <v>37468</v>
      </c>
      <c r="B1928" s="4">
        <v>37468</v>
      </c>
      <c r="C1928" s="12">
        <f t="shared" si="39"/>
        <v>7</v>
      </c>
      <c r="D1928" s="38" t="str">
        <f>VLOOKUP($B1928,data!$A$6:$M$15000,7)</f>
        <v>N/A</v>
      </c>
    </row>
    <row r="1929" spans="1:4">
      <c r="A1929" s="1">
        <v>37469</v>
      </c>
      <c r="B1929" s="4">
        <v>37469</v>
      </c>
      <c r="C1929" s="12">
        <f t="shared" si="39"/>
        <v>8</v>
      </c>
      <c r="D1929" s="38" t="str">
        <f>VLOOKUP($B1929,data!$A$6:$M$15000,7)</f>
        <v>N/A</v>
      </c>
    </row>
    <row r="1930" spans="1:4">
      <c r="A1930" s="1">
        <v>37470</v>
      </c>
      <c r="B1930" s="4">
        <v>37470</v>
      </c>
      <c r="C1930" s="12">
        <f t="shared" si="39"/>
        <v>8</v>
      </c>
      <c r="D1930" s="38" t="str">
        <f>VLOOKUP($B1930,data!$A$6:$M$15000,7)</f>
        <v>N/A</v>
      </c>
    </row>
    <row r="1931" spans="1:4">
      <c r="A1931" s="1">
        <v>37471</v>
      </c>
      <c r="B1931" s="4">
        <v>37471</v>
      </c>
      <c r="C1931" s="12">
        <f t="shared" si="39"/>
        <v>8</v>
      </c>
      <c r="D1931" s="38" t="str">
        <f>VLOOKUP($B1931,data!$A$6:$M$15000,7)</f>
        <v>N/A</v>
      </c>
    </row>
    <row r="1932" spans="1:4">
      <c r="A1932" s="1">
        <v>37472</v>
      </c>
      <c r="B1932" s="4">
        <v>37472</v>
      </c>
      <c r="C1932" s="12">
        <f t="shared" ref="C1932:C1995" si="40">IF(B1932&lt;&gt;"",MONTH(B1932),0)</f>
        <v>8</v>
      </c>
      <c r="D1932" s="38" t="str">
        <f>VLOOKUP($B1932,data!$A$6:$M$15000,7)</f>
        <v>N/A</v>
      </c>
    </row>
    <row r="1933" spans="1:4">
      <c r="A1933" s="1">
        <v>37473</v>
      </c>
      <c r="B1933" s="4">
        <v>37473</v>
      </c>
      <c r="C1933" s="12">
        <f t="shared" si="40"/>
        <v>8</v>
      </c>
      <c r="D1933" s="38" t="str">
        <f>VLOOKUP($B1933,data!$A$6:$M$15000,7)</f>
        <v>N/A</v>
      </c>
    </row>
    <row r="1934" spans="1:4">
      <c r="A1934" s="1">
        <v>37474</v>
      </c>
      <c r="B1934" s="4">
        <v>37474</v>
      </c>
      <c r="C1934" s="12">
        <f t="shared" si="40"/>
        <v>8</v>
      </c>
      <c r="D1934" s="38" t="str">
        <f>VLOOKUP($B1934,data!$A$6:$M$15000,7)</f>
        <v>N/A</v>
      </c>
    </row>
    <row r="1935" spans="1:4">
      <c r="A1935" s="1">
        <v>37475</v>
      </c>
      <c r="B1935" s="4">
        <v>37475</v>
      </c>
      <c r="C1935" s="12">
        <f t="shared" si="40"/>
        <v>8</v>
      </c>
      <c r="D1935" s="38" t="str">
        <f>VLOOKUP($B1935,data!$A$6:$M$15000,7)</f>
        <v>N/A</v>
      </c>
    </row>
    <row r="1936" spans="1:4">
      <c r="A1936" s="1">
        <v>37476</v>
      </c>
      <c r="B1936" s="4">
        <v>37476</v>
      </c>
      <c r="C1936" s="12">
        <f t="shared" si="40"/>
        <v>8</v>
      </c>
      <c r="D1936" s="38" t="str">
        <f>VLOOKUP($B1936,data!$A$6:$M$15000,7)</f>
        <v>N/A</v>
      </c>
    </row>
    <row r="1937" spans="1:4">
      <c r="A1937" s="1">
        <v>37477</v>
      </c>
      <c r="B1937" s="4">
        <v>37477</v>
      </c>
      <c r="C1937" s="12">
        <f t="shared" si="40"/>
        <v>8</v>
      </c>
      <c r="D1937" s="38" t="str">
        <f>VLOOKUP($B1937,data!$A$6:$M$15000,7)</f>
        <v>N/A</v>
      </c>
    </row>
    <row r="1938" spans="1:4">
      <c r="A1938" s="1">
        <v>37478</v>
      </c>
      <c r="B1938" s="4">
        <v>37478</v>
      </c>
      <c r="C1938" s="12">
        <f t="shared" si="40"/>
        <v>8</v>
      </c>
      <c r="D1938" s="38" t="str">
        <f>VLOOKUP($B1938,data!$A$6:$M$15000,7)</f>
        <v>N/A</v>
      </c>
    </row>
    <row r="1939" spans="1:4">
      <c r="A1939" s="1">
        <v>37479</v>
      </c>
      <c r="B1939" s="4">
        <v>37479</v>
      </c>
      <c r="C1939" s="12">
        <f t="shared" si="40"/>
        <v>8</v>
      </c>
      <c r="D1939" s="38" t="str">
        <f>VLOOKUP($B1939,data!$A$6:$M$15000,7)</f>
        <v>N/A</v>
      </c>
    </row>
    <row r="1940" spans="1:4">
      <c r="A1940" s="1">
        <v>37480</v>
      </c>
      <c r="B1940" s="4">
        <v>37480</v>
      </c>
      <c r="C1940" s="12">
        <f t="shared" si="40"/>
        <v>8</v>
      </c>
      <c r="D1940" s="38" t="str">
        <f>VLOOKUP($B1940,data!$A$6:$M$15000,7)</f>
        <v>N/A</v>
      </c>
    </row>
    <row r="1941" spans="1:4">
      <c r="A1941" s="1">
        <v>37481</v>
      </c>
      <c r="B1941" s="4">
        <v>37481</v>
      </c>
      <c r="C1941" s="12">
        <f t="shared" si="40"/>
        <v>8</v>
      </c>
      <c r="D1941" s="38" t="str">
        <f>VLOOKUP($B1941,data!$A$6:$M$15000,7)</f>
        <v>N/A</v>
      </c>
    </row>
    <row r="1942" spans="1:4">
      <c r="A1942" s="1">
        <v>37482</v>
      </c>
      <c r="B1942" s="4">
        <v>37482</v>
      </c>
      <c r="C1942" s="12">
        <f t="shared" si="40"/>
        <v>8</v>
      </c>
      <c r="D1942" s="38" t="str">
        <f>VLOOKUP($B1942,data!$A$6:$M$15000,7)</f>
        <v>N/A</v>
      </c>
    </row>
    <row r="1943" spans="1:4">
      <c r="A1943" s="1">
        <v>37483</v>
      </c>
      <c r="B1943" s="4">
        <v>37483</v>
      </c>
      <c r="C1943" s="12">
        <f t="shared" si="40"/>
        <v>8</v>
      </c>
      <c r="D1943" s="38" t="str">
        <f>VLOOKUP($B1943,data!$A$6:$M$15000,7)</f>
        <v>N/A</v>
      </c>
    </row>
    <row r="1944" spans="1:4">
      <c r="A1944" s="1">
        <v>37484</v>
      </c>
      <c r="B1944" s="4">
        <v>37484</v>
      </c>
      <c r="C1944" s="12">
        <f t="shared" si="40"/>
        <v>8</v>
      </c>
      <c r="D1944" s="38" t="str">
        <f>VLOOKUP($B1944,data!$A$6:$M$15000,7)</f>
        <v>N/A</v>
      </c>
    </row>
    <row r="1945" spans="1:4">
      <c r="A1945" s="1">
        <v>37485</v>
      </c>
      <c r="B1945" s="4">
        <v>37485</v>
      </c>
      <c r="C1945" s="12">
        <f t="shared" si="40"/>
        <v>8</v>
      </c>
      <c r="D1945" s="38" t="str">
        <f>VLOOKUP($B1945,data!$A$6:$M$15000,7)</f>
        <v>N/A</v>
      </c>
    </row>
    <row r="1946" spans="1:4">
      <c r="A1946" s="1">
        <v>37486</v>
      </c>
      <c r="B1946" s="4">
        <v>37486</v>
      </c>
      <c r="C1946" s="12">
        <f t="shared" si="40"/>
        <v>8</v>
      </c>
      <c r="D1946" s="38" t="str">
        <f>VLOOKUP($B1946,data!$A$6:$M$15000,7)</f>
        <v>N/A</v>
      </c>
    </row>
    <row r="1947" spans="1:4">
      <c r="A1947" s="1">
        <v>37487</v>
      </c>
      <c r="B1947" s="4">
        <v>37487</v>
      </c>
      <c r="C1947" s="12">
        <f t="shared" si="40"/>
        <v>8</v>
      </c>
      <c r="D1947" s="38" t="str">
        <f>VLOOKUP($B1947,data!$A$6:$M$15000,7)</f>
        <v>N/A</v>
      </c>
    </row>
    <row r="1948" spans="1:4">
      <c r="A1948" s="1">
        <v>37488</v>
      </c>
      <c r="B1948" s="4">
        <v>37488</v>
      </c>
      <c r="C1948" s="12">
        <f t="shared" si="40"/>
        <v>8</v>
      </c>
      <c r="D1948" s="38" t="str">
        <f>VLOOKUP($B1948,data!$A$6:$M$15000,7)</f>
        <v>N/A</v>
      </c>
    </row>
    <row r="1949" spans="1:4">
      <c r="A1949" s="1">
        <v>37489</v>
      </c>
      <c r="B1949" s="4">
        <v>37489</v>
      </c>
      <c r="C1949" s="12">
        <f t="shared" si="40"/>
        <v>8</v>
      </c>
      <c r="D1949" s="38" t="str">
        <f>VLOOKUP($B1949,data!$A$6:$M$15000,7)</f>
        <v>N/A</v>
      </c>
    </row>
    <row r="1950" spans="1:4">
      <c r="A1950" s="1">
        <v>37490</v>
      </c>
      <c r="B1950" s="4">
        <v>37490</v>
      </c>
      <c r="C1950" s="12">
        <f t="shared" si="40"/>
        <v>8</v>
      </c>
      <c r="D1950" s="38" t="str">
        <f>VLOOKUP($B1950,data!$A$6:$M$15000,7)</f>
        <v>N/A</v>
      </c>
    </row>
    <row r="1951" spans="1:4">
      <c r="A1951" s="1">
        <v>37491</v>
      </c>
      <c r="B1951" s="4">
        <v>37491</v>
      </c>
      <c r="C1951" s="12">
        <f t="shared" si="40"/>
        <v>8</v>
      </c>
      <c r="D1951" s="38" t="str">
        <f>VLOOKUP($B1951,data!$A$6:$M$15000,7)</f>
        <v>N/A</v>
      </c>
    </row>
    <row r="1952" spans="1:4">
      <c r="A1952" s="1">
        <v>37492</v>
      </c>
      <c r="B1952" s="4">
        <v>37492</v>
      </c>
      <c r="C1952" s="12">
        <f t="shared" si="40"/>
        <v>8</v>
      </c>
      <c r="D1952" s="38" t="str">
        <f>VLOOKUP($B1952,data!$A$6:$M$15000,7)</f>
        <v>N/A</v>
      </c>
    </row>
    <row r="1953" spans="1:4">
      <c r="A1953" s="1">
        <v>37493</v>
      </c>
      <c r="B1953" s="4">
        <v>37493</v>
      </c>
      <c r="C1953" s="12">
        <f t="shared" si="40"/>
        <v>8</v>
      </c>
      <c r="D1953" s="38" t="str">
        <f>VLOOKUP($B1953,data!$A$6:$M$15000,7)</f>
        <v>N/A</v>
      </c>
    </row>
    <row r="1954" spans="1:4">
      <c r="A1954" s="1">
        <v>37494</v>
      </c>
      <c r="B1954" s="4">
        <v>37494</v>
      </c>
      <c r="C1954" s="12">
        <f t="shared" si="40"/>
        <v>8</v>
      </c>
      <c r="D1954" s="38" t="str">
        <f>VLOOKUP($B1954,data!$A$6:$M$15000,7)</f>
        <v>N/A</v>
      </c>
    </row>
    <row r="1955" spans="1:4">
      <c r="A1955" s="1">
        <v>37495</v>
      </c>
      <c r="B1955" s="4">
        <v>37495</v>
      </c>
      <c r="C1955" s="12">
        <f t="shared" si="40"/>
        <v>8</v>
      </c>
      <c r="D1955" s="38" t="str">
        <f>VLOOKUP($B1955,data!$A$6:$M$15000,7)</f>
        <v>N/A</v>
      </c>
    </row>
    <row r="1956" spans="1:4">
      <c r="A1956" s="1">
        <v>37496</v>
      </c>
      <c r="B1956" s="4">
        <v>37496</v>
      </c>
      <c r="C1956" s="12">
        <f t="shared" si="40"/>
        <v>8</v>
      </c>
      <c r="D1956" s="38" t="str">
        <f>VLOOKUP($B1956,data!$A$6:$M$15000,7)</f>
        <v>N/A</v>
      </c>
    </row>
    <row r="1957" spans="1:4">
      <c r="A1957" s="1">
        <v>37497</v>
      </c>
      <c r="B1957" s="4">
        <v>37497</v>
      </c>
      <c r="C1957" s="12">
        <f t="shared" si="40"/>
        <v>8</v>
      </c>
      <c r="D1957" s="38" t="str">
        <f>VLOOKUP($B1957,data!$A$6:$M$15000,7)</f>
        <v>N/A</v>
      </c>
    </row>
    <row r="1958" spans="1:4">
      <c r="A1958" s="1">
        <v>37498</v>
      </c>
      <c r="B1958" s="4">
        <v>37498</v>
      </c>
      <c r="C1958" s="12">
        <f t="shared" si="40"/>
        <v>8</v>
      </c>
      <c r="D1958" s="38" t="str">
        <f>VLOOKUP($B1958,data!$A$6:$M$15000,7)</f>
        <v>N/A</v>
      </c>
    </row>
    <row r="1959" spans="1:4">
      <c r="A1959" s="1">
        <v>37499</v>
      </c>
      <c r="B1959" s="4">
        <v>37499</v>
      </c>
      <c r="C1959" s="12">
        <f t="shared" si="40"/>
        <v>8</v>
      </c>
      <c r="D1959" s="38" t="str">
        <f>VLOOKUP($B1959,data!$A$6:$M$15000,7)</f>
        <v>N/A</v>
      </c>
    </row>
    <row r="1960" spans="1:4">
      <c r="A1960" s="1">
        <v>37500</v>
      </c>
      <c r="B1960" s="4">
        <v>37500</v>
      </c>
      <c r="C1960" s="12">
        <f t="shared" si="40"/>
        <v>9</v>
      </c>
      <c r="D1960" s="38" t="str">
        <f>VLOOKUP($B1960,data!$A$6:$M$15000,7)</f>
        <v>N/A</v>
      </c>
    </row>
    <row r="1961" spans="1:4">
      <c r="A1961" s="1">
        <v>37501</v>
      </c>
      <c r="B1961" s="4">
        <v>37501</v>
      </c>
      <c r="C1961" s="12">
        <f t="shared" si="40"/>
        <v>9</v>
      </c>
      <c r="D1961" s="38" t="str">
        <f>VLOOKUP($B1961,data!$A$6:$M$15000,7)</f>
        <v>N/A</v>
      </c>
    </row>
    <row r="1962" spans="1:4">
      <c r="A1962" s="1">
        <v>37502</v>
      </c>
      <c r="B1962" s="4">
        <v>37502</v>
      </c>
      <c r="C1962" s="12">
        <f t="shared" si="40"/>
        <v>9</v>
      </c>
      <c r="D1962" s="38" t="str">
        <f>VLOOKUP($B1962,data!$A$6:$M$15000,7)</f>
        <v>N/A</v>
      </c>
    </row>
    <row r="1963" spans="1:4">
      <c r="A1963" s="1">
        <v>37503</v>
      </c>
      <c r="B1963" s="4">
        <v>37503</v>
      </c>
      <c r="C1963" s="12">
        <f t="shared" si="40"/>
        <v>9</v>
      </c>
      <c r="D1963" s="38" t="str">
        <f>VLOOKUP($B1963,data!$A$6:$M$15000,7)</f>
        <v>N/A</v>
      </c>
    </row>
    <row r="1964" spans="1:4">
      <c r="A1964" s="1">
        <v>37504</v>
      </c>
      <c r="B1964" s="4">
        <v>37504</v>
      </c>
      <c r="C1964" s="12">
        <f t="shared" si="40"/>
        <v>9</v>
      </c>
      <c r="D1964" s="38" t="str">
        <f>VLOOKUP($B1964,data!$A$6:$M$15000,7)</f>
        <v>N/A</v>
      </c>
    </row>
    <row r="1965" spans="1:4">
      <c r="A1965" s="1">
        <v>37505</v>
      </c>
      <c r="B1965" s="4">
        <v>37505</v>
      </c>
      <c r="C1965" s="12">
        <f t="shared" si="40"/>
        <v>9</v>
      </c>
      <c r="D1965" s="38" t="str">
        <f>VLOOKUP($B1965,data!$A$6:$M$15000,7)</f>
        <v>N/A</v>
      </c>
    </row>
    <row r="1966" spans="1:4">
      <c r="A1966" s="1">
        <v>37506</v>
      </c>
      <c r="B1966" s="4">
        <v>37506</v>
      </c>
      <c r="C1966" s="12">
        <f t="shared" si="40"/>
        <v>9</v>
      </c>
      <c r="D1966" s="38" t="str">
        <f>VLOOKUP($B1966,data!$A$6:$M$15000,7)</f>
        <v>N/A</v>
      </c>
    </row>
    <row r="1967" spans="1:4">
      <c r="A1967" s="1">
        <v>37507</v>
      </c>
      <c r="B1967" s="4">
        <v>37507</v>
      </c>
      <c r="C1967" s="12">
        <f t="shared" si="40"/>
        <v>9</v>
      </c>
      <c r="D1967" s="38" t="str">
        <f>VLOOKUP($B1967,data!$A$6:$M$15000,7)</f>
        <v>N/A</v>
      </c>
    </row>
    <row r="1968" spans="1:4">
      <c r="A1968" s="1">
        <v>37508</v>
      </c>
      <c r="B1968" s="4">
        <v>37508</v>
      </c>
      <c r="C1968" s="12">
        <f t="shared" si="40"/>
        <v>9</v>
      </c>
      <c r="D1968" s="38" t="str">
        <f>VLOOKUP($B1968,data!$A$6:$M$15000,7)</f>
        <v>N/A</v>
      </c>
    </row>
    <row r="1969" spans="1:4">
      <c r="A1969" s="1">
        <v>37509</v>
      </c>
      <c r="B1969" s="4">
        <v>37509</v>
      </c>
      <c r="C1969" s="12">
        <f t="shared" si="40"/>
        <v>9</v>
      </c>
      <c r="D1969" s="38" t="str">
        <f>VLOOKUP($B1969,data!$A$6:$M$15000,7)</f>
        <v>N/A</v>
      </c>
    </row>
    <row r="1970" spans="1:4">
      <c r="A1970" s="1">
        <v>37510</v>
      </c>
      <c r="B1970" s="4">
        <v>37510</v>
      </c>
      <c r="C1970" s="12">
        <f t="shared" si="40"/>
        <v>9</v>
      </c>
      <c r="D1970" s="38" t="str">
        <f>VLOOKUP($B1970,data!$A$6:$M$15000,7)</f>
        <v>N/A</v>
      </c>
    </row>
    <row r="1971" spans="1:4">
      <c r="A1971" s="1">
        <v>37511</v>
      </c>
      <c r="B1971" s="4">
        <v>37511</v>
      </c>
      <c r="C1971" s="12">
        <f t="shared" si="40"/>
        <v>9</v>
      </c>
      <c r="D1971" s="38" t="str">
        <f>VLOOKUP($B1971,data!$A$6:$M$15000,7)</f>
        <v>N/A</v>
      </c>
    </row>
    <row r="1972" spans="1:4">
      <c r="A1972" s="1">
        <v>37512</v>
      </c>
      <c r="B1972" s="4">
        <v>37512</v>
      </c>
      <c r="C1972" s="12">
        <f t="shared" si="40"/>
        <v>9</v>
      </c>
      <c r="D1972" s="38" t="str">
        <f>VLOOKUP($B1972,data!$A$6:$M$15000,7)</f>
        <v>N/A</v>
      </c>
    </row>
    <row r="1973" spans="1:4">
      <c r="A1973" s="1">
        <v>37513</v>
      </c>
      <c r="B1973" s="4">
        <v>37513</v>
      </c>
      <c r="C1973" s="12">
        <f t="shared" si="40"/>
        <v>9</v>
      </c>
      <c r="D1973" s="38" t="str">
        <f>VLOOKUP($B1973,data!$A$6:$M$15000,7)</f>
        <v>N/A</v>
      </c>
    </row>
    <row r="1974" spans="1:4">
      <c r="A1974" s="1">
        <v>37514</v>
      </c>
      <c r="B1974" s="4">
        <v>37514</v>
      </c>
      <c r="C1974" s="12">
        <f t="shared" si="40"/>
        <v>9</v>
      </c>
      <c r="D1974" s="38" t="str">
        <f>VLOOKUP($B1974,data!$A$6:$M$15000,7)</f>
        <v>N/A</v>
      </c>
    </row>
    <row r="1975" spans="1:4">
      <c r="A1975" s="1">
        <v>37515</v>
      </c>
      <c r="B1975" s="4">
        <v>37515</v>
      </c>
      <c r="C1975" s="12">
        <f t="shared" si="40"/>
        <v>9</v>
      </c>
      <c r="D1975" s="38" t="str">
        <f>VLOOKUP($B1975,data!$A$6:$M$15000,7)</f>
        <v>N/A</v>
      </c>
    </row>
    <row r="1976" spans="1:4">
      <c r="A1976" s="1">
        <v>37516</v>
      </c>
      <c r="B1976" s="4">
        <v>37516</v>
      </c>
      <c r="C1976" s="12">
        <f t="shared" si="40"/>
        <v>9</v>
      </c>
      <c r="D1976" s="38" t="str">
        <f>VLOOKUP($B1976,data!$A$6:$M$15000,7)</f>
        <v>N/A</v>
      </c>
    </row>
    <row r="1977" spans="1:4">
      <c r="A1977" s="1">
        <v>37517</v>
      </c>
      <c r="B1977" s="4">
        <v>37517</v>
      </c>
      <c r="C1977" s="12">
        <f t="shared" si="40"/>
        <v>9</v>
      </c>
      <c r="D1977" s="38" t="str">
        <f>VLOOKUP($B1977,data!$A$6:$M$15000,7)</f>
        <v>N/A</v>
      </c>
    </row>
    <row r="1978" spans="1:4">
      <c r="A1978" s="1">
        <v>37518</v>
      </c>
      <c r="B1978" s="4">
        <v>37518</v>
      </c>
      <c r="C1978" s="12">
        <f t="shared" si="40"/>
        <v>9</v>
      </c>
      <c r="D1978" s="38" t="str">
        <f>VLOOKUP($B1978,data!$A$6:$M$15000,7)</f>
        <v>N/A</v>
      </c>
    </row>
    <row r="1979" spans="1:4">
      <c r="A1979" s="1">
        <v>37519</v>
      </c>
      <c r="B1979" s="4">
        <v>37519</v>
      </c>
      <c r="C1979" s="12">
        <f t="shared" si="40"/>
        <v>9</v>
      </c>
      <c r="D1979" s="38" t="str">
        <f>VLOOKUP($B1979,data!$A$6:$M$15000,7)</f>
        <v>N/A</v>
      </c>
    </row>
    <row r="1980" spans="1:4">
      <c r="A1980" s="1">
        <v>37520</v>
      </c>
      <c r="B1980" s="4">
        <v>37520</v>
      </c>
      <c r="C1980" s="12">
        <f t="shared" si="40"/>
        <v>9</v>
      </c>
      <c r="D1980" s="38" t="str">
        <f>VLOOKUP($B1980,data!$A$6:$M$15000,7)</f>
        <v>N/A</v>
      </c>
    </row>
    <row r="1981" spans="1:4">
      <c r="A1981" s="1">
        <v>37521</v>
      </c>
      <c r="B1981" s="4">
        <v>37521</v>
      </c>
      <c r="C1981" s="12">
        <f t="shared" si="40"/>
        <v>9</v>
      </c>
      <c r="D1981" s="38" t="str">
        <f>VLOOKUP($B1981,data!$A$6:$M$15000,7)</f>
        <v>N/A</v>
      </c>
    </row>
    <row r="1982" spans="1:4">
      <c r="A1982" s="1">
        <v>37522</v>
      </c>
      <c r="B1982" s="4">
        <v>37522</v>
      </c>
      <c r="C1982" s="12">
        <f t="shared" si="40"/>
        <v>9</v>
      </c>
      <c r="D1982" s="38" t="str">
        <f>VLOOKUP($B1982,data!$A$6:$M$15000,7)</f>
        <v>N/A</v>
      </c>
    </row>
    <row r="1983" spans="1:4">
      <c r="A1983" s="1">
        <v>37523</v>
      </c>
      <c r="B1983" s="4">
        <v>37523</v>
      </c>
      <c r="C1983" s="12">
        <f t="shared" si="40"/>
        <v>9</v>
      </c>
      <c r="D1983" s="38" t="str">
        <f>VLOOKUP($B1983,data!$A$6:$M$15000,7)</f>
        <v>N/A</v>
      </c>
    </row>
    <row r="1984" spans="1:4">
      <c r="A1984" s="1">
        <v>37524</v>
      </c>
      <c r="B1984" s="4">
        <v>37524</v>
      </c>
      <c r="C1984" s="12">
        <f t="shared" si="40"/>
        <v>9</v>
      </c>
      <c r="D1984" s="38" t="str">
        <f>VLOOKUP($B1984,data!$A$6:$M$15000,7)</f>
        <v>N/A</v>
      </c>
    </row>
    <row r="1985" spans="1:4">
      <c r="A1985" s="1">
        <v>37525</v>
      </c>
      <c r="B1985" s="4">
        <v>37525</v>
      </c>
      <c r="C1985" s="12">
        <f t="shared" si="40"/>
        <v>9</v>
      </c>
      <c r="D1985" s="38" t="str">
        <f>VLOOKUP($B1985,data!$A$6:$M$15000,7)</f>
        <v>N/A</v>
      </c>
    </row>
    <row r="1986" spans="1:4">
      <c r="A1986" s="1">
        <v>37526</v>
      </c>
      <c r="B1986" s="4">
        <v>37526</v>
      </c>
      <c r="C1986" s="12">
        <f t="shared" si="40"/>
        <v>9</v>
      </c>
      <c r="D1986" s="38" t="str">
        <f>VLOOKUP($B1986,data!$A$6:$M$15000,7)</f>
        <v>N/A</v>
      </c>
    </row>
    <row r="1987" spans="1:4">
      <c r="A1987" s="1">
        <v>37527</v>
      </c>
      <c r="B1987" s="4">
        <v>37527</v>
      </c>
      <c r="C1987" s="12">
        <f t="shared" si="40"/>
        <v>9</v>
      </c>
      <c r="D1987" s="38" t="str">
        <f>VLOOKUP($B1987,data!$A$6:$M$15000,7)</f>
        <v>N/A</v>
      </c>
    </row>
    <row r="1988" spans="1:4">
      <c r="A1988" s="1">
        <v>37528</v>
      </c>
      <c r="B1988" s="4">
        <v>37528</v>
      </c>
      <c r="C1988" s="12">
        <f t="shared" si="40"/>
        <v>9</v>
      </c>
      <c r="D1988" s="38" t="str">
        <f>VLOOKUP($B1988,data!$A$6:$M$15000,7)</f>
        <v>N/A</v>
      </c>
    </row>
    <row r="1989" spans="1:4">
      <c r="A1989" s="1">
        <v>37529</v>
      </c>
      <c r="B1989" s="4">
        <v>37529</v>
      </c>
      <c r="C1989" s="12">
        <f t="shared" si="40"/>
        <v>9</v>
      </c>
      <c r="D1989" s="38" t="str">
        <f>VLOOKUP($B1989,data!$A$6:$M$15000,7)</f>
        <v>N/A</v>
      </c>
    </row>
    <row r="1990" spans="1:4">
      <c r="A1990" s="1">
        <v>37530</v>
      </c>
      <c r="B1990" s="4">
        <v>37530</v>
      </c>
      <c r="C1990" s="12">
        <f t="shared" si="40"/>
        <v>10</v>
      </c>
      <c r="D1990" s="38" t="str">
        <f>VLOOKUP($B1990,data!$A$6:$M$15000,7)</f>
        <v>N/A</v>
      </c>
    </row>
    <row r="1991" spans="1:4">
      <c r="A1991" s="1">
        <v>37531</v>
      </c>
      <c r="B1991" s="4">
        <v>37531</v>
      </c>
      <c r="C1991" s="12">
        <f t="shared" si="40"/>
        <v>10</v>
      </c>
      <c r="D1991" s="38" t="str">
        <f>VLOOKUP($B1991,data!$A$6:$M$15000,7)</f>
        <v>N/A</v>
      </c>
    </row>
    <row r="1992" spans="1:4">
      <c r="A1992" s="1">
        <v>37532</v>
      </c>
      <c r="B1992" s="4">
        <v>37532</v>
      </c>
      <c r="C1992" s="12">
        <f t="shared" si="40"/>
        <v>10</v>
      </c>
      <c r="D1992" s="38" t="str">
        <f>VLOOKUP($B1992,data!$A$6:$M$15000,7)</f>
        <v>N/A</v>
      </c>
    </row>
    <row r="1993" spans="1:4">
      <c r="A1993" s="1">
        <v>37533</v>
      </c>
      <c r="B1993" s="4">
        <v>37533</v>
      </c>
      <c r="C1993" s="12">
        <f t="shared" si="40"/>
        <v>10</v>
      </c>
      <c r="D1993" s="38" t="str">
        <f>VLOOKUP($B1993,data!$A$6:$M$15000,7)</f>
        <v>N/A</v>
      </c>
    </row>
    <row r="1994" spans="1:4">
      <c r="A1994" s="1">
        <v>37534</v>
      </c>
      <c r="B1994" s="4">
        <v>37534</v>
      </c>
      <c r="C1994" s="12">
        <f t="shared" si="40"/>
        <v>10</v>
      </c>
      <c r="D1994" s="38" t="str">
        <f>VLOOKUP($B1994,data!$A$6:$M$15000,7)</f>
        <v>N/A</v>
      </c>
    </row>
    <row r="1995" spans="1:4">
      <c r="A1995" s="1">
        <v>37535</v>
      </c>
      <c r="B1995" s="4">
        <v>37535</v>
      </c>
      <c r="C1995" s="12">
        <f t="shared" si="40"/>
        <v>10</v>
      </c>
      <c r="D1995" s="38" t="str">
        <f>VLOOKUP($B1995,data!$A$6:$M$15000,7)</f>
        <v>N/A</v>
      </c>
    </row>
    <row r="1996" spans="1:4">
      <c r="A1996" s="1">
        <v>37536</v>
      </c>
      <c r="B1996" s="4">
        <v>37536</v>
      </c>
      <c r="C1996" s="12">
        <f t="shared" ref="C1996:C2059" si="41">IF(B1996&lt;&gt;"",MONTH(B1996),0)</f>
        <v>10</v>
      </c>
      <c r="D1996" s="38" t="str">
        <f>VLOOKUP($B1996,data!$A$6:$M$15000,7)</f>
        <v>N/A</v>
      </c>
    </row>
    <row r="1997" spans="1:4">
      <c r="A1997" s="1">
        <v>37537</v>
      </c>
      <c r="B1997" s="4">
        <v>37537</v>
      </c>
      <c r="C1997" s="12">
        <f t="shared" si="41"/>
        <v>10</v>
      </c>
      <c r="D1997" s="38" t="str">
        <f>VLOOKUP($B1997,data!$A$6:$M$15000,7)</f>
        <v>N/A</v>
      </c>
    </row>
    <row r="1998" spans="1:4">
      <c r="A1998" s="1">
        <v>37538</v>
      </c>
      <c r="B1998" s="4">
        <v>37538</v>
      </c>
      <c r="C1998" s="12">
        <f t="shared" si="41"/>
        <v>10</v>
      </c>
      <c r="D1998" s="38" t="str">
        <f>VLOOKUP($B1998,data!$A$6:$M$15000,7)</f>
        <v>N/A</v>
      </c>
    </row>
    <row r="1999" spans="1:4">
      <c r="A1999" s="1">
        <v>37539</v>
      </c>
      <c r="B1999" s="4">
        <v>37539</v>
      </c>
      <c r="C1999" s="12">
        <f t="shared" si="41"/>
        <v>10</v>
      </c>
      <c r="D1999" s="38" t="str">
        <f>VLOOKUP($B1999,data!$A$6:$M$15000,7)</f>
        <v>N/A</v>
      </c>
    </row>
    <row r="2000" spans="1:4">
      <c r="A2000" s="1">
        <v>37540</v>
      </c>
      <c r="B2000" s="4">
        <v>37540</v>
      </c>
      <c r="C2000" s="12">
        <f t="shared" si="41"/>
        <v>10</v>
      </c>
      <c r="D2000" s="38" t="str">
        <f>VLOOKUP($B2000,data!$A$6:$M$15000,7)</f>
        <v>N/A</v>
      </c>
    </row>
    <row r="2001" spans="1:4">
      <c r="A2001" s="1">
        <v>37541</v>
      </c>
      <c r="B2001" s="4">
        <v>37541</v>
      </c>
      <c r="C2001" s="12">
        <f t="shared" si="41"/>
        <v>10</v>
      </c>
      <c r="D2001" s="38" t="str">
        <f>VLOOKUP($B2001,data!$A$6:$M$15000,7)</f>
        <v>N/A</v>
      </c>
    </row>
    <row r="2002" spans="1:4">
      <c r="A2002" s="1">
        <v>37542</v>
      </c>
      <c r="B2002" s="4">
        <v>37542</v>
      </c>
      <c r="C2002" s="12">
        <f t="shared" si="41"/>
        <v>10</v>
      </c>
      <c r="D2002" s="38" t="str">
        <f>VLOOKUP($B2002,data!$A$6:$M$15000,7)</f>
        <v>N/A</v>
      </c>
    </row>
    <row r="2003" spans="1:4">
      <c r="A2003" s="1">
        <v>37543</v>
      </c>
      <c r="B2003" s="4">
        <v>37543</v>
      </c>
      <c r="C2003" s="12">
        <f t="shared" si="41"/>
        <v>10</v>
      </c>
      <c r="D2003" s="38" t="str">
        <f>VLOOKUP($B2003,data!$A$6:$M$15000,7)</f>
        <v>N/A</v>
      </c>
    </row>
    <row r="2004" spans="1:4">
      <c r="A2004" s="1">
        <v>37544</v>
      </c>
      <c r="B2004" s="4">
        <v>37544</v>
      </c>
      <c r="C2004" s="12">
        <f t="shared" si="41"/>
        <v>10</v>
      </c>
      <c r="D2004" s="38" t="str">
        <f>VLOOKUP($B2004,data!$A$6:$M$15000,7)</f>
        <v>N/A</v>
      </c>
    </row>
    <row r="2005" spans="1:4">
      <c r="A2005" s="1">
        <v>37545</v>
      </c>
      <c r="B2005" s="4">
        <v>37545</v>
      </c>
      <c r="C2005" s="12">
        <f t="shared" si="41"/>
        <v>10</v>
      </c>
      <c r="D2005" s="38" t="str">
        <f>VLOOKUP($B2005,data!$A$6:$M$15000,7)</f>
        <v>N/A</v>
      </c>
    </row>
    <row r="2006" spans="1:4">
      <c r="A2006" s="1">
        <v>37546</v>
      </c>
      <c r="B2006" s="4">
        <v>37546</v>
      </c>
      <c r="C2006" s="12">
        <f t="shared" si="41"/>
        <v>10</v>
      </c>
      <c r="D2006" s="38" t="str">
        <f>VLOOKUP($B2006,data!$A$6:$M$15000,7)</f>
        <v>N/A</v>
      </c>
    </row>
    <row r="2007" spans="1:4">
      <c r="A2007" s="1">
        <v>37547</v>
      </c>
      <c r="B2007" s="4">
        <v>37547</v>
      </c>
      <c r="C2007" s="12">
        <f t="shared" si="41"/>
        <v>10</v>
      </c>
      <c r="D2007" s="38" t="str">
        <f>VLOOKUP($B2007,data!$A$6:$M$15000,7)</f>
        <v>N/A</v>
      </c>
    </row>
    <row r="2008" spans="1:4">
      <c r="A2008" s="1">
        <v>37548</v>
      </c>
      <c r="B2008" s="4">
        <v>37548</v>
      </c>
      <c r="C2008" s="12">
        <f t="shared" si="41"/>
        <v>10</v>
      </c>
      <c r="D2008" s="38" t="str">
        <f>VLOOKUP($B2008,data!$A$6:$M$15000,7)</f>
        <v>N/A</v>
      </c>
    </row>
    <row r="2009" spans="1:4">
      <c r="A2009" s="1">
        <v>37549</v>
      </c>
      <c r="B2009" s="4">
        <v>37549</v>
      </c>
      <c r="C2009" s="12">
        <f t="shared" si="41"/>
        <v>10</v>
      </c>
      <c r="D2009" s="38" t="str">
        <f>VLOOKUP($B2009,data!$A$6:$M$15000,7)</f>
        <v>N/A</v>
      </c>
    </row>
    <row r="2010" spans="1:4">
      <c r="A2010" s="1">
        <v>37550</v>
      </c>
      <c r="B2010" s="4">
        <v>37550</v>
      </c>
      <c r="C2010" s="12">
        <f t="shared" si="41"/>
        <v>10</v>
      </c>
      <c r="D2010" s="38" t="str">
        <f>VLOOKUP($B2010,data!$A$6:$M$15000,7)</f>
        <v>N/A</v>
      </c>
    </row>
    <row r="2011" spans="1:4">
      <c r="A2011" s="1">
        <v>37551</v>
      </c>
      <c r="B2011" s="4">
        <v>37551</v>
      </c>
      <c r="C2011" s="12">
        <f t="shared" si="41"/>
        <v>10</v>
      </c>
      <c r="D2011" s="38" t="str">
        <f>VLOOKUP($B2011,data!$A$6:$M$15000,7)</f>
        <v>N/A</v>
      </c>
    </row>
    <row r="2012" spans="1:4">
      <c r="A2012" s="1">
        <v>37552</v>
      </c>
      <c r="B2012" s="4">
        <v>37552</v>
      </c>
      <c r="C2012" s="12">
        <f t="shared" si="41"/>
        <v>10</v>
      </c>
      <c r="D2012" s="38" t="str">
        <f>VLOOKUP($B2012,data!$A$6:$M$15000,7)</f>
        <v>N/A</v>
      </c>
    </row>
    <row r="2013" spans="1:4">
      <c r="A2013" s="1">
        <v>37553</v>
      </c>
      <c r="B2013" s="4">
        <v>37553</v>
      </c>
      <c r="C2013" s="12">
        <f t="shared" si="41"/>
        <v>10</v>
      </c>
      <c r="D2013" s="38" t="str">
        <f>VLOOKUP($B2013,data!$A$6:$M$15000,7)</f>
        <v>N/A</v>
      </c>
    </row>
    <row r="2014" spans="1:4">
      <c r="A2014" s="1">
        <v>37554</v>
      </c>
      <c r="B2014" s="4">
        <v>37554</v>
      </c>
      <c r="C2014" s="12">
        <f t="shared" si="41"/>
        <v>10</v>
      </c>
      <c r="D2014" s="38" t="str">
        <f>VLOOKUP($B2014,data!$A$6:$M$15000,7)</f>
        <v>N/A</v>
      </c>
    </row>
    <row r="2015" spans="1:4">
      <c r="A2015" s="1">
        <v>37555</v>
      </c>
      <c r="B2015" s="4">
        <v>37555</v>
      </c>
      <c r="C2015" s="12">
        <f t="shared" si="41"/>
        <v>10</v>
      </c>
      <c r="D2015" s="38" t="str">
        <f>VLOOKUP($B2015,data!$A$6:$M$15000,7)</f>
        <v>N/A</v>
      </c>
    </row>
    <row r="2016" spans="1:4">
      <c r="A2016" s="1">
        <v>37556</v>
      </c>
      <c r="B2016" s="4">
        <v>37556</v>
      </c>
      <c r="C2016" s="12">
        <f t="shared" si="41"/>
        <v>10</v>
      </c>
      <c r="D2016" s="38" t="str">
        <f>VLOOKUP($B2016,data!$A$6:$M$15000,7)</f>
        <v>N/A</v>
      </c>
    </row>
    <row r="2017" spans="1:4">
      <c r="A2017" s="1">
        <v>37557</v>
      </c>
      <c r="B2017" s="4">
        <v>37557</v>
      </c>
      <c r="C2017" s="12">
        <f t="shared" si="41"/>
        <v>10</v>
      </c>
      <c r="D2017" s="38" t="str">
        <f>VLOOKUP($B2017,data!$A$6:$M$15000,7)</f>
        <v>N/A</v>
      </c>
    </row>
    <row r="2018" spans="1:4">
      <c r="A2018" s="1">
        <v>37558</v>
      </c>
      <c r="B2018" s="4">
        <v>37558</v>
      </c>
      <c r="C2018" s="12">
        <f t="shared" si="41"/>
        <v>10</v>
      </c>
      <c r="D2018" s="38" t="str">
        <f>VLOOKUP($B2018,data!$A$6:$M$15000,7)</f>
        <v>N/A</v>
      </c>
    </row>
    <row r="2019" spans="1:4">
      <c r="A2019" s="1">
        <v>37559</v>
      </c>
      <c r="B2019" s="4">
        <v>37559</v>
      </c>
      <c r="C2019" s="12">
        <f t="shared" si="41"/>
        <v>10</v>
      </c>
      <c r="D2019" s="38" t="str">
        <f>VLOOKUP($B2019,data!$A$6:$M$15000,7)</f>
        <v>N/A</v>
      </c>
    </row>
    <row r="2020" spans="1:4">
      <c r="A2020" s="1">
        <v>37560</v>
      </c>
      <c r="B2020" s="4">
        <v>37560</v>
      </c>
      <c r="C2020" s="12">
        <f t="shared" si="41"/>
        <v>10</v>
      </c>
      <c r="D2020" s="38" t="str">
        <f>VLOOKUP($B2020,data!$A$6:$M$15000,7)</f>
        <v>N/A</v>
      </c>
    </row>
    <row r="2021" spans="1:4">
      <c r="A2021" s="1">
        <v>37561</v>
      </c>
      <c r="B2021" s="4">
        <v>37561</v>
      </c>
      <c r="C2021" s="12">
        <f t="shared" si="41"/>
        <v>11</v>
      </c>
      <c r="D2021" s="38" t="str">
        <f>VLOOKUP($B2021,data!$A$6:$M$15000,7)</f>
        <v>N/A</v>
      </c>
    </row>
    <row r="2022" spans="1:4">
      <c r="A2022" s="1">
        <v>37562</v>
      </c>
      <c r="B2022" s="4">
        <v>37562</v>
      </c>
      <c r="C2022" s="12">
        <f t="shared" si="41"/>
        <v>11</v>
      </c>
      <c r="D2022" s="38" t="str">
        <f>VLOOKUP($B2022,data!$A$6:$M$15000,7)</f>
        <v>N/A</v>
      </c>
    </row>
    <row r="2023" spans="1:4">
      <c r="A2023" s="1">
        <v>37563</v>
      </c>
      <c r="B2023" s="4">
        <v>37563</v>
      </c>
      <c r="C2023" s="12">
        <f t="shared" si="41"/>
        <v>11</v>
      </c>
      <c r="D2023" s="38" t="str">
        <f>VLOOKUP($B2023,data!$A$6:$M$15000,7)</f>
        <v>N/A</v>
      </c>
    </row>
    <row r="2024" spans="1:4">
      <c r="A2024" s="1">
        <v>37564</v>
      </c>
      <c r="B2024" s="4">
        <v>37564</v>
      </c>
      <c r="C2024" s="12">
        <f t="shared" si="41"/>
        <v>11</v>
      </c>
      <c r="D2024" s="38" t="str">
        <f>VLOOKUP($B2024,data!$A$6:$M$15000,7)</f>
        <v>N/A</v>
      </c>
    </row>
    <row r="2025" spans="1:4">
      <c r="A2025" s="1">
        <v>37565</v>
      </c>
      <c r="B2025" s="4">
        <v>37565</v>
      </c>
      <c r="C2025" s="12">
        <f t="shared" si="41"/>
        <v>11</v>
      </c>
      <c r="D2025" s="38" t="str">
        <f>VLOOKUP($B2025,data!$A$6:$M$15000,7)</f>
        <v>N/A</v>
      </c>
    </row>
    <row r="2026" spans="1:4">
      <c r="A2026" s="1">
        <v>37566</v>
      </c>
      <c r="B2026" s="4">
        <v>37566</v>
      </c>
      <c r="C2026" s="12">
        <f t="shared" si="41"/>
        <v>11</v>
      </c>
      <c r="D2026" s="38" t="str">
        <f>VLOOKUP($B2026,data!$A$6:$M$15000,7)</f>
        <v>N/A</v>
      </c>
    </row>
    <row r="2027" spans="1:4">
      <c r="A2027" s="1">
        <v>37567</v>
      </c>
      <c r="B2027" s="4">
        <v>37567</v>
      </c>
      <c r="C2027" s="12">
        <f t="shared" si="41"/>
        <v>11</v>
      </c>
      <c r="D2027" s="38" t="str">
        <f>VLOOKUP($B2027,data!$A$6:$M$15000,7)</f>
        <v>N/A</v>
      </c>
    </row>
    <row r="2028" spans="1:4">
      <c r="A2028" s="1">
        <v>37568</v>
      </c>
      <c r="B2028" s="4">
        <v>37568</v>
      </c>
      <c r="C2028" s="12">
        <f t="shared" si="41"/>
        <v>11</v>
      </c>
      <c r="D2028" s="38" t="str">
        <f>VLOOKUP($B2028,data!$A$6:$M$15000,7)</f>
        <v>N/A</v>
      </c>
    </row>
    <row r="2029" spans="1:4">
      <c r="A2029" s="1">
        <v>37569</v>
      </c>
      <c r="B2029" s="4">
        <v>37569</v>
      </c>
      <c r="C2029" s="12">
        <f t="shared" si="41"/>
        <v>11</v>
      </c>
      <c r="D2029" s="38" t="str">
        <f>VLOOKUP($B2029,data!$A$6:$M$15000,7)</f>
        <v>N/A</v>
      </c>
    </row>
    <row r="2030" spans="1:4">
      <c r="A2030" s="1">
        <v>37570</v>
      </c>
      <c r="B2030" s="4">
        <v>37570</v>
      </c>
      <c r="C2030" s="12">
        <f t="shared" si="41"/>
        <v>11</v>
      </c>
      <c r="D2030" s="38" t="str">
        <f>VLOOKUP($B2030,data!$A$6:$M$15000,7)</f>
        <v>N/A</v>
      </c>
    </row>
    <row r="2031" spans="1:4">
      <c r="A2031" s="1">
        <v>37571</v>
      </c>
      <c r="B2031" s="4">
        <v>37571</v>
      </c>
      <c r="C2031" s="12">
        <f t="shared" si="41"/>
        <v>11</v>
      </c>
      <c r="D2031" s="38" t="str">
        <f>VLOOKUP($B2031,data!$A$6:$M$15000,7)</f>
        <v>N/A</v>
      </c>
    </row>
    <row r="2032" spans="1:4">
      <c r="A2032" s="1">
        <v>37572</v>
      </c>
      <c r="B2032" s="4">
        <v>37572</v>
      </c>
      <c r="C2032" s="12">
        <f t="shared" si="41"/>
        <v>11</v>
      </c>
      <c r="D2032" s="38" t="str">
        <f>VLOOKUP($B2032,data!$A$6:$M$15000,7)</f>
        <v>N/A</v>
      </c>
    </row>
    <row r="2033" spans="1:4">
      <c r="A2033" s="1">
        <v>37573</v>
      </c>
      <c r="B2033" s="4">
        <v>37573</v>
      </c>
      <c r="C2033" s="12">
        <f t="shared" si="41"/>
        <v>11</v>
      </c>
      <c r="D2033" s="38" t="str">
        <f>VLOOKUP($B2033,data!$A$6:$M$15000,7)</f>
        <v>N/A</v>
      </c>
    </row>
    <row r="2034" spans="1:4">
      <c r="A2034" s="1">
        <v>37574</v>
      </c>
      <c r="B2034" s="4">
        <v>37574</v>
      </c>
      <c r="C2034" s="12">
        <f t="shared" si="41"/>
        <v>11</v>
      </c>
      <c r="D2034" s="38" t="str">
        <f>VLOOKUP($B2034,data!$A$6:$M$15000,7)</f>
        <v>N/A</v>
      </c>
    </row>
    <row r="2035" spans="1:4">
      <c r="A2035" s="1">
        <v>37575</v>
      </c>
      <c r="B2035" s="4">
        <v>37575</v>
      </c>
      <c r="C2035" s="12">
        <f t="shared" si="41"/>
        <v>11</v>
      </c>
      <c r="D2035" s="38" t="str">
        <f>VLOOKUP($B2035,data!$A$6:$M$15000,7)</f>
        <v>N/A</v>
      </c>
    </row>
    <row r="2036" spans="1:4">
      <c r="A2036" s="1">
        <v>37576</v>
      </c>
      <c r="B2036" s="4">
        <v>37576</v>
      </c>
      <c r="C2036" s="12">
        <f t="shared" si="41"/>
        <v>11</v>
      </c>
      <c r="D2036" s="38" t="str">
        <f>VLOOKUP($B2036,data!$A$6:$M$15000,7)</f>
        <v>N/A</v>
      </c>
    </row>
    <row r="2037" spans="1:4">
      <c r="A2037" s="1">
        <v>37577</v>
      </c>
      <c r="B2037" s="4">
        <v>37577</v>
      </c>
      <c r="C2037" s="12">
        <f t="shared" si="41"/>
        <v>11</v>
      </c>
      <c r="D2037" s="38" t="str">
        <f>VLOOKUP($B2037,data!$A$6:$M$15000,7)</f>
        <v>N/A</v>
      </c>
    </row>
    <row r="2038" spans="1:4">
      <c r="A2038" s="1">
        <v>37578</v>
      </c>
      <c r="B2038" s="4">
        <v>37578</v>
      </c>
      <c r="C2038" s="12">
        <f t="shared" si="41"/>
        <v>11</v>
      </c>
      <c r="D2038" s="38" t="str">
        <f>VLOOKUP($B2038,data!$A$6:$M$15000,7)</f>
        <v>N/A</v>
      </c>
    </row>
    <row r="2039" spans="1:4">
      <c r="A2039" s="1">
        <v>37579</v>
      </c>
      <c r="B2039" s="4">
        <v>37579</v>
      </c>
      <c r="C2039" s="12">
        <f t="shared" si="41"/>
        <v>11</v>
      </c>
      <c r="D2039" s="38" t="str">
        <f>VLOOKUP($B2039,data!$A$6:$M$15000,7)</f>
        <v>N/A</v>
      </c>
    </row>
    <row r="2040" spans="1:4">
      <c r="A2040" s="1">
        <v>37580</v>
      </c>
      <c r="B2040" s="4">
        <v>37580</v>
      </c>
      <c r="C2040" s="12">
        <f t="shared" si="41"/>
        <v>11</v>
      </c>
      <c r="D2040" s="38" t="str">
        <f>VLOOKUP($B2040,data!$A$6:$M$15000,7)</f>
        <v>N/A</v>
      </c>
    </row>
    <row r="2041" spans="1:4">
      <c r="A2041" s="1">
        <v>37581</v>
      </c>
      <c r="B2041" s="4">
        <v>37581</v>
      </c>
      <c r="C2041" s="12">
        <f t="shared" si="41"/>
        <v>11</v>
      </c>
      <c r="D2041" s="38" t="str">
        <f>VLOOKUP($B2041,data!$A$6:$M$15000,7)</f>
        <v>N/A</v>
      </c>
    </row>
    <row r="2042" spans="1:4">
      <c r="A2042" s="1">
        <v>37582</v>
      </c>
      <c r="B2042" s="4">
        <v>37582</v>
      </c>
      <c r="C2042" s="12">
        <f t="shared" si="41"/>
        <v>11</v>
      </c>
      <c r="D2042" s="38" t="str">
        <f>VLOOKUP($B2042,data!$A$6:$M$15000,7)</f>
        <v>N/A</v>
      </c>
    </row>
    <row r="2043" spans="1:4">
      <c r="A2043" s="1">
        <v>37583</v>
      </c>
      <c r="B2043" s="4">
        <v>37583</v>
      </c>
      <c r="C2043" s="12">
        <f t="shared" si="41"/>
        <v>11</v>
      </c>
      <c r="D2043" s="38" t="str">
        <f>VLOOKUP($B2043,data!$A$6:$M$15000,7)</f>
        <v>N/A</v>
      </c>
    </row>
    <row r="2044" spans="1:4">
      <c r="A2044" s="1">
        <v>37584</v>
      </c>
      <c r="B2044" s="4">
        <v>37584</v>
      </c>
      <c r="C2044" s="12">
        <f t="shared" si="41"/>
        <v>11</v>
      </c>
      <c r="D2044" s="38" t="str">
        <f>VLOOKUP($B2044,data!$A$6:$M$15000,7)</f>
        <v>N/A</v>
      </c>
    </row>
    <row r="2045" spans="1:4">
      <c r="A2045" s="1">
        <v>37585</v>
      </c>
      <c r="B2045" s="4">
        <v>37585</v>
      </c>
      <c r="C2045" s="12">
        <f t="shared" si="41"/>
        <v>11</v>
      </c>
      <c r="D2045" s="38" t="str">
        <f>VLOOKUP($B2045,data!$A$6:$M$15000,7)</f>
        <v>N/A</v>
      </c>
    </row>
    <row r="2046" spans="1:4">
      <c r="A2046" s="1">
        <v>37586</v>
      </c>
      <c r="B2046" s="4">
        <v>37586</v>
      </c>
      <c r="C2046" s="12">
        <f t="shared" si="41"/>
        <v>11</v>
      </c>
      <c r="D2046" s="38" t="str">
        <f>VLOOKUP($B2046,data!$A$6:$M$15000,7)</f>
        <v>N/A</v>
      </c>
    </row>
    <row r="2047" spans="1:4">
      <c r="A2047" s="1">
        <v>37587</v>
      </c>
      <c r="B2047" s="4">
        <v>37587</v>
      </c>
      <c r="C2047" s="12">
        <f t="shared" si="41"/>
        <v>11</v>
      </c>
      <c r="D2047" s="38" t="str">
        <f>VLOOKUP($B2047,data!$A$6:$M$15000,7)</f>
        <v>N/A</v>
      </c>
    </row>
    <row r="2048" spans="1:4">
      <c r="A2048" s="1">
        <v>37588</v>
      </c>
      <c r="B2048" s="4">
        <v>37588</v>
      </c>
      <c r="C2048" s="12">
        <f t="shared" si="41"/>
        <v>11</v>
      </c>
      <c r="D2048" s="38" t="str">
        <f>VLOOKUP($B2048,data!$A$6:$M$15000,7)</f>
        <v>N/A</v>
      </c>
    </row>
    <row r="2049" spans="1:4">
      <c r="A2049" s="1">
        <v>37589</v>
      </c>
      <c r="B2049" s="4">
        <v>37589</v>
      </c>
      <c r="C2049" s="12">
        <f t="shared" si="41"/>
        <v>11</v>
      </c>
      <c r="D2049" s="38" t="str">
        <f>VLOOKUP($B2049,data!$A$6:$M$15000,7)</f>
        <v>N/A</v>
      </c>
    </row>
    <row r="2050" spans="1:4">
      <c r="A2050" s="1">
        <v>37590</v>
      </c>
      <c r="B2050" s="4">
        <v>37590</v>
      </c>
      <c r="C2050" s="12">
        <f t="shared" si="41"/>
        <v>11</v>
      </c>
      <c r="D2050" s="38" t="str">
        <f>VLOOKUP($B2050,data!$A$6:$M$15000,7)</f>
        <v>N/A</v>
      </c>
    </row>
    <row r="2051" spans="1:4">
      <c r="A2051" s="1">
        <v>37591</v>
      </c>
      <c r="B2051" s="4">
        <v>37591</v>
      </c>
      <c r="C2051" s="12">
        <f t="shared" si="41"/>
        <v>12</v>
      </c>
      <c r="D2051" s="38" t="str">
        <f>VLOOKUP($B2051,data!$A$6:$M$15000,7)</f>
        <v>N/A</v>
      </c>
    </row>
    <row r="2052" spans="1:4">
      <c r="A2052" s="1">
        <v>37592</v>
      </c>
      <c r="B2052" s="4">
        <v>37592</v>
      </c>
      <c r="C2052" s="12">
        <f t="shared" si="41"/>
        <v>12</v>
      </c>
      <c r="D2052" s="38" t="str">
        <f>VLOOKUP($B2052,data!$A$6:$M$15000,7)</f>
        <v>N/A</v>
      </c>
    </row>
    <row r="2053" spans="1:4">
      <c r="A2053" s="1">
        <v>37593</v>
      </c>
      <c r="B2053" s="4">
        <v>37593</v>
      </c>
      <c r="C2053" s="12">
        <f t="shared" si="41"/>
        <v>12</v>
      </c>
      <c r="D2053" s="38" t="str">
        <f>VLOOKUP($B2053,data!$A$6:$M$15000,7)</f>
        <v>N/A</v>
      </c>
    </row>
    <row r="2054" spans="1:4">
      <c r="A2054" s="1">
        <v>37594</v>
      </c>
      <c r="B2054" s="4">
        <v>37594</v>
      </c>
      <c r="C2054" s="12">
        <f t="shared" si="41"/>
        <v>12</v>
      </c>
      <c r="D2054" s="38" t="str">
        <f>VLOOKUP($B2054,data!$A$6:$M$15000,7)</f>
        <v>N/A</v>
      </c>
    </row>
    <row r="2055" spans="1:4">
      <c r="A2055" s="1">
        <v>37595</v>
      </c>
      <c r="B2055" s="4">
        <v>37595</v>
      </c>
      <c r="C2055" s="12">
        <f t="shared" si="41"/>
        <v>12</v>
      </c>
      <c r="D2055" s="38" t="str">
        <f>VLOOKUP($B2055,data!$A$6:$M$15000,7)</f>
        <v>N/A</v>
      </c>
    </row>
    <row r="2056" spans="1:4">
      <c r="A2056" s="1">
        <v>37596</v>
      </c>
      <c r="B2056" s="4">
        <v>37596</v>
      </c>
      <c r="C2056" s="12">
        <f t="shared" si="41"/>
        <v>12</v>
      </c>
      <c r="D2056" s="38" t="str">
        <f>VLOOKUP($B2056,data!$A$6:$M$15000,7)</f>
        <v>N/A</v>
      </c>
    </row>
    <row r="2057" spans="1:4">
      <c r="A2057" s="1">
        <v>37597</v>
      </c>
      <c r="B2057" s="4">
        <v>37597</v>
      </c>
      <c r="C2057" s="12">
        <f t="shared" si="41"/>
        <v>12</v>
      </c>
      <c r="D2057" s="38" t="str">
        <f>VLOOKUP($B2057,data!$A$6:$M$15000,7)</f>
        <v>N/A</v>
      </c>
    </row>
    <row r="2058" spans="1:4">
      <c r="A2058" s="1">
        <v>37598</v>
      </c>
      <c r="B2058" s="4">
        <v>37598</v>
      </c>
      <c r="C2058" s="12">
        <f t="shared" si="41"/>
        <v>12</v>
      </c>
      <c r="D2058" s="38" t="str">
        <f>VLOOKUP($B2058,data!$A$6:$M$15000,7)</f>
        <v>N/A</v>
      </c>
    </row>
    <row r="2059" spans="1:4">
      <c r="A2059" s="1">
        <v>37599</v>
      </c>
      <c r="B2059" s="4">
        <v>37599</v>
      </c>
      <c r="C2059" s="12">
        <f t="shared" si="41"/>
        <v>12</v>
      </c>
      <c r="D2059" s="38" t="str">
        <f>VLOOKUP($B2059,data!$A$6:$M$15000,7)</f>
        <v>N/A</v>
      </c>
    </row>
    <row r="2060" spans="1:4">
      <c r="A2060" s="1">
        <v>37600</v>
      </c>
      <c r="B2060" s="4">
        <v>37600</v>
      </c>
      <c r="C2060" s="12">
        <f t="shared" ref="C2060:C2123" si="42">IF(B2060&lt;&gt;"",MONTH(B2060),0)</f>
        <v>12</v>
      </c>
      <c r="D2060" s="38" t="str">
        <f>VLOOKUP($B2060,data!$A$6:$M$15000,7)</f>
        <v>N/A</v>
      </c>
    </row>
    <row r="2061" spans="1:4">
      <c r="A2061" s="1">
        <v>37601</v>
      </c>
      <c r="B2061" s="4">
        <v>37601</v>
      </c>
      <c r="C2061" s="12">
        <f t="shared" si="42"/>
        <v>12</v>
      </c>
      <c r="D2061" s="38" t="str">
        <f>VLOOKUP($B2061,data!$A$6:$M$15000,7)</f>
        <v>N/A</v>
      </c>
    </row>
    <row r="2062" spans="1:4">
      <c r="A2062" s="1">
        <v>37602</v>
      </c>
      <c r="B2062" s="4">
        <v>37602</v>
      </c>
      <c r="C2062" s="12">
        <f t="shared" si="42"/>
        <v>12</v>
      </c>
      <c r="D2062" s="38" t="str">
        <f>VLOOKUP($B2062,data!$A$6:$M$15000,7)</f>
        <v>N/A</v>
      </c>
    </row>
    <row r="2063" spans="1:4">
      <c r="A2063" s="1">
        <v>37603</v>
      </c>
      <c r="B2063" s="4">
        <v>37603</v>
      </c>
      <c r="C2063" s="12">
        <f t="shared" si="42"/>
        <v>12</v>
      </c>
      <c r="D2063" s="38" t="str">
        <f>VLOOKUP($B2063,data!$A$6:$M$15000,7)</f>
        <v>N/A</v>
      </c>
    </row>
    <row r="2064" spans="1:4">
      <c r="A2064" s="1">
        <v>37604</v>
      </c>
      <c r="B2064" s="4">
        <v>37604</v>
      </c>
      <c r="C2064" s="12">
        <f t="shared" si="42"/>
        <v>12</v>
      </c>
      <c r="D2064" s="38" t="str">
        <f>VLOOKUP($B2064,data!$A$6:$M$15000,7)</f>
        <v>N/A</v>
      </c>
    </row>
    <row r="2065" spans="1:4">
      <c r="A2065" s="1">
        <v>37605</v>
      </c>
      <c r="B2065" s="4">
        <v>37605</v>
      </c>
      <c r="C2065" s="12">
        <f t="shared" si="42"/>
        <v>12</v>
      </c>
      <c r="D2065" s="38" t="str">
        <f>VLOOKUP($B2065,data!$A$6:$M$15000,7)</f>
        <v>N/A</v>
      </c>
    </row>
    <row r="2066" spans="1:4">
      <c r="A2066" s="1">
        <v>37606</v>
      </c>
      <c r="B2066" s="4">
        <v>37606</v>
      </c>
      <c r="C2066" s="12">
        <f t="shared" si="42"/>
        <v>12</v>
      </c>
      <c r="D2066" s="38" t="str">
        <f>VLOOKUP($B2066,data!$A$6:$M$15000,7)</f>
        <v>N/A</v>
      </c>
    </row>
    <row r="2067" spans="1:4">
      <c r="A2067" s="1">
        <v>37607</v>
      </c>
      <c r="B2067" s="4">
        <v>37607</v>
      </c>
      <c r="C2067" s="12">
        <f t="shared" si="42"/>
        <v>12</v>
      </c>
      <c r="D2067" s="38" t="str">
        <f>VLOOKUP($B2067,data!$A$6:$M$15000,7)</f>
        <v>N/A</v>
      </c>
    </row>
    <row r="2068" spans="1:4">
      <c r="A2068" s="1">
        <v>37608</v>
      </c>
      <c r="B2068" s="4">
        <v>37608</v>
      </c>
      <c r="C2068" s="12">
        <f t="shared" si="42"/>
        <v>12</v>
      </c>
      <c r="D2068" s="38" t="str">
        <f>VLOOKUP($B2068,data!$A$6:$M$15000,7)</f>
        <v>N/A</v>
      </c>
    </row>
    <row r="2069" spans="1:4">
      <c r="A2069" s="1">
        <v>37609</v>
      </c>
      <c r="B2069" s="4">
        <v>37609</v>
      </c>
      <c r="C2069" s="12">
        <f t="shared" si="42"/>
        <v>12</v>
      </c>
      <c r="D2069" s="38" t="str">
        <f>VLOOKUP($B2069,data!$A$6:$M$15000,7)</f>
        <v>N/A</v>
      </c>
    </row>
    <row r="2070" spans="1:4">
      <c r="A2070" s="1">
        <v>37610</v>
      </c>
      <c r="B2070" s="4">
        <v>37610</v>
      </c>
      <c r="C2070" s="12">
        <f t="shared" si="42"/>
        <v>12</v>
      </c>
      <c r="D2070" s="38" t="str">
        <f>VLOOKUP($B2070,data!$A$6:$M$15000,7)</f>
        <v>N/A</v>
      </c>
    </row>
    <row r="2071" spans="1:4">
      <c r="A2071" s="1">
        <v>37611</v>
      </c>
      <c r="B2071" s="4">
        <v>37611</v>
      </c>
      <c r="C2071" s="12">
        <f t="shared" si="42"/>
        <v>12</v>
      </c>
      <c r="D2071" s="38" t="str">
        <f>VLOOKUP($B2071,data!$A$6:$M$15000,7)</f>
        <v>N/A</v>
      </c>
    </row>
    <row r="2072" spans="1:4">
      <c r="A2072" s="1">
        <v>37612</v>
      </c>
      <c r="B2072" s="4">
        <v>37612</v>
      </c>
      <c r="C2072" s="12">
        <f t="shared" si="42"/>
        <v>12</v>
      </c>
      <c r="D2072" s="38" t="str">
        <f>VLOOKUP($B2072,data!$A$6:$M$15000,7)</f>
        <v>N/A</v>
      </c>
    </row>
    <row r="2073" spans="1:4">
      <c r="A2073" s="1">
        <v>37613</v>
      </c>
      <c r="B2073" s="4">
        <v>37613</v>
      </c>
      <c r="C2073" s="12">
        <f t="shared" si="42"/>
        <v>12</v>
      </c>
      <c r="D2073" s="38" t="str">
        <f>VLOOKUP($B2073,data!$A$6:$M$15000,7)</f>
        <v>N/A</v>
      </c>
    </row>
    <row r="2074" spans="1:4">
      <c r="A2074" s="1">
        <v>37614</v>
      </c>
      <c r="B2074" s="4">
        <v>37614</v>
      </c>
      <c r="C2074" s="12">
        <f t="shared" si="42"/>
        <v>12</v>
      </c>
      <c r="D2074" s="38" t="str">
        <f>VLOOKUP($B2074,data!$A$6:$M$15000,7)</f>
        <v>N/A</v>
      </c>
    </row>
    <row r="2075" spans="1:4">
      <c r="A2075" s="1">
        <v>37615</v>
      </c>
      <c r="B2075" s="4">
        <v>37615</v>
      </c>
      <c r="C2075" s="12">
        <f t="shared" si="42"/>
        <v>12</v>
      </c>
      <c r="D2075" s="38" t="str">
        <f>VLOOKUP($B2075,data!$A$6:$M$15000,7)</f>
        <v>N/A</v>
      </c>
    </row>
    <row r="2076" spans="1:4">
      <c r="A2076" s="1">
        <v>37616</v>
      </c>
      <c r="B2076" s="4">
        <v>37616</v>
      </c>
      <c r="C2076" s="12">
        <f t="shared" si="42"/>
        <v>12</v>
      </c>
      <c r="D2076" s="38" t="str">
        <f>VLOOKUP($B2076,data!$A$6:$M$15000,7)</f>
        <v>N/A</v>
      </c>
    </row>
    <row r="2077" spans="1:4">
      <c r="A2077" s="1">
        <v>37617</v>
      </c>
      <c r="B2077" s="4">
        <v>37617</v>
      </c>
      <c r="C2077" s="12">
        <f t="shared" si="42"/>
        <v>12</v>
      </c>
      <c r="D2077" s="38" t="str">
        <f>VLOOKUP($B2077,data!$A$6:$M$15000,7)</f>
        <v>N/A</v>
      </c>
    </row>
    <row r="2078" spans="1:4">
      <c r="A2078" s="1">
        <v>37618</v>
      </c>
      <c r="B2078" s="4">
        <v>37618</v>
      </c>
      <c r="C2078" s="12">
        <f t="shared" si="42"/>
        <v>12</v>
      </c>
      <c r="D2078" s="38" t="str">
        <f>VLOOKUP($B2078,data!$A$6:$M$15000,7)</f>
        <v>N/A</v>
      </c>
    </row>
    <row r="2079" spans="1:4">
      <c r="A2079" s="1">
        <v>37619</v>
      </c>
      <c r="B2079" s="4">
        <v>37619</v>
      </c>
      <c r="C2079" s="12">
        <f t="shared" si="42"/>
        <v>12</v>
      </c>
      <c r="D2079" s="38" t="str">
        <f>VLOOKUP($B2079,data!$A$6:$M$15000,7)</f>
        <v>N/A</v>
      </c>
    </row>
    <row r="2080" spans="1:4">
      <c r="A2080" s="1">
        <v>37620</v>
      </c>
      <c r="B2080" s="4">
        <v>37620</v>
      </c>
      <c r="C2080" s="12">
        <f t="shared" si="42"/>
        <v>12</v>
      </c>
      <c r="D2080" s="38" t="str">
        <f>VLOOKUP($B2080,data!$A$6:$M$15000,7)</f>
        <v>N/A</v>
      </c>
    </row>
    <row r="2081" spans="1:4">
      <c r="A2081" s="1">
        <v>37621</v>
      </c>
      <c r="B2081" s="4">
        <v>37621</v>
      </c>
      <c r="C2081" s="12">
        <f t="shared" si="42"/>
        <v>12</v>
      </c>
      <c r="D2081" s="38" t="str">
        <f>VLOOKUP($B2081,data!$A$6:$M$15000,7)</f>
        <v>N/A</v>
      </c>
    </row>
    <row r="2082" spans="1:4">
      <c r="A2082" s="1">
        <v>37622</v>
      </c>
      <c r="B2082" s="4">
        <v>37622</v>
      </c>
      <c r="C2082" s="12">
        <f t="shared" si="42"/>
        <v>1</v>
      </c>
      <c r="D2082" s="38" t="str">
        <f>VLOOKUP($B2082,data!$A$6:$M$15000,7)</f>
        <v>N/A</v>
      </c>
    </row>
    <row r="2083" spans="1:4">
      <c r="A2083" s="1">
        <v>37623</v>
      </c>
      <c r="B2083" s="4">
        <v>37623</v>
      </c>
      <c r="C2083" s="12">
        <f t="shared" si="42"/>
        <v>1</v>
      </c>
      <c r="D2083" s="38" t="str">
        <f>VLOOKUP($B2083,data!$A$6:$M$15000,7)</f>
        <v>N/A</v>
      </c>
    </row>
    <row r="2084" spans="1:4">
      <c r="A2084" s="1">
        <v>37624</v>
      </c>
      <c r="B2084" s="4">
        <v>37624</v>
      </c>
      <c r="C2084" s="12">
        <f t="shared" si="42"/>
        <v>1</v>
      </c>
      <c r="D2084" s="38" t="str">
        <f>VLOOKUP($B2084,data!$A$6:$M$15000,7)</f>
        <v>N/A</v>
      </c>
    </row>
    <row r="2085" spans="1:4">
      <c r="A2085" s="1">
        <v>37625</v>
      </c>
      <c r="B2085" s="4">
        <v>37625</v>
      </c>
      <c r="C2085" s="12">
        <f t="shared" si="42"/>
        <v>1</v>
      </c>
      <c r="D2085" s="38" t="str">
        <f>VLOOKUP($B2085,data!$A$6:$M$15000,7)</f>
        <v>N/A</v>
      </c>
    </row>
    <row r="2086" spans="1:4">
      <c r="A2086" s="1">
        <v>37626</v>
      </c>
      <c r="B2086" s="4">
        <v>37626</v>
      </c>
      <c r="C2086" s="12">
        <f t="shared" si="42"/>
        <v>1</v>
      </c>
      <c r="D2086" s="38" t="str">
        <f>VLOOKUP($B2086,data!$A$6:$M$15000,7)</f>
        <v>N/A</v>
      </c>
    </row>
    <row r="2087" spans="1:4">
      <c r="A2087" s="1">
        <v>37627</v>
      </c>
      <c r="B2087" s="4">
        <v>37627</v>
      </c>
      <c r="C2087" s="12">
        <f t="shared" si="42"/>
        <v>1</v>
      </c>
      <c r="D2087" s="38" t="str">
        <f>VLOOKUP($B2087,data!$A$6:$M$15000,7)</f>
        <v>N/A</v>
      </c>
    </row>
    <row r="2088" spans="1:4">
      <c r="A2088" s="1">
        <v>37628</v>
      </c>
      <c r="B2088" s="4">
        <v>37628</v>
      </c>
      <c r="C2088" s="12">
        <f t="shared" si="42"/>
        <v>1</v>
      </c>
      <c r="D2088" s="38" t="str">
        <f>VLOOKUP($B2088,data!$A$6:$M$15000,7)</f>
        <v>N/A</v>
      </c>
    </row>
    <row r="2089" spans="1:4">
      <c r="A2089" s="1">
        <v>37629</v>
      </c>
      <c r="B2089" s="4">
        <v>37629</v>
      </c>
      <c r="C2089" s="12">
        <f t="shared" si="42"/>
        <v>1</v>
      </c>
      <c r="D2089" s="38" t="str">
        <f>VLOOKUP($B2089,data!$A$6:$M$15000,7)</f>
        <v>N/A</v>
      </c>
    </row>
    <row r="2090" spans="1:4">
      <c r="A2090" s="1">
        <v>37630</v>
      </c>
      <c r="B2090" s="4">
        <v>37630</v>
      </c>
      <c r="C2090" s="12">
        <f t="shared" si="42"/>
        <v>1</v>
      </c>
      <c r="D2090" s="38" t="str">
        <f>VLOOKUP($B2090,data!$A$6:$M$15000,7)</f>
        <v>N/A</v>
      </c>
    </row>
    <row r="2091" spans="1:4">
      <c r="A2091" s="1">
        <v>37631</v>
      </c>
      <c r="B2091" s="4">
        <v>37631</v>
      </c>
      <c r="C2091" s="12">
        <f t="shared" si="42"/>
        <v>1</v>
      </c>
      <c r="D2091" s="38" t="str">
        <f>VLOOKUP($B2091,data!$A$6:$M$15000,7)</f>
        <v>N/A</v>
      </c>
    </row>
    <row r="2092" spans="1:4">
      <c r="A2092" s="1">
        <v>37632</v>
      </c>
      <c r="B2092" s="4">
        <v>37632</v>
      </c>
      <c r="C2092" s="12">
        <f t="shared" si="42"/>
        <v>1</v>
      </c>
      <c r="D2092" s="38" t="str">
        <f>VLOOKUP($B2092,data!$A$6:$M$15000,7)</f>
        <v>N/A</v>
      </c>
    </row>
    <row r="2093" spans="1:4">
      <c r="A2093" s="1">
        <v>37633</v>
      </c>
      <c r="B2093" s="4">
        <v>37633</v>
      </c>
      <c r="C2093" s="12">
        <f t="shared" si="42"/>
        <v>1</v>
      </c>
      <c r="D2093" s="38" t="str">
        <f>VLOOKUP($B2093,data!$A$6:$M$15000,7)</f>
        <v>N/A</v>
      </c>
    </row>
    <row r="2094" spans="1:4">
      <c r="A2094" s="1">
        <v>37634</v>
      </c>
      <c r="B2094" s="4">
        <v>37634</v>
      </c>
      <c r="C2094" s="12">
        <f t="shared" si="42"/>
        <v>1</v>
      </c>
      <c r="D2094" s="38" t="str">
        <f>VLOOKUP($B2094,data!$A$6:$M$15000,7)</f>
        <v>N/A</v>
      </c>
    </row>
    <row r="2095" spans="1:4">
      <c r="A2095" s="1">
        <v>37635</v>
      </c>
      <c r="B2095" s="4">
        <v>37635</v>
      </c>
      <c r="C2095" s="12">
        <f t="shared" si="42"/>
        <v>1</v>
      </c>
      <c r="D2095" s="38" t="str">
        <f>VLOOKUP($B2095,data!$A$6:$M$15000,7)</f>
        <v>N/A</v>
      </c>
    </row>
    <row r="2096" spans="1:4">
      <c r="A2096" s="1">
        <v>37636</v>
      </c>
      <c r="B2096" s="4">
        <v>37636</v>
      </c>
      <c r="C2096" s="12">
        <f t="shared" si="42"/>
        <v>1</v>
      </c>
      <c r="D2096" s="38" t="str">
        <f>VLOOKUP($B2096,data!$A$6:$M$15000,7)</f>
        <v>N/A</v>
      </c>
    </row>
    <row r="2097" spans="1:4">
      <c r="A2097" s="1">
        <v>37637</v>
      </c>
      <c r="B2097" s="4">
        <v>37637</v>
      </c>
      <c r="C2097" s="12">
        <f t="shared" si="42"/>
        <v>1</v>
      </c>
      <c r="D2097" s="38" t="str">
        <f>VLOOKUP($B2097,data!$A$6:$M$15000,7)</f>
        <v>N/A</v>
      </c>
    </row>
    <row r="2098" spans="1:4">
      <c r="A2098" s="1">
        <v>37638</v>
      </c>
      <c r="B2098" s="4">
        <v>37638</v>
      </c>
      <c r="C2098" s="12">
        <f t="shared" si="42"/>
        <v>1</v>
      </c>
      <c r="D2098" s="38" t="str">
        <f>VLOOKUP($B2098,data!$A$6:$M$15000,7)</f>
        <v>N/A</v>
      </c>
    </row>
    <row r="2099" spans="1:4">
      <c r="A2099" s="1">
        <v>37639</v>
      </c>
      <c r="B2099" s="4">
        <v>37639</v>
      </c>
      <c r="C2099" s="12">
        <f t="shared" si="42"/>
        <v>1</v>
      </c>
      <c r="D2099" s="38" t="str">
        <f>VLOOKUP($B2099,data!$A$6:$M$15000,7)</f>
        <v>N/A</v>
      </c>
    </row>
    <row r="2100" spans="1:4">
      <c r="A2100" s="1">
        <v>37640</v>
      </c>
      <c r="B2100" s="4">
        <v>37640</v>
      </c>
      <c r="C2100" s="12">
        <f t="shared" si="42"/>
        <v>1</v>
      </c>
      <c r="D2100" s="38" t="str">
        <f>VLOOKUP($B2100,data!$A$6:$M$15000,7)</f>
        <v>N/A</v>
      </c>
    </row>
    <row r="2101" spans="1:4">
      <c r="A2101" s="1">
        <v>37641</v>
      </c>
      <c r="B2101" s="4">
        <v>37641</v>
      </c>
      <c r="C2101" s="12">
        <f t="shared" si="42"/>
        <v>1</v>
      </c>
      <c r="D2101" s="38" t="str">
        <f>VLOOKUP($B2101,data!$A$6:$M$15000,7)</f>
        <v>N/A</v>
      </c>
    </row>
    <row r="2102" spans="1:4">
      <c r="A2102" s="1">
        <v>37642</v>
      </c>
      <c r="B2102" s="4">
        <v>37642</v>
      </c>
      <c r="C2102" s="12">
        <f t="shared" si="42"/>
        <v>1</v>
      </c>
      <c r="D2102" s="38" t="str">
        <f>VLOOKUP($B2102,data!$A$6:$M$15000,7)</f>
        <v>N/A</v>
      </c>
    </row>
    <row r="2103" spans="1:4">
      <c r="A2103" s="1">
        <v>37643</v>
      </c>
      <c r="B2103" s="4">
        <v>37643</v>
      </c>
      <c r="C2103" s="12">
        <f t="shared" si="42"/>
        <v>1</v>
      </c>
      <c r="D2103" s="38" t="str">
        <f>VLOOKUP($B2103,data!$A$6:$M$15000,7)</f>
        <v>N/A</v>
      </c>
    </row>
    <row r="2104" spans="1:4">
      <c r="A2104" s="1">
        <v>37644</v>
      </c>
      <c r="B2104" s="4">
        <v>37644</v>
      </c>
      <c r="C2104" s="12">
        <f t="shared" si="42"/>
        <v>1</v>
      </c>
      <c r="D2104" s="38" t="str">
        <f>VLOOKUP($B2104,data!$A$6:$M$15000,7)</f>
        <v>N/A</v>
      </c>
    </row>
    <row r="2105" spans="1:4">
      <c r="A2105" s="1">
        <v>37645</v>
      </c>
      <c r="B2105" s="4">
        <v>37645</v>
      </c>
      <c r="C2105" s="12">
        <f t="shared" si="42"/>
        <v>1</v>
      </c>
      <c r="D2105" s="38" t="str">
        <f>VLOOKUP($B2105,data!$A$6:$M$15000,7)</f>
        <v>N/A</v>
      </c>
    </row>
    <row r="2106" spans="1:4">
      <c r="A2106" s="1">
        <v>37646</v>
      </c>
      <c r="B2106" s="4">
        <v>37646</v>
      </c>
      <c r="C2106" s="12">
        <f t="shared" si="42"/>
        <v>1</v>
      </c>
      <c r="D2106" s="38" t="str">
        <f>VLOOKUP($B2106,data!$A$6:$M$15000,7)</f>
        <v>N/A</v>
      </c>
    </row>
    <row r="2107" spans="1:4">
      <c r="A2107" s="1">
        <v>37647</v>
      </c>
      <c r="B2107" s="4">
        <v>37647</v>
      </c>
      <c r="C2107" s="12">
        <f t="shared" si="42"/>
        <v>1</v>
      </c>
      <c r="D2107" s="38" t="str">
        <f>VLOOKUP($B2107,data!$A$6:$M$15000,7)</f>
        <v>N/A</v>
      </c>
    </row>
    <row r="2108" spans="1:4">
      <c r="A2108" s="1">
        <v>37648</v>
      </c>
      <c r="B2108" s="4">
        <v>37648</v>
      </c>
      <c r="C2108" s="12">
        <f t="shared" si="42"/>
        <v>1</v>
      </c>
      <c r="D2108" s="38" t="str">
        <f>VLOOKUP($B2108,data!$A$6:$M$15000,7)</f>
        <v>N/A</v>
      </c>
    </row>
    <row r="2109" spans="1:4">
      <c r="A2109" s="1">
        <v>37649</v>
      </c>
      <c r="B2109" s="4">
        <v>37649</v>
      </c>
      <c r="C2109" s="12">
        <f t="shared" si="42"/>
        <v>1</v>
      </c>
      <c r="D2109" s="38" t="str">
        <f>VLOOKUP($B2109,data!$A$6:$M$15000,7)</f>
        <v>N/A</v>
      </c>
    </row>
    <row r="2110" spans="1:4">
      <c r="A2110" s="1">
        <v>37650</v>
      </c>
      <c r="B2110" s="4">
        <v>37650</v>
      </c>
      <c r="C2110" s="12">
        <f t="shared" si="42"/>
        <v>1</v>
      </c>
      <c r="D2110" s="38" t="str">
        <f>VLOOKUP($B2110,data!$A$6:$M$15000,7)</f>
        <v>N/A</v>
      </c>
    </row>
    <row r="2111" spans="1:4">
      <c r="A2111" s="1">
        <v>37651</v>
      </c>
      <c r="B2111" s="4">
        <v>37651</v>
      </c>
      <c r="C2111" s="12">
        <f t="shared" si="42"/>
        <v>1</v>
      </c>
      <c r="D2111" s="38" t="str">
        <f>VLOOKUP($B2111,data!$A$6:$M$15000,7)</f>
        <v>N/A</v>
      </c>
    </row>
    <row r="2112" spans="1:4">
      <c r="A2112" s="1">
        <v>37652</v>
      </c>
      <c r="B2112" s="4">
        <v>37652</v>
      </c>
      <c r="C2112" s="12">
        <f t="shared" si="42"/>
        <v>1</v>
      </c>
      <c r="D2112" s="38" t="str">
        <f>VLOOKUP($B2112,data!$A$6:$M$15000,7)</f>
        <v>N/A</v>
      </c>
    </row>
    <row r="2113" spans="1:4">
      <c r="A2113" s="1">
        <v>37653</v>
      </c>
      <c r="B2113" s="4">
        <v>37653</v>
      </c>
      <c r="C2113" s="12">
        <f t="shared" si="42"/>
        <v>2</v>
      </c>
      <c r="D2113" s="38" t="str">
        <f>VLOOKUP($B2113,data!$A$6:$M$15000,7)</f>
        <v>N/A</v>
      </c>
    </row>
    <row r="2114" spans="1:4">
      <c r="A2114" s="1">
        <v>37654</v>
      </c>
      <c r="B2114" s="4">
        <v>37654</v>
      </c>
      <c r="C2114" s="12">
        <f t="shared" si="42"/>
        <v>2</v>
      </c>
      <c r="D2114" s="38" t="str">
        <f>VLOOKUP($B2114,data!$A$6:$M$15000,7)</f>
        <v>N/A</v>
      </c>
    </row>
    <row r="2115" spans="1:4">
      <c r="A2115" s="1">
        <v>37655</v>
      </c>
      <c r="B2115" s="4">
        <v>37655</v>
      </c>
      <c r="C2115" s="12">
        <f t="shared" si="42"/>
        <v>2</v>
      </c>
      <c r="D2115" s="38" t="str">
        <f>VLOOKUP($B2115,data!$A$6:$M$15000,7)</f>
        <v>N/A</v>
      </c>
    </row>
    <row r="2116" spans="1:4">
      <c r="A2116" s="1">
        <v>37656</v>
      </c>
      <c r="B2116" s="4">
        <v>37656</v>
      </c>
      <c r="C2116" s="12">
        <f t="shared" si="42"/>
        <v>2</v>
      </c>
      <c r="D2116" s="38" t="str">
        <f>VLOOKUP($B2116,data!$A$6:$M$15000,7)</f>
        <v>N/A</v>
      </c>
    </row>
    <row r="2117" spans="1:4">
      <c r="A2117" s="1">
        <v>37657</v>
      </c>
      <c r="B2117" s="4">
        <v>37657</v>
      </c>
      <c r="C2117" s="12">
        <f t="shared" si="42"/>
        <v>2</v>
      </c>
      <c r="D2117" s="38" t="str">
        <f>VLOOKUP($B2117,data!$A$6:$M$15000,7)</f>
        <v>N/A</v>
      </c>
    </row>
    <row r="2118" spans="1:4">
      <c r="A2118" s="1">
        <v>37658</v>
      </c>
      <c r="B2118" s="4">
        <v>37658</v>
      </c>
      <c r="C2118" s="12">
        <f t="shared" si="42"/>
        <v>2</v>
      </c>
      <c r="D2118" s="38" t="str">
        <f>VLOOKUP($B2118,data!$A$6:$M$15000,7)</f>
        <v>N/A</v>
      </c>
    </row>
    <row r="2119" spans="1:4">
      <c r="A2119" s="1">
        <v>37659</v>
      </c>
      <c r="B2119" s="4">
        <v>37659</v>
      </c>
      <c r="C2119" s="12">
        <f t="shared" si="42"/>
        <v>2</v>
      </c>
      <c r="D2119" s="38" t="str">
        <f>VLOOKUP($B2119,data!$A$6:$M$15000,7)</f>
        <v>N/A</v>
      </c>
    </row>
    <row r="2120" spans="1:4">
      <c r="A2120" s="1">
        <v>37660</v>
      </c>
      <c r="B2120" s="4">
        <v>37660</v>
      </c>
      <c r="C2120" s="12">
        <f t="shared" si="42"/>
        <v>2</v>
      </c>
      <c r="D2120" s="38" t="str">
        <f>VLOOKUP($B2120,data!$A$6:$M$15000,7)</f>
        <v>N/A</v>
      </c>
    </row>
    <row r="2121" spans="1:4">
      <c r="A2121" s="1">
        <v>37661</v>
      </c>
      <c r="B2121" s="4">
        <v>37661</v>
      </c>
      <c r="C2121" s="12">
        <f t="shared" si="42"/>
        <v>2</v>
      </c>
      <c r="D2121" s="38" t="str">
        <f>VLOOKUP($B2121,data!$A$6:$M$15000,7)</f>
        <v>N/A</v>
      </c>
    </row>
    <row r="2122" spans="1:4">
      <c r="A2122" s="1">
        <v>37662</v>
      </c>
      <c r="B2122" s="4">
        <v>37662</v>
      </c>
      <c r="C2122" s="12">
        <f t="shared" si="42"/>
        <v>2</v>
      </c>
      <c r="D2122" s="38" t="str">
        <f>VLOOKUP($B2122,data!$A$6:$M$15000,7)</f>
        <v>N/A</v>
      </c>
    </row>
    <row r="2123" spans="1:4">
      <c r="A2123" s="1">
        <v>37663</v>
      </c>
      <c r="B2123" s="4">
        <v>37663</v>
      </c>
      <c r="C2123" s="12">
        <f t="shared" si="42"/>
        <v>2</v>
      </c>
      <c r="D2123" s="38" t="str">
        <f>VLOOKUP($B2123,data!$A$6:$M$15000,7)</f>
        <v>N/A</v>
      </c>
    </row>
    <row r="2124" spans="1:4">
      <c r="A2124" s="1">
        <v>37664</v>
      </c>
      <c r="B2124" s="4">
        <v>37664</v>
      </c>
      <c r="C2124" s="12">
        <f t="shared" ref="C2124:C2187" si="43">IF(B2124&lt;&gt;"",MONTH(B2124),0)</f>
        <v>2</v>
      </c>
      <c r="D2124" s="38" t="str">
        <f>VLOOKUP($B2124,data!$A$6:$M$15000,7)</f>
        <v>N/A</v>
      </c>
    </row>
    <row r="2125" spans="1:4">
      <c r="A2125" s="1">
        <v>37665</v>
      </c>
      <c r="B2125" s="4">
        <v>37665</v>
      </c>
      <c r="C2125" s="12">
        <f t="shared" si="43"/>
        <v>2</v>
      </c>
      <c r="D2125" s="38" t="str">
        <f>VLOOKUP($B2125,data!$A$6:$M$15000,7)</f>
        <v>N/A</v>
      </c>
    </row>
    <row r="2126" spans="1:4">
      <c r="A2126" s="1">
        <v>37666</v>
      </c>
      <c r="B2126" s="4">
        <v>37666</v>
      </c>
      <c r="C2126" s="12">
        <f t="shared" si="43"/>
        <v>2</v>
      </c>
      <c r="D2126" s="38" t="str">
        <f>VLOOKUP($B2126,data!$A$6:$M$15000,7)</f>
        <v>N/A</v>
      </c>
    </row>
    <row r="2127" spans="1:4">
      <c r="A2127" s="1">
        <v>37667</v>
      </c>
      <c r="B2127" s="4">
        <v>37667</v>
      </c>
      <c r="C2127" s="12">
        <f t="shared" si="43"/>
        <v>2</v>
      </c>
      <c r="D2127" s="38" t="str">
        <f>VLOOKUP($B2127,data!$A$6:$M$15000,7)</f>
        <v>N/A</v>
      </c>
    </row>
    <row r="2128" spans="1:4">
      <c r="A2128" s="1">
        <v>37668</v>
      </c>
      <c r="B2128" s="4">
        <v>37668</v>
      </c>
      <c r="C2128" s="12">
        <f t="shared" si="43"/>
        <v>2</v>
      </c>
      <c r="D2128" s="38" t="str">
        <f>VLOOKUP($B2128,data!$A$6:$M$15000,7)</f>
        <v>N/A</v>
      </c>
    </row>
    <row r="2129" spans="1:4">
      <c r="A2129" s="1">
        <v>37669</v>
      </c>
      <c r="B2129" s="4">
        <v>37669</v>
      </c>
      <c r="C2129" s="12">
        <f t="shared" si="43"/>
        <v>2</v>
      </c>
      <c r="D2129" s="38" t="str">
        <f>VLOOKUP($B2129,data!$A$6:$M$15000,7)</f>
        <v>N/A</v>
      </c>
    </row>
    <row r="2130" spans="1:4">
      <c r="A2130" s="1">
        <v>37670</v>
      </c>
      <c r="B2130" s="4">
        <v>37670</v>
      </c>
      <c r="C2130" s="12">
        <f t="shared" si="43"/>
        <v>2</v>
      </c>
      <c r="D2130" s="38" t="str">
        <f>VLOOKUP($B2130,data!$A$6:$M$15000,7)</f>
        <v>N/A</v>
      </c>
    </row>
    <row r="2131" spans="1:4">
      <c r="A2131" s="1">
        <v>37671</v>
      </c>
      <c r="B2131" s="4">
        <v>37671</v>
      </c>
      <c r="C2131" s="12">
        <f t="shared" si="43"/>
        <v>2</v>
      </c>
      <c r="D2131" s="38" t="str">
        <f>VLOOKUP($B2131,data!$A$6:$M$15000,7)</f>
        <v>N/A</v>
      </c>
    </row>
    <row r="2132" spans="1:4">
      <c r="A2132" s="1">
        <v>37672</v>
      </c>
      <c r="B2132" s="4">
        <v>37672</v>
      </c>
      <c r="C2132" s="12">
        <f t="shared" si="43"/>
        <v>2</v>
      </c>
      <c r="D2132" s="38" t="str">
        <f>VLOOKUP($B2132,data!$A$6:$M$15000,7)</f>
        <v>N/A</v>
      </c>
    </row>
    <row r="2133" spans="1:4">
      <c r="A2133" s="1">
        <v>37673</v>
      </c>
      <c r="B2133" s="4">
        <v>37673</v>
      </c>
      <c r="C2133" s="12">
        <f t="shared" si="43"/>
        <v>2</v>
      </c>
      <c r="D2133" s="38" t="str">
        <f>VLOOKUP($B2133,data!$A$6:$M$15000,7)</f>
        <v>N/A</v>
      </c>
    </row>
    <row r="2134" spans="1:4">
      <c r="A2134" s="1">
        <v>37674</v>
      </c>
      <c r="B2134" s="4">
        <v>37674</v>
      </c>
      <c r="C2134" s="12">
        <f t="shared" si="43"/>
        <v>2</v>
      </c>
      <c r="D2134" s="38" t="str">
        <f>VLOOKUP($B2134,data!$A$6:$M$15000,7)</f>
        <v>N/A</v>
      </c>
    </row>
    <row r="2135" spans="1:4">
      <c r="A2135" s="1">
        <v>37675</v>
      </c>
      <c r="B2135" s="4">
        <v>37675</v>
      </c>
      <c r="C2135" s="12">
        <f t="shared" si="43"/>
        <v>2</v>
      </c>
      <c r="D2135" s="38" t="str">
        <f>VLOOKUP($B2135,data!$A$6:$M$15000,7)</f>
        <v>N/A</v>
      </c>
    </row>
    <row r="2136" spans="1:4">
      <c r="A2136" s="1">
        <v>37676</v>
      </c>
      <c r="B2136" s="4">
        <v>37676</v>
      </c>
      <c r="C2136" s="12">
        <f t="shared" si="43"/>
        <v>2</v>
      </c>
      <c r="D2136" s="38" t="str">
        <f>VLOOKUP($B2136,data!$A$6:$M$15000,7)</f>
        <v>N/A</v>
      </c>
    </row>
    <row r="2137" spans="1:4">
      <c r="A2137" s="1">
        <v>37677</v>
      </c>
      <c r="B2137" s="4">
        <v>37677</v>
      </c>
      <c r="C2137" s="12">
        <f t="shared" si="43"/>
        <v>2</v>
      </c>
      <c r="D2137" s="38" t="str">
        <f>VLOOKUP($B2137,data!$A$6:$M$15000,7)</f>
        <v>N/A</v>
      </c>
    </row>
    <row r="2138" spans="1:4">
      <c r="A2138" s="1">
        <v>37678</v>
      </c>
      <c r="B2138" s="4">
        <v>37678</v>
      </c>
      <c r="C2138" s="12">
        <f t="shared" si="43"/>
        <v>2</v>
      </c>
      <c r="D2138" s="38" t="str">
        <f>VLOOKUP($B2138,data!$A$6:$M$15000,7)</f>
        <v>N/A</v>
      </c>
    </row>
    <row r="2139" spans="1:4">
      <c r="A2139" s="1">
        <v>37679</v>
      </c>
      <c r="B2139" s="4">
        <v>37679</v>
      </c>
      <c r="C2139" s="12">
        <f t="shared" si="43"/>
        <v>2</v>
      </c>
      <c r="D2139" s="38" t="str">
        <f>VLOOKUP($B2139,data!$A$6:$M$15000,7)</f>
        <v>N/A</v>
      </c>
    </row>
    <row r="2140" spans="1:4">
      <c r="A2140" s="1">
        <v>37680</v>
      </c>
      <c r="B2140" s="4">
        <v>37680</v>
      </c>
      <c r="C2140" s="12">
        <f t="shared" si="43"/>
        <v>2</v>
      </c>
      <c r="D2140" s="38" t="str">
        <f>VLOOKUP($B2140,data!$A$6:$M$15000,7)</f>
        <v>N/A</v>
      </c>
    </row>
    <row r="2141" spans="1:4">
      <c r="A2141" s="1">
        <v>37681</v>
      </c>
      <c r="B2141" s="4">
        <v>37681</v>
      </c>
      <c r="C2141" s="12">
        <f t="shared" si="43"/>
        <v>3</v>
      </c>
      <c r="D2141" s="38" t="str">
        <f>VLOOKUP($B2141,data!$A$6:$M$15000,7)</f>
        <v>N/A</v>
      </c>
    </row>
    <row r="2142" spans="1:4">
      <c r="A2142" s="1">
        <v>37682</v>
      </c>
      <c r="B2142" s="4">
        <v>37682</v>
      </c>
      <c r="C2142" s="12">
        <f t="shared" si="43"/>
        <v>3</v>
      </c>
      <c r="D2142" s="38" t="str">
        <f>VLOOKUP($B2142,data!$A$6:$M$15000,7)</f>
        <v>N/A</v>
      </c>
    </row>
    <row r="2143" spans="1:4">
      <c r="A2143" s="1">
        <v>37683</v>
      </c>
      <c r="B2143" s="4">
        <v>37683</v>
      </c>
      <c r="C2143" s="12">
        <f t="shared" si="43"/>
        <v>3</v>
      </c>
      <c r="D2143" s="38" t="str">
        <f>VLOOKUP($B2143,data!$A$6:$M$15000,7)</f>
        <v>N/A</v>
      </c>
    </row>
    <row r="2144" spans="1:4">
      <c r="A2144" s="1">
        <v>37684</v>
      </c>
      <c r="B2144" s="4">
        <v>37684</v>
      </c>
      <c r="C2144" s="12">
        <f t="shared" si="43"/>
        <v>3</v>
      </c>
      <c r="D2144" s="38" t="str">
        <f>VLOOKUP($B2144,data!$A$6:$M$15000,7)</f>
        <v>N/A</v>
      </c>
    </row>
    <row r="2145" spans="1:4">
      <c r="A2145" s="1">
        <v>37685</v>
      </c>
      <c r="B2145" s="4">
        <v>37685</v>
      </c>
      <c r="C2145" s="12">
        <f t="shared" si="43"/>
        <v>3</v>
      </c>
      <c r="D2145" s="38" t="str">
        <f>VLOOKUP($B2145,data!$A$6:$M$15000,7)</f>
        <v>N/A</v>
      </c>
    </row>
    <row r="2146" spans="1:4">
      <c r="A2146" s="1">
        <v>37686</v>
      </c>
      <c r="B2146" s="4">
        <v>37686</v>
      </c>
      <c r="C2146" s="12">
        <f t="shared" si="43"/>
        <v>3</v>
      </c>
      <c r="D2146" s="38" t="str">
        <f>VLOOKUP($B2146,data!$A$6:$M$15000,7)</f>
        <v>N/A</v>
      </c>
    </row>
    <row r="2147" spans="1:4">
      <c r="A2147" s="1">
        <v>37687</v>
      </c>
      <c r="B2147" s="4">
        <v>37687</v>
      </c>
      <c r="C2147" s="12">
        <f t="shared" si="43"/>
        <v>3</v>
      </c>
      <c r="D2147" s="38" t="str">
        <f>VLOOKUP($B2147,data!$A$6:$M$15000,7)</f>
        <v>N/A</v>
      </c>
    </row>
    <row r="2148" spans="1:4">
      <c r="A2148" s="1">
        <v>37688</v>
      </c>
      <c r="B2148" s="4">
        <v>37688</v>
      </c>
      <c r="C2148" s="12">
        <f t="shared" si="43"/>
        <v>3</v>
      </c>
      <c r="D2148" s="38" t="str">
        <f>VLOOKUP($B2148,data!$A$6:$M$15000,7)</f>
        <v>N/A</v>
      </c>
    </row>
    <row r="2149" spans="1:4">
      <c r="A2149" s="1">
        <v>37689</v>
      </c>
      <c r="B2149" s="4">
        <v>37689</v>
      </c>
      <c r="C2149" s="12">
        <f t="shared" si="43"/>
        <v>3</v>
      </c>
      <c r="D2149" s="38" t="str">
        <f>VLOOKUP($B2149,data!$A$6:$M$15000,7)</f>
        <v>N/A</v>
      </c>
    </row>
    <row r="2150" spans="1:4">
      <c r="A2150" s="1">
        <v>37690</v>
      </c>
      <c r="B2150" s="4">
        <v>37690</v>
      </c>
      <c r="C2150" s="12">
        <f t="shared" si="43"/>
        <v>3</v>
      </c>
      <c r="D2150" s="38" t="str">
        <f>VLOOKUP($B2150,data!$A$6:$M$15000,7)</f>
        <v>N/A</v>
      </c>
    </row>
    <row r="2151" spans="1:4">
      <c r="A2151" s="1">
        <v>37691</v>
      </c>
      <c r="B2151" s="4">
        <v>37691</v>
      </c>
      <c r="C2151" s="12">
        <f t="shared" si="43"/>
        <v>3</v>
      </c>
      <c r="D2151" s="38" t="str">
        <f>VLOOKUP($B2151,data!$A$6:$M$15000,7)</f>
        <v>N/A</v>
      </c>
    </row>
    <row r="2152" spans="1:4">
      <c r="A2152" s="1">
        <v>37692</v>
      </c>
      <c r="B2152" s="4">
        <v>37692</v>
      </c>
      <c r="C2152" s="12">
        <f t="shared" si="43"/>
        <v>3</v>
      </c>
      <c r="D2152" s="38" t="str">
        <f>VLOOKUP($B2152,data!$A$6:$M$15000,7)</f>
        <v>N/A</v>
      </c>
    </row>
    <row r="2153" spans="1:4">
      <c r="A2153" s="1">
        <v>37693</v>
      </c>
      <c r="B2153" s="4">
        <v>37693</v>
      </c>
      <c r="C2153" s="12">
        <f t="shared" si="43"/>
        <v>3</v>
      </c>
      <c r="D2153" s="38" t="str">
        <f>VLOOKUP($B2153,data!$A$6:$M$15000,7)</f>
        <v>N/A</v>
      </c>
    </row>
    <row r="2154" spans="1:4">
      <c r="A2154" s="1">
        <v>37694</v>
      </c>
      <c r="B2154" s="4">
        <v>37694</v>
      </c>
      <c r="C2154" s="12">
        <f t="shared" si="43"/>
        <v>3</v>
      </c>
      <c r="D2154" s="38" t="str">
        <f>VLOOKUP($B2154,data!$A$6:$M$15000,7)</f>
        <v>N/A</v>
      </c>
    </row>
    <row r="2155" spans="1:4">
      <c r="A2155" s="1">
        <v>37695</v>
      </c>
      <c r="B2155" s="4">
        <v>37695</v>
      </c>
      <c r="C2155" s="12">
        <f t="shared" si="43"/>
        <v>3</v>
      </c>
      <c r="D2155" s="38" t="str">
        <f>VLOOKUP($B2155,data!$A$6:$M$15000,7)</f>
        <v>N/A</v>
      </c>
    </row>
    <row r="2156" spans="1:4">
      <c r="A2156" s="1">
        <v>37696</v>
      </c>
      <c r="B2156" s="4">
        <v>37696</v>
      </c>
      <c r="C2156" s="12">
        <f t="shared" si="43"/>
        <v>3</v>
      </c>
      <c r="D2156" s="38" t="str">
        <f>VLOOKUP($B2156,data!$A$6:$M$15000,7)</f>
        <v>N/A</v>
      </c>
    </row>
    <row r="2157" spans="1:4">
      <c r="A2157" s="1">
        <v>37697</v>
      </c>
      <c r="B2157" s="4">
        <v>37697</v>
      </c>
      <c r="C2157" s="12">
        <f t="shared" si="43"/>
        <v>3</v>
      </c>
      <c r="D2157" s="38" t="str">
        <f>VLOOKUP($B2157,data!$A$6:$M$15000,7)</f>
        <v>N/A</v>
      </c>
    </row>
    <row r="2158" spans="1:4">
      <c r="A2158" s="1">
        <v>37698</v>
      </c>
      <c r="B2158" s="4">
        <v>37698</v>
      </c>
      <c r="C2158" s="12">
        <f t="shared" si="43"/>
        <v>3</v>
      </c>
      <c r="D2158" s="38" t="str">
        <f>VLOOKUP($B2158,data!$A$6:$M$15000,7)</f>
        <v>N/A</v>
      </c>
    </row>
    <row r="2159" spans="1:4">
      <c r="A2159" s="1">
        <v>37699</v>
      </c>
      <c r="B2159" s="4">
        <v>37699</v>
      </c>
      <c r="C2159" s="12">
        <f t="shared" si="43"/>
        <v>3</v>
      </c>
      <c r="D2159" s="38" t="str">
        <f>VLOOKUP($B2159,data!$A$6:$M$15000,7)</f>
        <v>N/A</v>
      </c>
    </row>
    <row r="2160" spans="1:4">
      <c r="A2160" s="1">
        <v>37700</v>
      </c>
      <c r="B2160" s="4">
        <v>37700</v>
      </c>
      <c r="C2160" s="12">
        <f t="shared" si="43"/>
        <v>3</v>
      </c>
      <c r="D2160" s="38" t="str">
        <f>VLOOKUP($B2160,data!$A$6:$M$15000,7)</f>
        <v>N/A</v>
      </c>
    </row>
    <row r="2161" spans="1:4">
      <c r="A2161" s="1">
        <v>37701</v>
      </c>
      <c r="B2161" s="4">
        <v>37701</v>
      </c>
      <c r="C2161" s="12">
        <f t="shared" si="43"/>
        <v>3</v>
      </c>
      <c r="D2161" s="38" t="str">
        <f>VLOOKUP($B2161,data!$A$6:$M$15000,7)</f>
        <v>N/A</v>
      </c>
    </row>
    <row r="2162" spans="1:4">
      <c r="A2162" s="1">
        <v>37702</v>
      </c>
      <c r="B2162" s="4">
        <v>37702</v>
      </c>
      <c r="C2162" s="12">
        <f t="shared" si="43"/>
        <v>3</v>
      </c>
      <c r="D2162" s="38" t="str">
        <f>VLOOKUP($B2162,data!$A$6:$M$15000,7)</f>
        <v>N/A</v>
      </c>
    </row>
    <row r="2163" spans="1:4">
      <c r="A2163" s="1">
        <v>37703</v>
      </c>
      <c r="B2163" s="4">
        <v>37703</v>
      </c>
      <c r="C2163" s="12">
        <f t="shared" si="43"/>
        <v>3</v>
      </c>
      <c r="D2163" s="38" t="str">
        <f>VLOOKUP($B2163,data!$A$6:$M$15000,7)</f>
        <v>N/A</v>
      </c>
    </row>
    <row r="2164" spans="1:4">
      <c r="A2164" s="1">
        <v>37704</v>
      </c>
      <c r="B2164" s="4">
        <v>37704</v>
      </c>
      <c r="C2164" s="12">
        <f t="shared" si="43"/>
        <v>3</v>
      </c>
      <c r="D2164" s="38" t="str">
        <f>VLOOKUP($B2164,data!$A$6:$M$15000,7)</f>
        <v>N/A</v>
      </c>
    </row>
    <row r="2165" spans="1:4">
      <c r="A2165" s="1">
        <v>37705</v>
      </c>
      <c r="B2165" s="4">
        <v>37705</v>
      </c>
      <c r="C2165" s="12">
        <f t="shared" si="43"/>
        <v>3</v>
      </c>
      <c r="D2165" s="38" t="str">
        <f>VLOOKUP($B2165,data!$A$6:$M$15000,7)</f>
        <v>N/A</v>
      </c>
    </row>
    <row r="2166" spans="1:4">
      <c r="A2166" s="1">
        <v>37706</v>
      </c>
      <c r="B2166" s="4">
        <v>37706</v>
      </c>
      <c r="C2166" s="12">
        <f t="shared" si="43"/>
        <v>3</v>
      </c>
      <c r="D2166" s="38" t="str">
        <f>VLOOKUP($B2166,data!$A$6:$M$15000,7)</f>
        <v>N/A</v>
      </c>
    </row>
    <row r="2167" spans="1:4">
      <c r="A2167" s="1">
        <v>37707</v>
      </c>
      <c r="B2167" s="4">
        <v>37707</v>
      </c>
      <c r="C2167" s="12">
        <f t="shared" si="43"/>
        <v>3</v>
      </c>
      <c r="D2167" s="38" t="str">
        <f>VLOOKUP($B2167,data!$A$6:$M$15000,7)</f>
        <v>N/A</v>
      </c>
    </row>
    <row r="2168" spans="1:4">
      <c r="A2168" s="1">
        <v>37708</v>
      </c>
      <c r="B2168" s="4">
        <v>37708</v>
      </c>
      <c r="C2168" s="12">
        <f t="shared" si="43"/>
        <v>3</v>
      </c>
      <c r="D2168" s="38" t="str">
        <f>VLOOKUP($B2168,data!$A$6:$M$15000,7)</f>
        <v>N/A</v>
      </c>
    </row>
    <row r="2169" spans="1:4">
      <c r="A2169" s="1">
        <v>37709</v>
      </c>
      <c r="B2169" s="4">
        <v>37709</v>
      </c>
      <c r="C2169" s="12">
        <f t="shared" si="43"/>
        <v>3</v>
      </c>
      <c r="D2169" s="38" t="str">
        <f>VLOOKUP($B2169,data!$A$6:$M$15000,7)</f>
        <v>N/A</v>
      </c>
    </row>
    <row r="2170" spans="1:4">
      <c r="A2170" s="1">
        <v>37710</v>
      </c>
      <c r="B2170" s="4">
        <v>37710</v>
      </c>
      <c r="C2170" s="12">
        <f t="shared" si="43"/>
        <v>3</v>
      </c>
      <c r="D2170" s="38" t="str">
        <f>VLOOKUP($B2170,data!$A$6:$M$15000,7)</f>
        <v>N/A</v>
      </c>
    </row>
    <row r="2171" spans="1:4">
      <c r="A2171" s="1">
        <v>37711</v>
      </c>
      <c r="B2171" s="4">
        <v>37711</v>
      </c>
      <c r="C2171" s="12">
        <f t="shared" si="43"/>
        <v>3</v>
      </c>
      <c r="D2171" s="38" t="str">
        <f>VLOOKUP($B2171,data!$A$6:$M$15000,7)</f>
        <v>N/A</v>
      </c>
    </row>
    <row r="2172" spans="1:4">
      <c r="A2172" s="1">
        <v>37712</v>
      </c>
      <c r="B2172" s="4">
        <v>37712</v>
      </c>
      <c r="C2172" s="12">
        <f t="shared" si="43"/>
        <v>4</v>
      </c>
      <c r="D2172" s="38" t="str">
        <f>VLOOKUP($B2172,data!$A$6:$M$15000,7)</f>
        <v>N/A</v>
      </c>
    </row>
    <row r="2173" spans="1:4">
      <c r="A2173" s="1">
        <v>37713</v>
      </c>
      <c r="B2173" s="4">
        <v>37713</v>
      </c>
      <c r="C2173" s="12">
        <f t="shared" si="43"/>
        <v>4</v>
      </c>
      <c r="D2173" s="38" t="str">
        <f>VLOOKUP($B2173,data!$A$6:$M$15000,7)</f>
        <v>N/A</v>
      </c>
    </row>
    <row r="2174" spans="1:4">
      <c r="A2174" s="1">
        <v>37714</v>
      </c>
      <c r="B2174" s="4">
        <v>37714</v>
      </c>
      <c r="C2174" s="12">
        <f t="shared" si="43"/>
        <v>4</v>
      </c>
      <c r="D2174" s="38" t="str">
        <f>VLOOKUP($B2174,data!$A$6:$M$15000,7)</f>
        <v>N/A</v>
      </c>
    </row>
    <row r="2175" spans="1:4">
      <c r="A2175" s="1">
        <v>37715</v>
      </c>
      <c r="B2175" s="4">
        <v>37715</v>
      </c>
      <c r="C2175" s="12">
        <f t="shared" si="43"/>
        <v>4</v>
      </c>
      <c r="D2175" s="38" t="str">
        <f>VLOOKUP($B2175,data!$A$6:$M$15000,7)</f>
        <v>N/A</v>
      </c>
    </row>
    <row r="2176" spans="1:4">
      <c r="A2176" s="1">
        <v>37716</v>
      </c>
      <c r="B2176" s="4">
        <v>37716</v>
      </c>
      <c r="C2176" s="12">
        <f t="shared" si="43"/>
        <v>4</v>
      </c>
      <c r="D2176" s="38" t="str">
        <f>VLOOKUP($B2176,data!$A$6:$M$15000,7)</f>
        <v>N/A</v>
      </c>
    </row>
    <row r="2177" spans="1:4">
      <c r="A2177" s="1">
        <v>37717</v>
      </c>
      <c r="B2177" s="4">
        <v>37717</v>
      </c>
      <c r="C2177" s="12">
        <f t="shared" si="43"/>
        <v>4</v>
      </c>
      <c r="D2177" s="38" t="str">
        <f>VLOOKUP($B2177,data!$A$6:$M$15000,7)</f>
        <v>N/A</v>
      </c>
    </row>
    <row r="2178" spans="1:4">
      <c r="A2178" s="1">
        <v>37718</v>
      </c>
      <c r="B2178" s="4">
        <v>37718</v>
      </c>
      <c r="C2178" s="12">
        <f t="shared" si="43"/>
        <v>4</v>
      </c>
      <c r="D2178" s="38" t="str">
        <f>VLOOKUP($B2178,data!$A$6:$M$15000,7)</f>
        <v>N/A</v>
      </c>
    </row>
    <row r="2179" spans="1:4">
      <c r="A2179" s="1">
        <v>37719</v>
      </c>
      <c r="B2179" s="4">
        <v>37719</v>
      </c>
      <c r="C2179" s="12">
        <f t="shared" si="43"/>
        <v>4</v>
      </c>
      <c r="D2179" s="38" t="str">
        <f>VLOOKUP($B2179,data!$A$6:$M$15000,7)</f>
        <v>N/A</v>
      </c>
    </row>
    <row r="2180" spans="1:4">
      <c r="A2180" s="1">
        <v>37720</v>
      </c>
      <c r="B2180" s="4">
        <v>37720</v>
      </c>
      <c r="C2180" s="12">
        <f t="shared" si="43"/>
        <v>4</v>
      </c>
      <c r="D2180" s="38" t="str">
        <f>VLOOKUP($B2180,data!$A$6:$M$15000,7)</f>
        <v>N/A</v>
      </c>
    </row>
    <row r="2181" spans="1:4">
      <c r="A2181" s="1">
        <v>37721</v>
      </c>
      <c r="B2181" s="4">
        <v>37721</v>
      </c>
      <c r="C2181" s="12">
        <f t="shared" si="43"/>
        <v>4</v>
      </c>
      <c r="D2181" s="38" t="str">
        <f>VLOOKUP($B2181,data!$A$6:$M$15000,7)</f>
        <v>N/A</v>
      </c>
    </row>
    <row r="2182" spans="1:4">
      <c r="A2182" s="1">
        <v>37722</v>
      </c>
      <c r="B2182" s="4">
        <v>37722</v>
      </c>
      <c r="C2182" s="12">
        <f t="shared" si="43"/>
        <v>4</v>
      </c>
      <c r="D2182" s="38" t="str">
        <f>VLOOKUP($B2182,data!$A$6:$M$15000,7)</f>
        <v>N/A</v>
      </c>
    </row>
    <row r="2183" spans="1:4">
      <c r="A2183" s="1">
        <v>37723</v>
      </c>
      <c r="B2183" s="4">
        <v>37723</v>
      </c>
      <c r="C2183" s="12">
        <f t="shared" si="43"/>
        <v>4</v>
      </c>
      <c r="D2183" s="38" t="str">
        <f>VLOOKUP($B2183,data!$A$6:$M$15000,7)</f>
        <v>N/A</v>
      </c>
    </row>
    <row r="2184" spans="1:4">
      <c r="A2184" s="1">
        <v>37724</v>
      </c>
      <c r="B2184" s="4">
        <v>37724</v>
      </c>
      <c r="C2184" s="12">
        <f t="shared" si="43"/>
        <v>4</v>
      </c>
      <c r="D2184" s="38" t="str">
        <f>VLOOKUP($B2184,data!$A$6:$M$15000,7)</f>
        <v>N/A</v>
      </c>
    </row>
    <row r="2185" spans="1:4">
      <c r="A2185" s="1">
        <v>37725</v>
      </c>
      <c r="B2185" s="4">
        <v>37725</v>
      </c>
      <c r="C2185" s="12">
        <f t="shared" si="43"/>
        <v>4</v>
      </c>
      <c r="D2185" s="38" t="str">
        <f>VLOOKUP($B2185,data!$A$6:$M$15000,7)</f>
        <v>N/A</v>
      </c>
    </row>
    <row r="2186" spans="1:4">
      <c r="A2186" s="1">
        <v>37726</v>
      </c>
      <c r="B2186" s="4">
        <v>37726</v>
      </c>
      <c r="C2186" s="12">
        <f t="shared" si="43"/>
        <v>4</v>
      </c>
      <c r="D2186" s="38" t="str">
        <f>VLOOKUP($B2186,data!$A$6:$M$15000,7)</f>
        <v>N/A</v>
      </c>
    </row>
    <row r="2187" spans="1:4">
      <c r="A2187" s="1">
        <v>37727</v>
      </c>
      <c r="B2187" s="4">
        <v>37727</v>
      </c>
      <c r="C2187" s="12">
        <f t="shared" si="43"/>
        <v>4</v>
      </c>
      <c r="D2187" s="38" t="str">
        <f>VLOOKUP($B2187,data!$A$6:$M$15000,7)</f>
        <v>N/A</v>
      </c>
    </row>
    <row r="2188" spans="1:4">
      <c r="A2188" s="1">
        <v>37728</v>
      </c>
      <c r="B2188" s="4">
        <v>37728</v>
      </c>
      <c r="C2188" s="12">
        <f t="shared" ref="C2188:C2251" si="44">IF(B2188&lt;&gt;"",MONTH(B2188),0)</f>
        <v>4</v>
      </c>
      <c r="D2188" s="38" t="str">
        <f>VLOOKUP($B2188,data!$A$6:$M$15000,7)</f>
        <v>N/A</v>
      </c>
    </row>
    <row r="2189" spans="1:4">
      <c r="A2189" s="1">
        <v>37729</v>
      </c>
      <c r="B2189" s="4">
        <v>37729</v>
      </c>
      <c r="C2189" s="12">
        <f t="shared" si="44"/>
        <v>4</v>
      </c>
      <c r="D2189" s="38" t="str">
        <f>VLOOKUP($B2189,data!$A$6:$M$15000,7)</f>
        <v>N/A</v>
      </c>
    </row>
    <row r="2190" spans="1:4">
      <c r="A2190" s="1">
        <v>37730</v>
      </c>
      <c r="B2190" s="4">
        <v>37730</v>
      </c>
      <c r="C2190" s="12">
        <f t="shared" si="44"/>
        <v>4</v>
      </c>
      <c r="D2190" s="38" t="str">
        <f>VLOOKUP($B2190,data!$A$6:$M$15000,7)</f>
        <v>N/A</v>
      </c>
    </row>
    <row r="2191" spans="1:4">
      <c r="A2191" s="1">
        <v>37731</v>
      </c>
      <c r="B2191" s="4">
        <v>37731</v>
      </c>
      <c r="C2191" s="12">
        <f t="shared" si="44"/>
        <v>4</v>
      </c>
      <c r="D2191" s="38" t="str">
        <f>VLOOKUP($B2191,data!$A$6:$M$15000,7)</f>
        <v>N/A</v>
      </c>
    </row>
    <row r="2192" spans="1:4">
      <c r="A2192" s="1">
        <v>37732</v>
      </c>
      <c r="B2192" s="4">
        <v>37732</v>
      </c>
      <c r="C2192" s="12">
        <f t="shared" si="44"/>
        <v>4</v>
      </c>
      <c r="D2192" s="38" t="str">
        <f>VLOOKUP($B2192,data!$A$6:$M$15000,7)</f>
        <v>N/A</v>
      </c>
    </row>
    <row r="2193" spans="1:4">
      <c r="A2193" s="1">
        <v>37733</v>
      </c>
      <c r="B2193" s="4">
        <v>37733</v>
      </c>
      <c r="C2193" s="12">
        <f t="shared" si="44"/>
        <v>4</v>
      </c>
      <c r="D2193" s="38" t="str">
        <f>VLOOKUP($B2193,data!$A$6:$M$15000,7)</f>
        <v>N/A</v>
      </c>
    </row>
    <row r="2194" spans="1:4">
      <c r="A2194" s="1">
        <v>37734</v>
      </c>
      <c r="B2194" s="4">
        <v>37734</v>
      </c>
      <c r="C2194" s="12">
        <f t="shared" si="44"/>
        <v>4</v>
      </c>
      <c r="D2194" s="38" t="str">
        <f>VLOOKUP($B2194,data!$A$6:$M$15000,7)</f>
        <v>N/A</v>
      </c>
    </row>
    <row r="2195" spans="1:4">
      <c r="A2195" s="1">
        <v>37735</v>
      </c>
      <c r="B2195" s="4">
        <v>37735</v>
      </c>
      <c r="C2195" s="12">
        <f t="shared" si="44"/>
        <v>4</v>
      </c>
      <c r="D2195" s="38" t="str">
        <f>VLOOKUP($B2195,data!$A$6:$M$15000,7)</f>
        <v>N/A</v>
      </c>
    </row>
    <row r="2196" spans="1:4">
      <c r="A2196" s="1">
        <v>37736</v>
      </c>
      <c r="B2196" s="4">
        <v>37736</v>
      </c>
      <c r="C2196" s="12">
        <f t="shared" si="44"/>
        <v>4</v>
      </c>
      <c r="D2196" s="38" t="str">
        <f>VLOOKUP($B2196,data!$A$6:$M$15000,7)</f>
        <v>N/A</v>
      </c>
    </row>
    <row r="2197" spans="1:4">
      <c r="A2197" s="1">
        <v>37737</v>
      </c>
      <c r="B2197" s="4">
        <v>37737</v>
      </c>
      <c r="C2197" s="12">
        <f t="shared" si="44"/>
        <v>4</v>
      </c>
      <c r="D2197" s="38" t="str">
        <f>VLOOKUP($B2197,data!$A$6:$M$15000,7)</f>
        <v>N/A</v>
      </c>
    </row>
    <row r="2198" spans="1:4">
      <c r="A2198" s="1">
        <v>37738</v>
      </c>
      <c r="B2198" s="4">
        <v>37738</v>
      </c>
      <c r="C2198" s="12">
        <f t="shared" si="44"/>
        <v>4</v>
      </c>
      <c r="D2198" s="38" t="str">
        <f>VLOOKUP($B2198,data!$A$6:$M$15000,7)</f>
        <v>N/A</v>
      </c>
    </row>
    <row r="2199" spans="1:4">
      <c r="A2199" s="1">
        <v>37739</v>
      </c>
      <c r="B2199" s="4">
        <v>37739</v>
      </c>
      <c r="C2199" s="12">
        <f t="shared" si="44"/>
        <v>4</v>
      </c>
      <c r="D2199" s="38" t="str">
        <f>VLOOKUP($B2199,data!$A$6:$M$15000,7)</f>
        <v>N/A</v>
      </c>
    </row>
    <row r="2200" spans="1:4">
      <c r="A2200" s="1">
        <v>37740</v>
      </c>
      <c r="B2200" s="4">
        <v>37740</v>
      </c>
      <c r="C2200" s="12">
        <f t="shared" si="44"/>
        <v>4</v>
      </c>
      <c r="D2200" s="38" t="str">
        <f>VLOOKUP($B2200,data!$A$6:$M$15000,7)</f>
        <v>N/A</v>
      </c>
    </row>
    <row r="2201" spans="1:4">
      <c r="A2201" s="1">
        <v>37741</v>
      </c>
      <c r="B2201" s="4">
        <v>37741</v>
      </c>
      <c r="C2201" s="12">
        <f t="shared" si="44"/>
        <v>4</v>
      </c>
      <c r="D2201" s="38" t="str">
        <f>VLOOKUP($B2201,data!$A$6:$M$15000,7)</f>
        <v>N/A</v>
      </c>
    </row>
    <row r="2202" spans="1:4">
      <c r="A2202" s="1">
        <v>37742</v>
      </c>
      <c r="B2202" s="4">
        <v>37742</v>
      </c>
      <c r="C2202" s="12">
        <f t="shared" si="44"/>
        <v>5</v>
      </c>
      <c r="D2202" s="38" t="str">
        <f>VLOOKUP($B2202,data!$A$6:$M$15000,7)</f>
        <v>N/A</v>
      </c>
    </row>
    <row r="2203" spans="1:4">
      <c r="A2203" s="1">
        <v>37743</v>
      </c>
      <c r="B2203" s="4">
        <v>37743</v>
      </c>
      <c r="C2203" s="12">
        <f t="shared" si="44"/>
        <v>5</v>
      </c>
      <c r="D2203" s="38" t="str">
        <f>VLOOKUP($B2203,data!$A$6:$M$15000,7)</f>
        <v>N/A</v>
      </c>
    </row>
    <row r="2204" spans="1:4">
      <c r="A2204" s="1">
        <v>37744</v>
      </c>
      <c r="B2204" s="4">
        <v>37744</v>
      </c>
      <c r="C2204" s="12">
        <f t="shared" si="44"/>
        <v>5</v>
      </c>
      <c r="D2204" s="38" t="str">
        <f>VLOOKUP($B2204,data!$A$6:$M$15000,7)</f>
        <v>N/A</v>
      </c>
    </row>
    <row r="2205" spans="1:4">
      <c r="A2205" s="1">
        <v>37745</v>
      </c>
      <c r="B2205" s="4">
        <v>37745</v>
      </c>
      <c r="C2205" s="12">
        <f t="shared" si="44"/>
        <v>5</v>
      </c>
      <c r="D2205" s="38" t="str">
        <f>VLOOKUP($B2205,data!$A$6:$M$15000,7)</f>
        <v>N/A</v>
      </c>
    </row>
    <row r="2206" spans="1:4">
      <c r="A2206" s="1">
        <v>37746</v>
      </c>
      <c r="B2206" s="4">
        <v>37746</v>
      </c>
      <c r="C2206" s="12">
        <f t="shared" si="44"/>
        <v>5</v>
      </c>
      <c r="D2206" s="38" t="str">
        <f>VLOOKUP($B2206,data!$A$6:$M$15000,7)</f>
        <v>N/A</v>
      </c>
    </row>
    <row r="2207" spans="1:4">
      <c r="A2207" s="1">
        <v>37747</v>
      </c>
      <c r="B2207" s="4">
        <v>37747</v>
      </c>
      <c r="C2207" s="12">
        <f t="shared" si="44"/>
        <v>5</v>
      </c>
      <c r="D2207" s="38" t="str">
        <f>VLOOKUP($B2207,data!$A$6:$M$15000,7)</f>
        <v>N/A</v>
      </c>
    </row>
    <row r="2208" spans="1:4">
      <c r="A2208" s="1">
        <v>37748</v>
      </c>
      <c r="B2208" s="4">
        <v>37748</v>
      </c>
      <c r="C2208" s="12">
        <f t="shared" si="44"/>
        <v>5</v>
      </c>
      <c r="D2208" s="38" t="str">
        <f>VLOOKUP($B2208,data!$A$6:$M$15000,7)</f>
        <v>N/A</v>
      </c>
    </row>
    <row r="2209" spans="1:4">
      <c r="A2209" s="1">
        <v>37749</v>
      </c>
      <c r="B2209" s="4">
        <v>37749</v>
      </c>
      <c r="C2209" s="12">
        <f t="shared" si="44"/>
        <v>5</v>
      </c>
      <c r="D2209" s="38" t="str">
        <f>VLOOKUP($B2209,data!$A$6:$M$15000,7)</f>
        <v>N/A</v>
      </c>
    </row>
    <row r="2210" spans="1:4">
      <c r="A2210" s="1">
        <v>37750</v>
      </c>
      <c r="B2210" s="4">
        <v>37750</v>
      </c>
      <c r="C2210" s="12">
        <f t="shared" si="44"/>
        <v>5</v>
      </c>
      <c r="D2210" s="38" t="str">
        <f>VLOOKUP($B2210,data!$A$6:$M$15000,7)</f>
        <v>N/A</v>
      </c>
    </row>
    <row r="2211" spans="1:4">
      <c r="A2211" s="1">
        <v>37751</v>
      </c>
      <c r="B2211" s="4">
        <v>37751</v>
      </c>
      <c r="C2211" s="12">
        <f t="shared" si="44"/>
        <v>5</v>
      </c>
      <c r="D2211" s="38" t="str">
        <f>VLOOKUP($B2211,data!$A$6:$M$15000,7)</f>
        <v>N/A</v>
      </c>
    </row>
    <row r="2212" spans="1:4">
      <c r="A2212" s="1">
        <v>37752</v>
      </c>
      <c r="B2212" s="4">
        <v>37752</v>
      </c>
      <c r="C2212" s="12">
        <f t="shared" si="44"/>
        <v>5</v>
      </c>
      <c r="D2212" s="38" t="str">
        <f>VLOOKUP($B2212,data!$A$6:$M$15000,7)</f>
        <v>N/A</v>
      </c>
    </row>
    <row r="2213" spans="1:4">
      <c r="A2213" s="1">
        <v>37753</v>
      </c>
      <c r="B2213" s="4">
        <v>37753</v>
      </c>
      <c r="C2213" s="12">
        <f t="shared" si="44"/>
        <v>5</v>
      </c>
      <c r="D2213" s="38" t="str">
        <f>VLOOKUP($B2213,data!$A$6:$M$15000,7)</f>
        <v>N/A</v>
      </c>
    </row>
    <row r="2214" spans="1:4">
      <c r="A2214" s="1">
        <v>37754</v>
      </c>
      <c r="B2214" s="4">
        <v>37754</v>
      </c>
      <c r="C2214" s="12">
        <f t="shared" si="44"/>
        <v>5</v>
      </c>
      <c r="D2214" s="38" t="str">
        <f>VLOOKUP($B2214,data!$A$6:$M$15000,7)</f>
        <v>N/A</v>
      </c>
    </row>
    <row r="2215" spans="1:4">
      <c r="A2215" s="1">
        <v>37755</v>
      </c>
      <c r="B2215" s="4">
        <v>37755</v>
      </c>
      <c r="C2215" s="12">
        <f t="shared" si="44"/>
        <v>5</v>
      </c>
      <c r="D2215" s="38" t="str">
        <f>VLOOKUP($B2215,data!$A$6:$M$15000,7)</f>
        <v>N/A</v>
      </c>
    </row>
    <row r="2216" spans="1:4">
      <c r="A2216" s="1">
        <v>37756</v>
      </c>
      <c r="B2216" s="4">
        <v>37756</v>
      </c>
      <c r="C2216" s="12">
        <f t="shared" si="44"/>
        <v>5</v>
      </c>
      <c r="D2216" s="38" t="str">
        <f>VLOOKUP($B2216,data!$A$6:$M$15000,7)</f>
        <v>N/A</v>
      </c>
    </row>
    <row r="2217" spans="1:4">
      <c r="A2217" s="1">
        <v>37757</v>
      </c>
      <c r="B2217" s="4">
        <v>37757</v>
      </c>
      <c r="C2217" s="12">
        <f t="shared" si="44"/>
        <v>5</v>
      </c>
      <c r="D2217" s="38" t="str">
        <f>VLOOKUP($B2217,data!$A$6:$M$15000,7)</f>
        <v>N/A</v>
      </c>
    </row>
    <row r="2218" spans="1:4">
      <c r="A2218" s="1">
        <v>37758</v>
      </c>
      <c r="B2218" s="4">
        <v>37758</v>
      </c>
      <c r="C2218" s="12">
        <f t="shared" si="44"/>
        <v>5</v>
      </c>
      <c r="D2218" s="38" t="str">
        <f>VLOOKUP($B2218,data!$A$6:$M$15000,7)</f>
        <v>N/A</v>
      </c>
    </row>
    <row r="2219" spans="1:4">
      <c r="A2219" s="1">
        <v>37759</v>
      </c>
      <c r="B2219" s="4">
        <v>37759</v>
      </c>
      <c r="C2219" s="12">
        <f t="shared" si="44"/>
        <v>5</v>
      </c>
      <c r="D2219" s="38" t="str">
        <f>VLOOKUP($B2219,data!$A$6:$M$15000,7)</f>
        <v>N/A</v>
      </c>
    </row>
    <row r="2220" spans="1:4">
      <c r="A2220" s="1">
        <v>37760</v>
      </c>
      <c r="B2220" s="4">
        <v>37760</v>
      </c>
      <c r="C2220" s="12">
        <f t="shared" si="44"/>
        <v>5</v>
      </c>
      <c r="D2220" s="38" t="str">
        <f>VLOOKUP($B2220,data!$A$6:$M$15000,7)</f>
        <v>N/A</v>
      </c>
    </row>
    <row r="2221" spans="1:4">
      <c r="A2221" s="1">
        <v>37761</v>
      </c>
      <c r="B2221" s="4">
        <v>37761</v>
      </c>
      <c r="C2221" s="12">
        <f t="shared" si="44"/>
        <v>5</v>
      </c>
      <c r="D2221" s="38" t="str">
        <f>VLOOKUP($B2221,data!$A$6:$M$15000,7)</f>
        <v>N/A</v>
      </c>
    </row>
    <row r="2222" spans="1:4">
      <c r="A2222" s="1">
        <v>37762</v>
      </c>
      <c r="B2222" s="4">
        <v>37762</v>
      </c>
      <c r="C2222" s="12">
        <f t="shared" si="44"/>
        <v>5</v>
      </c>
      <c r="D2222" s="38" t="str">
        <f>VLOOKUP($B2222,data!$A$6:$M$15000,7)</f>
        <v>N/A</v>
      </c>
    </row>
    <row r="2223" spans="1:4">
      <c r="A2223" s="1">
        <v>37763</v>
      </c>
      <c r="B2223" s="4">
        <v>37763</v>
      </c>
      <c r="C2223" s="12">
        <f t="shared" si="44"/>
        <v>5</v>
      </c>
      <c r="D2223" s="38" t="str">
        <f>VLOOKUP($B2223,data!$A$6:$M$15000,7)</f>
        <v>N/A</v>
      </c>
    </row>
    <row r="2224" spans="1:4">
      <c r="A2224" s="1">
        <v>37764</v>
      </c>
      <c r="B2224" s="4">
        <v>37764</v>
      </c>
      <c r="C2224" s="12">
        <f t="shared" si="44"/>
        <v>5</v>
      </c>
      <c r="D2224" s="38" t="str">
        <f>VLOOKUP($B2224,data!$A$6:$M$15000,7)</f>
        <v>N/A</v>
      </c>
    </row>
    <row r="2225" spans="1:4">
      <c r="A2225" s="1">
        <v>37765</v>
      </c>
      <c r="B2225" s="4">
        <v>37765</v>
      </c>
      <c r="C2225" s="12">
        <f t="shared" si="44"/>
        <v>5</v>
      </c>
      <c r="D2225" s="38" t="str">
        <f>VLOOKUP($B2225,data!$A$6:$M$15000,7)</f>
        <v>N/A</v>
      </c>
    </row>
    <row r="2226" spans="1:4">
      <c r="A2226" s="1">
        <v>37766</v>
      </c>
      <c r="B2226" s="4">
        <v>37766</v>
      </c>
      <c r="C2226" s="12">
        <f t="shared" si="44"/>
        <v>5</v>
      </c>
      <c r="D2226" s="38" t="str">
        <f>VLOOKUP($B2226,data!$A$6:$M$15000,7)</f>
        <v>N/A</v>
      </c>
    </row>
    <row r="2227" spans="1:4">
      <c r="A2227" s="1">
        <v>37767</v>
      </c>
      <c r="B2227" s="4">
        <v>37767</v>
      </c>
      <c r="C2227" s="12">
        <f t="shared" si="44"/>
        <v>5</v>
      </c>
      <c r="D2227" s="38" t="str">
        <f>VLOOKUP($B2227,data!$A$6:$M$15000,7)</f>
        <v>N/A</v>
      </c>
    </row>
    <row r="2228" spans="1:4">
      <c r="A2228" s="1">
        <v>37768</v>
      </c>
      <c r="B2228" s="4">
        <v>37768</v>
      </c>
      <c r="C2228" s="12">
        <f t="shared" si="44"/>
        <v>5</v>
      </c>
      <c r="D2228" s="38" t="str">
        <f>VLOOKUP($B2228,data!$A$6:$M$15000,7)</f>
        <v>N/A</v>
      </c>
    </row>
    <row r="2229" spans="1:4">
      <c r="A2229" s="1">
        <v>37769</v>
      </c>
      <c r="B2229" s="4">
        <v>37769</v>
      </c>
      <c r="C2229" s="12">
        <f t="shared" si="44"/>
        <v>5</v>
      </c>
      <c r="D2229" s="38" t="str">
        <f>VLOOKUP($B2229,data!$A$6:$M$15000,7)</f>
        <v>N/A</v>
      </c>
    </row>
    <row r="2230" spans="1:4">
      <c r="A2230" s="1">
        <v>37770</v>
      </c>
      <c r="B2230" s="4">
        <v>37770</v>
      </c>
      <c r="C2230" s="12">
        <f t="shared" si="44"/>
        <v>5</v>
      </c>
      <c r="D2230" s="38" t="str">
        <f>VLOOKUP($B2230,data!$A$6:$M$15000,7)</f>
        <v>N/A</v>
      </c>
    </row>
    <row r="2231" spans="1:4">
      <c r="A2231" s="1">
        <v>37771</v>
      </c>
      <c r="B2231" s="4">
        <v>37771</v>
      </c>
      <c r="C2231" s="12">
        <f t="shared" si="44"/>
        <v>5</v>
      </c>
      <c r="D2231" s="38" t="str">
        <f>VLOOKUP($B2231,data!$A$6:$M$15000,7)</f>
        <v>N/A</v>
      </c>
    </row>
    <row r="2232" spans="1:4">
      <c r="A2232" s="1">
        <v>37772</v>
      </c>
      <c r="B2232" s="4">
        <v>37772</v>
      </c>
      <c r="C2232" s="12">
        <f t="shared" si="44"/>
        <v>5</v>
      </c>
      <c r="D2232" s="38" t="str">
        <f>VLOOKUP($B2232,data!$A$6:$M$15000,7)</f>
        <v>N/A</v>
      </c>
    </row>
    <row r="2233" spans="1:4">
      <c r="A2233" s="1">
        <v>37773</v>
      </c>
      <c r="B2233" s="4">
        <v>37773</v>
      </c>
      <c r="C2233" s="12">
        <f t="shared" si="44"/>
        <v>6</v>
      </c>
      <c r="D2233" s="38" t="str">
        <f>VLOOKUP($B2233,data!$A$6:$M$15000,7)</f>
        <v>N/A</v>
      </c>
    </row>
    <row r="2234" spans="1:4">
      <c r="A2234" s="1">
        <v>37774</v>
      </c>
      <c r="B2234" s="4">
        <v>37774</v>
      </c>
      <c r="C2234" s="12">
        <f t="shared" si="44"/>
        <v>6</v>
      </c>
      <c r="D2234" s="38" t="str">
        <f>VLOOKUP($B2234,data!$A$6:$M$15000,7)</f>
        <v>N/A</v>
      </c>
    </row>
    <row r="2235" spans="1:4">
      <c r="A2235" s="1">
        <v>37775</v>
      </c>
      <c r="B2235" s="4">
        <v>37775</v>
      </c>
      <c r="C2235" s="12">
        <f t="shared" si="44"/>
        <v>6</v>
      </c>
      <c r="D2235" s="38" t="str">
        <f>VLOOKUP($B2235,data!$A$6:$M$15000,7)</f>
        <v>N/A</v>
      </c>
    </row>
    <row r="2236" spans="1:4">
      <c r="A2236" s="1">
        <v>37776</v>
      </c>
      <c r="B2236" s="4">
        <v>37776</v>
      </c>
      <c r="C2236" s="12">
        <f t="shared" si="44"/>
        <v>6</v>
      </c>
      <c r="D2236" s="38" t="str">
        <f>VLOOKUP($B2236,data!$A$6:$M$15000,7)</f>
        <v>N/A</v>
      </c>
    </row>
    <row r="2237" spans="1:4">
      <c r="A2237" s="1">
        <v>37777</v>
      </c>
      <c r="B2237" s="4">
        <v>37777</v>
      </c>
      <c r="C2237" s="12">
        <f t="shared" si="44"/>
        <v>6</v>
      </c>
      <c r="D2237" s="38" t="str">
        <f>VLOOKUP($B2237,data!$A$6:$M$15000,7)</f>
        <v>N/A</v>
      </c>
    </row>
    <row r="2238" spans="1:4">
      <c r="A2238" s="1">
        <v>37778</v>
      </c>
      <c r="B2238" s="4">
        <v>37778</v>
      </c>
      <c r="C2238" s="12">
        <f t="shared" si="44"/>
        <v>6</v>
      </c>
      <c r="D2238" s="38" t="str">
        <f>VLOOKUP($B2238,data!$A$6:$M$15000,7)</f>
        <v>N/A</v>
      </c>
    </row>
    <row r="2239" spans="1:4">
      <c r="A2239" s="1">
        <v>37779</v>
      </c>
      <c r="B2239" s="4">
        <v>37779</v>
      </c>
      <c r="C2239" s="12">
        <f t="shared" si="44"/>
        <v>6</v>
      </c>
      <c r="D2239" s="38" t="str">
        <f>VLOOKUP($B2239,data!$A$6:$M$15000,7)</f>
        <v>N/A</v>
      </c>
    </row>
    <row r="2240" spans="1:4">
      <c r="A2240" s="1">
        <v>37780</v>
      </c>
      <c r="B2240" s="4">
        <v>37780</v>
      </c>
      <c r="C2240" s="12">
        <f t="shared" si="44"/>
        <v>6</v>
      </c>
      <c r="D2240" s="38" t="str">
        <f>VLOOKUP($B2240,data!$A$6:$M$15000,7)</f>
        <v>N/A</v>
      </c>
    </row>
    <row r="2241" spans="1:4">
      <c r="A2241" s="1">
        <v>37781</v>
      </c>
      <c r="B2241" s="4">
        <v>37781</v>
      </c>
      <c r="C2241" s="12">
        <f t="shared" si="44"/>
        <v>6</v>
      </c>
      <c r="D2241" s="38" t="str">
        <f>VLOOKUP($B2241,data!$A$6:$M$15000,7)</f>
        <v>N/A</v>
      </c>
    </row>
    <row r="2242" spans="1:4">
      <c r="A2242" s="1">
        <v>37782</v>
      </c>
      <c r="B2242" s="4">
        <v>37782</v>
      </c>
      <c r="C2242" s="12">
        <f t="shared" si="44"/>
        <v>6</v>
      </c>
      <c r="D2242" s="38" t="str">
        <f>VLOOKUP($B2242,data!$A$6:$M$15000,7)</f>
        <v>N/A</v>
      </c>
    </row>
    <row r="2243" spans="1:4">
      <c r="A2243" s="1">
        <v>37783</v>
      </c>
      <c r="B2243" s="4">
        <v>37783</v>
      </c>
      <c r="C2243" s="12">
        <f t="shared" si="44"/>
        <v>6</v>
      </c>
      <c r="D2243" s="38" t="str">
        <f>VLOOKUP($B2243,data!$A$6:$M$15000,7)</f>
        <v>N/A</v>
      </c>
    </row>
    <row r="2244" spans="1:4">
      <c r="A2244" s="1">
        <v>37784</v>
      </c>
      <c r="B2244" s="4">
        <v>37784</v>
      </c>
      <c r="C2244" s="12">
        <f t="shared" si="44"/>
        <v>6</v>
      </c>
      <c r="D2244" s="38" t="str">
        <f>VLOOKUP($B2244,data!$A$6:$M$15000,7)</f>
        <v>N/A</v>
      </c>
    </row>
    <row r="2245" spans="1:4">
      <c r="A2245" s="1">
        <v>37785</v>
      </c>
      <c r="B2245" s="4">
        <v>37785</v>
      </c>
      <c r="C2245" s="12">
        <f t="shared" si="44"/>
        <v>6</v>
      </c>
      <c r="D2245" s="38" t="str">
        <f>VLOOKUP($B2245,data!$A$6:$M$15000,7)</f>
        <v>N/A</v>
      </c>
    </row>
    <row r="2246" spans="1:4">
      <c r="A2246" s="1">
        <v>37786</v>
      </c>
      <c r="B2246" s="4">
        <v>37786</v>
      </c>
      <c r="C2246" s="12">
        <f t="shared" si="44"/>
        <v>6</v>
      </c>
      <c r="D2246" s="38" t="str">
        <f>VLOOKUP($B2246,data!$A$6:$M$15000,7)</f>
        <v>N/A</v>
      </c>
    </row>
    <row r="2247" spans="1:4">
      <c r="A2247" s="1">
        <v>37787</v>
      </c>
      <c r="B2247" s="4">
        <v>37787</v>
      </c>
      <c r="C2247" s="12">
        <f t="shared" si="44"/>
        <v>6</v>
      </c>
      <c r="D2247" s="38" t="str">
        <f>VLOOKUP($B2247,data!$A$6:$M$15000,7)</f>
        <v>N/A</v>
      </c>
    </row>
    <row r="2248" spans="1:4">
      <c r="A2248" s="1">
        <v>37788</v>
      </c>
      <c r="B2248" s="4">
        <v>37788</v>
      </c>
      <c r="C2248" s="12">
        <f t="shared" si="44"/>
        <v>6</v>
      </c>
      <c r="D2248" s="38" t="str">
        <f>VLOOKUP($B2248,data!$A$6:$M$15000,7)</f>
        <v>N/A</v>
      </c>
    </row>
    <row r="2249" spans="1:4">
      <c r="A2249" s="1">
        <v>37789</v>
      </c>
      <c r="B2249" s="4">
        <v>37789</v>
      </c>
      <c r="C2249" s="12">
        <f t="shared" si="44"/>
        <v>6</v>
      </c>
      <c r="D2249" s="38" t="str">
        <f>VLOOKUP($B2249,data!$A$6:$M$15000,7)</f>
        <v>N/A</v>
      </c>
    </row>
    <row r="2250" spans="1:4">
      <c r="A2250" s="1">
        <v>37790</v>
      </c>
      <c r="B2250" s="4">
        <v>37790</v>
      </c>
      <c r="C2250" s="12">
        <f t="shared" si="44"/>
        <v>6</v>
      </c>
      <c r="D2250" s="38" t="str">
        <f>VLOOKUP($B2250,data!$A$6:$M$15000,7)</f>
        <v>N/A</v>
      </c>
    </row>
    <row r="2251" spans="1:4">
      <c r="A2251" s="1">
        <v>37791</v>
      </c>
      <c r="B2251" s="4">
        <v>37791</v>
      </c>
      <c r="C2251" s="12">
        <f t="shared" si="44"/>
        <v>6</v>
      </c>
      <c r="D2251" s="38" t="str">
        <f>VLOOKUP($B2251,data!$A$6:$M$15000,7)</f>
        <v>N/A</v>
      </c>
    </row>
    <row r="2252" spans="1:4">
      <c r="A2252" s="1">
        <v>37792</v>
      </c>
      <c r="B2252" s="4">
        <v>37792</v>
      </c>
      <c r="C2252" s="12">
        <f t="shared" ref="C2252:C2315" si="45">IF(B2252&lt;&gt;"",MONTH(B2252),0)</f>
        <v>6</v>
      </c>
      <c r="D2252" s="38" t="str">
        <f>VLOOKUP($B2252,data!$A$6:$M$15000,7)</f>
        <v>N/A</v>
      </c>
    </row>
    <row r="2253" spans="1:4">
      <c r="A2253" s="1">
        <v>37793</v>
      </c>
      <c r="B2253" s="4">
        <v>37793</v>
      </c>
      <c r="C2253" s="12">
        <f t="shared" si="45"/>
        <v>6</v>
      </c>
      <c r="D2253" s="38" t="str">
        <f>VLOOKUP($B2253,data!$A$6:$M$15000,7)</f>
        <v>N/A</v>
      </c>
    </row>
    <row r="2254" spans="1:4">
      <c r="A2254" s="1">
        <v>37794</v>
      </c>
      <c r="B2254" s="4">
        <v>37794</v>
      </c>
      <c r="C2254" s="12">
        <f t="shared" si="45"/>
        <v>6</v>
      </c>
      <c r="D2254" s="38" t="str">
        <f>VLOOKUP($B2254,data!$A$6:$M$15000,7)</f>
        <v>N/A</v>
      </c>
    </row>
    <row r="2255" spans="1:4">
      <c r="A2255" s="1">
        <v>37795</v>
      </c>
      <c r="B2255" s="4">
        <v>37795</v>
      </c>
      <c r="C2255" s="12">
        <f t="shared" si="45"/>
        <v>6</v>
      </c>
      <c r="D2255" s="38" t="str">
        <f>VLOOKUP($B2255,data!$A$6:$M$15000,7)</f>
        <v>N/A</v>
      </c>
    </row>
    <row r="2256" spans="1:4">
      <c r="A2256" s="1">
        <v>37796</v>
      </c>
      <c r="B2256" s="4">
        <v>37796</v>
      </c>
      <c r="C2256" s="12">
        <f t="shared" si="45"/>
        <v>6</v>
      </c>
      <c r="D2256" s="38" t="str">
        <f>VLOOKUP($B2256,data!$A$6:$M$15000,7)</f>
        <v>N/A</v>
      </c>
    </row>
    <row r="2257" spans="1:4">
      <c r="A2257" s="1">
        <v>37797</v>
      </c>
      <c r="B2257" s="4">
        <v>37797</v>
      </c>
      <c r="C2257" s="12">
        <f t="shared" si="45"/>
        <v>6</v>
      </c>
      <c r="D2257" s="38" t="str">
        <f>VLOOKUP($B2257,data!$A$6:$M$15000,7)</f>
        <v>N/A</v>
      </c>
    </row>
    <row r="2258" spans="1:4">
      <c r="A2258" s="1">
        <v>37798</v>
      </c>
      <c r="B2258" s="4">
        <v>37798</v>
      </c>
      <c r="C2258" s="12">
        <f t="shared" si="45"/>
        <v>6</v>
      </c>
      <c r="D2258" s="38" t="str">
        <f>VLOOKUP($B2258,data!$A$6:$M$15000,7)</f>
        <v>N/A</v>
      </c>
    </row>
    <row r="2259" spans="1:4">
      <c r="A2259" s="1">
        <v>37799</v>
      </c>
      <c r="B2259" s="4">
        <v>37799</v>
      </c>
      <c r="C2259" s="12">
        <f t="shared" si="45"/>
        <v>6</v>
      </c>
      <c r="D2259" s="38" t="str">
        <f>VLOOKUP($B2259,data!$A$6:$M$15000,7)</f>
        <v>N/A</v>
      </c>
    </row>
    <row r="2260" spans="1:4">
      <c r="A2260" s="1">
        <v>37800</v>
      </c>
      <c r="B2260" s="4">
        <v>37800</v>
      </c>
      <c r="C2260" s="12">
        <f t="shared" si="45"/>
        <v>6</v>
      </c>
      <c r="D2260" s="38" t="str">
        <f>VLOOKUP($B2260,data!$A$6:$M$15000,7)</f>
        <v>N/A</v>
      </c>
    </row>
    <row r="2261" spans="1:4">
      <c r="A2261" s="1">
        <v>37801</v>
      </c>
      <c r="B2261" s="4">
        <v>37801</v>
      </c>
      <c r="C2261" s="12">
        <f t="shared" si="45"/>
        <v>6</v>
      </c>
      <c r="D2261" s="38" t="str">
        <f>VLOOKUP($B2261,data!$A$6:$M$15000,7)</f>
        <v>N/A</v>
      </c>
    </row>
    <row r="2262" spans="1:4">
      <c r="A2262" s="1">
        <v>37802</v>
      </c>
      <c r="B2262" s="4">
        <v>37802</v>
      </c>
      <c r="C2262" s="12">
        <f t="shared" si="45"/>
        <v>6</v>
      </c>
      <c r="D2262" s="38" t="str">
        <f>VLOOKUP($B2262,data!$A$6:$M$15000,7)</f>
        <v>N/A</v>
      </c>
    </row>
    <row r="2263" spans="1:4">
      <c r="A2263" s="1">
        <v>37803</v>
      </c>
      <c r="B2263" s="4">
        <v>37803</v>
      </c>
      <c r="C2263" s="12">
        <f t="shared" si="45"/>
        <v>7</v>
      </c>
      <c r="D2263" s="38" t="str">
        <f>VLOOKUP($B2263,data!$A$6:$M$15000,7)</f>
        <v>N/A</v>
      </c>
    </row>
    <row r="2264" spans="1:4">
      <c r="A2264" s="1">
        <v>37804</v>
      </c>
      <c r="B2264" s="4">
        <v>37804</v>
      </c>
      <c r="C2264" s="12">
        <f t="shared" si="45"/>
        <v>7</v>
      </c>
      <c r="D2264" s="38" t="str">
        <f>VLOOKUP($B2264,data!$A$6:$M$15000,7)</f>
        <v>N/A</v>
      </c>
    </row>
    <row r="2265" spans="1:4">
      <c r="A2265" s="1">
        <v>37805</v>
      </c>
      <c r="B2265" s="4">
        <v>37805</v>
      </c>
      <c r="C2265" s="12">
        <f t="shared" si="45"/>
        <v>7</v>
      </c>
      <c r="D2265" s="38" t="str">
        <f>VLOOKUP($B2265,data!$A$6:$M$15000,7)</f>
        <v>N/A</v>
      </c>
    </row>
    <row r="2266" spans="1:4">
      <c r="A2266" s="1">
        <v>37806</v>
      </c>
      <c r="B2266" s="4">
        <v>37806</v>
      </c>
      <c r="C2266" s="12">
        <f t="shared" si="45"/>
        <v>7</v>
      </c>
      <c r="D2266" s="38" t="str">
        <f>VLOOKUP($B2266,data!$A$6:$M$15000,7)</f>
        <v>N/A</v>
      </c>
    </row>
    <row r="2267" spans="1:4">
      <c r="A2267" s="1">
        <v>37807</v>
      </c>
      <c r="B2267" s="4">
        <v>37807</v>
      </c>
      <c r="C2267" s="12">
        <f t="shared" si="45"/>
        <v>7</v>
      </c>
      <c r="D2267" s="38" t="str">
        <f>VLOOKUP($B2267,data!$A$6:$M$15000,7)</f>
        <v>N/A</v>
      </c>
    </row>
    <row r="2268" spans="1:4">
      <c r="A2268" s="1">
        <v>37808</v>
      </c>
      <c r="B2268" s="4">
        <v>37808</v>
      </c>
      <c r="C2268" s="12">
        <f t="shared" si="45"/>
        <v>7</v>
      </c>
      <c r="D2268" s="38" t="str">
        <f>VLOOKUP($B2268,data!$A$6:$M$15000,7)</f>
        <v>N/A</v>
      </c>
    </row>
    <row r="2269" spans="1:4">
      <c r="A2269" s="1">
        <v>37809</v>
      </c>
      <c r="B2269" s="4">
        <v>37809</v>
      </c>
      <c r="C2269" s="12">
        <f t="shared" si="45"/>
        <v>7</v>
      </c>
      <c r="D2269" s="38" t="str">
        <f>VLOOKUP($B2269,data!$A$6:$M$15000,7)</f>
        <v>N/A</v>
      </c>
    </row>
    <row r="2270" spans="1:4">
      <c r="A2270" s="1">
        <v>37810</v>
      </c>
      <c r="B2270" s="4">
        <v>37810</v>
      </c>
      <c r="C2270" s="12">
        <f t="shared" si="45"/>
        <v>7</v>
      </c>
      <c r="D2270" s="38" t="str">
        <f>VLOOKUP($B2270,data!$A$6:$M$15000,7)</f>
        <v>N/A</v>
      </c>
    </row>
    <row r="2271" spans="1:4">
      <c r="A2271" s="1">
        <v>37811</v>
      </c>
      <c r="B2271" s="4">
        <v>37811</v>
      </c>
      <c r="C2271" s="12">
        <f t="shared" si="45"/>
        <v>7</v>
      </c>
      <c r="D2271" s="38" t="str">
        <f>VLOOKUP($B2271,data!$A$6:$M$15000,7)</f>
        <v>N/A</v>
      </c>
    </row>
    <row r="2272" spans="1:4">
      <c r="A2272" s="1">
        <v>37812</v>
      </c>
      <c r="B2272" s="4">
        <v>37812</v>
      </c>
      <c r="C2272" s="12">
        <f t="shared" si="45"/>
        <v>7</v>
      </c>
      <c r="D2272" s="38" t="str">
        <f>VLOOKUP($B2272,data!$A$6:$M$15000,7)</f>
        <v>N/A</v>
      </c>
    </row>
    <row r="2273" spans="1:4">
      <c r="A2273" s="1">
        <v>37813</v>
      </c>
      <c r="B2273" s="4">
        <v>37813</v>
      </c>
      <c r="C2273" s="12">
        <f t="shared" si="45"/>
        <v>7</v>
      </c>
      <c r="D2273" s="38" t="str">
        <f>VLOOKUP($B2273,data!$A$6:$M$15000,7)</f>
        <v>N/A</v>
      </c>
    </row>
    <row r="2274" spans="1:4">
      <c r="A2274" s="1">
        <v>37814</v>
      </c>
      <c r="B2274" s="4">
        <v>37814</v>
      </c>
      <c r="C2274" s="12">
        <f t="shared" si="45"/>
        <v>7</v>
      </c>
      <c r="D2274" s="38" t="str">
        <f>VLOOKUP($B2274,data!$A$6:$M$15000,7)</f>
        <v>N/A</v>
      </c>
    </row>
    <row r="2275" spans="1:4">
      <c r="A2275" s="1">
        <v>37815</v>
      </c>
      <c r="B2275" s="4">
        <v>37815</v>
      </c>
      <c r="C2275" s="12">
        <f t="shared" si="45"/>
        <v>7</v>
      </c>
      <c r="D2275" s="38" t="str">
        <f>VLOOKUP($B2275,data!$A$6:$M$15000,7)</f>
        <v>N/A</v>
      </c>
    </row>
    <row r="2276" spans="1:4">
      <c r="A2276" s="1">
        <v>37816</v>
      </c>
      <c r="B2276" s="4">
        <v>37816</v>
      </c>
      <c r="C2276" s="12">
        <f t="shared" si="45"/>
        <v>7</v>
      </c>
      <c r="D2276" s="38" t="str">
        <f>VLOOKUP($B2276,data!$A$6:$M$15000,7)</f>
        <v>N/A</v>
      </c>
    </row>
    <row r="2277" spans="1:4">
      <c r="A2277" s="1">
        <v>37817</v>
      </c>
      <c r="B2277" s="4">
        <v>37817</v>
      </c>
      <c r="C2277" s="12">
        <f t="shared" si="45"/>
        <v>7</v>
      </c>
      <c r="D2277" s="38" t="str">
        <f>VLOOKUP($B2277,data!$A$6:$M$15000,7)</f>
        <v>N/A</v>
      </c>
    </row>
    <row r="2278" spans="1:4">
      <c r="A2278" s="1">
        <v>37818</v>
      </c>
      <c r="B2278" s="4">
        <v>37818</v>
      </c>
      <c r="C2278" s="12">
        <f t="shared" si="45"/>
        <v>7</v>
      </c>
      <c r="D2278" s="38" t="str">
        <f>VLOOKUP($B2278,data!$A$6:$M$15000,7)</f>
        <v>N/A</v>
      </c>
    </row>
    <row r="2279" spans="1:4">
      <c r="A2279" s="1">
        <v>37819</v>
      </c>
      <c r="B2279" s="4">
        <v>37819</v>
      </c>
      <c r="C2279" s="12">
        <f t="shared" si="45"/>
        <v>7</v>
      </c>
      <c r="D2279" s="38" t="str">
        <f>VLOOKUP($B2279,data!$A$6:$M$15000,7)</f>
        <v>N/A</v>
      </c>
    </row>
    <row r="2280" spans="1:4">
      <c r="A2280" s="1">
        <v>37820</v>
      </c>
      <c r="B2280" s="4">
        <v>37820</v>
      </c>
      <c r="C2280" s="12">
        <f t="shared" si="45"/>
        <v>7</v>
      </c>
      <c r="D2280" s="38" t="str">
        <f>VLOOKUP($B2280,data!$A$6:$M$15000,7)</f>
        <v>N/A</v>
      </c>
    </row>
    <row r="2281" spans="1:4">
      <c r="A2281" s="1">
        <v>37821</v>
      </c>
      <c r="B2281" s="4">
        <v>37821</v>
      </c>
      <c r="C2281" s="12">
        <f t="shared" si="45"/>
        <v>7</v>
      </c>
      <c r="D2281" s="38" t="str">
        <f>VLOOKUP($B2281,data!$A$6:$M$15000,7)</f>
        <v>N/A</v>
      </c>
    </row>
    <row r="2282" spans="1:4">
      <c r="A2282" s="1">
        <v>37822</v>
      </c>
      <c r="B2282" s="4">
        <v>37822</v>
      </c>
      <c r="C2282" s="12">
        <f t="shared" si="45"/>
        <v>7</v>
      </c>
      <c r="D2282" s="38" t="str">
        <f>VLOOKUP($B2282,data!$A$6:$M$15000,7)</f>
        <v>N/A</v>
      </c>
    </row>
    <row r="2283" spans="1:4">
      <c r="A2283" s="1">
        <v>37823</v>
      </c>
      <c r="B2283" s="4">
        <v>37823</v>
      </c>
      <c r="C2283" s="12">
        <f t="shared" si="45"/>
        <v>7</v>
      </c>
      <c r="D2283" s="38" t="str">
        <f>VLOOKUP($B2283,data!$A$6:$M$15000,7)</f>
        <v>N/A</v>
      </c>
    </row>
    <row r="2284" spans="1:4">
      <c r="A2284" s="1">
        <v>37824</v>
      </c>
      <c r="B2284" s="4">
        <v>37824</v>
      </c>
      <c r="C2284" s="12">
        <f t="shared" si="45"/>
        <v>7</v>
      </c>
      <c r="D2284" s="38" t="str">
        <f>VLOOKUP($B2284,data!$A$6:$M$15000,7)</f>
        <v>N/A</v>
      </c>
    </row>
    <row r="2285" spans="1:4">
      <c r="A2285" s="1">
        <v>37825</v>
      </c>
      <c r="B2285" s="4">
        <v>37825</v>
      </c>
      <c r="C2285" s="12">
        <f t="shared" si="45"/>
        <v>7</v>
      </c>
      <c r="D2285" s="38" t="str">
        <f>VLOOKUP($B2285,data!$A$6:$M$15000,7)</f>
        <v>N/A</v>
      </c>
    </row>
    <row r="2286" spans="1:4">
      <c r="A2286" s="1">
        <v>37826</v>
      </c>
      <c r="B2286" s="4">
        <v>37826</v>
      </c>
      <c r="C2286" s="12">
        <f t="shared" si="45"/>
        <v>7</v>
      </c>
      <c r="D2286" s="38" t="str">
        <f>VLOOKUP($B2286,data!$A$6:$M$15000,7)</f>
        <v>N/A</v>
      </c>
    </row>
    <row r="2287" spans="1:4">
      <c r="A2287" s="1">
        <v>37827</v>
      </c>
      <c r="B2287" s="4">
        <v>37827</v>
      </c>
      <c r="C2287" s="12">
        <f t="shared" si="45"/>
        <v>7</v>
      </c>
      <c r="D2287" s="38" t="str">
        <f>VLOOKUP($B2287,data!$A$6:$M$15000,7)</f>
        <v>N/A</v>
      </c>
    </row>
    <row r="2288" spans="1:4">
      <c r="A2288" s="1">
        <v>37828</v>
      </c>
      <c r="B2288" s="4">
        <v>37828</v>
      </c>
      <c r="C2288" s="12">
        <f t="shared" si="45"/>
        <v>7</v>
      </c>
      <c r="D2288" s="38" t="str">
        <f>VLOOKUP($B2288,data!$A$6:$M$15000,7)</f>
        <v>N/A</v>
      </c>
    </row>
    <row r="2289" spans="1:4">
      <c r="A2289" s="1">
        <v>37829</v>
      </c>
      <c r="B2289" s="4">
        <v>37829</v>
      </c>
      <c r="C2289" s="12">
        <f t="shared" si="45"/>
        <v>7</v>
      </c>
      <c r="D2289" s="38" t="str">
        <f>VLOOKUP($B2289,data!$A$6:$M$15000,7)</f>
        <v>N/A</v>
      </c>
    </row>
    <row r="2290" spans="1:4">
      <c r="A2290" s="1">
        <v>37830</v>
      </c>
      <c r="B2290" s="4">
        <v>37830</v>
      </c>
      <c r="C2290" s="12">
        <f t="shared" si="45"/>
        <v>7</v>
      </c>
      <c r="D2290" s="38" t="str">
        <f>VLOOKUP($B2290,data!$A$6:$M$15000,7)</f>
        <v>N/A</v>
      </c>
    </row>
    <row r="2291" spans="1:4">
      <c r="A2291" s="1">
        <v>37831</v>
      </c>
      <c r="B2291" s="4">
        <v>37831</v>
      </c>
      <c r="C2291" s="12">
        <f t="shared" si="45"/>
        <v>7</v>
      </c>
      <c r="D2291" s="38" t="str">
        <f>VLOOKUP($B2291,data!$A$6:$M$15000,7)</f>
        <v>N/A</v>
      </c>
    </row>
    <row r="2292" spans="1:4">
      <c r="A2292" s="1">
        <v>37832</v>
      </c>
      <c r="B2292" s="4">
        <v>37832</v>
      </c>
      <c r="C2292" s="12">
        <f t="shared" si="45"/>
        <v>7</v>
      </c>
      <c r="D2292" s="38" t="str">
        <f>VLOOKUP($B2292,data!$A$6:$M$15000,7)</f>
        <v>N/A</v>
      </c>
    </row>
    <row r="2293" spans="1:4">
      <c r="A2293" s="1">
        <v>37833</v>
      </c>
      <c r="B2293" s="4">
        <v>37833</v>
      </c>
      <c r="C2293" s="12">
        <f t="shared" si="45"/>
        <v>7</v>
      </c>
      <c r="D2293" s="38" t="str">
        <f>VLOOKUP($B2293,data!$A$6:$M$15000,7)</f>
        <v>N/A</v>
      </c>
    </row>
    <row r="2294" spans="1:4">
      <c r="A2294" s="1">
        <v>37834</v>
      </c>
      <c r="B2294" s="4">
        <v>37834</v>
      </c>
      <c r="C2294" s="12">
        <f t="shared" si="45"/>
        <v>8</v>
      </c>
      <c r="D2294" s="38" t="str">
        <f>VLOOKUP($B2294,data!$A$6:$M$15000,7)</f>
        <v>N/A</v>
      </c>
    </row>
    <row r="2295" spans="1:4">
      <c r="A2295" s="1">
        <v>37835</v>
      </c>
      <c r="B2295" s="4">
        <v>37835</v>
      </c>
      <c r="C2295" s="12">
        <f t="shared" si="45"/>
        <v>8</v>
      </c>
      <c r="D2295" s="38" t="str">
        <f>VLOOKUP($B2295,data!$A$6:$M$15000,7)</f>
        <v>N/A</v>
      </c>
    </row>
    <row r="2296" spans="1:4">
      <c r="A2296" s="1">
        <v>37836</v>
      </c>
      <c r="B2296" s="4">
        <v>37836</v>
      </c>
      <c r="C2296" s="12">
        <f t="shared" si="45"/>
        <v>8</v>
      </c>
      <c r="D2296" s="38" t="str">
        <f>VLOOKUP($B2296,data!$A$6:$M$15000,7)</f>
        <v>N/A</v>
      </c>
    </row>
    <row r="2297" spans="1:4">
      <c r="A2297" s="1">
        <v>37837</v>
      </c>
      <c r="B2297" s="4">
        <v>37837</v>
      </c>
      <c r="C2297" s="12">
        <f t="shared" si="45"/>
        <v>8</v>
      </c>
      <c r="D2297" s="38" t="str">
        <f>VLOOKUP($B2297,data!$A$6:$M$15000,7)</f>
        <v>N/A</v>
      </c>
    </row>
    <row r="2298" spans="1:4">
      <c r="A2298" s="1">
        <v>37838</v>
      </c>
      <c r="B2298" s="4">
        <v>37838</v>
      </c>
      <c r="C2298" s="12">
        <f t="shared" si="45"/>
        <v>8</v>
      </c>
      <c r="D2298" s="38" t="str">
        <f>VLOOKUP($B2298,data!$A$6:$M$15000,7)</f>
        <v>N/A</v>
      </c>
    </row>
    <row r="2299" spans="1:4">
      <c r="A2299" s="1">
        <v>37839</v>
      </c>
      <c r="B2299" s="4">
        <v>37839</v>
      </c>
      <c r="C2299" s="12">
        <f t="shared" si="45"/>
        <v>8</v>
      </c>
      <c r="D2299" s="38" t="str">
        <f>VLOOKUP($B2299,data!$A$6:$M$15000,7)</f>
        <v>N/A</v>
      </c>
    </row>
    <row r="2300" spans="1:4">
      <c r="A2300" s="1">
        <v>37840</v>
      </c>
      <c r="B2300" s="4">
        <v>37840</v>
      </c>
      <c r="C2300" s="12">
        <f t="shared" si="45"/>
        <v>8</v>
      </c>
      <c r="D2300" s="38" t="str">
        <f>VLOOKUP($B2300,data!$A$6:$M$15000,7)</f>
        <v>N/A</v>
      </c>
    </row>
    <row r="2301" spans="1:4">
      <c r="A2301" s="1">
        <v>37841</v>
      </c>
      <c r="B2301" s="4">
        <v>37841</v>
      </c>
      <c r="C2301" s="12">
        <f t="shared" si="45"/>
        <v>8</v>
      </c>
      <c r="D2301" s="38" t="str">
        <f>VLOOKUP($B2301,data!$A$6:$M$15000,7)</f>
        <v>N/A</v>
      </c>
    </row>
    <row r="2302" spans="1:4">
      <c r="A2302" s="1">
        <v>37842</v>
      </c>
      <c r="B2302" s="4">
        <v>37842</v>
      </c>
      <c r="C2302" s="12">
        <f t="shared" si="45"/>
        <v>8</v>
      </c>
      <c r="D2302" s="38" t="str">
        <f>VLOOKUP($B2302,data!$A$6:$M$15000,7)</f>
        <v>N/A</v>
      </c>
    </row>
    <row r="2303" spans="1:4">
      <c r="A2303" s="1">
        <v>37843</v>
      </c>
      <c r="B2303" s="4">
        <v>37843</v>
      </c>
      <c r="C2303" s="12">
        <f t="shared" si="45"/>
        <v>8</v>
      </c>
      <c r="D2303" s="38" t="str">
        <f>VLOOKUP($B2303,data!$A$6:$M$15000,7)</f>
        <v>N/A</v>
      </c>
    </row>
    <row r="2304" spans="1:4">
      <c r="A2304" s="1">
        <v>37844</v>
      </c>
      <c r="B2304" s="4">
        <v>37844</v>
      </c>
      <c r="C2304" s="12">
        <f t="shared" si="45"/>
        <v>8</v>
      </c>
      <c r="D2304" s="38" t="str">
        <f>VLOOKUP($B2304,data!$A$6:$M$15000,7)</f>
        <v>N/A</v>
      </c>
    </row>
    <row r="2305" spans="1:4">
      <c r="A2305" s="1">
        <v>37845</v>
      </c>
      <c r="B2305" s="4">
        <v>37845</v>
      </c>
      <c r="C2305" s="12">
        <f t="shared" si="45"/>
        <v>8</v>
      </c>
      <c r="D2305" s="38" t="str">
        <f>VLOOKUP($B2305,data!$A$6:$M$15000,7)</f>
        <v>N/A</v>
      </c>
    </row>
    <row r="2306" spans="1:4">
      <c r="A2306" s="1">
        <v>37846</v>
      </c>
      <c r="B2306" s="4">
        <v>37846</v>
      </c>
      <c r="C2306" s="12">
        <f t="shared" si="45"/>
        <v>8</v>
      </c>
      <c r="D2306" s="38" t="str">
        <f>VLOOKUP($B2306,data!$A$6:$M$15000,7)</f>
        <v>N/A</v>
      </c>
    </row>
    <row r="2307" spans="1:4">
      <c r="A2307" s="1">
        <v>37847</v>
      </c>
      <c r="B2307" s="4">
        <v>37847</v>
      </c>
      <c r="C2307" s="12">
        <f t="shared" si="45"/>
        <v>8</v>
      </c>
      <c r="D2307" s="38" t="str">
        <f>VLOOKUP($B2307,data!$A$6:$M$15000,7)</f>
        <v>N/A</v>
      </c>
    </row>
    <row r="2308" spans="1:4">
      <c r="A2308" s="1">
        <v>37848</v>
      </c>
      <c r="B2308" s="4">
        <v>37848</v>
      </c>
      <c r="C2308" s="12">
        <f t="shared" si="45"/>
        <v>8</v>
      </c>
      <c r="D2308" s="38" t="str">
        <f>VLOOKUP($B2308,data!$A$6:$M$15000,7)</f>
        <v>N/A</v>
      </c>
    </row>
    <row r="2309" spans="1:4">
      <c r="A2309" s="1">
        <v>37849</v>
      </c>
      <c r="B2309" s="4">
        <v>37849</v>
      </c>
      <c r="C2309" s="12">
        <f t="shared" si="45"/>
        <v>8</v>
      </c>
      <c r="D2309" s="38" t="str">
        <f>VLOOKUP($B2309,data!$A$6:$M$15000,7)</f>
        <v>N/A</v>
      </c>
    </row>
    <row r="2310" spans="1:4">
      <c r="A2310" s="1">
        <v>37850</v>
      </c>
      <c r="B2310" s="4">
        <v>37850</v>
      </c>
      <c r="C2310" s="12">
        <f t="shared" si="45"/>
        <v>8</v>
      </c>
      <c r="D2310" s="38" t="str">
        <f>VLOOKUP($B2310,data!$A$6:$M$15000,7)</f>
        <v>N/A</v>
      </c>
    </row>
    <row r="2311" spans="1:4">
      <c r="A2311" s="1">
        <v>37851</v>
      </c>
      <c r="B2311" s="4">
        <v>37851</v>
      </c>
      <c r="C2311" s="12">
        <f t="shared" si="45"/>
        <v>8</v>
      </c>
      <c r="D2311" s="38" t="str">
        <f>VLOOKUP($B2311,data!$A$6:$M$15000,7)</f>
        <v>N/A</v>
      </c>
    </row>
    <row r="2312" spans="1:4">
      <c r="A2312" s="1">
        <v>37852</v>
      </c>
      <c r="B2312" s="4">
        <v>37852</v>
      </c>
      <c r="C2312" s="12">
        <f t="shared" si="45"/>
        <v>8</v>
      </c>
      <c r="D2312" s="38" t="str">
        <f>VLOOKUP($B2312,data!$A$6:$M$15000,7)</f>
        <v>N/A</v>
      </c>
    </row>
    <row r="2313" spans="1:4">
      <c r="A2313" s="1">
        <v>37853</v>
      </c>
      <c r="B2313" s="4">
        <v>37853</v>
      </c>
      <c r="C2313" s="12">
        <f t="shared" si="45"/>
        <v>8</v>
      </c>
      <c r="D2313" s="38" t="str">
        <f>VLOOKUP($B2313,data!$A$6:$M$15000,7)</f>
        <v>N/A</v>
      </c>
    </row>
    <row r="2314" spans="1:4">
      <c r="A2314" s="1">
        <v>37854</v>
      </c>
      <c r="B2314" s="4">
        <v>37854</v>
      </c>
      <c r="C2314" s="12">
        <f t="shared" si="45"/>
        <v>8</v>
      </c>
      <c r="D2314" s="38" t="str">
        <f>VLOOKUP($B2314,data!$A$6:$M$15000,7)</f>
        <v>N/A</v>
      </c>
    </row>
    <row r="2315" spans="1:4">
      <c r="A2315" s="1">
        <v>37855</v>
      </c>
      <c r="B2315" s="4">
        <v>37855</v>
      </c>
      <c r="C2315" s="12">
        <f t="shared" si="45"/>
        <v>8</v>
      </c>
      <c r="D2315" s="38" t="str">
        <f>VLOOKUP($B2315,data!$A$6:$M$15000,7)</f>
        <v>N/A</v>
      </c>
    </row>
    <row r="2316" spans="1:4">
      <c r="A2316" s="1">
        <v>37856</v>
      </c>
      <c r="B2316" s="4">
        <v>37856</v>
      </c>
      <c r="C2316" s="12">
        <f t="shared" ref="C2316:C2379" si="46">IF(B2316&lt;&gt;"",MONTH(B2316),0)</f>
        <v>8</v>
      </c>
      <c r="D2316" s="38" t="str">
        <f>VLOOKUP($B2316,data!$A$6:$M$15000,7)</f>
        <v>N/A</v>
      </c>
    </row>
    <row r="2317" spans="1:4">
      <c r="A2317" s="1">
        <v>37857</v>
      </c>
      <c r="B2317" s="4">
        <v>37857</v>
      </c>
      <c r="C2317" s="12">
        <f t="shared" si="46"/>
        <v>8</v>
      </c>
      <c r="D2317" s="38" t="str">
        <f>VLOOKUP($B2317,data!$A$6:$M$15000,7)</f>
        <v>N/A</v>
      </c>
    </row>
    <row r="2318" spans="1:4">
      <c r="A2318" s="1">
        <v>37858</v>
      </c>
      <c r="B2318" s="4">
        <v>37858</v>
      </c>
      <c r="C2318" s="12">
        <f t="shared" si="46"/>
        <v>8</v>
      </c>
      <c r="D2318" s="38" t="str">
        <f>VLOOKUP($B2318,data!$A$6:$M$15000,7)</f>
        <v>N/A</v>
      </c>
    </row>
    <row r="2319" spans="1:4">
      <c r="A2319" s="1">
        <v>37859</v>
      </c>
      <c r="B2319" s="4">
        <v>37859</v>
      </c>
      <c r="C2319" s="12">
        <f t="shared" si="46"/>
        <v>8</v>
      </c>
      <c r="D2319" s="38" t="str">
        <f>VLOOKUP($B2319,data!$A$6:$M$15000,7)</f>
        <v>N/A</v>
      </c>
    </row>
    <row r="2320" spans="1:4">
      <c r="A2320" s="1">
        <v>37860</v>
      </c>
      <c r="B2320" s="4">
        <v>37860</v>
      </c>
      <c r="C2320" s="12">
        <f t="shared" si="46"/>
        <v>8</v>
      </c>
      <c r="D2320" s="38" t="str">
        <f>VLOOKUP($B2320,data!$A$6:$M$15000,7)</f>
        <v>N/A</v>
      </c>
    </row>
    <row r="2321" spans="1:4">
      <c r="A2321" s="1">
        <v>37861</v>
      </c>
      <c r="B2321" s="4">
        <v>37861</v>
      </c>
      <c r="C2321" s="12">
        <f t="shared" si="46"/>
        <v>8</v>
      </c>
      <c r="D2321" s="38" t="str">
        <f>VLOOKUP($B2321,data!$A$6:$M$15000,7)</f>
        <v>N/A</v>
      </c>
    </row>
    <row r="2322" spans="1:4">
      <c r="A2322" s="1">
        <v>37862</v>
      </c>
      <c r="B2322" s="4">
        <v>37862</v>
      </c>
      <c r="C2322" s="12">
        <f t="shared" si="46"/>
        <v>8</v>
      </c>
      <c r="D2322" s="38" t="str">
        <f>VLOOKUP($B2322,data!$A$6:$M$15000,7)</f>
        <v>N/A</v>
      </c>
    </row>
    <row r="2323" spans="1:4">
      <c r="A2323" s="1">
        <v>37863</v>
      </c>
      <c r="B2323" s="4">
        <v>37863</v>
      </c>
      <c r="C2323" s="12">
        <f t="shared" si="46"/>
        <v>8</v>
      </c>
      <c r="D2323" s="38" t="str">
        <f>VLOOKUP($B2323,data!$A$6:$M$15000,7)</f>
        <v>N/A</v>
      </c>
    </row>
    <row r="2324" spans="1:4">
      <c r="A2324" s="1">
        <v>37864</v>
      </c>
      <c r="B2324" s="4">
        <v>37864</v>
      </c>
      <c r="C2324" s="12">
        <f t="shared" si="46"/>
        <v>8</v>
      </c>
      <c r="D2324" s="38" t="str">
        <f>VLOOKUP($B2324,data!$A$6:$M$15000,7)</f>
        <v>N/A</v>
      </c>
    </row>
    <row r="2325" spans="1:4">
      <c r="A2325" s="1">
        <v>37865</v>
      </c>
      <c r="B2325" s="4">
        <v>37865</v>
      </c>
      <c r="C2325" s="12">
        <f t="shared" si="46"/>
        <v>9</v>
      </c>
      <c r="D2325" s="38" t="str">
        <f>VLOOKUP($B2325,data!$A$6:$M$15000,7)</f>
        <v>N/A</v>
      </c>
    </row>
    <row r="2326" spans="1:4">
      <c r="A2326" s="1">
        <v>37866</v>
      </c>
      <c r="B2326" s="4">
        <v>37866</v>
      </c>
      <c r="C2326" s="12">
        <f t="shared" si="46"/>
        <v>9</v>
      </c>
      <c r="D2326" s="38" t="str">
        <f>VLOOKUP($B2326,data!$A$6:$M$15000,7)</f>
        <v>N/A</v>
      </c>
    </row>
    <row r="2327" spans="1:4">
      <c r="A2327" s="1">
        <v>37867</v>
      </c>
      <c r="B2327" s="4">
        <v>37867</v>
      </c>
      <c r="C2327" s="12">
        <f t="shared" si="46"/>
        <v>9</v>
      </c>
      <c r="D2327" s="38" t="str">
        <f>VLOOKUP($B2327,data!$A$6:$M$15000,7)</f>
        <v>N/A</v>
      </c>
    </row>
    <row r="2328" spans="1:4">
      <c r="A2328" s="1">
        <v>37868</v>
      </c>
      <c r="B2328" s="4">
        <v>37868</v>
      </c>
      <c r="C2328" s="12">
        <f t="shared" si="46"/>
        <v>9</v>
      </c>
      <c r="D2328" s="38" t="str">
        <f>VLOOKUP($B2328,data!$A$6:$M$15000,7)</f>
        <v>N/A</v>
      </c>
    </row>
    <row r="2329" spans="1:4">
      <c r="A2329" s="1">
        <v>37869</v>
      </c>
      <c r="B2329" s="4">
        <v>37869</v>
      </c>
      <c r="C2329" s="12">
        <f t="shared" si="46"/>
        <v>9</v>
      </c>
      <c r="D2329" s="38" t="str">
        <f>VLOOKUP($B2329,data!$A$6:$M$15000,7)</f>
        <v>N/A</v>
      </c>
    </row>
    <row r="2330" spans="1:4">
      <c r="A2330" s="1">
        <v>37870</v>
      </c>
      <c r="B2330" s="4">
        <v>37870</v>
      </c>
      <c r="C2330" s="12">
        <f t="shared" si="46"/>
        <v>9</v>
      </c>
      <c r="D2330" s="38" t="str">
        <f>VLOOKUP($B2330,data!$A$6:$M$15000,7)</f>
        <v>N/A</v>
      </c>
    </row>
    <row r="2331" spans="1:4">
      <c r="A2331" s="1">
        <v>37871</v>
      </c>
      <c r="B2331" s="4">
        <v>37871</v>
      </c>
      <c r="C2331" s="12">
        <f t="shared" si="46"/>
        <v>9</v>
      </c>
      <c r="D2331" s="38" t="str">
        <f>VLOOKUP($B2331,data!$A$6:$M$15000,7)</f>
        <v>N/A</v>
      </c>
    </row>
    <row r="2332" spans="1:4">
      <c r="A2332" s="1">
        <v>37872</v>
      </c>
      <c r="B2332" s="4">
        <v>37872</v>
      </c>
      <c r="C2332" s="12">
        <f t="shared" si="46"/>
        <v>9</v>
      </c>
      <c r="D2332" s="38" t="str">
        <f>VLOOKUP($B2332,data!$A$6:$M$15000,7)</f>
        <v>N/A</v>
      </c>
    </row>
    <row r="2333" spans="1:4">
      <c r="A2333" s="1">
        <v>37873</v>
      </c>
      <c r="B2333" s="4">
        <v>37873</v>
      </c>
      <c r="C2333" s="12">
        <f t="shared" si="46"/>
        <v>9</v>
      </c>
      <c r="D2333" s="38" t="str">
        <f>VLOOKUP($B2333,data!$A$6:$M$15000,7)</f>
        <v>N/A</v>
      </c>
    </row>
    <row r="2334" spans="1:4">
      <c r="A2334" s="1">
        <v>37874</v>
      </c>
      <c r="B2334" s="4">
        <v>37874</v>
      </c>
      <c r="C2334" s="12">
        <f t="shared" si="46"/>
        <v>9</v>
      </c>
      <c r="D2334" s="38" t="str">
        <f>VLOOKUP($B2334,data!$A$6:$M$15000,7)</f>
        <v>N/A</v>
      </c>
    </row>
    <row r="2335" spans="1:4">
      <c r="A2335" s="1">
        <v>37875</v>
      </c>
      <c r="B2335" s="4">
        <v>37875</v>
      </c>
      <c r="C2335" s="12">
        <f t="shared" si="46"/>
        <v>9</v>
      </c>
      <c r="D2335" s="38" t="str">
        <f>VLOOKUP($B2335,data!$A$6:$M$15000,7)</f>
        <v>N/A</v>
      </c>
    </row>
    <row r="2336" spans="1:4">
      <c r="A2336" s="1">
        <v>37876</v>
      </c>
      <c r="B2336" s="4">
        <v>37876</v>
      </c>
      <c r="C2336" s="12">
        <f t="shared" si="46"/>
        <v>9</v>
      </c>
      <c r="D2336" s="38" t="str">
        <f>VLOOKUP($B2336,data!$A$6:$M$15000,7)</f>
        <v>N/A</v>
      </c>
    </row>
    <row r="2337" spans="1:4">
      <c r="A2337" s="1">
        <v>37877</v>
      </c>
      <c r="B2337" s="4">
        <v>37877</v>
      </c>
      <c r="C2337" s="12">
        <f t="shared" si="46"/>
        <v>9</v>
      </c>
      <c r="D2337" s="38" t="str">
        <f>VLOOKUP($B2337,data!$A$6:$M$15000,7)</f>
        <v>N/A</v>
      </c>
    </row>
    <row r="2338" spans="1:4">
      <c r="A2338" s="1">
        <v>37878</v>
      </c>
      <c r="B2338" s="4">
        <v>37878</v>
      </c>
      <c r="C2338" s="12">
        <f t="shared" si="46"/>
        <v>9</v>
      </c>
      <c r="D2338" s="38" t="str">
        <f>VLOOKUP($B2338,data!$A$6:$M$15000,7)</f>
        <v>N/A</v>
      </c>
    </row>
    <row r="2339" spans="1:4">
      <c r="A2339" s="1">
        <v>37879</v>
      </c>
      <c r="B2339" s="4">
        <v>37879</v>
      </c>
      <c r="C2339" s="12">
        <f t="shared" si="46"/>
        <v>9</v>
      </c>
      <c r="D2339" s="38" t="str">
        <f>VLOOKUP($B2339,data!$A$6:$M$15000,7)</f>
        <v>N/A</v>
      </c>
    </row>
    <row r="2340" spans="1:4">
      <c r="A2340" s="1">
        <v>37880</v>
      </c>
      <c r="B2340" s="4">
        <v>37880</v>
      </c>
      <c r="C2340" s="12">
        <f t="shared" si="46"/>
        <v>9</v>
      </c>
      <c r="D2340" s="38" t="str">
        <f>VLOOKUP($B2340,data!$A$6:$M$15000,7)</f>
        <v>N/A</v>
      </c>
    </row>
    <row r="2341" spans="1:4">
      <c r="A2341" s="1">
        <v>37881</v>
      </c>
      <c r="B2341" s="4">
        <v>37881</v>
      </c>
      <c r="C2341" s="12">
        <f t="shared" si="46"/>
        <v>9</v>
      </c>
      <c r="D2341" s="38" t="str">
        <f>VLOOKUP($B2341,data!$A$6:$M$15000,7)</f>
        <v>N/A</v>
      </c>
    </row>
    <row r="2342" spans="1:4">
      <c r="A2342" s="1">
        <v>37882</v>
      </c>
      <c r="B2342" s="4">
        <v>37882</v>
      </c>
      <c r="C2342" s="12">
        <f t="shared" si="46"/>
        <v>9</v>
      </c>
      <c r="D2342" s="38" t="str">
        <f>VLOOKUP($B2342,data!$A$6:$M$15000,7)</f>
        <v>N/A</v>
      </c>
    </row>
    <row r="2343" spans="1:4">
      <c r="A2343" s="1">
        <v>37883</v>
      </c>
      <c r="B2343" s="4">
        <v>37883</v>
      </c>
      <c r="C2343" s="12">
        <f t="shared" si="46"/>
        <v>9</v>
      </c>
      <c r="D2343" s="38" t="str">
        <f>VLOOKUP($B2343,data!$A$6:$M$15000,7)</f>
        <v>N/A</v>
      </c>
    </row>
    <row r="2344" spans="1:4">
      <c r="A2344" s="1">
        <v>37884</v>
      </c>
      <c r="B2344" s="4">
        <v>37884</v>
      </c>
      <c r="C2344" s="12">
        <f t="shared" si="46"/>
        <v>9</v>
      </c>
      <c r="D2344" s="38" t="str">
        <f>VLOOKUP($B2344,data!$A$6:$M$15000,7)</f>
        <v>N/A</v>
      </c>
    </row>
    <row r="2345" spans="1:4">
      <c r="A2345" s="1">
        <v>37885</v>
      </c>
      <c r="B2345" s="4">
        <v>37885</v>
      </c>
      <c r="C2345" s="12">
        <f t="shared" si="46"/>
        <v>9</v>
      </c>
      <c r="D2345" s="38" t="str">
        <f>VLOOKUP($B2345,data!$A$6:$M$15000,7)</f>
        <v>N/A</v>
      </c>
    </row>
    <row r="2346" spans="1:4">
      <c r="A2346" s="1">
        <v>37886</v>
      </c>
      <c r="B2346" s="4">
        <v>37886</v>
      </c>
      <c r="C2346" s="12">
        <f t="shared" si="46"/>
        <v>9</v>
      </c>
      <c r="D2346" s="38" t="str">
        <f>VLOOKUP($B2346,data!$A$6:$M$15000,7)</f>
        <v>N/A</v>
      </c>
    </row>
    <row r="2347" spans="1:4">
      <c r="A2347" s="1">
        <v>37887</v>
      </c>
      <c r="B2347" s="4">
        <v>37887</v>
      </c>
      <c r="C2347" s="12">
        <f t="shared" si="46"/>
        <v>9</v>
      </c>
      <c r="D2347" s="38" t="str">
        <f>VLOOKUP($B2347,data!$A$6:$M$15000,7)</f>
        <v>N/A</v>
      </c>
    </row>
    <row r="2348" spans="1:4">
      <c r="A2348" s="1">
        <v>37888</v>
      </c>
      <c r="B2348" s="4">
        <v>37888</v>
      </c>
      <c r="C2348" s="12">
        <f t="shared" si="46"/>
        <v>9</v>
      </c>
      <c r="D2348" s="38" t="str">
        <f>VLOOKUP($B2348,data!$A$6:$M$15000,7)</f>
        <v>N/A</v>
      </c>
    </row>
    <row r="2349" spans="1:4">
      <c r="A2349" s="1">
        <v>37889</v>
      </c>
      <c r="B2349" s="4">
        <v>37889</v>
      </c>
      <c r="C2349" s="12">
        <f t="shared" si="46"/>
        <v>9</v>
      </c>
      <c r="D2349" s="38" t="str">
        <f>VLOOKUP($B2349,data!$A$6:$M$15000,7)</f>
        <v>N/A</v>
      </c>
    </row>
    <row r="2350" spans="1:4">
      <c r="A2350" s="1">
        <v>37890</v>
      </c>
      <c r="B2350" s="4">
        <v>37890</v>
      </c>
      <c r="C2350" s="12">
        <f t="shared" si="46"/>
        <v>9</v>
      </c>
      <c r="D2350" s="38" t="str">
        <f>VLOOKUP($B2350,data!$A$6:$M$15000,7)</f>
        <v>N/A</v>
      </c>
    </row>
    <row r="2351" spans="1:4">
      <c r="A2351" s="1">
        <v>37891</v>
      </c>
      <c r="B2351" s="4">
        <v>37891</v>
      </c>
      <c r="C2351" s="12">
        <f t="shared" si="46"/>
        <v>9</v>
      </c>
      <c r="D2351" s="38" t="str">
        <f>VLOOKUP($B2351,data!$A$6:$M$15000,7)</f>
        <v>N/A</v>
      </c>
    </row>
    <row r="2352" spans="1:4">
      <c r="A2352" s="1">
        <v>37892</v>
      </c>
      <c r="B2352" s="4">
        <v>37892</v>
      </c>
      <c r="C2352" s="12">
        <f t="shared" si="46"/>
        <v>9</v>
      </c>
      <c r="D2352" s="38" t="str">
        <f>VLOOKUP($B2352,data!$A$6:$M$15000,7)</f>
        <v>N/A</v>
      </c>
    </row>
    <row r="2353" spans="1:4">
      <c r="A2353" s="1">
        <v>37893</v>
      </c>
      <c r="B2353" s="4">
        <v>37893</v>
      </c>
      <c r="C2353" s="12">
        <f t="shared" si="46"/>
        <v>9</v>
      </c>
      <c r="D2353" s="38" t="str">
        <f>VLOOKUP($B2353,data!$A$6:$M$15000,7)</f>
        <v>N/A</v>
      </c>
    </row>
    <row r="2354" spans="1:4">
      <c r="A2354" s="1">
        <v>37894</v>
      </c>
      <c r="B2354" s="4">
        <v>37894</v>
      </c>
      <c r="C2354" s="12">
        <f t="shared" si="46"/>
        <v>9</v>
      </c>
      <c r="D2354" s="38" t="str">
        <f>VLOOKUP($B2354,data!$A$6:$M$15000,7)</f>
        <v>N/A</v>
      </c>
    </row>
    <row r="2355" spans="1:4">
      <c r="A2355" s="1">
        <v>37895</v>
      </c>
      <c r="B2355" s="4">
        <v>37895</v>
      </c>
      <c r="C2355" s="12">
        <f t="shared" si="46"/>
        <v>10</v>
      </c>
      <c r="D2355" s="38" t="str">
        <f>VLOOKUP($B2355,data!$A$6:$M$15000,7)</f>
        <v>N/A</v>
      </c>
    </row>
    <row r="2356" spans="1:4">
      <c r="A2356" s="1">
        <v>37896</v>
      </c>
      <c r="B2356" s="4">
        <v>37896</v>
      </c>
      <c r="C2356" s="12">
        <f t="shared" si="46"/>
        <v>10</v>
      </c>
      <c r="D2356" s="38" t="str">
        <f>VLOOKUP($B2356,data!$A$6:$M$15000,7)</f>
        <v>N/A</v>
      </c>
    </row>
    <row r="2357" spans="1:4">
      <c r="A2357" s="1">
        <v>37897</v>
      </c>
      <c r="B2357" s="4">
        <v>37897</v>
      </c>
      <c r="C2357" s="12">
        <f t="shared" si="46"/>
        <v>10</v>
      </c>
      <c r="D2357" s="38" t="str">
        <f>VLOOKUP($B2357,data!$A$6:$M$15000,7)</f>
        <v>N/A</v>
      </c>
    </row>
    <row r="2358" spans="1:4">
      <c r="A2358" s="1">
        <v>37898</v>
      </c>
      <c r="B2358" s="4">
        <v>37898</v>
      </c>
      <c r="C2358" s="12">
        <f t="shared" si="46"/>
        <v>10</v>
      </c>
      <c r="D2358" s="38" t="str">
        <f>VLOOKUP($B2358,data!$A$6:$M$15000,7)</f>
        <v>N/A</v>
      </c>
    </row>
    <row r="2359" spans="1:4">
      <c r="A2359" s="1">
        <v>37899</v>
      </c>
      <c r="B2359" s="4">
        <v>37899</v>
      </c>
      <c r="C2359" s="12">
        <f t="shared" si="46"/>
        <v>10</v>
      </c>
      <c r="D2359" s="38" t="str">
        <f>VLOOKUP($B2359,data!$A$6:$M$15000,7)</f>
        <v>N/A</v>
      </c>
    </row>
    <row r="2360" spans="1:4">
      <c r="A2360" s="1">
        <v>37900</v>
      </c>
      <c r="B2360" s="4">
        <v>37900</v>
      </c>
      <c r="C2360" s="12">
        <f t="shared" si="46"/>
        <v>10</v>
      </c>
      <c r="D2360" s="38" t="str">
        <f>VLOOKUP($B2360,data!$A$6:$M$15000,7)</f>
        <v>N/A</v>
      </c>
    </row>
    <row r="2361" spans="1:4">
      <c r="A2361" s="1">
        <v>37901</v>
      </c>
      <c r="B2361" s="4">
        <v>37901</v>
      </c>
      <c r="C2361" s="12">
        <f t="shared" si="46"/>
        <v>10</v>
      </c>
      <c r="D2361" s="38" t="str">
        <f>VLOOKUP($B2361,data!$A$6:$M$15000,7)</f>
        <v>N/A</v>
      </c>
    </row>
    <row r="2362" spans="1:4">
      <c r="A2362" s="1">
        <v>37902</v>
      </c>
      <c r="B2362" s="4">
        <v>37902</v>
      </c>
      <c r="C2362" s="12">
        <f t="shared" si="46"/>
        <v>10</v>
      </c>
      <c r="D2362" s="38" t="str">
        <f>VLOOKUP($B2362,data!$A$6:$M$15000,7)</f>
        <v>N/A</v>
      </c>
    </row>
    <row r="2363" spans="1:4">
      <c r="A2363" s="1">
        <v>37903</v>
      </c>
      <c r="B2363" s="4">
        <v>37903</v>
      </c>
      <c r="C2363" s="12">
        <f t="shared" si="46"/>
        <v>10</v>
      </c>
      <c r="D2363" s="38" t="str">
        <f>VLOOKUP($B2363,data!$A$6:$M$15000,7)</f>
        <v>N/A</v>
      </c>
    </row>
    <row r="2364" spans="1:4">
      <c r="A2364" s="1">
        <v>37904</v>
      </c>
      <c r="B2364" s="4">
        <v>37904</v>
      </c>
      <c r="C2364" s="12">
        <f t="shared" si="46"/>
        <v>10</v>
      </c>
      <c r="D2364" s="38" t="str">
        <f>VLOOKUP($B2364,data!$A$6:$M$15000,7)</f>
        <v>N/A</v>
      </c>
    </row>
    <row r="2365" spans="1:4">
      <c r="A2365" s="1">
        <v>37905</v>
      </c>
      <c r="B2365" s="4">
        <v>37905</v>
      </c>
      <c r="C2365" s="12">
        <f t="shared" si="46"/>
        <v>10</v>
      </c>
      <c r="D2365" s="38" t="str">
        <f>VLOOKUP($B2365,data!$A$6:$M$15000,7)</f>
        <v>N/A</v>
      </c>
    </row>
    <row r="2366" spans="1:4">
      <c r="A2366" s="1">
        <v>37906</v>
      </c>
      <c r="B2366" s="4">
        <v>37906</v>
      </c>
      <c r="C2366" s="12">
        <f t="shared" si="46"/>
        <v>10</v>
      </c>
      <c r="D2366" s="38" t="str">
        <f>VLOOKUP($B2366,data!$A$6:$M$15000,7)</f>
        <v>N/A</v>
      </c>
    </row>
    <row r="2367" spans="1:4">
      <c r="A2367" s="1">
        <v>37907</v>
      </c>
      <c r="B2367" s="4">
        <v>37907</v>
      </c>
      <c r="C2367" s="12">
        <f t="shared" si="46"/>
        <v>10</v>
      </c>
      <c r="D2367" s="38" t="str">
        <f>VLOOKUP($B2367,data!$A$6:$M$15000,7)</f>
        <v>N/A</v>
      </c>
    </row>
    <row r="2368" spans="1:4">
      <c r="A2368" s="1">
        <v>37908</v>
      </c>
      <c r="B2368" s="4">
        <v>37908</v>
      </c>
      <c r="C2368" s="12">
        <f t="shared" si="46"/>
        <v>10</v>
      </c>
      <c r="D2368" s="38" t="str">
        <f>VLOOKUP($B2368,data!$A$6:$M$15000,7)</f>
        <v>N/A</v>
      </c>
    </row>
    <row r="2369" spans="1:4">
      <c r="A2369" s="1">
        <v>37909</v>
      </c>
      <c r="B2369" s="4">
        <v>37909</v>
      </c>
      <c r="C2369" s="12">
        <f t="shared" si="46"/>
        <v>10</v>
      </c>
      <c r="D2369" s="38" t="str">
        <f>VLOOKUP($B2369,data!$A$6:$M$15000,7)</f>
        <v>N/A</v>
      </c>
    </row>
    <row r="2370" spans="1:4">
      <c r="A2370" s="1">
        <v>37910</v>
      </c>
      <c r="B2370" s="4">
        <v>37910</v>
      </c>
      <c r="C2370" s="12">
        <f t="shared" si="46"/>
        <v>10</v>
      </c>
      <c r="D2370" s="38" t="str">
        <f>VLOOKUP($B2370,data!$A$6:$M$15000,7)</f>
        <v>N/A</v>
      </c>
    </row>
    <row r="2371" spans="1:4">
      <c r="A2371" s="1">
        <v>37911</v>
      </c>
      <c r="B2371" s="4">
        <v>37911</v>
      </c>
      <c r="C2371" s="12">
        <f t="shared" si="46"/>
        <v>10</v>
      </c>
      <c r="D2371" s="38" t="str">
        <f>VLOOKUP($B2371,data!$A$6:$M$15000,7)</f>
        <v>N/A</v>
      </c>
    </row>
    <row r="2372" spans="1:4">
      <c r="A2372" s="1">
        <v>37912</v>
      </c>
      <c r="B2372" s="4">
        <v>37912</v>
      </c>
      <c r="C2372" s="12">
        <f t="shared" si="46"/>
        <v>10</v>
      </c>
      <c r="D2372" s="38" t="str">
        <f>VLOOKUP($B2372,data!$A$6:$M$15000,7)</f>
        <v>N/A</v>
      </c>
    </row>
    <row r="2373" spans="1:4">
      <c r="A2373" s="1">
        <v>37913</v>
      </c>
      <c r="B2373" s="4">
        <v>37913</v>
      </c>
      <c r="C2373" s="12">
        <f t="shared" si="46"/>
        <v>10</v>
      </c>
      <c r="D2373" s="38" t="str">
        <f>VLOOKUP($B2373,data!$A$6:$M$15000,7)</f>
        <v>N/A</v>
      </c>
    </row>
    <row r="2374" spans="1:4">
      <c r="A2374" s="1">
        <v>37914</v>
      </c>
      <c r="B2374" s="4">
        <v>37914</v>
      </c>
      <c r="C2374" s="12">
        <f t="shared" si="46"/>
        <v>10</v>
      </c>
      <c r="D2374" s="38" t="str">
        <f>VLOOKUP($B2374,data!$A$6:$M$15000,7)</f>
        <v>N/A</v>
      </c>
    </row>
    <row r="2375" spans="1:4">
      <c r="A2375" s="1">
        <v>37915</v>
      </c>
      <c r="B2375" s="4">
        <v>37915</v>
      </c>
      <c r="C2375" s="12">
        <f t="shared" si="46"/>
        <v>10</v>
      </c>
      <c r="D2375" s="38" t="str">
        <f>VLOOKUP($B2375,data!$A$6:$M$15000,7)</f>
        <v>N/A</v>
      </c>
    </row>
    <row r="2376" spans="1:4">
      <c r="A2376" s="1">
        <v>37916</v>
      </c>
      <c r="B2376" s="4">
        <v>37916</v>
      </c>
      <c r="C2376" s="12">
        <f t="shared" si="46"/>
        <v>10</v>
      </c>
      <c r="D2376" s="38" t="str">
        <f>VLOOKUP($B2376,data!$A$6:$M$15000,7)</f>
        <v>N/A</v>
      </c>
    </row>
    <row r="2377" spans="1:4">
      <c r="A2377" s="1">
        <v>37917</v>
      </c>
      <c r="B2377" s="4">
        <v>37917</v>
      </c>
      <c r="C2377" s="12">
        <f t="shared" si="46"/>
        <v>10</v>
      </c>
      <c r="D2377" s="38" t="str">
        <f>VLOOKUP($B2377,data!$A$6:$M$15000,7)</f>
        <v>N/A</v>
      </c>
    </row>
    <row r="2378" spans="1:4">
      <c r="A2378" s="1">
        <v>37918</v>
      </c>
      <c r="B2378" s="4">
        <v>37918</v>
      </c>
      <c r="C2378" s="12">
        <f t="shared" si="46"/>
        <v>10</v>
      </c>
      <c r="D2378" s="38" t="str">
        <f>VLOOKUP($B2378,data!$A$6:$M$15000,7)</f>
        <v>N/A</v>
      </c>
    </row>
    <row r="2379" spans="1:4">
      <c r="A2379" s="1">
        <v>37919</v>
      </c>
      <c r="B2379" s="4">
        <v>37919</v>
      </c>
      <c r="C2379" s="12">
        <f t="shared" si="46"/>
        <v>10</v>
      </c>
      <c r="D2379" s="38" t="str">
        <f>VLOOKUP($B2379,data!$A$6:$M$15000,7)</f>
        <v>N/A</v>
      </c>
    </row>
    <row r="2380" spans="1:4">
      <c r="A2380" s="1">
        <v>37920</v>
      </c>
      <c r="B2380" s="4">
        <v>37920</v>
      </c>
      <c r="C2380" s="12">
        <f t="shared" ref="C2380:C2443" si="47">IF(B2380&lt;&gt;"",MONTH(B2380),0)</f>
        <v>10</v>
      </c>
      <c r="D2380" s="38" t="str">
        <f>VLOOKUP($B2380,data!$A$6:$M$15000,7)</f>
        <v>N/A</v>
      </c>
    </row>
    <row r="2381" spans="1:4">
      <c r="A2381" s="1">
        <v>37921</v>
      </c>
      <c r="B2381" s="4">
        <v>37921</v>
      </c>
      <c r="C2381" s="12">
        <f t="shared" si="47"/>
        <v>10</v>
      </c>
      <c r="D2381" s="38" t="str">
        <f>VLOOKUP($B2381,data!$A$6:$M$15000,7)</f>
        <v>N/A</v>
      </c>
    </row>
    <row r="2382" spans="1:4">
      <c r="A2382" s="1">
        <v>37922</v>
      </c>
      <c r="B2382" s="4">
        <v>37922</v>
      </c>
      <c r="C2382" s="12">
        <f t="shared" si="47"/>
        <v>10</v>
      </c>
      <c r="D2382" s="38" t="str">
        <f>VLOOKUP($B2382,data!$A$6:$M$15000,7)</f>
        <v>N/A</v>
      </c>
    </row>
    <row r="2383" spans="1:4">
      <c r="A2383" s="1">
        <v>37923</v>
      </c>
      <c r="B2383" s="4">
        <v>37923</v>
      </c>
      <c r="C2383" s="12">
        <f t="shared" si="47"/>
        <v>10</v>
      </c>
      <c r="D2383" s="38" t="str">
        <f>VLOOKUP($B2383,data!$A$6:$M$15000,7)</f>
        <v>N/A</v>
      </c>
    </row>
    <row r="2384" spans="1:4">
      <c r="A2384" s="1">
        <v>37924</v>
      </c>
      <c r="B2384" s="4">
        <v>37924</v>
      </c>
      <c r="C2384" s="12">
        <f t="shared" si="47"/>
        <v>10</v>
      </c>
      <c r="D2384" s="38" t="str">
        <f>VLOOKUP($B2384,data!$A$6:$M$15000,7)</f>
        <v>N/A</v>
      </c>
    </row>
    <row r="2385" spans="1:4">
      <c r="A2385" s="1">
        <v>37925</v>
      </c>
      <c r="B2385" s="4">
        <v>37925</v>
      </c>
      <c r="C2385" s="12">
        <f t="shared" si="47"/>
        <v>10</v>
      </c>
      <c r="D2385" s="38" t="str">
        <f>VLOOKUP($B2385,data!$A$6:$M$15000,7)</f>
        <v>N/A</v>
      </c>
    </row>
    <row r="2386" spans="1:4">
      <c r="A2386" s="1">
        <v>37926</v>
      </c>
      <c r="B2386" s="4">
        <v>37926</v>
      </c>
      <c r="C2386" s="12">
        <f t="shared" si="47"/>
        <v>11</v>
      </c>
      <c r="D2386" s="38" t="str">
        <f>VLOOKUP($B2386,data!$A$6:$M$15000,7)</f>
        <v>N/A</v>
      </c>
    </row>
    <row r="2387" spans="1:4">
      <c r="A2387" s="1">
        <v>37927</v>
      </c>
      <c r="B2387" s="4">
        <v>37927</v>
      </c>
      <c r="C2387" s="12">
        <f t="shared" si="47"/>
        <v>11</v>
      </c>
      <c r="D2387" s="38" t="str">
        <f>VLOOKUP($B2387,data!$A$6:$M$15000,7)</f>
        <v>N/A</v>
      </c>
    </row>
    <row r="2388" spans="1:4">
      <c r="A2388" s="1">
        <v>37928</v>
      </c>
      <c r="B2388" s="4">
        <v>37928</v>
      </c>
      <c r="C2388" s="12">
        <f t="shared" si="47"/>
        <v>11</v>
      </c>
      <c r="D2388" s="38" t="str">
        <f>VLOOKUP($B2388,data!$A$6:$M$15000,7)</f>
        <v>N/A</v>
      </c>
    </row>
    <row r="2389" spans="1:4">
      <c r="A2389" s="1">
        <v>37929</v>
      </c>
      <c r="B2389" s="4">
        <v>37929</v>
      </c>
      <c r="C2389" s="12">
        <f t="shared" si="47"/>
        <v>11</v>
      </c>
      <c r="D2389" s="38" t="str">
        <f>VLOOKUP($B2389,data!$A$6:$M$15000,7)</f>
        <v>N/A</v>
      </c>
    </row>
    <row r="2390" spans="1:4">
      <c r="A2390" s="1">
        <v>37930</v>
      </c>
      <c r="B2390" s="4">
        <v>37930</v>
      </c>
      <c r="C2390" s="12">
        <f t="shared" si="47"/>
        <v>11</v>
      </c>
      <c r="D2390" s="38" t="str">
        <f>VLOOKUP($B2390,data!$A$6:$M$15000,7)</f>
        <v>N/A</v>
      </c>
    </row>
    <row r="2391" spans="1:4">
      <c r="A2391" s="1">
        <v>37931</v>
      </c>
      <c r="B2391" s="4">
        <v>37931</v>
      </c>
      <c r="C2391" s="12">
        <f t="shared" si="47"/>
        <v>11</v>
      </c>
      <c r="D2391" s="38" t="str">
        <f>VLOOKUP($B2391,data!$A$6:$M$15000,7)</f>
        <v>N/A</v>
      </c>
    </row>
    <row r="2392" spans="1:4">
      <c r="A2392" s="1">
        <v>37932</v>
      </c>
      <c r="B2392" s="4">
        <v>37932</v>
      </c>
      <c r="C2392" s="12">
        <f t="shared" si="47"/>
        <v>11</v>
      </c>
      <c r="D2392" s="38" t="str">
        <f>VLOOKUP($B2392,data!$A$6:$M$15000,7)</f>
        <v>N/A</v>
      </c>
    </row>
    <row r="2393" spans="1:4">
      <c r="A2393" s="1">
        <v>37933</v>
      </c>
      <c r="B2393" s="4">
        <v>37933</v>
      </c>
      <c r="C2393" s="12">
        <f t="shared" si="47"/>
        <v>11</v>
      </c>
      <c r="D2393" s="38" t="str">
        <f>VLOOKUP($B2393,data!$A$6:$M$15000,7)</f>
        <v>N/A</v>
      </c>
    </row>
    <row r="2394" spans="1:4">
      <c r="A2394" s="1">
        <v>37934</v>
      </c>
      <c r="B2394" s="4">
        <v>37934</v>
      </c>
      <c r="C2394" s="12">
        <f t="shared" si="47"/>
        <v>11</v>
      </c>
      <c r="D2394" s="38" t="str">
        <f>VLOOKUP($B2394,data!$A$6:$M$15000,7)</f>
        <v>N/A</v>
      </c>
    </row>
    <row r="2395" spans="1:4">
      <c r="A2395" s="1">
        <v>37935</v>
      </c>
      <c r="B2395" s="4">
        <v>37935</v>
      </c>
      <c r="C2395" s="12">
        <f t="shared" si="47"/>
        <v>11</v>
      </c>
      <c r="D2395" s="38" t="str">
        <f>VLOOKUP($B2395,data!$A$6:$M$15000,7)</f>
        <v>N/A</v>
      </c>
    </row>
    <row r="2396" spans="1:4">
      <c r="A2396" s="1">
        <v>37936</v>
      </c>
      <c r="B2396" s="4">
        <v>37936</v>
      </c>
      <c r="C2396" s="12">
        <f t="shared" si="47"/>
        <v>11</v>
      </c>
      <c r="D2396" s="38" t="str">
        <f>VLOOKUP($B2396,data!$A$6:$M$15000,7)</f>
        <v>N/A</v>
      </c>
    </row>
    <row r="2397" spans="1:4">
      <c r="A2397" s="1">
        <v>37937</v>
      </c>
      <c r="B2397" s="4">
        <v>37937</v>
      </c>
      <c r="C2397" s="12">
        <f t="shared" si="47"/>
        <v>11</v>
      </c>
      <c r="D2397" s="38" t="str">
        <f>VLOOKUP($B2397,data!$A$6:$M$15000,7)</f>
        <v>N/A</v>
      </c>
    </row>
    <row r="2398" spans="1:4">
      <c r="A2398" s="1">
        <v>37938</v>
      </c>
      <c r="B2398" s="4">
        <v>37938</v>
      </c>
      <c r="C2398" s="12">
        <f t="shared" si="47"/>
        <v>11</v>
      </c>
      <c r="D2398" s="38" t="str">
        <f>VLOOKUP($B2398,data!$A$6:$M$15000,7)</f>
        <v>N/A</v>
      </c>
    </row>
    <row r="2399" spans="1:4">
      <c r="A2399" s="1">
        <v>37939</v>
      </c>
      <c r="B2399" s="4">
        <v>37939</v>
      </c>
      <c r="C2399" s="12">
        <f t="shared" si="47"/>
        <v>11</v>
      </c>
      <c r="D2399" s="38" t="str">
        <f>VLOOKUP($B2399,data!$A$6:$M$15000,7)</f>
        <v>N/A</v>
      </c>
    </row>
    <row r="2400" spans="1:4">
      <c r="A2400" s="1">
        <v>37940</v>
      </c>
      <c r="B2400" s="4">
        <v>37940</v>
      </c>
      <c r="C2400" s="12">
        <f t="shared" si="47"/>
        <v>11</v>
      </c>
      <c r="D2400" s="38" t="str">
        <f>VLOOKUP($B2400,data!$A$6:$M$15000,7)</f>
        <v>N/A</v>
      </c>
    </row>
    <row r="2401" spans="1:4">
      <c r="A2401" s="1">
        <v>37941</v>
      </c>
      <c r="B2401" s="4">
        <v>37941</v>
      </c>
      <c r="C2401" s="12">
        <f t="shared" si="47"/>
        <v>11</v>
      </c>
      <c r="D2401" s="38" t="str">
        <f>VLOOKUP($B2401,data!$A$6:$M$15000,7)</f>
        <v>N/A</v>
      </c>
    </row>
    <row r="2402" spans="1:4">
      <c r="A2402" s="1">
        <v>37942</v>
      </c>
      <c r="B2402" s="4">
        <v>37942</v>
      </c>
      <c r="C2402" s="12">
        <f t="shared" si="47"/>
        <v>11</v>
      </c>
      <c r="D2402" s="38" t="str">
        <f>VLOOKUP($B2402,data!$A$6:$M$15000,7)</f>
        <v>N/A</v>
      </c>
    </row>
    <row r="2403" spans="1:4">
      <c r="A2403" s="1">
        <v>37943</v>
      </c>
      <c r="B2403" s="4">
        <v>37943</v>
      </c>
      <c r="C2403" s="12">
        <f t="shared" si="47"/>
        <v>11</v>
      </c>
      <c r="D2403" s="38" t="str">
        <f>VLOOKUP($B2403,data!$A$6:$M$15000,7)</f>
        <v>N/A</v>
      </c>
    </row>
    <row r="2404" spans="1:4">
      <c r="A2404" s="1">
        <v>37944</v>
      </c>
      <c r="B2404" s="4">
        <v>37944</v>
      </c>
      <c r="C2404" s="12">
        <f t="shared" si="47"/>
        <v>11</v>
      </c>
      <c r="D2404" s="38" t="str">
        <f>VLOOKUP($B2404,data!$A$6:$M$15000,7)</f>
        <v>N/A</v>
      </c>
    </row>
    <row r="2405" spans="1:4">
      <c r="A2405" s="1">
        <v>37945</v>
      </c>
      <c r="B2405" s="4">
        <v>37945</v>
      </c>
      <c r="C2405" s="12">
        <f t="shared" si="47"/>
        <v>11</v>
      </c>
      <c r="D2405" s="38" t="str">
        <f>VLOOKUP($B2405,data!$A$6:$M$15000,7)</f>
        <v>N/A</v>
      </c>
    </row>
    <row r="2406" spans="1:4">
      <c r="A2406" s="1">
        <v>37946</v>
      </c>
      <c r="B2406" s="4">
        <v>37946</v>
      </c>
      <c r="C2406" s="12">
        <f t="shared" si="47"/>
        <v>11</v>
      </c>
      <c r="D2406" s="38" t="str">
        <f>VLOOKUP($B2406,data!$A$6:$M$15000,7)</f>
        <v>N/A</v>
      </c>
    </row>
    <row r="2407" spans="1:4">
      <c r="A2407" s="1">
        <v>37947</v>
      </c>
      <c r="B2407" s="4">
        <v>37947</v>
      </c>
      <c r="C2407" s="12">
        <f t="shared" si="47"/>
        <v>11</v>
      </c>
      <c r="D2407" s="38" t="str">
        <f>VLOOKUP($B2407,data!$A$6:$M$15000,7)</f>
        <v>N/A</v>
      </c>
    </row>
    <row r="2408" spans="1:4">
      <c r="A2408" s="1">
        <v>37948</v>
      </c>
      <c r="B2408" s="4">
        <v>37948</v>
      </c>
      <c r="C2408" s="12">
        <f t="shared" si="47"/>
        <v>11</v>
      </c>
      <c r="D2408" s="38" t="str">
        <f>VLOOKUP($B2408,data!$A$6:$M$15000,7)</f>
        <v>N/A</v>
      </c>
    </row>
    <row r="2409" spans="1:4">
      <c r="A2409" s="1">
        <v>37949</v>
      </c>
      <c r="B2409" s="4">
        <v>37949</v>
      </c>
      <c r="C2409" s="12">
        <f t="shared" si="47"/>
        <v>11</v>
      </c>
      <c r="D2409" s="38" t="str">
        <f>VLOOKUP($B2409,data!$A$6:$M$15000,7)</f>
        <v>N/A</v>
      </c>
    </row>
    <row r="2410" spans="1:4">
      <c r="A2410" s="1">
        <v>37950</v>
      </c>
      <c r="B2410" s="4">
        <v>37950</v>
      </c>
      <c r="C2410" s="12">
        <f t="shared" si="47"/>
        <v>11</v>
      </c>
      <c r="D2410" s="38" t="str">
        <f>VLOOKUP($B2410,data!$A$6:$M$15000,7)</f>
        <v>N/A</v>
      </c>
    </row>
    <row r="2411" spans="1:4">
      <c r="A2411" s="1">
        <v>37951</v>
      </c>
      <c r="B2411" s="4">
        <v>37951</v>
      </c>
      <c r="C2411" s="12">
        <f t="shared" si="47"/>
        <v>11</v>
      </c>
      <c r="D2411" s="38" t="str">
        <f>VLOOKUP($B2411,data!$A$6:$M$15000,7)</f>
        <v>N/A</v>
      </c>
    </row>
    <row r="2412" spans="1:4">
      <c r="A2412" s="1">
        <v>37952</v>
      </c>
      <c r="B2412" s="4">
        <v>37952</v>
      </c>
      <c r="C2412" s="12">
        <f t="shared" si="47"/>
        <v>11</v>
      </c>
      <c r="D2412" s="38" t="str">
        <f>VLOOKUP($B2412,data!$A$6:$M$15000,7)</f>
        <v>N/A</v>
      </c>
    </row>
    <row r="2413" spans="1:4">
      <c r="A2413" s="1">
        <v>37953</v>
      </c>
      <c r="B2413" s="4">
        <v>37953</v>
      </c>
      <c r="C2413" s="12">
        <f t="shared" si="47"/>
        <v>11</v>
      </c>
      <c r="D2413" s="38" t="str">
        <f>VLOOKUP($B2413,data!$A$6:$M$15000,7)</f>
        <v>N/A</v>
      </c>
    </row>
    <row r="2414" spans="1:4">
      <c r="A2414" s="1">
        <v>37954</v>
      </c>
      <c r="B2414" s="4">
        <v>37954</v>
      </c>
      <c r="C2414" s="12">
        <f t="shared" si="47"/>
        <v>11</v>
      </c>
      <c r="D2414" s="38" t="str">
        <f>VLOOKUP($B2414,data!$A$6:$M$15000,7)</f>
        <v>N/A</v>
      </c>
    </row>
    <row r="2415" spans="1:4">
      <c r="A2415" s="1">
        <v>37955</v>
      </c>
      <c r="B2415" s="4">
        <v>37955</v>
      </c>
      <c r="C2415" s="12">
        <f t="shared" si="47"/>
        <v>11</v>
      </c>
      <c r="D2415" s="38" t="str">
        <f>VLOOKUP($B2415,data!$A$6:$M$15000,7)</f>
        <v>N/A</v>
      </c>
    </row>
    <row r="2416" spans="1:4">
      <c r="A2416" s="1">
        <v>37956</v>
      </c>
      <c r="B2416" s="4">
        <v>37956</v>
      </c>
      <c r="C2416" s="12">
        <f t="shared" si="47"/>
        <v>12</v>
      </c>
      <c r="D2416" s="38" t="str">
        <f>VLOOKUP($B2416,data!$A$6:$M$15000,7)</f>
        <v>N/A</v>
      </c>
    </row>
    <row r="2417" spans="1:4">
      <c r="A2417" s="1">
        <v>37957</v>
      </c>
      <c r="B2417" s="4">
        <v>37957</v>
      </c>
      <c r="C2417" s="12">
        <f t="shared" si="47"/>
        <v>12</v>
      </c>
      <c r="D2417" s="38" t="str">
        <f>VLOOKUP($B2417,data!$A$6:$M$15000,7)</f>
        <v>N/A</v>
      </c>
    </row>
    <row r="2418" spans="1:4">
      <c r="A2418" s="1">
        <v>37958</v>
      </c>
      <c r="B2418" s="4">
        <v>37958</v>
      </c>
      <c r="C2418" s="12">
        <f t="shared" si="47"/>
        <v>12</v>
      </c>
      <c r="D2418" s="38" t="str">
        <f>VLOOKUP($B2418,data!$A$6:$M$15000,7)</f>
        <v>N/A</v>
      </c>
    </row>
    <row r="2419" spans="1:4">
      <c r="A2419" s="1">
        <v>37959</v>
      </c>
      <c r="B2419" s="4">
        <v>37959</v>
      </c>
      <c r="C2419" s="12">
        <f t="shared" si="47"/>
        <v>12</v>
      </c>
      <c r="D2419" s="38" t="str">
        <f>VLOOKUP($B2419,data!$A$6:$M$15000,7)</f>
        <v>N/A</v>
      </c>
    </row>
    <row r="2420" spans="1:4">
      <c r="A2420" s="1">
        <v>37960</v>
      </c>
      <c r="B2420" s="4">
        <v>37960</v>
      </c>
      <c r="C2420" s="12">
        <f t="shared" si="47"/>
        <v>12</v>
      </c>
      <c r="D2420" s="38" t="str">
        <f>VLOOKUP($B2420,data!$A$6:$M$15000,7)</f>
        <v>N/A</v>
      </c>
    </row>
    <row r="2421" spans="1:4">
      <c r="A2421" s="1">
        <v>37961</v>
      </c>
      <c r="B2421" s="4">
        <v>37961</v>
      </c>
      <c r="C2421" s="12">
        <f t="shared" si="47"/>
        <v>12</v>
      </c>
      <c r="D2421" s="38" t="str">
        <f>VLOOKUP($B2421,data!$A$6:$M$15000,7)</f>
        <v>N/A</v>
      </c>
    </row>
    <row r="2422" spans="1:4">
      <c r="A2422" s="1">
        <v>37962</v>
      </c>
      <c r="B2422" s="4">
        <v>37962</v>
      </c>
      <c r="C2422" s="12">
        <f t="shared" si="47"/>
        <v>12</v>
      </c>
      <c r="D2422" s="38" t="str">
        <f>VLOOKUP($B2422,data!$A$6:$M$15000,7)</f>
        <v>N/A</v>
      </c>
    </row>
    <row r="2423" spans="1:4">
      <c r="A2423" s="1">
        <v>37963</v>
      </c>
      <c r="B2423" s="4">
        <v>37963</v>
      </c>
      <c r="C2423" s="12">
        <f t="shared" si="47"/>
        <v>12</v>
      </c>
      <c r="D2423" s="38" t="str">
        <f>VLOOKUP($B2423,data!$A$6:$M$15000,7)</f>
        <v>N/A</v>
      </c>
    </row>
    <row r="2424" spans="1:4">
      <c r="A2424" s="1">
        <v>37964</v>
      </c>
      <c r="B2424" s="4">
        <v>37964</v>
      </c>
      <c r="C2424" s="12">
        <f t="shared" si="47"/>
        <v>12</v>
      </c>
      <c r="D2424" s="38" t="str">
        <f>VLOOKUP($B2424,data!$A$6:$M$15000,7)</f>
        <v>N/A</v>
      </c>
    </row>
    <row r="2425" spans="1:4">
      <c r="A2425" s="1">
        <v>37965</v>
      </c>
      <c r="B2425" s="4">
        <v>37965</v>
      </c>
      <c r="C2425" s="12">
        <f t="shared" si="47"/>
        <v>12</v>
      </c>
      <c r="D2425" s="38" t="str">
        <f>VLOOKUP($B2425,data!$A$6:$M$15000,7)</f>
        <v>N/A</v>
      </c>
    </row>
    <row r="2426" spans="1:4">
      <c r="A2426" s="1">
        <v>37966</v>
      </c>
      <c r="B2426" s="4">
        <v>37966</v>
      </c>
      <c r="C2426" s="12">
        <f t="shared" si="47"/>
        <v>12</v>
      </c>
      <c r="D2426" s="38" t="str">
        <f>VLOOKUP($B2426,data!$A$6:$M$15000,7)</f>
        <v>N/A</v>
      </c>
    </row>
    <row r="2427" spans="1:4">
      <c r="A2427" s="1">
        <v>37967</v>
      </c>
      <c r="B2427" s="4">
        <v>37967</v>
      </c>
      <c r="C2427" s="12">
        <f t="shared" si="47"/>
        <v>12</v>
      </c>
      <c r="D2427" s="38" t="str">
        <f>VLOOKUP($B2427,data!$A$6:$M$15000,7)</f>
        <v>N/A</v>
      </c>
    </row>
    <row r="2428" spans="1:4">
      <c r="A2428" s="1">
        <v>37968</v>
      </c>
      <c r="B2428" s="4">
        <v>37968</v>
      </c>
      <c r="C2428" s="12">
        <f t="shared" si="47"/>
        <v>12</v>
      </c>
      <c r="D2428" s="38" t="str">
        <f>VLOOKUP($B2428,data!$A$6:$M$15000,7)</f>
        <v>N/A</v>
      </c>
    </row>
    <row r="2429" spans="1:4">
      <c r="A2429" s="1">
        <v>37969</v>
      </c>
      <c r="B2429" s="4">
        <v>37969</v>
      </c>
      <c r="C2429" s="12">
        <f t="shared" si="47"/>
        <v>12</v>
      </c>
      <c r="D2429" s="38" t="str">
        <f>VLOOKUP($B2429,data!$A$6:$M$15000,7)</f>
        <v>N/A</v>
      </c>
    </row>
    <row r="2430" spans="1:4">
      <c r="A2430" s="1">
        <v>37970</v>
      </c>
      <c r="B2430" s="4">
        <v>37970</v>
      </c>
      <c r="C2430" s="12">
        <f t="shared" si="47"/>
        <v>12</v>
      </c>
      <c r="D2430" s="38" t="str">
        <f>VLOOKUP($B2430,data!$A$6:$M$15000,7)</f>
        <v>N/A</v>
      </c>
    </row>
    <row r="2431" spans="1:4">
      <c r="A2431" s="1">
        <v>37971</v>
      </c>
      <c r="B2431" s="4">
        <v>37971</v>
      </c>
      <c r="C2431" s="12">
        <f t="shared" si="47"/>
        <v>12</v>
      </c>
      <c r="D2431" s="38" t="str">
        <f>VLOOKUP($B2431,data!$A$6:$M$15000,7)</f>
        <v>N/A</v>
      </c>
    </row>
    <row r="2432" spans="1:4">
      <c r="A2432" s="1">
        <v>37972</v>
      </c>
      <c r="B2432" s="4">
        <v>37972</v>
      </c>
      <c r="C2432" s="12">
        <f t="shared" si="47"/>
        <v>12</v>
      </c>
      <c r="D2432" s="38" t="str">
        <f>VLOOKUP($B2432,data!$A$6:$M$15000,7)</f>
        <v>N/A</v>
      </c>
    </row>
    <row r="2433" spans="1:4">
      <c r="A2433" s="1">
        <v>37973</v>
      </c>
      <c r="B2433" s="4">
        <v>37973</v>
      </c>
      <c r="C2433" s="12">
        <f t="shared" si="47"/>
        <v>12</v>
      </c>
      <c r="D2433" s="38" t="str">
        <f>VLOOKUP($B2433,data!$A$6:$M$15000,7)</f>
        <v>N/A</v>
      </c>
    </row>
    <row r="2434" spans="1:4">
      <c r="A2434" s="1">
        <v>37974</v>
      </c>
      <c r="B2434" s="4">
        <v>37974</v>
      </c>
      <c r="C2434" s="12">
        <f t="shared" si="47"/>
        <v>12</v>
      </c>
      <c r="D2434" s="38" t="str">
        <f>VLOOKUP($B2434,data!$A$6:$M$15000,7)</f>
        <v>N/A</v>
      </c>
    </row>
    <row r="2435" spans="1:4">
      <c r="A2435" s="1">
        <v>37975</v>
      </c>
      <c r="B2435" s="4">
        <v>37975</v>
      </c>
      <c r="C2435" s="12">
        <f t="shared" si="47"/>
        <v>12</v>
      </c>
      <c r="D2435" s="38" t="str">
        <f>VLOOKUP($B2435,data!$A$6:$M$15000,7)</f>
        <v>N/A</v>
      </c>
    </row>
    <row r="2436" spans="1:4">
      <c r="A2436" s="1">
        <v>37976</v>
      </c>
      <c r="B2436" s="4">
        <v>37976</v>
      </c>
      <c r="C2436" s="12">
        <f t="shared" si="47"/>
        <v>12</v>
      </c>
      <c r="D2436" s="38" t="str">
        <f>VLOOKUP($B2436,data!$A$6:$M$15000,7)</f>
        <v>N/A</v>
      </c>
    </row>
    <row r="2437" spans="1:4">
      <c r="A2437" s="1">
        <v>37977</v>
      </c>
      <c r="B2437" s="4">
        <v>37977</v>
      </c>
      <c r="C2437" s="12">
        <f t="shared" si="47"/>
        <v>12</v>
      </c>
      <c r="D2437" s="38" t="str">
        <f>VLOOKUP($B2437,data!$A$6:$M$15000,7)</f>
        <v>N/A</v>
      </c>
    </row>
    <row r="2438" spans="1:4">
      <c r="A2438" s="1">
        <v>37978</v>
      </c>
      <c r="B2438" s="4">
        <v>37978</v>
      </c>
      <c r="C2438" s="12">
        <f t="shared" si="47"/>
        <v>12</v>
      </c>
      <c r="D2438" s="38" t="str">
        <f>VLOOKUP($B2438,data!$A$6:$M$15000,7)</f>
        <v>N/A</v>
      </c>
    </row>
    <row r="2439" spans="1:4">
      <c r="A2439" s="1">
        <v>37979</v>
      </c>
      <c r="B2439" s="4">
        <v>37979</v>
      </c>
      <c r="C2439" s="12">
        <f t="shared" si="47"/>
        <v>12</v>
      </c>
      <c r="D2439" s="38" t="str">
        <f>VLOOKUP($B2439,data!$A$6:$M$15000,7)</f>
        <v>N/A</v>
      </c>
    </row>
    <row r="2440" spans="1:4">
      <c r="A2440" s="1">
        <v>37980</v>
      </c>
      <c r="B2440" s="4">
        <v>37980</v>
      </c>
      <c r="C2440" s="12">
        <f t="shared" si="47"/>
        <v>12</v>
      </c>
      <c r="D2440" s="38" t="str">
        <f>VLOOKUP($B2440,data!$A$6:$M$15000,7)</f>
        <v>N/A</v>
      </c>
    </row>
    <row r="2441" spans="1:4">
      <c r="A2441" s="1">
        <v>37981</v>
      </c>
      <c r="B2441" s="4">
        <v>37981</v>
      </c>
      <c r="C2441" s="12">
        <f t="shared" si="47"/>
        <v>12</v>
      </c>
      <c r="D2441" s="38" t="str">
        <f>VLOOKUP($B2441,data!$A$6:$M$15000,7)</f>
        <v>N/A</v>
      </c>
    </row>
    <row r="2442" spans="1:4">
      <c r="A2442" s="1">
        <v>37982</v>
      </c>
      <c r="B2442" s="4">
        <v>37982</v>
      </c>
      <c r="C2442" s="12">
        <f t="shared" si="47"/>
        <v>12</v>
      </c>
      <c r="D2442" s="38" t="str">
        <f>VLOOKUP($B2442,data!$A$6:$M$15000,7)</f>
        <v>N/A</v>
      </c>
    </row>
    <row r="2443" spans="1:4">
      <c r="A2443" s="1">
        <v>37983</v>
      </c>
      <c r="B2443" s="4">
        <v>37983</v>
      </c>
      <c r="C2443" s="12">
        <f t="shared" si="47"/>
        <v>12</v>
      </c>
      <c r="D2443" s="38" t="str">
        <f>VLOOKUP($B2443,data!$A$6:$M$15000,7)</f>
        <v>N/A</v>
      </c>
    </row>
    <row r="2444" spans="1:4">
      <c r="A2444" s="1">
        <v>37984</v>
      </c>
      <c r="B2444" s="4">
        <v>37984</v>
      </c>
      <c r="C2444" s="12">
        <f t="shared" ref="C2444:C2507" si="48">IF(B2444&lt;&gt;"",MONTH(B2444),0)</f>
        <v>12</v>
      </c>
      <c r="D2444" s="38" t="str">
        <f>VLOOKUP($B2444,data!$A$6:$M$15000,7)</f>
        <v>N/A</v>
      </c>
    </row>
    <row r="2445" spans="1:4">
      <c r="A2445" s="1">
        <v>37985</v>
      </c>
      <c r="B2445" s="4">
        <v>37985</v>
      </c>
      <c r="C2445" s="12">
        <f t="shared" si="48"/>
        <v>12</v>
      </c>
      <c r="D2445" s="38" t="str">
        <f>VLOOKUP($B2445,data!$A$6:$M$15000,7)</f>
        <v>N/A</v>
      </c>
    </row>
    <row r="2446" spans="1:4">
      <c r="A2446" s="1">
        <v>37986</v>
      </c>
      <c r="B2446" s="4">
        <v>37986</v>
      </c>
      <c r="C2446" s="12">
        <f t="shared" si="48"/>
        <v>12</v>
      </c>
      <c r="D2446" s="38" t="str">
        <f>VLOOKUP($B2446,data!$A$6:$M$15000,7)</f>
        <v>N/A</v>
      </c>
    </row>
    <row r="2447" spans="1:4">
      <c r="A2447" s="1">
        <v>37987</v>
      </c>
      <c r="B2447" s="4">
        <v>37987</v>
      </c>
      <c r="C2447" s="12">
        <f t="shared" si="48"/>
        <v>1</v>
      </c>
      <c r="D2447" s="38" t="str">
        <f>VLOOKUP($B2447,data!$A$6:$M$15000,7)</f>
        <v>N/A</v>
      </c>
    </row>
    <row r="2448" spans="1:4">
      <c r="A2448" s="1">
        <v>37988</v>
      </c>
      <c r="B2448" s="4">
        <v>37988</v>
      </c>
      <c r="C2448" s="12">
        <f t="shared" si="48"/>
        <v>1</v>
      </c>
      <c r="D2448" s="38" t="str">
        <f>VLOOKUP($B2448,data!$A$6:$M$15000,7)</f>
        <v>N/A</v>
      </c>
    </row>
    <row r="2449" spans="1:4">
      <c r="A2449" s="1">
        <v>37989</v>
      </c>
      <c r="B2449" s="4">
        <v>37989</v>
      </c>
      <c r="C2449" s="12">
        <f t="shared" si="48"/>
        <v>1</v>
      </c>
      <c r="D2449" s="38" t="str">
        <f>VLOOKUP($B2449,data!$A$6:$M$15000,7)</f>
        <v>N/A</v>
      </c>
    </row>
    <row r="2450" spans="1:4">
      <c r="A2450" s="1">
        <v>37990</v>
      </c>
      <c r="B2450" s="4">
        <v>37990</v>
      </c>
      <c r="C2450" s="12">
        <f t="shared" si="48"/>
        <v>1</v>
      </c>
      <c r="D2450" s="38" t="str">
        <f>VLOOKUP($B2450,data!$A$6:$M$15000,7)</f>
        <v>N/A</v>
      </c>
    </row>
    <row r="2451" spans="1:4">
      <c r="A2451" s="1">
        <v>37991</v>
      </c>
      <c r="B2451" s="4">
        <v>37991</v>
      </c>
      <c r="C2451" s="12">
        <f t="shared" si="48"/>
        <v>1</v>
      </c>
      <c r="D2451" s="38" t="str">
        <f>VLOOKUP($B2451,data!$A$6:$M$15000,7)</f>
        <v>N/A</v>
      </c>
    </row>
    <row r="2452" spans="1:4">
      <c r="A2452" s="1">
        <v>37992</v>
      </c>
      <c r="B2452" s="4">
        <v>37992</v>
      </c>
      <c r="C2452" s="12">
        <f t="shared" si="48"/>
        <v>1</v>
      </c>
      <c r="D2452" s="38" t="str">
        <f>VLOOKUP($B2452,data!$A$6:$M$15000,7)</f>
        <v>N/A</v>
      </c>
    </row>
    <row r="2453" spans="1:4">
      <c r="A2453" s="1">
        <v>37993</v>
      </c>
      <c r="B2453" s="4">
        <v>37993</v>
      </c>
      <c r="C2453" s="12">
        <f t="shared" si="48"/>
        <v>1</v>
      </c>
      <c r="D2453" s="38" t="str">
        <f>VLOOKUP($B2453,data!$A$6:$M$15000,7)</f>
        <v>N/A</v>
      </c>
    </row>
    <row r="2454" spans="1:4">
      <c r="A2454" s="1">
        <v>37994</v>
      </c>
      <c r="B2454" s="4">
        <v>37994</v>
      </c>
      <c r="C2454" s="12">
        <f t="shared" si="48"/>
        <v>1</v>
      </c>
      <c r="D2454" s="38" t="str">
        <f>VLOOKUP($B2454,data!$A$6:$M$15000,7)</f>
        <v>N/A</v>
      </c>
    </row>
    <row r="2455" spans="1:4">
      <c r="A2455" s="1">
        <v>37995</v>
      </c>
      <c r="B2455" s="4">
        <v>37995</v>
      </c>
      <c r="C2455" s="12">
        <f t="shared" si="48"/>
        <v>1</v>
      </c>
      <c r="D2455" s="38" t="str">
        <f>VLOOKUP($B2455,data!$A$6:$M$15000,7)</f>
        <v>N/A</v>
      </c>
    </row>
    <row r="2456" spans="1:4">
      <c r="A2456" s="1">
        <v>37996</v>
      </c>
      <c r="B2456" s="4">
        <v>37996</v>
      </c>
      <c r="C2456" s="12">
        <f t="shared" si="48"/>
        <v>1</v>
      </c>
      <c r="D2456" s="38" t="str">
        <f>VLOOKUP($B2456,data!$A$6:$M$15000,7)</f>
        <v>N/A</v>
      </c>
    </row>
    <row r="2457" spans="1:4">
      <c r="A2457" s="1">
        <v>37997</v>
      </c>
      <c r="B2457" s="4">
        <v>37997</v>
      </c>
      <c r="C2457" s="12">
        <f t="shared" si="48"/>
        <v>1</v>
      </c>
      <c r="D2457" s="38" t="str">
        <f>VLOOKUP($B2457,data!$A$6:$M$15000,7)</f>
        <v>N/A</v>
      </c>
    </row>
    <row r="2458" spans="1:4">
      <c r="A2458" s="1">
        <v>37998</v>
      </c>
      <c r="B2458" s="4">
        <v>37998</v>
      </c>
      <c r="C2458" s="12">
        <f t="shared" si="48"/>
        <v>1</v>
      </c>
      <c r="D2458" s="38" t="str">
        <f>VLOOKUP($B2458,data!$A$6:$M$15000,7)</f>
        <v>N/A</v>
      </c>
    </row>
    <row r="2459" spans="1:4">
      <c r="A2459" s="1">
        <v>37999</v>
      </c>
      <c r="B2459" s="4">
        <v>37999</v>
      </c>
      <c r="C2459" s="12">
        <f t="shared" si="48"/>
        <v>1</v>
      </c>
      <c r="D2459" s="38" t="str">
        <f>VLOOKUP($B2459,data!$A$6:$M$15000,7)</f>
        <v>N/A</v>
      </c>
    </row>
    <row r="2460" spans="1:4">
      <c r="A2460" s="1">
        <v>38000</v>
      </c>
      <c r="B2460" s="4">
        <v>38000</v>
      </c>
      <c r="C2460" s="12">
        <f t="shared" si="48"/>
        <v>1</v>
      </c>
      <c r="D2460" s="38" t="str">
        <f>VLOOKUP($B2460,data!$A$6:$M$15000,7)</f>
        <v>N/A</v>
      </c>
    </row>
    <row r="2461" spans="1:4">
      <c r="A2461" s="1">
        <v>38001</v>
      </c>
      <c r="B2461" s="4">
        <v>38001</v>
      </c>
      <c r="C2461" s="12">
        <f t="shared" si="48"/>
        <v>1</v>
      </c>
      <c r="D2461" s="38" t="str">
        <f>VLOOKUP($B2461,data!$A$6:$M$15000,7)</f>
        <v>N/A</v>
      </c>
    </row>
    <row r="2462" spans="1:4">
      <c r="A2462" s="1">
        <v>38002</v>
      </c>
      <c r="B2462" s="4">
        <v>38002</v>
      </c>
      <c r="C2462" s="12">
        <f t="shared" si="48"/>
        <v>1</v>
      </c>
      <c r="D2462" s="38" t="str">
        <f>VLOOKUP($B2462,data!$A$6:$M$15000,7)</f>
        <v>N/A</v>
      </c>
    </row>
    <row r="2463" spans="1:4">
      <c r="A2463" s="1">
        <v>38003</v>
      </c>
      <c r="B2463" s="4">
        <v>38003</v>
      </c>
      <c r="C2463" s="12">
        <f t="shared" si="48"/>
        <v>1</v>
      </c>
      <c r="D2463" s="38" t="str">
        <f>VLOOKUP($B2463,data!$A$6:$M$15000,7)</f>
        <v>N/A</v>
      </c>
    </row>
    <row r="2464" spans="1:4">
      <c r="A2464" s="1">
        <v>38004</v>
      </c>
      <c r="B2464" s="4">
        <v>38004</v>
      </c>
      <c r="C2464" s="12">
        <f t="shared" si="48"/>
        <v>1</v>
      </c>
      <c r="D2464" s="38" t="str">
        <f>VLOOKUP($B2464,data!$A$6:$M$15000,7)</f>
        <v>N/A</v>
      </c>
    </row>
    <row r="2465" spans="1:4">
      <c r="A2465" s="1">
        <v>38005</v>
      </c>
      <c r="B2465" s="4">
        <v>38005</v>
      </c>
      <c r="C2465" s="12">
        <f t="shared" si="48"/>
        <v>1</v>
      </c>
      <c r="D2465" s="38" t="str">
        <f>VLOOKUP($B2465,data!$A$6:$M$15000,7)</f>
        <v>N/A</v>
      </c>
    </row>
    <row r="2466" spans="1:4">
      <c r="A2466" s="1">
        <v>38006</v>
      </c>
      <c r="B2466" s="4">
        <v>38006</v>
      </c>
      <c r="C2466" s="12">
        <f t="shared" si="48"/>
        <v>1</v>
      </c>
      <c r="D2466" s="38" t="str">
        <f>VLOOKUP($B2466,data!$A$6:$M$15000,7)</f>
        <v>N/A</v>
      </c>
    </row>
    <row r="2467" spans="1:4">
      <c r="A2467" s="1">
        <v>38007</v>
      </c>
      <c r="B2467" s="4">
        <v>38007</v>
      </c>
      <c r="C2467" s="12">
        <f t="shared" si="48"/>
        <v>1</v>
      </c>
      <c r="D2467" s="38" t="str">
        <f>VLOOKUP($B2467,data!$A$6:$M$15000,7)</f>
        <v>N/A</v>
      </c>
    </row>
    <row r="2468" spans="1:4">
      <c r="A2468" s="1">
        <v>38008</v>
      </c>
      <c r="B2468" s="4">
        <v>38008</v>
      </c>
      <c r="C2468" s="12">
        <f t="shared" si="48"/>
        <v>1</v>
      </c>
      <c r="D2468" s="38" t="str">
        <f>VLOOKUP($B2468,data!$A$6:$M$15000,7)</f>
        <v>N/A</v>
      </c>
    </row>
    <row r="2469" spans="1:4">
      <c r="A2469" s="1">
        <v>38009</v>
      </c>
      <c r="B2469" s="4">
        <v>38009</v>
      </c>
      <c r="C2469" s="12">
        <f t="shared" si="48"/>
        <v>1</v>
      </c>
      <c r="D2469" s="38" t="str">
        <f>VLOOKUP($B2469,data!$A$6:$M$15000,7)</f>
        <v>N/A</v>
      </c>
    </row>
    <row r="2470" spans="1:4">
      <c r="A2470" s="1">
        <v>38010</v>
      </c>
      <c r="B2470" s="4">
        <v>38010</v>
      </c>
      <c r="C2470" s="12">
        <f t="shared" si="48"/>
        <v>1</v>
      </c>
      <c r="D2470" s="38" t="str">
        <f>VLOOKUP($B2470,data!$A$6:$M$15000,7)</f>
        <v>N/A</v>
      </c>
    </row>
    <row r="2471" spans="1:4">
      <c r="A2471" s="1">
        <v>38011</v>
      </c>
      <c r="B2471" s="4">
        <v>38011</v>
      </c>
      <c r="C2471" s="12">
        <f t="shared" si="48"/>
        <v>1</v>
      </c>
      <c r="D2471" s="38" t="str">
        <f>VLOOKUP($B2471,data!$A$6:$M$15000,7)</f>
        <v>N/A</v>
      </c>
    </row>
    <row r="2472" spans="1:4">
      <c r="A2472" s="1">
        <v>38012</v>
      </c>
      <c r="B2472" s="4">
        <v>38012</v>
      </c>
      <c r="C2472" s="12">
        <f t="shared" si="48"/>
        <v>1</v>
      </c>
      <c r="D2472" s="38" t="str">
        <f>VLOOKUP($B2472,data!$A$6:$M$15000,7)</f>
        <v>N/A</v>
      </c>
    </row>
    <row r="2473" spans="1:4">
      <c r="A2473" s="1">
        <v>38013</v>
      </c>
      <c r="B2473" s="4">
        <v>38013</v>
      </c>
      <c r="C2473" s="12">
        <f t="shared" si="48"/>
        <v>1</v>
      </c>
      <c r="D2473" s="38" t="str">
        <f>VLOOKUP($B2473,data!$A$6:$M$15000,7)</f>
        <v>N/A</v>
      </c>
    </row>
    <row r="2474" spans="1:4">
      <c r="A2474" s="1">
        <v>38014</v>
      </c>
      <c r="B2474" s="4">
        <v>38014</v>
      </c>
      <c r="C2474" s="12">
        <f t="shared" si="48"/>
        <v>1</v>
      </c>
      <c r="D2474" s="38" t="str">
        <f>VLOOKUP($B2474,data!$A$6:$M$15000,7)</f>
        <v>N/A</v>
      </c>
    </row>
    <row r="2475" spans="1:4">
      <c r="A2475" s="1">
        <v>38015</v>
      </c>
      <c r="B2475" s="4">
        <v>38015</v>
      </c>
      <c r="C2475" s="12">
        <f t="shared" si="48"/>
        <v>1</v>
      </c>
      <c r="D2475" s="38" t="str">
        <f>VLOOKUP($B2475,data!$A$6:$M$15000,7)</f>
        <v>N/A</v>
      </c>
    </row>
    <row r="2476" spans="1:4">
      <c r="A2476" s="1">
        <v>38016</v>
      </c>
      <c r="B2476" s="4">
        <v>38016</v>
      </c>
      <c r="C2476" s="12">
        <f t="shared" si="48"/>
        <v>1</v>
      </c>
      <c r="D2476" s="38" t="str">
        <f>VLOOKUP($B2476,data!$A$6:$M$15000,7)</f>
        <v>N/A</v>
      </c>
    </row>
    <row r="2477" spans="1:4">
      <c r="A2477" s="1">
        <v>38017</v>
      </c>
      <c r="B2477" s="4">
        <v>38017</v>
      </c>
      <c r="C2477" s="12">
        <f t="shared" si="48"/>
        <v>1</v>
      </c>
      <c r="D2477" s="38" t="str">
        <f>VLOOKUP($B2477,data!$A$6:$M$15000,7)</f>
        <v>N/A</v>
      </c>
    </row>
    <row r="2478" spans="1:4">
      <c r="A2478" s="1">
        <v>38018</v>
      </c>
      <c r="B2478" s="4">
        <v>38018</v>
      </c>
      <c r="C2478" s="12">
        <f t="shared" si="48"/>
        <v>2</v>
      </c>
      <c r="D2478" s="38" t="str">
        <f>VLOOKUP($B2478,data!$A$6:$M$15000,7)</f>
        <v>N/A</v>
      </c>
    </row>
    <row r="2479" spans="1:4">
      <c r="A2479" s="1">
        <v>38019</v>
      </c>
      <c r="B2479" s="4">
        <v>38019</v>
      </c>
      <c r="C2479" s="12">
        <f t="shared" si="48"/>
        <v>2</v>
      </c>
      <c r="D2479" s="38" t="str">
        <f>VLOOKUP($B2479,data!$A$6:$M$15000,7)</f>
        <v>N/A</v>
      </c>
    </row>
    <row r="2480" spans="1:4">
      <c r="A2480" s="1">
        <v>38020</v>
      </c>
      <c r="B2480" s="4">
        <v>38020</v>
      </c>
      <c r="C2480" s="12">
        <f t="shared" si="48"/>
        <v>2</v>
      </c>
      <c r="D2480" s="38" t="str">
        <f>VLOOKUP($B2480,data!$A$6:$M$15000,7)</f>
        <v>N/A</v>
      </c>
    </row>
    <row r="2481" spans="1:4">
      <c r="A2481" s="1">
        <v>38021</v>
      </c>
      <c r="B2481" s="4">
        <v>38021</v>
      </c>
      <c r="C2481" s="12">
        <f t="shared" si="48"/>
        <v>2</v>
      </c>
      <c r="D2481" s="38" t="str">
        <f>VLOOKUP($B2481,data!$A$6:$M$15000,7)</f>
        <v>N/A</v>
      </c>
    </row>
    <row r="2482" spans="1:4">
      <c r="A2482" s="1">
        <v>38022</v>
      </c>
      <c r="B2482" s="4">
        <v>38022</v>
      </c>
      <c r="C2482" s="12">
        <f t="shared" si="48"/>
        <v>2</v>
      </c>
      <c r="D2482" s="38" t="str">
        <f>VLOOKUP($B2482,data!$A$6:$M$15000,7)</f>
        <v>N/A</v>
      </c>
    </row>
    <row r="2483" spans="1:4">
      <c r="A2483" s="1">
        <v>38023</v>
      </c>
      <c r="B2483" s="4">
        <v>38023</v>
      </c>
      <c r="C2483" s="12">
        <f t="shared" si="48"/>
        <v>2</v>
      </c>
      <c r="D2483" s="38" t="str">
        <f>VLOOKUP($B2483,data!$A$6:$M$15000,7)</f>
        <v>N/A</v>
      </c>
    </row>
    <row r="2484" spans="1:4">
      <c r="A2484" s="1">
        <v>38024</v>
      </c>
      <c r="B2484" s="4">
        <v>38024</v>
      </c>
      <c r="C2484" s="12">
        <f t="shared" si="48"/>
        <v>2</v>
      </c>
      <c r="D2484" s="38" t="str">
        <f>VLOOKUP($B2484,data!$A$6:$M$15000,7)</f>
        <v>N/A</v>
      </c>
    </row>
    <row r="2485" spans="1:4">
      <c r="A2485" s="1">
        <v>38025</v>
      </c>
      <c r="B2485" s="4">
        <v>38025</v>
      </c>
      <c r="C2485" s="12">
        <f t="shared" si="48"/>
        <v>2</v>
      </c>
      <c r="D2485" s="38" t="str">
        <f>VLOOKUP($B2485,data!$A$6:$M$15000,7)</f>
        <v>N/A</v>
      </c>
    </row>
    <row r="2486" spans="1:4">
      <c r="A2486" s="1">
        <v>38026</v>
      </c>
      <c r="B2486" s="4">
        <v>38026</v>
      </c>
      <c r="C2486" s="12">
        <f t="shared" si="48"/>
        <v>2</v>
      </c>
      <c r="D2486" s="38" t="str">
        <f>VLOOKUP($B2486,data!$A$6:$M$15000,7)</f>
        <v>N/A</v>
      </c>
    </row>
    <row r="2487" spans="1:4">
      <c r="A2487" s="1">
        <v>38027</v>
      </c>
      <c r="B2487" s="4">
        <v>38027</v>
      </c>
      <c r="C2487" s="12">
        <f t="shared" si="48"/>
        <v>2</v>
      </c>
      <c r="D2487" s="38" t="str">
        <f>VLOOKUP($B2487,data!$A$6:$M$15000,7)</f>
        <v>N/A</v>
      </c>
    </row>
    <row r="2488" spans="1:4">
      <c r="A2488" s="1">
        <v>38028</v>
      </c>
      <c r="B2488" s="4">
        <v>38028</v>
      </c>
      <c r="C2488" s="12">
        <f t="shared" si="48"/>
        <v>2</v>
      </c>
      <c r="D2488" s="38" t="str">
        <f>VLOOKUP($B2488,data!$A$6:$M$15000,7)</f>
        <v>N/A</v>
      </c>
    </row>
    <row r="2489" spans="1:4">
      <c r="A2489" s="1">
        <v>38029</v>
      </c>
      <c r="B2489" s="4">
        <v>38029</v>
      </c>
      <c r="C2489" s="12">
        <f t="shared" si="48"/>
        <v>2</v>
      </c>
      <c r="D2489" s="38" t="str">
        <f>VLOOKUP($B2489,data!$A$6:$M$15000,7)</f>
        <v>N/A</v>
      </c>
    </row>
    <row r="2490" spans="1:4">
      <c r="A2490" s="1">
        <v>38030</v>
      </c>
      <c r="B2490" s="4">
        <v>38030</v>
      </c>
      <c r="C2490" s="12">
        <f t="shared" si="48"/>
        <v>2</v>
      </c>
      <c r="D2490" s="38" t="str">
        <f>VLOOKUP($B2490,data!$A$6:$M$15000,7)</f>
        <v>N/A</v>
      </c>
    </row>
    <row r="2491" spans="1:4">
      <c r="A2491" s="1">
        <v>38031</v>
      </c>
      <c r="B2491" s="4">
        <v>38031</v>
      </c>
      <c r="C2491" s="12">
        <f t="shared" si="48"/>
        <v>2</v>
      </c>
      <c r="D2491" s="38" t="str">
        <f>VLOOKUP($B2491,data!$A$6:$M$15000,7)</f>
        <v>N/A</v>
      </c>
    </row>
    <row r="2492" spans="1:4">
      <c r="A2492" s="1">
        <v>38032</v>
      </c>
      <c r="B2492" s="4">
        <v>38032</v>
      </c>
      <c r="C2492" s="12">
        <f t="shared" si="48"/>
        <v>2</v>
      </c>
      <c r="D2492" s="38" t="str">
        <f>VLOOKUP($B2492,data!$A$6:$M$15000,7)</f>
        <v>N/A</v>
      </c>
    </row>
    <row r="2493" spans="1:4">
      <c r="A2493" s="1">
        <v>38033</v>
      </c>
      <c r="B2493" s="4">
        <v>38033</v>
      </c>
      <c r="C2493" s="12">
        <f t="shared" si="48"/>
        <v>2</v>
      </c>
      <c r="D2493" s="38" t="str">
        <f>VLOOKUP($B2493,data!$A$6:$M$15000,7)</f>
        <v>N/A</v>
      </c>
    </row>
    <row r="2494" spans="1:4">
      <c r="A2494" s="1">
        <v>38034</v>
      </c>
      <c r="B2494" s="4">
        <v>38034</v>
      </c>
      <c r="C2494" s="12">
        <f t="shared" si="48"/>
        <v>2</v>
      </c>
      <c r="D2494" s="38" t="str">
        <f>VLOOKUP($B2494,data!$A$6:$M$15000,7)</f>
        <v>N/A</v>
      </c>
    </row>
    <row r="2495" spans="1:4">
      <c r="A2495" s="1">
        <v>38035</v>
      </c>
      <c r="B2495" s="4">
        <v>38035</v>
      </c>
      <c r="C2495" s="12">
        <f t="shared" si="48"/>
        <v>2</v>
      </c>
      <c r="D2495" s="38" t="str">
        <f>VLOOKUP($B2495,data!$A$6:$M$15000,7)</f>
        <v>N/A</v>
      </c>
    </row>
    <row r="2496" spans="1:4">
      <c r="A2496" s="1">
        <v>38036</v>
      </c>
      <c r="B2496" s="4">
        <v>38036</v>
      </c>
      <c r="C2496" s="12">
        <f t="shared" si="48"/>
        <v>2</v>
      </c>
      <c r="D2496" s="38" t="str">
        <f>VLOOKUP($B2496,data!$A$6:$M$15000,7)</f>
        <v>N/A</v>
      </c>
    </row>
    <row r="2497" spans="1:4">
      <c r="A2497" s="1">
        <v>38037</v>
      </c>
      <c r="B2497" s="4">
        <v>38037</v>
      </c>
      <c r="C2497" s="12">
        <f t="shared" si="48"/>
        <v>2</v>
      </c>
      <c r="D2497" s="38" t="str">
        <f>VLOOKUP($B2497,data!$A$6:$M$15000,7)</f>
        <v>N/A</v>
      </c>
    </row>
    <row r="2498" spans="1:4">
      <c r="A2498" s="1">
        <v>38038</v>
      </c>
      <c r="B2498" s="4">
        <v>38038</v>
      </c>
      <c r="C2498" s="12">
        <f t="shared" si="48"/>
        <v>2</v>
      </c>
      <c r="D2498" s="38" t="str">
        <f>VLOOKUP($B2498,data!$A$6:$M$15000,7)</f>
        <v>N/A</v>
      </c>
    </row>
    <row r="2499" spans="1:4">
      <c r="A2499" s="1">
        <v>38039</v>
      </c>
      <c r="B2499" s="4">
        <v>38039</v>
      </c>
      <c r="C2499" s="12">
        <f t="shared" si="48"/>
        <v>2</v>
      </c>
      <c r="D2499" s="38" t="str">
        <f>VLOOKUP($B2499,data!$A$6:$M$15000,7)</f>
        <v>N/A</v>
      </c>
    </row>
    <row r="2500" spans="1:4">
      <c r="A2500" s="1">
        <v>38040</v>
      </c>
      <c r="B2500" s="4">
        <v>38040</v>
      </c>
      <c r="C2500" s="12">
        <f t="shared" si="48"/>
        <v>2</v>
      </c>
      <c r="D2500" s="38" t="str">
        <f>VLOOKUP($B2500,data!$A$6:$M$15000,7)</f>
        <v>N/A</v>
      </c>
    </row>
    <row r="2501" spans="1:4">
      <c r="A2501" s="1">
        <v>38041</v>
      </c>
      <c r="B2501" s="4">
        <v>38041</v>
      </c>
      <c r="C2501" s="12">
        <f t="shared" si="48"/>
        <v>2</v>
      </c>
      <c r="D2501" s="38" t="str">
        <f>VLOOKUP($B2501,data!$A$6:$M$15000,7)</f>
        <v>N/A</v>
      </c>
    </row>
    <row r="2502" spans="1:4">
      <c r="A2502" s="1">
        <v>38042</v>
      </c>
      <c r="B2502" s="4">
        <v>38042</v>
      </c>
      <c r="C2502" s="12">
        <f t="shared" si="48"/>
        <v>2</v>
      </c>
      <c r="D2502" s="38" t="str">
        <f>VLOOKUP($B2502,data!$A$6:$M$15000,7)</f>
        <v>N/A</v>
      </c>
    </row>
    <row r="2503" spans="1:4">
      <c r="A2503" s="1">
        <v>38043</v>
      </c>
      <c r="B2503" s="4">
        <v>38043</v>
      </c>
      <c r="C2503" s="12">
        <f t="shared" si="48"/>
        <v>2</v>
      </c>
      <c r="D2503" s="38" t="str">
        <f>VLOOKUP($B2503,data!$A$6:$M$15000,7)</f>
        <v>N/A</v>
      </c>
    </row>
    <row r="2504" spans="1:4">
      <c r="A2504" s="1">
        <v>38044</v>
      </c>
      <c r="B2504" s="4">
        <v>38044</v>
      </c>
      <c r="C2504" s="12">
        <f t="shared" si="48"/>
        <v>2</v>
      </c>
      <c r="D2504" s="38" t="str">
        <f>VLOOKUP($B2504,data!$A$6:$M$15000,7)</f>
        <v>N/A</v>
      </c>
    </row>
    <row r="2505" spans="1:4">
      <c r="A2505" s="1">
        <v>38045</v>
      </c>
      <c r="B2505" s="4">
        <v>38045</v>
      </c>
      <c r="C2505" s="12">
        <f t="shared" si="48"/>
        <v>2</v>
      </c>
      <c r="D2505" s="38" t="str">
        <f>VLOOKUP($B2505,data!$A$6:$M$15000,7)</f>
        <v>N/A</v>
      </c>
    </row>
    <row r="2506" spans="1:4">
      <c r="A2506" s="1">
        <v>38046</v>
      </c>
      <c r="B2506" s="4">
        <v>38046</v>
      </c>
      <c r="C2506" s="12">
        <f t="shared" si="48"/>
        <v>2</v>
      </c>
      <c r="D2506" s="38" t="str">
        <f>VLOOKUP($B2506,data!$A$6:$M$15000,7)</f>
        <v>N/A</v>
      </c>
    </row>
    <row r="2507" spans="1:4">
      <c r="A2507" s="1">
        <v>38047</v>
      </c>
      <c r="B2507" s="4">
        <v>38047</v>
      </c>
      <c r="C2507" s="12">
        <f t="shared" si="48"/>
        <v>3</v>
      </c>
      <c r="D2507" s="38" t="str">
        <f>VLOOKUP($B2507,data!$A$6:$M$15000,7)</f>
        <v>N/A</v>
      </c>
    </row>
    <row r="2508" spans="1:4">
      <c r="A2508" s="1">
        <v>38048</v>
      </c>
      <c r="B2508" s="4">
        <v>38048</v>
      </c>
      <c r="C2508" s="12">
        <f t="shared" ref="C2508:C2571" si="49">IF(B2508&lt;&gt;"",MONTH(B2508),0)</f>
        <v>3</v>
      </c>
      <c r="D2508" s="38" t="str">
        <f>VLOOKUP($B2508,data!$A$6:$M$15000,7)</f>
        <v>N/A</v>
      </c>
    </row>
    <row r="2509" spans="1:4">
      <c r="A2509" s="1">
        <v>38049</v>
      </c>
      <c r="B2509" s="4">
        <v>38049</v>
      </c>
      <c r="C2509" s="12">
        <f t="shared" si="49"/>
        <v>3</v>
      </c>
      <c r="D2509" s="38" t="str">
        <f>VLOOKUP($B2509,data!$A$6:$M$15000,7)</f>
        <v>N/A</v>
      </c>
    </row>
    <row r="2510" spans="1:4">
      <c r="A2510" s="1">
        <v>38050</v>
      </c>
      <c r="B2510" s="4">
        <v>38050</v>
      </c>
      <c r="C2510" s="12">
        <f t="shared" si="49"/>
        <v>3</v>
      </c>
      <c r="D2510" s="38" t="str">
        <f>VLOOKUP($B2510,data!$A$6:$M$15000,7)</f>
        <v>N/A</v>
      </c>
    </row>
    <row r="2511" spans="1:4">
      <c r="A2511" s="1">
        <v>38051</v>
      </c>
      <c r="B2511" s="4">
        <v>38051</v>
      </c>
      <c r="C2511" s="12">
        <f t="shared" si="49"/>
        <v>3</v>
      </c>
      <c r="D2511" s="38" t="str">
        <f>VLOOKUP($B2511,data!$A$6:$M$15000,7)</f>
        <v>N/A</v>
      </c>
    </row>
    <row r="2512" spans="1:4">
      <c r="A2512" s="1">
        <v>38052</v>
      </c>
      <c r="B2512" s="4">
        <v>38052</v>
      </c>
      <c r="C2512" s="12">
        <f t="shared" si="49"/>
        <v>3</v>
      </c>
      <c r="D2512" s="38" t="str">
        <f>VLOOKUP($B2512,data!$A$6:$M$15000,7)</f>
        <v>N/A</v>
      </c>
    </row>
    <row r="2513" spans="1:4">
      <c r="A2513" s="1">
        <v>38053</v>
      </c>
      <c r="B2513" s="4">
        <v>38053</v>
      </c>
      <c r="C2513" s="12">
        <f t="shared" si="49"/>
        <v>3</v>
      </c>
      <c r="D2513" s="38" t="str">
        <f>VLOOKUP($B2513,data!$A$6:$M$15000,7)</f>
        <v>N/A</v>
      </c>
    </row>
    <row r="2514" spans="1:4">
      <c r="A2514" s="1">
        <v>38054</v>
      </c>
      <c r="B2514" s="4">
        <v>38054</v>
      </c>
      <c r="C2514" s="12">
        <f t="shared" si="49"/>
        <v>3</v>
      </c>
      <c r="D2514" s="38" t="str">
        <f>VLOOKUP($B2514,data!$A$6:$M$15000,7)</f>
        <v>N/A</v>
      </c>
    </row>
    <row r="2515" spans="1:4">
      <c r="A2515" s="1">
        <v>38055</v>
      </c>
      <c r="B2515" s="4">
        <v>38055</v>
      </c>
      <c r="C2515" s="12">
        <f t="shared" si="49"/>
        <v>3</v>
      </c>
      <c r="D2515" s="38" t="str">
        <f>VLOOKUP($B2515,data!$A$6:$M$15000,7)</f>
        <v>N/A</v>
      </c>
    </row>
    <row r="2516" spans="1:4">
      <c r="A2516" s="1">
        <v>38056</v>
      </c>
      <c r="B2516" s="4">
        <v>38056</v>
      </c>
      <c r="C2516" s="12">
        <f t="shared" si="49"/>
        <v>3</v>
      </c>
      <c r="D2516" s="38" t="str">
        <f>VLOOKUP($B2516,data!$A$6:$M$15000,7)</f>
        <v>N/A</v>
      </c>
    </row>
    <row r="2517" spans="1:4">
      <c r="A2517" s="1">
        <v>38057</v>
      </c>
      <c r="B2517" s="4">
        <v>38057</v>
      </c>
      <c r="C2517" s="12">
        <f t="shared" si="49"/>
        <v>3</v>
      </c>
      <c r="D2517" s="38" t="str">
        <f>VLOOKUP($B2517,data!$A$6:$M$15000,7)</f>
        <v>N/A</v>
      </c>
    </row>
    <row r="2518" spans="1:4">
      <c r="A2518" s="1">
        <v>38058</v>
      </c>
      <c r="B2518" s="4">
        <v>38058</v>
      </c>
      <c r="C2518" s="12">
        <f t="shared" si="49"/>
        <v>3</v>
      </c>
      <c r="D2518" s="38" t="str">
        <f>VLOOKUP($B2518,data!$A$6:$M$15000,7)</f>
        <v>N/A</v>
      </c>
    </row>
    <row r="2519" spans="1:4">
      <c r="A2519" s="1">
        <v>38059</v>
      </c>
      <c r="B2519" s="4">
        <v>38059</v>
      </c>
      <c r="C2519" s="12">
        <f t="shared" si="49"/>
        <v>3</v>
      </c>
      <c r="D2519" s="38" t="str">
        <f>VLOOKUP($B2519,data!$A$6:$M$15000,7)</f>
        <v>N/A</v>
      </c>
    </row>
    <row r="2520" spans="1:4">
      <c r="A2520" s="1">
        <v>38060</v>
      </c>
      <c r="B2520" s="4">
        <v>38060</v>
      </c>
      <c r="C2520" s="12">
        <f t="shared" si="49"/>
        <v>3</v>
      </c>
      <c r="D2520" s="38" t="str">
        <f>VLOOKUP($B2520,data!$A$6:$M$15000,7)</f>
        <v>N/A</v>
      </c>
    </row>
    <row r="2521" spans="1:4">
      <c r="A2521" s="1">
        <v>38061</v>
      </c>
      <c r="B2521" s="4">
        <v>38061</v>
      </c>
      <c r="C2521" s="12">
        <f t="shared" si="49"/>
        <v>3</v>
      </c>
      <c r="D2521" s="38" t="str">
        <f>VLOOKUP($B2521,data!$A$6:$M$15000,7)</f>
        <v>N/A</v>
      </c>
    </row>
    <row r="2522" spans="1:4">
      <c r="A2522" s="1">
        <v>38062</v>
      </c>
      <c r="B2522" s="4">
        <v>38062</v>
      </c>
      <c r="C2522" s="12">
        <f t="shared" si="49"/>
        <v>3</v>
      </c>
      <c r="D2522" s="38" t="str">
        <f>VLOOKUP($B2522,data!$A$6:$M$15000,7)</f>
        <v>N/A</v>
      </c>
    </row>
    <row r="2523" spans="1:4">
      <c r="A2523" s="1">
        <v>38063</v>
      </c>
      <c r="B2523" s="4">
        <v>38063</v>
      </c>
      <c r="C2523" s="12">
        <f t="shared" si="49"/>
        <v>3</v>
      </c>
      <c r="D2523" s="38" t="str">
        <f>VLOOKUP($B2523,data!$A$6:$M$15000,7)</f>
        <v>N/A</v>
      </c>
    </row>
    <row r="2524" spans="1:4">
      <c r="A2524" s="1">
        <v>38064</v>
      </c>
      <c r="B2524" s="4">
        <v>38064</v>
      </c>
      <c r="C2524" s="12">
        <f t="shared" si="49"/>
        <v>3</v>
      </c>
      <c r="D2524" s="38" t="str">
        <f>VLOOKUP($B2524,data!$A$6:$M$15000,7)</f>
        <v>N/A</v>
      </c>
    </row>
    <row r="2525" spans="1:4">
      <c r="A2525" s="1">
        <v>38065</v>
      </c>
      <c r="B2525" s="4">
        <v>38065</v>
      </c>
      <c r="C2525" s="12">
        <f t="shared" si="49"/>
        <v>3</v>
      </c>
      <c r="D2525" s="38" t="str">
        <f>VLOOKUP($B2525,data!$A$6:$M$15000,7)</f>
        <v>N/A</v>
      </c>
    </row>
    <row r="2526" spans="1:4">
      <c r="A2526" s="1">
        <v>38066</v>
      </c>
      <c r="B2526" s="4">
        <v>38066</v>
      </c>
      <c r="C2526" s="12">
        <f t="shared" si="49"/>
        <v>3</v>
      </c>
      <c r="D2526" s="38" t="str">
        <f>VLOOKUP($B2526,data!$A$6:$M$15000,7)</f>
        <v>N/A</v>
      </c>
    </row>
    <row r="2527" spans="1:4">
      <c r="A2527" s="1">
        <v>38067</v>
      </c>
      <c r="B2527" s="4">
        <v>38067</v>
      </c>
      <c r="C2527" s="12">
        <f t="shared" si="49"/>
        <v>3</v>
      </c>
      <c r="D2527" s="38" t="str">
        <f>VLOOKUP($B2527,data!$A$6:$M$15000,7)</f>
        <v>N/A</v>
      </c>
    </row>
    <row r="2528" spans="1:4">
      <c r="A2528" s="1">
        <v>38068</v>
      </c>
      <c r="B2528" s="4">
        <v>38068</v>
      </c>
      <c r="C2528" s="12">
        <f t="shared" si="49"/>
        <v>3</v>
      </c>
      <c r="D2528" s="38" t="str">
        <f>VLOOKUP($B2528,data!$A$6:$M$15000,7)</f>
        <v>N/A</v>
      </c>
    </row>
    <row r="2529" spans="1:4">
      <c r="A2529" s="1">
        <v>38069</v>
      </c>
      <c r="B2529" s="4">
        <v>38069</v>
      </c>
      <c r="C2529" s="12">
        <f t="shared" si="49"/>
        <v>3</v>
      </c>
      <c r="D2529" s="38" t="str">
        <f>VLOOKUP($B2529,data!$A$6:$M$15000,7)</f>
        <v>N/A</v>
      </c>
    </row>
    <row r="2530" spans="1:4">
      <c r="A2530" s="1">
        <v>38070</v>
      </c>
      <c r="B2530" s="4">
        <v>38070</v>
      </c>
      <c r="C2530" s="12">
        <f t="shared" si="49"/>
        <v>3</v>
      </c>
      <c r="D2530" s="38" t="str">
        <f>VLOOKUP($B2530,data!$A$6:$M$15000,7)</f>
        <v>N/A</v>
      </c>
    </row>
    <row r="2531" spans="1:4">
      <c r="A2531" s="1">
        <v>38071</v>
      </c>
      <c r="B2531" s="4">
        <v>38071</v>
      </c>
      <c r="C2531" s="12">
        <f t="shared" si="49"/>
        <v>3</v>
      </c>
      <c r="D2531" s="38" t="str">
        <f>VLOOKUP($B2531,data!$A$6:$M$15000,7)</f>
        <v>N/A</v>
      </c>
    </row>
    <row r="2532" spans="1:4">
      <c r="A2532" s="1">
        <v>38072</v>
      </c>
      <c r="B2532" s="4">
        <v>38072</v>
      </c>
      <c r="C2532" s="12">
        <f t="shared" si="49"/>
        <v>3</v>
      </c>
      <c r="D2532" s="38" t="str">
        <f>VLOOKUP($B2532,data!$A$6:$M$15000,7)</f>
        <v>N/A</v>
      </c>
    </row>
    <row r="2533" spans="1:4">
      <c r="A2533" s="1">
        <v>38073</v>
      </c>
      <c r="B2533" s="4">
        <v>38073</v>
      </c>
      <c r="C2533" s="12">
        <f t="shared" si="49"/>
        <v>3</v>
      </c>
      <c r="D2533" s="38" t="str">
        <f>VLOOKUP($B2533,data!$A$6:$M$15000,7)</f>
        <v>N/A</v>
      </c>
    </row>
    <row r="2534" spans="1:4">
      <c r="A2534" s="1">
        <v>38074</v>
      </c>
      <c r="B2534" s="4">
        <v>38074</v>
      </c>
      <c r="C2534" s="12">
        <f t="shared" si="49"/>
        <v>3</v>
      </c>
      <c r="D2534" s="38" t="str">
        <f>VLOOKUP($B2534,data!$A$6:$M$15000,7)</f>
        <v>N/A</v>
      </c>
    </row>
    <row r="2535" spans="1:4">
      <c r="A2535" s="1">
        <v>38075</v>
      </c>
      <c r="B2535" s="4">
        <v>38075</v>
      </c>
      <c r="C2535" s="12">
        <f t="shared" si="49"/>
        <v>3</v>
      </c>
      <c r="D2535" s="38" t="str">
        <f>VLOOKUP($B2535,data!$A$6:$M$15000,7)</f>
        <v>N/A</v>
      </c>
    </row>
    <row r="2536" spans="1:4">
      <c r="A2536" s="1">
        <v>38076</v>
      </c>
      <c r="B2536" s="4">
        <v>38076</v>
      </c>
      <c r="C2536" s="12">
        <f t="shared" si="49"/>
        <v>3</v>
      </c>
      <c r="D2536" s="38" t="str">
        <f>VLOOKUP($B2536,data!$A$6:$M$15000,7)</f>
        <v>N/A</v>
      </c>
    </row>
    <row r="2537" spans="1:4">
      <c r="A2537" s="1">
        <v>38077</v>
      </c>
      <c r="B2537" s="4">
        <v>38077</v>
      </c>
      <c r="C2537" s="12">
        <f t="shared" si="49"/>
        <v>3</v>
      </c>
      <c r="D2537" s="38" t="str">
        <f>VLOOKUP($B2537,data!$A$6:$M$15000,7)</f>
        <v>N/A</v>
      </c>
    </row>
    <row r="2538" spans="1:4">
      <c r="A2538" s="1">
        <v>38078</v>
      </c>
      <c r="B2538" s="4">
        <v>38078</v>
      </c>
      <c r="C2538" s="12">
        <f t="shared" si="49"/>
        <v>4</v>
      </c>
      <c r="D2538" s="38" t="str">
        <f>VLOOKUP($B2538,data!$A$6:$M$15000,7)</f>
        <v>N/A</v>
      </c>
    </row>
    <row r="2539" spans="1:4">
      <c r="A2539" s="1">
        <v>38079</v>
      </c>
      <c r="B2539" s="4">
        <v>38079</v>
      </c>
      <c r="C2539" s="12">
        <f t="shared" si="49"/>
        <v>4</v>
      </c>
      <c r="D2539" s="38" t="str">
        <f>VLOOKUP($B2539,data!$A$6:$M$15000,7)</f>
        <v>N/A</v>
      </c>
    </row>
    <row r="2540" spans="1:4">
      <c r="A2540" s="1">
        <v>38080</v>
      </c>
      <c r="B2540" s="4">
        <v>38080</v>
      </c>
      <c r="C2540" s="12">
        <f t="shared" si="49"/>
        <v>4</v>
      </c>
      <c r="D2540" s="38" t="str">
        <f>VLOOKUP($B2540,data!$A$6:$M$15000,7)</f>
        <v>N/A</v>
      </c>
    </row>
    <row r="2541" spans="1:4">
      <c r="A2541" s="1">
        <v>38081</v>
      </c>
      <c r="B2541" s="4">
        <v>38081</v>
      </c>
      <c r="C2541" s="12">
        <f t="shared" si="49"/>
        <v>4</v>
      </c>
      <c r="D2541" s="38" t="str">
        <f>VLOOKUP($B2541,data!$A$6:$M$15000,7)</f>
        <v>N/A</v>
      </c>
    </row>
    <row r="2542" spans="1:4">
      <c r="A2542" s="1">
        <v>38082</v>
      </c>
      <c r="B2542" s="4">
        <v>38082</v>
      </c>
      <c r="C2542" s="12">
        <f t="shared" si="49"/>
        <v>4</v>
      </c>
      <c r="D2542" s="38" t="str">
        <f>VLOOKUP($B2542,data!$A$6:$M$15000,7)</f>
        <v>N/A</v>
      </c>
    </row>
    <row r="2543" spans="1:4">
      <c r="A2543" s="1">
        <v>38083</v>
      </c>
      <c r="B2543" s="4">
        <v>38083</v>
      </c>
      <c r="C2543" s="12">
        <f t="shared" si="49"/>
        <v>4</v>
      </c>
      <c r="D2543" s="38" t="str">
        <f>VLOOKUP($B2543,data!$A$6:$M$15000,7)</f>
        <v>N/A</v>
      </c>
    </row>
    <row r="2544" spans="1:4">
      <c r="A2544" s="1">
        <v>38084</v>
      </c>
      <c r="B2544" s="4">
        <v>38084</v>
      </c>
      <c r="C2544" s="12">
        <f t="shared" si="49"/>
        <v>4</v>
      </c>
      <c r="D2544" s="38" t="str">
        <f>VLOOKUP($B2544,data!$A$6:$M$15000,7)</f>
        <v>N/A</v>
      </c>
    </row>
    <row r="2545" spans="1:4">
      <c r="A2545" s="1">
        <v>38085</v>
      </c>
      <c r="B2545" s="4">
        <v>38085</v>
      </c>
      <c r="C2545" s="12">
        <f t="shared" si="49"/>
        <v>4</v>
      </c>
      <c r="D2545" s="38" t="str">
        <f>VLOOKUP($B2545,data!$A$6:$M$15000,7)</f>
        <v>N/A</v>
      </c>
    </row>
    <row r="2546" spans="1:4">
      <c r="A2546" s="1">
        <v>38086</v>
      </c>
      <c r="B2546" s="4">
        <v>38086</v>
      </c>
      <c r="C2546" s="12">
        <f t="shared" si="49"/>
        <v>4</v>
      </c>
      <c r="D2546" s="38" t="str">
        <f>VLOOKUP($B2546,data!$A$6:$M$15000,7)</f>
        <v>N/A</v>
      </c>
    </row>
    <row r="2547" spans="1:4">
      <c r="A2547" s="1">
        <v>38087</v>
      </c>
      <c r="B2547" s="4">
        <v>38087</v>
      </c>
      <c r="C2547" s="12">
        <f t="shared" si="49"/>
        <v>4</v>
      </c>
      <c r="D2547" s="38" t="str">
        <f>VLOOKUP($B2547,data!$A$6:$M$15000,7)</f>
        <v>N/A</v>
      </c>
    </row>
    <row r="2548" spans="1:4">
      <c r="A2548" s="1">
        <v>38088</v>
      </c>
      <c r="B2548" s="4">
        <v>38088</v>
      </c>
      <c r="C2548" s="12">
        <f t="shared" si="49"/>
        <v>4</v>
      </c>
      <c r="D2548" s="38" t="str">
        <f>VLOOKUP($B2548,data!$A$6:$M$15000,7)</f>
        <v>N/A</v>
      </c>
    </row>
    <row r="2549" spans="1:4">
      <c r="A2549" s="1">
        <v>38089</v>
      </c>
      <c r="B2549" s="4">
        <v>38089</v>
      </c>
      <c r="C2549" s="12">
        <f t="shared" si="49"/>
        <v>4</v>
      </c>
      <c r="D2549" s="38" t="str">
        <f>VLOOKUP($B2549,data!$A$6:$M$15000,7)</f>
        <v>N/A</v>
      </c>
    </row>
    <row r="2550" spans="1:4">
      <c r="A2550" s="1">
        <v>38090</v>
      </c>
      <c r="B2550" s="4">
        <v>38090</v>
      </c>
      <c r="C2550" s="12">
        <f t="shared" si="49"/>
        <v>4</v>
      </c>
      <c r="D2550" s="38" t="str">
        <f>VLOOKUP($B2550,data!$A$6:$M$15000,7)</f>
        <v>N/A</v>
      </c>
    </row>
    <row r="2551" spans="1:4">
      <c r="A2551" s="1">
        <v>38091</v>
      </c>
      <c r="B2551" s="4">
        <v>38091</v>
      </c>
      <c r="C2551" s="12">
        <f t="shared" si="49"/>
        <v>4</v>
      </c>
      <c r="D2551" s="38" t="str">
        <f>VLOOKUP($B2551,data!$A$6:$M$15000,7)</f>
        <v>N/A</v>
      </c>
    </row>
    <row r="2552" spans="1:4">
      <c r="A2552" s="1">
        <v>38092</v>
      </c>
      <c r="B2552" s="4">
        <v>38092</v>
      </c>
      <c r="C2552" s="12">
        <f t="shared" si="49"/>
        <v>4</v>
      </c>
      <c r="D2552" s="38" t="str">
        <f>VLOOKUP($B2552,data!$A$6:$M$15000,7)</f>
        <v>N/A</v>
      </c>
    </row>
    <row r="2553" spans="1:4">
      <c r="A2553" s="1">
        <v>38093</v>
      </c>
      <c r="B2553" s="4">
        <v>38093</v>
      </c>
      <c r="C2553" s="12">
        <f t="shared" si="49"/>
        <v>4</v>
      </c>
      <c r="D2553" s="38" t="str">
        <f>VLOOKUP($B2553,data!$A$6:$M$15000,7)</f>
        <v>N/A</v>
      </c>
    </row>
    <row r="2554" spans="1:4">
      <c r="A2554" s="1">
        <v>38094</v>
      </c>
      <c r="B2554" s="4">
        <v>38094</v>
      </c>
      <c r="C2554" s="12">
        <f t="shared" si="49"/>
        <v>4</v>
      </c>
      <c r="D2554" s="38" t="str">
        <f>VLOOKUP($B2554,data!$A$6:$M$15000,7)</f>
        <v>N/A</v>
      </c>
    </row>
    <row r="2555" spans="1:4">
      <c r="A2555" s="1">
        <v>38095</v>
      </c>
      <c r="B2555" s="4">
        <v>38095</v>
      </c>
      <c r="C2555" s="12">
        <f t="shared" si="49"/>
        <v>4</v>
      </c>
      <c r="D2555" s="38" t="str">
        <f>VLOOKUP($B2555,data!$A$6:$M$15000,7)</f>
        <v>N/A</v>
      </c>
    </row>
    <row r="2556" spans="1:4">
      <c r="A2556" s="1">
        <v>38096</v>
      </c>
      <c r="B2556" s="4">
        <v>38096</v>
      </c>
      <c r="C2556" s="12">
        <f t="shared" si="49"/>
        <v>4</v>
      </c>
      <c r="D2556" s="38" t="str">
        <f>VLOOKUP($B2556,data!$A$6:$M$15000,7)</f>
        <v>N/A</v>
      </c>
    </row>
    <row r="2557" spans="1:4">
      <c r="A2557" s="1">
        <v>38097</v>
      </c>
      <c r="B2557" s="4">
        <v>38097</v>
      </c>
      <c r="C2557" s="12">
        <f t="shared" si="49"/>
        <v>4</v>
      </c>
      <c r="D2557" s="38" t="str">
        <f>VLOOKUP($B2557,data!$A$6:$M$15000,7)</f>
        <v>N/A</v>
      </c>
    </row>
    <row r="2558" spans="1:4">
      <c r="A2558" s="1">
        <v>38098</v>
      </c>
      <c r="B2558" s="4">
        <v>38098</v>
      </c>
      <c r="C2558" s="12">
        <f t="shared" si="49"/>
        <v>4</v>
      </c>
      <c r="D2558" s="38" t="str">
        <f>VLOOKUP($B2558,data!$A$6:$M$15000,7)</f>
        <v>N/A</v>
      </c>
    </row>
    <row r="2559" spans="1:4">
      <c r="A2559" s="1">
        <v>38099</v>
      </c>
      <c r="B2559" s="4">
        <v>38099</v>
      </c>
      <c r="C2559" s="12">
        <f t="shared" si="49"/>
        <v>4</v>
      </c>
      <c r="D2559" s="38" t="str">
        <f>VLOOKUP($B2559,data!$A$6:$M$15000,7)</f>
        <v>N/A</v>
      </c>
    </row>
    <row r="2560" spans="1:4">
      <c r="A2560" s="1">
        <v>38100</v>
      </c>
      <c r="B2560" s="4">
        <v>38100</v>
      </c>
      <c r="C2560" s="12">
        <f t="shared" si="49"/>
        <v>4</v>
      </c>
      <c r="D2560" s="38" t="str">
        <f>VLOOKUP($B2560,data!$A$6:$M$15000,7)</f>
        <v>N/A</v>
      </c>
    </row>
    <row r="2561" spans="1:4">
      <c r="A2561" s="1">
        <v>38101</v>
      </c>
      <c r="B2561" s="4">
        <v>38101</v>
      </c>
      <c r="C2561" s="12">
        <f t="shared" si="49"/>
        <v>4</v>
      </c>
      <c r="D2561" s="38" t="str">
        <f>VLOOKUP($B2561,data!$A$6:$M$15000,7)</f>
        <v>N/A</v>
      </c>
    </row>
    <row r="2562" spans="1:4">
      <c r="A2562" s="1">
        <v>38102</v>
      </c>
      <c r="B2562" s="4">
        <v>38102</v>
      </c>
      <c r="C2562" s="12">
        <f t="shared" si="49"/>
        <v>4</v>
      </c>
      <c r="D2562" s="38" t="str">
        <f>VLOOKUP($B2562,data!$A$6:$M$15000,7)</f>
        <v>N/A</v>
      </c>
    </row>
    <row r="2563" spans="1:4">
      <c r="A2563" s="1">
        <v>38103</v>
      </c>
      <c r="B2563" s="4">
        <v>38103</v>
      </c>
      <c r="C2563" s="12">
        <f t="shared" si="49"/>
        <v>4</v>
      </c>
      <c r="D2563" s="38" t="str">
        <f>VLOOKUP($B2563,data!$A$6:$M$15000,7)</f>
        <v>N/A</v>
      </c>
    </row>
    <row r="2564" spans="1:4">
      <c r="A2564" s="1">
        <v>38104</v>
      </c>
      <c r="B2564" s="4">
        <v>38104</v>
      </c>
      <c r="C2564" s="12">
        <f t="shared" si="49"/>
        <v>4</v>
      </c>
      <c r="D2564" s="38" t="str">
        <f>VLOOKUP($B2564,data!$A$6:$M$15000,7)</f>
        <v>N/A</v>
      </c>
    </row>
    <row r="2565" spans="1:4">
      <c r="A2565" s="1">
        <v>38105</v>
      </c>
      <c r="B2565" s="4">
        <v>38105</v>
      </c>
      <c r="C2565" s="12">
        <f t="shared" si="49"/>
        <v>4</v>
      </c>
      <c r="D2565" s="38" t="str">
        <f>VLOOKUP($B2565,data!$A$6:$M$15000,7)</f>
        <v>N/A</v>
      </c>
    </row>
    <row r="2566" spans="1:4">
      <c r="A2566" s="1">
        <v>38106</v>
      </c>
      <c r="B2566" s="4">
        <v>38106</v>
      </c>
      <c r="C2566" s="12">
        <f t="shared" si="49"/>
        <v>4</v>
      </c>
      <c r="D2566" s="38" t="str">
        <f>VLOOKUP($B2566,data!$A$6:$M$15000,7)</f>
        <v>N/A</v>
      </c>
    </row>
    <row r="2567" spans="1:4">
      <c r="A2567" s="1">
        <v>38107</v>
      </c>
      <c r="B2567" s="4">
        <v>38107</v>
      </c>
      <c r="C2567" s="12">
        <f t="shared" si="49"/>
        <v>4</v>
      </c>
      <c r="D2567" s="38" t="str">
        <f>VLOOKUP($B2567,data!$A$6:$M$15000,7)</f>
        <v>N/A</v>
      </c>
    </row>
    <row r="2568" spans="1:4">
      <c r="A2568" s="1">
        <v>38108</v>
      </c>
      <c r="B2568" s="4">
        <v>38108</v>
      </c>
      <c r="C2568" s="12">
        <f t="shared" si="49"/>
        <v>5</v>
      </c>
      <c r="D2568" s="38" t="str">
        <f>VLOOKUP($B2568,data!$A$6:$M$15000,7)</f>
        <v>N/A</v>
      </c>
    </row>
    <row r="2569" spans="1:4">
      <c r="A2569" s="1">
        <v>38109</v>
      </c>
      <c r="B2569" s="4">
        <v>38109</v>
      </c>
      <c r="C2569" s="12">
        <f t="shared" si="49"/>
        <v>5</v>
      </c>
      <c r="D2569" s="38" t="str">
        <f>VLOOKUP($B2569,data!$A$6:$M$15000,7)</f>
        <v>N/A</v>
      </c>
    </row>
    <row r="2570" spans="1:4">
      <c r="A2570" s="1">
        <v>38110</v>
      </c>
      <c r="B2570" s="4">
        <v>38110</v>
      </c>
      <c r="C2570" s="12">
        <f t="shared" si="49"/>
        <v>5</v>
      </c>
      <c r="D2570" s="38" t="str">
        <f>VLOOKUP($B2570,data!$A$6:$M$15000,7)</f>
        <v>N/A</v>
      </c>
    </row>
    <row r="2571" spans="1:4">
      <c r="A2571" s="1">
        <v>38111</v>
      </c>
      <c r="B2571" s="4">
        <v>38111</v>
      </c>
      <c r="C2571" s="12">
        <f t="shared" si="49"/>
        <v>5</v>
      </c>
      <c r="D2571" s="38" t="str">
        <f>VLOOKUP($B2571,data!$A$6:$M$15000,7)</f>
        <v>N/A</v>
      </c>
    </row>
    <row r="2572" spans="1:4">
      <c r="A2572" s="1">
        <v>38112</v>
      </c>
      <c r="B2572" s="4">
        <v>38112</v>
      </c>
      <c r="C2572" s="12">
        <f t="shared" ref="C2572:C2635" si="50">IF(B2572&lt;&gt;"",MONTH(B2572),0)</f>
        <v>5</v>
      </c>
      <c r="D2572" s="38" t="str">
        <f>VLOOKUP($B2572,data!$A$6:$M$15000,7)</f>
        <v>N/A</v>
      </c>
    </row>
    <row r="2573" spans="1:4">
      <c r="A2573" s="1">
        <v>38113</v>
      </c>
      <c r="B2573" s="4">
        <v>38113</v>
      </c>
      <c r="C2573" s="12">
        <f t="shared" si="50"/>
        <v>5</v>
      </c>
      <c r="D2573" s="38" t="str">
        <f>VLOOKUP($B2573,data!$A$6:$M$15000,7)</f>
        <v>N/A</v>
      </c>
    </row>
    <row r="2574" spans="1:4">
      <c r="A2574" s="1">
        <v>38114</v>
      </c>
      <c r="B2574" s="4">
        <v>38114</v>
      </c>
      <c r="C2574" s="12">
        <f t="shared" si="50"/>
        <v>5</v>
      </c>
      <c r="D2574" s="38" t="str">
        <f>VLOOKUP($B2574,data!$A$6:$M$15000,7)</f>
        <v>N/A</v>
      </c>
    </row>
    <row r="2575" spans="1:4">
      <c r="A2575" s="1">
        <v>38115</v>
      </c>
      <c r="B2575" s="4">
        <v>38115</v>
      </c>
      <c r="C2575" s="12">
        <f t="shared" si="50"/>
        <v>5</v>
      </c>
      <c r="D2575" s="38" t="str">
        <f>VLOOKUP($B2575,data!$A$6:$M$15000,7)</f>
        <v>N/A</v>
      </c>
    </row>
    <row r="2576" spans="1:4">
      <c r="A2576" s="1">
        <v>38116</v>
      </c>
      <c r="B2576" s="4">
        <v>38116</v>
      </c>
      <c r="C2576" s="12">
        <f t="shared" si="50"/>
        <v>5</v>
      </c>
      <c r="D2576" s="38" t="str">
        <f>VLOOKUP($B2576,data!$A$6:$M$15000,7)</f>
        <v>N/A</v>
      </c>
    </row>
    <row r="2577" spans="1:4">
      <c r="A2577" s="1">
        <v>38117</v>
      </c>
      <c r="B2577" s="4">
        <v>38117</v>
      </c>
      <c r="C2577" s="12">
        <f t="shared" si="50"/>
        <v>5</v>
      </c>
      <c r="D2577" s="38" t="str">
        <f>VLOOKUP($B2577,data!$A$6:$M$15000,7)</f>
        <v>N/A</v>
      </c>
    </row>
    <row r="2578" spans="1:4">
      <c r="A2578" s="1">
        <v>38118</v>
      </c>
      <c r="B2578" s="4">
        <v>38118</v>
      </c>
      <c r="C2578" s="12">
        <f t="shared" si="50"/>
        <v>5</v>
      </c>
      <c r="D2578" s="38" t="str">
        <f>VLOOKUP($B2578,data!$A$6:$M$15000,7)</f>
        <v>N/A</v>
      </c>
    </row>
    <row r="2579" spans="1:4">
      <c r="A2579" s="1">
        <v>38119</v>
      </c>
      <c r="B2579" s="4">
        <v>38119</v>
      </c>
      <c r="C2579" s="12">
        <f t="shared" si="50"/>
        <v>5</v>
      </c>
      <c r="D2579" s="38" t="str">
        <f>VLOOKUP($B2579,data!$A$6:$M$15000,7)</f>
        <v>N/A</v>
      </c>
    </row>
    <row r="2580" spans="1:4">
      <c r="A2580" s="1">
        <v>38120</v>
      </c>
      <c r="B2580" s="4">
        <v>38120</v>
      </c>
      <c r="C2580" s="12">
        <f t="shared" si="50"/>
        <v>5</v>
      </c>
      <c r="D2580" s="38" t="str">
        <f>VLOOKUP($B2580,data!$A$6:$M$15000,7)</f>
        <v>N/A</v>
      </c>
    </row>
    <row r="2581" spans="1:4">
      <c r="A2581" s="1">
        <v>38121</v>
      </c>
      <c r="B2581" s="4">
        <v>38121</v>
      </c>
      <c r="C2581" s="12">
        <f t="shared" si="50"/>
        <v>5</v>
      </c>
      <c r="D2581" s="38" t="str">
        <f>VLOOKUP($B2581,data!$A$6:$M$15000,7)</f>
        <v>N/A</v>
      </c>
    </row>
    <row r="2582" spans="1:4">
      <c r="A2582" s="1">
        <v>38122</v>
      </c>
      <c r="B2582" s="4">
        <v>38122</v>
      </c>
      <c r="C2582" s="12">
        <f t="shared" si="50"/>
        <v>5</v>
      </c>
      <c r="D2582" s="38" t="str">
        <f>VLOOKUP($B2582,data!$A$6:$M$15000,7)</f>
        <v>N/A</v>
      </c>
    </row>
    <row r="2583" spans="1:4">
      <c r="A2583" s="1">
        <v>38123</v>
      </c>
      <c r="B2583" s="4">
        <v>38123</v>
      </c>
      <c r="C2583" s="12">
        <f t="shared" si="50"/>
        <v>5</v>
      </c>
      <c r="D2583" s="38" t="str">
        <f>VLOOKUP($B2583,data!$A$6:$M$15000,7)</f>
        <v>N/A</v>
      </c>
    </row>
    <row r="2584" spans="1:4">
      <c r="A2584" s="1">
        <v>38124</v>
      </c>
      <c r="B2584" s="4">
        <v>38124</v>
      </c>
      <c r="C2584" s="12">
        <f t="shared" si="50"/>
        <v>5</v>
      </c>
      <c r="D2584" s="38" t="str">
        <f>VLOOKUP($B2584,data!$A$6:$M$15000,7)</f>
        <v>N/A</v>
      </c>
    </row>
    <row r="2585" spans="1:4">
      <c r="A2585" s="1">
        <v>38125</v>
      </c>
      <c r="B2585" s="4">
        <v>38125</v>
      </c>
      <c r="C2585" s="12">
        <f t="shared" si="50"/>
        <v>5</v>
      </c>
      <c r="D2585" s="38" t="str">
        <f>VLOOKUP($B2585,data!$A$6:$M$15000,7)</f>
        <v>N/A</v>
      </c>
    </row>
    <row r="2586" spans="1:4">
      <c r="A2586" s="1">
        <v>38126</v>
      </c>
      <c r="B2586" s="4">
        <v>38126</v>
      </c>
      <c r="C2586" s="12">
        <f t="shared" si="50"/>
        <v>5</v>
      </c>
      <c r="D2586" s="38" t="str">
        <f>VLOOKUP($B2586,data!$A$6:$M$15000,7)</f>
        <v>N/A</v>
      </c>
    </row>
    <row r="2587" spans="1:4">
      <c r="A2587" s="1">
        <v>38127</v>
      </c>
      <c r="B2587" s="4">
        <v>38127</v>
      </c>
      <c r="C2587" s="12">
        <f t="shared" si="50"/>
        <v>5</v>
      </c>
      <c r="D2587" s="38" t="str">
        <f>VLOOKUP($B2587,data!$A$6:$M$15000,7)</f>
        <v>N/A</v>
      </c>
    </row>
    <row r="2588" spans="1:4">
      <c r="A2588" s="1">
        <v>38128</v>
      </c>
      <c r="B2588" s="4">
        <v>38128</v>
      </c>
      <c r="C2588" s="12">
        <f t="shared" si="50"/>
        <v>5</v>
      </c>
      <c r="D2588" s="38" t="str">
        <f>VLOOKUP($B2588,data!$A$6:$M$15000,7)</f>
        <v>N/A</v>
      </c>
    </row>
    <row r="2589" spans="1:4">
      <c r="A2589" s="1">
        <v>38129</v>
      </c>
      <c r="B2589" s="4">
        <v>38129</v>
      </c>
      <c r="C2589" s="12">
        <f t="shared" si="50"/>
        <v>5</v>
      </c>
      <c r="D2589" s="38" t="str">
        <f>VLOOKUP($B2589,data!$A$6:$M$15000,7)</f>
        <v>N/A</v>
      </c>
    </row>
    <row r="2590" spans="1:4">
      <c r="A2590" s="1">
        <v>38130</v>
      </c>
      <c r="B2590" s="4">
        <v>38130</v>
      </c>
      <c r="C2590" s="12">
        <f t="shared" si="50"/>
        <v>5</v>
      </c>
      <c r="D2590" s="38" t="str">
        <f>VLOOKUP($B2590,data!$A$6:$M$15000,7)</f>
        <v>N/A</v>
      </c>
    </row>
    <row r="2591" spans="1:4">
      <c r="A2591" s="1">
        <v>38131</v>
      </c>
      <c r="B2591" s="4">
        <v>38131</v>
      </c>
      <c r="C2591" s="12">
        <f t="shared" si="50"/>
        <v>5</v>
      </c>
      <c r="D2591" s="38" t="str">
        <f>VLOOKUP($B2591,data!$A$6:$M$15000,7)</f>
        <v>N/A</v>
      </c>
    </row>
    <row r="2592" spans="1:4">
      <c r="A2592" s="1">
        <v>38132</v>
      </c>
      <c r="B2592" s="4">
        <v>38132</v>
      </c>
      <c r="C2592" s="12">
        <f t="shared" si="50"/>
        <v>5</v>
      </c>
      <c r="D2592" s="38" t="str">
        <f>VLOOKUP($B2592,data!$A$6:$M$15000,7)</f>
        <v>N/A</v>
      </c>
    </row>
    <row r="2593" spans="1:4">
      <c r="A2593" s="1">
        <v>38133</v>
      </c>
      <c r="B2593" s="4">
        <v>38133</v>
      </c>
      <c r="C2593" s="12">
        <f t="shared" si="50"/>
        <v>5</v>
      </c>
      <c r="D2593" s="38" t="str">
        <f>VLOOKUP($B2593,data!$A$6:$M$15000,7)</f>
        <v>N/A</v>
      </c>
    </row>
    <row r="2594" spans="1:4">
      <c r="A2594" s="1">
        <v>38134</v>
      </c>
      <c r="B2594" s="4">
        <v>38134</v>
      </c>
      <c r="C2594" s="12">
        <f t="shared" si="50"/>
        <v>5</v>
      </c>
      <c r="D2594" s="38" t="str">
        <f>VLOOKUP($B2594,data!$A$6:$M$15000,7)</f>
        <v>N/A</v>
      </c>
    </row>
    <row r="2595" spans="1:4">
      <c r="A2595" s="1">
        <v>38135</v>
      </c>
      <c r="B2595" s="4">
        <v>38135</v>
      </c>
      <c r="C2595" s="12">
        <f t="shared" si="50"/>
        <v>5</v>
      </c>
      <c r="D2595" s="38" t="str">
        <f>VLOOKUP($B2595,data!$A$6:$M$15000,7)</f>
        <v>N/A</v>
      </c>
    </row>
    <row r="2596" spans="1:4">
      <c r="A2596" s="1">
        <v>38136</v>
      </c>
      <c r="B2596" s="4">
        <v>38136</v>
      </c>
      <c r="C2596" s="12">
        <f t="shared" si="50"/>
        <v>5</v>
      </c>
      <c r="D2596" s="38" t="str">
        <f>VLOOKUP($B2596,data!$A$6:$M$15000,7)</f>
        <v>N/A</v>
      </c>
    </row>
    <row r="2597" spans="1:4">
      <c r="A2597" s="1">
        <v>38137</v>
      </c>
      <c r="B2597" s="4">
        <v>38137</v>
      </c>
      <c r="C2597" s="12">
        <f t="shared" si="50"/>
        <v>5</v>
      </c>
      <c r="D2597" s="38" t="str">
        <f>VLOOKUP($B2597,data!$A$6:$M$15000,7)</f>
        <v>N/A</v>
      </c>
    </row>
    <row r="2598" spans="1:4">
      <c r="A2598" s="1">
        <v>38138</v>
      </c>
      <c r="B2598" s="4">
        <v>38138</v>
      </c>
      <c r="C2598" s="12">
        <f t="shared" si="50"/>
        <v>5</v>
      </c>
      <c r="D2598" s="38" t="str">
        <f>VLOOKUP($B2598,data!$A$6:$M$15000,7)</f>
        <v>N/A</v>
      </c>
    </row>
    <row r="2599" spans="1:4">
      <c r="A2599" s="1">
        <v>38139</v>
      </c>
      <c r="B2599" s="4">
        <v>38139</v>
      </c>
      <c r="C2599" s="12">
        <f t="shared" si="50"/>
        <v>6</v>
      </c>
      <c r="D2599" s="38" t="str">
        <f>VLOOKUP($B2599,data!$A$6:$M$15000,7)</f>
        <v>N/A</v>
      </c>
    </row>
    <row r="2600" spans="1:4">
      <c r="A2600" s="1">
        <v>38140</v>
      </c>
      <c r="B2600" s="4">
        <v>38140</v>
      </c>
      <c r="C2600" s="12">
        <f t="shared" si="50"/>
        <v>6</v>
      </c>
      <c r="D2600" s="38" t="str">
        <f>VLOOKUP($B2600,data!$A$6:$M$15000,7)</f>
        <v>N/A</v>
      </c>
    </row>
    <row r="2601" spans="1:4">
      <c r="A2601" s="1">
        <v>38141</v>
      </c>
      <c r="B2601" s="4">
        <v>38141</v>
      </c>
      <c r="C2601" s="12">
        <f t="shared" si="50"/>
        <v>6</v>
      </c>
      <c r="D2601" s="38" t="str">
        <f>VLOOKUP($B2601,data!$A$6:$M$15000,7)</f>
        <v>N/A</v>
      </c>
    </row>
    <row r="2602" spans="1:4">
      <c r="A2602" s="1">
        <v>38142</v>
      </c>
      <c r="B2602" s="4">
        <v>38142</v>
      </c>
      <c r="C2602" s="12">
        <f t="shared" si="50"/>
        <v>6</v>
      </c>
      <c r="D2602" s="38" t="str">
        <f>VLOOKUP($B2602,data!$A$6:$M$15000,7)</f>
        <v>N/A</v>
      </c>
    </row>
    <row r="2603" spans="1:4">
      <c r="A2603" s="1">
        <v>38143</v>
      </c>
      <c r="B2603" s="4">
        <v>38143</v>
      </c>
      <c r="C2603" s="12">
        <f t="shared" si="50"/>
        <v>6</v>
      </c>
      <c r="D2603" s="38" t="str">
        <f>VLOOKUP($B2603,data!$A$6:$M$15000,7)</f>
        <v>N/A</v>
      </c>
    </row>
    <row r="2604" spans="1:4">
      <c r="A2604" s="1">
        <v>38144</v>
      </c>
      <c r="B2604" s="4">
        <v>38144</v>
      </c>
      <c r="C2604" s="12">
        <f t="shared" si="50"/>
        <v>6</v>
      </c>
      <c r="D2604" s="38" t="str">
        <f>VLOOKUP($B2604,data!$A$6:$M$15000,7)</f>
        <v>N/A</v>
      </c>
    </row>
    <row r="2605" spans="1:4">
      <c r="A2605" s="1">
        <v>38145</v>
      </c>
      <c r="B2605" s="4">
        <v>38145</v>
      </c>
      <c r="C2605" s="12">
        <f t="shared" si="50"/>
        <v>6</v>
      </c>
      <c r="D2605" s="38" t="str">
        <f>VLOOKUP($B2605,data!$A$6:$M$15000,7)</f>
        <v>N/A</v>
      </c>
    </row>
    <row r="2606" spans="1:4">
      <c r="A2606" s="1">
        <v>38146</v>
      </c>
      <c r="B2606" s="4">
        <v>38146</v>
      </c>
      <c r="C2606" s="12">
        <f t="shared" si="50"/>
        <v>6</v>
      </c>
      <c r="D2606" s="38" t="str">
        <f>VLOOKUP($B2606,data!$A$6:$M$15000,7)</f>
        <v>N/A</v>
      </c>
    </row>
    <row r="2607" spans="1:4">
      <c r="A2607" s="1">
        <v>38147</v>
      </c>
      <c r="B2607" s="4">
        <v>38147</v>
      </c>
      <c r="C2607" s="12">
        <f t="shared" si="50"/>
        <v>6</v>
      </c>
      <c r="D2607" s="38" t="str">
        <f>VLOOKUP($B2607,data!$A$6:$M$15000,7)</f>
        <v>N/A</v>
      </c>
    </row>
    <row r="2608" spans="1:4">
      <c r="A2608" s="1">
        <v>38148</v>
      </c>
      <c r="B2608" s="4">
        <v>38148</v>
      </c>
      <c r="C2608" s="12">
        <f t="shared" si="50"/>
        <v>6</v>
      </c>
      <c r="D2608" s="38" t="str">
        <f>VLOOKUP($B2608,data!$A$6:$M$15000,7)</f>
        <v>N/A</v>
      </c>
    </row>
    <row r="2609" spans="1:4">
      <c r="A2609" s="1">
        <v>38149</v>
      </c>
      <c r="B2609" s="4">
        <v>38149</v>
      </c>
      <c r="C2609" s="12">
        <f t="shared" si="50"/>
        <v>6</v>
      </c>
      <c r="D2609" s="38" t="str">
        <f>VLOOKUP($B2609,data!$A$6:$M$15000,7)</f>
        <v>N/A</v>
      </c>
    </row>
    <row r="2610" spans="1:4">
      <c r="A2610" s="1">
        <v>38150</v>
      </c>
      <c r="B2610" s="4">
        <v>38150</v>
      </c>
      <c r="C2610" s="12">
        <f t="shared" si="50"/>
        <v>6</v>
      </c>
      <c r="D2610" s="38" t="str">
        <f>VLOOKUP($B2610,data!$A$6:$M$15000,7)</f>
        <v>N/A</v>
      </c>
    </row>
    <row r="2611" spans="1:4">
      <c r="A2611" s="1">
        <v>38151</v>
      </c>
      <c r="B2611" s="4">
        <v>38151</v>
      </c>
      <c r="C2611" s="12">
        <f t="shared" si="50"/>
        <v>6</v>
      </c>
      <c r="D2611" s="38" t="str">
        <f>VLOOKUP($B2611,data!$A$6:$M$15000,7)</f>
        <v>N/A</v>
      </c>
    </row>
    <row r="2612" spans="1:4">
      <c r="A2612" s="1">
        <v>38152</v>
      </c>
      <c r="B2612" s="4">
        <v>38152</v>
      </c>
      <c r="C2612" s="12">
        <f t="shared" si="50"/>
        <v>6</v>
      </c>
      <c r="D2612" s="38" t="str">
        <f>VLOOKUP($B2612,data!$A$6:$M$15000,7)</f>
        <v>N/A</v>
      </c>
    </row>
    <row r="2613" spans="1:4">
      <c r="A2613" s="1">
        <v>38153</v>
      </c>
      <c r="B2613" s="4">
        <v>38153</v>
      </c>
      <c r="C2613" s="12">
        <f t="shared" si="50"/>
        <v>6</v>
      </c>
      <c r="D2613" s="38" t="str">
        <f>VLOOKUP($B2613,data!$A$6:$M$15000,7)</f>
        <v>N/A</v>
      </c>
    </row>
    <row r="2614" spans="1:4">
      <c r="A2614" s="1">
        <v>38154</v>
      </c>
      <c r="B2614" s="4">
        <v>38154</v>
      </c>
      <c r="C2614" s="12">
        <f t="shared" si="50"/>
        <v>6</v>
      </c>
      <c r="D2614" s="38" t="str">
        <f>VLOOKUP($B2614,data!$A$6:$M$15000,7)</f>
        <v>N/A</v>
      </c>
    </row>
    <row r="2615" spans="1:4">
      <c r="A2615" s="1">
        <v>38155</v>
      </c>
      <c r="B2615" s="4">
        <v>38155</v>
      </c>
      <c r="C2615" s="12">
        <f t="shared" si="50"/>
        <v>6</v>
      </c>
      <c r="D2615" s="38" t="str">
        <f>VLOOKUP($B2615,data!$A$6:$M$15000,7)</f>
        <v>N/A</v>
      </c>
    </row>
    <row r="2616" spans="1:4">
      <c r="A2616" s="1">
        <v>38156</v>
      </c>
      <c r="B2616" s="4">
        <v>38156</v>
      </c>
      <c r="C2616" s="12">
        <f t="shared" si="50"/>
        <v>6</v>
      </c>
      <c r="D2616" s="38" t="str">
        <f>VLOOKUP($B2616,data!$A$6:$M$15000,7)</f>
        <v>N/A</v>
      </c>
    </row>
    <row r="2617" spans="1:4">
      <c r="A2617" s="1">
        <v>38157</v>
      </c>
      <c r="B2617" s="4">
        <v>38157</v>
      </c>
      <c r="C2617" s="12">
        <f t="shared" si="50"/>
        <v>6</v>
      </c>
      <c r="D2617" s="38" t="str">
        <f>VLOOKUP($B2617,data!$A$6:$M$15000,7)</f>
        <v>N/A</v>
      </c>
    </row>
    <row r="2618" spans="1:4">
      <c r="A2618" s="1">
        <v>38158</v>
      </c>
      <c r="B2618" s="4">
        <v>38158</v>
      </c>
      <c r="C2618" s="12">
        <f t="shared" si="50"/>
        <v>6</v>
      </c>
      <c r="D2618" s="38" t="str">
        <f>VLOOKUP($B2618,data!$A$6:$M$15000,7)</f>
        <v>N/A</v>
      </c>
    </row>
    <row r="2619" spans="1:4">
      <c r="A2619" s="1">
        <v>38159</v>
      </c>
      <c r="B2619" s="4">
        <v>38159</v>
      </c>
      <c r="C2619" s="12">
        <f t="shared" si="50"/>
        <v>6</v>
      </c>
      <c r="D2619" s="38" t="str">
        <f>VLOOKUP($B2619,data!$A$6:$M$15000,7)</f>
        <v>N/A</v>
      </c>
    </row>
    <row r="2620" spans="1:4">
      <c r="A2620" s="1">
        <v>38160</v>
      </c>
      <c r="B2620" s="4">
        <v>38160</v>
      </c>
      <c r="C2620" s="12">
        <f t="shared" si="50"/>
        <v>6</v>
      </c>
      <c r="D2620" s="38" t="str">
        <f>VLOOKUP($B2620,data!$A$6:$M$15000,7)</f>
        <v>N/A</v>
      </c>
    </row>
    <row r="2621" spans="1:4">
      <c r="A2621" s="1">
        <v>38161</v>
      </c>
      <c r="B2621" s="4">
        <v>38161</v>
      </c>
      <c r="C2621" s="12">
        <f t="shared" si="50"/>
        <v>6</v>
      </c>
      <c r="D2621" s="38" t="str">
        <f>VLOOKUP($B2621,data!$A$6:$M$15000,7)</f>
        <v>N/A</v>
      </c>
    </row>
    <row r="2622" spans="1:4">
      <c r="A2622" s="1">
        <v>38162</v>
      </c>
      <c r="B2622" s="4">
        <v>38162</v>
      </c>
      <c r="C2622" s="12">
        <f t="shared" si="50"/>
        <v>6</v>
      </c>
      <c r="D2622" s="38" t="str">
        <f>VLOOKUP($B2622,data!$A$6:$M$15000,7)</f>
        <v>N/A</v>
      </c>
    </row>
    <row r="2623" spans="1:4">
      <c r="A2623" s="1">
        <v>38163</v>
      </c>
      <c r="B2623" s="4">
        <v>38163</v>
      </c>
      <c r="C2623" s="12">
        <f t="shared" si="50"/>
        <v>6</v>
      </c>
      <c r="D2623" s="38" t="str">
        <f>VLOOKUP($B2623,data!$A$6:$M$15000,7)</f>
        <v>N/A</v>
      </c>
    </row>
    <row r="2624" spans="1:4">
      <c r="A2624" s="1">
        <v>38164</v>
      </c>
      <c r="B2624" s="4">
        <v>38164</v>
      </c>
      <c r="C2624" s="12">
        <f t="shared" si="50"/>
        <v>6</v>
      </c>
      <c r="D2624" s="38" t="str">
        <f>VLOOKUP($B2624,data!$A$6:$M$15000,7)</f>
        <v>N/A</v>
      </c>
    </row>
    <row r="2625" spans="1:4">
      <c r="A2625" s="1">
        <v>38165</v>
      </c>
      <c r="B2625" s="4">
        <v>38165</v>
      </c>
      <c r="C2625" s="12">
        <f t="shared" si="50"/>
        <v>6</v>
      </c>
      <c r="D2625" s="38" t="str">
        <f>VLOOKUP($B2625,data!$A$6:$M$15000,7)</f>
        <v>N/A</v>
      </c>
    </row>
    <row r="2626" spans="1:4">
      <c r="A2626" s="1">
        <v>38166</v>
      </c>
      <c r="B2626" s="4">
        <v>38166</v>
      </c>
      <c r="C2626" s="12">
        <f t="shared" si="50"/>
        <v>6</v>
      </c>
      <c r="D2626" s="38" t="str">
        <f>VLOOKUP($B2626,data!$A$6:$M$15000,7)</f>
        <v>N/A</v>
      </c>
    </row>
    <row r="2627" spans="1:4">
      <c r="A2627" s="1">
        <v>38167</v>
      </c>
      <c r="B2627" s="4">
        <v>38167</v>
      </c>
      <c r="C2627" s="12">
        <f t="shared" si="50"/>
        <v>6</v>
      </c>
      <c r="D2627" s="38" t="str">
        <f>VLOOKUP($B2627,data!$A$6:$M$15000,7)</f>
        <v>N/A</v>
      </c>
    </row>
    <row r="2628" spans="1:4">
      <c r="A2628" s="1">
        <v>38168</v>
      </c>
      <c r="B2628" s="4">
        <v>38168</v>
      </c>
      <c r="C2628" s="12">
        <f t="shared" si="50"/>
        <v>6</v>
      </c>
      <c r="D2628" s="38" t="str">
        <f>VLOOKUP($B2628,data!$A$6:$M$15000,7)</f>
        <v>N/A</v>
      </c>
    </row>
    <row r="2629" spans="1:4">
      <c r="A2629" s="1">
        <v>38169</v>
      </c>
      <c r="B2629" s="4">
        <v>38169</v>
      </c>
      <c r="C2629" s="12">
        <f t="shared" si="50"/>
        <v>7</v>
      </c>
      <c r="D2629" s="38" t="str">
        <f>VLOOKUP($B2629,data!$A$6:$M$15000,7)</f>
        <v>N/A</v>
      </c>
    </row>
    <row r="2630" spans="1:4">
      <c r="A2630" s="1">
        <v>38170</v>
      </c>
      <c r="B2630" s="4">
        <v>38170</v>
      </c>
      <c r="C2630" s="12">
        <f t="shared" si="50"/>
        <v>7</v>
      </c>
      <c r="D2630" s="38" t="str">
        <f>VLOOKUP($B2630,data!$A$6:$M$15000,7)</f>
        <v>N/A</v>
      </c>
    </row>
    <row r="2631" spans="1:4">
      <c r="A2631" s="1">
        <v>38171</v>
      </c>
      <c r="B2631" s="4">
        <v>38171</v>
      </c>
      <c r="C2631" s="12">
        <f t="shared" si="50"/>
        <v>7</v>
      </c>
      <c r="D2631" s="38" t="str">
        <f>VLOOKUP($B2631,data!$A$6:$M$15000,7)</f>
        <v>N/A</v>
      </c>
    </row>
    <row r="2632" spans="1:4">
      <c r="A2632" s="1">
        <v>38172</v>
      </c>
      <c r="B2632" s="4">
        <v>38172</v>
      </c>
      <c r="C2632" s="12">
        <f t="shared" si="50"/>
        <v>7</v>
      </c>
      <c r="D2632" s="38" t="str">
        <f>VLOOKUP($B2632,data!$A$6:$M$15000,7)</f>
        <v>N/A</v>
      </c>
    </row>
    <row r="2633" spans="1:4">
      <c r="A2633" s="1">
        <v>38173</v>
      </c>
      <c r="B2633" s="4">
        <v>38173</v>
      </c>
      <c r="C2633" s="12">
        <f t="shared" si="50"/>
        <v>7</v>
      </c>
      <c r="D2633" s="38" t="str">
        <f>VLOOKUP($B2633,data!$A$6:$M$15000,7)</f>
        <v>N/A</v>
      </c>
    </row>
    <row r="2634" spans="1:4">
      <c r="A2634" s="1">
        <v>38174</v>
      </c>
      <c r="B2634" s="4">
        <v>38174</v>
      </c>
      <c r="C2634" s="12">
        <f t="shared" si="50"/>
        <v>7</v>
      </c>
      <c r="D2634" s="38" t="str">
        <f>VLOOKUP($B2634,data!$A$6:$M$15000,7)</f>
        <v>N/A</v>
      </c>
    </row>
    <row r="2635" spans="1:4">
      <c r="A2635" s="1">
        <v>38175</v>
      </c>
      <c r="B2635" s="4">
        <v>38175</v>
      </c>
      <c r="C2635" s="12">
        <f t="shared" si="50"/>
        <v>7</v>
      </c>
      <c r="D2635" s="38" t="str">
        <f>VLOOKUP($B2635,data!$A$6:$M$15000,7)</f>
        <v>N/A</v>
      </c>
    </row>
    <row r="2636" spans="1:4">
      <c r="A2636" s="1">
        <v>38176</v>
      </c>
      <c r="B2636" s="4">
        <v>38176</v>
      </c>
      <c r="C2636" s="12">
        <f t="shared" ref="C2636:C2699" si="51">IF(B2636&lt;&gt;"",MONTH(B2636),0)</f>
        <v>7</v>
      </c>
      <c r="D2636" s="38" t="str">
        <f>VLOOKUP($B2636,data!$A$6:$M$15000,7)</f>
        <v>N/A</v>
      </c>
    </row>
    <row r="2637" spans="1:4">
      <c r="A2637" s="1">
        <v>38177</v>
      </c>
      <c r="B2637" s="4">
        <v>38177</v>
      </c>
      <c r="C2637" s="12">
        <f t="shared" si="51"/>
        <v>7</v>
      </c>
      <c r="D2637" s="38" t="str">
        <f>VLOOKUP($B2637,data!$A$6:$M$15000,7)</f>
        <v>N/A</v>
      </c>
    </row>
    <row r="2638" spans="1:4">
      <c r="A2638" s="1">
        <v>38178</v>
      </c>
      <c r="B2638" s="4">
        <v>38178</v>
      </c>
      <c r="C2638" s="12">
        <f t="shared" si="51"/>
        <v>7</v>
      </c>
      <c r="D2638" s="38" t="str">
        <f>VLOOKUP($B2638,data!$A$6:$M$15000,7)</f>
        <v>N/A</v>
      </c>
    </row>
    <row r="2639" spans="1:4">
      <c r="A2639" s="1">
        <v>38179</v>
      </c>
      <c r="B2639" s="4">
        <v>38179</v>
      </c>
      <c r="C2639" s="12">
        <f t="shared" si="51"/>
        <v>7</v>
      </c>
      <c r="D2639" s="38" t="str">
        <f>VLOOKUP($B2639,data!$A$6:$M$15000,7)</f>
        <v>N/A</v>
      </c>
    </row>
    <row r="2640" spans="1:4">
      <c r="A2640" s="1">
        <v>38180</v>
      </c>
      <c r="B2640" s="4">
        <v>38180</v>
      </c>
      <c r="C2640" s="12">
        <f t="shared" si="51"/>
        <v>7</v>
      </c>
      <c r="D2640" s="38" t="str">
        <f>VLOOKUP($B2640,data!$A$6:$M$15000,7)</f>
        <v>N/A</v>
      </c>
    </row>
    <row r="2641" spans="1:4">
      <c r="A2641" s="1">
        <v>38181</v>
      </c>
      <c r="B2641" s="4">
        <v>38181</v>
      </c>
      <c r="C2641" s="12">
        <f t="shared" si="51"/>
        <v>7</v>
      </c>
      <c r="D2641" s="38" t="str">
        <f>VLOOKUP($B2641,data!$A$6:$M$15000,7)</f>
        <v>N/A</v>
      </c>
    </row>
    <row r="2642" spans="1:4">
      <c r="A2642" s="1">
        <v>38182</v>
      </c>
      <c r="B2642" s="4">
        <v>38182</v>
      </c>
      <c r="C2642" s="12">
        <f t="shared" si="51"/>
        <v>7</v>
      </c>
      <c r="D2642" s="38" t="str">
        <f>VLOOKUP($B2642,data!$A$6:$M$15000,7)</f>
        <v>N/A</v>
      </c>
    </row>
    <row r="2643" spans="1:4">
      <c r="A2643" s="1">
        <v>38183</v>
      </c>
      <c r="B2643" s="4">
        <v>38183</v>
      </c>
      <c r="C2643" s="12">
        <f t="shared" si="51"/>
        <v>7</v>
      </c>
      <c r="D2643" s="38" t="str">
        <f>VLOOKUP($B2643,data!$A$6:$M$15000,7)</f>
        <v>N/A</v>
      </c>
    </row>
    <row r="2644" spans="1:4">
      <c r="A2644" s="1">
        <v>38184</v>
      </c>
      <c r="B2644" s="4">
        <v>38184</v>
      </c>
      <c r="C2644" s="12">
        <f t="shared" si="51"/>
        <v>7</v>
      </c>
      <c r="D2644" s="38" t="str">
        <f>VLOOKUP($B2644,data!$A$6:$M$15000,7)</f>
        <v>N/A</v>
      </c>
    </row>
    <row r="2645" spans="1:4">
      <c r="A2645" s="1">
        <v>38185</v>
      </c>
      <c r="B2645" s="4">
        <v>38185</v>
      </c>
      <c r="C2645" s="12">
        <f t="shared" si="51"/>
        <v>7</v>
      </c>
      <c r="D2645" s="38" t="str">
        <f>VLOOKUP($B2645,data!$A$6:$M$15000,7)</f>
        <v>N/A</v>
      </c>
    </row>
    <row r="2646" spans="1:4">
      <c r="A2646" s="1">
        <v>38186</v>
      </c>
      <c r="B2646" s="4">
        <v>38186</v>
      </c>
      <c r="C2646" s="12">
        <f t="shared" si="51"/>
        <v>7</v>
      </c>
      <c r="D2646" s="38" t="str">
        <f>VLOOKUP($B2646,data!$A$6:$M$15000,7)</f>
        <v>N/A</v>
      </c>
    </row>
    <row r="2647" spans="1:4">
      <c r="A2647" s="1">
        <v>38187</v>
      </c>
      <c r="B2647" s="4">
        <v>38187</v>
      </c>
      <c r="C2647" s="12">
        <f t="shared" si="51"/>
        <v>7</v>
      </c>
      <c r="D2647" s="38" t="str">
        <f>VLOOKUP($B2647,data!$A$6:$M$15000,7)</f>
        <v>N/A</v>
      </c>
    </row>
    <row r="2648" spans="1:4">
      <c r="A2648" s="1">
        <v>38188</v>
      </c>
      <c r="B2648" s="4">
        <v>38188</v>
      </c>
      <c r="C2648" s="12">
        <f t="shared" si="51"/>
        <v>7</v>
      </c>
      <c r="D2648" s="38" t="str">
        <f>VLOOKUP($B2648,data!$A$6:$M$15000,7)</f>
        <v>N/A</v>
      </c>
    </row>
    <row r="2649" spans="1:4">
      <c r="A2649" s="1">
        <v>38189</v>
      </c>
      <c r="B2649" s="4">
        <v>38189</v>
      </c>
      <c r="C2649" s="12">
        <f t="shared" si="51"/>
        <v>7</v>
      </c>
      <c r="D2649" s="38" t="str">
        <f>VLOOKUP($B2649,data!$A$6:$M$15000,7)</f>
        <v>N/A</v>
      </c>
    </row>
    <row r="2650" spans="1:4">
      <c r="A2650" s="1">
        <v>38190</v>
      </c>
      <c r="B2650" s="4">
        <v>38190</v>
      </c>
      <c r="C2650" s="12">
        <f t="shared" si="51"/>
        <v>7</v>
      </c>
      <c r="D2650" s="38" t="str">
        <f>VLOOKUP($B2650,data!$A$6:$M$15000,7)</f>
        <v>N/A</v>
      </c>
    </row>
    <row r="2651" spans="1:4">
      <c r="A2651" s="1">
        <v>38191</v>
      </c>
      <c r="B2651" s="4">
        <v>38191</v>
      </c>
      <c r="C2651" s="12">
        <f t="shared" si="51"/>
        <v>7</v>
      </c>
      <c r="D2651" s="38" t="str">
        <f>VLOOKUP($B2651,data!$A$6:$M$15000,7)</f>
        <v>N/A</v>
      </c>
    </row>
    <row r="2652" spans="1:4">
      <c r="A2652" s="1">
        <v>38192</v>
      </c>
      <c r="B2652" s="4">
        <v>38192</v>
      </c>
      <c r="C2652" s="12">
        <f t="shared" si="51"/>
        <v>7</v>
      </c>
      <c r="D2652" s="38" t="str">
        <f>VLOOKUP($B2652,data!$A$6:$M$15000,7)</f>
        <v>N/A</v>
      </c>
    </row>
    <row r="2653" spans="1:4">
      <c r="A2653" s="1">
        <v>38193</v>
      </c>
      <c r="B2653" s="4">
        <v>38193</v>
      </c>
      <c r="C2653" s="12">
        <f t="shared" si="51"/>
        <v>7</v>
      </c>
      <c r="D2653" s="38" t="str">
        <f>VLOOKUP($B2653,data!$A$6:$M$15000,7)</f>
        <v>N/A</v>
      </c>
    </row>
    <row r="2654" spans="1:4">
      <c r="A2654" s="1">
        <v>38194</v>
      </c>
      <c r="B2654" s="4">
        <v>38194</v>
      </c>
      <c r="C2654" s="12">
        <f t="shared" si="51"/>
        <v>7</v>
      </c>
      <c r="D2654" s="38" t="str">
        <f>VLOOKUP($B2654,data!$A$6:$M$15000,7)</f>
        <v>N/A</v>
      </c>
    </row>
    <row r="2655" spans="1:4">
      <c r="A2655" s="1">
        <v>38195</v>
      </c>
      <c r="B2655" s="4">
        <v>38195</v>
      </c>
      <c r="C2655" s="12">
        <f t="shared" si="51"/>
        <v>7</v>
      </c>
      <c r="D2655" s="38" t="str">
        <f>VLOOKUP($B2655,data!$A$6:$M$15000,7)</f>
        <v>N/A</v>
      </c>
    </row>
    <row r="2656" spans="1:4">
      <c r="A2656" s="1">
        <v>38196</v>
      </c>
      <c r="B2656" s="4">
        <v>38196</v>
      </c>
      <c r="C2656" s="12">
        <f t="shared" si="51"/>
        <v>7</v>
      </c>
      <c r="D2656" s="38" t="str">
        <f>VLOOKUP($B2656,data!$A$6:$M$15000,7)</f>
        <v>N/A</v>
      </c>
    </row>
    <row r="2657" spans="1:4">
      <c r="A2657" s="1">
        <v>38197</v>
      </c>
      <c r="B2657" s="4">
        <v>38197</v>
      </c>
      <c r="C2657" s="12">
        <f t="shared" si="51"/>
        <v>7</v>
      </c>
      <c r="D2657" s="38" t="str">
        <f>VLOOKUP($B2657,data!$A$6:$M$15000,7)</f>
        <v>N/A</v>
      </c>
    </row>
    <row r="2658" spans="1:4">
      <c r="A2658" s="1">
        <v>38198</v>
      </c>
      <c r="B2658" s="4">
        <v>38198</v>
      </c>
      <c r="C2658" s="12">
        <f t="shared" si="51"/>
        <v>7</v>
      </c>
      <c r="D2658" s="38" t="str">
        <f>VLOOKUP($B2658,data!$A$6:$M$15000,7)</f>
        <v>N/A</v>
      </c>
    </row>
    <row r="2659" spans="1:4">
      <c r="A2659" s="1">
        <v>38199</v>
      </c>
      <c r="B2659" s="4">
        <v>38199</v>
      </c>
      <c r="C2659" s="12">
        <f t="shared" si="51"/>
        <v>7</v>
      </c>
      <c r="D2659" s="38" t="str">
        <f>VLOOKUP($B2659,data!$A$6:$M$15000,7)</f>
        <v>N/A</v>
      </c>
    </row>
    <row r="2660" spans="1:4">
      <c r="A2660" s="1">
        <v>38200</v>
      </c>
      <c r="B2660" s="4">
        <v>38200</v>
      </c>
      <c r="C2660" s="12">
        <f t="shared" si="51"/>
        <v>8</v>
      </c>
      <c r="D2660" s="38" t="str">
        <f>VLOOKUP($B2660,data!$A$6:$M$15000,7)</f>
        <v>N/A</v>
      </c>
    </row>
    <row r="2661" spans="1:4">
      <c r="A2661" s="1">
        <v>38201</v>
      </c>
      <c r="B2661" s="4">
        <v>38201</v>
      </c>
      <c r="C2661" s="12">
        <f t="shared" si="51"/>
        <v>8</v>
      </c>
      <c r="D2661" s="38" t="str">
        <f>VLOOKUP($B2661,data!$A$6:$M$15000,7)</f>
        <v>N/A</v>
      </c>
    </row>
    <row r="2662" spans="1:4">
      <c r="A2662" s="1">
        <v>38202</v>
      </c>
      <c r="B2662" s="4">
        <v>38202</v>
      </c>
      <c r="C2662" s="12">
        <f t="shared" si="51"/>
        <v>8</v>
      </c>
      <c r="D2662" s="38" t="str">
        <f>VLOOKUP($B2662,data!$A$6:$M$15000,7)</f>
        <v>N/A</v>
      </c>
    </row>
    <row r="2663" spans="1:4">
      <c r="A2663" s="1">
        <v>38203</v>
      </c>
      <c r="B2663" s="4">
        <v>38203</v>
      </c>
      <c r="C2663" s="12">
        <f t="shared" si="51"/>
        <v>8</v>
      </c>
      <c r="D2663" s="38" t="str">
        <f>VLOOKUP($B2663,data!$A$6:$M$15000,7)</f>
        <v>N/A</v>
      </c>
    </row>
    <row r="2664" spans="1:4">
      <c r="A2664" s="1">
        <v>38204</v>
      </c>
      <c r="B2664" s="4">
        <v>38204</v>
      </c>
      <c r="C2664" s="12">
        <f t="shared" si="51"/>
        <v>8</v>
      </c>
      <c r="D2664" s="38" t="str">
        <f>VLOOKUP($B2664,data!$A$6:$M$15000,7)</f>
        <v>N/A</v>
      </c>
    </row>
    <row r="2665" spans="1:4">
      <c r="A2665" s="1">
        <v>38205</v>
      </c>
      <c r="B2665" s="4">
        <v>38205</v>
      </c>
      <c r="C2665" s="12">
        <f t="shared" si="51"/>
        <v>8</v>
      </c>
      <c r="D2665" s="38" t="str">
        <f>VLOOKUP($B2665,data!$A$6:$M$15000,7)</f>
        <v>N/A</v>
      </c>
    </row>
    <row r="2666" spans="1:4">
      <c r="A2666" s="1">
        <v>38206</v>
      </c>
      <c r="B2666" s="4">
        <v>38206</v>
      </c>
      <c r="C2666" s="12">
        <f t="shared" si="51"/>
        <v>8</v>
      </c>
      <c r="D2666" s="38" t="str">
        <f>VLOOKUP($B2666,data!$A$6:$M$15000,7)</f>
        <v>N/A</v>
      </c>
    </row>
    <row r="2667" spans="1:4">
      <c r="A2667" s="1">
        <v>38207</v>
      </c>
      <c r="B2667" s="4">
        <v>38207</v>
      </c>
      <c r="C2667" s="12">
        <f t="shared" si="51"/>
        <v>8</v>
      </c>
      <c r="D2667" s="38" t="str">
        <f>VLOOKUP($B2667,data!$A$6:$M$15000,7)</f>
        <v>N/A</v>
      </c>
    </row>
    <row r="2668" spans="1:4">
      <c r="A2668" s="1">
        <v>38208</v>
      </c>
      <c r="B2668" s="4">
        <v>38208</v>
      </c>
      <c r="C2668" s="12">
        <f t="shared" si="51"/>
        <v>8</v>
      </c>
      <c r="D2668" s="38" t="str">
        <f>VLOOKUP($B2668,data!$A$6:$M$15000,7)</f>
        <v>N/A</v>
      </c>
    </row>
    <row r="2669" spans="1:4">
      <c r="A2669" s="1">
        <v>38209</v>
      </c>
      <c r="B2669" s="4">
        <v>38209</v>
      </c>
      <c r="C2669" s="12">
        <f t="shared" si="51"/>
        <v>8</v>
      </c>
      <c r="D2669" s="38" t="str">
        <f>VLOOKUP($B2669,data!$A$6:$M$15000,7)</f>
        <v>N/A</v>
      </c>
    </row>
    <row r="2670" spans="1:4">
      <c r="A2670" s="1">
        <v>38210</v>
      </c>
      <c r="B2670" s="4">
        <v>38210</v>
      </c>
      <c r="C2670" s="12">
        <f t="shared" si="51"/>
        <v>8</v>
      </c>
      <c r="D2670" s="38" t="str">
        <f>VLOOKUP($B2670,data!$A$6:$M$15000,7)</f>
        <v>N/A</v>
      </c>
    </row>
    <row r="2671" spans="1:4">
      <c r="A2671" s="1">
        <v>38211</v>
      </c>
      <c r="B2671" s="4">
        <v>38211</v>
      </c>
      <c r="C2671" s="12">
        <f t="shared" si="51"/>
        <v>8</v>
      </c>
      <c r="D2671" s="38" t="str">
        <f>VLOOKUP($B2671,data!$A$6:$M$15000,7)</f>
        <v>N/A</v>
      </c>
    </row>
    <row r="2672" spans="1:4">
      <c r="A2672" s="1">
        <v>38212</v>
      </c>
      <c r="B2672" s="4">
        <v>38212</v>
      </c>
      <c r="C2672" s="12">
        <f t="shared" si="51"/>
        <v>8</v>
      </c>
      <c r="D2672" s="38" t="str">
        <f>VLOOKUP($B2672,data!$A$6:$M$15000,7)</f>
        <v>N/A</v>
      </c>
    </row>
    <row r="2673" spans="1:4">
      <c r="A2673" s="1">
        <v>38213</v>
      </c>
      <c r="B2673" s="4">
        <v>38213</v>
      </c>
      <c r="C2673" s="12">
        <f t="shared" si="51"/>
        <v>8</v>
      </c>
      <c r="D2673" s="38" t="str">
        <f>VLOOKUP($B2673,data!$A$6:$M$15000,7)</f>
        <v>N/A</v>
      </c>
    </row>
    <row r="2674" spans="1:4">
      <c r="A2674" s="1">
        <v>38214</v>
      </c>
      <c r="B2674" s="4">
        <v>38214</v>
      </c>
      <c r="C2674" s="12">
        <f t="shared" si="51"/>
        <v>8</v>
      </c>
      <c r="D2674" s="38" t="str">
        <f>VLOOKUP($B2674,data!$A$6:$M$15000,7)</f>
        <v>N/A</v>
      </c>
    </row>
    <row r="2675" spans="1:4">
      <c r="A2675" s="1">
        <v>38215</v>
      </c>
      <c r="B2675" s="4">
        <v>38215</v>
      </c>
      <c r="C2675" s="12">
        <f t="shared" si="51"/>
        <v>8</v>
      </c>
      <c r="D2675" s="38" t="str">
        <f>VLOOKUP($B2675,data!$A$6:$M$15000,7)</f>
        <v>N/A</v>
      </c>
    </row>
    <row r="2676" spans="1:4">
      <c r="A2676" s="1">
        <v>38216</v>
      </c>
      <c r="B2676" s="4">
        <v>38216</v>
      </c>
      <c r="C2676" s="12">
        <f t="shared" si="51"/>
        <v>8</v>
      </c>
      <c r="D2676" s="38" t="str">
        <f>VLOOKUP($B2676,data!$A$6:$M$15000,7)</f>
        <v>N/A</v>
      </c>
    </row>
    <row r="2677" spans="1:4">
      <c r="A2677" s="1">
        <v>38217</v>
      </c>
      <c r="B2677" s="4">
        <v>38217</v>
      </c>
      <c r="C2677" s="12">
        <f t="shared" si="51"/>
        <v>8</v>
      </c>
      <c r="D2677" s="38" t="str">
        <f>VLOOKUP($B2677,data!$A$6:$M$15000,7)</f>
        <v>N/A</v>
      </c>
    </row>
    <row r="2678" spans="1:4">
      <c r="A2678" s="1">
        <v>38218</v>
      </c>
      <c r="B2678" s="4">
        <v>38218</v>
      </c>
      <c r="C2678" s="12">
        <f t="shared" si="51"/>
        <v>8</v>
      </c>
      <c r="D2678" s="38" t="str">
        <f>VLOOKUP($B2678,data!$A$6:$M$15000,7)</f>
        <v>N/A</v>
      </c>
    </row>
    <row r="2679" spans="1:4">
      <c r="A2679" s="1">
        <v>38219</v>
      </c>
      <c r="B2679" s="4">
        <v>38219</v>
      </c>
      <c r="C2679" s="12">
        <f t="shared" si="51"/>
        <v>8</v>
      </c>
      <c r="D2679" s="38" t="str">
        <f>VLOOKUP($B2679,data!$A$6:$M$15000,7)</f>
        <v>N/A</v>
      </c>
    </row>
    <row r="2680" spans="1:4">
      <c r="A2680" s="1">
        <v>38220</v>
      </c>
      <c r="B2680" s="4">
        <v>38220</v>
      </c>
      <c r="C2680" s="12">
        <f t="shared" si="51"/>
        <v>8</v>
      </c>
      <c r="D2680" s="38" t="str">
        <f>VLOOKUP($B2680,data!$A$6:$M$15000,7)</f>
        <v>N/A</v>
      </c>
    </row>
    <row r="2681" spans="1:4">
      <c r="A2681" s="1">
        <v>38221</v>
      </c>
      <c r="B2681" s="4">
        <v>38221</v>
      </c>
      <c r="C2681" s="12">
        <f t="shared" si="51"/>
        <v>8</v>
      </c>
      <c r="D2681" s="38" t="str">
        <f>VLOOKUP($B2681,data!$A$6:$M$15000,7)</f>
        <v>N/A</v>
      </c>
    </row>
    <row r="2682" spans="1:4">
      <c r="A2682" s="1">
        <v>38222</v>
      </c>
      <c r="B2682" s="4">
        <v>38222</v>
      </c>
      <c r="C2682" s="12">
        <f t="shared" si="51"/>
        <v>8</v>
      </c>
      <c r="D2682" s="38" t="str">
        <f>VLOOKUP($B2682,data!$A$6:$M$15000,7)</f>
        <v>N/A</v>
      </c>
    </row>
    <row r="2683" spans="1:4">
      <c r="A2683" s="1">
        <v>38223</v>
      </c>
      <c r="B2683" s="4">
        <v>38223</v>
      </c>
      <c r="C2683" s="12">
        <f t="shared" si="51"/>
        <v>8</v>
      </c>
      <c r="D2683" s="38" t="str">
        <f>VLOOKUP($B2683,data!$A$6:$M$15000,7)</f>
        <v>N/A</v>
      </c>
    </row>
    <row r="2684" spans="1:4">
      <c r="A2684" s="1">
        <v>38224</v>
      </c>
      <c r="B2684" s="4">
        <v>38224</v>
      </c>
      <c r="C2684" s="12">
        <f t="shared" si="51"/>
        <v>8</v>
      </c>
      <c r="D2684" s="38" t="str">
        <f>VLOOKUP($B2684,data!$A$6:$M$15000,7)</f>
        <v>N/A</v>
      </c>
    </row>
    <row r="2685" spans="1:4">
      <c r="A2685" s="1">
        <v>38225</v>
      </c>
      <c r="B2685" s="4">
        <v>38225</v>
      </c>
      <c r="C2685" s="12">
        <f t="shared" si="51"/>
        <v>8</v>
      </c>
      <c r="D2685" s="38" t="str">
        <f>VLOOKUP($B2685,data!$A$6:$M$15000,7)</f>
        <v>N/A</v>
      </c>
    </row>
    <row r="2686" spans="1:4">
      <c r="A2686" s="1">
        <v>38226</v>
      </c>
      <c r="B2686" s="4">
        <v>38226</v>
      </c>
      <c r="C2686" s="12">
        <f t="shared" si="51"/>
        <v>8</v>
      </c>
      <c r="D2686" s="38" t="str">
        <f>VLOOKUP($B2686,data!$A$6:$M$15000,7)</f>
        <v>N/A</v>
      </c>
    </row>
    <row r="2687" spans="1:4">
      <c r="A2687" s="1">
        <v>38227</v>
      </c>
      <c r="B2687" s="4">
        <v>38227</v>
      </c>
      <c r="C2687" s="12">
        <f t="shared" si="51"/>
        <v>8</v>
      </c>
      <c r="D2687" s="38" t="str">
        <f>VLOOKUP($B2687,data!$A$6:$M$15000,7)</f>
        <v>N/A</v>
      </c>
    </row>
    <row r="2688" spans="1:4">
      <c r="A2688" s="1">
        <v>38228</v>
      </c>
      <c r="B2688" s="4">
        <v>38228</v>
      </c>
      <c r="C2688" s="12">
        <f t="shared" si="51"/>
        <v>8</v>
      </c>
      <c r="D2688" s="38" t="str">
        <f>VLOOKUP($B2688,data!$A$6:$M$15000,7)</f>
        <v>N/A</v>
      </c>
    </row>
    <row r="2689" spans="1:4">
      <c r="A2689" s="1">
        <v>38229</v>
      </c>
      <c r="B2689" s="4">
        <v>38229</v>
      </c>
      <c r="C2689" s="12">
        <f t="shared" si="51"/>
        <v>8</v>
      </c>
      <c r="D2689" s="38" t="str">
        <f>VLOOKUP($B2689,data!$A$6:$M$15000,7)</f>
        <v>N/A</v>
      </c>
    </row>
    <row r="2690" spans="1:4">
      <c r="A2690" s="1">
        <v>38230</v>
      </c>
      <c r="B2690" s="4">
        <v>38230</v>
      </c>
      <c r="C2690" s="12">
        <f t="shared" si="51"/>
        <v>8</v>
      </c>
      <c r="D2690" s="38" t="str">
        <f>VLOOKUP($B2690,data!$A$6:$M$15000,7)</f>
        <v>N/A</v>
      </c>
    </row>
    <row r="2691" spans="1:4">
      <c r="A2691" s="1">
        <v>38231</v>
      </c>
      <c r="B2691" s="4">
        <v>38231</v>
      </c>
      <c r="C2691" s="12">
        <f t="shared" si="51"/>
        <v>9</v>
      </c>
      <c r="D2691" s="38" t="str">
        <f>VLOOKUP($B2691,data!$A$6:$M$15000,7)</f>
        <v>N/A</v>
      </c>
    </row>
    <row r="2692" spans="1:4">
      <c r="A2692" s="1">
        <v>38232</v>
      </c>
      <c r="B2692" s="4">
        <v>38232</v>
      </c>
      <c r="C2692" s="12">
        <f t="shared" si="51"/>
        <v>9</v>
      </c>
      <c r="D2692" s="38" t="str">
        <f>VLOOKUP($B2692,data!$A$6:$M$15000,7)</f>
        <v>N/A</v>
      </c>
    </row>
    <row r="2693" spans="1:4">
      <c r="A2693" s="1">
        <v>38233</v>
      </c>
      <c r="B2693" s="4">
        <v>38233</v>
      </c>
      <c r="C2693" s="12">
        <f t="shared" si="51"/>
        <v>9</v>
      </c>
      <c r="D2693" s="38" t="str">
        <f>VLOOKUP($B2693,data!$A$6:$M$15000,7)</f>
        <v>N/A</v>
      </c>
    </row>
    <row r="2694" spans="1:4">
      <c r="A2694" s="1">
        <v>38234</v>
      </c>
      <c r="B2694" s="4">
        <v>38234</v>
      </c>
      <c r="C2694" s="12">
        <f t="shared" si="51"/>
        <v>9</v>
      </c>
      <c r="D2694" s="38" t="str">
        <f>VLOOKUP($B2694,data!$A$6:$M$15000,7)</f>
        <v>N/A</v>
      </c>
    </row>
    <row r="2695" spans="1:4">
      <c r="A2695" s="1">
        <v>38235</v>
      </c>
      <c r="B2695" s="4">
        <v>38235</v>
      </c>
      <c r="C2695" s="12">
        <f t="shared" si="51"/>
        <v>9</v>
      </c>
      <c r="D2695" s="38" t="str">
        <f>VLOOKUP($B2695,data!$A$6:$M$15000,7)</f>
        <v>N/A</v>
      </c>
    </row>
    <row r="2696" spans="1:4">
      <c r="A2696" s="1">
        <v>38236</v>
      </c>
      <c r="B2696" s="4">
        <v>38236</v>
      </c>
      <c r="C2696" s="12">
        <f t="shared" si="51"/>
        <v>9</v>
      </c>
      <c r="D2696" s="38" t="str">
        <f>VLOOKUP($B2696,data!$A$6:$M$15000,7)</f>
        <v>N/A</v>
      </c>
    </row>
    <row r="2697" spans="1:4">
      <c r="A2697" s="1">
        <v>38237</v>
      </c>
      <c r="B2697" s="4">
        <v>38237</v>
      </c>
      <c r="C2697" s="12">
        <f t="shared" si="51"/>
        <v>9</v>
      </c>
      <c r="D2697" s="38" t="str">
        <f>VLOOKUP($B2697,data!$A$6:$M$15000,7)</f>
        <v>N/A</v>
      </c>
    </row>
    <row r="2698" spans="1:4">
      <c r="A2698" s="1">
        <v>38238</v>
      </c>
      <c r="B2698" s="4">
        <v>38238</v>
      </c>
      <c r="C2698" s="12">
        <f t="shared" si="51"/>
        <v>9</v>
      </c>
      <c r="D2698" s="38" t="str">
        <f>VLOOKUP($B2698,data!$A$6:$M$15000,7)</f>
        <v>N/A</v>
      </c>
    </row>
    <row r="2699" spans="1:4">
      <c r="A2699" s="1">
        <v>38239</v>
      </c>
      <c r="B2699" s="4">
        <v>38239</v>
      </c>
      <c r="C2699" s="12">
        <f t="shared" si="51"/>
        <v>9</v>
      </c>
      <c r="D2699" s="38" t="str">
        <f>VLOOKUP($B2699,data!$A$6:$M$15000,7)</f>
        <v>N/A</v>
      </c>
    </row>
    <row r="2700" spans="1:4">
      <c r="A2700" s="1">
        <v>38240</v>
      </c>
      <c r="B2700" s="4">
        <v>38240</v>
      </c>
      <c r="C2700" s="12">
        <f t="shared" ref="C2700:C2763" si="52">IF(B2700&lt;&gt;"",MONTH(B2700),0)</f>
        <v>9</v>
      </c>
      <c r="D2700" s="38" t="str">
        <f>VLOOKUP($B2700,data!$A$6:$M$15000,7)</f>
        <v>N/A</v>
      </c>
    </row>
    <row r="2701" spans="1:4">
      <c r="A2701" s="1">
        <v>38241</v>
      </c>
      <c r="B2701" s="4">
        <v>38241</v>
      </c>
      <c r="C2701" s="12">
        <f t="shared" si="52"/>
        <v>9</v>
      </c>
      <c r="D2701" s="38" t="str">
        <f>VLOOKUP($B2701,data!$A$6:$M$15000,7)</f>
        <v>N/A</v>
      </c>
    </row>
    <row r="2702" spans="1:4">
      <c r="A2702" s="1">
        <v>38242</v>
      </c>
      <c r="B2702" s="4">
        <v>38242</v>
      </c>
      <c r="C2702" s="12">
        <f t="shared" si="52"/>
        <v>9</v>
      </c>
      <c r="D2702" s="38" t="str">
        <f>VLOOKUP($B2702,data!$A$6:$M$15000,7)</f>
        <v>N/A</v>
      </c>
    </row>
    <row r="2703" spans="1:4">
      <c r="A2703" s="1">
        <v>38243</v>
      </c>
      <c r="B2703" s="4">
        <v>38243</v>
      </c>
      <c r="C2703" s="12">
        <f t="shared" si="52"/>
        <v>9</v>
      </c>
      <c r="D2703" s="38" t="str">
        <f>VLOOKUP($B2703,data!$A$6:$M$15000,7)</f>
        <v>N/A</v>
      </c>
    </row>
    <row r="2704" spans="1:4">
      <c r="A2704" s="1">
        <v>38244</v>
      </c>
      <c r="B2704" s="4">
        <v>38244</v>
      </c>
      <c r="C2704" s="12">
        <f t="shared" si="52"/>
        <v>9</v>
      </c>
      <c r="D2704" s="38" t="str">
        <f>VLOOKUP($B2704,data!$A$6:$M$15000,7)</f>
        <v>N/A</v>
      </c>
    </row>
    <row r="2705" spans="1:4">
      <c r="A2705" s="1">
        <v>38245</v>
      </c>
      <c r="B2705" s="4">
        <v>38245</v>
      </c>
      <c r="C2705" s="12">
        <f t="shared" si="52"/>
        <v>9</v>
      </c>
      <c r="D2705" s="38" t="str">
        <f>VLOOKUP($B2705,data!$A$6:$M$15000,7)</f>
        <v>N/A</v>
      </c>
    </row>
    <row r="2706" spans="1:4">
      <c r="A2706" s="1">
        <v>38246</v>
      </c>
      <c r="B2706" s="4">
        <v>38246</v>
      </c>
      <c r="C2706" s="12">
        <f t="shared" si="52"/>
        <v>9</v>
      </c>
      <c r="D2706" s="38" t="str">
        <f>VLOOKUP($B2706,data!$A$6:$M$15000,7)</f>
        <v>N/A</v>
      </c>
    </row>
    <row r="2707" spans="1:4">
      <c r="A2707" s="1">
        <v>38247</v>
      </c>
      <c r="B2707" s="4">
        <v>38247</v>
      </c>
      <c r="C2707" s="12">
        <f t="shared" si="52"/>
        <v>9</v>
      </c>
      <c r="D2707" s="38" t="str">
        <f>VLOOKUP($B2707,data!$A$6:$M$15000,7)</f>
        <v>N/A</v>
      </c>
    </row>
    <row r="2708" spans="1:4">
      <c r="A2708" s="1">
        <v>38248</v>
      </c>
      <c r="B2708" s="4">
        <v>38248</v>
      </c>
      <c r="C2708" s="12">
        <f t="shared" si="52"/>
        <v>9</v>
      </c>
      <c r="D2708" s="38" t="str">
        <f>VLOOKUP($B2708,data!$A$6:$M$15000,7)</f>
        <v>N/A</v>
      </c>
    </row>
    <row r="2709" spans="1:4">
      <c r="A2709" s="1">
        <v>38249</v>
      </c>
      <c r="B2709" s="4">
        <v>38249</v>
      </c>
      <c r="C2709" s="12">
        <f t="shared" si="52"/>
        <v>9</v>
      </c>
      <c r="D2709" s="38" t="str">
        <f>VLOOKUP($B2709,data!$A$6:$M$15000,7)</f>
        <v>N/A</v>
      </c>
    </row>
    <row r="2710" spans="1:4">
      <c r="A2710" s="1">
        <v>38250</v>
      </c>
      <c r="B2710" s="4">
        <v>38250</v>
      </c>
      <c r="C2710" s="12">
        <f t="shared" si="52"/>
        <v>9</v>
      </c>
      <c r="D2710" s="38" t="str">
        <f>VLOOKUP($B2710,data!$A$6:$M$15000,7)</f>
        <v>N/A</v>
      </c>
    </row>
    <row r="2711" spans="1:4">
      <c r="A2711" s="1">
        <v>38251</v>
      </c>
      <c r="B2711" s="4">
        <v>38251</v>
      </c>
      <c r="C2711" s="12">
        <f t="shared" si="52"/>
        <v>9</v>
      </c>
      <c r="D2711" s="38" t="str">
        <f>VLOOKUP($B2711,data!$A$6:$M$15000,7)</f>
        <v>N/A</v>
      </c>
    </row>
    <row r="2712" spans="1:4">
      <c r="A2712" s="1">
        <v>38252</v>
      </c>
      <c r="B2712" s="4">
        <v>38252</v>
      </c>
      <c r="C2712" s="12">
        <f t="shared" si="52"/>
        <v>9</v>
      </c>
      <c r="D2712" s="38" t="str">
        <f>VLOOKUP($B2712,data!$A$6:$M$15000,7)</f>
        <v>N/A</v>
      </c>
    </row>
    <row r="2713" spans="1:4">
      <c r="A2713" s="1">
        <v>38253</v>
      </c>
      <c r="B2713" s="4">
        <v>38253</v>
      </c>
      <c r="C2713" s="12">
        <f t="shared" si="52"/>
        <v>9</v>
      </c>
      <c r="D2713" s="38" t="str">
        <f>VLOOKUP($B2713,data!$A$6:$M$15000,7)</f>
        <v>N/A</v>
      </c>
    </row>
    <row r="2714" spans="1:4">
      <c r="A2714" s="1">
        <v>38254</v>
      </c>
      <c r="B2714" s="4">
        <v>38254</v>
      </c>
      <c r="C2714" s="12">
        <f t="shared" si="52"/>
        <v>9</v>
      </c>
      <c r="D2714" s="38" t="str">
        <f>VLOOKUP($B2714,data!$A$6:$M$15000,7)</f>
        <v>N/A</v>
      </c>
    </row>
    <row r="2715" spans="1:4">
      <c r="A2715" s="1">
        <v>38255</v>
      </c>
      <c r="B2715" s="4">
        <v>38255</v>
      </c>
      <c r="C2715" s="12">
        <f t="shared" si="52"/>
        <v>9</v>
      </c>
      <c r="D2715" s="38" t="str">
        <f>VLOOKUP($B2715,data!$A$6:$M$15000,7)</f>
        <v>N/A</v>
      </c>
    </row>
    <row r="2716" spans="1:4">
      <c r="A2716" s="1">
        <v>38256</v>
      </c>
      <c r="B2716" s="4">
        <v>38256</v>
      </c>
      <c r="C2716" s="12">
        <f t="shared" si="52"/>
        <v>9</v>
      </c>
      <c r="D2716" s="38" t="str">
        <f>VLOOKUP($B2716,data!$A$6:$M$15000,7)</f>
        <v>N/A</v>
      </c>
    </row>
    <row r="2717" spans="1:4">
      <c r="A2717" s="1">
        <v>38257</v>
      </c>
      <c r="B2717" s="4">
        <v>38257</v>
      </c>
      <c r="C2717" s="12">
        <f t="shared" si="52"/>
        <v>9</v>
      </c>
      <c r="D2717" s="38" t="str">
        <f>VLOOKUP($B2717,data!$A$6:$M$15000,7)</f>
        <v>N/A</v>
      </c>
    </row>
    <row r="2718" spans="1:4">
      <c r="A2718" s="1">
        <v>38258</v>
      </c>
      <c r="B2718" s="4">
        <v>38258</v>
      </c>
      <c r="C2718" s="12">
        <f t="shared" si="52"/>
        <v>9</v>
      </c>
      <c r="D2718" s="38" t="str">
        <f>VLOOKUP($B2718,data!$A$6:$M$15000,7)</f>
        <v>N/A</v>
      </c>
    </row>
    <row r="2719" spans="1:4">
      <c r="A2719" s="1">
        <v>38259</v>
      </c>
      <c r="B2719" s="4">
        <v>38259</v>
      </c>
      <c r="C2719" s="12">
        <f t="shared" si="52"/>
        <v>9</v>
      </c>
      <c r="D2719" s="38" t="str">
        <f>VLOOKUP($B2719,data!$A$6:$M$15000,7)</f>
        <v>N/A</v>
      </c>
    </row>
    <row r="2720" spans="1:4">
      <c r="A2720" s="1">
        <v>38260</v>
      </c>
      <c r="B2720" s="4">
        <v>38260</v>
      </c>
      <c r="C2720" s="12">
        <f t="shared" si="52"/>
        <v>9</v>
      </c>
      <c r="D2720" s="38" t="str">
        <f>VLOOKUP($B2720,data!$A$6:$M$15000,7)</f>
        <v>N/A</v>
      </c>
    </row>
    <row r="2721" spans="1:4">
      <c r="A2721" s="1">
        <v>38261</v>
      </c>
      <c r="B2721" s="4">
        <v>38261</v>
      </c>
      <c r="C2721" s="12">
        <f t="shared" si="52"/>
        <v>10</v>
      </c>
      <c r="D2721" s="38" t="str">
        <f>VLOOKUP($B2721,data!$A$6:$M$15000,7)</f>
        <v>N/A</v>
      </c>
    </row>
    <row r="2722" spans="1:4">
      <c r="A2722" s="1">
        <v>38262</v>
      </c>
      <c r="B2722" s="4">
        <v>38262</v>
      </c>
      <c r="C2722" s="12">
        <f t="shared" si="52"/>
        <v>10</v>
      </c>
      <c r="D2722" s="38" t="str">
        <f>VLOOKUP($B2722,data!$A$6:$M$15000,7)</f>
        <v>N/A</v>
      </c>
    </row>
    <row r="2723" spans="1:4">
      <c r="A2723" s="1">
        <v>38263</v>
      </c>
      <c r="B2723" s="4">
        <v>38263</v>
      </c>
      <c r="C2723" s="12">
        <f t="shared" si="52"/>
        <v>10</v>
      </c>
      <c r="D2723" s="38" t="str">
        <f>VLOOKUP($B2723,data!$A$6:$M$15000,7)</f>
        <v>N/A</v>
      </c>
    </row>
    <row r="2724" spans="1:4">
      <c r="A2724" s="1">
        <v>38264</v>
      </c>
      <c r="B2724" s="4">
        <v>38264</v>
      </c>
      <c r="C2724" s="12">
        <f t="shared" si="52"/>
        <v>10</v>
      </c>
      <c r="D2724" s="38" t="str">
        <f>VLOOKUP($B2724,data!$A$6:$M$15000,7)</f>
        <v>N/A</v>
      </c>
    </row>
    <row r="2725" spans="1:4">
      <c r="A2725" s="1">
        <v>38265</v>
      </c>
      <c r="B2725" s="4">
        <v>38265</v>
      </c>
      <c r="C2725" s="12">
        <f t="shared" si="52"/>
        <v>10</v>
      </c>
      <c r="D2725" s="38" t="str">
        <f>VLOOKUP($B2725,data!$A$6:$M$15000,7)</f>
        <v>N/A</v>
      </c>
    </row>
    <row r="2726" spans="1:4">
      <c r="A2726" s="1">
        <v>38266</v>
      </c>
      <c r="B2726" s="4">
        <v>38266</v>
      </c>
      <c r="C2726" s="12">
        <f t="shared" si="52"/>
        <v>10</v>
      </c>
      <c r="D2726" s="38" t="str">
        <f>VLOOKUP($B2726,data!$A$6:$M$15000,7)</f>
        <v>N/A</v>
      </c>
    </row>
    <row r="2727" spans="1:4">
      <c r="A2727" s="1">
        <v>38267</v>
      </c>
      <c r="B2727" s="4">
        <v>38267</v>
      </c>
      <c r="C2727" s="12">
        <f t="shared" si="52"/>
        <v>10</v>
      </c>
      <c r="D2727" s="38" t="str">
        <f>VLOOKUP($B2727,data!$A$6:$M$15000,7)</f>
        <v>N/A</v>
      </c>
    </row>
    <row r="2728" spans="1:4">
      <c r="A2728" s="1">
        <v>38268</v>
      </c>
      <c r="B2728" s="4">
        <v>38268</v>
      </c>
      <c r="C2728" s="12">
        <f t="shared" si="52"/>
        <v>10</v>
      </c>
      <c r="D2728" s="38" t="str">
        <f>VLOOKUP($B2728,data!$A$6:$M$15000,7)</f>
        <v>N/A</v>
      </c>
    </row>
    <row r="2729" spans="1:4">
      <c r="A2729" s="1">
        <v>38269</v>
      </c>
      <c r="B2729" s="4">
        <v>38269</v>
      </c>
      <c r="C2729" s="12">
        <f t="shared" si="52"/>
        <v>10</v>
      </c>
      <c r="D2729" s="38" t="str">
        <f>VLOOKUP($B2729,data!$A$6:$M$15000,7)</f>
        <v>N/A</v>
      </c>
    </row>
    <row r="2730" spans="1:4">
      <c r="A2730" s="1">
        <v>38270</v>
      </c>
      <c r="B2730" s="4">
        <v>38270</v>
      </c>
      <c r="C2730" s="12">
        <f t="shared" si="52"/>
        <v>10</v>
      </c>
      <c r="D2730" s="38" t="str">
        <f>VLOOKUP($B2730,data!$A$6:$M$15000,7)</f>
        <v>N/A</v>
      </c>
    </row>
    <row r="2731" spans="1:4">
      <c r="A2731" s="1">
        <v>38271</v>
      </c>
      <c r="B2731" s="4">
        <v>38271</v>
      </c>
      <c r="C2731" s="12">
        <f t="shared" si="52"/>
        <v>10</v>
      </c>
      <c r="D2731" s="38" t="str">
        <f>VLOOKUP($B2731,data!$A$6:$M$15000,7)</f>
        <v>N/A</v>
      </c>
    </row>
    <row r="2732" spans="1:4">
      <c r="A2732" s="1">
        <v>38272</v>
      </c>
      <c r="B2732" s="4">
        <v>38272</v>
      </c>
      <c r="C2732" s="12">
        <f t="shared" si="52"/>
        <v>10</v>
      </c>
      <c r="D2732" s="38" t="str">
        <f>VLOOKUP($B2732,data!$A$6:$M$15000,7)</f>
        <v>N/A</v>
      </c>
    </row>
    <row r="2733" spans="1:4">
      <c r="A2733" s="1">
        <v>38273</v>
      </c>
      <c r="B2733" s="4">
        <v>38273</v>
      </c>
      <c r="C2733" s="12">
        <f t="shared" si="52"/>
        <v>10</v>
      </c>
      <c r="D2733" s="38" t="str">
        <f>VLOOKUP($B2733,data!$A$6:$M$15000,7)</f>
        <v>N/A</v>
      </c>
    </row>
    <row r="2734" spans="1:4">
      <c r="A2734" s="1">
        <v>38274</v>
      </c>
      <c r="B2734" s="4">
        <v>38274</v>
      </c>
      <c r="C2734" s="12">
        <f t="shared" si="52"/>
        <v>10</v>
      </c>
      <c r="D2734" s="38" t="str">
        <f>VLOOKUP($B2734,data!$A$6:$M$15000,7)</f>
        <v>N/A</v>
      </c>
    </row>
    <row r="2735" spans="1:4">
      <c r="A2735" s="1">
        <v>38275</v>
      </c>
      <c r="B2735" s="4">
        <v>38275</v>
      </c>
      <c r="C2735" s="12">
        <f t="shared" si="52"/>
        <v>10</v>
      </c>
      <c r="D2735" s="38" t="str">
        <f>VLOOKUP($B2735,data!$A$6:$M$15000,7)</f>
        <v>N/A</v>
      </c>
    </row>
    <row r="2736" spans="1:4">
      <c r="A2736" s="1">
        <v>38276</v>
      </c>
      <c r="B2736" s="4">
        <v>38276</v>
      </c>
      <c r="C2736" s="12">
        <f t="shared" si="52"/>
        <v>10</v>
      </c>
      <c r="D2736" s="38" t="str">
        <f>VLOOKUP($B2736,data!$A$6:$M$15000,7)</f>
        <v>N/A</v>
      </c>
    </row>
    <row r="2737" spans="1:4">
      <c r="A2737" s="1">
        <v>38277</v>
      </c>
      <c r="B2737" s="4">
        <v>38277</v>
      </c>
      <c r="C2737" s="12">
        <f t="shared" si="52"/>
        <v>10</v>
      </c>
      <c r="D2737" s="38" t="str">
        <f>VLOOKUP($B2737,data!$A$6:$M$15000,7)</f>
        <v>N/A</v>
      </c>
    </row>
    <row r="2738" spans="1:4">
      <c r="A2738" s="1">
        <v>38278</v>
      </c>
      <c r="B2738" s="4">
        <v>38278</v>
      </c>
      <c r="C2738" s="12">
        <f t="shared" si="52"/>
        <v>10</v>
      </c>
      <c r="D2738" s="38" t="str">
        <f>VLOOKUP($B2738,data!$A$6:$M$15000,7)</f>
        <v>N/A</v>
      </c>
    </row>
    <row r="2739" spans="1:4">
      <c r="A2739" s="1">
        <v>38279</v>
      </c>
      <c r="B2739" s="4">
        <v>38279</v>
      </c>
      <c r="C2739" s="12">
        <f t="shared" si="52"/>
        <v>10</v>
      </c>
      <c r="D2739" s="38" t="str">
        <f>VLOOKUP($B2739,data!$A$6:$M$15000,7)</f>
        <v>N/A</v>
      </c>
    </row>
    <row r="2740" spans="1:4">
      <c r="A2740" s="1">
        <v>38280</v>
      </c>
      <c r="B2740" s="4">
        <v>38280</v>
      </c>
      <c r="C2740" s="12">
        <f t="shared" si="52"/>
        <v>10.000000000000028</v>
      </c>
      <c r="D2740" s="38" t="str">
        <f>VLOOKUP($B2740,data!$A$6:$M$15000,7)</f>
        <v>N/A</v>
      </c>
    </row>
    <row r="2741" spans="1:4">
      <c r="A2741" s="1">
        <v>38281</v>
      </c>
      <c r="B2741" s="4">
        <v>38281</v>
      </c>
      <c r="C2741" s="12">
        <f t="shared" si="52"/>
        <v>10</v>
      </c>
      <c r="D2741" s="38" t="str">
        <f>VLOOKUP($B2741,data!$A$6:$M$15000,7)</f>
        <v>N/A</v>
      </c>
    </row>
    <row r="2742" spans="1:4">
      <c r="A2742" s="1">
        <v>38282</v>
      </c>
      <c r="B2742" s="4">
        <v>38282</v>
      </c>
      <c r="C2742" s="12">
        <f t="shared" si="52"/>
        <v>10</v>
      </c>
      <c r="D2742" s="38" t="str">
        <f>VLOOKUP($B2742,data!$A$6:$M$15000,7)</f>
        <v>N/A</v>
      </c>
    </row>
    <row r="2743" spans="1:4">
      <c r="A2743" s="1">
        <v>38283</v>
      </c>
      <c r="B2743" s="4">
        <v>38283</v>
      </c>
      <c r="C2743" s="12">
        <f t="shared" si="52"/>
        <v>10</v>
      </c>
      <c r="D2743" s="38" t="str">
        <f>VLOOKUP($B2743,data!$A$6:$M$15000,7)</f>
        <v>N/A</v>
      </c>
    </row>
    <row r="2744" spans="1:4">
      <c r="A2744" s="1">
        <v>38284</v>
      </c>
      <c r="B2744" s="4">
        <v>38284</v>
      </c>
      <c r="C2744" s="12">
        <f t="shared" si="52"/>
        <v>10</v>
      </c>
      <c r="D2744" s="38" t="str">
        <f>VLOOKUP($B2744,data!$A$6:$M$15000,7)</f>
        <v>N/A</v>
      </c>
    </row>
    <row r="2745" spans="1:4">
      <c r="A2745" s="1">
        <v>38285</v>
      </c>
      <c r="B2745" s="4">
        <v>38285</v>
      </c>
      <c r="C2745" s="12">
        <f t="shared" si="52"/>
        <v>10</v>
      </c>
      <c r="D2745" s="38" t="str">
        <f>VLOOKUP($B2745,data!$A$6:$M$15000,7)</f>
        <v>N/A</v>
      </c>
    </row>
    <row r="2746" spans="1:4">
      <c r="A2746" s="1">
        <v>38286</v>
      </c>
      <c r="B2746" s="4">
        <v>38286</v>
      </c>
      <c r="C2746" s="12">
        <f t="shared" si="52"/>
        <v>10</v>
      </c>
      <c r="D2746" s="38" t="str">
        <f>VLOOKUP($B2746,data!$A$6:$M$15000,7)</f>
        <v>N/A</v>
      </c>
    </row>
    <row r="2747" spans="1:4">
      <c r="A2747" s="1">
        <v>38287</v>
      </c>
      <c r="B2747" s="4">
        <v>38287</v>
      </c>
      <c r="C2747" s="12">
        <f t="shared" si="52"/>
        <v>10</v>
      </c>
      <c r="D2747" s="38" t="str">
        <f>VLOOKUP($B2747,data!$A$6:$M$15000,7)</f>
        <v>N/A</v>
      </c>
    </row>
    <row r="2748" spans="1:4">
      <c r="A2748" s="1">
        <v>38288</v>
      </c>
      <c r="B2748" s="4">
        <v>38288</v>
      </c>
      <c r="C2748" s="12">
        <f t="shared" si="52"/>
        <v>10</v>
      </c>
      <c r="D2748" s="38" t="str">
        <f>VLOOKUP($B2748,data!$A$6:$M$15000,7)</f>
        <v>N/A</v>
      </c>
    </row>
    <row r="2749" spans="1:4">
      <c r="A2749" s="1">
        <v>38289</v>
      </c>
      <c r="B2749" s="4">
        <v>38289</v>
      </c>
      <c r="C2749" s="12">
        <f t="shared" si="52"/>
        <v>10</v>
      </c>
      <c r="D2749" s="38" t="str">
        <f>VLOOKUP($B2749,data!$A$6:$M$15000,7)</f>
        <v>N/A</v>
      </c>
    </row>
    <row r="2750" spans="1:4">
      <c r="A2750" s="1">
        <v>38290</v>
      </c>
      <c r="B2750" s="4">
        <v>38290</v>
      </c>
      <c r="C2750" s="12">
        <f t="shared" si="52"/>
        <v>10</v>
      </c>
      <c r="D2750" s="38" t="str">
        <f>VLOOKUP($B2750,data!$A$6:$M$15000,7)</f>
        <v>N/A</v>
      </c>
    </row>
    <row r="2751" spans="1:4">
      <c r="A2751" s="1">
        <v>38291</v>
      </c>
      <c r="B2751" s="4">
        <v>38291</v>
      </c>
      <c r="C2751" s="12">
        <f t="shared" si="52"/>
        <v>10</v>
      </c>
      <c r="D2751" s="38" t="str">
        <f>VLOOKUP($B2751,data!$A$6:$M$15000,7)</f>
        <v>N/A</v>
      </c>
    </row>
    <row r="2752" spans="1:4">
      <c r="A2752" s="1">
        <v>38292</v>
      </c>
      <c r="B2752" s="4">
        <v>38292</v>
      </c>
      <c r="C2752" s="12">
        <f t="shared" si="52"/>
        <v>11</v>
      </c>
      <c r="D2752" s="38" t="str">
        <f>VLOOKUP($B2752,data!$A$6:$M$15000,7)</f>
        <v>N/A</v>
      </c>
    </row>
    <row r="2753" spans="1:4">
      <c r="A2753" s="1">
        <v>38293</v>
      </c>
      <c r="B2753" s="4">
        <v>38293</v>
      </c>
      <c r="C2753" s="12">
        <f t="shared" si="52"/>
        <v>11</v>
      </c>
      <c r="D2753" s="38" t="str">
        <f>VLOOKUP($B2753,data!$A$6:$M$15000,7)</f>
        <v>N/A</v>
      </c>
    </row>
    <row r="2754" spans="1:4">
      <c r="A2754" s="1">
        <v>38294</v>
      </c>
      <c r="B2754" s="4">
        <v>38294</v>
      </c>
      <c r="C2754" s="12">
        <f t="shared" si="52"/>
        <v>11</v>
      </c>
      <c r="D2754" s="38" t="str">
        <f>VLOOKUP($B2754,data!$A$6:$M$15000,7)</f>
        <v>N/A</v>
      </c>
    </row>
    <row r="2755" spans="1:4">
      <c r="A2755" s="1">
        <v>38295</v>
      </c>
      <c r="B2755" s="4">
        <v>38295</v>
      </c>
      <c r="C2755" s="12">
        <f t="shared" si="52"/>
        <v>11</v>
      </c>
      <c r="D2755" s="38" t="str">
        <f>VLOOKUP($B2755,data!$A$6:$M$15000,7)</f>
        <v>N/A</v>
      </c>
    </row>
    <row r="2756" spans="1:4">
      <c r="A2756" s="1">
        <v>38296</v>
      </c>
      <c r="B2756" s="4">
        <v>38296</v>
      </c>
      <c r="C2756" s="12">
        <f t="shared" si="52"/>
        <v>11</v>
      </c>
      <c r="D2756" s="38" t="str">
        <f>VLOOKUP($B2756,data!$A$6:$M$15000,7)</f>
        <v>N/A</v>
      </c>
    </row>
    <row r="2757" spans="1:4">
      <c r="A2757" s="1">
        <v>38297</v>
      </c>
      <c r="B2757" s="4">
        <v>38297</v>
      </c>
      <c r="C2757" s="12">
        <f t="shared" si="52"/>
        <v>11</v>
      </c>
      <c r="D2757" s="38" t="str">
        <f>VLOOKUP($B2757,data!$A$6:$M$15000,7)</f>
        <v>N/A</v>
      </c>
    </row>
    <row r="2758" spans="1:4">
      <c r="A2758" s="1">
        <v>38298</v>
      </c>
      <c r="B2758" s="4">
        <v>38298</v>
      </c>
      <c r="C2758" s="12">
        <f t="shared" si="52"/>
        <v>11</v>
      </c>
      <c r="D2758" s="38" t="str">
        <f>VLOOKUP($B2758,data!$A$6:$M$15000,7)</f>
        <v>N/A</v>
      </c>
    </row>
    <row r="2759" spans="1:4">
      <c r="A2759" s="1">
        <v>38299</v>
      </c>
      <c r="B2759" s="4">
        <v>38299</v>
      </c>
      <c r="C2759" s="12">
        <f t="shared" si="52"/>
        <v>11</v>
      </c>
      <c r="D2759" s="38" t="str">
        <f>VLOOKUP($B2759,data!$A$6:$M$15000,7)</f>
        <v>N/A</v>
      </c>
    </row>
    <row r="2760" spans="1:4">
      <c r="A2760" s="1">
        <v>38300</v>
      </c>
      <c r="B2760" s="4">
        <v>38300</v>
      </c>
      <c r="C2760" s="12">
        <f t="shared" si="52"/>
        <v>11</v>
      </c>
      <c r="D2760" s="38" t="str">
        <f>VLOOKUP($B2760,data!$A$6:$M$15000,7)</f>
        <v>N/A</v>
      </c>
    </row>
    <row r="2761" spans="1:4">
      <c r="A2761" s="1">
        <v>38301</v>
      </c>
      <c r="B2761" s="4">
        <v>38301</v>
      </c>
      <c r="C2761" s="12">
        <f t="shared" si="52"/>
        <v>11</v>
      </c>
      <c r="D2761" s="38" t="str">
        <f>VLOOKUP($B2761,data!$A$6:$M$15000,7)</f>
        <v>N/A</v>
      </c>
    </row>
    <row r="2762" spans="1:4">
      <c r="A2762" s="1">
        <v>38302</v>
      </c>
      <c r="B2762" s="4">
        <v>38302</v>
      </c>
      <c r="C2762" s="12">
        <f t="shared" si="52"/>
        <v>11</v>
      </c>
      <c r="D2762" s="38" t="str">
        <f>VLOOKUP($B2762,data!$A$6:$M$15000,7)</f>
        <v>N/A</v>
      </c>
    </row>
    <row r="2763" spans="1:4">
      <c r="A2763" s="1">
        <v>38303</v>
      </c>
      <c r="B2763" s="4">
        <v>38303</v>
      </c>
      <c r="C2763" s="12">
        <f t="shared" si="52"/>
        <v>11</v>
      </c>
      <c r="D2763" s="38" t="str">
        <f>VLOOKUP($B2763,data!$A$6:$M$15000,7)</f>
        <v>N/A</v>
      </c>
    </row>
    <row r="2764" spans="1:4">
      <c r="A2764" s="1">
        <v>38304</v>
      </c>
      <c r="B2764" s="4">
        <v>38304</v>
      </c>
      <c r="C2764" s="12">
        <f t="shared" ref="C2764:C2827" si="53">IF(B2764&lt;&gt;"",MONTH(B2764),0)</f>
        <v>11</v>
      </c>
      <c r="D2764" s="38" t="str">
        <f>VLOOKUP($B2764,data!$A$6:$M$15000,7)</f>
        <v>N/A</v>
      </c>
    </row>
    <row r="2765" spans="1:4">
      <c r="A2765" s="1">
        <v>38305</v>
      </c>
      <c r="B2765" s="4">
        <v>38305</v>
      </c>
      <c r="C2765" s="12">
        <f t="shared" si="53"/>
        <v>11</v>
      </c>
      <c r="D2765" s="38" t="str">
        <f>VLOOKUP($B2765,data!$A$6:$M$15000,7)</f>
        <v>N/A</v>
      </c>
    </row>
    <row r="2766" spans="1:4">
      <c r="A2766" s="1">
        <v>38306</v>
      </c>
      <c r="B2766" s="4">
        <v>38306</v>
      </c>
      <c r="C2766" s="12">
        <f t="shared" si="53"/>
        <v>11</v>
      </c>
      <c r="D2766" s="38" t="str">
        <f>VLOOKUP($B2766,data!$A$6:$M$15000,7)</f>
        <v>N/A</v>
      </c>
    </row>
    <row r="2767" spans="1:4">
      <c r="A2767" s="1">
        <v>38307</v>
      </c>
      <c r="B2767" s="4">
        <v>38307</v>
      </c>
      <c r="C2767" s="12">
        <f t="shared" si="53"/>
        <v>11</v>
      </c>
      <c r="D2767" s="38" t="str">
        <f>VLOOKUP($B2767,data!$A$6:$M$15000,7)</f>
        <v>N/A</v>
      </c>
    </row>
    <row r="2768" spans="1:4">
      <c r="A2768" s="1">
        <v>38308</v>
      </c>
      <c r="B2768" s="4">
        <v>38308</v>
      </c>
      <c r="C2768" s="12">
        <f t="shared" si="53"/>
        <v>11</v>
      </c>
      <c r="D2768" s="38" t="str">
        <f>VLOOKUP($B2768,data!$A$6:$M$15000,7)</f>
        <v>N/A</v>
      </c>
    </row>
    <row r="2769" spans="1:4">
      <c r="A2769" s="1">
        <v>38309</v>
      </c>
      <c r="B2769" s="4">
        <v>38309</v>
      </c>
      <c r="C2769" s="12">
        <f t="shared" si="53"/>
        <v>11</v>
      </c>
      <c r="D2769" s="38" t="str">
        <f>VLOOKUP($B2769,data!$A$6:$M$15000,7)</f>
        <v>N/A</v>
      </c>
    </row>
    <row r="2770" spans="1:4">
      <c r="A2770" s="1">
        <v>38310</v>
      </c>
      <c r="B2770" s="4">
        <v>38310</v>
      </c>
      <c r="C2770" s="12">
        <f t="shared" si="53"/>
        <v>11</v>
      </c>
      <c r="D2770" s="38" t="str">
        <f>VLOOKUP($B2770,data!$A$6:$M$15000,7)</f>
        <v>N/A</v>
      </c>
    </row>
    <row r="2771" spans="1:4">
      <c r="A2771" s="1">
        <v>38311</v>
      </c>
      <c r="B2771" s="4">
        <v>38311</v>
      </c>
      <c r="C2771" s="12">
        <f t="shared" si="53"/>
        <v>11</v>
      </c>
      <c r="D2771" s="38" t="str">
        <f>VLOOKUP($B2771,data!$A$6:$M$15000,7)</f>
        <v>N/A</v>
      </c>
    </row>
    <row r="2772" spans="1:4">
      <c r="A2772" s="1">
        <v>38312</v>
      </c>
      <c r="B2772" s="4">
        <v>38312</v>
      </c>
      <c r="C2772" s="12">
        <f t="shared" si="53"/>
        <v>11</v>
      </c>
      <c r="D2772" s="38" t="str">
        <f>VLOOKUP($B2772,data!$A$6:$M$15000,7)</f>
        <v>N/A</v>
      </c>
    </row>
    <row r="2773" spans="1:4">
      <c r="A2773" s="1">
        <v>38313</v>
      </c>
      <c r="B2773" s="4">
        <v>38313</v>
      </c>
      <c r="C2773" s="12">
        <f t="shared" si="53"/>
        <v>11</v>
      </c>
      <c r="D2773" s="38" t="str">
        <f>VLOOKUP($B2773,data!$A$6:$M$15000,7)</f>
        <v>N/A</v>
      </c>
    </row>
    <row r="2774" spans="1:4">
      <c r="A2774" s="1">
        <v>38314</v>
      </c>
      <c r="B2774" s="4">
        <v>38314</v>
      </c>
      <c r="C2774" s="12">
        <f t="shared" si="53"/>
        <v>11</v>
      </c>
      <c r="D2774" s="38" t="str">
        <f>VLOOKUP($B2774,data!$A$6:$M$15000,7)</f>
        <v>N/A</v>
      </c>
    </row>
    <row r="2775" spans="1:4">
      <c r="A2775" s="1">
        <v>38315</v>
      </c>
      <c r="B2775" s="4">
        <v>38315</v>
      </c>
      <c r="C2775" s="12">
        <f t="shared" si="53"/>
        <v>11</v>
      </c>
      <c r="D2775" s="38" t="str">
        <f>VLOOKUP($B2775,data!$A$6:$M$15000,7)</f>
        <v>N/A</v>
      </c>
    </row>
    <row r="2776" spans="1:4">
      <c r="A2776" s="1">
        <v>38316</v>
      </c>
      <c r="B2776" s="4">
        <v>38316</v>
      </c>
      <c r="C2776" s="12">
        <f t="shared" si="53"/>
        <v>11</v>
      </c>
      <c r="D2776" s="38" t="str">
        <f>VLOOKUP($B2776,data!$A$6:$M$15000,7)</f>
        <v>N/A</v>
      </c>
    </row>
    <row r="2777" spans="1:4">
      <c r="A2777" s="1">
        <v>38317</v>
      </c>
      <c r="B2777" s="4">
        <v>38317</v>
      </c>
      <c r="C2777" s="12">
        <f t="shared" si="53"/>
        <v>11</v>
      </c>
      <c r="D2777" s="38" t="str">
        <f>VLOOKUP($B2777,data!$A$6:$M$15000,7)</f>
        <v>N/A</v>
      </c>
    </row>
    <row r="2778" spans="1:4">
      <c r="A2778" s="1">
        <v>38318</v>
      </c>
      <c r="B2778" s="4">
        <v>38318</v>
      </c>
      <c r="C2778" s="12">
        <f t="shared" si="53"/>
        <v>11</v>
      </c>
      <c r="D2778" s="38" t="str">
        <f>VLOOKUP($B2778,data!$A$6:$M$15000,7)</f>
        <v>N/A</v>
      </c>
    </row>
    <row r="2779" spans="1:4">
      <c r="A2779" s="1">
        <v>38319</v>
      </c>
      <c r="B2779" s="4">
        <v>38319</v>
      </c>
      <c r="C2779" s="12">
        <f t="shared" si="53"/>
        <v>11</v>
      </c>
      <c r="D2779" s="38" t="str">
        <f>VLOOKUP($B2779,data!$A$6:$M$15000,7)</f>
        <v>N/A</v>
      </c>
    </row>
    <row r="2780" spans="1:4">
      <c r="A2780" s="1">
        <v>38320</v>
      </c>
      <c r="B2780" s="4">
        <v>38320</v>
      </c>
      <c r="C2780" s="12">
        <f t="shared" si="53"/>
        <v>11</v>
      </c>
      <c r="D2780" s="38" t="str">
        <f>VLOOKUP($B2780,data!$A$6:$M$15000,7)</f>
        <v>N/A</v>
      </c>
    </row>
    <row r="2781" spans="1:4">
      <c r="A2781" s="1">
        <v>38321</v>
      </c>
      <c r="B2781" s="4">
        <v>38321</v>
      </c>
      <c r="C2781" s="12">
        <f t="shared" si="53"/>
        <v>11</v>
      </c>
      <c r="D2781" s="38" t="str">
        <f>VLOOKUP($B2781,data!$A$6:$M$15000,7)</f>
        <v>N/A</v>
      </c>
    </row>
    <row r="2782" spans="1:4">
      <c r="A2782" s="1">
        <v>38322</v>
      </c>
      <c r="B2782" s="4">
        <v>38322</v>
      </c>
      <c r="C2782" s="12">
        <f t="shared" si="53"/>
        <v>12</v>
      </c>
      <c r="D2782" s="38" t="str">
        <f>VLOOKUP($B2782,data!$A$6:$M$15000,7)</f>
        <v>N/A</v>
      </c>
    </row>
    <row r="2783" spans="1:4">
      <c r="A2783" s="1">
        <v>38323</v>
      </c>
      <c r="B2783" s="4">
        <v>38323</v>
      </c>
      <c r="C2783" s="12">
        <f t="shared" si="53"/>
        <v>12</v>
      </c>
      <c r="D2783" s="38" t="str">
        <f>VLOOKUP($B2783,data!$A$6:$M$15000,7)</f>
        <v>N/A</v>
      </c>
    </row>
    <row r="2784" spans="1:4">
      <c r="A2784" s="1">
        <v>38324</v>
      </c>
      <c r="B2784" s="4">
        <v>38324</v>
      </c>
      <c r="C2784" s="12">
        <f t="shared" si="53"/>
        <v>12</v>
      </c>
      <c r="D2784" s="38" t="str">
        <f>VLOOKUP($B2784,data!$A$6:$M$15000,7)</f>
        <v>N/A</v>
      </c>
    </row>
    <row r="2785" spans="1:4">
      <c r="A2785" s="1">
        <v>38325</v>
      </c>
      <c r="B2785" s="4">
        <v>38325</v>
      </c>
      <c r="C2785" s="12">
        <f t="shared" si="53"/>
        <v>12</v>
      </c>
      <c r="D2785" s="38" t="str">
        <f>VLOOKUP($B2785,data!$A$6:$M$15000,7)</f>
        <v>N/A</v>
      </c>
    </row>
    <row r="2786" spans="1:4">
      <c r="A2786" s="1">
        <v>38326</v>
      </c>
      <c r="B2786" s="4">
        <v>38326</v>
      </c>
      <c r="C2786" s="12">
        <f t="shared" si="53"/>
        <v>12</v>
      </c>
      <c r="D2786" s="38" t="str">
        <f>VLOOKUP($B2786,data!$A$6:$M$15000,7)</f>
        <v>N/A</v>
      </c>
    </row>
    <row r="2787" spans="1:4">
      <c r="A2787" s="1">
        <v>38327</v>
      </c>
      <c r="B2787" s="4">
        <v>38327</v>
      </c>
      <c r="C2787" s="12">
        <f t="shared" si="53"/>
        <v>12</v>
      </c>
      <c r="D2787" s="38" t="str">
        <f>VLOOKUP($B2787,data!$A$6:$M$15000,7)</f>
        <v>N/A</v>
      </c>
    </row>
    <row r="2788" spans="1:4">
      <c r="A2788" s="1">
        <v>38328</v>
      </c>
      <c r="B2788" s="4">
        <v>38328</v>
      </c>
      <c r="C2788" s="12">
        <f t="shared" si="53"/>
        <v>12</v>
      </c>
      <c r="D2788" s="38" t="str">
        <f>VLOOKUP($B2788,data!$A$6:$M$15000,7)</f>
        <v>N/A</v>
      </c>
    </row>
    <row r="2789" spans="1:4">
      <c r="A2789" s="1">
        <v>38329</v>
      </c>
      <c r="B2789" s="4">
        <v>38329</v>
      </c>
      <c r="C2789" s="12">
        <f t="shared" si="53"/>
        <v>12</v>
      </c>
      <c r="D2789" s="38" t="str">
        <f>VLOOKUP($B2789,data!$A$6:$M$15000,7)</f>
        <v>N/A</v>
      </c>
    </row>
    <row r="2790" spans="1:4">
      <c r="A2790" s="1">
        <v>38330</v>
      </c>
      <c r="B2790" s="4">
        <v>38330</v>
      </c>
      <c r="C2790" s="12">
        <f t="shared" si="53"/>
        <v>12</v>
      </c>
      <c r="D2790" s="38" t="str">
        <f>VLOOKUP($B2790,data!$A$6:$M$15000,7)</f>
        <v>N/A</v>
      </c>
    </row>
    <row r="2791" spans="1:4">
      <c r="A2791" s="1">
        <v>38331</v>
      </c>
      <c r="B2791" s="4">
        <v>38331</v>
      </c>
      <c r="C2791" s="12">
        <f t="shared" si="53"/>
        <v>12</v>
      </c>
      <c r="D2791" s="38" t="str">
        <f>VLOOKUP($B2791,data!$A$6:$M$15000,7)</f>
        <v>N/A</v>
      </c>
    </row>
    <row r="2792" spans="1:4">
      <c r="A2792" s="1">
        <v>38332</v>
      </c>
      <c r="B2792" s="4">
        <v>38332</v>
      </c>
      <c r="C2792" s="12">
        <f t="shared" si="53"/>
        <v>12</v>
      </c>
      <c r="D2792" s="38" t="str">
        <f>VLOOKUP($B2792,data!$A$6:$M$15000,7)</f>
        <v>N/A</v>
      </c>
    </row>
    <row r="2793" spans="1:4">
      <c r="A2793" s="1">
        <v>38333</v>
      </c>
      <c r="B2793" s="4">
        <v>38333</v>
      </c>
      <c r="C2793" s="12">
        <f t="shared" si="53"/>
        <v>12</v>
      </c>
      <c r="D2793" s="38" t="str">
        <f>VLOOKUP($B2793,data!$A$6:$M$15000,7)</f>
        <v>N/A</v>
      </c>
    </row>
    <row r="2794" spans="1:4">
      <c r="A2794" s="1">
        <v>38334</v>
      </c>
      <c r="B2794" s="4">
        <v>38334</v>
      </c>
      <c r="C2794" s="12">
        <f t="shared" si="53"/>
        <v>12</v>
      </c>
      <c r="D2794" s="38" t="str">
        <f>VLOOKUP($B2794,data!$A$6:$M$15000,7)</f>
        <v>N/A</v>
      </c>
    </row>
    <row r="2795" spans="1:4">
      <c r="A2795" s="1">
        <v>38335</v>
      </c>
      <c r="B2795" s="4">
        <v>38335</v>
      </c>
      <c r="C2795" s="12">
        <f t="shared" si="53"/>
        <v>12</v>
      </c>
      <c r="D2795" s="38" t="str">
        <f>VLOOKUP($B2795,data!$A$6:$M$15000,7)</f>
        <v>N/A</v>
      </c>
    </row>
    <row r="2796" spans="1:4">
      <c r="A2796" s="1">
        <v>38336</v>
      </c>
      <c r="B2796" s="4">
        <v>38336</v>
      </c>
      <c r="C2796" s="12">
        <f t="shared" si="53"/>
        <v>12</v>
      </c>
      <c r="D2796" s="38" t="str">
        <f>VLOOKUP($B2796,data!$A$6:$M$15000,7)</f>
        <v>N/A</v>
      </c>
    </row>
    <row r="2797" spans="1:4">
      <c r="A2797" s="1">
        <v>38337</v>
      </c>
      <c r="B2797" s="4">
        <v>38337</v>
      </c>
      <c r="C2797" s="12">
        <f t="shared" si="53"/>
        <v>12</v>
      </c>
      <c r="D2797" s="38" t="str">
        <f>VLOOKUP($B2797,data!$A$6:$M$15000,7)</f>
        <v>N/A</v>
      </c>
    </row>
    <row r="2798" spans="1:4">
      <c r="A2798" s="1">
        <v>38338</v>
      </c>
      <c r="B2798" s="4">
        <v>38338</v>
      </c>
      <c r="C2798" s="12">
        <f t="shared" si="53"/>
        <v>12</v>
      </c>
      <c r="D2798" s="38" t="str">
        <f>VLOOKUP($B2798,data!$A$6:$M$15000,7)</f>
        <v>N/A</v>
      </c>
    </row>
    <row r="2799" spans="1:4">
      <c r="A2799" s="1">
        <v>38339</v>
      </c>
      <c r="B2799" s="4">
        <v>38339</v>
      </c>
      <c r="C2799" s="12">
        <f t="shared" si="53"/>
        <v>12</v>
      </c>
      <c r="D2799" s="38" t="str">
        <f>VLOOKUP($B2799,data!$A$6:$M$15000,7)</f>
        <v>N/A</v>
      </c>
    </row>
    <row r="2800" spans="1:4">
      <c r="A2800" s="1">
        <v>38340</v>
      </c>
      <c r="B2800" s="4">
        <v>38340</v>
      </c>
      <c r="C2800" s="12">
        <f t="shared" si="53"/>
        <v>12</v>
      </c>
      <c r="D2800" s="38" t="str">
        <f>VLOOKUP($B2800,data!$A$6:$M$15000,7)</f>
        <v>N/A</v>
      </c>
    </row>
    <row r="2801" spans="1:4">
      <c r="A2801" s="1">
        <v>38341</v>
      </c>
      <c r="B2801" s="4">
        <v>38341</v>
      </c>
      <c r="C2801" s="12">
        <f t="shared" si="53"/>
        <v>12</v>
      </c>
      <c r="D2801" s="38" t="str">
        <f>VLOOKUP($B2801,data!$A$6:$M$15000,7)</f>
        <v>N/A</v>
      </c>
    </row>
    <row r="2802" spans="1:4">
      <c r="A2802" s="1">
        <v>38342</v>
      </c>
      <c r="B2802" s="4">
        <v>38342</v>
      </c>
      <c r="C2802" s="12">
        <f t="shared" si="53"/>
        <v>12</v>
      </c>
      <c r="D2802" s="38" t="str">
        <f>VLOOKUP($B2802,data!$A$6:$M$15000,7)</f>
        <v>N/A</v>
      </c>
    </row>
    <row r="2803" spans="1:4">
      <c r="A2803" s="1">
        <v>38343</v>
      </c>
      <c r="B2803" s="4">
        <v>38343</v>
      </c>
      <c r="C2803" s="12">
        <f t="shared" si="53"/>
        <v>12</v>
      </c>
      <c r="D2803" s="38" t="str">
        <f>VLOOKUP($B2803,data!$A$6:$M$15000,7)</f>
        <v>N/A</v>
      </c>
    </row>
    <row r="2804" spans="1:4">
      <c r="A2804" s="1">
        <v>38344</v>
      </c>
      <c r="B2804" s="4">
        <v>38344</v>
      </c>
      <c r="C2804" s="12">
        <f t="shared" si="53"/>
        <v>12</v>
      </c>
      <c r="D2804" s="38" t="str">
        <f>VLOOKUP($B2804,data!$A$6:$M$15000,7)</f>
        <v>N/A</v>
      </c>
    </row>
    <row r="2805" spans="1:4">
      <c r="A2805" s="1">
        <v>38345</v>
      </c>
      <c r="B2805" s="4">
        <v>38345</v>
      </c>
      <c r="C2805" s="12">
        <f t="shared" si="53"/>
        <v>12</v>
      </c>
      <c r="D2805" s="38" t="str">
        <f>VLOOKUP($B2805,data!$A$6:$M$15000,7)</f>
        <v>N/A</v>
      </c>
    </row>
    <row r="2806" spans="1:4">
      <c r="A2806" s="1">
        <v>38346</v>
      </c>
      <c r="B2806" s="4">
        <v>38346</v>
      </c>
      <c r="C2806" s="12">
        <f t="shared" si="53"/>
        <v>12</v>
      </c>
      <c r="D2806" s="38" t="str">
        <f>VLOOKUP($B2806,data!$A$6:$M$15000,7)</f>
        <v>N/A</v>
      </c>
    </row>
    <row r="2807" spans="1:4">
      <c r="A2807" s="1">
        <v>38347</v>
      </c>
      <c r="B2807" s="4">
        <v>38347</v>
      </c>
      <c r="C2807" s="12">
        <f t="shared" si="53"/>
        <v>12</v>
      </c>
      <c r="D2807" s="38" t="str">
        <f>VLOOKUP($B2807,data!$A$6:$M$15000,7)</f>
        <v>N/A</v>
      </c>
    </row>
    <row r="2808" spans="1:4">
      <c r="A2808" s="1">
        <v>38348</v>
      </c>
      <c r="B2808" s="4">
        <v>38348</v>
      </c>
      <c r="C2808" s="12">
        <f t="shared" si="53"/>
        <v>12</v>
      </c>
      <c r="D2808" s="38" t="str">
        <f>VLOOKUP($B2808,data!$A$6:$M$15000,7)</f>
        <v>N/A</v>
      </c>
    </row>
    <row r="2809" spans="1:4">
      <c r="A2809" s="1">
        <v>38349</v>
      </c>
      <c r="B2809" s="4">
        <v>38349</v>
      </c>
      <c r="C2809" s="12">
        <f t="shared" si="53"/>
        <v>12</v>
      </c>
      <c r="D2809" s="38" t="str">
        <f>VLOOKUP($B2809,data!$A$6:$M$15000,7)</f>
        <v>N/A</v>
      </c>
    </row>
    <row r="2810" spans="1:4">
      <c r="A2810" s="1">
        <v>38350</v>
      </c>
      <c r="B2810" s="4">
        <v>38350</v>
      </c>
      <c r="C2810" s="12">
        <f t="shared" si="53"/>
        <v>12</v>
      </c>
      <c r="D2810" s="38" t="str">
        <f>VLOOKUP($B2810,data!$A$6:$M$15000,7)</f>
        <v>N/A</v>
      </c>
    </row>
    <row r="2811" spans="1:4">
      <c r="A2811" s="1">
        <v>38351</v>
      </c>
      <c r="B2811" s="4">
        <v>38351</v>
      </c>
      <c r="C2811" s="12">
        <f t="shared" si="53"/>
        <v>12</v>
      </c>
      <c r="D2811" s="38" t="str">
        <f>VLOOKUP($B2811,data!$A$6:$M$15000,7)</f>
        <v>N/A</v>
      </c>
    </row>
    <row r="2812" spans="1:4">
      <c r="A2812" s="1">
        <v>38352</v>
      </c>
      <c r="B2812" s="4">
        <v>38352</v>
      </c>
      <c r="C2812" s="12">
        <f t="shared" si="53"/>
        <v>12</v>
      </c>
      <c r="D2812" s="38" t="str">
        <f>VLOOKUP($B2812,data!$A$6:$M$15000,7)</f>
        <v>N/A</v>
      </c>
    </row>
    <row r="2813" spans="1:4">
      <c r="A2813" s="1">
        <v>38353</v>
      </c>
      <c r="B2813" s="4">
        <v>38353</v>
      </c>
      <c r="C2813" s="12">
        <f t="shared" si="53"/>
        <v>1</v>
      </c>
      <c r="D2813" s="38" t="str">
        <f>VLOOKUP($B2813,data!$A$6:$M$15000,7)</f>
        <v>N/A</v>
      </c>
    </row>
    <row r="2814" spans="1:4">
      <c r="A2814" s="1">
        <v>38354</v>
      </c>
      <c r="B2814" s="4">
        <v>38354</v>
      </c>
      <c r="C2814" s="12">
        <f t="shared" si="53"/>
        <v>1</v>
      </c>
      <c r="D2814" s="38" t="str">
        <f>VLOOKUP($B2814,data!$A$6:$M$15000,7)</f>
        <v>N/A</v>
      </c>
    </row>
    <row r="2815" spans="1:4">
      <c r="A2815" s="1">
        <v>38355</v>
      </c>
      <c r="B2815" s="4">
        <v>38355</v>
      </c>
      <c r="C2815" s="12">
        <f t="shared" si="53"/>
        <v>1</v>
      </c>
      <c r="D2815" s="38" t="str">
        <f>VLOOKUP($B2815,data!$A$6:$M$15000,7)</f>
        <v>N/A</v>
      </c>
    </row>
    <row r="2816" spans="1:4">
      <c r="A2816" s="1">
        <v>38356</v>
      </c>
      <c r="B2816" s="4">
        <v>38356</v>
      </c>
      <c r="C2816" s="12">
        <f t="shared" si="53"/>
        <v>1</v>
      </c>
      <c r="D2816" s="38" t="str">
        <f>VLOOKUP($B2816,data!$A$6:$M$15000,7)</f>
        <v>N/A</v>
      </c>
    </row>
    <row r="2817" spans="1:4">
      <c r="A2817" s="1">
        <v>38357</v>
      </c>
      <c r="B2817" s="4">
        <v>38357</v>
      </c>
      <c r="C2817" s="12">
        <f t="shared" si="53"/>
        <v>1</v>
      </c>
      <c r="D2817" s="38" t="str">
        <f>VLOOKUP($B2817,data!$A$6:$M$15000,7)</f>
        <v>N/A</v>
      </c>
    </row>
    <row r="2818" spans="1:4">
      <c r="A2818" s="1">
        <v>38358</v>
      </c>
      <c r="B2818" s="4">
        <v>38358</v>
      </c>
      <c r="C2818" s="12">
        <f t="shared" si="53"/>
        <v>1</v>
      </c>
      <c r="D2818" s="38" t="str">
        <f>VLOOKUP($B2818,data!$A$6:$M$15000,7)</f>
        <v>N/A</v>
      </c>
    </row>
    <row r="2819" spans="1:4">
      <c r="A2819" s="1">
        <v>38359</v>
      </c>
      <c r="B2819" s="4">
        <v>38359</v>
      </c>
      <c r="C2819" s="12">
        <f t="shared" si="53"/>
        <v>1</v>
      </c>
      <c r="D2819" s="38" t="str">
        <f>VLOOKUP($B2819,data!$A$6:$M$15000,7)</f>
        <v>N/A</v>
      </c>
    </row>
    <row r="2820" spans="1:4">
      <c r="A2820" s="1">
        <v>38360</v>
      </c>
      <c r="B2820" s="4">
        <v>38360</v>
      </c>
      <c r="C2820" s="12">
        <f t="shared" si="53"/>
        <v>1</v>
      </c>
      <c r="D2820" s="38" t="str">
        <f>VLOOKUP($B2820,data!$A$6:$M$15000,7)</f>
        <v>N/A</v>
      </c>
    </row>
    <row r="2821" spans="1:4">
      <c r="A2821" s="1">
        <v>38361</v>
      </c>
      <c r="B2821" s="4">
        <v>38361</v>
      </c>
      <c r="C2821" s="12">
        <f t="shared" si="53"/>
        <v>1</v>
      </c>
      <c r="D2821" s="38" t="str">
        <f>VLOOKUP($B2821,data!$A$6:$M$15000,7)</f>
        <v>N/A</v>
      </c>
    </row>
    <row r="2822" spans="1:4">
      <c r="A2822" s="1">
        <v>38362</v>
      </c>
      <c r="B2822" s="4">
        <v>38362</v>
      </c>
      <c r="C2822" s="12">
        <f t="shared" si="53"/>
        <v>1</v>
      </c>
      <c r="D2822" s="38" t="str">
        <f>VLOOKUP($B2822,data!$A$6:$M$15000,7)</f>
        <v>N/A</v>
      </c>
    </row>
    <row r="2823" spans="1:4">
      <c r="A2823" s="1">
        <v>38363</v>
      </c>
      <c r="B2823" s="4">
        <v>38363</v>
      </c>
      <c r="C2823" s="12">
        <f t="shared" si="53"/>
        <v>1</v>
      </c>
      <c r="D2823" s="38" t="str">
        <f>VLOOKUP($B2823,data!$A$6:$M$15000,7)</f>
        <v>N/A</v>
      </c>
    </row>
    <row r="2824" spans="1:4">
      <c r="A2824" s="1">
        <v>38364</v>
      </c>
      <c r="B2824" s="4">
        <v>38364</v>
      </c>
      <c r="C2824" s="12">
        <f t="shared" si="53"/>
        <v>1</v>
      </c>
      <c r="D2824" s="38" t="str">
        <f>VLOOKUP($B2824,data!$A$6:$M$15000,7)</f>
        <v>N/A</v>
      </c>
    </row>
    <row r="2825" spans="1:4">
      <c r="A2825" s="1">
        <v>38365</v>
      </c>
      <c r="B2825" s="4">
        <v>38365</v>
      </c>
      <c r="C2825" s="12">
        <f t="shared" si="53"/>
        <v>1</v>
      </c>
      <c r="D2825" s="38" t="str">
        <f>VLOOKUP($B2825,data!$A$6:$M$15000,7)</f>
        <v>N/A</v>
      </c>
    </row>
    <row r="2826" spans="1:4">
      <c r="A2826" s="1">
        <v>38366</v>
      </c>
      <c r="B2826" s="4">
        <v>38366</v>
      </c>
      <c r="C2826" s="12">
        <f t="shared" si="53"/>
        <v>1</v>
      </c>
      <c r="D2826" s="38" t="str">
        <f>VLOOKUP($B2826,data!$A$6:$M$15000,7)</f>
        <v>N/A</v>
      </c>
    </row>
    <row r="2827" spans="1:4">
      <c r="A2827" s="1">
        <v>38367</v>
      </c>
      <c r="B2827" s="4">
        <v>38367</v>
      </c>
      <c r="C2827" s="12">
        <f t="shared" si="53"/>
        <v>1</v>
      </c>
      <c r="D2827" s="38" t="str">
        <f>VLOOKUP($B2827,data!$A$6:$M$15000,7)</f>
        <v>N/A</v>
      </c>
    </row>
    <row r="2828" spans="1:4">
      <c r="A2828" s="1">
        <v>38368</v>
      </c>
      <c r="B2828" s="4">
        <v>38368</v>
      </c>
      <c r="C2828" s="12">
        <f t="shared" ref="C2828:C2891" si="54">IF(B2828&lt;&gt;"",MONTH(B2828),0)</f>
        <v>1</v>
      </c>
      <c r="D2828" s="38" t="str">
        <f>VLOOKUP($B2828,data!$A$6:$M$15000,7)</f>
        <v>N/A</v>
      </c>
    </row>
    <row r="2829" spans="1:4">
      <c r="A2829" s="1">
        <v>38369</v>
      </c>
      <c r="B2829" s="4">
        <v>38369</v>
      </c>
      <c r="C2829" s="12">
        <f t="shared" si="54"/>
        <v>1</v>
      </c>
      <c r="D2829" s="38" t="str">
        <f>VLOOKUP($B2829,data!$A$6:$M$15000,7)</f>
        <v>N/A</v>
      </c>
    </row>
    <row r="2830" spans="1:4">
      <c r="A2830" s="1">
        <v>38370</v>
      </c>
      <c r="B2830" s="4">
        <v>38370</v>
      </c>
      <c r="C2830" s="12">
        <f t="shared" si="54"/>
        <v>1</v>
      </c>
      <c r="D2830" s="38" t="str">
        <f>VLOOKUP($B2830,data!$A$6:$M$15000,7)</f>
        <v>N/A</v>
      </c>
    </row>
    <row r="2831" spans="1:4">
      <c r="A2831" s="1">
        <v>38371</v>
      </c>
      <c r="B2831" s="4">
        <v>38371</v>
      </c>
      <c r="C2831" s="12">
        <f t="shared" si="54"/>
        <v>1</v>
      </c>
      <c r="D2831" s="38" t="str">
        <f>VLOOKUP($B2831,data!$A$6:$M$15000,7)</f>
        <v>N/A</v>
      </c>
    </row>
    <row r="2832" spans="1:4">
      <c r="A2832" s="1">
        <v>38372</v>
      </c>
      <c r="B2832" s="4">
        <v>38372</v>
      </c>
      <c r="C2832" s="12">
        <f t="shared" si="54"/>
        <v>1</v>
      </c>
      <c r="D2832" s="38" t="str">
        <f>VLOOKUP($B2832,data!$A$6:$M$15000,7)</f>
        <v>N/A</v>
      </c>
    </row>
    <row r="2833" spans="1:4">
      <c r="A2833" s="1">
        <v>38373</v>
      </c>
      <c r="B2833" s="4">
        <v>38373</v>
      </c>
      <c r="C2833" s="12">
        <f t="shared" si="54"/>
        <v>1</v>
      </c>
      <c r="D2833" s="38" t="str">
        <f>VLOOKUP($B2833,data!$A$6:$M$15000,7)</f>
        <v>N/A</v>
      </c>
    </row>
    <row r="2834" spans="1:4">
      <c r="A2834" s="1">
        <v>38374</v>
      </c>
      <c r="B2834" s="4">
        <v>38374</v>
      </c>
      <c r="C2834" s="12">
        <f t="shared" si="54"/>
        <v>1</v>
      </c>
      <c r="D2834" s="38" t="str">
        <f>VLOOKUP($B2834,data!$A$6:$M$15000,7)</f>
        <v>N/A</v>
      </c>
    </row>
    <row r="2835" spans="1:4">
      <c r="A2835" s="1">
        <v>38375</v>
      </c>
      <c r="B2835" s="4">
        <v>38375</v>
      </c>
      <c r="C2835" s="12">
        <f t="shared" si="54"/>
        <v>1</v>
      </c>
      <c r="D2835" s="38" t="str">
        <f>VLOOKUP($B2835,data!$A$6:$M$15000,7)</f>
        <v>N/A</v>
      </c>
    </row>
    <row r="2836" spans="1:4">
      <c r="A2836" s="1">
        <v>38376</v>
      </c>
      <c r="B2836" s="4">
        <v>38376</v>
      </c>
      <c r="C2836" s="12">
        <f t="shared" si="54"/>
        <v>1</v>
      </c>
      <c r="D2836" s="38" t="str">
        <f>VLOOKUP($B2836,data!$A$6:$M$15000,7)</f>
        <v>N/A</v>
      </c>
    </row>
    <row r="2837" spans="1:4">
      <c r="A2837" s="1">
        <v>38377</v>
      </c>
      <c r="B2837" s="4">
        <v>38377</v>
      </c>
      <c r="C2837" s="12">
        <f t="shared" si="54"/>
        <v>1</v>
      </c>
      <c r="D2837" s="38" t="str">
        <f>VLOOKUP($B2837,data!$A$6:$M$15000,7)</f>
        <v>N/A</v>
      </c>
    </row>
    <row r="2838" spans="1:4">
      <c r="A2838" s="1">
        <v>38378</v>
      </c>
      <c r="B2838" s="4">
        <v>38378</v>
      </c>
      <c r="C2838" s="12">
        <f t="shared" si="54"/>
        <v>1</v>
      </c>
      <c r="D2838" s="38" t="str">
        <f>VLOOKUP($B2838,data!$A$6:$M$15000,7)</f>
        <v>N/A</v>
      </c>
    </row>
    <row r="2839" spans="1:4">
      <c r="A2839" s="1">
        <v>38379</v>
      </c>
      <c r="B2839" s="4">
        <v>38379</v>
      </c>
      <c r="C2839" s="12">
        <f t="shared" si="54"/>
        <v>1</v>
      </c>
      <c r="D2839" s="38" t="str">
        <f>VLOOKUP($B2839,data!$A$6:$M$15000,7)</f>
        <v>N/A</v>
      </c>
    </row>
    <row r="2840" spans="1:4">
      <c r="A2840" s="1">
        <v>38380</v>
      </c>
      <c r="B2840" s="4">
        <v>38380</v>
      </c>
      <c r="C2840" s="12">
        <f t="shared" si="54"/>
        <v>1</v>
      </c>
      <c r="D2840" s="38" t="str">
        <f>VLOOKUP($B2840,data!$A$6:$M$15000,7)</f>
        <v>N/A</v>
      </c>
    </row>
    <row r="2841" spans="1:4">
      <c r="A2841" s="1">
        <v>38381</v>
      </c>
      <c r="B2841" s="4">
        <v>38381</v>
      </c>
      <c r="C2841" s="12">
        <f t="shared" si="54"/>
        <v>1</v>
      </c>
      <c r="D2841" s="38" t="str">
        <f>VLOOKUP($B2841,data!$A$6:$M$15000,7)</f>
        <v>N/A</v>
      </c>
    </row>
    <row r="2842" spans="1:4">
      <c r="A2842" s="1">
        <v>38382</v>
      </c>
      <c r="B2842" s="4">
        <v>38382</v>
      </c>
      <c r="C2842" s="12">
        <f t="shared" si="54"/>
        <v>1</v>
      </c>
      <c r="D2842" s="38" t="str">
        <f>VLOOKUP($B2842,data!$A$6:$M$15000,7)</f>
        <v>N/A</v>
      </c>
    </row>
    <row r="2843" spans="1:4">
      <c r="A2843" s="1">
        <v>38383</v>
      </c>
      <c r="B2843" s="4">
        <v>38383</v>
      </c>
      <c r="C2843" s="12">
        <f t="shared" si="54"/>
        <v>1</v>
      </c>
      <c r="D2843" s="38" t="str">
        <f>VLOOKUP($B2843,data!$A$6:$M$15000,7)</f>
        <v>N/A</v>
      </c>
    </row>
    <row r="2844" spans="1:4">
      <c r="A2844" s="1">
        <v>38384</v>
      </c>
      <c r="B2844" s="4">
        <v>38384</v>
      </c>
      <c r="C2844" s="12">
        <f t="shared" si="54"/>
        <v>2</v>
      </c>
      <c r="D2844" s="38" t="str">
        <f>VLOOKUP($B2844,data!$A$6:$M$15000,7)</f>
        <v>N/A</v>
      </c>
    </row>
    <row r="2845" spans="1:4">
      <c r="A2845" s="1">
        <v>38385</v>
      </c>
      <c r="B2845" s="4">
        <v>38385</v>
      </c>
      <c r="C2845" s="12">
        <f t="shared" si="54"/>
        <v>2</v>
      </c>
      <c r="D2845" s="38" t="str">
        <f>VLOOKUP($B2845,data!$A$6:$M$15000,7)</f>
        <v>N/A</v>
      </c>
    </row>
    <row r="2846" spans="1:4">
      <c r="A2846" s="1">
        <v>38386</v>
      </c>
      <c r="B2846" s="4">
        <v>38386</v>
      </c>
      <c r="C2846" s="12">
        <f t="shared" si="54"/>
        <v>2</v>
      </c>
      <c r="D2846" s="38" t="str">
        <f>VLOOKUP($B2846,data!$A$6:$M$15000,7)</f>
        <v>N/A</v>
      </c>
    </row>
    <row r="2847" spans="1:4">
      <c r="A2847" s="1">
        <v>38387</v>
      </c>
      <c r="B2847" s="4">
        <v>38387</v>
      </c>
      <c r="C2847" s="12">
        <f t="shared" si="54"/>
        <v>2</v>
      </c>
      <c r="D2847" s="38" t="str">
        <f>VLOOKUP($B2847,data!$A$6:$M$15000,7)</f>
        <v>N/A</v>
      </c>
    </row>
    <row r="2848" spans="1:4">
      <c r="A2848" s="1">
        <v>38388</v>
      </c>
      <c r="B2848" s="4">
        <v>38388</v>
      </c>
      <c r="C2848" s="12">
        <f t="shared" si="54"/>
        <v>2</v>
      </c>
      <c r="D2848" s="38" t="str">
        <f>VLOOKUP($B2848,data!$A$6:$M$15000,7)</f>
        <v>N/A</v>
      </c>
    </row>
    <row r="2849" spans="1:4">
      <c r="A2849" s="1">
        <v>38389</v>
      </c>
      <c r="B2849" s="4">
        <v>38389</v>
      </c>
      <c r="C2849" s="12">
        <f t="shared" si="54"/>
        <v>2</v>
      </c>
      <c r="D2849" s="38" t="str">
        <f>VLOOKUP($B2849,data!$A$6:$M$15000,7)</f>
        <v>N/A</v>
      </c>
    </row>
    <row r="2850" spans="1:4">
      <c r="A2850" s="1">
        <v>38390</v>
      </c>
      <c r="B2850" s="4">
        <v>38390</v>
      </c>
      <c r="C2850" s="12">
        <f t="shared" si="54"/>
        <v>2</v>
      </c>
      <c r="D2850" s="38" t="str">
        <f>VLOOKUP($B2850,data!$A$6:$M$15000,7)</f>
        <v>N/A</v>
      </c>
    </row>
    <row r="2851" spans="1:4">
      <c r="A2851" s="1">
        <v>38391</v>
      </c>
      <c r="B2851" s="4">
        <v>38391</v>
      </c>
      <c r="C2851" s="12">
        <f t="shared" si="54"/>
        <v>2</v>
      </c>
      <c r="D2851" s="38" t="str">
        <f>VLOOKUP($B2851,data!$A$6:$M$15000,7)</f>
        <v>N/A</v>
      </c>
    </row>
    <row r="2852" spans="1:4">
      <c r="A2852" s="1">
        <v>38392</v>
      </c>
      <c r="B2852" s="4">
        <v>38392</v>
      </c>
      <c r="C2852" s="12">
        <f t="shared" si="54"/>
        <v>2</v>
      </c>
      <c r="D2852" s="38" t="str">
        <f>VLOOKUP($B2852,data!$A$6:$M$15000,7)</f>
        <v>N/A</v>
      </c>
    </row>
    <row r="2853" spans="1:4">
      <c r="A2853" s="1">
        <v>38393</v>
      </c>
      <c r="B2853" s="4">
        <v>38393</v>
      </c>
      <c r="C2853" s="12">
        <f t="shared" si="54"/>
        <v>2</v>
      </c>
      <c r="D2853" s="38" t="str">
        <f>VLOOKUP($B2853,data!$A$6:$M$15000,7)</f>
        <v>N/A</v>
      </c>
    </row>
    <row r="2854" spans="1:4">
      <c r="A2854" s="1">
        <v>38394</v>
      </c>
      <c r="B2854" s="4">
        <v>38394</v>
      </c>
      <c r="C2854" s="12">
        <f t="shared" si="54"/>
        <v>2</v>
      </c>
      <c r="D2854" s="38" t="str">
        <f>VLOOKUP($B2854,data!$A$6:$M$15000,7)</f>
        <v>N/A</v>
      </c>
    </row>
    <row r="2855" spans="1:4">
      <c r="A2855" s="1">
        <v>38395</v>
      </c>
      <c r="B2855" s="4">
        <v>38395</v>
      </c>
      <c r="C2855" s="12">
        <f t="shared" si="54"/>
        <v>2</v>
      </c>
      <c r="D2855" s="38" t="str">
        <f>VLOOKUP($B2855,data!$A$6:$M$15000,7)</f>
        <v>N/A</v>
      </c>
    </row>
    <row r="2856" spans="1:4">
      <c r="A2856" s="1">
        <v>38396</v>
      </c>
      <c r="B2856" s="4">
        <v>38396</v>
      </c>
      <c r="C2856" s="12">
        <f t="shared" si="54"/>
        <v>2</v>
      </c>
      <c r="D2856" s="38" t="str">
        <f>VLOOKUP($B2856,data!$A$6:$M$15000,7)</f>
        <v>N/A</v>
      </c>
    </row>
    <row r="2857" spans="1:4">
      <c r="A2857" s="1">
        <v>38397</v>
      </c>
      <c r="B2857" s="4">
        <v>38397</v>
      </c>
      <c r="C2857" s="12">
        <f t="shared" si="54"/>
        <v>2</v>
      </c>
      <c r="D2857" s="38" t="str">
        <f>VLOOKUP($B2857,data!$A$6:$M$15000,7)</f>
        <v>N/A</v>
      </c>
    </row>
    <row r="2858" spans="1:4">
      <c r="A2858" s="1">
        <v>38398</v>
      </c>
      <c r="B2858" s="4">
        <v>38398</v>
      </c>
      <c r="C2858" s="12">
        <f t="shared" si="54"/>
        <v>2</v>
      </c>
      <c r="D2858" s="38" t="str">
        <f>VLOOKUP($B2858,data!$A$6:$M$15000,7)</f>
        <v>N/A</v>
      </c>
    </row>
    <row r="2859" spans="1:4">
      <c r="A2859" s="1">
        <v>38399</v>
      </c>
      <c r="B2859" s="4">
        <v>38399</v>
      </c>
      <c r="C2859" s="12">
        <f t="shared" si="54"/>
        <v>2</v>
      </c>
      <c r="D2859" s="38" t="str">
        <f>VLOOKUP($B2859,data!$A$6:$M$15000,7)</f>
        <v>N/A</v>
      </c>
    </row>
    <row r="2860" spans="1:4">
      <c r="A2860" s="1">
        <v>38400</v>
      </c>
      <c r="B2860" s="4">
        <v>38400</v>
      </c>
      <c r="C2860" s="12">
        <f t="shared" si="54"/>
        <v>2</v>
      </c>
      <c r="D2860" s="38" t="str">
        <f>VLOOKUP($B2860,data!$A$6:$M$15000,7)</f>
        <v>N/A</v>
      </c>
    </row>
    <row r="2861" spans="1:4">
      <c r="A2861" s="1">
        <v>38401</v>
      </c>
      <c r="B2861" s="4">
        <v>38401</v>
      </c>
      <c r="C2861" s="12">
        <f t="shared" si="54"/>
        <v>2</v>
      </c>
      <c r="D2861" s="38" t="str">
        <f>VLOOKUP($B2861,data!$A$6:$M$15000,7)</f>
        <v>N/A</v>
      </c>
    </row>
    <row r="2862" spans="1:4">
      <c r="A2862" s="1">
        <v>38402</v>
      </c>
      <c r="B2862" s="4">
        <v>38402</v>
      </c>
      <c r="C2862" s="12">
        <f t="shared" si="54"/>
        <v>2</v>
      </c>
      <c r="D2862" s="38" t="str">
        <f>VLOOKUP($B2862,data!$A$6:$M$15000,7)</f>
        <v>N/A</v>
      </c>
    </row>
    <row r="2863" spans="1:4">
      <c r="A2863" s="1">
        <v>38403</v>
      </c>
      <c r="B2863" s="4">
        <v>38403</v>
      </c>
      <c r="C2863" s="12">
        <f t="shared" si="54"/>
        <v>2</v>
      </c>
      <c r="D2863" s="38" t="str">
        <f>VLOOKUP($B2863,data!$A$6:$M$15000,7)</f>
        <v>N/A</v>
      </c>
    </row>
    <row r="2864" spans="1:4">
      <c r="A2864" s="1">
        <v>38404</v>
      </c>
      <c r="B2864" s="4">
        <v>38404</v>
      </c>
      <c r="C2864" s="12">
        <f t="shared" si="54"/>
        <v>2</v>
      </c>
      <c r="D2864" s="38" t="str">
        <f>VLOOKUP($B2864,data!$A$6:$M$15000,7)</f>
        <v>N/A</v>
      </c>
    </row>
    <row r="2865" spans="1:4">
      <c r="A2865" s="1">
        <v>38405</v>
      </c>
      <c r="B2865" s="4">
        <v>38405</v>
      </c>
      <c r="C2865" s="12">
        <f t="shared" si="54"/>
        <v>2</v>
      </c>
      <c r="D2865" s="38" t="str">
        <f>VLOOKUP($B2865,data!$A$6:$M$15000,7)</f>
        <v>N/A</v>
      </c>
    </row>
    <row r="2866" spans="1:4">
      <c r="A2866" s="1">
        <v>38406</v>
      </c>
      <c r="B2866" s="4">
        <v>38406</v>
      </c>
      <c r="C2866" s="12">
        <f t="shared" si="54"/>
        <v>2</v>
      </c>
      <c r="D2866" s="38" t="str">
        <f>VLOOKUP($B2866,data!$A$6:$M$15000,7)</f>
        <v>N/A</v>
      </c>
    </row>
    <row r="2867" spans="1:4">
      <c r="A2867" s="1">
        <v>38407</v>
      </c>
      <c r="B2867" s="4">
        <v>38407</v>
      </c>
      <c r="C2867" s="12">
        <f t="shared" si="54"/>
        <v>2</v>
      </c>
      <c r="D2867" s="38" t="str">
        <f>VLOOKUP($B2867,data!$A$6:$M$15000,7)</f>
        <v>N/A</v>
      </c>
    </row>
    <row r="2868" spans="1:4">
      <c r="A2868" s="1">
        <v>38408</v>
      </c>
      <c r="B2868" s="4">
        <v>38408</v>
      </c>
      <c r="C2868" s="12">
        <f t="shared" si="54"/>
        <v>2</v>
      </c>
      <c r="D2868" s="38" t="str">
        <f>VLOOKUP($B2868,data!$A$6:$M$15000,7)</f>
        <v>N/A</v>
      </c>
    </row>
    <row r="2869" spans="1:4">
      <c r="A2869" s="1">
        <v>38409</v>
      </c>
      <c r="B2869" s="4">
        <v>38409</v>
      </c>
      <c r="C2869" s="12">
        <f t="shared" si="54"/>
        <v>2</v>
      </c>
      <c r="D2869" s="38" t="str">
        <f>VLOOKUP($B2869,data!$A$6:$M$15000,7)</f>
        <v>N/A</v>
      </c>
    </row>
    <row r="2870" spans="1:4">
      <c r="A2870" s="1">
        <v>38410</v>
      </c>
      <c r="B2870" s="4">
        <v>38410</v>
      </c>
      <c r="C2870" s="12">
        <f t="shared" si="54"/>
        <v>2</v>
      </c>
      <c r="D2870" s="38" t="str">
        <f>VLOOKUP($B2870,data!$A$6:$M$15000,7)</f>
        <v>N/A</v>
      </c>
    </row>
    <row r="2871" spans="1:4">
      <c r="A2871" s="1">
        <v>38411</v>
      </c>
      <c r="B2871" s="4">
        <v>38411</v>
      </c>
      <c r="C2871" s="12">
        <f t="shared" si="54"/>
        <v>2</v>
      </c>
      <c r="D2871" s="38" t="str">
        <f>VLOOKUP($B2871,data!$A$6:$M$15000,7)</f>
        <v>N/A</v>
      </c>
    </row>
    <row r="2872" spans="1:4">
      <c r="A2872" s="1">
        <v>38412</v>
      </c>
      <c r="B2872" s="4">
        <v>38412</v>
      </c>
      <c r="C2872" s="12">
        <f t="shared" si="54"/>
        <v>3</v>
      </c>
      <c r="D2872" s="38" t="str">
        <f>VLOOKUP($B2872,data!$A$6:$M$15000,7)</f>
        <v>N/A</v>
      </c>
    </row>
    <row r="2873" spans="1:4">
      <c r="A2873" s="1">
        <v>38413</v>
      </c>
      <c r="B2873" s="4">
        <v>38413</v>
      </c>
      <c r="C2873" s="12">
        <f t="shared" si="54"/>
        <v>3</v>
      </c>
      <c r="D2873" s="38" t="str">
        <f>VLOOKUP($B2873,data!$A$6:$M$15000,7)</f>
        <v>N/A</v>
      </c>
    </row>
    <row r="2874" spans="1:4">
      <c r="A2874" s="1">
        <v>38414</v>
      </c>
      <c r="B2874" s="4">
        <v>38414</v>
      </c>
      <c r="C2874" s="12">
        <f t="shared" si="54"/>
        <v>3</v>
      </c>
      <c r="D2874" s="38" t="str">
        <f>VLOOKUP($B2874,data!$A$6:$M$15000,7)</f>
        <v>N/A</v>
      </c>
    </row>
    <row r="2875" spans="1:4">
      <c r="A2875" s="1">
        <v>38415</v>
      </c>
      <c r="B2875" s="4">
        <v>38415</v>
      </c>
      <c r="C2875" s="12">
        <f t="shared" si="54"/>
        <v>3</v>
      </c>
      <c r="D2875" s="38" t="str">
        <f>VLOOKUP($B2875,data!$A$6:$M$15000,7)</f>
        <v>N/A</v>
      </c>
    </row>
    <row r="2876" spans="1:4">
      <c r="A2876" s="1">
        <v>38416</v>
      </c>
      <c r="B2876" s="4">
        <v>38416</v>
      </c>
      <c r="C2876" s="12">
        <f t="shared" si="54"/>
        <v>3</v>
      </c>
      <c r="D2876" s="38" t="str">
        <f>VLOOKUP($B2876,data!$A$6:$M$15000,7)</f>
        <v>N/A</v>
      </c>
    </row>
    <row r="2877" spans="1:4">
      <c r="A2877" s="1">
        <v>38417</v>
      </c>
      <c r="B2877" s="4">
        <v>38417</v>
      </c>
      <c r="C2877" s="12">
        <f t="shared" si="54"/>
        <v>3</v>
      </c>
      <c r="D2877" s="38" t="str">
        <f>VLOOKUP($B2877,data!$A$6:$M$15000,7)</f>
        <v>N/A</v>
      </c>
    </row>
    <row r="2878" spans="1:4">
      <c r="A2878" s="1">
        <v>38418</v>
      </c>
      <c r="B2878" s="4">
        <v>38418</v>
      </c>
      <c r="C2878" s="12">
        <f t="shared" si="54"/>
        <v>3</v>
      </c>
      <c r="D2878" s="38" t="str">
        <f>VLOOKUP($B2878,data!$A$6:$M$15000,7)</f>
        <v>N/A</v>
      </c>
    </row>
    <row r="2879" spans="1:4">
      <c r="A2879" s="1">
        <v>38419</v>
      </c>
      <c r="B2879" s="4">
        <v>38419</v>
      </c>
      <c r="C2879" s="12">
        <f t="shared" si="54"/>
        <v>3</v>
      </c>
      <c r="D2879" s="38" t="str">
        <f>VLOOKUP($B2879,data!$A$6:$M$15000,7)</f>
        <v>N/A</v>
      </c>
    </row>
    <row r="2880" spans="1:4">
      <c r="A2880" s="1">
        <v>38420</v>
      </c>
      <c r="B2880" s="4">
        <v>38420</v>
      </c>
      <c r="C2880" s="12">
        <f t="shared" si="54"/>
        <v>3</v>
      </c>
      <c r="D2880" s="38" t="str">
        <f>VLOOKUP($B2880,data!$A$6:$M$15000,7)</f>
        <v>N/A</v>
      </c>
    </row>
    <row r="2881" spans="1:4">
      <c r="A2881" s="1">
        <v>38421</v>
      </c>
      <c r="B2881" s="4">
        <v>38421</v>
      </c>
      <c r="C2881" s="12">
        <f t="shared" si="54"/>
        <v>3</v>
      </c>
      <c r="D2881" s="38" t="str">
        <f>VLOOKUP($B2881,data!$A$6:$M$15000,7)</f>
        <v>N/A</v>
      </c>
    </row>
    <row r="2882" spans="1:4">
      <c r="A2882" s="1">
        <v>38422</v>
      </c>
      <c r="B2882" s="4">
        <v>38422</v>
      </c>
      <c r="C2882" s="12">
        <f t="shared" si="54"/>
        <v>3</v>
      </c>
      <c r="D2882" s="38" t="str">
        <f>VLOOKUP($B2882,data!$A$6:$M$15000,7)</f>
        <v>N/A</v>
      </c>
    </row>
    <row r="2883" spans="1:4">
      <c r="A2883" s="1">
        <v>38423</v>
      </c>
      <c r="B2883" s="4">
        <v>38423</v>
      </c>
      <c r="C2883" s="12">
        <f t="shared" si="54"/>
        <v>3</v>
      </c>
      <c r="D2883" s="38" t="str">
        <f>VLOOKUP($B2883,data!$A$6:$M$15000,7)</f>
        <v>N/A</v>
      </c>
    </row>
    <row r="2884" spans="1:4">
      <c r="A2884" s="1">
        <v>38424</v>
      </c>
      <c r="B2884" s="4">
        <v>38424</v>
      </c>
      <c r="C2884" s="12">
        <f t="shared" si="54"/>
        <v>3</v>
      </c>
      <c r="D2884" s="38" t="str">
        <f>VLOOKUP($B2884,data!$A$6:$M$15000,7)</f>
        <v>N/A</v>
      </c>
    </row>
    <row r="2885" spans="1:4">
      <c r="A2885" s="1">
        <v>38425</v>
      </c>
      <c r="B2885" s="4">
        <v>38425</v>
      </c>
      <c r="C2885" s="12">
        <f t="shared" si="54"/>
        <v>3</v>
      </c>
      <c r="D2885" s="38" t="str">
        <f>VLOOKUP($B2885,data!$A$6:$M$15000,7)</f>
        <v>N/A</v>
      </c>
    </row>
    <row r="2886" spans="1:4">
      <c r="A2886" s="1">
        <v>38426</v>
      </c>
      <c r="B2886" s="4">
        <v>38426</v>
      </c>
      <c r="C2886" s="12">
        <f t="shared" si="54"/>
        <v>3</v>
      </c>
      <c r="D2886" s="38" t="str">
        <f>VLOOKUP($B2886,data!$A$6:$M$15000,7)</f>
        <v>N/A</v>
      </c>
    </row>
    <row r="2887" spans="1:4">
      <c r="A2887" s="1">
        <v>38427</v>
      </c>
      <c r="B2887" s="4">
        <v>38427</v>
      </c>
      <c r="C2887" s="12">
        <f t="shared" si="54"/>
        <v>3</v>
      </c>
      <c r="D2887" s="38" t="str">
        <f>VLOOKUP($B2887,data!$A$6:$M$15000,7)</f>
        <v>N/A</v>
      </c>
    </row>
    <row r="2888" spans="1:4">
      <c r="A2888" s="1">
        <v>38428</v>
      </c>
      <c r="B2888" s="4">
        <v>38428</v>
      </c>
      <c r="C2888" s="12">
        <f t="shared" si="54"/>
        <v>3</v>
      </c>
      <c r="D2888" s="38" t="str">
        <f>VLOOKUP($B2888,data!$A$6:$M$15000,7)</f>
        <v>N/A</v>
      </c>
    </row>
    <row r="2889" spans="1:4">
      <c r="A2889" s="1">
        <v>38429</v>
      </c>
      <c r="B2889" s="4">
        <v>38429</v>
      </c>
      <c r="C2889" s="12">
        <f t="shared" si="54"/>
        <v>3</v>
      </c>
      <c r="D2889" s="38" t="str">
        <f>VLOOKUP($B2889,data!$A$6:$M$15000,7)</f>
        <v>N/A</v>
      </c>
    </row>
    <row r="2890" spans="1:4">
      <c r="A2890" s="1">
        <v>38430</v>
      </c>
      <c r="B2890" s="4">
        <v>38430</v>
      </c>
      <c r="C2890" s="12">
        <f t="shared" si="54"/>
        <v>3</v>
      </c>
      <c r="D2890" s="38" t="str">
        <f>VLOOKUP($B2890,data!$A$6:$M$15000,7)</f>
        <v>N/A</v>
      </c>
    </row>
    <row r="2891" spans="1:4">
      <c r="A2891" s="1">
        <v>38431</v>
      </c>
      <c r="B2891" s="4">
        <v>38431</v>
      </c>
      <c r="C2891" s="12">
        <f t="shared" si="54"/>
        <v>3</v>
      </c>
      <c r="D2891" s="38" t="str">
        <f>VLOOKUP($B2891,data!$A$6:$M$15000,7)</f>
        <v>N/A</v>
      </c>
    </row>
    <row r="2892" spans="1:4">
      <c r="A2892" s="1">
        <v>38432</v>
      </c>
      <c r="B2892" s="4">
        <v>38432</v>
      </c>
      <c r="C2892" s="12">
        <f t="shared" ref="C2892:C2955" si="55">IF(B2892&lt;&gt;"",MONTH(B2892),0)</f>
        <v>3</v>
      </c>
      <c r="D2892" s="38" t="str">
        <f>VLOOKUP($B2892,data!$A$6:$M$15000,7)</f>
        <v>N/A</v>
      </c>
    </row>
    <row r="2893" spans="1:4">
      <c r="A2893" s="1">
        <v>38433</v>
      </c>
      <c r="B2893" s="4">
        <v>38433</v>
      </c>
      <c r="C2893" s="12">
        <f t="shared" si="55"/>
        <v>3</v>
      </c>
      <c r="D2893" s="38" t="str">
        <f>VLOOKUP($B2893,data!$A$6:$M$15000,7)</f>
        <v>N/A</v>
      </c>
    </row>
    <row r="2894" spans="1:4">
      <c r="A2894" s="1">
        <v>38434</v>
      </c>
      <c r="B2894" s="4">
        <v>38434</v>
      </c>
      <c r="C2894" s="12">
        <f t="shared" si="55"/>
        <v>3</v>
      </c>
      <c r="D2894" s="38" t="str">
        <f>VLOOKUP($B2894,data!$A$6:$M$15000,7)</f>
        <v>N/A</v>
      </c>
    </row>
    <row r="2895" spans="1:4">
      <c r="A2895" s="1">
        <v>38435</v>
      </c>
      <c r="B2895" s="4">
        <v>38435</v>
      </c>
      <c r="C2895" s="12">
        <f t="shared" si="55"/>
        <v>3</v>
      </c>
      <c r="D2895" s="38" t="str">
        <f>VLOOKUP($B2895,data!$A$6:$M$15000,7)</f>
        <v>N/A</v>
      </c>
    </row>
    <row r="2896" spans="1:4">
      <c r="A2896" s="1">
        <v>38436</v>
      </c>
      <c r="B2896" s="4">
        <v>38436</v>
      </c>
      <c r="C2896" s="12">
        <f t="shared" si="55"/>
        <v>3</v>
      </c>
      <c r="D2896" s="38" t="str">
        <f>VLOOKUP($B2896,data!$A$6:$M$15000,7)</f>
        <v>N/A</v>
      </c>
    </row>
    <row r="2897" spans="1:4">
      <c r="A2897" s="1">
        <v>38437</v>
      </c>
      <c r="B2897" s="4">
        <v>38437</v>
      </c>
      <c r="C2897" s="12">
        <f t="shared" si="55"/>
        <v>3</v>
      </c>
      <c r="D2897" s="38" t="str">
        <f>VLOOKUP($B2897,data!$A$6:$M$15000,7)</f>
        <v>N/A</v>
      </c>
    </row>
    <row r="2898" spans="1:4">
      <c r="A2898" s="1">
        <v>38438</v>
      </c>
      <c r="B2898" s="4">
        <v>38438</v>
      </c>
      <c r="C2898" s="12">
        <f t="shared" si="55"/>
        <v>3</v>
      </c>
      <c r="D2898" s="38" t="str">
        <f>VLOOKUP($B2898,data!$A$6:$M$15000,7)</f>
        <v>N/A</v>
      </c>
    </row>
    <row r="2899" spans="1:4">
      <c r="A2899" s="1">
        <v>38439</v>
      </c>
      <c r="B2899" s="4">
        <v>38439</v>
      </c>
      <c r="C2899" s="12">
        <f t="shared" si="55"/>
        <v>3</v>
      </c>
      <c r="D2899" s="38" t="str">
        <f>VLOOKUP($B2899,data!$A$6:$M$15000,7)</f>
        <v>N/A</v>
      </c>
    </row>
    <row r="2900" spans="1:4">
      <c r="A2900" s="1">
        <v>38440</v>
      </c>
      <c r="B2900" s="4">
        <v>38440</v>
      </c>
      <c r="C2900" s="12">
        <f t="shared" si="55"/>
        <v>3</v>
      </c>
      <c r="D2900" s="38" t="str">
        <f>VLOOKUP($B2900,data!$A$6:$M$15000,7)</f>
        <v>N/A</v>
      </c>
    </row>
    <row r="2901" spans="1:4">
      <c r="A2901" s="1">
        <v>38441</v>
      </c>
      <c r="B2901" s="4">
        <v>38441</v>
      </c>
      <c r="C2901" s="12">
        <f t="shared" si="55"/>
        <v>3</v>
      </c>
      <c r="D2901" s="38" t="str">
        <f>VLOOKUP($B2901,data!$A$6:$M$15000,7)</f>
        <v>N/A</v>
      </c>
    </row>
    <row r="2902" spans="1:4">
      <c r="A2902" s="1">
        <v>38442</v>
      </c>
      <c r="B2902" s="4">
        <v>38442</v>
      </c>
      <c r="C2902" s="12">
        <f t="shared" si="55"/>
        <v>3</v>
      </c>
      <c r="D2902" s="38" t="str">
        <f>VLOOKUP($B2902,data!$A$6:$M$15000,7)</f>
        <v>N/A</v>
      </c>
    </row>
    <row r="2903" spans="1:4">
      <c r="A2903" s="1">
        <v>38443</v>
      </c>
      <c r="B2903" s="4">
        <v>38443</v>
      </c>
      <c r="C2903" s="12">
        <f t="shared" si="55"/>
        <v>4</v>
      </c>
      <c r="D2903" s="38" t="str">
        <f>VLOOKUP($B2903,data!$A$6:$M$15000,7)</f>
        <v>N/A</v>
      </c>
    </row>
    <row r="2904" spans="1:4">
      <c r="A2904" s="1">
        <v>38444</v>
      </c>
      <c r="B2904" s="4">
        <v>38444</v>
      </c>
      <c r="C2904" s="12">
        <f t="shared" si="55"/>
        <v>4</v>
      </c>
      <c r="D2904" s="38" t="str">
        <f>VLOOKUP($B2904,data!$A$6:$M$15000,7)</f>
        <v>N/A</v>
      </c>
    </row>
    <row r="2905" spans="1:4">
      <c r="A2905" s="1">
        <v>38445</v>
      </c>
      <c r="B2905" s="4">
        <v>38445</v>
      </c>
      <c r="C2905" s="12">
        <f t="shared" si="55"/>
        <v>4</v>
      </c>
      <c r="D2905" s="38" t="str">
        <f>VLOOKUP($B2905,data!$A$6:$M$15000,7)</f>
        <v>N/A</v>
      </c>
    </row>
    <row r="2906" spans="1:4">
      <c r="A2906" s="1">
        <v>38446</v>
      </c>
      <c r="B2906" s="4">
        <v>38446</v>
      </c>
      <c r="C2906" s="12">
        <f t="shared" si="55"/>
        <v>4</v>
      </c>
      <c r="D2906" s="38" t="str">
        <f>VLOOKUP($B2906,data!$A$6:$M$15000,7)</f>
        <v>N/A</v>
      </c>
    </row>
    <row r="2907" spans="1:4">
      <c r="A2907" s="1">
        <v>38447</v>
      </c>
      <c r="B2907" s="4">
        <v>38447</v>
      </c>
      <c r="C2907" s="12">
        <f t="shared" si="55"/>
        <v>4</v>
      </c>
      <c r="D2907" s="38" t="str">
        <f>VLOOKUP($B2907,data!$A$6:$M$15000,7)</f>
        <v>N/A</v>
      </c>
    </row>
    <row r="2908" spans="1:4">
      <c r="A2908" s="1">
        <v>38448</v>
      </c>
      <c r="B2908" s="4">
        <v>38448</v>
      </c>
      <c r="C2908" s="12">
        <f t="shared" si="55"/>
        <v>4</v>
      </c>
      <c r="D2908" s="38" t="str">
        <f>VLOOKUP($B2908,data!$A$6:$M$15000,7)</f>
        <v>N/A</v>
      </c>
    </row>
    <row r="2909" spans="1:4">
      <c r="A2909" s="1">
        <v>38449</v>
      </c>
      <c r="B2909" s="4">
        <v>38449</v>
      </c>
      <c r="C2909" s="12">
        <f t="shared" si="55"/>
        <v>4</v>
      </c>
      <c r="D2909" s="38" t="str">
        <f>VLOOKUP($B2909,data!$A$6:$M$15000,7)</f>
        <v>N/A</v>
      </c>
    </row>
    <row r="2910" spans="1:4">
      <c r="A2910" s="1">
        <v>38450</v>
      </c>
      <c r="B2910" s="4">
        <v>38450</v>
      </c>
      <c r="C2910" s="12">
        <f t="shared" si="55"/>
        <v>4</v>
      </c>
      <c r="D2910" s="38" t="str">
        <f>VLOOKUP($B2910,data!$A$6:$M$15000,7)</f>
        <v>N/A</v>
      </c>
    </row>
    <row r="2911" spans="1:4">
      <c r="A2911" s="1">
        <v>38451</v>
      </c>
      <c r="B2911" s="4">
        <v>38451</v>
      </c>
      <c r="C2911" s="12">
        <f t="shared" si="55"/>
        <v>4</v>
      </c>
      <c r="D2911" s="38" t="str">
        <f>VLOOKUP($B2911,data!$A$6:$M$15000,7)</f>
        <v>N/A</v>
      </c>
    </row>
    <row r="2912" spans="1:4">
      <c r="A2912" s="1">
        <v>38452</v>
      </c>
      <c r="B2912" s="4">
        <v>38452</v>
      </c>
      <c r="C2912" s="12">
        <f t="shared" si="55"/>
        <v>4</v>
      </c>
      <c r="D2912" s="38" t="str">
        <f>VLOOKUP($B2912,data!$A$6:$M$15000,7)</f>
        <v>N/A</v>
      </c>
    </row>
    <row r="2913" spans="1:4">
      <c r="A2913" s="1">
        <v>38453</v>
      </c>
      <c r="B2913" s="4">
        <v>38453</v>
      </c>
      <c r="C2913" s="12">
        <f t="shared" si="55"/>
        <v>4</v>
      </c>
      <c r="D2913" s="38" t="str">
        <f>VLOOKUP($B2913,data!$A$6:$M$15000,7)</f>
        <v>N/A</v>
      </c>
    </row>
    <row r="2914" spans="1:4">
      <c r="A2914" s="1">
        <v>38454</v>
      </c>
      <c r="B2914" s="4">
        <v>38454</v>
      </c>
      <c r="C2914" s="12">
        <f t="shared" si="55"/>
        <v>4</v>
      </c>
      <c r="D2914" s="38" t="str">
        <f>VLOOKUP($B2914,data!$A$6:$M$15000,7)</f>
        <v>N/A</v>
      </c>
    </row>
    <row r="2915" spans="1:4">
      <c r="A2915" s="1">
        <v>38455</v>
      </c>
      <c r="B2915" s="4">
        <v>38455</v>
      </c>
      <c r="C2915" s="12">
        <f t="shared" si="55"/>
        <v>4</v>
      </c>
      <c r="D2915" s="38" t="str">
        <f>VLOOKUP($B2915,data!$A$6:$M$15000,7)</f>
        <v>N/A</v>
      </c>
    </row>
    <row r="2916" spans="1:4">
      <c r="A2916" s="1">
        <v>38456</v>
      </c>
      <c r="B2916" s="4">
        <v>38456</v>
      </c>
      <c r="C2916" s="12">
        <f t="shared" si="55"/>
        <v>4</v>
      </c>
      <c r="D2916" s="38" t="str">
        <f>VLOOKUP($B2916,data!$A$6:$M$15000,7)</f>
        <v>N/A</v>
      </c>
    </row>
    <row r="2917" spans="1:4">
      <c r="A2917" s="1">
        <v>38457</v>
      </c>
      <c r="B2917" s="4">
        <v>38457</v>
      </c>
      <c r="C2917" s="12">
        <f t="shared" si="55"/>
        <v>4</v>
      </c>
      <c r="D2917" s="38" t="str">
        <f>VLOOKUP($B2917,data!$A$6:$M$15000,7)</f>
        <v>N/A</v>
      </c>
    </row>
    <row r="2918" spans="1:4">
      <c r="A2918" s="1">
        <v>38458</v>
      </c>
      <c r="B2918" s="4">
        <v>38458</v>
      </c>
      <c r="C2918" s="12">
        <f t="shared" si="55"/>
        <v>4</v>
      </c>
      <c r="D2918" s="38" t="str">
        <f>VLOOKUP($B2918,data!$A$6:$M$15000,7)</f>
        <v>N/A</v>
      </c>
    </row>
    <row r="2919" spans="1:4">
      <c r="A2919" s="1">
        <v>38459</v>
      </c>
      <c r="B2919" s="4">
        <v>38459</v>
      </c>
      <c r="C2919" s="12">
        <f t="shared" si="55"/>
        <v>4</v>
      </c>
      <c r="D2919" s="38" t="str">
        <f>VLOOKUP($B2919,data!$A$6:$M$15000,7)</f>
        <v>N/A</v>
      </c>
    </row>
    <row r="2920" spans="1:4">
      <c r="A2920" s="1">
        <v>38460</v>
      </c>
      <c r="B2920" s="4">
        <v>38460</v>
      </c>
      <c r="C2920" s="12">
        <f t="shared" si="55"/>
        <v>4</v>
      </c>
      <c r="D2920" s="38" t="str">
        <f>VLOOKUP($B2920,data!$A$6:$M$15000,7)</f>
        <v>N/A</v>
      </c>
    </row>
    <row r="2921" spans="1:4">
      <c r="A2921" s="1">
        <v>38461</v>
      </c>
      <c r="B2921" s="4">
        <v>38461</v>
      </c>
      <c r="C2921" s="12">
        <f t="shared" si="55"/>
        <v>4</v>
      </c>
      <c r="D2921" s="38" t="str">
        <f>VLOOKUP($B2921,data!$A$6:$M$15000,7)</f>
        <v>N/A</v>
      </c>
    </row>
    <row r="2922" spans="1:4">
      <c r="A2922" s="1">
        <v>38462</v>
      </c>
      <c r="B2922" s="4">
        <v>38462</v>
      </c>
      <c r="C2922" s="12">
        <f t="shared" si="55"/>
        <v>4</v>
      </c>
      <c r="D2922" s="38" t="str">
        <f>VLOOKUP($B2922,data!$A$6:$M$15000,7)</f>
        <v>N/A</v>
      </c>
    </row>
    <row r="2923" spans="1:4">
      <c r="A2923" s="1">
        <v>38463</v>
      </c>
      <c r="B2923" s="4">
        <v>38463</v>
      </c>
      <c r="C2923" s="12">
        <f t="shared" si="55"/>
        <v>4</v>
      </c>
      <c r="D2923" s="38" t="str">
        <f>VLOOKUP($B2923,data!$A$6:$M$15000,7)</f>
        <v>N/A</v>
      </c>
    </row>
    <row r="2924" spans="1:4">
      <c r="A2924" s="1">
        <v>38464</v>
      </c>
      <c r="B2924" s="4">
        <v>38464</v>
      </c>
      <c r="C2924" s="12">
        <f t="shared" si="55"/>
        <v>4</v>
      </c>
      <c r="D2924" s="38" t="str">
        <f>VLOOKUP($B2924,data!$A$6:$M$15000,7)</f>
        <v>N/A</v>
      </c>
    </row>
    <row r="2925" spans="1:4">
      <c r="A2925" s="1">
        <v>38465</v>
      </c>
      <c r="B2925" s="4">
        <v>38465</v>
      </c>
      <c r="C2925" s="12">
        <f t="shared" si="55"/>
        <v>4</v>
      </c>
      <c r="D2925" s="38" t="str">
        <f>VLOOKUP($B2925,data!$A$6:$M$15000,7)</f>
        <v>N/A</v>
      </c>
    </row>
    <row r="2926" spans="1:4">
      <c r="A2926" s="1">
        <v>38466</v>
      </c>
      <c r="B2926" s="4">
        <v>38466</v>
      </c>
      <c r="C2926" s="12">
        <f t="shared" si="55"/>
        <v>4</v>
      </c>
      <c r="D2926" s="38" t="str">
        <f>VLOOKUP($B2926,data!$A$6:$M$15000,7)</f>
        <v>N/A</v>
      </c>
    </row>
    <row r="2927" spans="1:4">
      <c r="A2927" s="1">
        <v>38467</v>
      </c>
      <c r="B2927" s="4">
        <v>38467</v>
      </c>
      <c r="C2927" s="12">
        <f t="shared" si="55"/>
        <v>4</v>
      </c>
      <c r="D2927" s="38" t="str">
        <f>VLOOKUP($B2927,data!$A$6:$M$15000,7)</f>
        <v>N/A</v>
      </c>
    </row>
    <row r="2928" spans="1:4">
      <c r="A2928" s="1">
        <v>38468</v>
      </c>
      <c r="B2928" s="4">
        <v>38468</v>
      </c>
      <c r="C2928" s="12">
        <f t="shared" si="55"/>
        <v>4</v>
      </c>
      <c r="D2928" s="38" t="str">
        <f>VLOOKUP($B2928,data!$A$6:$M$15000,7)</f>
        <v>N/A</v>
      </c>
    </row>
    <row r="2929" spans="1:4">
      <c r="A2929" s="1">
        <v>38469</v>
      </c>
      <c r="B2929" s="4">
        <v>38469</v>
      </c>
      <c r="C2929" s="12">
        <f t="shared" si="55"/>
        <v>4</v>
      </c>
      <c r="D2929" s="38" t="str">
        <f>VLOOKUP($B2929,data!$A$6:$M$15000,7)</f>
        <v>N/A</v>
      </c>
    </row>
    <row r="2930" spans="1:4">
      <c r="A2930" s="1">
        <v>38470</v>
      </c>
      <c r="B2930" s="4">
        <v>38470</v>
      </c>
      <c r="C2930" s="12">
        <f t="shared" si="55"/>
        <v>4</v>
      </c>
      <c r="D2930" s="38" t="str">
        <f>VLOOKUP($B2930,data!$A$6:$M$15000,7)</f>
        <v>N/A</v>
      </c>
    </row>
    <row r="2931" spans="1:4">
      <c r="A2931" s="1">
        <v>38471</v>
      </c>
      <c r="B2931" s="4">
        <v>38471</v>
      </c>
      <c r="C2931" s="12">
        <f t="shared" si="55"/>
        <v>4</v>
      </c>
      <c r="D2931" s="38" t="str">
        <f>VLOOKUP($B2931,data!$A$6:$M$15000,7)</f>
        <v>N/A</v>
      </c>
    </row>
    <row r="2932" spans="1:4">
      <c r="A2932" s="1">
        <v>38472</v>
      </c>
      <c r="B2932" s="4">
        <v>38472</v>
      </c>
      <c r="C2932" s="12">
        <f t="shared" si="55"/>
        <v>4</v>
      </c>
      <c r="D2932" s="38" t="str">
        <f>VLOOKUP($B2932,data!$A$6:$M$15000,7)</f>
        <v>N/A</v>
      </c>
    </row>
    <row r="2933" spans="1:4">
      <c r="A2933" s="1">
        <v>38473</v>
      </c>
      <c r="B2933" s="4">
        <v>38473</v>
      </c>
      <c r="C2933" s="12">
        <f t="shared" si="55"/>
        <v>5</v>
      </c>
      <c r="D2933" s="38" t="str">
        <f>VLOOKUP($B2933,data!$A$6:$M$15000,7)</f>
        <v>N/A</v>
      </c>
    </row>
    <row r="2934" spans="1:4">
      <c r="A2934" s="1">
        <v>38474</v>
      </c>
      <c r="B2934" s="4">
        <v>38474</v>
      </c>
      <c r="C2934" s="12">
        <f t="shared" si="55"/>
        <v>5</v>
      </c>
      <c r="D2934" s="38" t="str">
        <f>VLOOKUP($B2934,data!$A$6:$M$15000,7)</f>
        <v>N/A</v>
      </c>
    </row>
    <row r="2935" spans="1:4">
      <c r="A2935" s="1">
        <v>38475</v>
      </c>
      <c r="B2935" s="4">
        <v>38475</v>
      </c>
      <c r="C2935" s="12">
        <f t="shared" si="55"/>
        <v>5</v>
      </c>
      <c r="D2935" s="38" t="str">
        <f>VLOOKUP($B2935,data!$A$6:$M$15000,7)</f>
        <v>N/A</v>
      </c>
    </row>
    <row r="2936" spans="1:4">
      <c r="A2936" s="1">
        <v>38476</v>
      </c>
      <c r="B2936" s="4">
        <v>38476</v>
      </c>
      <c r="C2936" s="12">
        <f t="shared" si="55"/>
        <v>5</v>
      </c>
      <c r="D2936" s="38" t="str">
        <f>VLOOKUP($B2936,data!$A$6:$M$15000,7)</f>
        <v>N/A</v>
      </c>
    </row>
    <row r="2937" spans="1:4">
      <c r="A2937" s="1">
        <v>38477</v>
      </c>
      <c r="B2937" s="4">
        <v>38477</v>
      </c>
      <c r="C2937" s="12">
        <f t="shared" si="55"/>
        <v>5</v>
      </c>
      <c r="D2937" s="38" t="str">
        <f>VLOOKUP($B2937,data!$A$6:$M$15000,7)</f>
        <v>N/A</v>
      </c>
    </row>
    <row r="2938" spans="1:4">
      <c r="A2938" s="1">
        <v>38478</v>
      </c>
      <c r="B2938" s="4">
        <v>38478</v>
      </c>
      <c r="C2938" s="12">
        <f t="shared" si="55"/>
        <v>5</v>
      </c>
      <c r="D2938" s="38" t="str">
        <f>VLOOKUP($B2938,data!$A$6:$M$15000,7)</f>
        <v>N/A</v>
      </c>
    </row>
    <row r="2939" spans="1:4">
      <c r="A2939" s="1">
        <v>38479</v>
      </c>
      <c r="B2939" s="4">
        <v>38479</v>
      </c>
      <c r="C2939" s="12">
        <f t="shared" si="55"/>
        <v>5</v>
      </c>
      <c r="D2939" s="38" t="str">
        <f>VLOOKUP($B2939,data!$A$6:$M$15000,7)</f>
        <v>N/A</v>
      </c>
    </row>
    <row r="2940" spans="1:4">
      <c r="A2940" s="1">
        <v>38480</v>
      </c>
      <c r="B2940" s="4">
        <v>38480</v>
      </c>
      <c r="C2940" s="12">
        <f t="shared" si="55"/>
        <v>5</v>
      </c>
      <c r="D2940" s="38" t="str">
        <f>VLOOKUP($B2940,data!$A$6:$M$15000,7)</f>
        <v>N/A</v>
      </c>
    </row>
    <row r="2941" spans="1:4">
      <c r="A2941" s="1">
        <v>38481</v>
      </c>
      <c r="B2941" s="4">
        <v>38481</v>
      </c>
      <c r="C2941" s="12">
        <f t="shared" si="55"/>
        <v>5</v>
      </c>
      <c r="D2941" s="38" t="str">
        <f>VLOOKUP($B2941,data!$A$6:$M$15000,7)</f>
        <v>N/A</v>
      </c>
    </row>
    <row r="2942" spans="1:4">
      <c r="A2942" s="1">
        <v>38482</v>
      </c>
      <c r="B2942" s="4">
        <v>38482</v>
      </c>
      <c r="C2942" s="12">
        <f t="shared" si="55"/>
        <v>5</v>
      </c>
      <c r="D2942" s="38" t="str">
        <f>VLOOKUP($B2942,data!$A$6:$M$15000,7)</f>
        <v>N/A</v>
      </c>
    </row>
    <row r="2943" spans="1:4">
      <c r="A2943" s="1">
        <v>38483</v>
      </c>
      <c r="B2943" s="4">
        <v>38483</v>
      </c>
      <c r="C2943" s="12">
        <f t="shared" si="55"/>
        <v>5</v>
      </c>
      <c r="D2943" s="38" t="str">
        <f>VLOOKUP($B2943,data!$A$6:$M$15000,7)</f>
        <v>N/A</v>
      </c>
    </row>
    <row r="2944" spans="1:4">
      <c r="A2944" s="1">
        <v>38484</v>
      </c>
      <c r="B2944" s="4">
        <v>38484</v>
      </c>
      <c r="C2944" s="12">
        <f t="shared" si="55"/>
        <v>5</v>
      </c>
      <c r="D2944" s="38" t="str">
        <f>VLOOKUP($B2944,data!$A$6:$M$15000,7)</f>
        <v>N/A</v>
      </c>
    </row>
    <row r="2945" spans="1:4">
      <c r="A2945" s="1">
        <v>38485</v>
      </c>
      <c r="B2945" s="4">
        <v>38485</v>
      </c>
      <c r="C2945" s="12">
        <f t="shared" si="55"/>
        <v>5</v>
      </c>
      <c r="D2945" s="38" t="str">
        <f>VLOOKUP($B2945,data!$A$6:$M$15000,7)</f>
        <v>N/A</v>
      </c>
    </row>
    <row r="2946" spans="1:4">
      <c r="A2946" s="1">
        <v>38486</v>
      </c>
      <c r="B2946" s="4">
        <v>38486</v>
      </c>
      <c r="C2946" s="12">
        <f t="shared" si="55"/>
        <v>5</v>
      </c>
      <c r="D2946" s="38" t="str">
        <f>VLOOKUP($B2946,data!$A$6:$M$15000,7)</f>
        <v>N/A</v>
      </c>
    </row>
    <row r="2947" spans="1:4">
      <c r="A2947" s="1">
        <v>38487</v>
      </c>
      <c r="B2947" s="4">
        <v>38487</v>
      </c>
      <c r="C2947" s="12">
        <f t="shared" si="55"/>
        <v>5</v>
      </c>
      <c r="D2947" s="38" t="str">
        <f>VLOOKUP($B2947,data!$A$6:$M$15000,7)</f>
        <v>N/A</v>
      </c>
    </row>
    <row r="2948" spans="1:4">
      <c r="A2948" s="1">
        <v>38488</v>
      </c>
      <c r="B2948" s="4">
        <v>38488</v>
      </c>
      <c r="C2948" s="12">
        <f t="shared" si="55"/>
        <v>5</v>
      </c>
      <c r="D2948" s="38" t="str">
        <f>VLOOKUP($B2948,data!$A$6:$M$15000,7)</f>
        <v>N/A</v>
      </c>
    </row>
    <row r="2949" spans="1:4">
      <c r="A2949" s="1">
        <v>38489</v>
      </c>
      <c r="B2949" s="4">
        <v>38489</v>
      </c>
      <c r="C2949" s="12">
        <f t="shared" si="55"/>
        <v>5</v>
      </c>
      <c r="D2949" s="38" t="str">
        <f>VLOOKUP($B2949,data!$A$6:$M$15000,7)</f>
        <v>N/A</v>
      </c>
    </row>
    <row r="2950" spans="1:4">
      <c r="A2950" s="1">
        <v>38490</v>
      </c>
      <c r="B2950" s="4">
        <v>38490</v>
      </c>
      <c r="C2950" s="12">
        <f t="shared" si="55"/>
        <v>5</v>
      </c>
      <c r="D2950" s="38" t="str">
        <f>VLOOKUP($B2950,data!$A$6:$M$15000,7)</f>
        <v>N/A</v>
      </c>
    </row>
    <row r="2951" spans="1:4">
      <c r="A2951" s="1">
        <v>38491</v>
      </c>
      <c r="B2951" s="4">
        <v>38491</v>
      </c>
      <c r="C2951" s="12">
        <f t="shared" si="55"/>
        <v>5</v>
      </c>
      <c r="D2951" s="38" t="str">
        <f>VLOOKUP($B2951,data!$A$6:$M$15000,7)</f>
        <v>N/A</v>
      </c>
    </row>
    <row r="2952" spans="1:4">
      <c r="A2952" s="1">
        <v>38492</v>
      </c>
      <c r="B2952" s="4">
        <v>38492</v>
      </c>
      <c r="C2952" s="12">
        <f t="shared" si="55"/>
        <v>5</v>
      </c>
      <c r="D2952" s="38" t="str">
        <f>VLOOKUP($B2952,data!$A$6:$M$15000,7)</f>
        <v>N/A</v>
      </c>
    </row>
    <row r="2953" spans="1:4">
      <c r="A2953" s="1">
        <v>38493</v>
      </c>
      <c r="B2953" s="4">
        <v>38493</v>
      </c>
      <c r="C2953" s="12">
        <f t="shared" si="55"/>
        <v>5</v>
      </c>
      <c r="D2953" s="38" t="str">
        <f>VLOOKUP($B2953,data!$A$6:$M$15000,7)</f>
        <v>N/A</v>
      </c>
    </row>
    <row r="2954" spans="1:4">
      <c r="A2954" s="1">
        <v>38494</v>
      </c>
      <c r="B2954" s="4">
        <v>38494</v>
      </c>
      <c r="C2954" s="12">
        <f t="shared" si="55"/>
        <v>5</v>
      </c>
      <c r="D2954" s="38" t="str">
        <f>VLOOKUP($B2954,data!$A$6:$M$15000,7)</f>
        <v>N/A</v>
      </c>
    </row>
    <row r="2955" spans="1:4">
      <c r="A2955" s="1">
        <v>38495</v>
      </c>
      <c r="B2955" s="4">
        <v>38495</v>
      </c>
      <c r="C2955" s="12">
        <f t="shared" si="55"/>
        <v>5</v>
      </c>
      <c r="D2955" s="38" t="str">
        <f>VLOOKUP($B2955,data!$A$6:$M$15000,7)</f>
        <v>N/A</v>
      </c>
    </row>
    <row r="2956" spans="1:4">
      <c r="A2956" s="1">
        <v>38496</v>
      </c>
      <c r="B2956" s="4">
        <v>38496</v>
      </c>
      <c r="C2956" s="12">
        <f t="shared" ref="C2956:C2976" si="56">IF(B2956&lt;&gt;"",MONTH(B2956),0)</f>
        <v>5</v>
      </c>
      <c r="D2956" s="38" t="str">
        <f>VLOOKUP($B2956,data!$A$6:$M$15000,7)</f>
        <v>N/A</v>
      </c>
    </row>
    <row r="2957" spans="1:4">
      <c r="A2957" s="1">
        <v>38497</v>
      </c>
      <c r="B2957" s="4">
        <v>38497</v>
      </c>
      <c r="C2957" s="12">
        <f t="shared" si="56"/>
        <v>5</v>
      </c>
      <c r="D2957" s="38" t="str">
        <f>VLOOKUP($B2957,data!$A$6:$M$15000,7)</f>
        <v>N/A</v>
      </c>
    </row>
    <row r="2958" spans="1:4">
      <c r="A2958" s="1">
        <v>38498</v>
      </c>
      <c r="B2958" s="4">
        <v>38498</v>
      </c>
      <c r="C2958" s="12">
        <f t="shared" si="56"/>
        <v>5</v>
      </c>
      <c r="D2958" s="38" t="str">
        <f>VLOOKUP($B2958,data!$A$6:$M$15000,7)</f>
        <v>N/A</v>
      </c>
    </row>
    <row r="2959" spans="1:4">
      <c r="A2959" s="1">
        <v>38499</v>
      </c>
      <c r="B2959" s="4">
        <v>38499</v>
      </c>
      <c r="C2959" s="12">
        <f t="shared" si="56"/>
        <v>5</v>
      </c>
      <c r="D2959" s="38" t="str">
        <f>VLOOKUP($B2959,data!$A$6:$M$15000,7)</f>
        <v>N/A</v>
      </c>
    </row>
    <row r="2960" spans="1:4">
      <c r="A2960" s="1">
        <v>38500</v>
      </c>
      <c r="B2960" s="4">
        <v>38500</v>
      </c>
      <c r="C2960" s="12">
        <f t="shared" si="56"/>
        <v>5</v>
      </c>
      <c r="D2960" s="38" t="str">
        <f>VLOOKUP($B2960,data!$A$6:$M$15000,7)</f>
        <v>N/A</v>
      </c>
    </row>
    <row r="2961" spans="1:4">
      <c r="A2961" s="1">
        <v>38501</v>
      </c>
      <c r="B2961" s="4">
        <v>38501</v>
      </c>
      <c r="C2961" s="12">
        <f t="shared" si="56"/>
        <v>5</v>
      </c>
      <c r="D2961" s="38" t="str">
        <f>VLOOKUP($B2961,data!$A$6:$M$15000,7)</f>
        <v>N/A</v>
      </c>
    </row>
    <row r="2962" spans="1:4">
      <c r="A2962" s="1">
        <v>38502</v>
      </c>
      <c r="B2962" s="4">
        <v>38502</v>
      </c>
      <c r="C2962" s="12">
        <f t="shared" si="56"/>
        <v>5</v>
      </c>
      <c r="D2962" s="38" t="str">
        <f>VLOOKUP($B2962,data!$A$6:$M$15000,7)</f>
        <v>N/A</v>
      </c>
    </row>
    <row r="2963" spans="1:4">
      <c r="A2963" s="1">
        <v>38503</v>
      </c>
      <c r="B2963" s="4">
        <v>38503</v>
      </c>
      <c r="C2963" s="12">
        <f t="shared" si="56"/>
        <v>5</v>
      </c>
      <c r="D2963" s="38" t="str">
        <f>VLOOKUP($B2963,data!$A$6:$M$15000,7)</f>
        <v>N/A</v>
      </c>
    </row>
    <row r="2964" spans="1:4">
      <c r="A2964" s="1">
        <v>38504</v>
      </c>
      <c r="B2964" s="4">
        <v>38504</v>
      </c>
      <c r="C2964" s="12">
        <f t="shared" si="56"/>
        <v>6</v>
      </c>
      <c r="D2964" s="38" t="str">
        <f>VLOOKUP($B2964,data!$A$6:$M$15000,7)</f>
        <v>N/A</v>
      </c>
    </row>
    <row r="2965" spans="1:4">
      <c r="A2965" s="1">
        <v>38505</v>
      </c>
      <c r="B2965" s="4">
        <v>38505</v>
      </c>
      <c r="C2965" s="12">
        <f t="shared" si="56"/>
        <v>6</v>
      </c>
      <c r="D2965" s="38" t="str">
        <f>VLOOKUP($B2965,data!$A$6:$M$15000,7)</f>
        <v>N/A</v>
      </c>
    </row>
    <row r="2966" spans="1:4">
      <c r="A2966" s="1">
        <v>38506</v>
      </c>
      <c r="B2966" s="4">
        <v>38506</v>
      </c>
      <c r="C2966" s="12">
        <f t="shared" si="56"/>
        <v>6</v>
      </c>
      <c r="D2966" s="38" t="str">
        <f>VLOOKUP($B2966,data!$A$6:$M$15000,7)</f>
        <v>N/A</v>
      </c>
    </row>
    <row r="2967" spans="1:4">
      <c r="A2967" s="1">
        <v>38507</v>
      </c>
      <c r="B2967" s="4">
        <v>38507</v>
      </c>
      <c r="C2967" s="12">
        <f t="shared" si="56"/>
        <v>6</v>
      </c>
      <c r="D2967" s="38" t="str">
        <f>VLOOKUP($B2967,data!$A$6:$M$15000,7)</f>
        <v>N/A</v>
      </c>
    </row>
    <row r="2968" spans="1:4">
      <c r="A2968" s="1">
        <v>38508</v>
      </c>
      <c r="B2968" s="4">
        <v>38508</v>
      </c>
      <c r="C2968" s="12">
        <f t="shared" si="56"/>
        <v>6</v>
      </c>
      <c r="D2968" s="38" t="str">
        <f>VLOOKUP($B2968,data!$A$6:$M$15000,7)</f>
        <v>N/A</v>
      </c>
    </row>
    <row r="2969" spans="1:4">
      <c r="A2969" s="1">
        <v>38509</v>
      </c>
      <c r="B2969" s="4">
        <v>38509</v>
      </c>
      <c r="C2969" s="12">
        <f t="shared" si="56"/>
        <v>6</v>
      </c>
      <c r="D2969" s="38" t="str">
        <f>VLOOKUP($B2969,data!$A$6:$M$15000,7)</f>
        <v>N/A</v>
      </c>
    </row>
    <row r="2970" spans="1:4">
      <c r="A2970" s="1">
        <v>38510</v>
      </c>
      <c r="B2970" s="4">
        <v>38510</v>
      </c>
      <c r="C2970" s="12">
        <f t="shared" si="56"/>
        <v>6</v>
      </c>
      <c r="D2970" s="38" t="str">
        <f>VLOOKUP($B2970,data!$A$6:$M$15000,7)</f>
        <v>N/A</v>
      </c>
    </row>
    <row r="2971" spans="1:4">
      <c r="A2971" s="1">
        <v>38511</v>
      </c>
      <c r="B2971" s="4">
        <v>38511</v>
      </c>
      <c r="C2971" s="12">
        <f t="shared" si="56"/>
        <v>6</v>
      </c>
      <c r="D2971" s="38" t="str">
        <f>VLOOKUP($B2971,data!$A$6:$M$15000,7)</f>
        <v>N/A</v>
      </c>
    </row>
    <row r="2972" spans="1:4">
      <c r="A2972" s="1">
        <v>38512</v>
      </c>
      <c r="B2972" s="4">
        <v>38512</v>
      </c>
      <c r="C2972" s="12">
        <f t="shared" si="56"/>
        <v>6</v>
      </c>
      <c r="D2972" s="38" t="str">
        <f>VLOOKUP($B2972,data!$A$6:$M$15000,7)</f>
        <v>N/A</v>
      </c>
    </row>
    <row r="2973" spans="1:4">
      <c r="A2973" s="1">
        <v>38513</v>
      </c>
      <c r="B2973" s="4">
        <v>38513</v>
      </c>
      <c r="C2973" s="12">
        <f t="shared" si="56"/>
        <v>6</v>
      </c>
      <c r="D2973" s="38" t="str">
        <f>VLOOKUP($B2973,data!$A$6:$M$15000,7)</f>
        <v>N/A</v>
      </c>
    </row>
    <row r="2974" spans="1:4">
      <c r="A2974" s="1">
        <v>38514</v>
      </c>
      <c r="B2974" s="4">
        <v>38514</v>
      </c>
      <c r="C2974" s="12">
        <f t="shared" si="56"/>
        <v>6</v>
      </c>
      <c r="D2974" s="38" t="str">
        <f>VLOOKUP($B2974,data!$A$6:$M$15000,7)</f>
        <v>N/A</v>
      </c>
    </row>
    <row r="2975" spans="1:4">
      <c r="A2975" s="1">
        <v>38515</v>
      </c>
      <c r="B2975" s="4">
        <v>38515</v>
      </c>
      <c r="C2975" s="12">
        <f t="shared" si="56"/>
        <v>6</v>
      </c>
      <c r="D2975" s="38" t="str">
        <f>VLOOKUP($B2975,data!$A$6:$M$15000,7)</f>
        <v>N/A</v>
      </c>
    </row>
    <row r="2976" spans="1:4">
      <c r="A2976" s="1">
        <v>38516</v>
      </c>
      <c r="B2976" s="4">
        <v>38516</v>
      </c>
      <c r="C2976" s="12">
        <f t="shared" si="56"/>
        <v>6</v>
      </c>
      <c r="D2976" s="38" t="str">
        <f>VLOOKUP($B2976,data!$A$6:$M$15000,7)</f>
        <v>N/A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3:W2232"/>
  <sheetViews>
    <sheetView topLeftCell="L79" workbookViewId="0">
      <selection activeCell="W49" sqref="W49"/>
    </sheetView>
  </sheetViews>
  <sheetFormatPr defaultColWidth="8.7109375" defaultRowHeight="11.25"/>
  <cols>
    <col min="1" max="1" width="9.28515625" style="2" customWidth="1"/>
    <col min="2" max="2" width="9.28515625" style="4" customWidth="1"/>
    <col min="3" max="3" width="9.85546875" style="14" customWidth="1"/>
    <col min="4" max="22" width="8.7109375" style="11" customWidth="1"/>
    <col min="23" max="23" width="8.7109375" style="46" customWidth="1"/>
    <col min="24" max="16384" width="8.7109375" style="11"/>
  </cols>
  <sheetData>
    <row r="3" spans="1:23">
      <c r="A3" s="10" t="s">
        <v>0</v>
      </c>
    </row>
    <row r="4" spans="1:23" ht="12" thickBot="1">
      <c r="A4" s="7" t="s">
        <v>1</v>
      </c>
      <c r="B4" s="8" t="s">
        <v>2</v>
      </c>
      <c r="C4" s="61" t="s">
        <v>10</v>
      </c>
      <c r="D4" s="51" t="s">
        <v>14</v>
      </c>
      <c r="E4" s="51" t="s">
        <v>28</v>
      </c>
      <c r="F4" s="80"/>
      <c r="W4" s="63" t="s">
        <v>26</v>
      </c>
    </row>
    <row r="5" spans="1:23">
      <c r="A5" s="1">
        <v>35551</v>
      </c>
      <c r="B5" s="4">
        <v>35551</v>
      </c>
      <c r="C5" s="14">
        <f>VLOOKUP($B5,data!$A$6:$M$15000,10)</f>
        <v>3011000</v>
      </c>
      <c r="D5" s="11">
        <f>IF(B5&lt;&gt;"",MONTH(B5),0)</f>
        <v>5</v>
      </c>
      <c r="H5" s="15">
        <v>35551</v>
      </c>
      <c r="I5" s="16">
        <v>35582</v>
      </c>
      <c r="J5" s="16">
        <v>35612</v>
      </c>
      <c r="K5" s="16">
        <v>35643</v>
      </c>
      <c r="L5" s="16">
        <v>35674</v>
      </c>
      <c r="M5" s="16">
        <v>35704</v>
      </c>
      <c r="N5" s="16">
        <v>35735</v>
      </c>
      <c r="O5" s="17">
        <v>35765</v>
      </c>
      <c r="V5" s="45">
        <v>35551</v>
      </c>
      <c r="W5" s="46">
        <f>HLOOKUP($V5,$H$5:$S$9,2)</f>
        <v>2782709.6774193547</v>
      </c>
    </row>
    <row r="6" spans="1:23">
      <c r="A6" s="1">
        <v>35552</v>
      </c>
      <c r="B6" s="4">
        <v>35552</v>
      </c>
      <c r="C6" s="14">
        <f>VLOOKUP($B6,data!$A$6:$M$15000,10)</f>
        <v>2948000</v>
      </c>
      <c r="D6" s="11">
        <f t="shared" ref="D6:D69" si="0">IF(B6&lt;&gt;"",MONTH(B6),0)</f>
        <v>5</v>
      </c>
      <c r="H6" s="18">
        <f>DAVERAGE(_rec97,3,H8:H9)</f>
        <v>2782709.6774193547</v>
      </c>
      <c r="I6" s="19">
        <f t="shared" ref="I6:O6" si="1">DAVERAGE(_rec97,3,I8:I9)</f>
        <v>2770533.3333333335</v>
      </c>
      <c r="J6" s="19">
        <f t="shared" si="1"/>
        <v>2750225.8064516131</v>
      </c>
      <c r="K6" s="19">
        <f t="shared" si="1"/>
        <v>2686677.4193548388</v>
      </c>
      <c r="L6" s="19">
        <f t="shared" si="1"/>
        <v>2844900</v>
      </c>
      <c r="M6" s="19">
        <f t="shared" si="1"/>
        <v>2639161.2903225808</v>
      </c>
      <c r="N6" s="19">
        <f t="shared" si="1"/>
        <v>2377100</v>
      </c>
      <c r="O6" s="20">
        <f t="shared" si="1"/>
        <v>1911161.2903225806</v>
      </c>
      <c r="V6" s="45">
        <v>35582</v>
      </c>
      <c r="W6" s="46">
        <f t="shared" ref="W6:W12" si="2">HLOOKUP($V6,$H$5:$S$9,2)</f>
        <v>2770533.3333333335</v>
      </c>
    </row>
    <row r="7" spans="1:23">
      <c r="A7" s="1">
        <v>35553</v>
      </c>
      <c r="B7" s="4">
        <v>35553</v>
      </c>
      <c r="C7" s="14">
        <f>VLOOKUP($B7,data!$A$6:$M$15000,10)</f>
        <v>2851000</v>
      </c>
      <c r="D7" s="11">
        <f t="shared" si="0"/>
        <v>5</v>
      </c>
      <c r="H7" s="21"/>
      <c r="I7" s="22"/>
      <c r="J7" s="22"/>
      <c r="K7" s="22"/>
      <c r="L7" s="22"/>
      <c r="M7" s="22"/>
      <c r="N7" s="22"/>
      <c r="O7" s="23"/>
      <c r="V7" s="45">
        <v>35612</v>
      </c>
      <c r="W7" s="46">
        <f t="shared" si="2"/>
        <v>2750225.8064516131</v>
      </c>
    </row>
    <row r="8" spans="1:23">
      <c r="A8" s="1">
        <v>35554</v>
      </c>
      <c r="B8" s="4">
        <v>35554</v>
      </c>
      <c r="C8" s="14">
        <f>VLOOKUP($B8,data!$A$6:$M$15000,10)</f>
        <v>2829000</v>
      </c>
      <c r="D8" s="11">
        <f t="shared" si="0"/>
        <v>5</v>
      </c>
      <c r="H8" s="21" t="s">
        <v>14</v>
      </c>
      <c r="I8" s="22" t="s">
        <v>14</v>
      </c>
      <c r="J8" s="22" t="s">
        <v>14</v>
      </c>
      <c r="K8" s="22" t="s">
        <v>14</v>
      </c>
      <c r="L8" s="22" t="s">
        <v>14</v>
      </c>
      <c r="M8" s="22" t="s">
        <v>14</v>
      </c>
      <c r="N8" s="22" t="s">
        <v>14</v>
      </c>
      <c r="O8" s="23" t="s">
        <v>14</v>
      </c>
      <c r="V8" s="45">
        <v>35643</v>
      </c>
      <c r="W8" s="46">
        <f t="shared" si="2"/>
        <v>2686677.4193548388</v>
      </c>
    </row>
    <row r="9" spans="1:23" ht="12" thickBot="1">
      <c r="A9" s="1">
        <v>35555</v>
      </c>
      <c r="B9" s="4">
        <v>35555</v>
      </c>
      <c r="C9" s="14">
        <f>VLOOKUP($B9,data!$A$6:$M$15000,10)</f>
        <v>2883000</v>
      </c>
      <c r="D9" s="11">
        <f t="shared" si="0"/>
        <v>5</v>
      </c>
      <c r="H9" s="24">
        <v>5</v>
      </c>
      <c r="I9" s="25">
        <v>6</v>
      </c>
      <c r="J9" s="25">
        <v>7</v>
      </c>
      <c r="K9" s="25">
        <v>8</v>
      </c>
      <c r="L9" s="25">
        <v>9</v>
      </c>
      <c r="M9" s="25">
        <v>10</v>
      </c>
      <c r="N9" s="25">
        <v>11</v>
      </c>
      <c r="O9" s="26">
        <v>12</v>
      </c>
      <c r="V9" s="45">
        <v>35674</v>
      </c>
      <c r="W9" s="46">
        <f t="shared" si="2"/>
        <v>2844900</v>
      </c>
    </row>
    <row r="10" spans="1:23" ht="12" thickBot="1">
      <c r="A10" s="1">
        <v>35556</v>
      </c>
      <c r="B10" s="4">
        <v>35556</v>
      </c>
      <c r="C10" s="14">
        <f>VLOOKUP($B10,data!$A$6:$M$15000,10)</f>
        <v>2603000</v>
      </c>
      <c r="D10" s="11">
        <f t="shared" si="0"/>
        <v>5</v>
      </c>
      <c r="V10" s="45">
        <v>35704</v>
      </c>
      <c r="W10" s="46">
        <f t="shared" si="2"/>
        <v>2639161.2903225808</v>
      </c>
    </row>
    <row r="11" spans="1:23">
      <c r="A11" s="1">
        <v>35557</v>
      </c>
      <c r="B11" s="4">
        <v>35557</v>
      </c>
      <c r="C11" s="14">
        <f>VLOOKUP($B11,data!$A$6:$M$15000,10)</f>
        <v>2750000</v>
      </c>
      <c r="D11" s="11">
        <f t="shared" si="0"/>
        <v>5</v>
      </c>
      <c r="E11" s="14">
        <f>AVERAGE(C5:C11)</f>
        <v>2839285.7142857141</v>
      </c>
      <c r="H11" s="15">
        <v>35796</v>
      </c>
      <c r="I11" s="16">
        <v>35827</v>
      </c>
      <c r="J11" s="16">
        <v>35855</v>
      </c>
      <c r="K11" s="16">
        <v>35886</v>
      </c>
      <c r="L11" s="16">
        <v>35916</v>
      </c>
      <c r="M11" s="16">
        <v>35947</v>
      </c>
      <c r="N11" s="16">
        <v>35977</v>
      </c>
      <c r="O11" s="16">
        <v>36008</v>
      </c>
      <c r="P11" s="16">
        <v>36039</v>
      </c>
      <c r="Q11" s="16">
        <v>36069</v>
      </c>
      <c r="R11" s="16">
        <v>36100</v>
      </c>
      <c r="S11" s="17">
        <v>36130</v>
      </c>
      <c r="V11" s="45">
        <v>35735</v>
      </c>
      <c r="W11" s="46">
        <f t="shared" si="2"/>
        <v>2377100</v>
      </c>
    </row>
    <row r="12" spans="1:23">
      <c r="A12" s="1">
        <v>35558</v>
      </c>
      <c r="B12" s="4">
        <v>35558</v>
      </c>
      <c r="C12" s="14">
        <f>VLOOKUP($B12,data!$A$6:$M$15000,10)</f>
        <v>2845000</v>
      </c>
      <c r="D12" s="11">
        <f t="shared" si="0"/>
        <v>5</v>
      </c>
      <c r="E12" s="14">
        <f t="shared" ref="E12:E75" si="3">AVERAGE(C6:C12)</f>
        <v>2815571.4285714286</v>
      </c>
      <c r="H12" s="18">
        <f>DAVERAGE(_rec98,3,H14:H15)</f>
        <v>2486967.7419354836</v>
      </c>
      <c r="I12" s="19">
        <f t="shared" ref="I12:S12" si="4">DAVERAGE(_rec98,3,I14:I15)</f>
        <v>2454500</v>
      </c>
      <c r="J12" s="19">
        <f t="shared" si="4"/>
        <v>2780516.1290322579</v>
      </c>
      <c r="K12" s="19">
        <f t="shared" si="4"/>
        <v>2754000</v>
      </c>
      <c r="L12" s="19" t="e">
        <f t="shared" si="4"/>
        <v>#DIV/0!</v>
      </c>
      <c r="M12" s="19" t="e">
        <f t="shared" si="4"/>
        <v>#DIV/0!</v>
      </c>
      <c r="N12" s="19" t="e">
        <f t="shared" si="4"/>
        <v>#DIV/0!</v>
      </c>
      <c r="O12" s="19">
        <f t="shared" si="4"/>
        <v>2992935.4838709678</v>
      </c>
      <c r="P12" s="19">
        <f t="shared" si="4"/>
        <v>2732233.3333333335</v>
      </c>
      <c r="Q12" s="19">
        <f t="shared" si="4"/>
        <v>2768677.4193548388</v>
      </c>
      <c r="R12" s="19">
        <f t="shared" si="4"/>
        <v>2689633.3333333335</v>
      </c>
      <c r="S12" s="20">
        <f t="shared" si="4"/>
        <v>2592000</v>
      </c>
      <c r="V12" s="45">
        <v>35765</v>
      </c>
      <c r="W12" s="46">
        <f t="shared" si="2"/>
        <v>1911161.2903225806</v>
      </c>
    </row>
    <row r="13" spans="1:23">
      <c r="A13" s="1">
        <v>35559</v>
      </c>
      <c r="B13" s="4">
        <v>35559</v>
      </c>
      <c r="C13" s="14">
        <f>VLOOKUP($B13,data!$A$6:$M$15000,10)</f>
        <v>2828000</v>
      </c>
      <c r="D13" s="11">
        <f t="shared" si="0"/>
        <v>5</v>
      </c>
      <c r="E13" s="14">
        <f t="shared" si="3"/>
        <v>2798428.5714285714</v>
      </c>
      <c r="H13" s="21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3"/>
      <c r="V13" s="45">
        <v>35796</v>
      </c>
      <c r="W13" s="46">
        <f>HLOOKUP($V13,$H$11:$S$15,2)</f>
        <v>2486967.7419354836</v>
      </c>
    </row>
    <row r="14" spans="1:23">
      <c r="A14" s="1">
        <v>35560</v>
      </c>
      <c r="B14" s="4">
        <v>35560</v>
      </c>
      <c r="C14" s="14">
        <f>VLOOKUP($B14,data!$A$6:$M$15000,10)</f>
        <v>2820000</v>
      </c>
      <c r="D14" s="11">
        <f t="shared" si="0"/>
        <v>5</v>
      </c>
      <c r="E14" s="14">
        <f t="shared" si="3"/>
        <v>2794000</v>
      </c>
      <c r="H14" s="21" t="s">
        <v>14</v>
      </c>
      <c r="I14" s="22" t="s">
        <v>14</v>
      </c>
      <c r="J14" s="22" t="s">
        <v>14</v>
      </c>
      <c r="K14" s="22" t="s">
        <v>14</v>
      </c>
      <c r="L14" s="22" t="s">
        <v>14</v>
      </c>
      <c r="M14" s="22" t="s">
        <v>14</v>
      </c>
      <c r="N14" s="22" t="s">
        <v>14</v>
      </c>
      <c r="O14" s="22" t="s">
        <v>14</v>
      </c>
      <c r="P14" s="22" t="s">
        <v>14</v>
      </c>
      <c r="Q14" s="22" t="s">
        <v>14</v>
      </c>
      <c r="R14" s="22" t="s">
        <v>14</v>
      </c>
      <c r="S14" s="23" t="s">
        <v>14</v>
      </c>
      <c r="V14" s="45">
        <v>35827</v>
      </c>
      <c r="W14" s="46">
        <f t="shared" ref="W14:W24" si="5">HLOOKUP($V14,$H$11:$S$15,2)</f>
        <v>2454500</v>
      </c>
    </row>
    <row r="15" spans="1:23" ht="12" thickBot="1">
      <c r="A15" s="1">
        <v>35561</v>
      </c>
      <c r="B15" s="4">
        <v>35561</v>
      </c>
      <c r="C15" s="14">
        <f>VLOOKUP($B15,data!$A$6:$M$15000,10)</f>
        <v>2797000</v>
      </c>
      <c r="D15" s="11">
        <f t="shared" si="0"/>
        <v>5</v>
      </c>
      <c r="E15" s="14">
        <f t="shared" si="3"/>
        <v>2789428.5714285714</v>
      </c>
      <c r="H15" s="24">
        <v>1</v>
      </c>
      <c r="I15" s="25">
        <v>2</v>
      </c>
      <c r="J15" s="25">
        <v>3</v>
      </c>
      <c r="K15" s="25">
        <v>4</v>
      </c>
      <c r="L15" s="25">
        <v>5</v>
      </c>
      <c r="M15" s="25">
        <v>6</v>
      </c>
      <c r="N15" s="25">
        <v>7</v>
      </c>
      <c r="O15" s="25">
        <v>8</v>
      </c>
      <c r="P15" s="25">
        <v>9</v>
      </c>
      <c r="Q15" s="25">
        <v>10</v>
      </c>
      <c r="R15" s="25">
        <v>11</v>
      </c>
      <c r="S15" s="26">
        <v>12</v>
      </c>
      <c r="V15" s="45">
        <v>35855</v>
      </c>
      <c r="W15" s="46">
        <f t="shared" si="5"/>
        <v>2780516.1290322579</v>
      </c>
    </row>
    <row r="16" spans="1:23" ht="12" thickBot="1">
      <c r="A16" s="1">
        <v>35562</v>
      </c>
      <c r="B16" s="4">
        <v>35562</v>
      </c>
      <c r="C16" s="14">
        <f>VLOOKUP($B16,data!$A$6:$M$15000,10)</f>
        <v>2853000</v>
      </c>
      <c r="D16" s="11">
        <f t="shared" si="0"/>
        <v>5</v>
      </c>
      <c r="E16" s="14">
        <f t="shared" si="3"/>
        <v>2785142.8571428573</v>
      </c>
      <c r="V16" s="45">
        <v>35886</v>
      </c>
      <c r="W16" s="46">
        <f t="shared" si="5"/>
        <v>2754000</v>
      </c>
    </row>
    <row r="17" spans="1:23">
      <c r="A17" s="1">
        <v>35563</v>
      </c>
      <c r="B17" s="4">
        <v>35563</v>
      </c>
      <c r="C17" s="14">
        <f>VLOOKUP($B17,data!$A$6:$M$15000,10)</f>
        <v>2798000</v>
      </c>
      <c r="D17" s="11">
        <f t="shared" si="0"/>
        <v>5</v>
      </c>
      <c r="E17" s="14">
        <f t="shared" si="3"/>
        <v>2813000</v>
      </c>
      <c r="H17" s="15">
        <v>36161</v>
      </c>
      <c r="I17" s="16">
        <v>36192</v>
      </c>
      <c r="J17" s="16">
        <v>36220</v>
      </c>
      <c r="K17" s="16">
        <v>36251</v>
      </c>
      <c r="L17" s="16">
        <v>36281</v>
      </c>
      <c r="M17" s="16">
        <v>36312</v>
      </c>
      <c r="N17" s="16">
        <v>36342</v>
      </c>
      <c r="O17" s="16">
        <v>36373</v>
      </c>
      <c r="P17" s="16">
        <v>36404</v>
      </c>
      <c r="Q17" s="16">
        <v>36434</v>
      </c>
      <c r="R17" s="16">
        <v>36465</v>
      </c>
      <c r="S17" s="17">
        <v>36495</v>
      </c>
      <c r="V17" s="45">
        <v>35916</v>
      </c>
      <c r="W17" s="46" t="e">
        <f t="shared" si="5"/>
        <v>#DIV/0!</v>
      </c>
    </row>
    <row r="18" spans="1:23">
      <c r="A18" s="1">
        <v>35564</v>
      </c>
      <c r="B18" s="4">
        <v>35564</v>
      </c>
      <c r="C18" s="14">
        <f>VLOOKUP($B18,data!$A$6:$M$15000,10)</f>
        <v>2841000</v>
      </c>
      <c r="D18" s="11">
        <f t="shared" si="0"/>
        <v>5</v>
      </c>
      <c r="E18" s="14">
        <f t="shared" si="3"/>
        <v>2826000</v>
      </c>
      <c r="H18" s="18">
        <f>DAVERAGE(_rec99,3,H20:H21)</f>
        <v>2443806.4516129033</v>
      </c>
      <c r="I18" s="19">
        <f t="shared" ref="I18:S18" si="6">DAVERAGE(_rec99,3,I20:I21)</f>
        <v>2485250</v>
      </c>
      <c r="J18" s="19">
        <f t="shared" si="6"/>
        <v>2578548.3870967743</v>
      </c>
      <c r="K18" s="19">
        <f t="shared" si="6"/>
        <v>2607766.6666666665</v>
      </c>
      <c r="L18" s="19">
        <f t="shared" si="6"/>
        <v>2773096.7741935486</v>
      </c>
      <c r="M18" s="19">
        <f t="shared" si="6"/>
        <v>2836966.6666666665</v>
      </c>
      <c r="N18" s="19">
        <f t="shared" si="6"/>
        <v>2922032.2580645164</v>
      </c>
      <c r="O18" s="19">
        <f t="shared" si="6"/>
        <v>2726483.8709677421</v>
      </c>
      <c r="P18" s="19">
        <f t="shared" si="6"/>
        <v>2928300</v>
      </c>
      <c r="Q18" s="19">
        <f t="shared" si="6"/>
        <v>3061322.5806451612</v>
      </c>
      <c r="R18" s="19">
        <f t="shared" si="6"/>
        <v>2880700</v>
      </c>
      <c r="S18" s="20">
        <f t="shared" si="6"/>
        <v>2651193.5483870967</v>
      </c>
      <c r="V18" s="45">
        <v>35947</v>
      </c>
      <c r="W18" s="46" t="e">
        <f t="shared" si="5"/>
        <v>#DIV/0!</v>
      </c>
    </row>
    <row r="19" spans="1:23">
      <c r="A19" s="1">
        <v>35565</v>
      </c>
      <c r="B19" s="4">
        <v>35565</v>
      </c>
      <c r="C19" s="14">
        <f>VLOOKUP($B19,data!$A$6:$M$15000,10)</f>
        <v>2891000</v>
      </c>
      <c r="D19" s="11">
        <f t="shared" si="0"/>
        <v>5</v>
      </c>
      <c r="E19" s="14">
        <f t="shared" si="3"/>
        <v>2832571.4285714286</v>
      </c>
      <c r="H19" s="21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3"/>
      <c r="V19" s="45">
        <v>35977</v>
      </c>
      <c r="W19" s="46" t="e">
        <f t="shared" si="5"/>
        <v>#DIV/0!</v>
      </c>
    </row>
    <row r="20" spans="1:23">
      <c r="A20" s="1">
        <v>35566</v>
      </c>
      <c r="B20" s="4">
        <v>35566</v>
      </c>
      <c r="C20" s="14">
        <f>VLOOKUP($B20,data!$A$6:$M$15000,10)</f>
        <v>2826000</v>
      </c>
      <c r="D20" s="11">
        <f t="shared" si="0"/>
        <v>5</v>
      </c>
      <c r="E20" s="14">
        <f t="shared" si="3"/>
        <v>2832285.7142857141</v>
      </c>
      <c r="H20" s="21" t="s">
        <v>14</v>
      </c>
      <c r="I20" s="22" t="s">
        <v>14</v>
      </c>
      <c r="J20" s="22" t="s">
        <v>14</v>
      </c>
      <c r="K20" s="22" t="s">
        <v>14</v>
      </c>
      <c r="L20" s="22" t="s">
        <v>14</v>
      </c>
      <c r="M20" s="22" t="s">
        <v>14</v>
      </c>
      <c r="N20" s="22" t="s">
        <v>14</v>
      </c>
      <c r="O20" s="22" t="s">
        <v>14</v>
      </c>
      <c r="P20" s="22" t="s">
        <v>14</v>
      </c>
      <c r="Q20" s="22" t="s">
        <v>14</v>
      </c>
      <c r="R20" s="22" t="s">
        <v>14</v>
      </c>
      <c r="S20" s="23" t="s">
        <v>14</v>
      </c>
      <c r="V20" s="45">
        <v>36008</v>
      </c>
      <c r="W20" s="46">
        <f t="shared" si="5"/>
        <v>2992935.4838709678</v>
      </c>
    </row>
    <row r="21" spans="1:23" ht="12" thickBot="1">
      <c r="A21" s="1">
        <v>35567</v>
      </c>
      <c r="B21" s="4">
        <v>35567</v>
      </c>
      <c r="C21" s="14">
        <f>VLOOKUP($B21,data!$A$6:$M$15000,10)</f>
        <v>2798000</v>
      </c>
      <c r="D21" s="11">
        <f t="shared" si="0"/>
        <v>5</v>
      </c>
      <c r="E21" s="14">
        <f t="shared" si="3"/>
        <v>2829142.8571428573</v>
      </c>
      <c r="H21" s="24">
        <v>1</v>
      </c>
      <c r="I21" s="25">
        <v>2</v>
      </c>
      <c r="J21" s="25">
        <v>3</v>
      </c>
      <c r="K21" s="25">
        <v>4</v>
      </c>
      <c r="L21" s="25">
        <v>5</v>
      </c>
      <c r="M21" s="25">
        <v>6</v>
      </c>
      <c r="N21" s="25">
        <v>7</v>
      </c>
      <c r="O21" s="25">
        <v>8</v>
      </c>
      <c r="P21" s="25">
        <v>9</v>
      </c>
      <c r="Q21" s="25">
        <v>10</v>
      </c>
      <c r="R21" s="25">
        <v>11</v>
      </c>
      <c r="S21" s="26">
        <v>12</v>
      </c>
      <c r="V21" s="45">
        <v>36039</v>
      </c>
      <c r="W21" s="46">
        <f t="shared" si="5"/>
        <v>2732233.3333333335</v>
      </c>
    </row>
    <row r="22" spans="1:23" ht="12" thickBot="1">
      <c r="A22" s="1">
        <v>35568</v>
      </c>
      <c r="B22" s="4">
        <v>35568</v>
      </c>
      <c r="C22" s="14">
        <f>VLOOKUP($B22,data!$A$6:$M$15000,10)</f>
        <v>2847000</v>
      </c>
      <c r="D22" s="11">
        <f t="shared" si="0"/>
        <v>5</v>
      </c>
      <c r="E22" s="14">
        <f t="shared" si="3"/>
        <v>2836285.7142857141</v>
      </c>
      <c r="V22" s="45">
        <v>36069</v>
      </c>
      <c r="W22" s="46">
        <f t="shared" si="5"/>
        <v>2768677.4193548388</v>
      </c>
    </row>
    <row r="23" spans="1:23">
      <c r="A23" s="1">
        <v>35569</v>
      </c>
      <c r="B23" s="4">
        <v>35569</v>
      </c>
      <c r="C23" s="14">
        <f>VLOOKUP($B23,data!$A$6:$M$15000,10)</f>
        <v>2878000</v>
      </c>
      <c r="D23" s="11">
        <f t="shared" si="0"/>
        <v>5</v>
      </c>
      <c r="E23" s="14">
        <f t="shared" si="3"/>
        <v>2839857.1428571427</v>
      </c>
      <c r="H23" s="15">
        <v>36526</v>
      </c>
      <c r="I23" s="16">
        <v>36557</v>
      </c>
      <c r="J23" s="16">
        <v>36586</v>
      </c>
      <c r="K23" s="16">
        <v>36617</v>
      </c>
      <c r="L23" s="16">
        <v>36647</v>
      </c>
      <c r="M23" s="16">
        <v>36678</v>
      </c>
      <c r="N23" s="16">
        <v>36708</v>
      </c>
      <c r="O23" s="16">
        <v>36739</v>
      </c>
      <c r="P23" s="16">
        <v>36770</v>
      </c>
      <c r="Q23" s="16">
        <v>36800</v>
      </c>
      <c r="R23" s="16">
        <v>36831</v>
      </c>
      <c r="S23" s="17">
        <v>36861</v>
      </c>
      <c r="V23" s="45">
        <v>36100</v>
      </c>
      <c r="W23" s="46">
        <f t="shared" si="5"/>
        <v>2689633.3333333335</v>
      </c>
    </row>
    <row r="24" spans="1:23">
      <c r="A24" s="1">
        <v>35570</v>
      </c>
      <c r="B24" s="4">
        <v>35570</v>
      </c>
      <c r="C24" s="14">
        <f>VLOOKUP($B24,data!$A$6:$M$15000,10)</f>
        <v>2886000</v>
      </c>
      <c r="D24" s="11">
        <f t="shared" si="0"/>
        <v>5</v>
      </c>
      <c r="E24" s="14">
        <f t="shared" si="3"/>
        <v>2852428.5714285714</v>
      </c>
      <c r="H24" s="18">
        <f>DAVERAGE(rec00,3,H26:H27)</f>
        <v>2611290.3225806453</v>
      </c>
      <c r="I24" s="19">
        <f t="shared" ref="I24:S24" si="7">DAVERAGE(rec00,3,I26:I27)</f>
        <v>2575724.1379310344</v>
      </c>
      <c r="J24" s="19">
        <f t="shared" si="7"/>
        <v>2861806.4516129033</v>
      </c>
      <c r="K24" s="19">
        <f t="shared" si="7"/>
        <v>2811633.3333333335</v>
      </c>
      <c r="L24" s="19">
        <f t="shared" si="7"/>
        <v>2821935.4838709678</v>
      </c>
      <c r="M24" s="19">
        <f t="shared" si="7"/>
        <v>3167033.3333333335</v>
      </c>
      <c r="N24" s="19">
        <f t="shared" si="7"/>
        <v>3294193.5483870967</v>
      </c>
      <c r="O24" s="19">
        <f t="shared" si="7"/>
        <v>3210903.2258064514</v>
      </c>
      <c r="P24" s="19">
        <f t="shared" si="7"/>
        <v>3311333.3333333335</v>
      </c>
      <c r="Q24" s="19">
        <f t="shared" si="7"/>
        <v>3353774.1935483869</v>
      </c>
      <c r="R24" s="19">
        <f t="shared" si="7"/>
        <v>3023266.6666666665</v>
      </c>
      <c r="S24" s="20">
        <f t="shared" si="7"/>
        <v>3439322.5806451612</v>
      </c>
      <c r="V24" s="45">
        <v>36130</v>
      </c>
      <c r="W24" s="46">
        <f t="shared" si="5"/>
        <v>2592000</v>
      </c>
    </row>
    <row r="25" spans="1:23">
      <c r="A25" s="1">
        <v>35571</v>
      </c>
      <c r="B25" s="4">
        <v>35571</v>
      </c>
      <c r="C25" s="14">
        <f>VLOOKUP($B25,data!$A$6:$M$15000,10)</f>
        <v>2895000</v>
      </c>
      <c r="D25" s="11">
        <f t="shared" si="0"/>
        <v>5</v>
      </c>
      <c r="E25" s="14">
        <f t="shared" si="3"/>
        <v>2860142.8571428573</v>
      </c>
      <c r="H25" s="21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3"/>
      <c r="V25" s="45">
        <v>36161</v>
      </c>
      <c r="W25" s="46">
        <f>HLOOKUP($V25,$H$17:$S$21,2)</f>
        <v>2443806.4516129033</v>
      </c>
    </row>
    <row r="26" spans="1:23">
      <c r="A26" s="1">
        <v>35572</v>
      </c>
      <c r="B26" s="4">
        <v>35572</v>
      </c>
      <c r="C26" s="14">
        <f>VLOOKUP($B26,data!$A$6:$M$15000,10)</f>
        <v>2927000</v>
      </c>
      <c r="D26" s="11">
        <f t="shared" si="0"/>
        <v>5</v>
      </c>
      <c r="E26" s="14">
        <f t="shared" si="3"/>
        <v>2865285.7142857141</v>
      </c>
      <c r="H26" s="21" t="s">
        <v>14</v>
      </c>
      <c r="I26" s="22" t="s">
        <v>14</v>
      </c>
      <c r="J26" s="22" t="s">
        <v>14</v>
      </c>
      <c r="K26" s="22" t="s">
        <v>14</v>
      </c>
      <c r="L26" s="22" t="s">
        <v>14</v>
      </c>
      <c r="M26" s="22" t="s">
        <v>14</v>
      </c>
      <c r="N26" s="22" t="s">
        <v>14</v>
      </c>
      <c r="O26" s="22" t="s">
        <v>14</v>
      </c>
      <c r="P26" s="22" t="s">
        <v>14</v>
      </c>
      <c r="Q26" s="22" t="s">
        <v>14</v>
      </c>
      <c r="R26" s="22" t="s">
        <v>14</v>
      </c>
      <c r="S26" s="23" t="s">
        <v>14</v>
      </c>
      <c r="V26" s="45">
        <v>36192</v>
      </c>
      <c r="W26" s="46">
        <f t="shared" ref="W26:W36" si="8">HLOOKUP($V26,$H$17:$S$21,2)</f>
        <v>2485250</v>
      </c>
    </row>
    <row r="27" spans="1:23" ht="12" thickBot="1">
      <c r="A27" s="1">
        <v>35573</v>
      </c>
      <c r="B27" s="4">
        <v>35573</v>
      </c>
      <c r="C27" s="14">
        <f>VLOOKUP($B27,data!$A$6:$M$15000,10)</f>
        <v>2942000</v>
      </c>
      <c r="D27" s="11">
        <f t="shared" si="0"/>
        <v>5</v>
      </c>
      <c r="E27" s="14">
        <f t="shared" si="3"/>
        <v>2881857.1428571427</v>
      </c>
      <c r="H27" s="24">
        <v>1</v>
      </c>
      <c r="I27" s="25">
        <v>2</v>
      </c>
      <c r="J27" s="25">
        <v>3</v>
      </c>
      <c r="K27" s="25">
        <v>4</v>
      </c>
      <c r="L27" s="25">
        <v>5</v>
      </c>
      <c r="M27" s="25">
        <v>6</v>
      </c>
      <c r="N27" s="25">
        <v>7</v>
      </c>
      <c r="O27" s="25">
        <v>8</v>
      </c>
      <c r="P27" s="25">
        <v>9</v>
      </c>
      <c r="Q27" s="25">
        <v>10</v>
      </c>
      <c r="R27" s="25">
        <v>11</v>
      </c>
      <c r="S27" s="26">
        <v>12</v>
      </c>
      <c r="V27" s="45">
        <v>36220</v>
      </c>
      <c r="W27" s="46">
        <f t="shared" si="8"/>
        <v>2578548.3870967743</v>
      </c>
    </row>
    <row r="28" spans="1:23" ht="12" thickBot="1">
      <c r="A28" s="1">
        <v>35574</v>
      </c>
      <c r="B28" s="4">
        <v>35574</v>
      </c>
      <c r="C28" s="14">
        <f>VLOOKUP($B28,data!$A$6:$M$15000,10)</f>
        <v>2322000</v>
      </c>
      <c r="D28" s="11">
        <f t="shared" si="0"/>
        <v>5</v>
      </c>
      <c r="E28" s="14">
        <f t="shared" si="3"/>
        <v>2813857.1428571427</v>
      </c>
      <c r="V28" s="45">
        <v>36251</v>
      </c>
      <c r="W28" s="46">
        <f t="shared" si="8"/>
        <v>2607766.6666666665</v>
      </c>
    </row>
    <row r="29" spans="1:23">
      <c r="A29" s="1">
        <v>35575</v>
      </c>
      <c r="B29" s="4">
        <v>35575</v>
      </c>
      <c r="C29" s="14">
        <f>VLOOKUP($B29,data!$A$6:$M$15000,10)</f>
        <v>2432000</v>
      </c>
      <c r="D29" s="11">
        <f t="shared" si="0"/>
        <v>5</v>
      </c>
      <c r="E29" s="14">
        <f t="shared" si="3"/>
        <v>2754571.4285714286</v>
      </c>
      <c r="H29" s="15">
        <v>36892</v>
      </c>
      <c r="I29" s="16">
        <v>36923</v>
      </c>
      <c r="J29" s="16">
        <v>36951</v>
      </c>
      <c r="K29" s="16">
        <v>36982</v>
      </c>
      <c r="L29" s="16">
        <v>37012</v>
      </c>
      <c r="M29" s="16">
        <v>37043</v>
      </c>
      <c r="N29" s="16">
        <v>37073</v>
      </c>
      <c r="O29" s="16">
        <v>37104</v>
      </c>
      <c r="P29" s="16">
        <v>37135</v>
      </c>
      <c r="Q29" s="16">
        <v>37165</v>
      </c>
      <c r="R29" s="16">
        <v>37196</v>
      </c>
      <c r="S29" s="17">
        <v>37226</v>
      </c>
      <c r="V29" s="45">
        <v>36281</v>
      </c>
      <c r="W29" s="46">
        <f t="shared" si="8"/>
        <v>2773096.7741935486</v>
      </c>
    </row>
    <row r="30" spans="1:23">
      <c r="A30" s="1">
        <v>35576</v>
      </c>
      <c r="B30" s="4">
        <v>35576</v>
      </c>
      <c r="C30" s="14">
        <f>VLOOKUP($B30,data!$A$6:$M$15000,10)</f>
        <v>2428000</v>
      </c>
      <c r="D30" s="11">
        <f t="shared" si="0"/>
        <v>5</v>
      </c>
      <c r="E30" s="14">
        <f t="shared" si="3"/>
        <v>2690285.7142857141</v>
      </c>
      <c r="H30" s="18">
        <f>DAVERAGE(_rec01,3,H32:H33)</f>
        <v>3522741.935483871</v>
      </c>
      <c r="I30" s="19">
        <f t="shared" ref="I30:S30" si="9">DAVERAGE(_rec01,3,I32:I33)</f>
        <v>3577821.4285714286</v>
      </c>
      <c r="J30" s="19">
        <f t="shared" si="9"/>
        <v>3564193.5483870967</v>
      </c>
      <c r="K30" s="19">
        <f t="shared" si="9"/>
        <v>3434000</v>
      </c>
      <c r="L30" s="19" t="e">
        <f t="shared" si="9"/>
        <v>#DIV/0!</v>
      </c>
      <c r="M30" s="19" t="e">
        <f t="shared" si="9"/>
        <v>#DIV/0!</v>
      </c>
      <c r="N30" s="19" t="e">
        <f t="shared" si="9"/>
        <v>#DIV/0!</v>
      </c>
      <c r="O30" s="19" t="e">
        <f t="shared" si="9"/>
        <v>#DIV/0!</v>
      </c>
      <c r="P30" s="19" t="e">
        <f t="shared" si="9"/>
        <v>#DIV/0!</v>
      </c>
      <c r="Q30" s="19" t="e">
        <f t="shared" si="9"/>
        <v>#DIV/0!</v>
      </c>
      <c r="R30" s="19" t="e">
        <f t="shared" si="9"/>
        <v>#DIV/0!</v>
      </c>
      <c r="S30" s="20" t="e">
        <f t="shared" si="9"/>
        <v>#DIV/0!</v>
      </c>
      <c r="V30" s="45">
        <v>36312</v>
      </c>
      <c r="W30" s="46">
        <f t="shared" si="8"/>
        <v>2836966.6666666665</v>
      </c>
    </row>
    <row r="31" spans="1:23">
      <c r="A31" s="1">
        <v>35577</v>
      </c>
      <c r="B31" s="4">
        <v>35577</v>
      </c>
      <c r="C31" s="14">
        <f>VLOOKUP($B31,data!$A$6:$M$15000,10)</f>
        <v>2563000</v>
      </c>
      <c r="D31" s="11">
        <f t="shared" si="0"/>
        <v>5</v>
      </c>
      <c r="E31" s="14">
        <f t="shared" si="3"/>
        <v>2644142.8571428573</v>
      </c>
      <c r="H31" s="21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3"/>
      <c r="V31" s="45">
        <v>36342</v>
      </c>
      <c r="W31" s="46">
        <f t="shared" si="8"/>
        <v>2922032.2580645164</v>
      </c>
    </row>
    <row r="32" spans="1:23">
      <c r="A32" s="1">
        <v>35578</v>
      </c>
      <c r="B32" s="4">
        <v>35578</v>
      </c>
      <c r="C32" s="14">
        <f>VLOOKUP($B32,data!$A$6:$M$15000,10)</f>
        <v>2640000</v>
      </c>
      <c r="D32" s="11">
        <f t="shared" si="0"/>
        <v>5</v>
      </c>
      <c r="E32" s="14">
        <f t="shared" si="3"/>
        <v>2607714.2857142859</v>
      </c>
      <c r="H32" s="21" t="s">
        <v>14</v>
      </c>
      <c r="I32" s="22" t="s">
        <v>14</v>
      </c>
      <c r="J32" s="22" t="s">
        <v>14</v>
      </c>
      <c r="K32" s="22" t="s">
        <v>14</v>
      </c>
      <c r="L32" s="22" t="s">
        <v>14</v>
      </c>
      <c r="M32" s="22" t="s">
        <v>14</v>
      </c>
      <c r="N32" s="22" t="s">
        <v>14</v>
      </c>
      <c r="O32" s="22" t="s">
        <v>14</v>
      </c>
      <c r="P32" s="22" t="s">
        <v>14</v>
      </c>
      <c r="Q32" s="22" t="s">
        <v>14</v>
      </c>
      <c r="R32" s="22" t="s">
        <v>14</v>
      </c>
      <c r="S32" s="23" t="s">
        <v>14</v>
      </c>
      <c r="V32" s="45">
        <v>36373</v>
      </c>
      <c r="W32" s="46">
        <f t="shared" si="8"/>
        <v>2726483.8709677421</v>
      </c>
    </row>
    <row r="33" spans="1:23" ht="12" thickBot="1">
      <c r="A33" s="1">
        <v>35579</v>
      </c>
      <c r="B33" s="4">
        <v>35579</v>
      </c>
      <c r="C33" s="14">
        <f>VLOOKUP($B33,data!$A$6:$M$15000,10)</f>
        <v>2750000</v>
      </c>
      <c r="D33" s="11">
        <f t="shared" si="0"/>
        <v>5</v>
      </c>
      <c r="E33" s="14">
        <f t="shared" si="3"/>
        <v>2582428.5714285714</v>
      </c>
      <c r="H33" s="24">
        <v>1</v>
      </c>
      <c r="I33" s="25">
        <v>2</v>
      </c>
      <c r="J33" s="25">
        <v>3</v>
      </c>
      <c r="K33" s="25">
        <v>4</v>
      </c>
      <c r="L33" s="25">
        <v>5</v>
      </c>
      <c r="M33" s="25">
        <v>6</v>
      </c>
      <c r="N33" s="25">
        <v>7</v>
      </c>
      <c r="O33" s="25">
        <v>8</v>
      </c>
      <c r="P33" s="25">
        <v>9</v>
      </c>
      <c r="Q33" s="25">
        <v>10</v>
      </c>
      <c r="R33" s="25">
        <v>11</v>
      </c>
      <c r="S33" s="26">
        <v>12</v>
      </c>
      <c r="V33" s="45">
        <v>36404</v>
      </c>
      <c r="W33" s="46">
        <f t="shared" si="8"/>
        <v>2928300</v>
      </c>
    </row>
    <row r="34" spans="1:23">
      <c r="A34" s="1">
        <v>35580</v>
      </c>
      <c r="B34" s="4">
        <v>35580</v>
      </c>
      <c r="C34" s="14">
        <f>VLOOKUP($B34,data!$A$6:$M$15000,10)</f>
        <v>2792000</v>
      </c>
      <c r="D34" s="11">
        <f t="shared" si="0"/>
        <v>5</v>
      </c>
      <c r="E34" s="14">
        <f t="shared" si="3"/>
        <v>2561000</v>
      </c>
      <c r="V34" s="45">
        <v>36434</v>
      </c>
      <c r="W34" s="46">
        <f t="shared" si="8"/>
        <v>3061322.5806451612</v>
      </c>
    </row>
    <row r="35" spans="1:23">
      <c r="A35" s="1">
        <v>35581</v>
      </c>
      <c r="B35" s="4">
        <v>35581</v>
      </c>
      <c r="C35" s="14">
        <f>VLOOKUP($B35,data!$A$6:$M$15000,10)</f>
        <v>2790000</v>
      </c>
      <c r="D35" s="11">
        <f t="shared" si="0"/>
        <v>5</v>
      </c>
      <c r="E35" s="14">
        <f t="shared" si="3"/>
        <v>2627857.1428571427</v>
      </c>
      <c r="V35" s="45">
        <v>36465</v>
      </c>
      <c r="W35" s="46">
        <f t="shared" si="8"/>
        <v>2880700</v>
      </c>
    </row>
    <row r="36" spans="1:23">
      <c r="A36" s="1">
        <v>35582</v>
      </c>
      <c r="B36" s="4">
        <v>35582</v>
      </c>
      <c r="C36" s="14">
        <f>VLOOKUP($B36,data!$A$6:$M$15000,10)</f>
        <v>2640000</v>
      </c>
      <c r="D36" s="11">
        <f t="shared" si="0"/>
        <v>6</v>
      </c>
      <c r="E36" s="14">
        <f t="shared" si="3"/>
        <v>2657571.4285714286</v>
      </c>
      <c r="V36" s="45">
        <v>36495</v>
      </c>
      <c r="W36" s="46">
        <f t="shared" si="8"/>
        <v>2651193.5483870967</v>
      </c>
    </row>
    <row r="37" spans="1:23">
      <c r="A37" s="1">
        <v>35583</v>
      </c>
      <c r="B37" s="4">
        <v>35583</v>
      </c>
      <c r="C37" s="14">
        <f>VLOOKUP($B37,data!$A$6:$M$15000,10)</f>
        <v>2725000</v>
      </c>
      <c r="D37" s="11">
        <f t="shared" si="0"/>
        <v>6</v>
      </c>
      <c r="E37" s="14">
        <f t="shared" si="3"/>
        <v>2700000</v>
      </c>
      <c r="V37" s="45">
        <v>36526</v>
      </c>
      <c r="W37" s="46">
        <f>HLOOKUP($V37,$H$23:$S$27,2)</f>
        <v>2611290.3225806453</v>
      </c>
    </row>
    <row r="38" spans="1:23">
      <c r="A38" s="1">
        <v>35584</v>
      </c>
      <c r="B38" s="4">
        <v>35584</v>
      </c>
      <c r="C38" s="14">
        <f>VLOOKUP($B38,data!$A$6:$M$15000,10)</f>
        <v>2810000</v>
      </c>
      <c r="D38" s="11">
        <f t="shared" si="0"/>
        <v>6</v>
      </c>
      <c r="E38" s="14">
        <f t="shared" si="3"/>
        <v>2735285.7142857141</v>
      </c>
      <c r="V38" s="45">
        <v>36557</v>
      </c>
      <c r="W38" s="46">
        <f t="shared" ref="W38:W48" si="10">HLOOKUP($V38,$H$23:$S$27,2)</f>
        <v>2575724.1379310344</v>
      </c>
    </row>
    <row r="39" spans="1:23">
      <c r="A39" s="1">
        <v>35585</v>
      </c>
      <c r="B39" s="4">
        <v>35585</v>
      </c>
      <c r="C39" s="14">
        <f>VLOOKUP($B39,data!$A$6:$M$15000,10)</f>
        <v>2931000</v>
      </c>
      <c r="D39" s="11">
        <f t="shared" si="0"/>
        <v>6</v>
      </c>
      <c r="E39" s="14">
        <f t="shared" si="3"/>
        <v>2776857.1428571427</v>
      </c>
      <c r="V39" s="45">
        <v>36586</v>
      </c>
      <c r="W39" s="46">
        <f t="shared" si="10"/>
        <v>2861806.4516129033</v>
      </c>
    </row>
    <row r="40" spans="1:23">
      <c r="A40" s="1">
        <v>35586</v>
      </c>
      <c r="B40" s="4">
        <v>35586</v>
      </c>
      <c r="C40" s="14">
        <f>VLOOKUP($B40,data!$A$6:$M$15000,10)</f>
        <v>2986000</v>
      </c>
      <c r="D40" s="11">
        <f t="shared" si="0"/>
        <v>6</v>
      </c>
      <c r="E40" s="14">
        <f t="shared" si="3"/>
        <v>2810571.4285714286</v>
      </c>
      <c r="V40" s="45">
        <v>36617</v>
      </c>
      <c r="W40" s="46">
        <f t="shared" si="10"/>
        <v>2811633.3333333335</v>
      </c>
    </row>
    <row r="41" spans="1:23">
      <c r="A41" s="1">
        <v>35587</v>
      </c>
      <c r="B41" s="4">
        <v>35587</v>
      </c>
      <c r="C41" s="14">
        <f>VLOOKUP($B41,data!$A$6:$M$15000,10)</f>
        <v>2801000</v>
      </c>
      <c r="D41" s="11">
        <f t="shared" si="0"/>
        <v>6</v>
      </c>
      <c r="E41" s="14">
        <f t="shared" si="3"/>
        <v>2811857.1428571427</v>
      </c>
      <c r="V41" s="45">
        <v>36647</v>
      </c>
      <c r="W41" s="46">
        <f t="shared" si="10"/>
        <v>2821935.4838709678</v>
      </c>
    </row>
    <row r="42" spans="1:23">
      <c r="A42" s="1">
        <v>35588</v>
      </c>
      <c r="B42" s="4">
        <v>35588</v>
      </c>
      <c r="C42" s="14">
        <f>VLOOKUP($B42,data!$A$6:$M$15000,10)</f>
        <v>2511000</v>
      </c>
      <c r="D42" s="11">
        <f t="shared" si="0"/>
        <v>6</v>
      </c>
      <c r="E42" s="14">
        <f t="shared" si="3"/>
        <v>2772000</v>
      </c>
      <c r="V42" s="45">
        <v>36678</v>
      </c>
      <c r="W42" s="46">
        <f t="shared" si="10"/>
        <v>3167033.3333333335</v>
      </c>
    </row>
    <row r="43" spans="1:23">
      <c r="A43" s="1">
        <v>35589</v>
      </c>
      <c r="B43" s="4">
        <v>35589</v>
      </c>
      <c r="C43" s="14">
        <f>VLOOKUP($B43,data!$A$6:$M$15000,10)</f>
        <v>2525000</v>
      </c>
      <c r="D43" s="11">
        <f t="shared" si="0"/>
        <v>6</v>
      </c>
      <c r="E43" s="14">
        <f t="shared" si="3"/>
        <v>2755571.4285714286</v>
      </c>
      <c r="V43" s="45">
        <v>36708</v>
      </c>
      <c r="W43" s="46">
        <f t="shared" si="10"/>
        <v>3294193.5483870967</v>
      </c>
    </row>
    <row r="44" spans="1:23">
      <c r="A44" s="1">
        <v>35590</v>
      </c>
      <c r="B44" s="4">
        <v>35590</v>
      </c>
      <c r="C44" s="14">
        <f>VLOOKUP($B44,data!$A$6:$M$15000,10)</f>
        <v>2923000</v>
      </c>
      <c r="D44" s="11">
        <f t="shared" si="0"/>
        <v>6</v>
      </c>
      <c r="E44" s="14">
        <f t="shared" si="3"/>
        <v>2783857.1428571427</v>
      </c>
      <c r="V44" s="45">
        <v>36739</v>
      </c>
      <c r="W44" s="46">
        <f t="shared" si="10"/>
        <v>3210903.2258064514</v>
      </c>
    </row>
    <row r="45" spans="1:23">
      <c r="A45" s="1">
        <v>35591</v>
      </c>
      <c r="B45" s="4">
        <v>35591</v>
      </c>
      <c r="C45" s="14">
        <f>VLOOKUP($B45,data!$A$6:$M$15000,10)</f>
        <v>2806000</v>
      </c>
      <c r="D45" s="11">
        <f t="shared" si="0"/>
        <v>6</v>
      </c>
      <c r="E45" s="14">
        <f t="shared" si="3"/>
        <v>2783285.7142857141</v>
      </c>
      <c r="V45" s="45">
        <v>36770</v>
      </c>
      <c r="W45" s="46">
        <f t="shared" si="10"/>
        <v>3311333.3333333335</v>
      </c>
    </row>
    <row r="46" spans="1:23">
      <c r="A46" s="1">
        <v>35592</v>
      </c>
      <c r="B46" s="4">
        <v>35592</v>
      </c>
      <c r="C46" s="14">
        <f>VLOOKUP($B46,data!$A$6:$M$15000,10)</f>
        <v>2861000</v>
      </c>
      <c r="D46" s="11">
        <f t="shared" si="0"/>
        <v>6</v>
      </c>
      <c r="E46" s="14">
        <f t="shared" si="3"/>
        <v>2773285.7142857141</v>
      </c>
      <c r="V46" s="45">
        <v>36800</v>
      </c>
      <c r="W46" s="46">
        <f t="shared" si="10"/>
        <v>3353774.1935483869</v>
      </c>
    </row>
    <row r="47" spans="1:23">
      <c r="A47" s="1">
        <v>35593</v>
      </c>
      <c r="B47" s="4">
        <v>35593</v>
      </c>
      <c r="C47" s="14">
        <f>VLOOKUP($B47,data!$A$6:$M$15000,10)</f>
        <v>2935000</v>
      </c>
      <c r="D47" s="11">
        <f t="shared" si="0"/>
        <v>6</v>
      </c>
      <c r="E47" s="14">
        <f t="shared" si="3"/>
        <v>2766000</v>
      </c>
      <c r="V47" s="45">
        <v>36831</v>
      </c>
      <c r="W47" s="46">
        <f t="shared" si="10"/>
        <v>3023266.6666666665</v>
      </c>
    </row>
    <row r="48" spans="1:23">
      <c r="A48" s="1">
        <v>35594</v>
      </c>
      <c r="B48" s="4">
        <v>35594</v>
      </c>
      <c r="C48" s="14">
        <f>VLOOKUP($B48,data!$A$6:$M$15000,10)</f>
        <v>2883000</v>
      </c>
      <c r="D48" s="11">
        <f t="shared" si="0"/>
        <v>6</v>
      </c>
      <c r="E48" s="14">
        <f t="shared" si="3"/>
        <v>2777714.2857142859</v>
      </c>
      <c r="V48" s="45">
        <v>36861</v>
      </c>
      <c r="W48" s="46">
        <f t="shared" si="10"/>
        <v>3439322.5806451612</v>
      </c>
    </row>
    <row r="49" spans="1:23">
      <c r="A49" s="1">
        <v>35595</v>
      </c>
      <c r="B49" s="4">
        <v>35595</v>
      </c>
      <c r="C49" s="14">
        <f>VLOOKUP($B49,data!$A$6:$M$15000,10)</f>
        <v>2721000</v>
      </c>
      <c r="D49" s="11">
        <f t="shared" si="0"/>
        <v>6</v>
      </c>
      <c r="E49" s="14">
        <f t="shared" si="3"/>
        <v>2807714.2857142859</v>
      </c>
      <c r="V49" s="45">
        <v>36892</v>
      </c>
      <c r="W49" s="46">
        <f>HLOOKUP($V49,$H$29:$S$33,2)</f>
        <v>3522741.935483871</v>
      </c>
    </row>
    <row r="50" spans="1:23">
      <c r="A50" s="1">
        <v>35596</v>
      </c>
      <c r="B50" s="4">
        <v>35596</v>
      </c>
      <c r="C50" s="14">
        <f>VLOOKUP($B50,data!$A$6:$M$15000,10)</f>
        <v>2575000</v>
      </c>
      <c r="D50" s="11">
        <f t="shared" si="0"/>
        <v>6</v>
      </c>
      <c r="E50" s="14">
        <f t="shared" si="3"/>
        <v>2814857.1428571427</v>
      </c>
      <c r="V50" s="45">
        <v>36923</v>
      </c>
      <c r="W50" s="46">
        <f t="shared" ref="W50:W60" si="11">HLOOKUP($V50,$H$29:$S$33,2)</f>
        <v>3577821.4285714286</v>
      </c>
    </row>
    <row r="51" spans="1:23">
      <c r="A51" s="1">
        <v>35597</v>
      </c>
      <c r="B51" s="4">
        <v>35597</v>
      </c>
      <c r="C51" s="14">
        <f>VLOOKUP($B51,data!$A$6:$M$15000,10)</f>
        <v>2670000</v>
      </c>
      <c r="D51" s="11">
        <f t="shared" si="0"/>
        <v>6</v>
      </c>
      <c r="E51" s="14">
        <f t="shared" si="3"/>
        <v>2778714.2857142859</v>
      </c>
      <c r="V51" s="45">
        <v>36951</v>
      </c>
      <c r="W51" s="46">
        <f t="shared" si="11"/>
        <v>3564193.5483870967</v>
      </c>
    </row>
    <row r="52" spans="1:23">
      <c r="A52" s="1">
        <v>35598</v>
      </c>
      <c r="B52" s="4">
        <v>35598</v>
      </c>
      <c r="C52" s="14">
        <f>VLOOKUP($B52,data!$A$6:$M$15000,10)</f>
        <v>2709000</v>
      </c>
      <c r="D52" s="11">
        <f t="shared" si="0"/>
        <v>6</v>
      </c>
      <c r="E52" s="14">
        <f t="shared" si="3"/>
        <v>2764857.1428571427</v>
      </c>
      <c r="V52" s="45">
        <v>36982</v>
      </c>
      <c r="W52" s="46">
        <f t="shared" si="11"/>
        <v>3434000</v>
      </c>
    </row>
    <row r="53" spans="1:23">
      <c r="A53" s="1">
        <v>35599</v>
      </c>
      <c r="B53" s="4">
        <v>35599</v>
      </c>
      <c r="C53" s="14">
        <f>VLOOKUP($B53,data!$A$6:$M$15000,10)</f>
        <v>2864000</v>
      </c>
      <c r="D53" s="11">
        <f t="shared" si="0"/>
        <v>6</v>
      </c>
      <c r="E53" s="14">
        <f t="shared" si="3"/>
        <v>2765285.7142857141</v>
      </c>
      <c r="V53" s="45">
        <v>37012</v>
      </c>
      <c r="W53" s="46" t="e">
        <f t="shared" si="11"/>
        <v>#DIV/0!</v>
      </c>
    </row>
    <row r="54" spans="1:23">
      <c r="A54" s="1">
        <v>35600</v>
      </c>
      <c r="B54" s="4">
        <v>35600</v>
      </c>
      <c r="C54" s="14">
        <f>VLOOKUP($B54,data!$A$6:$M$15000,10)</f>
        <v>2947000</v>
      </c>
      <c r="D54" s="11">
        <f t="shared" si="0"/>
        <v>6</v>
      </c>
      <c r="E54" s="14">
        <f t="shared" si="3"/>
        <v>2767000</v>
      </c>
      <c r="V54" s="45">
        <v>37043</v>
      </c>
      <c r="W54" s="46" t="e">
        <f t="shared" si="11"/>
        <v>#DIV/0!</v>
      </c>
    </row>
    <row r="55" spans="1:23">
      <c r="A55" s="1">
        <v>35601</v>
      </c>
      <c r="B55" s="4">
        <v>35601</v>
      </c>
      <c r="C55" s="14">
        <f>VLOOKUP($B55,data!$A$6:$M$15000,10)</f>
        <v>2956000</v>
      </c>
      <c r="D55" s="11">
        <f t="shared" si="0"/>
        <v>6</v>
      </c>
      <c r="E55" s="14">
        <f t="shared" si="3"/>
        <v>2777428.5714285714</v>
      </c>
      <c r="V55" s="45">
        <v>37073</v>
      </c>
      <c r="W55" s="46" t="e">
        <f t="shared" si="11"/>
        <v>#DIV/0!</v>
      </c>
    </row>
    <row r="56" spans="1:23">
      <c r="A56" s="1">
        <v>35602</v>
      </c>
      <c r="B56" s="4">
        <v>35602</v>
      </c>
      <c r="C56" s="14">
        <f>VLOOKUP($B56,data!$A$6:$M$15000,10)</f>
        <v>2636000</v>
      </c>
      <c r="D56" s="11">
        <f t="shared" si="0"/>
        <v>6</v>
      </c>
      <c r="E56" s="14">
        <f t="shared" si="3"/>
        <v>2765285.7142857141</v>
      </c>
      <c r="V56" s="45">
        <v>37104</v>
      </c>
      <c r="W56" s="46" t="e">
        <f t="shared" si="11"/>
        <v>#DIV/0!</v>
      </c>
    </row>
    <row r="57" spans="1:23">
      <c r="A57" s="1">
        <v>35603</v>
      </c>
      <c r="B57" s="4">
        <v>35603</v>
      </c>
      <c r="C57" s="14">
        <f>VLOOKUP($B57,data!$A$6:$M$15000,10)</f>
        <v>2594000</v>
      </c>
      <c r="D57" s="11">
        <f t="shared" si="0"/>
        <v>6</v>
      </c>
      <c r="E57" s="14">
        <f t="shared" si="3"/>
        <v>2768000</v>
      </c>
      <c r="V57" s="45">
        <v>37135</v>
      </c>
      <c r="W57" s="46" t="e">
        <f t="shared" si="11"/>
        <v>#DIV/0!</v>
      </c>
    </row>
    <row r="58" spans="1:23">
      <c r="A58" s="1">
        <v>35604</v>
      </c>
      <c r="B58" s="4">
        <v>35604</v>
      </c>
      <c r="C58" s="14">
        <f>VLOOKUP($B58,data!$A$6:$M$15000,10)</f>
        <v>2714000</v>
      </c>
      <c r="D58" s="11">
        <f t="shared" si="0"/>
        <v>6</v>
      </c>
      <c r="E58" s="14">
        <f t="shared" si="3"/>
        <v>2774285.7142857141</v>
      </c>
      <c r="V58" s="45">
        <v>37165</v>
      </c>
      <c r="W58" s="46" t="e">
        <f t="shared" si="11"/>
        <v>#DIV/0!</v>
      </c>
    </row>
    <row r="59" spans="1:23">
      <c r="A59" s="1">
        <v>35605</v>
      </c>
      <c r="B59" s="4">
        <v>35605</v>
      </c>
      <c r="C59" s="14">
        <f>VLOOKUP($B59,data!$A$6:$M$15000,10)</f>
        <v>2984000</v>
      </c>
      <c r="D59" s="11">
        <f t="shared" si="0"/>
        <v>6</v>
      </c>
      <c r="E59" s="14">
        <f t="shared" si="3"/>
        <v>2813571.4285714286</v>
      </c>
      <c r="V59" s="45">
        <v>37196</v>
      </c>
      <c r="W59" s="46" t="e">
        <f t="shared" si="11"/>
        <v>#DIV/0!</v>
      </c>
    </row>
    <row r="60" spans="1:23">
      <c r="A60" s="1">
        <v>35606</v>
      </c>
      <c r="B60" s="4">
        <v>35606</v>
      </c>
      <c r="C60" s="14">
        <f>VLOOKUP($B60,data!$A$6:$M$15000,10)</f>
        <v>2968000</v>
      </c>
      <c r="D60" s="11">
        <f t="shared" si="0"/>
        <v>6</v>
      </c>
      <c r="E60" s="14">
        <f t="shared" si="3"/>
        <v>2828428.5714285714</v>
      </c>
      <c r="V60" s="45">
        <v>37226</v>
      </c>
      <c r="W60" s="46" t="e">
        <f t="shared" si="11"/>
        <v>#DIV/0!</v>
      </c>
    </row>
    <row r="61" spans="1:23">
      <c r="A61" s="1">
        <v>35607</v>
      </c>
      <c r="B61" s="4">
        <v>35607</v>
      </c>
      <c r="C61" s="14">
        <f>VLOOKUP($B61,data!$A$6:$M$15000,10)</f>
        <v>2890000</v>
      </c>
      <c r="D61" s="11">
        <f t="shared" si="0"/>
        <v>6</v>
      </c>
      <c r="E61" s="14">
        <f t="shared" si="3"/>
        <v>2820285.7142857141</v>
      </c>
    </row>
    <row r="62" spans="1:23">
      <c r="A62" s="1">
        <v>35608</v>
      </c>
      <c r="B62" s="4">
        <v>35608</v>
      </c>
      <c r="C62" s="14">
        <f>VLOOKUP($B62,data!$A$6:$M$15000,10)</f>
        <v>2857000</v>
      </c>
      <c r="D62" s="11">
        <f t="shared" si="0"/>
        <v>6</v>
      </c>
      <c r="E62" s="14">
        <f t="shared" si="3"/>
        <v>2806142.8571428573</v>
      </c>
    </row>
    <row r="63" spans="1:23">
      <c r="A63" s="1">
        <v>35609</v>
      </c>
      <c r="B63" s="4">
        <v>35609</v>
      </c>
      <c r="C63" s="14">
        <f>VLOOKUP($B63,data!$A$6:$M$15000,10)</f>
        <v>2485000</v>
      </c>
      <c r="D63" s="11">
        <f t="shared" si="0"/>
        <v>6</v>
      </c>
      <c r="E63" s="14">
        <f t="shared" si="3"/>
        <v>2784571.4285714286</v>
      </c>
    </row>
    <row r="64" spans="1:23">
      <c r="A64" s="1">
        <v>35610</v>
      </c>
      <c r="B64" s="4">
        <v>35610</v>
      </c>
      <c r="C64" s="14">
        <f>VLOOKUP($B64,data!$A$6:$M$15000,10)</f>
        <v>2440000</v>
      </c>
      <c r="D64" s="11">
        <f t="shared" si="0"/>
        <v>6</v>
      </c>
      <c r="E64" s="14">
        <f t="shared" si="3"/>
        <v>2762571.4285714286</v>
      </c>
    </row>
    <row r="65" spans="1:5">
      <c r="A65" s="1">
        <v>35611</v>
      </c>
      <c r="B65" s="4">
        <v>35611</v>
      </c>
      <c r="C65" s="14">
        <f>VLOOKUP($B65,data!$A$6:$M$15000,10)</f>
        <v>2769000</v>
      </c>
      <c r="D65" s="11">
        <f t="shared" si="0"/>
        <v>6</v>
      </c>
      <c r="E65" s="14">
        <f t="shared" si="3"/>
        <v>2770428.5714285714</v>
      </c>
    </row>
    <row r="66" spans="1:5">
      <c r="A66" s="1">
        <v>35612</v>
      </c>
      <c r="B66" s="4">
        <v>35612</v>
      </c>
      <c r="C66" s="14">
        <f>VLOOKUP($B66,data!$A$6:$M$15000,10)</f>
        <v>2813000</v>
      </c>
      <c r="D66" s="11">
        <f t="shared" si="0"/>
        <v>7</v>
      </c>
      <c r="E66" s="14">
        <f t="shared" si="3"/>
        <v>2746000</v>
      </c>
    </row>
    <row r="67" spans="1:5">
      <c r="A67" s="1">
        <v>35613</v>
      </c>
      <c r="B67" s="4">
        <v>35613</v>
      </c>
      <c r="C67" s="14">
        <f>VLOOKUP($B67,data!$A$6:$M$15000,10)</f>
        <v>2850000</v>
      </c>
      <c r="D67" s="11">
        <f t="shared" si="0"/>
        <v>7</v>
      </c>
      <c r="E67" s="14">
        <f t="shared" si="3"/>
        <v>2729142.8571428573</v>
      </c>
    </row>
    <row r="68" spans="1:5">
      <c r="A68" s="1">
        <v>35614</v>
      </c>
      <c r="B68" s="4">
        <v>35614</v>
      </c>
      <c r="C68" s="14">
        <f>VLOOKUP($B68,data!$A$6:$M$15000,10)</f>
        <v>2800000</v>
      </c>
      <c r="D68" s="11">
        <f t="shared" si="0"/>
        <v>7</v>
      </c>
      <c r="E68" s="14">
        <f t="shared" si="3"/>
        <v>2716285.7142857141</v>
      </c>
    </row>
    <row r="69" spans="1:5">
      <c r="A69" s="1">
        <v>35615</v>
      </c>
      <c r="B69" s="4">
        <v>35615</v>
      </c>
      <c r="C69" s="14">
        <f>VLOOKUP($B69,data!$A$6:$M$15000,10)</f>
        <v>2445000</v>
      </c>
      <c r="D69" s="11">
        <f t="shared" si="0"/>
        <v>7</v>
      </c>
      <c r="E69" s="14">
        <f t="shared" si="3"/>
        <v>2657428.5714285714</v>
      </c>
    </row>
    <row r="70" spans="1:5">
      <c r="A70" s="1">
        <v>35616</v>
      </c>
      <c r="B70" s="4">
        <v>35616</v>
      </c>
      <c r="C70" s="14">
        <f>VLOOKUP($B70,data!$A$6:$M$15000,10)</f>
        <v>2432000</v>
      </c>
      <c r="D70" s="11">
        <f t="shared" ref="D70:D133" si="12">IF(B70&lt;&gt;"",MONTH(B70),0)</f>
        <v>7</v>
      </c>
      <c r="E70" s="14">
        <f t="shared" si="3"/>
        <v>2649857.1428571427</v>
      </c>
    </row>
    <row r="71" spans="1:5">
      <c r="A71" s="1">
        <v>35617</v>
      </c>
      <c r="B71" s="4">
        <v>35617</v>
      </c>
      <c r="C71" s="14">
        <f>VLOOKUP($B71,data!$A$6:$M$15000,10)</f>
        <v>2483000</v>
      </c>
      <c r="D71" s="11">
        <f t="shared" si="12"/>
        <v>7</v>
      </c>
      <c r="E71" s="14">
        <f t="shared" si="3"/>
        <v>2656000</v>
      </c>
    </row>
    <row r="72" spans="1:5">
      <c r="A72" s="1">
        <v>35618</v>
      </c>
      <c r="B72" s="4">
        <v>35618</v>
      </c>
      <c r="C72" s="14">
        <f>VLOOKUP($B72,data!$A$6:$M$15000,10)</f>
        <v>2587000</v>
      </c>
      <c r="D72" s="11">
        <f t="shared" si="12"/>
        <v>7</v>
      </c>
      <c r="E72" s="14">
        <f t="shared" si="3"/>
        <v>2630000</v>
      </c>
    </row>
    <row r="73" spans="1:5">
      <c r="A73" s="1">
        <v>35619</v>
      </c>
      <c r="B73" s="4">
        <v>35619</v>
      </c>
      <c r="C73" s="14">
        <f>VLOOKUP($B73,data!$A$6:$M$15000,10)</f>
        <v>2936000</v>
      </c>
      <c r="D73" s="11">
        <f t="shared" si="12"/>
        <v>7</v>
      </c>
      <c r="E73" s="14">
        <f t="shared" si="3"/>
        <v>2647571.4285714286</v>
      </c>
    </row>
    <row r="74" spans="1:5">
      <c r="A74" s="1">
        <v>35620</v>
      </c>
      <c r="B74" s="4">
        <v>35620</v>
      </c>
      <c r="C74" s="14">
        <f>VLOOKUP($B74,data!$A$6:$M$15000,10)</f>
        <v>2975000</v>
      </c>
      <c r="D74" s="11">
        <f t="shared" si="12"/>
        <v>7</v>
      </c>
      <c r="E74" s="14">
        <f t="shared" si="3"/>
        <v>2665428.5714285714</v>
      </c>
    </row>
    <row r="75" spans="1:5">
      <c r="A75" s="1">
        <v>35621</v>
      </c>
      <c r="B75" s="4">
        <v>35621</v>
      </c>
      <c r="C75" s="14">
        <f>VLOOKUP($B75,data!$A$6:$M$15000,10)</f>
        <v>2969000</v>
      </c>
      <c r="D75" s="11">
        <f t="shared" si="12"/>
        <v>7</v>
      </c>
      <c r="E75" s="14">
        <f t="shared" si="3"/>
        <v>2689571.4285714286</v>
      </c>
    </row>
    <row r="76" spans="1:5">
      <c r="A76" s="1">
        <v>35622</v>
      </c>
      <c r="B76" s="4">
        <v>35622</v>
      </c>
      <c r="C76" s="14">
        <f>VLOOKUP($B76,data!$A$6:$M$15000,10)</f>
        <v>3039000</v>
      </c>
      <c r="D76" s="11">
        <f t="shared" si="12"/>
        <v>7</v>
      </c>
      <c r="E76" s="14">
        <f t="shared" ref="E76:E139" si="13">AVERAGE(C70:C76)</f>
        <v>2774428.5714285714</v>
      </c>
    </row>
    <row r="77" spans="1:5">
      <c r="A77" s="1">
        <v>35623</v>
      </c>
      <c r="B77" s="4">
        <v>35623</v>
      </c>
      <c r="C77" s="14">
        <f>VLOOKUP($B77,data!$A$6:$M$15000,10)</f>
        <v>2531000</v>
      </c>
      <c r="D77" s="11">
        <f t="shared" si="12"/>
        <v>7</v>
      </c>
      <c r="E77" s="14">
        <f t="shared" si="13"/>
        <v>2788571.4285714286</v>
      </c>
    </row>
    <row r="78" spans="1:5">
      <c r="A78" s="1">
        <v>35624</v>
      </c>
      <c r="B78" s="4">
        <v>35624</v>
      </c>
      <c r="C78" s="14">
        <f>VLOOKUP($B78,data!$A$6:$M$15000,10)</f>
        <v>2643000</v>
      </c>
      <c r="D78" s="11">
        <f t="shared" si="12"/>
        <v>7</v>
      </c>
      <c r="E78" s="14">
        <f t="shared" si="13"/>
        <v>2811428.5714285714</v>
      </c>
    </row>
    <row r="79" spans="1:5">
      <c r="A79" s="1">
        <v>35625</v>
      </c>
      <c r="B79" s="4">
        <v>35625</v>
      </c>
      <c r="C79" s="14">
        <f>VLOOKUP($B79,data!$A$6:$M$15000,10)</f>
        <v>2687000</v>
      </c>
      <c r="D79" s="11">
        <f t="shared" si="12"/>
        <v>7</v>
      </c>
      <c r="E79" s="14">
        <f t="shared" si="13"/>
        <v>2825714.2857142859</v>
      </c>
    </row>
    <row r="80" spans="1:5">
      <c r="A80" s="1">
        <v>35626</v>
      </c>
      <c r="B80" s="4">
        <v>35626</v>
      </c>
      <c r="C80" s="14">
        <f>VLOOKUP($B80,data!$A$6:$M$15000,10)</f>
        <v>2942000</v>
      </c>
      <c r="D80" s="11">
        <f t="shared" si="12"/>
        <v>7</v>
      </c>
      <c r="E80" s="14">
        <f t="shared" si="13"/>
        <v>2826571.4285714286</v>
      </c>
    </row>
    <row r="81" spans="1:5">
      <c r="A81" s="1">
        <v>35627</v>
      </c>
      <c r="B81" s="4">
        <v>35627</v>
      </c>
      <c r="C81" s="14">
        <f>VLOOKUP($B81,data!$A$6:$M$15000,10)</f>
        <v>2959000</v>
      </c>
      <c r="D81" s="11">
        <f t="shared" si="12"/>
        <v>7</v>
      </c>
      <c r="E81" s="14">
        <f t="shared" si="13"/>
        <v>2824285.7142857141</v>
      </c>
    </row>
    <row r="82" spans="1:5">
      <c r="A82" s="1">
        <v>35628</v>
      </c>
      <c r="B82" s="4">
        <v>35628</v>
      </c>
      <c r="C82" s="14">
        <f>VLOOKUP($B82,data!$A$6:$M$15000,10)</f>
        <v>2900000</v>
      </c>
      <c r="D82" s="11">
        <f t="shared" si="12"/>
        <v>7</v>
      </c>
      <c r="E82" s="14">
        <f t="shared" si="13"/>
        <v>2814428.5714285714</v>
      </c>
    </row>
    <row r="83" spans="1:5">
      <c r="A83" s="1">
        <v>35629</v>
      </c>
      <c r="B83" s="4">
        <v>35629</v>
      </c>
      <c r="C83" s="14">
        <f>VLOOKUP($B83,data!$A$6:$M$15000,10)</f>
        <v>2928000</v>
      </c>
      <c r="D83" s="11">
        <f t="shared" si="12"/>
        <v>7</v>
      </c>
      <c r="E83" s="14">
        <f t="shared" si="13"/>
        <v>2798571.4285714286</v>
      </c>
    </row>
    <row r="84" spans="1:5">
      <c r="A84" s="1">
        <v>35630</v>
      </c>
      <c r="B84" s="4">
        <v>35630</v>
      </c>
      <c r="C84" s="14">
        <f>VLOOKUP($B84,data!$A$6:$M$15000,10)</f>
        <v>2951000</v>
      </c>
      <c r="D84" s="11">
        <f t="shared" si="12"/>
        <v>7</v>
      </c>
      <c r="E84" s="14">
        <f t="shared" si="13"/>
        <v>2858571.4285714286</v>
      </c>
    </row>
    <row r="85" spans="1:5">
      <c r="A85" s="1">
        <v>35631</v>
      </c>
      <c r="B85" s="4">
        <v>35631</v>
      </c>
      <c r="C85" s="14">
        <f>VLOOKUP($B85,data!$A$6:$M$15000,10)</f>
        <v>2596000</v>
      </c>
      <c r="D85" s="11">
        <f t="shared" si="12"/>
        <v>7</v>
      </c>
      <c r="E85" s="14">
        <f t="shared" si="13"/>
        <v>2851857.1428571427</v>
      </c>
    </row>
    <row r="86" spans="1:5">
      <c r="A86" s="1">
        <v>35632</v>
      </c>
      <c r="B86" s="4">
        <v>35632</v>
      </c>
      <c r="C86" s="14">
        <f>VLOOKUP($B86,data!$A$6:$M$15000,10)</f>
        <v>2562000</v>
      </c>
      <c r="D86" s="11">
        <f t="shared" si="12"/>
        <v>7</v>
      </c>
      <c r="E86" s="14">
        <f t="shared" si="13"/>
        <v>2834000</v>
      </c>
    </row>
    <row r="87" spans="1:5">
      <c r="A87" s="1">
        <v>35633</v>
      </c>
      <c r="B87" s="4">
        <v>35633</v>
      </c>
      <c r="C87" s="14">
        <f>VLOOKUP($B87,data!$A$6:$M$15000,10)</f>
        <v>2970000</v>
      </c>
      <c r="D87" s="11">
        <f t="shared" si="12"/>
        <v>7</v>
      </c>
      <c r="E87" s="14">
        <f t="shared" si="13"/>
        <v>2838000</v>
      </c>
    </row>
    <row r="88" spans="1:5">
      <c r="A88" s="1">
        <v>35634</v>
      </c>
      <c r="B88" s="4">
        <v>35634</v>
      </c>
      <c r="C88" s="14">
        <f>VLOOKUP($B88,data!$A$6:$M$15000,10)</f>
        <v>2879000</v>
      </c>
      <c r="D88" s="11">
        <f t="shared" si="12"/>
        <v>7</v>
      </c>
      <c r="E88" s="14">
        <f t="shared" si="13"/>
        <v>2826571.4285714286</v>
      </c>
    </row>
    <row r="89" spans="1:5">
      <c r="A89" s="1">
        <v>35635</v>
      </c>
      <c r="B89" s="4">
        <v>35635</v>
      </c>
      <c r="C89" s="14">
        <f>VLOOKUP($B89,data!$A$6:$M$15000,10)</f>
        <v>2739000</v>
      </c>
      <c r="D89" s="11">
        <f t="shared" si="12"/>
        <v>7</v>
      </c>
      <c r="E89" s="14">
        <f t="shared" si="13"/>
        <v>2803571.4285714286</v>
      </c>
    </row>
    <row r="90" spans="1:5">
      <c r="A90" s="1">
        <v>35636</v>
      </c>
      <c r="B90" s="4">
        <v>35636</v>
      </c>
      <c r="C90" s="14">
        <f>VLOOKUP($B90,data!$A$6:$M$15000,10)</f>
        <v>2638000</v>
      </c>
      <c r="D90" s="11">
        <f t="shared" si="12"/>
        <v>7</v>
      </c>
      <c r="E90" s="14">
        <f t="shared" si="13"/>
        <v>2762142.8571428573</v>
      </c>
    </row>
    <row r="91" spans="1:5">
      <c r="A91" s="1">
        <v>35637</v>
      </c>
      <c r="B91" s="4">
        <v>35637</v>
      </c>
      <c r="C91" s="14">
        <f>VLOOKUP($B91,data!$A$6:$M$15000,10)</f>
        <v>2441000</v>
      </c>
      <c r="D91" s="11">
        <f t="shared" si="12"/>
        <v>7</v>
      </c>
      <c r="E91" s="14">
        <f t="shared" si="13"/>
        <v>2689285.7142857141</v>
      </c>
    </row>
    <row r="92" spans="1:5">
      <c r="A92" s="1">
        <v>35638</v>
      </c>
      <c r="B92" s="4">
        <v>35638</v>
      </c>
      <c r="C92" s="14">
        <f>VLOOKUP($B92,data!$A$6:$M$15000,10)</f>
        <v>2528000</v>
      </c>
      <c r="D92" s="11">
        <f t="shared" si="12"/>
        <v>7</v>
      </c>
      <c r="E92" s="14">
        <f t="shared" si="13"/>
        <v>2679571.4285714286</v>
      </c>
    </row>
    <row r="93" spans="1:5">
      <c r="A93" s="1">
        <v>35639</v>
      </c>
      <c r="B93" s="4">
        <v>35639</v>
      </c>
      <c r="C93" s="14">
        <f>VLOOKUP($B93,data!$A$6:$M$15000,10)</f>
        <v>2585000</v>
      </c>
      <c r="D93" s="11">
        <f t="shared" si="12"/>
        <v>7</v>
      </c>
      <c r="E93" s="14">
        <f t="shared" si="13"/>
        <v>2682857.1428571427</v>
      </c>
    </row>
    <row r="94" spans="1:5">
      <c r="A94" s="1">
        <v>35640</v>
      </c>
      <c r="B94" s="4">
        <v>35640</v>
      </c>
      <c r="C94" s="14">
        <f>VLOOKUP($B94,data!$A$6:$M$15000,10)</f>
        <v>2898000</v>
      </c>
      <c r="D94" s="11">
        <f t="shared" si="12"/>
        <v>7</v>
      </c>
      <c r="E94" s="14">
        <f t="shared" si="13"/>
        <v>2672571.4285714286</v>
      </c>
    </row>
    <row r="95" spans="1:5">
      <c r="A95" s="1">
        <v>35641</v>
      </c>
      <c r="B95" s="4">
        <v>35641</v>
      </c>
      <c r="C95" s="14">
        <f>VLOOKUP($B95,data!$A$6:$M$15000,10)</f>
        <v>2825000</v>
      </c>
      <c r="D95" s="11">
        <f t="shared" si="12"/>
        <v>7</v>
      </c>
      <c r="E95" s="14">
        <f t="shared" si="13"/>
        <v>2664857.1428571427</v>
      </c>
    </row>
    <row r="96" spans="1:5">
      <c r="A96" s="1">
        <v>35642</v>
      </c>
      <c r="B96" s="4">
        <v>35642</v>
      </c>
      <c r="C96" s="14">
        <f>VLOOKUP($B96,data!$A$6:$M$15000,10)</f>
        <v>2726000</v>
      </c>
      <c r="D96" s="11">
        <f t="shared" si="12"/>
        <v>7</v>
      </c>
      <c r="E96" s="14">
        <f t="shared" si="13"/>
        <v>2663000</v>
      </c>
    </row>
    <row r="97" spans="1:5">
      <c r="A97" s="1">
        <v>35643</v>
      </c>
      <c r="B97" s="4">
        <v>35643</v>
      </c>
      <c r="C97" s="14">
        <f>VLOOKUP($B97,data!$A$6:$M$15000,10)</f>
        <v>2667000</v>
      </c>
      <c r="D97" s="11">
        <f t="shared" si="12"/>
        <v>8</v>
      </c>
      <c r="E97" s="14">
        <f t="shared" si="13"/>
        <v>2667142.8571428573</v>
      </c>
    </row>
    <row r="98" spans="1:5">
      <c r="A98" s="1">
        <v>35644</v>
      </c>
      <c r="B98" s="4">
        <v>35644</v>
      </c>
      <c r="C98" s="14">
        <f>VLOOKUP($B98,data!$A$6:$M$15000,10)</f>
        <v>2494000</v>
      </c>
      <c r="D98" s="11">
        <f t="shared" si="12"/>
        <v>8</v>
      </c>
      <c r="E98" s="14">
        <f t="shared" si="13"/>
        <v>2674714.2857142859</v>
      </c>
    </row>
    <row r="99" spans="1:5">
      <c r="A99" s="1">
        <v>35645</v>
      </c>
      <c r="B99" s="4">
        <v>35645</v>
      </c>
      <c r="C99" s="14">
        <f>VLOOKUP($B99,data!$A$6:$M$15000,10)</f>
        <v>2507000</v>
      </c>
      <c r="D99" s="11">
        <f t="shared" si="12"/>
        <v>8</v>
      </c>
      <c r="E99" s="14">
        <f t="shared" si="13"/>
        <v>2671714.2857142859</v>
      </c>
    </row>
    <row r="100" spans="1:5">
      <c r="A100" s="1">
        <v>35646</v>
      </c>
      <c r="B100" s="4">
        <v>35646</v>
      </c>
      <c r="C100" s="14">
        <f>VLOOKUP($B100,data!$A$6:$M$15000,10)</f>
        <v>2509000</v>
      </c>
      <c r="D100" s="11">
        <f t="shared" si="12"/>
        <v>8</v>
      </c>
      <c r="E100" s="14">
        <f t="shared" si="13"/>
        <v>2660857.1428571427</v>
      </c>
    </row>
    <row r="101" spans="1:5">
      <c r="A101" s="1">
        <v>35647</v>
      </c>
      <c r="B101" s="4">
        <v>35647</v>
      </c>
      <c r="C101" s="14">
        <f>VLOOKUP($B101,data!$A$6:$M$15000,10)</f>
        <v>2601000</v>
      </c>
      <c r="D101" s="11">
        <f t="shared" si="12"/>
        <v>8</v>
      </c>
      <c r="E101" s="14">
        <f t="shared" si="13"/>
        <v>2618428.5714285714</v>
      </c>
    </row>
    <row r="102" spans="1:5">
      <c r="A102" s="1">
        <v>35648</v>
      </c>
      <c r="B102" s="4">
        <v>35648</v>
      </c>
      <c r="C102" s="14">
        <f>VLOOKUP($B102,data!$A$6:$M$15000,10)</f>
        <v>2688000</v>
      </c>
      <c r="D102" s="11">
        <f t="shared" si="12"/>
        <v>8</v>
      </c>
      <c r="E102" s="14">
        <f t="shared" si="13"/>
        <v>2598857.1428571427</v>
      </c>
    </row>
    <row r="103" spans="1:5">
      <c r="A103" s="1">
        <v>35649</v>
      </c>
      <c r="B103" s="4">
        <v>35649</v>
      </c>
      <c r="C103" s="14">
        <f>VLOOKUP($B103,data!$A$6:$M$15000,10)</f>
        <v>2572000</v>
      </c>
      <c r="D103" s="11">
        <f t="shared" si="12"/>
        <v>8</v>
      </c>
      <c r="E103" s="14">
        <f t="shared" si="13"/>
        <v>2576857.1428571427</v>
      </c>
    </row>
    <row r="104" spans="1:5">
      <c r="A104" s="1">
        <v>35650</v>
      </c>
      <c r="B104" s="4">
        <v>35650</v>
      </c>
      <c r="C104" s="14">
        <f>VLOOKUP($B104,data!$A$6:$M$15000,10)</f>
        <v>2867000</v>
      </c>
      <c r="D104" s="11">
        <f t="shared" si="12"/>
        <v>8</v>
      </c>
      <c r="E104" s="14">
        <f t="shared" si="13"/>
        <v>2605428.5714285714</v>
      </c>
    </row>
    <row r="105" spans="1:5">
      <c r="A105" s="1">
        <v>35651</v>
      </c>
      <c r="B105" s="4">
        <v>35651</v>
      </c>
      <c r="C105" s="14">
        <f>VLOOKUP($B105,data!$A$6:$M$15000,10)</f>
        <v>2676000</v>
      </c>
      <c r="D105" s="11">
        <f t="shared" si="12"/>
        <v>8</v>
      </c>
      <c r="E105" s="14">
        <f t="shared" si="13"/>
        <v>2631428.5714285714</v>
      </c>
    </row>
    <row r="106" spans="1:5">
      <c r="A106" s="1">
        <v>35652</v>
      </c>
      <c r="B106" s="4">
        <v>35652</v>
      </c>
      <c r="C106" s="14">
        <f>VLOOKUP($B106,data!$A$6:$M$15000,10)</f>
        <v>2763000</v>
      </c>
      <c r="D106" s="11">
        <f t="shared" si="12"/>
        <v>8</v>
      </c>
      <c r="E106" s="14">
        <f t="shared" si="13"/>
        <v>2668000</v>
      </c>
    </row>
    <row r="107" spans="1:5">
      <c r="A107" s="1">
        <v>35653</v>
      </c>
      <c r="B107" s="4">
        <v>35653</v>
      </c>
      <c r="C107" s="14">
        <f>VLOOKUP($B107,data!$A$6:$M$15000,10)</f>
        <v>2860000</v>
      </c>
      <c r="D107" s="11">
        <f t="shared" si="12"/>
        <v>8</v>
      </c>
      <c r="E107" s="14">
        <f t="shared" si="13"/>
        <v>2718142.8571428573</v>
      </c>
    </row>
    <row r="108" spans="1:5">
      <c r="A108" s="1">
        <v>35654</v>
      </c>
      <c r="B108" s="4">
        <v>35654</v>
      </c>
      <c r="C108" s="14">
        <f>VLOOKUP($B108,data!$A$6:$M$15000,10)</f>
        <v>2862000</v>
      </c>
      <c r="D108" s="11">
        <f t="shared" si="12"/>
        <v>8</v>
      </c>
      <c r="E108" s="14">
        <f t="shared" si="13"/>
        <v>2755428.5714285714</v>
      </c>
    </row>
    <row r="109" spans="1:5">
      <c r="A109" s="1">
        <v>35655</v>
      </c>
      <c r="B109" s="4">
        <v>35655</v>
      </c>
      <c r="C109" s="14">
        <f>VLOOKUP($B109,data!$A$6:$M$15000,10)</f>
        <v>2705000</v>
      </c>
      <c r="D109" s="11">
        <f t="shared" si="12"/>
        <v>8</v>
      </c>
      <c r="E109" s="14">
        <f t="shared" si="13"/>
        <v>2757857.1428571427</v>
      </c>
    </row>
    <row r="110" spans="1:5">
      <c r="A110" s="1">
        <v>35656</v>
      </c>
      <c r="B110" s="4">
        <v>35656</v>
      </c>
      <c r="C110" s="14">
        <f>VLOOKUP($B110,data!$A$6:$M$15000,10)</f>
        <v>2763000</v>
      </c>
      <c r="D110" s="11">
        <f t="shared" si="12"/>
        <v>8</v>
      </c>
      <c r="E110" s="14">
        <f t="shared" si="13"/>
        <v>2785142.8571428573</v>
      </c>
    </row>
    <row r="111" spans="1:5">
      <c r="A111" s="1">
        <v>35657</v>
      </c>
      <c r="B111" s="4">
        <v>35657</v>
      </c>
      <c r="C111" s="14">
        <f>VLOOKUP($B111,data!$A$6:$M$15000,10)</f>
        <v>2854000</v>
      </c>
      <c r="D111" s="11">
        <f t="shared" si="12"/>
        <v>8</v>
      </c>
      <c r="E111" s="14">
        <f t="shared" si="13"/>
        <v>2783285.7142857141</v>
      </c>
    </row>
    <row r="112" spans="1:5">
      <c r="A112" s="1">
        <v>35658</v>
      </c>
      <c r="B112" s="4">
        <v>35658</v>
      </c>
      <c r="C112" s="14">
        <f>VLOOKUP($B112,data!$A$6:$M$15000,10)</f>
        <v>2532000</v>
      </c>
      <c r="D112" s="11">
        <f t="shared" si="12"/>
        <v>8</v>
      </c>
      <c r="E112" s="14">
        <f t="shared" si="13"/>
        <v>2762714.2857142859</v>
      </c>
    </row>
    <row r="113" spans="1:5">
      <c r="A113" s="1">
        <v>35659</v>
      </c>
      <c r="B113" s="4">
        <v>35659</v>
      </c>
      <c r="C113" s="14">
        <f>VLOOKUP($B113,data!$A$6:$M$15000,10)</f>
        <v>2531000</v>
      </c>
      <c r="D113" s="11">
        <f t="shared" si="12"/>
        <v>8</v>
      </c>
      <c r="E113" s="14">
        <f t="shared" si="13"/>
        <v>2729571.4285714286</v>
      </c>
    </row>
    <row r="114" spans="1:5">
      <c r="A114" s="1">
        <v>35660</v>
      </c>
      <c r="B114" s="4">
        <v>35660</v>
      </c>
      <c r="C114" s="14">
        <f>VLOOKUP($B114,data!$A$6:$M$15000,10)</f>
        <v>2642000</v>
      </c>
      <c r="D114" s="11">
        <f t="shared" si="12"/>
        <v>8</v>
      </c>
      <c r="E114" s="14">
        <f t="shared" si="13"/>
        <v>2698428.5714285714</v>
      </c>
    </row>
    <row r="115" spans="1:5">
      <c r="A115" s="1">
        <v>35661</v>
      </c>
      <c r="B115" s="4">
        <v>35661</v>
      </c>
      <c r="C115" s="14">
        <f>VLOOKUP($B115,data!$A$6:$M$15000,10)</f>
        <v>2741000</v>
      </c>
      <c r="D115" s="11">
        <f t="shared" si="12"/>
        <v>8</v>
      </c>
      <c r="E115" s="14">
        <f t="shared" si="13"/>
        <v>2681142.8571428573</v>
      </c>
    </row>
    <row r="116" spans="1:5">
      <c r="A116" s="1">
        <v>35662</v>
      </c>
      <c r="B116" s="4">
        <v>35662</v>
      </c>
      <c r="C116" s="14">
        <f>VLOOKUP($B116,data!$A$6:$M$15000,10)</f>
        <v>2685000</v>
      </c>
      <c r="D116" s="11">
        <f t="shared" si="12"/>
        <v>8</v>
      </c>
      <c r="E116" s="14">
        <f t="shared" si="13"/>
        <v>2678285.7142857141</v>
      </c>
    </row>
    <row r="117" spans="1:5">
      <c r="A117" s="1">
        <v>35663</v>
      </c>
      <c r="B117" s="4">
        <v>35663</v>
      </c>
      <c r="C117" s="14">
        <f>VLOOKUP($B117,data!$A$6:$M$15000,10)</f>
        <v>2754000</v>
      </c>
      <c r="D117" s="11">
        <f t="shared" si="12"/>
        <v>8</v>
      </c>
      <c r="E117" s="14">
        <f t="shared" si="13"/>
        <v>2677000</v>
      </c>
    </row>
    <row r="118" spans="1:5">
      <c r="A118" s="1">
        <v>35664</v>
      </c>
      <c r="B118" s="4">
        <v>35664</v>
      </c>
      <c r="C118" s="14">
        <f>VLOOKUP($B118,data!$A$6:$M$15000,10)</f>
        <v>2650000</v>
      </c>
      <c r="D118" s="11">
        <f t="shared" si="12"/>
        <v>8</v>
      </c>
      <c r="E118" s="14">
        <f t="shared" si="13"/>
        <v>2647857.1428571427</v>
      </c>
    </row>
    <row r="119" spans="1:5">
      <c r="A119" s="1">
        <v>35665</v>
      </c>
      <c r="B119" s="4">
        <v>35665</v>
      </c>
      <c r="C119" s="14">
        <f>VLOOKUP($B119,data!$A$6:$M$15000,10)</f>
        <v>2637000</v>
      </c>
      <c r="D119" s="11">
        <f t="shared" si="12"/>
        <v>8</v>
      </c>
      <c r="E119" s="14">
        <f t="shared" si="13"/>
        <v>2662857.1428571427</v>
      </c>
    </row>
    <row r="120" spans="1:5">
      <c r="A120" s="1">
        <v>35666</v>
      </c>
      <c r="B120" s="4">
        <v>35666</v>
      </c>
      <c r="C120" s="14">
        <f>VLOOKUP($B120,data!$A$6:$M$15000,10)</f>
        <v>2623000</v>
      </c>
      <c r="D120" s="11">
        <f t="shared" si="12"/>
        <v>8</v>
      </c>
      <c r="E120" s="14">
        <f t="shared" si="13"/>
        <v>2676000</v>
      </c>
    </row>
    <row r="121" spans="1:5">
      <c r="A121" s="1">
        <v>35667</v>
      </c>
      <c r="B121" s="4">
        <v>35667</v>
      </c>
      <c r="C121" s="14">
        <f>VLOOKUP($B121,data!$A$6:$M$15000,10)</f>
        <v>2558000</v>
      </c>
      <c r="D121" s="11">
        <f t="shared" si="12"/>
        <v>8</v>
      </c>
      <c r="E121" s="14">
        <f t="shared" si="13"/>
        <v>2664000</v>
      </c>
    </row>
    <row r="122" spans="1:5">
      <c r="A122" s="1">
        <v>35668</v>
      </c>
      <c r="B122" s="4">
        <v>35668</v>
      </c>
      <c r="C122" s="14">
        <f>VLOOKUP($B122,data!$A$6:$M$15000,10)</f>
        <v>2836000</v>
      </c>
      <c r="D122" s="11">
        <f t="shared" si="12"/>
        <v>8</v>
      </c>
      <c r="E122" s="14">
        <f t="shared" si="13"/>
        <v>2677571.4285714286</v>
      </c>
    </row>
    <row r="123" spans="1:5">
      <c r="A123" s="1">
        <v>35669</v>
      </c>
      <c r="B123" s="4">
        <v>35669</v>
      </c>
      <c r="C123" s="14">
        <f>VLOOKUP($B123,data!$A$6:$M$15000,10)</f>
        <v>3075000</v>
      </c>
      <c r="D123" s="11">
        <f t="shared" si="12"/>
        <v>8</v>
      </c>
      <c r="E123" s="14">
        <f t="shared" si="13"/>
        <v>2733285.7142857141</v>
      </c>
    </row>
    <row r="124" spans="1:5">
      <c r="A124" s="1">
        <v>35670</v>
      </c>
      <c r="B124" s="4">
        <v>35670</v>
      </c>
      <c r="C124" s="14">
        <f>VLOOKUP($B124,data!$A$6:$M$15000,10)</f>
        <v>2800000</v>
      </c>
      <c r="D124" s="11">
        <f t="shared" si="12"/>
        <v>8</v>
      </c>
      <c r="E124" s="14">
        <f t="shared" si="13"/>
        <v>2739857.1428571427</v>
      </c>
    </row>
    <row r="125" spans="1:5">
      <c r="A125" s="1">
        <v>35671</v>
      </c>
      <c r="B125" s="4">
        <v>35671</v>
      </c>
      <c r="C125" s="14">
        <f>VLOOKUP($B125,data!$A$6:$M$15000,10)</f>
        <v>2805000</v>
      </c>
      <c r="D125" s="11">
        <f t="shared" si="12"/>
        <v>8</v>
      </c>
      <c r="E125" s="14">
        <f t="shared" si="13"/>
        <v>2762000</v>
      </c>
    </row>
    <row r="126" spans="1:5">
      <c r="A126" s="1">
        <v>35672</v>
      </c>
      <c r="B126" s="4">
        <v>35672</v>
      </c>
      <c r="C126" s="14">
        <f>VLOOKUP($B126,data!$A$6:$M$15000,10)</f>
        <v>2516000</v>
      </c>
      <c r="D126" s="11">
        <f t="shared" si="12"/>
        <v>8</v>
      </c>
      <c r="E126" s="14">
        <f t="shared" si="13"/>
        <v>2744714.2857142859</v>
      </c>
    </row>
    <row r="127" spans="1:5">
      <c r="A127" s="1">
        <v>35673</v>
      </c>
      <c r="B127" s="4">
        <v>35673</v>
      </c>
      <c r="C127" s="14">
        <f>VLOOKUP($B127,data!$A$6:$M$15000,10)</f>
        <v>2514000</v>
      </c>
      <c r="D127" s="11">
        <f t="shared" si="12"/>
        <v>8</v>
      </c>
      <c r="E127" s="14">
        <f t="shared" si="13"/>
        <v>2729142.8571428573</v>
      </c>
    </row>
    <row r="128" spans="1:5">
      <c r="A128" s="1">
        <v>35674</v>
      </c>
      <c r="B128" s="4">
        <v>35674</v>
      </c>
      <c r="C128" s="14">
        <f>VLOOKUP($B128,data!$A$6:$M$15000,10)</f>
        <v>2779000</v>
      </c>
      <c r="D128" s="11">
        <f t="shared" si="12"/>
        <v>9</v>
      </c>
      <c r="E128" s="14">
        <f t="shared" si="13"/>
        <v>2760714.2857142859</v>
      </c>
    </row>
    <row r="129" spans="1:5">
      <c r="A129" s="1">
        <v>35675</v>
      </c>
      <c r="B129" s="4">
        <v>35675</v>
      </c>
      <c r="C129" s="14">
        <f>VLOOKUP($B129,data!$A$6:$M$15000,10)</f>
        <v>2599000</v>
      </c>
      <c r="D129" s="11">
        <f t="shared" si="12"/>
        <v>9</v>
      </c>
      <c r="E129" s="14">
        <f t="shared" si="13"/>
        <v>2726857.1428571427</v>
      </c>
    </row>
    <row r="130" spans="1:5">
      <c r="A130" s="1">
        <v>35676</v>
      </c>
      <c r="B130" s="4">
        <v>35676</v>
      </c>
      <c r="C130" s="14">
        <f>VLOOKUP($B130,data!$A$6:$M$15000,10)</f>
        <v>2772000</v>
      </c>
      <c r="D130" s="11">
        <f t="shared" si="12"/>
        <v>9</v>
      </c>
      <c r="E130" s="14">
        <f t="shared" si="13"/>
        <v>2683571.4285714286</v>
      </c>
    </row>
    <row r="131" spans="1:5">
      <c r="A131" s="1">
        <v>35677</v>
      </c>
      <c r="B131" s="4">
        <v>35677</v>
      </c>
      <c r="C131" s="14">
        <f>VLOOKUP($B131,data!$A$6:$M$15000,10)</f>
        <v>2753000</v>
      </c>
      <c r="D131" s="11">
        <f t="shared" si="12"/>
        <v>9</v>
      </c>
      <c r="E131" s="14">
        <f t="shared" si="13"/>
        <v>2676857.1428571427</v>
      </c>
    </row>
    <row r="132" spans="1:5">
      <c r="A132" s="1">
        <v>35678</v>
      </c>
      <c r="B132" s="4">
        <v>35678</v>
      </c>
      <c r="C132" s="14">
        <f>VLOOKUP($B132,data!$A$6:$M$15000,10)</f>
        <v>2695000</v>
      </c>
      <c r="D132" s="11">
        <f t="shared" si="12"/>
        <v>9</v>
      </c>
      <c r="E132" s="14">
        <f t="shared" si="13"/>
        <v>2661142.8571428573</v>
      </c>
    </row>
    <row r="133" spans="1:5">
      <c r="A133" s="1">
        <v>35679</v>
      </c>
      <c r="B133" s="4">
        <v>35679</v>
      </c>
      <c r="C133" s="14">
        <f>VLOOKUP($B133,data!$A$6:$M$15000,10)</f>
        <v>3098000</v>
      </c>
      <c r="D133" s="11">
        <f t="shared" si="12"/>
        <v>9</v>
      </c>
      <c r="E133" s="14">
        <f t="shared" si="13"/>
        <v>2744285.7142857141</v>
      </c>
    </row>
    <row r="134" spans="1:5">
      <c r="A134" s="1">
        <v>35680</v>
      </c>
      <c r="B134" s="4">
        <v>35680</v>
      </c>
      <c r="C134" s="14">
        <f>VLOOKUP($B134,data!$A$6:$M$15000,10)</f>
        <v>3094000</v>
      </c>
      <c r="D134" s="11">
        <f t="shared" ref="D134:D197" si="14">IF(B134&lt;&gt;"",MONTH(B134),0)</f>
        <v>9</v>
      </c>
      <c r="E134" s="14">
        <f t="shared" si="13"/>
        <v>2827142.8571428573</v>
      </c>
    </row>
    <row r="135" spans="1:5">
      <c r="A135" s="1">
        <v>35681</v>
      </c>
      <c r="B135" s="4">
        <v>35681</v>
      </c>
      <c r="C135" s="14">
        <f>VLOOKUP($B135,data!$A$6:$M$15000,10)</f>
        <v>2866000</v>
      </c>
      <c r="D135" s="11">
        <f t="shared" si="14"/>
        <v>9</v>
      </c>
      <c r="E135" s="14">
        <f t="shared" si="13"/>
        <v>2839571.4285714286</v>
      </c>
    </row>
    <row r="136" spans="1:5">
      <c r="A136" s="1">
        <v>35682</v>
      </c>
      <c r="B136" s="4">
        <v>35682</v>
      </c>
      <c r="C136" s="14">
        <f>VLOOKUP($B136,data!$A$6:$M$15000,10)</f>
        <v>2919000</v>
      </c>
      <c r="D136" s="11">
        <f t="shared" si="14"/>
        <v>9</v>
      </c>
      <c r="E136" s="14">
        <f t="shared" si="13"/>
        <v>2885285.7142857141</v>
      </c>
    </row>
    <row r="137" spans="1:5">
      <c r="A137" s="1">
        <v>35683</v>
      </c>
      <c r="B137" s="4">
        <v>35683</v>
      </c>
      <c r="C137" s="14">
        <f>VLOOKUP($B137,data!$A$6:$M$15000,10)</f>
        <v>2906000</v>
      </c>
      <c r="D137" s="11">
        <f t="shared" si="14"/>
        <v>9</v>
      </c>
      <c r="E137" s="14">
        <f t="shared" si="13"/>
        <v>2904428.5714285714</v>
      </c>
    </row>
    <row r="138" spans="1:5">
      <c r="A138" s="1">
        <v>35684</v>
      </c>
      <c r="B138" s="4">
        <v>35684</v>
      </c>
      <c r="C138" s="14">
        <f>VLOOKUP($B138,data!$A$6:$M$15000,10)</f>
        <v>2897000</v>
      </c>
      <c r="D138" s="11">
        <f t="shared" si="14"/>
        <v>9</v>
      </c>
      <c r="E138" s="14">
        <f t="shared" si="13"/>
        <v>2925000</v>
      </c>
    </row>
    <row r="139" spans="1:5">
      <c r="A139" s="1">
        <v>35685</v>
      </c>
      <c r="B139" s="4">
        <v>35685</v>
      </c>
      <c r="C139" s="14">
        <f>VLOOKUP($B139,data!$A$6:$M$15000,10)</f>
        <v>2978000</v>
      </c>
      <c r="D139" s="11">
        <f t="shared" si="14"/>
        <v>9</v>
      </c>
      <c r="E139" s="14">
        <f t="shared" si="13"/>
        <v>2965428.5714285714</v>
      </c>
    </row>
    <row r="140" spans="1:5">
      <c r="A140" s="1">
        <v>35686</v>
      </c>
      <c r="B140" s="4">
        <v>35686</v>
      </c>
      <c r="C140" s="14">
        <f>VLOOKUP($B140,data!$A$6:$M$15000,10)</f>
        <v>3047000</v>
      </c>
      <c r="D140" s="11">
        <f t="shared" si="14"/>
        <v>9</v>
      </c>
      <c r="E140" s="14">
        <f t="shared" ref="E140:E203" si="15">AVERAGE(C134:C140)</f>
        <v>2958142.8571428573</v>
      </c>
    </row>
    <row r="141" spans="1:5">
      <c r="A141" s="1">
        <v>35687</v>
      </c>
      <c r="B141" s="4">
        <v>35687</v>
      </c>
      <c r="C141" s="14">
        <f>VLOOKUP($B141,data!$A$6:$M$15000,10)</f>
        <v>2750000</v>
      </c>
      <c r="D141" s="11">
        <f t="shared" si="14"/>
        <v>9</v>
      </c>
      <c r="E141" s="14">
        <f t="shared" si="15"/>
        <v>2909000</v>
      </c>
    </row>
    <row r="142" spans="1:5">
      <c r="A142" s="1">
        <v>35688</v>
      </c>
      <c r="B142" s="4">
        <v>35688</v>
      </c>
      <c r="C142" s="14">
        <f>VLOOKUP($B142,data!$A$6:$M$15000,10)</f>
        <v>3077000</v>
      </c>
      <c r="D142" s="11">
        <f t="shared" si="14"/>
        <v>9</v>
      </c>
      <c r="E142" s="14">
        <f t="shared" si="15"/>
        <v>2939142.8571428573</v>
      </c>
    </row>
    <row r="143" spans="1:5">
      <c r="A143" s="1">
        <v>35689</v>
      </c>
      <c r="B143" s="4">
        <v>35689</v>
      </c>
      <c r="C143" s="14">
        <f>VLOOKUP($B143,data!$A$6:$M$15000,10)</f>
        <v>2976000</v>
      </c>
      <c r="D143" s="11">
        <f t="shared" si="14"/>
        <v>9</v>
      </c>
      <c r="E143" s="14">
        <f t="shared" si="15"/>
        <v>2947285.7142857141</v>
      </c>
    </row>
    <row r="144" spans="1:5">
      <c r="A144" s="1">
        <v>35690</v>
      </c>
      <c r="B144" s="4">
        <v>35690</v>
      </c>
      <c r="C144" s="14">
        <f>VLOOKUP($B144,data!$A$6:$M$15000,10)</f>
        <v>2925000</v>
      </c>
      <c r="D144" s="11">
        <f t="shared" si="14"/>
        <v>9</v>
      </c>
      <c r="E144" s="14">
        <f t="shared" si="15"/>
        <v>2950000</v>
      </c>
    </row>
    <row r="145" spans="1:5">
      <c r="A145" s="1">
        <v>35691</v>
      </c>
      <c r="B145" s="4">
        <v>35691</v>
      </c>
      <c r="C145" s="14">
        <f>VLOOKUP($B145,data!$A$6:$M$15000,10)</f>
        <v>3069000</v>
      </c>
      <c r="D145" s="11">
        <f t="shared" si="14"/>
        <v>9</v>
      </c>
      <c r="E145" s="14">
        <f t="shared" si="15"/>
        <v>2974571.4285714286</v>
      </c>
    </row>
    <row r="146" spans="1:5">
      <c r="A146" s="1">
        <v>35692</v>
      </c>
      <c r="B146" s="4">
        <v>35692</v>
      </c>
      <c r="C146" s="14">
        <f>VLOOKUP($B146,data!$A$6:$M$15000,10)</f>
        <v>3071000</v>
      </c>
      <c r="D146" s="11">
        <f t="shared" si="14"/>
        <v>9</v>
      </c>
      <c r="E146" s="14">
        <f t="shared" si="15"/>
        <v>2987857.1428571427</v>
      </c>
    </row>
    <row r="147" spans="1:5">
      <c r="A147" s="1">
        <v>35693</v>
      </c>
      <c r="B147" s="4">
        <v>35693</v>
      </c>
      <c r="C147" s="14">
        <f>VLOOKUP($B147,data!$A$6:$M$15000,10)</f>
        <v>2705000</v>
      </c>
      <c r="D147" s="11">
        <f t="shared" si="14"/>
        <v>9</v>
      </c>
      <c r="E147" s="14">
        <f t="shared" si="15"/>
        <v>2939000</v>
      </c>
    </row>
    <row r="148" spans="1:5">
      <c r="A148" s="1">
        <v>35694</v>
      </c>
      <c r="B148" s="4">
        <v>35694</v>
      </c>
      <c r="C148" s="14">
        <f>VLOOKUP($B148,data!$A$6:$M$15000,10)</f>
        <v>2735000</v>
      </c>
      <c r="D148" s="11">
        <f t="shared" si="14"/>
        <v>9</v>
      </c>
      <c r="E148" s="14">
        <f t="shared" si="15"/>
        <v>2936857.1428571427</v>
      </c>
    </row>
    <row r="149" spans="1:5">
      <c r="A149" s="1">
        <v>35695</v>
      </c>
      <c r="B149" s="4">
        <v>35695</v>
      </c>
      <c r="C149" s="14">
        <f>VLOOKUP($B149,data!$A$6:$M$15000,10)</f>
        <v>2853000</v>
      </c>
      <c r="D149" s="11">
        <f t="shared" si="14"/>
        <v>9</v>
      </c>
      <c r="E149" s="14">
        <f t="shared" si="15"/>
        <v>2904857.1428571427</v>
      </c>
    </row>
    <row r="150" spans="1:5">
      <c r="A150" s="1">
        <v>35696</v>
      </c>
      <c r="B150" s="4">
        <v>35696</v>
      </c>
      <c r="C150" s="14">
        <f>VLOOKUP($B150,data!$A$6:$M$15000,10)</f>
        <v>2901000</v>
      </c>
      <c r="D150" s="11">
        <f t="shared" si="14"/>
        <v>9</v>
      </c>
      <c r="E150" s="14">
        <f t="shared" si="15"/>
        <v>2894142.8571428573</v>
      </c>
    </row>
    <row r="151" spans="1:5">
      <c r="A151" s="1">
        <v>35697</v>
      </c>
      <c r="B151" s="4">
        <v>35697</v>
      </c>
      <c r="C151" s="14">
        <f>VLOOKUP($B151,data!$A$6:$M$15000,10)</f>
        <v>2705000</v>
      </c>
      <c r="D151" s="11">
        <f t="shared" si="14"/>
        <v>9</v>
      </c>
      <c r="E151" s="14">
        <f t="shared" si="15"/>
        <v>2862714.2857142859</v>
      </c>
    </row>
    <row r="152" spans="1:5">
      <c r="A152" s="1">
        <v>35698</v>
      </c>
      <c r="B152" s="4">
        <v>35698</v>
      </c>
      <c r="C152" s="14">
        <f>VLOOKUP($B152,data!$A$6:$M$15000,10)</f>
        <v>2778000</v>
      </c>
      <c r="D152" s="11">
        <f t="shared" si="14"/>
        <v>9</v>
      </c>
      <c r="E152" s="14">
        <f t="shared" si="15"/>
        <v>2821142.8571428573</v>
      </c>
    </row>
    <row r="153" spans="1:5">
      <c r="A153" s="1">
        <v>35699</v>
      </c>
      <c r="B153" s="4">
        <v>35699</v>
      </c>
      <c r="C153" s="14">
        <f>VLOOKUP($B153,data!$A$6:$M$15000,10)</f>
        <v>2864000</v>
      </c>
      <c r="D153" s="11">
        <f t="shared" si="14"/>
        <v>9</v>
      </c>
      <c r="E153" s="14">
        <f t="shared" si="15"/>
        <v>2791571.4285714286</v>
      </c>
    </row>
    <row r="154" spans="1:5">
      <c r="A154" s="1">
        <v>35700</v>
      </c>
      <c r="B154" s="4">
        <v>35700</v>
      </c>
      <c r="C154" s="14">
        <f>VLOOKUP($B154,data!$A$6:$M$15000,10)</f>
        <v>2731000</v>
      </c>
      <c r="D154" s="11">
        <f t="shared" si="14"/>
        <v>9</v>
      </c>
      <c r="E154" s="14">
        <f t="shared" si="15"/>
        <v>2795285.7142857141</v>
      </c>
    </row>
    <row r="155" spans="1:5">
      <c r="A155" s="1">
        <v>35701</v>
      </c>
      <c r="B155" s="4">
        <v>35701</v>
      </c>
      <c r="C155" s="14">
        <f>VLOOKUP($B155,data!$A$6:$M$15000,10)</f>
        <v>2790000</v>
      </c>
      <c r="D155" s="11">
        <f t="shared" si="14"/>
        <v>9</v>
      </c>
      <c r="E155" s="14">
        <f t="shared" si="15"/>
        <v>2803142.8571428573</v>
      </c>
    </row>
    <row r="156" spans="1:5">
      <c r="A156" s="1">
        <v>35702</v>
      </c>
      <c r="B156" s="4">
        <v>35702</v>
      </c>
      <c r="C156" s="14">
        <f>VLOOKUP($B156,data!$A$6:$M$15000,10)</f>
        <v>2422000</v>
      </c>
      <c r="D156" s="11">
        <f t="shared" si="14"/>
        <v>9</v>
      </c>
      <c r="E156" s="14">
        <f t="shared" si="15"/>
        <v>2741571.4285714286</v>
      </c>
    </row>
    <row r="157" spans="1:5">
      <c r="A157" s="1">
        <v>35703</v>
      </c>
      <c r="B157" s="4">
        <v>35703</v>
      </c>
      <c r="C157" s="14">
        <f>VLOOKUP($B157,data!$A$6:$M$15000,10)</f>
        <v>2592000</v>
      </c>
      <c r="D157" s="11">
        <f t="shared" si="14"/>
        <v>9</v>
      </c>
      <c r="E157" s="14">
        <f t="shared" si="15"/>
        <v>2697428.5714285714</v>
      </c>
    </row>
    <row r="158" spans="1:5">
      <c r="A158" s="1">
        <v>35704</v>
      </c>
      <c r="B158" s="4">
        <v>35704</v>
      </c>
      <c r="C158" s="14">
        <f>VLOOKUP($B158,data!$A$6:$M$15000,10)</f>
        <v>2355000</v>
      </c>
      <c r="D158" s="11">
        <f t="shared" si="14"/>
        <v>10</v>
      </c>
      <c r="E158" s="14">
        <f t="shared" si="15"/>
        <v>2647428.5714285714</v>
      </c>
    </row>
    <row r="159" spans="1:5">
      <c r="A159" s="1">
        <v>35705</v>
      </c>
      <c r="B159" s="4">
        <v>35705</v>
      </c>
      <c r="C159" s="14">
        <f>VLOOKUP($B159,data!$A$6:$M$15000,10)</f>
        <v>2565000</v>
      </c>
      <c r="D159" s="11">
        <f t="shared" si="14"/>
        <v>10</v>
      </c>
      <c r="E159" s="14">
        <f t="shared" si="15"/>
        <v>2617000</v>
      </c>
    </row>
    <row r="160" spans="1:5">
      <c r="A160" s="1">
        <v>35706</v>
      </c>
      <c r="B160" s="4">
        <v>35706</v>
      </c>
      <c r="C160" s="14">
        <f>VLOOKUP($B160,data!$A$6:$M$15000,10)</f>
        <v>2825000</v>
      </c>
      <c r="D160" s="11">
        <f t="shared" si="14"/>
        <v>10</v>
      </c>
      <c r="E160" s="14">
        <f t="shared" si="15"/>
        <v>2611428.5714285714</v>
      </c>
    </row>
    <row r="161" spans="1:5">
      <c r="A161" s="1">
        <v>35707</v>
      </c>
      <c r="B161" s="4">
        <v>35707</v>
      </c>
      <c r="C161" s="14">
        <f>VLOOKUP($B161,data!$A$6:$M$15000,10)</f>
        <v>2508000</v>
      </c>
      <c r="D161" s="11">
        <f t="shared" si="14"/>
        <v>10</v>
      </c>
      <c r="E161" s="14">
        <f t="shared" si="15"/>
        <v>2579571.4285714286</v>
      </c>
    </row>
    <row r="162" spans="1:5">
      <c r="A162" s="1">
        <v>35708</v>
      </c>
      <c r="B162" s="4">
        <v>35708</v>
      </c>
      <c r="C162" s="14">
        <f>VLOOKUP($B162,data!$A$6:$M$15000,10)</f>
        <v>2535000</v>
      </c>
      <c r="D162" s="11">
        <f t="shared" si="14"/>
        <v>10</v>
      </c>
      <c r="E162" s="14">
        <f t="shared" si="15"/>
        <v>2543142.8571428573</v>
      </c>
    </row>
    <row r="163" spans="1:5">
      <c r="A163" s="1">
        <v>35709</v>
      </c>
      <c r="B163" s="4">
        <v>35709</v>
      </c>
      <c r="C163" s="14">
        <f>VLOOKUP($B163,data!$A$6:$M$15000,10)</f>
        <v>2599000</v>
      </c>
      <c r="D163" s="11">
        <f t="shared" si="14"/>
        <v>10</v>
      </c>
      <c r="E163" s="14">
        <f t="shared" si="15"/>
        <v>2568428.5714285714</v>
      </c>
    </row>
    <row r="164" spans="1:5">
      <c r="A164" s="1">
        <v>35710</v>
      </c>
      <c r="B164" s="4">
        <v>35710</v>
      </c>
      <c r="C164" s="14">
        <f>VLOOKUP($B164,data!$A$6:$M$15000,10)</f>
        <v>2926000</v>
      </c>
      <c r="D164" s="11">
        <f t="shared" si="14"/>
        <v>10</v>
      </c>
      <c r="E164" s="14">
        <f t="shared" si="15"/>
        <v>2616142.8571428573</v>
      </c>
    </row>
    <row r="165" spans="1:5">
      <c r="A165" s="1">
        <v>35711</v>
      </c>
      <c r="B165" s="4">
        <v>35711</v>
      </c>
      <c r="C165" s="14">
        <f>VLOOKUP($B165,data!$A$6:$M$15000,10)</f>
        <v>2886000</v>
      </c>
      <c r="D165" s="11">
        <f t="shared" si="14"/>
        <v>10</v>
      </c>
      <c r="E165" s="14">
        <f t="shared" si="15"/>
        <v>2692000</v>
      </c>
    </row>
    <row r="166" spans="1:5">
      <c r="A166" s="1">
        <v>35712</v>
      </c>
      <c r="B166" s="4">
        <v>35712</v>
      </c>
      <c r="C166" s="14">
        <f>VLOOKUP($B166,data!$A$6:$M$15000,10)</f>
        <v>2843000</v>
      </c>
      <c r="D166" s="11">
        <f t="shared" si="14"/>
        <v>10</v>
      </c>
      <c r="E166" s="14">
        <f t="shared" si="15"/>
        <v>2731714.2857142859</v>
      </c>
    </row>
    <row r="167" spans="1:5">
      <c r="A167" s="1">
        <v>35713</v>
      </c>
      <c r="B167" s="4">
        <v>35713</v>
      </c>
      <c r="C167" s="14">
        <f>VLOOKUP($B167,data!$A$6:$M$15000,10)</f>
        <v>2719000</v>
      </c>
      <c r="D167" s="11">
        <f t="shared" si="14"/>
        <v>10</v>
      </c>
      <c r="E167" s="14">
        <f t="shared" si="15"/>
        <v>2716571.4285714286</v>
      </c>
    </row>
    <row r="168" spans="1:5">
      <c r="A168" s="1">
        <v>35714</v>
      </c>
      <c r="B168" s="4">
        <v>35714</v>
      </c>
      <c r="C168" s="14">
        <f>VLOOKUP($B168,data!$A$6:$M$15000,10)</f>
        <v>2624000</v>
      </c>
      <c r="D168" s="11">
        <f t="shared" si="14"/>
        <v>10</v>
      </c>
      <c r="E168" s="14">
        <f t="shared" si="15"/>
        <v>2733142.8571428573</v>
      </c>
    </row>
    <row r="169" spans="1:5">
      <c r="A169" s="1">
        <v>35715</v>
      </c>
      <c r="B169" s="4">
        <v>35715</v>
      </c>
      <c r="C169" s="14">
        <f>VLOOKUP($B169,data!$A$6:$M$15000,10)</f>
        <v>2595000</v>
      </c>
      <c r="D169" s="11">
        <f t="shared" si="14"/>
        <v>10</v>
      </c>
      <c r="E169" s="14">
        <f t="shared" si="15"/>
        <v>2741714.2857142859</v>
      </c>
    </row>
    <row r="170" spans="1:5">
      <c r="A170" s="1">
        <v>35716</v>
      </c>
      <c r="B170" s="4">
        <v>35716</v>
      </c>
      <c r="C170" s="14">
        <f>VLOOKUP($B170,data!$A$6:$M$15000,10)</f>
        <v>2674000</v>
      </c>
      <c r="D170" s="11">
        <f t="shared" si="14"/>
        <v>10</v>
      </c>
      <c r="E170" s="14">
        <f t="shared" si="15"/>
        <v>2752428.5714285714</v>
      </c>
    </row>
    <row r="171" spans="1:5">
      <c r="A171" s="1">
        <v>35717</v>
      </c>
      <c r="B171" s="4">
        <v>35717</v>
      </c>
      <c r="C171" s="14">
        <f>VLOOKUP($B171,data!$A$6:$M$15000,10)</f>
        <v>2860000</v>
      </c>
      <c r="D171" s="11">
        <f t="shared" si="14"/>
        <v>10</v>
      </c>
      <c r="E171" s="14">
        <f t="shared" si="15"/>
        <v>2743000</v>
      </c>
    </row>
    <row r="172" spans="1:5">
      <c r="A172" s="1">
        <v>35718</v>
      </c>
      <c r="B172" s="4">
        <v>35718</v>
      </c>
      <c r="C172" s="14">
        <f>VLOOKUP($B172,data!$A$6:$M$15000,10)</f>
        <v>2855000</v>
      </c>
      <c r="D172" s="11">
        <f t="shared" si="14"/>
        <v>10</v>
      </c>
      <c r="E172" s="14">
        <f t="shared" si="15"/>
        <v>2738571.4285714286</v>
      </c>
    </row>
    <row r="173" spans="1:5">
      <c r="A173" s="1">
        <v>35719</v>
      </c>
      <c r="B173" s="4">
        <v>35719</v>
      </c>
      <c r="C173" s="14">
        <f>VLOOKUP($B173,data!$A$6:$M$15000,10)</f>
        <v>2744000</v>
      </c>
      <c r="D173" s="11">
        <f t="shared" si="14"/>
        <v>10</v>
      </c>
      <c r="E173" s="14">
        <f t="shared" si="15"/>
        <v>2724428.5714285714</v>
      </c>
    </row>
    <row r="174" spans="1:5">
      <c r="A174" s="1">
        <v>35720</v>
      </c>
      <c r="B174" s="4">
        <v>35720</v>
      </c>
      <c r="C174" s="14">
        <f>VLOOKUP($B174,data!$A$6:$M$15000,10)</f>
        <v>2645000</v>
      </c>
      <c r="D174" s="11">
        <f t="shared" si="14"/>
        <v>10</v>
      </c>
      <c r="E174" s="14">
        <f t="shared" si="15"/>
        <v>2713857.1428571427</v>
      </c>
    </row>
    <row r="175" spans="1:5">
      <c r="A175" s="1">
        <v>35721</v>
      </c>
      <c r="B175" s="4">
        <v>35721</v>
      </c>
      <c r="C175" s="14">
        <f>VLOOKUP($B175,data!$A$6:$M$15000,10)</f>
        <v>2431000</v>
      </c>
      <c r="D175" s="11">
        <f t="shared" si="14"/>
        <v>10</v>
      </c>
      <c r="E175" s="14">
        <f t="shared" si="15"/>
        <v>2686285.7142857141</v>
      </c>
    </row>
    <row r="176" spans="1:5">
      <c r="A176" s="1">
        <v>35722</v>
      </c>
      <c r="B176" s="4">
        <v>35722</v>
      </c>
      <c r="C176" s="14">
        <f>VLOOKUP($B176,data!$A$6:$M$15000,10)</f>
        <v>2474000</v>
      </c>
      <c r="D176" s="11">
        <f t="shared" si="14"/>
        <v>10</v>
      </c>
      <c r="E176" s="14">
        <f t="shared" si="15"/>
        <v>2669000</v>
      </c>
    </row>
    <row r="177" spans="1:5">
      <c r="A177" s="1">
        <v>35723</v>
      </c>
      <c r="B177" s="4">
        <v>35723</v>
      </c>
      <c r="C177" s="14">
        <f>VLOOKUP($B177,data!$A$6:$M$15000,10)</f>
        <v>2722000</v>
      </c>
      <c r="D177" s="11">
        <f t="shared" si="14"/>
        <v>10</v>
      </c>
      <c r="E177" s="14">
        <f t="shared" si="15"/>
        <v>2675857.1428571427</v>
      </c>
    </row>
    <row r="178" spans="1:5">
      <c r="A178" s="1">
        <v>35724</v>
      </c>
      <c r="B178" s="4">
        <v>35724</v>
      </c>
      <c r="C178" s="14">
        <f>VLOOKUP($B178,data!$A$6:$M$15000,10)</f>
        <v>2641000</v>
      </c>
      <c r="D178" s="11">
        <f t="shared" si="14"/>
        <v>10</v>
      </c>
      <c r="E178" s="14">
        <f t="shared" si="15"/>
        <v>2644571.4285714286</v>
      </c>
    </row>
    <row r="179" spans="1:5">
      <c r="A179" s="1">
        <v>35725</v>
      </c>
      <c r="B179" s="4">
        <v>35725</v>
      </c>
      <c r="C179" s="14">
        <f>VLOOKUP($B179,data!$A$6:$M$15000,10)</f>
        <v>2635000</v>
      </c>
      <c r="D179" s="11">
        <f t="shared" si="14"/>
        <v>10</v>
      </c>
      <c r="E179" s="14">
        <f t="shared" si="15"/>
        <v>2613142.8571428573</v>
      </c>
    </row>
    <row r="180" spans="1:5">
      <c r="A180" s="1">
        <v>35726</v>
      </c>
      <c r="B180" s="4">
        <v>35726</v>
      </c>
      <c r="C180" s="14">
        <f>VLOOKUP($B180,data!$A$6:$M$15000,10)</f>
        <v>2619000</v>
      </c>
      <c r="D180" s="11">
        <f t="shared" si="14"/>
        <v>10</v>
      </c>
      <c r="E180" s="14">
        <f t="shared" si="15"/>
        <v>2595285.7142857141</v>
      </c>
    </row>
    <row r="181" spans="1:5">
      <c r="A181" s="1">
        <v>35727</v>
      </c>
      <c r="B181" s="4">
        <v>35727</v>
      </c>
      <c r="C181" s="14">
        <f>VLOOKUP($B181,data!$A$6:$M$15000,10)</f>
        <v>2553000</v>
      </c>
      <c r="D181" s="11">
        <f t="shared" si="14"/>
        <v>10</v>
      </c>
      <c r="E181" s="14">
        <f t="shared" si="15"/>
        <v>2582142.8571428573</v>
      </c>
    </row>
    <row r="182" spans="1:5">
      <c r="A182" s="1">
        <v>35728</v>
      </c>
      <c r="B182" s="4">
        <v>35728</v>
      </c>
      <c r="C182" s="14">
        <f>VLOOKUP($B182,data!$A$6:$M$15000,10)</f>
        <v>2238000</v>
      </c>
      <c r="D182" s="11">
        <f t="shared" si="14"/>
        <v>10</v>
      </c>
      <c r="E182" s="14">
        <f t="shared" si="15"/>
        <v>2554571.4285714286</v>
      </c>
    </row>
    <row r="183" spans="1:5">
      <c r="A183" s="1">
        <v>35729</v>
      </c>
      <c r="B183" s="4">
        <v>35729</v>
      </c>
      <c r="C183" s="14">
        <f>VLOOKUP($B183,data!$A$6:$M$15000,10)</f>
        <v>2298000</v>
      </c>
      <c r="D183" s="11">
        <f t="shared" si="14"/>
        <v>10</v>
      </c>
      <c r="E183" s="14">
        <f t="shared" si="15"/>
        <v>2529428.5714285714</v>
      </c>
    </row>
    <row r="184" spans="1:5">
      <c r="A184" s="1">
        <v>35730</v>
      </c>
      <c r="B184" s="4">
        <v>35730</v>
      </c>
      <c r="C184" s="14">
        <f>VLOOKUP($B184,data!$A$6:$M$15000,10)</f>
        <v>2465000</v>
      </c>
      <c r="D184" s="11">
        <f t="shared" si="14"/>
        <v>10</v>
      </c>
      <c r="E184" s="14">
        <f t="shared" si="15"/>
        <v>2492714.2857142859</v>
      </c>
    </row>
    <row r="185" spans="1:5">
      <c r="A185" s="1">
        <v>35731</v>
      </c>
      <c r="B185" s="4">
        <v>35731</v>
      </c>
      <c r="C185" s="14">
        <f>VLOOKUP($B185,data!$A$6:$M$15000,10)</f>
        <v>2637000</v>
      </c>
      <c r="D185" s="11">
        <f t="shared" si="14"/>
        <v>10</v>
      </c>
      <c r="E185" s="14">
        <f t="shared" si="15"/>
        <v>2492142.8571428573</v>
      </c>
    </row>
    <row r="186" spans="1:5">
      <c r="A186" s="1">
        <v>35732</v>
      </c>
      <c r="B186" s="4">
        <v>35732</v>
      </c>
      <c r="C186" s="14">
        <f>VLOOKUP($B186,data!$A$6:$M$15000,10)</f>
        <v>2679000</v>
      </c>
      <c r="D186" s="11">
        <f t="shared" si="14"/>
        <v>10</v>
      </c>
      <c r="E186" s="14">
        <f t="shared" si="15"/>
        <v>2498428.5714285714</v>
      </c>
    </row>
    <row r="187" spans="1:5">
      <c r="A187" s="1">
        <v>35733</v>
      </c>
      <c r="B187" s="4">
        <v>35733</v>
      </c>
      <c r="C187" s="14">
        <f>VLOOKUP($B187,data!$A$6:$M$15000,10)</f>
        <v>2862000</v>
      </c>
      <c r="D187" s="11">
        <f t="shared" si="14"/>
        <v>10</v>
      </c>
      <c r="E187" s="14">
        <f t="shared" si="15"/>
        <v>2533142.8571428573</v>
      </c>
    </row>
    <row r="188" spans="1:5">
      <c r="A188" s="1">
        <v>35734</v>
      </c>
      <c r="B188" s="4">
        <v>35734</v>
      </c>
      <c r="C188" s="14">
        <f>VLOOKUP($B188,data!$A$6:$M$15000,10)</f>
        <v>2802000</v>
      </c>
      <c r="D188" s="11">
        <f t="shared" si="14"/>
        <v>10</v>
      </c>
      <c r="E188" s="14">
        <f t="shared" si="15"/>
        <v>2568714.2857142859</v>
      </c>
    </row>
    <row r="189" spans="1:5">
      <c r="A189" s="1">
        <v>35735</v>
      </c>
      <c r="B189" s="4">
        <v>35735</v>
      </c>
      <c r="C189" s="14">
        <f>VLOOKUP($B189,data!$A$6:$M$15000,10)</f>
        <v>2225000</v>
      </c>
      <c r="D189" s="11">
        <f t="shared" si="14"/>
        <v>11</v>
      </c>
      <c r="E189" s="14">
        <f t="shared" si="15"/>
        <v>2566857.1428571427</v>
      </c>
    </row>
    <row r="190" spans="1:5">
      <c r="A190" s="1">
        <v>35736</v>
      </c>
      <c r="B190" s="4">
        <v>35736</v>
      </c>
      <c r="C190" s="14">
        <f>VLOOKUP($B190,data!$A$6:$M$15000,10)</f>
        <v>2400000</v>
      </c>
      <c r="D190" s="11">
        <f t="shared" si="14"/>
        <v>11</v>
      </c>
      <c r="E190" s="14">
        <f t="shared" si="15"/>
        <v>2581428.5714285714</v>
      </c>
    </row>
    <row r="191" spans="1:5">
      <c r="A191" s="1">
        <v>35737</v>
      </c>
      <c r="B191" s="4">
        <v>35737</v>
      </c>
      <c r="C191" s="14">
        <f>VLOOKUP($B191,data!$A$6:$M$15000,10)</f>
        <v>2508000</v>
      </c>
      <c r="D191" s="11">
        <f t="shared" si="14"/>
        <v>11</v>
      </c>
      <c r="E191" s="14">
        <f t="shared" si="15"/>
        <v>2587571.4285714286</v>
      </c>
    </row>
    <row r="192" spans="1:5">
      <c r="A192" s="1">
        <v>35738</v>
      </c>
      <c r="B192" s="4">
        <v>35738</v>
      </c>
      <c r="C192" s="14">
        <f>VLOOKUP($B192,data!$A$6:$M$15000,10)</f>
        <v>2623000</v>
      </c>
      <c r="D192" s="11">
        <f t="shared" si="14"/>
        <v>11</v>
      </c>
      <c r="E192" s="14">
        <f t="shared" si="15"/>
        <v>2585571.4285714286</v>
      </c>
    </row>
    <row r="193" spans="1:5">
      <c r="A193" s="1">
        <v>35739</v>
      </c>
      <c r="B193" s="4">
        <v>35739</v>
      </c>
      <c r="C193" s="14">
        <f>VLOOKUP($B193,data!$A$6:$M$15000,10)</f>
        <v>2482000</v>
      </c>
      <c r="D193" s="11">
        <f t="shared" si="14"/>
        <v>11</v>
      </c>
      <c r="E193" s="14">
        <f t="shared" si="15"/>
        <v>2557428.5714285714</v>
      </c>
    </row>
    <row r="194" spans="1:5">
      <c r="A194" s="1">
        <v>35740</v>
      </c>
      <c r="B194" s="4">
        <v>35740</v>
      </c>
      <c r="C194" s="14">
        <f>VLOOKUP($B194,data!$A$6:$M$15000,10)</f>
        <v>2387000</v>
      </c>
      <c r="D194" s="11">
        <f t="shared" si="14"/>
        <v>11</v>
      </c>
      <c r="E194" s="14">
        <f t="shared" si="15"/>
        <v>2489571.4285714286</v>
      </c>
    </row>
    <row r="195" spans="1:5">
      <c r="A195" s="1">
        <v>35741</v>
      </c>
      <c r="B195" s="4">
        <v>35741</v>
      </c>
      <c r="C195" s="14">
        <f>VLOOKUP($B195,data!$A$6:$M$15000,10)</f>
        <v>2462000</v>
      </c>
      <c r="D195" s="11">
        <f t="shared" si="14"/>
        <v>11</v>
      </c>
      <c r="E195" s="14">
        <f t="shared" si="15"/>
        <v>2441000</v>
      </c>
    </row>
    <row r="196" spans="1:5">
      <c r="A196" s="1">
        <v>35742</v>
      </c>
      <c r="B196" s="4">
        <v>35742</v>
      </c>
      <c r="C196" s="14">
        <f>VLOOKUP($B196,data!$A$6:$M$15000,10)</f>
        <v>2452000</v>
      </c>
      <c r="D196" s="11">
        <f t="shared" si="14"/>
        <v>11</v>
      </c>
      <c r="E196" s="14">
        <f t="shared" si="15"/>
        <v>2473428.5714285714</v>
      </c>
    </row>
    <row r="197" spans="1:5">
      <c r="A197" s="1">
        <v>35743</v>
      </c>
      <c r="B197" s="4">
        <v>35743</v>
      </c>
      <c r="C197" s="14">
        <f>VLOOKUP($B197,data!$A$6:$M$15000,10)</f>
        <v>2429000</v>
      </c>
      <c r="D197" s="11">
        <f t="shared" si="14"/>
        <v>11</v>
      </c>
      <c r="E197" s="14">
        <f t="shared" si="15"/>
        <v>2477571.4285714286</v>
      </c>
    </row>
    <row r="198" spans="1:5">
      <c r="A198" s="1">
        <v>35744</v>
      </c>
      <c r="B198" s="4">
        <v>35744</v>
      </c>
      <c r="C198" s="14">
        <f>VLOOKUP($B198,data!$A$6:$M$15000,10)</f>
        <v>2459000</v>
      </c>
      <c r="D198" s="11">
        <f t="shared" ref="D198:D262" si="16">IF(B198&lt;&gt;"",MONTH(B198),0)</f>
        <v>11</v>
      </c>
      <c r="E198" s="14">
        <f t="shared" si="15"/>
        <v>2470571.4285714286</v>
      </c>
    </row>
    <row r="199" spans="1:5">
      <c r="A199" s="1">
        <v>35745</v>
      </c>
      <c r="B199" s="4">
        <v>35745</v>
      </c>
      <c r="C199" s="14">
        <f>VLOOKUP($B199,data!$A$6:$M$15000,10)</f>
        <v>2435000</v>
      </c>
      <c r="D199" s="11">
        <f t="shared" si="16"/>
        <v>11</v>
      </c>
      <c r="E199" s="14">
        <f t="shared" si="15"/>
        <v>2443714.2857142859</v>
      </c>
    </row>
    <row r="200" spans="1:5">
      <c r="A200" s="1">
        <v>35746</v>
      </c>
      <c r="B200" s="4">
        <v>35746</v>
      </c>
      <c r="C200" s="14">
        <f>VLOOKUP($B200,data!$A$6:$M$15000,10)</f>
        <v>2578000</v>
      </c>
      <c r="D200" s="11">
        <f t="shared" si="16"/>
        <v>11</v>
      </c>
      <c r="E200" s="14">
        <f t="shared" si="15"/>
        <v>2457428.5714285714</v>
      </c>
    </row>
    <row r="201" spans="1:5">
      <c r="A201" s="1">
        <v>35747</v>
      </c>
      <c r="B201" s="4">
        <v>35747</v>
      </c>
      <c r="C201" s="14">
        <f>VLOOKUP($B201,data!$A$6:$M$15000,10)</f>
        <v>2435000</v>
      </c>
      <c r="D201" s="11">
        <f t="shared" si="16"/>
        <v>11</v>
      </c>
      <c r="E201" s="14">
        <f t="shared" si="15"/>
        <v>2464285.7142857141</v>
      </c>
    </row>
    <row r="202" spans="1:5">
      <c r="A202" s="1">
        <v>35748</v>
      </c>
      <c r="B202" s="4">
        <v>35748</v>
      </c>
      <c r="C202" s="14">
        <f>VLOOKUP($B202,data!$A$6:$M$15000,10)</f>
        <v>2360000</v>
      </c>
      <c r="D202" s="11">
        <f t="shared" si="16"/>
        <v>11</v>
      </c>
      <c r="E202" s="14">
        <f t="shared" si="15"/>
        <v>2449714.2857142859</v>
      </c>
    </row>
    <row r="203" spans="1:5">
      <c r="A203" s="1">
        <v>35749</v>
      </c>
      <c r="B203" s="4">
        <v>35749</v>
      </c>
      <c r="C203" s="14">
        <f>VLOOKUP($B203,data!$A$6:$M$15000,10)</f>
        <v>2421000</v>
      </c>
      <c r="D203" s="11">
        <f t="shared" si="16"/>
        <v>11</v>
      </c>
      <c r="E203" s="14">
        <f t="shared" si="15"/>
        <v>2445285.7142857141</v>
      </c>
    </row>
    <row r="204" spans="1:5">
      <c r="A204" s="1">
        <v>35750</v>
      </c>
      <c r="B204" s="4">
        <v>35750</v>
      </c>
      <c r="C204" s="14">
        <f>VLOOKUP($B204,data!$A$6:$M$15000,10)</f>
        <v>2366000</v>
      </c>
      <c r="D204" s="11">
        <f t="shared" si="16"/>
        <v>11</v>
      </c>
      <c r="E204" s="14">
        <f t="shared" ref="E204:E267" si="17">AVERAGE(C198:C204)</f>
        <v>2436285.7142857141</v>
      </c>
    </row>
    <row r="205" spans="1:5">
      <c r="A205" s="1">
        <v>35751</v>
      </c>
      <c r="B205" s="4">
        <v>35751</v>
      </c>
      <c r="C205" s="14">
        <f>VLOOKUP($B205,data!$A$6:$M$15000,10)</f>
        <v>2344000</v>
      </c>
      <c r="D205" s="11">
        <f t="shared" si="16"/>
        <v>11</v>
      </c>
      <c r="E205" s="14">
        <f t="shared" si="17"/>
        <v>2419857.1428571427</v>
      </c>
    </row>
    <row r="206" spans="1:5">
      <c r="A206" s="1">
        <v>35752</v>
      </c>
      <c r="B206" s="4">
        <v>35752</v>
      </c>
      <c r="C206" s="14">
        <f>VLOOKUP($B206,data!$A$6:$M$15000,10)</f>
        <v>2335000</v>
      </c>
      <c r="D206" s="11">
        <f t="shared" si="16"/>
        <v>11</v>
      </c>
      <c r="E206" s="14">
        <f t="shared" si="17"/>
        <v>2405571.4285714286</v>
      </c>
    </row>
    <row r="207" spans="1:5">
      <c r="A207" s="1">
        <v>35753</v>
      </c>
      <c r="B207" s="4">
        <v>35753</v>
      </c>
      <c r="C207" s="14">
        <f>VLOOKUP($B207,data!$A$6:$M$15000,10)</f>
        <v>2244000</v>
      </c>
      <c r="D207" s="11">
        <f t="shared" si="16"/>
        <v>11</v>
      </c>
      <c r="E207" s="14">
        <f t="shared" si="17"/>
        <v>2357857.1428571427</v>
      </c>
    </row>
    <row r="208" spans="1:5">
      <c r="A208" s="1">
        <v>35754</v>
      </c>
      <c r="B208" s="4">
        <v>35754</v>
      </c>
      <c r="C208" s="14">
        <f>VLOOKUP($B208,data!$A$6:$M$15000,10)</f>
        <v>2260000</v>
      </c>
      <c r="D208" s="11">
        <f t="shared" si="16"/>
        <v>11</v>
      </c>
      <c r="E208" s="14">
        <f t="shared" si="17"/>
        <v>2332857.1428571427</v>
      </c>
    </row>
    <row r="209" spans="1:5">
      <c r="A209" s="1">
        <v>35755</v>
      </c>
      <c r="B209" s="4">
        <v>35755</v>
      </c>
      <c r="C209" s="14">
        <f>VLOOKUP($B209,data!$A$6:$M$15000,10)</f>
        <v>2290000</v>
      </c>
      <c r="D209" s="11">
        <f t="shared" si="16"/>
        <v>11</v>
      </c>
      <c r="E209" s="14">
        <f t="shared" si="17"/>
        <v>2322857.1428571427</v>
      </c>
    </row>
    <row r="210" spans="1:5">
      <c r="A210" s="1">
        <v>35756</v>
      </c>
      <c r="B210" s="4">
        <v>35756</v>
      </c>
      <c r="C210" s="14">
        <f>VLOOKUP($B210,data!$A$6:$M$15000,10)</f>
        <v>2292000</v>
      </c>
      <c r="D210" s="11">
        <f t="shared" si="16"/>
        <v>11</v>
      </c>
      <c r="E210" s="14">
        <f t="shared" si="17"/>
        <v>2304428.5714285714</v>
      </c>
    </row>
    <row r="211" spans="1:5">
      <c r="A211" s="1">
        <v>35757</v>
      </c>
      <c r="B211" s="4">
        <v>35757</v>
      </c>
      <c r="C211" s="14">
        <f>VLOOKUP($B211,data!$A$6:$M$15000,10)</f>
        <v>2298000</v>
      </c>
      <c r="D211" s="11">
        <f t="shared" si="16"/>
        <v>11</v>
      </c>
      <c r="E211" s="14">
        <f t="shared" si="17"/>
        <v>2294714.2857142859</v>
      </c>
    </row>
    <row r="212" spans="1:5">
      <c r="A212" s="1">
        <v>35758</v>
      </c>
      <c r="B212" s="4">
        <v>35758</v>
      </c>
      <c r="C212" s="14">
        <f>VLOOKUP($B212,data!$A$6:$M$15000,10)</f>
        <v>2306000</v>
      </c>
      <c r="D212" s="11">
        <f t="shared" si="16"/>
        <v>11</v>
      </c>
      <c r="E212" s="14">
        <f t="shared" si="17"/>
        <v>2289285.7142857141</v>
      </c>
    </row>
    <row r="213" spans="1:5">
      <c r="A213" s="1">
        <v>35759</v>
      </c>
      <c r="B213" s="4">
        <v>35759</v>
      </c>
      <c r="C213" s="14">
        <f>VLOOKUP($B213,data!$A$6:$M$15000,10)</f>
        <v>2312000</v>
      </c>
      <c r="D213" s="11">
        <f t="shared" si="16"/>
        <v>11</v>
      </c>
      <c r="E213" s="14">
        <f t="shared" si="17"/>
        <v>2286000</v>
      </c>
    </row>
    <row r="214" spans="1:5">
      <c r="A214" s="1">
        <v>35760</v>
      </c>
      <c r="B214" s="4">
        <v>35760</v>
      </c>
      <c r="C214" s="14">
        <f>VLOOKUP($B214,data!$A$6:$M$15000,10)</f>
        <v>2277000</v>
      </c>
      <c r="D214" s="11">
        <f t="shared" si="16"/>
        <v>11</v>
      </c>
      <c r="E214" s="14">
        <f t="shared" si="17"/>
        <v>2290714.2857142859</v>
      </c>
    </row>
    <row r="215" spans="1:5">
      <c r="A215" s="1">
        <v>35761</v>
      </c>
      <c r="B215" s="4">
        <v>35761</v>
      </c>
      <c r="C215" s="14">
        <f>VLOOKUP($B215,data!$A$6:$M$15000,10)</f>
        <v>2347000</v>
      </c>
      <c r="D215" s="11">
        <f t="shared" si="16"/>
        <v>11</v>
      </c>
      <c r="E215" s="14">
        <f t="shared" si="17"/>
        <v>2303142.8571428573</v>
      </c>
    </row>
    <row r="216" spans="1:5">
      <c r="A216" s="1">
        <v>35762</v>
      </c>
      <c r="B216" s="4">
        <v>35762</v>
      </c>
      <c r="C216" s="14">
        <f>VLOOKUP($B216,data!$A$6:$M$15000,10)</f>
        <v>2315000</v>
      </c>
      <c r="D216" s="11">
        <f t="shared" si="16"/>
        <v>11</v>
      </c>
      <c r="E216" s="14">
        <f t="shared" si="17"/>
        <v>2306714.2857142859</v>
      </c>
    </row>
    <row r="217" spans="1:5">
      <c r="A217" s="1">
        <v>35763</v>
      </c>
      <c r="B217" s="4">
        <v>35763</v>
      </c>
      <c r="C217" s="14">
        <f>VLOOKUP($B217,data!$A$6:$M$15000,10)</f>
        <v>2319000</v>
      </c>
      <c r="D217" s="11">
        <f t="shared" si="16"/>
        <v>11</v>
      </c>
      <c r="E217" s="14">
        <f t="shared" si="17"/>
        <v>2310571.4285714286</v>
      </c>
    </row>
    <row r="218" spans="1:5">
      <c r="A218" s="1">
        <v>35764</v>
      </c>
      <c r="B218" s="4">
        <v>35764</v>
      </c>
      <c r="C218" s="14">
        <f>VLOOKUP($B218,data!$A$6:$M$15000,10)</f>
        <v>2352000</v>
      </c>
      <c r="D218" s="11">
        <f t="shared" si="16"/>
        <v>11</v>
      </c>
      <c r="E218" s="14">
        <f t="shared" si="17"/>
        <v>2318285.7142857141</v>
      </c>
    </row>
    <row r="219" spans="1:5">
      <c r="A219" s="1">
        <v>35765</v>
      </c>
      <c r="B219" s="4">
        <v>35765</v>
      </c>
      <c r="C219" s="14">
        <f>VLOOKUP($B219,data!$A$6:$M$15000,10)</f>
        <v>2083000</v>
      </c>
      <c r="D219" s="11">
        <f t="shared" si="16"/>
        <v>12</v>
      </c>
      <c r="E219" s="14">
        <f t="shared" si="17"/>
        <v>2286428.5714285714</v>
      </c>
    </row>
    <row r="220" spans="1:5">
      <c r="A220" s="1">
        <v>35766</v>
      </c>
      <c r="B220" s="4">
        <v>35766</v>
      </c>
      <c r="C220" s="14">
        <f>VLOOKUP($B220,data!$A$6:$M$15000,10)</f>
        <v>2059000</v>
      </c>
      <c r="D220" s="11">
        <f t="shared" si="16"/>
        <v>12</v>
      </c>
      <c r="E220" s="14">
        <f t="shared" si="17"/>
        <v>2250285.7142857141</v>
      </c>
    </row>
    <row r="221" spans="1:5">
      <c r="A221" s="1">
        <v>35767</v>
      </c>
      <c r="B221" s="4">
        <v>35767</v>
      </c>
      <c r="C221" s="14">
        <f>VLOOKUP($B221,data!$A$6:$M$15000,10)</f>
        <v>1997000</v>
      </c>
      <c r="D221" s="11">
        <f t="shared" si="16"/>
        <v>12</v>
      </c>
      <c r="E221" s="14">
        <f t="shared" si="17"/>
        <v>2210285.7142857141</v>
      </c>
    </row>
    <row r="222" spans="1:5">
      <c r="A222" s="1">
        <v>35768</v>
      </c>
      <c r="B222" s="4">
        <v>35768</v>
      </c>
      <c r="C222" s="14">
        <f>VLOOKUP($B222,data!$A$6:$M$15000,10)</f>
        <v>1900000</v>
      </c>
      <c r="D222" s="11">
        <f t="shared" si="16"/>
        <v>12</v>
      </c>
      <c r="E222" s="14">
        <f t="shared" si="17"/>
        <v>2146428.5714285714</v>
      </c>
    </row>
    <row r="223" spans="1:5">
      <c r="A223" s="1">
        <v>35769</v>
      </c>
      <c r="B223" s="4">
        <v>35769</v>
      </c>
      <c r="C223" s="14">
        <f>VLOOKUP($B223,data!$A$6:$M$15000,10)</f>
        <v>1875000</v>
      </c>
      <c r="D223" s="11">
        <f t="shared" si="16"/>
        <v>12</v>
      </c>
      <c r="E223" s="14">
        <f t="shared" si="17"/>
        <v>2083571.4285714286</v>
      </c>
    </row>
    <row r="224" spans="1:5">
      <c r="A224" s="1">
        <v>35770</v>
      </c>
      <c r="B224" s="4">
        <v>35770</v>
      </c>
      <c r="C224" s="14">
        <f>VLOOKUP($B224,data!$A$6:$M$15000,10)</f>
        <v>1990000</v>
      </c>
      <c r="D224" s="11">
        <f t="shared" si="16"/>
        <v>12</v>
      </c>
      <c r="E224" s="14">
        <f t="shared" si="17"/>
        <v>2036571.4285714286</v>
      </c>
    </row>
    <row r="225" spans="1:5">
      <c r="A225" s="1">
        <v>35771</v>
      </c>
      <c r="B225" s="4">
        <v>35771</v>
      </c>
      <c r="C225" s="14">
        <f>VLOOKUP($B225,data!$A$6:$M$15000,10)</f>
        <v>2007000</v>
      </c>
      <c r="D225" s="11">
        <f t="shared" si="16"/>
        <v>12</v>
      </c>
      <c r="E225" s="14">
        <f t="shared" si="17"/>
        <v>1987285.7142857143</v>
      </c>
    </row>
    <row r="226" spans="1:5">
      <c r="A226" s="1">
        <v>35772</v>
      </c>
      <c r="B226" s="4">
        <v>35772</v>
      </c>
      <c r="C226" s="14">
        <f>VLOOKUP($B226,data!$A$6:$M$15000,10)</f>
        <v>1982000</v>
      </c>
      <c r="D226" s="11">
        <f t="shared" si="16"/>
        <v>12</v>
      </c>
      <c r="E226" s="14">
        <f t="shared" si="17"/>
        <v>1972857.142857143</v>
      </c>
    </row>
    <row r="227" spans="1:5">
      <c r="A227" s="1">
        <v>35773</v>
      </c>
      <c r="B227" s="4">
        <v>35773</v>
      </c>
      <c r="C227" s="14">
        <f>VLOOKUP($B227,data!$A$6:$M$15000,10)</f>
        <v>1776000</v>
      </c>
      <c r="D227" s="11">
        <f t="shared" si="16"/>
        <v>12</v>
      </c>
      <c r="E227" s="14">
        <f t="shared" si="17"/>
        <v>1932428.5714285714</v>
      </c>
    </row>
    <row r="228" spans="1:5">
      <c r="A228" s="1">
        <v>35774</v>
      </c>
      <c r="B228" s="4">
        <v>35774</v>
      </c>
      <c r="C228" s="14">
        <f>VLOOKUP($B228,data!$A$6:$M$15000,10)</f>
        <v>1820000</v>
      </c>
      <c r="D228" s="11">
        <f t="shared" si="16"/>
        <v>12</v>
      </c>
      <c r="E228" s="14">
        <f t="shared" si="17"/>
        <v>1907142.857142857</v>
      </c>
    </row>
    <row r="229" spans="1:5">
      <c r="A229" s="1">
        <v>35775</v>
      </c>
      <c r="B229" s="4">
        <v>35775</v>
      </c>
      <c r="C229" s="14">
        <f>VLOOKUP($B229,data!$A$6:$M$15000,10)</f>
        <v>1765000</v>
      </c>
      <c r="D229" s="11">
        <f t="shared" si="16"/>
        <v>12</v>
      </c>
      <c r="E229" s="14">
        <f t="shared" si="17"/>
        <v>1887857.142857143</v>
      </c>
    </row>
    <row r="230" spans="1:5">
      <c r="A230" s="1">
        <v>35776</v>
      </c>
      <c r="B230" s="4">
        <v>35776</v>
      </c>
      <c r="C230" s="14">
        <f>VLOOKUP($B230,data!$A$6:$M$15000,10)</f>
        <v>1751000</v>
      </c>
      <c r="D230" s="11">
        <f t="shared" si="16"/>
        <v>12</v>
      </c>
      <c r="E230" s="14">
        <f t="shared" si="17"/>
        <v>1870142.857142857</v>
      </c>
    </row>
    <row r="231" spans="1:5">
      <c r="A231" s="1">
        <v>35777</v>
      </c>
      <c r="B231" s="4">
        <v>35777</v>
      </c>
      <c r="C231" s="14">
        <f>VLOOKUP($B231,data!$A$6:$M$15000,10)</f>
        <v>1842000</v>
      </c>
      <c r="D231" s="11">
        <f t="shared" si="16"/>
        <v>12</v>
      </c>
      <c r="E231" s="14">
        <f t="shared" si="17"/>
        <v>1849000</v>
      </c>
    </row>
    <row r="232" spans="1:5">
      <c r="A232" s="1">
        <v>35778</v>
      </c>
      <c r="B232" s="4">
        <v>35778</v>
      </c>
      <c r="C232" s="14">
        <f>VLOOKUP($B232,data!$A$6:$M$15000,10)</f>
        <v>1886000</v>
      </c>
      <c r="D232" s="11">
        <f t="shared" si="16"/>
        <v>12</v>
      </c>
      <c r="E232" s="14">
        <f t="shared" si="17"/>
        <v>1831714.2857142857</v>
      </c>
    </row>
    <row r="233" spans="1:5">
      <c r="A233" s="1">
        <v>35779</v>
      </c>
      <c r="B233" s="4">
        <v>35779</v>
      </c>
      <c r="C233" s="14">
        <f>VLOOKUP($B233,data!$A$6:$M$15000,10)</f>
        <v>1839000</v>
      </c>
      <c r="D233" s="11">
        <f t="shared" si="16"/>
        <v>12</v>
      </c>
      <c r="E233" s="14">
        <f t="shared" si="17"/>
        <v>1811285.7142857143</v>
      </c>
    </row>
    <row r="234" spans="1:5">
      <c r="A234" s="1">
        <v>35780</v>
      </c>
      <c r="B234" s="4">
        <v>35780</v>
      </c>
      <c r="C234" s="14">
        <f>VLOOKUP($B234,data!$A$6:$M$15000,10)</f>
        <v>1941000</v>
      </c>
      <c r="D234" s="11">
        <f t="shared" si="16"/>
        <v>12</v>
      </c>
      <c r="E234" s="14">
        <f t="shared" si="17"/>
        <v>1834857.142857143</v>
      </c>
    </row>
    <row r="235" spans="1:5">
      <c r="A235" s="1">
        <v>35781</v>
      </c>
      <c r="B235" s="4">
        <v>35781</v>
      </c>
      <c r="C235" s="14">
        <f>VLOOKUP($B235,data!$A$6:$M$15000,10)</f>
        <v>1909000</v>
      </c>
      <c r="D235" s="11">
        <f t="shared" si="16"/>
        <v>12</v>
      </c>
      <c r="E235" s="14">
        <f t="shared" si="17"/>
        <v>1847571.4285714286</v>
      </c>
    </row>
    <row r="236" spans="1:5">
      <c r="A236" s="1">
        <v>35782</v>
      </c>
      <c r="B236" s="4">
        <v>35782</v>
      </c>
      <c r="C236" s="14">
        <f>VLOOKUP($B236,data!$A$6:$M$15000,10)</f>
        <v>1863000</v>
      </c>
      <c r="D236" s="11">
        <f t="shared" si="16"/>
        <v>12</v>
      </c>
      <c r="E236" s="14">
        <f t="shared" si="17"/>
        <v>1861571.4285714286</v>
      </c>
    </row>
    <row r="237" spans="1:5">
      <c r="A237" s="1">
        <v>35783</v>
      </c>
      <c r="B237" s="4">
        <v>35783</v>
      </c>
      <c r="C237" s="14">
        <f>VLOOKUP($B237,data!$A$6:$M$15000,10)</f>
        <v>1861000</v>
      </c>
      <c r="D237" s="11">
        <f t="shared" si="16"/>
        <v>12</v>
      </c>
      <c r="E237" s="14">
        <f t="shared" si="17"/>
        <v>1877285.7142857143</v>
      </c>
    </row>
    <row r="238" spans="1:5">
      <c r="A238" s="1">
        <v>35784</v>
      </c>
      <c r="B238" s="4">
        <v>35784</v>
      </c>
      <c r="C238" s="14">
        <f>VLOOKUP($B238,data!$A$6:$M$15000,10)</f>
        <v>1851000</v>
      </c>
      <c r="D238" s="11">
        <f t="shared" si="16"/>
        <v>12</v>
      </c>
      <c r="E238" s="14">
        <f t="shared" si="17"/>
        <v>1878571.4285714286</v>
      </c>
    </row>
    <row r="239" spans="1:5">
      <c r="A239" s="1">
        <v>35785</v>
      </c>
      <c r="B239" s="4">
        <v>35785</v>
      </c>
      <c r="C239" s="14">
        <f>VLOOKUP($B239,data!$A$6:$M$15000,10)</f>
        <v>1957000</v>
      </c>
      <c r="D239" s="11">
        <f t="shared" si="16"/>
        <v>12</v>
      </c>
      <c r="E239" s="14">
        <f t="shared" si="17"/>
        <v>1888714.2857142857</v>
      </c>
    </row>
    <row r="240" spans="1:5">
      <c r="A240" s="1">
        <v>35786</v>
      </c>
      <c r="B240" s="4">
        <v>35786</v>
      </c>
      <c r="C240" s="14">
        <f>VLOOKUP($B240,data!$A$6:$M$15000,10)</f>
        <v>1931000</v>
      </c>
      <c r="D240" s="11">
        <f t="shared" si="16"/>
        <v>12</v>
      </c>
      <c r="E240" s="14">
        <f t="shared" si="17"/>
        <v>1901857.142857143</v>
      </c>
    </row>
    <row r="241" spans="1:6">
      <c r="A241" s="1">
        <v>35787</v>
      </c>
      <c r="B241" s="4">
        <v>35787</v>
      </c>
      <c r="C241" s="14">
        <f>VLOOKUP($B241,data!$A$6:$M$15000,10)</f>
        <v>1922000</v>
      </c>
      <c r="D241" s="11">
        <f t="shared" si="16"/>
        <v>12</v>
      </c>
      <c r="E241" s="14">
        <f t="shared" si="17"/>
        <v>1899142.857142857</v>
      </c>
    </row>
    <row r="242" spans="1:6">
      <c r="A242" s="1">
        <v>35788</v>
      </c>
      <c r="B242" s="4">
        <v>35788</v>
      </c>
      <c r="C242" s="14">
        <f>VLOOKUP($B242,data!$A$6:$M$15000,10)</f>
        <v>2009000</v>
      </c>
      <c r="D242" s="11">
        <f t="shared" si="16"/>
        <v>12</v>
      </c>
      <c r="E242" s="14">
        <f t="shared" si="17"/>
        <v>1913428.5714285714</v>
      </c>
    </row>
    <row r="243" spans="1:6">
      <c r="A243" s="1">
        <v>35789</v>
      </c>
      <c r="B243" s="4">
        <v>35789</v>
      </c>
      <c r="C243" s="14">
        <f>VLOOKUP($B243,data!$A$6:$M$15000,10)</f>
        <v>1924000</v>
      </c>
      <c r="D243" s="11">
        <f t="shared" si="16"/>
        <v>12</v>
      </c>
      <c r="E243" s="14">
        <f t="shared" si="17"/>
        <v>1922142.857142857</v>
      </c>
    </row>
    <row r="244" spans="1:6">
      <c r="A244" s="1">
        <v>35790</v>
      </c>
      <c r="B244" s="4">
        <v>35790</v>
      </c>
      <c r="C244" s="14">
        <f>VLOOKUP($B244,data!$A$6:$M$15000,10)</f>
        <v>1936000</v>
      </c>
      <c r="D244" s="11">
        <f t="shared" si="16"/>
        <v>12</v>
      </c>
      <c r="E244" s="14">
        <f t="shared" si="17"/>
        <v>1932857.142857143</v>
      </c>
    </row>
    <row r="245" spans="1:6">
      <c r="A245" s="1">
        <v>35791</v>
      </c>
      <c r="B245" s="4">
        <v>35791</v>
      </c>
      <c r="C245" s="14">
        <f>VLOOKUP($B245,data!$A$6:$M$15000,10)</f>
        <v>1925000</v>
      </c>
      <c r="D245" s="11">
        <f t="shared" si="16"/>
        <v>12</v>
      </c>
      <c r="E245" s="14">
        <f t="shared" si="17"/>
        <v>1943428.5714285714</v>
      </c>
    </row>
    <row r="246" spans="1:6">
      <c r="A246" s="1">
        <v>35792</v>
      </c>
      <c r="B246" s="4">
        <v>35792</v>
      </c>
      <c r="C246" s="14">
        <f>VLOOKUP($B246,data!$A$6:$M$15000,10)</f>
        <v>1847000</v>
      </c>
      <c r="D246" s="11">
        <f t="shared" si="16"/>
        <v>12</v>
      </c>
      <c r="E246" s="14">
        <f t="shared" si="17"/>
        <v>1927714.2857142857</v>
      </c>
    </row>
    <row r="247" spans="1:6">
      <c r="A247" s="1">
        <v>35793</v>
      </c>
      <c r="B247" s="4">
        <v>35793</v>
      </c>
      <c r="C247" s="14">
        <f>VLOOKUP($B247,data!$A$6:$M$15000,10)</f>
        <v>1903000</v>
      </c>
      <c r="D247" s="11">
        <f t="shared" si="16"/>
        <v>12</v>
      </c>
      <c r="E247" s="14">
        <f t="shared" si="17"/>
        <v>1923714.2857142857</v>
      </c>
    </row>
    <row r="248" spans="1:6">
      <c r="A248" s="1">
        <v>35794</v>
      </c>
      <c r="B248" s="4">
        <v>35794</v>
      </c>
      <c r="C248" s="14">
        <f>VLOOKUP($B248,data!$A$6:$M$15000,10)</f>
        <v>1883000</v>
      </c>
      <c r="D248" s="11">
        <f t="shared" si="16"/>
        <v>12</v>
      </c>
      <c r="E248" s="14">
        <f t="shared" si="17"/>
        <v>1918142.857142857</v>
      </c>
    </row>
    <row r="249" spans="1:6">
      <c r="A249" s="1">
        <v>35795</v>
      </c>
      <c r="B249" s="4">
        <v>35795</v>
      </c>
      <c r="C249" s="14">
        <f>VLOOKUP($B249,data!$A$6:$M$15000,10)</f>
        <v>2012000</v>
      </c>
      <c r="D249" s="11">
        <f t="shared" si="16"/>
        <v>12</v>
      </c>
      <c r="E249" s="14">
        <f t="shared" si="17"/>
        <v>1918571.4285714286</v>
      </c>
    </row>
    <row r="250" spans="1:6">
      <c r="A250" s="7" t="s">
        <v>1</v>
      </c>
      <c r="B250" s="8" t="s">
        <v>2</v>
      </c>
      <c r="C250" s="61" t="s">
        <v>10</v>
      </c>
      <c r="D250" s="51" t="s">
        <v>14</v>
      </c>
      <c r="E250" s="14">
        <f t="shared" si="17"/>
        <v>1917666.6666666667</v>
      </c>
      <c r="F250" s="79"/>
    </row>
    <row r="251" spans="1:6">
      <c r="A251" s="1">
        <v>35796</v>
      </c>
      <c r="B251" s="4">
        <v>35796</v>
      </c>
      <c r="C251" s="14">
        <f>VLOOKUP($B251,data!$A$6:$M$15000,10)</f>
        <v>2447000</v>
      </c>
      <c r="D251" s="11">
        <f t="shared" si="16"/>
        <v>1</v>
      </c>
      <c r="E251" s="14">
        <f t="shared" si="17"/>
        <v>2002833.3333333333</v>
      </c>
    </row>
    <row r="252" spans="1:6">
      <c r="A252" s="1">
        <v>35797</v>
      </c>
      <c r="B252" s="4">
        <v>35797</v>
      </c>
      <c r="C252" s="14">
        <f>VLOOKUP($B252,data!$A$6:$M$15000,10)</f>
        <v>2463000</v>
      </c>
      <c r="D252" s="11">
        <f t="shared" si="16"/>
        <v>1</v>
      </c>
      <c r="E252" s="14">
        <f t="shared" si="17"/>
        <v>2092500</v>
      </c>
    </row>
    <row r="253" spans="1:6">
      <c r="A253" s="1">
        <v>35798</v>
      </c>
      <c r="B253" s="4">
        <v>35798</v>
      </c>
      <c r="C253" s="14">
        <f>VLOOKUP($B253,data!$A$6:$M$15000,10)</f>
        <v>2480000</v>
      </c>
      <c r="D253" s="11">
        <f t="shared" si="16"/>
        <v>1</v>
      </c>
      <c r="E253" s="14">
        <f t="shared" si="17"/>
        <v>2198000</v>
      </c>
    </row>
    <row r="254" spans="1:6">
      <c r="A254" s="1">
        <v>35799</v>
      </c>
      <c r="B254" s="4">
        <v>35799</v>
      </c>
      <c r="C254" s="14">
        <f>VLOOKUP($B254,data!$A$6:$M$15000,10)</f>
        <v>2461000</v>
      </c>
      <c r="D254" s="11">
        <f t="shared" si="16"/>
        <v>1</v>
      </c>
      <c r="E254" s="14">
        <f t="shared" si="17"/>
        <v>2291000</v>
      </c>
    </row>
    <row r="255" spans="1:6">
      <c r="A255" s="1">
        <v>35800</v>
      </c>
      <c r="B255" s="4">
        <v>35800</v>
      </c>
      <c r="C255" s="14">
        <f>VLOOKUP($B255,data!$A$6:$M$15000,10)</f>
        <v>2408000</v>
      </c>
      <c r="D255" s="11">
        <f t="shared" si="16"/>
        <v>1</v>
      </c>
      <c r="E255" s="14">
        <f t="shared" si="17"/>
        <v>2378500</v>
      </c>
    </row>
    <row r="256" spans="1:6">
      <c r="A256" s="1">
        <v>35801</v>
      </c>
      <c r="B256" s="4">
        <v>35801</v>
      </c>
      <c r="C256" s="14">
        <f>VLOOKUP($B256,data!$A$6:$M$15000,10)</f>
        <v>2209000</v>
      </c>
      <c r="D256" s="11">
        <f t="shared" si="16"/>
        <v>1</v>
      </c>
      <c r="E256" s="14">
        <f t="shared" si="17"/>
        <v>2411333.3333333335</v>
      </c>
    </row>
    <row r="257" spans="1:5">
      <c r="A257" s="1">
        <v>35802</v>
      </c>
      <c r="B257" s="4">
        <v>35802</v>
      </c>
      <c r="C257" s="14">
        <f>VLOOKUP($B257,data!$A$6:$M$15000,10)</f>
        <v>2367000</v>
      </c>
      <c r="D257" s="11">
        <f t="shared" si="16"/>
        <v>1</v>
      </c>
      <c r="E257" s="14">
        <f t="shared" si="17"/>
        <v>2405000</v>
      </c>
    </row>
    <row r="258" spans="1:5">
      <c r="A258" s="1">
        <v>35803</v>
      </c>
      <c r="B258" s="4">
        <v>35803</v>
      </c>
      <c r="C258" s="14">
        <f>VLOOKUP($B258,data!$A$6:$M$15000,10)</f>
        <v>2411000</v>
      </c>
      <c r="D258" s="11">
        <f t="shared" si="16"/>
        <v>1</v>
      </c>
      <c r="E258" s="14">
        <f t="shared" si="17"/>
        <v>2399857.1428571427</v>
      </c>
    </row>
    <row r="259" spans="1:5">
      <c r="A259" s="1">
        <v>35804</v>
      </c>
      <c r="B259" s="4">
        <v>35804</v>
      </c>
      <c r="C259" s="14">
        <f>VLOOKUP($B259,data!$A$6:$M$15000,10)</f>
        <v>2287000</v>
      </c>
      <c r="D259" s="11">
        <f t="shared" si="16"/>
        <v>1</v>
      </c>
      <c r="E259" s="14">
        <f t="shared" si="17"/>
        <v>2374714.2857142859</v>
      </c>
    </row>
    <row r="260" spans="1:5">
      <c r="A260" s="1">
        <v>35805</v>
      </c>
      <c r="B260" s="4">
        <v>35805</v>
      </c>
      <c r="C260" s="14">
        <f>VLOOKUP($B260,data!$A$6:$M$15000,10)</f>
        <v>2262000</v>
      </c>
      <c r="D260" s="11">
        <f t="shared" si="16"/>
        <v>1</v>
      </c>
      <c r="E260" s="14">
        <f t="shared" si="17"/>
        <v>2343571.4285714286</v>
      </c>
    </row>
    <row r="261" spans="1:5">
      <c r="A261" s="1">
        <v>35806</v>
      </c>
      <c r="B261" s="4">
        <v>35806</v>
      </c>
      <c r="C261" s="14">
        <f>VLOOKUP($B261,data!$A$6:$M$15000,10)</f>
        <v>2298000</v>
      </c>
      <c r="D261" s="11">
        <f t="shared" si="16"/>
        <v>1</v>
      </c>
      <c r="E261" s="14">
        <f t="shared" si="17"/>
        <v>2320285.7142857141</v>
      </c>
    </row>
    <row r="262" spans="1:5">
      <c r="A262" s="1">
        <v>35807</v>
      </c>
      <c r="B262" s="4">
        <v>35807</v>
      </c>
      <c r="C262" s="14">
        <f>VLOOKUP($B262,data!$A$6:$M$15000,10)</f>
        <v>2216000</v>
      </c>
      <c r="D262" s="11">
        <f t="shared" si="16"/>
        <v>1</v>
      </c>
      <c r="E262" s="14">
        <f t="shared" si="17"/>
        <v>2292857.1428571427</v>
      </c>
    </row>
    <row r="263" spans="1:5">
      <c r="A263" s="1">
        <v>35808</v>
      </c>
      <c r="B263" s="4">
        <v>35808</v>
      </c>
      <c r="C263" s="14">
        <f>VLOOKUP($B263,data!$A$6:$M$15000,10)</f>
        <v>2270000</v>
      </c>
      <c r="D263" s="11">
        <f t="shared" ref="D263:D326" si="18">IF(B263&lt;&gt;"",MONTH(B263),0)</f>
        <v>1</v>
      </c>
      <c r="E263" s="14">
        <f t="shared" si="17"/>
        <v>2301571.4285714286</v>
      </c>
    </row>
    <row r="264" spans="1:5">
      <c r="A264" s="1">
        <v>35809</v>
      </c>
      <c r="B264" s="4">
        <v>35809</v>
      </c>
      <c r="C264" s="14">
        <f>VLOOKUP($B264,data!$A$6:$M$15000,10)</f>
        <v>2404000</v>
      </c>
      <c r="D264" s="11">
        <f t="shared" si="18"/>
        <v>1</v>
      </c>
      <c r="E264" s="14">
        <f t="shared" si="17"/>
        <v>2306857.1428571427</v>
      </c>
    </row>
    <row r="265" spans="1:5">
      <c r="A265" s="1">
        <v>35810</v>
      </c>
      <c r="B265" s="4">
        <v>35810</v>
      </c>
      <c r="C265" s="14">
        <f>VLOOKUP($B265,data!$A$6:$M$15000,10)</f>
        <v>2524000</v>
      </c>
      <c r="D265" s="11">
        <f t="shared" si="18"/>
        <v>1</v>
      </c>
      <c r="E265" s="14">
        <f t="shared" si="17"/>
        <v>2323000</v>
      </c>
    </row>
    <row r="266" spans="1:5">
      <c r="A266" s="1">
        <v>35811</v>
      </c>
      <c r="B266" s="4">
        <v>35811</v>
      </c>
      <c r="C266" s="14">
        <f>VLOOKUP($B266,data!$A$6:$M$15000,10)</f>
        <v>2440000</v>
      </c>
      <c r="D266" s="11">
        <f t="shared" si="18"/>
        <v>1</v>
      </c>
      <c r="E266" s="14">
        <f t="shared" si="17"/>
        <v>2344857.1428571427</v>
      </c>
    </row>
    <row r="267" spans="1:5">
      <c r="A267" s="1">
        <v>35812</v>
      </c>
      <c r="B267" s="4">
        <v>35812</v>
      </c>
      <c r="C267" s="14">
        <f>VLOOKUP($B267,data!$A$6:$M$15000,10)</f>
        <v>2577000</v>
      </c>
      <c r="D267" s="11">
        <f t="shared" si="18"/>
        <v>1</v>
      </c>
      <c r="E267" s="14">
        <f t="shared" si="17"/>
        <v>2389857.1428571427</v>
      </c>
    </row>
    <row r="268" spans="1:5">
      <c r="A268" s="1">
        <v>35813</v>
      </c>
      <c r="B268" s="4">
        <v>35813</v>
      </c>
      <c r="C268" s="14">
        <f>VLOOKUP($B268,data!$A$6:$M$15000,10)</f>
        <v>2542000</v>
      </c>
      <c r="D268" s="11">
        <f t="shared" si="18"/>
        <v>1</v>
      </c>
      <c r="E268" s="14">
        <f t="shared" ref="E268:E331" si="19">AVERAGE(C262:C268)</f>
        <v>2424714.2857142859</v>
      </c>
    </row>
    <row r="269" spans="1:5">
      <c r="A269" s="1">
        <v>35814</v>
      </c>
      <c r="B269" s="4">
        <v>35814</v>
      </c>
      <c r="C269" s="14">
        <f>VLOOKUP($B269,data!$A$6:$M$15000,10)</f>
        <v>2574000</v>
      </c>
      <c r="D269" s="11">
        <f t="shared" si="18"/>
        <v>1</v>
      </c>
      <c r="E269" s="14">
        <f t="shared" si="19"/>
        <v>2475857.1428571427</v>
      </c>
    </row>
    <row r="270" spans="1:5">
      <c r="A270" s="1">
        <v>35815</v>
      </c>
      <c r="B270" s="4">
        <v>35815</v>
      </c>
      <c r="C270" s="14">
        <f>VLOOKUP($B270,data!$A$6:$M$15000,10)</f>
        <v>2546000</v>
      </c>
      <c r="D270" s="11">
        <f t="shared" si="18"/>
        <v>1</v>
      </c>
      <c r="E270" s="14">
        <f t="shared" si="19"/>
        <v>2515285.7142857141</v>
      </c>
    </row>
    <row r="271" spans="1:5">
      <c r="A271" s="1">
        <v>35816</v>
      </c>
      <c r="B271" s="4">
        <v>35816</v>
      </c>
      <c r="C271" s="14">
        <f>VLOOKUP($B271,data!$A$6:$M$15000,10)</f>
        <v>2533000</v>
      </c>
      <c r="D271" s="11">
        <f t="shared" si="18"/>
        <v>1</v>
      </c>
      <c r="E271" s="14">
        <f t="shared" si="19"/>
        <v>2533714.2857142859</v>
      </c>
    </row>
    <row r="272" spans="1:5">
      <c r="A272" s="1">
        <v>35817</v>
      </c>
      <c r="B272" s="4">
        <v>35817</v>
      </c>
      <c r="C272" s="14">
        <f>VLOOKUP($B272,data!$A$6:$M$15000,10)</f>
        <v>2615000</v>
      </c>
      <c r="D272" s="11">
        <f t="shared" si="18"/>
        <v>1</v>
      </c>
      <c r="E272" s="14">
        <f t="shared" si="19"/>
        <v>2546714.2857142859</v>
      </c>
    </row>
    <row r="273" spans="1:5">
      <c r="A273" s="1">
        <v>35818</v>
      </c>
      <c r="B273" s="4">
        <v>35818</v>
      </c>
      <c r="C273" s="14">
        <f>VLOOKUP($B273,data!$A$6:$M$15000,10)</f>
        <v>2658000</v>
      </c>
      <c r="D273" s="11">
        <f t="shared" si="18"/>
        <v>1</v>
      </c>
      <c r="E273" s="14">
        <f t="shared" si="19"/>
        <v>2577857.1428571427</v>
      </c>
    </row>
    <row r="274" spans="1:5">
      <c r="A274" s="1">
        <v>35819</v>
      </c>
      <c r="B274" s="4">
        <v>35819</v>
      </c>
      <c r="C274" s="14">
        <f>VLOOKUP($B274,data!$A$6:$M$15000,10)</f>
        <v>2663000</v>
      </c>
      <c r="D274" s="11">
        <f t="shared" si="18"/>
        <v>1</v>
      </c>
      <c r="E274" s="14">
        <f t="shared" si="19"/>
        <v>2590142.8571428573</v>
      </c>
    </row>
    <row r="275" spans="1:5">
      <c r="A275" s="1">
        <v>35820</v>
      </c>
      <c r="B275" s="4">
        <v>35820</v>
      </c>
      <c r="C275" s="14">
        <f>VLOOKUP($B275,data!$A$6:$M$15000,10)</f>
        <v>2638000</v>
      </c>
      <c r="D275" s="11">
        <f t="shared" si="18"/>
        <v>1</v>
      </c>
      <c r="E275" s="14">
        <f t="shared" si="19"/>
        <v>2603857.1428571427</v>
      </c>
    </row>
    <row r="276" spans="1:5">
      <c r="A276" s="1">
        <v>35821</v>
      </c>
      <c r="B276" s="4">
        <v>35821</v>
      </c>
      <c r="C276" s="14">
        <f>VLOOKUP($B276,data!$A$6:$M$15000,10)</f>
        <v>2678000</v>
      </c>
      <c r="D276" s="11">
        <f t="shared" si="18"/>
        <v>1</v>
      </c>
      <c r="E276" s="14">
        <f t="shared" si="19"/>
        <v>2618714.2857142859</v>
      </c>
    </row>
    <row r="277" spans="1:5">
      <c r="A277" s="1">
        <v>35822</v>
      </c>
      <c r="B277" s="4">
        <v>35822</v>
      </c>
      <c r="C277" s="14">
        <f>VLOOKUP($B277,data!$A$6:$M$15000,10)</f>
        <v>2596000</v>
      </c>
      <c r="D277" s="11">
        <f t="shared" si="18"/>
        <v>1</v>
      </c>
      <c r="E277" s="14">
        <f t="shared" si="19"/>
        <v>2625857.1428571427</v>
      </c>
    </row>
    <row r="278" spans="1:5">
      <c r="A278" s="1">
        <v>35823</v>
      </c>
      <c r="B278" s="4">
        <v>35823</v>
      </c>
      <c r="C278" s="14">
        <f>VLOOKUP($B278,data!$A$6:$M$15000,10)</f>
        <v>2702000</v>
      </c>
      <c r="D278" s="11">
        <f t="shared" si="18"/>
        <v>1</v>
      </c>
      <c r="E278" s="14">
        <f t="shared" si="19"/>
        <v>2650000</v>
      </c>
    </row>
    <row r="279" spans="1:5">
      <c r="A279" s="1">
        <v>35824</v>
      </c>
      <c r="B279" s="4">
        <v>35824</v>
      </c>
      <c r="C279" s="14">
        <f>VLOOKUP($B279,data!$A$6:$M$15000,10)</f>
        <v>2651000</v>
      </c>
      <c r="D279" s="11">
        <f t="shared" si="18"/>
        <v>1</v>
      </c>
      <c r="E279" s="14">
        <f t="shared" si="19"/>
        <v>2655142.8571428573</v>
      </c>
    </row>
    <row r="280" spans="1:5">
      <c r="A280" s="1">
        <v>35825</v>
      </c>
      <c r="B280" s="4">
        <v>35825</v>
      </c>
      <c r="C280" s="14">
        <f>VLOOKUP($B280,data!$A$6:$M$15000,10)</f>
        <v>2581000</v>
      </c>
      <c r="D280" s="11">
        <f t="shared" si="18"/>
        <v>1</v>
      </c>
      <c r="E280" s="14">
        <f t="shared" si="19"/>
        <v>2644142.8571428573</v>
      </c>
    </row>
    <row r="281" spans="1:5">
      <c r="A281" s="1">
        <v>35826</v>
      </c>
      <c r="B281" s="4">
        <v>35826</v>
      </c>
      <c r="C281" s="14">
        <f>VLOOKUP($B281,data!$A$6:$M$15000,10)</f>
        <v>2595000</v>
      </c>
      <c r="D281" s="11">
        <f t="shared" si="18"/>
        <v>1</v>
      </c>
      <c r="E281" s="14">
        <f t="shared" si="19"/>
        <v>2634428.5714285714</v>
      </c>
    </row>
    <row r="282" spans="1:5">
      <c r="A282" s="1">
        <v>35827</v>
      </c>
      <c r="B282" s="4">
        <v>35827</v>
      </c>
      <c r="C282" s="14">
        <f>VLOOKUP($B282,data!$A$6:$M$15000,10)</f>
        <v>2581000</v>
      </c>
      <c r="D282" s="11">
        <f t="shared" si="18"/>
        <v>2</v>
      </c>
      <c r="E282" s="14">
        <f t="shared" si="19"/>
        <v>2626285.7142857141</v>
      </c>
    </row>
    <row r="283" spans="1:5">
      <c r="A283" s="1">
        <v>35828</v>
      </c>
      <c r="B283" s="4">
        <v>35828</v>
      </c>
      <c r="C283" s="14">
        <f>VLOOKUP($B283,data!$A$6:$M$15000,10)</f>
        <v>2525000</v>
      </c>
      <c r="D283" s="11">
        <f t="shared" si="18"/>
        <v>2</v>
      </c>
      <c r="E283" s="14">
        <f t="shared" si="19"/>
        <v>2604428.5714285714</v>
      </c>
    </row>
    <row r="284" spans="1:5">
      <c r="A284" s="1">
        <v>35829</v>
      </c>
      <c r="B284" s="4">
        <v>35829</v>
      </c>
      <c r="C284" s="14">
        <f>VLOOKUP($B284,data!$A$6:$M$15000,10)</f>
        <v>2453000</v>
      </c>
      <c r="D284" s="11">
        <f t="shared" si="18"/>
        <v>2</v>
      </c>
      <c r="E284" s="14">
        <f t="shared" si="19"/>
        <v>2584000</v>
      </c>
    </row>
    <row r="285" spans="1:5">
      <c r="A285" s="1">
        <v>35830</v>
      </c>
      <c r="B285" s="4">
        <v>35830</v>
      </c>
      <c r="C285" s="14">
        <f>VLOOKUP($B285,data!$A$6:$M$15000,10)</f>
        <v>2414000</v>
      </c>
      <c r="D285" s="11">
        <f t="shared" si="18"/>
        <v>2</v>
      </c>
      <c r="E285" s="14">
        <f t="shared" si="19"/>
        <v>2542857.1428571427</v>
      </c>
    </row>
    <row r="286" spans="1:5">
      <c r="A286" s="1">
        <v>35831</v>
      </c>
      <c r="B286" s="4">
        <v>35831</v>
      </c>
      <c r="C286" s="14">
        <f>VLOOKUP($B286,data!$A$6:$M$15000,10)</f>
        <v>2333000</v>
      </c>
      <c r="D286" s="11">
        <f t="shared" si="18"/>
        <v>2</v>
      </c>
      <c r="E286" s="14">
        <f t="shared" si="19"/>
        <v>2497428.5714285714</v>
      </c>
    </row>
    <row r="287" spans="1:5">
      <c r="A287" s="1">
        <v>35832</v>
      </c>
      <c r="B287" s="4">
        <v>35832</v>
      </c>
      <c r="C287" s="14">
        <f>VLOOKUP($B287,data!$A$6:$M$15000,10)</f>
        <v>2475000</v>
      </c>
      <c r="D287" s="11">
        <f t="shared" si="18"/>
        <v>2</v>
      </c>
      <c r="E287" s="14">
        <f t="shared" si="19"/>
        <v>2482285.7142857141</v>
      </c>
    </row>
    <row r="288" spans="1:5">
      <c r="A288" s="1">
        <v>35833</v>
      </c>
      <c r="B288" s="4">
        <v>35833</v>
      </c>
      <c r="C288" s="14">
        <f>VLOOKUP($B288,data!$A$6:$M$15000,10)</f>
        <v>2393000</v>
      </c>
      <c r="D288" s="11">
        <f t="shared" si="18"/>
        <v>2</v>
      </c>
      <c r="E288" s="14">
        <f t="shared" si="19"/>
        <v>2453428.5714285714</v>
      </c>
    </row>
    <row r="289" spans="1:5">
      <c r="A289" s="1">
        <v>35834</v>
      </c>
      <c r="B289" s="4">
        <v>35834</v>
      </c>
      <c r="C289" s="14">
        <f>VLOOKUP($B289,data!$A$6:$M$15000,10)</f>
        <v>2445000</v>
      </c>
      <c r="D289" s="11">
        <f t="shared" si="18"/>
        <v>2</v>
      </c>
      <c r="E289" s="14">
        <f t="shared" si="19"/>
        <v>2434000</v>
      </c>
    </row>
    <row r="290" spans="1:5">
      <c r="A290" s="1">
        <v>35835</v>
      </c>
      <c r="B290" s="4">
        <v>35835</v>
      </c>
      <c r="C290" s="14">
        <f>VLOOKUP($B290,data!$A$6:$M$15000,10)</f>
        <v>2400000</v>
      </c>
      <c r="D290" s="11">
        <f t="shared" si="18"/>
        <v>2</v>
      </c>
      <c r="E290" s="14">
        <f t="shared" si="19"/>
        <v>2416142.8571428573</v>
      </c>
    </row>
    <row r="291" spans="1:5">
      <c r="A291" s="1">
        <v>35836</v>
      </c>
      <c r="B291" s="4">
        <v>35836</v>
      </c>
      <c r="C291" s="14">
        <f>VLOOKUP($B291,data!$A$6:$M$15000,10)</f>
        <v>2504000</v>
      </c>
      <c r="D291" s="11">
        <f t="shared" si="18"/>
        <v>2</v>
      </c>
      <c r="E291" s="14">
        <f t="shared" si="19"/>
        <v>2423428.5714285714</v>
      </c>
    </row>
    <row r="292" spans="1:5">
      <c r="A292" s="1">
        <v>35837</v>
      </c>
      <c r="B292" s="4">
        <v>35837</v>
      </c>
      <c r="C292" s="14">
        <f>VLOOKUP($B292,data!$A$6:$M$15000,10)</f>
        <v>2522000</v>
      </c>
      <c r="D292" s="11">
        <f t="shared" si="18"/>
        <v>2</v>
      </c>
      <c r="E292" s="14">
        <f t="shared" si="19"/>
        <v>2438857.1428571427</v>
      </c>
    </row>
    <row r="293" spans="1:5">
      <c r="A293" s="1">
        <v>35838</v>
      </c>
      <c r="B293" s="4">
        <v>35838</v>
      </c>
      <c r="C293" s="14">
        <f>VLOOKUP($B293,data!$A$6:$M$15000,10)</f>
        <v>2397000</v>
      </c>
      <c r="D293" s="11">
        <f t="shared" si="18"/>
        <v>2</v>
      </c>
      <c r="E293" s="14">
        <f t="shared" si="19"/>
        <v>2448000</v>
      </c>
    </row>
    <row r="294" spans="1:5">
      <c r="A294" s="1">
        <v>35839</v>
      </c>
      <c r="B294" s="4">
        <v>35839</v>
      </c>
      <c r="C294" s="14">
        <f>VLOOKUP($B294,data!$A$6:$M$15000,10)</f>
        <v>2490000</v>
      </c>
      <c r="D294" s="11">
        <f t="shared" si="18"/>
        <v>2</v>
      </c>
      <c r="E294" s="14">
        <f t="shared" si="19"/>
        <v>2450142.8571428573</v>
      </c>
    </row>
    <row r="295" spans="1:5">
      <c r="A295" s="1">
        <v>35840</v>
      </c>
      <c r="B295" s="4">
        <v>35840</v>
      </c>
      <c r="C295" s="14">
        <f>VLOOKUP($B295,data!$A$6:$M$15000,10)</f>
        <v>2533000</v>
      </c>
      <c r="D295" s="11">
        <f t="shared" si="18"/>
        <v>2</v>
      </c>
      <c r="E295" s="14">
        <f t="shared" si="19"/>
        <v>2470142.8571428573</v>
      </c>
    </row>
    <row r="296" spans="1:5">
      <c r="A296" s="1">
        <v>35841</v>
      </c>
      <c r="B296" s="4">
        <v>35841</v>
      </c>
      <c r="C296" s="14">
        <f>VLOOKUP($B296,data!$A$6:$M$15000,10)</f>
        <v>2520000</v>
      </c>
      <c r="D296" s="11">
        <f t="shared" si="18"/>
        <v>2</v>
      </c>
      <c r="E296" s="14">
        <f t="shared" si="19"/>
        <v>2480857.1428571427</v>
      </c>
    </row>
    <row r="297" spans="1:5">
      <c r="A297" s="1">
        <v>35842</v>
      </c>
      <c r="B297" s="4">
        <v>35842</v>
      </c>
      <c r="C297" s="14">
        <f>VLOOKUP($B297,data!$A$6:$M$15000,10)</f>
        <v>2507000</v>
      </c>
      <c r="D297" s="11">
        <f t="shared" si="18"/>
        <v>2</v>
      </c>
      <c r="E297" s="14">
        <f t="shared" si="19"/>
        <v>2496142.8571428573</v>
      </c>
    </row>
    <row r="298" spans="1:5">
      <c r="A298" s="1">
        <v>35843</v>
      </c>
      <c r="B298" s="4">
        <v>35843</v>
      </c>
      <c r="C298" s="14">
        <f>VLOOKUP($B298,data!$A$6:$M$15000,10)</f>
        <v>2474000</v>
      </c>
      <c r="D298" s="11">
        <f t="shared" si="18"/>
        <v>2</v>
      </c>
      <c r="E298" s="14">
        <f t="shared" si="19"/>
        <v>2491857.1428571427</v>
      </c>
    </row>
    <row r="299" spans="1:5">
      <c r="A299" s="1">
        <v>35844</v>
      </c>
      <c r="B299" s="4">
        <v>35844</v>
      </c>
      <c r="C299" s="14">
        <f>VLOOKUP($B299,data!$A$6:$M$15000,10)</f>
        <v>2400000</v>
      </c>
      <c r="D299" s="11">
        <f t="shared" si="18"/>
        <v>2</v>
      </c>
      <c r="E299" s="14">
        <f t="shared" si="19"/>
        <v>2474428.5714285714</v>
      </c>
    </row>
    <row r="300" spans="1:5">
      <c r="A300" s="1">
        <v>35845</v>
      </c>
      <c r="B300" s="4">
        <v>35845</v>
      </c>
      <c r="C300" s="14">
        <f>VLOOKUP($B300,data!$A$6:$M$15000,10)</f>
        <v>2480000</v>
      </c>
      <c r="D300" s="11">
        <f t="shared" si="18"/>
        <v>2</v>
      </c>
      <c r="E300" s="14">
        <f t="shared" si="19"/>
        <v>2486285.7142857141</v>
      </c>
    </row>
    <row r="301" spans="1:5">
      <c r="A301" s="1">
        <v>35846</v>
      </c>
      <c r="B301" s="4">
        <v>35846</v>
      </c>
      <c r="C301" s="14">
        <f>VLOOKUP($B301,data!$A$6:$M$15000,10)</f>
        <v>2432000</v>
      </c>
      <c r="D301" s="11">
        <f t="shared" si="18"/>
        <v>2</v>
      </c>
      <c r="E301" s="14">
        <f t="shared" si="19"/>
        <v>2478000</v>
      </c>
    </row>
    <row r="302" spans="1:5">
      <c r="A302" s="1">
        <v>35847</v>
      </c>
      <c r="B302" s="4">
        <v>35847</v>
      </c>
      <c r="C302" s="14">
        <f>VLOOKUP($B302,data!$A$6:$M$15000,10)</f>
        <v>2495000</v>
      </c>
      <c r="D302" s="11">
        <f t="shared" si="18"/>
        <v>2</v>
      </c>
      <c r="E302" s="14">
        <f t="shared" si="19"/>
        <v>2472571.4285714286</v>
      </c>
    </row>
    <row r="303" spans="1:5">
      <c r="A303" s="1">
        <v>35848</v>
      </c>
      <c r="B303" s="4">
        <v>35848</v>
      </c>
      <c r="C303" s="14">
        <f>VLOOKUP($B303,data!$A$6:$M$15000,10)</f>
        <v>2512000</v>
      </c>
      <c r="D303" s="11">
        <f t="shared" si="18"/>
        <v>2</v>
      </c>
      <c r="E303" s="14">
        <f t="shared" si="19"/>
        <v>2471428.5714285714</v>
      </c>
    </row>
    <row r="304" spans="1:5">
      <c r="A304" s="1">
        <v>35849</v>
      </c>
      <c r="B304" s="4">
        <v>35849</v>
      </c>
      <c r="C304" s="14">
        <f>VLOOKUP($B304,data!$A$6:$M$15000,10)</f>
        <v>2449000</v>
      </c>
      <c r="D304" s="11">
        <f t="shared" si="18"/>
        <v>2</v>
      </c>
      <c r="E304" s="14">
        <f t="shared" si="19"/>
        <v>2463142.8571428573</v>
      </c>
    </row>
    <row r="305" spans="1:5">
      <c r="A305" s="1">
        <v>35850</v>
      </c>
      <c r="B305" s="4">
        <v>35850</v>
      </c>
      <c r="C305" s="14">
        <f>VLOOKUP($B305,data!$A$6:$M$15000,10)</f>
        <v>2487000</v>
      </c>
      <c r="D305" s="11">
        <f t="shared" si="18"/>
        <v>2</v>
      </c>
      <c r="E305" s="14">
        <f t="shared" si="19"/>
        <v>2465000</v>
      </c>
    </row>
    <row r="306" spans="1:5">
      <c r="A306" s="1">
        <v>35851</v>
      </c>
      <c r="B306" s="4">
        <v>35851</v>
      </c>
      <c r="C306" s="14">
        <f>VLOOKUP($B306,data!$A$6:$M$15000,10)</f>
        <v>2361000</v>
      </c>
      <c r="D306" s="11">
        <f t="shared" si="18"/>
        <v>2</v>
      </c>
      <c r="E306" s="14">
        <f t="shared" si="19"/>
        <v>2459428.5714285714</v>
      </c>
    </row>
    <row r="307" spans="1:5">
      <c r="A307" s="1">
        <v>35852</v>
      </c>
      <c r="B307" s="4">
        <v>35852</v>
      </c>
      <c r="C307" s="14">
        <f>VLOOKUP($B307,data!$A$6:$M$15000,10)</f>
        <v>2386000</v>
      </c>
      <c r="D307" s="11">
        <f t="shared" si="18"/>
        <v>2</v>
      </c>
      <c r="E307" s="14">
        <f t="shared" si="19"/>
        <v>2446000</v>
      </c>
    </row>
    <row r="308" spans="1:5">
      <c r="A308" s="1">
        <v>35853</v>
      </c>
      <c r="B308" s="4">
        <v>35853</v>
      </c>
      <c r="C308" s="14">
        <f>VLOOKUP($B308,data!$A$6:$M$15000,10)</f>
        <v>2360000</v>
      </c>
      <c r="D308" s="11">
        <f t="shared" si="18"/>
        <v>2</v>
      </c>
      <c r="E308" s="14">
        <f t="shared" si="19"/>
        <v>2435714.2857142859</v>
      </c>
    </row>
    <row r="309" spans="1:5">
      <c r="A309" s="1">
        <v>35854</v>
      </c>
      <c r="B309" s="4">
        <v>35854</v>
      </c>
      <c r="C309" s="14">
        <f>VLOOKUP($B309,data!$A$6:$M$15000,10)</f>
        <v>2398000</v>
      </c>
      <c r="D309" s="11">
        <f t="shared" si="18"/>
        <v>2</v>
      </c>
      <c r="E309" s="14">
        <f t="shared" si="19"/>
        <v>2421857.1428571427</v>
      </c>
    </row>
    <row r="310" spans="1:5">
      <c r="A310" s="1">
        <v>35855</v>
      </c>
      <c r="B310" s="4">
        <v>35855</v>
      </c>
      <c r="C310" s="14">
        <f>VLOOKUP($B310,data!$A$6:$M$15000,10)</f>
        <v>2635000</v>
      </c>
      <c r="D310" s="11">
        <f t="shared" si="18"/>
        <v>3</v>
      </c>
      <c r="E310" s="14">
        <f t="shared" si="19"/>
        <v>2439428.5714285714</v>
      </c>
    </row>
    <row r="311" spans="1:5">
      <c r="A311" s="1">
        <v>35856</v>
      </c>
      <c r="B311" s="4">
        <v>35856</v>
      </c>
      <c r="C311" s="14">
        <f>VLOOKUP($B311,data!$A$6:$M$15000,10)</f>
        <v>2748000</v>
      </c>
      <c r="D311" s="11">
        <f t="shared" si="18"/>
        <v>3</v>
      </c>
      <c r="E311" s="14">
        <f t="shared" si="19"/>
        <v>2482142.8571428573</v>
      </c>
    </row>
    <row r="312" spans="1:5">
      <c r="A312" s="1">
        <v>35857</v>
      </c>
      <c r="B312" s="4">
        <v>35857</v>
      </c>
      <c r="C312" s="14">
        <f>VLOOKUP($B312,data!$A$6:$M$15000,10)</f>
        <v>2749000</v>
      </c>
      <c r="D312" s="11">
        <f t="shared" si="18"/>
        <v>3</v>
      </c>
      <c r="E312" s="14">
        <f t="shared" si="19"/>
        <v>2519571.4285714286</v>
      </c>
    </row>
    <row r="313" spans="1:5">
      <c r="A313" s="1">
        <v>35858</v>
      </c>
      <c r="B313" s="4">
        <v>35858</v>
      </c>
      <c r="C313" s="14">
        <f>VLOOKUP($B313,data!$A$6:$M$15000,10)</f>
        <v>2654000</v>
      </c>
      <c r="D313" s="11">
        <f t="shared" si="18"/>
        <v>3</v>
      </c>
      <c r="E313" s="14">
        <f t="shared" si="19"/>
        <v>2561428.5714285714</v>
      </c>
    </row>
    <row r="314" spans="1:5">
      <c r="A314" s="1">
        <v>35859</v>
      </c>
      <c r="B314" s="4">
        <v>35859</v>
      </c>
      <c r="C314" s="14">
        <f>VLOOKUP($B314,data!$A$6:$M$15000,10)</f>
        <v>2749000</v>
      </c>
      <c r="D314" s="11">
        <f t="shared" si="18"/>
        <v>3</v>
      </c>
      <c r="E314" s="14">
        <f t="shared" si="19"/>
        <v>2613285.7142857141</v>
      </c>
    </row>
    <row r="315" spans="1:5">
      <c r="A315" s="1">
        <v>35860</v>
      </c>
      <c r="B315" s="4">
        <v>35860</v>
      </c>
      <c r="C315" s="14">
        <f>VLOOKUP($B315,data!$A$6:$M$15000,10)</f>
        <v>2770000</v>
      </c>
      <c r="D315" s="11">
        <f t="shared" si="18"/>
        <v>3</v>
      </c>
      <c r="E315" s="14">
        <f t="shared" si="19"/>
        <v>2671857.1428571427</v>
      </c>
    </row>
    <row r="316" spans="1:5">
      <c r="A316" s="1">
        <v>35861</v>
      </c>
      <c r="B316" s="4">
        <v>35861</v>
      </c>
      <c r="C316" s="14">
        <f>VLOOKUP($B316,data!$A$6:$M$15000,10)</f>
        <v>2775000</v>
      </c>
      <c r="D316" s="11">
        <f t="shared" si="18"/>
        <v>3</v>
      </c>
      <c r="E316" s="14">
        <f t="shared" si="19"/>
        <v>2725714.2857142859</v>
      </c>
    </row>
    <row r="317" spans="1:5">
      <c r="A317" s="1">
        <v>35862</v>
      </c>
      <c r="B317" s="4">
        <v>35862</v>
      </c>
      <c r="C317" s="14">
        <f>VLOOKUP($B317,data!$A$6:$M$15000,10)</f>
        <v>2811000</v>
      </c>
      <c r="D317" s="11">
        <f t="shared" si="18"/>
        <v>3</v>
      </c>
      <c r="E317" s="14">
        <f t="shared" si="19"/>
        <v>2750857.1428571427</v>
      </c>
    </row>
    <row r="318" spans="1:5">
      <c r="A318" s="1">
        <v>35863</v>
      </c>
      <c r="B318" s="4">
        <v>35863</v>
      </c>
      <c r="C318" s="14">
        <f>VLOOKUP($B318,data!$A$6:$M$15000,10)</f>
        <v>2758000</v>
      </c>
      <c r="D318" s="11">
        <f t="shared" si="18"/>
        <v>3</v>
      </c>
      <c r="E318" s="14">
        <f t="shared" si="19"/>
        <v>2752285.7142857141</v>
      </c>
    </row>
    <row r="319" spans="1:5">
      <c r="A319" s="1">
        <v>35864</v>
      </c>
      <c r="B319" s="4">
        <v>35864</v>
      </c>
      <c r="C319" s="14">
        <f>VLOOKUP($B319,data!$A$6:$M$15000,10)</f>
        <v>2749000</v>
      </c>
      <c r="D319" s="11">
        <f t="shared" si="18"/>
        <v>3</v>
      </c>
      <c r="E319" s="14">
        <f t="shared" si="19"/>
        <v>2752285.7142857141</v>
      </c>
    </row>
    <row r="320" spans="1:5">
      <c r="A320" s="1">
        <v>35865</v>
      </c>
      <c r="B320" s="4">
        <v>35865</v>
      </c>
      <c r="C320" s="14">
        <f>VLOOKUP($B320,data!$A$6:$M$15000,10)</f>
        <v>2738000</v>
      </c>
      <c r="D320" s="11">
        <f t="shared" si="18"/>
        <v>3</v>
      </c>
      <c r="E320" s="14">
        <f t="shared" si="19"/>
        <v>2764285.7142857141</v>
      </c>
    </row>
    <row r="321" spans="1:5">
      <c r="A321" s="1">
        <v>35866</v>
      </c>
      <c r="B321" s="4">
        <v>35866</v>
      </c>
      <c r="C321" s="14">
        <f>VLOOKUP($B321,data!$A$6:$M$15000,10)</f>
        <v>2682000</v>
      </c>
      <c r="D321" s="11">
        <f t="shared" si="18"/>
        <v>3</v>
      </c>
      <c r="E321" s="14">
        <f t="shared" si="19"/>
        <v>2754714.2857142859</v>
      </c>
    </row>
    <row r="322" spans="1:5">
      <c r="A322" s="1">
        <v>35867</v>
      </c>
      <c r="B322" s="4">
        <v>35867</v>
      </c>
      <c r="C322" s="14">
        <f>VLOOKUP($B322,data!$A$6:$M$15000,10)</f>
        <v>2617000</v>
      </c>
      <c r="D322" s="11">
        <f t="shared" si="18"/>
        <v>3</v>
      </c>
      <c r="E322" s="14">
        <f t="shared" si="19"/>
        <v>2732857.1428571427</v>
      </c>
    </row>
    <row r="323" spans="1:5">
      <c r="A323" s="1">
        <v>35868</v>
      </c>
      <c r="B323" s="4">
        <v>35868</v>
      </c>
      <c r="C323" s="14">
        <f>VLOOKUP($B323,data!$A$6:$M$15000,10)</f>
        <v>2671000</v>
      </c>
      <c r="D323" s="11">
        <f t="shared" si="18"/>
        <v>3</v>
      </c>
      <c r="E323" s="14">
        <f t="shared" si="19"/>
        <v>2718000</v>
      </c>
    </row>
    <row r="324" spans="1:5">
      <c r="A324" s="1">
        <v>35869</v>
      </c>
      <c r="B324" s="4">
        <v>35869</v>
      </c>
      <c r="C324" s="14">
        <f>VLOOKUP($B324,data!$A$6:$M$15000,10)</f>
        <v>2700000</v>
      </c>
      <c r="D324" s="11">
        <f t="shared" si="18"/>
        <v>3</v>
      </c>
      <c r="E324" s="14">
        <f t="shared" si="19"/>
        <v>2702142.8571428573</v>
      </c>
    </row>
    <row r="325" spans="1:5">
      <c r="A325" s="1">
        <v>35870</v>
      </c>
      <c r="B325" s="4">
        <v>35870</v>
      </c>
      <c r="C325" s="14">
        <f>VLOOKUP($B325,data!$A$6:$M$15000,10)</f>
        <v>2677000</v>
      </c>
      <c r="D325" s="11">
        <f t="shared" si="18"/>
        <v>3</v>
      </c>
      <c r="E325" s="14">
        <f t="shared" si="19"/>
        <v>2690571.4285714286</v>
      </c>
    </row>
    <row r="326" spans="1:5">
      <c r="A326" s="1">
        <v>35871</v>
      </c>
      <c r="B326" s="4">
        <v>35871</v>
      </c>
      <c r="C326" s="14">
        <f>VLOOKUP($B326,data!$A$6:$M$15000,10)</f>
        <v>2853000</v>
      </c>
      <c r="D326" s="11">
        <f t="shared" si="18"/>
        <v>3</v>
      </c>
      <c r="E326" s="14">
        <f t="shared" si="19"/>
        <v>2705428.5714285714</v>
      </c>
    </row>
    <row r="327" spans="1:5">
      <c r="A327" s="1">
        <v>35872</v>
      </c>
      <c r="B327" s="4">
        <v>35872</v>
      </c>
      <c r="C327" s="14">
        <f>VLOOKUP($B327,data!$A$6:$M$15000,10)</f>
        <v>2834000</v>
      </c>
      <c r="D327" s="11">
        <f t="shared" ref="D327:D390" si="20">IF(B327&lt;&gt;"",MONTH(B327),0)</f>
        <v>3</v>
      </c>
      <c r="E327" s="14">
        <f t="shared" si="19"/>
        <v>2719142.8571428573</v>
      </c>
    </row>
    <row r="328" spans="1:5">
      <c r="A328" s="1">
        <v>35873</v>
      </c>
      <c r="B328" s="4">
        <v>35873</v>
      </c>
      <c r="C328" s="14">
        <f>VLOOKUP($B328,data!$A$6:$M$15000,10)</f>
        <v>2844000</v>
      </c>
      <c r="D328" s="11">
        <f t="shared" si="20"/>
        <v>3</v>
      </c>
      <c r="E328" s="14">
        <f t="shared" si="19"/>
        <v>2742285.7142857141</v>
      </c>
    </row>
    <row r="329" spans="1:5">
      <c r="A329" s="1">
        <v>35874</v>
      </c>
      <c r="B329" s="4">
        <v>35874</v>
      </c>
      <c r="C329" s="14">
        <f>VLOOKUP($B329,data!$A$6:$M$15000,10)</f>
        <v>2842000</v>
      </c>
      <c r="D329" s="11">
        <f t="shared" si="20"/>
        <v>3</v>
      </c>
      <c r="E329" s="14">
        <f t="shared" si="19"/>
        <v>2774428.5714285714</v>
      </c>
    </row>
    <row r="330" spans="1:5">
      <c r="A330" s="1">
        <v>35875</v>
      </c>
      <c r="B330" s="4">
        <v>35875</v>
      </c>
      <c r="C330" s="14">
        <f>VLOOKUP($B330,data!$A$6:$M$15000,10)</f>
        <v>2825000</v>
      </c>
      <c r="D330" s="11">
        <f t="shared" si="20"/>
        <v>3</v>
      </c>
      <c r="E330" s="14">
        <f t="shared" si="19"/>
        <v>2796428.5714285714</v>
      </c>
    </row>
    <row r="331" spans="1:5">
      <c r="A331" s="1">
        <v>35876</v>
      </c>
      <c r="B331" s="4">
        <v>35876</v>
      </c>
      <c r="C331" s="14">
        <f>VLOOKUP($B331,data!$A$6:$M$15000,10)</f>
        <v>2770000</v>
      </c>
      <c r="D331" s="11">
        <f t="shared" si="20"/>
        <v>3</v>
      </c>
      <c r="E331" s="14">
        <f t="shared" si="19"/>
        <v>2806428.5714285714</v>
      </c>
    </row>
    <row r="332" spans="1:5">
      <c r="A332" s="1">
        <v>35877</v>
      </c>
      <c r="B332" s="4">
        <v>35877</v>
      </c>
      <c r="C332" s="14">
        <f>VLOOKUP($B332,data!$A$6:$M$15000,10)</f>
        <v>2710000</v>
      </c>
      <c r="D332" s="11">
        <f t="shared" si="20"/>
        <v>3</v>
      </c>
      <c r="E332" s="14">
        <f t="shared" ref="E332:E395" si="21">AVERAGE(C326:C332)</f>
        <v>2811142.8571428573</v>
      </c>
    </row>
    <row r="333" spans="1:5">
      <c r="A333" s="1">
        <v>35878</v>
      </c>
      <c r="B333" s="4">
        <v>35878</v>
      </c>
      <c r="C333" s="14">
        <f>VLOOKUP($B333,data!$A$6:$M$15000,10)</f>
        <v>2831000</v>
      </c>
      <c r="D333" s="11">
        <f t="shared" si="20"/>
        <v>3</v>
      </c>
      <c r="E333" s="14">
        <f t="shared" si="21"/>
        <v>2808000</v>
      </c>
    </row>
    <row r="334" spans="1:5">
      <c r="A334" s="1">
        <v>35879</v>
      </c>
      <c r="B334" s="4">
        <v>35879</v>
      </c>
      <c r="C334" s="14">
        <f>VLOOKUP($B334,data!$A$6:$M$15000,10)</f>
        <v>2909000</v>
      </c>
      <c r="D334" s="11">
        <f t="shared" si="20"/>
        <v>3</v>
      </c>
      <c r="E334" s="14">
        <f t="shared" si="21"/>
        <v>2818714.2857142859</v>
      </c>
    </row>
    <row r="335" spans="1:5">
      <c r="A335" s="1">
        <v>35880</v>
      </c>
      <c r="B335" s="4">
        <v>35880</v>
      </c>
      <c r="C335" s="14">
        <f>VLOOKUP($B335,data!$A$6:$M$15000,10)</f>
        <v>2992000</v>
      </c>
      <c r="D335" s="11">
        <f t="shared" si="20"/>
        <v>3</v>
      </c>
      <c r="E335" s="14">
        <f t="shared" si="21"/>
        <v>2839857.1428571427</v>
      </c>
    </row>
    <row r="336" spans="1:5">
      <c r="A336" s="1">
        <v>35881</v>
      </c>
      <c r="B336" s="4">
        <v>35881</v>
      </c>
      <c r="C336" s="14">
        <f>VLOOKUP($B336,data!$A$6:$M$15000,10)</f>
        <v>2843000</v>
      </c>
      <c r="D336" s="11">
        <f t="shared" si="20"/>
        <v>3</v>
      </c>
      <c r="E336" s="14">
        <f t="shared" si="21"/>
        <v>2840000</v>
      </c>
    </row>
    <row r="337" spans="1:5">
      <c r="A337" s="1">
        <v>35882</v>
      </c>
      <c r="B337" s="4">
        <v>35882</v>
      </c>
      <c r="C337" s="14">
        <f>VLOOKUP($B337,data!$A$6:$M$15000,10)</f>
        <v>2886000</v>
      </c>
      <c r="D337" s="11">
        <f t="shared" si="20"/>
        <v>3</v>
      </c>
      <c r="E337" s="14">
        <f t="shared" si="21"/>
        <v>2848714.2857142859</v>
      </c>
    </row>
    <row r="338" spans="1:5">
      <c r="A338" s="1">
        <v>35883</v>
      </c>
      <c r="B338" s="4">
        <v>35883</v>
      </c>
      <c r="C338" s="14">
        <f>VLOOKUP($B338,data!$A$6:$M$15000,10)</f>
        <v>2841000</v>
      </c>
      <c r="D338" s="11">
        <f t="shared" si="20"/>
        <v>3</v>
      </c>
      <c r="E338" s="14">
        <f t="shared" si="21"/>
        <v>2858857.1428571427</v>
      </c>
    </row>
    <row r="339" spans="1:5">
      <c r="A339" s="1">
        <v>35884</v>
      </c>
      <c r="B339" s="4">
        <v>35884</v>
      </c>
      <c r="C339" s="14">
        <f>VLOOKUP($B339,data!$A$6:$M$15000,10)</f>
        <v>2855000</v>
      </c>
      <c r="D339" s="11">
        <f t="shared" si="20"/>
        <v>3</v>
      </c>
      <c r="E339" s="14">
        <f t="shared" si="21"/>
        <v>2879571.4285714286</v>
      </c>
    </row>
    <row r="340" spans="1:5">
      <c r="A340" s="1">
        <v>35885</v>
      </c>
      <c r="B340" s="4">
        <v>35885</v>
      </c>
      <c r="C340" s="14">
        <f>VLOOKUP($B340,data!$A$6:$M$15000,10)</f>
        <v>2878000</v>
      </c>
      <c r="D340" s="11">
        <f t="shared" si="20"/>
        <v>3</v>
      </c>
      <c r="E340" s="14">
        <f t="shared" si="21"/>
        <v>2886285.7142857141</v>
      </c>
    </row>
    <row r="341" spans="1:5">
      <c r="A341" s="1">
        <v>35886</v>
      </c>
      <c r="B341" s="4">
        <v>35886</v>
      </c>
      <c r="C341" s="14">
        <f>VLOOKUP($B341,data!$A$6:$M$15000,10)</f>
        <v>2466000</v>
      </c>
      <c r="D341" s="11">
        <f t="shared" si="20"/>
        <v>4</v>
      </c>
      <c r="E341" s="14">
        <f t="shared" si="21"/>
        <v>2823000</v>
      </c>
    </row>
    <row r="342" spans="1:5">
      <c r="A342" s="1">
        <v>35887</v>
      </c>
      <c r="B342" s="4">
        <v>35887</v>
      </c>
      <c r="C342" s="14">
        <f>VLOOKUP($B342,data!$A$6:$M$15000,10)</f>
        <v>2568000</v>
      </c>
      <c r="D342" s="11">
        <f t="shared" si="20"/>
        <v>4</v>
      </c>
      <c r="E342" s="14">
        <f t="shared" si="21"/>
        <v>2762428.5714285714</v>
      </c>
    </row>
    <row r="343" spans="1:5">
      <c r="A343" s="1">
        <v>35888</v>
      </c>
      <c r="B343" s="4">
        <v>35888</v>
      </c>
      <c r="C343" s="14">
        <f>VLOOKUP($B343,data!$A$6:$M$15000,10)</f>
        <v>2605000</v>
      </c>
      <c r="D343" s="11">
        <f t="shared" si="20"/>
        <v>4</v>
      </c>
      <c r="E343" s="14">
        <f t="shared" si="21"/>
        <v>2728428.5714285714</v>
      </c>
    </row>
    <row r="344" spans="1:5">
      <c r="A344" s="1">
        <v>35889</v>
      </c>
      <c r="B344" s="4">
        <v>35889</v>
      </c>
      <c r="C344" s="14">
        <f>VLOOKUP($B344,data!$A$6:$M$15000,10)</f>
        <v>2614000</v>
      </c>
      <c r="D344" s="11">
        <f t="shared" si="20"/>
        <v>4</v>
      </c>
      <c r="E344" s="14">
        <f t="shared" si="21"/>
        <v>2689571.4285714286</v>
      </c>
    </row>
    <row r="345" spans="1:5">
      <c r="A345" s="1">
        <v>35890</v>
      </c>
      <c r="B345" s="4">
        <v>35890</v>
      </c>
      <c r="C345" s="14">
        <f>VLOOKUP($B345,data!$A$6:$M$15000,10)</f>
        <v>2720000</v>
      </c>
      <c r="D345" s="11">
        <f t="shared" si="20"/>
        <v>4</v>
      </c>
      <c r="E345" s="14">
        <f t="shared" si="21"/>
        <v>2672285.7142857141</v>
      </c>
    </row>
    <row r="346" spans="1:5">
      <c r="A346" s="1">
        <v>35891</v>
      </c>
      <c r="B346" s="4">
        <v>35891</v>
      </c>
      <c r="C346" s="14">
        <f>VLOOKUP($B346,data!$A$6:$M$15000,10)</f>
        <v>2684000</v>
      </c>
      <c r="D346" s="11">
        <f t="shared" si="20"/>
        <v>4</v>
      </c>
      <c r="E346" s="14">
        <f t="shared" si="21"/>
        <v>2647857.1428571427</v>
      </c>
    </row>
    <row r="347" spans="1:5">
      <c r="A347" s="1">
        <v>35892</v>
      </c>
      <c r="B347" s="4">
        <v>35892</v>
      </c>
      <c r="C347" s="14">
        <f>VLOOKUP($B347,data!$A$6:$M$15000,10)</f>
        <v>2669000</v>
      </c>
      <c r="D347" s="11">
        <f t="shared" si="20"/>
        <v>4</v>
      </c>
      <c r="E347" s="14">
        <f t="shared" si="21"/>
        <v>2618000</v>
      </c>
    </row>
    <row r="348" spans="1:5">
      <c r="A348" s="1">
        <v>35893</v>
      </c>
      <c r="B348" s="4">
        <v>35893</v>
      </c>
      <c r="C348" s="14">
        <f>VLOOKUP($B348,data!$A$6:$M$15000,10)</f>
        <v>2654000</v>
      </c>
      <c r="D348" s="11">
        <f t="shared" si="20"/>
        <v>4</v>
      </c>
      <c r="E348" s="14">
        <f t="shared" si="21"/>
        <v>2644857.1428571427</v>
      </c>
    </row>
    <row r="349" spans="1:5">
      <c r="A349" s="1">
        <v>35894</v>
      </c>
      <c r="B349" s="4">
        <v>35894</v>
      </c>
      <c r="C349" s="14">
        <f>VLOOKUP($B349,data!$A$6:$M$15000,10)</f>
        <v>2643000</v>
      </c>
      <c r="D349" s="11">
        <f t="shared" si="20"/>
        <v>4</v>
      </c>
      <c r="E349" s="14">
        <f t="shared" si="21"/>
        <v>2655571.4285714286</v>
      </c>
    </row>
    <row r="350" spans="1:5">
      <c r="A350" s="1">
        <v>35895</v>
      </c>
      <c r="B350" s="4">
        <v>35895</v>
      </c>
      <c r="C350" s="14">
        <f>VLOOKUP($B350,data!$A$6:$M$15000,10)</f>
        <v>2717000</v>
      </c>
      <c r="D350" s="11">
        <f t="shared" si="20"/>
        <v>4</v>
      </c>
      <c r="E350" s="14">
        <f t="shared" si="21"/>
        <v>2671571.4285714286</v>
      </c>
    </row>
    <row r="351" spans="1:5">
      <c r="A351" s="1">
        <v>35896</v>
      </c>
      <c r="B351" s="4">
        <v>35896</v>
      </c>
      <c r="C351" s="14">
        <f>VLOOKUP($B351,data!$A$6:$M$15000,10)</f>
        <v>2860000</v>
      </c>
      <c r="D351" s="11">
        <f t="shared" si="20"/>
        <v>4</v>
      </c>
      <c r="E351" s="14">
        <f t="shared" si="21"/>
        <v>2706714.2857142859</v>
      </c>
    </row>
    <row r="352" spans="1:5">
      <c r="A352" s="1">
        <v>35897</v>
      </c>
      <c r="B352" s="4">
        <v>35897</v>
      </c>
      <c r="C352" s="14">
        <f>VLOOKUP($B352,data!$A$6:$M$15000,10)</f>
        <v>2799000</v>
      </c>
      <c r="D352" s="11">
        <f t="shared" si="20"/>
        <v>4</v>
      </c>
      <c r="E352" s="14">
        <f t="shared" si="21"/>
        <v>2718000</v>
      </c>
    </row>
    <row r="353" spans="1:5">
      <c r="A353" s="1">
        <v>35898</v>
      </c>
      <c r="B353" s="4">
        <v>35898</v>
      </c>
      <c r="C353" s="14">
        <f>VLOOKUP($B353,data!$A$6:$M$15000,10)</f>
        <v>2731000</v>
      </c>
      <c r="D353" s="11">
        <f t="shared" si="20"/>
        <v>4</v>
      </c>
      <c r="E353" s="14">
        <f t="shared" si="21"/>
        <v>2724714.2857142859</v>
      </c>
    </row>
    <row r="354" spans="1:5">
      <c r="A354" s="1">
        <v>35899</v>
      </c>
      <c r="B354" s="4">
        <v>35899</v>
      </c>
      <c r="C354" s="14">
        <f>VLOOKUP($B354,data!$A$6:$M$15000,10)</f>
        <v>2619000</v>
      </c>
      <c r="D354" s="11">
        <f t="shared" si="20"/>
        <v>4</v>
      </c>
      <c r="E354" s="14">
        <f t="shared" si="21"/>
        <v>2717571.4285714286</v>
      </c>
    </row>
    <row r="355" spans="1:5">
      <c r="A355" s="1">
        <v>35900</v>
      </c>
      <c r="B355" s="4">
        <v>35900</v>
      </c>
      <c r="C355" s="14">
        <f>VLOOKUP($B355,data!$A$6:$M$15000,10)</f>
        <v>2650000</v>
      </c>
      <c r="D355" s="11">
        <f t="shared" si="20"/>
        <v>4</v>
      </c>
      <c r="E355" s="14">
        <f t="shared" si="21"/>
        <v>2717000</v>
      </c>
    </row>
    <row r="356" spans="1:5">
      <c r="A356" s="1">
        <v>35901</v>
      </c>
      <c r="B356" s="4">
        <v>35901</v>
      </c>
      <c r="C356" s="14">
        <f>VLOOKUP($B356,data!$A$6:$M$15000,10)</f>
        <v>2501000</v>
      </c>
      <c r="D356" s="11">
        <f t="shared" si="20"/>
        <v>4</v>
      </c>
      <c r="E356" s="14">
        <f t="shared" si="21"/>
        <v>2696714.2857142859</v>
      </c>
    </row>
    <row r="357" spans="1:5">
      <c r="A357" s="1">
        <v>35902</v>
      </c>
      <c r="B357" s="4">
        <v>35902</v>
      </c>
      <c r="C357" s="14">
        <f>VLOOKUP($B357,data!$A$6:$M$15000,10)</f>
        <v>2729000</v>
      </c>
      <c r="D357" s="11">
        <f t="shared" si="20"/>
        <v>4</v>
      </c>
      <c r="E357" s="14">
        <f t="shared" si="21"/>
        <v>2698428.5714285714</v>
      </c>
    </row>
    <row r="358" spans="1:5">
      <c r="A358" s="1">
        <v>35903</v>
      </c>
      <c r="B358" s="4">
        <v>35903</v>
      </c>
      <c r="C358" s="14">
        <f>VLOOKUP($B358,data!$A$6:$M$15000,10)</f>
        <v>2915000</v>
      </c>
      <c r="D358" s="11">
        <f t="shared" si="20"/>
        <v>4</v>
      </c>
      <c r="E358" s="14">
        <f t="shared" si="21"/>
        <v>2706285.7142857141</v>
      </c>
    </row>
    <row r="359" spans="1:5">
      <c r="A359" s="1">
        <v>35904</v>
      </c>
      <c r="B359" s="4">
        <v>35904</v>
      </c>
      <c r="C359" s="14">
        <f>VLOOKUP($B359,data!$A$6:$M$15000,10)</f>
        <v>2874000</v>
      </c>
      <c r="D359" s="11">
        <f t="shared" si="20"/>
        <v>4</v>
      </c>
      <c r="E359" s="14">
        <f t="shared" si="21"/>
        <v>2717000</v>
      </c>
    </row>
    <row r="360" spans="1:5">
      <c r="A360" s="1">
        <v>35905</v>
      </c>
      <c r="B360" s="4">
        <v>35905</v>
      </c>
      <c r="C360" s="14">
        <f>VLOOKUP($B360,data!$A$6:$M$15000,10)</f>
        <v>2851000</v>
      </c>
      <c r="D360" s="11">
        <f t="shared" si="20"/>
        <v>4</v>
      </c>
      <c r="E360" s="14">
        <f t="shared" si="21"/>
        <v>2734142.8571428573</v>
      </c>
    </row>
    <row r="361" spans="1:5">
      <c r="A361" s="1">
        <v>35906</v>
      </c>
      <c r="B361" s="4">
        <v>35906</v>
      </c>
      <c r="C361" s="14">
        <f>VLOOKUP($B361,data!$A$6:$M$15000,10)</f>
        <v>2867000</v>
      </c>
      <c r="D361" s="11">
        <f t="shared" si="20"/>
        <v>4</v>
      </c>
      <c r="E361" s="14">
        <f t="shared" si="21"/>
        <v>2769571.4285714286</v>
      </c>
    </row>
    <row r="362" spans="1:5">
      <c r="A362" s="1">
        <v>35907</v>
      </c>
      <c r="B362" s="4">
        <v>35907</v>
      </c>
      <c r="C362" s="14">
        <f>VLOOKUP($B362,data!$A$6:$M$15000,10)</f>
        <v>2826000</v>
      </c>
      <c r="D362" s="11">
        <f t="shared" si="20"/>
        <v>4</v>
      </c>
      <c r="E362" s="14">
        <f t="shared" si="21"/>
        <v>2794714.2857142859</v>
      </c>
    </row>
    <row r="363" spans="1:5">
      <c r="A363" s="1">
        <v>35908</v>
      </c>
      <c r="B363" s="4">
        <v>35908</v>
      </c>
      <c r="C363" s="14">
        <f>VLOOKUP($B363,data!$A$6:$M$15000,10)</f>
        <v>2815000</v>
      </c>
      <c r="D363" s="11">
        <f t="shared" si="20"/>
        <v>4</v>
      </c>
      <c r="E363" s="14">
        <f t="shared" si="21"/>
        <v>2839571.4285714286</v>
      </c>
    </row>
    <row r="364" spans="1:5">
      <c r="A364" s="1">
        <v>35909</v>
      </c>
      <c r="B364" s="4">
        <v>35909</v>
      </c>
      <c r="C364" s="14">
        <f>VLOOKUP($B364,data!$A$6:$M$15000,10)</f>
        <v>2901000</v>
      </c>
      <c r="D364" s="11">
        <f t="shared" si="20"/>
        <v>4</v>
      </c>
      <c r="E364" s="14">
        <f t="shared" si="21"/>
        <v>2864142.8571428573</v>
      </c>
    </row>
    <row r="365" spans="1:5">
      <c r="A365" s="1">
        <v>35910</v>
      </c>
      <c r="B365" s="4">
        <v>35910</v>
      </c>
      <c r="C365" s="14">
        <f>VLOOKUP($B365,data!$A$6:$M$15000,10)</f>
        <v>2875000</v>
      </c>
      <c r="D365" s="11">
        <f t="shared" si="20"/>
        <v>4</v>
      </c>
      <c r="E365" s="14">
        <f t="shared" si="21"/>
        <v>2858428.5714285714</v>
      </c>
    </row>
    <row r="366" spans="1:5">
      <c r="A366" s="1">
        <v>35911</v>
      </c>
      <c r="B366" s="4">
        <v>35911</v>
      </c>
      <c r="C366" s="14">
        <f>VLOOKUP($B366,data!$A$6:$M$15000,10)</f>
        <v>2864000</v>
      </c>
      <c r="D366" s="11">
        <f t="shared" si="20"/>
        <v>4</v>
      </c>
      <c r="E366" s="14">
        <f t="shared" si="21"/>
        <v>2857000</v>
      </c>
    </row>
    <row r="367" spans="1:5">
      <c r="A367" s="1">
        <v>35912</v>
      </c>
      <c r="B367" s="4">
        <v>35912</v>
      </c>
      <c r="C367" s="14">
        <f>VLOOKUP($B367,data!$A$6:$M$15000,10)</f>
        <v>2960000</v>
      </c>
      <c r="D367" s="11">
        <f t="shared" si="20"/>
        <v>4</v>
      </c>
      <c r="E367" s="14">
        <f t="shared" si="21"/>
        <v>2872571.4285714286</v>
      </c>
    </row>
    <row r="368" spans="1:5">
      <c r="A368" s="1">
        <v>35913</v>
      </c>
      <c r="B368" s="4">
        <v>35913</v>
      </c>
      <c r="C368" s="14">
        <f>VLOOKUP($B368,data!$A$6:$M$15000,10)</f>
        <v>2923000</v>
      </c>
      <c r="D368" s="11">
        <f t="shared" si="20"/>
        <v>4</v>
      </c>
      <c r="E368" s="14">
        <f t="shared" si="21"/>
        <v>2880571.4285714286</v>
      </c>
    </row>
    <row r="369" spans="1:5">
      <c r="A369" s="1">
        <v>35914</v>
      </c>
      <c r="B369" s="4">
        <v>35914</v>
      </c>
      <c r="C369" s="14">
        <f>VLOOKUP($B369,data!$A$6:$M$15000,10)</f>
        <v>2875000</v>
      </c>
      <c r="D369" s="11">
        <f t="shared" si="20"/>
        <v>4</v>
      </c>
      <c r="E369" s="14">
        <f t="shared" si="21"/>
        <v>2887571.4285714286</v>
      </c>
    </row>
    <row r="370" spans="1:5">
      <c r="A370" s="1">
        <v>35915</v>
      </c>
      <c r="B370" s="4">
        <v>35915</v>
      </c>
      <c r="C370" s="14">
        <f>VLOOKUP($B370,data!$A$6:$M$15000,10)</f>
        <v>2845000</v>
      </c>
      <c r="D370" s="11">
        <f t="shared" si="20"/>
        <v>4</v>
      </c>
      <c r="E370" s="14">
        <f t="shared" si="21"/>
        <v>2891857.1428571427</v>
      </c>
    </row>
    <row r="371" spans="1:5">
      <c r="A371" s="1">
        <v>35916</v>
      </c>
      <c r="B371" s="4">
        <v>35916</v>
      </c>
      <c r="C371" s="14" t="str">
        <f>VLOOKUP($B371,data!$A$6:$M$15000,10)</f>
        <v>N/A</v>
      </c>
      <c r="D371" s="11">
        <f t="shared" si="20"/>
        <v>5</v>
      </c>
      <c r="E371" s="14">
        <f t="shared" si="21"/>
        <v>2890333.3333333335</v>
      </c>
    </row>
    <row r="372" spans="1:5">
      <c r="A372" s="1">
        <v>35917</v>
      </c>
      <c r="B372" s="4">
        <v>35917</v>
      </c>
      <c r="C372" s="14" t="str">
        <f>VLOOKUP($B372,data!$A$6:$M$15000,10)</f>
        <v>N/A</v>
      </c>
      <c r="D372" s="11">
        <f t="shared" si="20"/>
        <v>5</v>
      </c>
      <c r="E372" s="14">
        <f t="shared" si="21"/>
        <v>2893400</v>
      </c>
    </row>
    <row r="373" spans="1:5">
      <c r="A373" s="1">
        <v>35918</v>
      </c>
      <c r="B373" s="4">
        <v>35918</v>
      </c>
      <c r="C373" s="14" t="str">
        <f>VLOOKUP($B373,data!$A$6:$M$15000,10)</f>
        <v>N/A</v>
      </c>
      <c r="D373" s="11">
        <f t="shared" si="20"/>
        <v>5</v>
      </c>
      <c r="E373" s="14">
        <f t="shared" si="21"/>
        <v>2900750</v>
      </c>
    </row>
    <row r="374" spans="1:5">
      <c r="A374" s="1">
        <v>35919</v>
      </c>
      <c r="B374" s="4">
        <v>35919</v>
      </c>
      <c r="C374" s="14" t="str">
        <f>VLOOKUP($B374,data!$A$6:$M$15000,10)</f>
        <v>N/A</v>
      </c>
      <c r="D374" s="11">
        <f t="shared" si="20"/>
        <v>5</v>
      </c>
      <c r="E374" s="14">
        <f t="shared" si="21"/>
        <v>2881000</v>
      </c>
    </row>
    <row r="375" spans="1:5">
      <c r="A375" s="1">
        <v>35920</v>
      </c>
      <c r="B375" s="4">
        <v>35920</v>
      </c>
      <c r="C375" s="14" t="str">
        <f>VLOOKUP($B375,data!$A$6:$M$15000,10)</f>
        <v>N/A</v>
      </c>
      <c r="D375" s="11">
        <f t="shared" si="20"/>
        <v>5</v>
      </c>
      <c r="E375" s="14">
        <f t="shared" si="21"/>
        <v>2860000</v>
      </c>
    </row>
    <row r="376" spans="1:5">
      <c r="A376" s="1">
        <v>35921</v>
      </c>
      <c r="B376" s="4">
        <v>35921</v>
      </c>
      <c r="C376" s="14" t="str">
        <f>VLOOKUP($B376,data!$A$6:$M$15000,10)</f>
        <v>N/A</v>
      </c>
      <c r="D376" s="11">
        <f t="shared" si="20"/>
        <v>5</v>
      </c>
      <c r="E376" s="14">
        <f t="shared" si="21"/>
        <v>2845000</v>
      </c>
    </row>
    <row r="377" spans="1:5">
      <c r="A377" s="1">
        <v>35922</v>
      </c>
      <c r="B377" s="4">
        <v>35922</v>
      </c>
      <c r="C377" s="14" t="str">
        <f>VLOOKUP($B377,data!$A$6:$M$15000,10)</f>
        <v>N/A</v>
      </c>
      <c r="D377" s="11">
        <f t="shared" si="20"/>
        <v>5</v>
      </c>
      <c r="E377" s="14" t="e">
        <f t="shared" si="21"/>
        <v>#DIV/0!</v>
      </c>
    </row>
    <row r="378" spans="1:5">
      <c r="A378" s="1">
        <v>35923</v>
      </c>
      <c r="B378" s="4">
        <v>35923</v>
      </c>
      <c r="C378" s="14" t="str">
        <f>VLOOKUP($B378,data!$A$6:$M$15000,10)</f>
        <v>N/A</v>
      </c>
      <c r="D378" s="11">
        <f t="shared" si="20"/>
        <v>5</v>
      </c>
      <c r="E378" s="14" t="e">
        <f t="shared" si="21"/>
        <v>#DIV/0!</v>
      </c>
    </row>
    <row r="379" spans="1:5">
      <c r="A379" s="1">
        <v>35924</v>
      </c>
      <c r="B379" s="4">
        <v>35924</v>
      </c>
      <c r="C379" s="14" t="str">
        <f>VLOOKUP($B379,data!$A$6:$M$15000,10)</f>
        <v>N/A</v>
      </c>
      <c r="D379" s="11">
        <f t="shared" si="20"/>
        <v>5</v>
      </c>
      <c r="E379" s="14" t="e">
        <f t="shared" si="21"/>
        <v>#DIV/0!</v>
      </c>
    </row>
    <row r="380" spans="1:5">
      <c r="A380" s="1">
        <v>35925</v>
      </c>
      <c r="B380" s="4">
        <v>35925</v>
      </c>
      <c r="C380" s="14" t="str">
        <f>VLOOKUP($B380,data!$A$6:$M$15000,10)</f>
        <v>N/A</v>
      </c>
      <c r="D380" s="11">
        <f t="shared" si="20"/>
        <v>5</v>
      </c>
      <c r="E380" s="14" t="e">
        <f t="shared" si="21"/>
        <v>#DIV/0!</v>
      </c>
    </row>
    <row r="381" spans="1:5">
      <c r="A381" s="1">
        <v>35926</v>
      </c>
      <c r="B381" s="4">
        <v>35926</v>
      </c>
      <c r="C381" s="14" t="str">
        <f>VLOOKUP($B381,data!$A$6:$M$15000,10)</f>
        <v>N/A</v>
      </c>
      <c r="D381" s="11">
        <f t="shared" si="20"/>
        <v>5</v>
      </c>
      <c r="E381" s="14" t="e">
        <f t="shared" si="21"/>
        <v>#DIV/0!</v>
      </c>
    </row>
    <row r="382" spans="1:5">
      <c r="A382" s="1">
        <v>35927</v>
      </c>
      <c r="B382" s="4">
        <v>35927</v>
      </c>
      <c r="C382" s="14" t="str">
        <f>VLOOKUP($B382,data!$A$6:$M$15000,10)</f>
        <v>N/A</v>
      </c>
      <c r="D382" s="11">
        <f t="shared" si="20"/>
        <v>5</v>
      </c>
      <c r="E382" s="14" t="e">
        <f t="shared" si="21"/>
        <v>#DIV/0!</v>
      </c>
    </row>
    <row r="383" spans="1:5">
      <c r="A383" s="1">
        <v>35928</v>
      </c>
      <c r="B383" s="4">
        <v>35928</v>
      </c>
      <c r="C383" s="14" t="str">
        <f>VLOOKUP($B383,data!$A$6:$M$15000,10)</f>
        <v>N/A</v>
      </c>
      <c r="D383" s="11">
        <f t="shared" si="20"/>
        <v>5</v>
      </c>
      <c r="E383" s="14" t="e">
        <f t="shared" si="21"/>
        <v>#DIV/0!</v>
      </c>
    </row>
    <row r="384" spans="1:5">
      <c r="A384" s="1">
        <v>35929</v>
      </c>
      <c r="B384" s="4">
        <v>35929</v>
      </c>
      <c r="C384" s="14" t="str">
        <f>VLOOKUP($B384,data!$A$6:$M$15000,10)</f>
        <v>N/A</v>
      </c>
      <c r="D384" s="11">
        <f t="shared" si="20"/>
        <v>5</v>
      </c>
      <c r="E384" s="14" t="e">
        <f t="shared" si="21"/>
        <v>#DIV/0!</v>
      </c>
    </row>
    <row r="385" spans="1:5">
      <c r="A385" s="1">
        <v>35930</v>
      </c>
      <c r="B385" s="4">
        <v>35930</v>
      </c>
      <c r="C385" s="14" t="str">
        <f>VLOOKUP($B385,data!$A$6:$M$15000,10)</f>
        <v>N/A</v>
      </c>
      <c r="D385" s="11">
        <f t="shared" si="20"/>
        <v>5</v>
      </c>
      <c r="E385" s="14" t="e">
        <f t="shared" si="21"/>
        <v>#DIV/0!</v>
      </c>
    </row>
    <row r="386" spans="1:5">
      <c r="A386" s="1">
        <v>35931</v>
      </c>
      <c r="B386" s="4">
        <v>35931</v>
      </c>
      <c r="C386" s="14" t="str">
        <f>VLOOKUP($B386,data!$A$6:$M$15000,10)</f>
        <v>N/A</v>
      </c>
      <c r="D386" s="11">
        <f t="shared" si="20"/>
        <v>5</v>
      </c>
      <c r="E386" s="14" t="e">
        <f t="shared" si="21"/>
        <v>#DIV/0!</v>
      </c>
    </row>
    <row r="387" spans="1:5">
      <c r="A387" s="1">
        <v>35932</v>
      </c>
      <c r="B387" s="4">
        <v>35932</v>
      </c>
      <c r="C387" s="14" t="str">
        <f>VLOOKUP($B387,data!$A$6:$M$15000,10)</f>
        <v>N/A</v>
      </c>
      <c r="D387" s="11">
        <f t="shared" si="20"/>
        <v>5</v>
      </c>
      <c r="E387" s="14" t="e">
        <f t="shared" si="21"/>
        <v>#DIV/0!</v>
      </c>
    </row>
    <row r="388" spans="1:5">
      <c r="A388" s="1">
        <v>35933</v>
      </c>
      <c r="B388" s="4">
        <v>35933</v>
      </c>
      <c r="C388" s="14" t="str">
        <f>VLOOKUP($B388,data!$A$6:$M$15000,10)</f>
        <v>N/A</v>
      </c>
      <c r="D388" s="11">
        <f t="shared" si="20"/>
        <v>5</v>
      </c>
      <c r="E388" s="14" t="e">
        <f t="shared" si="21"/>
        <v>#DIV/0!</v>
      </c>
    </row>
    <row r="389" spans="1:5">
      <c r="A389" s="1">
        <v>35934</v>
      </c>
      <c r="B389" s="4">
        <v>35934</v>
      </c>
      <c r="C389" s="14" t="str">
        <f>VLOOKUP($B389,data!$A$6:$M$15000,10)</f>
        <v>N/A</v>
      </c>
      <c r="D389" s="11">
        <f t="shared" si="20"/>
        <v>5</v>
      </c>
      <c r="E389" s="14" t="e">
        <f t="shared" si="21"/>
        <v>#DIV/0!</v>
      </c>
    </row>
    <row r="390" spans="1:5">
      <c r="A390" s="1">
        <v>35935</v>
      </c>
      <c r="B390" s="4">
        <v>35935</v>
      </c>
      <c r="C390" s="14" t="str">
        <f>VLOOKUP($B390,data!$A$6:$M$15000,10)</f>
        <v>N/A</v>
      </c>
      <c r="D390" s="11">
        <f t="shared" si="20"/>
        <v>5</v>
      </c>
      <c r="E390" s="14" t="e">
        <f t="shared" si="21"/>
        <v>#DIV/0!</v>
      </c>
    </row>
    <row r="391" spans="1:5">
      <c r="A391" s="1">
        <v>35936</v>
      </c>
      <c r="B391" s="4">
        <v>35936</v>
      </c>
      <c r="C391" s="14" t="str">
        <f>VLOOKUP($B391,data!$A$6:$M$15000,10)</f>
        <v>N/A</v>
      </c>
      <c r="D391" s="11">
        <f t="shared" ref="D391:D454" si="22">IF(B391&lt;&gt;"",MONTH(B391),0)</f>
        <v>5</v>
      </c>
      <c r="E391" s="14" t="e">
        <f t="shared" si="21"/>
        <v>#DIV/0!</v>
      </c>
    </row>
    <row r="392" spans="1:5">
      <c r="A392" s="1">
        <v>35937</v>
      </c>
      <c r="B392" s="4">
        <v>35937</v>
      </c>
      <c r="C392" s="14" t="str">
        <f>VLOOKUP($B392,data!$A$6:$M$15000,10)</f>
        <v>N/A</v>
      </c>
      <c r="D392" s="11">
        <f t="shared" si="22"/>
        <v>5</v>
      </c>
      <c r="E392" s="14" t="e">
        <f t="shared" si="21"/>
        <v>#DIV/0!</v>
      </c>
    </row>
    <row r="393" spans="1:5">
      <c r="A393" s="1">
        <v>35938</v>
      </c>
      <c r="B393" s="4">
        <v>35938</v>
      </c>
      <c r="C393" s="14" t="str">
        <f>VLOOKUP($B393,data!$A$6:$M$15000,10)</f>
        <v>N/A</v>
      </c>
      <c r="D393" s="11">
        <f t="shared" si="22"/>
        <v>5</v>
      </c>
      <c r="E393" s="14" t="e">
        <f t="shared" si="21"/>
        <v>#DIV/0!</v>
      </c>
    </row>
    <row r="394" spans="1:5">
      <c r="A394" s="1">
        <v>35939</v>
      </c>
      <c r="B394" s="4">
        <v>35939</v>
      </c>
      <c r="C394" s="14" t="str">
        <f>VLOOKUP($B394,data!$A$6:$M$15000,10)</f>
        <v>N/A</v>
      </c>
      <c r="D394" s="11">
        <f t="shared" si="22"/>
        <v>5</v>
      </c>
      <c r="E394" s="14" t="e">
        <f t="shared" si="21"/>
        <v>#DIV/0!</v>
      </c>
    </row>
    <row r="395" spans="1:5">
      <c r="A395" s="1">
        <v>35940</v>
      </c>
      <c r="B395" s="4">
        <v>35940</v>
      </c>
      <c r="C395" s="14" t="str">
        <f>VLOOKUP($B395,data!$A$6:$M$15000,10)</f>
        <v>N/A</v>
      </c>
      <c r="D395" s="11">
        <f t="shared" si="22"/>
        <v>5</v>
      </c>
      <c r="E395" s="14" t="e">
        <f t="shared" si="21"/>
        <v>#DIV/0!</v>
      </c>
    </row>
    <row r="396" spans="1:5">
      <c r="A396" s="1">
        <v>35941</v>
      </c>
      <c r="B396" s="4">
        <v>35941</v>
      </c>
      <c r="C396" s="14" t="str">
        <f>VLOOKUP($B396,data!$A$6:$M$15000,10)</f>
        <v>N/A</v>
      </c>
      <c r="D396" s="11">
        <f t="shared" si="22"/>
        <v>5</v>
      </c>
      <c r="E396" s="14" t="e">
        <f t="shared" ref="E396:E459" si="23">AVERAGE(C390:C396)</f>
        <v>#DIV/0!</v>
      </c>
    </row>
    <row r="397" spans="1:5">
      <c r="A397" s="1">
        <v>35942</v>
      </c>
      <c r="B397" s="4">
        <v>35942</v>
      </c>
      <c r="C397" s="14" t="str">
        <f>VLOOKUP($B397,data!$A$6:$M$15000,10)</f>
        <v>N/A</v>
      </c>
      <c r="D397" s="11">
        <f t="shared" si="22"/>
        <v>5</v>
      </c>
      <c r="E397" s="14" t="e">
        <f t="shared" si="23"/>
        <v>#DIV/0!</v>
      </c>
    </row>
    <row r="398" spans="1:5">
      <c r="A398" s="1">
        <v>35943</v>
      </c>
      <c r="B398" s="4">
        <v>35943</v>
      </c>
      <c r="C398" s="14" t="str">
        <f>VLOOKUP($B398,data!$A$6:$M$15000,10)</f>
        <v>N/A</v>
      </c>
      <c r="D398" s="11">
        <f t="shared" si="22"/>
        <v>5</v>
      </c>
      <c r="E398" s="14" t="e">
        <f t="shared" si="23"/>
        <v>#DIV/0!</v>
      </c>
    </row>
    <row r="399" spans="1:5">
      <c r="A399" s="1">
        <v>35944</v>
      </c>
      <c r="B399" s="4">
        <v>35944</v>
      </c>
      <c r="C399" s="14" t="str">
        <f>VLOOKUP($B399,data!$A$6:$M$15000,10)</f>
        <v>N/A</v>
      </c>
      <c r="D399" s="11">
        <f t="shared" si="22"/>
        <v>5</v>
      </c>
      <c r="E399" s="14" t="e">
        <f t="shared" si="23"/>
        <v>#DIV/0!</v>
      </c>
    </row>
    <row r="400" spans="1:5">
      <c r="A400" s="1">
        <v>35945</v>
      </c>
      <c r="B400" s="4">
        <v>35945</v>
      </c>
      <c r="C400" s="14" t="str">
        <f>VLOOKUP($B400,data!$A$6:$M$15000,10)</f>
        <v>N/A</v>
      </c>
      <c r="D400" s="11">
        <f t="shared" si="22"/>
        <v>5</v>
      </c>
      <c r="E400" s="14" t="e">
        <f t="shared" si="23"/>
        <v>#DIV/0!</v>
      </c>
    </row>
    <row r="401" spans="1:5">
      <c r="A401" s="1">
        <v>35946</v>
      </c>
      <c r="B401" s="4">
        <v>35946</v>
      </c>
      <c r="C401" s="14" t="str">
        <f>VLOOKUP($B401,data!$A$6:$M$15000,10)</f>
        <v>N/A</v>
      </c>
      <c r="D401" s="11">
        <f t="shared" si="22"/>
        <v>5</v>
      </c>
      <c r="E401" s="14" t="e">
        <f t="shared" si="23"/>
        <v>#DIV/0!</v>
      </c>
    </row>
    <row r="402" spans="1:5">
      <c r="A402" s="1">
        <v>35947</v>
      </c>
      <c r="B402" s="4">
        <v>35947</v>
      </c>
      <c r="C402" s="14" t="str">
        <f>VLOOKUP($B402,data!$A$6:$M$15000,10)</f>
        <v>N/A</v>
      </c>
      <c r="D402" s="11">
        <f t="shared" si="22"/>
        <v>6</v>
      </c>
      <c r="E402" s="14" t="e">
        <f t="shared" si="23"/>
        <v>#DIV/0!</v>
      </c>
    </row>
    <row r="403" spans="1:5">
      <c r="A403" s="1">
        <v>35948</v>
      </c>
      <c r="B403" s="4">
        <v>35948</v>
      </c>
      <c r="C403" s="14" t="str">
        <f>VLOOKUP($B403,data!$A$6:$M$15000,10)</f>
        <v>N/A</v>
      </c>
      <c r="D403" s="11">
        <f t="shared" si="22"/>
        <v>6</v>
      </c>
      <c r="E403" s="14" t="e">
        <f t="shared" si="23"/>
        <v>#DIV/0!</v>
      </c>
    </row>
    <row r="404" spans="1:5">
      <c r="A404" s="1">
        <v>35949</v>
      </c>
      <c r="B404" s="4">
        <v>35949</v>
      </c>
      <c r="C404" s="14" t="str">
        <f>VLOOKUP($B404,data!$A$6:$M$15000,10)</f>
        <v>N/A</v>
      </c>
      <c r="D404" s="11">
        <f t="shared" si="22"/>
        <v>6</v>
      </c>
      <c r="E404" s="14" t="e">
        <f t="shared" si="23"/>
        <v>#DIV/0!</v>
      </c>
    </row>
    <row r="405" spans="1:5">
      <c r="A405" s="1">
        <v>35950</v>
      </c>
      <c r="B405" s="4">
        <v>35950</v>
      </c>
      <c r="C405" s="14" t="str">
        <f>VLOOKUP($B405,data!$A$6:$M$15000,10)</f>
        <v>N/A</v>
      </c>
      <c r="D405" s="11">
        <f t="shared" si="22"/>
        <v>6</v>
      </c>
      <c r="E405" s="14" t="e">
        <f t="shared" si="23"/>
        <v>#DIV/0!</v>
      </c>
    </row>
    <row r="406" spans="1:5">
      <c r="A406" s="1">
        <v>35951</v>
      </c>
      <c r="B406" s="4">
        <v>35951</v>
      </c>
      <c r="C406" s="14" t="str">
        <f>VLOOKUP($B406,data!$A$6:$M$15000,10)</f>
        <v>N/A</v>
      </c>
      <c r="D406" s="11">
        <f t="shared" si="22"/>
        <v>6</v>
      </c>
      <c r="E406" s="14" t="e">
        <f t="shared" si="23"/>
        <v>#DIV/0!</v>
      </c>
    </row>
    <row r="407" spans="1:5">
      <c r="A407" s="1">
        <v>35952</v>
      </c>
      <c r="B407" s="4">
        <v>35952</v>
      </c>
      <c r="C407" s="14" t="str">
        <f>VLOOKUP($B407,data!$A$6:$M$15000,10)</f>
        <v>N/A</v>
      </c>
      <c r="D407" s="11">
        <f t="shared" si="22"/>
        <v>6</v>
      </c>
      <c r="E407" s="14" t="e">
        <f t="shared" si="23"/>
        <v>#DIV/0!</v>
      </c>
    </row>
    <row r="408" spans="1:5">
      <c r="A408" s="1">
        <v>35953</v>
      </c>
      <c r="B408" s="4">
        <v>35953</v>
      </c>
      <c r="C408" s="14" t="str">
        <f>VLOOKUP($B408,data!$A$6:$M$15000,10)</f>
        <v>N/A</v>
      </c>
      <c r="D408" s="11">
        <f t="shared" si="22"/>
        <v>6</v>
      </c>
      <c r="E408" s="14" t="e">
        <f t="shared" si="23"/>
        <v>#DIV/0!</v>
      </c>
    </row>
    <row r="409" spans="1:5">
      <c r="A409" s="1">
        <v>35954</v>
      </c>
      <c r="B409" s="4">
        <v>35954</v>
      </c>
      <c r="C409" s="14" t="str">
        <f>VLOOKUP($B409,data!$A$6:$M$15000,10)</f>
        <v>N/A</v>
      </c>
      <c r="D409" s="11">
        <f t="shared" si="22"/>
        <v>6</v>
      </c>
      <c r="E409" s="14" t="e">
        <f t="shared" si="23"/>
        <v>#DIV/0!</v>
      </c>
    </row>
    <row r="410" spans="1:5">
      <c r="A410" s="1">
        <v>35955</v>
      </c>
      <c r="B410" s="4">
        <v>35955</v>
      </c>
      <c r="C410" s="14" t="str">
        <f>VLOOKUP($B410,data!$A$6:$M$15000,10)</f>
        <v>N/A</v>
      </c>
      <c r="D410" s="11">
        <f t="shared" si="22"/>
        <v>6</v>
      </c>
      <c r="E410" s="14" t="e">
        <f t="shared" si="23"/>
        <v>#DIV/0!</v>
      </c>
    </row>
    <row r="411" spans="1:5">
      <c r="A411" s="1">
        <v>35956</v>
      </c>
      <c r="B411" s="4">
        <v>35956</v>
      </c>
      <c r="C411" s="14" t="str">
        <f>VLOOKUP($B411,data!$A$6:$M$15000,10)</f>
        <v>N/A</v>
      </c>
      <c r="D411" s="11">
        <f t="shared" si="22"/>
        <v>6</v>
      </c>
      <c r="E411" s="14" t="e">
        <f t="shared" si="23"/>
        <v>#DIV/0!</v>
      </c>
    </row>
    <row r="412" spans="1:5">
      <c r="A412" s="1">
        <v>35957</v>
      </c>
      <c r="B412" s="4">
        <v>35957</v>
      </c>
      <c r="C412" s="14" t="str">
        <f>VLOOKUP($B412,data!$A$6:$M$15000,10)</f>
        <v>N/A</v>
      </c>
      <c r="D412" s="11">
        <f t="shared" si="22"/>
        <v>6</v>
      </c>
      <c r="E412" s="14" t="e">
        <f t="shared" si="23"/>
        <v>#DIV/0!</v>
      </c>
    </row>
    <row r="413" spans="1:5">
      <c r="A413" s="1">
        <v>35958</v>
      </c>
      <c r="B413" s="4">
        <v>35958</v>
      </c>
      <c r="C413" s="14" t="str">
        <f>VLOOKUP($B413,data!$A$6:$M$15000,10)</f>
        <v>N/A</v>
      </c>
      <c r="D413" s="11">
        <f t="shared" si="22"/>
        <v>6</v>
      </c>
      <c r="E413" s="14" t="e">
        <f t="shared" si="23"/>
        <v>#DIV/0!</v>
      </c>
    </row>
    <row r="414" spans="1:5">
      <c r="A414" s="1">
        <v>35959</v>
      </c>
      <c r="B414" s="4">
        <v>35959</v>
      </c>
      <c r="C414" s="14" t="str">
        <f>VLOOKUP($B414,data!$A$6:$M$15000,10)</f>
        <v>N/A</v>
      </c>
      <c r="D414" s="11">
        <f t="shared" si="22"/>
        <v>6</v>
      </c>
      <c r="E414" s="14" t="e">
        <f t="shared" si="23"/>
        <v>#DIV/0!</v>
      </c>
    </row>
    <row r="415" spans="1:5">
      <c r="A415" s="1">
        <v>35960</v>
      </c>
      <c r="B415" s="4">
        <v>35960</v>
      </c>
      <c r="C415" s="14" t="str">
        <f>VLOOKUP($B415,data!$A$6:$M$15000,10)</f>
        <v>N/A</v>
      </c>
      <c r="D415" s="11">
        <f t="shared" si="22"/>
        <v>6</v>
      </c>
      <c r="E415" s="14" t="e">
        <f t="shared" si="23"/>
        <v>#DIV/0!</v>
      </c>
    </row>
    <row r="416" spans="1:5">
      <c r="A416" s="1">
        <v>35961</v>
      </c>
      <c r="B416" s="4">
        <v>35961</v>
      </c>
      <c r="C416" s="14" t="str">
        <f>VLOOKUP($B416,data!$A$6:$M$15000,10)</f>
        <v>N/A</v>
      </c>
      <c r="D416" s="11">
        <f t="shared" si="22"/>
        <v>6</v>
      </c>
      <c r="E416" s="14" t="e">
        <f t="shared" si="23"/>
        <v>#DIV/0!</v>
      </c>
    </row>
    <row r="417" spans="1:5">
      <c r="A417" s="1">
        <v>35962</v>
      </c>
      <c r="B417" s="4">
        <v>35962</v>
      </c>
      <c r="C417" s="14" t="str">
        <f>VLOOKUP($B417,data!$A$6:$M$15000,10)</f>
        <v>N/A</v>
      </c>
      <c r="D417" s="11">
        <f t="shared" si="22"/>
        <v>6</v>
      </c>
      <c r="E417" s="14" t="e">
        <f t="shared" si="23"/>
        <v>#DIV/0!</v>
      </c>
    </row>
    <row r="418" spans="1:5">
      <c r="A418" s="1">
        <v>35963</v>
      </c>
      <c r="B418" s="4">
        <v>35963</v>
      </c>
      <c r="C418" s="14" t="str">
        <f>VLOOKUP($B418,data!$A$6:$M$15000,10)</f>
        <v>N/A</v>
      </c>
      <c r="D418" s="11">
        <f t="shared" si="22"/>
        <v>6</v>
      </c>
      <c r="E418" s="14" t="e">
        <f t="shared" si="23"/>
        <v>#DIV/0!</v>
      </c>
    </row>
    <row r="419" spans="1:5">
      <c r="A419" s="1">
        <v>35964</v>
      </c>
      <c r="B419" s="4">
        <v>35964</v>
      </c>
      <c r="C419" s="14" t="str">
        <f>VLOOKUP($B419,data!$A$6:$M$15000,10)</f>
        <v>N/A</v>
      </c>
      <c r="D419" s="11">
        <f t="shared" si="22"/>
        <v>6</v>
      </c>
      <c r="E419" s="14" t="e">
        <f t="shared" si="23"/>
        <v>#DIV/0!</v>
      </c>
    </row>
    <row r="420" spans="1:5">
      <c r="A420" s="1">
        <v>35965</v>
      </c>
      <c r="B420" s="4">
        <v>35965</v>
      </c>
      <c r="C420" s="14" t="str">
        <f>VLOOKUP($B420,data!$A$6:$M$15000,10)</f>
        <v>N/A</v>
      </c>
      <c r="D420" s="11">
        <f t="shared" si="22"/>
        <v>6</v>
      </c>
      <c r="E420" s="14" t="e">
        <f t="shared" si="23"/>
        <v>#DIV/0!</v>
      </c>
    </row>
    <row r="421" spans="1:5">
      <c r="A421" s="1">
        <v>35966</v>
      </c>
      <c r="B421" s="4">
        <v>35966</v>
      </c>
      <c r="C421" s="14" t="str">
        <f>VLOOKUP($B421,data!$A$6:$M$15000,10)</f>
        <v>N/A</v>
      </c>
      <c r="D421" s="11">
        <f t="shared" si="22"/>
        <v>6</v>
      </c>
      <c r="E421" s="14" t="e">
        <f t="shared" si="23"/>
        <v>#DIV/0!</v>
      </c>
    </row>
    <row r="422" spans="1:5">
      <c r="A422" s="1">
        <v>35967</v>
      </c>
      <c r="B422" s="4">
        <v>35967</v>
      </c>
      <c r="C422" s="14" t="str">
        <f>VLOOKUP($B422,data!$A$6:$M$15000,10)</f>
        <v>N/A</v>
      </c>
      <c r="D422" s="11">
        <f t="shared" si="22"/>
        <v>6</v>
      </c>
      <c r="E422" s="14" t="e">
        <f t="shared" si="23"/>
        <v>#DIV/0!</v>
      </c>
    </row>
    <row r="423" spans="1:5">
      <c r="A423" s="1">
        <v>35968</v>
      </c>
      <c r="B423" s="4">
        <v>35968</v>
      </c>
      <c r="C423" s="14" t="str">
        <f>VLOOKUP($B423,data!$A$6:$M$15000,10)</f>
        <v>N/A</v>
      </c>
      <c r="D423" s="11">
        <f t="shared" si="22"/>
        <v>6</v>
      </c>
      <c r="E423" s="14" t="e">
        <f t="shared" si="23"/>
        <v>#DIV/0!</v>
      </c>
    </row>
    <row r="424" spans="1:5">
      <c r="A424" s="1">
        <v>35969</v>
      </c>
      <c r="B424" s="4">
        <v>35969</v>
      </c>
      <c r="C424" s="14" t="str">
        <f>VLOOKUP($B424,data!$A$6:$M$15000,10)</f>
        <v>N/A</v>
      </c>
      <c r="D424" s="11">
        <f t="shared" si="22"/>
        <v>6</v>
      </c>
      <c r="E424" s="14" t="e">
        <f t="shared" si="23"/>
        <v>#DIV/0!</v>
      </c>
    </row>
    <row r="425" spans="1:5">
      <c r="A425" s="1">
        <v>35970</v>
      </c>
      <c r="B425" s="4">
        <v>35970</v>
      </c>
      <c r="C425" s="14" t="str">
        <f>VLOOKUP($B425,data!$A$6:$M$15000,10)</f>
        <v>N/A</v>
      </c>
      <c r="D425" s="11">
        <f t="shared" si="22"/>
        <v>6</v>
      </c>
      <c r="E425" s="14" t="e">
        <f t="shared" si="23"/>
        <v>#DIV/0!</v>
      </c>
    </row>
    <row r="426" spans="1:5">
      <c r="A426" s="1">
        <v>35971</v>
      </c>
      <c r="B426" s="4">
        <v>35971</v>
      </c>
      <c r="C426" s="14" t="str">
        <f>VLOOKUP($B426,data!$A$6:$M$15000,10)</f>
        <v>N/A</v>
      </c>
      <c r="D426" s="11">
        <f t="shared" si="22"/>
        <v>6</v>
      </c>
      <c r="E426" s="14" t="e">
        <f t="shared" si="23"/>
        <v>#DIV/0!</v>
      </c>
    </row>
    <row r="427" spans="1:5">
      <c r="A427" s="1">
        <v>35972</v>
      </c>
      <c r="B427" s="4">
        <v>35972</v>
      </c>
      <c r="C427" s="14" t="str">
        <f>VLOOKUP($B427,data!$A$6:$M$15000,10)</f>
        <v>N/A</v>
      </c>
      <c r="D427" s="11">
        <f t="shared" si="22"/>
        <v>6</v>
      </c>
      <c r="E427" s="14" t="e">
        <f t="shared" si="23"/>
        <v>#DIV/0!</v>
      </c>
    </row>
    <row r="428" spans="1:5">
      <c r="A428" s="1">
        <v>35973</v>
      </c>
      <c r="B428" s="4">
        <v>35973</v>
      </c>
      <c r="C428" s="14" t="str">
        <f>VLOOKUP($B428,data!$A$6:$M$15000,10)</f>
        <v>N/A</v>
      </c>
      <c r="D428" s="11">
        <f t="shared" si="22"/>
        <v>6</v>
      </c>
      <c r="E428" s="14" t="e">
        <f t="shared" si="23"/>
        <v>#DIV/0!</v>
      </c>
    </row>
    <row r="429" spans="1:5">
      <c r="A429" s="1">
        <v>35974</v>
      </c>
      <c r="B429" s="4">
        <v>35974</v>
      </c>
      <c r="C429" s="14" t="str">
        <f>VLOOKUP($B429,data!$A$6:$M$15000,10)</f>
        <v>N/A</v>
      </c>
      <c r="D429" s="11">
        <f t="shared" si="22"/>
        <v>6</v>
      </c>
      <c r="E429" s="14" t="e">
        <f t="shared" si="23"/>
        <v>#DIV/0!</v>
      </c>
    </row>
    <row r="430" spans="1:5">
      <c r="A430" s="1">
        <v>35975</v>
      </c>
      <c r="B430" s="4">
        <v>35975</v>
      </c>
      <c r="C430" s="14" t="str">
        <f>VLOOKUP($B430,data!$A$6:$M$15000,10)</f>
        <v>N/A</v>
      </c>
      <c r="D430" s="11">
        <f t="shared" si="22"/>
        <v>6</v>
      </c>
      <c r="E430" s="14" t="e">
        <f t="shared" si="23"/>
        <v>#DIV/0!</v>
      </c>
    </row>
    <row r="431" spans="1:5">
      <c r="A431" s="1">
        <v>35976</v>
      </c>
      <c r="B431" s="4">
        <v>35976</v>
      </c>
      <c r="C431" s="14" t="str">
        <f>VLOOKUP($B431,data!$A$6:$M$15000,10)</f>
        <v>N/A</v>
      </c>
      <c r="D431" s="11">
        <f t="shared" si="22"/>
        <v>6</v>
      </c>
      <c r="E431" s="14" t="e">
        <f t="shared" si="23"/>
        <v>#DIV/0!</v>
      </c>
    </row>
    <row r="432" spans="1:5">
      <c r="A432" s="1">
        <v>35977</v>
      </c>
      <c r="B432" s="4">
        <v>35977</v>
      </c>
      <c r="C432" s="14" t="str">
        <f>VLOOKUP($B432,data!$A$6:$M$15000,10)</f>
        <v>N/A</v>
      </c>
      <c r="D432" s="11">
        <f t="shared" si="22"/>
        <v>7</v>
      </c>
      <c r="E432" s="14" t="e">
        <f t="shared" si="23"/>
        <v>#DIV/0!</v>
      </c>
    </row>
    <row r="433" spans="1:5">
      <c r="A433" s="1">
        <v>35978</v>
      </c>
      <c r="B433" s="4">
        <v>35978</v>
      </c>
      <c r="C433" s="14" t="str">
        <f>VLOOKUP($B433,data!$A$6:$M$15000,10)</f>
        <v>N/A</v>
      </c>
      <c r="D433" s="11">
        <f t="shared" si="22"/>
        <v>7</v>
      </c>
      <c r="E433" s="14" t="e">
        <f t="shared" si="23"/>
        <v>#DIV/0!</v>
      </c>
    </row>
    <row r="434" spans="1:5">
      <c r="A434" s="1">
        <v>35979</v>
      </c>
      <c r="B434" s="4">
        <v>35979</v>
      </c>
      <c r="C434" s="14" t="str">
        <f>VLOOKUP($B434,data!$A$6:$M$15000,10)</f>
        <v>N/A</v>
      </c>
      <c r="D434" s="11">
        <f t="shared" si="22"/>
        <v>7</v>
      </c>
      <c r="E434" s="14" t="e">
        <f t="shared" si="23"/>
        <v>#DIV/0!</v>
      </c>
    </row>
    <row r="435" spans="1:5">
      <c r="A435" s="1">
        <v>35980</v>
      </c>
      <c r="B435" s="4">
        <v>35980</v>
      </c>
      <c r="C435" s="14" t="str">
        <f>VLOOKUP($B435,data!$A$6:$M$15000,10)</f>
        <v>N/A</v>
      </c>
      <c r="D435" s="11">
        <f t="shared" si="22"/>
        <v>7</v>
      </c>
      <c r="E435" s="14" t="e">
        <f t="shared" si="23"/>
        <v>#DIV/0!</v>
      </c>
    </row>
    <row r="436" spans="1:5">
      <c r="A436" s="1">
        <v>35981</v>
      </c>
      <c r="B436" s="4">
        <v>35981</v>
      </c>
      <c r="C436" s="14" t="str">
        <f>VLOOKUP($B436,data!$A$6:$M$15000,10)</f>
        <v>N/A</v>
      </c>
      <c r="D436" s="11">
        <f t="shared" si="22"/>
        <v>7</v>
      </c>
      <c r="E436" s="14" t="e">
        <f t="shared" si="23"/>
        <v>#DIV/0!</v>
      </c>
    </row>
    <row r="437" spans="1:5">
      <c r="A437" s="1">
        <v>35982</v>
      </c>
      <c r="B437" s="4">
        <v>35982</v>
      </c>
      <c r="C437" s="14" t="str">
        <f>VLOOKUP($B437,data!$A$6:$M$15000,10)</f>
        <v>N/A</v>
      </c>
      <c r="D437" s="11">
        <f t="shared" si="22"/>
        <v>7</v>
      </c>
      <c r="E437" s="14" t="e">
        <f t="shared" si="23"/>
        <v>#DIV/0!</v>
      </c>
    </row>
    <row r="438" spans="1:5">
      <c r="A438" s="1">
        <v>35983</v>
      </c>
      <c r="B438" s="4">
        <v>35983</v>
      </c>
      <c r="C438" s="14" t="str">
        <f>VLOOKUP($B438,data!$A$6:$M$15000,10)</f>
        <v>N/A</v>
      </c>
      <c r="D438" s="11">
        <f t="shared" si="22"/>
        <v>7</v>
      </c>
      <c r="E438" s="14" t="e">
        <f t="shared" si="23"/>
        <v>#DIV/0!</v>
      </c>
    </row>
    <row r="439" spans="1:5">
      <c r="A439" s="1">
        <v>35984</v>
      </c>
      <c r="B439" s="4">
        <v>35984</v>
      </c>
      <c r="C439" s="14" t="str">
        <f>VLOOKUP($B439,data!$A$6:$M$15000,10)</f>
        <v>N/A</v>
      </c>
      <c r="D439" s="11">
        <f t="shared" si="22"/>
        <v>7</v>
      </c>
      <c r="E439" s="14" t="e">
        <f t="shared" si="23"/>
        <v>#DIV/0!</v>
      </c>
    </row>
    <row r="440" spans="1:5">
      <c r="A440" s="1">
        <v>35985</v>
      </c>
      <c r="B440" s="4">
        <v>35985</v>
      </c>
      <c r="C440" s="14" t="str">
        <f>VLOOKUP($B440,data!$A$6:$M$15000,10)</f>
        <v>N/A</v>
      </c>
      <c r="D440" s="11">
        <f t="shared" si="22"/>
        <v>7</v>
      </c>
      <c r="E440" s="14" t="e">
        <f t="shared" si="23"/>
        <v>#DIV/0!</v>
      </c>
    </row>
    <row r="441" spans="1:5">
      <c r="A441" s="1">
        <v>35986</v>
      </c>
      <c r="B441" s="4">
        <v>35986</v>
      </c>
      <c r="C441" s="14" t="str">
        <f>VLOOKUP($B441,data!$A$6:$M$15000,10)</f>
        <v>N/A</v>
      </c>
      <c r="D441" s="11">
        <f t="shared" si="22"/>
        <v>7</v>
      </c>
      <c r="E441" s="14" t="e">
        <f t="shared" si="23"/>
        <v>#DIV/0!</v>
      </c>
    </row>
    <row r="442" spans="1:5">
      <c r="A442" s="1">
        <v>35987</v>
      </c>
      <c r="B442" s="4">
        <v>35987</v>
      </c>
      <c r="C442" s="14" t="str">
        <f>VLOOKUP($B442,data!$A$6:$M$15000,10)</f>
        <v>N/A</v>
      </c>
      <c r="D442" s="11">
        <f t="shared" si="22"/>
        <v>7</v>
      </c>
      <c r="E442" s="14" t="e">
        <f t="shared" si="23"/>
        <v>#DIV/0!</v>
      </c>
    </row>
    <row r="443" spans="1:5">
      <c r="A443" s="1">
        <v>35988</v>
      </c>
      <c r="B443" s="4">
        <v>35988</v>
      </c>
      <c r="C443" s="14" t="str">
        <f>VLOOKUP($B443,data!$A$6:$M$15000,10)</f>
        <v>N/A</v>
      </c>
      <c r="D443" s="11">
        <f t="shared" si="22"/>
        <v>7</v>
      </c>
      <c r="E443" s="14" t="e">
        <f t="shared" si="23"/>
        <v>#DIV/0!</v>
      </c>
    </row>
    <row r="444" spans="1:5">
      <c r="A444" s="1">
        <v>35989</v>
      </c>
      <c r="B444" s="4">
        <v>35989</v>
      </c>
      <c r="C444" s="14" t="str">
        <f>VLOOKUP($B444,data!$A$6:$M$15000,10)</f>
        <v>N/A</v>
      </c>
      <c r="D444" s="11">
        <f t="shared" si="22"/>
        <v>7</v>
      </c>
      <c r="E444" s="14" t="e">
        <f t="shared" si="23"/>
        <v>#DIV/0!</v>
      </c>
    </row>
    <row r="445" spans="1:5">
      <c r="A445" s="1">
        <v>35990</v>
      </c>
      <c r="B445" s="4">
        <v>35990</v>
      </c>
      <c r="C445" s="14" t="str">
        <f>VLOOKUP($B445,data!$A$6:$M$15000,10)</f>
        <v>N/A</v>
      </c>
      <c r="D445" s="11">
        <f t="shared" si="22"/>
        <v>7</v>
      </c>
      <c r="E445" s="14" t="e">
        <f t="shared" si="23"/>
        <v>#DIV/0!</v>
      </c>
    </row>
    <row r="446" spans="1:5">
      <c r="A446" s="1">
        <v>35991</v>
      </c>
      <c r="B446" s="4">
        <v>35991</v>
      </c>
      <c r="C446" s="14" t="str">
        <f>VLOOKUP($B446,data!$A$6:$M$15000,10)</f>
        <v>N/A</v>
      </c>
      <c r="D446" s="11">
        <f t="shared" si="22"/>
        <v>7</v>
      </c>
      <c r="E446" s="14" t="e">
        <f t="shared" si="23"/>
        <v>#DIV/0!</v>
      </c>
    </row>
    <row r="447" spans="1:5">
      <c r="A447" s="1">
        <v>35992</v>
      </c>
      <c r="B447" s="4">
        <v>35992</v>
      </c>
      <c r="C447" s="14" t="str">
        <f>VLOOKUP($B447,data!$A$6:$M$15000,10)</f>
        <v>N/A</v>
      </c>
      <c r="D447" s="11">
        <f t="shared" si="22"/>
        <v>7</v>
      </c>
      <c r="E447" s="14" t="e">
        <f t="shared" si="23"/>
        <v>#DIV/0!</v>
      </c>
    </row>
    <row r="448" spans="1:5">
      <c r="A448" s="1">
        <v>35993</v>
      </c>
      <c r="B448" s="4">
        <v>35993</v>
      </c>
      <c r="C448" s="14" t="str">
        <f>VLOOKUP($B448,data!$A$6:$M$15000,10)</f>
        <v>N/A</v>
      </c>
      <c r="D448" s="11">
        <f t="shared" si="22"/>
        <v>7</v>
      </c>
      <c r="E448" s="14" t="e">
        <f t="shared" si="23"/>
        <v>#DIV/0!</v>
      </c>
    </row>
    <row r="449" spans="1:5">
      <c r="A449" s="1">
        <v>35994</v>
      </c>
      <c r="B449" s="4">
        <v>35994</v>
      </c>
      <c r="C449" s="14" t="str">
        <f>VLOOKUP($B449,data!$A$6:$M$15000,10)</f>
        <v>N/A</v>
      </c>
      <c r="D449" s="11">
        <f t="shared" si="22"/>
        <v>7</v>
      </c>
      <c r="E449" s="14" t="e">
        <f t="shared" si="23"/>
        <v>#DIV/0!</v>
      </c>
    </row>
    <row r="450" spans="1:5">
      <c r="A450" s="1">
        <v>35995</v>
      </c>
      <c r="B450" s="4">
        <v>35995</v>
      </c>
      <c r="C450" s="14" t="str">
        <f>VLOOKUP($B450,data!$A$6:$M$15000,10)</f>
        <v>N/A</v>
      </c>
      <c r="D450" s="11">
        <f t="shared" si="22"/>
        <v>7</v>
      </c>
      <c r="E450" s="14" t="e">
        <f t="shared" si="23"/>
        <v>#DIV/0!</v>
      </c>
    </row>
    <row r="451" spans="1:5">
      <c r="A451" s="1">
        <v>35996</v>
      </c>
      <c r="B451" s="4">
        <v>35996</v>
      </c>
      <c r="C451" s="14" t="str">
        <f>VLOOKUP($B451,data!$A$6:$M$15000,10)</f>
        <v>N/A</v>
      </c>
      <c r="D451" s="11">
        <f t="shared" si="22"/>
        <v>7</v>
      </c>
      <c r="E451" s="14" t="e">
        <f t="shared" si="23"/>
        <v>#DIV/0!</v>
      </c>
    </row>
    <row r="452" spans="1:5">
      <c r="A452" s="1">
        <v>35997</v>
      </c>
      <c r="B452" s="4">
        <v>35997</v>
      </c>
      <c r="C452" s="14" t="str">
        <f>VLOOKUP($B452,data!$A$6:$M$15000,10)</f>
        <v>N/A</v>
      </c>
      <c r="D452" s="11">
        <f t="shared" si="22"/>
        <v>7</v>
      </c>
      <c r="E452" s="14" t="e">
        <f t="shared" si="23"/>
        <v>#DIV/0!</v>
      </c>
    </row>
    <row r="453" spans="1:5">
      <c r="A453" s="1">
        <v>35998</v>
      </c>
      <c r="B453" s="4">
        <v>35998</v>
      </c>
      <c r="C453" s="14" t="str">
        <f>VLOOKUP($B453,data!$A$6:$M$15000,10)</f>
        <v>N/A</v>
      </c>
      <c r="D453" s="11">
        <f t="shared" si="22"/>
        <v>7</v>
      </c>
      <c r="E453" s="14" t="e">
        <f t="shared" si="23"/>
        <v>#DIV/0!</v>
      </c>
    </row>
    <row r="454" spans="1:5">
      <c r="A454" s="1">
        <v>35999</v>
      </c>
      <c r="B454" s="4">
        <v>35999</v>
      </c>
      <c r="C454" s="14" t="str">
        <f>VLOOKUP($B454,data!$A$6:$M$15000,10)</f>
        <v>N/A</v>
      </c>
      <c r="D454" s="11">
        <f t="shared" si="22"/>
        <v>7</v>
      </c>
      <c r="E454" s="14" t="e">
        <f t="shared" si="23"/>
        <v>#DIV/0!</v>
      </c>
    </row>
    <row r="455" spans="1:5">
      <c r="A455" s="1">
        <v>36000</v>
      </c>
      <c r="B455" s="4">
        <v>36000</v>
      </c>
      <c r="C455" s="14" t="str">
        <f>VLOOKUP($B455,data!$A$6:$M$15000,10)</f>
        <v>N/A</v>
      </c>
      <c r="D455" s="11">
        <f t="shared" ref="D455:D518" si="24">IF(B455&lt;&gt;"",MONTH(B455),0)</f>
        <v>7</v>
      </c>
      <c r="E455" s="14" t="e">
        <f t="shared" si="23"/>
        <v>#DIV/0!</v>
      </c>
    </row>
    <row r="456" spans="1:5">
      <c r="A456" s="1">
        <v>36001</v>
      </c>
      <c r="B456" s="4">
        <v>36001</v>
      </c>
      <c r="C456" s="14" t="str">
        <f>VLOOKUP($B456,data!$A$6:$M$15000,10)</f>
        <v>N/A</v>
      </c>
      <c r="D456" s="11">
        <f t="shared" si="24"/>
        <v>7</v>
      </c>
      <c r="E456" s="14" t="e">
        <f t="shared" si="23"/>
        <v>#DIV/0!</v>
      </c>
    </row>
    <row r="457" spans="1:5">
      <c r="A457" s="1">
        <v>36002</v>
      </c>
      <c r="B457" s="4">
        <v>36002</v>
      </c>
      <c r="C457" s="14" t="str">
        <f>VLOOKUP($B457,data!$A$6:$M$15000,10)</f>
        <v>N/A</v>
      </c>
      <c r="D457" s="11">
        <f t="shared" si="24"/>
        <v>7</v>
      </c>
      <c r="E457" s="14" t="e">
        <f t="shared" si="23"/>
        <v>#DIV/0!</v>
      </c>
    </row>
    <row r="458" spans="1:5">
      <c r="A458" s="1">
        <v>36003</v>
      </c>
      <c r="B458" s="4">
        <v>36003</v>
      </c>
      <c r="C458" s="14" t="str">
        <f>VLOOKUP($B458,data!$A$6:$M$15000,10)</f>
        <v>N/A</v>
      </c>
      <c r="D458" s="11">
        <f t="shared" si="24"/>
        <v>7</v>
      </c>
      <c r="E458" s="14" t="e">
        <f t="shared" si="23"/>
        <v>#DIV/0!</v>
      </c>
    </row>
    <row r="459" spans="1:5">
      <c r="A459" s="1">
        <v>36004</v>
      </c>
      <c r="B459" s="4">
        <v>36004</v>
      </c>
      <c r="C459" s="14" t="str">
        <f>VLOOKUP($B459,data!$A$6:$M$15000,10)</f>
        <v>N/A</v>
      </c>
      <c r="D459" s="11">
        <f t="shared" si="24"/>
        <v>7</v>
      </c>
      <c r="E459" s="14" t="e">
        <f t="shared" si="23"/>
        <v>#DIV/0!</v>
      </c>
    </row>
    <row r="460" spans="1:5">
      <c r="A460" s="1">
        <v>36005</v>
      </c>
      <c r="B460" s="4">
        <v>36005</v>
      </c>
      <c r="C460" s="14" t="str">
        <f>VLOOKUP($B460,data!$A$6:$M$15000,10)</f>
        <v>N/A</v>
      </c>
      <c r="D460" s="11">
        <f t="shared" si="24"/>
        <v>7</v>
      </c>
      <c r="E460" s="14" t="e">
        <f t="shared" ref="E460:E523" si="25">AVERAGE(C454:C460)</f>
        <v>#DIV/0!</v>
      </c>
    </row>
    <row r="461" spans="1:5">
      <c r="A461" s="1">
        <v>36006</v>
      </c>
      <c r="B461" s="4">
        <v>36006</v>
      </c>
      <c r="C461" s="14" t="str">
        <f>VLOOKUP($B461,data!$A$6:$M$15000,10)</f>
        <v>N/A</v>
      </c>
      <c r="D461" s="11">
        <f t="shared" si="24"/>
        <v>7</v>
      </c>
      <c r="E461" s="14" t="e">
        <f t="shared" si="25"/>
        <v>#DIV/0!</v>
      </c>
    </row>
    <row r="462" spans="1:5">
      <c r="A462" s="1">
        <v>36007</v>
      </c>
      <c r="B462" s="4">
        <v>36007</v>
      </c>
      <c r="C462" s="14" t="str">
        <f>VLOOKUP($B462,data!$A$6:$M$15000,10)</f>
        <v>N/A</v>
      </c>
      <c r="D462" s="11">
        <f t="shared" si="24"/>
        <v>7</v>
      </c>
      <c r="E462" s="14" t="e">
        <f t="shared" si="25"/>
        <v>#DIV/0!</v>
      </c>
    </row>
    <row r="463" spans="1:5">
      <c r="A463" s="1">
        <v>36008</v>
      </c>
      <c r="B463" s="4">
        <v>36008</v>
      </c>
      <c r="C463" s="14">
        <f>VLOOKUP($B463,data!$A$6:$M$15000,10)</f>
        <v>2962000</v>
      </c>
      <c r="D463" s="11">
        <f t="shared" si="24"/>
        <v>8</v>
      </c>
      <c r="E463" s="14">
        <f t="shared" si="25"/>
        <v>2962000</v>
      </c>
    </row>
    <row r="464" spans="1:5">
      <c r="A464" s="1">
        <v>36009</v>
      </c>
      <c r="B464" s="4">
        <v>36009</v>
      </c>
      <c r="C464" s="14">
        <f>VLOOKUP($B464,data!$A$6:$M$15000,10)</f>
        <v>2976000</v>
      </c>
      <c r="D464" s="11">
        <f t="shared" si="24"/>
        <v>8</v>
      </c>
      <c r="E464" s="14">
        <f t="shared" si="25"/>
        <v>2969000</v>
      </c>
    </row>
    <row r="465" spans="1:5">
      <c r="A465" s="1">
        <v>36010</v>
      </c>
      <c r="B465" s="4">
        <v>36010</v>
      </c>
      <c r="C465" s="14">
        <f>VLOOKUP($B465,data!$A$6:$M$15000,10)</f>
        <v>3086000</v>
      </c>
      <c r="D465" s="11">
        <f t="shared" si="24"/>
        <v>8</v>
      </c>
      <c r="E465" s="14">
        <f t="shared" si="25"/>
        <v>3008000</v>
      </c>
    </row>
    <row r="466" spans="1:5">
      <c r="A466" s="1">
        <v>36011</v>
      </c>
      <c r="B466" s="4">
        <v>36011</v>
      </c>
      <c r="C466" s="14">
        <f>VLOOKUP($B466,data!$A$6:$M$15000,10)</f>
        <v>2901000</v>
      </c>
      <c r="D466" s="11">
        <f t="shared" si="24"/>
        <v>8</v>
      </c>
      <c r="E466" s="14">
        <f t="shared" si="25"/>
        <v>2981250</v>
      </c>
    </row>
    <row r="467" spans="1:5">
      <c r="A467" s="1">
        <v>36012</v>
      </c>
      <c r="B467" s="4">
        <v>36012</v>
      </c>
      <c r="C467" s="14">
        <f>VLOOKUP($B467,data!$A$6:$M$15000,10)</f>
        <v>3080000</v>
      </c>
      <c r="D467" s="11">
        <f t="shared" si="24"/>
        <v>8</v>
      </c>
      <c r="E467" s="14">
        <f t="shared" si="25"/>
        <v>3001000</v>
      </c>
    </row>
    <row r="468" spans="1:5">
      <c r="A468" s="1">
        <v>36013</v>
      </c>
      <c r="B468" s="4">
        <v>36013</v>
      </c>
      <c r="C468" s="14">
        <f>VLOOKUP($B468,data!$A$6:$M$15000,10)</f>
        <v>2905000</v>
      </c>
      <c r="D468" s="11">
        <f t="shared" si="24"/>
        <v>8</v>
      </c>
      <c r="E468" s="14">
        <f t="shared" si="25"/>
        <v>2985000</v>
      </c>
    </row>
    <row r="469" spans="1:5">
      <c r="A469" s="1">
        <v>36014</v>
      </c>
      <c r="B469" s="4">
        <v>36014</v>
      </c>
      <c r="C469" s="14">
        <f>VLOOKUP($B469,data!$A$6:$M$15000,10)</f>
        <v>3104000</v>
      </c>
      <c r="D469" s="11">
        <f t="shared" si="24"/>
        <v>8</v>
      </c>
      <c r="E469" s="14">
        <f t="shared" si="25"/>
        <v>3002000</v>
      </c>
    </row>
    <row r="470" spans="1:5">
      <c r="A470" s="1">
        <v>36015</v>
      </c>
      <c r="B470" s="4">
        <v>36015</v>
      </c>
      <c r="C470" s="14">
        <f>VLOOKUP($B470,data!$A$6:$M$15000,10)</f>
        <v>2830000</v>
      </c>
      <c r="D470" s="11">
        <f t="shared" si="24"/>
        <v>8</v>
      </c>
      <c r="E470" s="14">
        <f t="shared" si="25"/>
        <v>2983142.8571428573</v>
      </c>
    </row>
    <row r="471" spans="1:5">
      <c r="A471" s="1">
        <v>36016</v>
      </c>
      <c r="B471" s="4">
        <v>36016</v>
      </c>
      <c r="C471" s="14">
        <f>VLOOKUP($B471,data!$A$6:$M$15000,10)</f>
        <v>2915000</v>
      </c>
      <c r="D471" s="11">
        <f t="shared" si="24"/>
        <v>8</v>
      </c>
      <c r="E471" s="14">
        <f t="shared" si="25"/>
        <v>2974428.5714285714</v>
      </c>
    </row>
    <row r="472" spans="1:5">
      <c r="A472" s="1">
        <v>36017</v>
      </c>
      <c r="B472" s="4">
        <v>36017</v>
      </c>
      <c r="C472" s="14">
        <f>VLOOKUP($B472,data!$A$6:$M$15000,10)</f>
        <v>3053000</v>
      </c>
      <c r="D472" s="11">
        <f t="shared" si="24"/>
        <v>8</v>
      </c>
      <c r="E472" s="14">
        <f t="shared" si="25"/>
        <v>2969714.2857142859</v>
      </c>
    </row>
    <row r="473" spans="1:5">
      <c r="A473" s="1">
        <v>36018</v>
      </c>
      <c r="B473" s="4">
        <v>36018</v>
      </c>
      <c r="C473" s="14">
        <f>VLOOKUP($B473,data!$A$6:$M$15000,10)</f>
        <v>2977000</v>
      </c>
      <c r="D473" s="11">
        <f t="shared" si="24"/>
        <v>8</v>
      </c>
      <c r="E473" s="14">
        <f t="shared" si="25"/>
        <v>2980571.4285714286</v>
      </c>
    </row>
    <row r="474" spans="1:5">
      <c r="A474" s="1">
        <v>36019</v>
      </c>
      <c r="B474" s="4">
        <v>36019</v>
      </c>
      <c r="C474" s="14">
        <f>VLOOKUP($B474,data!$A$6:$M$15000,10)</f>
        <v>2933000</v>
      </c>
      <c r="D474" s="11">
        <f t="shared" si="24"/>
        <v>8</v>
      </c>
      <c r="E474" s="14">
        <f t="shared" si="25"/>
        <v>2959571.4285714286</v>
      </c>
    </row>
    <row r="475" spans="1:5">
      <c r="A475" s="1">
        <v>36020</v>
      </c>
      <c r="B475" s="4">
        <v>36020</v>
      </c>
      <c r="C475" s="14">
        <f>VLOOKUP($B475,data!$A$6:$M$15000,10)</f>
        <v>2921000</v>
      </c>
      <c r="D475" s="11">
        <f t="shared" si="24"/>
        <v>8</v>
      </c>
      <c r="E475" s="14">
        <f t="shared" si="25"/>
        <v>2961857.1428571427</v>
      </c>
    </row>
    <row r="476" spans="1:5">
      <c r="A476" s="1">
        <v>36021</v>
      </c>
      <c r="B476" s="4">
        <v>36021</v>
      </c>
      <c r="C476" s="14">
        <f>VLOOKUP($B476,data!$A$6:$M$15000,10)</f>
        <v>2921000</v>
      </c>
      <c r="D476" s="11">
        <f t="shared" si="24"/>
        <v>8</v>
      </c>
      <c r="E476" s="14">
        <f t="shared" si="25"/>
        <v>2935714.2857142859</v>
      </c>
    </row>
    <row r="477" spans="1:5">
      <c r="A477" s="1">
        <v>36022</v>
      </c>
      <c r="B477" s="4">
        <v>36022</v>
      </c>
      <c r="C477" s="14">
        <f>VLOOKUP($B477,data!$A$6:$M$15000,10)</f>
        <v>2914000</v>
      </c>
      <c r="D477" s="11">
        <f t="shared" si="24"/>
        <v>8</v>
      </c>
      <c r="E477" s="14">
        <f t="shared" si="25"/>
        <v>2947714.2857142859</v>
      </c>
    </row>
    <row r="478" spans="1:5">
      <c r="A478" s="1">
        <v>36023</v>
      </c>
      <c r="B478" s="4">
        <v>36023</v>
      </c>
      <c r="C478" s="14">
        <f>VLOOKUP($B478,data!$A$6:$M$15000,10)</f>
        <v>2966000</v>
      </c>
      <c r="D478" s="11">
        <f t="shared" si="24"/>
        <v>8</v>
      </c>
      <c r="E478" s="14">
        <f t="shared" si="25"/>
        <v>2955000</v>
      </c>
    </row>
    <row r="479" spans="1:5">
      <c r="A479" s="1">
        <v>36024</v>
      </c>
      <c r="B479" s="4">
        <v>36024</v>
      </c>
      <c r="C479" s="14">
        <f>VLOOKUP($B479,data!$A$6:$M$15000,10)</f>
        <v>3017000</v>
      </c>
      <c r="D479" s="11">
        <f t="shared" si="24"/>
        <v>8</v>
      </c>
      <c r="E479" s="14">
        <f t="shared" si="25"/>
        <v>2949857.1428571427</v>
      </c>
    </row>
    <row r="480" spans="1:5">
      <c r="A480" s="1">
        <v>36025</v>
      </c>
      <c r="B480" s="4">
        <v>36025</v>
      </c>
      <c r="C480" s="14">
        <f>VLOOKUP($B480,data!$A$6:$M$15000,10)</f>
        <v>3126000</v>
      </c>
      <c r="D480" s="11">
        <f t="shared" si="24"/>
        <v>8</v>
      </c>
      <c r="E480" s="14">
        <f t="shared" si="25"/>
        <v>2971142.8571428573</v>
      </c>
    </row>
    <row r="481" spans="1:5">
      <c r="A481" s="1">
        <v>36026</v>
      </c>
      <c r="B481" s="4">
        <v>36026</v>
      </c>
      <c r="C481" s="14">
        <f>VLOOKUP($B481,data!$A$6:$M$15000,10)</f>
        <v>3173000</v>
      </c>
      <c r="D481" s="11">
        <f t="shared" si="24"/>
        <v>8</v>
      </c>
      <c r="E481" s="14">
        <f t="shared" si="25"/>
        <v>3005428.5714285714</v>
      </c>
    </row>
    <row r="482" spans="1:5">
      <c r="A482" s="1">
        <v>36027</v>
      </c>
      <c r="B482" s="4">
        <v>36027</v>
      </c>
      <c r="C482" s="14">
        <f>VLOOKUP($B482,data!$A$6:$M$15000,10)</f>
        <v>3213000</v>
      </c>
      <c r="D482" s="11">
        <f t="shared" si="24"/>
        <v>8</v>
      </c>
      <c r="E482" s="14">
        <f t="shared" si="25"/>
        <v>3047142.8571428573</v>
      </c>
    </row>
    <row r="483" spans="1:5">
      <c r="A483" s="1">
        <v>36028</v>
      </c>
      <c r="B483" s="4">
        <v>36028</v>
      </c>
      <c r="C483" s="14">
        <f>VLOOKUP($B483,data!$A$6:$M$15000,10)</f>
        <v>3249000</v>
      </c>
      <c r="D483" s="11">
        <f t="shared" si="24"/>
        <v>8</v>
      </c>
      <c r="E483" s="14">
        <f t="shared" si="25"/>
        <v>3094000</v>
      </c>
    </row>
    <row r="484" spans="1:5">
      <c r="A484" s="1">
        <v>36029</v>
      </c>
      <c r="B484" s="4">
        <v>36029</v>
      </c>
      <c r="C484" s="14">
        <f>VLOOKUP($B484,data!$A$6:$M$15000,10)</f>
        <v>2804000</v>
      </c>
      <c r="D484" s="11">
        <f t="shared" si="24"/>
        <v>8</v>
      </c>
      <c r="E484" s="14">
        <f t="shared" si="25"/>
        <v>3078285.7142857141</v>
      </c>
    </row>
    <row r="485" spans="1:5">
      <c r="A485" s="1">
        <v>36030</v>
      </c>
      <c r="B485" s="4">
        <v>36030</v>
      </c>
      <c r="C485" s="14">
        <f>VLOOKUP($B485,data!$A$6:$M$15000,10)</f>
        <v>2780000</v>
      </c>
      <c r="D485" s="11">
        <f t="shared" si="24"/>
        <v>8</v>
      </c>
      <c r="E485" s="14">
        <f t="shared" si="25"/>
        <v>3051714.2857142859</v>
      </c>
    </row>
    <row r="486" spans="1:5">
      <c r="A486" s="1">
        <v>36031</v>
      </c>
      <c r="B486" s="4">
        <v>36031</v>
      </c>
      <c r="C486" s="14">
        <f>VLOOKUP($B486,data!$A$6:$M$15000,10)</f>
        <v>2747000</v>
      </c>
      <c r="D486" s="11">
        <f t="shared" si="24"/>
        <v>8</v>
      </c>
      <c r="E486" s="14">
        <f t="shared" si="25"/>
        <v>3013142.8571428573</v>
      </c>
    </row>
    <row r="487" spans="1:5">
      <c r="A487" s="1">
        <v>36032</v>
      </c>
      <c r="B487" s="4">
        <v>36032</v>
      </c>
      <c r="C487" s="14">
        <f>VLOOKUP($B487,data!$A$6:$M$15000,10)</f>
        <v>3049000</v>
      </c>
      <c r="D487" s="11">
        <f t="shared" si="24"/>
        <v>8</v>
      </c>
      <c r="E487" s="14">
        <f t="shared" si="25"/>
        <v>3002142.8571428573</v>
      </c>
    </row>
    <row r="488" spans="1:5">
      <c r="A488" s="1">
        <v>36033</v>
      </c>
      <c r="B488" s="4">
        <v>36033</v>
      </c>
      <c r="C488" s="14">
        <f>VLOOKUP($B488,data!$A$6:$M$15000,10)</f>
        <v>3097000</v>
      </c>
      <c r="D488" s="11">
        <f t="shared" si="24"/>
        <v>8</v>
      </c>
      <c r="E488" s="14">
        <f t="shared" si="25"/>
        <v>2991285.7142857141</v>
      </c>
    </row>
    <row r="489" spans="1:5">
      <c r="A489" s="1">
        <v>36034</v>
      </c>
      <c r="B489" s="4">
        <v>36034</v>
      </c>
      <c r="C489" s="14">
        <f>VLOOKUP($B489,data!$A$6:$M$15000,10)</f>
        <v>3161000</v>
      </c>
      <c r="D489" s="11">
        <f t="shared" si="24"/>
        <v>8</v>
      </c>
      <c r="E489" s="14">
        <f t="shared" si="25"/>
        <v>2983857.1428571427</v>
      </c>
    </row>
    <row r="490" spans="1:5">
      <c r="A490" s="1">
        <v>36035</v>
      </c>
      <c r="B490" s="4">
        <v>36035</v>
      </c>
      <c r="C490" s="14">
        <f>VLOOKUP($B490,data!$A$6:$M$15000,10)</f>
        <v>2978000</v>
      </c>
      <c r="D490" s="11">
        <f t="shared" si="24"/>
        <v>8</v>
      </c>
      <c r="E490" s="14">
        <f t="shared" si="25"/>
        <v>2945142.8571428573</v>
      </c>
    </row>
    <row r="491" spans="1:5">
      <c r="A491" s="1">
        <v>36036</v>
      </c>
      <c r="B491" s="4">
        <v>36036</v>
      </c>
      <c r="C491" s="14">
        <f>VLOOKUP($B491,data!$A$6:$M$15000,10)</f>
        <v>2991000</v>
      </c>
      <c r="D491" s="11">
        <f t="shared" si="24"/>
        <v>8</v>
      </c>
      <c r="E491" s="14">
        <f t="shared" si="25"/>
        <v>2971857.1428571427</v>
      </c>
    </row>
    <row r="492" spans="1:5">
      <c r="A492" s="1">
        <v>36037</v>
      </c>
      <c r="B492" s="4">
        <v>36037</v>
      </c>
      <c r="C492" s="14">
        <f>VLOOKUP($B492,data!$A$6:$M$15000,10)</f>
        <v>3020000</v>
      </c>
      <c r="D492" s="11">
        <f t="shared" si="24"/>
        <v>8</v>
      </c>
      <c r="E492" s="14">
        <f t="shared" si="25"/>
        <v>3006142.8571428573</v>
      </c>
    </row>
    <row r="493" spans="1:5">
      <c r="A493" s="1">
        <v>36038</v>
      </c>
      <c r="B493" s="4">
        <v>36038</v>
      </c>
      <c r="C493" s="14">
        <f>VLOOKUP($B493,data!$A$6:$M$15000,10)</f>
        <v>2932000</v>
      </c>
      <c r="D493" s="11">
        <f t="shared" si="24"/>
        <v>8</v>
      </c>
      <c r="E493" s="14">
        <f t="shared" si="25"/>
        <v>3032571.4285714286</v>
      </c>
    </row>
    <row r="494" spans="1:5">
      <c r="A494" s="1">
        <v>36039</v>
      </c>
      <c r="B494" s="4">
        <v>36039</v>
      </c>
      <c r="C494" s="14">
        <f>VLOOKUP($B494,data!$A$6:$M$15000,10)</f>
        <v>2721000</v>
      </c>
      <c r="D494" s="11">
        <f t="shared" si="24"/>
        <v>9</v>
      </c>
      <c r="E494" s="14">
        <f t="shared" si="25"/>
        <v>2985714.2857142859</v>
      </c>
    </row>
    <row r="495" spans="1:5">
      <c r="A495" s="1">
        <v>36040</v>
      </c>
      <c r="B495" s="4">
        <v>36040</v>
      </c>
      <c r="C495" s="14">
        <f>VLOOKUP($B495,data!$A$6:$M$15000,10)</f>
        <v>2719000</v>
      </c>
      <c r="D495" s="11">
        <f t="shared" si="24"/>
        <v>9</v>
      </c>
      <c r="E495" s="14">
        <f t="shared" si="25"/>
        <v>2931714.2857142859</v>
      </c>
    </row>
    <row r="496" spans="1:5">
      <c r="A496" s="1">
        <v>36041</v>
      </c>
      <c r="B496" s="4">
        <v>36041</v>
      </c>
      <c r="C496" s="14">
        <f>VLOOKUP($B496,data!$A$6:$M$15000,10)</f>
        <v>2618000</v>
      </c>
      <c r="D496" s="11">
        <f t="shared" si="24"/>
        <v>9</v>
      </c>
      <c r="E496" s="14">
        <f t="shared" si="25"/>
        <v>2854142.8571428573</v>
      </c>
    </row>
    <row r="497" spans="1:5">
      <c r="A497" s="1">
        <v>36042</v>
      </c>
      <c r="B497" s="4">
        <v>36042</v>
      </c>
      <c r="C497" s="14">
        <f>VLOOKUP($B497,data!$A$6:$M$15000,10)</f>
        <v>2823000</v>
      </c>
      <c r="D497" s="11">
        <f t="shared" si="24"/>
        <v>9</v>
      </c>
      <c r="E497" s="14">
        <f t="shared" si="25"/>
        <v>2832000</v>
      </c>
    </row>
    <row r="498" spans="1:5">
      <c r="A498" s="1">
        <v>36043</v>
      </c>
      <c r="B498" s="4">
        <v>36043</v>
      </c>
      <c r="C498" s="14">
        <f>VLOOKUP($B498,data!$A$6:$M$15000,10)</f>
        <v>2879000</v>
      </c>
      <c r="D498" s="11">
        <f t="shared" si="24"/>
        <v>9</v>
      </c>
      <c r="E498" s="14">
        <f t="shared" si="25"/>
        <v>2816000</v>
      </c>
    </row>
    <row r="499" spans="1:5">
      <c r="A499" s="1">
        <v>36044</v>
      </c>
      <c r="B499" s="4">
        <v>36044</v>
      </c>
      <c r="C499" s="14">
        <f>VLOOKUP($B499,data!$A$6:$M$15000,10)</f>
        <v>2837000</v>
      </c>
      <c r="D499" s="11">
        <f t="shared" si="24"/>
        <v>9</v>
      </c>
      <c r="E499" s="14">
        <f t="shared" si="25"/>
        <v>2789857.1428571427</v>
      </c>
    </row>
    <row r="500" spans="1:5">
      <c r="A500" s="1">
        <v>36045</v>
      </c>
      <c r="B500" s="4">
        <v>36045</v>
      </c>
      <c r="C500" s="14">
        <f>VLOOKUP($B500,data!$A$6:$M$15000,10)</f>
        <v>2846000</v>
      </c>
      <c r="D500" s="11">
        <f t="shared" si="24"/>
        <v>9</v>
      </c>
      <c r="E500" s="14">
        <f t="shared" si="25"/>
        <v>2777571.4285714286</v>
      </c>
    </row>
    <row r="501" spans="1:5">
      <c r="A501" s="1">
        <v>36046</v>
      </c>
      <c r="B501" s="4">
        <v>36046</v>
      </c>
      <c r="C501" s="14">
        <f>VLOOKUP($B501,data!$A$6:$M$15000,10)</f>
        <v>2880000</v>
      </c>
      <c r="D501" s="11">
        <f t="shared" si="24"/>
        <v>9</v>
      </c>
      <c r="E501" s="14">
        <f t="shared" si="25"/>
        <v>2800285.7142857141</v>
      </c>
    </row>
    <row r="502" spans="1:5">
      <c r="A502" s="1">
        <v>36047</v>
      </c>
      <c r="B502" s="4">
        <v>36047</v>
      </c>
      <c r="C502" s="14">
        <f>VLOOKUP($B502,data!$A$6:$M$15000,10)</f>
        <v>2832000</v>
      </c>
      <c r="D502" s="11">
        <f t="shared" si="24"/>
        <v>9</v>
      </c>
      <c r="E502" s="14">
        <f t="shared" si="25"/>
        <v>2816428.5714285714</v>
      </c>
    </row>
    <row r="503" spans="1:5">
      <c r="A503" s="1">
        <v>36048</v>
      </c>
      <c r="B503" s="4">
        <v>36048</v>
      </c>
      <c r="C503" s="14">
        <f>VLOOKUP($B503,data!$A$6:$M$15000,10)</f>
        <v>2897000</v>
      </c>
      <c r="D503" s="11">
        <f t="shared" si="24"/>
        <v>9</v>
      </c>
      <c r="E503" s="14">
        <f t="shared" si="25"/>
        <v>2856285.7142857141</v>
      </c>
    </row>
    <row r="504" spans="1:5">
      <c r="A504" s="1">
        <v>36049</v>
      </c>
      <c r="B504" s="4">
        <v>36049</v>
      </c>
      <c r="C504" s="14">
        <f>VLOOKUP($B504,data!$A$6:$M$15000,10)</f>
        <v>2966000</v>
      </c>
      <c r="D504" s="11">
        <f t="shared" si="24"/>
        <v>9</v>
      </c>
      <c r="E504" s="14">
        <f t="shared" si="25"/>
        <v>2876714.2857142859</v>
      </c>
    </row>
    <row r="505" spans="1:5">
      <c r="A505" s="1">
        <v>36050</v>
      </c>
      <c r="B505" s="4">
        <v>36050</v>
      </c>
      <c r="C505" s="14">
        <f>VLOOKUP($B505,data!$A$6:$M$15000,10)</f>
        <v>2860000</v>
      </c>
      <c r="D505" s="11">
        <f t="shared" si="24"/>
        <v>9</v>
      </c>
      <c r="E505" s="14">
        <f t="shared" si="25"/>
        <v>2874000</v>
      </c>
    </row>
    <row r="506" spans="1:5">
      <c r="A506" s="1">
        <v>36051</v>
      </c>
      <c r="B506" s="4">
        <v>36051</v>
      </c>
      <c r="C506" s="14">
        <f>VLOOKUP($B506,data!$A$6:$M$15000,10)</f>
        <v>3056000</v>
      </c>
      <c r="D506" s="11">
        <f t="shared" si="24"/>
        <v>9</v>
      </c>
      <c r="E506" s="14">
        <f t="shared" si="25"/>
        <v>2905285.7142857141</v>
      </c>
    </row>
    <row r="507" spans="1:5">
      <c r="A507" s="1">
        <v>36052</v>
      </c>
      <c r="B507" s="4">
        <v>36052</v>
      </c>
      <c r="C507" s="14">
        <f>VLOOKUP($B507,data!$A$6:$M$15000,10)</f>
        <v>2906000</v>
      </c>
      <c r="D507" s="11">
        <f t="shared" si="24"/>
        <v>9</v>
      </c>
      <c r="E507" s="14">
        <f t="shared" si="25"/>
        <v>2913857.1428571427</v>
      </c>
    </row>
    <row r="508" spans="1:5">
      <c r="A508" s="1">
        <v>36053</v>
      </c>
      <c r="B508" s="4">
        <v>36053</v>
      </c>
      <c r="C508" s="14">
        <f>VLOOKUP($B508,data!$A$6:$M$15000,10)</f>
        <v>2625000</v>
      </c>
      <c r="D508" s="11">
        <f t="shared" si="24"/>
        <v>9</v>
      </c>
      <c r="E508" s="14">
        <f t="shared" si="25"/>
        <v>2877428.5714285714</v>
      </c>
    </row>
    <row r="509" spans="1:5">
      <c r="A509" s="1">
        <v>36054</v>
      </c>
      <c r="B509" s="4">
        <v>36054</v>
      </c>
      <c r="C509" s="14">
        <f>VLOOKUP($B509,data!$A$6:$M$15000,10)</f>
        <v>2703000</v>
      </c>
      <c r="D509" s="11">
        <f t="shared" si="24"/>
        <v>9</v>
      </c>
      <c r="E509" s="14">
        <f t="shared" si="25"/>
        <v>2859000</v>
      </c>
    </row>
    <row r="510" spans="1:5">
      <c r="A510" s="1">
        <v>36055</v>
      </c>
      <c r="B510" s="4">
        <v>36055</v>
      </c>
      <c r="C510" s="14">
        <f>VLOOKUP($B510,data!$A$6:$M$15000,10)</f>
        <v>2612000</v>
      </c>
      <c r="D510" s="11">
        <f t="shared" si="24"/>
        <v>9</v>
      </c>
      <c r="E510" s="14">
        <f t="shared" si="25"/>
        <v>2818285.7142857141</v>
      </c>
    </row>
    <row r="511" spans="1:5">
      <c r="A511" s="1">
        <v>36056</v>
      </c>
      <c r="B511" s="4">
        <v>36056</v>
      </c>
      <c r="C511" s="14">
        <f>VLOOKUP($B511,data!$A$6:$M$15000,10)</f>
        <v>2624000</v>
      </c>
      <c r="D511" s="11">
        <f t="shared" si="24"/>
        <v>9</v>
      </c>
      <c r="E511" s="14">
        <f t="shared" si="25"/>
        <v>2769428.5714285714</v>
      </c>
    </row>
    <row r="512" spans="1:5">
      <c r="A512" s="1">
        <v>36057</v>
      </c>
      <c r="B512" s="4">
        <v>36057</v>
      </c>
      <c r="C512" s="14">
        <f>VLOOKUP($B512,data!$A$6:$M$15000,10)</f>
        <v>2754000</v>
      </c>
      <c r="D512" s="11">
        <f t="shared" si="24"/>
        <v>9</v>
      </c>
      <c r="E512" s="14">
        <f t="shared" si="25"/>
        <v>2754285.7142857141</v>
      </c>
    </row>
    <row r="513" spans="1:5">
      <c r="A513" s="1">
        <v>36058</v>
      </c>
      <c r="B513" s="4">
        <v>36058</v>
      </c>
      <c r="C513" s="14">
        <f>VLOOKUP($B513,data!$A$6:$M$15000,10)</f>
        <v>2712000</v>
      </c>
      <c r="D513" s="11">
        <f t="shared" si="24"/>
        <v>9</v>
      </c>
      <c r="E513" s="14">
        <f t="shared" si="25"/>
        <v>2705142.8571428573</v>
      </c>
    </row>
    <row r="514" spans="1:5">
      <c r="A514" s="1">
        <v>36059</v>
      </c>
      <c r="B514" s="4">
        <v>36059</v>
      </c>
      <c r="C514" s="14">
        <f>VLOOKUP($B514,data!$A$6:$M$15000,10)</f>
        <v>2748000</v>
      </c>
      <c r="D514" s="11">
        <f t="shared" si="24"/>
        <v>9</v>
      </c>
      <c r="E514" s="14">
        <f t="shared" si="25"/>
        <v>2682571.4285714286</v>
      </c>
    </row>
    <row r="515" spans="1:5">
      <c r="A515" s="1">
        <v>36060</v>
      </c>
      <c r="B515" s="4">
        <v>36060</v>
      </c>
      <c r="C515" s="14">
        <f>VLOOKUP($B515,data!$A$6:$M$15000,10)</f>
        <v>2641000</v>
      </c>
      <c r="D515" s="11">
        <f t="shared" si="24"/>
        <v>9</v>
      </c>
      <c r="E515" s="14">
        <f t="shared" si="25"/>
        <v>2684857.1428571427</v>
      </c>
    </row>
    <row r="516" spans="1:5">
      <c r="A516" s="1">
        <v>36061</v>
      </c>
      <c r="B516" s="4">
        <v>36061</v>
      </c>
      <c r="C516" s="14">
        <f>VLOOKUP($B516,data!$A$6:$M$15000,10)</f>
        <v>2560000</v>
      </c>
      <c r="D516" s="11">
        <f t="shared" si="24"/>
        <v>9</v>
      </c>
      <c r="E516" s="14">
        <f t="shared" si="25"/>
        <v>2664428.5714285714</v>
      </c>
    </row>
    <row r="517" spans="1:5">
      <c r="A517" s="1">
        <v>36062</v>
      </c>
      <c r="B517" s="4">
        <v>36062</v>
      </c>
      <c r="C517" s="14">
        <f>VLOOKUP($B517,data!$A$6:$M$15000,10)</f>
        <v>2569000</v>
      </c>
      <c r="D517" s="11">
        <f t="shared" si="24"/>
        <v>9</v>
      </c>
      <c r="E517" s="14">
        <f t="shared" si="25"/>
        <v>2658285.7142857141</v>
      </c>
    </row>
    <row r="518" spans="1:5">
      <c r="A518" s="1">
        <v>36063</v>
      </c>
      <c r="B518" s="4">
        <v>36063</v>
      </c>
      <c r="C518" s="14">
        <f>VLOOKUP($B518,data!$A$6:$M$15000,10)</f>
        <v>2723000</v>
      </c>
      <c r="D518" s="11">
        <f t="shared" si="24"/>
        <v>9</v>
      </c>
      <c r="E518" s="14">
        <f t="shared" si="25"/>
        <v>2672428.5714285714</v>
      </c>
    </row>
    <row r="519" spans="1:5">
      <c r="A519" s="1">
        <v>36064</v>
      </c>
      <c r="B519" s="4">
        <v>36064</v>
      </c>
      <c r="C519" s="14">
        <f>VLOOKUP($B519,data!$A$6:$M$15000,10)</f>
        <v>2626000</v>
      </c>
      <c r="D519" s="11">
        <f t="shared" ref="D519:D582" si="26">IF(B519&lt;&gt;"",MONTH(B519),0)</f>
        <v>9</v>
      </c>
      <c r="E519" s="14">
        <f t="shared" si="25"/>
        <v>2654142.8571428573</v>
      </c>
    </row>
    <row r="520" spans="1:5">
      <c r="A520" s="1">
        <v>36065</v>
      </c>
      <c r="B520" s="4">
        <v>36065</v>
      </c>
      <c r="C520" s="14">
        <f>VLOOKUP($B520,data!$A$6:$M$15000,10)</f>
        <v>2564000</v>
      </c>
      <c r="D520" s="11">
        <f t="shared" si="26"/>
        <v>9</v>
      </c>
      <c r="E520" s="14">
        <f t="shared" si="25"/>
        <v>2633000</v>
      </c>
    </row>
    <row r="521" spans="1:5">
      <c r="A521" s="1">
        <v>36066</v>
      </c>
      <c r="B521" s="4">
        <v>36066</v>
      </c>
      <c r="C521" s="14">
        <f>VLOOKUP($B521,data!$A$6:$M$15000,10)</f>
        <v>2486000</v>
      </c>
      <c r="D521" s="11">
        <f t="shared" si="26"/>
        <v>9</v>
      </c>
      <c r="E521" s="14">
        <f t="shared" si="25"/>
        <v>2595571.4285714286</v>
      </c>
    </row>
    <row r="522" spans="1:5">
      <c r="A522" s="1">
        <v>36067</v>
      </c>
      <c r="B522" s="4">
        <v>36067</v>
      </c>
      <c r="C522" s="14">
        <f>VLOOKUP($B522,data!$A$6:$M$15000,10)</f>
        <v>2547000</v>
      </c>
      <c r="D522" s="11">
        <f t="shared" si="26"/>
        <v>9</v>
      </c>
      <c r="E522" s="14">
        <f t="shared" si="25"/>
        <v>2582142.8571428573</v>
      </c>
    </row>
    <row r="523" spans="1:5">
      <c r="A523" s="1">
        <v>36068</v>
      </c>
      <c r="B523" s="4">
        <v>36068</v>
      </c>
      <c r="C523" s="14">
        <f>VLOOKUP($B523,data!$A$6:$M$15000,10)</f>
        <v>2633000</v>
      </c>
      <c r="D523" s="11">
        <f t="shared" si="26"/>
        <v>9</v>
      </c>
      <c r="E523" s="14">
        <f t="shared" si="25"/>
        <v>2592571.4285714286</v>
      </c>
    </row>
    <row r="524" spans="1:5">
      <c r="A524" s="1">
        <v>36069</v>
      </c>
      <c r="B524" s="4">
        <v>36069</v>
      </c>
      <c r="C524" s="14">
        <f>VLOOKUP($B524,data!$A$6:$M$15000,10)</f>
        <v>2478000</v>
      </c>
      <c r="D524" s="11">
        <f t="shared" si="26"/>
        <v>10</v>
      </c>
      <c r="E524" s="14">
        <f t="shared" ref="E524:E587" si="27">AVERAGE(C518:C524)</f>
        <v>2579571.4285714286</v>
      </c>
    </row>
    <row r="525" spans="1:5">
      <c r="A525" s="1">
        <v>36070</v>
      </c>
      <c r="B525" s="4">
        <v>36070</v>
      </c>
      <c r="C525" s="14">
        <f>VLOOKUP($B525,data!$A$6:$M$15000,10)</f>
        <v>2319000</v>
      </c>
      <c r="D525" s="11">
        <f t="shared" si="26"/>
        <v>10</v>
      </c>
      <c r="E525" s="14">
        <f t="shared" si="27"/>
        <v>2521857.1428571427</v>
      </c>
    </row>
    <row r="526" spans="1:5">
      <c r="A526" s="1">
        <v>36071</v>
      </c>
      <c r="B526" s="4">
        <v>36071</v>
      </c>
      <c r="C526" s="14">
        <f>VLOOKUP($B526,data!$A$6:$M$15000,10)</f>
        <v>2515000</v>
      </c>
      <c r="D526" s="11">
        <f t="shared" si="26"/>
        <v>10</v>
      </c>
      <c r="E526" s="14">
        <f t="shared" si="27"/>
        <v>2506000</v>
      </c>
    </row>
    <row r="527" spans="1:5">
      <c r="A527" s="1">
        <v>36072</v>
      </c>
      <c r="B527" s="4">
        <v>36072</v>
      </c>
      <c r="C527" s="14">
        <f>VLOOKUP($B527,data!$A$6:$M$15000,10)</f>
        <v>2611000</v>
      </c>
      <c r="D527" s="11">
        <f t="shared" si="26"/>
        <v>10</v>
      </c>
      <c r="E527" s="14">
        <f t="shared" si="27"/>
        <v>2512714.2857142859</v>
      </c>
    </row>
    <row r="528" spans="1:5">
      <c r="A528" s="1">
        <v>36073</v>
      </c>
      <c r="B528" s="4">
        <v>36073</v>
      </c>
      <c r="C528" s="14">
        <f>VLOOKUP($B528,data!$A$6:$M$15000,10)</f>
        <v>2722000</v>
      </c>
      <c r="D528" s="11">
        <f t="shared" si="26"/>
        <v>10</v>
      </c>
      <c r="E528" s="14">
        <f t="shared" si="27"/>
        <v>2546428.5714285714</v>
      </c>
    </row>
    <row r="529" spans="1:5">
      <c r="A529" s="1">
        <v>36074</v>
      </c>
      <c r="B529" s="4">
        <v>36074</v>
      </c>
      <c r="C529" s="14">
        <f>VLOOKUP($B529,data!$A$6:$M$15000,10)</f>
        <v>2672000</v>
      </c>
      <c r="D529" s="11">
        <f t="shared" si="26"/>
        <v>10</v>
      </c>
      <c r="E529" s="14">
        <f t="shared" si="27"/>
        <v>2564285.7142857141</v>
      </c>
    </row>
    <row r="530" spans="1:5">
      <c r="A530" s="1">
        <v>36075</v>
      </c>
      <c r="B530" s="4">
        <v>36075</v>
      </c>
      <c r="C530" s="14">
        <f>VLOOKUP($B530,data!$A$6:$M$15000,10)</f>
        <v>2651000</v>
      </c>
      <c r="D530" s="11">
        <f t="shared" si="26"/>
        <v>10</v>
      </c>
      <c r="E530" s="14">
        <f t="shared" si="27"/>
        <v>2566857.1428571427</v>
      </c>
    </row>
    <row r="531" spans="1:5">
      <c r="A531" s="1">
        <v>36076</v>
      </c>
      <c r="B531" s="4">
        <v>36076</v>
      </c>
      <c r="C531" s="14">
        <f>VLOOKUP($B531,data!$A$6:$M$15000,10)</f>
        <v>2744000</v>
      </c>
      <c r="D531" s="11">
        <f t="shared" si="26"/>
        <v>10</v>
      </c>
      <c r="E531" s="14">
        <f t="shared" si="27"/>
        <v>2604857.1428571427</v>
      </c>
    </row>
    <row r="532" spans="1:5">
      <c r="A532" s="1">
        <v>36077</v>
      </c>
      <c r="B532" s="4">
        <v>36077</v>
      </c>
      <c r="C532" s="14">
        <f>VLOOKUP($B532,data!$A$6:$M$15000,10)</f>
        <v>2765000</v>
      </c>
      <c r="D532" s="11">
        <f t="shared" si="26"/>
        <v>10</v>
      </c>
      <c r="E532" s="14">
        <f t="shared" si="27"/>
        <v>2668571.4285714286</v>
      </c>
    </row>
    <row r="533" spans="1:5">
      <c r="A533" s="1">
        <v>36078</v>
      </c>
      <c r="B533" s="4">
        <v>36078</v>
      </c>
      <c r="C533" s="14">
        <f>VLOOKUP($B533,data!$A$6:$M$15000,10)</f>
        <v>2700000</v>
      </c>
      <c r="D533" s="11">
        <f t="shared" si="26"/>
        <v>10</v>
      </c>
      <c r="E533" s="14">
        <f t="shared" si="27"/>
        <v>2695000</v>
      </c>
    </row>
    <row r="534" spans="1:5">
      <c r="A534" s="1">
        <v>36079</v>
      </c>
      <c r="B534" s="4">
        <v>36079</v>
      </c>
      <c r="C534" s="14">
        <f>VLOOKUP($B534,data!$A$6:$M$15000,10)</f>
        <v>2610000</v>
      </c>
      <c r="D534" s="11">
        <f t="shared" si="26"/>
        <v>10</v>
      </c>
      <c r="E534" s="14">
        <f t="shared" si="27"/>
        <v>2694857.1428571427</v>
      </c>
    </row>
    <row r="535" spans="1:5">
      <c r="A535" s="1">
        <v>36080</v>
      </c>
      <c r="B535" s="4">
        <v>36080</v>
      </c>
      <c r="C535" s="14">
        <f>VLOOKUP($B535,data!$A$6:$M$15000,10)</f>
        <v>2809000</v>
      </c>
      <c r="D535" s="11">
        <f t="shared" si="26"/>
        <v>10</v>
      </c>
      <c r="E535" s="14">
        <f t="shared" si="27"/>
        <v>2707285.7142857141</v>
      </c>
    </row>
    <row r="536" spans="1:5">
      <c r="A536" s="1">
        <v>36081</v>
      </c>
      <c r="B536" s="4">
        <v>36081</v>
      </c>
      <c r="C536" s="14">
        <f>VLOOKUP($B536,data!$A$6:$M$15000,10)</f>
        <v>2816000</v>
      </c>
      <c r="D536" s="11">
        <f t="shared" si="26"/>
        <v>10</v>
      </c>
      <c r="E536" s="14">
        <f t="shared" si="27"/>
        <v>2727857.1428571427</v>
      </c>
    </row>
    <row r="537" spans="1:5">
      <c r="A537" s="1">
        <v>36082</v>
      </c>
      <c r="B537" s="4">
        <v>36082</v>
      </c>
      <c r="C537" s="14">
        <f>VLOOKUP($B537,data!$A$6:$M$15000,10)</f>
        <v>2987000</v>
      </c>
      <c r="D537" s="11">
        <f t="shared" si="26"/>
        <v>10</v>
      </c>
      <c r="E537" s="14">
        <f t="shared" si="27"/>
        <v>2775857.1428571427</v>
      </c>
    </row>
    <row r="538" spans="1:5">
      <c r="A538" s="1">
        <v>36083</v>
      </c>
      <c r="B538" s="4">
        <v>36083</v>
      </c>
      <c r="C538" s="14">
        <f>VLOOKUP($B538,data!$A$6:$M$15000,10)</f>
        <v>2990000</v>
      </c>
      <c r="D538" s="11">
        <f t="shared" si="26"/>
        <v>10</v>
      </c>
      <c r="E538" s="14">
        <f t="shared" si="27"/>
        <v>2811000</v>
      </c>
    </row>
    <row r="539" spans="1:5">
      <c r="A539" s="1">
        <v>36084</v>
      </c>
      <c r="B539" s="4">
        <v>36084</v>
      </c>
      <c r="C539" s="14">
        <f>VLOOKUP($B539,data!$A$6:$M$15000,10)</f>
        <v>2959000</v>
      </c>
      <c r="D539" s="11">
        <f t="shared" si="26"/>
        <v>10</v>
      </c>
      <c r="E539" s="14">
        <f t="shared" si="27"/>
        <v>2838714.2857142859</v>
      </c>
    </row>
    <row r="540" spans="1:5">
      <c r="A540" s="1">
        <v>36085</v>
      </c>
      <c r="B540" s="4">
        <v>36085</v>
      </c>
      <c r="C540" s="14">
        <f>VLOOKUP($B540,data!$A$6:$M$15000,10)</f>
        <v>2518000</v>
      </c>
      <c r="D540" s="11">
        <f t="shared" si="26"/>
        <v>10</v>
      </c>
      <c r="E540" s="14">
        <f t="shared" si="27"/>
        <v>2812714.2857142859</v>
      </c>
    </row>
    <row r="541" spans="1:5">
      <c r="A541" s="1">
        <v>36086</v>
      </c>
      <c r="B541" s="4">
        <v>36086</v>
      </c>
      <c r="C541" s="14">
        <f>VLOOKUP($B541,data!$A$6:$M$15000,10)</f>
        <v>2737000</v>
      </c>
      <c r="D541" s="11">
        <f t="shared" si="26"/>
        <v>10</v>
      </c>
      <c r="E541" s="14">
        <f t="shared" si="27"/>
        <v>2830857.1428571427</v>
      </c>
    </row>
    <row r="542" spans="1:5">
      <c r="A542" s="1">
        <v>36087</v>
      </c>
      <c r="B542" s="4">
        <v>36087</v>
      </c>
      <c r="C542" s="14">
        <f>VLOOKUP($B542,data!$A$6:$M$15000,10)</f>
        <v>2818000</v>
      </c>
      <c r="D542" s="11">
        <f t="shared" si="26"/>
        <v>10</v>
      </c>
      <c r="E542" s="14">
        <f t="shared" si="27"/>
        <v>2832142.8571428573</v>
      </c>
    </row>
    <row r="543" spans="1:5">
      <c r="A543" s="1">
        <v>36088</v>
      </c>
      <c r="B543" s="4">
        <v>36088</v>
      </c>
      <c r="C543" s="14">
        <f>VLOOKUP($B543,data!$A$6:$M$15000,10)</f>
        <v>3060000</v>
      </c>
      <c r="D543" s="11">
        <f t="shared" si="26"/>
        <v>10</v>
      </c>
      <c r="E543" s="14">
        <f t="shared" si="27"/>
        <v>2867000</v>
      </c>
    </row>
    <row r="544" spans="1:5">
      <c r="A544" s="1">
        <v>36089</v>
      </c>
      <c r="B544" s="4">
        <v>36089</v>
      </c>
      <c r="C544" s="14">
        <f>VLOOKUP($B544,data!$A$6:$M$15000,10)</f>
        <v>2994000</v>
      </c>
      <c r="D544" s="11">
        <f t="shared" si="26"/>
        <v>10</v>
      </c>
      <c r="E544" s="14">
        <f t="shared" si="27"/>
        <v>2868000</v>
      </c>
    </row>
    <row r="545" spans="1:5">
      <c r="A545" s="1">
        <v>36090</v>
      </c>
      <c r="B545" s="4">
        <v>36090</v>
      </c>
      <c r="C545" s="14">
        <f>VLOOKUP($B545,data!$A$6:$M$15000,10)</f>
        <v>2937000</v>
      </c>
      <c r="D545" s="11">
        <f t="shared" si="26"/>
        <v>10</v>
      </c>
      <c r="E545" s="14">
        <f t="shared" si="27"/>
        <v>2860428.5714285714</v>
      </c>
    </row>
    <row r="546" spans="1:5">
      <c r="A546" s="1">
        <v>36091</v>
      </c>
      <c r="B546" s="4">
        <v>36091</v>
      </c>
      <c r="C546" s="14">
        <f>VLOOKUP($B546,data!$A$6:$M$15000,10)</f>
        <v>2960000</v>
      </c>
      <c r="D546" s="11">
        <f t="shared" si="26"/>
        <v>10</v>
      </c>
      <c r="E546" s="14">
        <f t="shared" si="27"/>
        <v>2860571.4285714286</v>
      </c>
    </row>
    <row r="547" spans="1:5">
      <c r="A547" s="1">
        <v>36092</v>
      </c>
      <c r="B547" s="4">
        <v>36092</v>
      </c>
      <c r="C547" s="14">
        <f>VLOOKUP($B547,data!$A$6:$M$15000,10)</f>
        <v>2914000</v>
      </c>
      <c r="D547" s="11">
        <f t="shared" si="26"/>
        <v>10</v>
      </c>
      <c r="E547" s="14">
        <f t="shared" si="27"/>
        <v>2917142.8571428573</v>
      </c>
    </row>
    <row r="548" spans="1:5">
      <c r="A548" s="1">
        <v>36093</v>
      </c>
      <c r="B548" s="4">
        <v>36093</v>
      </c>
      <c r="C548" s="14">
        <f>VLOOKUP($B548,data!$A$6:$M$15000,10)</f>
        <v>2748000</v>
      </c>
      <c r="D548" s="11">
        <f t="shared" si="26"/>
        <v>10</v>
      </c>
      <c r="E548" s="14">
        <f t="shared" si="27"/>
        <v>2918714.2857142859</v>
      </c>
    </row>
    <row r="549" spans="1:5">
      <c r="A549" s="1">
        <v>36094</v>
      </c>
      <c r="B549" s="4">
        <v>36094</v>
      </c>
      <c r="C549" s="14">
        <f>VLOOKUP($B549,data!$A$6:$M$15000,10)</f>
        <v>2761000</v>
      </c>
      <c r="D549" s="11">
        <f t="shared" si="26"/>
        <v>10</v>
      </c>
      <c r="E549" s="14">
        <f t="shared" si="27"/>
        <v>2910571.4285714286</v>
      </c>
    </row>
    <row r="550" spans="1:5">
      <c r="A550" s="1">
        <v>36095</v>
      </c>
      <c r="B550" s="4">
        <v>36095</v>
      </c>
      <c r="C550" s="14">
        <f>VLOOKUP($B550,data!$A$6:$M$15000,10)</f>
        <v>2784000</v>
      </c>
      <c r="D550" s="11">
        <f t="shared" si="26"/>
        <v>10</v>
      </c>
      <c r="E550" s="14">
        <f t="shared" si="27"/>
        <v>2871142.8571428573</v>
      </c>
    </row>
    <row r="551" spans="1:5">
      <c r="A551" s="1">
        <v>36096</v>
      </c>
      <c r="B551" s="4">
        <v>36096</v>
      </c>
      <c r="C551" s="14">
        <f>VLOOKUP($B551,data!$A$6:$M$15000,10)</f>
        <v>2714000</v>
      </c>
      <c r="D551" s="11">
        <f t="shared" si="26"/>
        <v>10</v>
      </c>
      <c r="E551" s="14">
        <f t="shared" si="27"/>
        <v>2831142.8571428573</v>
      </c>
    </row>
    <row r="552" spans="1:5">
      <c r="A552" s="1">
        <v>36097</v>
      </c>
      <c r="B552" s="4">
        <v>36097</v>
      </c>
      <c r="C552" s="14">
        <f>VLOOKUP($B552,data!$A$6:$M$15000,10)</f>
        <v>2959000</v>
      </c>
      <c r="D552" s="11">
        <f t="shared" si="26"/>
        <v>10</v>
      </c>
      <c r="E552" s="14">
        <f t="shared" si="27"/>
        <v>2834285.7142857141</v>
      </c>
    </row>
    <row r="553" spans="1:5">
      <c r="A553" s="1">
        <v>36098</v>
      </c>
      <c r="B553" s="4">
        <v>36098</v>
      </c>
      <c r="C553" s="14">
        <f>VLOOKUP($B553,data!$A$6:$M$15000,10)</f>
        <v>2775000</v>
      </c>
      <c r="D553" s="11">
        <f t="shared" si="26"/>
        <v>10</v>
      </c>
      <c r="E553" s="14">
        <f t="shared" si="27"/>
        <v>2807857.1428571427</v>
      </c>
    </row>
    <row r="554" spans="1:5">
      <c r="A554" s="1">
        <v>36099</v>
      </c>
      <c r="B554" s="4">
        <v>36099</v>
      </c>
      <c r="C554" s="14">
        <f>VLOOKUP($B554,data!$A$6:$M$15000,10)</f>
        <v>2802000</v>
      </c>
      <c r="D554" s="11">
        <f t="shared" si="26"/>
        <v>10</v>
      </c>
      <c r="E554" s="14">
        <f t="shared" si="27"/>
        <v>2791857.1428571427</v>
      </c>
    </row>
    <row r="555" spans="1:5">
      <c r="A555" s="1">
        <v>36100</v>
      </c>
      <c r="B555" s="4">
        <v>36100</v>
      </c>
      <c r="C555" s="14">
        <f>VLOOKUP($B555,data!$A$6:$M$15000,10)</f>
        <v>2716000</v>
      </c>
      <c r="D555" s="11">
        <f t="shared" si="26"/>
        <v>11</v>
      </c>
      <c r="E555" s="14">
        <f t="shared" si="27"/>
        <v>2787285.7142857141</v>
      </c>
    </row>
    <row r="556" spans="1:5">
      <c r="A556" s="1">
        <v>36101</v>
      </c>
      <c r="B556" s="4">
        <v>36101</v>
      </c>
      <c r="C556" s="14">
        <f>VLOOKUP($B556,data!$A$6:$M$15000,10)</f>
        <v>2885000</v>
      </c>
      <c r="D556" s="11">
        <f t="shared" si="26"/>
        <v>11</v>
      </c>
      <c r="E556" s="14">
        <f t="shared" si="27"/>
        <v>2805000</v>
      </c>
    </row>
    <row r="557" spans="1:5">
      <c r="A557" s="1">
        <v>36102</v>
      </c>
      <c r="B557" s="4">
        <v>36102</v>
      </c>
      <c r="C557" s="14">
        <f>VLOOKUP($B557,data!$A$6:$M$15000,10)</f>
        <v>2898000</v>
      </c>
      <c r="D557" s="11">
        <f t="shared" si="26"/>
        <v>11</v>
      </c>
      <c r="E557" s="14">
        <f t="shared" si="27"/>
        <v>2821285.7142857141</v>
      </c>
    </row>
    <row r="558" spans="1:5">
      <c r="A558" s="1">
        <v>36103</v>
      </c>
      <c r="B558" s="4">
        <v>36103</v>
      </c>
      <c r="C558" s="14">
        <f>VLOOKUP($B558,data!$A$6:$M$15000,10)</f>
        <v>2844000</v>
      </c>
      <c r="D558" s="11">
        <f t="shared" si="26"/>
        <v>11</v>
      </c>
      <c r="E558" s="14">
        <f t="shared" si="27"/>
        <v>2839857.1428571427</v>
      </c>
    </row>
    <row r="559" spans="1:5">
      <c r="A559" s="1">
        <v>36104</v>
      </c>
      <c r="B559" s="4">
        <v>36104</v>
      </c>
      <c r="C559" s="14">
        <f>VLOOKUP($B559,data!$A$6:$M$15000,10)</f>
        <v>2678000</v>
      </c>
      <c r="D559" s="11">
        <f t="shared" si="26"/>
        <v>11</v>
      </c>
      <c r="E559" s="14">
        <f t="shared" si="27"/>
        <v>2799714.2857142859</v>
      </c>
    </row>
    <row r="560" spans="1:5">
      <c r="A560" s="1">
        <v>36105</v>
      </c>
      <c r="B560" s="4">
        <v>36105</v>
      </c>
      <c r="C560" s="14">
        <f>VLOOKUP($B560,data!$A$6:$M$15000,10)</f>
        <v>2670000</v>
      </c>
      <c r="D560" s="11">
        <f t="shared" si="26"/>
        <v>11</v>
      </c>
      <c r="E560" s="14">
        <f t="shared" si="27"/>
        <v>2784714.2857142859</v>
      </c>
    </row>
    <row r="561" spans="1:5">
      <c r="A561" s="1">
        <v>36106</v>
      </c>
      <c r="B561" s="4">
        <v>36106</v>
      </c>
      <c r="C561" s="14">
        <f>VLOOKUP($B561,data!$A$6:$M$15000,10)</f>
        <v>2653000</v>
      </c>
      <c r="D561" s="11">
        <f t="shared" si="26"/>
        <v>11</v>
      </c>
      <c r="E561" s="14">
        <f t="shared" si="27"/>
        <v>2763428.5714285714</v>
      </c>
    </row>
    <row r="562" spans="1:5">
      <c r="A562" s="1">
        <v>36107</v>
      </c>
      <c r="B562" s="4">
        <v>36107</v>
      </c>
      <c r="C562" s="14">
        <f>VLOOKUP($B562,data!$A$6:$M$15000,10)</f>
        <v>2645000</v>
      </c>
      <c r="D562" s="11">
        <f t="shared" si="26"/>
        <v>11</v>
      </c>
      <c r="E562" s="14">
        <f t="shared" si="27"/>
        <v>2753285.7142857141</v>
      </c>
    </row>
    <row r="563" spans="1:5">
      <c r="A563" s="1">
        <v>36108</v>
      </c>
      <c r="B563" s="4">
        <v>36108</v>
      </c>
      <c r="C563" s="14">
        <f>VLOOKUP($B563,data!$A$6:$M$15000,10)</f>
        <v>2205000</v>
      </c>
      <c r="D563" s="11">
        <f t="shared" si="26"/>
        <v>11</v>
      </c>
      <c r="E563" s="14">
        <f t="shared" si="27"/>
        <v>2656142.8571428573</v>
      </c>
    </row>
    <row r="564" spans="1:5">
      <c r="A564" s="1">
        <v>36109</v>
      </c>
      <c r="B564" s="4">
        <v>36109</v>
      </c>
      <c r="C564" s="14">
        <f>VLOOKUP($B564,data!$A$6:$M$15000,10)</f>
        <v>2167000</v>
      </c>
      <c r="D564" s="11">
        <f t="shared" si="26"/>
        <v>11</v>
      </c>
      <c r="E564" s="14">
        <f t="shared" si="27"/>
        <v>2551714.2857142859</v>
      </c>
    </row>
    <row r="565" spans="1:5">
      <c r="A565" s="1">
        <v>36110</v>
      </c>
      <c r="B565" s="4">
        <v>36110</v>
      </c>
      <c r="C565" s="14">
        <f>VLOOKUP($B565,data!$A$6:$M$15000,10)</f>
        <v>2181000</v>
      </c>
      <c r="D565" s="11">
        <f t="shared" si="26"/>
        <v>11</v>
      </c>
      <c r="E565" s="14">
        <f t="shared" si="27"/>
        <v>2457000</v>
      </c>
    </row>
    <row r="566" spans="1:5">
      <c r="A566" s="1">
        <v>36111</v>
      </c>
      <c r="B566" s="4">
        <v>36111</v>
      </c>
      <c r="C566" s="14">
        <f>VLOOKUP($B566,data!$A$6:$M$15000,10)</f>
        <v>2220000</v>
      </c>
      <c r="D566" s="11">
        <f t="shared" si="26"/>
        <v>11</v>
      </c>
      <c r="E566" s="14">
        <f t="shared" si="27"/>
        <v>2391571.4285714286</v>
      </c>
    </row>
    <row r="567" spans="1:5">
      <c r="A567" s="1">
        <v>36112</v>
      </c>
      <c r="B567" s="4">
        <v>36112</v>
      </c>
      <c r="C567" s="14">
        <f>VLOOKUP($B567,data!$A$6:$M$15000,10)</f>
        <v>2589000</v>
      </c>
      <c r="D567" s="11">
        <f t="shared" si="26"/>
        <v>11</v>
      </c>
      <c r="E567" s="14">
        <f t="shared" si="27"/>
        <v>2380000</v>
      </c>
    </row>
    <row r="568" spans="1:5">
      <c r="A568" s="1">
        <v>36113</v>
      </c>
      <c r="B568" s="4">
        <v>36113</v>
      </c>
      <c r="C568" s="14">
        <f>VLOOKUP($B568,data!$A$6:$M$15000,10)</f>
        <v>2635000</v>
      </c>
      <c r="D568" s="11">
        <f t="shared" si="26"/>
        <v>11</v>
      </c>
      <c r="E568" s="14">
        <f t="shared" si="27"/>
        <v>2377428.5714285714</v>
      </c>
    </row>
    <row r="569" spans="1:5">
      <c r="A569" s="1">
        <v>36114</v>
      </c>
      <c r="B569" s="4">
        <v>36114</v>
      </c>
      <c r="C569" s="14">
        <f>VLOOKUP($B569,data!$A$6:$M$15000,10)</f>
        <v>2677000</v>
      </c>
      <c r="D569" s="11">
        <f t="shared" si="26"/>
        <v>11</v>
      </c>
      <c r="E569" s="14">
        <f t="shared" si="27"/>
        <v>2382000</v>
      </c>
    </row>
    <row r="570" spans="1:5">
      <c r="A570" s="1">
        <v>36115</v>
      </c>
      <c r="B570" s="4">
        <v>36115</v>
      </c>
      <c r="C570" s="14">
        <f>VLOOKUP($B570,data!$A$6:$M$15000,10)</f>
        <v>2641000</v>
      </c>
      <c r="D570" s="11">
        <f t="shared" si="26"/>
        <v>11</v>
      </c>
      <c r="E570" s="14">
        <f t="shared" si="27"/>
        <v>2444285.7142857141</v>
      </c>
    </row>
    <row r="571" spans="1:5">
      <c r="A571" s="1">
        <v>36116</v>
      </c>
      <c r="B571" s="4">
        <v>36116</v>
      </c>
      <c r="C571" s="14">
        <f>VLOOKUP($B571,data!$A$6:$M$15000,10)</f>
        <v>2598000</v>
      </c>
      <c r="D571" s="11">
        <f t="shared" si="26"/>
        <v>11</v>
      </c>
      <c r="E571" s="14">
        <f t="shared" si="27"/>
        <v>2505857.1428571427</v>
      </c>
    </row>
    <row r="572" spans="1:5">
      <c r="A572" s="1">
        <v>36117</v>
      </c>
      <c r="B572" s="4">
        <v>36117</v>
      </c>
      <c r="C572" s="14">
        <f>VLOOKUP($B572,data!$A$6:$M$15000,10)</f>
        <v>2601000</v>
      </c>
      <c r="D572" s="11">
        <f t="shared" si="26"/>
        <v>11</v>
      </c>
      <c r="E572" s="14">
        <f t="shared" si="27"/>
        <v>2565857.1428571427</v>
      </c>
    </row>
    <row r="573" spans="1:5">
      <c r="A573" s="1">
        <v>36118</v>
      </c>
      <c r="B573" s="4">
        <v>36118</v>
      </c>
      <c r="C573" s="14">
        <f>VLOOKUP($B573,data!$A$6:$M$15000,10)</f>
        <v>2603000</v>
      </c>
      <c r="D573" s="11">
        <f t="shared" si="26"/>
        <v>11</v>
      </c>
      <c r="E573" s="14">
        <f t="shared" si="27"/>
        <v>2620571.4285714286</v>
      </c>
    </row>
    <row r="574" spans="1:5">
      <c r="A574" s="1">
        <v>36119</v>
      </c>
      <c r="B574" s="4">
        <v>36119</v>
      </c>
      <c r="C574" s="14">
        <f>VLOOKUP($B574,data!$A$6:$M$15000,10)</f>
        <v>2757000</v>
      </c>
      <c r="D574" s="11">
        <f t="shared" si="26"/>
        <v>11</v>
      </c>
      <c r="E574" s="14">
        <f t="shared" si="27"/>
        <v>2644571.4285714286</v>
      </c>
    </row>
    <row r="575" spans="1:5">
      <c r="A575" s="1">
        <v>36120</v>
      </c>
      <c r="B575" s="4">
        <v>36120</v>
      </c>
      <c r="C575" s="14">
        <f>VLOOKUP($B575,data!$A$6:$M$15000,10)</f>
        <v>2807000</v>
      </c>
      <c r="D575" s="11">
        <f t="shared" si="26"/>
        <v>11</v>
      </c>
      <c r="E575" s="14">
        <f t="shared" si="27"/>
        <v>2669142.8571428573</v>
      </c>
    </row>
    <row r="576" spans="1:5">
      <c r="A576" s="1">
        <v>36121</v>
      </c>
      <c r="B576" s="4">
        <v>36121</v>
      </c>
      <c r="C576" s="14">
        <f>VLOOKUP($B576,data!$A$6:$M$15000,10)</f>
        <v>2893000</v>
      </c>
      <c r="D576" s="11">
        <f t="shared" si="26"/>
        <v>11</v>
      </c>
      <c r="E576" s="14">
        <f t="shared" si="27"/>
        <v>2700000</v>
      </c>
    </row>
    <row r="577" spans="1:5">
      <c r="A577" s="1">
        <v>36122</v>
      </c>
      <c r="B577" s="4">
        <v>36122</v>
      </c>
      <c r="C577" s="14">
        <f>VLOOKUP($B577,data!$A$6:$M$15000,10)</f>
        <v>2790000</v>
      </c>
      <c r="D577" s="11">
        <f t="shared" si="26"/>
        <v>11</v>
      </c>
      <c r="E577" s="14">
        <f t="shared" si="27"/>
        <v>2721285.7142857141</v>
      </c>
    </row>
    <row r="578" spans="1:5">
      <c r="A578" s="1">
        <v>36123</v>
      </c>
      <c r="B578" s="4">
        <v>36123</v>
      </c>
      <c r="C578" s="14">
        <f>VLOOKUP($B578,data!$A$6:$M$15000,10)</f>
        <v>2585000</v>
      </c>
      <c r="D578" s="11">
        <f t="shared" si="26"/>
        <v>11</v>
      </c>
      <c r="E578" s="14">
        <f t="shared" si="27"/>
        <v>2719428.5714285714</v>
      </c>
    </row>
    <row r="579" spans="1:5">
      <c r="A579" s="1">
        <v>36124</v>
      </c>
      <c r="B579" s="4">
        <v>36124</v>
      </c>
      <c r="C579" s="14">
        <f>VLOOKUP($B579,data!$A$6:$M$15000,10)</f>
        <v>2832000</v>
      </c>
      <c r="D579" s="11">
        <f t="shared" si="26"/>
        <v>11</v>
      </c>
      <c r="E579" s="14">
        <f t="shared" si="27"/>
        <v>2752428.5714285714</v>
      </c>
    </row>
    <row r="580" spans="1:5">
      <c r="A580" s="1">
        <v>36125</v>
      </c>
      <c r="B580" s="4">
        <v>36125</v>
      </c>
      <c r="C580" s="14">
        <f>VLOOKUP($B580,data!$A$6:$M$15000,10)</f>
        <v>3010000</v>
      </c>
      <c r="D580" s="11">
        <f t="shared" si="26"/>
        <v>11</v>
      </c>
      <c r="E580" s="14">
        <f t="shared" si="27"/>
        <v>2810571.4285714286</v>
      </c>
    </row>
    <row r="581" spans="1:5">
      <c r="A581" s="1">
        <v>36126</v>
      </c>
      <c r="B581" s="4">
        <v>36126</v>
      </c>
      <c r="C581" s="14">
        <f>VLOOKUP($B581,data!$A$6:$M$15000,10)</f>
        <v>2960000</v>
      </c>
      <c r="D581" s="11">
        <f t="shared" si="26"/>
        <v>11</v>
      </c>
      <c r="E581" s="14">
        <f t="shared" si="27"/>
        <v>2839571.4285714286</v>
      </c>
    </row>
    <row r="582" spans="1:5">
      <c r="A582" s="1">
        <v>36127</v>
      </c>
      <c r="B582" s="4">
        <v>36127</v>
      </c>
      <c r="C582" s="14">
        <f>VLOOKUP($B582,data!$A$6:$M$15000,10)</f>
        <v>3041000</v>
      </c>
      <c r="D582" s="11">
        <f t="shared" si="26"/>
        <v>11</v>
      </c>
      <c r="E582" s="14">
        <f t="shared" si="27"/>
        <v>2873000</v>
      </c>
    </row>
    <row r="583" spans="1:5">
      <c r="A583" s="1">
        <v>36128</v>
      </c>
      <c r="B583" s="4">
        <v>36128</v>
      </c>
      <c r="C583" s="14">
        <f>VLOOKUP($B583,data!$A$6:$M$15000,10)</f>
        <v>2998000</v>
      </c>
      <c r="D583" s="11">
        <f t="shared" ref="D583:D647" si="28">IF(B583&lt;&gt;"",MONTH(B583),0)</f>
        <v>11</v>
      </c>
      <c r="E583" s="14">
        <f t="shared" si="27"/>
        <v>2888000</v>
      </c>
    </row>
    <row r="584" spans="1:5">
      <c r="A584" s="1">
        <v>36129</v>
      </c>
      <c r="B584" s="4">
        <v>36129</v>
      </c>
      <c r="C584" s="14">
        <f>VLOOKUP($B584,data!$A$6:$M$15000,10)</f>
        <v>2910000</v>
      </c>
      <c r="D584" s="11">
        <f t="shared" si="28"/>
        <v>11</v>
      </c>
      <c r="E584" s="14">
        <f t="shared" si="27"/>
        <v>2905142.8571428573</v>
      </c>
    </row>
    <row r="585" spans="1:5">
      <c r="A585" s="1">
        <v>36130</v>
      </c>
      <c r="B585" s="4">
        <v>36130</v>
      </c>
      <c r="C585" s="14">
        <f>VLOOKUP($B585,data!$A$6:$M$15000,10)</f>
        <v>2511000</v>
      </c>
      <c r="D585" s="11">
        <f t="shared" si="28"/>
        <v>12</v>
      </c>
      <c r="E585" s="14">
        <f t="shared" si="27"/>
        <v>2894571.4285714286</v>
      </c>
    </row>
    <row r="586" spans="1:5">
      <c r="A586" s="1">
        <v>36131</v>
      </c>
      <c r="B586" s="4">
        <v>36131</v>
      </c>
      <c r="C586" s="14">
        <f>VLOOKUP($B586,data!$A$6:$M$15000,10)</f>
        <v>2462000</v>
      </c>
      <c r="D586" s="11">
        <f t="shared" si="28"/>
        <v>12</v>
      </c>
      <c r="E586" s="14">
        <f t="shared" si="27"/>
        <v>2841714.2857142859</v>
      </c>
    </row>
    <row r="587" spans="1:5">
      <c r="A587" s="1">
        <v>36132</v>
      </c>
      <c r="B587" s="4">
        <v>36132</v>
      </c>
      <c r="C587" s="14">
        <f>VLOOKUP($B587,data!$A$6:$M$15000,10)</f>
        <v>2824000</v>
      </c>
      <c r="D587" s="11">
        <f t="shared" si="28"/>
        <v>12</v>
      </c>
      <c r="E587" s="14">
        <f t="shared" si="27"/>
        <v>2815142.8571428573</v>
      </c>
    </row>
    <row r="588" spans="1:5">
      <c r="A588" s="1">
        <v>36133</v>
      </c>
      <c r="B588" s="4">
        <v>36133</v>
      </c>
      <c r="C588" s="14">
        <f>VLOOKUP($B588,data!$A$6:$M$15000,10)</f>
        <v>2909000</v>
      </c>
      <c r="D588" s="11">
        <f t="shared" si="28"/>
        <v>12</v>
      </c>
      <c r="E588" s="14">
        <f t="shared" ref="E588:E651" si="29">AVERAGE(C582:C588)</f>
        <v>2807857.1428571427</v>
      </c>
    </row>
    <row r="589" spans="1:5">
      <c r="A589" s="1">
        <v>36134</v>
      </c>
      <c r="B589" s="4">
        <v>36134</v>
      </c>
      <c r="C589" s="14" t="str">
        <f>VLOOKUP($B589,data!$A$6:$M$15000,10)</f>
        <v>N/A</v>
      </c>
      <c r="D589" s="11">
        <f t="shared" si="28"/>
        <v>12</v>
      </c>
      <c r="E589" s="14">
        <f t="shared" si="29"/>
        <v>2769000</v>
      </c>
    </row>
    <row r="590" spans="1:5">
      <c r="A590" s="1">
        <v>36135</v>
      </c>
      <c r="B590" s="4">
        <v>36135</v>
      </c>
      <c r="C590" s="14">
        <f>VLOOKUP($B590,data!$A$6:$M$15000,10)</f>
        <v>3200000</v>
      </c>
      <c r="D590" s="11">
        <f t="shared" si="28"/>
        <v>12</v>
      </c>
      <c r="E590" s="14">
        <f t="shared" si="29"/>
        <v>2802666.6666666665</v>
      </c>
    </row>
    <row r="591" spans="1:5">
      <c r="A591" s="1">
        <v>36136</v>
      </c>
      <c r="B591" s="4">
        <v>36136</v>
      </c>
      <c r="C591" s="14">
        <f>VLOOKUP($B591,data!$A$6:$M$15000,10)</f>
        <v>3815000</v>
      </c>
      <c r="D591" s="11">
        <f t="shared" si="28"/>
        <v>12</v>
      </c>
      <c r="E591" s="14">
        <f t="shared" si="29"/>
        <v>2953500</v>
      </c>
    </row>
    <row r="592" spans="1:5">
      <c r="A592" s="1">
        <v>36137</v>
      </c>
      <c r="B592" s="4">
        <v>36137</v>
      </c>
      <c r="C592" s="14">
        <f>VLOOKUP($B592,data!$A$6:$M$15000,10)</f>
        <v>2494000</v>
      </c>
      <c r="D592" s="11">
        <f t="shared" si="28"/>
        <v>12</v>
      </c>
      <c r="E592" s="14">
        <f t="shared" si="29"/>
        <v>2950666.6666666665</v>
      </c>
    </row>
    <row r="593" spans="1:5">
      <c r="A593" s="1">
        <v>36138</v>
      </c>
      <c r="B593" s="4">
        <v>36138</v>
      </c>
      <c r="C593" s="14">
        <f>VLOOKUP($B593,data!$A$6:$M$15000,10)</f>
        <v>2420000</v>
      </c>
      <c r="D593" s="11">
        <f t="shared" si="28"/>
        <v>12</v>
      </c>
      <c r="E593" s="14">
        <f t="shared" si="29"/>
        <v>2943666.6666666665</v>
      </c>
    </row>
    <row r="594" spans="1:5">
      <c r="A594" s="1">
        <v>36139</v>
      </c>
      <c r="B594" s="4">
        <v>36139</v>
      </c>
      <c r="C594" s="14">
        <f>VLOOKUP($B594,data!$A$6:$M$15000,10)</f>
        <v>2528000</v>
      </c>
      <c r="D594" s="11">
        <f t="shared" si="28"/>
        <v>12</v>
      </c>
      <c r="E594" s="14">
        <f t="shared" si="29"/>
        <v>2894333.3333333335</v>
      </c>
    </row>
    <row r="595" spans="1:5">
      <c r="A595" s="1">
        <v>36140</v>
      </c>
      <c r="B595" s="4">
        <v>36140</v>
      </c>
      <c r="C595" s="14">
        <f>VLOOKUP($B595,data!$A$6:$M$15000,10)</f>
        <v>2682000</v>
      </c>
      <c r="D595" s="11">
        <f t="shared" si="28"/>
        <v>12</v>
      </c>
      <c r="E595" s="14">
        <f t="shared" si="29"/>
        <v>2856500</v>
      </c>
    </row>
    <row r="596" spans="1:5">
      <c r="A596" s="1">
        <v>36141</v>
      </c>
      <c r="B596" s="4">
        <v>36141</v>
      </c>
      <c r="C596" s="14">
        <f>VLOOKUP($B596,data!$A$6:$M$15000,10)</f>
        <v>2933000</v>
      </c>
      <c r="D596" s="11">
        <f t="shared" si="28"/>
        <v>12</v>
      </c>
      <c r="E596" s="14">
        <f t="shared" si="29"/>
        <v>2867428.5714285714</v>
      </c>
    </row>
    <row r="597" spans="1:5">
      <c r="A597" s="1">
        <v>36142</v>
      </c>
      <c r="B597" s="4">
        <v>36142</v>
      </c>
      <c r="C597" s="14">
        <f>VLOOKUP($B597,data!$A$6:$M$15000,10)</f>
        <v>2889000</v>
      </c>
      <c r="D597" s="11">
        <f t="shared" si="28"/>
        <v>12</v>
      </c>
      <c r="E597" s="14">
        <f t="shared" si="29"/>
        <v>2823000</v>
      </c>
    </row>
    <row r="598" spans="1:5">
      <c r="A598" s="1">
        <v>36143</v>
      </c>
      <c r="B598" s="4">
        <v>36143</v>
      </c>
      <c r="C598" s="14">
        <f>VLOOKUP($B598,data!$A$6:$M$15000,10)</f>
        <v>2878000</v>
      </c>
      <c r="D598" s="11">
        <f t="shared" si="28"/>
        <v>12</v>
      </c>
      <c r="E598" s="14">
        <f t="shared" si="29"/>
        <v>2689142.8571428573</v>
      </c>
    </row>
    <row r="599" spans="1:5">
      <c r="A599" s="1">
        <v>36144</v>
      </c>
      <c r="B599" s="4">
        <v>36144</v>
      </c>
      <c r="C599" s="14">
        <f>VLOOKUP($B599,data!$A$6:$M$15000,10)</f>
        <v>2735000</v>
      </c>
      <c r="D599" s="11">
        <f t="shared" si="28"/>
        <v>12</v>
      </c>
      <c r="E599" s="14">
        <f t="shared" si="29"/>
        <v>2723571.4285714286</v>
      </c>
    </row>
    <row r="600" spans="1:5">
      <c r="A600" s="1">
        <v>36145</v>
      </c>
      <c r="B600" s="4">
        <v>36145</v>
      </c>
      <c r="C600" s="14">
        <f>VLOOKUP($B600,data!$A$6:$M$15000,10)</f>
        <v>2710000</v>
      </c>
      <c r="D600" s="11">
        <f t="shared" si="28"/>
        <v>12</v>
      </c>
      <c r="E600" s="14">
        <f t="shared" si="29"/>
        <v>2765000</v>
      </c>
    </row>
    <row r="601" spans="1:5">
      <c r="A601" s="1">
        <v>36146</v>
      </c>
      <c r="B601" s="4">
        <v>36146</v>
      </c>
      <c r="C601" s="14">
        <f>VLOOKUP($B601,data!$A$6:$M$15000,10)</f>
        <v>2626000</v>
      </c>
      <c r="D601" s="11">
        <f t="shared" si="28"/>
        <v>12</v>
      </c>
      <c r="E601" s="14">
        <f t="shared" si="29"/>
        <v>2779000</v>
      </c>
    </row>
    <row r="602" spans="1:5">
      <c r="A602" s="1">
        <v>36147</v>
      </c>
      <c r="B602" s="4">
        <v>36147</v>
      </c>
      <c r="C602" s="14">
        <f>VLOOKUP($B602,data!$A$6:$M$15000,10)</f>
        <v>2554000</v>
      </c>
      <c r="D602" s="11">
        <f t="shared" si="28"/>
        <v>12</v>
      </c>
      <c r="E602" s="14">
        <f t="shared" si="29"/>
        <v>2760714.2857142859</v>
      </c>
    </row>
    <row r="603" spans="1:5">
      <c r="A603" s="1">
        <v>36148</v>
      </c>
      <c r="B603" s="4">
        <v>36148</v>
      </c>
      <c r="C603" s="14">
        <f>VLOOKUP($B603,data!$A$6:$M$15000,10)</f>
        <v>2515000</v>
      </c>
      <c r="D603" s="11">
        <f t="shared" si="28"/>
        <v>12</v>
      </c>
      <c r="E603" s="14">
        <f t="shared" si="29"/>
        <v>2701000</v>
      </c>
    </row>
    <row r="604" spans="1:5">
      <c r="A604" s="1">
        <v>36149</v>
      </c>
      <c r="B604" s="4">
        <v>36149</v>
      </c>
      <c r="C604" s="14">
        <f>VLOOKUP($B604,data!$A$6:$M$15000,10)</f>
        <v>2451000</v>
      </c>
      <c r="D604" s="11">
        <f t="shared" si="28"/>
        <v>12</v>
      </c>
      <c r="E604" s="14">
        <f t="shared" si="29"/>
        <v>2638428.5714285714</v>
      </c>
    </row>
    <row r="605" spans="1:5">
      <c r="A605" s="1">
        <v>36150</v>
      </c>
      <c r="B605" s="4">
        <v>36150</v>
      </c>
      <c r="C605" s="14">
        <f>VLOOKUP($B605,data!$A$6:$M$15000,10)</f>
        <v>2325000</v>
      </c>
      <c r="D605" s="11">
        <f t="shared" si="28"/>
        <v>12</v>
      </c>
      <c r="E605" s="14">
        <f t="shared" si="29"/>
        <v>2559428.5714285714</v>
      </c>
    </row>
    <row r="606" spans="1:5">
      <c r="A606" s="1">
        <v>36151</v>
      </c>
      <c r="B606" s="4">
        <v>36151</v>
      </c>
      <c r="C606" s="14">
        <f>VLOOKUP($B606,data!$A$6:$M$15000,10)</f>
        <v>2268000</v>
      </c>
      <c r="D606" s="11">
        <f t="shared" si="28"/>
        <v>12</v>
      </c>
      <c r="E606" s="14">
        <f t="shared" si="29"/>
        <v>2492714.2857142859</v>
      </c>
    </row>
    <row r="607" spans="1:5">
      <c r="A607" s="1">
        <v>36152</v>
      </c>
      <c r="B607" s="4">
        <v>36152</v>
      </c>
      <c r="C607" s="14">
        <f>VLOOKUP($B607,data!$A$6:$M$15000,10)</f>
        <v>2115000</v>
      </c>
      <c r="D607" s="11">
        <f t="shared" si="28"/>
        <v>12</v>
      </c>
      <c r="E607" s="14">
        <f t="shared" si="29"/>
        <v>2407714.2857142859</v>
      </c>
    </row>
    <row r="608" spans="1:5">
      <c r="A608" s="1">
        <v>36153</v>
      </c>
      <c r="B608" s="4">
        <v>36153</v>
      </c>
      <c r="C608" s="14">
        <f>VLOOKUP($B608,data!$A$6:$M$15000,10)</f>
        <v>2159000</v>
      </c>
      <c r="D608" s="11">
        <f t="shared" si="28"/>
        <v>12</v>
      </c>
      <c r="E608" s="14">
        <f t="shared" si="29"/>
        <v>2341000</v>
      </c>
    </row>
    <row r="609" spans="1:6">
      <c r="A609" s="1">
        <v>36154</v>
      </c>
      <c r="B609" s="4">
        <v>36154</v>
      </c>
      <c r="C609" s="14">
        <f>VLOOKUP($B609,data!$A$6:$M$15000,10)</f>
        <v>2199000</v>
      </c>
      <c r="D609" s="11">
        <f t="shared" si="28"/>
        <v>12</v>
      </c>
      <c r="E609" s="14">
        <f t="shared" si="29"/>
        <v>2290285.7142857141</v>
      </c>
    </row>
    <row r="610" spans="1:6">
      <c r="A610" s="1">
        <v>36155</v>
      </c>
      <c r="B610" s="4">
        <v>36155</v>
      </c>
      <c r="C610" s="14">
        <f>VLOOKUP($B610,data!$A$6:$M$15000,10)</f>
        <v>2438000</v>
      </c>
      <c r="D610" s="11">
        <f t="shared" si="28"/>
        <v>12</v>
      </c>
      <c r="E610" s="14">
        <f t="shared" si="29"/>
        <v>2279285.7142857141</v>
      </c>
    </row>
    <row r="611" spans="1:6">
      <c r="A611" s="1">
        <v>36156</v>
      </c>
      <c r="B611" s="4">
        <v>36156</v>
      </c>
      <c r="C611" s="14">
        <f>VLOOKUP($B611,data!$A$6:$M$15000,10)</f>
        <v>2522000</v>
      </c>
      <c r="D611" s="11">
        <f t="shared" si="28"/>
        <v>12</v>
      </c>
      <c r="E611" s="14">
        <f t="shared" si="29"/>
        <v>2289428.5714285714</v>
      </c>
    </row>
    <row r="612" spans="1:6">
      <c r="A612" s="1">
        <v>36157</v>
      </c>
      <c r="B612" s="4">
        <v>36157</v>
      </c>
      <c r="C612" s="14">
        <f>VLOOKUP($B612,data!$A$6:$M$15000,10)</f>
        <v>2410000</v>
      </c>
      <c r="D612" s="11">
        <f t="shared" si="28"/>
        <v>12</v>
      </c>
      <c r="E612" s="14">
        <f t="shared" si="29"/>
        <v>2301571.4285714286</v>
      </c>
    </row>
    <row r="613" spans="1:6">
      <c r="A613" s="1">
        <v>36158</v>
      </c>
      <c r="B613" s="4">
        <v>36158</v>
      </c>
      <c r="C613" s="14">
        <f>VLOOKUP($B613,data!$A$6:$M$15000,10)</f>
        <v>2385000</v>
      </c>
      <c r="D613" s="11">
        <f t="shared" si="28"/>
        <v>12</v>
      </c>
      <c r="E613" s="14">
        <f t="shared" si="29"/>
        <v>2318285.7142857141</v>
      </c>
    </row>
    <row r="614" spans="1:6">
      <c r="A614" s="1">
        <v>36159</v>
      </c>
      <c r="B614" s="4">
        <v>36159</v>
      </c>
      <c r="C614" s="14">
        <f>VLOOKUP($B614,data!$A$6:$M$15000,10)</f>
        <v>2375000</v>
      </c>
      <c r="D614" s="11">
        <f t="shared" si="28"/>
        <v>12</v>
      </c>
      <c r="E614" s="14">
        <f t="shared" si="29"/>
        <v>2355428.5714285714</v>
      </c>
    </row>
    <row r="615" spans="1:6">
      <c r="A615" s="1">
        <v>36160</v>
      </c>
      <c r="B615" s="4">
        <v>36160</v>
      </c>
      <c r="C615" s="14">
        <f>VLOOKUP($B615,data!$A$6:$M$15000,10)</f>
        <v>2428000</v>
      </c>
      <c r="D615" s="11">
        <f t="shared" si="28"/>
        <v>12</v>
      </c>
      <c r="E615" s="14">
        <f t="shared" si="29"/>
        <v>2393857.1428571427</v>
      </c>
    </row>
    <row r="616" spans="1:6">
      <c r="A616" s="7" t="s">
        <v>1</v>
      </c>
      <c r="B616" s="8" t="s">
        <v>2</v>
      </c>
      <c r="C616" s="61" t="s">
        <v>10</v>
      </c>
      <c r="D616" s="51" t="s">
        <v>14</v>
      </c>
      <c r="E616" s="14">
        <f t="shared" si="29"/>
        <v>2426333.3333333335</v>
      </c>
      <c r="F616" s="79"/>
    </row>
    <row r="617" spans="1:6">
      <c r="A617" s="1">
        <v>36161</v>
      </c>
      <c r="B617" s="4">
        <v>36161</v>
      </c>
      <c r="C617" s="14">
        <f>VLOOKUP($B617,data!$A$6:$M$15000,10)</f>
        <v>2473000</v>
      </c>
      <c r="D617" s="11">
        <f t="shared" si="28"/>
        <v>1</v>
      </c>
      <c r="E617" s="14">
        <f t="shared" si="29"/>
        <v>2432166.6666666665</v>
      </c>
    </row>
    <row r="618" spans="1:6">
      <c r="A618" s="1">
        <v>36162</v>
      </c>
      <c r="B618" s="4">
        <v>36162</v>
      </c>
      <c r="C618" s="14">
        <f>VLOOKUP($B618,data!$A$6:$M$15000,10)</f>
        <v>2496000</v>
      </c>
      <c r="D618" s="11">
        <f t="shared" si="28"/>
        <v>1</v>
      </c>
      <c r="E618" s="14">
        <f t="shared" si="29"/>
        <v>2427833.3333333335</v>
      </c>
    </row>
    <row r="619" spans="1:6">
      <c r="A619" s="1">
        <v>36163</v>
      </c>
      <c r="B619" s="4">
        <v>36163</v>
      </c>
      <c r="C619" s="14">
        <f>VLOOKUP($B619,data!$A$6:$M$15000,10)</f>
        <v>2360000</v>
      </c>
      <c r="D619" s="11">
        <f t="shared" si="28"/>
        <v>1</v>
      </c>
      <c r="E619" s="14">
        <f t="shared" si="29"/>
        <v>2419500</v>
      </c>
    </row>
    <row r="620" spans="1:6">
      <c r="A620" s="1">
        <v>36164</v>
      </c>
      <c r="B620" s="4">
        <v>36164</v>
      </c>
      <c r="C620" s="14">
        <f>VLOOKUP($B620,data!$A$6:$M$15000,10)</f>
        <v>2338000</v>
      </c>
      <c r="D620" s="11">
        <f t="shared" si="28"/>
        <v>1</v>
      </c>
      <c r="E620" s="14">
        <f t="shared" si="29"/>
        <v>2411666.6666666665</v>
      </c>
    </row>
    <row r="621" spans="1:6">
      <c r="A621" s="1">
        <v>36165</v>
      </c>
      <c r="B621" s="4">
        <v>36165</v>
      </c>
      <c r="C621" s="14">
        <f>VLOOKUP($B621,data!$A$6:$M$15000,10)</f>
        <v>2000000</v>
      </c>
      <c r="D621" s="11">
        <f t="shared" si="28"/>
        <v>1</v>
      </c>
      <c r="E621" s="14">
        <f t="shared" si="29"/>
        <v>2349166.6666666665</v>
      </c>
    </row>
    <row r="622" spans="1:6">
      <c r="A622" s="1">
        <v>36166</v>
      </c>
      <c r="B622" s="4">
        <v>36166</v>
      </c>
      <c r="C622" s="14">
        <f>VLOOKUP($B622,data!$A$6:$M$15000,10)</f>
        <v>2078000</v>
      </c>
      <c r="D622" s="11">
        <f t="shared" si="28"/>
        <v>1</v>
      </c>
      <c r="E622" s="14">
        <f t="shared" si="29"/>
        <v>2290833.3333333335</v>
      </c>
    </row>
    <row r="623" spans="1:6">
      <c r="A623" s="1">
        <v>36167</v>
      </c>
      <c r="B623" s="4">
        <v>36167</v>
      </c>
      <c r="C623" s="14">
        <f>VLOOKUP($B623,data!$A$6:$M$15000,10)</f>
        <v>2136000</v>
      </c>
      <c r="D623" s="11">
        <f t="shared" si="28"/>
        <v>1</v>
      </c>
      <c r="E623" s="14">
        <f t="shared" si="29"/>
        <v>2268714.2857142859</v>
      </c>
    </row>
    <row r="624" spans="1:6">
      <c r="A624" s="1">
        <v>36168</v>
      </c>
      <c r="B624" s="4">
        <v>36168</v>
      </c>
      <c r="C624" s="14">
        <f>VLOOKUP($B624,data!$A$6:$M$15000,10)</f>
        <v>2093000</v>
      </c>
      <c r="D624" s="11">
        <f t="shared" si="28"/>
        <v>1</v>
      </c>
      <c r="E624" s="14">
        <f t="shared" si="29"/>
        <v>2214428.5714285714</v>
      </c>
    </row>
    <row r="625" spans="1:5">
      <c r="A625" s="1">
        <v>36169</v>
      </c>
      <c r="B625" s="4">
        <v>36169</v>
      </c>
      <c r="C625" s="14">
        <f>VLOOKUP($B625,data!$A$6:$M$15000,10)</f>
        <v>2317000</v>
      </c>
      <c r="D625" s="11">
        <f t="shared" si="28"/>
        <v>1</v>
      </c>
      <c r="E625" s="14">
        <f t="shared" si="29"/>
        <v>2188857.1428571427</v>
      </c>
    </row>
    <row r="626" spans="1:5">
      <c r="A626" s="1">
        <v>36170</v>
      </c>
      <c r="B626" s="4">
        <v>36170</v>
      </c>
      <c r="C626" s="14">
        <f>VLOOKUP($B626,data!$A$6:$M$15000,10)</f>
        <v>2307000</v>
      </c>
      <c r="D626" s="11">
        <f t="shared" si="28"/>
        <v>1</v>
      </c>
      <c r="E626" s="14">
        <f t="shared" si="29"/>
        <v>2181285.7142857141</v>
      </c>
    </row>
    <row r="627" spans="1:5">
      <c r="A627" s="1">
        <v>36171</v>
      </c>
      <c r="B627" s="4">
        <v>36171</v>
      </c>
      <c r="C627" s="14">
        <f>VLOOKUP($B627,data!$A$6:$M$15000,10)</f>
        <v>2299000</v>
      </c>
      <c r="D627" s="11">
        <f t="shared" si="28"/>
        <v>1</v>
      </c>
      <c r="E627" s="14">
        <f t="shared" si="29"/>
        <v>2175714.2857142859</v>
      </c>
    </row>
    <row r="628" spans="1:5">
      <c r="A628" s="1">
        <v>36172</v>
      </c>
      <c r="B628" s="4">
        <v>36172</v>
      </c>
      <c r="C628" s="14">
        <f>VLOOKUP($B628,data!$A$6:$M$15000,10)</f>
        <v>2131000</v>
      </c>
      <c r="D628" s="11">
        <f t="shared" si="28"/>
        <v>1</v>
      </c>
      <c r="E628" s="14">
        <f t="shared" si="29"/>
        <v>2194428.5714285714</v>
      </c>
    </row>
    <row r="629" spans="1:5">
      <c r="A629" s="1">
        <v>36173</v>
      </c>
      <c r="B629" s="4">
        <v>36173</v>
      </c>
      <c r="C629" s="14">
        <f>VLOOKUP($B629,data!$A$6:$M$15000,10)</f>
        <v>2145000</v>
      </c>
      <c r="D629" s="11">
        <f t="shared" si="28"/>
        <v>1</v>
      </c>
      <c r="E629" s="14">
        <f t="shared" si="29"/>
        <v>2204000</v>
      </c>
    </row>
    <row r="630" spans="1:5">
      <c r="A630" s="1">
        <v>36174</v>
      </c>
      <c r="B630" s="4">
        <v>36174</v>
      </c>
      <c r="C630" s="14">
        <f>VLOOKUP($B630,data!$A$6:$M$15000,10)</f>
        <v>2208000</v>
      </c>
      <c r="D630" s="11">
        <f t="shared" si="28"/>
        <v>1</v>
      </c>
      <c r="E630" s="14">
        <f t="shared" si="29"/>
        <v>2214285.7142857141</v>
      </c>
    </row>
    <row r="631" spans="1:5">
      <c r="A631" s="1">
        <v>36175</v>
      </c>
      <c r="B631" s="4">
        <v>36175</v>
      </c>
      <c r="C631" s="14">
        <f>VLOOKUP($B631,data!$A$6:$M$15000,10)</f>
        <v>2367000</v>
      </c>
      <c r="D631" s="11">
        <f t="shared" si="28"/>
        <v>1</v>
      </c>
      <c r="E631" s="14">
        <f t="shared" si="29"/>
        <v>2253428.5714285714</v>
      </c>
    </row>
    <row r="632" spans="1:5">
      <c r="A632" s="1">
        <v>36176</v>
      </c>
      <c r="B632" s="4">
        <v>36176</v>
      </c>
      <c r="C632" s="14">
        <f>VLOOKUP($B632,data!$A$6:$M$15000,10)</f>
        <v>2626000</v>
      </c>
      <c r="D632" s="11">
        <f t="shared" si="28"/>
        <v>1</v>
      </c>
      <c r="E632" s="14">
        <f t="shared" si="29"/>
        <v>2297571.4285714286</v>
      </c>
    </row>
    <row r="633" spans="1:5">
      <c r="A633" s="1">
        <v>36177</v>
      </c>
      <c r="B633" s="4">
        <v>36177</v>
      </c>
      <c r="C633" s="14">
        <f>VLOOKUP($B633,data!$A$6:$M$15000,10)</f>
        <v>2643000</v>
      </c>
      <c r="D633" s="11">
        <f t="shared" si="28"/>
        <v>1</v>
      </c>
      <c r="E633" s="14">
        <f t="shared" si="29"/>
        <v>2345571.4285714286</v>
      </c>
    </row>
    <row r="634" spans="1:5">
      <c r="A634" s="1">
        <v>36178</v>
      </c>
      <c r="B634" s="4">
        <v>36178</v>
      </c>
      <c r="C634" s="14">
        <f>VLOOKUP($B634,data!$A$6:$M$15000,10)</f>
        <v>2688000</v>
      </c>
      <c r="D634" s="11">
        <f t="shared" si="28"/>
        <v>1</v>
      </c>
      <c r="E634" s="14">
        <f t="shared" si="29"/>
        <v>2401142.8571428573</v>
      </c>
    </row>
    <row r="635" spans="1:5">
      <c r="A635" s="1">
        <v>36179</v>
      </c>
      <c r="B635" s="4">
        <v>36179</v>
      </c>
      <c r="C635" s="14">
        <f>VLOOKUP($B635,data!$A$6:$M$15000,10)</f>
        <v>2483000</v>
      </c>
      <c r="D635" s="11">
        <f t="shared" si="28"/>
        <v>1</v>
      </c>
      <c r="E635" s="14">
        <f t="shared" si="29"/>
        <v>2451428.5714285714</v>
      </c>
    </row>
    <row r="636" spans="1:5">
      <c r="A636" s="1">
        <v>36180</v>
      </c>
      <c r="B636" s="4">
        <v>36180</v>
      </c>
      <c r="C636" s="14">
        <f>VLOOKUP($B636,data!$A$6:$M$15000,10)</f>
        <v>2585000</v>
      </c>
      <c r="D636" s="11">
        <f t="shared" si="28"/>
        <v>1</v>
      </c>
      <c r="E636" s="14">
        <f t="shared" si="29"/>
        <v>2514285.7142857141</v>
      </c>
    </row>
    <row r="637" spans="1:5">
      <c r="A637" s="1">
        <v>36181</v>
      </c>
      <c r="B637" s="4">
        <v>36181</v>
      </c>
      <c r="C637" s="14">
        <f>VLOOKUP($B637,data!$A$6:$M$15000,10)</f>
        <v>2701000</v>
      </c>
      <c r="D637" s="11">
        <f t="shared" si="28"/>
        <v>1</v>
      </c>
      <c r="E637" s="14">
        <f t="shared" si="29"/>
        <v>2584714.2857142859</v>
      </c>
    </row>
    <row r="638" spans="1:5">
      <c r="A638" s="1">
        <v>36182</v>
      </c>
      <c r="B638" s="4">
        <v>36182</v>
      </c>
      <c r="C638" s="14">
        <f>VLOOKUP($B638,data!$A$6:$M$15000,10)</f>
        <v>2563000</v>
      </c>
      <c r="D638" s="11">
        <f t="shared" si="28"/>
        <v>1</v>
      </c>
      <c r="E638" s="14">
        <f t="shared" si="29"/>
        <v>2612714.2857142859</v>
      </c>
    </row>
    <row r="639" spans="1:5">
      <c r="A639" s="1">
        <v>36183</v>
      </c>
      <c r="B639" s="4">
        <v>36183</v>
      </c>
      <c r="C639" s="14">
        <f>VLOOKUP($B639,data!$A$6:$M$15000,10)</f>
        <v>2716000</v>
      </c>
      <c r="D639" s="11">
        <f t="shared" si="28"/>
        <v>1</v>
      </c>
      <c r="E639" s="14">
        <f t="shared" si="29"/>
        <v>2625571.4285714286</v>
      </c>
    </row>
    <row r="640" spans="1:5">
      <c r="A640" s="1">
        <v>36184</v>
      </c>
      <c r="B640" s="4">
        <v>36184</v>
      </c>
      <c r="C640" s="14">
        <f>VLOOKUP($B640,data!$A$6:$M$15000,10)</f>
        <v>2740000</v>
      </c>
      <c r="D640" s="11">
        <f t="shared" si="28"/>
        <v>1</v>
      </c>
      <c r="E640" s="14">
        <f t="shared" si="29"/>
        <v>2639428.5714285714</v>
      </c>
    </row>
    <row r="641" spans="1:5">
      <c r="A641" s="1">
        <v>36185</v>
      </c>
      <c r="B641" s="4">
        <v>36185</v>
      </c>
      <c r="C641" s="14">
        <f>VLOOKUP($B641,data!$A$6:$M$15000,10)</f>
        <v>2678000</v>
      </c>
      <c r="D641" s="11">
        <f t="shared" si="28"/>
        <v>1</v>
      </c>
      <c r="E641" s="14">
        <f t="shared" si="29"/>
        <v>2638000</v>
      </c>
    </row>
    <row r="642" spans="1:5">
      <c r="A642" s="1">
        <v>36186</v>
      </c>
      <c r="B642" s="4">
        <v>36186</v>
      </c>
      <c r="C642" s="14">
        <f>VLOOKUP($B642,data!$A$6:$M$15000,10)</f>
        <v>2701000</v>
      </c>
      <c r="D642" s="11">
        <f t="shared" si="28"/>
        <v>1</v>
      </c>
      <c r="E642" s="14">
        <f t="shared" si="29"/>
        <v>2669142.8571428573</v>
      </c>
    </row>
    <row r="643" spans="1:5">
      <c r="A643" s="1">
        <v>36187</v>
      </c>
      <c r="B643" s="4">
        <v>36187</v>
      </c>
      <c r="C643" s="14">
        <f>VLOOKUP($B643,data!$A$6:$M$15000,10)</f>
        <v>2539000</v>
      </c>
      <c r="D643" s="11">
        <f t="shared" si="28"/>
        <v>1</v>
      </c>
      <c r="E643" s="14">
        <f t="shared" si="29"/>
        <v>2662571.4285714286</v>
      </c>
    </row>
    <row r="644" spans="1:5">
      <c r="A644" s="1">
        <v>36188</v>
      </c>
      <c r="B644" s="4">
        <v>36188</v>
      </c>
      <c r="C644" s="14">
        <f>VLOOKUP($B644,data!$A$6:$M$15000,10)</f>
        <v>2482000</v>
      </c>
      <c r="D644" s="11">
        <f t="shared" si="28"/>
        <v>1</v>
      </c>
      <c r="E644" s="14">
        <f t="shared" si="29"/>
        <v>2631285.7142857141</v>
      </c>
    </row>
    <row r="645" spans="1:5">
      <c r="A645" s="1">
        <v>36189</v>
      </c>
      <c r="B645" s="4">
        <v>36189</v>
      </c>
      <c r="C645" s="14">
        <f>VLOOKUP($B645,data!$A$6:$M$15000,10)</f>
        <v>2553000</v>
      </c>
      <c r="D645" s="11">
        <f t="shared" si="28"/>
        <v>1</v>
      </c>
      <c r="E645" s="14">
        <f t="shared" si="29"/>
        <v>2629857.1428571427</v>
      </c>
    </row>
    <row r="646" spans="1:5">
      <c r="A646" s="1">
        <v>36190</v>
      </c>
      <c r="B646" s="4">
        <v>36190</v>
      </c>
      <c r="C646" s="14">
        <f>VLOOKUP($B646,data!$A$6:$M$15000,10)</f>
        <v>2617000</v>
      </c>
      <c r="D646" s="11">
        <f t="shared" si="28"/>
        <v>1</v>
      </c>
      <c r="E646" s="14">
        <f t="shared" si="29"/>
        <v>2615714.2857142859</v>
      </c>
    </row>
    <row r="647" spans="1:5">
      <c r="A647" s="1">
        <v>36191</v>
      </c>
      <c r="B647" s="4">
        <v>36191</v>
      </c>
      <c r="C647" s="14">
        <f>VLOOKUP($B647,data!$A$6:$M$15000,10)</f>
        <v>2695000</v>
      </c>
      <c r="D647" s="11">
        <f t="shared" si="28"/>
        <v>1</v>
      </c>
      <c r="E647" s="14">
        <f t="shared" si="29"/>
        <v>2609285.7142857141</v>
      </c>
    </row>
    <row r="648" spans="1:5">
      <c r="A648" s="1">
        <v>36192</v>
      </c>
      <c r="B648" s="4">
        <v>36192</v>
      </c>
      <c r="C648" s="14">
        <f>VLOOKUP($B648,data!$A$6:$M$15000,10)</f>
        <v>2247000</v>
      </c>
      <c r="D648" s="11">
        <f t="shared" ref="D648:D711" si="30">IF(B648&lt;&gt;"",MONTH(B648),0)</f>
        <v>2</v>
      </c>
      <c r="E648" s="14">
        <f t="shared" si="29"/>
        <v>2547714.2857142859</v>
      </c>
    </row>
    <row r="649" spans="1:5">
      <c r="A649" s="1">
        <v>36193</v>
      </c>
      <c r="B649" s="4">
        <v>36193</v>
      </c>
      <c r="C649" s="14">
        <f>VLOOKUP($B649,data!$A$6:$M$15000,10)</f>
        <v>2364000</v>
      </c>
      <c r="D649" s="11">
        <f t="shared" si="30"/>
        <v>2</v>
      </c>
      <c r="E649" s="14">
        <f t="shared" si="29"/>
        <v>2499571.4285714286</v>
      </c>
    </row>
    <row r="650" spans="1:5">
      <c r="A650" s="1">
        <v>36194</v>
      </c>
      <c r="B650" s="4">
        <v>36194</v>
      </c>
      <c r="C650" s="14">
        <f>VLOOKUP($B650,data!$A$6:$M$15000,10)</f>
        <v>2367000</v>
      </c>
      <c r="D650" s="11">
        <f t="shared" si="30"/>
        <v>2</v>
      </c>
      <c r="E650" s="14">
        <f t="shared" si="29"/>
        <v>2475000</v>
      </c>
    </row>
    <row r="651" spans="1:5">
      <c r="A651" s="1">
        <v>36195</v>
      </c>
      <c r="B651" s="4">
        <v>36195</v>
      </c>
      <c r="C651" s="14">
        <f>VLOOKUP($B651,data!$A$6:$M$15000,10)</f>
        <v>2463000</v>
      </c>
      <c r="D651" s="11">
        <f t="shared" si="30"/>
        <v>2</v>
      </c>
      <c r="E651" s="14">
        <f t="shared" si="29"/>
        <v>2472285.7142857141</v>
      </c>
    </row>
    <row r="652" spans="1:5">
      <c r="A652" s="1">
        <v>36196</v>
      </c>
      <c r="B652" s="4">
        <v>36196</v>
      </c>
      <c r="C652" s="14">
        <f>VLOOKUP($B652,data!$A$6:$M$15000,10)</f>
        <v>2381000</v>
      </c>
      <c r="D652" s="11">
        <f t="shared" si="30"/>
        <v>2</v>
      </c>
      <c r="E652" s="14">
        <f t="shared" ref="E652:E715" si="31">AVERAGE(C646:C652)</f>
        <v>2447714.2857142859</v>
      </c>
    </row>
    <row r="653" spans="1:5">
      <c r="A653" s="1">
        <v>36197</v>
      </c>
      <c r="B653" s="4">
        <v>36197</v>
      </c>
      <c r="C653" s="14">
        <f>VLOOKUP($B653,data!$A$6:$M$15000,10)</f>
        <v>2607000</v>
      </c>
      <c r="D653" s="11">
        <f t="shared" si="30"/>
        <v>2</v>
      </c>
      <c r="E653" s="14">
        <f t="shared" si="31"/>
        <v>2446285.7142857141</v>
      </c>
    </row>
    <row r="654" spans="1:5">
      <c r="A654" s="1">
        <v>36198</v>
      </c>
      <c r="B654" s="4">
        <v>36198</v>
      </c>
      <c r="C654" s="14">
        <f>VLOOKUP($B654,data!$A$6:$M$15000,10)</f>
        <v>2619000</v>
      </c>
      <c r="D654" s="11">
        <f t="shared" si="30"/>
        <v>2</v>
      </c>
      <c r="E654" s="14">
        <f t="shared" si="31"/>
        <v>2435428.5714285714</v>
      </c>
    </row>
    <row r="655" spans="1:5">
      <c r="A655" s="1">
        <v>36199</v>
      </c>
      <c r="B655" s="4">
        <v>36199</v>
      </c>
      <c r="C655" s="14">
        <f>VLOOKUP($B655,data!$A$6:$M$15000,10)</f>
        <v>2576000</v>
      </c>
      <c r="D655" s="11">
        <f t="shared" si="30"/>
        <v>2</v>
      </c>
      <c r="E655" s="14">
        <f t="shared" si="31"/>
        <v>2482428.5714285714</v>
      </c>
    </row>
    <row r="656" spans="1:5">
      <c r="A656" s="1">
        <v>36200</v>
      </c>
      <c r="B656" s="4">
        <v>36200</v>
      </c>
      <c r="C656" s="14">
        <f>VLOOKUP($B656,data!$A$6:$M$15000,10)</f>
        <v>2356000</v>
      </c>
      <c r="D656" s="11">
        <f t="shared" si="30"/>
        <v>2</v>
      </c>
      <c r="E656" s="14">
        <f t="shared" si="31"/>
        <v>2481285.7142857141</v>
      </c>
    </row>
    <row r="657" spans="1:5">
      <c r="A657" s="1">
        <v>36201</v>
      </c>
      <c r="B657" s="4">
        <v>36201</v>
      </c>
      <c r="C657" s="14">
        <f>VLOOKUP($B657,data!$A$6:$M$15000,10)</f>
        <v>2270000</v>
      </c>
      <c r="D657" s="11">
        <f t="shared" si="30"/>
        <v>2</v>
      </c>
      <c r="E657" s="14">
        <f t="shared" si="31"/>
        <v>2467428.5714285714</v>
      </c>
    </row>
    <row r="658" spans="1:5">
      <c r="A658" s="1">
        <v>36202</v>
      </c>
      <c r="B658" s="4">
        <v>36202</v>
      </c>
      <c r="C658" s="14">
        <f>VLOOKUP($B658,data!$A$6:$M$15000,10)</f>
        <v>2284000</v>
      </c>
      <c r="D658" s="11">
        <f t="shared" si="30"/>
        <v>2</v>
      </c>
      <c r="E658" s="14">
        <f t="shared" si="31"/>
        <v>2441857.1428571427</v>
      </c>
    </row>
    <row r="659" spans="1:5">
      <c r="A659" s="1">
        <v>36203</v>
      </c>
      <c r="B659" s="4">
        <v>36203</v>
      </c>
      <c r="C659" s="14">
        <f>VLOOKUP($B659,data!$A$6:$M$15000,10)</f>
        <v>2205000</v>
      </c>
      <c r="D659" s="11">
        <f t="shared" si="30"/>
        <v>2</v>
      </c>
      <c r="E659" s="14">
        <f t="shared" si="31"/>
        <v>2416714.2857142859</v>
      </c>
    </row>
    <row r="660" spans="1:5">
      <c r="A660" s="1">
        <v>36204</v>
      </c>
      <c r="B660" s="4">
        <v>36204</v>
      </c>
      <c r="C660" s="14">
        <f>VLOOKUP($B660,data!$A$6:$M$15000,10)</f>
        <v>2440000</v>
      </c>
      <c r="D660" s="11">
        <f t="shared" si="30"/>
        <v>2</v>
      </c>
      <c r="E660" s="14">
        <f t="shared" si="31"/>
        <v>2392857.1428571427</v>
      </c>
    </row>
    <row r="661" spans="1:5">
      <c r="A661" s="1">
        <v>36205</v>
      </c>
      <c r="B661" s="4">
        <v>36205</v>
      </c>
      <c r="C661" s="14">
        <f>VLOOKUP($B661,data!$A$6:$M$15000,10)</f>
        <v>2499000</v>
      </c>
      <c r="D661" s="11">
        <f t="shared" si="30"/>
        <v>2</v>
      </c>
      <c r="E661" s="14">
        <f t="shared" si="31"/>
        <v>2375714.2857142859</v>
      </c>
    </row>
    <row r="662" spans="1:5">
      <c r="A662" s="1">
        <v>36206</v>
      </c>
      <c r="B662" s="4">
        <v>36206</v>
      </c>
      <c r="C662" s="14">
        <f>VLOOKUP($B662,data!$A$6:$M$15000,10)</f>
        <v>2491000</v>
      </c>
      <c r="D662" s="11">
        <f t="shared" si="30"/>
        <v>2</v>
      </c>
      <c r="E662" s="14">
        <f t="shared" si="31"/>
        <v>2363571.4285714286</v>
      </c>
    </row>
    <row r="663" spans="1:5">
      <c r="A663" s="1">
        <v>36207</v>
      </c>
      <c r="B663" s="4">
        <v>36207</v>
      </c>
      <c r="C663" s="14">
        <f>VLOOKUP($B663,data!$A$6:$M$15000,10)</f>
        <v>2513000</v>
      </c>
      <c r="D663" s="11">
        <f t="shared" si="30"/>
        <v>2</v>
      </c>
      <c r="E663" s="14">
        <f t="shared" si="31"/>
        <v>2386000</v>
      </c>
    </row>
    <row r="664" spans="1:5">
      <c r="A664" s="1">
        <v>36208</v>
      </c>
      <c r="B664" s="4">
        <v>36208</v>
      </c>
      <c r="C664" s="14">
        <f>VLOOKUP($B664,data!$A$6:$M$15000,10)</f>
        <v>2454000</v>
      </c>
      <c r="D664" s="11">
        <f t="shared" si="30"/>
        <v>2</v>
      </c>
      <c r="E664" s="14">
        <f t="shared" si="31"/>
        <v>2412285.7142857141</v>
      </c>
    </row>
    <row r="665" spans="1:5">
      <c r="A665" s="1">
        <v>36209</v>
      </c>
      <c r="B665" s="4">
        <v>36209</v>
      </c>
      <c r="C665" s="14">
        <f>VLOOKUP($B665,data!$A$6:$M$15000,10)</f>
        <v>2439000</v>
      </c>
      <c r="D665" s="11">
        <f t="shared" si="30"/>
        <v>2</v>
      </c>
      <c r="E665" s="14">
        <f t="shared" si="31"/>
        <v>2434428.5714285714</v>
      </c>
    </row>
    <row r="666" spans="1:5">
      <c r="A666" s="1">
        <v>36210</v>
      </c>
      <c r="B666" s="4">
        <v>36210</v>
      </c>
      <c r="C666" s="14">
        <f>VLOOKUP($B666,data!$A$6:$M$15000,10)</f>
        <v>2512000</v>
      </c>
      <c r="D666" s="11">
        <f t="shared" si="30"/>
        <v>2</v>
      </c>
      <c r="E666" s="14">
        <f t="shared" si="31"/>
        <v>2478285.7142857141</v>
      </c>
    </row>
    <row r="667" spans="1:5">
      <c r="A667" s="1">
        <v>36211</v>
      </c>
      <c r="B667" s="4">
        <v>36211</v>
      </c>
      <c r="C667" s="14">
        <f>VLOOKUP($B667,data!$A$6:$M$15000,10)</f>
        <v>2620000</v>
      </c>
      <c r="D667" s="11">
        <f t="shared" si="30"/>
        <v>2</v>
      </c>
      <c r="E667" s="14">
        <f t="shared" si="31"/>
        <v>2504000</v>
      </c>
    </row>
    <row r="668" spans="1:5">
      <c r="A668" s="1">
        <v>36212</v>
      </c>
      <c r="B668" s="4">
        <v>36212</v>
      </c>
      <c r="C668" s="14">
        <f>VLOOKUP($B668,data!$A$6:$M$15000,10)</f>
        <v>2620000</v>
      </c>
      <c r="D668" s="11">
        <f t="shared" si="30"/>
        <v>2</v>
      </c>
      <c r="E668" s="14">
        <f t="shared" si="31"/>
        <v>2521285.7142857141</v>
      </c>
    </row>
    <row r="669" spans="1:5">
      <c r="A669" s="1">
        <v>36213</v>
      </c>
      <c r="B669" s="4">
        <v>36213</v>
      </c>
      <c r="C669" s="14">
        <f>VLOOKUP($B669,data!$A$6:$M$15000,10)</f>
        <v>2574000</v>
      </c>
      <c r="D669" s="11">
        <f t="shared" si="30"/>
        <v>2</v>
      </c>
      <c r="E669" s="14">
        <f t="shared" si="31"/>
        <v>2533142.8571428573</v>
      </c>
    </row>
    <row r="670" spans="1:5">
      <c r="A670" s="1">
        <v>36214</v>
      </c>
      <c r="B670" s="4">
        <v>36214</v>
      </c>
      <c r="C670" s="14">
        <f>VLOOKUP($B670,data!$A$6:$M$15000,10)</f>
        <v>2451000</v>
      </c>
      <c r="D670" s="11">
        <f t="shared" si="30"/>
        <v>2</v>
      </c>
      <c r="E670" s="14">
        <f t="shared" si="31"/>
        <v>2524285.7142857141</v>
      </c>
    </row>
    <row r="671" spans="1:5">
      <c r="A671" s="1">
        <v>36215</v>
      </c>
      <c r="B671" s="4">
        <v>36215</v>
      </c>
      <c r="C671" s="14">
        <f>VLOOKUP($B671,data!$A$6:$M$15000,10)</f>
        <v>2564000</v>
      </c>
      <c r="D671" s="11">
        <f t="shared" si="30"/>
        <v>2</v>
      </c>
      <c r="E671" s="14">
        <f t="shared" si="31"/>
        <v>2540000</v>
      </c>
    </row>
    <row r="672" spans="1:5">
      <c r="A672" s="1">
        <v>36216</v>
      </c>
      <c r="B672" s="4">
        <v>36216</v>
      </c>
      <c r="C672" s="14">
        <f>VLOOKUP($B672,data!$A$6:$M$15000,10)</f>
        <v>2606000</v>
      </c>
      <c r="D672" s="11">
        <f t="shared" si="30"/>
        <v>2</v>
      </c>
      <c r="E672" s="14">
        <f t="shared" si="31"/>
        <v>2563857.1428571427</v>
      </c>
    </row>
    <row r="673" spans="1:5">
      <c r="A673" s="1">
        <v>36217</v>
      </c>
      <c r="B673" s="4">
        <v>36217</v>
      </c>
      <c r="C673" s="14">
        <f>VLOOKUP($B673,data!$A$6:$M$15000,10)</f>
        <v>2681000</v>
      </c>
      <c r="D673" s="11">
        <f t="shared" si="30"/>
        <v>2</v>
      </c>
      <c r="E673" s="14">
        <f t="shared" si="31"/>
        <v>2588000</v>
      </c>
    </row>
    <row r="674" spans="1:5">
      <c r="A674" s="1">
        <v>36218</v>
      </c>
      <c r="B674" s="4">
        <v>36218</v>
      </c>
      <c r="C674" s="14">
        <f>VLOOKUP($B674,data!$A$6:$M$15000,10)</f>
        <v>2678000</v>
      </c>
      <c r="D674" s="11">
        <f t="shared" si="30"/>
        <v>2</v>
      </c>
      <c r="E674" s="14">
        <f t="shared" si="31"/>
        <v>2596285.7142857141</v>
      </c>
    </row>
    <row r="675" spans="1:5">
      <c r="A675" s="1">
        <v>36219</v>
      </c>
      <c r="B675" s="4">
        <v>36219</v>
      </c>
      <c r="C675" s="14">
        <f>VLOOKUP($B675,data!$A$6:$M$15000,10)</f>
        <v>2706000</v>
      </c>
      <c r="D675" s="11">
        <f t="shared" si="30"/>
        <v>2</v>
      </c>
      <c r="E675" s="14">
        <f t="shared" si="31"/>
        <v>2608571.4285714286</v>
      </c>
    </row>
    <row r="676" spans="1:5">
      <c r="A676" s="1">
        <v>36220</v>
      </c>
      <c r="B676" s="4">
        <v>36220</v>
      </c>
      <c r="C676" s="14">
        <f>VLOOKUP($B676,data!$A$6:$M$15000,10)</f>
        <v>2832000</v>
      </c>
      <c r="D676" s="11">
        <f t="shared" si="30"/>
        <v>3</v>
      </c>
      <c r="E676" s="14">
        <f t="shared" si="31"/>
        <v>2645428.5714285714</v>
      </c>
    </row>
    <row r="677" spans="1:5">
      <c r="A677" s="1">
        <v>36221</v>
      </c>
      <c r="B677" s="4">
        <v>36221</v>
      </c>
      <c r="C677" s="14">
        <f>VLOOKUP($B677,data!$A$6:$M$15000,10)</f>
        <v>2761000</v>
      </c>
      <c r="D677" s="11">
        <f t="shared" si="30"/>
        <v>3</v>
      </c>
      <c r="E677" s="14">
        <f t="shared" si="31"/>
        <v>2689714.2857142859</v>
      </c>
    </row>
    <row r="678" spans="1:5">
      <c r="A678" s="1">
        <v>36222</v>
      </c>
      <c r="B678" s="4">
        <v>36222</v>
      </c>
      <c r="C678" s="14">
        <f>VLOOKUP($B678,data!$A$6:$M$15000,10)</f>
        <v>2775000</v>
      </c>
      <c r="D678" s="11">
        <f t="shared" si="30"/>
        <v>3</v>
      </c>
      <c r="E678" s="14">
        <f t="shared" si="31"/>
        <v>2719857.1428571427</v>
      </c>
    </row>
    <row r="679" spans="1:5">
      <c r="A679" s="1">
        <v>36223</v>
      </c>
      <c r="B679" s="4">
        <v>36223</v>
      </c>
      <c r="C679" s="14">
        <f>VLOOKUP($B679,data!$A$6:$M$15000,10)</f>
        <v>2719000</v>
      </c>
      <c r="D679" s="11">
        <f t="shared" si="30"/>
        <v>3</v>
      </c>
      <c r="E679" s="14">
        <f t="shared" si="31"/>
        <v>2736000</v>
      </c>
    </row>
    <row r="680" spans="1:5">
      <c r="A680" s="1">
        <v>36224</v>
      </c>
      <c r="B680" s="4">
        <v>36224</v>
      </c>
      <c r="C680" s="14">
        <f>VLOOKUP($B680,data!$A$6:$M$15000,10)</f>
        <v>2802000</v>
      </c>
      <c r="D680" s="11">
        <f t="shared" si="30"/>
        <v>3</v>
      </c>
      <c r="E680" s="14">
        <f t="shared" si="31"/>
        <v>2753285.7142857141</v>
      </c>
    </row>
    <row r="681" spans="1:5">
      <c r="A681" s="1">
        <v>36225</v>
      </c>
      <c r="B681" s="4">
        <v>36225</v>
      </c>
      <c r="C681" s="14">
        <f>VLOOKUP($B681,data!$A$6:$M$15000,10)</f>
        <v>2675000</v>
      </c>
      <c r="D681" s="11">
        <f t="shared" si="30"/>
        <v>3</v>
      </c>
      <c r="E681" s="14">
        <f t="shared" si="31"/>
        <v>2752857.1428571427</v>
      </c>
    </row>
    <row r="682" spans="1:5">
      <c r="A682" s="1">
        <v>36226</v>
      </c>
      <c r="B682" s="4">
        <v>36226</v>
      </c>
      <c r="C682" s="14">
        <f>VLOOKUP($B682,data!$A$6:$M$15000,10)</f>
        <v>2679000</v>
      </c>
      <c r="D682" s="11">
        <f t="shared" si="30"/>
        <v>3</v>
      </c>
      <c r="E682" s="14">
        <f t="shared" si="31"/>
        <v>2749000</v>
      </c>
    </row>
    <row r="683" spans="1:5">
      <c r="A683" s="1">
        <v>36227</v>
      </c>
      <c r="B683" s="4">
        <v>36227</v>
      </c>
      <c r="C683" s="14">
        <f>VLOOKUP($B683,data!$A$6:$M$15000,10)</f>
        <v>2609000</v>
      </c>
      <c r="D683" s="11">
        <f t="shared" si="30"/>
        <v>3</v>
      </c>
      <c r="E683" s="14">
        <f t="shared" si="31"/>
        <v>2717142.8571428573</v>
      </c>
    </row>
    <row r="684" spans="1:5">
      <c r="A684" s="1">
        <v>36228</v>
      </c>
      <c r="B684" s="4">
        <v>36228</v>
      </c>
      <c r="C684" s="14">
        <f>VLOOKUP($B684,data!$A$6:$M$15000,10)</f>
        <v>2398000</v>
      </c>
      <c r="D684" s="11">
        <f t="shared" si="30"/>
        <v>3</v>
      </c>
      <c r="E684" s="14">
        <f t="shared" si="31"/>
        <v>2665285.7142857141</v>
      </c>
    </row>
    <row r="685" spans="1:5">
      <c r="A685" s="1">
        <v>36229</v>
      </c>
      <c r="B685" s="4">
        <v>36229</v>
      </c>
      <c r="C685" s="14">
        <f>VLOOKUP($B685,data!$A$6:$M$15000,10)</f>
        <v>2159000</v>
      </c>
      <c r="D685" s="11">
        <f t="shared" si="30"/>
        <v>3</v>
      </c>
      <c r="E685" s="14">
        <f t="shared" si="31"/>
        <v>2577285.7142857141</v>
      </c>
    </row>
    <row r="686" spans="1:5">
      <c r="A686" s="1">
        <v>36230</v>
      </c>
      <c r="B686" s="4">
        <v>36230</v>
      </c>
      <c r="C686" s="14">
        <f>VLOOKUP($B686,data!$A$6:$M$15000,10)</f>
        <v>2083000</v>
      </c>
      <c r="D686" s="11">
        <f t="shared" si="30"/>
        <v>3</v>
      </c>
      <c r="E686" s="14">
        <f t="shared" si="31"/>
        <v>2486428.5714285714</v>
      </c>
    </row>
    <row r="687" spans="1:5">
      <c r="A687" s="1">
        <v>36231</v>
      </c>
      <c r="B687" s="4">
        <v>36231</v>
      </c>
      <c r="C687" s="14">
        <f>VLOOKUP($B687,data!$A$6:$M$15000,10)</f>
        <v>2234000</v>
      </c>
      <c r="D687" s="11">
        <f t="shared" si="30"/>
        <v>3</v>
      </c>
      <c r="E687" s="14">
        <f t="shared" si="31"/>
        <v>2405285.7142857141</v>
      </c>
    </row>
    <row r="688" spans="1:5">
      <c r="A688" s="1">
        <v>36232</v>
      </c>
      <c r="B688" s="4">
        <v>36232</v>
      </c>
      <c r="C688" s="14">
        <f>VLOOKUP($B688,data!$A$6:$M$15000,10)</f>
        <v>2398000</v>
      </c>
      <c r="D688" s="11">
        <f t="shared" si="30"/>
        <v>3</v>
      </c>
      <c r="E688" s="14">
        <f t="shared" si="31"/>
        <v>2365714.2857142859</v>
      </c>
    </row>
    <row r="689" spans="1:5">
      <c r="A689" s="1">
        <v>36233</v>
      </c>
      <c r="B689" s="4">
        <v>36233</v>
      </c>
      <c r="C689" s="14">
        <f>VLOOKUP($B689,data!$A$6:$M$15000,10)</f>
        <v>2455000</v>
      </c>
      <c r="D689" s="11">
        <f t="shared" si="30"/>
        <v>3</v>
      </c>
      <c r="E689" s="14">
        <f t="shared" si="31"/>
        <v>2333714.2857142859</v>
      </c>
    </row>
    <row r="690" spans="1:5">
      <c r="A690" s="1">
        <v>36234</v>
      </c>
      <c r="B690" s="4">
        <v>36234</v>
      </c>
      <c r="C690" s="14">
        <f>VLOOKUP($B690,data!$A$6:$M$15000,10)</f>
        <v>2479000</v>
      </c>
      <c r="D690" s="11">
        <f t="shared" si="30"/>
        <v>3</v>
      </c>
      <c r="E690" s="14">
        <f t="shared" si="31"/>
        <v>2315142.8571428573</v>
      </c>
    </row>
    <row r="691" spans="1:5">
      <c r="A691" s="1">
        <v>36235</v>
      </c>
      <c r="B691" s="4">
        <v>36235</v>
      </c>
      <c r="C691" s="14">
        <f>VLOOKUP($B691,data!$A$6:$M$15000,10)</f>
        <v>2400000</v>
      </c>
      <c r="D691" s="11">
        <f t="shared" si="30"/>
        <v>3</v>
      </c>
      <c r="E691" s="14">
        <f t="shared" si="31"/>
        <v>2315428.5714285714</v>
      </c>
    </row>
    <row r="692" spans="1:5">
      <c r="A692" s="1">
        <v>36236</v>
      </c>
      <c r="B692" s="4">
        <v>36236</v>
      </c>
      <c r="C692" s="14">
        <f>VLOOKUP($B692,data!$A$6:$M$15000,10)</f>
        <v>2518000</v>
      </c>
      <c r="D692" s="11">
        <f t="shared" si="30"/>
        <v>3</v>
      </c>
      <c r="E692" s="14">
        <f t="shared" si="31"/>
        <v>2366714.2857142859</v>
      </c>
    </row>
    <row r="693" spans="1:5">
      <c r="A693" s="1">
        <v>36237</v>
      </c>
      <c r="B693" s="4">
        <v>36237</v>
      </c>
      <c r="C693" s="14">
        <f>VLOOKUP($B693,data!$A$6:$M$15000,10)</f>
        <v>2587000</v>
      </c>
      <c r="D693" s="11">
        <f t="shared" si="30"/>
        <v>3</v>
      </c>
      <c r="E693" s="14">
        <f t="shared" si="31"/>
        <v>2438714.2857142859</v>
      </c>
    </row>
    <row r="694" spans="1:5">
      <c r="A694" s="1">
        <v>36238</v>
      </c>
      <c r="B694" s="4">
        <v>36238</v>
      </c>
      <c r="C694" s="14">
        <f>VLOOKUP($B694,data!$A$6:$M$15000,10)</f>
        <v>2570000</v>
      </c>
      <c r="D694" s="11">
        <f t="shared" si="30"/>
        <v>3</v>
      </c>
      <c r="E694" s="14">
        <f t="shared" si="31"/>
        <v>2486714.2857142859</v>
      </c>
    </row>
    <row r="695" spans="1:5">
      <c r="A695" s="1">
        <v>36239</v>
      </c>
      <c r="B695" s="4">
        <v>36239</v>
      </c>
      <c r="C695" s="14">
        <f>VLOOKUP($B695,data!$A$6:$M$15000,10)</f>
        <v>2810000</v>
      </c>
      <c r="D695" s="11">
        <f t="shared" si="30"/>
        <v>3</v>
      </c>
      <c r="E695" s="14">
        <f t="shared" si="31"/>
        <v>2545571.4285714286</v>
      </c>
    </row>
    <row r="696" spans="1:5">
      <c r="A696" s="1">
        <v>36240</v>
      </c>
      <c r="B696" s="4">
        <v>36240</v>
      </c>
      <c r="C696" s="14">
        <f>VLOOKUP($B696,data!$A$6:$M$15000,10)</f>
        <v>2904000</v>
      </c>
      <c r="D696" s="11">
        <f t="shared" si="30"/>
        <v>3</v>
      </c>
      <c r="E696" s="14">
        <f t="shared" si="31"/>
        <v>2609714.2857142859</v>
      </c>
    </row>
    <row r="697" spans="1:5">
      <c r="A697" s="1">
        <v>36241</v>
      </c>
      <c r="B697" s="4">
        <v>36241</v>
      </c>
      <c r="C697" s="14">
        <f>VLOOKUP($B697,data!$A$6:$M$15000,10)</f>
        <v>2748000</v>
      </c>
      <c r="D697" s="11">
        <f t="shared" si="30"/>
        <v>3</v>
      </c>
      <c r="E697" s="14">
        <f t="shared" si="31"/>
        <v>2648142.8571428573</v>
      </c>
    </row>
    <row r="698" spans="1:5">
      <c r="A698" s="1">
        <v>36242</v>
      </c>
      <c r="B698" s="4">
        <v>36242</v>
      </c>
      <c r="C698" s="14">
        <f>VLOOKUP($B698,data!$A$6:$M$15000,10)</f>
        <v>2579000</v>
      </c>
      <c r="D698" s="11">
        <f t="shared" si="30"/>
        <v>3</v>
      </c>
      <c r="E698" s="14">
        <f t="shared" si="31"/>
        <v>2673714.2857142859</v>
      </c>
    </row>
    <row r="699" spans="1:5">
      <c r="A699" s="1">
        <v>36243</v>
      </c>
      <c r="B699" s="4">
        <v>36243</v>
      </c>
      <c r="C699" s="14">
        <f>VLOOKUP($B699,data!$A$6:$M$15000,10)</f>
        <v>2622000</v>
      </c>
      <c r="D699" s="11">
        <f t="shared" si="30"/>
        <v>3</v>
      </c>
      <c r="E699" s="14">
        <f t="shared" si="31"/>
        <v>2688571.4285714286</v>
      </c>
    </row>
    <row r="700" spans="1:5">
      <c r="A700" s="1">
        <v>36244</v>
      </c>
      <c r="B700" s="4">
        <v>36244</v>
      </c>
      <c r="C700" s="14">
        <f>VLOOKUP($B700,data!$A$6:$M$15000,10)</f>
        <v>2684000</v>
      </c>
      <c r="D700" s="11">
        <f t="shared" si="30"/>
        <v>3</v>
      </c>
      <c r="E700" s="14">
        <f t="shared" si="31"/>
        <v>2702428.5714285714</v>
      </c>
    </row>
    <row r="701" spans="1:5">
      <c r="A701" s="1">
        <v>36245</v>
      </c>
      <c r="B701" s="4">
        <v>36245</v>
      </c>
      <c r="C701" s="14">
        <f>VLOOKUP($B701,data!$A$6:$M$15000,10)</f>
        <v>2704000</v>
      </c>
      <c r="D701" s="11">
        <f t="shared" si="30"/>
        <v>3</v>
      </c>
      <c r="E701" s="14">
        <f t="shared" si="31"/>
        <v>2721571.4285714286</v>
      </c>
    </row>
    <row r="702" spans="1:5">
      <c r="A702" s="1">
        <v>36246</v>
      </c>
      <c r="B702" s="4">
        <v>36246</v>
      </c>
      <c r="C702" s="14">
        <f>VLOOKUP($B702,data!$A$6:$M$15000,10)</f>
        <v>2600000</v>
      </c>
      <c r="D702" s="11">
        <f t="shared" si="30"/>
        <v>3</v>
      </c>
      <c r="E702" s="14">
        <f t="shared" si="31"/>
        <v>2691571.4285714286</v>
      </c>
    </row>
    <row r="703" spans="1:5">
      <c r="A703" s="1">
        <v>36247</v>
      </c>
      <c r="B703" s="4">
        <v>36247</v>
      </c>
      <c r="C703" s="14">
        <f>VLOOKUP($B703,data!$A$6:$M$15000,10)</f>
        <v>2588000</v>
      </c>
      <c r="D703" s="11">
        <f t="shared" si="30"/>
        <v>3</v>
      </c>
      <c r="E703" s="14">
        <f t="shared" si="31"/>
        <v>2646428.5714285714</v>
      </c>
    </row>
    <row r="704" spans="1:5">
      <c r="A704" s="1">
        <v>36248</v>
      </c>
      <c r="B704" s="4">
        <v>36248</v>
      </c>
      <c r="C704" s="14">
        <f>VLOOKUP($B704,data!$A$6:$M$15000,10)</f>
        <v>2549000</v>
      </c>
      <c r="D704" s="11">
        <f t="shared" si="30"/>
        <v>3</v>
      </c>
      <c r="E704" s="14">
        <f t="shared" si="31"/>
        <v>2618000</v>
      </c>
    </row>
    <row r="705" spans="1:5">
      <c r="A705" s="1">
        <v>36249</v>
      </c>
      <c r="B705" s="4">
        <v>36249</v>
      </c>
      <c r="C705" s="14">
        <f>VLOOKUP($B705,data!$A$6:$M$15000,10)</f>
        <v>2496000</v>
      </c>
      <c r="D705" s="11">
        <f t="shared" si="30"/>
        <v>3</v>
      </c>
      <c r="E705" s="14">
        <f t="shared" si="31"/>
        <v>2606142.8571428573</v>
      </c>
    </row>
    <row r="706" spans="1:5">
      <c r="A706" s="1">
        <v>36250</v>
      </c>
      <c r="B706" s="4">
        <v>36250</v>
      </c>
      <c r="C706" s="14">
        <f>VLOOKUP($B706,data!$A$6:$M$15000,10)</f>
        <v>2518000</v>
      </c>
      <c r="D706" s="11">
        <f t="shared" si="30"/>
        <v>3</v>
      </c>
      <c r="E706" s="14">
        <f t="shared" si="31"/>
        <v>2591285.7142857141</v>
      </c>
    </row>
    <row r="707" spans="1:5">
      <c r="A707" s="1">
        <v>36251</v>
      </c>
      <c r="B707" s="4">
        <v>36251</v>
      </c>
      <c r="C707" s="14">
        <f>VLOOKUP($B707,data!$A$6:$M$15000,10)</f>
        <v>2182000</v>
      </c>
      <c r="D707" s="11">
        <f t="shared" si="30"/>
        <v>4</v>
      </c>
      <c r="E707" s="14">
        <f t="shared" si="31"/>
        <v>2519571.4285714286</v>
      </c>
    </row>
    <row r="708" spans="1:5">
      <c r="A708" s="1">
        <v>36252</v>
      </c>
      <c r="B708" s="4">
        <v>36252</v>
      </c>
      <c r="C708" s="14">
        <f>VLOOKUP($B708,data!$A$6:$M$15000,10)</f>
        <v>2427000</v>
      </c>
      <c r="D708" s="11">
        <f t="shared" si="30"/>
        <v>4</v>
      </c>
      <c r="E708" s="14">
        <f t="shared" si="31"/>
        <v>2480000</v>
      </c>
    </row>
    <row r="709" spans="1:5">
      <c r="A709" s="1">
        <v>36253</v>
      </c>
      <c r="B709" s="4">
        <v>36253</v>
      </c>
      <c r="C709" s="14">
        <f>VLOOKUP($B709,data!$A$6:$M$15000,10)</f>
        <v>2421000</v>
      </c>
      <c r="D709" s="11">
        <f t="shared" si="30"/>
        <v>4</v>
      </c>
      <c r="E709" s="14">
        <f t="shared" si="31"/>
        <v>2454428.5714285714</v>
      </c>
    </row>
    <row r="710" spans="1:5">
      <c r="A710" s="1">
        <v>36254</v>
      </c>
      <c r="B710" s="4">
        <v>36254</v>
      </c>
      <c r="C710" s="14">
        <f>VLOOKUP($B710,data!$A$6:$M$15000,10)</f>
        <v>2607000</v>
      </c>
      <c r="D710" s="11">
        <f t="shared" si="30"/>
        <v>4</v>
      </c>
      <c r="E710" s="14">
        <f t="shared" si="31"/>
        <v>2457142.8571428573</v>
      </c>
    </row>
    <row r="711" spans="1:5">
      <c r="A711" s="1">
        <v>36255</v>
      </c>
      <c r="B711" s="4">
        <v>36255</v>
      </c>
      <c r="C711" s="14">
        <f>VLOOKUP($B711,data!$A$6:$M$15000,10)</f>
        <v>2448000</v>
      </c>
      <c r="D711" s="11">
        <f t="shared" si="30"/>
        <v>4</v>
      </c>
      <c r="E711" s="14">
        <f t="shared" si="31"/>
        <v>2442714.2857142859</v>
      </c>
    </row>
    <row r="712" spans="1:5">
      <c r="A712" s="1">
        <v>36256</v>
      </c>
      <c r="B712" s="4">
        <v>36256</v>
      </c>
      <c r="C712" s="14">
        <f>VLOOKUP($B712,data!$A$6:$M$15000,10)</f>
        <v>2222000</v>
      </c>
      <c r="D712" s="11">
        <f t="shared" ref="D712:D775" si="32">IF(B712&lt;&gt;"",MONTH(B712),0)</f>
        <v>4</v>
      </c>
      <c r="E712" s="14">
        <f t="shared" si="31"/>
        <v>2403571.4285714286</v>
      </c>
    </row>
    <row r="713" spans="1:5">
      <c r="A713" s="1">
        <v>36257</v>
      </c>
      <c r="B713" s="4">
        <v>36257</v>
      </c>
      <c r="C713" s="14">
        <f>VLOOKUP($B713,data!$A$6:$M$15000,10)</f>
        <v>2243000</v>
      </c>
      <c r="D713" s="11">
        <f t="shared" si="32"/>
        <v>4</v>
      </c>
      <c r="E713" s="14">
        <f t="shared" si="31"/>
        <v>2364285.7142857141</v>
      </c>
    </row>
    <row r="714" spans="1:5">
      <c r="A714" s="1">
        <v>36258</v>
      </c>
      <c r="B714" s="4">
        <v>36258</v>
      </c>
      <c r="C714" s="14">
        <f>VLOOKUP($B714,data!$A$6:$M$15000,10)</f>
        <v>2161000</v>
      </c>
      <c r="D714" s="11">
        <f t="shared" si="32"/>
        <v>4</v>
      </c>
      <c r="E714" s="14">
        <f t="shared" si="31"/>
        <v>2361285.7142857141</v>
      </c>
    </row>
    <row r="715" spans="1:5">
      <c r="A715" s="1">
        <v>36259</v>
      </c>
      <c r="B715" s="4">
        <v>36259</v>
      </c>
      <c r="C715" s="14">
        <f>VLOOKUP($B715,data!$A$6:$M$15000,10)</f>
        <v>2151000</v>
      </c>
      <c r="D715" s="11">
        <f t="shared" si="32"/>
        <v>4</v>
      </c>
      <c r="E715" s="14">
        <f t="shared" si="31"/>
        <v>2321857.1428571427</v>
      </c>
    </row>
    <row r="716" spans="1:5">
      <c r="A716" s="1">
        <v>36260</v>
      </c>
      <c r="B716" s="4">
        <v>36260</v>
      </c>
      <c r="C716" s="14">
        <f>VLOOKUP($B716,data!$A$6:$M$15000,10)</f>
        <v>2196000</v>
      </c>
      <c r="D716" s="11">
        <f t="shared" si="32"/>
        <v>4</v>
      </c>
      <c r="E716" s="14">
        <f t="shared" ref="E716:E779" si="33">AVERAGE(C710:C716)</f>
        <v>2289714.2857142859</v>
      </c>
    </row>
    <row r="717" spans="1:5">
      <c r="A717" s="1">
        <v>36261</v>
      </c>
      <c r="B717" s="4">
        <v>36261</v>
      </c>
      <c r="C717" s="14">
        <f>VLOOKUP($B717,data!$A$6:$M$15000,10)</f>
        <v>2322000</v>
      </c>
      <c r="D717" s="11">
        <f t="shared" si="32"/>
        <v>4</v>
      </c>
      <c r="E717" s="14">
        <f t="shared" si="33"/>
        <v>2249000</v>
      </c>
    </row>
    <row r="718" spans="1:5">
      <c r="A718" s="1">
        <v>36262</v>
      </c>
      <c r="B718" s="4">
        <v>36262</v>
      </c>
      <c r="C718" s="14">
        <f>VLOOKUP($B718,data!$A$6:$M$15000,10)</f>
        <v>2308000</v>
      </c>
      <c r="D718" s="11">
        <f t="shared" si="32"/>
        <v>4</v>
      </c>
      <c r="E718" s="14">
        <f t="shared" si="33"/>
        <v>2229000</v>
      </c>
    </row>
    <row r="719" spans="1:5">
      <c r="A719" s="1">
        <v>36263</v>
      </c>
      <c r="B719" s="4">
        <v>36263</v>
      </c>
      <c r="C719" s="14">
        <f>VLOOKUP($B719,data!$A$6:$M$15000,10)</f>
        <v>2805000</v>
      </c>
      <c r="D719" s="11">
        <f t="shared" si="32"/>
        <v>4</v>
      </c>
      <c r="E719" s="14">
        <f t="shared" si="33"/>
        <v>2312285.7142857141</v>
      </c>
    </row>
    <row r="720" spans="1:5">
      <c r="A720" s="1">
        <v>36264</v>
      </c>
      <c r="B720" s="4">
        <v>36264</v>
      </c>
      <c r="C720" s="14">
        <f>VLOOKUP($B720,data!$A$6:$M$15000,10)</f>
        <v>2752000</v>
      </c>
      <c r="D720" s="11">
        <f t="shared" si="32"/>
        <v>4</v>
      </c>
      <c r="E720" s="14">
        <f t="shared" si="33"/>
        <v>2385000</v>
      </c>
    </row>
    <row r="721" spans="1:5">
      <c r="A721" s="1">
        <v>36265</v>
      </c>
      <c r="B721" s="4">
        <v>36265</v>
      </c>
      <c r="C721" s="14">
        <f>VLOOKUP($B721,data!$A$6:$M$15000,10)</f>
        <v>2743000</v>
      </c>
      <c r="D721" s="11">
        <f t="shared" si="32"/>
        <v>4</v>
      </c>
      <c r="E721" s="14">
        <f t="shared" si="33"/>
        <v>2468142.8571428573</v>
      </c>
    </row>
    <row r="722" spans="1:5">
      <c r="A722" s="1">
        <v>36266</v>
      </c>
      <c r="B722" s="4">
        <v>36266</v>
      </c>
      <c r="C722" s="14">
        <f>VLOOKUP($B722,data!$A$6:$M$15000,10)</f>
        <v>2816000</v>
      </c>
      <c r="D722" s="11">
        <f t="shared" si="32"/>
        <v>4</v>
      </c>
      <c r="E722" s="14">
        <f t="shared" si="33"/>
        <v>2563142.8571428573</v>
      </c>
    </row>
    <row r="723" spans="1:5">
      <c r="A723" s="1">
        <v>36267</v>
      </c>
      <c r="B723" s="4">
        <v>36267</v>
      </c>
      <c r="C723" s="14">
        <f>VLOOKUP($B723,data!$A$6:$M$15000,10)</f>
        <v>2744000</v>
      </c>
      <c r="D723" s="11">
        <f t="shared" si="32"/>
        <v>4</v>
      </c>
      <c r="E723" s="14">
        <f t="shared" si="33"/>
        <v>2641428.5714285714</v>
      </c>
    </row>
    <row r="724" spans="1:5">
      <c r="A724" s="1">
        <v>36268</v>
      </c>
      <c r="B724" s="4">
        <v>36268</v>
      </c>
      <c r="C724" s="14">
        <f>VLOOKUP($B724,data!$A$6:$M$15000,10)</f>
        <v>2736000</v>
      </c>
      <c r="D724" s="11">
        <f t="shared" si="32"/>
        <v>4</v>
      </c>
      <c r="E724" s="14">
        <f t="shared" si="33"/>
        <v>2700571.4285714286</v>
      </c>
    </row>
    <row r="725" spans="1:5">
      <c r="A725" s="1">
        <v>36269</v>
      </c>
      <c r="B725" s="4">
        <v>36269</v>
      </c>
      <c r="C725" s="14">
        <f>VLOOKUP($B725,data!$A$6:$M$15000,10)</f>
        <v>2768000</v>
      </c>
      <c r="D725" s="11">
        <f t="shared" si="32"/>
        <v>4</v>
      </c>
      <c r="E725" s="14">
        <f t="shared" si="33"/>
        <v>2766285.7142857141</v>
      </c>
    </row>
    <row r="726" spans="1:5">
      <c r="A726" s="1">
        <v>36270</v>
      </c>
      <c r="B726" s="4">
        <v>36270</v>
      </c>
      <c r="C726" s="14">
        <f>VLOOKUP($B726,data!$A$6:$M$15000,10)</f>
        <v>2745000</v>
      </c>
      <c r="D726" s="11">
        <f t="shared" si="32"/>
        <v>4</v>
      </c>
      <c r="E726" s="14">
        <f t="shared" si="33"/>
        <v>2757714.2857142859</v>
      </c>
    </row>
    <row r="727" spans="1:5">
      <c r="A727" s="1">
        <v>36271</v>
      </c>
      <c r="B727" s="4">
        <v>36271</v>
      </c>
      <c r="C727" s="14">
        <f>VLOOKUP($B727,data!$A$6:$M$15000,10)</f>
        <v>2728000</v>
      </c>
      <c r="D727" s="11">
        <f t="shared" si="32"/>
        <v>4</v>
      </c>
      <c r="E727" s="14">
        <f t="shared" si="33"/>
        <v>2754285.7142857141</v>
      </c>
    </row>
    <row r="728" spans="1:5">
      <c r="A728" s="1">
        <v>36272</v>
      </c>
      <c r="B728" s="4">
        <v>36272</v>
      </c>
      <c r="C728" s="14">
        <f>VLOOKUP($B728,data!$A$6:$M$15000,10)</f>
        <v>2732000</v>
      </c>
      <c r="D728" s="11">
        <f t="shared" si="32"/>
        <v>4</v>
      </c>
      <c r="E728" s="14">
        <f t="shared" si="33"/>
        <v>2752714.2857142859</v>
      </c>
    </row>
    <row r="729" spans="1:5">
      <c r="A729" s="1">
        <v>36273</v>
      </c>
      <c r="B729" s="4">
        <v>36273</v>
      </c>
      <c r="C729" s="14">
        <f>VLOOKUP($B729,data!$A$6:$M$15000,10)</f>
        <v>2886000</v>
      </c>
      <c r="D729" s="11">
        <f t="shared" si="32"/>
        <v>4</v>
      </c>
      <c r="E729" s="14">
        <f t="shared" si="33"/>
        <v>2762714.2857142859</v>
      </c>
    </row>
    <row r="730" spans="1:5">
      <c r="A730" s="1">
        <v>36274</v>
      </c>
      <c r="B730" s="4">
        <v>36274</v>
      </c>
      <c r="C730" s="14">
        <f>VLOOKUP($B730,data!$A$6:$M$15000,10)</f>
        <v>2987000</v>
      </c>
      <c r="D730" s="11">
        <f t="shared" si="32"/>
        <v>4</v>
      </c>
      <c r="E730" s="14">
        <f t="shared" si="33"/>
        <v>2797428.5714285714</v>
      </c>
    </row>
    <row r="731" spans="1:5">
      <c r="A731" s="1">
        <v>36275</v>
      </c>
      <c r="B731" s="4">
        <v>36275</v>
      </c>
      <c r="C731" s="14">
        <f>VLOOKUP($B731,data!$A$6:$M$15000,10)</f>
        <v>2965000</v>
      </c>
      <c r="D731" s="11">
        <f t="shared" si="32"/>
        <v>4</v>
      </c>
      <c r="E731" s="14">
        <f t="shared" si="33"/>
        <v>2830142.8571428573</v>
      </c>
    </row>
    <row r="732" spans="1:5">
      <c r="A732" s="1">
        <v>36276</v>
      </c>
      <c r="B732" s="4">
        <v>36276</v>
      </c>
      <c r="C732" s="14">
        <f>VLOOKUP($B732,data!$A$6:$M$15000,10)</f>
        <v>2874000</v>
      </c>
      <c r="D732" s="11">
        <f t="shared" si="32"/>
        <v>4</v>
      </c>
      <c r="E732" s="14">
        <f t="shared" si="33"/>
        <v>2845285.7142857141</v>
      </c>
    </row>
    <row r="733" spans="1:5">
      <c r="A733" s="1">
        <v>36277</v>
      </c>
      <c r="B733" s="4">
        <v>36277</v>
      </c>
      <c r="C733" s="14">
        <f>VLOOKUP($B733,data!$A$6:$M$15000,10)</f>
        <v>2747000</v>
      </c>
      <c r="D733" s="11">
        <f t="shared" si="32"/>
        <v>4</v>
      </c>
      <c r="E733" s="14">
        <f t="shared" si="33"/>
        <v>2845571.4285714286</v>
      </c>
    </row>
    <row r="734" spans="1:5">
      <c r="A734" s="1">
        <v>36278</v>
      </c>
      <c r="B734" s="4">
        <v>36278</v>
      </c>
      <c r="C734" s="14">
        <f>VLOOKUP($B734,data!$A$6:$M$15000,10)</f>
        <v>2802000</v>
      </c>
      <c r="D734" s="11">
        <f t="shared" si="32"/>
        <v>4</v>
      </c>
      <c r="E734" s="14">
        <f t="shared" si="33"/>
        <v>2856142.8571428573</v>
      </c>
    </row>
    <row r="735" spans="1:5">
      <c r="A735" s="1">
        <v>36279</v>
      </c>
      <c r="B735" s="4">
        <v>36279</v>
      </c>
      <c r="C735" s="14">
        <f>VLOOKUP($B735,data!$A$6:$M$15000,10)</f>
        <v>2887000</v>
      </c>
      <c r="D735" s="11">
        <f t="shared" si="32"/>
        <v>4</v>
      </c>
      <c r="E735" s="14">
        <f t="shared" si="33"/>
        <v>2878285.7142857141</v>
      </c>
    </row>
    <row r="736" spans="1:5">
      <c r="A736" s="1">
        <v>36280</v>
      </c>
      <c r="B736" s="4">
        <v>36280</v>
      </c>
      <c r="C736" s="14">
        <f>VLOOKUP($B736,data!$A$6:$M$15000,10)</f>
        <v>2828000</v>
      </c>
      <c r="D736" s="11">
        <f t="shared" si="32"/>
        <v>4</v>
      </c>
      <c r="E736" s="14">
        <f t="shared" si="33"/>
        <v>2870000</v>
      </c>
    </row>
    <row r="737" spans="1:5">
      <c r="A737" s="1">
        <v>36281</v>
      </c>
      <c r="B737" s="4">
        <v>36281</v>
      </c>
      <c r="C737" s="14">
        <f>VLOOKUP($B737,data!$A$6:$M$15000,10)</f>
        <v>2942000</v>
      </c>
      <c r="D737" s="11">
        <f t="shared" si="32"/>
        <v>5</v>
      </c>
      <c r="E737" s="14">
        <f t="shared" si="33"/>
        <v>2863571.4285714286</v>
      </c>
    </row>
    <row r="738" spans="1:5">
      <c r="A738" s="1">
        <v>36282</v>
      </c>
      <c r="B738" s="4">
        <v>36282</v>
      </c>
      <c r="C738" s="14">
        <f>VLOOKUP($B738,data!$A$6:$M$15000,10)</f>
        <v>2941000</v>
      </c>
      <c r="D738" s="11">
        <f t="shared" si="32"/>
        <v>5</v>
      </c>
      <c r="E738" s="14">
        <f t="shared" si="33"/>
        <v>2860142.8571428573</v>
      </c>
    </row>
    <row r="739" spans="1:5">
      <c r="A739" s="1">
        <v>36283</v>
      </c>
      <c r="B739" s="4">
        <v>36283</v>
      </c>
      <c r="C739" s="14">
        <f>VLOOKUP($B739,data!$A$6:$M$15000,10)</f>
        <v>2898000</v>
      </c>
      <c r="D739" s="11">
        <f t="shared" si="32"/>
        <v>5</v>
      </c>
      <c r="E739" s="14">
        <f t="shared" si="33"/>
        <v>2863571.4285714286</v>
      </c>
    </row>
    <row r="740" spans="1:5">
      <c r="A740" s="1">
        <v>36284</v>
      </c>
      <c r="B740" s="4">
        <v>36284</v>
      </c>
      <c r="C740" s="14">
        <f>VLOOKUP($B740,data!$A$6:$M$15000,10)</f>
        <v>2933000</v>
      </c>
      <c r="D740" s="11">
        <f t="shared" si="32"/>
        <v>5</v>
      </c>
      <c r="E740" s="14">
        <f t="shared" si="33"/>
        <v>2890142.8571428573</v>
      </c>
    </row>
    <row r="741" spans="1:5">
      <c r="A741" s="1">
        <v>36285</v>
      </c>
      <c r="B741" s="4">
        <v>36285</v>
      </c>
      <c r="C741" s="14">
        <f>VLOOKUP($B741,data!$A$6:$M$15000,10)</f>
        <v>2870000</v>
      </c>
      <c r="D741" s="11">
        <f t="shared" si="32"/>
        <v>5</v>
      </c>
      <c r="E741" s="14">
        <f t="shared" si="33"/>
        <v>2899857.1428571427</v>
      </c>
    </row>
    <row r="742" spans="1:5">
      <c r="A742" s="1">
        <v>36286</v>
      </c>
      <c r="B742" s="4">
        <v>36286</v>
      </c>
      <c r="C742" s="14">
        <f>VLOOKUP($B742,data!$A$6:$M$15000,10)</f>
        <v>2794000</v>
      </c>
      <c r="D742" s="11">
        <f t="shared" si="32"/>
        <v>5</v>
      </c>
      <c r="E742" s="14">
        <f t="shared" si="33"/>
        <v>2886571.4285714286</v>
      </c>
    </row>
    <row r="743" spans="1:5">
      <c r="A743" s="1">
        <v>36287</v>
      </c>
      <c r="B743" s="4">
        <v>36287</v>
      </c>
      <c r="C743" s="14">
        <f>VLOOKUP($B743,data!$A$6:$M$15000,10)</f>
        <v>2805000</v>
      </c>
      <c r="D743" s="11">
        <f t="shared" si="32"/>
        <v>5</v>
      </c>
      <c r="E743" s="14">
        <f t="shared" si="33"/>
        <v>2883285.7142857141</v>
      </c>
    </row>
    <row r="744" spans="1:5">
      <c r="A744" s="1">
        <v>36288</v>
      </c>
      <c r="B744" s="4">
        <v>36288</v>
      </c>
      <c r="C744" s="14">
        <f>VLOOKUP($B744,data!$A$6:$M$15000,10)</f>
        <v>2857000</v>
      </c>
      <c r="D744" s="11">
        <f t="shared" si="32"/>
        <v>5</v>
      </c>
      <c r="E744" s="14">
        <f t="shared" si="33"/>
        <v>2871142.8571428573</v>
      </c>
    </row>
    <row r="745" spans="1:5">
      <c r="A745" s="1">
        <v>36289</v>
      </c>
      <c r="B745" s="4">
        <v>36289</v>
      </c>
      <c r="C745" s="14">
        <f>VLOOKUP($B745,data!$A$6:$M$15000,10)</f>
        <v>2864000</v>
      </c>
      <c r="D745" s="11">
        <f t="shared" si="32"/>
        <v>5</v>
      </c>
      <c r="E745" s="14">
        <f t="shared" si="33"/>
        <v>2860142.8571428573</v>
      </c>
    </row>
    <row r="746" spans="1:5">
      <c r="A746" s="1">
        <v>36290</v>
      </c>
      <c r="B746" s="4">
        <v>36290</v>
      </c>
      <c r="C746" s="14">
        <f>VLOOKUP($B746,data!$A$6:$M$15000,10)</f>
        <v>2929000</v>
      </c>
      <c r="D746" s="11">
        <f t="shared" si="32"/>
        <v>5</v>
      </c>
      <c r="E746" s="14">
        <f t="shared" si="33"/>
        <v>2864571.4285714286</v>
      </c>
    </row>
    <row r="747" spans="1:5">
      <c r="A747" s="1">
        <v>36291</v>
      </c>
      <c r="B747" s="4">
        <v>36291</v>
      </c>
      <c r="C747" s="14">
        <f>VLOOKUP($B747,data!$A$6:$M$15000,10)</f>
        <v>2882000</v>
      </c>
      <c r="D747" s="11">
        <f t="shared" si="32"/>
        <v>5</v>
      </c>
      <c r="E747" s="14">
        <f t="shared" si="33"/>
        <v>2857285.7142857141</v>
      </c>
    </row>
    <row r="748" spans="1:5">
      <c r="A748" s="1">
        <v>36292</v>
      </c>
      <c r="B748" s="4">
        <v>36292</v>
      </c>
      <c r="C748" s="14">
        <f>VLOOKUP($B748,data!$A$6:$M$15000,10)</f>
        <v>2636000</v>
      </c>
      <c r="D748" s="11">
        <f t="shared" si="32"/>
        <v>5</v>
      </c>
      <c r="E748" s="14">
        <f t="shared" si="33"/>
        <v>2823857.1428571427</v>
      </c>
    </row>
    <row r="749" spans="1:5">
      <c r="A749" s="1">
        <v>36293</v>
      </c>
      <c r="B749" s="4">
        <v>36293</v>
      </c>
      <c r="C749" s="14">
        <f>VLOOKUP($B749,data!$A$6:$M$15000,10)</f>
        <v>2802000</v>
      </c>
      <c r="D749" s="11">
        <f t="shared" si="32"/>
        <v>5</v>
      </c>
      <c r="E749" s="14">
        <f t="shared" si="33"/>
        <v>2825000</v>
      </c>
    </row>
    <row r="750" spans="1:5">
      <c r="A750" s="1">
        <v>36294</v>
      </c>
      <c r="B750" s="4">
        <v>36294</v>
      </c>
      <c r="C750" s="14">
        <f>VLOOKUP($B750,data!$A$6:$M$15000,10)</f>
        <v>2716000</v>
      </c>
      <c r="D750" s="11">
        <f t="shared" si="32"/>
        <v>5</v>
      </c>
      <c r="E750" s="14">
        <f t="shared" si="33"/>
        <v>2812285.7142857141</v>
      </c>
    </row>
    <row r="751" spans="1:5">
      <c r="A751" s="1">
        <v>36295</v>
      </c>
      <c r="B751" s="4">
        <v>36295</v>
      </c>
      <c r="C751" s="14">
        <f>VLOOKUP($B751,data!$A$6:$M$15000,10)</f>
        <v>2715000</v>
      </c>
      <c r="D751" s="11">
        <f t="shared" si="32"/>
        <v>5</v>
      </c>
      <c r="E751" s="14">
        <f t="shared" si="33"/>
        <v>2792000</v>
      </c>
    </row>
    <row r="752" spans="1:5">
      <c r="A752" s="1">
        <v>36296</v>
      </c>
      <c r="B752" s="4">
        <v>36296</v>
      </c>
      <c r="C752" s="14">
        <f>VLOOKUP($B752,data!$A$6:$M$15000,10)</f>
        <v>2698000</v>
      </c>
      <c r="D752" s="11">
        <f t="shared" si="32"/>
        <v>5</v>
      </c>
      <c r="E752" s="14">
        <f t="shared" si="33"/>
        <v>2768285.7142857141</v>
      </c>
    </row>
    <row r="753" spans="1:5">
      <c r="A753" s="1">
        <v>36297</v>
      </c>
      <c r="B753" s="4">
        <v>36297</v>
      </c>
      <c r="C753" s="14">
        <f>VLOOKUP($B753,data!$A$6:$M$15000,10)</f>
        <v>2304000</v>
      </c>
      <c r="D753" s="11">
        <f t="shared" si="32"/>
        <v>5</v>
      </c>
      <c r="E753" s="14">
        <f t="shared" si="33"/>
        <v>2679000</v>
      </c>
    </row>
    <row r="754" spans="1:5">
      <c r="A754" s="1">
        <v>36298</v>
      </c>
      <c r="B754" s="4">
        <v>36298</v>
      </c>
      <c r="C754" s="14">
        <f>VLOOKUP($B754,data!$A$6:$M$15000,10)</f>
        <v>2461000</v>
      </c>
      <c r="D754" s="11">
        <f t="shared" si="32"/>
        <v>5</v>
      </c>
      <c r="E754" s="14">
        <f t="shared" si="33"/>
        <v>2618857.1428571427</v>
      </c>
    </row>
    <row r="755" spans="1:5">
      <c r="A755" s="1">
        <v>36299</v>
      </c>
      <c r="B755" s="4">
        <v>36299</v>
      </c>
      <c r="C755" s="14">
        <f>VLOOKUP($B755,data!$A$6:$M$15000,10)</f>
        <v>2569000</v>
      </c>
      <c r="D755" s="11">
        <f t="shared" si="32"/>
        <v>5</v>
      </c>
      <c r="E755" s="14">
        <f t="shared" si="33"/>
        <v>2609285.7142857141</v>
      </c>
    </row>
    <row r="756" spans="1:5">
      <c r="A756" s="1">
        <v>36300</v>
      </c>
      <c r="B756" s="4">
        <v>36300</v>
      </c>
      <c r="C756" s="14">
        <f>VLOOKUP($B756,data!$A$6:$M$15000,10)</f>
        <v>2756000</v>
      </c>
      <c r="D756" s="11">
        <f t="shared" si="32"/>
        <v>5</v>
      </c>
      <c r="E756" s="14">
        <f t="shared" si="33"/>
        <v>2602714.2857142859</v>
      </c>
    </row>
    <row r="757" spans="1:5">
      <c r="A757" s="1">
        <v>36301</v>
      </c>
      <c r="B757" s="4">
        <v>36301</v>
      </c>
      <c r="C757" s="14">
        <f>VLOOKUP($B757,data!$A$6:$M$15000,10)</f>
        <v>2791000</v>
      </c>
      <c r="D757" s="11">
        <f t="shared" si="32"/>
        <v>5</v>
      </c>
      <c r="E757" s="14">
        <f t="shared" si="33"/>
        <v>2613428.5714285714</v>
      </c>
    </row>
    <row r="758" spans="1:5">
      <c r="A758" s="1">
        <v>36302</v>
      </c>
      <c r="B758" s="4">
        <v>36302</v>
      </c>
      <c r="C758" s="14">
        <f>VLOOKUP($B758,data!$A$6:$M$15000,10)</f>
        <v>2779000</v>
      </c>
      <c r="D758" s="11">
        <f t="shared" si="32"/>
        <v>5</v>
      </c>
      <c r="E758" s="14">
        <f t="shared" si="33"/>
        <v>2622571.4285714286</v>
      </c>
    </row>
    <row r="759" spans="1:5">
      <c r="A759" s="1">
        <v>36303</v>
      </c>
      <c r="B759" s="4">
        <v>36303</v>
      </c>
      <c r="C759" s="14">
        <f>VLOOKUP($B759,data!$A$6:$M$15000,10)</f>
        <v>2784000</v>
      </c>
      <c r="D759" s="11">
        <f t="shared" si="32"/>
        <v>5</v>
      </c>
      <c r="E759" s="14">
        <f t="shared" si="33"/>
        <v>2634857.1428571427</v>
      </c>
    </row>
    <row r="760" spans="1:5">
      <c r="A760" s="1">
        <v>36304</v>
      </c>
      <c r="B760" s="4">
        <v>36304</v>
      </c>
      <c r="C760" s="14">
        <f>VLOOKUP($B760,data!$A$6:$M$15000,10)</f>
        <v>2867000</v>
      </c>
      <c r="D760" s="11">
        <f t="shared" si="32"/>
        <v>5</v>
      </c>
      <c r="E760" s="14">
        <f t="shared" si="33"/>
        <v>2715285.7142857141</v>
      </c>
    </row>
    <row r="761" spans="1:5">
      <c r="A761" s="1">
        <v>36305</v>
      </c>
      <c r="B761" s="4">
        <v>36305</v>
      </c>
      <c r="C761" s="14">
        <f>VLOOKUP($B761,data!$A$6:$M$15000,10)</f>
        <v>2948000</v>
      </c>
      <c r="D761" s="11">
        <f t="shared" si="32"/>
        <v>5</v>
      </c>
      <c r="E761" s="14">
        <f t="shared" si="33"/>
        <v>2784857.1428571427</v>
      </c>
    </row>
    <row r="762" spans="1:5">
      <c r="A762" s="1">
        <v>36306</v>
      </c>
      <c r="B762" s="4">
        <v>36306</v>
      </c>
      <c r="C762" s="14">
        <f>VLOOKUP($B762,data!$A$6:$M$15000,10)</f>
        <v>2866000</v>
      </c>
      <c r="D762" s="11">
        <f t="shared" si="32"/>
        <v>5</v>
      </c>
      <c r="E762" s="14">
        <f t="shared" si="33"/>
        <v>2827285.7142857141</v>
      </c>
    </row>
    <row r="763" spans="1:5">
      <c r="A763" s="1">
        <v>36307</v>
      </c>
      <c r="B763" s="4">
        <v>36307</v>
      </c>
      <c r="C763" s="14">
        <f>VLOOKUP($B763,data!$A$6:$M$15000,10)</f>
        <v>2903000</v>
      </c>
      <c r="D763" s="11">
        <f t="shared" si="32"/>
        <v>5</v>
      </c>
      <c r="E763" s="14">
        <f t="shared" si="33"/>
        <v>2848285.7142857141</v>
      </c>
    </row>
    <row r="764" spans="1:5">
      <c r="A764" s="1">
        <v>36308</v>
      </c>
      <c r="B764" s="4">
        <v>36308</v>
      </c>
      <c r="C764" s="14">
        <f>VLOOKUP($B764,data!$A$6:$M$15000,10)</f>
        <v>2748000</v>
      </c>
      <c r="D764" s="11">
        <f t="shared" si="32"/>
        <v>5</v>
      </c>
      <c r="E764" s="14">
        <f t="shared" si="33"/>
        <v>2842142.8571428573</v>
      </c>
    </row>
    <row r="765" spans="1:5">
      <c r="A765" s="1">
        <v>36309</v>
      </c>
      <c r="B765" s="4">
        <v>36309</v>
      </c>
      <c r="C765" s="14">
        <f>VLOOKUP($B765,data!$A$6:$M$15000,10)</f>
        <v>2616000</v>
      </c>
      <c r="D765" s="11">
        <f t="shared" si="32"/>
        <v>5</v>
      </c>
      <c r="E765" s="14">
        <f t="shared" si="33"/>
        <v>2818857.1428571427</v>
      </c>
    </row>
    <row r="766" spans="1:5">
      <c r="A766" s="1">
        <v>36310</v>
      </c>
      <c r="B766" s="4">
        <v>36310</v>
      </c>
      <c r="C766" s="14">
        <f>VLOOKUP($B766,data!$A$6:$M$15000,10)</f>
        <v>2606000</v>
      </c>
      <c r="D766" s="11">
        <f t="shared" si="32"/>
        <v>5</v>
      </c>
      <c r="E766" s="14">
        <f t="shared" si="33"/>
        <v>2793428.5714285714</v>
      </c>
    </row>
    <row r="767" spans="1:5">
      <c r="A767" s="1">
        <v>36311</v>
      </c>
      <c r="B767" s="4">
        <v>36311</v>
      </c>
      <c r="C767" s="14">
        <f>VLOOKUP($B767,data!$A$6:$M$15000,10)</f>
        <v>2686000</v>
      </c>
      <c r="D767" s="11">
        <f t="shared" si="32"/>
        <v>5</v>
      </c>
      <c r="E767" s="14">
        <f t="shared" si="33"/>
        <v>2767571.4285714286</v>
      </c>
    </row>
    <row r="768" spans="1:5">
      <c r="A768" s="1">
        <v>36312</v>
      </c>
      <c r="B768" s="4">
        <v>36312</v>
      </c>
      <c r="C768" s="14">
        <f>VLOOKUP($B768,data!$A$6:$M$15000,10)</f>
        <v>2798000</v>
      </c>
      <c r="D768" s="11">
        <f t="shared" si="32"/>
        <v>6</v>
      </c>
      <c r="E768" s="14">
        <f t="shared" si="33"/>
        <v>2746142.8571428573</v>
      </c>
    </row>
    <row r="769" spans="1:5">
      <c r="A769" s="1">
        <v>36313</v>
      </c>
      <c r="B769" s="4">
        <v>36313</v>
      </c>
      <c r="C769" s="14">
        <f>VLOOKUP($B769,data!$A$6:$M$15000,10)</f>
        <v>2550000</v>
      </c>
      <c r="D769" s="11">
        <f t="shared" si="32"/>
        <v>6</v>
      </c>
      <c r="E769" s="14">
        <f t="shared" si="33"/>
        <v>2701000</v>
      </c>
    </row>
    <row r="770" spans="1:5">
      <c r="A770" s="1">
        <v>36314</v>
      </c>
      <c r="B770" s="4">
        <v>36314</v>
      </c>
      <c r="C770" s="14">
        <f>VLOOKUP($B770,data!$A$6:$M$15000,10)</f>
        <v>2699000</v>
      </c>
      <c r="D770" s="11">
        <f t="shared" si="32"/>
        <v>6</v>
      </c>
      <c r="E770" s="14">
        <f t="shared" si="33"/>
        <v>2671857.1428571427</v>
      </c>
    </row>
    <row r="771" spans="1:5">
      <c r="A771" s="1">
        <v>36315</v>
      </c>
      <c r="B771" s="4">
        <v>36315</v>
      </c>
      <c r="C771" s="14">
        <f>VLOOKUP($B771,data!$A$6:$M$15000,10)</f>
        <v>2680000</v>
      </c>
      <c r="D771" s="11">
        <f t="shared" si="32"/>
        <v>6</v>
      </c>
      <c r="E771" s="14">
        <f t="shared" si="33"/>
        <v>2662142.8571428573</v>
      </c>
    </row>
    <row r="772" spans="1:5">
      <c r="A772" s="1">
        <v>36316</v>
      </c>
      <c r="B772" s="4">
        <v>36316</v>
      </c>
      <c r="C772" s="14">
        <f>VLOOKUP($B772,data!$A$6:$M$15000,10)</f>
        <v>2649000</v>
      </c>
      <c r="D772" s="11">
        <f t="shared" si="32"/>
        <v>6</v>
      </c>
      <c r="E772" s="14">
        <f t="shared" si="33"/>
        <v>2666857.1428571427</v>
      </c>
    </row>
    <row r="773" spans="1:5">
      <c r="A773" s="1">
        <v>36317</v>
      </c>
      <c r="B773" s="4">
        <v>36317</v>
      </c>
      <c r="C773" s="14">
        <f>VLOOKUP($B773,data!$A$6:$M$15000,10)</f>
        <v>2680000</v>
      </c>
      <c r="D773" s="11">
        <f t="shared" si="32"/>
        <v>6</v>
      </c>
      <c r="E773" s="14">
        <f t="shared" si="33"/>
        <v>2677428.5714285714</v>
      </c>
    </row>
    <row r="774" spans="1:5">
      <c r="A774" s="1">
        <v>36318</v>
      </c>
      <c r="B774" s="4">
        <v>36318</v>
      </c>
      <c r="C774" s="14">
        <f>VLOOKUP($B774,data!$A$6:$M$15000,10)</f>
        <v>2629000</v>
      </c>
      <c r="D774" s="11">
        <f t="shared" si="32"/>
        <v>6</v>
      </c>
      <c r="E774" s="14">
        <f t="shared" si="33"/>
        <v>2669285.7142857141</v>
      </c>
    </row>
    <row r="775" spans="1:5">
      <c r="A775" s="1">
        <v>36319</v>
      </c>
      <c r="B775" s="4">
        <v>36319</v>
      </c>
      <c r="C775" s="14">
        <f>VLOOKUP($B775,data!$A$6:$M$15000,10)</f>
        <v>2678000</v>
      </c>
      <c r="D775" s="11">
        <f t="shared" si="32"/>
        <v>6</v>
      </c>
      <c r="E775" s="14">
        <f t="shared" si="33"/>
        <v>2652142.8571428573</v>
      </c>
    </row>
    <row r="776" spans="1:5">
      <c r="A776" s="1">
        <v>36320</v>
      </c>
      <c r="B776" s="4">
        <v>36320</v>
      </c>
      <c r="C776" s="14">
        <f>VLOOKUP($B776,data!$A$6:$M$15000,10)</f>
        <v>2642000</v>
      </c>
      <c r="D776" s="11">
        <f t="shared" ref="D776:D839" si="34">IF(B776&lt;&gt;"",MONTH(B776),0)</f>
        <v>6</v>
      </c>
      <c r="E776" s="14">
        <f t="shared" si="33"/>
        <v>2665285.7142857141</v>
      </c>
    </row>
    <row r="777" spans="1:5">
      <c r="A777" s="1">
        <v>36321</v>
      </c>
      <c r="B777" s="4">
        <v>36321</v>
      </c>
      <c r="C777" s="14">
        <f>VLOOKUP($B777,data!$A$6:$M$15000,10)</f>
        <v>2744000</v>
      </c>
      <c r="D777" s="11">
        <f t="shared" si="34"/>
        <v>6</v>
      </c>
      <c r="E777" s="14">
        <f t="shared" si="33"/>
        <v>2671714.2857142859</v>
      </c>
    </row>
    <row r="778" spans="1:5">
      <c r="A778" s="1">
        <v>36322</v>
      </c>
      <c r="B778" s="4">
        <v>36322</v>
      </c>
      <c r="C778" s="14">
        <f>VLOOKUP($B778,data!$A$6:$M$15000,10)</f>
        <v>2799000</v>
      </c>
      <c r="D778" s="11">
        <f t="shared" si="34"/>
        <v>6</v>
      </c>
      <c r="E778" s="14">
        <f t="shared" si="33"/>
        <v>2688714.2857142859</v>
      </c>
    </row>
    <row r="779" spans="1:5">
      <c r="A779" s="1">
        <v>36323</v>
      </c>
      <c r="B779" s="4">
        <v>36323</v>
      </c>
      <c r="C779" s="14">
        <f>VLOOKUP($B779,data!$A$6:$M$15000,10)</f>
        <v>2680000</v>
      </c>
      <c r="D779" s="11">
        <f t="shared" si="34"/>
        <v>6</v>
      </c>
      <c r="E779" s="14">
        <f t="shared" si="33"/>
        <v>2693142.8571428573</v>
      </c>
    </row>
    <row r="780" spans="1:5">
      <c r="A780" s="1">
        <v>36324</v>
      </c>
      <c r="B780" s="4">
        <v>36324</v>
      </c>
      <c r="C780" s="14">
        <f>VLOOKUP($B780,data!$A$6:$M$15000,10)</f>
        <v>2678000</v>
      </c>
      <c r="D780" s="11">
        <f t="shared" si="34"/>
        <v>6</v>
      </c>
      <c r="E780" s="14">
        <f t="shared" ref="E780:E843" si="35">AVERAGE(C774:C780)</f>
        <v>2692857.1428571427</v>
      </c>
    </row>
    <row r="781" spans="1:5">
      <c r="A781" s="1">
        <v>36325</v>
      </c>
      <c r="B781" s="4">
        <v>36325</v>
      </c>
      <c r="C781" s="14">
        <f>VLOOKUP($B781,data!$A$6:$M$15000,10)</f>
        <v>2794000</v>
      </c>
      <c r="D781" s="11">
        <f t="shared" si="34"/>
        <v>6</v>
      </c>
      <c r="E781" s="14">
        <f t="shared" si="35"/>
        <v>2716428.5714285714</v>
      </c>
    </row>
    <row r="782" spans="1:5">
      <c r="A782" s="1">
        <v>36326</v>
      </c>
      <c r="B782" s="4">
        <v>36326</v>
      </c>
      <c r="C782" s="14">
        <f>VLOOKUP($B782,data!$A$6:$M$15000,10)</f>
        <v>2826000</v>
      </c>
      <c r="D782" s="11">
        <f t="shared" si="34"/>
        <v>6</v>
      </c>
      <c r="E782" s="14">
        <f t="shared" si="35"/>
        <v>2737571.4285714286</v>
      </c>
    </row>
    <row r="783" spans="1:5">
      <c r="A783" s="1">
        <v>36327</v>
      </c>
      <c r="B783" s="4">
        <v>36327</v>
      </c>
      <c r="C783" s="14">
        <f>VLOOKUP($B783,data!$A$6:$M$15000,10)</f>
        <v>2780000</v>
      </c>
      <c r="D783" s="11">
        <f t="shared" si="34"/>
        <v>6</v>
      </c>
      <c r="E783" s="14">
        <f t="shared" si="35"/>
        <v>2757285.7142857141</v>
      </c>
    </row>
    <row r="784" spans="1:5">
      <c r="A784" s="1">
        <v>36328</v>
      </c>
      <c r="B784" s="4">
        <v>36328</v>
      </c>
      <c r="C784" s="14">
        <f>VLOOKUP($B784,data!$A$6:$M$15000,10)</f>
        <v>3034000</v>
      </c>
      <c r="D784" s="11">
        <f t="shared" si="34"/>
        <v>6</v>
      </c>
      <c r="E784" s="14">
        <f t="shared" si="35"/>
        <v>2798714.2857142859</v>
      </c>
    </row>
    <row r="785" spans="1:5">
      <c r="A785" s="1">
        <v>36329</v>
      </c>
      <c r="B785" s="4">
        <v>36329</v>
      </c>
      <c r="C785" s="14">
        <f>VLOOKUP($B785,data!$A$6:$M$15000,10)</f>
        <v>2990000</v>
      </c>
      <c r="D785" s="11">
        <f t="shared" si="34"/>
        <v>6</v>
      </c>
      <c r="E785" s="14">
        <f t="shared" si="35"/>
        <v>2826000</v>
      </c>
    </row>
    <row r="786" spans="1:5">
      <c r="A786" s="1">
        <v>36330</v>
      </c>
      <c r="B786" s="4">
        <v>36330</v>
      </c>
      <c r="C786" s="14">
        <f>VLOOKUP($B786,data!$A$6:$M$15000,10)</f>
        <v>2860000</v>
      </c>
      <c r="D786" s="11">
        <f t="shared" si="34"/>
        <v>6</v>
      </c>
      <c r="E786" s="14">
        <f t="shared" si="35"/>
        <v>2851714.2857142859</v>
      </c>
    </row>
    <row r="787" spans="1:5">
      <c r="A787" s="1">
        <v>36331</v>
      </c>
      <c r="B787" s="4">
        <v>36331</v>
      </c>
      <c r="C787" s="14">
        <f>VLOOKUP($B787,data!$A$6:$M$15000,10)</f>
        <v>2937000</v>
      </c>
      <c r="D787" s="11">
        <f t="shared" si="34"/>
        <v>6</v>
      </c>
      <c r="E787" s="14">
        <f t="shared" si="35"/>
        <v>2888714.2857142859</v>
      </c>
    </row>
    <row r="788" spans="1:5">
      <c r="A788" s="1">
        <v>36332</v>
      </c>
      <c r="B788" s="4">
        <v>36332</v>
      </c>
      <c r="C788" s="14">
        <f>VLOOKUP($B788,data!$A$6:$M$15000,10)</f>
        <v>3023000</v>
      </c>
      <c r="D788" s="11">
        <f t="shared" si="34"/>
        <v>6</v>
      </c>
      <c r="E788" s="14">
        <f t="shared" si="35"/>
        <v>2921428.5714285714</v>
      </c>
    </row>
    <row r="789" spans="1:5">
      <c r="A789" s="1">
        <v>36333</v>
      </c>
      <c r="B789" s="4">
        <v>36333</v>
      </c>
      <c r="C789" s="14">
        <f>VLOOKUP($B789,data!$A$6:$M$15000,10)</f>
        <v>3041000</v>
      </c>
      <c r="D789" s="11">
        <f t="shared" si="34"/>
        <v>6</v>
      </c>
      <c r="E789" s="14">
        <f t="shared" si="35"/>
        <v>2952142.8571428573</v>
      </c>
    </row>
    <row r="790" spans="1:5">
      <c r="A790" s="1">
        <v>36334</v>
      </c>
      <c r="B790" s="4">
        <v>36334</v>
      </c>
      <c r="C790" s="14">
        <f>VLOOKUP($B790,data!$A$6:$M$15000,10)</f>
        <v>3090000</v>
      </c>
      <c r="D790" s="11">
        <f t="shared" si="34"/>
        <v>6</v>
      </c>
      <c r="E790" s="14">
        <f t="shared" si="35"/>
        <v>2996428.5714285714</v>
      </c>
    </row>
    <row r="791" spans="1:5">
      <c r="A791" s="1">
        <v>36335</v>
      </c>
      <c r="B791" s="4">
        <v>36335</v>
      </c>
      <c r="C791" s="14">
        <f>VLOOKUP($B791,data!$A$6:$M$15000,10)</f>
        <v>3036000</v>
      </c>
      <c r="D791" s="11">
        <f t="shared" si="34"/>
        <v>6</v>
      </c>
      <c r="E791" s="14">
        <f t="shared" si="35"/>
        <v>2996714.2857142859</v>
      </c>
    </row>
    <row r="792" spans="1:5">
      <c r="A792" s="1">
        <v>36336</v>
      </c>
      <c r="B792" s="4">
        <v>36336</v>
      </c>
      <c r="C792" s="14">
        <f>VLOOKUP($B792,data!$A$6:$M$15000,10)</f>
        <v>2971000</v>
      </c>
      <c r="D792" s="11">
        <f t="shared" si="34"/>
        <v>6</v>
      </c>
      <c r="E792" s="14">
        <f t="shared" si="35"/>
        <v>2994000</v>
      </c>
    </row>
    <row r="793" spans="1:5">
      <c r="A793" s="1">
        <v>36337</v>
      </c>
      <c r="B793" s="4">
        <v>36337</v>
      </c>
      <c r="C793" s="14">
        <f>VLOOKUP($B793,data!$A$6:$M$15000,10)</f>
        <v>2999000</v>
      </c>
      <c r="D793" s="11">
        <f t="shared" si="34"/>
        <v>6</v>
      </c>
      <c r="E793" s="14">
        <f t="shared" si="35"/>
        <v>3013857.1428571427</v>
      </c>
    </row>
    <row r="794" spans="1:5">
      <c r="A794" s="1">
        <v>36338</v>
      </c>
      <c r="B794" s="4">
        <v>36338</v>
      </c>
      <c r="C794" s="14">
        <f>VLOOKUP($B794,data!$A$6:$M$15000,10)</f>
        <v>2819000</v>
      </c>
      <c r="D794" s="11">
        <f t="shared" si="34"/>
        <v>6</v>
      </c>
      <c r="E794" s="14">
        <f t="shared" si="35"/>
        <v>2997000</v>
      </c>
    </row>
    <row r="795" spans="1:5">
      <c r="A795" s="1">
        <v>36339</v>
      </c>
      <c r="B795" s="4">
        <v>36339</v>
      </c>
      <c r="C795" s="14">
        <f>VLOOKUP($B795,data!$A$6:$M$15000,10)</f>
        <v>3031000</v>
      </c>
      <c r="D795" s="11">
        <f t="shared" si="34"/>
        <v>6</v>
      </c>
      <c r="E795" s="14">
        <f t="shared" si="35"/>
        <v>2998142.8571428573</v>
      </c>
    </row>
    <row r="796" spans="1:5">
      <c r="A796" s="1">
        <v>36340</v>
      </c>
      <c r="B796" s="4">
        <v>36340</v>
      </c>
      <c r="C796" s="14">
        <f>VLOOKUP($B796,data!$A$6:$M$15000,10)</f>
        <v>3063000</v>
      </c>
      <c r="D796" s="11">
        <f t="shared" si="34"/>
        <v>6</v>
      </c>
      <c r="E796" s="14">
        <f t="shared" si="35"/>
        <v>3001285.7142857141</v>
      </c>
    </row>
    <row r="797" spans="1:5">
      <c r="A797" s="1">
        <v>36341</v>
      </c>
      <c r="B797" s="4">
        <v>36341</v>
      </c>
      <c r="C797" s="14">
        <f>VLOOKUP($B797,data!$A$6:$M$15000,10)</f>
        <v>2909000</v>
      </c>
      <c r="D797" s="11">
        <f t="shared" si="34"/>
        <v>6</v>
      </c>
      <c r="E797" s="14">
        <f t="shared" si="35"/>
        <v>2975428.5714285714</v>
      </c>
    </row>
    <row r="798" spans="1:5">
      <c r="A798" s="1">
        <v>36342</v>
      </c>
      <c r="B798" s="4">
        <v>36342</v>
      </c>
      <c r="C798" s="14">
        <f>VLOOKUP($B798,data!$A$6:$M$15000,10)</f>
        <v>3177000</v>
      </c>
      <c r="D798" s="11">
        <f t="shared" si="34"/>
        <v>7</v>
      </c>
      <c r="E798" s="14">
        <f t="shared" si="35"/>
        <v>2995571.4285714286</v>
      </c>
    </row>
    <row r="799" spans="1:5">
      <c r="A799" s="1">
        <v>36343</v>
      </c>
      <c r="B799" s="4">
        <v>36343</v>
      </c>
      <c r="C799" s="14">
        <f>VLOOKUP($B799,data!$A$6:$M$15000,10)</f>
        <v>2842000</v>
      </c>
      <c r="D799" s="11">
        <f t="shared" si="34"/>
        <v>7</v>
      </c>
      <c r="E799" s="14">
        <f t="shared" si="35"/>
        <v>2977142.8571428573</v>
      </c>
    </row>
    <row r="800" spans="1:5">
      <c r="A800" s="1">
        <v>36344</v>
      </c>
      <c r="B800" s="4">
        <v>36344</v>
      </c>
      <c r="C800" s="14">
        <f>VLOOKUP($B800,data!$A$6:$M$15000,10)</f>
        <v>2686000</v>
      </c>
      <c r="D800" s="11">
        <f t="shared" si="34"/>
        <v>7</v>
      </c>
      <c r="E800" s="14">
        <f t="shared" si="35"/>
        <v>2932428.5714285714</v>
      </c>
    </row>
    <row r="801" spans="1:5">
      <c r="A801" s="1">
        <v>36345</v>
      </c>
      <c r="B801" s="4">
        <v>36345</v>
      </c>
      <c r="C801" s="14">
        <f>VLOOKUP($B801,data!$A$6:$M$15000,10)</f>
        <v>2634000</v>
      </c>
      <c r="D801" s="11">
        <f t="shared" si="34"/>
        <v>7</v>
      </c>
      <c r="E801" s="14">
        <f t="shared" si="35"/>
        <v>2906000</v>
      </c>
    </row>
    <row r="802" spans="1:5">
      <c r="A802" s="1">
        <v>36346</v>
      </c>
      <c r="B802" s="4">
        <v>36346</v>
      </c>
      <c r="C802" s="14">
        <f>VLOOKUP($B802,data!$A$6:$M$15000,10)</f>
        <v>2736000</v>
      </c>
      <c r="D802" s="11">
        <f t="shared" si="34"/>
        <v>7</v>
      </c>
      <c r="E802" s="14">
        <f t="shared" si="35"/>
        <v>2863857.1428571427</v>
      </c>
    </row>
    <row r="803" spans="1:5">
      <c r="A803" s="1">
        <v>36347</v>
      </c>
      <c r="B803" s="4">
        <v>36347</v>
      </c>
      <c r="C803" s="14">
        <f>VLOOKUP($B803,data!$A$6:$M$15000,10)</f>
        <v>2973000</v>
      </c>
      <c r="D803" s="11">
        <f t="shared" si="34"/>
        <v>7</v>
      </c>
      <c r="E803" s="14">
        <f t="shared" si="35"/>
        <v>2851000</v>
      </c>
    </row>
    <row r="804" spans="1:5">
      <c r="A804" s="1">
        <v>36348</v>
      </c>
      <c r="B804" s="4">
        <v>36348</v>
      </c>
      <c r="C804" s="14">
        <f>VLOOKUP($B804,data!$A$6:$M$15000,10)</f>
        <v>3174000</v>
      </c>
      <c r="D804" s="11">
        <f t="shared" si="34"/>
        <v>7</v>
      </c>
      <c r="E804" s="14">
        <f t="shared" si="35"/>
        <v>2888857.1428571427</v>
      </c>
    </row>
    <row r="805" spans="1:5">
      <c r="A805" s="1">
        <v>36349</v>
      </c>
      <c r="B805" s="4">
        <v>36349</v>
      </c>
      <c r="C805" s="14">
        <f>VLOOKUP($B805,data!$A$6:$M$15000,10)</f>
        <v>3165000</v>
      </c>
      <c r="D805" s="11">
        <f t="shared" si="34"/>
        <v>7</v>
      </c>
      <c r="E805" s="14">
        <f t="shared" si="35"/>
        <v>2887142.8571428573</v>
      </c>
    </row>
    <row r="806" spans="1:5">
      <c r="A806" s="1">
        <v>36350</v>
      </c>
      <c r="B806" s="4">
        <v>36350</v>
      </c>
      <c r="C806" s="14">
        <f>VLOOKUP($B806,data!$A$6:$M$15000,10)</f>
        <v>3164000</v>
      </c>
      <c r="D806" s="11">
        <f t="shared" si="34"/>
        <v>7</v>
      </c>
      <c r="E806" s="14">
        <f t="shared" si="35"/>
        <v>2933142.8571428573</v>
      </c>
    </row>
    <row r="807" spans="1:5">
      <c r="A807" s="1">
        <v>36351</v>
      </c>
      <c r="B807" s="4">
        <v>36351</v>
      </c>
      <c r="C807" s="14">
        <f>VLOOKUP($B807,data!$A$6:$M$15000,10)</f>
        <v>2896000</v>
      </c>
      <c r="D807" s="11">
        <f t="shared" si="34"/>
        <v>7</v>
      </c>
      <c r="E807" s="14">
        <f t="shared" si="35"/>
        <v>2963142.8571428573</v>
      </c>
    </row>
    <row r="808" spans="1:5">
      <c r="A808" s="1">
        <v>36352</v>
      </c>
      <c r="B808" s="4">
        <v>36352</v>
      </c>
      <c r="C808" s="14">
        <f>VLOOKUP($B808,data!$A$6:$M$15000,10)</f>
        <v>2695000</v>
      </c>
      <c r="D808" s="11">
        <f t="shared" si="34"/>
        <v>7</v>
      </c>
      <c r="E808" s="14">
        <f t="shared" si="35"/>
        <v>2971857.1428571427</v>
      </c>
    </row>
    <row r="809" spans="1:5">
      <c r="A809" s="1">
        <v>36353</v>
      </c>
      <c r="B809" s="4">
        <v>36353</v>
      </c>
      <c r="C809" s="14">
        <f>VLOOKUP($B809,data!$A$6:$M$15000,10)</f>
        <v>2825000</v>
      </c>
      <c r="D809" s="11">
        <f t="shared" si="34"/>
        <v>7</v>
      </c>
      <c r="E809" s="14">
        <f t="shared" si="35"/>
        <v>2984571.4285714286</v>
      </c>
    </row>
    <row r="810" spans="1:5">
      <c r="A810" s="1">
        <v>36354</v>
      </c>
      <c r="B810" s="4">
        <v>36354</v>
      </c>
      <c r="C810" s="14">
        <f>VLOOKUP($B810,data!$A$6:$M$15000,10)</f>
        <v>3145000</v>
      </c>
      <c r="D810" s="11">
        <f t="shared" si="34"/>
        <v>7</v>
      </c>
      <c r="E810" s="14">
        <f t="shared" si="35"/>
        <v>3009142.8571428573</v>
      </c>
    </row>
    <row r="811" spans="1:5">
      <c r="A811" s="1">
        <v>36355</v>
      </c>
      <c r="B811" s="4">
        <v>36355</v>
      </c>
      <c r="C811" s="14">
        <f>VLOOKUP($B811,data!$A$6:$M$15000,10)</f>
        <v>3248000</v>
      </c>
      <c r="D811" s="11">
        <f t="shared" si="34"/>
        <v>7</v>
      </c>
      <c r="E811" s="14">
        <f t="shared" si="35"/>
        <v>3019714.2857142859</v>
      </c>
    </row>
    <row r="812" spans="1:5">
      <c r="A812" s="1">
        <v>36356</v>
      </c>
      <c r="B812" s="4">
        <v>36356</v>
      </c>
      <c r="C812" s="14">
        <f>VLOOKUP($B812,data!$A$6:$M$15000,10)</f>
        <v>3256000</v>
      </c>
      <c r="D812" s="11">
        <f t="shared" si="34"/>
        <v>7</v>
      </c>
      <c r="E812" s="14">
        <f t="shared" si="35"/>
        <v>3032714.2857142859</v>
      </c>
    </row>
    <row r="813" spans="1:5">
      <c r="A813" s="1">
        <v>36357</v>
      </c>
      <c r="B813" s="4">
        <v>36357</v>
      </c>
      <c r="C813" s="14">
        <f>VLOOKUP($B813,data!$A$6:$M$15000,10)</f>
        <v>3217000</v>
      </c>
      <c r="D813" s="11">
        <f t="shared" si="34"/>
        <v>7</v>
      </c>
      <c r="E813" s="14">
        <f t="shared" si="35"/>
        <v>3040285.7142857141</v>
      </c>
    </row>
    <row r="814" spans="1:5">
      <c r="A814" s="1">
        <v>36358</v>
      </c>
      <c r="B814" s="4">
        <v>36358</v>
      </c>
      <c r="C814" s="14">
        <f>VLOOKUP($B814,data!$A$6:$M$15000,10)</f>
        <v>2572000</v>
      </c>
      <c r="D814" s="11">
        <f t="shared" si="34"/>
        <v>7</v>
      </c>
      <c r="E814" s="14">
        <f t="shared" si="35"/>
        <v>2994000</v>
      </c>
    </row>
    <row r="815" spans="1:5">
      <c r="A815" s="1">
        <v>36359</v>
      </c>
      <c r="B815" s="4">
        <v>36359</v>
      </c>
      <c r="C815" s="14">
        <f>VLOOKUP($B815,data!$A$6:$M$15000,10)</f>
        <v>2554000</v>
      </c>
      <c r="D815" s="11">
        <f t="shared" si="34"/>
        <v>7</v>
      </c>
      <c r="E815" s="14">
        <f t="shared" si="35"/>
        <v>2973857.1428571427</v>
      </c>
    </row>
    <row r="816" spans="1:5">
      <c r="A816" s="1">
        <v>36360</v>
      </c>
      <c r="B816" s="4">
        <v>36360</v>
      </c>
      <c r="C816" s="14">
        <f>VLOOKUP($B816,data!$A$6:$M$15000,10)</f>
        <v>2892000</v>
      </c>
      <c r="D816" s="11">
        <f t="shared" si="34"/>
        <v>7</v>
      </c>
      <c r="E816" s="14">
        <f t="shared" si="35"/>
        <v>2983428.5714285714</v>
      </c>
    </row>
    <row r="817" spans="1:5">
      <c r="A817" s="1">
        <v>36361</v>
      </c>
      <c r="B817" s="4">
        <v>36361</v>
      </c>
      <c r="C817" s="14">
        <f>VLOOKUP($B817,data!$A$6:$M$15000,10)</f>
        <v>3185000</v>
      </c>
      <c r="D817" s="11">
        <f t="shared" si="34"/>
        <v>7</v>
      </c>
      <c r="E817" s="14">
        <f t="shared" si="35"/>
        <v>2989142.8571428573</v>
      </c>
    </row>
    <row r="818" spans="1:5">
      <c r="A818" s="1">
        <v>36362</v>
      </c>
      <c r="B818" s="4">
        <v>36362</v>
      </c>
      <c r="C818" s="14">
        <f>VLOOKUP($B818,data!$A$6:$M$15000,10)</f>
        <v>3153000</v>
      </c>
      <c r="D818" s="11">
        <f t="shared" si="34"/>
        <v>7</v>
      </c>
      <c r="E818" s="14">
        <f t="shared" si="35"/>
        <v>2975571.4285714286</v>
      </c>
    </row>
    <row r="819" spans="1:5">
      <c r="A819" s="1">
        <v>36363</v>
      </c>
      <c r="B819" s="4">
        <v>36363</v>
      </c>
      <c r="C819" s="14">
        <f>VLOOKUP($B819,data!$A$6:$M$15000,10)</f>
        <v>3179000</v>
      </c>
      <c r="D819" s="11">
        <f t="shared" si="34"/>
        <v>7</v>
      </c>
      <c r="E819" s="14">
        <f t="shared" si="35"/>
        <v>2964571.4285714286</v>
      </c>
    </row>
    <row r="820" spans="1:5">
      <c r="A820" s="1">
        <v>36364</v>
      </c>
      <c r="B820" s="4">
        <v>36364</v>
      </c>
      <c r="C820" s="14">
        <f>VLOOKUP($B820,data!$A$6:$M$15000,10)</f>
        <v>3096000</v>
      </c>
      <c r="D820" s="11">
        <f t="shared" si="34"/>
        <v>7</v>
      </c>
      <c r="E820" s="14">
        <f t="shared" si="35"/>
        <v>2947285.7142857141</v>
      </c>
    </row>
    <row r="821" spans="1:5">
      <c r="A821" s="1">
        <v>36365</v>
      </c>
      <c r="B821" s="4">
        <v>36365</v>
      </c>
      <c r="C821" s="14">
        <f>VLOOKUP($B821,data!$A$6:$M$15000,10)</f>
        <v>2555000</v>
      </c>
      <c r="D821" s="11">
        <f t="shared" si="34"/>
        <v>7</v>
      </c>
      <c r="E821" s="14">
        <f t="shared" si="35"/>
        <v>2944857.1428571427</v>
      </c>
    </row>
    <row r="822" spans="1:5">
      <c r="A822" s="1">
        <v>36366</v>
      </c>
      <c r="B822" s="4">
        <v>36366</v>
      </c>
      <c r="C822" s="14">
        <f>VLOOKUP($B822,data!$A$6:$M$15000,10)</f>
        <v>2513000</v>
      </c>
      <c r="D822" s="11">
        <f t="shared" si="34"/>
        <v>7</v>
      </c>
      <c r="E822" s="14">
        <f t="shared" si="35"/>
        <v>2939000</v>
      </c>
    </row>
    <row r="823" spans="1:5">
      <c r="A823" s="1">
        <v>36367</v>
      </c>
      <c r="B823" s="4">
        <v>36367</v>
      </c>
      <c r="C823" s="14">
        <f>VLOOKUP($B823,data!$A$6:$M$15000,10)</f>
        <v>2717000</v>
      </c>
      <c r="D823" s="11">
        <f t="shared" si="34"/>
        <v>7</v>
      </c>
      <c r="E823" s="14">
        <f t="shared" si="35"/>
        <v>2914000</v>
      </c>
    </row>
    <row r="824" spans="1:5">
      <c r="A824" s="1">
        <v>36368</v>
      </c>
      <c r="B824" s="4">
        <v>36368</v>
      </c>
      <c r="C824" s="14">
        <f>VLOOKUP($B824,data!$A$6:$M$15000,10)</f>
        <v>2893000</v>
      </c>
      <c r="D824" s="11">
        <f t="shared" si="34"/>
        <v>7</v>
      </c>
      <c r="E824" s="14">
        <f t="shared" si="35"/>
        <v>2872285.7142857141</v>
      </c>
    </row>
    <row r="825" spans="1:5">
      <c r="A825" s="1">
        <v>36369</v>
      </c>
      <c r="B825" s="4">
        <v>36369</v>
      </c>
      <c r="C825" s="14">
        <f>VLOOKUP($B825,data!$A$6:$M$15000,10)</f>
        <v>2936000</v>
      </c>
      <c r="D825" s="11">
        <f t="shared" si="34"/>
        <v>7</v>
      </c>
      <c r="E825" s="14">
        <f t="shared" si="35"/>
        <v>2841285.7142857141</v>
      </c>
    </row>
    <row r="826" spans="1:5">
      <c r="A826" s="1">
        <v>36370</v>
      </c>
      <c r="B826" s="4">
        <v>36370</v>
      </c>
      <c r="C826" s="14">
        <f>VLOOKUP($B826,data!$A$6:$M$15000,10)</f>
        <v>2889000</v>
      </c>
      <c r="D826" s="11">
        <f t="shared" si="34"/>
        <v>7</v>
      </c>
      <c r="E826" s="14">
        <f t="shared" si="35"/>
        <v>2799857.1428571427</v>
      </c>
    </row>
    <row r="827" spans="1:5">
      <c r="A827" s="1">
        <v>36371</v>
      </c>
      <c r="B827" s="4">
        <v>36371</v>
      </c>
      <c r="C827" s="14">
        <f>VLOOKUP($B827,data!$A$6:$M$15000,10)</f>
        <v>2764000</v>
      </c>
      <c r="D827" s="11">
        <f t="shared" si="34"/>
        <v>7</v>
      </c>
      <c r="E827" s="14">
        <f t="shared" si="35"/>
        <v>2752428.5714285714</v>
      </c>
    </row>
    <row r="828" spans="1:5">
      <c r="A828" s="1">
        <v>36372</v>
      </c>
      <c r="B828" s="4">
        <v>36372</v>
      </c>
      <c r="C828" s="14">
        <f>VLOOKUP($B828,data!$A$6:$M$15000,10)</f>
        <v>2852000</v>
      </c>
      <c r="D828" s="11">
        <f t="shared" si="34"/>
        <v>7</v>
      </c>
      <c r="E828" s="14">
        <f t="shared" si="35"/>
        <v>2794857.1428571427</v>
      </c>
    </row>
    <row r="829" spans="1:5">
      <c r="A829" s="1">
        <v>36373</v>
      </c>
      <c r="B829" s="4">
        <v>36373</v>
      </c>
      <c r="C829" s="14">
        <f>VLOOKUP($B829,data!$A$6:$M$15000,10)</f>
        <v>2738000</v>
      </c>
      <c r="D829" s="11">
        <f t="shared" si="34"/>
        <v>8</v>
      </c>
      <c r="E829" s="14">
        <f t="shared" si="35"/>
        <v>2827000</v>
      </c>
    </row>
    <row r="830" spans="1:5">
      <c r="A830" s="1">
        <v>36374</v>
      </c>
      <c r="B830" s="4">
        <v>36374</v>
      </c>
      <c r="C830" s="14">
        <f>VLOOKUP($B830,data!$A$6:$M$15000,10)</f>
        <v>2787000</v>
      </c>
      <c r="D830" s="11">
        <f t="shared" si="34"/>
        <v>8</v>
      </c>
      <c r="E830" s="14">
        <f t="shared" si="35"/>
        <v>2837000</v>
      </c>
    </row>
    <row r="831" spans="1:5">
      <c r="A831" s="1">
        <v>36375</v>
      </c>
      <c r="B831" s="4">
        <v>36375</v>
      </c>
      <c r="C831" s="14">
        <f>VLOOKUP($B831,data!$A$6:$M$15000,10)</f>
        <v>2910000</v>
      </c>
      <c r="D831" s="11">
        <f t="shared" si="34"/>
        <v>8</v>
      </c>
      <c r="E831" s="14">
        <f t="shared" si="35"/>
        <v>2839428.5714285714</v>
      </c>
    </row>
    <row r="832" spans="1:5">
      <c r="A832" s="1">
        <v>36376</v>
      </c>
      <c r="B832" s="4">
        <v>36376</v>
      </c>
      <c r="C832" s="14">
        <f>VLOOKUP($B832,data!$A$6:$M$15000,10)</f>
        <v>2862000</v>
      </c>
      <c r="D832" s="11">
        <f t="shared" si="34"/>
        <v>8</v>
      </c>
      <c r="E832" s="14">
        <f t="shared" si="35"/>
        <v>2828857.1428571427</v>
      </c>
    </row>
    <row r="833" spans="1:5">
      <c r="A833" s="1">
        <v>36377</v>
      </c>
      <c r="B833" s="4">
        <v>36377</v>
      </c>
      <c r="C833" s="14">
        <f>VLOOKUP($B833,data!$A$6:$M$15000,10)</f>
        <v>2889000</v>
      </c>
      <c r="D833" s="11">
        <f t="shared" si="34"/>
        <v>8</v>
      </c>
      <c r="E833" s="14">
        <f t="shared" si="35"/>
        <v>2828857.1428571427</v>
      </c>
    </row>
    <row r="834" spans="1:5">
      <c r="A834" s="1">
        <v>36378</v>
      </c>
      <c r="B834" s="4">
        <v>36378</v>
      </c>
      <c r="C834" s="14">
        <f>VLOOKUP($B834,data!$A$6:$M$15000,10)</f>
        <v>2829000</v>
      </c>
      <c r="D834" s="11">
        <f t="shared" si="34"/>
        <v>8</v>
      </c>
      <c r="E834" s="14">
        <f t="shared" si="35"/>
        <v>2838142.8571428573</v>
      </c>
    </row>
    <row r="835" spans="1:5">
      <c r="A835" s="1">
        <v>36379</v>
      </c>
      <c r="B835" s="4">
        <v>36379</v>
      </c>
      <c r="C835" s="14">
        <f>VLOOKUP($B835,data!$A$6:$M$15000,10)</f>
        <v>2659000</v>
      </c>
      <c r="D835" s="11">
        <f t="shared" si="34"/>
        <v>8</v>
      </c>
      <c r="E835" s="14">
        <f t="shared" si="35"/>
        <v>2810571.4285714286</v>
      </c>
    </row>
    <row r="836" spans="1:5">
      <c r="A836" s="1">
        <v>36380</v>
      </c>
      <c r="B836" s="4">
        <v>36380</v>
      </c>
      <c r="C836" s="14">
        <f>VLOOKUP($B836,data!$A$6:$M$15000,10)</f>
        <v>2700000</v>
      </c>
      <c r="D836" s="11">
        <f t="shared" si="34"/>
        <v>8</v>
      </c>
      <c r="E836" s="14">
        <f t="shared" si="35"/>
        <v>2805142.8571428573</v>
      </c>
    </row>
    <row r="837" spans="1:5">
      <c r="A837" s="1">
        <v>36381</v>
      </c>
      <c r="B837" s="4">
        <v>36381</v>
      </c>
      <c r="C837" s="14">
        <f>VLOOKUP($B837,data!$A$6:$M$15000,10)</f>
        <v>2768000</v>
      </c>
      <c r="D837" s="11">
        <f t="shared" si="34"/>
        <v>8</v>
      </c>
      <c r="E837" s="14">
        <f t="shared" si="35"/>
        <v>2802428.5714285714</v>
      </c>
    </row>
    <row r="838" spans="1:5">
      <c r="A838" s="1">
        <v>36382</v>
      </c>
      <c r="B838" s="4">
        <v>36382</v>
      </c>
      <c r="C838" s="14">
        <f>VLOOKUP($B838,data!$A$6:$M$15000,10)</f>
        <v>2789000</v>
      </c>
      <c r="D838" s="11">
        <f t="shared" si="34"/>
        <v>8</v>
      </c>
      <c r="E838" s="14">
        <f t="shared" si="35"/>
        <v>2785142.8571428573</v>
      </c>
    </row>
    <row r="839" spans="1:5">
      <c r="A839" s="1">
        <v>36383</v>
      </c>
      <c r="B839" s="4">
        <v>36383</v>
      </c>
      <c r="C839" s="14">
        <f>VLOOKUP($B839,data!$A$6:$M$15000,10)</f>
        <v>2696000</v>
      </c>
      <c r="D839" s="11">
        <f t="shared" si="34"/>
        <v>8</v>
      </c>
      <c r="E839" s="14">
        <f t="shared" si="35"/>
        <v>2761428.5714285714</v>
      </c>
    </row>
    <row r="840" spans="1:5">
      <c r="A840" s="1">
        <v>36384</v>
      </c>
      <c r="B840" s="4">
        <v>36384</v>
      </c>
      <c r="C840" s="14">
        <f>VLOOKUP($B840,data!$A$6:$M$15000,10)</f>
        <v>2724000</v>
      </c>
      <c r="D840" s="11">
        <f t="shared" ref="D840:D903" si="36">IF(B840&lt;&gt;"",MONTH(B840),0)</f>
        <v>8</v>
      </c>
      <c r="E840" s="14">
        <f t="shared" si="35"/>
        <v>2737857.1428571427</v>
      </c>
    </row>
    <row r="841" spans="1:5">
      <c r="A841" s="1">
        <v>36385</v>
      </c>
      <c r="B841" s="4">
        <v>36385</v>
      </c>
      <c r="C841" s="14">
        <f>VLOOKUP($B841,data!$A$6:$M$15000,10)</f>
        <v>2733000</v>
      </c>
      <c r="D841" s="11">
        <f t="shared" si="36"/>
        <v>8</v>
      </c>
      <c r="E841" s="14">
        <f t="shared" si="35"/>
        <v>2724142.8571428573</v>
      </c>
    </row>
    <row r="842" spans="1:5">
      <c r="A842" s="1">
        <v>36386</v>
      </c>
      <c r="B842" s="4">
        <v>36386</v>
      </c>
      <c r="C842" s="14">
        <f>VLOOKUP($B842,data!$A$6:$M$15000,10)</f>
        <v>2649000</v>
      </c>
      <c r="D842" s="11">
        <f t="shared" si="36"/>
        <v>8</v>
      </c>
      <c r="E842" s="14">
        <f t="shared" si="35"/>
        <v>2722714.2857142859</v>
      </c>
    </row>
    <row r="843" spans="1:5">
      <c r="A843" s="1">
        <v>36387</v>
      </c>
      <c r="B843" s="4">
        <v>36387</v>
      </c>
      <c r="C843" s="14">
        <f>VLOOKUP($B843,data!$A$6:$M$15000,10)</f>
        <v>2634000</v>
      </c>
      <c r="D843" s="11">
        <f t="shared" si="36"/>
        <v>8</v>
      </c>
      <c r="E843" s="14">
        <f t="shared" si="35"/>
        <v>2713285.7142857141</v>
      </c>
    </row>
    <row r="844" spans="1:5">
      <c r="A844" s="1">
        <v>36388</v>
      </c>
      <c r="B844" s="4">
        <v>36388</v>
      </c>
      <c r="C844" s="14">
        <f>VLOOKUP($B844,data!$A$6:$M$15000,10)</f>
        <v>2732000</v>
      </c>
      <c r="D844" s="11">
        <f t="shared" si="36"/>
        <v>8</v>
      </c>
      <c r="E844" s="14">
        <f t="shared" ref="E844:E907" si="37">AVERAGE(C838:C844)</f>
        <v>2708142.8571428573</v>
      </c>
    </row>
    <row r="845" spans="1:5">
      <c r="A845" s="1">
        <v>36389</v>
      </c>
      <c r="B845" s="4">
        <v>36389</v>
      </c>
      <c r="C845" s="14">
        <f>VLOOKUP($B845,data!$A$6:$M$15000,10)</f>
        <v>2781000</v>
      </c>
      <c r="D845" s="11">
        <f t="shared" si="36"/>
        <v>8</v>
      </c>
      <c r="E845" s="14">
        <f t="shared" si="37"/>
        <v>2707000</v>
      </c>
    </row>
    <row r="846" spans="1:5">
      <c r="A846" s="1">
        <v>36390</v>
      </c>
      <c r="B846" s="4">
        <v>36390</v>
      </c>
      <c r="C846" s="14">
        <f>VLOOKUP($B846,data!$A$6:$M$15000,10)</f>
        <v>2730000</v>
      </c>
      <c r="D846" s="11">
        <f t="shared" si="36"/>
        <v>8</v>
      </c>
      <c r="E846" s="14">
        <f t="shared" si="37"/>
        <v>2711857.1428571427</v>
      </c>
    </row>
    <row r="847" spans="1:5">
      <c r="A847" s="1">
        <v>36391</v>
      </c>
      <c r="B847" s="4">
        <v>36391</v>
      </c>
      <c r="C847" s="14">
        <f>VLOOKUP($B847,data!$A$6:$M$15000,10)</f>
        <v>2680000</v>
      </c>
      <c r="D847" s="11">
        <f t="shared" si="36"/>
        <v>8</v>
      </c>
      <c r="E847" s="14">
        <f t="shared" si="37"/>
        <v>2705571.4285714286</v>
      </c>
    </row>
    <row r="848" spans="1:5">
      <c r="A848" s="1">
        <v>36392</v>
      </c>
      <c r="B848" s="4">
        <v>36392</v>
      </c>
      <c r="C848" s="14">
        <f>VLOOKUP($B848,data!$A$6:$M$15000,10)</f>
        <v>2728000</v>
      </c>
      <c r="D848" s="11">
        <f t="shared" si="36"/>
        <v>8</v>
      </c>
      <c r="E848" s="14">
        <f t="shared" si="37"/>
        <v>2704857.1428571427</v>
      </c>
    </row>
    <row r="849" spans="1:5">
      <c r="A849" s="1">
        <v>36393</v>
      </c>
      <c r="B849" s="4">
        <v>36393</v>
      </c>
      <c r="C849" s="14">
        <f>VLOOKUP($B849,data!$A$6:$M$15000,10)</f>
        <v>2652000</v>
      </c>
      <c r="D849" s="11">
        <f t="shared" si="36"/>
        <v>8</v>
      </c>
      <c r="E849" s="14">
        <f t="shared" si="37"/>
        <v>2705285.7142857141</v>
      </c>
    </row>
    <row r="850" spans="1:5">
      <c r="A850" s="1">
        <v>36394</v>
      </c>
      <c r="B850" s="4">
        <v>36394</v>
      </c>
      <c r="C850" s="14">
        <f>VLOOKUP($B850,data!$A$6:$M$15000,10)</f>
        <v>2627000</v>
      </c>
      <c r="D850" s="11">
        <f t="shared" si="36"/>
        <v>8</v>
      </c>
      <c r="E850" s="14">
        <f t="shared" si="37"/>
        <v>2704285.7142857141</v>
      </c>
    </row>
    <row r="851" spans="1:5">
      <c r="A851" s="1">
        <v>36395</v>
      </c>
      <c r="B851" s="4">
        <v>36395</v>
      </c>
      <c r="C851" s="14">
        <f>VLOOKUP($B851,data!$A$6:$M$15000,10)</f>
        <v>2623000</v>
      </c>
      <c r="D851" s="11">
        <f t="shared" si="36"/>
        <v>8</v>
      </c>
      <c r="E851" s="14">
        <f t="shared" si="37"/>
        <v>2688714.2857142859</v>
      </c>
    </row>
    <row r="852" spans="1:5">
      <c r="A852" s="1">
        <v>36396</v>
      </c>
      <c r="B852" s="4">
        <v>36396</v>
      </c>
      <c r="C852" s="14">
        <f>VLOOKUP($B852,data!$A$6:$M$15000,10)</f>
        <v>2674000</v>
      </c>
      <c r="D852" s="11">
        <f t="shared" si="36"/>
        <v>8</v>
      </c>
      <c r="E852" s="14">
        <f t="shared" si="37"/>
        <v>2673428.5714285714</v>
      </c>
    </row>
    <row r="853" spans="1:5">
      <c r="A853" s="1">
        <v>36397</v>
      </c>
      <c r="B853" s="4">
        <v>36397</v>
      </c>
      <c r="C853" s="14">
        <f>VLOOKUP($B853,data!$A$6:$M$15000,10)</f>
        <v>2625000</v>
      </c>
      <c r="D853" s="11">
        <f t="shared" si="36"/>
        <v>8</v>
      </c>
      <c r="E853" s="14">
        <f t="shared" si="37"/>
        <v>2658428.5714285714</v>
      </c>
    </row>
    <row r="854" spans="1:5">
      <c r="A854" s="1">
        <v>36398</v>
      </c>
      <c r="B854" s="4">
        <v>36398</v>
      </c>
      <c r="C854" s="14">
        <f>VLOOKUP($B854,data!$A$6:$M$15000,10)</f>
        <v>2498000</v>
      </c>
      <c r="D854" s="11">
        <f t="shared" si="36"/>
        <v>8</v>
      </c>
      <c r="E854" s="14">
        <f t="shared" si="37"/>
        <v>2632428.5714285714</v>
      </c>
    </row>
    <row r="855" spans="1:5">
      <c r="A855" s="1">
        <v>36399</v>
      </c>
      <c r="B855" s="4">
        <v>36399</v>
      </c>
      <c r="C855" s="14">
        <f>VLOOKUP($B855,data!$A$6:$M$15000,10)</f>
        <v>2604000</v>
      </c>
      <c r="D855" s="11">
        <f t="shared" si="36"/>
        <v>8</v>
      </c>
      <c r="E855" s="14">
        <f t="shared" si="37"/>
        <v>2614714.2857142859</v>
      </c>
    </row>
    <row r="856" spans="1:5">
      <c r="A856" s="1">
        <v>36400</v>
      </c>
      <c r="B856" s="4">
        <v>36400</v>
      </c>
      <c r="C856" s="14">
        <f>VLOOKUP($B856,data!$A$6:$M$15000,10)</f>
        <v>2777000</v>
      </c>
      <c r="D856" s="11">
        <f t="shared" si="36"/>
        <v>8</v>
      </c>
      <c r="E856" s="14">
        <f t="shared" si="37"/>
        <v>2632571.4285714286</v>
      </c>
    </row>
    <row r="857" spans="1:5">
      <c r="A857" s="1">
        <v>36401</v>
      </c>
      <c r="B857" s="4">
        <v>36401</v>
      </c>
      <c r="C857" s="14">
        <f>VLOOKUP($B857,data!$A$6:$M$15000,10)</f>
        <v>2827000</v>
      </c>
      <c r="D857" s="11">
        <f t="shared" si="36"/>
        <v>8</v>
      </c>
      <c r="E857" s="14">
        <f t="shared" si="37"/>
        <v>2661142.8571428573</v>
      </c>
    </row>
    <row r="858" spans="1:5">
      <c r="A858" s="1">
        <v>36402</v>
      </c>
      <c r="B858" s="4">
        <v>36402</v>
      </c>
      <c r="C858" s="14">
        <f>VLOOKUP($B858,data!$A$6:$M$15000,10)</f>
        <v>2758000</v>
      </c>
      <c r="D858" s="11">
        <f t="shared" si="36"/>
        <v>8</v>
      </c>
      <c r="E858" s="14">
        <f t="shared" si="37"/>
        <v>2680428.5714285714</v>
      </c>
    </row>
    <row r="859" spans="1:5">
      <c r="A859" s="1">
        <v>36403</v>
      </c>
      <c r="B859" s="4">
        <v>36403</v>
      </c>
      <c r="C859" s="14">
        <f>VLOOKUP($B859,data!$A$6:$M$15000,10)</f>
        <v>2838000</v>
      </c>
      <c r="D859" s="11">
        <f t="shared" si="36"/>
        <v>8</v>
      </c>
      <c r="E859" s="14">
        <f t="shared" si="37"/>
        <v>2703857.1428571427</v>
      </c>
    </row>
    <row r="860" spans="1:5">
      <c r="A860" s="1">
        <v>36404</v>
      </c>
      <c r="B860" s="4">
        <v>36404</v>
      </c>
      <c r="C860" s="14">
        <f>VLOOKUP($B860,data!$A$6:$M$15000,10)</f>
        <v>2953000</v>
      </c>
      <c r="D860" s="11">
        <f t="shared" si="36"/>
        <v>9</v>
      </c>
      <c r="E860" s="14">
        <f t="shared" si="37"/>
        <v>2750714.2857142859</v>
      </c>
    </row>
    <row r="861" spans="1:5">
      <c r="A861" s="1">
        <v>36405</v>
      </c>
      <c r="B861" s="4">
        <v>36405</v>
      </c>
      <c r="C861" s="14">
        <f>VLOOKUP($B861,data!$A$6:$M$15000,10)</f>
        <v>3011000</v>
      </c>
      <c r="D861" s="11">
        <f t="shared" si="36"/>
        <v>9</v>
      </c>
      <c r="E861" s="14">
        <f t="shared" si="37"/>
        <v>2824000</v>
      </c>
    </row>
    <row r="862" spans="1:5">
      <c r="A862" s="1">
        <v>36406</v>
      </c>
      <c r="B862" s="4">
        <v>36406</v>
      </c>
      <c r="C862" s="14">
        <f>VLOOKUP($B862,data!$A$6:$M$15000,10)</f>
        <v>3044000</v>
      </c>
      <c r="D862" s="11">
        <f t="shared" si="36"/>
        <v>9</v>
      </c>
      <c r="E862" s="14">
        <f t="shared" si="37"/>
        <v>2886857.1428571427</v>
      </c>
    </row>
    <row r="863" spans="1:5">
      <c r="A863" s="1">
        <v>36407</v>
      </c>
      <c r="B863" s="4">
        <v>36407</v>
      </c>
      <c r="C863" s="14">
        <f>VLOOKUP($B863,data!$A$6:$M$15000,10)</f>
        <v>2602000</v>
      </c>
      <c r="D863" s="11">
        <f t="shared" si="36"/>
        <v>9</v>
      </c>
      <c r="E863" s="14">
        <f t="shared" si="37"/>
        <v>2861857.1428571427</v>
      </c>
    </row>
    <row r="864" spans="1:5">
      <c r="A864" s="1">
        <v>36408</v>
      </c>
      <c r="B864" s="4">
        <v>36408</v>
      </c>
      <c r="C864" s="14">
        <f>VLOOKUP($B864,data!$A$6:$M$15000,10)</f>
        <v>2492000</v>
      </c>
      <c r="D864" s="11">
        <f t="shared" si="36"/>
        <v>9</v>
      </c>
      <c r="E864" s="14">
        <f t="shared" si="37"/>
        <v>2814000</v>
      </c>
    </row>
    <row r="865" spans="1:5">
      <c r="A865" s="1">
        <v>36409</v>
      </c>
      <c r="B865" s="4">
        <v>36409</v>
      </c>
      <c r="C865" s="14">
        <f>VLOOKUP($B865,data!$A$6:$M$15000,10)</f>
        <v>2500000</v>
      </c>
      <c r="D865" s="11">
        <f t="shared" si="36"/>
        <v>9</v>
      </c>
      <c r="E865" s="14">
        <f t="shared" si="37"/>
        <v>2777142.8571428573</v>
      </c>
    </row>
    <row r="866" spans="1:5">
      <c r="A866" s="1">
        <v>36410</v>
      </c>
      <c r="B866" s="4">
        <v>36410</v>
      </c>
      <c r="C866" s="14">
        <f>VLOOKUP($B866,data!$A$6:$M$15000,10)</f>
        <v>2799000</v>
      </c>
      <c r="D866" s="11">
        <f t="shared" si="36"/>
        <v>9</v>
      </c>
      <c r="E866" s="14">
        <f t="shared" si="37"/>
        <v>2771571.4285714286</v>
      </c>
    </row>
    <row r="867" spans="1:5">
      <c r="A867" s="1">
        <v>36411</v>
      </c>
      <c r="B867" s="4">
        <v>36411</v>
      </c>
      <c r="C867" s="14">
        <f>VLOOKUP($B867,data!$A$6:$M$15000,10)</f>
        <v>2962000</v>
      </c>
      <c r="D867" s="11">
        <f t="shared" si="36"/>
        <v>9</v>
      </c>
      <c r="E867" s="14">
        <f t="shared" si="37"/>
        <v>2772857.1428571427</v>
      </c>
    </row>
    <row r="868" spans="1:5">
      <c r="A868" s="1">
        <v>36412</v>
      </c>
      <c r="B868" s="4">
        <v>36412</v>
      </c>
      <c r="C868" s="14">
        <f>VLOOKUP($B868,data!$A$6:$M$15000,10)</f>
        <v>2937000</v>
      </c>
      <c r="D868" s="11">
        <f t="shared" si="36"/>
        <v>9</v>
      </c>
      <c r="E868" s="14">
        <f t="shared" si="37"/>
        <v>2762285.7142857141</v>
      </c>
    </row>
    <row r="869" spans="1:5">
      <c r="A869" s="1">
        <v>36413</v>
      </c>
      <c r="B869" s="4">
        <v>36413</v>
      </c>
      <c r="C869" s="14">
        <f>VLOOKUP($B869,data!$A$6:$M$15000,10)</f>
        <v>2933000</v>
      </c>
      <c r="D869" s="11">
        <f t="shared" si="36"/>
        <v>9</v>
      </c>
      <c r="E869" s="14">
        <f t="shared" si="37"/>
        <v>2746428.5714285714</v>
      </c>
    </row>
    <row r="870" spans="1:5">
      <c r="A870" s="1">
        <v>36414</v>
      </c>
      <c r="B870" s="4">
        <v>36414</v>
      </c>
      <c r="C870" s="14">
        <f>VLOOKUP($B870,data!$A$6:$M$15000,10)</f>
        <v>2708000</v>
      </c>
      <c r="D870" s="11">
        <f t="shared" si="36"/>
        <v>9</v>
      </c>
      <c r="E870" s="14">
        <f t="shared" si="37"/>
        <v>2761571.4285714286</v>
      </c>
    </row>
    <row r="871" spans="1:5">
      <c r="A871" s="1">
        <v>36415</v>
      </c>
      <c r="B871" s="4">
        <v>36415</v>
      </c>
      <c r="C871" s="14">
        <f>VLOOKUP($B871,data!$A$6:$M$15000,10)</f>
        <v>2702000</v>
      </c>
      <c r="D871" s="11">
        <f t="shared" si="36"/>
        <v>9</v>
      </c>
      <c r="E871" s="14">
        <f t="shared" si="37"/>
        <v>2791571.4285714286</v>
      </c>
    </row>
    <row r="872" spans="1:5">
      <c r="A872" s="1">
        <v>36416</v>
      </c>
      <c r="B872" s="4">
        <v>36416</v>
      </c>
      <c r="C872" s="14">
        <f>VLOOKUP($B872,data!$A$6:$M$15000,10)</f>
        <v>2855000</v>
      </c>
      <c r="D872" s="11">
        <f t="shared" si="36"/>
        <v>9</v>
      </c>
      <c r="E872" s="14">
        <f t="shared" si="37"/>
        <v>2842285.7142857141</v>
      </c>
    </row>
    <row r="873" spans="1:5">
      <c r="A873" s="1">
        <v>36417</v>
      </c>
      <c r="B873" s="4">
        <v>36417</v>
      </c>
      <c r="C873" s="14">
        <f>VLOOKUP($B873,data!$A$6:$M$15000,10)</f>
        <v>3050000</v>
      </c>
      <c r="D873" s="11">
        <f t="shared" si="36"/>
        <v>9</v>
      </c>
      <c r="E873" s="14">
        <f t="shared" si="37"/>
        <v>2878142.8571428573</v>
      </c>
    </row>
    <row r="874" spans="1:5">
      <c r="A874" s="1">
        <v>36418</v>
      </c>
      <c r="B874" s="4">
        <v>36418</v>
      </c>
      <c r="C874" s="14">
        <f>VLOOKUP($B874,data!$A$6:$M$15000,10)</f>
        <v>3134000</v>
      </c>
      <c r="D874" s="11">
        <f t="shared" si="36"/>
        <v>9</v>
      </c>
      <c r="E874" s="14">
        <f t="shared" si="37"/>
        <v>2902714.2857142859</v>
      </c>
    </row>
    <row r="875" spans="1:5">
      <c r="A875" s="1">
        <v>36419</v>
      </c>
      <c r="B875" s="4">
        <v>36419</v>
      </c>
      <c r="C875" s="14">
        <f>VLOOKUP($B875,data!$A$6:$M$15000,10)</f>
        <v>3177000</v>
      </c>
      <c r="D875" s="11">
        <f t="shared" si="36"/>
        <v>9</v>
      </c>
      <c r="E875" s="14">
        <f t="shared" si="37"/>
        <v>2937000</v>
      </c>
    </row>
    <row r="876" spans="1:5">
      <c r="A876" s="1">
        <v>36420</v>
      </c>
      <c r="B876" s="4">
        <v>36420</v>
      </c>
      <c r="C876" s="14">
        <f>VLOOKUP($B876,data!$A$6:$M$15000,10)</f>
        <v>3100000</v>
      </c>
      <c r="D876" s="11">
        <f t="shared" si="36"/>
        <v>9</v>
      </c>
      <c r="E876" s="14">
        <f t="shared" si="37"/>
        <v>2960857.1428571427</v>
      </c>
    </row>
    <row r="877" spans="1:5">
      <c r="A877" s="1">
        <v>36421</v>
      </c>
      <c r="B877" s="4">
        <v>36421</v>
      </c>
      <c r="C877" s="14">
        <f>VLOOKUP($B877,data!$A$6:$M$15000,10)</f>
        <v>2691000</v>
      </c>
      <c r="D877" s="11">
        <f t="shared" si="36"/>
        <v>9</v>
      </c>
      <c r="E877" s="14">
        <f t="shared" si="37"/>
        <v>2958428.5714285714</v>
      </c>
    </row>
    <row r="878" spans="1:5">
      <c r="A878" s="1">
        <v>36422</v>
      </c>
      <c r="B878" s="4">
        <v>36422</v>
      </c>
      <c r="C878" s="14">
        <f>VLOOKUP($B878,data!$A$6:$M$15000,10)</f>
        <v>2612000</v>
      </c>
      <c r="D878" s="11">
        <f t="shared" si="36"/>
        <v>9</v>
      </c>
      <c r="E878" s="14">
        <f t="shared" si="37"/>
        <v>2945571.4285714286</v>
      </c>
    </row>
    <row r="879" spans="1:5">
      <c r="A879" s="1">
        <v>36423</v>
      </c>
      <c r="B879" s="4">
        <v>36423</v>
      </c>
      <c r="C879" s="14">
        <f>VLOOKUP($B879,data!$A$6:$M$15000,10)</f>
        <v>2907000</v>
      </c>
      <c r="D879" s="11">
        <f t="shared" si="36"/>
        <v>9</v>
      </c>
      <c r="E879" s="14">
        <f t="shared" si="37"/>
        <v>2953000</v>
      </c>
    </row>
    <row r="880" spans="1:5">
      <c r="A880" s="1">
        <v>36424</v>
      </c>
      <c r="B880" s="4">
        <v>36424</v>
      </c>
      <c r="C880" s="14">
        <f>VLOOKUP($B880,data!$A$6:$M$15000,10)</f>
        <v>3065000</v>
      </c>
      <c r="D880" s="11">
        <f t="shared" si="36"/>
        <v>9</v>
      </c>
      <c r="E880" s="14">
        <f t="shared" si="37"/>
        <v>2955142.8571428573</v>
      </c>
    </row>
    <row r="881" spans="1:5">
      <c r="A881" s="1">
        <v>36425</v>
      </c>
      <c r="B881" s="4">
        <v>36425</v>
      </c>
      <c r="C881" s="14">
        <f>VLOOKUP($B881,data!$A$6:$M$15000,10)</f>
        <v>3138000</v>
      </c>
      <c r="D881" s="11">
        <f t="shared" si="36"/>
        <v>9</v>
      </c>
      <c r="E881" s="14">
        <f t="shared" si="37"/>
        <v>2955714.2857142859</v>
      </c>
    </row>
    <row r="882" spans="1:5">
      <c r="A882" s="1">
        <v>36426</v>
      </c>
      <c r="B882" s="4">
        <v>36426</v>
      </c>
      <c r="C882" s="14">
        <f>VLOOKUP($B882,data!$A$6:$M$15000,10)</f>
        <v>3113000</v>
      </c>
      <c r="D882" s="11">
        <f t="shared" si="36"/>
        <v>9</v>
      </c>
      <c r="E882" s="14">
        <f t="shared" si="37"/>
        <v>2946571.4285714286</v>
      </c>
    </row>
    <row r="883" spans="1:5">
      <c r="A883" s="1">
        <v>36427</v>
      </c>
      <c r="B883" s="4">
        <v>36427</v>
      </c>
      <c r="C883" s="14">
        <f>VLOOKUP($B883,data!$A$6:$M$15000,10)</f>
        <v>3016000</v>
      </c>
      <c r="D883" s="11">
        <f t="shared" si="36"/>
        <v>9</v>
      </c>
      <c r="E883" s="14">
        <f t="shared" si="37"/>
        <v>2934571.4285714286</v>
      </c>
    </row>
    <row r="884" spans="1:5">
      <c r="A884" s="1">
        <v>36428</v>
      </c>
      <c r="B884" s="4">
        <v>36428</v>
      </c>
      <c r="C884" s="14">
        <f>VLOOKUP($B884,data!$A$6:$M$15000,10)</f>
        <v>2993000</v>
      </c>
      <c r="D884" s="11">
        <f t="shared" si="36"/>
        <v>9</v>
      </c>
      <c r="E884" s="14">
        <f t="shared" si="37"/>
        <v>2977714.2857142859</v>
      </c>
    </row>
    <row r="885" spans="1:5">
      <c r="A885" s="1">
        <v>36429</v>
      </c>
      <c r="B885" s="4">
        <v>36429</v>
      </c>
      <c r="C885" s="14">
        <f>VLOOKUP($B885,data!$A$6:$M$15000,10)</f>
        <v>2999000</v>
      </c>
      <c r="D885" s="11">
        <f t="shared" si="36"/>
        <v>9</v>
      </c>
      <c r="E885" s="14">
        <f t="shared" si="37"/>
        <v>3033000</v>
      </c>
    </row>
    <row r="886" spans="1:5">
      <c r="A886" s="1">
        <v>36430</v>
      </c>
      <c r="B886" s="4">
        <v>36430</v>
      </c>
      <c r="C886" s="14">
        <f>VLOOKUP($B886,data!$A$6:$M$15000,10)</f>
        <v>3036000</v>
      </c>
      <c r="D886" s="11">
        <f t="shared" si="36"/>
        <v>9</v>
      </c>
      <c r="E886" s="14">
        <f t="shared" si="37"/>
        <v>3051428.5714285714</v>
      </c>
    </row>
    <row r="887" spans="1:5">
      <c r="A887" s="1">
        <v>36431</v>
      </c>
      <c r="B887" s="4">
        <v>36431</v>
      </c>
      <c r="C887" s="14">
        <f>VLOOKUP($B887,data!$A$6:$M$15000,10)</f>
        <v>3062000</v>
      </c>
      <c r="D887" s="11">
        <f t="shared" si="36"/>
        <v>9</v>
      </c>
      <c r="E887" s="14">
        <f t="shared" si="37"/>
        <v>3051000</v>
      </c>
    </row>
    <row r="888" spans="1:5">
      <c r="A888" s="1">
        <v>36432</v>
      </c>
      <c r="B888" s="4">
        <v>36432</v>
      </c>
      <c r="C888" s="14">
        <f>VLOOKUP($B888,data!$A$6:$M$15000,10)</f>
        <v>3276000</v>
      </c>
      <c r="D888" s="11">
        <f t="shared" si="36"/>
        <v>9</v>
      </c>
      <c r="E888" s="14">
        <f t="shared" si="37"/>
        <v>3070714.2857142859</v>
      </c>
    </row>
    <row r="889" spans="1:5">
      <c r="A889" s="1">
        <v>36433</v>
      </c>
      <c r="B889" s="4">
        <v>36433</v>
      </c>
      <c r="C889" s="14">
        <f>VLOOKUP($B889,data!$A$6:$M$15000,10)</f>
        <v>2982000</v>
      </c>
      <c r="D889" s="11">
        <f t="shared" si="36"/>
        <v>9</v>
      </c>
      <c r="E889" s="14">
        <f t="shared" si="37"/>
        <v>3052000</v>
      </c>
    </row>
    <row r="890" spans="1:5">
      <c r="A890" s="1">
        <v>36434</v>
      </c>
      <c r="B890" s="4">
        <v>36434</v>
      </c>
      <c r="C890" s="14">
        <f>VLOOKUP($B890,data!$A$6:$M$15000,10)</f>
        <v>3110000</v>
      </c>
      <c r="D890" s="11">
        <f t="shared" si="36"/>
        <v>10</v>
      </c>
      <c r="E890" s="14">
        <f t="shared" si="37"/>
        <v>3065428.5714285714</v>
      </c>
    </row>
    <row r="891" spans="1:5">
      <c r="A891" s="1">
        <v>36435</v>
      </c>
      <c r="B891" s="4">
        <v>36435</v>
      </c>
      <c r="C891" s="14">
        <f>VLOOKUP($B891,data!$A$6:$M$15000,10)</f>
        <v>3101000</v>
      </c>
      <c r="D891" s="11">
        <f t="shared" si="36"/>
        <v>10</v>
      </c>
      <c r="E891" s="14">
        <f t="shared" si="37"/>
        <v>3080857.1428571427</v>
      </c>
    </row>
    <row r="892" spans="1:5">
      <c r="A892" s="1">
        <v>36436</v>
      </c>
      <c r="B892" s="4">
        <v>36436</v>
      </c>
      <c r="C892" s="14">
        <f>VLOOKUP($B892,data!$A$6:$M$15000,10)</f>
        <v>3082000</v>
      </c>
      <c r="D892" s="11">
        <f t="shared" si="36"/>
        <v>10</v>
      </c>
      <c r="E892" s="14">
        <f t="shared" si="37"/>
        <v>3092714.2857142859</v>
      </c>
    </row>
    <row r="893" spans="1:5">
      <c r="A893" s="1">
        <v>36437</v>
      </c>
      <c r="B893" s="4">
        <v>36437</v>
      </c>
      <c r="C893" s="14">
        <f>VLOOKUP($B893,data!$A$6:$M$15000,10)</f>
        <v>3055000</v>
      </c>
      <c r="D893" s="11">
        <f t="shared" si="36"/>
        <v>10</v>
      </c>
      <c r="E893" s="14">
        <f t="shared" si="37"/>
        <v>3095428.5714285714</v>
      </c>
    </row>
    <row r="894" spans="1:5">
      <c r="A894" s="1">
        <v>36438</v>
      </c>
      <c r="B894" s="4">
        <v>36438</v>
      </c>
      <c r="C894" s="14">
        <f>VLOOKUP($B894,data!$A$6:$M$15000,10)</f>
        <v>2939000</v>
      </c>
      <c r="D894" s="11">
        <f t="shared" si="36"/>
        <v>10</v>
      </c>
      <c r="E894" s="14">
        <f t="shared" si="37"/>
        <v>3077857.1428571427</v>
      </c>
    </row>
    <row r="895" spans="1:5">
      <c r="A895" s="1">
        <v>36439</v>
      </c>
      <c r="B895" s="4">
        <v>36439</v>
      </c>
      <c r="C895" s="14">
        <f>VLOOKUP($B895,data!$A$6:$M$15000,10)</f>
        <v>2769000</v>
      </c>
      <c r="D895" s="11">
        <f t="shared" si="36"/>
        <v>10</v>
      </c>
      <c r="E895" s="14">
        <f t="shared" si="37"/>
        <v>3005428.5714285714</v>
      </c>
    </row>
    <row r="896" spans="1:5">
      <c r="A896" s="1">
        <v>36440</v>
      </c>
      <c r="B896" s="4">
        <v>36440</v>
      </c>
      <c r="C896" s="14">
        <f>VLOOKUP($B896,data!$A$6:$M$15000,10)</f>
        <v>3005000</v>
      </c>
      <c r="D896" s="11">
        <f t="shared" si="36"/>
        <v>10</v>
      </c>
      <c r="E896" s="14">
        <f t="shared" si="37"/>
        <v>3008714.2857142859</v>
      </c>
    </row>
    <row r="897" spans="1:5">
      <c r="A897" s="1">
        <v>36441</v>
      </c>
      <c r="B897" s="4">
        <v>36441</v>
      </c>
      <c r="C897" s="14">
        <f>VLOOKUP($B897,data!$A$6:$M$15000,10)</f>
        <v>3104000</v>
      </c>
      <c r="D897" s="11">
        <f t="shared" si="36"/>
        <v>10</v>
      </c>
      <c r="E897" s="14">
        <f t="shared" si="37"/>
        <v>3007857.1428571427</v>
      </c>
    </row>
    <row r="898" spans="1:5">
      <c r="A898" s="1">
        <v>36442</v>
      </c>
      <c r="B898" s="4">
        <v>36442</v>
      </c>
      <c r="C898" s="14">
        <f>VLOOKUP($B898,data!$A$6:$M$15000,10)</f>
        <v>3186000</v>
      </c>
      <c r="D898" s="11">
        <f t="shared" si="36"/>
        <v>10</v>
      </c>
      <c r="E898" s="14">
        <f t="shared" si="37"/>
        <v>3020000</v>
      </c>
    </row>
    <row r="899" spans="1:5">
      <c r="A899" s="1">
        <v>36443</v>
      </c>
      <c r="B899" s="4">
        <v>36443</v>
      </c>
      <c r="C899" s="14">
        <f>VLOOKUP($B899,data!$A$6:$M$15000,10)</f>
        <v>3148000</v>
      </c>
      <c r="D899" s="11">
        <f t="shared" si="36"/>
        <v>10</v>
      </c>
      <c r="E899" s="14">
        <f t="shared" si="37"/>
        <v>3029428.5714285714</v>
      </c>
    </row>
    <row r="900" spans="1:5">
      <c r="A900" s="1">
        <v>36444</v>
      </c>
      <c r="B900" s="4">
        <v>36444</v>
      </c>
      <c r="C900" s="14">
        <f>VLOOKUP($B900,data!$A$6:$M$15000,10)</f>
        <v>3088000</v>
      </c>
      <c r="D900" s="11">
        <f t="shared" si="36"/>
        <v>10</v>
      </c>
      <c r="E900" s="14">
        <f t="shared" si="37"/>
        <v>3034142.8571428573</v>
      </c>
    </row>
    <row r="901" spans="1:5">
      <c r="A901" s="1">
        <v>36445</v>
      </c>
      <c r="B901" s="4">
        <v>36445</v>
      </c>
      <c r="C901" s="14">
        <f>VLOOKUP($B901,data!$A$6:$M$15000,10)</f>
        <v>2953000</v>
      </c>
      <c r="D901" s="11">
        <f t="shared" si="36"/>
        <v>10</v>
      </c>
      <c r="E901" s="14">
        <f t="shared" si="37"/>
        <v>3036142.8571428573</v>
      </c>
    </row>
    <row r="902" spans="1:5">
      <c r="A902" s="1">
        <v>36446</v>
      </c>
      <c r="B902" s="4">
        <v>36446</v>
      </c>
      <c r="C902" s="14">
        <f>VLOOKUP($B902,data!$A$6:$M$15000,10)</f>
        <v>2894000</v>
      </c>
      <c r="D902" s="11">
        <f t="shared" si="36"/>
        <v>10</v>
      </c>
      <c r="E902" s="14">
        <f t="shared" si="37"/>
        <v>3054000</v>
      </c>
    </row>
    <row r="903" spans="1:5">
      <c r="A903" s="1">
        <v>36447</v>
      </c>
      <c r="B903" s="4">
        <v>36447</v>
      </c>
      <c r="C903" s="14">
        <f>VLOOKUP($B903,data!$A$6:$M$15000,10)</f>
        <v>2875000</v>
      </c>
      <c r="D903" s="11">
        <f t="shared" si="36"/>
        <v>10</v>
      </c>
      <c r="E903" s="14">
        <f t="shared" si="37"/>
        <v>3035428.5714285714</v>
      </c>
    </row>
    <row r="904" spans="1:5">
      <c r="A904" s="1">
        <v>36448</v>
      </c>
      <c r="B904" s="4">
        <v>36448</v>
      </c>
      <c r="C904" s="14">
        <f>VLOOKUP($B904,data!$A$6:$M$15000,10)</f>
        <v>2906000</v>
      </c>
      <c r="D904" s="11">
        <f t="shared" ref="D904:D967" si="38">IF(B904&lt;&gt;"",MONTH(B904),0)</f>
        <v>10</v>
      </c>
      <c r="E904" s="14">
        <f t="shared" si="37"/>
        <v>3007142.8571428573</v>
      </c>
    </row>
    <row r="905" spans="1:5">
      <c r="A905" s="1">
        <v>36449</v>
      </c>
      <c r="B905" s="4">
        <v>36449</v>
      </c>
      <c r="C905" s="14">
        <f>VLOOKUP($B905,data!$A$6:$M$15000,10)</f>
        <v>3147000</v>
      </c>
      <c r="D905" s="11">
        <f t="shared" si="38"/>
        <v>10</v>
      </c>
      <c r="E905" s="14">
        <f t="shared" si="37"/>
        <v>3001571.4285714286</v>
      </c>
    </row>
    <row r="906" spans="1:5">
      <c r="A906" s="1">
        <v>36450</v>
      </c>
      <c r="B906" s="4">
        <v>36450</v>
      </c>
      <c r="C906" s="14">
        <f>VLOOKUP($B906,data!$A$6:$M$15000,10)</f>
        <v>3130000</v>
      </c>
      <c r="D906" s="11">
        <f t="shared" si="38"/>
        <v>10</v>
      </c>
      <c r="E906" s="14">
        <f t="shared" si="37"/>
        <v>2999000</v>
      </c>
    </row>
    <row r="907" spans="1:5">
      <c r="A907" s="1">
        <v>36451</v>
      </c>
      <c r="B907" s="4">
        <v>36451</v>
      </c>
      <c r="C907" s="14">
        <f>VLOOKUP($B907,data!$A$6:$M$15000,10)</f>
        <v>3065000</v>
      </c>
      <c r="D907" s="11">
        <f t="shared" si="38"/>
        <v>10</v>
      </c>
      <c r="E907" s="14">
        <f t="shared" si="37"/>
        <v>2995714.2857142859</v>
      </c>
    </row>
    <row r="908" spans="1:5">
      <c r="A908" s="1">
        <v>36452</v>
      </c>
      <c r="B908" s="4">
        <v>36452</v>
      </c>
      <c r="C908" s="14">
        <f>VLOOKUP($B908,data!$A$6:$M$15000,10)</f>
        <v>3015000</v>
      </c>
      <c r="D908" s="11">
        <f t="shared" si="38"/>
        <v>10</v>
      </c>
      <c r="E908" s="14">
        <f t="shared" ref="E908:E971" si="39">AVERAGE(C902:C908)</f>
        <v>3004571.4285714286</v>
      </c>
    </row>
    <row r="909" spans="1:5">
      <c r="A909" s="1">
        <v>36453</v>
      </c>
      <c r="B909" s="4">
        <v>36453</v>
      </c>
      <c r="C909" s="14">
        <f>VLOOKUP($B909,data!$A$6:$M$15000,10)</f>
        <v>3065000</v>
      </c>
      <c r="D909" s="11">
        <f t="shared" si="38"/>
        <v>10</v>
      </c>
      <c r="E909" s="14">
        <f t="shared" si="39"/>
        <v>3029000</v>
      </c>
    </row>
    <row r="910" spans="1:5">
      <c r="A910" s="1">
        <v>36454</v>
      </c>
      <c r="B910" s="4">
        <v>36454</v>
      </c>
      <c r="C910" s="14">
        <f>VLOOKUP($B910,data!$A$6:$M$15000,10)</f>
        <v>2996000</v>
      </c>
      <c r="D910" s="11">
        <f t="shared" si="38"/>
        <v>10</v>
      </c>
      <c r="E910" s="14">
        <f t="shared" si="39"/>
        <v>3046285.7142857141</v>
      </c>
    </row>
    <row r="911" spans="1:5">
      <c r="A911" s="1">
        <v>36455</v>
      </c>
      <c r="B911" s="4">
        <v>36455</v>
      </c>
      <c r="C911" s="14">
        <f>VLOOKUP($B911,data!$A$6:$M$15000,10)</f>
        <v>3092000</v>
      </c>
      <c r="D911" s="11">
        <f t="shared" si="38"/>
        <v>10</v>
      </c>
      <c r="E911" s="14">
        <f t="shared" si="39"/>
        <v>3072857.1428571427</v>
      </c>
    </row>
    <row r="912" spans="1:5">
      <c r="A912" s="1">
        <v>36456</v>
      </c>
      <c r="B912" s="4">
        <v>36456</v>
      </c>
      <c r="C912" s="14">
        <f>VLOOKUP($B912,data!$A$6:$M$15000,10)</f>
        <v>3142000</v>
      </c>
      <c r="D912" s="11">
        <f t="shared" si="38"/>
        <v>10</v>
      </c>
      <c r="E912" s="14">
        <f t="shared" si="39"/>
        <v>3072142.8571428573</v>
      </c>
    </row>
    <row r="913" spans="1:5">
      <c r="A913" s="1">
        <v>36457</v>
      </c>
      <c r="B913" s="4">
        <v>36457</v>
      </c>
      <c r="C913" s="14">
        <f>VLOOKUP($B913,data!$A$6:$M$15000,10)</f>
        <v>2982000</v>
      </c>
      <c r="D913" s="11">
        <f t="shared" si="38"/>
        <v>10</v>
      </c>
      <c r="E913" s="14">
        <f t="shared" si="39"/>
        <v>3051000</v>
      </c>
    </row>
    <row r="914" spans="1:5">
      <c r="A914" s="1">
        <v>36458</v>
      </c>
      <c r="B914" s="4">
        <v>36458</v>
      </c>
      <c r="C914" s="14">
        <f>VLOOKUP($B914,data!$A$6:$M$15000,10)</f>
        <v>3020000</v>
      </c>
      <c r="D914" s="11">
        <f t="shared" si="38"/>
        <v>10</v>
      </c>
      <c r="E914" s="14">
        <f t="shared" si="39"/>
        <v>3044571.4285714286</v>
      </c>
    </row>
    <row r="915" spans="1:5">
      <c r="A915" s="1">
        <v>36459</v>
      </c>
      <c r="B915" s="4">
        <v>36459</v>
      </c>
      <c r="C915" s="14">
        <f>VLOOKUP($B915,data!$A$6:$M$15000,10)</f>
        <v>3139000</v>
      </c>
      <c r="D915" s="11">
        <f t="shared" si="38"/>
        <v>10</v>
      </c>
      <c r="E915" s="14">
        <f t="shared" si="39"/>
        <v>3062285.7142857141</v>
      </c>
    </row>
    <row r="916" spans="1:5">
      <c r="A916" s="1">
        <v>36460</v>
      </c>
      <c r="B916" s="4">
        <v>36460</v>
      </c>
      <c r="C916" s="14">
        <f>VLOOKUP($B916,data!$A$6:$M$15000,10)</f>
        <v>3138000</v>
      </c>
      <c r="D916" s="11">
        <f t="shared" si="38"/>
        <v>10</v>
      </c>
      <c r="E916" s="14">
        <f t="shared" si="39"/>
        <v>3072714.2857142859</v>
      </c>
    </row>
    <row r="917" spans="1:5">
      <c r="A917" s="1">
        <v>36461</v>
      </c>
      <c r="B917" s="4">
        <v>36461</v>
      </c>
      <c r="C917" s="14">
        <f>VLOOKUP($B917,data!$A$6:$M$15000,10)</f>
        <v>3088000</v>
      </c>
      <c r="D917" s="11">
        <f t="shared" si="38"/>
        <v>10</v>
      </c>
      <c r="E917" s="14">
        <f t="shared" si="39"/>
        <v>3085857.1428571427</v>
      </c>
    </row>
    <row r="918" spans="1:5">
      <c r="A918" s="1">
        <v>36462</v>
      </c>
      <c r="B918" s="4">
        <v>36462</v>
      </c>
      <c r="C918" s="14">
        <f>VLOOKUP($B918,data!$A$6:$M$15000,10)</f>
        <v>3133000</v>
      </c>
      <c r="D918" s="11">
        <f t="shared" si="38"/>
        <v>10</v>
      </c>
      <c r="E918" s="14">
        <f t="shared" si="39"/>
        <v>3091714.2857142859</v>
      </c>
    </row>
    <row r="919" spans="1:5">
      <c r="A919" s="1">
        <v>36463</v>
      </c>
      <c r="B919" s="4">
        <v>36463</v>
      </c>
      <c r="C919" s="14">
        <f>VLOOKUP($B919,data!$A$6:$M$15000,10)</f>
        <v>3350000</v>
      </c>
      <c r="D919" s="11">
        <f t="shared" si="38"/>
        <v>10</v>
      </c>
      <c r="E919" s="14">
        <f t="shared" si="39"/>
        <v>3121428.5714285714</v>
      </c>
    </row>
    <row r="920" spans="1:5">
      <c r="A920" s="1">
        <v>36464</v>
      </c>
      <c r="B920" s="4">
        <v>36464</v>
      </c>
      <c r="C920" s="14">
        <f>VLOOKUP($B920,data!$A$6:$M$15000,10)</f>
        <v>3184000</v>
      </c>
      <c r="D920" s="11">
        <f t="shared" si="38"/>
        <v>10</v>
      </c>
      <c r="E920" s="14">
        <f t="shared" si="39"/>
        <v>3150285.7142857141</v>
      </c>
    </row>
    <row r="921" spans="1:5">
      <c r="A921" s="1">
        <v>36465</v>
      </c>
      <c r="B921" s="4">
        <v>36465</v>
      </c>
      <c r="C921" s="14">
        <f>VLOOKUP($B921,data!$A$6:$M$15000,10)</f>
        <v>2966000</v>
      </c>
      <c r="D921" s="11">
        <f t="shared" si="38"/>
        <v>11</v>
      </c>
      <c r="E921" s="14">
        <f t="shared" si="39"/>
        <v>3142571.4285714286</v>
      </c>
    </row>
    <row r="922" spans="1:5">
      <c r="A922" s="1">
        <v>36466</v>
      </c>
      <c r="B922" s="4">
        <v>36466</v>
      </c>
      <c r="C922" s="14">
        <f>VLOOKUP($B922,data!$A$6:$M$15000,10)</f>
        <v>2850000</v>
      </c>
      <c r="D922" s="11">
        <f t="shared" si="38"/>
        <v>11</v>
      </c>
      <c r="E922" s="14">
        <f t="shared" si="39"/>
        <v>3101285.7142857141</v>
      </c>
    </row>
    <row r="923" spans="1:5">
      <c r="A923" s="1">
        <v>36467</v>
      </c>
      <c r="B923" s="4">
        <v>36467</v>
      </c>
      <c r="C923" s="14">
        <f>VLOOKUP($B923,data!$A$6:$M$15000,10)</f>
        <v>2932000</v>
      </c>
      <c r="D923" s="11">
        <f t="shared" si="38"/>
        <v>11</v>
      </c>
      <c r="E923" s="14">
        <f t="shared" si="39"/>
        <v>3071857.1428571427</v>
      </c>
    </row>
    <row r="924" spans="1:5">
      <c r="A924" s="1">
        <v>36468</v>
      </c>
      <c r="B924" s="4">
        <v>36468</v>
      </c>
      <c r="C924" s="14">
        <f>VLOOKUP($B924,data!$A$6:$M$15000,10)</f>
        <v>2954000</v>
      </c>
      <c r="D924" s="11">
        <f t="shared" si="38"/>
        <v>11</v>
      </c>
      <c r="E924" s="14">
        <f t="shared" si="39"/>
        <v>3052714.2857142859</v>
      </c>
    </row>
    <row r="925" spans="1:5">
      <c r="A925" s="1">
        <v>36469</v>
      </c>
      <c r="B925" s="4">
        <v>36469</v>
      </c>
      <c r="C925" s="14">
        <f>VLOOKUP($B925,data!$A$6:$M$15000,10)</f>
        <v>2897000</v>
      </c>
      <c r="D925" s="11">
        <f t="shared" si="38"/>
        <v>11</v>
      </c>
      <c r="E925" s="14">
        <f t="shared" si="39"/>
        <v>3019000</v>
      </c>
    </row>
    <row r="926" spans="1:5">
      <c r="A926" s="1">
        <v>36470</v>
      </c>
      <c r="B926" s="4">
        <v>36470</v>
      </c>
      <c r="C926" s="14">
        <f>VLOOKUP($B926,data!$A$6:$M$15000,10)</f>
        <v>2905000</v>
      </c>
      <c r="D926" s="11">
        <f t="shared" si="38"/>
        <v>11</v>
      </c>
      <c r="E926" s="14">
        <f t="shared" si="39"/>
        <v>2955428.5714285714</v>
      </c>
    </row>
    <row r="927" spans="1:5">
      <c r="A927" s="1">
        <v>36471</v>
      </c>
      <c r="B927" s="4">
        <v>36471</v>
      </c>
      <c r="C927" s="14">
        <f>VLOOKUP($B927,data!$A$6:$M$15000,10)</f>
        <v>2997000</v>
      </c>
      <c r="D927" s="11">
        <f t="shared" si="38"/>
        <v>11</v>
      </c>
      <c r="E927" s="14">
        <f t="shared" si="39"/>
        <v>2928714.2857142859</v>
      </c>
    </row>
    <row r="928" spans="1:5">
      <c r="A928" s="1">
        <v>36472</v>
      </c>
      <c r="B928" s="4">
        <v>36472</v>
      </c>
      <c r="C928" s="14">
        <f>VLOOKUP($B928,data!$A$6:$M$15000,10)</f>
        <v>2968000</v>
      </c>
      <c r="D928" s="11">
        <f t="shared" si="38"/>
        <v>11</v>
      </c>
      <c r="E928" s="14">
        <f t="shared" si="39"/>
        <v>2929000</v>
      </c>
    </row>
    <row r="929" spans="1:5">
      <c r="A929" s="1">
        <v>36473</v>
      </c>
      <c r="B929" s="4">
        <v>36473</v>
      </c>
      <c r="C929" s="14">
        <f>VLOOKUP($B929,data!$A$6:$M$15000,10)</f>
        <v>2915000</v>
      </c>
      <c r="D929" s="11">
        <f t="shared" si="38"/>
        <v>11</v>
      </c>
      <c r="E929" s="14">
        <f t="shared" si="39"/>
        <v>2938285.7142857141</v>
      </c>
    </row>
    <row r="930" spans="1:5">
      <c r="A930" s="1">
        <v>36474</v>
      </c>
      <c r="B930" s="4">
        <v>36474</v>
      </c>
      <c r="C930" s="14">
        <f>VLOOKUP($B930,data!$A$6:$M$15000,10)</f>
        <v>2886000</v>
      </c>
      <c r="D930" s="11">
        <f t="shared" si="38"/>
        <v>11</v>
      </c>
      <c r="E930" s="14">
        <f t="shared" si="39"/>
        <v>2931714.2857142859</v>
      </c>
    </row>
    <row r="931" spans="1:5">
      <c r="A931" s="1">
        <v>36475</v>
      </c>
      <c r="B931" s="4">
        <v>36475</v>
      </c>
      <c r="C931" s="14">
        <f>VLOOKUP($B931,data!$A$6:$M$15000,10)</f>
        <v>2904000</v>
      </c>
      <c r="D931" s="11">
        <f t="shared" si="38"/>
        <v>11</v>
      </c>
      <c r="E931" s="14">
        <f t="shared" si="39"/>
        <v>2924571.4285714286</v>
      </c>
    </row>
    <row r="932" spans="1:5">
      <c r="A932" s="1">
        <v>36476</v>
      </c>
      <c r="B932" s="4">
        <v>36476</v>
      </c>
      <c r="C932" s="14">
        <f>VLOOKUP($B932,data!$A$6:$M$15000,10)</f>
        <v>3002000</v>
      </c>
      <c r="D932" s="11">
        <f t="shared" si="38"/>
        <v>11</v>
      </c>
      <c r="E932" s="14">
        <f t="shared" si="39"/>
        <v>2939571.4285714286</v>
      </c>
    </row>
    <row r="933" spans="1:5">
      <c r="A933" s="1">
        <v>36477</v>
      </c>
      <c r="B933" s="4">
        <v>36477</v>
      </c>
      <c r="C933" s="14">
        <f>VLOOKUP($B933,data!$A$6:$M$15000,10)</f>
        <v>2563000</v>
      </c>
      <c r="D933" s="11">
        <f t="shared" si="38"/>
        <v>11</v>
      </c>
      <c r="E933" s="14">
        <f t="shared" si="39"/>
        <v>2890714.2857142859</v>
      </c>
    </row>
    <row r="934" spans="1:5">
      <c r="A934" s="1">
        <v>36478</v>
      </c>
      <c r="B934" s="4">
        <v>36478</v>
      </c>
      <c r="C934" s="14">
        <f>VLOOKUP($B934,data!$A$6:$M$15000,10)</f>
        <v>2512000</v>
      </c>
      <c r="D934" s="11">
        <f t="shared" si="38"/>
        <v>11</v>
      </c>
      <c r="E934" s="14">
        <f t="shared" si="39"/>
        <v>2821428.5714285714</v>
      </c>
    </row>
    <row r="935" spans="1:5">
      <c r="A935" s="1">
        <v>36479</v>
      </c>
      <c r="B935" s="4">
        <v>36479</v>
      </c>
      <c r="C935" s="14">
        <f>VLOOKUP($B935,data!$A$6:$M$15000,10)</f>
        <v>2883000</v>
      </c>
      <c r="D935" s="11">
        <f t="shared" si="38"/>
        <v>11</v>
      </c>
      <c r="E935" s="14">
        <f t="shared" si="39"/>
        <v>2809285.7142857141</v>
      </c>
    </row>
    <row r="936" spans="1:5">
      <c r="A936" s="1">
        <v>36480</v>
      </c>
      <c r="B936" s="4">
        <v>36480</v>
      </c>
      <c r="C936" s="14">
        <f>VLOOKUP($B936,data!$A$6:$M$15000,10)</f>
        <v>2921000</v>
      </c>
      <c r="D936" s="11">
        <f t="shared" si="38"/>
        <v>11</v>
      </c>
      <c r="E936" s="14">
        <f t="shared" si="39"/>
        <v>2810142.8571428573</v>
      </c>
    </row>
    <row r="937" spans="1:5">
      <c r="A937" s="1">
        <v>36481</v>
      </c>
      <c r="B937" s="4">
        <v>36481</v>
      </c>
      <c r="C937" s="14">
        <f>VLOOKUP($B937,data!$A$6:$M$15000,10)</f>
        <v>2881000</v>
      </c>
      <c r="D937" s="11">
        <f t="shared" si="38"/>
        <v>11</v>
      </c>
      <c r="E937" s="14">
        <f t="shared" si="39"/>
        <v>2809428.5714285714</v>
      </c>
    </row>
    <row r="938" spans="1:5">
      <c r="A938" s="1">
        <v>36482</v>
      </c>
      <c r="B938" s="4">
        <v>36482</v>
      </c>
      <c r="C938" s="14">
        <f>VLOOKUP($B938,data!$A$6:$M$15000,10)</f>
        <v>2950000</v>
      </c>
      <c r="D938" s="11">
        <f t="shared" si="38"/>
        <v>11</v>
      </c>
      <c r="E938" s="14">
        <f t="shared" si="39"/>
        <v>2816000</v>
      </c>
    </row>
    <row r="939" spans="1:5">
      <c r="A939" s="1">
        <v>36483</v>
      </c>
      <c r="B939" s="4">
        <v>36483</v>
      </c>
      <c r="C939" s="14">
        <f>VLOOKUP($B939,data!$A$6:$M$15000,10)</f>
        <v>2904000</v>
      </c>
      <c r="D939" s="11">
        <f t="shared" si="38"/>
        <v>11</v>
      </c>
      <c r="E939" s="14">
        <f t="shared" si="39"/>
        <v>2802000</v>
      </c>
    </row>
    <row r="940" spans="1:5">
      <c r="A940" s="1">
        <v>36484</v>
      </c>
      <c r="B940" s="4">
        <v>36484</v>
      </c>
      <c r="C940" s="14">
        <f>VLOOKUP($B940,data!$A$6:$M$15000,10)</f>
        <v>2926000</v>
      </c>
      <c r="D940" s="11">
        <f t="shared" si="38"/>
        <v>11</v>
      </c>
      <c r="E940" s="14">
        <f t="shared" si="39"/>
        <v>2853857.1428571427</v>
      </c>
    </row>
    <row r="941" spans="1:5">
      <c r="A941" s="1">
        <v>36485</v>
      </c>
      <c r="B941" s="4">
        <v>36485</v>
      </c>
      <c r="C941" s="14">
        <f>VLOOKUP($B941,data!$A$6:$M$15000,10)</f>
        <v>2914000</v>
      </c>
      <c r="D941" s="11">
        <f t="shared" si="38"/>
        <v>11</v>
      </c>
      <c r="E941" s="14">
        <f t="shared" si="39"/>
        <v>2911285.7142857141</v>
      </c>
    </row>
    <row r="942" spans="1:5">
      <c r="A942" s="1">
        <v>36486</v>
      </c>
      <c r="B942" s="4">
        <v>36486</v>
      </c>
      <c r="C942" s="14">
        <f>VLOOKUP($B942,data!$A$6:$M$15000,10)</f>
        <v>2844000</v>
      </c>
      <c r="D942" s="11">
        <f t="shared" si="38"/>
        <v>11</v>
      </c>
      <c r="E942" s="14">
        <f t="shared" si="39"/>
        <v>2905714.2857142859</v>
      </c>
    </row>
    <row r="943" spans="1:5">
      <c r="A943" s="1">
        <v>36487</v>
      </c>
      <c r="B943" s="4">
        <v>36487</v>
      </c>
      <c r="C943" s="14">
        <f>VLOOKUP($B943,data!$A$6:$M$15000,10)</f>
        <v>3061000</v>
      </c>
      <c r="D943" s="11">
        <f t="shared" si="38"/>
        <v>11</v>
      </c>
      <c r="E943" s="14">
        <f t="shared" si="39"/>
        <v>2925714.2857142859</v>
      </c>
    </row>
    <row r="944" spans="1:5">
      <c r="A944" s="1">
        <v>36488</v>
      </c>
      <c r="B944" s="4">
        <v>36488</v>
      </c>
      <c r="C944" s="14">
        <f>VLOOKUP($B944,data!$A$6:$M$15000,10)</f>
        <v>2821000</v>
      </c>
      <c r="D944" s="11">
        <f t="shared" si="38"/>
        <v>11</v>
      </c>
      <c r="E944" s="14">
        <f t="shared" si="39"/>
        <v>2917142.8571428573</v>
      </c>
    </row>
    <row r="945" spans="1:5">
      <c r="A945" s="1">
        <v>36489</v>
      </c>
      <c r="B945" s="4">
        <v>36489</v>
      </c>
      <c r="C945" s="14">
        <f>VLOOKUP($B945,data!$A$6:$M$15000,10)</f>
        <v>2869000</v>
      </c>
      <c r="D945" s="11">
        <f t="shared" si="38"/>
        <v>11</v>
      </c>
      <c r="E945" s="14">
        <f t="shared" si="39"/>
        <v>2905571.4285714286</v>
      </c>
    </row>
    <row r="946" spans="1:5">
      <c r="A946" s="1">
        <v>36490</v>
      </c>
      <c r="B946" s="4">
        <v>36490</v>
      </c>
      <c r="C946" s="14">
        <f>VLOOKUP($B946,data!$A$6:$M$15000,10)</f>
        <v>2874000</v>
      </c>
      <c r="D946" s="11">
        <f t="shared" si="38"/>
        <v>11</v>
      </c>
      <c r="E946" s="14">
        <f t="shared" si="39"/>
        <v>2901285.7142857141</v>
      </c>
    </row>
    <row r="947" spans="1:5">
      <c r="A947" s="1">
        <v>36491</v>
      </c>
      <c r="B947" s="4">
        <v>36491</v>
      </c>
      <c r="C947" s="14">
        <f>VLOOKUP($B947,data!$A$6:$M$15000,10)</f>
        <v>2853000</v>
      </c>
      <c r="D947" s="11">
        <f t="shared" si="38"/>
        <v>11</v>
      </c>
      <c r="E947" s="14">
        <f t="shared" si="39"/>
        <v>2890857.1428571427</v>
      </c>
    </row>
    <row r="948" spans="1:5">
      <c r="A948" s="1">
        <v>36492</v>
      </c>
      <c r="B948" s="4">
        <v>36492</v>
      </c>
      <c r="C948" s="14">
        <f>VLOOKUP($B948,data!$A$6:$M$15000,10)</f>
        <v>2853000</v>
      </c>
      <c r="D948" s="11">
        <f t="shared" si="38"/>
        <v>11</v>
      </c>
      <c r="E948" s="14">
        <f t="shared" si="39"/>
        <v>2882142.8571428573</v>
      </c>
    </row>
    <row r="949" spans="1:5">
      <c r="A949" s="1">
        <v>36493</v>
      </c>
      <c r="B949" s="4">
        <v>36493</v>
      </c>
      <c r="C949" s="14">
        <f>VLOOKUP($B949,data!$A$6:$M$15000,10)</f>
        <v>2858000</v>
      </c>
      <c r="D949" s="11">
        <f t="shared" si="38"/>
        <v>11</v>
      </c>
      <c r="E949" s="14">
        <f t="shared" si="39"/>
        <v>2884142.8571428573</v>
      </c>
    </row>
    <row r="950" spans="1:5">
      <c r="A950" s="1">
        <v>36494</v>
      </c>
      <c r="B950" s="4">
        <v>36494</v>
      </c>
      <c r="C950" s="14">
        <f>VLOOKUP($B950,data!$A$6:$M$15000,10)</f>
        <v>2758000</v>
      </c>
      <c r="D950" s="11">
        <f t="shared" si="38"/>
        <v>11</v>
      </c>
      <c r="E950" s="14">
        <f t="shared" si="39"/>
        <v>2840857.1428571427</v>
      </c>
    </row>
    <row r="951" spans="1:5">
      <c r="A951" s="1">
        <v>36495</v>
      </c>
      <c r="B951" s="4">
        <v>36495</v>
      </c>
      <c r="C951" s="14">
        <f>VLOOKUP($B951,data!$A$6:$M$15000,10)</f>
        <v>2637000</v>
      </c>
      <c r="D951" s="11">
        <f t="shared" si="38"/>
        <v>12</v>
      </c>
      <c r="E951" s="14">
        <f t="shared" si="39"/>
        <v>2814571.4285714286</v>
      </c>
    </row>
    <row r="952" spans="1:5">
      <c r="A952" s="1">
        <v>36496</v>
      </c>
      <c r="B952" s="4">
        <v>36496</v>
      </c>
      <c r="C952" s="14">
        <f>VLOOKUP($B952,data!$A$6:$M$15000,10)</f>
        <v>2629000</v>
      </c>
      <c r="D952" s="11">
        <f t="shared" si="38"/>
        <v>12</v>
      </c>
      <c r="E952" s="14">
        <f t="shared" si="39"/>
        <v>2780285.7142857141</v>
      </c>
    </row>
    <row r="953" spans="1:5">
      <c r="A953" s="1">
        <v>36497</v>
      </c>
      <c r="B953" s="4">
        <v>36497</v>
      </c>
      <c r="C953" s="14">
        <f>VLOOKUP($B953,data!$A$6:$M$15000,10)</f>
        <v>2819000</v>
      </c>
      <c r="D953" s="11">
        <f t="shared" si="38"/>
        <v>12</v>
      </c>
      <c r="E953" s="14">
        <f t="shared" si="39"/>
        <v>2772428.5714285714</v>
      </c>
    </row>
    <row r="954" spans="1:5">
      <c r="A954" s="1">
        <v>36498</v>
      </c>
      <c r="B954" s="4">
        <v>36498</v>
      </c>
      <c r="C954" s="14">
        <f>VLOOKUP($B954,data!$A$6:$M$15000,10)</f>
        <v>2657000</v>
      </c>
      <c r="D954" s="11">
        <f t="shared" si="38"/>
        <v>12</v>
      </c>
      <c r="E954" s="14">
        <f t="shared" si="39"/>
        <v>2744428.5714285714</v>
      </c>
    </row>
    <row r="955" spans="1:5">
      <c r="A955" s="1">
        <v>36499</v>
      </c>
      <c r="B955" s="4">
        <v>36499</v>
      </c>
      <c r="C955" s="14">
        <f>VLOOKUP($B955,data!$A$6:$M$15000,10)</f>
        <v>2703000</v>
      </c>
      <c r="D955" s="11">
        <f t="shared" si="38"/>
        <v>12</v>
      </c>
      <c r="E955" s="14">
        <f t="shared" si="39"/>
        <v>2723000</v>
      </c>
    </row>
    <row r="956" spans="1:5">
      <c r="A956" s="1">
        <v>36500</v>
      </c>
      <c r="B956" s="4">
        <v>36500</v>
      </c>
      <c r="C956" s="14">
        <f>VLOOKUP($B956,data!$A$6:$M$15000,10)</f>
        <v>2663000</v>
      </c>
      <c r="D956" s="11">
        <f t="shared" si="38"/>
        <v>12</v>
      </c>
      <c r="E956" s="14">
        <f t="shared" si="39"/>
        <v>2695142.8571428573</v>
      </c>
    </row>
    <row r="957" spans="1:5">
      <c r="A957" s="1">
        <v>36501</v>
      </c>
      <c r="B957" s="4">
        <v>36501</v>
      </c>
      <c r="C957" s="14">
        <f>VLOOKUP($B957,data!$A$6:$M$15000,10)</f>
        <v>2595000</v>
      </c>
      <c r="D957" s="11">
        <f t="shared" si="38"/>
        <v>12</v>
      </c>
      <c r="E957" s="14">
        <f t="shared" si="39"/>
        <v>2671857.1428571427</v>
      </c>
    </row>
    <row r="958" spans="1:5">
      <c r="A958" s="1">
        <v>36502</v>
      </c>
      <c r="B958" s="4">
        <v>36502</v>
      </c>
      <c r="C958" s="14">
        <f>VLOOKUP($B958,data!$A$6:$M$15000,10)</f>
        <v>2846000</v>
      </c>
      <c r="D958" s="11">
        <f t="shared" si="38"/>
        <v>12</v>
      </c>
      <c r="E958" s="14">
        <f t="shared" si="39"/>
        <v>2701714.2857142859</v>
      </c>
    </row>
    <row r="959" spans="1:5">
      <c r="A959" s="1">
        <v>36503</v>
      </c>
      <c r="B959" s="4">
        <v>36503</v>
      </c>
      <c r="C959" s="14">
        <f>VLOOKUP($B959,data!$A$6:$M$15000,10)</f>
        <v>2690000</v>
      </c>
      <c r="D959" s="11">
        <f t="shared" si="38"/>
        <v>12</v>
      </c>
      <c r="E959" s="14">
        <f t="shared" si="39"/>
        <v>2710428.5714285714</v>
      </c>
    </row>
    <row r="960" spans="1:5">
      <c r="A960" s="1">
        <v>36504</v>
      </c>
      <c r="B960" s="4">
        <v>36504</v>
      </c>
      <c r="C960" s="14">
        <f>VLOOKUP($B960,data!$A$6:$M$15000,10)</f>
        <v>2733000</v>
      </c>
      <c r="D960" s="11">
        <f t="shared" si="38"/>
        <v>12</v>
      </c>
      <c r="E960" s="14">
        <f t="shared" si="39"/>
        <v>2698142.8571428573</v>
      </c>
    </row>
    <row r="961" spans="1:5">
      <c r="A961" s="1">
        <v>36505</v>
      </c>
      <c r="B961" s="4">
        <v>36505</v>
      </c>
      <c r="C961" s="14">
        <f>VLOOKUP($B961,data!$A$6:$M$15000,10)</f>
        <v>2761000</v>
      </c>
      <c r="D961" s="11">
        <f t="shared" si="38"/>
        <v>12</v>
      </c>
      <c r="E961" s="14">
        <f t="shared" si="39"/>
        <v>2713000</v>
      </c>
    </row>
    <row r="962" spans="1:5">
      <c r="A962" s="1">
        <v>36506</v>
      </c>
      <c r="B962" s="4">
        <v>36506</v>
      </c>
      <c r="C962" s="14">
        <f>VLOOKUP($B962,data!$A$6:$M$15000,10)</f>
        <v>2731000</v>
      </c>
      <c r="D962" s="11">
        <f t="shared" si="38"/>
        <v>12</v>
      </c>
      <c r="E962" s="14">
        <f t="shared" si="39"/>
        <v>2717000</v>
      </c>
    </row>
    <row r="963" spans="1:5">
      <c r="A963" s="1">
        <v>36507</v>
      </c>
      <c r="B963" s="4">
        <v>36507</v>
      </c>
      <c r="C963" s="14">
        <f>VLOOKUP($B963,data!$A$6:$M$15000,10)</f>
        <v>2725000</v>
      </c>
      <c r="D963" s="11">
        <f t="shared" si="38"/>
        <v>12</v>
      </c>
      <c r="E963" s="14">
        <f t="shared" si="39"/>
        <v>2725857.1428571427</v>
      </c>
    </row>
    <row r="964" spans="1:5">
      <c r="A964" s="1">
        <v>36508</v>
      </c>
      <c r="B964" s="4">
        <v>36508</v>
      </c>
      <c r="C964" s="14">
        <f>VLOOKUP($B964,data!$A$6:$M$15000,10)</f>
        <v>2549000</v>
      </c>
      <c r="D964" s="11">
        <f t="shared" si="38"/>
        <v>12</v>
      </c>
      <c r="E964" s="14">
        <f t="shared" si="39"/>
        <v>2719285.7142857141</v>
      </c>
    </row>
    <row r="965" spans="1:5">
      <c r="A965" s="1">
        <v>36509</v>
      </c>
      <c r="B965" s="4">
        <v>36509</v>
      </c>
      <c r="C965" s="14">
        <f>VLOOKUP($B965,data!$A$6:$M$15000,10)</f>
        <v>2326000</v>
      </c>
      <c r="D965" s="11">
        <f t="shared" si="38"/>
        <v>12</v>
      </c>
      <c r="E965" s="14">
        <f t="shared" si="39"/>
        <v>2645000</v>
      </c>
    </row>
    <row r="966" spans="1:5">
      <c r="A966" s="1">
        <v>36510</v>
      </c>
      <c r="B966" s="4">
        <v>36510</v>
      </c>
      <c r="C966" s="14">
        <f>VLOOKUP($B966,data!$A$6:$M$15000,10)</f>
        <v>2377000</v>
      </c>
      <c r="D966" s="11">
        <f t="shared" si="38"/>
        <v>12</v>
      </c>
      <c r="E966" s="14">
        <f t="shared" si="39"/>
        <v>2600285.7142857141</v>
      </c>
    </row>
    <row r="967" spans="1:5">
      <c r="A967" s="1">
        <v>36511</v>
      </c>
      <c r="B967" s="4">
        <v>36511</v>
      </c>
      <c r="C967" s="14">
        <f>VLOOKUP($B967,data!$A$6:$M$15000,10)</f>
        <v>2650000</v>
      </c>
      <c r="D967" s="11">
        <f t="shared" si="38"/>
        <v>12</v>
      </c>
      <c r="E967" s="14">
        <f t="shared" si="39"/>
        <v>2588428.5714285714</v>
      </c>
    </row>
    <row r="968" spans="1:5">
      <c r="A968" s="1">
        <v>36512</v>
      </c>
      <c r="B968" s="4">
        <v>36512</v>
      </c>
      <c r="C968" s="14">
        <f>VLOOKUP($B968,data!$A$6:$M$15000,10)</f>
        <v>2730000</v>
      </c>
      <c r="D968" s="11">
        <f t="shared" ref="D968:D1032" si="40">IF(B968&lt;&gt;"",MONTH(B968),0)</f>
        <v>12</v>
      </c>
      <c r="E968" s="14">
        <f t="shared" si="39"/>
        <v>2584000</v>
      </c>
    </row>
    <row r="969" spans="1:5">
      <c r="A969" s="1">
        <v>36513</v>
      </c>
      <c r="B969" s="4">
        <v>36513</v>
      </c>
      <c r="C969" s="14">
        <f>VLOOKUP($B969,data!$A$6:$M$15000,10)</f>
        <v>2712000</v>
      </c>
      <c r="D969" s="11">
        <f t="shared" si="40"/>
        <v>12</v>
      </c>
      <c r="E969" s="14">
        <f t="shared" si="39"/>
        <v>2581285.7142857141</v>
      </c>
    </row>
    <row r="970" spans="1:5">
      <c r="A970" s="1">
        <v>36514</v>
      </c>
      <c r="B970" s="4">
        <v>36514</v>
      </c>
      <c r="C970" s="14">
        <f>VLOOKUP($B970,data!$A$6:$M$15000,10)</f>
        <v>2696000</v>
      </c>
      <c r="D970" s="11">
        <f t="shared" si="40"/>
        <v>12</v>
      </c>
      <c r="E970" s="14">
        <f t="shared" si="39"/>
        <v>2577142.8571428573</v>
      </c>
    </row>
    <row r="971" spans="1:5">
      <c r="A971" s="1">
        <v>36515</v>
      </c>
      <c r="B971" s="4">
        <v>36515</v>
      </c>
      <c r="C971" s="14">
        <f>VLOOKUP($B971,data!$A$6:$M$15000,10)</f>
        <v>2379000</v>
      </c>
      <c r="D971" s="11">
        <f t="shared" si="40"/>
        <v>12</v>
      </c>
      <c r="E971" s="14">
        <f t="shared" si="39"/>
        <v>2552857.1428571427</v>
      </c>
    </row>
    <row r="972" spans="1:5">
      <c r="A972" s="1">
        <v>36516</v>
      </c>
      <c r="B972" s="4">
        <v>36516</v>
      </c>
      <c r="C972" s="14">
        <f>VLOOKUP($B972,data!$A$6:$M$15000,10)</f>
        <v>2272000</v>
      </c>
      <c r="D972" s="11">
        <f t="shared" si="40"/>
        <v>12</v>
      </c>
      <c r="E972" s="14">
        <f t="shared" ref="E972:E1036" si="41">AVERAGE(C966:C972)</f>
        <v>2545142.8571428573</v>
      </c>
    </row>
    <row r="973" spans="1:5">
      <c r="A973" s="1">
        <v>36517</v>
      </c>
      <c r="B973" s="4">
        <v>36517</v>
      </c>
      <c r="C973" s="14">
        <f>VLOOKUP($B973,data!$A$6:$M$15000,10)</f>
        <v>2525000</v>
      </c>
      <c r="D973" s="11">
        <f t="shared" si="40"/>
        <v>12</v>
      </c>
      <c r="E973" s="14">
        <f t="shared" si="41"/>
        <v>2566285.7142857141</v>
      </c>
    </row>
    <row r="974" spans="1:5">
      <c r="A974" s="1">
        <v>36518</v>
      </c>
      <c r="B974" s="4">
        <v>36518</v>
      </c>
      <c r="C974" s="14">
        <f>VLOOKUP($B974,data!$A$6:$M$15000,10)</f>
        <v>2678000</v>
      </c>
      <c r="D974" s="11">
        <f t="shared" si="40"/>
        <v>12</v>
      </c>
      <c r="E974" s="14">
        <f t="shared" si="41"/>
        <v>2570285.7142857141</v>
      </c>
    </row>
    <row r="975" spans="1:5">
      <c r="A975" s="1">
        <v>36519</v>
      </c>
      <c r="B975" s="4">
        <v>36519</v>
      </c>
      <c r="C975" s="14">
        <f>VLOOKUP($B975,data!$A$6:$M$15000,10)</f>
        <v>2660000</v>
      </c>
      <c r="D975" s="11">
        <f t="shared" si="40"/>
        <v>12</v>
      </c>
      <c r="E975" s="14">
        <f t="shared" si="41"/>
        <v>2560285.7142857141</v>
      </c>
    </row>
    <row r="976" spans="1:5">
      <c r="A976" s="1">
        <v>36520</v>
      </c>
      <c r="B976" s="4">
        <v>36520</v>
      </c>
      <c r="C976" s="14">
        <f>VLOOKUP($B976,data!$A$6:$M$15000,10)</f>
        <v>2676000</v>
      </c>
      <c r="D976" s="11">
        <f t="shared" si="40"/>
        <v>12</v>
      </c>
      <c r="E976" s="14">
        <f t="shared" si="41"/>
        <v>2555142.8571428573</v>
      </c>
    </row>
    <row r="977" spans="1:5">
      <c r="A977" s="1">
        <v>36521</v>
      </c>
      <c r="B977" s="4">
        <v>36521</v>
      </c>
      <c r="C977" s="14">
        <f>VLOOKUP($B977,data!$A$6:$M$15000,10)</f>
        <v>2657000</v>
      </c>
      <c r="D977" s="11">
        <f t="shared" si="40"/>
        <v>12</v>
      </c>
      <c r="E977" s="14">
        <f t="shared" si="41"/>
        <v>2549571.4285714286</v>
      </c>
    </row>
    <row r="978" spans="1:5">
      <c r="A978" s="1">
        <v>36522</v>
      </c>
      <c r="B978" s="4">
        <v>36522</v>
      </c>
      <c r="C978" s="14">
        <f>VLOOKUP($B978,data!$A$6:$M$15000,10)</f>
        <v>2757000</v>
      </c>
      <c r="D978" s="11">
        <f t="shared" si="40"/>
        <v>12</v>
      </c>
      <c r="E978" s="14">
        <f t="shared" si="41"/>
        <v>2603571.4285714286</v>
      </c>
    </row>
    <row r="979" spans="1:5">
      <c r="A979" s="1">
        <v>36523</v>
      </c>
      <c r="B979" s="4">
        <v>36523</v>
      </c>
      <c r="C979" s="14">
        <f>VLOOKUP($B979,data!$A$6:$M$15000,10)</f>
        <v>2856000</v>
      </c>
      <c r="D979" s="11">
        <f t="shared" si="40"/>
        <v>12</v>
      </c>
      <c r="E979" s="14">
        <f t="shared" si="41"/>
        <v>2687000</v>
      </c>
    </row>
    <row r="980" spans="1:5">
      <c r="A980" s="1">
        <v>36524</v>
      </c>
      <c r="B980" s="4">
        <v>36524</v>
      </c>
      <c r="C980" s="14">
        <f>VLOOKUP($B980,data!$A$6:$M$15000,10)</f>
        <v>2795000</v>
      </c>
      <c r="D980" s="11">
        <f t="shared" si="40"/>
        <v>12</v>
      </c>
      <c r="E980" s="14">
        <f t="shared" si="41"/>
        <v>2725571.4285714286</v>
      </c>
    </row>
    <row r="981" spans="1:5">
      <c r="A981" s="1">
        <v>36525</v>
      </c>
      <c r="B981" s="4">
        <v>36525</v>
      </c>
      <c r="C981" s="14">
        <f>VLOOKUP($B981,data!$A$6:$M$15000,10)</f>
        <v>2703000</v>
      </c>
      <c r="D981" s="11">
        <f t="shared" si="40"/>
        <v>12</v>
      </c>
      <c r="E981" s="14">
        <f t="shared" si="41"/>
        <v>2729142.8571428573</v>
      </c>
    </row>
    <row r="982" spans="1:5">
      <c r="A982" s="7" t="s">
        <v>1</v>
      </c>
      <c r="B982" s="8" t="s">
        <v>2</v>
      </c>
      <c r="C982" s="61" t="s">
        <v>10</v>
      </c>
      <c r="D982" s="51" t="s">
        <v>14</v>
      </c>
      <c r="E982" s="14">
        <f t="shared" si="41"/>
        <v>2740666.6666666665</v>
      </c>
    </row>
    <row r="983" spans="1:5">
      <c r="A983" s="1">
        <v>36526</v>
      </c>
      <c r="B983" s="4">
        <v>36526</v>
      </c>
      <c r="C983" s="14">
        <f>VLOOKUP($B983,data!$A$6:$M$15000,10)</f>
        <v>2603000</v>
      </c>
      <c r="D983" s="11">
        <f t="shared" si="40"/>
        <v>1</v>
      </c>
      <c r="E983" s="14">
        <f t="shared" si="41"/>
        <v>2728500</v>
      </c>
    </row>
    <row r="984" spans="1:5">
      <c r="A984" s="1">
        <v>36527</v>
      </c>
      <c r="B984" s="4">
        <v>36527</v>
      </c>
      <c r="C984" s="14">
        <f>VLOOKUP($B984,data!$A$6:$M$15000,10)</f>
        <v>2707000</v>
      </c>
      <c r="D984" s="11">
        <f t="shared" si="40"/>
        <v>1</v>
      </c>
      <c r="E984" s="14">
        <f t="shared" si="41"/>
        <v>2736833.3333333335</v>
      </c>
    </row>
    <row r="985" spans="1:5">
      <c r="A985" s="1">
        <v>36528</v>
      </c>
      <c r="B985" s="4">
        <v>36528</v>
      </c>
      <c r="C985" s="14">
        <f>VLOOKUP($B985,data!$A$6:$M$15000,10)</f>
        <v>2614000</v>
      </c>
      <c r="D985" s="11">
        <f t="shared" si="40"/>
        <v>1</v>
      </c>
      <c r="E985" s="14">
        <f t="shared" si="41"/>
        <v>2713000</v>
      </c>
    </row>
    <row r="986" spans="1:5">
      <c r="A986" s="1">
        <v>36529</v>
      </c>
      <c r="B986" s="4">
        <v>36529</v>
      </c>
      <c r="C986" s="14">
        <f>VLOOKUP($B986,data!$A$6:$M$15000,10)</f>
        <v>2549000</v>
      </c>
      <c r="D986" s="11">
        <f t="shared" si="40"/>
        <v>1</v>
      </c>
      <c r="E986" s="14">
        <f t="shared" si="41"/>
        <v>2661833.3333333335</v>
      </c>
    </row>
    <row r="987" spans="1:5">
      <c r="A987" s="1">
        <v>36530</v>
      </c>
      <c r="B987" s="4">
        <v>36530</v>
      </c>
      <c r="C987" s="14">
        <f>VLOOKUP($B987,data!$A$6:$M$15000,10)</f>
        <v>2532000</v>
      </c>
      <c r="D987" s="11">
        <f t="shared" si="40"/>
        <v>1</v>
      </c>
      <c r="E987" s="14">
        <f t="shared" si="41"/>
        <v>2618000</v>
      </c>
    </row>
    <row r="988" spans="1:5">
      <c r="A988" s="1">
        <v>36531</v>
      </c>
      <c r="B988" s="4">
        <v>36531</v>
      </c>
      <c r="C988" s="14">
        <f>VLOOKUP($B988,data!$A$6:$M$15000,10)</f>
        <v>2642000</v>
      </c>
      <c r="D988" s="11">
        <f t="shared" si="40"/>
        <v>1</v>
      </c>
      <c r="E988" s="14">
        <f t="shared" si="41"/>
        <v>2607833.3333333335</v>
      </c>
    </row>
    <row r="989" spans="1:5">
      <c r="A989" s="1">
        <v>36532</v>
      </c>
      <c r="B989" s="4">
        <v>36532</v>
      </c>
      <c r="C989" s="14">
        <f>VLOOKUP($B989,data!$A$6:$M$15000,10)</f>
        <v>2658000</v>
      </c>
      <c r="D989" s="11">
        <f t="shared" si="40"/>
        <v>1</v>
      </c>
      <c r="E989" s="14">
        <f t="shared" si="41"/>
        <v>2615000</v>
      </c>
    </row>
    <row r="990" spans="1:5">
      <c r="A990" s="1">
        <v>36533</v>
      </c>
      <c r="B990" s="4">
        <v>36533</v>
      </c>
      <c r="C990" s="14">
        <f>VLOOKUP($B990,data!$A$6:$M$15000,10)</f>
        <v>2888000</v>
      </c>
      <c r="D990" s="11">
        <f t="shared" si="40"/>
        <v>1</v>
      </c>
      <c r="E990" s="14">
        <f t="shared" si="41"/>
        <v>2655714.2857142859</v>
      </c>
    </row>
    <row r="991" spans="1:5">
      <c r="A991" s="1">
        <v>36534</v>
      </c>
      <c r="B991" s="4">
        <v>36534</v>
      </c>
      <c r="C991" s="14">
        <f>VLOOKUP($B991,data!$A$6:$M$15000,10)</f>
        <v>2862000</v>
      </c>
      <c r="D991" s="11">
        <f t="shared" si="40"/>
        <v>1</v>
      </c>
      <c r="E991" s="14">
        <f t="shared" si="41"/>
        <v>2677857.1428571427</v>
      </c>
    </row>
    <row r="992" spans="1:5">
      <c r="A992" s="1">
        <v>36535</v>
      </c>
      <c r="B992" s="4">
        <v>36535</v>
      </c>
      <c r="C992" s="14">
        <f>VLOOKUP($B992,data!$A$6:$M$15000,10)</f>
        <v>2843000</v>
      </c>
      <c r="D992" s="11">
        <f t="shared" si="40"/>
        <v>1</v>
      </c>
      <c r="E992" s="14">
        <f t="shared" si="41"/>
        <v>2710571.4285714286</v>
      </c>
    </row>
    <row r="993" spans="1:5">
      <c r="A993" s="1">
        <v>36536</v>
      </c>
      <c r="B993" s="4">
        <v>36536</v>
      </c>
      <c r="C993" s="14">
        <f>VLOOKUP($B993,data!$A$6:$M$15000,10)</f>
        <v>2863000</v>
      </c>
      <c r="D993" s="11">
        <f t="shared" si="40"/>
        <v>1</v>
      </c>
      <c r="E993" s="14">
        <f t="shared" si="41"/>
        <v>2755428.5714285714</v>
      </c>
    </row>
    <row r="994" spans="1:5">
      <c r="A994" s="1">
        <v>36537</v>
      </c>
      <c r="B994" s="4">
        <v>36537</v>
      </c>
      <c r="C994" s="14">
        <f>VLOOKUP($B994,data!$A$6:$M$15000,10)</f>
        <v>2744000</v>
      </c>
      <c r="D994" s="11">
        <f t="shared" si="40"/>
        <v>1</v>
      </c>
      <c r="E994" s="14">
        <f t="shared" si="41"/>
        <v>2785714.2857142859</v>
      </c>
    </row>
    <row r="995" spans="1:5">
      <c r="A995" s="1">
        <v>36538</v>
      </c>
      <c r="B995" s="4">
        <v>36538</v>
      </c>
      <c r="C995" s="14">
        <f>VLOOKUP($B995,data!$A$6:$M$15000,10)</f>
        <v>2737000</v>
      </c>
      <c r="D995" s="11">
        <f t="shared" si="40"/>
        <v>1</v>
      </c>
      <c r="E995" s="14">
        <f t="shared" si="41"/>
        <v>2799285.7142857141</v>
      </c>
    </row>
    <row r="996" spans="1:5">
      <c r="A996" s="1">
        <v>36539</v>
      </c>
      <c r="B996" s="4">
        <v>36539</v>
      </c>
      <c r="C996" s="14">
        <f>VLOOKUP($B996,data!$A$6:$M$15000,10)</f>
        <v>2854000</v>
      </c>
      <c r="D996" s="11">
        <f t="shared" si="40"/>
        <v>1</v>
      </c>
      <c r="E996" s="14">
        <f t="shared" si="41"/>
        <v>2827285.7142857141</v>
      </c>
    </row>
    <row r="997" spans="1:5">
      <c r="A997" s="1">
        <v>36540</v>
      </c>
      <c r="B997" s="4">
        <v>36540</v>
      </c>
      <c r="C997" s="14">
        <f>VLOOKUP($B997,data!$A$6:$M$15000,10)</f>
        <v>2752000</v>
      </c>
      <c r="D997" s="11">
        <f t="shared" si="40"/>
        <v>1</v>
      </c>
      <c r="E997" s="14">
        <f t="shared" si="41"/>
        <v>2807857.1428571427</v>
      </c>
    </row>
    <row r="998" spans="1:5">
      <c r="A998" s="1">
        <v>36541</v>
      </c>
      <c r="B998" s="4">
        <v>36541</v>
      </c>
      <c r="C998" s="14">
        <f>VLOOKUP($B998,data!$A$6:$M$15000,10)</f>
        <v>2761000</v>
      </c>
      <c r="D998" s="11">
        <f t="shared" si="40"/>
        <v>1</v>
      </c>
      <c r="E998" s="14">
        <f t="shared" si="41"/>
        <v>2793428.5714285714</v>
      </c>
    </row>
    <row r="999" spans="1:5">
      <c r="A999" s="1">
        <v>36542</v>
      </c>
      <c r="B999" s="4">
        <v>36542</v>
      </c>
      <c r="C999" s="14">
        <f>VLOOKUP($B999,data!$A$6:$M$15000,10)</f>
        <v>2754000</v>
      </c>
      <c r="D999" s="11">
        <f t="shared" si="40"/>
        <v>1</v>
      </c>
      <c r="E999" s="14">
        <f t="shared" si="41"/>
        <v>2780714.2857142859</v>
      </c>
    </row>
    <row r="1000" spans="1:5">
      <c r="A1000" s="1">
        <v>36543</v>
      </c>
      <c r="B1000" s="4">
        <v>36543</v>
      </c>
      <c r="C1000" s="14">
        <f>VLOOKUP($B1000,data!$A$6:$M$15000,10)</f>
        <v>2602000</v>
      </c>
      <c r="D1000" s="11">
        <f t="shared" si="40"/>
        <v>1</v>
      </c>
      <c r="E1000" s="14">
        <f t="shared" si="41"/>
        <v>2743428.5714285714</v>
      </c>
    </row>
    <row r="1001" spans="1:5">
      <c r="A1001" s="1">
        <v>36544</v>
      </c>
      <c r="B1001" s="4">
        <v>36544</v>
      </c>
      <c r="C1001" s="14">
        <f>VLOOKUP($B1001,data!$A$6:$M$15000,10)</f>
        <v>2675000</v>
      </c>
      <c r="D1001" s="11">
        <f t="shared" si="40"/>
        <v>1</v>
      </c>
      <c r="E1001" s="14">
        <f t="shared" si="41"/>
        <v>2733571.4285714286</v>
      </c>
    </row>
    <row r="1002" spans="1:5">
      <c r="A1002" s="1">
        <v>36545</v>
      </c>
      <c r="B1002" s="4">
        <v>36545</v>
      </c>
      <c r="C1002" s="14">
        <f>VLOOKUP($B1002,data!$A$6:$M$15000,10)</f>
        <v>2751000</v>
      </c>
      <c r="D1002" s="11">
        <f t="shared" si="40"/>
        <v>1</v>
      </c>
      <c r="E1002" s="14">
        <f t="shared" si="41"/>
        <v>2735571.4285714286</v>
      </c>
    </row>
    <row r="1003" spans="1:5">
      <c r="A1003" s="1">
        <v>36546</v>
      </c>
      <c r="B1003" s="4">
        <v>36546</v>
      </c>
      <c r="C1003" s="14">
        <f>VLOOKUP($B1003,data!$A$6:$M$15000,10)</f>
        <v>2689000</v>
      </c>
      <c r="D1003" s="11">
        <f t="shared" si="40"/>
        <v>1</v>
      </c>
      <c r="E1003" s="14">
        <f t="shared" si="41"/>
        <v>2712000</v>
      </c>
    </row>
    <row r="1004" spans="1:5">
      <c r="A1004" s="1">
        <v>36547</v>
      </c>
      <c r="B1004" s="4">
        <v>36547</v>
      </c>
      <c r="C1004" s="14">
        <f>VLOOKUP($B1004,data!$A$6:$M$15000,10)</f>
        <v>2656000</v>
      </c>
      <c r="D1004" s="11">
        <f t="shared" si="40"/>
        <v>1</v>
      </c>
      <c r="E1004" s="14">
        <f t="shared" si="41"/>
        <v>2698285.7142857141</v>
      </c>
    </row>
    <row r="1005" spans="1:5">
      <c r="A1005" s="1">
        <v>36548</v>
      </c>
      <c r="B1005" s="4">
        <v>36548</v>
      </c>
      <c r="C1005" s="14">
        <f>VLOOKUP($B1005,data!$A$6:$M$15000,10)</f>
        <v>2667000</v>
      </c>
      <c r="D1005" s="11">
        <f t="shared" si="40"/>
        <v>1</v>
      </c>
      <c r="E1005" s="14">
        <f t="shared" si="41"/>
        <v>2684857.1428571427</v>
      </c>
    </row>
    <row r="1006" spans="1:5">
      <c r="A1006" s="1">
        <v>36549</v>
      </c>
      <c r="B1006" s="4">
        <v>36549</v>
      </c>
      <c r="C1006" s="14">
        <f>VLOOKUP($B1006,data!$A$6:$M$15000,10)</f>
        <v>2597000</v>
      </c>
      <c r="D1006" s="11">
        <f t="shared" si="40"/>
        <v>1</v>
      </c>
      <c r="E1006" s="14">
        <f t="shared" si="41"/>
        <v>2662428.5714285714</v>
      </c>
    </row>
    <row r="1007" spans="1:5">
      <c r="A1007" s="1">
        <v>36550</v>
      </c>
      <c r="B1007" s="4">
        <v>36550</v>
      </c>
      <c r="C1007" s="14">
        <f>VLOOKUP($B1007,data!$A$6:$M$15000,10)</f>
        <v>2595000</v>
      </c>
      <c r="D1007" s="11">
        <f t="shared" si="40"/>
        <v>1</v>
      </c>
      <c r="E1007" s="14">
        <f t="shared" si="41"/>
        <v>2661428.5714285714</v>
      </c>
    </row>
    <row r="1008" spans="1:5">
      <c r="A1008" s="1">
        <v>36551</v>
      </c>
      <c r="B1008" s="4">
        <v>36551</v>
      </c>
      <c r="C1008" s="14">
        <f>VLOOKUP($B1008,data!$A$6:$M$15000,10)</f>
        <v>2391000</v>
      </c>
      <c r="D1008" s="11">
        <f t="shared" si="40"/>
        <v>1</v>
      </c>
      <c r="E1008" s="14">
        <f t="shared" si="41"/>
        <v>2620857.1428571427</v>
      </c>
    </row>
    <row r="1009" spans="1:5">
      <c r="A1009" s="1">
        <v>36552</v>
      </c>
      <c r="B1009" s="4">
        <v>36552</v>
      </c>
      <c r="C1009" s="14">
        <f>VLOOKUP($B1009,data!$A$6:$M$15000,10)</f>
        <v>2294000</v>
      </c>
      <c r="D1009" s="11">
        <f t="shared" si="40"/>
        <v>1</v>
      </c>
      <c r="E1009" s="14">
        <f t="shared" si="41"/>
        <v>2555571.4285714286</v>
      </c>
    </row>
    <row r="1010" spans="1:5">
      <c r="A1010" s="1">
        <v>36553</v>
      </c>
      <c r="B1010" s="4">
        <v>36553</v>
      </c>
      <c r="C1010" s="14">
        <f>VLOOKUP($B1010,data!$A$6:$M$15000,10)</f>
        <v>2251000</v>
      </c>
      <c r="D1010" s="11">
        <f t="shared" si="40"/>
        <v>1</v>
      </c>
      <c r="E1010" s="14">
        <f t="shared" si="41"/>
        <v>2493000</v>
      </c>
    </row>
    <row r="1011" spans="1:5">
      <c r="A1011" s="1">
        <v>36554</v>
      </c>
      <c r="B1011" s="4">
        <v>36554</v>
      </c>
      <c r="C1011" s="14">
        <f>VLOOKUP($B1011,data!$A$6:$M$15000,10)</f>
        <v>2151000</v>
      </c>
      <c r="D1011" s="11">
        <f t="shared" si="40"/>
        <v>1</v>
      </c>
      <c r="E1011" s="14">
        <f t="shared" si="41"/>
        <v>2420857.1428571427</v>
      </c>
    </row>
    <row r="1012" spans="1:5">
      <c r="A1012" s="1">
        <v>36555</v>
      </c>
      <c r="B1012" s="4">
        <v>36555</v>
      </c>
      <c r="C1012" s="14">
        <f>VLOOKUP($B1012,data!$A$6:$M$15000,10)</f>
        <v>2162000</v>
      </c>
      <c r="D1012" s="11">
        <f t="shared" si="40"/>
        <v>1</v>
      </c>
      <c r="E1012" s="14">
        <f t="shared" si="41"/>
        <v>2348714.2857142859</v>
      </c>
    </row>
    <row r="1013" spans="1:5">
      <c r="A1013" s="1">
        <v>36556</v>
      </c>
      <c r="B1013" s="4">
        <v>36556</v>
      </c>
      <c r="C1013" s="14">
        <f>VLOOKUP($B1013,data!$A$6:$M$15000,10)</f>
        <v>2106000</v>
      </c>
      <c r="D1013" s="11">
        <f t="shared" si="40"/>
        <v>1</v>
      </c>
      <c r="E1013" s="14">
        <f t="shared" si="41"/>
        <v>2278571.4285714286</v>
      </c>
    </row>
    <row r="1014" spans="1:5">
      <c r="A1014" s="1">
        <v>36557</v>
      </c>
      <c r="B1014" s="4">
        <v>36557</v>
      </c>
      <c r="C1014" s="14">
        <f>VLOOKUP($B1014,data!$A$6:$M$15000,10)</f>
        <v>2271000</v>
      </c>
      <c r="D1014" s="11">
        <f t="shared" si="40"/>
        <v>2</v>
      </c>
      <c r="E1014" s="14">
        <f t="shared" si="41"/>
        <v>2232285.7142857141</v>
      </c>
    </row>
    <row r="1015" spans="1:5">
      <c r="A1015" s="1">
        <v>36558</v>
      </c>
      <c r="B1015" s="4">
        <v>36558</v>
      </c>
      <c r="C1015" s="14">
        <f>VLOOKUP($B1015,data!$A$6:$M$15000,10)</f>
        <v>2280000</v>
      </c>
      <c r="D1015" s="11">
        <f t="shared" si="40"/>
        <v>2</v>
      </c>
      <c r="E1015" s="14">
        <f t="shared" si="41"/>
        <v>2216428.5714285714</v>
      </c>
    </row>
    <row r="1016" spans="1:5">
      <c r="A1016" s="1">
        <v>36559</v>
      </c>
      <c r="B1016" s="4">
        <v>36559</v>
      </c>
      <c r="C1016" s="14">
        <f>VLOOKUP($B1016,data!$A$6:$M$15000,10)</f>
        <v>2269000</v>
      </c>
      <c r="D1016" s="11">
        <f t="shared" si="40"/>
        <v>2</v>
      </c>
      <c r="E1016" s="14">
        <f t="shared" si="41"/>
        <v>2212857.1428571427</v>
      </c>
    </row>
    <row r="1017" spans="1:5">
      <c r="A1017" s="1">
        <v>36560</v>
      </c>
      <c r="B1017" s="4">
        <v>36560</v>
      </c>
      <c r="C1017" s="14">
        <f>VLOOKUP($B1017,data!$A$6:$M$15000,10)</f>
        <v>2381000</v>
      </c>
      <c r="D1017" s="11">
        <f t="shared" si="40"/>
        <v>2</v>
      </c>
      <c r="E1017" s="14">
        <f t="shared" si="41"/>
        <v>2231428.5714285714</v>
      </c>
    </row>
    <row r="1018" spans="1:5">
      <c r="A1018" s="1">
        <v>36561</v>
      </c>
      <c r="B1018" s="4">
        <v>36561</v>
      </c>
      <c r="C1018" s="14">
        <f>VLOOKUP($B1018,data!$A$6:$M$15000,10)</f>
        <v>2576000</v>
      </c>
      <c r="D1018" s="11">
        <f t="shared" si="40"/>
        <v>2</v>
      </c>
      <c r="E1018" s="14">
        <f t="shared" si="41"/>
        <v>2292142.8571428573</v>
      </c>
    </row>
    <row r="1019" spans="1:5">
      <c r="A1019" s="1">
        <v>36562</v>
      </c>
      <c r="B1019" s="4">
        <v>36562</v>
      </c>
      <c r="C1019" s="14">
        <f>VLOOKUP($B1019,data!$A$6:$M$15000,10)</f>
        <v>2564000</v>
      </c>
      <c r="D1019" s="11">
        <f t="shared" si="40"/>
        <v>2</v>
      </c>
      <c r="E1019" s="14">
        <f t="shared" si="41"/>
        <v>2349571.4285714286</v>
      </c>
    </row>
    <row r="1020" spans="1:5">
      <c r="A1020" s="1">
        <v>36563</v>
      </c>
      <c r="B1020" s="4">
        <v>36563</v>
      </c>
      <c r="C1020" s="14">
        <f>VLOOKUP($B1020,data!$A$6:$M$15000,10)</f>
        <v>2502000</v>
      </c>
      <c r="D1020" s="11">
        <f t="shared" si="40"/>
        <v>2</v>
      </c>
      <c r="E1020" s="14">
        <f t="shared" si="41"/>
        <v>2406142.8571428573</v>
      </c>
    </row>
    <row r="1021" spans="1:5">
      <c r="A1021" s="1">
        <v>36564</v>
      </c>
      <c r="B1021" s="4">
        <v>36564</v>
      </c>
      <c r="C1021" s="14">
        <f>VLOOKUP($B1021,data!$A$6:$M$15000,10)</f>
        <v>2502000</v>
      </c>
      <c r="D1021" s="11">
        <f t="shared" si="40"/>
        <v>2</v>
      </c>
      <c r="E1021" s="14">
        <f t="shared" si="41"/>
        <v>2439142.8571428573</v>
      </c>
    </row>
    <row r="1022" spans="1:5">
      <c r="A1022" s="1">
        <v>36565</v>
      </c>
      <c r="B1022" s="4">
        <v>36565</v>
      </c>
      <c r="C1022" s="14">
        <f>VLOOKUP($B1022,data!$A$6:$M$15000,10)</f>
        <v>2629000</v>
      </c>
      <c r="D1022" s="11">
        <f t="shared" si="40"/>
        <v>2</v>
      </c>
      <c r="E1022" s="14">
        <f t="shared" si="41"/>
        <v>2489000</v>
      </c>
    </row>
    <row r="1023" spans="1:5">
      <c r="A1023" s="1">
        <v>36566</v>
      </c>
      <c r="B1023" s="4">
        <v>36566</v>
      </c>
      <c r="C1023" s="14">
        <f>VLOOKUP($B1023,data!$A$6:$M$15000,10)</f>
        <v>2647000</v>
      </c>
      <c r="D1023" s="11">
        <f t="shared" si="40"/>
        <v>2</v>
      </c>
      <c r="E1023" s="14">
        <f t="shared" si="41"/>
        <v>2543000</v>
      </c>
    </row>
    <row r="1024" spans="1:5">
      <c r="A1024" s="1">
        <v>36567</v>
      </c>
      <c r="B1024" s="4">
        <v>36567</v>
      </c>
      <c r="C1024" s="14">
        <f>VLOOKUP($B1024,data!$A$6:$M$15000,10)</f>
        <v>2650000</v>
      </c>
      <c r="D1024" s="11">
        <f t="shared" si="40"/>
        <v>2</v>
      </c>
      <c r="E1024" s="14">
        <f t="shared" si="41"/>
        <v>2581428.5714285714</v>
      </c>
    </row>
    <row r="1025" spans="1:5">
      <c r="A1025" s="1">
        <v>36568</v>
      </c>
      <c r="B1025" s="4">
        <v>36568</v>
      </c>
      <c r="C1025" s="14">
        <f>VLOOKUP($B1025,data!$A$6:$M$15000,10)</f>
        <v>2624000</v>
      </c>
      <c r="D1025" s="11">
        <f t="shared" si="40"/>
        <v>2</v>
      </c>
      <c r="E1025" s="14">
        <f t="shared" si="41"/>
        <v>2588285.7142857141</v>
      </c>
    </row>
    <row r="1026" spans="1:5">
      <c r="A1026" s="1">
        <v>36569</v>
      </c>
      <c r="B1026" s="4">
        <v>36569</v>
      </c>
      <c r="C1026" s="14">
        <f>VLOOKUP($B1026,data!$A$6:$M$15000,10)</f>
        <v>2598000</v>
      </c>
      <c r="D1026" s="11">
        <f t="shared" si="40"/>
        <v>2</v>
      </c>
      <c r="E1026" s="14">
        <f t="shared" si="41"/>
        <v>2593142.8571428573</v>
      </c>
    </row>
    <row r="1027" spans="1:5">
      <c r="A1027" s="1">
        <v>36570</v>
      </c>
      <c r="B1027" s="4">
        <v>36570</v>
      </c>
      <c r="C1027" s="14">
        <f>VLOOKUP($B1027,data!$A$6:$M$15000,10)</f>
        <v>2546000</v>
      </c>
      <c r="D1027" s="11">
        <f t="shared" si="40"/>
        <v>2</v>
      </c>
      <c r="E1027" s="14">
        <f t="shared" si="41"/>
        <v>2599428.5714285714</v>
      </c>
    </row>
    <row r="1028" spans="1:5">
      <c r="A1028" s="1">
        <v>36571</v>
      </c>
      <c r="B1028" s="4">
        <v>36571</v>
      </c>
      <c r="C1028" s="14">
        <f>VLOOKUP($B1028,data!$A$6:$M$15000,10)</f>
        <v>2507000</v>
      </c>
      <c r="D1028" s="11">
        <f t="shared" si="40"/>
        <v>2</v>
      </c>
      <c r="E1028" s="14">
        <f t="shared" si="41"/>
        <v>2600142.8571428573</v>
      </c>
    </row>
    <row r="1029" spans="1:5">
      <c r="A1029" s="1">
        <v>36572</v>
      </c>
      <c r="B1029" s="4">
        <v>36572</v>
      </c>
      <c r="C1029" s="14">
        <f>VLOOKUP($B1029,data!$A$6:$M$15000,10)</f>
        <v>2516000</v>
      </c>
      <c r="D1029" s="11">
        <f t="shared" si="40"/>
        <v>2</v>
      </c>
      <c r="E1029" s="14">
        <f t="shared" si="41"/>
        <v>2584000</v>
      </c>
    </row>
    <row r="1030" spans="1:5">
      <c r="A1030" s="1">
        <v>36573</v>
      </c>
      <c r="B1030" s="4">
        <v>36573</v>
      </c>
      <c r="C1030" s="14">
        <f>VLOOKUP($B1030,data!$A$6:$M$15000,10)</f>
        <v>2497000</v>
      </c>
      <c r="D1030" s="11">
        <f t="shared" si="40"/>
        <v>2</v>
      </c>
      <c r="E1030" s="14">
        <f t="shared" si="41"/>
        <v>2562571.4285714286</v>
      </c>
    </row>
    <row r="1031" spans="1:5">
      <c r="A1031" s="1">
        <v>36574</v>
      </c>
      <c r="B1031" s="4">
        <v>36574</v>
      </c>
      <c r="C1031" s="14">
        <f>VLOOKUP($B1031,data!$A$6:$M$15000,10)</f>
        <v>2465000</v>
      </c>
      <c r="D1031" s="11">
        <f t="shared" si="40"/>
        <v>2</v>
      </c>
      <c r="E1031" s="14">
        <f t="shared" si="41"/>
        <v>2536142.8571428573</v>
      </c>
    </row>
    <row r="1032" spans="1:5">
      <c r="A1032" s="1">
        <v>36575</v>
      </c>
      <c r="B1032" s="4">
        <v>36575</v>
      </c>
      <c r="C1032" s="14">
        <f>VLOOKUP($B1032,data!$A$6:$M$15000,10)</f>
        <v>2602000</v>
      </c>
      <c r="D1032" s="11">
        <f t="shared" si="40"/>
        <v>2</v>
      </c>
      <c r="E1032" s="14">
        <f t="shared" si="41"/>
        <v>2533000</v>
      </c>
    </row>
    <row r="1033" spans="1:5">
      <c r="A1033" s="1">
        <v>36576</v>
      </c>
      <c r="B1033" s="4">
        <v>36576</v>
      </c>
      <c r="C1033" s="14">
        <f>VLOOKUP($B1033,data!$A$6:$M$15000,10)</f>
        <v>2594000</v>
      </c>
      <c r="D1033" s="11">
        <f t="shared" ref="D1033:D1096" si="42">IF(B1033&lt;&gt;"",MONTH(B1033),0)</f>
        <v>2</v>
      </c>
      <c r="E1033" s="14">
        <f t="shared" si="41"/>
        <v>2532428.5714285714</v>
      </c>
    </row>
    <row r="1034" spans="1:5">
      <c r="A1034" s="1">
        <v>36577</v>
      </c>
      <c r="B1034" s="4">
        <v>36577</v>
      </c>
      <c r="C1034" s="14">
        <f>VLOOKUP($B1034,data!$A$6:$M$15000,10)</f>
        <v>2693000</v>
      </c>
      <c r="D1034" s="11">
        <f t="shared" si="42"/>
        <v>2</v>
      </c>
      <c r="E1034" s="14">
        <f t="shared" si="41"/>
        <v>2553428.5714285714</v>
      </c>
    </row>
    <row r="1035" spans="1:5">
      <c r="A1035" s="1">
        <v>36578</v>
      </c>
      <c r="B1035" s="4">
        <v>36578</v>
      </c>
      <c r="C1035" s="14">
        <f>VLOOKUP($B1035,data!$A$6:$M$15000,10)</f>
        <v>2577000</v>
      </c>
      <c r="D1035" s="11">
        <f t="shared" si="42"/>
        <v>2</v>
      </c>
      <c r="E1035" s="14">
        <f t="shared" si="41"/>
        <v>2563428.5714285714</v>
      </c>
    </row>
    <row r="1036" spans="1:5">
      <c r="A1036" s="1">
        <v>36579</v>
      </c>
      <c r="B1036" s="4">
        <v>36579</v>
      </c>
      <c r="C1036" s="14">
        <f>VLOOKUP($B1036,data!$A$6:$M$15000,10)</f>
        <v>2727000</v>
      </c>
      <c r="D1036" s="11">
        <f t="shared" si="42"/>
        <v>2</v>
      </c>
      <c r="E1036" s="14">
        <f t="shared" si="41"/>
        <v>2593571.4285714286</v>
      </c>
    </row>
    <row r="1037" spans="1:5">
      <c r="A1037" s="1">
        <v>36580</v>
      </c>
      <c r="B1037" s="4">
        <v>36580</v>
      </c>
      <c r="C1037" s="14">
        <f>VLOOKUP($B1037,data!$A$6:$M$15000,10)</f>
        <v>2699000</v>
      </c>
      <c r="D1037" s="11">
        <f t="shared" si="42"/>
        <v>2</v>
      </c>
      <c r="E1037" s="14">
        <f t="shared" ref="E1037:E1100" si="43">AVERAGE(C1031:C1037)</f>
        <v>2622428.5714285714</v>
      </c>
    </row>
    <row r="1038" spans="1:5">
      <c r="A1038" s="1">
        <v>36581</v>
      </c>
      <c r="B1038" s="4">
        <v>36581</v>
      </c>
      <c r="C1038" s="14">
        <f>VLOOKUP($B1038,data!$A$6:$M$15000,10)</f>
        <v>2728000</v>
      </c>
      <c r="D1038" s="11">
        <f t="shared" si="42"/>
        <v>2</v>
      </c>
      <c r="E1038" s="14">
        <f t="shared" si="43"/>
        <v>2660000</v>
      </c>
    </row>
    <row r="1039" spans="1:5">
      <c r="A1039" s="1">
        <v>36582</v>
      </c>
      <c r="B1039" s="4">
        <v>36582</v>
      </c>
      <c r="C1039" s="14">
        <f>VLOOKUP($B1039,data!$A$6:$M$15000,10)</f>
        <v>2753000</v>
      </c>
      <c r="D1039" s="11">
        <f t="shared" si="42"/>
        <v>2</v>
      </c>
      <c r="E1039" s="14">
        <f t="shared" si="43"/>
        <v>2681571.4285714286</v>
      </c>
    </row>
    <row r="1040" spans="1:5">
      <c r="A1040" s="1">
        <v>36583</v>
      </c>
      <c r="B1040" s="4">
        <v>36583</v>
      </c>
      <c r="C1040" s="14">
        <f>VLOOKUP($B1040,data!$A$6:$M$15000,10)</f>
        <v>2808000</v>
      </c>
      <c r="D1040" s="11">
        <f t="shared" si="42"/>
        <v>2</v>
      </c>
      <c r="E1040" s="14">
        <f t="shared" si="43"/>
        <v>2712142.8571428573</v>
      </c>
    </row>
    <row r="1041" spans="1:5">
      <c r="A1041" s="1">
        <v>36584</v>
      </c>
      <c r="B1041" s="4">
        <v>36584</v>
      </c>
      <c r="C1041" s="14">
        <f>VLOOKUP($B1041,data!$A$6:$M$15000,10)</f>
        <v>2824000</v>
      </c>
      <c r="D1041" s="11">
        <f t="shared" si="42"/>
        <v>2</v>
      </c>
      <c r="E1041" s="14">
        <f t="shared" si="43"/>
        <v>2730857.1428571427</v>
      </c>
    </row>
    <row r="1042" spans="1:5">
      <c r="A1042" s="1">
        <v>36585</v>
      </c>
      <c r="B1042" s="4">
        <v>36585</v>
      </c>
      <c r="C1042" s="14">
        <f>VLOOKUP($B1042,data!$A$6:$M$15000,10)</f>
        <v>2667000</v>
      </c>
      <c r="D1042" s="11">
        <f t="shared" si="42"/>
        <v>2</v>
      </c>
      <c r="E1042" s="14">
        <f t="shared" si="43"/>
        <v>2743714.2857142859</v>
      </c>
    </row>
    <row r="1043" spans="1:5">
      <c r="A1043" s="1">
        <v>36586</v>
      </c>
      <c r="B1043" s="4">
        <v>36586</v>
      </c>
      <c r="C1043" s="14">
        <f>VLOOKUP($B1043,data!$A$6:$M$15000,10)</f>
        <v>2793000</v>
      </c>
      <c r="D1043" s="11">
        <f t="shared" si="42"/>
        <v>3</v>
      </c>
      <c r="E1043" s="14">
        <f t="shared" si="43"/>
        <v>2753142.8571428573</v>
      </c>
    </row>
    <row r="1044" spans="1:5">
      <c r="A1044" s="1">
        <v>36587</v>
      </c>
      <c r="B1044" s="4">
        <v>36587</v>
      </c>
      <c r="C1044" s="14">
        <f>VLOOKUP($B1044,data!$A$6:$M$15000,10)</f>
        <v>2738000</v>
      </c>
      <c r="D1044" s="11">
        <f t="shared" si="42"/>
        <v>3</v>
      </c>
      <c r="E1044" s="14">
        <f t="shared" si="43"/>
        <v>2758714.2857142859</v>
      </c>
    </row>
    <row r="1045" spans="1:5">
      <c r="A1045" s="1">
        <v>36588</v>
      </c>
      <c r="B1045" s="4">
        <v>36588</v>
      </c>
      <c r="C1045" s="14">
        <f>VLOOKUP($B1045,data!$A$6:$M$15000,10)</f>
        <v>2854000</v>
      </c>
      <c r="D1045" s="11">
        <f t="shared" si="42"/>
        <v>3</v>
      </c>
      <c r="E1045" s="14">
        <f t="shared" si="43"/>
        <v>2776714.2857142859</v>
      </c>
    </row>
    <row r="1046" spans="1:5">
      <c r="A1046" s="1">
        <v>36589</v>
      </c>
      <c r="B1046" s="4">
        <v>36589</v>
      </c>
      <c r="C1046" s="14">
        <f>VLOOKUP($B1046,data!$A$6:$M$15000,10)</f>
        <v>2942000</v>
      </c>
      <c r="D1046" s="11">
        <f t="shared" si="42"/>
        <v>3</v>
      </c>
      <c r="E1046" s="14">
        <f t="shared" si="43"/>
        <v>2803714.2857142859</v>
      </c>
    </row>
    <row r="1047" spans="1:5">
      <c r="A1047" s="1">
        <v>36590</v>
      </c>
      <c r="B1047" s="4">
        <v>36590</v>
      </c>
      <c r="C1047" s="14">
        <f>VLOOKUP($B1047,data!$A$6:$M$15000,10)</f>
        <v>2942000</v>
      </c>
      <c r="D1047" s="11">
        <f t="shared" si="42"/>
        <v>3</v>
      </c>
      <c r="E1047" s="14">
        <f t="shared" si="43"/>
        <v>2822857.1428571427</v>
      </c>
    </row>
    <row r="1048" spans="1:5">
      <c r="A1048" s="1">
        <v>36591</v>
      </c>
      <c r="B1048" s="4">
        <v>36591</v>
      </c>
      <c r="C1048" s="14">
        <f>VLOOKUP($B1048,data!$A$6:$M$15000,10)</f>
        <v>2821000</v>
      </c>
      <c r="D1048" s="11">
        <f t="shared" si="42"/>
        <v>3</v>
      </c>
      <c r="E1048" s="14">
        <f t="shared" si="43"/>
        <v>2822428.5714285714</v>
      </c>
    </row>
    <row r="1049" spans="1:5">
      <c r="A1049" s="1">
        <v>36592</v>
      </c>
      <c r="B1049" s="4">
        <v>36592</v>
      </c>
      <c r="C1049" s="14">
        <f>VLOOKUP($B1049,data!$A$6:$M$15000,10)</f>
        <v>2792000</v>
      </c>
      <c r="D1049" s="11">
        <f t="shared" si="42"/>
        <v>3</v>
      </c>
      <c r="E1049" s="14">
        <f t="shared" si="43"/>
        <v>2840285.7142857141</v>
      </c>
    </row>
    <row r="1050" spans="1:5">
      <c r="A1050" s="1">
        <v>36593</v>
      </c>
      <c r="B1050" s="4">
        <v>36593</v>
      </c>
      <c r="C1050" s="14">
        <f>VLOOKUP($B1050,data!$A$6:$M$15000,10)</f>
        <v>2868000</v>
      </c>
      <c r="D1050" s="11">
        <f t="shared" si="42"/>
        <v>3</v>
      </c>
      <c r="E1050" s="14">
        <f t="shared" si="43"/>
        <v>2851000</v>
      </c>
    </row>
    <row r="1051" spans="1:5">
      <c r="A1051" s="1">
        <v>36594</v>
      </c>
      <c r="B1051" s="4">
        <v>36594</v>
      </c>
      <c r="C1051" s="14">
        <f>VLOOKUP($B1051,data!$A$6:$M$15000,10)</f>
        <v>2994000</v>
      </c>
      <c r="D1051" s="11">
        <f t="shared" si="42"/>
        <v>3</v>
      </c>
      <c r="E1051" s="14">
        <f t="shared" si="43"/>
        <v>2887571.4285714286</v>
      </c>
    </row>
    <row r="1052" spans="1:5">
      <c r="A1052" s="1">
        <v>36595</v>
      </c>
      <c r="B1052" s="4">
        <v>36595</v>
      </c>
      <c r="C1052" s="14">
        <f>VLOOKUP($B1052,data!$A$6:$M$15000,10)</f>
        <v>2984000</v>
      </c>
      <c r="D1052" s="11">
        <f t="shared" si="42"/>
        <v>3</v>
      </c>
      <c r="E1052" s="14">
        <f t="shared" si="43"/>
        <v>2906142.8571428573</v>
      </c>
    </row>
    <row r="1053" spans="1:5">
      <c r="A1053" s="1">
        <v>36596</v>
      </c>
      <c r="B1053" s="4">
        <v>36596</v>
      </c>
      <c r="C1053" s="14">
        <f>VLOOKUP($B1053,data!$A$6:$M$15000,10)</f>
        <v>3014000</v>
      </c>
      <c r="D1053" s="11">
        <f t="shared" si="42"/>
        <v>3</v>
      </c>
      <c r="E1053" s="14">
        <f t="shared" si="43"/>
        <v>2916428.5714285714</v>
      </c>
    </row>
    <row r="1054" spans="1:5">
      <c r="A1054" s="1">
        <v>36597</v>
      </c>
      <c r="B1054" s="4">
        <v>36597</v>
      </c>
      <c r="C1054" s="14">
        <f>VLOOKUP($B1054,data!$A$6:$M$15000,10)</f>
        <v>2860000</v>
      </c>
      <c r="D1054" s="11">
        <f t="shared" si="42"/>
        <v>3</v>
      </c>
      <c r="E1054" s="14">
        <f t="shared" si="43"/>
        <v>2904714.2857142859</v>
      </c>
    </row>
    <row r="1055" spans="1:5">
      <c r="A1055" s="1">
        <v>36598</v>
      </c>
      <c r="B1055" s="4">
        <v>36598</v>
      </c>
      <c r="C1055" s="14">
        <f>VLOOKUP($B1055,data!$A$6:$M$15000,10)</f>
        <v>3072000</v>
      </c>
      <c r="D1055" s="11">
        <f t="shared" si="42"/>
        <v>3</v>
      </c>
      <c r="E1055" s="14">
        <f t="shared" si="43"/>
        <v>2940571.4285714286</v>
      </c>
    </row>
    <row r="1056" spans="1:5">
      <c r="A1056" s="1">
        <v>36599</v>
      </c>
      <c r="B1056" s="4">
        <v>36599</v>
      </c>
      <c r="C1056" s="14">
        <f>VLOOKUP($B1056,data!$A$6:$M$15000,10)</f>
        <v>3068000</v>
      </c>
      <c r="D1056" s="11">
        <f t="shared" si="42"/>
        <v>3</v>
      </c>
      <c r="E1056" s="14">
        <f t="shared" si="43"/>
        <v>2980000</v>
      </c>
    </row>
    <row r="1057" spans="1:5">
      <c r="A1057" s="1">
        <v>36600</v>
      </c>
      <c r="B1057" s="4">
        <v>36600</v>
      </c>
      <c r="C1057" s="14">
        <f>VLOOKUP($B1057,data!$A$6:$M$15000,10)</f>
        <v>3083000</v>
      </c>
      <c r="D1057" s="11">
        <f t="shared" si="42"/>
        <v>3</v>
      </c>
      <c r="E1057" s="14">
        <f t="shared" si="43"/>
        <v>3010714.2857142859</v>
      </c>
    </row>
    <row r="1058" spans="1:5">
      <c r="A1058" s="1">
        <v>36601</v>
      </c>
      <c r="B1058" s="4">
        <v>36601</v>
      </c>
      <c r="C1058" s="14">
        <f>VLOOKUP($B1058,data!$A$6:$M$15000,10)</f>
        <v>3009000</v>
      </c>
      <c r="D1058" s="11">
        <f t="shared" si="42"/>
        <v>3</v>
      </c>
      <c r="E1058" s="14">
        <f t="shared" si="43"/>
        <v>3012857.1428571427</v>
      </c>
    </row>
    <row r="1059" spans="1:5">
      <c r="A1059" s="1">
        <v>36602</v>
      </c>
      <c r="B1059" s="4">
        <v>36602</v>
      </c>
      <c r="C1059" s="14">
        <f>VLOOKUP($B1059,data!$A$6:$M$15000,10)</f>
        <v>2884000</v>
      </c>
      <c r="D1059" s="11">
        <f t="shared" si="42"/>
        <v>3</v>
      </c>
      <c r="E1059" s="14">
        <f t="shared" si="43"/>
        <v>2998571.4285714286</v>
      </c>
    </row>
    <row r="1060" spans="1:5">
      <c r="A1060" s="1">
        <v>36603</v>
      </c>
      <c r="B1060" s="4">
        <v>36603</v>
      </c>
      <c r="C1060" s="14">
        <f>VLOOKUP($B1060,data!$A$6:$M$15000,10)</f>
        <v>2623000</v>
      </c>
      <c r="D1060" s="11">
        <f t="shared" si="42"/>
        <v>3</v>
      </c>
      <c r="E1060" s="14">
        <f t="shared" si="43"/>
        <v>2942714.2857142859</v>
      </c>
    </row>
    <row r="1061" spans="1:5">
      <c r="A1061" s="1">
        <v>36604</v>
      </c>
      <c r="B1061" s="4">
        <v>36604</v>
      </c>
      <c r="C1061" s="14">
        <f>VLOOKUP($B1061,data!$A$6:$M$15000,10)</f>
        <v>2404000</v>
      </c>
      <c r="D1061" s="11">
        <f t="shared" si="42"/>
        <v>3</v>
      </c>
      <c r="E1061" s="14">
        <f t="shared" si="43"/>
        <v>2877571.4285714286</v>
      </c>
    </row>
    <row r="1062" spans="1:5">
      <c r="A1062" s="1">
        <v>36605</v>
      </c>
      <c r="B1062" s="4">
        <v>36605</v>
      </c>
      <c r="C1062" s="14">
        <f>VLOOKUP($B1062,data!$A$6:$M$15000,10)</f>
        <v>2601000</v>
      </c>
      <c r="D1062" s="11">
        <f t="shared" si="42"/>
        <v>3</v>
      </c>
      <c r="E1062" s="14">
        <f t="shared" si="43"/>
        <v>2810285.7142857141</v>
      </c>
    </row>
    <row r="1063" spans="1:5">
      <c r="A1063" s="1">
        <v>36606</v>
      </c>
      <c r="B1063" s="4">
        <v>36606</v>
      </c>
      <c r="C1063" s="14">
        <f>VLOOKUP($B1063,data!$A$6:$M$15000,10)</f>
        <v>2827000</v>
      </c>
      <c r="D1063" s="11">
        <f t="shared" si="42"/>
        <v>3</v>
      </c>
      <c r="E1063" s="14">
        <f t="shared" si="43"/>
        <v>2775857.1428571427</v>
      </c>
    </row>
    <row r="1064" spans="1:5">
      <c r="A1064" s="1">
        <v>36607</v>
      </c>
      <c r="B1064" s="4">
        <v>36607</v>
      </c>
      <c r="C1064" s="14">
        <f>VLOOKUP($B1064,data!$A$6:$M$15000,10)</f>
        <v>2720000</v>
      </c>
      <c r="D1064" s="11">
        <f t="shared" si="42"/>
        <v>3</v>
      </c>
      <c r="E1064" s="14">
        <f t="shared" si="43"/>
        <v>2724000</v>
      </c>
    </row>
    <row r="1065" spans="1:5">
      <c r="A1065" s="1">
        <v>36608</v>
      </c>
      <c r="B1065" s="4">
        <v>36608</v>
      </c>
      <c r="C1065" s="14">
        <f>VLOOKUP($B1065,data!$A$6:$M$15000,10)</f>
        <v>2664000</v>
      </c>
      <c r="D1065" s="11">
        <f t="shared" si="42"/>
        <v>3</v>
      </c>
      <c r="E1065" s="14">
        <f t="shared" si="43"/>
        <v>2674714.2857142859</v>
      </c>
    </row>
    <row r="1066" spans="1:5">
      <c r="A1066" s="1">
        <v>36609</v>
      </c>
      <c r="B1066" s="4">
        <v>36609</v>
      </c>
      <c r="C1066" s="14">
        <f>VLOOKUP($B1066,data!$A$6:$M$15000,10)</f>
        <v>2742000</v>
      </c>
      <c r="D1066" s="11">
        <f t="shared" si="42"/>
        <v>3</v>
      </c>
      <c r="E1066" s="14">
        <f t="shared" si="43"/>
        <v>2654428.5714285714</v>
      </c>
    </row>
    <row r="1067" spans="1:5">
      <c r="A1067" s="1">
        <v>36610</v>
      </c>
      <c r="B1067" s="4">
        <v>36610</v>
      </c>
      <c r="C1067" s="14">
        <f>VLOOKUP($B1067,data!$A$6:$M$15000,10)</f>
        <v>2866000</v>
      </c>
      <c r="D1067" s="11">
        <f t="shared" si="42"/>
        <v>3</v>
      </c>
      <c r="E1067" s="14">
        <f t="shared" si="43"/>
        <v>2689142.8571428573</v>
      </c>
    </row>
    <row r="1068" spans="1:5">
      <c r="A1068" s="1">
        <v>36611</v>
      </c>
      <c r="B1068" s="4">
        <v>36611</v>
      </c>
      <c r="C1068" s="14">
        <f>VLOOKUP($B1068,data!$A$6:$M$15000,10)</f>
        <v>2623000</v>
      </c>
      <c r="D1068" s="11">
        <f t="shared" si="42"/>
        <v>3</v>
      </c>
      <c r="E1068" s="14">
        <f t="shared" si="43"/>
        <v>2720428.5714285714</v>
      </c>
    </row>
    <row r="1069" spans="1:5">
      <c r="A1069" s="1">
        <v>36612</v>
      </c>
      <c r="B1069" s="4">
        <v>36612</v>
      </c>
      <c r="C1069" s="14">
        <f>VLOOKUP($B1069,data!$A$6:$M$15000,10)</f>
        <v>2990000</v>
      </c>
      <c r="D1069" s="11">
        <f t="shared" si="42"/>
        <v>3</v>
      </c>
      <c r="E1069" s="14">
        <f t="shared" si="43"/>
        <v>2776000</v>
      </c>
    </row>
    <row r="1070" spans="1:5">
      <c r="A1070" s="1">
        <v>36613</v>
      </c>
      <c r="B1070" s="4">
        <v>36613</v>
      </c>
      <c r="C1070" s="14">
        <f>VLOOKUP($B1070,data!$A$6:$M$15000,10)</f>
        <v>2971000</v>
      </c>
      <c r="D1070" s="11">
        <f t="shared" si="42"/>
        <v>3</v>
      </c>
      <c r="E1070" s="14">
        <f t="shared" si="43"/>
        <v>2796571.4285714286</v>
      </c>
    </row>
    <row r="1071" spans="1:5">
      <c r="A1071" s="1">
        <v>36614</v>
      </c>
      <c r="B1071" s="4">
        <v>36614</v>
      </c>
      <c r="C1071" s="14">
        <f>VLOOKUP($B1071,data!$A$6:$M$15000,10)</f>
        <v>2901000</v>
      </c>
      <c r="D1071" s="11">
        <f t="shared" si="42"/>
        <v>3</v>
      </c>
      <c r="E1071" s="14">
        <f t="shared" si="43"/>
        <v>2822428.5714285714</v>
      </c>
    </row>
    <row r="1072" spans="1:5">
      <c r="A1072" s="1">
        <v>36615</v>
      </c>
      <c r="B1072" s="4">
        <v>36615</v>
      </c>
      <c r="C1072" s="14">
        <f>VLOOKUP($B1072,data!$A$6:$M$15000,10)</f>
        <v>2976000</v>
      </c>
      <c r="D1072" s="11">
        <f t="shared" si="42"/>
        <v>3</v>
      </c>
      <c r="E1072" s="14">
        <f t="shared" si="43"/>
        <v>2867000</v>
      </c>
    </row>
    <row r="1073" spans="1:5">
      <c r="A1073" s="1">
        <v>36616</v>
      </c>
      <c r="B1073" s="4">
        <v>36616</v>
      </c>
      <c r="C1073" s="14">
        <f>VLOOKUP($B1073,data!$A$6:$M$15000,10)</f>
        <v>3090000</v>
      </c>
      <c r="D1073" s="11">
        <f t="shared" si="42"/>
        <v>3</v>
      </c>
      <c r="E1073" s="14">
        <f t="shared" si="43"/>
        <v>2916714.2857142859</v>
      </c>
    </row>
    <row r="1074" spans="1:5">
      <c r="A1074" s="1">
        <v>36617</v>
      </c>
      <c r="B1074" s="4">
        <v>36617</v>
      </c>
      <c r="C1074" s="14">
        <f>VLOOKUP($B1074,data!$A$6:$M$15000,10)</f>
        <v>2738000</v>
      </c>
      <c r="D1074" s="11">
        <f t="shared" si="42"/>
        <v>4</v>
      </c>
      <c r="E1074" s="14">
        <f t="shared" si="43"/>
        <v>2898428.5714285714</v>
      </c>
    </row>
    <row r="1075" spans="1:5">
      <c r="A1075" s="1">
        <v>36618</v>
      </c>
      <c r="B1075" s="4">
        <v>36618</v>
      </c>
      <c r="C1075" s="14">
        <f>VLOOKUP($B1075,data!$A$6:$M$15000,10)</f>
        <v>2880000</v>
      </c>
      <c r="D1075" s="11">
        <f t="shared" si="42"/>
        <v>4</v>
      </c>
      <c r="E1075" s="14">
        <f t="shared" si="43"/>
        <v>2935142.8571428573</v>
      </c>
    </row>
    <row r="1076" spans="1:5">
      <c r="A1076" s="1">
        <v>36619</v>
      </c>
      <c r="B1076" s="4">
        <v>36619</v>
      </c>
      <c r="C1076" s="14">
        <f>VLOOKUP($B1076,data!$A$6:$M$15000,10)</f>
        <v>2610000</v>
      </c>
      <c r="D1076" s="11">
        <f t="shared" si="42"/>
        <v>4</v>
      </c>
      <c r="E1076" s="14">
        <f t="shared" si="43"/>
        <v>2880857.1428571427</v>
      </c>
    </row>
    <row r="1077" spans="1:5">
      <c r="A1077" s="1">
        <v>36620</v>
      </c>
      <c r="B1077" s="4">
        <v>36620</v>
      </c>
      <c r="C1077" s="14">
        <f>VLOOKUP($B1077,data!$A$6:$M$15000,10)</f>
        <v>2583000</v>
      </c>
      <c r="D1077" s="11">
        <f t="shared" si="42"/>
        <v>4</v>
      </c>
      <c r="E1077" s="14">
        <f t="shared" si="43"/>
        <v>2825428.5714285714</v>
      </c>
    </row>
    <row r="1078" spans="1:5">
      <c r="A1078" s="1">
        <v>36621</v>
      </c>
      <c r="B1078" s="4">
        <v>36621</v>
      </c>
      <c r="C1078" s="14">
        <f>VLOOKUP($B1078,data!$A$6:$M$15000,10)</f>
        <v>2670000</v>
      </c>
      <c r="D1078" s="11">
        <f t="shared" si="42"/>
        <v>4</v>
      </c>
      <c r="E1078" s="14">
        <f t="shared" si="43"/>
        <v>2792428.5714285714</v>
      </c>
    </row>
    <row r="1079" spans="1:5">
      <c r="A1079" s="1">
        <v>36622</v>
      </c>
      <c r="B1079" s="4">
        <v>36622</v>
      </c>
      <c r="C1079" s="14">
        <f>VLOOKUP($B1079,data!$A$6:$M$15000,10)</f>
        <v>2779000</v>
      </c>
      <c r="D1079" s="11">
        <f t="shared" si="42"/>
        <v>4</v>
      </c>
      <c r="E1079" s="14">
        <f t="shared" si="43"/>
        <v>2764285.7142857141</v>
      </c>
    </row>
    <row r="1080" spans="1:5">
      <c r="A1080" s="1">
        <v>36623</v>
      </c>
      <c r="B1080" s="4">
        <v>36623</v>
      </c>
      <c r="C1080" s="14">
        <f>VLOOKUP($B1080,data!$A$6:$M$15000,10)</f>
        <v>2928000</v>
      </c>
      <c r="D1080" s="11">
        <f t="shared" si="42"/>
        <v>4</v>
      </c>
      <c r="E1080" s="14">
        <f t="shared" si="43"/>
        <v>2741142.8571428573</v>
      </c>
    </row>
    <row r="1081" spans="1:5">
      <c r="A1081" s="1">
        <v>36624</v>
      </c>
      <c r="B1081" s="4">
        <v>36624</v>
      </c>
      <c r="C1081" s="14">
        <f>VLOOKUP($B1081,data!$A$6:$M$15000,10)</f>
        <v>2728000</v>
      </c>
      <c r="D1081" s="11">
        <f t="shared" si="42"/>
        <v>4</v>
      </c>
      <c r="E1081" s="14">
        <f t="shared" si="43"/>
        <v>2739714.2857142859</v>
      </c>
    </row>
    <row r="1082" spans="1:5">
      <c r="A1082" s="1">
        <v>36625</v>
      </c>
      <c r="B1082" s="4">
        <v>36625</v>
      </c>
      <c r="C1082" s="14">
        <f>VLOOKUP($B1082,data!$A$6:$M$15000,10)</f>
        <v>2769000</v>
      </c>
      <c r="D1082" s="11">
        <f t="shared" si="42"/>
        <v>4</v>
      </c>
      <c r="E1082" s="14">
        <f t="shared" si="43"/>
        <v>2723857.1428571427</v>
      </c>
    </row>
    <row r="1083" spans="1:5">
      <c r="A1083" s="1">
        <v>36626</v>
      </c>
      <c r="B1083" s="4">
        <v>36626</v>
      </c>
      <c r="C1083" s="14">
        <f>VLOOKUP($B1083,data!$A$6:$M$15000,10)</f>
        <v>2839000</v>
      </c>
      <c r="D1083" s="11">
        <f t="shared" si="42"/>
        <v>4</v>
      </c>
      <c r="E1083" s="14">
        <f t="shared" si="43"/>
        <v>2756571.4285714286</v>
      </c>
    </row>
    <row r="1084" spans="1:5">
      <c r="A1084" s="1">
        <v>36627</v>
      </c>
      <c r="B1084" s="4">
        <v>36627</v>
      </c>
      <c r="C1084" s="14">
        <f>VLOOKUP($B1084,data!$A$6:$M$15000,10)</f>
        <v>2866000</v>
      </c>
      <c r="D1084" s="11">
        <f t="shared" si="42"/>
        <v>4</v>
      </c>
      <c r="E1084" s="14">
        <f t="shared" si="43"/>
        <v>2797000</v>
      </c>
    </row>
    <row r="1085" spans="1:5">
      <c r="A1085" s="1">
        <v>36628</v>
      </c>
      <c r="B1085" s="4">
        <v>36628</v>
      </c>
      <c r="C1085" s="14">
        <f>VLOOKUP($B1085,data!$A$6:$M$15000,10)</f>
        <v>3036000</v>
      </c>
      <c r="D1085" s="11">
        <f t="shared" si="42"/>
        <v>4</v>
      </c>
      <c r="E1085" s="14">
        <f t="shared" si="43"/>
        <v>2849285.7142857141</v>
      </c>
    </row>
    <row r="1086" spans="1:5">
      <c r="A1086" s="1">
        <v>36629</v>
      </c>
      <c r="B1086" s="4">
        <v>36629</v>
      </c>
      <c r="C1086" s="14">
        <f>VLOOKUP($B1086,data!$A$6:$M$15000,10)</f>
        <v>3085000</v>
      </c>
      <c r="D1086" s="11">
        <f t="shared" si="42"/>
        <v>4</v>
      </c>
      <c r="E1086" s="14">
        <f t="shared" si="43"/>
        <v>2893000</v>
      </c>
    </row>
    <row r="1087" spans="1:5">
      <c r="A1087" s="1">
        <v>36630</v>
      </c>
      <c r="B1087" s="4">
        <v>36630</v>
      </c>
      <c r="C1087" s="14">
        <f>VLOOKUP($B1087,data!$A$6:$M$15000,10)</f>
        <v>2946000</v>
      </c>
      <c r="D1087" s="11">
        <f t="shared" si="42"/>
        <v>4</v>
      </c>
      <c r="E1087" s="14">
        <f t="shared" si="43"/>
        <v>2895571.4285714286</v>
      </c>
    </row>
    <row r="1088" spans="1:5">
      <c r="A1088" s="1">
        <v>36631</v>
      </c>
      <c r="B1088" s="4">
        <v>36631</v>
      </c>
      <c r="C1088" s="14">
        <f>VLOOKUP($B1088,data!$A$6:$M$15000,10)</f>
        <v>2944000</v>
      </c>
      <c r="D1088" s="11">
        <f t="shared" si="42"/>
        <v>4</v>
      </c>
      <c r="E1088" s="14">
        <f t="shared" si="43"/>
        <v>2926428.5714285714</v>
      </c>
    </row>
    <row r="1089" spans="1:5">
      <c r="A1089" s="1">
        <v>36632</v>
      </c>
      <c r="B1089" s="4">
        <v>36632</v>
      </c>
      <c r="C1089" s="14">
        <f>VLOOKUP($B1089,data!$A$6:$M$15000,10)</f>
        <v>2943000</v>
      </c>
      <c r="D1089" s="11">
        <f t="shared" si="42"/>
        <v>4</v>
      </c>
      <c r="E1089" s="14">
        <f t="shared" si="43"/>
        <v>2951285.7142857141</v>
      </c>
    </row>
    <row r="1090" spans="1:5">
      <c r="A1090" s="1">
        <v>36633</v>
      </c>
      <c r="B1090" s="4">
        <v>36633</v>
      </c>
      <c r="C1090" s="14">
        <f>VLOOKUP($B1090,data!$A$6:$M$15000,10)</f>
        <v>2916000</v>
      </c>
      <c r="D1090" s="11">
        <f t="shared" si="42"/>
        <v>4</v>
      </c>
      <c r="E1090" s="14">
        <f t="shared" si="43"/>
        <v>2962285.7142857141</v>
      </c>
    </row>
    <row r="1091" spans="1:5">
      <c r="A1091" s="1">
        <v>36634</v>
      </c>
      <c r="B1091" s="4">
        <v>36634</v>
      </c>
      <c r="C1091" s="14">
        <f>VLOOKUP($B1091,data!$A$6:$M$15000,10)</f>
        <v>2815000</v>
      </c>
      <c r="D1091" s="11">
        <f t="shared" si="42"/>
        <v>4</v>
      </c>
      <c r="E1091" s="14">
        <f t="shared" si="43"/>
        <v>2955000</v>
      </c>
    </row>
    <row r="1092" spans="1:5">
      <c r="A1092" s="1">
        <v>36635</v>
      </c>
      <c r="B1092" s="4">
        <v>36635</v>
      </c>
      <c r="C1092" s="14">
        <f>VLOOKUP($B1092,data!$A$6:$M$15000,10)</f>
        <v>2714000</v>
      </c>
      <c r="D1092" s="11">
        <f t="shared" si="42"/>
        <v>4</v>
      </c>
      <c r="E1092" s="14">
        <f t="shared" si="43"/>
        <v>2909000</v>
      </c>
    </row>
    <row r="1093" spans="1:5">
      <c r="A1093" s="1">
        <v>36636</v>
      </c>
      <c r="B1093" s="4">
        <v>36636</v>
      </c>
      <c r="C1093" s="14">
        <f>VLOOKUP($B1093,data!$A$6:$M$15000,10)</f>
        <v>2763000</v>
      </c>
      <c r="D1093" s="11">
        <f t="shared" si="42"/>
        <v>4</v>
      </c>
      <c r="E1093" s="14">
        <f t="shared" si="43"/>
        <v>2863000</v>
      </c>
    </row>
    <row r="1094" spans="1:5">
      <c r="A1094" s="1">
        <v>36637</v>
      </c>
      <c r="B1094" s="4">
        <v>36637</v>
      </c>
      <c r="C1094" s="14">
        <f>VLOOKUP($B1094,data!$A$6:$M$15000,10)</f>
        <v>2813000</v>
      </c>
      <c r="D1094" s="11">
        <f t="shared" si="42"/>
        <v>4</v>
      </c>
      <c r="E1094" s="14">
        <f t="shared" si="43"/>
        <v>2844000</v>
      </c>
    </row>
    <row r="1095" spans="1:5">
      <c r="A1095" s="1">
        <v>36638</v>
      </c>
      <c r="B1095" s="4">
        <v>36638</v>
      </c>
      <c r="C1095" s="14">
        <f>VLOOKUP($B1095,data!$A$6:$M$15000,10)</f>
        <v>2717000</v>
      </c>
      <c r="D1095" s="11">
        <f t="shared" si="42"/>
        <v>4</v>
      </c>
      <c r="E1095" s="14">
        <f t="shared" si="43"/>
        <v>2811571.4285714286</v>
      </c>
    </row>
    <row r="1096" spans="1:5">
      <c r="A1096" s="1">
        <v>36639</v>
      </c>
      <c r="B1096" s="4">
        <v>36639</v>
      </c>
      <c r="C1096" s="14">
        <f>VLOOKUP($B1096,data!$A$6:$M$15000,10)</f>
        <v>2784000</v>
      </c>
      <c r="D1096" s="11">
        <f t="shared" si="42"/>
        <v>4</v>
      </c>
      <c r="E1096" s="14">
        <f t="shared" si="43"/>
        <v>2788857.1428571427</v>
      </c>
    </row>
    <row r="1097" spans="1:5">
      <c r="A1097" s="1">
        <v>36640</v>
      </c>
      <c r="B1097" s="4">
        <v>36640</v>
      </c>
      <c r="C1097" s="14">
        <f>VLOOKUP($B1097,data!$A$6:$M$15000,10)</f>
        <v>2758000</v>
      </c>
      <c r="D1097" s="11">
        <f t="shared" ref="D1097:D1160" si="44">IF(B1097&lt;&gt;"",MONTH(B1097),0)</f>
        <v>4</v>
      </c>
      <c r="E1097" s="14">
        <f t="shared" si="43"/>
        <v>2766285.7142857141</v>
      </c>
    </row>
    <row r="1098" spans="1:5">
      <c r="A1098" s="1">
        <v>36641</v>
      </c>
      <c r="B1098" s="4">
        <v>36641</v>
      </c>
      <c r="C1098" s="14">
        <f>VLOOKUP($B1098,data!$A$6:$M$15000,10)</f>
        <v>2810000</v>
      </c>
      <c r="D1098" s="11">
        <f t="shared" si="44"/>
        <v>4</v>
      </c>
      <c r="E1098" s="14">
        <f t="shared" si="43"/>
        <v>2765571.4285714286</v>
      </c>
    </row>
    <row r="1099" spans="1:5">
      <c r="A1099" s="1">
        <v>36642</v>
      </c>
      <c r="B1099" s="4">
        <v>36642</v>
      </c>
      <c r="C1099" s="14">
        <f>VLOOKUP($B1099,data!$A$6:$M$15000,10)</f>
        <v>2837000</v>
      </c>
      <c r="D1099" s="11">
        <f t="shared" si="44"/>
        <v>4</v>
      </c>
      <c r="E1099" s="14">
        <f t="shared" si="43"/>
        <v>2783142.8571428573</v>
      </c>
    </row>
    <row r="1100" spans="1:5">
      <c r="A1100" s="1">
        <v>36643</v>
      </c>
      <c r="B1100" s="4">
        <v>36643</v>
      </c>
      <c r="C1100" s="14">
        <f>VLOOKUP($B1100,data!$A$6:$M$15000,10)</f>
        <v>2895000</v>
      </c>
      <c r="D1100" s="11">
        <f t="shared" si="44"/>
        <v>4</v>
      </c>
      <c r="E1100" s="14">
        <f t="shared" si="43"/>
        <v>2802000</v>
      </c>
    </row>
    <row r="1101" spans="1:5">
      <c r="A1101" s="1">
        <v>36644</v>
      </c>
      <c r="B1101" s="4">
        <v>36644</v>
      </c>
      <c r="C1101" s="14">
        <f>VLOOKUP($B1101,data!$A$6:$M$15000,10)</f>
        <v>2984000</v>
      </c>
      <c r="D1101" s="11">
        <f t="shared" si="44"/>
        <v>4</v>
      </c>
      <c r="E1101" s="14">
        <f t="shared" ref="E1101:E1164" si="45">AVERAGE(C1095:C1101)</f>
        <v>2826428.5714285714</v>
      </c>
    </row>
    <row r="1102" spans="1:5">
      <c r="A1102" s="1">
        <v>36645</v>
      </c>
      <c r="B1102" s="4">
        <v>36645</v>
      </c>
      <c r="C1102" s="14">
        <f>VLOOKUP($B1102,data!$A$6:$M$15000,10)</f>
        <v>2627000</v>
      </c>
      <c r="D1102" s="11">
        <f t="shared" si="44"/>
        <v>4</v>
      </c>
      <c r="E1102" s="14">
        <f t="shared" si="45"/>
        <v>2813571.4285714286</v>
      </c>
    </row>
    <row r="1103" spans="1:5">
      <c r="A1103" s="1">
        <v>36646</v>
      </c>
      <c r="B1103" s="4">
        <v>36646</v>
      </c>
      <c r="C1103" s="14">
        <f>VLOOKUP($B1103,data!$A$6:$M$15000,10)</f>
        <v>2572000</v>
      </c>
      <c r="D1103" s="11">
        <f t="shared" si="44"/>
        <v>4</v>
      </c>
      <c r="E1103" s="14">
        <f t="shared" si="45"/>
        <v>2783285.7142857141</v>
      </c>
    </row>
    <row r="1104" spans="1:5">
      <c r="A1104" s="1">
        <v>36647</v>
      </c>
      <c r="B1104" s="4">
        <v>36647</v>
      </c>
      <c r="C1104" s="14">
        <f>VLOOKUP($B1104,data!$A$6:$M$15000,10)</f>
        <v>2822000</v>
      </c>
      <c r="D1104" s="11">
        <f t="shared" si="44"/>
        <v>5</v>
      </c>
      <c r="E1104" s="14">
        <f t="shared" si="45"/>
        <v>2792428.5714285714</v>
      </c>
    </row>
    <row r="1105" spans="1:5">
      <c r="A1105" s="1">
        <v>36648</v>
      </c>
      <c r="B1105" s="4">
        <v>36648</v>
      </c>
      <c r="C1105" s="14">
        <f>VLOOKUP($B1105,data!$A$6:$M$15000,10)</f>
        <v>2918000</v>
      </c>
      <c r="D1105" s="11">
        <f t="shared" si="44"/>
        <v>5</v>
      </c>
      <c r="E1105" s="14">
        <f t="shared" si="45"/>
        <v>2807857.1428571427</v>
      </c>
    </row>
    <row r="1106" spans="1:5">
      <c r="A1106" s="1">
        <v>36649</v>
      </c>
      <c r="B1106" s="4">
        <v>36649</v>
      </c>
      <c r="C1106" s="14">
        <f>VLOOKUP($B1106,data!$A$6:$M$15000,10)</f>
        <v>2830000</v>
      </c>
      <c r="D1106" s="11">
        <f t="shared" si="44"/>
        <v>5</v>
      </c>
      <c r="E1106" s="14">
        <f t="shared" si="45"/>
        <v>2806857.1428571427</v>
      </c>
    </row>
    <row r="1107" spans="1:5">
      <c r="A1107" s="1">
        <v>36650</v>
      </c>
      <c r="B1107" s="4">
        <v>36650</v>
      </c>
      <c r="C1107" s="14">
        <f>VLOOKUP($B1107,data!$A$6:$M$15000,10)</f>
        <v>2740000</v>
      </c>
      <c r="D1107" s="11">
        <f t="shared" si="44"/>
        <v>5</v>
      </c>
      <c r="E1107" s="14">
        <f t="shared" si="45"/>
        <v>2784714.2857142859</v>
      </c>
    </row>
    <row r="1108" spans="1:5">
      <c r="A1108" s="1">
        <v>36651</v>
      </c>
      <c r="B1108" s="4">
        <v>36651</v>
      </c>
      <c r="C1108" s="14">
        <f>VLOOKUP($B1108,data!$A$6:$M$15000,10)</f>
        <v>2838000</v>
      </c>
      <c r="D1108" s="11">
        <f t="shared" si="44"/>
        <v>5</v>
      </c>
      <c r="E1108" s="14">
        <f t="shared" si="45"/>
        <v>2763857.1428571427</v>
      </c>
    </row>
    <row r="1109" spans="1:5">
      <c r="A1109" s="1">
        <v>36652</v>
      </c>
      <c r="B1109" s="4">
        <v>36652</v>
      </c>
      <c r="C1109" s="14">
        <f>VLOOKUP($B1109,data!$A$6:$M$15000,10)</f>
        <v>2813000</v>
      </c>
      <c r="D1109" s="11">
        <f t="shared" si="44"/>
        <v>5</v>
      </c>
      <c r="E1109" s="14">
        <f t="shared" si="45"/>
        <v>2790428.5714285714</v>
      </c>
    </row>
    <row r="1110" spans="1:5">
      <c r="A1110" s="1">
        <v>36653</v>
      </c>
      <c r="B1110" s="4">
        <v>36653</v>
      </c>
      <c r="C1110" s="14">
        <f>VLOOKUP($B1110,data!$A$6:$M$15000,10)</f>
        <v>2841000</v>
      </c>
      <c r="D1110" s="11">
        <f t="shared" si="44"/>
        <v>5</v>
      </c>
      <c r="E1110" s="14">
        <f t="shared" si="45"/>
        <v>2828857.1428571427</v>
      </c>
    </row>
    <row r="1111" spans="1:5">
      <c r="A1111" s="1">
        <v>36654</v>
      </c>
      <c r="B1111" s="4">
        <v>36654</v>
      </c>
      <c r="C1111" s="14">
        <f>VLOOKUP($B1111,data!$A$6:$M$15000,10)</f>
        <v>2854000</v>
      </c>
      <c r="D1111" s="11">
        <f t="shared" si="44"/>
        <v>5</v>
      </c>
      <c r="E1111" s="14">
        <f t="shared" si="45"/>
        <v>2833428.5714285714</v>
      </c>
    </row>
    <row r="1112" spans="1:5">
      <c r="A1112" s="1">
        <v>36655</v>
      </c>
      <c r="B1112" s="4">
        <v>36655</v>
      </c>
      <c r="C1112" s="14">
        <f>VLOOKUP($B1112,data!$A$6:$M$15000,10)</f>
        <v>2818000</v>
      </c>
      <c r="D1112" s="11">
        <f t="shared" si="44"/>
        <v>5</v>
      </c>
      <c r="E1112" s="14">
        <f t="shared" si="45"/>
        <v>2819142.8571428573</v>
      </c>
    </row>
    <row r="1113" spans="1:5">
      <c r="A1113" s="1">
        <v>36656</v>
      </c>
      <c r="B1113" s="4">
        <v>36656</v>
      </c>
      <c r="C1113" s="14">
        <f>VLOOKUP($B1113,data!$A$6:$M$15000,10)</f>
        <v>2611000</v>
      </c>
      <c r="D1113" s="11">
        <f t="shared" si="44"/>
        <v>5</v>
      </c>
      <c r="E1113" s="14">
        <f t="shared" si="45"/>
        <v>2787857.1428571427</v>
      </c>
    </row>
    <row r="1114" spans="1:5">
      <c r="A1114" s="1">
        <v>36657</v>
      </c>
      <c r="B1114" s="4">
        <v>36657</v>
      </c>
      <c r="C1114" s="14">
        <f>VLOOKUP($B1114,data!$A$6:$M$15000,10)</f>
        <v>2789000</v>
      </c>
      <c r="D1114" s="11">
        <f t="shared" si="44"/>
        <v>5</v>
      </c>
      <c r="E1114" s="14">
        <f t="shared" si="45"/>
        <v>2794857.1428571427</v>
      </c>
    </row>
    <row r="1115" spans="1:5">
      <c r="A1115" s="1">
        <v>36658</v>
      </c>
      <c r="B1115" s="4">
        <v>36658</v>
      </c>
      <c r="C1115" s="14">
        <f>VLOOKUP($B1115,data!$A$6:$M$15000,10)</f>
        <v>2671000</v>
      </c>
      <c r="D1115" s="11">
        <f t="shared" si="44"/>
        <v>5</v>
      </c>
      <c r="E1115" s="14">
        <f t="shared" si="45"/>
        <v>2771000</v>
      </c>
    </row>
    <row r="1116" spans="1:5">
      <c r="A1116" s="1">
        <v>36659</v>
      </c>
      <c r="B1116" s="4">
        <v>36659</v>
      </c>
      <c r="C1116" s="14">
        <f>VLOOKUP($B1116,data!$A$6:$M$15000,10)</f>
        <v>2663000</v>
      </c>
      <c r="D1116" s="11">
        <f t="shared" si="44"/>
        <v>5</v>
      </c>
      <c r="E1116" s="14">
        <f t="shared" si="45"/>
        <v>2749571.4285714286</v>
      </c>
    </row>
    <row r="1117" spans="1:5">
      <c r="A1117" s="1">
        <v>36660</v>
      </c>
      <c r="B1117" s="4">
        <v>36660</v>
      </c>
      <c r="C1117" s="14">
        <f>VLOOKUP($B1117,data!$A$6:$M$15000,10)</f>
        <v>2724000</v>
      </c>
      <c r="D1117" s="11">
        <f t="shared" si="44"/>
        <v>5</v>
      </c>
      <c r="E1117" s="14">
        <f t="shared" si="45"/>
        <v>2732857.1428571427</v>
      </c>
    </row>
    <row r="1118" spans="1:5">
      <c r="A1118" s="1">
        <v>36661</v>
      </c>
      <c r="B1118" s="4">
        <v>36661</v>
      </c>
      <c r="C1118" s="14">
        <f>VLOOKUP($B1118,data!$A$6:$M$15000,10)</f>
        <v>2746000</v>
      </c>
      <c r="D1118" s="11">
        <f t="shared" si="44"/>
        <v>5</v>
      </c>
      <c r="E1118" s="14">
        <f t="shared" si="45"/>
        <v>2717428.5714285714</v>
      </c>
    </row>
    <row r="1119" spans="1:5">
      <c r="A1119" s="1">
        <v>36662</v>
      </c>
      <c r="B1119" s="4">
        <v>36662</v>
      </c>
      <c r="C1119" s="14">
        <f>VLOOKUP($B1119,data!$A$6:$M$15000,10)</f>
        <v>2640000</v>
      </c>
      <c r="D1119" s="11">
        <f t="shared" si="44"/>
        <v>5</v>
      </c>
      <c r="E1119" s="14">
        <f t="shared" si="45"/>
        <v>2692000</v>
      </c>
    </row>
    <row r="1120" spans="1:5">
      <c r="A1120" s="1">
        <v>36663</v>
      </c>
      <c r="B1120" s="4">
        <v>36663</v>
      </c>
      <c r="C1120" s="14">
        <f>VLOOKUP($B1120,data!$A$6:$M$15000,10)</f>
        <v>2811000</v>
      </c>
      <c r="D1120" s="11">
        <f t="shared" si="44"/>
        <v>5</v>
      </c>
      <c r="E1120" s="14">
        <f t="shared" si="45"/>
        <v>2720571.4285714286</v>
      </c>
    </row>
    <row r="1121" spans="1:5">
      <c r="A1121" s="1">
        <v>36664</v>
      </c>
      <c r="B1121" s="4">
        <v>36664</v>
      </c>
      <c r="C1121" s="14">
        <f>VLOOKUP($B1121,data!$A$6:$M$15000,10)</f>
        <v>2978000</v>
      </c>
      <c r="D1121" s="11">
        <f t="shared" si="44"/>
        <v>5</v>
      </c>
      <c r="E1121" s="14">
        <f t="shared" si="45"/>
        <v>2747571.4285714286</v>
      </c>
    </row>
    <row r="1122" spans="1:5">
      <c r="A1122" s="1">
        <v>36665</v>
      </c>
      <c r="B1122" s="4">
        <v>36665</v>
      </c>
      <c r="C1122" s="14">
        <f>VLOOKUP($B1122,data!$A$6:$M$15000,10)</f>
        <v>3032000</v>
      </c>
      <c r="D1122" s="11">
        <f t="shared" si="44"/>
        <v>5</v>
      </c>
      <c r="E1122" s="14">
        <f t="shared" si="45"/>
        <v>2799142.8571428573</v>
      </c>
    </row>
    <row r="1123" spans="1:5">
      <c r="A1123" s="1">
        <v>36666</v>
      </c>
      <c r="B1123" s="4">
        <v>36666</v>
      </c>
      <c r="C1123" s="14">
        <f>VLOOKUP($B1123,data!$A$6:$M$15000,10)</f>
        <v>2649000</v>
      </c>
      <c r="D1123" s="11">
        <f t="shared" si="44"/>
        <v>5</v>
      </c>
      <c r="E1123" s="14">
        <f t="shared" si="45"/>
        <v>2797142.8571428573</v>
      </c>
    </row>
    <row r="1124" spans="1:5">
      <c r="A1124" s="1">
        <v>36667</v>
      </c>
      <c r="B1124" s="4">
        <v>36667</v>
      </c>
      <c r="C1124" s="14">
        <f>VLOOKUP($B1124,data!$A$6:$M$15000,10)</f>
        <v>2902000</v>
      </c>
      <c r="D1124" s="11">
        <f t="shared" si="44"/>
        <v>5</v>
      </c>
      <c r="E1124" s="14">
        <f t="shared" si="45"/>
        <v>2822571.4285714286</v>
      </c>
    </row>
    <row r="1125" spans="1:5">
      <c r="A1125" s="1">
        <v>36668</v>
      </c>
      <c r="B1125" s="4">
        <v>36668</v>
      </c>
      <c r="C1125" s="14">
        <f>VLOOKUP($B1125,data!$A$6:$M$15000,10)</f>
        <v>2850000</v>
      </c>
      <c r="D1125" s="11">
        <f t="shared" si="44"/>
        <v>5</v>
      </c>
      <c r="E1125" s="14">
        <f t="shared" si="45"/>
        <v>2837428.5714285714</v>
      </c>
    </row>
    <row r="1126" spans="1:5">
      <c r="A1126" s="1">
        <v>36669</v>
      </c>
      <c r="B1126" s="4">
        <v>36669</v>
      </c>
      <c r="C1126" s="14">
        <f>VLOOKUP($B1126,data!$A$6:$M$15000,10)</f>
        <v>2881000</v>
      </c>
      <c r="D1126" s="11">
        <f t="shared" si="44"/>
        <v>5</v>
      </c>
      <c r="E1126" s="14">
        <f t="shared" si="45"/>
        <v>2871857.1428571427</v>
      </c>
    </row>
    <row r="1127" spans="1:5">
      <c r="A1127" s="1">
        <v>36670</v>
      </c>
      <c r="B1127" s="4">
        <v>36670</v>
      </c>
      <c r="C1127" s="14">
        <f>VLOOKUP($B1127,data!$A$6:$M$15000,10)</f>
        <v>3065000</v>
      </c>
      <c r="D1127" s="11">
        <f t="shared" si="44"/>
        <v>5</v>
      </c>
      <c r="E1127" s="14">
        <f t="shared" si="45"/>
        <v>2908142.8571428573</v>
      </c>
    </row>
    <row r="1128" spans="1:5">
      <c r="A1128" s="1">
        <v>36671</v>
      </c>
      <c r="B1128" s="4">
        <v>36671</v>
      </c>
      <c r="C1128" s="14">
        <f>VLOOKUP($B1128,data!$A$6:$M$15000,10)</f>
        <v>2934000</v>
      </c>
      <c r="D1128" s="11">
        <f t="shared" si="44"/>
        <v>5</v>
      </c>
      <c r="E1128" s="14">
        <f t="shared" si="45"/>
        <v>2901857.1428571427</v>
      </c>
    </row>
    <row r="1129" spans="1:5">
      <c r="A1129" s="1">
        <v>36672</v>
      </c>
      <c r="B1129" s="4">
        <v>36672</v>
      </c>
      <c r="C1129" s="14">
        <f>VLOOKUP($B1129,data!$A$6:$M$15000,10)</f>
        <v>3040000</v>
      </c>
      <c r="D1129" s="11">
        <f t="shared" si="44"/>
        <v>5</v>
      </c>
      <c r="E1129" s="14">
        <f t="shared" si="45"/>
        <v>2903000</v>
      </c>
    </row>
    <row r="1130" spans="1:5">
      <c r="A1130" s="1">
        <v>36673</v>
      </c>
      <c r="B1130" s="4">
        <v>36673</v>
      </c>
      <c r="C1130" s="14">
        <f>VLOOKUP($B1130,data!$A$6:$M$15000,10)</f>
        <v>2752000</v>
      </c>
      <c r="D1130" s="11">
        <f t="shared" si="44"/>
        <v>5</v>
      </c>
      <c r="E1130" s="14">
        <f t="shared" si="45"/>
        <v>2917714.2857142859</v>
      </c>
    </row>
    <row r="1131" spans="1:5">
      <c r="A1131" s="1">
        <v>36674</v>
      </c>
      <c r="B1131" s="4">
        <v>36674</v>
      </c>
      <c r="C1131" s="14">
        <f>VLOOKUP($B1131,data!$A$6:$M$15000,10)</f>
        <v>2674000</v>
      </c>
      <c r="D1131" s="11">
        <f t="shared" si="44"/>
        <v>5</v>
      </c>
      <c r="E1131" s="14">
        <f t="shared" si="45"/>
        <v>2885142.8571428573</v>
      </c>
    </row>
    <row r="1132" spans="1:5">
      <c r="A1132" s="1">
        <v>36675</v>
      </c>
      <c r="B1132" s="4">
        <v>36675</v>
      </c>
      <c r="C1132" s="14">
        <f>VLOOKUP($B1132,data!$A$6:$M$15000,10)</f>
        <v>2768000</v>
      </c>
      <c r="D1132" s="11">
        <f t="shared" si="44"/>
        <v>5</v>
      </c>
      <c r="E1132" s="14">
        <f t="shared" si="45"/>
        <v>2873428.5714285714</v>
      </c>
    </row>
    <row r="1133" spans="1:5">
      <c r="A1133" s="1">
        <v>36676</v>
      </c>
      <c r="B1133" s="4">
        <v>36676</v>
      </c>
      <c r="C1133" s="14">
        <f>VLOOKUP($B1133,data!$A$6:$M$15000,10)</f>
        <v>2813000</v>
      </c>
      <c r="D1133" s="11">
        <f t="shared" si="44"/>
        <v>5</v>
      </c>
      <c r="E1133" s="14">
        <f t="shared" si="45"/>
        <v>2863714.2857142859</v>
      </c>
    </row>
    <row r="1134" spans="1:5">
      <c r="A1134" s="1">
        <v>36677</v>
      </c>
      <c r="B1134" s="4">
        <v>36677</v>
      </c>
      <c r="C1134" s="14">
        <f>VLOOKUP($B1134,data!$A$6:$M$15000,10)</f>
        <v>3013000</v>
      </c>
      <c r="D1134" s="11">
        <f t="shared" si="44"/>
        <v>5</v>
      </c>
      <c r="E1134" s="14">
        <f t="shared" si="45"/>
        <v>2856285.7142857141</v>
      </c>
    </row>
    <row r="1135" spans="1:5">
      <c r="A1135" s="1">
        <v>36678</v>
      </c>
      <c r="B1135" s="4">
        <v>36678</v>
      </c>
      <c r="C1135" s="14">
        <f>VLOOKUP($B1135,data!$A$6:$M$15000,10)</f>
        <v>3137000</v>
      </c>
      <c r="D1135" s="11">
        <f t="shared" si="44"/>
        <v>6</v>
      </c>
      <c r="E1135" s="14">
        <f t="shared" si="45"/>
        <v>2885285.7142857141</v>
      </c>
    </row>
    <row r="1136" spans="1:5">
      <c r="A1136" s="1">
        <v>36679</v>
      </c>
      <c r="B1136" s="4">
        <v>36679</v>
      </c>
      <c r="C1136" s="14">
        <f>VLOOKUP($B1136,data!$A$6:$M$15000,10)</f>
        <v>3178000</v>
      </c>
      <c r="D1136" s="11">
        <f t="shared" si="44"/>
        <v>6</v>
      </c>
      <c r="E1136" s="14">
        <f t="shared" si="45"/>
        <v>2905000</v>
      </c>
    </row>
    <row r="1137" spans="1:5">
      <c r="A1137" s="1">
        <v>36680</v>
      </c>
      <c r="B1137" s="4">
        <v>36680</v>
      </c>
      <c r="C1137" s="14">
        <f>VLOOKUP($B1137,data!$A$6:$M$15000,10)</f>
        <v>2815000</v>
      </c>
      <c r="D1137" s="11">
        <f t="shared" si="44"/>
        <v>6</v>
      </c>
      <c r="E1137" s="14">
        <f t="shared" si="45"/>
        <v>2914000</v>
      </c>
    </row>
    <row r="1138" spans="1:5">
      <c r="A1138" s="1">
        <v>36681</v>
      </c>
      <c r="B1138" s="4">
        <v>36681</v>
      </c>
      <c r="C1138" s="14">
        <f>VLOOKUP($B1138,data!$A$6:$M$15000,10)</f>
        <v>2812000</v>
      </c>
      <c r="D1138" s="11">
        <f t="shared" si="44"/>
        <v>6</v>
      </c>
      <c r="E1138" s="14">
        <f t="shared" si="45"/>
        <v>2933714.2857142859</v>
      </c>
    </row>
    <row r="1139" spans="1:5">
      <c r="A1139" s="1">
        <v>36682</v>
      </c>
      <c r="B1139" s="4">
        <v>36682</v>
      </c>
      <c r="C1139" s="14">
        <f>VLOOKUP($B1139,data!$A$6:$M$15000,10)</f>
        <v>3074000</v>
      </c>
      <c r="D1139" s="11">
        <f t="shared" si="44"/>
        <v>6</v>
      </c>
      <c r="E1139" s="14">
        <f t="shared" si="45"/>
        <v>2977428.5714285714</v>
      </c>
    </row>
    <row r="1140" spans="1:5">
      <c r="A1140" s="1">
        <v>36683</v>
      </c>
      <c r="B1140" s="4">
        <v>36683</v>
      </c>
      <c r="C1140" s="14">
        <f>VLOOKUP($B1140,data!$A$6:$M$15000,10)</f>
        <v>3125000</v>
      </c>
      <c r="D1140" s="11">
        <f t="shared" si="44"/>
        <v>6</v>
      </c>
      <c r="E1140" s="14">
        <f t="shared" si="45"/>
        <v>3022000</v>
      </c>
    </row>
    <row r="1141" spans="1:5">
      <c r="A1141" s="1">
        <v>36684</v>
      </c>
      <c r="B1141" s="4">
        <v>36684</v>
      </c>
      <c r="C1141" s="14">
        <f>VLOOKUP($B1141,data!$A$6:$M$15000,10)</f>
        <v>3092000</v>
      </c>
      <c r="D1141" s="11">
        <f t="shared" si="44"/>
        <v>6</v>
      </c>
      <c r="E1141" s="14">
        <f t="shared" si="45"/>
        <v>3033285.7142857141</v>
      </c>
    </row>
    <row r="1142" spans="1:5">
      <c r="A1142" s="1">
        <v>36685</v>
      </c>
      <c r="B1142" s="4">
        <v>36685</v>
      </c>
      <c r="C1142" s="14">
        <f>VLOOKUP($B1142,data!$A$6:$M$15000,10)</f>
        <v>3245000</v>
      </c>
      <c r="D1142" s="11">
        <f t="shared" si="44"/>
        <v>6</v>
      </c>
      <c r="E1142" s="14">
        <f t="shared" si="45"/>
        <v>3048714.2857142859</v>
      </c>
    </row>
    <row r="1143" spans="1:5">
      <c r="A1143" s="1">
        <v>36686</v>
      </c>
      <c r="B1143" s="4">
        <v>36686</v>
      </c>
      <c r="C1143" s="14">
        <f>VLOOKUP($B1143,data!$A$6:$M$15000,10)</f>
        <v>3284000</v>
      </c>
      <c r="D1143" s="11">
        <f t="shared" si="44"/>
        <v>6</v>
      </c>
      <c r="E1143" s="14">
        <f t="shared" si="45"/>
        <v>3063857.1428571427</v>
      </c>
    </row>
    <row r="1144" spans="1:5">
      <c r="A1144" s="1">
        <v>36687</v>
      </c>
      <c r="B1144" s="4">
        <v>36687</v>
      </c>
      <c r="C1144" s="14">
        <f>VLOOKUP($B1144,data!$A$6:$M$15000,10)</f>
        <v>3145000</v>
      </c>
      <c r="D1144" s="11">
        <f t="shared" si="44"/>
        <v>6</v>
      </c>
      <c r="E1144" s="14">
        <f t="shared" si="45"/>
        <v>3111000</v>
      </c>
    </row>
    <row r="1145" spans="1:5">
      <c r="A1145" s="1">
        <v>36688</v>
      </c>
      <c r="B1145" s="4">
        <v>36688</v>
      </c>
      <c r="C1145" s="14">
        <f>VLOOKUP($B1145,data!$A$6:$M$15000,10)</f>
        <v>3185000</v>
      </c>
      <c r="D1145" s="11">
        <f t="shared" si="44"/>
        <v>6</v>
      </c>
      <c r="E1145" s="14">
        <f t="shared" si="45"/>
        <v>3164285.7142857141</v>
      </c>
    </row>
    <row r="1146" spans="1:5">
      <c r="A1146" s="1">
        <v>36689</v>
      </c>
      <c r="B1146" s="4">
        <v>36689</v>
      </c>
      <c r="C1146" s="14">
        <f>VLOOKUP($B1146,data!$A$6:$M$15000,10)</f>
        <v>3198000</v>
      </c>
      <c r="D1146" s="11">
        <f t="shared" si="44"/>
        <v>6</v>
      </c>
      <c r="E1146" s="14">
        <f t="shared" si="45"/>
        <v>3182000</v>
      </c>
    </row>
    <row r="1147" spans="1:5">
      <c r="A1147" s="1">
        <v>36690</v>
      </c>
      <c r="B1147" s="4">
        <v>36690</v>
      </c>
      <c r="C1147" s="14">
        <f>VLOOKUP($B1147,data!$A$6:$M$15000,10)</f>
        <v>3141000</v>
      </c>
      <c r="D1147" s="11">
        <f t="shared" si="44"/>
        <v>6</v>
      </c>
      <c r="E1147" s="14">
        <f t="shared" si="45"/>
        <v>3184285.7142857141</v>
      </c>
    </row>
    <row r="1148" spans="1:5">
      <c r="A1148" s="1">
        <v>36691</v>
      </c>
      <c r="B1148" s="4">
        <v>36691</v>
      </c>
      <c r="C1148" s="14">
        <f>VLOOKUP($B1148,data!$A$6:$M$15000,10)</f>
        <v>3126000</v>
      </c>
      <c r="D1148" s="11">
        <f t="shared" si="44"/>
        <v>6</v>
      </c>
      <c r="E1148" s="14">
        <f t="shared" si="45"/>
        <v>3189142.8571428573</v>
      </c>
    </row>
    <row r="1149" spans="1:5">
      <c r="A1149" s="1">
        <v>36692</v>
      </c>
      <c r="B1149" s="4">
        <v>36692</v>
      </c>
      <c r="C1149" s="14">
        <f>VLOOKUP($B1149,data!$A$6:$M$15000,10)</f>
        <v>3058000</v>
      </c>
      <c r="D1149" s="11">
        <f t="shared" si="44"/>
        <v>6</v>
      </c>
      <c r="E1149" s="14">
        <f t="shared" si="45"/>
        <v>3162428.5714285714</v>
      </c>
    </row>
    <row r="1150" spans="1:5">
      <c r="A1150" s="1">
        <v>36693</v>
      </c>
      <c r="B1150" s="4">
        <v>36693</v>
      </c>
      <c r="C1150" s="14">
        <f>VLOOKUP($B1150,data!$A$6:$M$15000,10)</f>
        <v>3041000</v>
      </c>
      <c r="D1150" s="11">
        <f t="shared" si="44"/>
        <v>6</v>
      </c>
      <c r="E1150" s="14">
        <f t="shared" si="45"/>
        <v>3127714.2857142859</v>
      </c>
    </row>
    <row r="1151" spans="1:5">
      <c r="A1151" s="1">
        <v>36694</v>
      </c>
      <c r="B1151" s="4">
        <v>36694</v>
      </c>
      <c r="C1151" s="14">
        <f>VLOOKUP($B1151,data!$A$6:$M$15000,10)</f>
        <v>3047000</v>
      </c>
      <c r="D1151" s="11">
        <f t="shared" si="44"/>
        <v>6</v>
      </c>
      <c r="E1151" s="14">
        <f t="shared" si="45"/>
        <v>3113714.2857142859</v>
      </c>
    </row>
    <row r="1152" spans="1:5">
      <c r="A1152" s="1">
        <v>36695</v>
      </c>
      <c r="B1152" s="4">
        <v>36695</v>
      </c>
      <c r="C1152" s="14">
        <f>VLOOKUP($B1152,data!$A$6:$M$15000,10)</f>
        <v>3083000</v>
      </c>
      <c r="D1152" s="11">
        <f t="shared" si="44"/>
        <v>6</v>
      </c>
      <c r="E1152" s="14">
        <f t="shared" si="45"/>
        <v>3099142.8571428573</v>
      </c>
    </row>
    <row r="1153" spans="1:5">
      <c r="A1153" s="1">
        <v>36696</v>
      </c>
      <c r="B1153" s="4">
        <v>36696</v>
      </c>
      <c r="C1153" s="14">
        <f>VLOOKUP($B1153,data!$A$6:$M$15000,10)</f>
        <v>3105000</v>
      </c>
      <c r="D1153" s="11">
        <f t="shared" si="44"/>
        <v>6</v>
      </c>
      <c r="E1153" s="14">
        <f t="shared" si="45"/>
        <v>3085857.1428571427</v>
      </c>
    </row>
    <row r="1154" spans="1:5">
      <c r="A1154" s="1">
        <v>36697</v>
      </c>
      <c r="B1154" s="4">
        <v>36697</v>
      </c>
      <c r="C1154" s="14">
        <f>VLOOKUP($B1154,data!$A$6:$M$15000,10)</f>
        <v>3207000</v>
      </c>
      <c r="D1154" s="11">
        <f t="shared" si="44"/>
        <v>6</v>
      </c>
      <c r="E1154" s="14">
        <f t="shared" si="45"/>
        <v>3095285.7142857141</v>
      </c>
    </row>
    <row r="1155" spans="1:5">
      <c r="A1155" s="1">
        <v>36698</v>
      </c>
      <c r="B1155" s="4">
        <v>36698</v>
      </c>
      <c r="C1155" s="14">
        <f>VLOOKUP($B1155,data!$A$6:$M$15000,10)</f>
        <v>3180000</v>
      </c>
      <c r="D1155" s="11">
        <f t="shared" si="44"/>
        <v>6</v>
      </c>
      <c r="E1155" s="14">
        <f t="shared" si="45"/>
        <v>3103000</v>
      </c>
    </row>
    <row r="1156" spans="1:5">
      <c r="A1156" s="1">
        <v>36699</v>
      </c>
      <c r="B1156" s="4">
        <v>36699</v>
      </c>
      <c r="C1156" s="14">
        <f>VLOOKUP($B1156,data!$A$6:$M$15000,10)</f>
        <v>3250000</v>
      </c>
      <c r="D1156" s="11">
        <f t="shared" si="44"/>
        <v>6</v>
      </c>
      <c r="E1156" s="14">
        <f t="shared" si="45"/>
        <v>3130428.5714285714</v>
      </c>
    </row>
    <row r="1157" spans="1:5">
      <c r="A1157" s="1">
        <v>36700</v>
      </c>
      <c r="B1157" s="4">
        <v>36700</v>
      </c>
      <c r="C1157" s="14">
        <f>VLOOKUP($B1157,data!$A$6:$M$15000,10)</f>
        <v>3444000</v>
      </c>
      <c r="D1157" s="11">
        <f t="shared" si="44"/>
        <v>6</v>
      </c>
      <c r="E1157" s="14">
        <f t="shared" si="45"/>
        <v>3188000</v>
      </c>
    </row>
    <row r="1158" spans="1:5">
      <c r="A1158" s="1">
        <v>36701</v>
      </c>
      <c r="B1158" s="4">
        <v>36701</v>
      </c>
      <c r="C1158" s="14">
        <f>VLOOKUP($B1158,data!$A$6:$M$15000,10)</f>
        <v>3353000</v>
      </c>
      <c r="D1158" s="11">
        <f t="shared" si="44"/>
        <v>6</v>
      </c>
      <c r="E1158" s="14">
        <f t="shared" si="45"/>
        <v>3231714.2857142859</v>
      </c>
    </row>
    <row r="1159" spans="1:5">
      <c r="A1159" s="1">
        <v>36702</v>
      </c>
      <c r="B1159" s="4">
        <v>36702</v>
      </c>
      <c r="C1159" s="14">
        <f>VLOOKUP($B1159,data!$A$6:$M$15000,10)</f>
        <v>3280000</v>
      </c>
      <c r="D1159" s="11">
        <f t="shared" si="44"/>
        <v>6</v>
      </c>
      <c r="E1159" s="14">
        <f t="shared" si="45"/>
        <v>3259857.1428571427</v>
      </c>
    </row>
    <row r="1160" spans="1:5">
      <c r="A1160" s="1">
        <v>36703</v>
      </c>
      <c r="B1160" s="4">
        <v>36703</v>
      </c>
      <c r="C1160" s="14">
        <f>VLOOKUP($B1160,data!$A$6:$M$15000,10)</f>
        <v>3172000</v>
      </c>
      <c r="D1160" s="11">
        <f t="shared" si="44"/>
        <v>6</v>
      </c>
      <c r="E1160" s="14">
        <f t="shared" si="45"/>
        <v>3269428.5714285714</v>
      </c>
    </row>
    <row r="1161" spans="1:5">
      <c r="A1161" s="1">
        <v>36704</v>
      </c>
      <c r="B1161" s="4">
        <v>36704</v>
      </c>
      <c r="C1161" s="14">
        <f>VLOOKUP($B1161,data!$A$6:$M$15000,10)</f>
        <v>3362000</v>
      </c>
      <c r="D1161" s="11">
        <f t="shared" ref="D1161:D1224" si="46">IF(B1161&lt;&gt;"",MONTH(B1161),0)</f>
        <v>6</v>
      </c>
      <c r="E1161" s="14">
        <f t="shared" si="45"/>
        <v>3291571.4285714286</v>
      </c>
    </row>
    <row r="1162" spans="1:5">
      <c r="A1162" s="1">
        <v>36705</v>
      </c>
      <c r="B1162" s="4">
        <v>36705</v>
      </c>
      <c r="C1162" s="14">
        <f>VLOOKUP($B1162,data!$A$6:$M$15000,10)</f>
        <v>3284000</v>
      </c>
      <c r="D1162" s="11">
        <f t="shared" si="46"/>
        <v>6</v>
      </c>
      <c r="E1162" s="14">
        <f t="shared" si="45"/>
        <v>3306428.5714285714</v>
      </c>
    </row>
    <row r="1163" spans="1:5">
      <c r="A1163" s="1">
        <v>36706</v>
      </c>
      <c r="B1163" s="4">
        <v>36706</v>
      </c>
      <c r="C1163" s="14">
        <f>VLOOKUP($B1163,data!$A$6:$M$15000,10)</f>
        <v>3353000</v>
      </c>
      <c r="D1163" s="11">
        <f t="shared" si="46"/>
        <v>6</v>
      </c>
      <c r="E1163" s="14">
        <f t="shared" si="45"/>
        <v>3321142.8571428573</v>
      </c>
    </row>
    <row r="1164" spans="1:5">
      <c r="A1164" s="1">
        <v>36707</v>
      </c>
      <c r="B1164" s="4">
        <v>36707</v>
      </c>
      <c r="C1164" s="14">
        <f>VLOOKUP($B1164,data!$A$6:$M$15000,10)</f>
        <v>3235000</v>
      </c>
      <c r="D1164" s="11">
        <f t="shared" si="46"/>
        <v>6</v>
      </c>
      <c r="E1164" s="14">
        <f t="shared" si="45"/>
        <v>3291285.7142857141</v>
      </c>
    </row>
    <row r="1165" spans="1:5">
      <c r="A1165" s="1">
        <v>36708</v>
      </c>
      <c r="B1165" s="4">
        <v>36708</v>
      </c>
      <c r="C1165" s="14">
        <f>VLOOKUP($B1165,data!$A$6:$M$15000,10)</f>
        <v>3133000</v>
      </c>
      <c r="D1165" s="11">
        <f t="shared" si="46"/>
        <v>7</v>
      </c>
      <c r="E1165" s="14">
        <f t="shared" ref="E1165:E1228" si="47">AVERAGE(C1159:C1165)</f>
        <v>3259857.1428571427</v>
      </c>
    </row>
    <row r="1166" spans="1:5">
      <c r="A1166" s="1">
        <v>36709</v>
      </c>
      <c r="B1166" s="4">
        <v>36709</v>
      </c>
      <c r="C1166" s="14">
        <f>VLOOKUP($B1166,data!$A$6:$M$15000,10)</f>
        <v>3193000</v>
      </c>
      <c r="D1166" s="11">
        <f t="shared" si="46"/>
        <v>7</v>
      </c>
      <c r="E1166" s="14">
        <f t="shared" si="47"/>
        <v>3247428.5714285714</v>
      </c>
    </row>
    <row r="1167" spans="1:5">
      <c r="A1167" s="1">
        <v>36710</v>
      </c>
      <c r="B1167" s="4">
        <v>36710</v>
      </c>
      <c r="C1167" s="14">
        <f>VLOOKUP($B1167,data!$A$6:$M$15000,10)</f>
        <v>3217000</v>
      </c>
      <c r="D1167" s="11">
        <f t="shared" si="46"/>
        <v>7</v>
      </c>
      <c r="E1167" s="14">
        <f t="shared" si="47"/>
        <v>3253857.1428571427</v>
      </c>
    </row>
    <row r="1168" spans="1:5">
      <c r="A1168" s="1">
        <v>36711</v>
      </c>
      <c r="B1168" s="4">
        <v>36711</v>
      </c>
      <c r="C1168" s="14">
        <f>VLOOKUP($B1168,data!$A$6:$M$15000,10)</f>
        <v>3210000</v>
      </c>
      <c r="D1168" s="11">
        <f t="shared" si="46"/>
        <v>7</v>
      </c>
      <c r="E1168" s="14">
        <f t="shared" si="47"/>
        <v>3232142.8571428573</v>
      </c>
    </row>
    <row r="1169" spans="1:5">
      <c r="A1169" s="1">
        <v>36712</v>
      </c>
      <c r="B1169" s="4">
        <v>36712</v>
      </c>
      <c r="C1169" s="14">
        <f>VLOOKUP($B1169,data!$A$6:$M$15000,10)</f>
        <v>3232000</v>
      </c>
      <c r="D1169" s="11">
        <f t="shared" si="46"/>
        <v>7</v>
      </c>
      <c r="E1169" s="14">
        <f t="shared" si="47"/>
        <v>3224714.2857142859</v>
      </c>
    </row>
    <row r="1170" spans="1:5">
      <c r="A1170" s="1">
        <v>36713</v>
      </c>
      <c r="B1170" s="4">
        <v>36713</v>
      </c>
      <c r="C1170" s="14">
        <f>VLOOKUP($B1170,data!$A$6:$M$15000,10)</f>
        <v>3389000</v>
      </c>
      <c r="D1170" s="11">
        <f t="shared" si="46"/>
        <v>7</v>
      </c>
      <c r="E1170" s="14">
        <f t="shared" si="47"/>
        <v>3229857.1428571427</v>
      </c>
    </row>
    <row r="1171" spans="1:5">
      <c r="A1171" s="1">
        <v>36714</v>
      </c>
      <c r="B1171" s="4">
        <v>36714</v>
      </c>
      <c r="C1171" s="14">
        <f>VLOOKUP($B1171,data!$A$6:$M$15000,10)</f>
        <v>3482000</v>
      </c>
      <c r="D1171" s="11">
        <f t="shared" si="46"/>
        <v>7</v>
      </c>
      <c r="E1171" s="14">
        <f t="shared" si="47"/>
        <v>3265142.8571428573</v>
      </c>
    </row>
    <row r="1172" spans="1:5">
      <c r="A1172" s="1">
        <v>36715</v>
      </c>
      <c r="B1172" s="4">
        <v>36715</v>
      </c>
      <c r="C1172" s="14">
        <f>VLOOKUP($B1172,data!$A$6:$M$15000,10)</f>
        <v>3229000</v>
      </c>
      <c r="D1172" s="11">
        <f t="shared" si="46"/>
        <v>7</v>
      </c>
      <c r="E1172" s="14">
        <f t="shared" si="47"/>
        <v>3278857.1428571427</v>
      </c>
    </row>
    <row r="1173" spans="1:5">
      <c r="A1173" s="1">
        <v>36716</v>
      </c>
      <c r="B1173" s="4">
        <v>36716</v>
      </c>
      <c r="C1173" s="14">
        <f>VLOOKUP($B1173,data!$A$6:$M$15000,10)</f>
        <v>3222000</v>
      </c>
      <c r="D1173" s="11">
        <f t="shared" si="46"/>
        <v>7</v>
      </c>
      <c r="E1173" s="14">
        <f t="shared" si="47"/>
        <v>3283000</v>
      </c>
    </row>
    <row r="1174" spans="1:5">
      <c r="A1174" s="1">
        <v>36717</v>
      </c>
      <c r="B1174" s="4">
        <v>36717</v>
      </c>
      <c r="C1174" s="14">
        <f>VLOOKUP($B1174,data!$A$6:$M$15000,10)</f>
        <v>3138000</v>
      </c>
      <c r="D1174" s="11">
        <f t="shared" si="46"/>
        <v>7</v>
      </c>
      <c r="E1174" s="14">
        <f t="shared" si="47"/>
        <v>3271714.2857142859</v>
      </c>
    </row>
    <row r="1175" spans="1:5">
      <c r="A1175" s="1">
        <v>36718</v>
      </c>
      <c r="B1175" s="4">
        <v>36718</v>
      </c>
      <c r="C1175" s="14">
        <f>VLOOKUP($B1175,data!$A$6:$M$15000,10)</f>
        <v>3224000</v>
      </c>
      <c r="D1175" s="11">
        <f t="shared" si="46"/>
        <v>7</v>
      </c>
      <c r="E1175" s="14">
        <f t="shared" si="47"/>
        <v>3273714.2857142859</v>
      </c>
    </row>
    <row r="1176" spans="1:5">
      <c r="A1176" s="1">
        <v>36719</v>
      </c>
      <c r="B1176" s="4">
        <v>36719</v>
      </c>
      <c r="C1176" s="14">
        <f>VLOOKUP($B1176,data!$A$6:$M$15000,10)</f>
        <v>3218000</v>
      </c>
      <c r="D1176" s="11">
        <f t="shared" si="46"/>
        <v>7</v>
      </c>
      <c r="E1176" s="14">
        <f t="shared" si="47"/>
        <v>3271714.2857142859</v>
      </c>
    </row>
    <row r="1177" spans="1:5">
      <c r="A1177" s="1">
        <v>36720</v>
      </c>
      <c r="B1177" s="4">
        <v>36720</v>
      </c>
      <c r="C1177" s="14">
        <f>VLOOKUP($B1177,data!$A$6:$M$15000,10)</f>
        <v>3387000</v>
      </c>
      <c r="D1177" s="11">
        <f t="shared" si="46"/>
        <v>7</v>
      </c>
      <c r="E1177" s="14">
        <f t="shared" si="47"/>
        <v>3271428.5714285714</v>
      </c>
    </row>
    <row r="1178" spans="1:5">
      <c r="A1178" s="1">
        <v>36721</v>
      </c>
      <c r="B1178" s="4">
        <v>36721</v>
      </c>
      <c r="C1178" s="14">
        <f>VLOOKUP($B1178,data!$A$6:$M$15000,10)</f>
        <v>3387000</v>
      </c>
      <c r="D1178" s="11">
        <f t="shared" si="46"/>
        <v>7</v>
      </c>
      <c r="E1178" s="14">
        <f t="shared" si="47"/>
        <v>3257857.1428571427</v>
      </c>
    </row>
    <row r="1179" spans="1:5">
      <c r="A1179" s="1">
        <v>36722</v>
      </c>
      <c r="B1179" s="4">
        <v>36722</v>
      </c>
      <c r="C1179" s="14">
        <f>VLOOKUP($B1179,data!$A$6:$M$15000,10)</f>
        <v>3224000</v>
      </c>
      <c r="D1179" s="11">
        <f t="shared" si="46"/>
        <v>7</v>
      </c>
      <c r="E1179" s="14">
        <f t="shared" si="47"/>
        <v>3257142.8571428573</v>
      </c>
    </row>
    <row r="1180" spans="1:5">
      <c r="A1180" s="1">
        <v>36723</v>
      </c>
      <c r="B1180" s="4">
        <v>36723</v>
      </c>
      <c r="C1180" s="14">
        <f>VLOOKUP($B1180,data!$A$6:$M$15000,10)</f>
        <v>3167000</v>
      </c>
      <c r="D1180" s="11">
        <f t="shared" si="46"/>
        <v>7</v>
      </c>
      <c r="E1180" s="14">
        <f t="shared" si="47"/>
        <v>3249285.7142857141</v>
      </c>
    </row>
    <row r="1181" spans="1:5">
      <c r="A1181" s="1">
        <v>36724</v>
      </c>
      <c r="B1181" s="4">
        <v>36724</v>
      </c>
      <c r="C1181" s="14">
        <f>VLOOKUP($B1181,data!$A$6:$M$15000,10)</f>
        <v>3147000</v>
      </c>
      <c r="D1181" s="11">
        <f t="shared" si="46"/>
        <v>7</v>
      </c>
      <c r="E1181" s="14">
        <f t="shared" si="47"/>
        <v>3250571.4285714286</v>
      </c>
    </row>
    <row r="1182" spans="1:5">
      <c r="A1182" s="1">
        <v>36725</v>
      </c>
      <c r="B1182" s="4">
        <v>36725</v>
      </c>
      <c r="C1182" s="14">
        <f>VLOOKUP($B1182,data!$A$6:$M$15000,10)</f>
        <v>3144000</v>
      </c>
      <c r="D1182" s="11">
        <f t="shared" si="46"/>
        <v>7</v>
      </c>
      <c r="E1182" s="14">
        <f t="shared" si="47"/>
        <v>3239142.8571428573</v>
      </c>
    </row>
    <row r="1183" spans="1:5">
      <c r="A1183" s="1">
        <v>36726</v>
      </c>
      <c r="B1183" s="4">
        <v>36726</v>
      </c>
      <c r="C1183" s="14">
        <f>VLOOKUP($B1183,data!$A$6:$M$15000,10)</f>
        <v>3246000</v>
      </c>
      <c r="D1183" s="11">
        <f t="shared" si="46"/>
        <v>7</v>
      </c>
      <c r="E1183" s="14">
        <f t="shared" si="47"/>
        <v>3243142.8571428573</v>
      </c>
    </row>
    <row r="1184" spans="1:5">
      <c r="A1184" s="1">
        <v>36727</v>
      </c>
      <c r="B1184" s="4">
        <v>36727</v>
      </c>
      <c r="C1184" s="14">
        <f>VLOOKUP($B1184,data!$A$6:$M$15000,10)</f>
        <v>3262000</v>
      </c>
      <c r="D1184" s="11">
        <f t="shared" si="46"/>
        <v>7</v>
      </c>
      <c r="E1184" s="14">
        <f t="shared" si="47"/>
        <v>3225285.7142857141</v>
      </c>
    </row>
    <row r="1185" spans="1:5">
      <c r="A1185" s="1">
        <v>36728</v>
      </c>
      <c r="B1185" s="4">
        <v>36728</v>
      </c>
      <c r="C1185" s="14">
        <f>VLOOKUP($B1185,data!$A$6:$M$15000,10)</f>
        <v>3322000</v>
      </c>
      <c r="D1185" s="11">
        <f t="shared" si="46"/>
        <v>7</v>
      </c>
      <c r="E1185" s="14">
        <f t="shared" si="47"/>
        <v>3216000</v>
      </c>
    </row>
    <row r="1186" spans="1:5">
      <c r="A1186" s="1">
        <v>36729</v>
      </c>
      <c r="B1186" s="4">
        <v>36729</v>
      </c>
      <c r="C1186" s="14">
        <f>VLOOKUP($B1186,data!$A$6:$M$15000,10)</f>
        <v>3462000</v>
      </c>
      <c r="D1186" s="11">
        <f t="shared" si="46"/>
        <v>7</v>
      </c>
      <c r="E1186" s="14">
        <f t="shared" si="47"/>
        <v>3250000</v>
      </c>
    </row>
    <row r="1187" spans="1:5">
      <c r="A1187" s="1">
        <v>36730</v>
      </c>
      <c r="B1187" s="4">
        <v>36730</v>
      </c>
      <c r="C1187" s="14">
        <f>VLOOKUP($B1187,data!$A$6:$M$15000,10)</f>
        <v>3371000</v>
      </c>
      <c r="D1187" s="11">
        <f t="shared" si="46"/>
        <v>7</v>
      </c>
      <c r="E1187" s="14">
        <f t="shared" si="47"/>
        <v>3279142.8571428573</v>
      </c>
    </row>
    <row r="1188" spans="1:5">
      <c r="A1188" s="1">
        <v>36731</v>
      </c>
      <c r="B1188" s="4">
        <v>36731</v>
      </c>
      <c r="C1188" s="14">
        <f>VLOOKUP($B1188,data!$A$6:$M$15000,10)</f>
        <v>3392000</v>
      </c>
      <c r="D1188" s="11">
        <f t="shared" si="46"/>
        <v>7</v>
      </c>
      <c r="E1188" s="14">
        <f t="shared" si="47"/>
        <v>3314142.8571428573</v>
      </c>
    </row>
    <row r="1189" spans="1:5">
      <c r="A1189" s="1">
        <v>36732</v>
      </c>
      <c r="B1189" s="4">
        <v>36732</v>
      </c>
      <c r="C1189" s="14">
        <f>VLOOKUP($B1189,data!$A$6:$M$15000,10)</f>
        <v>3370000</v>
      </c>
      <c r="D1189" s="11">
        <f t="shared" si="46"/>
        <v>7</v>
      </c>
      <c r="E1189" s="14">
        <f t="shared" si="47"/>
        <v>3346428.5714285714</v>
      </c>
    </row>
    <row r="1190" spans="1:5">
      <c r="A1190" s="1">
        <v>36733</v>
      </c>
      <c r="B1190" s="4">
        <v>36733</v>
      </c>
      <c r="C1190" s="14">
        <f>VLOOKUP($B1190,data!$A$6:$M$15000,10)</f>
        <v>3352000</v>
      </c>
      <c r="D1190" s="11">
        <f t="shared" si="46"/>
        <v>7</v>
      </c>
      <c r="E1190" s="14">
        <f t="shared" si="47"/>
        <v>3361571.4285714286</v>
      </c>
    </row>
    <row r="1191" spans="1:5">
      <c r="A1191" s="1">
        <v>36734</v>
      </c>
      <c r="B1191" s="4">
        <v>36734</v>
      </c>
      <c r="C1191" s="14">
        <f>VLOOKUP($B1191,data!$A$6:$M$15000,10)</f>
        <v>3473000</v>
      </c>
      <c r="D1191" s="11">
        <f t="shared" si="46"/>
        <v>7</v>
      </c>
      <c r="E1191" s="14">
        <f t="shared" si="47"/>
        <v>3391714.2857142859</v>
      </c>
    </row>
    <row r="1192" spans="1:5">
      <c r="A1192" s="1">
        <v>36735</v>
      </c>
      <c r="B1192" s="4">
        <v>36735</v>
      </c>
      <c r="C1192" s="14">
        <f>VLOOKUP($B1192,data!$A$6:$M$15000,10)</f>
        <v>3457000</v>
      </c>
      <c r="D1192" s="11">
        <f t="shared" si="46"/>
        <v>7</v>
      </c>
      <c r="E1192" s="14">
        <f t="shared" si="47"/>
        <v>3411000</v>
      </c>
    </row>
    <row r="1193" spans="1:5">
      <c r="A1193" s="1">
        <v>36736</v>
      </c>
      <c r="B1193" s="4">
        <v>36736</v>
      </c>
      <c r="C1193" s="14">
        <f>VLOOKUP($B1193,data!$A$6:$M$15000,10)</f>
        <v>3425000</v>
      </c>
      <c r="D1193" s="11">
        <f t="shared" si="46"/>
        <v>7</v>
      </c>
      <c r="E1193" s="14">
        <f t="shared" si="47"/>
        <v>3405714.2857142859</v>
      </c>
    </row>
    <row r="1194" spans="1:5">
      <c r="A1194" s="1">
        <v>36737</v>
      </c>
      <c r="B1194" s="4">
        <v>36737</v>
      </c>
      <c r="C1194" s="14">
        <f>VLOOKUP($B1194,data!$A$6:$M$15000,10)</f>
        <v>3380000</v>
      </c>
      <c r="D1194" s="11">
        <f t="shared" si="46"/>
        <v>7</v>
      </c>
      <c r="E1194" s="14">
        <f t="shared" si="47"/>
        <v>3407000</v>
      </c>
    </row>
    <row r="1195" spans="1:5">
      <c r="A1195" s="1">
        <v>36738</v>
      </c>
      <c r="B1195" s="4">
        <v>36738</v>
      </c>
      <c r="C1195" s="14">
        <f>VLOOKUP($B1195,data!$A$6:$M$15000,10)</f>
        <v>3265000</v>
      </c>
      <c r="D1195" s="11">
        <f t="shared" si="46"/>
        <v>7</v>
      </c>
      <c r="E1195" s="14">
        <f t="shared" si="47"/>
        <v>3388857.1428571427</v>
      </c>
    </row>
    <row r="1196" spans="1:5">
      <c r="A1196" s="1">
        <v>36739</v>
      </c>
      <c r="B1196" s="4">
        <v>36739</v>
      </c>
      <c r="C1196" s="14">
        <f>VLOOKUP($B1196,data!$A$6:$M$15000,10)</f>
        <v>3156000</v>
      </c>
      <c r="D1196" s="11">
        <f t="shared" si="46"/>
        <v>8</v>
      </c>
      <c r="E1196" s="14">
        <f t="shared" si="47"/>
        <v>3358285.7142857141</v>
      </c>
    </row>
    <row r="1197" spans="1:5">
      <c r="A1197" s="1">
        <v>36740</v>
      </c>
      <c r="B1197" s="4">
        <v>36740</v>
      </c>
      <c r="C1197" s="14">
        <f>VLOOKUP($B1197,data!$A$6:$M$15000,10)</f>
        <v>3202000</v>
      </c>
      <c r="D1197" s="11">
        <f t="shared" si="46"/>
        <v>8</v>
      </c>
      <c r="E1197" s="14">
        <f t="shared" si="47"/>
        <v>3336857.1428571427</v>
      </c>
    </row>
    <row r="1198" spans="1:5">
      <c r="A1198" s="1">
        <v>36741</v>
      </c>
      <c r="B1198" s="4">
        <v>36741</v>
      </c>
      <c r="C1198" s="14">
        <f>VLOOKUP($B1198,data!$A$6:$M$15000,10)</f>
        <v>3269000</v>
      </c>
      <c r="D1198" s="11">
        <f t="shared" si="46"/>
        <v>8</v>
      </c>
      <c r="E1198" s="14">
        <f t="shared" si="47"/>
        <v>3307714.2857142859</v>
      </c>
    </row>
    <row r="1199" spans="1:5">
      <c r="A1199" s="1">
        <v>36742</v>
      </c>
      <c r="B1199" s="4">
        <v>36742</v>
      </c>
      <c r="C1199" s="14">
        <f>VLOOKUP($B1199,data!$A$6:$M$15000,10)</f>
        <v>3413000</v>
      </c>
      <c r="D1199" s="11">
        <f t="shared" si="46"/>
        <v>8</v>
      </c>
      <c r="E1199" s="14">
        <f t="shared" si="47"/>
        <v>3301428.5714285714</v>
      </c>
    </row>
    <row r="1200" spans="1:5">
      <c r="A1200" s="1">
        <v>36743</v>
      </c>
      <c r="B1200" s="4">
        <v>36743</v>
      </c>
      <c r="C1200" s="14">
        <f>VLOOKUP($B1200,data!$A$6:$M$15000,10)</f>
        <v>3452000</v>
      </c>
      <c r="D1200" s="11">
        <f t="shared" si="46"/>
        <v>8</v>
      </c>
      <c r="E1200" s="14">
        <f t="shared" si="47"/>
        <v>3305285.7142857141</v>
      </c>
    </row>
    <row r="1201" spans="1:5">
      <c r="A1201" s="1">
        <v>36744</v>
      </c>
      <c r="B1201" s="4">
        <v>36744</v>
      </c>
      <c r="C1201" s="14">
        <f>VLOOKUP($B1201,data!$A$6:$M$15000,10)</f>
        <v>3451000</v>
      </c>
      <c r="D1201" s="11">
        <f t="shared" si="46"/>
        <v>8</v>
      </c>
      <c r="E1201" s="14">
        <f t="shared" si="47"/>
        <v>3315428.5714285714</v>
      </c>
    </row>
    <row r="1202" spans="1:5">
      <c r="A1202" s="1">
        <v>36745</v>
      </c>
      <c r="B1202" s="4">
        <v>36745</v>
      </c>
      <c r="C1202" s="14">
        <f>VLOOKUP($B1202,data!$A$6:$M$15000,10)</f>
        <v>3399000</v>
      </c>
      <c r="D1202" s="11">
        <f t="shared" si="46"/>
        <v>8</v>
      </c>
      <c r="E1202" s="14">
        <f t="shared" si="47"/>
        <v>3334571.4285714286</v>
      </c>
    </row>
    <row r="1203" spans="1:5">
      <c r="A1203" s="1">
        <v>36746</v>
      </c>
      <c r="B1203" s="4">
        <v>36746</v>
      </c>
      <c r="C1203" s="14">
        <f>VLOOKUP($B1203,data!$A$6:$M$15000,10)</f>
        <v>3449000</v>
      </c>
      <c r="D1203" s="11">
        <f t="shared" si="46"/>
        <v>8</v>
      </c>
      <c r="E1203" s="14">
        <f t="shared" si="47"/>
        <v>3376428.5714285714</v>
      </c>
    </row>
    <row r="1204" spans="1:5">
      <c r="A1204" s="1">
        <v>36747</v>
      </c>
      <c r="B1204" s="4">
        <v>36747</v>
      </c>
      <c r="C1204" s="14">
        <f>VLOOKUP($B1204,data!$A$6:$M$15000,10)</f>
        <v>3483000</v>
      </c>
      <c r="D1204" s="11">
        <f t="shared" si="46"/>
        <v>8</v>
      </c>
      <c r="E1204" s="14">
        <f t="shared" si="47"/>
        <v>3416571.4285714286</v>
      </c>
    </row>
    <row r="1205" spans="1:5">
      <c r="A1205" s="1">
        <v>36748</v>
      </c>
      <c r="B1205" s="4">
        <v>36748</v>
      </c>
      <c r="C1205" s="14">
        <f>VLOOKUP($B1205,data!$A$6:$M$15000,10)</f>
        <v>3302000</v>
      </c>
      <c r="D1205" s="11">
        <f t="shared" si="46"/>
        <v>8</v>
      </c>
      <c r="E1205" s="14">
        <f t="shared" si="47"/>
        <v>3421285.7142857141</v>
      </c>
    </row>
    <row r="1206" spans="1:5">
      <c r="A1206" s="1">
        <v>36749</v>
      </c>
      <c r="B1206" s="4">
        <v>36749</v>
      </c>
      <c r="C1206" s="14">
        <f>VLOOKUP($B1206,data!$A$6:$M$15000,10)</f>
        <v>3352000</v>
      </c>
      <c r="D1206" s="11">
        <f t="shared" si="46"/>
        <v>8</v>
      </c>
      <c r="E1206" s="14">
        <f t="shared" si="47"/>
        <v>3412571.4285714286</v>
      </c>
    </row>
    <row r="1207" spans="1:5">
      <c r="A1207" s="1">
        <v>36750</v>
      </c>
      <c r="B1207" s="4">
        <v>36750</v>
      </c>
      <c r="C1207" s="14">
        <f>VLOOKUP($B1207,data!$A$6:$M$15000,10)</f>
        <v>3389000</v>
      </c>
      <c r="D1207" s="11">
        <f t="shared" si="46"/>
        <v>8</v>
      </c>
      <c r="E1207" s="14">
        <f t="shared" si="47"/>
        <v>3403571.4285714286</v>
      </c>
    </row>
    <row r="1208" spans="1:5">
      <c r="A1208" s="1">
        <v>36751</v>
      </c>
      <c r="B1208" s="4">
        <v>36751</v>
      </c>
      <c r="C1208" s="14">
        <f>VLOOKUP($B1208,data!$A$6:$M$15000,10)</f>
        <v>3331000</v>
      </c>
      <c r="D1208" s="11">
        <f t="shared" si="46"/>
        <v>8</v>
      </c>
      <c r="E1208" s="14">
        <f t="shared" si="47"/>
        <v>3386428.5714285714</v>
      </c>
    </row>
    <row r="1209" spans="1:5">
      <c r="A1209" s="1">
        <v>36752</v>
      </c>
      <c r="B1209" s="4">
        <v>36752</v>
      </c>
      <c r="C1209" s="14">
        <f>VLOOKUP($B1209,data!$A$6:$M$15000,10)</f>
        <v>3421000</v>
      </c>
      <c r="D1209" s="11">
        <f t="shared" si="46"/>
        <v>8</v>
      </c>
      <c r="E1209" s="14">
        <f t="shared" si="47"/>
        <v>3389571.4285714286</v>
      </c>
    </row>
    <row r="1210" spans="1:5">
      <c r="A1210" s="1">
        <v>36753</v>
      </c>
      <c r="B1210" s="4">
        <v>36753</v>
      </c>
      <c r="C1210" s="14">
        <f>VLOOKUP($B1210,data!$A$6:$M$15000,10)</f>
        <v>3453000</v>
      </c>
      <c r="D1210" s="11">
        <f t="shared" si="46"/>
        <v>8</v>
      </c>
      <c r="E1210" s="14">
        <f t="shared" si="47"/>
        <v>3390142.8571428573</v>
      </c>
    </row>
    <row r="1211" spans="1:5">
      <c r="A1211" s="1">
        <v>36754</v>
      </c>
      <c r="B1211" s="4">
        <v>36754</v>
      </c>
      <c r="C1211" s="14">
        <f>VLOOKUP($B1211,data!$A$6:$M$15000,10)</f>
        <v>3425000</v>
      </c>
      <c r="D1211" s="11">
        <f t="shared" si="46"/>
        <v>8</v>
      </c>
      <c r="E1211" s="14">
        <f t="shared" si="47"/>
        <v>3381857.1428571427</v>
      </c>
    </row>
    <row r="1212" spans="1:5">
      <c r="A1212" s="1">
        <v>36755</v>
      </c>
      <c r="B1212" s="4">
        <v>36755</v>
      </c>
      <c r="C1212" s="14">
        <f>VLOOKUP($B1212,data!$A$6:$M$15000,10)</f>
        <v>3480000</v>
      </c>
      <c r="D1212" s="11">
        <f t="shared" si="46"/>
        <v>8</v>
      </c>
      <c r="E1212" s="14">
        <f t="shared" si="47"/>
        <v>3407285.7142857141</v>
      </c>
    </row>
    <row r="1213" spans="1:5">
      <c r="A1213" s="1">
        <v>36756</v>
      </c>
      <c r="B1213" s="4">
        <v>36756</v>
      </c>
      <c r="C1213" s="14">
        <f>VLOOKUP($B1213,data!$A$6:$M$15000,10)</f>
        <v>3448000</v>
      </c>
      <c r="D1213" s="11">
        <f t="shared" si="46"/>
        <v>8</v>
      </c>
      <c r="E1213" s="14">
        <f t="shared" si="47"/>
        <v>3421000</v>
      </c>
    </row>
    <row r="1214" spans="1:5">
      <c r="A1214" s="1">
        <v>36757</v>
      </c>
      <c r="B1214" s="4">
        <v>36757</v>
      </c>
      <c r="C1214" s="14">
        <f>VLOOKUP($B1214,data!$A$6:$M$15000,10)</f>
        <v>3207000</v>
      </c>
      <c r="D1214" s="11">
        <f t="shared" si="46"/>
        <v>8</v>
      </c>
      <c r="E1214" s="14">
        <f t="shared" si="47"/>
        <v>3395000</v>
      </c>
    </row>
    <row r="1215" spans="1:5">
      <c r="A1215" s="1">
        <v>36758</v>
      </c>
      <c r="B1215" s="4">
        <v>36758</v>
      </c>
      <c r="C1215" s="14">
        <f>VLOOKUP($B1215,data!$A$6:$M$15000,10)</f>
        <v>2858000</v>
      </c>
      <c r="D1215" s="11">
        <f t="shared" si="46"/>
        <v>8</v>
      </c>
      <c r="E1215" s="14">
        <f t="shared" si="47"/>
        <v>3327428.5714285714</v>
      </c>
    </row>
    <row r="1216" spans="1:5">
      <c r="A1216" s="1">
        <v>36759</v>
      </c>
      <c r="B1216" s="4">
        <v>36759</v>
      </c>
      <c r="C1216" s="14">
        <f>VLOOKUP($B1216,data!$A$6:$M$15000,10)</f>
        <v>2964000</v>
      </c>
      <c r="D1216" s="11">
        <f t="shared" si="46"/>
        <v>8</v>
      </c>
      <c r="E1216" s="14">
        <f t="shared" si="47"/>
        <v>3262142.8571428573</v>
      </c>
    </row>
    <row r="1217" spans="1:5">
      <c r="A1217" s="1">
        <v>36760</v>
      </c>
      <c r="B1217" s="4">
        <v>36760</v>
      </c>
      <c r="C1217" s="14">
        <f>VLOOKUP($B1217,data!$A$6:$M$15000,10)</f>
        <v>2927000</v>
      </c>
      <c r="D1217" s="11">
        <f t="shared" si="46"/>
        <v>8</v>
      </c>
      <c r="E1217" s="14">
        <f t="shared" si="47"/>
        <v>3187000</v>
      </c>
    </row>
    <row r="1218" spans="1:5">
      <c r="A1218" s="1">
        <v>36761</v>
      </c>
      <c r="B1218" s="4">
        <v>36761</v>
      </c>
      <c r="C1218" s="14">
        <f>VLOOKUP($B1218,data!$A$6:$M$15000,10)</f>
        <v>2932000</v>
      </c>
      <c r="D1218" s="11">
        <f t="shared" si="46"/>
        <v>8</v>
      </c>
      <c r="E1218" s="14">
        <f t="shared" si="47"/>
        <v>3116571.4285714286</v>
      </c>
    </row>
    <row r="1219" spans="1:5">
      <c r="A1219" s="1">
        <v>36762</v>
      </c>
      <c r="B1219" s="4">
        <v>36762</v>
      </c>
      <c r="C1219" s="14">
        <f>VLOOKUP($B1219,data!$A$6:$M$15000,10)</f>
        <v>3023000</v>
      </c>
      <c r="D1219" s="11">
        <f t="shared" si="46"/>
        <v>8</v>
      </c>
      <c r="E1219" s="14">
        <f t="shared" si="47"/>
        <v>3051285.7142857141</v>
      </c>
    </row>
    <row r="1220" spans="1:5">
      <c r="A1220" s="1">
        <v>36763</v>
      </c>
      <c r="B1220" s="4">
        <v>36763</v>
      </c>
      <c r="C1220" s="14">
        <f>VLOOKUP($B1220,data!$A$6:$M$15000,10)</f>
        <v>2858000</v>
      </c>
      <c r="D1220" s="11">
        <f t="shared" si="46"/>
        <v>8</v>
      </c>
      <c r="E1220" s="14">
        <f t="shared" si="47"/>
        <v>2967000</v>
      </c>
    </row>
    <row r="1221" spans="1:5">
      <c r="A1221" s="1">
        <v>36764</v>
      </c>
      <c r="B1221" s="4">
        <v>36764</v>
      </c>
      <c r="C1221" s="14">
        <f>VLOOKUP($B1221,data!$A$6:$M$15000,10)</f>
        <v>2895000</v>
      </c>
      <c r="D1221" s="11">
        <f t="shared" si="46"/>
        <v>8</v>
      </c>
      <c r="E1221" s="14">
        <f t="shared" si="47"/>
        <v>2922428.5714285714</v>
      </c>
    </row>
    <row r="1222" spans="1:5">
      <c r="A1222" s="1">
        <v>36765</v>
      </c>
      <c r="B1222" s="4">
        <v>36765</v>
      </c>
      <c r="C1222" s="14">
        <f>VLOOKUP($B1222,data!$A$6:$M$15000,10)</f>
        <v>2857000</v>
      </c>
      <c r="D1222" s="11">
        <f t="shared" si="46"/>
        <v>8</v>
      </c>
      <c r="E1222" s="14">
        <f t="shared" si="47"/>
        <v>2922285.7142857141</v>
      </c>
    </row>
    <row r="1223" spans="1:5">
      <c r="A1223" s="1">
        <v>36766</v>
      </c>
      <c r="B1223" s="4">
        <v>36766</v>
      </c>
      <c r="C1223" s="14">
        <f>VLOOKUP($B1223,data!$A$6:$M$15000,10)</f>
        <v>2753000</v>
      </c>
      <c r="D1223" s="11">
        <f t="shared" si="46"/>
        <v>8</v>
      </c>
      <c r="E1223" s="14">
        <f t="shared" si="47"/>
        <v>2892142.8571428573</v>
      </c>
    </row>
    <row r="1224" spans="1:5">
      <c r="A1224" s="1">
        <v>36767</v>
      </c>
      <c r="B1224" s="4">
        <v>36767</v>
      </c>
      <c r="C1224" s="14">
        <f>VLOOKUP($B1224,data!$A$6:$M$15000,10)</f>
        <v>3098000</v>
      </c>
      <c r="D1224" s="11">
        <f t="shared" si="46"/>
        <v>8</v>
      </c>
      <c r="E1224" s="14">
        <f t="shared" si="47"/>
        <v>2916571.4285714286</v>
      </c>
    </row>
    <row r="1225" spans="1:5">
      <c r="A1225" s="1">
        <v>36768</v>
      </c>
      <c r="B1225" s="4">
        <v>36768</v>
      </c>
      <c r="C1225" s="14">
        <f>VLOOKUP($B1225,data!$A$6:$M$15000,10)</f>
        <v>3098000</v>
      </c>
      <c r="D1225" s="11">
        <f t="shared" ref="D1225:D1288" si="48">IF(B1225&lt;&gt;"",MONTH(B1225),0)</f>
        <v>8</v>
      </c>
      <c r="E1225" s="14">
        <f t="shared" si="47"/>
        <v>2940285.7142857141</v>
      </c>
    </row>
    <row r="1226" spans="1:5">
      <c r="A1226" s="1">
        <v>36769</v>
      </c>
      <c r="B1226" s="4">
        <v>36769</v>
      </c>
      <c r="C1226" s="14">
        <f>VLOOKUP($B1226,data!$A$6:$M$15000,10)</f>
        <v>3193000</v>
      </c>
      <c r="D1226" s="11">
        <f t="shared" si="48"/>
        <v>8</v>
      </c>
      <c r="E1226" s="14">
        <f t="shared" si="47"/>
        <v>2964571.4285714286</v>
      </c>
    </row>
    <row r="1227" spans="1:5">
      <c r="A1227" s="1">
        <v>36770</v>
      </c>
      <c r="B1227" s="4">
        <v>36770</v>
      </c>
      <c r="C1227" s="14">
        <f>VLOOKUP($B1227,data!$A$6:$M$15000,10)</f>
        <v>3423000</v>
      </c>
      <c r="D1227" s="11">
        <f t="shared" si="48"/>
        <v>9</v>
      </c>
      <c r="E1227" s="14">
        <f t="shared" si="47"/>
        <v>3045285.7142857141</v>
      </c>
    </row>
    <row r="1228" spans="1:5">
      <c r="A1228" s="1">
        <v>36771</v>
      </c>
      <c r="B1228" s="4">
        <v>36771</v>
      </c>
      <c r="C1228" s="14">
        <f>VLOOKUP($B1228,data!$A$6:$M$15000,10)</f>
        <v>3318000</v>
      </c>
      <c r="D1228" s="11">
        <f t="shared" si="48"/>
        <v>9</v>
      </c>
      <c r="E1228" s="14">
        <f t="shared" si="47"/>
        <v>3105714.2857142859</v>
      </c>
    </row>
    <row r="1229" spans="1:5">
      <c r="A1229" s="1">
        <v>36772</v>
      </c>
      <c r="B1229" s="4">
        <v>36772</v>
      </c>
      <c r="C1229" s="14">
        <f>VLOOKUP($B1229,data!$A$6:$M$15000,10)</f>
        <v>3288000</v>
      </c>
      <c r="D1229" s="11">
        <f t="shared" si="48"/>
        <v>9</v>
      </c>
      <c r="E1229" s="14">
        <f t="shared" ref="E1229:E1292" si="49">AVERAGE(C1223:C1229)</f>
        <v>3167285.7142857141</v>
      </c>
    </row>
    <row r="1230" spans="1:5">
      <c r="A1230" s="1">
        <v>36773</v>
      </c>
      <c r="B1230" s="4">
        <v>36773</v>
      </c>
      <c r="C1230" s="14">
        <f>VLOOKUP($B1230,data!$A$6:$M$15000,10)</f>
        <v>3290000</v>
      </c>
      <c r="D1230" s="11">
        <f t="shared" si="48"/>
        <v>9</v>
      </c>
      <c r="E1230" s="14">
        <f t="shared" si="49"/>
        <v>3244000</v>
      </c>
    </row>
    <row r="1231" spans="1:5">
      <c r="A1231" s="1">
        <v>36774</v>
      </c>
      <c r="B1231" s="4">
        <v>36774</v>
      </c>
      <c r="C1231" s="14">
        <f>VLOOKUP($B1231,data!$A$6:$M$15000,10)</f>
        <v>3338000</v>
      </c>
      <c r="D1231" s="11">
        <f t="shared" si="48"/>
        <v>9</v>
      </c>
      <c r="E1231" s="14">
        <f t="shared" si="49"/>
        <v>3278285.7142857141</v>
      </c>
    </row>
    <row r="1232" spans="1:5">
      <c r="A1232" s="1">
        <v>36775</v>
      </c>
      <c r="B1232" s="4">
        <v>36775</v>
      </c>
      <c r="C1232" s="14">
        <f>VLOOKUP($B1232,data!$A$6:$M$15000,10)</f>
        <v>3364000</v>
      </c>
      <c r="D1232" s="11">
        <f t="shared" si="48"/>
        <v>9</v>
      </c>
      <c r="E1232" s="14">
        <f t="shared" si="49"/>
        <v>3316285.7142857141</v>
      </c>
    </row>
    <row r="1233" spans="1:5">
      <c r="A1233" s="1">
        <v>36776</v>
      </c>
      <c r="B1233" s="4">
        <v>36776</v>
      </c>
      <c r="C1233" s="14">
        <f>VLOOKUP($B1233,data!$A$6:$M$15000,10)</f>
        <v>3326000</v>
      </c>
      <c r="D1233" s="11">
        <f t="shared" si="48"/>
        <v>9</v>
      </c>
      <c r="E1233" s="14">
        <f t="shared" si="49"/>
        <v>3335285.7142857141</v>
      </c>
    </row>
    <row r="1234" spans="1:5">
      <c r="A1234" s="1">
        <v>36777</v>
      </c>
      <c r="B1234" s="4">
        <v>36777</v>
      </c>
      <c r="C1234" s="14">
        <f>VLOOKUP($B1234,data!$A$6:$M$15000,10)</f>
        <v>3390000</v>
      </c>
      <c r="D1234" s="11">
        <f t="shared" si="48"/>
        <v>9</v>
      </c>
      <c r="E1234" s="14">
        <f t="shared" si="49"/>
        <v>3330571.4285714286</v>
      </c>
    </row>
    <row r="1235" spans="1:5">
      <c r="A1235" s="1">
        <v>36778</v>
      </c>
      <c r="B1235" s="4">
        <v>36778</v>
      </c>
      <c r="C1235" s="14">
        <f>VLOOKUP($B1235,data!$A$6:$M$15000,10)</f>
        <v>3323000</v>
      </c>
      <c r="D1235" s="11">
        <f t="shared" si="48"/>
        <v>9</v>
      </c>
      <c r="E1235" s="14">
        <f t="shared" si="49"/>
        <v>3331285.7142857141</v>
      </c>
    </row>
    <row r="1236" spans="1:5">
      <c r="A1236" s="1">
        <v>36779</v>
      </c>
      <c r="B1236" s="4">
        <v>36779</v>
      </c>
      <c r="C1236" s="14">
        <f>VLOOKUP($B1236,data!$A$6:$M$15000,10)</f>
        <v>3343000</v>
      </c>
      <c r="D1236" s="11">
        <f t="shared" si="48"/>
        <v>9</v>
      </c>
      <c r="E1236" s="14">
        <f t="shared" si="49"/>
        <v>3339142.8571428573</v>
      </c>
    </row>
    <row r="1237" spans="1:5">
      <c r="A1237" s="1">
        <v>36780</v>
      </c>
      <c r="B1237" s="4">
        <v>36780</v>
      </c>
      <c r="C1237" s="14">
        <f>VLOOKUP($B1237,data!$A$6:$M$15000,10)</f>
        <v>3376000</v>
      </c>
      <c r="D1237" s="11">
        <f t="shared" si="48"/>
        <v>9</v>
      </c>
      <c r="E1237" s="14">
        <f t="shared" si="49"/>
        <v>3351428.5714285714</v>
      </c>
    </row>
    <row r="1238" spans="1:5">
      <c r="A1238" s="1">
        <v>36781</v>
      </c>
      <c r="B1238" s="4">
        <v>36781</v>
      </c>
      <c r="C1238" s="14">
        <f>VLOOKUP($B1238,data!$A$6:$M$15000,10)</f>
        <v>3381000</v>
      </c>
      <c r="D1238" s="11">
        <f t="shared" si="48"/>
        <v>9</v>
      </c>
      <c r="E1238" s="14">
        <f t="shared" si="49"/>
        <v>3357571.4285714286</v>
      </c>
    </row>
    <row r="1239" spans="1:5">
      <c r="A1239" s="1">
        <v>36782</v>
      </c>
      <c r="B1239" s="4">
        <v>36782</v>
      </c>
      <c r="C1239" s="14">
        <f>VLOOKUP($B1239,data!$A$6:$M$15000,10)</f>
        <v>3374000</v>
      </c>
      <c r="D1239" s="11">
        <f t="shared" si="48"/>
        <v>9</v>
      </c>
      <c r="E1239" s="14">
        <f t="shared" si="49"/>
        <v>3359000</v>
      </c>
    </row>
    <row r="1240" spans="1:5">
      <c r="A1240" s="1">
        <v>36783</v>
      </c>
      <c r="B1240" s="4">
        <v>36783</v>
      </c>
      <c r="C1240" s="14">
        <f>VLOOKUP($B1240,data!$A$6:$M$15000,10)</f>
        <v>3351000</v>
      </c>
      <c r="D1240" s="11">
        <f t="shared" si="48"/>
        <v>9</v>
      </c>
      <c r="E1240" s="14">
        <f t="shared" si="49"/>
        <v>3362571.4285714286</v>
      </c>
    </row>
    <row r="1241" spans="1:5">
      <c r="A1241" s="1">
        <v>36784</v>
      </c>
      <c r="B1241" s="4">
        <v>36784</v>
      </c>
      <c r="C1241" s="14">
        <f>VLOOKUP($B1241,data!$A$6:$M$15000,10)</f>
        <v>3292000</v>
      </c>
      <c r="D1241" s="11">
        <f t="shared" si="48"/>
        <v>9</v>
      </c>
      <c r="E1241" s="14">
        <f t="shared" si="49"/>
        <v>3348571.4285714286</v>
      </c>
    </row>
    <row r="1242" spans="1:5">
      <c r="A1242" s="1">
        <v>36785</v>
      </c>
      <c r="B1242" s="4">
        <v>36785</v>
      </c>
      <c r="C1242" s="14">
        <f>VLOOKUP($B1242,data!$A$6:$M$15000,10)</f>
        <v>3378000</v>
      </c>
      <c r="D1242" s="11">
        <f t="shared" si="48"/>
        <v>9</v>
      </c>
      <c r="E1242" s="14">
        <f t="shared" si="49"/>
        <v>3356428.5714285714</v>
      </c>
    </row>
    <row r="1243" spans="1:5">
      <c r="A1243" s="1">
        <v>36786</v>
      </c>
      <c r="B1243" s="4">
        <v>36786</v>
      </c>
      <c r="C1243" s="14">
        <f>VLOOKUP($B1243,data!$A$6:$M$15000,10)</f>
        <v>3392000</v>
      </c>
      <c r="D1243" s="11">
        <f t="shared" si="48"/>
        <v>9</v>
      </c>
      <c r="E1243" s="14">
        <f t="shared" si="49"/>
        <v>3363428.5714285714</v>
      </c>
    </row>
    <row r="1244" spans="1:5">
      <c r="A1244" s="1">
        <v>36787</v>
      </c>
      <c r="B1244" s="4">
        <v>36787</v>
      </c>
      <c r="C1244" s="14">
        <f>VLOOKUP($B1244,data!$A$6:$M$15000,10)</f>
        <v>3214000</v>
      </c>
      <c r="D1244" s="11">
        <f t="shared" si="48"/>
        <v>9</v>
      </c>
      <c r="E1244" s="14">
        <f t="shared" si="49"/>
        <v>3340285.7142857141</v>
      </c>
    </row>
    <row r="1245" spans="1:5">
      <c r="A1245" s="1">
        <v>36788</v>
      </c>
      <c r="B1245" s="4">
        <v>36788</v>
      </c>
      <c r="C1245" s="14">
        <f>VLOOKUP($B1245,data!$A$6:$M$15000,10)</f>
        <v>3221000</v>
      </c>
      <c r="D1245" s="11">
        <f t="shared" si="48"/>
        <v>9</v>
      </c>
      <c r="E1245" s="14">
        <f t="shared" si="49"/>
        <v>3317428.5714285714</v>
      </c>
    </row>
    <row r="1246" spans="1:5">
      <c r="A1246" s="1">
        <v>36789</v>
      </c>
      <c r="B1246" s="4">
        <v>36789</v>
      </c>
      <c r="C1246" s="14">
        <f>VLOOKUP($B1246,data!$A$6:$M$15000,10)</f>
        <v>3290000</v>
      </c>
      <c r="D1246" s="11">
        <f t="shared" si="48"/>
        <v>9</v>
      </c>
      <c r="E1246" s="14">
        <f t="shared" si="49"/>
        <v>3305428.5714285714</v>
      </c>
    </row>
    <row r="1247" spans="1:5">
      <c r="A1247" s="1">
        <v>36790</v>
      </c>
      <c r="B1247" s="4">
        <v>36790</v>
      </c>
      <c r="C1247" s="14">
        <f>VLOOKUP($B1247,data!$A$6:$M$15000,10)</f>
        <v>3389000</v>
      </c>
      <c r="D1247" s="11">
        <f t="shared" si="48"/>
        <v>9</v>
      </c>
      <c r="E1247" s="14">
        <f t="shared" si="49"/>
        <v>3310857.1428571427</v>
      </c>
    </row>
    <row r="1248" spans="1:5">
      <c r="A1248" s="1">
        <v>36791</v>
      </c>
      <c r="B1248" s="4">
        <v>36791</v>
      </c>
      <c r="C1248" s="14">
        <f>VLOOKUP($B1248,data!$A$6:$M$15000,10)</f>
        <v>3499000</v>
      </c>
      <c r="D1248" s="11">
        <f t="shared" si="48"/>
        <v>9</v>
      </c>
      <c r="E1248" s="14">
        <f t="shared" si="49"/>
        <v>3340428.5714285714</v>
      </c>
    </row>
    <row r="1249" spans="1:5">
      <c r="A1249" s="1">
        <v>36792</v>
      </c>
      <c r="B1249" s="4">
        <v>36792</v>
      </c>
      <c r="C1249" s="14">
        <f>VLOOKUP($B1249,data!$A$6:$M$15000,10)</f>
        <v>3167000</v>
      </c>
      <c r="D1249" s="11">
        <f t="shared" si="48"/>
        <v>9</v>
      </c>
      <c r="E1249" s="14">
        <f t="shared" si="49"/>
        <v>3310285.7142857141</v>
      </c>
    </row>
    <row r="1250" spans="1:5">
      <c r="A1250" s="1">
        <v>36793</v>
      </c>
      <c r="B1250" s="4">
        <v>36793</v>
      </c>
      <c r="C1250" s="14">
        <f>VLOOKUP($B1250,data!$A$6:$M$15000,10)</f>
        <v>3108000</v>
      </c>
      <c r="D1250" s="11">
        <f t="shared" si="48"/>
        <v>9</v>
      </c>
      <c r="E1250" s="14">
        <f t="shared" si="49"/>
        <v>3269714.2857142859</v>
      </c>
    </row>
    <row r="1251" spans="1:5">
      <c r="A1251" s="1">
        <v>36794</v>
      </c>
      <c r="B1251" s="4">
        <v>36794</v>
      </c>
      <c r="C1251" s="14">
        <f>VLOOKUP($B1251,data!$A$6:$M$15000,10)</f>
        <v>3142000</v>
      </c>
      <c r="D1251" s="11">
        <f t="shared" si="48"/>
        <v>9</v>
      </c>
      <c r="E1251" s="14">
        <f t="shared" si="49"/>
        <v>3259428.5714285714</v>
      </c>
    </row>
    <row r="1252" spans="1:5">
      <c r="A1252" s="1">
        <v>36795</v>
      </c>
      <c r="B1252" s="4">
        <v>36795</v>
      </c>
      <c r="C1252" s="14">
        <f>VLOOKUP($B1252,data!$A$6:$M$15000,10)</f>
        <v>3220000</v>
      </c>
      <c r="D1252" s="11">
        <f t="shared" si="48"/>
        <v>9</v>
      </c>
      <c r="E1252" s="14">
        <f t="shared" si="49"/>
        <v>3259285.7142857141</v>
      </c>
    </row>
    <row r="1253" spans="1:5">
      <c r="A1253" s="1">
        <v>36796</v>
      </c>
      <c r="B1253" s="4">
        <v>36796</v>
      </c>
      <c r="C1253" s="14">
        <f>VLOOKUP($B1253,data!$A$6:$M$15000,10)</f>
        <v>3344000</v>
      </c>
      <c r="D1253" s="11">
        <f t="shared" si="48"/>
        <v>9</v>
      </c>
      <c r="E1253" s="14">
        <f t="shared" si="49"/>
        <v>3267000</v>
      </c>
    </row>
    <row r="1254" spans="1:5">
      <c r="A1254" s="1">
        <v>36797</v>
      </c>
      <c r="B1254" s="4">
        <v>36797</v>
      </c>
      <c r="C1254" s="14">
        <f>VLOOKUP($B1254,data!$A$6:$M$15000,10)</f>
        <v>3144000</v>
      </c>
      <c r="D1254" s="11">
        <f t="shared" si="48"/>
        <v>9</v>
      </c>
      <c r="E1254" s="14">
        <f t="shared" si="49"/>
        <v>3232000</v>
      </c>
    </row>
    <row r="1255" spans="1:5">
      <c r="A1255" s="1">
        <v>36798</v>
      </c>
      <c r="B1255" s="4">
        <v>36798</v>
      </c>
      <c r="C1255" s="14">
        <f>VLOOKUP($B1255,data!$A$6:$M$15000,10)</f>
        <v>3351000</v>
      </c>
      <c r="D1255" s="11">
        <f t="shared" si="48"/>
        <v>9</v>
      </c>
      <c r="E1255" s="14">
        <f t="shared" si="49"/>
        <v>3210857.1428571427</v>
      </c>
    </row>
    <row r="1256" spans="1:5">
      <c r="A1256" s="1">
        <v>36799</v>
      </c>
      <c r="B1256" s="4">
        <v>36799</v>
      </c>
      <c r="C1256" s="14">
        <f>VLOOKUP($B1256,data!$A$6:$M$15000,10)</f>
        <v>3304000</v>
      </c>
      <c r="D1256" s="11">
        <f t="shared" si="48"/>
        <v>9</v>
      </c>
      <c r="E1256" s="14">
        <f t="shared" si="49"/>
        <v>3230428.5714285714</v>
      </c>
    </row>
    <row r="1257" spans="1:5">
      <c r="A1257" s="1">
        <v>36800</v>
      </c>
      <c r="B1257" s="4">
        <v>36800</v>
      </c>
      <c r="C1257" s="14">
        <f>VLOOKUP($B1257,data!$A$6:$M$15000,10)</f>
        <v>3130000</v>
      </c>
      <c r="D1257" s="11">
        <f t="shared" si="48"/>
        <v>10</v>
      </c>
      <c r="E1257" s="14">
        <f t="shared" si="49"/>
        <v>3233571.4285714286</v>
      </c>
    </row>
    <row r="1258" spans="1:5">
      <c r="A1258" s="1">
        <v>36801</v>
      </c>
      <c r="B1258" s="4">
        <v>36801</v>
      </c>
      <c r="C1258" s="14">
        <f>VLOOKUP($B1258,data!$A$6:$M$15000,10)</f>
        <v>3134000</v>
      </c>
      <c r="D1258" s="11">
        <f t="shared" si="48"/>
        <v>10</v>
      </c>
      <c r="E1258" s="14">
        <f t="shared" si="49"/>
        <v>3232428.5714285714</v>
      </c>
    </row>
    <row r="1259" spans="1:5">
      <c r="A1259" s="1">
        <v>36802</v>
      </c>
      <c r="B1259" s="4">
        <v>36802</v>
      </c>
      <c r="C1259" s="14">
        <f>VLOOKUP($B1259,data!$A$6:$M$15000,10)</f>
        <v>3193000</v>
      </c>
      <c r="D1259" s="11">
        <f t="shared" si="48"/>
        <v>10</v>
      </c>
      <c r="E1259" s="14">
        <f t="shared" si="49"/>
        <v>3228571.4285714286</v>
      </c>
    </row>
    <row r="1260" spans="1:5">
      <c r="A1260" s="1">
        <v>36803</v>
      </c>
      <c r="B1260" s="4">
        <v>36803</v>
      </c>
      <c r="C1260" s="14">
        <f>VLOOKUP($B1260,data!$A$6:$M$15000,10)</f>
        <v>3261000</v>
      </c>
      <c r="D1260" s="11">
        <f t="shared" si="48"/>
        <v>10</v>
      </c>
      <c r="E1260" s="14">
        <f t="shared" si="49"/>
        <v>3216714.2857142859</v>
      </c>
    </row>
    <row r="1261" spans="1:5">
      <c r="A1261" s="1">
        <v>36804</v>
      </c>
      <c r="B1261" s="4">
        <v>36804</v>
      </c>
      <c r="C1261" s="14">
        <f>VLOOKUP($B1261,data!$A$6:$M$15000,10)</f>
        <v>3501000</v>
      </c>
      <c r="D1261" s="11">
        <f t="shared" si="48"/>
        <v>10</v>
      </c>
      <c r="E1261" s="14">
        <f t="shared" si="49"/>
        <v>3267714.2857142859</v>
      </c>
    </row>
    <row r="1262" spans="1:5">
      <c r="A1262" s="1">
        <v>36805</v>
      </c>
      <c r="B1262" s="4">
        <v>36805</v>
      </c>
      <c r="C1262" s="14">
        <f>VLOOKUP($B1262,data!$A$6:$M$15000,10)</f>
        <v>3346000</v>
      </c>
      <c r="D1262" s="11">
        <f t="shared" si="48"/>
        <v>10</v>
      </c>
      <c r="E1262" s="14">
        <f t="shared" si="49"/>
        <v>3267000</v>
      </c>
    </row>
    <row r="1263" spans="1:5">
      <c r="A1263" s="1">
        <v>36806</v>
      </c>
      <c r="B1263" s="4">
        <v>36806</v>
      </c>
      <c r="C1263" s="14">
        <f>VLOOKUP($B1263,data!$A$6:$M$15000,10)</f>
        <v>3512000</v>
      </c>
      <c r="D1263" s="11">
        <f t="shared" si="48"/>
        <v>10</v>
      </c>
      <c r="E1263" s="14">
        <f t="shared" si="49"/>
        <v>3296714.2857142859</v>
      </c>
    </row>
    <row r="1264" spans="1:5">
      <c r="A1264" s="1">
        <v>36807</v>
      </c>
      <c r="B1264" s="4">
        <v>36807</v>
      </c>
      <c r="C1264" s="14">
        <f>VLOOKUP($B1264,data!$A$6:$M$15000,10)</f>
        <v>3366000</v>
      </c>
      <c r="D1264" s="11">
        <f t="shared" si="48"/>
        <v>10</v>
      </c>
      <c r="E1264" s="14">
        <f t="shared" si="49"/>
        <v>3330428.5714285714</v>
      </c>
    </row>
    <row r="1265" spans="1:5">
      <c r="A1265" s="1">
        <v>36808</v>
      </c>
      <c r="B1265" s="4">
        <v>36808</v>
      </c>
      <c r="C1265" s="14">
        <f>VLOOKUP($B1265,data!$A$6:$M$15000,10)</f>
        <v>3430000</v>
      </c>
      <c r="D1265" s="11">
        <f t="shared" si="48"/>
        <v>10</v>
      </c>
      <c r="E1265" s="14">
        <f t="shared" si="49"/>
        <v>3372714.2857142859</v>
      </c>
    </row>
    <row r="1266" spans="1:5">
      <c r="A1266" s="1">
        <v>36809</v>
      </c>
      <c r="B1266" s="4">
        <v>36809</v>
      </c>
      <c r="C1266" s="14">
        <f>VLOOKUP($B1266,data!$A$6:$M$15000,10)</f>
        <v>3483000</v>
      </c>
      <c r="D1266" s="11">
        <f t="shared" si="48"/>
        <v>10</v>
      </c>
      <c r="E1266" s="14">
        <f t="shared" si="49"/>
        <v>3414142.8571428573</v>
      </c>
    </row>
    <row r="1267" spans="1:5">
      <c r="A1267" s="1">
        <v>36810</v>
      </c>
      <c r="B1267" s="4">
        <v>36810</v>
      </c>
      <c r="C1267" s="14">
        <f>VLOOKUP($B1267,data!$A$6:$M$15000,10)</f>
        <v>3379000</v>
      </c>
      <c r="D1267" s="11">
        <f t="shared" si="48"/>
        <v>10</v>
      </c>
      <c r="E1267" s="14">
        <f t="shared" si="49"/>
        <v>3431000</v>
      </c>
    </row>
    <row r="1268" spans="1:5">
      <c r="A1268" s="1">
        <v>36811</v>
      </c>
      <c r="B1268" s="4">
        <v>36811</v>
      </c>
      <c r="C1268" s="14">
        <f>VLOOKUP($B1268,data!$A$6:$M$15000,10)</f>
        <v>3436000</v>
      </c>
      <c r="D1268" s="11">
        <f t="shared" si="48"/>
        <v>10</v>
      </c>
      <c r="E1268" s="14">
        <f t="shared" si="49"/>
        <v>3421714.2857142859</v>
      </c>
    </row>
    <row r="1269" spans="1:5">
      <c r="A1269" s="1">
        <v>36812</v>
      </c>
      <c r="B1269" s="4">
        <v>36812</v>
      </c>
      <c r="C1269" s="14">
        <f>VLOOKUP($B1269,data!$A$6:$M$15000,10)</f>
        <v>3348000</v>
      </c>
      <c r="D1269" s="11">
        <f t="shared" si="48"/>
        <v>10</v>
      </c>
      <c r="E1269" s="14">
        <f t="shared" si="49"/>
        <v>3422000</v>
      </c>
    </row>
    <row r="1270" spans="1:5">
      <c r="A1270" s="1">
        <v>36813</v>
      </c>
      <c r="B1270" s="4">
        <v>36813</v>
      </c>
      <c r="C1270" s="14">
        <f>VLOOKUP($B1270,data!$A$6:$M$15000,10)</f>
        <v>3234000</v>
      </c>
      <c r="D1270" s="11">
        <f t="shared" si="48"/>
        <v>10</v>
      </c>
      <c r="E1270" s="14">
        <f t="shared" si="49"/>
        <v>3382285.7142857141</v>
      </c>
    </row>
    <row r="1271" spans="1:5">
      <c r="A1271" s="1">
        <v>36814</v>
      </c>
      <c r="B1271" s="4">
        <v>36814</v>
      </c>
      <c r="C1271" s="14">
        <f>VLOOKUP($B1271,data!$A$6:$M$15000,10)</f>
        <v>3275000</v>
      </c>
      <c r="D1271" s="11">
        <f t="shared" si="48"/>
        <v>10</v>
      </c>
      <c r="E1271" s="14">
        <f t="shared" si="49"/>
        <v>3369285.7142857141</v>
      </c>
    </row>
    <row r="1272" spans="1:5">
      <c r="A1272" s="1">
        <v>36815</v>
      </c>
      <c r="B1272" s="4">
        <v>36815</v>
      </c>
      <c r="C1272" s="14">
        <f>VLOOKUP($B1272,data!$A$6:$M$15000,10)</f>
        <v>3192000</v>
      </c>
      <c r="D1272" s="11">
        <f t="shared" si="48"/>
        <v>10</v>
      </c>
      <c r="E1272" s="14">
        <f t="shared" si="49"/>
        <v>3335285.7142857141</v>
      </c>
    </row>
    <row r="1273" spans="1:5">
      <c r="A1273" s="1">
        <v>36816</v>
      </c>
      <c r="B1273" s="4">
        <v>36816</v>
      </c>
      <c r="C1273" s="14">
        <f>VLOOKUP($B1273,data!$A$6:$M$15000,10)</f>
        <v>3396000</v>
      </c>
      <c r="D1273" s="11">
        <f t="shared" si="48"/>
        <v>10</v>
      </c>
      <c r="E1273" s="14">
        <f t="shared" si="49"/>
        <v>3322857.1428571427</v>
      </c>
    </row>
    <row r="1274" spans="1:5">
      <c r="A1274" s="1">
        <v>36817</v>
      </c>
      <c r="B1274" s="4">
        <v>36817</v>
      </c>
      <c r="C1274" s="14">
        <f>VLOOKUP($B1274,data!$A$6:$M$15000,10)</f>
        <v>3229000</v>
      </c>
      <c r="D1274" s="11">
        <f t="shared" si="48"/>
        <v>10</v>
      </c>
      <c r="E1274" s="14">
        <f t="shared" si="49"/>
        <v>3301428.5714285714</v>
      </c>
    </row>
    <row r="1275" spans="1:5">
      <c r="A1275" s="1">
        <v>36818</v>
      </c>
      <c r="B1275" s="4">
        <v>36818</v>
      </c>
      <c r="C1275" s="14">
        <f>VLOOKUP($B1275,data!$A$6:$M$15000,10)</f>
        <v>3179000</v>
      </c>
      <c r="D1275" s="11">
        <f t="shared" si="48"/>
        <v>10</v>
      </c>
      <c r="E1275" s="14">
        <f t="shared" si="49"/>
        <v>3264714.2857142859</v>
      </c>
    </row>
    <row r="1276" spans="1:5">
      <c r="A1276" s="1">
        <v>36819</v>
      </c>
      <c r="B1276" s="4">
        <v>36819</v>
      </c>
      <c r="C1276" s="14">
        <f>VLOOKUP($B1276,data!$A$6:$M$15000,10)</f>
        <v>3468000</v>
      </c>
      <c r="D1276" s="11">
        <f t="shared" si="48"/>
        <v>10</v>
      </c>
      <c r="E1276" s="14">
        <f t="shared" si="49"/>
        <v>3281857.1428571427</v>
      </c>
    </row>
    <row r="1277" spans="1:5">
      <c r="A1277" s="1">
        <v>36820</v>
      </c>
      <c r="B1277" s="4">
        <v>36820</v>
      </c>
      <c r="C1277" s="14">
        <f>VLOOKUP($B1277,data!$A$6:$M$15000,10)</f>
        <v>3455000</v>
      </c>
      <c r="D1277" s="11">
        <f t="shared" si="48"/>
        <v>10</v>
      </c>
      <c r="E1277" s="14">
        <f t="shared" si="49"/>
        <v>3313428.5714285714</v>
      </c>
    </row>
    <row r="1278" spans="1:5">
      <c r="A1278" s="1">
        <v>36821</v>
      </c>
      <c r="B1278" s="4">
        <v>36821</v>
      </c>
      <c r="C1278" s="14">
        <f>VLOOKUP($B1278,data!$A$6:$M$15000,10)</f>
        <v>3481000</v>
      </c>
      <c r="D1278" s="11">
        <f t="shared" si="48"/>
        <v>10</v>
      </c>
      <c r="E1278" s="14">
        <f t="shared" si="49"/>
        <v>3342857.1428571427</v>
      </c>
    </row>
    <row r="1279" spans="1:5">
      <c r="A1279" s="1">
        <v>36822</v>
      </c>
      <c r="B1279" s="4">
        <v>36822</v>
      </c>
      <c r="C1279" s="14">
        <f>VLOOKUP($B1279,data!$A$6:$M$15000,10)</f>
        <v>3506000</v>
      </c>
      <c r="D1279" s="11">
        <f t="shared" si="48"/>
        <v>10</v>
      </c>
      <c r="E1279" s="14">
        <f t="shared" si="49"/>
        <v>3387714.2857142859</v>
      </c>
    </row>
    <row r="1280" spans="1:5">
      <c r="A1280" s="1">
        <v>36823</v>
      </c>
      <c r="B1280" s="4">
        <v>36823</v>
      </c>
      <c r="C1280" s="14">
        <f>VLOOKUP($B1280,data!$A$6:$M$15000,10)</f>
        <v>3392000</v>
      </c>
      <c r="D1280" s="11">
        <f t="shared" si="48"/>
        <v>10</v>
      </c>
      <c r="E1280" s="14">
        <f t="shared" si="49"/>
        <v>3387142.8571428573</v>
      </c>
    </row>
    <row r="1281" spans="1:5">
      <c r="A1281" s="1">
        <v>36824</v>
      </c>
      <c r="B1281" s="4">
        <v>36824</v>
      </c>
      <c r="C1281" s="14">
        <f>VLOOKUP($B1281,data!$A$6:$M$15000,10)</f>
        <v>3372000</v>
      </c>
      <c r="D1281" s="11">
        <f t="shared" si="48"/>
        <v>10</v>
      </c>
      <c r="E1281" s="14">
        <f t="shared" si="49"/>
        <v>3407571.4285714286</v>
      </c>
    </row>
    <row r="1282" spans="1:5">
      <c r="A1282" s="1">
        <v>36825</v>
      </c>
      <c r="B1282" s="4">
        <v>36825</v>
      </c>
      <c r="C1282" s="14">
        <f>VLOOKUP($B1282,data!$A$6:$M$15000,10)</f>
        <v>3430000</v>
      </c>
      <c r="D1282" s="11">
        <f t="shared" si="48"/>
        <v>10</v>
      </c>
      <c r="E1282" s="14">
        <f t="shared" si="49"/>
        <v>3443428.5714285714</v>
      </c>
    </row>
    <row r="1283" spans="1:5">
      <c r="A1283" s="1">
        <v>36826</v>
      </c>
      <c r="B1283" s="4">
        <v>36826</v>
      </c>
      <c r="C1283" s="14">
        <f>VLOOKUP($B1283,data!$A$6:$M$15000,10)</f>
        <v>3455000</v>
      </c>
      <c r="D1283" s="11">
        <f t="shared" si="48"/>
        <v>10</v>
      </c>
      <c r="E1283" s="14">
        <f t="shared" si="49"/>
        <v>3441571.4285714286</v>
      </c>
    </row>
    <row r="1284" spans="1:5">
      <c r="A1284" s="1">
        <v>36827</v>
      </c>
      <c r="B1284" s="4">
        <v>36827</v>
      </c>
      <c r="C1284" s="14">
        <f>VLOOKUP($B1284,data!$A$6:$M$15000,10)</f>
        <v>3514000</v>
      </c>
      <c r="D1284" s="11">
        <f t="shared" si="48"/>
        <v>10</v>
      </c>
      <c r="E1284" s="14">
        <f t="shared" si="49"/>
        <v>3450000</v>
      </c>
    </row>
    <row r="1285" spans="1:5">
      <c r="A1285" s="1">
        <v>36828</v>
      </c>
      <c r="B1285" s="4">
        <v>36828</v>
      </c>
      <c r="C1285" s="14">
        <f>VLOOKUP($B1285,data!$A$6:$M$15000,10)</f>
        <v>3492000</v>
      </c>
      <c r="D1285" s="11">
        <f t="shared" si="48"/>
        <v>10</v>
      </c>
      <c r="E1285" s="14">
        <f t="shared" si="49"/>
        <v>3451571.4285714286</v>
      </c>
    </row>
    <row r="1286" spans="1:5">
      <c r="A1286" s="1">
        <v>36829</v>
      </c>
      <c r="B1286" s="4">
        <v>36829</v>
      </c>
      <c r="C1286" s="14">
        <f>VLOOKUP($B1286,data!$A$6:$M$15000,10)</f>
        <v>3223000</v>
      </c>
      <c r="D1286" s="11">
        <f t="shared" si="48"/>
        <v>10</v>
      </c>
      <c r="E1286" s="14">
        <f t="shared" si="49"/>
        <v>3411142.8571428573</v>
      </c>
    </row>
    <row r="1287" spans="1:5">
      <c r="A1287" s="1">
        <v>36830</v>
      </c>
      <c r="B1287" s="4">
        <v>36830</v>
      </c>
      <c r="C1287" s="14">
        <f>VLOOKUP($B1287,data!$A$6:$M$15000,10)</f>
        <v>3155000</v>
      </c>
      <c r="D1287" s="11">
        <f t="shared" si="48"/>
        <v>10</v>
      </c>
      <c r="E1287" s="14">
        <f t="shared" si="49"/>
        <v>3377285.7142857141</v>
      </c>
    </row>
    <row r="1288" spans="1:5">
      <c r="A1288" s="1">
        <v>36831</v>
      </c>
      <c r="B1288" s="4">
        <v>36831</v>
      </c>
      <c r="C1288" s="14">
        <f>VLOOKUP($B1288,data!$A$6:$M$15000,10)</f>
        <v>3036000</v>
      </c>
      <c r="D1288" s="11">
        <f t="shared" si="48"/>
        <v>11</v>
      </c>
      <c r="E1288" s="14">
        <f t="shared" si="49"/>
        <v>3329285.7142857141</v>
      </c>
    </row>
    <row r="1289" spans="1:5">
      <c r="A1289" s="1">
        <v>36832</v>
      </c>
      <c r="B1289" s="4">
        <v>36832</v>
      </c>
      <c r="C1289" s="14">
        <f>VLOOKUP($B1289,data!$A$6:$M$15000,10)</f>
        <v>2982000</v>
      </c>
      <c r="D1289" s="11">
        <f t="shared" ref="D1289:D1348" si="50">IF(B1289&lt;&gt;"",MONTH(B1289),0)</f>
        <v>11</v>
      </c>
      <c r="E1289" s="14">
        <f t="shared" si="49"/>
        <v>3265285.7142857141</v>
      </c>
    </row>
    <row r="1290" spans="1:5">
      <c r="A1290" s="1">
        <v>36833</v>
      </c>
      <c r="B1290" s="4">
        <v>36833</v>
      </c>
      <c r="C1290" s="14">
        <f>VLOOKUP($B1290,data!$A$6:$M$15000,10)</f>
        <v>3034000</v>
      </c>
      <c r="D1290" s="11">
        <f t="shared" si="50"/>
        <v>11</v>
      </c>
      <c r="E1290" s="14">
        <f t="shared" si="49"/>
        <v>3205142.8571428573</v>
      </c>
    </row>
    <row r="1291" spans="1:5">
      <c r="A1291" s="1">
        <v>36834</v>
      </c>
      <c r="B1291" s="4">
        <v>36834</v>
      </c>
      <c r="C1291" s="14">
        <f>VLOOKUP($B1291,data!$A$6:$M$15000,10)</f>
        <v>3134000</v>
      </c>
      <c r="D1291" s="11">
        <f t="shared" si="50"/>
        <v>11</v>
      </c>
      <c r="E1291" s="14">
        <f t="shared" si="49"/>
        <v>3150857.1428571427</v>
      </c>
    </row>
    <row r="1292" spans="1:5">
      <c r="A1292" s="1">
        <v>36835</v>
      </c>
      <c r="B1292" s="4">
        <v>36835</v>
      </c>
      <c r="C1292" s="14">
        <f>VLOOKUP($B1292,data!$A$6:$M$15000,10)</f>
        <v>3092000</v>
      </c>
      <c r="D1292" s="11">
        <f t="shared" si="50"/>
        <v>11</v>
      </c>
      <c r="E1292" s="14">
        <f t="shared" si="49"/>
        <v>3093714.2857142859</v>
      </c>
    </row>
    <row r="1293" spans="1:5">
      <c r="A1293" s="1">
        <v>36836</v>
      </c>
      <c r="B1293" s="4">
        <v>36836</v>
      </c>
      <c r="C1293" s="14">
        <f>VLOOKUP($B1293,data!$A$6:$M$15000,10)</f>
        <v>2992000</v>
      </c>
      <c r="D1293" s="11">
        <f t="shared" si="50"/>
        <v>11</v>
      </c>
      <c r="E1293" s="14">
        <f t="shared" ref="E1293:E1348" si="51">AVERAGE(C1287:C1293)</f>
        <v>3060714.2857142859</v>
      </c>
    </row>
    <row r="1294" spans="1:5">
      <c r="A1294" s="1">
        <v>36837</v>
      </c>
      <c r="B1294" s="4">
        <v>36837</v>
      </c>
      <c r="C1294" s="14">
        <f>VLOOKUP($B1294,data!$A$6:$M$15000,10)</f>
        <v>2810000</v>
      </c>
      <c r="D1294" s="11">
        <f t="shared" si="50"/>
        <v>11</v>
      </c>
      <c r="E1294" s="14">
        <f t="shared" si="51"/>
        <v>3011428.5714285714</v>
      </c>
    </row>
    <row r="1295" spans="1:5">
      <c r="A1295" s="1">
        <v>36838</v>
      </c>
      <c r="B1295" s="4">
        <v>36838</v>
      </c>
      <c r="C1295" s="14">
        <f>VLOOKUP($B1295,data!$A$6:$M$15000,10)</f>
        <v>2711000</v>
      </c>
      <c r="D1295" s="11">
        <f t="shared" si="50"/>
        <v>11</v>
      </c>
      <c r="E1295" s="14">
        <f t="shared" si="51"/>
        <v>2965000</v>
      </c>
    </row>
    <row r="1296" spans="1:5">
      <c r="A1296" s="1">
        <v>36839</v>
      </c>
      <c r="B1296" s="4">
        <v>36839</v>
      </c>
      <c r="C1296" s="14">
        <f>VLOOKUP($B1296,data!$A$6:$M$15000,10)</f>
        <v>2712000</v>
      </c>
      <c r="D1296" s="11">
        <f t="shared" si="50"/>
        <v>11</v>
      </c>
      <c r="E1296" s="14">
        <f t="shared" si="51"/>
        <v>2926428.5714285714</v>
      </c>
    </row>
    <row r="1297" spans="1:5">
      <c r="A1297" s="1">
        <v>36840</v>
      </c>
      <c r="B1297" s="4">
        <v>36840</v>
      </c>
      <c r="C1297" s="14">
        <f>VLOOKUP($B1297,data!$A$6:$M$15000,10)</f>
        <v>2780000</v>
      </c>
      <c r="D1297" s="11">
        <f t="shared" si="50"/>
        <v>11</v>
      </c>
      <c r="E1297" s="14">
        <f t="shared" si="51"/>
        <v>2890142.8571428573</v>
      </c>
    </row>
    <row r="1298" spans="1:5">
      <c r="A1298" s="1">
        <v>36841</v>
      </c>
      <c r="B1298" s="4">
        <v>36841</v>
      </c>
      <c r="C1298" s="14">
        <f>VLOOKUP($B1298,data!$A$6:$M$15000,10)</f>
        <v>3078000</v>
      </c>
      <c r="D1298" s="11">
        <f t="shared" si="50"/>
        <v>11</v>
      </c>
      <c r="E1298" s="14">
        <f t="shared" si="51"/>
        <v>2882142.8571428573</v>
      </c>
    </row>
    <row r="1299" spans="1:5">
      <c r="A1299" s="1">
        <v>36842</v>
      </c>
      <c r="B1299" s="4">
        <v>36842</v>
      </c>
      <c r="C1299" s="14">
        <f>VLOOKUP($B1299,data!$A$6:$M$15000,10)</f>
        <v>3018000</v>
      </c>
      <c r="D1299" s="11">
        <f t="shared" si="50"/>
        <v>11</v>
      </c>
      <c r="E1299" s="14">
        <f t="shared" si="51"/>
        <v>2871571.4285714286</v>
      </c>
    </row>
    <row r="1300" spans="1:5">
      <c r="A1300" s="1">
        <v>36843</v>
      </c>
      <c r="B1300" s="4">
        <v>36843</v>
      </c>
      <c r="C1300" s="14">
        <f>VLOOKUP($B1300,data!$A$6:$M$15000,10)</f>
        <v>2988000</v>
      </c>
      <c r="D1300" s="11">
        <f t="shared" si="50"/>
        <v>11</v>
      </c>
      <c r="E1300" s="14">
        <f t="shared" si="51"/>
        <v>2871000</v>
      </c>
    </row>
    <row r="1301" spans="1:5">
      <c r="A1301" s="1">
        <v>36844</v>
      </c>
      <c r="B1301" s="4">
        <v>36844</v>
      </c>
      <c r="C1301" s="14">
        <f>VLOOKUP($B1301,data!$A$6:$M$15000,10)</f>
        <v>2923000</v>
      </c>
      <c r="D1301" s="11">
        <f t="shared" si="50"/>
        <v>11</v>
      </c>
      <c r="E1301" s="14">
        <f t="shared" si="51"/>
        <v>2887142.8571428573</v>
      </c>
    </row>
    <row r="1302" spans="1:5">
      <c r="A1302" s="1">
        <v>36845</v>
      </c>
      <c r="B1302" s="4">
        <v>36845</v>
      </c>
      <c r="C1302" s="14">
        <f>VLOOKUP($B1302,data!$A$6:$M$15000,10)</f>
        <v>2827000</v>
      </c>
      <c r="D1302" s="11">
        <f t="shared" si="50"/>
        <v>11</v>
      </c>
      <c r="E1302" s="14">
        <f t="shared" si="51"/>
        <v>2903714.2857142859</v>
      </c>
    </row>
    <row r="1303" spans="1:5">
      <c r="A1303" s="1">
        <v>36846</v>
      </c>
      <c r="B1303" s="4">
        <v>36846</v>
      </c>
      <c r="C1303" s="14">
        <f>VLOOKUP($B1303,data!$A$6:$M$15000,10)</f>
        <v>2797000</v>
      </c>
      <c r="D1303" s="11">
        <f t="shared" si="50"/>
        <v>11</v>
      </c>
      <c r="E1303" s="14">
        <f t="shared" si="51"/>
        <v>2915857.1428571427</v>
      </c>
    </row>
    <row r="1304" spans="1:5">
      <c r="A1304" s="1">
        <v>36847</v>
      </c>
      <c r="B1304" s="4">
        <v>36847</v>
      </c>
      <c r="C1304" s="14">
        <f>VLOOKUP($B1304,data!$A$6:$M$15000,10)</f>
        <v>2794000</v>
      </c>
      <c r="D1304" s="11">
        <f t="shared" si="50"/>
        <v>11</v>
      </c>
      <c r="E1304" s="14">
        <f t="shared" si="51"/>
        <v>2917857.1428571427</v>
      </c>
    </row>
    <row r="1305" spans="1:5">
      <c r="A1305" s="1">
        <v>36848</v>
      </c>
      <c r="B1305" s="4">
        <v>36848</v>
      </c>
      <c r="C1305" s="14">
        <f>VLOOKUP($B1305,data!$A$6:$M$15000,10)</f>
        <v>2969000</v>
      </c>
      <c r="D1305" s="11">
        <f t="shared" si="50"/>
        <v>11</v>
      </c>
      <c r="E1305" s="14">
        <f t="shared" si="51"/>
        <v>2902285.7142857141</v>
      </c>
    </row>
    <row r="1306" spans="1:5">
      <c r="A1306" s="1">
        <v>36849</v>
      </c>
      <c r="B1306" s="4">
        <v>36849</v>
      </c>
      <c r="C1306" s="14">
        <f>VLOOKUP($B1306,data!$A$6:$M$15000,10)</f>
        <v>3049000</v>
      </c>
      <c r="D1306" s="11">
        <f t="shared" si="50"/>
        <v>11</v>
      </c>
      <c r="E1306" s="14">
        <f t="shared" si="51"/>
        <v>2906714.2857142859</v>
      </c>
    </row>
    <row r="1307" spans="1:5">
      <c r="A1307" s="1">
        <v>36850</v>
      </c>
      <c r="B1307" s="4">
        <v>36850</v>
      </c>
      <c r="C1307" s="14">
        <f>VLOOKUP($B1307,data!$A$6:$M$15000,10)</f>
        <v>3041000</v>
      </c>
      <c r="D1307" s="11">
        <f t="shared" si="50"/>
        <v>11</v>
      </c>
      <c r="E1307" s="14">
        <f t="shared" si="51"/>
        <v>2914285.7142857141</v>
      </c>
    </row>
    <row r="1308" spans="1:5">
      <c r="A1308" s="1">
        <v>36851</v>
      </c>
      <c r="B1308" s="4">
        <v>36851</v>
      </c>
      <c r="C1308" s="14">
        <f>VLOOKUP($B1308,data!$A$6:$M$15000,10)</f>
        <v>2975000</v>
      </c>
      <c r="D1308" s="11">
        <f t="shared" si="50"/>
        <v>11</v>
      </c>
      <c r="E1308" s="14">
        <f t="shared" si="51"/>
        <v>2921714.2857142859</v>
      </c>
    </row>
    <row r="1309" spans="1:5">
      <c r="A1309" s="1">
        <v>36852</v>
      </c>
      <c r="B1309" s="4">
        <v>36852</v>
      </c>
      <c r="C1309" s="14">
        <f>VLOOKUP($B1309,data!$A$6:$M$15000,10)</f>
        <v>3104000</v>
      </c>
      <c r="D1309" s="11">
        <f t="shared" si="50"/>
        <v>11</v>
      </c>
      <c r="E1309" s="14">
        <f t="shared" si="51"/>
        <v>2961285.7142857141</v>
      </c>
    </row>
    <row r="1310" spans="1:5">
      <c r="A1310" s="1">
        <v>36853</v>
      </c>
      <c r="B1310" s="4">
        <v>36853</v>
      </c>
      <c r="C1310" s="14">
        <f>VLOOKUP($B1310,data!$A$6:$M$15000,10)</f>
        <v>3199000</v>
      </c>
      <c r="D1310" s="11">
        <f t="shared" si="50"/>
        <v>11</v>
      </c>
      <c r="E1310" s="14">
        <f t="shared" si="51"/>
        <v>3018714.2857142859</v>
      </c>
    </row>
    <row r="1311" spans="1:5">
      <c r="A1311" s="1">
        <v>36854</v>
      </c>
      <c r="B1311" s="4">
        <v>36854</v>
      </c>
      <c r="C1311" s="14">
        <f>VLOOKUP($B1311,data!$A$6:$M$15000,10)</f>
        <v>3330000</v>
      </c>
      <c r="D1311" s="11">
        <f t="shared" si="50"/>
        <v>11</v>
      </c>
      <c r="E1311" s="14">
        <f t="shared" si="51"/>
        <v>3095285.7142857141</v>
      </c>
    </row>
    <row r="1312" spans="1:5">
      <c r="A1312" s="1">
        <v>36855</v>
      </c>
      <c r="B1312" s="4">
        <v>36855</v>
      </c>
      <c r="C1312" s="14">
        <f>VLOOKUP($B1312,data!$A$6:$M$15000,10)</f>
        <v>3247000</v>
      </c>
      <c r="D1312" s="11">
        <f t="shared" si="50"/>
        <v>11</v>
      </c>
      <c r="E1312" s="14">
        <f t="shared" si="51"/>
        <v>3135000</v>
      </c>
    </row>
    <row r="1313" spans="1:5">
      <c r="A1313" s="1">
        <v>36856</v>
      </c>
      <c r="B1313" s="4">
        <v>36856</v>
      </c>
      <c r="C1313" s="14">
        <f>VLOOKUP($B1313,data!$A$6:$M$15000,10)</f>
        <v>3333000</v>
      </c>
      <c r="D1313" s="11">
        <f t="shared" si="50"/>
        <v>11</v>
      </c>
      <c r="E1313" s="14">
        <f t="shared" si="51"/>
        <v>3175571.4285714286</v>
      </c>
    </row>
    <row r="1314" spans="1:5">
      <c r="A1314" s="1">
        <v>36857</v>
      </c>
      <c r="B1314" s="4">
        <v>36857</v>
      </c>
      <c r="C1314" s="14">
        <f>VLOOKUP($B1314,data!$A$6:$M$15000,10)</f>
        <v>3264000</v>
      </c>
      <c r="D1314" s="11">
        <f t="shared" si="50"/>
        <v>11</v>
      </c>
      <c r="E1314" s="14">
        <f t="shared" si="51"/>
        <v>3207428.5714285714</v>
      </c>
    </row>
    <row r="1315" spans="1:5">
      <c r="A1315" s="1">
        <v>36858</v>
      </c>
      <c r="B1315" s="4">
        <v>36858</v>
      </c>
      <c r="C1315" s="14">
        <f>VLOOKUP($B1315,data!$A$6:$M$15000,10)</f>
        <v>3252000</v>
      </c>
      <c r="D1315" s="11">
        <f t="shared" si="50"/>
        <v>11</v>
      </c>
      <c r="E1315" s="14">
        <f t="shared" si="51"/>
        <v>3247000</v>
      </c>
    </row>
    <row r="1316" spans="1:5">
      <c r="A1316" s="1">
        <v>36859</v>
      </c>
      <c r="B1316" s="4">
        <v>36859</v>
      </c>
      <c r="C1316" s="14">
        <f>VLOOKUP($B1316,data!$A$6:$M$15000,10)</f>
        <v>3021000</v>
      </c>
      <c r="D1316" s="11">
        <f t="shared" si="50"/>
        <v>11</v>
      </c>
      <c r="E1316" s="14">
        <f t="shared" si="51"/>
        <v>3235142.8571428573</v>
      </c>
    </row>
    <row r="1317" spans="1:5">
      <c r="A1317" s="1">
        <v>36860</v>
      </c>
      <c r="B1317" s="4">
        <v>36860</v>
      </c>
      <c r="C1317" s="14">
        <f>VLOOKUP($B1317,data!$A$6:$M$15000,10)</f>
        <v>3206000</v>
      </c>
      <c r="D1317" s="11">
        <f t="shared" si="50"/>
        <v>11</v>
      </c>
      <c r="E1317" s="14">
        <f t="shared" si="51"/>
        <v>3236142.8571428573</v>
      </c>
    </row>
    <row r="1318" spans="1:5">
      <c r="A1318" s="1">
        <v>36861</v>
      </c>
      <c r="B1318" s="4">
        <v>36861</v>
      </c>
      <c r="C1318" s="14">
        <f>VLOOKUP($B1318,data!$A$6:$M$15000,10)</f>
        <v>3468000</v>
      </c>
      <c r="D1318" s="11">
        <f t="shared" si="50"/>
        <v>12</v>
      </c>
      <c r="E1318" s="14">
        <f t="shared" si="51"/>
        <v>3255857.1428571427</v>
      </c>
    </row>
    <row r="1319" spans="1:5">
      <c r="A1319" s="1">
        <v>36862</v>
      </c>
      <c r="B1319" s="4">
        <v>36862</v>
      </c>
      <c r="C1319" s="14">
        <f>VLOOKUP($B1319,data!$A$6:$M$15000,10)</f>
        <v>3534000</v>
      </c>
      <c r="D1319" s="11">
        <f t="shared" si="50"/>
        <v>12</v>
      </c>
      <c r="E1319" s="14">
        <f t="shared" si="51"/>
        <v>3296857.1428571427</v>
      </c>
    </row>
    <row r="1320" spans="1:5">
      <c r="A1320" s="1">
        <v>36863</v>
      </c>
      <c r="B1320" s="4">
        <v>36863</v>
      </c>
      <c r="C1320" s="14">
        <f>VLOOKUP($B1320,data!$A$6:$M$15000,10)</f>
        <v>3519000</v>
      </c>
      <c r="D1320" s="11">
        <f t="shared" si="50"/>
        <v>12</v>
      </c>
      <c r="E1320" s="14">
        <f t="shared" si="51"/>
        <v>3323428.5714285714</v>
      </c>
    </row>
    <row r="1321" spans="1:5">
      <c r="A1321" s="1">
        <v>36864</v>
      </c>
      <c r="B1321" s="4">
        <v>36864</v>
      </c>
      <c r="C1321" s="14">
        <f>VLOOKUP($B1321,data!$A$6:$M$15000,10)</f>
        <v>3446000</v>
      </c>
      <c r="D1321" s="11">
        <f t="shared" si="50"/>
        <v>12</v>
      </c>
      <c r="E1321" s="14">
        <f t="shared" si="51"/>
        <v>3349428.5714285714</v>
      </c>
    </row>
    <row r="1322" spans="1:5">
      <c r="A1322" s="1">
        <v>36865</v>
      </c>
      <c r="B1322" s="4">
        <v>36865</v>
      </c>
      <c r="C1322" s="14">
        <f>VLOOKUP($B1322,data!$A$6:$M$15000,10)</f>
        <v>3342000</v>
      </c>
      <c r="D1322" s="11">
        <f t="shared" si="50"/>
        <v>12</v>
      </c>
      <c r="E1322" s="14">
        <f t="shared" si="51"/>
        <v>3362285.7142857141</v>
      </c>
    </row>
    <row r="1323" spans="1:5">
      <c r="A1323" s="1">
        <v>36866</v>
      </c>
      <c r="B1323" s="4">
        <v>36866</v>
      </c>
      <c r="C1323" s="14">
        <f>VLOOKUP($B1323,data!$A$6:$M$15000,10)</f>
        <v>3285000</v>
      </c>
      <c r="D1323" s="11">
        <f t="shared" si="50"/>
        <v>12</v>
      </c>
      <c r="E1323" s="14">
        <f t="shared" si="51"/>
        <v>3400000</v>
      </c>
    </row>
    <row r="1324" spans="1:5">
      <c r="A1324" s="1">
        <v>36867</v>
      </c>
      <c r="B1324" s="4">
        <v>36867</v>
      </c>
      <c r="C1324" s="14">
        <f>VLOOKUP($B1324,data!$A$6:$M$15000,10)</f>
        <v>3305000</v>
      </c>
      <c r="D1324" s="11">
        <f t="shared" si="50"/>
        <v>12</v>
      </c>
      <c r="E1324" s="14">
        <f t="shared" si="51"/>
        <v>3414142.8571428573</v>
      </c>
    </row>
    <row r="1325" spans="1:5">
      <c r="A1325" s="1">
        <v>36868</v>
      </c>
      <c r="B1325" s="4">
        <v>36868</v>
      </c>
      <c r="C1325" s="14">
        <f>VLOOKUP($B1325,data!$A$6:$M$15000,10)</f>
        <v>3428000</v>
      </c>
      <c r="D1325" s="11">
        <f t="shared" si="50"/>
        <v>12</v>
      </c>
      <c r="E1325" s="14">
        <f t="shared" si="51"/>
        <v>3408428.5714285714</v>
      </c>
    </row>
    <row r="1326" spans="1:5">
      <c r="A1326" s="1">
        <v>36869</v>
      </c>
      <c r="B1326" s="4">
        <v>36869</v>
      </c>
      <c r="C1326" s="14">
        <f>VLOOKUP($B1326,data!$A$6:$M$15000,10)</f>
        <v>3458000</v>
      </c>
      <c r="D1326" s="11">
        <f t="shared" si="50"/>
        <v>12</v>
      </c>
      <c r="E1326" s="14">
        <f t="shared" si="51"/>
        <v>3397571.4285714286</v>
      </c>
    </row>
    <row r="1327" spans="1:5">
      <c r="A1327" s="1">
        <v>36870</v>
      </c>
      <c r="B1327" s="4">
        <v>36870</v>
      </c>
      <c r="C1327" s="14">
        <f>VLOOKUP($B1327,data!$A$6:$M$15000,10)</f>
        <v>3513000</v>
      </c>
      <c r="D1327" s="11">
        <f t="shared" si="50"/>
        <v>12</v>
      </c>
      <c r="E1327" s="14">
        <f t="shared" si="51"/>
        <v>3396714.2857142859</v>
      </c>
    </row>
    <row r="1328" spans="1:5">
      <c r="A1328" s="1">
        <v>36871</v>
      </c>
      <c r="B1328" s="4">
        <v>36871</v>
      </c>
      <c r="C1328" s="14">
        <f>VLOOKUP($B1328,data!$A$6:$M$15000,10)</f>
        <v>3386000</v>
      </c>
      <c r="D1328" s="11">
        <f t="shared" si="50"/>
        <v>12</v>
      </c>
      <c r="E1328" s="14">
        <f t="shared" si="51"/>
        <v>3388142.8571428573</v>
      </c>
    </row>
    <row r="1329" spans="1:5">
      <c r="A1329" s="1">
        <v>36872</v>
      </c>
      <c r="B1329" s="4">
        <v>36872</v>
      </c>
      <c r="C1329" s="14">
        <f>VLOOKUP($B1329,data!$A$6:$M$15000,10)</f>
        <v>3608000</v>
      </c>
      <c r="D1329" s="11">
        <f t="shared" si="50"/>
        <v>12</v>
      </c>
      <c r="E1329" s="14">
        <f t="shared" si="51"/>
        <v>3426142.8571428573</v>
      </c>
    </row>
    <row r="1330" spans="1:5">
      <c r="A1330" s="1">
        <v>36873</v>
      </c>
      <c r="B1330" s="4">
        <v>36873</v>
      </c>
      <c r="C1330" s="14">
        <f>VLOOKUP($B1330,data!$A$6:$M$15000,10)</f>
        <v>3392000</v>
      </c>
      <c r="D1330" s="11">
        <f t="shared" si="50"/>
        <v>12</v>
      </c>
      <c r="E1330" s="14">
        <f t="shared" si="51"/>
        <v>3441428.5714285714</v>
      </c>
    </row>
    <row r="1331" spans="1:5">
      <c r="A1331" s="1">
        <v>36874</v>
      </c>
      <c r="B1331" s="4">
        <v>36874</v>
      </c>
      <c r="C1331" s="14">
        <f>VLOOKUP($B1331,data!$A$6:$M$15000,10)</f>
        <v>3339000</v>
      </c>
      <c r="D1331" s="11">
        <f t="shared" si="50"/>
        <v>12</v>
      </c>
      <c r="E1331" s="14">
        <f t="shared" si="51"/>
        <v>3446285.7142857141</v>
      </c>
    </row>
    <row r="1332" spans="1:5">
      <c r="A1332" s="1">
        <v>36875</v>
      </c>
      <c r="B1332" s="4">
        <v>36875</v>
      </c>
      <c r="C1332" s="14">
        <f>VLOOKUP($B1332,data!$A$6:$M$15000,10)</f>
        <v>3395000</v>
      </c>
      <c r="D1332" s="11">
        <f t="shared" si="50"/>
        <v>12</v>
      </c>
      <c r="E1332" s="14">
        <f t="shared" si="51"/>
        <v>3441571.4285714286</v>
      </c>
    </row>
    <row r="1333" spans="1:5">
      <c r="A1333" s="1">
        <v>36876</v>
      </c>
      <c r="B1333" s="4">
        <v>36876</v>
      </c>
      <c r="C1333" s="14">
        <f>VLOOKUP($B1333,data!$A$6:$M$15000,10)</f>
        <v>3238000</v>
      </c>
      <c r="D1333" s="11">
        <f t="shared" si="50"/>
        <v>12</v>
      </c>
      <c r="E1333" s="14">
        <f t="shared" si="51"/>
        <v>3410142.8571428573</v>
      </c>
    </row>
    <row r="1334" spans="1:5">
      <c r="A1334" s="1">
        <v>36877</v>
      </c>
      <c r="B1334" s="4">
        <v>36877</v>
      </c>
      <c r="C1334" s="14">
        <f>VLOOKUP($B1334,data!$A$6:$M$15000,10)</f>
        <v>3246000</v>
      </c>
      <c r="D1334" s="11">
        <f t="shared" si="50"/>
        <v>12</v>
      </c>
      <c r="E1334" s="14">
        <f t="shared" si="51"/>
        <v>3372000</v>
      </c>
    </row>
    <row r="1335" spans="1:5">
      <c r="A1335" s="1">
        <v>36878</v>
      </c>
      <c r="B1335" s="4">
        <v>36878</v>
      </c>
      <c r="C1335" s="14">
        <f>VLOOKUP($B1335,data!$A$6:$M$15000,10)</f>
        <v>3276000</v>
      </c>
      <c r="D1335" s="11">
        <f t="shared" si="50"/>
        <v>12</v>
      </c>
      <c r="E1335" s="14">
        <f t="shared" si="51"/>
        <v>3356285.7142857141</v>
      </c>
    </row>
    <row r="1336" spans="1:5">
      <c r="A1336" s="1">
        <v>36879</v>
      </c>
      <c r="B1336" s="4">
        <v>36879</v>
      </c>
      <c r="C1336" s="14">
        <f>VLOOKUP($B1336,data!$A$6:$M$15000,10)</f>
        <v>3406000</v>
      </c>
      <c r="D1336" s="11">
        <f t="shared" si="50"/>
        <v>12</v>
      </c>
      <c r="E1336" s="14">
        <f t="shared" si="51"/>
        <v>3327428.5714285714</v>
      </c>
    </row>
    <row r="1337" spans="1:5">
      <c r="A1337" s="1">
        <v>36880</v>
      </c>
      <c r="B1337" s="4">
        <v>36880</v>
      </c>
      <c r="C1337" s="14">
        <f>VLOOKUP($B1337,data!$A$6:$M$15000,10)</f>
        <v>3372000</v>
      </c>
      <c r="D1337" s="11">
        <f t="shared" si="50"/>
        <v>12</v>
      </c>
      <c r="E1337" s="14">
        <f t="shared" si="51"/>
        <v>3324571.4285714286</v>
      </c>
    </row>
    <row r="1338" spans="1:5">
      <c r="A1338" s="1">
        <v>36881</v>
      </c>
      <c r="B1338" s="4">
        <v>36881</v>
      </c>
      <c r="C1338" s="14">
        <f>VLOOKUP($B1338,data!$A$6:$M$15000,10)</f>
        <v>3368000</v>
      </c>
      <c r="D1338" s="11">
        <f t="shared" si="50"/>
        <v>12</v>
      </c>
      <c r="E1338" s="14">
        <f t="shared" si="51"/>
        <v>3328714.2857142859</v>
      </c>
    </row>
    <row r="1339" spans="1:5">
      <c r="A1339" s="1">
        <v>36882</v>
      </c>
      <c r="B1339" s="4">
        <v>36882</v>
      </c>
      <c r="C1339" s="14">
        <f>VLOOKUP($B1339,data!$A$6:$M$15000,10)</f>
        <v>3470000</v>
      </c>
      <c r="D1339" s="11">
        <f t="shared" si="50"/>
        <v>12</v>
      </c>
      <c r="E1339" s="14">
        <f t="shared" si="51"/>
        <v>3339428.5714285714</v>
      </c>
    </row>
    <row r="1340" spans="1:5">
      <c r="A1340" s="1">
        <v>36883</v>
      </c>
      <c r="B1340" s="4">
        <v>36883</v>
      </c>
      <c r="C1340" s="14">
        <f>VLOOKUP($B1340,data!$A$6:$M$15000,10)</f>
        <v>3617000</v>
      </c>
      <c r="D1340" s="11">
        <f t="shared" si="50"/>
        <v>12</v>
      </c>
      <c r="E1340" s="14">
        <f t="shared" si="51"/>
        <v>3393571.4285714286</v>
      </c>
    </row>
    <row r="1341" spans="1:5">
      <c r="A1341" s="1">
        <v>36884</v>
      </c>
      <c r="B1341" s="4">
        <v>36884</v>
      </c>
      <c r="C1341" s="14">
        <f>VLOOKUP($B1341,data!$A$6:$M$15000,10)</f>
        <v>3564000</v>
      </c>
      <c r="D1341" s="11">
        <f t="shared" si="50"/>
        <v>12</v>
      </c>
      <c r="E1341" s="14">
        <f t="shared" si="51"/>
        <v>3439000</v>
      </c>
    </row>
    <row r="1342" spans="1:5">
      <c r="A1342" s="1">
        <v>36885</v>
      </c>
      <c r="B1342" s="4">
        <v>36885</v>
      </c>
      <c r="C1342" s="14">
        <f>VLOOKUP($B1342,data!$A$6:$M$15000,10)</f>
        <v>3505000</v>
      </c>
      <c r="D1342" s="11">
        <f t="shared" si="50"/>
        <v>12</v>
      </c>
      <c r="E1342" s="14">
        <f t="shared" si="51"/>
        <v>3471714.2857142859</v>
      </c>
    </row>
    <row r="1343" spans="1:5">
      <c r="A1343" s="1">
        <v>36886</v>
      </c>
      <c r="B1343" s="4">
        <v>36886</v>
      </c>
      <c r="C1343" s="14">
        <f>VLOOKUP($B1343,data!$A$6:$M$15000,10)</f>
        <v>3461000</v>
      </c>
      <c r="D1343" s="11">
        <f t="shared" si="50"/>
        <v>12</v>
      </c>
      <c r="E1343" s="14">
        <f t="shared" si="51"/>
        <v>3479571.4285714286</v>
      </c>
    </row>
    <row r="1344" spans="1:5">
      <c r="A1344" s="1">
        <v>36887</v>
      </c>
      <c r="B1344" s="4">
        <v>36887</v>
      </c>
      <c r="C1344" s="14">
        <f>VLOOKUP($B1344,data!$A$6:$M$15000,10)</f>
        <v>3477000</v>
      </c>
      <c r="D1344" s="11">
        <f t="shared" si="50"/>
        <v>12</v>
      </c>
      <c r="E1344" s="14">
        <f t="shared" si="51"/>
        <v>3494571.4285714286</v>
      </c>
    </row>
    <row r="1345" spans="1:5">
      <c r="A1345" s="1">
        <v>36888</v>
      </c>
      <c r="B1345" s="4">
        <v>36888</v>
      </c>
      <c r="C1345" s="14">
        <f>VLOOKUP($B1345,data!$A$6:$M$15000,10)</f>
        <v>3521000</v>
      </c>
      <c r="D1345" s="11">
        <f t="shared" si="50"/>
        <v>12</v>
      </c>
      <c r="E1345" s="14">
        <f t="shared" si="51"/>
        <v>3516428.5714285714</v>
      </c>
    </row>
    <row r="1346" spans="1:5">
      <c r="A1346" s="1">
        <v>36889</v>
      </c>
      <c r="B1346" s="4">
        <v>36889</v>
      </c>
      <c r="C1346" s="14">
        <f>VLOOKUP($B1346,data!$A$6:$M$15000,10)</f>
        <v>3506000</v>
      </c>
      <c r="D1346" s="11">
        <f t="shared" si="50"/>
        <v>12</v>
      </c>
      <c r="E1346" s="14">
        <f t="shared" si="51"/>
        <v>3521571.4285714286</v>
      </c>
    </row>
    <row r="1347" spans="1:5">
      <c r="A1347" s="1">
        <v>36890</v>
      </c>
      <c r="B1347" s="4">
        <v>36890</v>
      </c>
      <c r="C1347" s="14">
        <f>VLOOKUP($B1347,data!$A$6:$M$15000,10)</f>
        <v>3610000</v>
      </c>
      <c r="D1347" s="11">
        <f t="shared" si="50"/>
        <v>12</v>
      </c>
      <c r="E1347" s="14">
        <f t="shared" si="51"/>
        <v>3520571.4285714286</v>
      </c>
    </row>
    <row r="1348" spans="1:5">
      <c r="A1348" s="1">
        <v>36891</v>
      </c>
      <c r="B1348" s="4">
        <v>36891</v>
      </c>
      <c r="C1348" s="14">
        <f>VLOOKUP($B1348,data!$A$6:$M$15000,10)</f>
        <v>3564000</v>
      </c>
      <c r="D1348" s="11">
        <f t="shared" si="50"/>
        <v>12</v>
      </c>
      <c r="E1348" s="14">
        <f t="shared" si="51"/>
        <v>3520571.4285714286</v>
      </c>
    </row>
    <row r="1349" spans="1:5">
      <c r="A1349" s="1" t="s">
        <v>1</v>
      </c>
      <c r="B1349" s="4" t="s">
        <v>2</v>
      </c>
      <c r="C1349" s="14" t="s">
        <v>153</v>
      </c>
      <c r="D1349" s="11" t="s">
        <v>14</v>
      </c>
      <c r="E1349" s="14" t="s">
        <v>154</v>
      </c>
    </row>
    <row r="1350" spans="1:5">
      <c r="A1350" s="1">
        <v>36892</v>
      </c>
      <c r="B1350" s="4">
        <v>36892</v>
      </c>
      <c r="C1350" s="14">
        <f>VLOOKUP($B1350,data!$A$6:$M$15000,10)</f>
        <v>3452000</v>
      </c>
      <c r="D1350" s="11">
        <f t="shared" ref="D1350:D1413" si="52">IF(B1350&lt;&gt;"",MONTH(B1350),0)</f>
        <v>1</v>
      </c>
      <c r="E1350" s="14">
        <f t="shared" ref="E1350:E1355" si="53">AVERAGE(C1343:C1350)</f>
        <v>3513000</v>
      </c>
    </row>
    <row r="1351" spans="1:5">
      <c r="A1351" s="1">
        <v>36893</v>
      </c>
      <c r="B1351" s="4">
        <v>36893</v>
      </c>
      <c r="C1351" s="14">
        <f>VLOOKUP($B1351,data!$A$6:$M$15000,10)</f>
        <v>3412000</v>
      </c>
      <c r="D1351" s="11">
        <f t="shared" si="52"/>
        <v>1</v>
      </c>
      <c r="E1351" s="14">
        <f t="shared" si="53"/>
        <v>3506000</v>
      </c>
    </row>
    <row r="1352" spans="1:5">
      <c r="A1352" s="1">
        <v>36894</v>
      </c>
      <c r="B1352" s="4">
        <v>36894</v>
      </c>
      <c r="C1352" s="14">
        <f>VLOOKUP($B1352,data!$A$6:$M$15000,10)</f>
        <v>3587000</v>
      </c>
      <c r="D1352" s="11">
        <f t="shared" si="52"/>
        <v>1</v>
      </c>
      <c r="E1352" s="14">
        <f t="shared" si="53"/>
        <v>3521714.2857142859</v>
      </c>
    </row>
    <row r="1353" spans="1:5">
      <c r="A1353" s="1">
        <v>36895</v>
      </c>
      <c r="B1353" s="4">
        <v>36895</v>
      </c>
      <c r="C1353" s="14">
        <f>VLOOKUP($B1353,data!$A$6:$M$15000,10)</f>
        <v>3597000</v>
      </c>
      <c r="D1353" s="11">
        <f t="shared" si="52"/>
        <v>1</v>
      </c>
      <c r="E1353" s="14">
        <f t="shared" si="53"/>
        <v>3532571.4285714286</v>
      </c>
    </row>
    <row r="1354" spans="1:5">
      <c r="A1354" s="1">
        <v>36896</v>
      </c>
      <c r="B1354" s="4">
        <v>36896</v>
      </c>
      <c r="C1354" s="14">
        <f>VLOOKUP($B1354,data!$A$6:$M$15000,10)</f>
        <v>3657000</v>
      </c>
      <c r="D1354" s="11">
        <f t="shared" si="52"/>
        <v>1</v>
      </c>
      <c r="E1354" s="14">
        <f t="shared" si="53"/>
        <v>3554142.8571428573</v>
      </c>
    </row>
    <row r="1355" spans="1:5">
      <c r="A1355" s="1">
        <v>36897</v>
      </c>
      <c r="B1355" s="4">
        <v>36897</v>
      </c>
      <c r="C1355" s="14">
        <f>VLOOKUP($B1355,data!$A$6:$M$15000,10)</f>
        <v>3549000</v>
      </c>
      <c r="D1355" s="11">
        <f t="shared" si="52"/>
        <v>1</v>
      </c>
      <c r="E1355" s="14">
        <f t="shared" si="53"/>
        <v>3545428.5714285714</v>
      </c>
    </row>
    <row r="1356" spans="1:5">
      <c r="A1356" s="1">
        <v>36898</v>
      </c>
      <c r="B1356" s="4">
        <v>36898</v>
      </c>
      <c r="C1356" s="14">
        <f>VLOOKUP($B1356,data!$A$6:$M$15000,10)</f>
        <v>3598000</v>
      </c>
      <c r="D1356" s="11">
        <f t="shared" si="52"/>
        <v>1</v>
      </c>
      <c r="E1356" s="14">
        <f t="shared" ref="E1356:E1413" si="54">AVERAGE(C1350:C1356)</f>
        <v>3550285.7142857141</v>
      </c>
    </row>
    <row r="1357" spans="1:5">
      <c r="A1357" s="1">
        <v>36899</v>
      </c>
      <c r="B1357" s="4">
        <v>36899</v>
      </c>
      <c r="C1357" s="14">
        <f>VLOOKUP($B1357,data!$A$6:$M$15000,10)</f>
        <v>3508000</v>
      </c>
      <c r="D1357" s="11">
        <f t="shared" si="52"/>
        <v>1</v>
      </c>
      <c r="E1357" s="14">
        <f t="shared" si="54"/>
        <v>3558285.7142857141</v>
      </c>
    </row>
    <row r="1358" spans="1:5">
      <c r="A1358" s="1">
        <v>36900</v>
      </c>
      <c r="B1358" s="4">
        <v>36900</v>
      </c>
      <c r="C1358" s="14">
        <f>VLOOKUP($B1358,data!$A$6:$M$15000,10)</f>
        <v>3269000</v>
      </c>
      <c r="D1358" s="11">
        <f t="shared" si="52"/>
        <v>1</v>
      </c>
      <c r="E1358" s="14">
        <f t="shared" si="54"/>
        <v>3537857.1428571427</v>
      </c>
    </row>
    <row r="1359" spans="1:5">
      <c r="A1359" s="1">
        <v>36901</v>
      </c>
      <c r="B1359" s="4">
        <v>36901</v>
      </c>
      <c r="C1359" s="14">
        <f>VLOOKUP($B1359,data!$A$6:$M$15000,10)</f>
        <v>3216000</v>
      </c>
      <c r="D1359" s="11">
        <f t="shared" si="52"/>
        <v>1</v>
      </c>
      <c r="E1359" s="14">
        <f t="shared" si="54"/>
        <v>3484857.1428571427</v>
      </c>
    </row>
    <row r="1360" spans="1:5">
      <c r="A1360" s="1">
        <v>36902</v>
      </c>
      <c r="B1360" s="4">
        <v>36902</v>
      </c>
      <c r="C1360" s="14">
        <f>VLOOKUP($B1360,data!$A$6:$M$15000,10)</f>
        <v>3435000</v>
      </c>
      <c r="D1360" s="11">
        <f t="shared" si="52"/>
        <v>1</v>
      </c>
      <c r="E1360" s="14">
        <f t="shared" si="54"/>
        <v>3461714.2857142859</v>
      </c>
    </row>
    <row r="1361" spans="1:5">
      <c r="A1361" s="1">
        <v>36903</v>
      </c>
      <c r="B1361" s="4">
        <v>36903</v>
      </c>
      <c r="C1361" s="14">
        <f>VLOOKUP($B1361,data!$A$6:$M$15000,10)</f>
        <v>3514000</v>
      </c>
      <c r="D1361" s="11">
        <f t="shared" si="52"/>
        <v>1</v>
      </c>
      <c r="E1361" s="14">
        <f t="shared" si="54"/>
        <v>3441285.7142857141</v>
      </c>
    </row>
    <row r="1362" spans="1:5">
      <c r="A1362" s="1">
        <v>36904</v>
      </c>
      <c r="B1362" s="4">
        <v>36904</v>
      </c>
      <c r="C1362" s="14">
        <f>VLOOKUP($B1362,data!$A$6:$M$15000,10)</f>
        <v>3623000</v>
      </c>
      <c r="D1362" s="11">
        <f t="shared" si="52"/>
        <v>1</v>
      </c>
      <c r="E1362" s="14">
        <f t="shared" si="54"/>
        <v>3451857.1428571427</v>
      </c>
    </row>
    <row r="1363" spans="1:5">
      <c r="A1363" s="1">
        <v>36905</v>
      </c>
      <c r="B1363" s="4">
        <v>36905</v>
      </c>
      <c r="C1363" s="14">
        <f>VLOOKUP($B1363,data!$A$6:$M$15000,10)</f>
        <v>3639000</v>
      </c>
      <c r="D1363" s="11">
        <f t="shared" si="52"/>
        <v>1</v>
      </c>
      <c r="E1363" s="14">
        <f t="shared" si="54"/>
        <v>3457714.2857142859</v>
      </c>
    </row>
    <row r="1364" spans="1:5">
      <c r="A1364" s="1">
        <v>36906</v>
      </c>
      <c r="B1364" s="4">
        <v>36906</v>
      </c>
      <c r="C1364" s="14">
        <f>VLOOKUP($B1364,data!$A$6:$M$15000,10)</f>
        <v>3645000</v>
      </c>
      <c r="D1364" s="11">
        <f t="shared" si="52"/>
        <v>1</v>
      </c>
      <c r="E1364" s="14">
        <f t="shared" si="54"/>
        <v>3477285.7142857141</v>
      </c>
    </row>
    <row r="1365" spans="1:5">
      <c r="A1365" s="1">
        <v>36907</v>
      </c>
      <c r="B1365" s="4">
        <v>36907</v>
      </c>
      <c r="C1365" s="14">
        <f>VLOOKUP($B1365,data!$A$6:$M$15000,10)</f>
        <v>3596000</v>
      </c>
      <c r="D1365" s="11">
        <f t="shared" si="52"/>
        <v>1</v>
      </c>
      <c r="E1365" s="14">
        <f t="shared" si="54"/>
        <v>3524000</v>
      </c>
    </row>
    <row r="1366" spans="1:5">
      <c r="A1366" s="1">
        <v>36908</v>
      </c>
      <c r="B1366" s="4">
        <v>36908</v>
      </c>
      <c r="C1366" s="14">
        <f>VLOOKUP($B1366,data!$A$6:$M$15000,10)</f>
        <v>3438000</v>
      </c>
      <c r="D1366" s="11">
        <f t="shared" si="52"/>
        <v>1</v>
      </c>
      <c r="E1366" s="14">
        <f t="shared" si="54"/>
        <v>3555714.2857142859</v>
      </c>
    </row>
    <row r="1367" spans="1:5">
      <c r="A1367" s="1">
        <v>36909</v>
      </c>
      <c r="B1367" s="4">
        <v>36909</v>
      </c>
      <c r="C1367" s="14">
        <f>VLOOKUP($B1367,data!$A$6:$M$15000,10)</f>
        <v>3313000</v>
      </c>
      <c r="D1367" s="11">
        <f t="shared" si="52"/>
        <v>1</v>
      </c>
      <c r="E1367" s="14">
        <f t="shared" si="54"/>
        <v>3538285.7142857141</v>
      </c>
    </row>
    <row r="1368" spans="1:5">
      <c r="A1368" s="1">
        <v>36910</v>
      </c>
      <c r="B1368" s="4">
        <v>36910</v>
      </c>
      <c r="C1368" s="14">
        <f>VLOOKUP($B1368,data!$A$6:$M$15000,10)</f>
        <v>3391000</v>
      </c>
      <c r="D1368" s="11">
        <f t="shared" si="52"/>
        <v>1</v>
      </c>
      <c r="E1368" s="14">
        <f t="shared" si="54"/>
        <v>3520714.2857142859</v>
      </c>
    </row>
    <row r="1369" spans="1:5">
      <c r="A1369" s="1">
        <v>36911</v>
      </c>
      <c r="B1369" s="4">
        <v>36911</v>
      </c>
      <c r="C1369" s="14">
        <f>VLOOKUP($B1369,data!$A$6:$M$15000,10)</f>
        <v>3536000</v>
      </c>
      <c r="D1369" s="11">
        <f t="shared" si="52"/>
        <v>1</v>
      </c>
      <c r="E1369" s="14">
        <f t="shared" si="54"/>
        <v>3508285.7142857141</v>
      </c>
    </row>
    <row r="1370" spans="1:5">
      <c r="A1370" s="1">
        <v>36912</v>
      </c>
      <c r="B1370" s="4">
        <v>36912</v>
      </c>
      <c r="C1370" s="14">
        <f>VLOOKUP($B1370,data!$A$6:$M$15000,10)</f>
        <v>3569000</v>
      </c>
      <c r="D1370" s="11">
        <f t="shared" si="52"/>
        <v>1</v>
      </c>
      <c r="E1370" s="14">
        <f t="shared" si="54"/>
        <v>3498285.7142857141</v>
      </c>
    </row>
    <row r="1371" spans="1:5">
      <c r="A1371" s="1">
        <v>36913</v>
      </c>
      <c r="B1371" s="4">
        <v>36913</v>
      </c>
      <c r="C1371" s="14">
        <f>VLOOKUP($B1371,data!$A$6:$M$15000,10)</f>
        <v>3595000</v>
      </c>
      <c r="D1371" s="11">
        <f t="shared" si="52"/>
        <v>1</v>
      </c>
      <c r="E1371" s="14">
        <f t="shared" si="54"/>
        <v>3491142.8571428573</v>
      </c>
    </row>
    <row r="1372" spans="1:5">
      <c r="A1372" s="1">
        <v>36914</v>
      </c>
      <c r="B1372" s="4">
        <v>36914</v>
      </c>
      <c r="C1372" s="14">
        <f>VLOOKUP($B1372,data!$A$6:$M$15000,10)</f>
        <v>3601000</v>
      </c>
      <c r="D1372" s="11">
        <f t="shared" si="52"/>
        <v>1</v>
      </c>
      <c r="E1372" s="14">
        <f t="shared" si="54"/>
        <v>3491857.1428571427</v>
      </c>
    </row>
    <row r="1373" spans="1:5">
      <c r="A1373" s="1">
        <v>36915</v>
      </c>
      <c r="B1373" s="4">
        <v>36915</v>
      </c>
      <c r="C1373" s="14">
        <f>VLOOKUP($B1373,data!$A$6:$M$15000,10)</f>
        <v>3657000</v>
      </c>
      <c r="D1373" s="11">
        <f t="shared" si="52"/>
        <v>1</v>
      </c>
      <c r="E1373" s="14">
        <f t="shared" si="54"/>
        <v>3523142.8571428573</v>
      </c>
    </row>
    <row r="1374" spans="1:5">
      <c r="A1374" s="1">
        <v>36916</v>
      </c>
      <c r="B1374" s="4">
        <v>36916</v>
      </c>
      <c r="C1374" s="14">
        <f>VLOOKUP($B1374,data!$A$6:$M$15000,10)</f>
        <v>3650000</v>
      </c>
      <c r="D1374" s="11">
        <f t="shared" si="52"/>
        <v>1</v>
      </c>
      <c r="E1374" s="14">
        <f t="shared" si="54"/>
        <v>3571285.7142857141</v>
      </c>
    </row>
    <row r="1375" spans="1:5">
      <c r="A1375" s="1">
        <v>36917</v>
      </c>
      <c r="B1375" s="4">
        <v>36917</v>
      </c>
      <c r="C1375" s="14">
        <f>VLOOKUP($B1375,data!$A$6:$M$15000,10)</f>
        <v>3600000</v>
      </c>
      <c r="D1375" s="11">
        <f t="shared" si="52"/>
        <v>1</v>
      </c>
      <c r="E1375" s="14">
        <f t="shared" si="54"/>
        <v>3601142.8571428573</v>
      </c>
    </row>
    <row r="1376" spans="1:5">
      <c r="A1376" s="1">
        <v>36918</v>
      </c>
      <c r="B1376" s="4">
        <v>36918</v>
      </c>
      <c r="C1376" s="14">
        <f>VLOOKUP($B1376,data!$A$6:$M$15000,10)</f>
        <v>3608000</v>
      </c>
      <c r="D1376" s="11">
        <f t="shared" si="52"/>
        <v>1</v>
      </c>
      <c r="E1376" s="14">
        <f t="shared" si="54"/>
        <v>3611428.5714285714</v>
      </c>
    </row>
    <row r="1377" spans="1:5">
      <c r="A1377" s="1">
        <v>36919</v>
      </c>
      <c r="B1377" s="4">
        <v>36919</v>
      </c>
      <c r="C1377" s="14">
        <f>VLOOKUP($B1377,data!$A$6:$M$15000,10)</f>
        <v>3474000</v>
      </c>
      <c r="D1377" s="11">
        <f t="shared" si="52"/>
        <v>1</v>
      </c>
      <c r="E1377" s="14">
        <f t="shared" si="54"/>
        <v>3597857.1428571427</v>
      </c>
    </row>
    <row r="1378" spans="1:5">
      <c r="A1378" s="1">
        <v>36920</v>
      </c>
      <c r="B1378" s="4">
        <v>36920</v>
      </c>
      <c r="C1378" s="14">
        <f>VLOOKUP($B1378,data!$A$6:$M$15000,10)</f>
        <v>3469000</v>
      </c>
      <c r="D1378" s="11">
        <f t="shared" si="52"/>
        <v>1</v>
      </c>
      <c r="E1378" s="14">
        <f t="shared" si="54"/>
        <v>3579857.1428571427</v>
      </c>
    </row>
    <row r="1379" spans="1:5">
      <c r="A1379" s="1">
        <v>36921</v>
      </c>
      <c r="B1379" s="4">
        <v>36921</v>
      </c>
      <c r="C1379" s="14">
        <f>VLOOKUP($B1379,data!$A$6:$M$15000,10)</f>
        <v>3564000</v>
      </c>
      <c r="D1379" s="11">
        <f t="shared" si="52"/>
        <v>1</v>
      </c>
      <c r="E1379" s="14">
        <f t="shared" si="54"/>
        <v>3574571.4285714286</v>
      </c>
    </row>
    <row r="1380" spans="1:5">
      <c r="A1380" s="1">
        <v>36922</v>
      </c>
      <c r="B1380" s="4">
        <v>36922</v>
      </c>
      <c r="C1380" s="14">
        <f>VLOOKUP($B1380,data!$A$6:$M$15000,10)</f>
        <v>3443000</v>
      </c>
      <c r="D1380" s="11">
        <f t="shared" si="52"/>
        <v>1</v>
      </c>
      <c r="E1380" s="14">
        <f t="shared" si="54"/>
        <v>3544000</v>
      </c>
    </row>
    <row r="1381" spans="1:5">
      <c r="A1381" s="1">
        <v>36923</v>
      </c>
      <c r="B1381" s="4">
        <v>36923</v>
      </c>
      <c r="C1381" s="14">
        <f>VLOOKUP($B1381,data!$A$6:$M$15000,10)</f>
        <v>3432000</v>
      </c>
      <c r="D1381" s="11">
        <f t="shared" si="52"/>
        <v>2</v>
      </c>
      <c r="E1381" s="14">
        <f t="shared" si="54"/>
        <v>3512857.1428571427</v>
      </c>
    </row>
    <row r="1382" spans="1:5">
      <c r="A1382" s="1">
        <v>36924</v>
      </c>
      <c r="B1382" s="4">
        <v>36924</v>
      </c>
      <c r="C1382" s="14">
        <f>VLOOKUP($B1382,data!$A$6:$M$15000,10)</f>
        <v>3462000</v>
      </c>
      <c r="D1382" s="11">
        <f t="shared" si="52"/>
        <v>2</v>
      </c>
      <c r="E1382" s="14">
        <f t="shared" si="54"/>
        <v>3493142.8571428573</v>
      </c>
    </row>
    <row r="1383" spans="1:5">
      <c r="A1383" s="1">
        <v>36925</v>
      </c>
      <c r="B1383" s="4">
        <v>36925</v>
      </c>
      <c r="C1383" s="14">
        <f>VLOOKUP($B1383,data!$A$6:$M$15000,10)</f>
        <v>3563000</v>
      </c>
      <c r="D1383" s="11">
        <f t="shared" si="52"/>
        <v>2</v>
      </c>
      <c r="E1383" s="14">
        <f t="shared" si="54"/>
        <v>3486714.2857142859</v>
      </c>
    </row>
    <row r="1384" spans="1:5">
      <c r="A1384" s="1">
        <v>36926</v>
      </c>
      <c r="B1384" s="4">
        <v>36926</v>
      </c>
      <c r="C1384" s="14">
        <f>VLOOKUP($B1384,data!$A$6:$M$15000,10)</f>
        <v>3311000</v>
      </c>
      <c r="D1384" s="11">
        <f t="shared" si="52"/>
        <v>2</v>
      </c>
      <c r="E1384" s="14">
        <f t="shared" si="54"/>
        <v>3463428.5714285714</v>
      </c>
    </row>
    <row r="1385" spans="1:5">
      <c r="A1385" s="1">
        <v>36927</v>
      </c>
      <c r="B1385" s="4">
        <v>36927</v>
      </c>
      <c r="C1385" s="14">
        <f>VLOOKUP($B1385,data!$A$6:$M$15000,10)</f>
        <v>3622000</v>
      </c>
      <c r="D1385" s="11">
        <f t="shared" si="52"/>
        <v>2</v>
      </c>
      <c r="E1385" s="14">
        <f t="shared" si="54"/>
        <v>3485285.7142857141</v>
      </c>
    </row>
    <row r="1386" spans="1:5">
      <c r="A1386" s="1">
        <v>36928</v>
      </c>
      <c r="B1386" s="4">
        <v>36928</v>
      </c>
      <c r="C1386" s="14">
        <f>VLOOKUP($B1386,data!$A$6:$M$15000,10)</f>
        <v>3634000</v>
      </c>
      <c r="D1386" s="11">
        <f t="shared" si="52"/>
        <v>2</v>
      </c>
      <c r="E1386" s="14">
        <f t="shared" si="54"/>
        <v>3495285.7142857141</v>
      </c>
    </row>
    <row r="1387" spans="1:5">
      <c r="A1387" s="1">
        <v>36929</v>
      </c>
      <c r="B1387" s="4">
        <v>36929</v>
      </c>
      <c r="C1387" s="14">
        <f>VLOOKUP($B1387,data!$A$6:$M$15000,10)</f>
        <v>3656000</v>
      </c>
      <c r="D1387" s="11">
        <f t="shared" si="52"/>
        <v>2</v>
      </c>
      <c r="E1387" s="14">
        <f t="shared" si="54"/>
        <v>3525714.2857142859</v>
      </c>
    </row>
    <row r="1388" spans="1:5">
      <c r="A1388" s="1">
        <v>36930</v>
      </c>
      <c r="B1388" s="4">
        <v>36930</v>
      </c>
      <c r="C1388" s="14">
        <f>VLOOKUP($B1388,data!$A$6:$M$15000,10)</f>
        <v>3611000</v>
      </c>
      <c r="D1388" s="11">
        <f t="shared" si="52"/>
        <v>2</v>
      </c>
      <c r="E1388" s="14">
        <f t="shared" si="54"/>
        <v>3551285.7142857141</v>
      </c>
    </row>
    <row r="1389" spans="1:5">
      <c r="A1389" s="1">
        <v>36931</v>
      </c>
      <c r="B1389" s="4">
        <v>36931</v>
      </c>
      <c r="C1389" s="14">
        <f>VLOOKUP($B1389,data!$A$6:$M$15000,10)</f>
        <v>3530000</v>
      </c>
      <c r="D1389" s="11">
        <f t="shared" si="52"/>
        <v>2</v>
      </c>
      <c r="E1389" s="14">
        <f t="shared" si="54"/>
        <v>3561000</v>
      </c>
    </row>
    <row r="1390" spans="1:5">
      <c r="A1390" s="1">
        <v>36932</v>
      </c>
      <c r="B1390" s="4">
        <v>36932</v>
      </c>
      <c r="C1390" s="14">
        <f>VLOOKUP($B1390,data!$A$6:$M$15000,10)</f>
        <v>3526000</v>
      </c>
      <c r="D1390" s="11">
        <f t="shared" si="52"/>
        <v>2</v>
      </c>
      <c r="E1390" s="14">
        <f t="shared" si="54"/>
        <v>3555714.2857142859</v>
      </c>
    </row>
    <row r="1391" spans="1:5">
      <c r="A1391" s="1">
        <v>36933</v>
      </c>
      <c r="B1391" s="4">
        <v>36933</v>
      </c>
      <c r="C1391" s="14">
        <f>VLOOKUP($B1391,data!$A$6:$M$15000,10)</f>
        <v>3520000</v>
      </c>
      <c r="D1391" s="11">
        <f t="shared" si="52"/>
        <v>2</v>
      </c>
      <c r="E1391" s="14">
        <f t="shared" si="54"/>
        <v>3585571.4285714286</v>
      </c>
    </row>
    <row r="1392" spans="1:5">
      <c r="A1392" s="1">
        <v>36934</v>
      </c>
      <c r="B1392" s="4">
        <v>36934</v>
      </c>
      <c r="C1392" s="14">
        <f>VLOOKUP($B1392,data!$A$6:$M$15000,10)</f>
        <v>3472000</v>
      </c>
      <c r="D1392" s="11">
        <f t="shared" si="52"/>
        <v>2</v>
      </c>
      <c r="E1392" s="14">
        <f t="shared" si="54"/>
        <v>3564142.8571428573</v>
      </c>
    </row>
    <row r="1393" spans="1:5">
      <c r="A1393" s="1">
        <v>36935</v>
      </c>
      <c r="B1393" s="4">
        <v>36935</v>
      </c>
      <c r="C1393" s="14">
        <f>VLOOKUP($B1393,data!$A$6:$M$15000,10)</f>
        <v>3568000</v>
      </c>
      <c r="D1393" s="11">
        <f t="shared" si="52"/>
        <v>2</v>
      </c>
      <c r="E1393" s="14">
        <f t="shared" si="54"/>
        <v>3554714.2857142859</v>
      </c>
    </row>
    <row r="1394" spans="1:5">
      <c r="A1394" s="1">
        <v>36936</v>
      </c>
      <c r="B1394" s="4">
        <v>36936</v>
      </c>
      <c r="C1394" s="14">
        <f>VLOOKUP($B1394,data!$A$6:$M$15000,10)</f>
        <v>3600000</v>
      </c>
      <c r="D1394" s="11">
        <f t="shared" si="52"/>
        <v>2</v>
      </c>
      <c r="E1394" s="14">
        <f t="shared" si="54"/>
        <v>3546714.2857142859</v>
      </c>
    </row>
    <row r="1395" spans="1:5">
      <c r="A1395" s="1">
        <v>36937</v>
      </c>
      <c r="B1395" s="4">
        <v>36937</v>
      </c>
      <c r="C1395" s="14">
        <f>VLOOKUP($B1395,data!$A$6:$M$15000,10)</f>
        <v>3485000</v>
      </c>
      <c r="D1395" s="11">
        <f t="shared" si="52"/>
        <v>2</v>
      </c>
      <c r="E1395" s="14">
        <f t="shared" si="54"/>
        <v>3528714.2857142859</v>
      </c>
    </row>
    <row r="1396" spans="1:5">
      <c r="A1396" s="1">
        <v>36938</v>
      </c>
      <c r="B1396" s="4">
        <v>36938</v>
      </c>
      <c r="C1396" s="14">
        <f>VLOOKUP($B1396,data!$A$6:$M$15000,10)</f>
        <v>3554000</v>
      </c>
      <c r="D1396" s="11">
        <f t="shared" si="52"/>
        <v>2</v>
      </c>
      <c r="E1396" s="14">
        <f t="shared" si="54"/>
        <v>3532142.8571428573</v>
      </c>
    </row>
    <row r="1397" spans="1:5">
      <c r="A1397" s="1">
        <v>36939</v>
      </c>
      <c r="B1397" s="4">
        <v>36939</v>
      </c>
      <c r="C1397" s="14">
        <f>VLOOKUP($B1397,data!$A$6:$M$15000,10)</f>
        <v>3645000</v>
      </c>
      <c r="D1397" s="11">
        <f t="shared" si="52"/>
        <v>2</v>
      </c>
      <c r="E1397" s="14">
        <f t="shared" si="54"/>
        <v>3549142.8571428573</v>
      </c>
    </row>
    <row r="1398" spans="1:5">
      <c r="A1398" s="1">
        <v>36940</v>
      </c>
      <c r="B1398" s="4">
        <v>36940</v>
      </c>
      <c r="C1398" s="14">
        <f>VLOOKUP($B1398,data!$A$6:$M$15000,10)</f>
        <v>3597000</v>
      </c>
      <c r="D1398" s="11">
        <f t="shared" si="52"/>
        <v>2</v>
      </c>
      <c r="E1398" s="14">
        <f t="shared" si="54"/>
        <v>3560142.8571428573</v>
      </c>
    </row>
    <row r="1399" spans="1:5">
      <c r="A1399" s="1">
        <v>36941</v>
      </c>
      <c r="B1399" s="4">
        <v>36941</v>
      </c>
      <c r="C1399" s="14">
        <f>VLOOKUP($B1399,data!$A$6:$M$15000,10)</f>
        <v>3630000</v>
      </c>
      <c r="D1399" s="11">
        <f t="shared" si="52"/>
        <v>2</v>
      </c>
      <c r="E1399" s="14">
        <f t="shared" si="54"/>
        <v>3582714.2857142859</v>
      </c>
    </row>
    <row r="1400" spans="1:5">
      <c r="A1400" s="1">
        <v>36942</v>
      </c>
      <c r="B1400" s="4">
        <v>36942</v>
      </c>
      <c r="C1400" s="14">
        <f>VLOOKUP($B1400,data!$A$6:$M$15000,10)</f>
        <v>3622000</v>
      </c>
      <c r="D1400" s="11">
        <f t="shared" si="52"/>
        <v>2</v>
      </c>
      <c r="E1400" s="14">
        <f t="shared" si="54"/>
        <v>3590428.5714285714</v>
      </c>
    </row>
    <row r="1401" spans="1:5">
      <c r="A1401" s="1">
        <v>36943</v>
      </c>
      <c r="B1401" s="4">
        <v>36943</v>
      </c>
      <c r="C1401" s="14">
        <f>VLOOKUP($B1401,data!$A$6:$M$15000,10)</f>
        <v>3639000</v>
      </c>
      <c r="D1401" s="11">
        <f t="shared" si="52"/>
        <v>2</v>
      </c>
      <c r="E1401" s="14">
        <f t="shared" si="54"/>
        <v>3596000</v>
      </c>
    </row>
    <row r="1402" spans="1:5">
      <c r="A1402" s="1">
        <v>36944</v>
      </c>
      <c r="B1402" s="4">
        <v>36944</v>
      </c>
      <c r="C1402" s="14">
        <f>VLOOKUP($B1402,data!$A$6:$M$15000,10)</f>
        <v>3673000</v>
      </c>
      <c r="D1402" s="11">
        <f t="shared" si="52"/>
        <v>2</v>
      </c>
      <c r="E1402" s="14">
        <f t="shared" si="54"/>
        <v>3622857.1428571427</v>
      </c>
    </row>
    <row r="1403" spans="1:5">
      <c r="A1403" s="1">
        <v>36945</v>
      </c>
      <c r="B1403" s="4">
        <v>36945</v>
      </c>
      <c r="C1403" s="14">
        <f>VLOOKUP($B1403,data!$A$6:$M$15000,10)</f>
        <v>3658000</v>
      </c>
      <c r="D1403" s="11">
        <f t="shared" si="52"/>
        <v>2</v>
      </c>
      <c r="E1403" s="14">
        <f t="shared" si="54"/>
        <v>3637714.2857142859</v>
      </c>
    </row>
    <row r="1404" spans="1:5">
      <c r="A1404" s="1">
        <v>36946</v>
      </c>
      <c r="B1404" s="4">
        <v>36946</v>
      </c>
      <c r="C1404" s="14">
        <f>VLOOKUP($B1404,data!$A$6:$M$15000,10)</f>
        <v>3662000</v>
      </c>
      <c r="D1404" s="11">
        <f t="shared" si="52"/>
        <v>2</v>
      </c>
      <c r="E1404" s="14">
        <f t="shared" si="54"/>
        <v>3640142.8571428573</v>
      </c>
    </row>
    <row r="1405" spans="1:5">
      <c r="A1405" s="1">
        <v>36947</v>
      </c>
      <c r="B1405" s="4">
        <v>36947</v>
      </c>
      <c r="C1405" s="14">
        <f>VLOOKUP($B1405,data!$A$6:$M$15000,10)</f>
        <v>3690000</v>
      </c>
      <c r="D1405" s="11">
        <f t="shared" si="52"/>
        <v>2</v>
      </c>
      <c r="E1405" s="14">
        <f t="shared" si="54"/>
        <v>3653428.5714285714</v>
      </c>
    </row>
    <row r="1406" spans="1:5">
      <c r="A1406" s="1">
        <v>36948</v>
      </c>
      <c r="B1406" s="4">
        <v>36948</v>
      </c>
      <c r="C1406" s="14">
        <f>VLOOKUP($B1406,data!$A$6:$M$15000,10)</f>
        <v>3641000</v>
      </c>
      <c r="D1406" s="11">
        <f t="shared" si="52"/>
        <v>2</v>
      </c>
      <c r="E1406" s="14">
        <f t="shared" si="54"/>
        <v>3655000</v>
      </c>
    </row>
    <row r="1407" spans="1:5">
      <c r="A1407" s="1">
        <v>36949</v>
      </c>
      <c r="B1407" s="4">
        <v>36949</v>
      </c>
      <c r="C1407" s="14">
        <f>VLOOKUP($B1407,data!$A$6:$M$15000,10)</f>
        <v>3608000</v>
      </c>
      <c r="D1407" s="11">
        <f t="shared" si="52"/>
        <v>2</v>
      </c>
      <c r="E1407" s="14">
        <f t="shared" si="54"/>
        <v>3653000</v>
      </c>
    </row>
    <row r="1408" spans="1:5">
      <c r="A1408" s="1">
        <v>36950</v>
      </c>
      <c r="B1408" s="4">
        <v>36950</v>
      </c>
      <c r="C1408" s="14">
        <f>VLOOKUP($B1408,data!$A$6:$M$15000,10)</f>
        <v>3568000</v>
      </c>
      <c r="D1408" s="11">
        <f t="shared" si="52"/>
        <v>2</v>
      </c>
      <c r="E1408" s="14">
        <f t="shared" si="54"/>
        <v>3642857.1428571427</v>
      </c>
    </row>
    <row r="1409" spans="1:5">
      <c r="A1409" s="1">
        <v>36951</v>
      </c>
      <c r="B1409" s="4">
        <v>36951</v>
      </c>
      <c r="C1409" s="14">
        <f>VLOOKUP($B1409,data!$A$6:$M$15000,10)</f>
        <v>3573000</v>
      </c>
      <c r="D1409" s="11">
        <f t="shared" si="52"/>
        <v>3</v>
      </c>
      <c r="E1409" s="14">
        <f t="shared" si="54"/>
        <v>3628571.4285714286</v>
      </c>
    </row>
    <row r="1410" spans="1:5">
      <c r="A1410" s="1">
        <v>36952</v>
      </c>
      <c r="B1410" s="4">
        <v>36952</v>
      </c>
      <c r="C1410" s="14">
        <f>VLOOKUP($B1410,data!$A$6:$M$15000,10)</f>
        <v>3572000</v>
      </c>
      <c r="D1410" s="11">
        <f t="shared" si="52"/>
        <v>3</v>
      </c>
      <c r="E1410" s="14">
        <f t="shared" si="54"/>
        <v>3616285.7142857141</v>
      </c>
    </row>
    <row r="1411" spans="1:5">
      <c r="A1411" s="1">
        <v>36953</v>
      </c>
      <c r="B1411" s="4">
        <v>36953</v>
      </c>
      <c r="C1411" s="14">
        <f>VLOOKUP($B1411,data!$A$6:$M$15000,10)</f>
        <v>3566000</v>
      </c>
      <c r="D1411" s="11">
        <f t="shared" si="52"/>
        <v>3</v>
      </c>
      <c r="E1411" s="14">
        <f t="shared" si="54"/>
        <v>3602571.4285714286</v>
      </c>
    </row>
    <row r="1412" spans="1:5">
      <c r="A1412" s="1">
        <v>36954</v>
      </c>
      <c r="B1412" s="4">
        <v>36954</v>
      </c>
      <c r="C1412" s="14">
        <f>VLOOKUP($B1412,data!$A$6:$M$15000,10)</f>
        <v>3497000</v>
      </c>
      <c r="D1412" s="11">
        <f t="shared" si="52"/>
        <v>3</v>
      </c>
      <c r="E1412" s="14">
        <f t="shared" si="54"/>
        <v>3575000</v>
      </c>
    </row>
    <row r="1413" spans="1:5">
      <c r="A1413" s="1">
        <v>36955</v>
      </c>
      <c r="B1413" s="4">
        <v>36955</v>
      </c>
      <c r="C1413" s="14">
        <f>VLOOKUP($B1413,data!$A$6:$M$15000,10)</f>
        <v>3536000</v>
      </c>
      <c r="D1413" s="11">
        <f t="shared" si="52"/>
        <v>3</v>
      </c>
      <c r="E1413" s="14">
        <f t="shared" si="54"/>
        <v>3560000</v>
      </c>
    </row>
    <row r="1414" spans="1:5">
      <c r="A1414" s="1">
        <v>36956</v>
      </c>
      <c r="B1414" s="4">
        <v>36956</v>
      </c>
      <c r="C1414" s="14">
        <f>VLOOKUP($B1414,data!$A$6:$M$15000,10)</f>
        <v>3581000</v>
      </c>
      <c r="D1414" s="11">
        <f t="shared" ref="D1414:D1477" si="55">IF(B1414&lt;&gt;"",MONTH(B1414),0)</f>
        <v>3</v>
      </c>
      <c r="E1414" s="14">
        <f t="shared" ref="E1414:E1477" si="56">AVERAGE(C1408:C1414)</f>
        <v>3556142.8571428573</v>
      </c>
    </row>
    <row r="1415" spans="1:5">
      <c r="A1415" s="1">
        <v>36957</v>
      </c>
      <c r="B1415" s="4">
        <v>36957</v>
      </c>
      <c r="C1415" s="14">
        <f>VLOOKUP($B1415,data!$A$6:$M$15000,10)</f>
        <v>3633000</v>
      </c>
      <c r="D1415" s="11">
        <f t="shared" si="55"/>
        <v>3</v>
      </c>
      <c r="E1415" s="14">
        <f t="shared" si="56"/>
        <v>3565428.5714285714</v>
      </c>
    </row>
    <row r="1416" spans="1:5">
      <c r="A1416" s="1">
        <v>36958</v>
      </c>
      <c r="B1416" s="4">
        <v>36958</v>
      </c>
      <c r="C1416" s="14">
        <f>VLOOKUP($B1416,data!$A$6:$M$15000,10)</f>
        <v>3632000</v>
      </c>
      <c r="D1416" s="11">
        <f t="shared" si="55"/>
        <v>3</v>
      </c>
      <c r="E1416" s="14">
        <f t="shared" si="56"/>
        <v>3573857.1428571427</v>
      </c>
    </row>
    <row r="1417" spans="1:5">
      <c r="A1417" s="1">
        <v>36959</v>
      </c>
      <c r="B1417" s="4">
        <v>36959</v>
      </c>
      <c r="C1417" s="14">
        <f>VLOOKUP($B1417,data!$A$6:$M$15000,10)</f>
        <v>3657000</v>
      </c>
      <c r="D1417" s="11">
        <f t="shared" si="55"/>
        <v>3</v>
      </c>
      <c r="E1417" s="14">
        <f t="shared" si="56"/>
        <v>3586000</v>
      </c>
    </row>
    <row r="1418" spans="1:5">
      <c r="A1418" s="1">
        <v>36960</v>
      </c>
      <c r="B1418" s="4">
        <v>36960</v>
      </c>
      <c r="C1418" s="14">
        <f>VLOOKUP($B1418,data!$A$6:$M$15000,10)</f>
        <v>3662000</v>
      </c>
      <c r="D1418" s="11">
        <f t="shared" si="55"/>
        <v>3</v>
      </c>
      <c r="E1418" s="14">
        <f t="shared" si="56"/>
        <v>3599714.2857142859</v>
      </c>
    </row>
    <row r="1419" spans="1:5">
      <c r="A1419" s="1">
        <v>36961</v>
      </c>
      <c r="B1419" s="4">
        <v>36961</v>
      </c>
      <c r="C1419" s="14">
        <f>VLOOKUP($B1419,data!$A$6:$M$15000,10)</f>
        <v>3652000</v>
      </c>
      <c r="D1419" s="11">
        <f t="shared" si="55"/>
        <v>3</v>
      </c>
      <c r="E1419" s="14">
        <f t="shared" si="56"/>
        <v>3621857.1428571427</v>
      </c>
    </row>
    <row r="1420" spans="1:5">
      <c r="A1420" s="1">
        <v>36962</v>
      </c>
      <c r="B1420" s="4">
        <v>36962</v>
      </c>
      <c r="C1420" s="14">
        <f>VLOOKUP($B1420,data!$A$6:$M$15000,10)</f>
        <v>3636000</v>
      </c>
      <c r="D1420" s="11">
        <f t="shared" si="55"/>
        <v>3</v>
      </c>
      <c r="E1420" s="14">
        <f t="shared" si="56"/>
        <v>3636142.8571428573</v>
      </c>
    </row>
    <row r="1421" spans="1:5">
      <c r="A1421" s="1">
        <v>36963</v>
      </c>
      <c r="B1421" s="4">
        <v>36963</v>
      </c>
      <c r="C1421" s="14">
        <f>VLOOKUP($B1421,data!$A$6:$M$15000,10)</f>
        <v>3627000</v>
      </c>
      <c r="D1421" s="11">
        <f t="shared" si="55"/>
        <v>3</v>
      </c>
      <c r="E1421" s="14">
        <f t="shared" si="56"/>
        <v>3642714.2857142859</v>
      </c>
    </row>
    <row r="1422" spans="1:5">
      <c r="A1422" s="1">
        <v>36964</v>
      </c>
      <c r="B1422" s="4">
        <v>36964</v>
      </c>
      <c r="C1422" s="14">
        <f>VLOOKUP($B1422,data!$A$6:$M$15000,10)</f>
        <v>3612000</v>
      </c>
      <c r="D1422" s="11">
        <f t="shared" si="55"/>
        <v>3</v>
      </c>
      <c r="E1422" s="14">
        <f t="shared" si="56"/>
        <v>3639714.2857142859</v>
      </c>
    </row>
    <row r="1423" spans="1:5">
      <c r="A1423" s="1">
        <v>36965</v>
      </c>
      <c r="B1423" s="4">
        <v>36965</v>
      </c>
      <c r="C1423" s="14">
        <f>VLOOKUP($B1423,data!$A$6:$M$15000,10)</f>
        <v>3676000</v>
      </c>
      <c r="D1423" s="11">
        <f t="shared" si="55"/>
        <v>3</v>
      </c>
      <c r="E1423" s="14">
        <f t="shared" si="56"/>
        <v>3646000</v>
      </c>
    </row>
    <row r="1424" spans="1:5">
      <c r="A1424" s="1">
        <v>36966</v>
      </c>
      <c r="B1424" s="4">
        <v>36966</v>
      </c>
      <c r="C1424" s="14">
        <f>VLOOKUP($B1424,data!$A$6:$M$15000,10)</f>
        <v>3610000</v>
      </c>
      <c r="D1424" s="11">
        <f t="shared" si="55"/>
        <v>3</v>
      </c>
      <c r="E1424" s="14">
        <f t="shared" si="56"/>
        <v>3639285.7142857141</v>
      </c>
    </row>
    <row r="1425" spans="1:5">
      <c r="A1425" s="1">
        <v>36967</v>
      </c>
      <c r="B1425" s="4">
        <v>36967</v>
      </c>
      <c r="C1425" s="14">
        <f>VLOOKUP($B1425,data!$A$6:$M$15000,10)</f>
        <v>3588000</v>
      </c>
      <c r="D1425" s="11">
        <f t="shared" si="55"/>
        <v>3</v>
      </c>
      <c r="E1425" s="14">
        <f t="shared" si="56"/>
        <v>3628714.2857142859</v>
      </c>
    </row>
    <row r="1426" spans="1:5">
      <c r="A1426" s="1">
        <v>36968</v>
      </c>
      <c r="B1426" s="4">
        <v>36968</v>
      </c>
      <c r="C1426" s="14">
        <f>VLOOKUP($B1426,data!$A$6:$M$15000,10)</f>
        <v>3534000</v>
      </c>
      <c r="D1426" s="11">
        <f t="shared" si="55"/>
        <v>3</v>
      </c>
      <c r="E1426" s="14">
        <f t="shared" si="56"/>
        <v>3611857.1428571427</v>
      </c>
    </row>
    <row r="1427" spans="1:5">
      <c r="A1427" s="1">
        <v>36969</v>
      </c>
      <c r="B1427" s="4">
        <v>36969</v>
      </c>
      <c r="C1427" s="14">
        <f>VLOOKUP($B1427,data!$A$6:$M$15000,10)</f>
        <v>3603000</v>
      </c>
      <c r="D1427" s="11">
        <f t="shared" si="55"/>
        <v>3</v>
      </c>
      <c r="E1427" s="14">
        <f t="shared" si="56"/>
        <v>3607142.8571428573</v>
      </c>
    </row>
    <row r="1428" spans="1:5">
      <c r="A1428" s="1">
        <v>36970</v>
      </c>
      <c r="B1428" s="4">
        <v>36970</v>
      </c>
      <c r="C1428" s="14">
        <f>VLOOKUP($B1428,data!$A$6:$M$15000,10)</f>
        <v>3560000</v>
      </c>
      <c r="D1428" s="11">
        <f t="shared" si="55"/>
        <v>3</v>
      </c>
      <c r="E1428" s="14">
        <f t="shared" si="56"/>
        <v>3597571.4285714286</v>
      </c>
    </row>
    <row r="1429" spans="1:5">
      <c r="A1429" s="1">
        <v>36971</v>
      </c>
      <c r="B1429" s="4">
        <v>36971</v>
      </c>
      <c r="C1429" s="14">
        <f>VLOOKUP($B1429,data!$A$6:$M$15000,10)</f>
        <v>3523000</v>
      </c>
      <c r="D1429" s="11">
        <f t="shared" si="55"/>
        <v>3</v>
      </c>
      <c r="E1429" s="14">
        <f t="shared" si="56"/>
        <v>3584857.1428571427</v>
      </c>
    </row>
    <row r="1430" spans="1:5">
      <c r="A1430" s="1">
        <v>36972</v>
      </c>
      <c r="B1430" s="4">
        <v>36972</v>
      </c>
      <c r="C1430" s="14">
        <f>VLOOKUP($B1430,data!$A$6:$M$15000,10)</f>
        <v>3423000</v>
      </c>
      <c r="D1430" s="11">
        <f t="shared" si="55"/>
        <v>3</v>
      </c>
      <c r="E1430" s="14">
        <f t="shared" si="56"/>
        <v>3548714.2857142859</v>
      </c>
    </row>
    <row r="1431" spans="1:5">
      <c r="A1431" s="1">
        <v>36973</v>
      </c>
      <c r="B1431" s="4">
        <v>36973</v>
      </c>
      <c r="C1431" s="14">
        <f>VLOOKUP($B1431,data!$A$6:$M$15000,10)</f>
        <v>3487000</v>
      </c>
      <c r="D1431" s="11">
        <f t="shared" si="55"/>
        <v>3</v>
      </c>
      <c r="E1431" s="14">
        <f t="shared" si="56"/>
        <v>3531142.8571428573</v>
      </c>
    </row>
    <row r="1432" spans="1:5">
      <c r="A1432" s="1">
        <v>36974</v>
      </c>
      <c r="B1432" s="4">
        <v>36974</v>
      </c>
      <c r="C1432" s="14">
        <f>VLOOKUP($B1432,data!$A$6:$M$15000,10)</f>
        <v>3354000</v>
      </c>
      <c r="D1432" s="11">
        <f t="shared" si="55"/>
        <v>3</v>
      </c>
      <c r="E1432" s="14">
        <f t="shared" si="56"/>
        <v>3497714.2857142859</v>
      </c>
    </row>
    <row r="1433" spans="1:5">
      <c r="A1433" s="1">
        <v>36975</v>
      </c>
      <c r="B1433" s="4">
        <v>36975</v>
      </c>
      <c r="C1433" s="14">
        <f>VLOOKUP($B1433,data!$A$6:$M$15000,10)</f>
        <v>3419000</v>
      </c>
      <c r="D1433" s="11">
        <f t="shared" si="55"/>
        <v>3</v>
      </c>
      <c r="E1433" s="14">
        <f t="shared" si="56"/>
        <v>3481285.7142857141</v>
      </c>
    </row>
    <row r="1434" spans="1:5">
      <c r="A1434" s="1">
        <v>36976</v>
      </c>
      <c r="B1434" s="4">
        <v>36976</v>
      </c>
      <c r="C1434" s="14">
        <f>VLOOKUP($B1434,data!$A$6:$M$15000,10)</f>
        <v>3456000</v>
      </c>
      <c r="D1434" s="11">
        <f t="shared" si="55"/>
        <v>3</v>
      </c>
      <c r="E1434" s="14">
        <f t="shared" si="56"/>
        <v>3460285.7142857141</v>
      </c>
    </row>
    <row r="1435" spans="1:5">
      <c r="A1435" s="1">
        <v>36977</v>
      </c>
      <c r="B1435" s="4">
        <v>36977</v>
      </c>
      <c r="C1435" s="14">
        <f>VLOOKUP($B1435,data!$A$6:$M$15000,10)</f>
        <v>3547000</v>
      </c>
      <c r="D1435" s="11">
        <f t="shared" si="55"/>
        <v>3</v>
      </c>
      <c r="E1435" s="14">
        <f t="shared" si="56"/>
        <v>3458428.5714285714</v>
      </c>
    </row>
    <row r="1436" spans="1:5">
      <c r="A1436" s="1">
        <v>36978</v>
      </c>
      <c r="B1436" s="4">
        <v>36978</v>
      </c>
      <c r="C1436" s="14">
        <f>VLOOKUP($B1436,data!$A$6:$M$15000,10)</f>
        <v>3671000</v>
      </c>
      <c r="D1436" s="11">
        <f t="shared" si="55"/>
        <v>3</v>
      </c>
      <c r="E1436" s="14">
        <f t="shared" si="56"/>
        <v>3479571.4285714286</v>
      </c>
    </row>
    <row r="1437" spans="1:5">
      <c r="A1437" s="1">
        <v>36979</v>
      </c>
      <c r="B1437" s="4">
        <v>36979</v>
      </c>
      <c r="C1437" s="14">
        <f>VLOOKUP($B1437,data!$A$6:$M$15000,10)</f>
        <v>3607000</v>
      </c>
      <c r="D1437" s="11">
        <f t="shared" si="55"/>
        <v>3</v>
      </c>
      <c r="E1437" s="14">
        <f t="shared" si="56"/>
        <v>3505857.1428571427</v>
      </c>
    </row>
    <row r="1438" spans="1:5">
      <c r="A1438" s="1">
        <v>36980</v>
      </c>
      <c r="B1438" s="4">
        <v>36980</v>
      </c>
      <c r="C1438" s="14">
        <f>VLOOKUP($B1438,data!$A$6:$M$15000,10)</f>
        <v>3538000</v>
      </c>
      <c r="D1438" s="11">
        <f t="shared" si="55"/>
        <v>3</v>
      </c>
      <c r="E1438" s="14">
        <f t="shared" si="56"/>
        <v>3513142.8571428573</v>
      </c>
    </row>
    <row r="1439" spans="1:5">
      <c r="A1439" s="1">
        <v>36981</v>
      </c>
      <c r="B1439" s="4">
        <v>36981</v>
      </c>
      <c r="C1439" s="14">
        <f>VLOOKUP($B1439,data!$A$6:$M$15000,10)</f>
        <v>3458000</v>
      </c>
      <c r="D1439" s="11">
        <f t="shared" si="55"/>
        <v>3</v>
      </c>
      <c r="E1439" s="14">
        <f t="shared" si="56"/>
        <v>3528000</v>
      </c>
    </row>
    <row r="1440" spans="1:5">
      <c r="A1440" s="1">
        <v>36982</v>
      </c>
      <c r="B1440" s="4">
        <v>36982</v>
      </c>
      <c r="C1440" s="14">
        <f>VLOOKUP($B1440,data!$A$6:$M$15000,10)</f>
        <v>3472000</v>
      </c>
      <c r="D1440" s="11">
        <f t="shared" si="55"/>
        <v>4</v>
      </c>
      <c r="E1440" s="14">
        <f t="shared" si="56"/>
        <v>3535571.4285714286</v>
      </c>
    </row>
    <row r="1441" spans="1:5">
      <c r="A1441" s="1">
        <v>36983</v>
      </c>
      <c r="B1441" s="4">
        <v>36983</v>
      </c>
      <c r="C1441" s="14">
        <f>VLOOKUP($B1441,data!$A$6:$M$15000,10)</f>
        <v>3296000</v>
      </c>
      <c r="D1441" s="11">
        <f t="shared" si="55"/>
        <v>4</v>
      </c>
      <c r="E1441" s="14">
        <f t="shared" si="56"/>
        <v>3512714.2857142859</v>
      </c>
    </row>
    <row r="1442" spans="1:5">
      <c r="A1442" s="1">
        <v>36984</v>
      </c>
      <c r="B1442" s="4">
        <v>36984</v>
      </c>
      <c r="C1442" s="14">
        <f>VLOOKUP($B1442,data!$A$6:$M$15000,10)</f>
        <v>3469000</v>
      </c>
      <c r="D1442" s="11">
        <f t="shared" si="55"/>
        <v>4</v>
      </c>
      <c r="E1442" s="14">
        <f t="shared" si="56"/>
        <v>3501571.4285714286</v>
      </c>
    </row>
    <row r="1443" spans="1:5">
      <c r="A1443" s="1">
        <v>36985</v>
      </c>
      <c r="B1443" s="4">
        <v>36985</v>
      </c>
      <c r="C1443" s="14">
        <f>VLOOKUP($B1443,data!$A$6:$M$15000,10)</f>
        <v>3455000</v>
      </c>
      <c r="D1443" s="11">
        <f t="shared" si="55"/>
        <v>4</v>
      </c>
      <c r="E1443" s="14">
        <f t="shared" si="56"/>
        <v>3470714.2857142859</v>
      </c>
    </row>
    <row r="1444" spans="1:5">
      <c r="A1444" s="1">
        <v>36986</v>
      </c>
      <c r="B1444" s="4">
        <v>36986</v>
      </c>
      <c r="C1444" s="14">
        <f>VLOOKUP($B1444,data!$A$6:$M$15000,10)</f>
        <v>3478000</v>
      </c>
      <c r="D1444" s="11">
        <f t="shared" si="55"/>
        <v>4</v>
      </c>
      <c r="E1444" s="14">
        <f t="shared" si="56"/>
        <v>3452285.7142857141</v>
      </c>
    </row>
    <row r="1445" spans="1:5">
      <c r="A1445" s="1">
        <v>36987</v>
      </c>
      <c r="B1445" s="4">
        <v>36987</v>
      </c>
      <c r="C1445" s="14" t="str">
        <f>VLOOKUP($B1445,data!$A$6:$M$15000,10)</f>
        <v>N/A</v>
      </c>
      <c r="D1445" s="11">
        <f t="shared" si="55"/>
        <v>4</v>
      </c>
      <c r="E1445" s="14">
        <f t="shared" si="56"/>
        <v>3438000</v>
      </c>
    </row>
    <row r="1446" spans="1:5">
      <c r="A1446" s="1">
        <v>36988</v>
      </c>
      <c r="B1446" s="4">
        <v>36988</v>
      </c>
      <c r="C1446" s="14" t="str">
        <f>VLOOKUP($B1446,data!$A$6:$M$15000,10)</f>
        <v>N/A</v>
      </c>
      <c r="D1446" s="11">
        <f t="shared" si="55"/>
        <v>4</v>
      </c>
      <c r="E1446" s="14">
        <f t="shared" si="56"/>
        <v>3434000</v>
      </c>
    </row>
    <row r="1447" spans="1:5">
      <c r="A1447" s="1">
        <v>36989</v>
      </c>
      <c r="B1447" s="4">
        <v>36989</v>
      </c>
      <c r="C1447" s="14" t="str">
        <f>VLOOKUP($B1447,data!$A$6:$M$15000,10)</f>
        <v>N/A</v>
      </c>
      <c r="D1447" s="11">
        <f t="shared" si="55"/>
        <v>4</v>
      </c>
      <c r="E1447" s="14">
        <f t="shared" si="56"/>
        <v>3424500</v>
      </c>
    </row>
    <row r="1448" spans="1:5">
      <c r="A1448" s="1">
        <v>36990</v>
      </c>
      <c r="B1448" s="4">
        <v>36990</v>
      </c>
      <c r="C1448" s="14" t="str">
        <f>VLOOKUP($B1448,data!$A$6:$M$15000,10)</f>
        <v>N/A</v>
      </c>
      <c r="D1448" s="11">
        <f t="shared" si="55"/>
        <v>4</v>
      </c>
      <c r="E1448" s="14">
        <f t="shared" si="56"/>
        <v>3467333.3333333335</v>
      </c>
    </row>
    <row r="1449" spans="1:5">
      <c r="A1449" s="1">
        <v>36991</v>
      </c>
      <c r="B1449" s="4">
        <v>36991</v>
      </c>
      <c r="C1449" s="14" t="str">
        <f>VLOOKUP($B1449,data!$A$6:$M$15000,10)</f>
        <v>N/A</v>
      </c>
      <c r="D1449" s="11">
        <f t="shared" si="55"/>
        <v>4</v>
      </c>
      <c r="E1449" s="14">
        <f t="shared" si="56"/>
        <v>3466500</v>
      </c>
    </row>
    <row r="1450" spans="1:5">
      <c r="A1450" s="1">
        <v>36992</v>
      </c>
      <c r="B1450" s="4">
        <v>36992</v>
      </c>
      <c r="C1450" s="14" t="str">
        <f>VLOOKUP($B1450,data!$A$6:$M$15000,10)</f>
        <v>N/A</v>
      </c>
      <c r="D1450" s="11">
        <f t="shared" si="55"/>
        <v>4</v>
      </c>
      <c r="E1450" s="14">
        <f t="shared" si="56"/>
        <v>3478000</v>
      </c>
    </row>
    <row r="1451" spans="1:5">
      <c r="A1451" s="1">
        <v>36993</v>
      </c>
      <c r="B1451" s="4">
        <v>36993</v>
      </c>
      <c r="C1451" s="14" t="str">
        <f>VLOOKUP($B1451,data!$A$6:$M$15000,10)</f>
        <v>N/A</v>
      </c>
      <c r="D1451" s="11">
        <f t="shared" si="55"/>
        <v>4</v>
      </c>
      <c r="E1451" s="14" t="e">
        <f t="shared" si="56"/>
        <v>#DIV/0!</v>
      </c>
    </row>
    <row r="1452" spans="1:5">
      <c r="A1452" s="1">
        <v>36994</v>
      </c>
      <c r="B1452" s="4">
        <v>36994</v>
      </c>
      <c r="C1452" s="14" t="str">
        <f>VLOOKUP($B1452,data!$A$6:$M$15000,10)</f>
        <v>N/A</v>
      </c>
      <c r="D1452" s="11">
        <f t="shared" si="55"/>
        <v>4</v>
      </c>
      <c r="E1452" s="14" t="e">
        <f t="shared" si="56"/>
        <v>#DIV/0!</v>
      </c>
    </row>
    <row r="1453" spans="1:5">
      <c r="A1453" s="1">
        <v>36995</v>
      </c>
      <c r="B1453" s="4">
        <v>36995</v>
      </c>
      <c r="C1453" s="14" t="str">
        <f>VLOOKUP($B1453,data!$A$6:$M$15000,10)</f>
        <v>N/A</v>
      </c>
      <c r="D1453" s="11">
        <f t="shared" si="55"/>
        <v>4</v>
      </c>
      <c r="E1453" s="14" t="e">
        <f t="shared" si="56"/>
        <v>#DIV/0!</v>
      </c>
    </row>
    <row r="1454" spans="1:5">
      <c r="A1454" s="1">
        <v>36996</v>
      </c>
      <c r="B1454" s="4">
        <v>36996</v>
      </c>
      <c r="C1454" s="14" t="str">
        <f>VLOOKUP($B1454,data!$A$6:$M$15000,10)</f>
        <v>N/A</v>
      </c>
      <c r="D1454" s="11">
        <f t="shared" si="55"/>
        <v>4</v>
      </c>
      <c r="E1454" s="14" t="e">
        <f t="shared" si="56"/>
        <v>#DIV/0!</v>
      </c>
    </row>
    <row r="1455" spans="1:5">
      <c r="A1455" s="1">
        <v>36997</v>
      </c>
      <c r="B1455" s="4">
        <v>36997</v>
      </c>
      <c r="C1455" s="14" t="str">
        <f>VLOOKUP($B1455,data!$A$6:$M$15000,10)</f>
        <v>N/A</v>
      </c>
      <c r="D1455" s="11">
        <f t="shared" si="55"/>
        <v>4</v>
      </c>
      <c r="E1455" s="14" t="e">
        <f t="shared" si="56"/>
        <v>#DIV/0!</v>
      </c>
    </row>
    <row r="1456" spans="1:5">
      <c r="A1456" s="1">
        <v>36998</v>
      </c>
      <c r="B1456" s="4">
        <v>36998</v>
      </c>
      <c r="C1456" s="14" t="str">
        <f>VLOOKUP($B1456,data!$A$6:$M$15000,10)</f>
        <v>N/A</v>
      </c>
      <c r="D1456" s="11">
        <f t="shared" si="55"/>
        <v>4</v>
      </c>
      <c r="E1456" s="14" t="e">
        <f t="shared" si="56"/>
        <v>#DIV/0!</v>
      </c>
    </row>
    <row r="1457" spans="1:5">
      <c r="A1457" s="1">
        <v>36999</v>
      </c>
      <c r="B1457" s="4">
        <v>36999</v>
      </c>
      <c r="C1457" s="14" t="str">
        <f>VLOOKUP($B1457,data!$A$6:$M$15000,10)</f>
        <v>N/A</v>
      </c>
      <c r="D1457" s="11">
        <f t="shared" si="55"/>
        <v>4</v>
      </c>
      <c r="E1457" s="14" t="e">
        <f t="shared" si="56"/>
        <v>#DIV/0!</v>
      </c>
    </row>
    <row r="1458" spans="1:5">
      <c r="A1458" s="1">
        <v>37000</v>
      </c>
      <c r="B1458" s="4">
        <v>37000</v>
      </c>
      <c r="C1458" s="14" t="str">
        <f>VLOOKUP($B1458,data!$A$6:$M$15000,10)</f>
        <v>N/A</v>
      </c>
      <c r="D1458" s="11">
        <f t="shared" si="55"/>
        <v>4</v>
      </c>
      <c r="E1458" s="14" t="e">
        <f t="shared" si="56"/>
        <v>#DIV/0!</v>
      </c>
    </row>
    <row r="1459" spans="1:5">
      <c r="A1459" s="1">
        <v>37001</v>
      </c>
      <c r="B1459" s="4">
        <v>37001</v>
      </c>
      <c r="C1459" s="14" t="str">
        <f>VLOOKUP($B1459,data!$A$6:$M$15000,10)</f>
        <v>N/A</v>
      </c>
      <c r="D1459" s="11">
        <f t="shared" si="55"/>
        <v>4</v>
      </c>
      <c r="E1459" s="14" t="e">
        <f t="shared" si="56"/>
        <v>#DIV/0!</v>
      </c>
    </row>
    <row r="1460" spans="1:5">
      <c r="A1460" s="1">
        <v>37002</v>
      </c>
      <c r="B1460" s="4">
        <v>37002</v>
      </c>
      <c r="C1460" s="14" t="str">
        <f>VLOOKUP($B1460,data!$A$6:$M$15000,10)</f>
        <v>N/A</v>
      </c>
      <c r="D1460" s="11">
        <f t="shared" si="55"/>
        <v>4</v>
      </c>
      <c r="E1460" s="14" t="e">
        <f t="shared" si="56"/>
        <v>#DIV/0!</v>
      </c>
    </row>
    <row r="1461" spans="1:5">
      <c r="A1461" s="1">
        <v>37003</v>
      </c>
      <c r="B1461" s="4">
        <v>37003</v>
      </c>
      <c r="C1461" s="14" t="str">
        <f>VLOOKUP($B1461,data!$A$6:$M$15000,10)</f>
        <v>N/A</v>
      </c>
      <c r="D1461" s="11">
        <f t="shared" si="55"/>
        <v>4</v>
      </c>
      <c r="E1461" s="14" t="e">
        <f t="shared" si="56"/>
        <v>#DIV/0!</v>
      </c>
    </row>
    <row r="1462" spans="1:5">
      <c r="A1462" s="1">
        <v>37004</v>
      </c>
      <c r="B1462" s="4">
        <v>37004</v>
      </c>
      <c r="C1462" s="14" t="str">
        <f>VLOOKUP($B1462,data!$A$6:$M$15000,10)</f>
        <v>N/A</v>
      </c>
      <c r="D1462" s="11">
        <f t="shared" si="55"/>
        <v>4</v>
      </c>
      <c r="E1462" s="14" t="e">
        <f t="shared" si="56"/>
        <v>#DIV/0!</v>
      </c>
    </row>
    <row r="1463" spans="1:5">
      <c r="A1463" s="1">
        <v>37005</v>
      </c>
      <c r="B1463" s="4">
        <v>37005</v>
      </c>
      <c r="C1463" s="14" t="str">
        <f>VLOOKUP($B1463,data!$A$6:$M$15000,10)</f>
        <v>N/A</v>
      </c>
      <c r="D1463" s="11">
        <f t="shared" si="55"/>
        <v>4</v>
      </c>
      <c r="E1463" s="14" t="e">
        <f t="shared" si="56"/>
        <v>#DIV/0!</v>
      </c>
    </row>
    <row r="1464" spans="1:5">
      <c r="A1464" s="1">
        <v>37006</v>
      </c>
      <c r="B1464" s="4">
        <v>37006</v>
      </c>
      <c r="C1464" s="14" t="str">
        <f>VLOOKUP($B1464,data!$A$6:$M$15000,10)</f>
        <v>N/A</v>
      </c>
      <c r="D1464" s="11">
        <f t="shared" si="55"/>
        <v>4</v>
      </c>
      <c r="E1464" s="14" t="e">
        <f t="shared" si="56"/>
        <v>#DIV/0!</v>
      </c>
    </row>
    <row r="1465" spans="1:5">
      <c r="A1465" s="1">
        <v>37007</v>
      </c>
      <c r="B1465" s="4">
        <v>37007</v>
      </c>
      <c r="C1465" s="14" t="str">
        <f>VLOOKUP($B1465,data!$A$6:$M$15000,10)</f>
        <v>N/A</v>
      </c>
      <c r="D1465" s="11">
        <f t="shared" si="55"/>
        <v>4</v>
      </c>
      <c r="E1465" s="14" t="e">
        <f t="shared" si="56"/>
        <v>#DIV/0!</v>
      </c>
    </row>
    <row r="1466" spans="1:5">
      <c r="A1466" s="1">
        <v>37008</v>
      </c>
      <c r="B1466" s="4">
        <v>37008</v>
      </c>
      <c r="C1466" s="14" t="str">
        <f>VLOOKUP($B1466,data!$A$6:$M$15000,10)</f>
        <v>N/A</v>
      </c>
      <c r="D1466" s="11">
        <f t="shared" si="55"/>
        <v>4</v>
      </c>
      <c r="E1466" s="14" t="e">
        <f t="shared" si="56"/>
        <v>#DIV/0!</v>
      </c>
    </row>
    <row r="1467" spans="1:5">
      <c r="A1467" s="1">
        <v>37009</v>
      </c>
      <c r="B1467" s="4">
        <v>37009</v>
      </c>
      <c r="C1467" s="14" t="str">
        <f>VLOOKUP($B1467,data!$A$6:$M$15000,10)</f>
        <v>N/A</v>
      </c>
      <c r="D1467" s="11">
        <f t="shared" si="55"/>
        <v>4</v>
      </c>
      <c r="E1467" s="14" t="e">
        <f t="shared" si="56"/>
        <v>#DIV/0!</v>
      </c>
    </row>
    <row r="1468" spans="1:5">
      <c r="A1468" s="1">
        <v>37010</v>
      </c>
      <c r="B1468" s="4">
        <v>37010</v>
      </c>
      <c r="C1468" s="14" t="str">
        <f>VLOOKUP($B1468,data!$A$6:$M$15000,10)</f>
        <v>N/A</v>
      </c>
      <c r="D1468" s="11">
        <f t="shared" si="55"/>
        <v>4</v>
      </c>
      <c r="E1468" s="14" t="e">
        <f t="shared" si="56"/>
        <v>#DIV/0!</v>
      </c>
    </row>
    <row r="1469" spans="1:5">
      <c r="A1469" s="1">
        <v>37011</v>
      </c>
      <c r="B1469" s="4">
        <v>37011</v>
      </c>
      <c r="C1469" s="14" t="str">
        <f>VLOOKUP($B1469,data!$A$6:$M$15000,10)</f>
        <v>N/A</v>
      </c>
      <c r="D1469" s="11">
        <f t="shared" si="55"/>
        <v>4</v>
      </c>
      <c r="E1469" s="14" t="e">
        <f t="shared" si="56"/>
        <v>#DIV/0!</v>
      </c>
    </row>
    <row r="1470" spans="1:5">
      <c r="A1470" s="1">
        <v>37012</v>
      </c>
      <c r="B1470" s="4">
        <v>37012</v>
      </c>
      <c r="C1470" s="14" t="str">
        <f>VLOOKUP($B1470,data!$A$6:$M$15000,10)</f>
        <v>N/A</v>
      </c>
      <c r="D1470" s="11">
        <f t="shared" si="55"/>
        <v>5</v>
      </c>
      <c r="E1470" s="14" t="e">
        <f t="shared" si="56"/>
        <v>#DIV/0!</v>
      </c>
    </row>
    <row r="1471" spans="1:5">
      <c r="A1471" s="1">
        <v>37013</v>
      </c>
      <c r="B1471" s="4">
        <v>37013</v>
      </c>
      <c r="C1471" s="14" t="str">
        <f>VLOOKUP($B1471,data!$A$6:$M$15000,10)</f>
        <v>N/A</v>
      </c>
      <c r="D1471" s="11">
        <f t="shared" si="55"/>
        <v>5</v>
      </c>
      <c r="E1471" s="14" t="e">
        <f t="shared" si="56"/>
        <v>#DIV/0!</v>
      </c>
    </row>
    <row r="1472" spans="1:5">
      <c r="A1472" s="1">
        <v>37014</v>
      </c>
      <c r="B1472" s="4">
        <v>37014</v>
      </c>
      <c r="C1472" s="14" t="str">
        <f>VLOOKUP($B1472,data!$A$6:$M$15000,10)</f>
        <v>N/A</v>
      </c>
      <c r="D1472" s="11">
        <f t="shared" si="55"/>
        <v>5</v>
      </c>
      <c r="E1472" s="14" t="e">
        <f t="shared" si="56"/>
        <v>#DIV/0!</v>
      </c>
    </row>
    <row r="1473" spans="1:5">
      <c r="A1473" s="1">
        <v>37015</v>
      </c>
      <c r="B1473" s="4">
        <v>37015</v>
      </c>
      <c r="C1473" s="14" t="str">
        <f>VLOOKUP($B1473,data!$A$6:$M$15000,10)</f>
        <v>N/A</v>
      </c>
      <c r="D1473" s="11">
        <f t="shared" si="55"/>
        <v>5</v>
      </c>
      <c r="E1473" s="14" t="e">
        <f t="shared" si="56"/>
        <v>#DIV/0!</v>
      </c>
    </row>
    <row r="1474" spans="1:5">
      <c r="A1474" s="1">
        <v>37016</v>
      </c>
      <c r="B1474" s="4">
        <v>37016</v>
      </c>
      <c r="C1474" s="14" t="str">
        <f>VLOOKUP($B1474,data!$A$6:$M$15000,10)</f>
        <v>N/A</v>
      </c>
      <c r="D1474" s="11">
        <f t="shared" si="55"/>
        <v>5</v>
      </c>
      <c r="E1474" s="14" t="e">
        <f t="shared" si="56"/>
        <v>#DIV/0!</v>
      </c>
    </row>
    <row r="1475" spans="1:5">
      <c r="A1475" s="1">
        <v>37017</v>
      </c>
      <c r="B1475" s="4">
        <v>37017</v>
      </c>
      <c r="C1475" s="14" t="str">
        <f>VLOOKUP($B1475,data!$A$6:$M$15000,10)</f>
        <v>N/A</v>
      </c>
      <c r="D1475" s="11">
        <f t="shared" si="55"/>
        <v>5</v>
      </c>
      <c r="E1475" s="14" t="e">
        <f t="shared" si="56"/>
        <v>#DIV/0!</v>
      </c>
    </row>
    <row r="1476" spans="1:5">
      <c r="A1476" s="1">
        <v>37018</v>
      </c>
      <c r="B1476" s="4">
        <v>37018</v>
      </c>
      <c r="C1476" s="14" t="str">
        <f>VLOOKUP($B1476,data!$A$6:$M$15000,10)</f>
        <v>N/A</v>
      </c>
      <c r="D1476" s="11">
        <f t="shared" si="55"/>
        <v>5</v>
      </c>
      <c r="E1476" s="14" t="e">
        <f t="shared" si="56"/>
        <v>#DIV/0!</v>
      </c>
    </row>
    <row r="1477" spans="1:5">
      <c r="A1477" s="1">
        <v>37019</v>
      </c>
      <c r="B1477" s="4">
        <v>37019</v>
      </c>
      <c r="C1477" s="14" t="str">
        <f>VLOOKUP($B1477,data!$A$6:$M$15000,10)</f>
        <v>N/A</v>
      </c>
      <c r="D1477" s="11">
        <f t="shared" si="55"/>
        <v>5</v>
      </c>
      <c r="E1477" s="14" t="e">
        <f t="shared" si="56"/>
        <v>#DIV/0!</v>
      </c>
    </row>
    <row r="1478" spans="1:5">
      <c r="A1478" s="1">
        <v>37020</v>
      </c>
      <c r="B1478" s="4">
        <v>37020</v>
      </c>
      <c r="C1478" s="14" t="str">
        <f>VLOOKUP($B1478,data!$A$6:$M$15000,10)</f>
        <v>N/A</v>
      </c>
      <c r="D1478" s="11">
        <f t="shared" ref="D1478:D1541" si="57">IF(B1478&lt;&gt;"",MONTH(B1478),0)</f>
        <v>5</v>
      </c>
      <c r="E1478" s="14" t="e">
        <f t="shared" ref="E1478:E1541" si="58">AVERAGE(C1472:C1478)</f>
        <v>#DIV/0!</v>
      </c>
    </row>
    <row r="1479" spans="1:5">
      <c r="A1479" s="1">
        <v>37021</v>
      </c>
      <c r="B1479" s="4">
        <v>37021</v>
      </c>
      <c r="C1479" s="14" t="str">
        <f>VLOOKUP($B1479,data!$A$6:$M$15000,10)</f>
        <v>N/A</v>
      </c>
      <c r="D1479" s="11">
        <f t="shared" si="57"/>
        <v>5</v>
      </c>
      <c r="E1479" s="14" t="e">
        <f t="shared" si="58"/>
        <v>#DIV/0!</v>
      </c>
    </row>
    <row r="1480" spans="1:5">
      <c r="A1480" s="1">
        <v>37022</v>
      </c>
      <c r="B1480" s="4">
        <v>37022</v>
      </c>
      <c r="C1480" s="14" t="str">
        <f>VLOOKUP($B1480,data!$A$6:$M$15000,10)</f>
        <v>N/A</v>
      </c>
      <c r="D1480" s="11">
        <f t="shared" si="57"/>
        <v>5</v>
      </c>
      <c r="E1480" s="14" t="e">
        <f t="shared" si="58"/>
        <v>#DIV/0!</v>
      </c>
    </row>
    <row r="1481" spans="1:5">
      <c r="A1481" s="1">
        <v>37023</v>
      </c>
      <c r="B1481" s="4">
        <v>37023</v>
      </c>
      <c r="C1481" s="14" t="str">
        <f>VLOOKUP($B1481,data!$A$6:$M$15000,10)</f>
        <v>N/A</v>
      </c>
      <c r="D1481" s="11">
        <f t="shared" si="57"/>
        <v>5</v>
      </c>
      <c r="E1481" s="14" t="e">
        <f t="shared" si="58"/>
        <v>#DIV/0!</v>
      </c>
    </row>
    <row r="1482" spans="1:5">
      <c r="A1482" s="1">
        <v>37024</v>
      </c>
      <c r="B1482" s="4">
        <v>37024</v>
      </c>
      <c r="C1482" s="14" t="str">
        <f>VLOOKUP($B1482,data!$A$6:$M$15000,10)</f>
        <v>N/A</v>
      </c>
      <c r="D1482" s="11">
        <f t="shared" si="57"/>
        <v>5</v>
      </c>
      <c r="E1482" s="14" t="e">
        <f t="shared" si="58"/>
        <v>#DIV/0!</v>
      </c>
    </row>
    <row r="1483" spans="1:5">
      <c r="A1483" s="1">
        <v>37025</v>
      </c>
      <c r="B1483" s="4">
        <v>37025</v>
      </c>
      <c r="C1483" s="14" t="str">
        <f>VLOOKUP($B1483,data!$A$6:$M$15000,10)</f>
        <v>N/A</v>
      </c>
      <c r="D1483" s="11">
        <f t="shared" si="57"/>
        <v>5</v>
      </c>
      <c r="E1483" s="14" t="e">
        <f t="shared" si="58"/>
        <v>#DIV/0!</v>
      </c>
    </row>
    <row r="1484" spans="1:5">
      <c r="A1484" s="1">
        <v>37026</v>
      </c>
      <c r="B1484" s="4">
        <v>37026</v>
      </c>
      <c r="C1484" s="14" t="str">
        <f>VLOOKUP($B1484,data!$A$6:$M$15000,10)</f>
        <v>N/A</v>
      </c>
      <c r="D1484" s="11">
        <f t="shared" si="57"/>
        <v>5</v>
      </c>
      <c r="E1484" s="14" t="e">
        <f t="shared" si="58"/>
        <v>#DIV/0!</v>
      </c>
    </row>
    <row r="1485" spans="1:5">
      <c r="A1485" s="1">
        <v>37027</v>
      </c>
      <c r="B1485" s="4">
        <v>37027</v>
      </c>
      <c r="C1485" s="14" t="str">
        <f>VLOOKUP($B1485,data!$A$6:$M$15000,10)</f>
        <v>N/A</v>
      </c>
      <c r="D1485" s="11">
        <f t="shared" si="57"/>
        <v>5</v>
      </c>
      <c r="E1485" s="14" t="e">
        <f t="shared" si="58"/>
        <v>#DIV/0!</v>
      </c>
    </row>
    <row r="1486" spans="1:5">
      <c r="A1486" s="1">
        <v>37028</v>
      </c>
      <c r="B1486" s="4">
        <v>37028</v>
      </c>
      <c r="C1486" s="14" t="str">
        <f>VLOOKUP($B1486,data!$A$6:$M$15000,10)</f>
        <v>N/A</v>
      </c>
      <c r="D1486" s="11">
        <f t="shared" si="57"/>
        <v>5</v>
      </c>
      <c r="E1486" s="14" t="e">
        <f t="shared" si="58"/>
        <v>#DIV/0!</v>
      </c>
    </row>
    <row r="1487" spans="1:5">
      <c r="A1487" s="1">
        <v>37029</v>
      </c>
      <c r="B1487" s="4">
        <v>37029</v>
      </c>
      <c r="C1487" s="14" t="str">
        <f>VLOOKUP($B1487,data!$A$6:$M$15000,10)</f>
        <v>N/A</v>
      </c>
      <c r="D1487" s="11">
        <f t="shared" si="57"/>
        <v>5</v>
      </c>
      <c r="E1487" s="14" t="e">
        <f t="shared" si="58"/>
        <v>#DIV/0!</v>
      </c>
    </row>
    <row r="1488" spans="1:5">
      <c r="A1488" s="1">
        <v>37030</v>
      </c>
      <c r="B1488" s="4">
        <v>37030</v>
      </c>
      <c r="C1488" s="14" t="str">
        <f>VLOOKUP($B1488,data!$A$6:$M$15000,10)</f>
        <v>N/A</v>
      </c>
      <c r="D1488" s="11">
        <f t="shared" si="57"/>
        <v>5</v>
      </c>
      <c r="E1488" s="14" t="e">
        <f t="shared" si="58"/>
        <v>#DIV/0!</v>
      </c>
    </row>
    <row r="1489" spans="1:5">
      <c r="A1489" s="1">
        <v>37031</v>
      </c>
      <c r="B1489" s="4">
        <v>37031</v>
      </c>
      <c r="C1489" s="14" t="str">
        <f>VLOOKUP($B1489,data!$A$6:$M$15000,10)</f>
        <v>N/A</v>
      </c>
      <c r="D1489" s="11">
        <f t="shared" si="57"/>
        <v>5</v>
      </c>
      <c r="E1489" s="14" t="e">
        <f t="shared" si="58"/>
        <v>#DIV/0!</v>
      </c>
    </row>
    <row r="1490" spans="1:5">
      <c r="A1490" s="1">
        <v>37032</v>
      </c>
      <c r="B1490" s="4">
        <v>37032</v>
      </c>
      <c r="C1490" s="14" t="str">
        <f>VLOOKUP($B1490,data!$A$6:$M$15000,10)</f>
        <v>N/A</v>
      </c>
      <c r="D1490" s="11">
        <f t="shared" si="57"/>
        <v>5</v>
      </c>
      <c r="E1490" s="14" t="e">
        <f t="shared" si="58"/>
        <v>#DIV/0!</v>
      </c>
    </row>
    <row r="1491" spans="1:5">
      <c r="A1491" s="1">
        <v>37033</v>
      </c>
      <c r="B1491" s="4">
        <v>37033</v>
      </c>
      <c r="C1491" s="14" t="str">
        <f>VLOOKUP($B1491,data!$A$6:$M$15000,10)</f>
        <v>N/A</v>
      </c>
      <c r="D1491" s="11">
        <f t="shared" si="57"/>
        <v>5</v>
      </c>
      <c r="E1491" s="14" t="e">
        <f t="shared" si="58"/>
        <v>#DIV/0!</v>
      </c>
    </row>
    <row r="1492" spans="1:5">
      <c r="A1492" s="1">
        <v>37034</v>
      </c>
      <c r="B1492" s="4">
        <v>37034</v>
      </c>
      <c r="C1492" s="14" t="str">
        <f>VLOOKUP($B1492,data!$A$6:$M$15000,10)</f>
        <v>N/A</v>
      </c>
      <c r="D1492" s="11">
        <f t="shared" si="57"/>
        <v>5</v>
      </c>
      <c r="E1492" s="14" t="e">
        <f t="shared" si="58"/>
        <v>#DIV/0!</v>
      </c>
    </row>
    <row r="1493" spans="1:5">
      <c r="A1493" s="1">
        <v>37035</v>
      </c>
      <c r="B1493" s="4">
        <v>37035</v>
      </c>
      <c r="C1493" s="14" t="str">
        <f>VLOOKUP($B1493,data!$A$6:$M$15000,10)</f>
        <v>N/A</v>
      </c>
      <c r="D1493" s="11">
        <f t="shared" si="57"/>
        <v>5</v>
      </c>
      <c r="E1493" s="14" t="e">
        <f t="shared" si="58"/>
        <v>#DIV/0!</v>
      </c>
    </row>
    <row r="1494" spans="1:5">
      <c r="A1494" s="1">
        <v>37036</v>
      </c>
      <c r="B1494" s="4">
        <v>37036</v>
      </c>
      <c r="C1494" s="14" t="str">
        <f>VLOOKUP($B1494,data!$A$6:$M$15000,10)</f>
        <v>N/A</v>
      </c>
      <c r="D1494" s="11">
        <f t="shared" si="57"/>
        <v>5</v>
      </c>
      <c r="E1494" s="14" t="e">
        <f t="shared" si="58"/>
        <v>#DIV/0!</v>
      </c>
    </row>
    <row r="1495" spans="1:5">
      <c r="A1495" s="1">
        <v>37037</v>
      </c>
      <c r="B1495" s="4">
        <v>37037</v>
      </c>
      <c r="C1495" s="14" t="str">
        <f>VLOOKUP($B1495,data!$A$6:$M$15000,10)</f>
        <v>N/A</v>
      </c>
      <c r="D1495" s="11">
        <f t="shared" si="57"/>
        <v>5</v>
      </c>
      <c r="E1495" s="14" t="e">
        <f t="shared" si="58"/>
        <v>#DIV/0!</v>
      </c>
    </row>
    <row r="1496" spans="1:5">
      <c r="A1496" s="1">
        <v>37038</v>
      </c>
      <c r="B1496" s="4">
        <v>37038</v>
      </c>
      <c r="C1496" s="14" t="str">
        <f>VLOOKUP($B1496,data!$A$6:$M$15000,10)</f>
        <v>N/A</v>
      </c>
      <c r="D1496" s="11">
        <f t="shared" si="57"/>
        <v>5</v>
      </c>
      <c r="E1496" s="14" t="e">
        <f t="shared" si="58"/>
        <v>#DIV/0!</v>
      </c>
    </row>
    <row r="1497" spans="1:5">
      <c r="A1497" s="1">
        <v>37039</v>
      </c>
      <c r="B1497" s="4">
        <v>37039</v>
      </c>
      <c r="C1497" s="14" t="str">
        <f>VLOOKUP($B1497,data!$A$6:$M$15000,10)</f>
        <v>N/A</v>
      </c>
      <c r="D1497" s="11">
        <f t="shared" si="57"/>
        <v>5</v>
      </c>
      <c r="E1497" s="14" t="e">
        <f t="shared" si="58"/>
        <v>#DIV/0!</v>
      </c>
    </row>
    <row r="1498" spans="1:5">
      <c r="A1498" s="1">
        <v>37040</v>
      </c>
      <c r="B1498" s="4">
        <v>37040</v>
      </c>
      <c r="C1498" s="14" t="str">
        <f>VLOOKUP($B1498,data!$A$6:$M$15000,10)</f>
        <v>N/A</v>
      </c>
      <c r="D1498" s="11">
        <f t="shared" si="57"/>
        <v>5</v>
      </c>
      <c r="E1498" s="14" t="e">
        <f t="shared" si="58"/>
        <v>#DIV/0!</v>
      </c>
    </row>
    <row r="1499" spans="1:5">
      <c r="A1499" s="1">
        <v>37041</v>
      </c>
      <c r="B1499" s="4">
        <v>37041</v>
      </c>
      <c r="C1499" s="14" t="str">
        <f>VLOOKUP($B1499,data!$A$6:$M$15000,10)</f>
        <v>N/A</v>
      </c>
      <c r="D1499" s="11">
        <f t="shared" si="57"/>
        <v>5</v>
      </c>
      <c r="E1499" s="14" t="e">
        <f t="shared" si="58"/>
        <v>#DIV/0!</v>
      </c>
    </row>
    <row r="1500" spans="1:5">
      <c r="A1500" s="1">
        <v>37042</v>
      </c>
      <c r="B1500" s="4">
        <v>37042</v>
      </c>
      <c r="C1500" s="14" t="str">
        <f>VLOOKUP($B1500,data!$A$6:$M$15000,10)</f>
        <v>N/A</v>
      </c>
      <c r="D1500" s="11">
        <f t="shared" si="57"/>
        <v>5</v>
      </c>
      <c r="E1500" s="14" t="e">
        <f t="shared" si="58"/>
        <v>#DIV/0!</v>
      </c>
    </row>
    <row r="1501" spans="1:5">
      <c r="A1501" s="1">
        <v>37043</v>
      </c>
      <c r="B1501" s="4">
        <v>37043</v>
      </c>
      <c r="C1501" s="14" t="str">
        <f>VLOOKUP($B1501,data!$A$6:$M$15000,10)</f>
        <v>N/A</v>
      </c>
      <c r="D1501" s="11">
        <f t="shared" si="57"/>
        <v>6</v>
      </c>
      <c r="E1501" s="14" t="e">
        <f t="shared" si="58"/>
        <v>#DIV/0!</v>
      </c>
    </row>
    <row r="1502" spans="1:5">
      <c r="A1502" s="1">
        <v>37044</v>
      </c>
      <c r="B1502" s="4">
        <v>37044</v>
      </c>
      <c r="C1502" s="14" t="str">
        <f>VLOOKUP($B1502,data!$A$6:$M$15000,10)</f>
        <v>N/A</v>
      </c>
      <c r="D1502" s="11">
        <f t="shared" si="57"/>
        <v>6</v>
      </c>
      <c r="E1502" s="14" t="e">
        <f t="shared" si="58"/>
        <v>#DIV/0!</v>
      </c>
    </row>
    <row r="1503" spans="1:5">
      <c r="A1503" s="1">
        <v>37045</v>
      </c>
      <c r="B1503" s="4">
        <v>37045</v>
      </c>
      <c r="C1503" s="14" t="str">
        <f>VLOOKUP($B1503,data!$A$6:$M$15000,10)</f>
        <v>N/A</v>
      </c>
      <c r="D1503" s="11">
        <f t="shared" si="57"/>
        <v>6</v>
      </c>
      <c r="E1503" s="14" t="e">
        <f t="shared" si="58"/>
        <v>#DIV/0!</v>
      </c>
    </row>
    <row r="1504" spans="1:5">
      <c r="A1504" s="1">
        <v>37046</v>
      </c>
      <c r="B1504" s="4">
        <v>37046</v>
      </c>
      <c r="C1504" s="14" t="str">
        <f>VLOOKUP($B1504,data!$A$6:$M$15000,10)</f>
        <v>N/A</v>
      </c>
      <c r="D1504" s="11">
        <f t="shared" si="57"/>
        <v>6</v>
      </c>
      <c r="E1504" s="14" t="e">
        <f t="shared" si="58"/>
        <v>#DIV/0!</v>
      </c>
    </row>
    <row r="1505" spans="1:5">
      <c r="A1505" s="1">
        <v>37047</v>
      </c>
      <c r="B1505" s="4">
        <v>37047</v>
      </c>
      <c r="C1505" s="14" t="str">
        <f>VLOOKUP($B1505,data!$A$6:$M$15000,10)</f>
        <v>N/A</v>
      </c>
      <c r="D1505" s="11">
        <f t="shared" si="57"/>
        <v>6</v>
      </c>
      <c r="E1505" s="14" t="e">
        <f t="shared" si="58"/>
        <v>#DIV/0!</v>
      </c>
    </row>
    <row r="1506" spans="1:5">
      <c r="A1506" s="1">
        <v>37048</v>
      </c>
      <c r="B1506" s="4">
        <v>37048</v>
      </c>
      <c r="C1506" s="14" t="str">
        <f>VLOOKUP($B1506,data!$A$6:$M$15000,10)</f>
        <v>N/A</v>
      </c>
      <c r="D1506" s="11">
        <f t="shared" si="57"/>
        <v>6</v>
      </c>
      <c r="E1506" s="14" t="e">
        <f t="shared" si="58"/>
        <v>#DIV/0!</v>
      </c>
    </row>
    <row r="1507" spans="1:5">
      <c r="A1507" s="1">
        <v>37049</v>
      </c>
      <c r="B1507" s="4">
        <v>37049</v>
      </c>
      <c r="C1507" s="14" t="str">
        <f>VLOOKUP($B1507,data!$A$6:$M$15000,10)</f>
        <v>N/A</v>
      </c>
      <c r="D1507" s="11">
        <f t="shared" si="57"/>
        <v>6</v>
      </c>
      <c r="E1507" s="14" t="e">
        <f t="shared" si="58"/>
        <v>#DIV/0!</v>
      </c>
    </row>
    <row r="1508" spans="1:5">
      <c r="A1508" s="1">
        <v>37050</v>
      </c>
      <c r="B1508" s="4">
        <v>37050</v>
      </c>
      <c r="C1508" s="14" t="str">
        <f>VLOOKUP($B1508,data!$A$6:$M$15000,10)</f>
        <v>N/A</v>
      </c>
      <c r="D1508" s="11">
        <f t="shared" si="57"/>
        <v>6</v>
      </c>
      <c r="E1508" s="14" t="e">
        <f t="shared" si="58"/>
        <v>#DIV/0!</v>
      </c>
    </row>
    <row r="1509" spans="1:5">
      <c r="A1509" s="1">
        <v>37051</v>
      </c>
      <c r="B1509" s="4">
        <v>37051</v>
      </c>
      <c r="C1509" s="14" t="str">
        <f>VLOOKUP($B1509,data!$A$6:$M$15000,10)</f>
        <v>N/A</v>
      </c>
      <c r="D1509" s="11">
        <f t="shared" si="57"/>
        <v>6</v>
      </c>
      <c r="E1509" s="14" t="e">
        <f t="shared" si="58"/>
        <v>#DIV/0!</v>
      </c>
    </row>
    <row r="1510" spans="1:5">
      <c r="A1510" s="1">
        <v>37052</v>
      </c>
      <c r="B1510" s="4">
        <v>37052</v>
      </c>
      <c r="C1510" s="14" t="str">
        <f>VLOOKUP($B1510,data!$A$6:$M$15000,10)</f>
        <v>N/A</v>
      </c>
      <c r="D1510" s="11">
        <f t="shared" si="57"/>
        <v>6</v>
      </c>
      <c r="E1510" s="14" t="e">
        <f t="shared" si="58"/>
        <v>#DIV/0!</v>
      </c>
    </row>
    <row r="1511" spans="1:5">
      <c r="A1511" s="1">
        <v>37053</v>
      </c>
      <c r="B1511" s="4">
        <v>37053</v>
      </c>
      <c r="C1511" s="14" t="str">
        <f>VLOOKUP($B1511,data!$A$6:$M$15000,10)</f>
        <v>N/A</v>
      </c>
      <c r="D1511" s="11">
        <f t="shared" si="57"/>
        <v>6</v>
      </c>
      <c r="E1511" s="14" t="e">
        <f t="shared" si="58"/>
        <v>#DIV/0!</v>
      </c>
    </row>
    <row r="1512" spans="1:5">
      <c r="A1512" s="1">
        <v>37054</v>
      </c>
      <c r="B1512" s="4">
        <v>37054</v>
      </c>
      <c r="C1512" s="14" t="str">
        <f>VLOOKUP($B1512,data!$A$6:$M$15000,10)</f>
        <v>N/A</v>
      </c>
      <c r="D1512" s="11">
        <f t="shared" si="57"/>
        <v>6</v>
      </c>
      <c r="E1512" s="14" t="e">
        <f t="shared" si="58"/>
        <v>#DIV/0!</v>
      </c>
    </row>
    <row r="1513" spans="1:5">
      <c r="A1513" s="1">
        <v>37055</v>
      </c>
      <c r="B1513" s="4">
        <v>37055</v>
      </c>
      <c r="C1513" s="14" t="str">
        <f>VLOOKUP($B1513,data!$A$6:$M$15000,10)</f>
        <v>N/A</v>
      </c>
      <c r="D1513" s="11">
        <f t="shared" si="57"/>
        <v>6</v>
      </c>
      <c r="E1513" s="14" t="e">
        <f t="shared" si="58"/>
        <v>#DIV/0!</v>
      </c>
    </row>
    <row r="1514" spans="1:5">
      <c r="A1514" s="1">
        <v>37056</v>
      </c>
      <c r="B1514" s="4">
        <v>37056</v>
      </c>
      <c r="C1514" s="14" t="str">
        <f>VLOOKUP($B1514,data!$A$6:$M$15000,10)</f>
        <v>N/A</v>
      </c>
      <c r="D1514" s="11">
        <f t="shared" si="57"/>
        <v>6</v>
      </c>
      <c r="E1514" s="14" t="e">
        <f t="shared" si="58"/>
        <v>#DIV/0!</v>
      </c>
    </row>
    <row r="1515" spans="1:5">
      <c r="A1515" s="1">
        <v>37057</v>
      </c>
      <c r="B1515" s="4">
        <v>37057</v>
      </c>
      <c r="C1515" s="14" t="str">
        <f>VLOOKUP($B1515,data!$A$6:$M$15000,10)</f>
        <v>N/A</v>
      </c>
      <c r="D1515" s="11">
        <f t="shared" si="57"/>
        <v>6</v>
      </c>
      <c r="E1515" s="14" t="e">
        <f t="shared" si="58"/>
        <v>#DIV/0!</v>
      </c>
    </row>
    <row r="1516" spans="1:5">
      <c r="A1516" s="1">
        <v>37058</v>
      </c>
      <c r="B1516" s="4">
        <v>37058</v>
      </c>
      <c r="C1516" s="14" t="str">
        <f>VLOOKUP($B1516,data!$A$6:$M$15000,10)</f>
        <v>N/A</v>
      </c>
      <c r="D1516" s="11">
        <f t="shared" si="57"/>
        <v>6</v>
      </c>
      <c r="E1516" s="14" t="e">
        <f t="shared" si="58"/>
        <v>#DIV/0!</v>
      </c>
    </row>
    <row r="1517" spans="1:5">
      <c r="A1517" s="1">
        <v>37059</v>
      </c>
      <c r="B1517" s="4">
        <v>37059</v>
      </c>
      <c r="C1517" s="14" t="str">
        <f>VLOOKUP($B1517,data!$A$6:$M$15000,10)</f>
        <v>N/A</v>
      </c>
      <c r="D1517" s="11">
        <f t="shared" si="57"/>
        <v>6</v>
      </c>
      <c r="E1517" s="14" t="e">
        <f t="shared" si="58"/>
        <v>#DIV/0!</v>
      </c>
    </row>
    <row r="1518" spans="1:5">
      <c r="A1518" s="1">
        <v>37060</v>
      </c>
      <c r="B1518" s="4">
        <v>37060</v>
      </c>
      <c r="C1518" s="14" t="str">
        <f>VLOOKUP($B1518,data!$A$6:$M$15000,10)</f>
        <v>N/A</v>
      </c>
      <c r="D1518" s="11">
        <f t="shared" si="57"/>
        <v>6</v>
      </c>
      <c r="E1518" s="14" t="e">
        <f t="shared" si="58"/>
        <v>#DIV/0!</v>
      </c>
    </row>
    <row r="1519" spans="1:5">
      <c r="A1519" s="1">
        <v>37061</v>
      </c>
      <c r="B1519" s="4">
        <v>37061</v>
      </c>
      <c r="C1519" s="14" t="str">
        <f>VLOOKUP($B1519,data!$A$6:$M$15000,10)</f>
        <v>N/A</v>
      </c>
      <c r="D1519" s="11">
        <f t="shared" si="57"/>
        <v>6</v>
      </c>
      <c r="E1519" s="14" t="e">
        <f t="shared" si="58"/>
        <v>#DIV/0!</v>
      </c>
    </row>
    <row r="1520" spans="1:5">
      <c r="A1520" s="1">
        <v>37062</v>
      </c>
      <c r="B1520" s="4">
        <v>37062</v>
      </c>
      <c r="C1520" s="14" t="str">
        <f>VLOOKUP($B1520,data!$A$6:$M$15000,10)</f>
        <v>N/A</v>
      </c>
      <c r="D1520" s="11">
        <f t="shared" si="57"/>
        <v>6</v>
      </c>
      <c r="E1520" s="14" t="e">
        <f t="shared" si="58"/>
        <v>#DIV/0!</v>
      </c>
    </row>
    <row r="1521" spans="1:5">
      <c r="A1521" s="1">
        <v>37063</v>
      </c>
      <c r="B1521" s="4">
        <v>37063</v>
      </c>
      <c r="C1521" s="14" t="str">
        <f>VLOOKUP($B1521,data!$A$6:$M$15000,10)</f>
        <v>N/A</v>
      </c>
      <c r="D1521" s="11">
        <f t="shared" si="57"/>
        <v>6</v>
      </c>
      <c r="E1521" s="14" t="e">
        <f t="shared" si="58"/>
        <v>#DIV/0!</v>
      </c>
    </row>
    <row r="1522" spans="1:5">
      <c r="A1522" s="1">
        <v>37064</v>
      </c>
      <c r="B1522" s="4">
        <v>37064</v>
      </c>
      <c r="C1522" s="14" t="str">
        <f>VLOOKUP($B1522,data!$A$6:$M$15000,10)</f>
        <v>N/A</v>
      </c>
      <c r="D1522" s="11">
        <f t="shared" si="57"/>
        <v>6</v>
      </c>
      <c r="E1522" s="14" t="e">
        <f t="shared" si="58"/>
        <v>#DIV/0!</v>
      </c>
    </row>
    <row r="1523" spans="1:5">
      <c r="A1523" s="1">
        <v>37065</v>
      </c>
      <c r="B1523" s="4">
        <v>37065</v>
      </c>
      <c r="C1523" s="14" t="str">
        <f>VLOOKUP($B1523,data!$A$6:$M$15000,10)</f>
        <v>N/A</v>
      </c>
      <c r="D1523" s="11">
        <f t="shared" si="57"/>
        <v>6</v>
      </c>
      <c r="E1523" s="14" t="e">
        <f t="shared" si="58"/>
        <v>#DIV/0!</v>
      </c>
    </row>
    <row r="1524" spans="1:5">
      <c r="A1524" s="1">
        <v>37066</v>
      </c>
      <c r="B1524" s="4">
        <v>37066</v>
      </c>
      <c r="C1524" s="14" t="str">
        <f>VLOOKUP($B1524,data!$A$6:$M$15000,10)</f>
        <v>N/A</v>
      </c>
      <c r="D1524" s="11">
        <f t="shared" si="57"/>
        <v>6</v>
      </c>
      <c r="E1524" s="14" t="e">
        <f t="shared" si="58"/>
        <v>#DIV/0!</v>
      </c>
    </row>
    <row r="1525" spans="1:5">
      <c r="A1525" s="1">
        <v>37067</v>
      </c>
      <c r="B1525" s="4">
        <v>37067</v>
      </c>
      <c r="C1525" s="14" t="str">
        <f>VLOOKUP($B1525,data!$A$6:$M$15000,10)</f>
        <v>N/A</v>
      </c>
      <c r="D1525" s="11">
        <f t="shared" si="57"/>
        <v>6</v>
      </c>
      <c r="E1525" s="14" t="e">
        <f t="shared" si="58"/>
        <v>#DIV/0!</v>
      </c>
    </row>
    <row r="1526" spans="1:5">
      <c r="A1526" s="1">
        <v>37068</v>
      </c>
      <c r="B1526" s="4">
        <v>37068</v>
      </c>
      <c r="C1526" s="14" t="str">
        <f>VLOOKUP($B1526,data!$A$6:$M$15000,10)</f>
        <v>N/A</v>
      </c>
      <c r="D1526" s="11">
        <f t="shared" si="57"/>
        <v>6</v>
      </c>
      <c r="E1526" s="14" t="e">
        <f t="shared" si="58"/>
        <v>#DIV/0!</v>
      </c>
    </row>
    <row r="1527" spans="1:5">
      <c r="A1527" s="1">
        <v>37069</v>
      </c>
      <c r="B1527" s="4">
        <v>37069</v>
      </c>
      <c r="C1527" s="14" t="str">
        <f>VLOOKUP($B1527,data!$A$6:$M$15000,10)</f>
        <v>N/A</v>
      </c>
      <c r="D1527" s="11">
        <f t="shared" si="57"/>
        <v>6</v>
      </c>
      <c r="E1527" s="14" t="e">
        <f t="shared" si="58"/>
        <v>#DIV/0!</v>
      </c>
    </row>
    <row r="1528" spans="1:5">
      <c r="A1528" s="1">
        <v>37070</v>
      </c>
      <c r="B1528" s="4">
        <v>37070</v>
      </c>
      <c r="C1528" s="14" t="str">
        <f>VLOOKUP($B1528,data!$A$6:$M$15000,10)</f>
        <v>N/A</v>
      </c>
      <c r="D1528" s="11">
        <f t="shared" si="57"/>
        <v>6</v>
      </c>
      <c r="E1528" s="14" t="e">
        <f t="shared" si="58"/>
        <v>#DIV/0!</v>
      </c>
    </row>
    <row r="1529" spans="1:5">
      <c r="A1529" s="1">
        <v>37071</v>
      </c>
      <c r="B1529" s="4">
        <v>37071</v>
      </c>
      <c r="C1529" s="14" t="str">
        <f>VLOOKUP($B1529,data!$A$6:$M$15000,10)</f>
        <v>N/A</v>
      </c>
      <c r="D1529" s="11">
        <f t="shared" si="57"/>
        <v>6</v>
      </c>
      <c r="E1529" s="14" t="e">
        <f t="shared" si="58"/>
        <v>#DIV/0!</v>
      </c>
    </row>
    <row r="1530" spans="1:5">
      <c r="A1530" s="1">
        <v>37072</v>
      </c>
      <c r="B1530" s="4">
        <v>37072</v>
      </c>
      <c r="C1530" s="14" t="str">
        <f>VLOOKUP($B1530,data!$A$6:$M$15000,10)</f>
        <v>N/A</v>
      </c>
      <c r="D1530" s="11">
        <f t="shared" si="57"/>
        <v>6</v>
      </c>
      <c r="E1530" s="14" t="e">
        <f t="shared" si="58"/>
        <v>#DIV/0!</v>
      </c>
    </row>
    <row r="1531" spans="1:5">
      <c r="A1531" s="1">
        <v>37073</v>
      </c>
      <c r="B1531" s="4">
        <v>37073</v>
      </c>
      <c r="C1531" s="14" t="str">
        <f>VLOOKUP($B1531,data!$A$6:$M$15000,10)</f>
        <v>N/A</v>
      </c>
      <c r="D1531" s="11">
        <f t="shared" si="57"/>
        <v>7</v>
      </c>
      <c r="E1531" s="14" t="e">
        <f t="shared" si="58"/>
        <v>#DIV/0!</v>
      </c>
    </row>
    <row r="1532" spans="1:5">
      <c r="A1532" s="1">
        <v>37074</v>
      </c>
      <c r="B1532" s="4">
        <v>37074</v>
      </c>
      <c r="C1532" s="14" t="str">
        <f>VLOOKUP($B1532,data!$A$6:$M$15000,10)</f>
        <v>N/A</v>
      </c>
      <c r="D1532" s="11">
        <f t="shared" si="57"/>
        <v>7</v>
      </c>
      <c r="E1532" s="14" t="e">
        <f t="shared" si="58"/>
        <v>#DIV/0!</v>
      </c>
    </row>
    <row r="1533" spans="1:5">
      <c r="A1533" s="1">
        <v>37075</v>
      </c>
      <c r="B1533" s="4">
        <v>37075</v>
      </c>
      <c r="C1533" s="14" t="str">
        <f>VLOOKUP($B1533,data!$A$6:$M$15000,10)</f>
        <v>N/A</v>
      </c>
      <c r="D1533" s="11">
        <f t="shared" si="57"/>
        <v>7</v>
      </c>
      <c r="E1533" s="14" t="e">
        <f t="shared" si="58"/>
        <v>#DIV/0!</v>
      </c>
    </row>
    <row r="1534" spans="1:5">
      <c r="A1534" s="1">
        <v>37076</v>
      </c>
      <c r="B1534" s="4">
        <v>37076</v>
      </c>
      <c r="C1534" s="14" t="str">
        <f>VLOOKUP($B1534,data!$A$6:$M$15000,10)</f>
        <v>N/A</v>
      </c>
      <c r="D1534" s="11">
        <f t="shared" si="57"/>
        <v>7</v>
      </c>
      <c r="E1534" s="14" t="e">
        <f t="shared" si="58"/>
        <v>#DIV/0!</v>
      </c>
    </row>
    <row r="1535" spans="1:5">
      <c r="A1535" s="1">
        <v>37077</v>
      </c>
      <c r="B1535" s="4">
        <v>37077</v>
      </c>
      <c r="C1535" s="14" t="str">
        <f>VLOOKUP($B1535,data!$A$6:$M$15000,10)</f>
        <v>N/A</v>
      </c>
      <c r="D1535" s="11">
        <f t="shared" si="57"/>
        <v>7</v>
      </c>
      <c r="E1535" s="14" t="e">
        <f t="shared" si="58"/>
        <v>#DIV/0!</v>
      </c>
    </row>
    <row r="1536" spans="1:5">
      <c r="A1536" s="1">
        <v>37078</v>
      </c>
      <c r="B1536" s="4">
        <v>37078</v>
      </c>
      <c r="C1536" s="14" t="str">
        <f>VLOOKUP($B1536,data!$A$6:$M$15000,10)</f>
        <v>N/A</v>
      </c>
      <c r="D1536" s="11">
        <f t="shared" si="57"/>
        <v>7</v>
      </c>
      <c r="E1536" s="14" t="e">
        <f t="shared" si="58"/>
        <v>#DIV/0!</v>
      </c>
    </row>
    <row r="1537" spans="1:5">
      <c r="A1537" s="1">
        <v>37079</v>
      </c>
      <c r="B1537" s="4">
        <v>37079</v>
      </c>
      <c r="C1537" s="14" t="str">
        <f>VLOOKUP($B1537,data!$A$6:$M$15000,10)</f>
        <v>N/A</v>
      </c>
      <c r="D1537" s="11">
        <f t="shared" si="57"/>
        <v>7</v>
      </c>
      <c r="E1537" s="14" t="e">
        <f t="shared" si="58"/>
        <v>#DIV/0!</v>
      </c>
    </row>
    <row r="1538" spans="1:5">
      <c r="A1538" s="1">
        <v>37080</v>
      </c>
      <c r="B1538" s="4">
        <v>37080</v>
      </c>
      <c r="C1538" s="14" t="str">
        <f>VLOOKUP($B1538,data!$A$6:$M$15000,10)</f>
        <v>N/A</v>
      </c>
      <c r="D1538" s="11">
        <f t="shared" si="57"/>
        <v>7</v>
      </c>
      <c r="E1538" s="14" t="e">
        <f t="shared" si="58"/>
        <v>#DIV/0!</v>
      </c>
    </row>
    <row r="1539" spans="1:5">
      <c r="A1539" s="1">
        <v>37081</v>
      </c>
      <c r="B1539" s="4">
        <v>37081</v>
      </c>
      <c r="C1539" s="14" t="str">
        <f>VLOOKUP($B1539,data!$A$6:$M$15000,10)</f>
        <v>N/A</v>
      </c>
      <c r="D1539" s="11">
        <f t="shared" si="57"/>
        <v>7</v>
      </c>
      <c r="E1539" s="14" t="e">
        <f t="shared" si="58"/>
        <v>#DIV/0!</v>
      </c>
    </row>
    <row r="1540" spans="1:5">
      <c r="A1540" s="1">
        <v>37082</v>
      </c>
      <c r="B1540" s="4">
        <v>37082</v>
      </c>
      <c r="C1540" s="14" t="str">
        <f>VLOOKUP($B1540,data!$A$6:$M$15000,10)</f>
        <v>N/A</v>
      </c>
      <c r="D1540" s="11">
        <f t="shared" si="57"/>
        <v>7</v>
      </c>
      <c r="E1540" s="14" t="e">
        <f t="shared" si="58"/>
        <v>#DIV/0!</v>
      </c>
    </row>
    <row r="1541" spans="1:5">
      <c r="A1541" s="1">
        <v>37083</v>
      </c>
      <c r="B1541" s="4">
        <v>37083</v>
      </c>
      <c r="C1541" s="14" t="str">
        <f>VLOOKUP($B1541,data!$A$6:$M$15000,10)</f>
        <v>N/A</v>
      </c>
      <c r="D1541" s="11">
        <f t="shared" si="57"/>
        <v>7</v>
      </c>
      <c r="E1541" s="14" t="e">
        <f t="shared" si="58"/>
        <v>#DIV/0!</v>
      </c>
    </row>
    <row r="1542" spans="1:5">
      <c r="A1542" s="1">
        <v>37084</v>
      </c>
      <c r="B1542" s="4">
        <v>37084</v>
      </c>
      <c r="C1542" s="14" t="str">
        <f>VLOOKUP($B1542,data!$A$6:$M$15000,10)</f>
        <v>N/A</v>
      </c>
      <c r="D1542" s="11">
        <f t="shared" ref="D1542:D1605" si="59">IF(B1542&lt;&gt;"",MONTH(B1542),0)</f>
        <v>7</v>
      </c>
      <c r="E1542" s="14" t="e">
        <f t="shared" ref="E1542:E1605" si="60">AVERAGE(C1536:C1542)</f>
        <v>#DIV/0!</v>
      </c>
    </row>
    <row r="1543" spans="1:5">
      <c r="A1543" s="1">
        <v>37085</v>
      </c>
      <c r="B1543" s="4">
        <v>37085</v>
      </c>
      <c r="C1543" s="14" t="str">
        <f>VLOOKUP($B1543,data!$A$6:$M$15000,10)</f>
        <v>N/A</v>
      </c>
      <c r="D1543" s="11">
        <f t="shared" si="59"/>
        <v>7</v>
      </c>
      <c r="E1543" s="14" t="e">
        <f t="shared" si="60"/>
        <v>#DIV/0!</v>
      </c>
    </row>
    <row r="1544" spans="1:5">
      <c r="A1544" s="1">
        <v>37086</v>
      </c>
      <c r="B1544" s="4">
        <v>37086</v>
      </c>
      <c r="C1544" s="14" t="str">
        <f>VLOOKUP($B1544,data!$A$6:$M$15000,10)</f>
        <v>N/A</v>
      </c>
      <c r="D1544" s="11">
        <f t="shared" si="59"/>
        <v>7</v>
      </c>
      <c r="E1544" s="14" t="e">
        <f t="shared" si="60"/>
        <v>#DIV/0!</v>
      </c>
    </row>
    <row r="1545" spans="1:5">
      <c r="A1545" s="1">
        <v>37087</v>
      </c>
      <c r="B1545" s="4">
        <v>37087</v>
      </c>
      <c r="C1545" s="14" t="str">
        <f>VLOOKUP($B1545,data!$A$6:$M$15000,10)</f>
        <v>N/A</v>
      </c>
      <c r="D1545" s="11">
        <f t="shared" si="59"/>
        <v>7</v>
      </c>
      <c r="E1545" s="14" t="e">
        <f t="shared" si="60"/>
        <v>#DIV/0!</v>
      </c>
    </row>
    <row r="1546" spans="1:5">
      <c r="A1546" s="1">
        <v>37088</v>
      </c>
      <c r="B1546" s="4">
        <v>37088</v>
      </c>
      <c r="C1546" s="14" t="str">
        <f>VLOOKUP($B1546,data!$A$6:$M$15000,10)</f>
        <v>N/A</v>
      </c>
      <c r="D1546" s="11">
        <f t="shared" si="59"/>
        <v>7</v>
      </c>
      <c r="E1546" s="14" t="e">
        <f t="shared" si="60"/>
        <v>#DIV/0!</v>
      </c>
    </row>
    <row r="1547" spans="1:5">
      <c r="A1547" s="1">
        <v>37089</v>
      </c>
      <c r="B1547" s="4">
        <v>37089</v>
      </c>
      <c r="C1547" s="14" t="str">
        <f>VLOOKUP($B1547,data!$A$6:$M$15000,10)</f>
        <v>N/A</v>
      </c>
      <c r="D1547" s="11">
        <f t="shared" si="59"/>
        <v>7</v>
      </c>
      <c r="E1547" s="14" t="e">
        <f t="shared" si="60"/>
        <v>#DIV/0!</v>
      </c>
    </row>
    <row r="1548" spans="1:5">
      <c r="A1548" s="1">
        <v>37090</v>
      </c>
      <c r="B1548" s="4">
        <v>37090</v>
      </c>
      <c r="C1548" s="14" t="str">
        <f>VLOOKUP($B1548,data!$A$6:$M$15000,10)</f>
        <v>N/A</v>
      </c>
      <c r="D1548" s="11">
        <f t="shared" si="59"/>
        <v>7</v>
      </c>
      <c r="E1548" s="14" t="e">
        <f t="shared" si="60"/>
        <v>#DIV/0!</v>
      </c>
    </row>
    <row r="1549" spans="1:5">
      <c r="A1549" s="1">
        <v>37091</v>
      </c>
      <c r="B1549" s="4">
        <v>37091</v>
      </c>
      <c r="C1549" s="14" t="str">
        <f>VLOOKUP($B1549,data!$A$6:$M$15000,10)</f>
        <v>N/A</v>
      </c>
      <c r="D1549" s="11">
        <f t="shared" si="59"/>
        <v>7</v>
      </c>
      <c r="E1549" s="14" t="e">
        <f t="shared" si="60"/>
        <v>#DIV/0!</v>
      </c>
    </row>
    <row r="1550" spans="1:5">
      <c r="A1550" s="1">
        <v>37092</v>
      </c>
      <c r="B1550" s="4">
        <v>37092</v>
      </c>
      <c r="C1550" s="14" t="str">
        <f>VLOOKUP($B1550,data!$A$6:$M$15000,10)</f>
        <v>N/A</v>
      </c>
      <c r="D1550" s="11">
        <f t="shared" si="59"/>
        <v>7</v>
      </c>
      <c r="E1550" s="14" t="e">
        <f t="shared" si="60"/>
        <v>#DIV/0!</v>
      </c>
    </row>
    <row r="1551" spans="1:5">
      <c r="A1551" s="1">
        <v>37093</v>
      </c>
      <c r="B1551" s="4">
        <v>37093</v>
      </c>
      <c r="C1551" s="14" t="str">
        <f>VLOOKUP($B1551,data!$A$6:$M$15000,10)</f>
        <v>N/A</v>
      </c>
      <c r="D1551" s="11">
        <f t="shared" si="59"/>
        <v>7</v>
      </c>
      <c r="E1551" s="14" t="e">
        <f t="shared" si="60"/>
        <v>#DIV/0!</v>
      </c>
    </row>
    <row r="1552" spans="1:5">
      <c r="A1552" s="1">
        <v>37094</v>
      </c>
      <c r="B1552" s="4">
        <v>37094</v>
      </c>
      <c r="C1552" s="14" t="str">
        <f>VLOOKUP($B1552,data!$A$6:$M$15000,10)</f>
        <v>N/A</v>
      </c>
      <c r="D1552" s="11">
        <f t="shared" si="59"/>
        <v>7</v>
      </c>
      <c r="E1552" s="14" t="e">
        <f t="shared" si="60"/>
        <v>#DIV/0!</v>
      </c>
    </row>
    <row r="1553" spans="1:5">
      <c r="A1553" s="1">
        <v>37095</v>
      </c>
      <c r="B1553" s="4">
        <v>37095</v>
      </c>
      <c r="C1553" s="14" t="str">
        <f>VLOOKUP($B1553,data!$A$6:$M$15000,10)</f>
        <v>N/A</v>
      </c>
      <c r="D1553" s="11">
        <f t="shared" si="59"/>
        <v>7</v>
      </c>
      <c r="E1553" s="14" t="e">
        <f t="shared" si="60"/>
        <v>#DIV/0!</v>
      </c>
    </row>
    <row r="1554" spans="1:5">
      <c r="A1554" s="1">
        <v>37096</v>
      </c>
      <c r="B1554" s="4">
        <v>37096</v>
      </c>
      <c r="C1554" s="14" t="str">
        <f>VLOOKUP($B1554,data!$A$6:$M$15000,10)</f>
        <v>N/A</v>
      </c>
      <c r="D1554" s="11">
        <f t="shared" si="59"/>
        <v>7</v>
      </c>
      <c r="E1554" s="14" t="e">
        <f t="shared" si="60"/>
        <v>#DIV/0!</v>
      </c>
    </row>
    <row r="1555" spans="1:5">
      <c r="A1555" s="1">
        <v>37097</v>
      </c>
      <c r="B1555" s="4">
        <v>37097</v>
      </c>
      <c r="C1555" s="14" t="str">
        <f>VLOOKUP($B1555,data!$A$6:$M$15000,10)</f>
        <v>N/A</v>
      </c>
      <c r="D1555" s="11">
        <f t="shared" si="59"/>
        <v>7</v>
      </c>
      <c r="E1555" s="14" t="e">
        <f t="shared" si="60"/>
        <v>#DIV/0!</v>
      </c>
    </row>
    <row r="1556" spans="1:5">
      <c r="A1556" s="1">
        <v>37098</v>
      </c>
      <c r="B1556" s="4">
        <v>37098</v>
      </c>
      <c r="C1556" s="14" t="str">
        <f>VLOOKUP($B1556,data!$A$6:$M$15000,10)</f>
        <v>N/A</v>
      </c>
      <c r="D1556" s="11">
        <f t="shared" si="59"/>
        <v>7</v>
      </c>
      <c r="E1556" s="14" t="e">
        <f t="shared" si="60"/>
        <v>#DIV/0!</v>
      </c>
    </row>
    <row r="1557" spans="1:5">
      <c r="A1557" s="1">
        <v>37099</v>
      </c>
      <c r="B1557" s="4">
        <v>37099</v>
      </c>
      <c r="C1557" s="14" t="str">
        <f>VLOOKUP($B1557,data!$A$6:$M$15000,10)</f>
        <v>N/A</v>
      </c>
      <c r="D1557" s="11">
        <f t="shared" si="59"/>
        <v>7</v>
      </c>
      <c r="E1557" s="14" t="e">
        <f t="shared" si="60"/>
        <v>#DIV/0!</v>
      </c>
    </row>
    <row r="1558" spans="1:5">
      <c r="A1558" s="1">
        <v>37100</v>
      </c>
      <c r="B1558" s="4">
        <v>37100</v>
      </c>
      <c r="C1558" s="14" t="str">
        <f>VLOOKUP($B1558,data!$A$6:$M$15000,10)</f>
        <v>N/A</v>
      </c>
      <c r="D1558" s="11">
        <f t="shared" si="59"/>
        <v>7</v>
      </c>
      <c r="E1558" s="14" t="e">
        <f t="shared" si="60"/>
        <v>#DIV/0!</v>
      </c>
    </row>
    <row r="1559" spans="1:5">
      <c r="A1559" s="1">
        <v>37101</v>
      </c>
      <c r="B1559" s="4">
        <v>37101</v>
      </c>
      <c r="C1559" s="14" t="str">
        <f>VLOOKUP($B1559,data!$A$6:$M$15000,10)</f>
        <v>N/A</v>
      </c>
      <c r="D1559" s="11">
        <f t="shared" si="59"/>
        <v>7</v>
      </c>
      <c r="E1559" s="14" t="e">
        <f t="shared" si="60"/>
        <v>#DIV/0!</v>
      </c>
    </row>
    <row r="1560" spans="1:5">
      <c r="A1560" s="1">
        <v>37102</v>
      </c>
      <c r="B1560" s="4">
        <v>37102</v>
      </c>
      <c r="C1560" s="14" t="str">
        <f>VLOOKUP($B1560,data!$A$6:$M$15000,10)</f>
        <v>N/A</v>
      </c>
      <c r="D1560" s="11">
        <f t="shared" si="59"/>
        <v>7</v>
      </c>
      <c r="E1560" s="14" t="e">
        <f t="shared" si="60"/>
        <v>#DIV/0!</v>
      </c>
    </row>
    <row r="1561" spans="1:5">
      <c r="A1561" s="1">
        <v>37103</v>
      </c>
      <c r="B1561" s="4">
        <v>37103</v>
      </c>
      <c r="C1561" s="14" t="str">
        <f>VLOOKUP($B1561,data!$A$6:$M$15000,10)</f>
        <v>N/A</v>
      </c>
      <c r="D1561" s="11">
        <f t="shared" si="59"/>
        <v>7</v>
      </c>
      <c r="E1561" s="14" t="e">
        <f t="shared" si="60"/>
        <v>#DIV/0!</v>
      </c>
    </row>
    <row r="1562" spans="1:5">
      <c r="A1562" s="1">
        <v>37104</v>
      </c>
      <c r="B1562" s="4">
        <v>37104</v>
      </c>
      <c r="C1562" s="14" t="str">
        <f>VLOOKUP($B1562,data!$A$6:$M$15000,10)</f>
        <v>N/A</v>
      </c>
      <c r="D1562" s="11">
        <f t="shared" si="59"/>
        <v>8</v>
      </c>
      <c r="E1562" s="14" t="e">
        <f t="shared" si="60"/>
        <v>#DIV/0!</v>
      </c>
    </row>
    <row r="1563" spans="1:5">
      <c r="A1563" s="1">
        <v>37105</v>
      </c>
      <c r="B1563" s="4">
        <v>37105</v>
      </c>
      <c r="C1563" s="14" t="str">
        <f>VLOOKUP($B1563,data!$A$6:$M$15000,10)</f>
        <v>N/A</v>
      </c>
      <c r="D1563" s="11">
        <f t="shared" si="59"/>
        <v>8</v>
      </c>
      <c r="E1563" s="14" t="e">
        <f t="shared" si="60"/>
        <v>#DIV/0!</v>
      </c>
    </row>
    <row r="1564" spans="1:5">
      <c r="A1564" s="1">
        <v>37106</v>
      </c>
      <c r="B1564" s="4">
        <v>37106</v>
      </c>
      <c r="C1564" s="14" t="str">
        <f>VLOOKUP($B1564,data!$A$6:$M$15000,10)</f>
        <v>N/A</v>
      </c>
      <c r="D1564" s="11">
        <f t="shared" si="59"/>
        <v>8</v>
      </c>
      <c r="E1564" s="14" t="e">
        <f t="shared" si="60"/>
        <v>#DIV/0!</v>
      </c>
    </row>
    <row r="1565" spans="1:5">
      <c r="A1565" s="1">
        <v>37107</v>
      </c>
      <c r="B1565" s="4">
        <v>37107</v>
      </c>
      <c r="C1565" s="14" t="str">
        <f>VLOOKUP($B1565,data!$A$6:$M$15000,10)</f>
        <v>N/A</v>
      </c>
      <c r="D1565" s="11">
        <f t="shared" si="59"/>
        <v>8</v>
      </c>
      <c r="E1565" s="14" t="e">
        <f t="shared" si="60"/>
        <v>#DIV/0!</v>
      </c>
    </row>
    <row r="1566" spans="1:5">
      <c r="A1566" s="1">
        <v>37108</v>
      </c>
      <c r="B1566" s="4">
        <v>37108</v>
      </c>
      <c r="C1566" s="14" t="str">
        <f>VLOOKUP($B1566,data!$A$6:$M$15000,10)</f>
        <v>N/A</v>
      </c>
      <c r="D1566" s="11">
        <f t="shared" si="59"/>
        <v>8</v>
      </c>
      <c r="E1566" s="14" t="e">
        <f t="shared" si="60"/>
        <v>#DIV/0!</v>
      </c>
    </row>
    <row r="1567" spans="1:5">
      <c r="A1567" s="1">
        <v>37109</v>
      </c>
      <c r="B1567" s="4">
        <v>37109</v>
      </c>
      <c r="C1567" s="14" t="str">
        <f>VLOOKUP($B1567,data!$A$6:$M$15000,10)</f>
        <v>N/A</v>
      </c>
      <c r="D1567" s="11">
        <f t="shared" si="59"/>
        <v>8</v>
      </c>
      <c r="E1567" s="14" t="e">
        <f t="shared" si="60"/>
        <v>#DIV/0!</v>
      </c>
    </row>
    <row r="1568" spans="1:5">
      <c r="A1568" s="1">
        <v>37110</v>
      </c>
      <c r="B1568" s="4">
        <v>37110</v>
      </c>
      <c r="C1568" s="14" t="str">
        <f>VLOOKUP($B1568,data!$A$6:$M$15000,10)</f>
        <v>N/A</v>
      </c>
      <c r="D1568" s="11">
        <f t="shared" si="59"/>
        <v>8</v>
      </c>
      <c r="E1568" s="14" t="e">
        <f t="shared" si="60"/>
        <v>#DIV/0!</v>
      </c>
    </row>
    <row r="1569" spans="1:5">
      <c r="A1569" s="1">
        <v>37111</v>
      </c>
      <c r="B1569" s="4">
        <v>37111</v>
      </c>
      <c r="C1569" s="14" t="str">
        <f>VLOOKUP($B1569,data!$A$6:$M$15000,10)</f>
        <v>N/A</v>
      </c>
      <c r="D1569" s="11">
        <f t="shared" si="59"/>
        <v>8</v>
      </c>
      <c r="E1569" s="14" t="e">
        <f t="shared" si="60"/>
        <v>#DIV/0!</v>
      </c>
    </row>
    <row r="1570" spans="1:5">
      <c r="A1570" s="1">
        <v>37112</v>
      </c>
      <c r="B1570" s="4">
        <v>37112</v>
      </c>
      <c r="C1570" s="14" t="str">
        <f>VLOOKUP($B1570,data!$A$6:$M$15000,10)</f>
        <v>N/A</v>
      </c>
      <c r="D1570" s="11">
        <f t="shared" si="59"/>
        <v>8</v>
      </c>
      <c r="E1570" s="14" t="e">
        <f t="shared" si="60"/>
        <v>#DIV/0!</v>
      </c>
    </row>
    <row r="1571" spans="1:5">
      <c r="A1571" s="1">
        <v>37113</v>
      </c>
      <c r="B1571" s="4">
        <v>37113</v>
      </c>
      <c r="C1571" s="14" t="str">
        <f>VLOOKUP($B1571,data!$A$6:$M$15000,10)</f>
        <v>N/A</v>
      </c>
      <c r="D1571" s="11">
        <f t="shared" si="59"/>
        <v>8</v>
      </c>
      <c r="E1571" s="14" t="e">
        <f t="shared" si="60"/>
        <v>#DIV/0!</v>
      </c>
    </row>
    <row r="1572" spans="1:5">
      <c r="A1572" s="1">
        <v>37114</v>
      </c>
      <c r="B1572" s="4">
        <v>37114</v>
      </c>
      <c r="C1572" s="14" t="str">
        <f>VLOOKUP($B1572,data!$A$6:$M$15000,10)</f>
        <v>N/A</v>
      </c>
      <c r="D1572" s="11">
        <f t="shared" si="59"/>
        <v>8</v>
      </c>
      <c r="E1572" s="14" t="e">
        <f t="shared" si="60"/>
        <v>#DIV/0!</v>
      </c>
    </row>
    <row r="1573" spans="1:5">
      <c r="A1573" s="1">
        <v>37115</v>
      </c>
      <c r="B1573" s="4">
        <v>37115</v>
      </c>
      <c r="C1573" s="14" t="str">
        <f>VLOOKUP($B1573,data!$A$6:$M$15000,10)</f>
        <v>N/A</v>
      </c>
      <c r="D1573" s="11">
        <f t="shared" si="59"/>
        <v>8</v>
      </c>
      <c r="E1573" s="14" t="e">
        <f t="shared" si="60"/>
        <v>#DIV/0!</v>
      </c>
    </row>
    <row r="1574" spans="1:5">
      <c r="A1574" s="1">
        <v>37116</v>
      </c>
      <c r="B1574" s="4">
        <v>37116</v>
      </c>
      <c r="C1574" s="14" t="str">
        <f>VLOOKUP($B1574,data!$A$6:$M$15000,10)</f>
        <v>N/A</v>
      </c>
      <c r="D1574" s="11">
        <f t="shared" si="59"/>
        <v>8</v>
      </c>
      <c r="E1574" s="14" t="e">
        <f t="shared" si="60"/>
        <v>#DIV/0!</v>
      </c>
    </row>
    <row r="1575" spans="1:5">
      <c r="A1575" s="1">
        <v>37117</v>
      </c>
      <c r="B1575" s="4">
        <v>37117</v>
      </c>
      <c r="C1575" s="14" t="str">
        <f>VLOOKUP($B1575,data!$A$6:$M$15000,10)</f>
        <v>N/A</v>
      </c>
      <c r="D1575" s="11">
        <f t="shared" si="59"/>
        <v>8</v>
      </c>
      <c r="E1575" s="14" t="e">
        <f t="shared" si="60"/>
        <v>#DIV/0!</v>
      </c>
    </row>
    <row r="1576" spans="1:5">
      <c r="A1576" s="1">
        <v>37118</v>
      </c>
      <c r="B1576" s="4">
        <v>37118</v>
      </c>
      <c r="C1576" s="14" t="str">
        <f>VLOOKUP($B1576,data!$A$6:$M$15000,10)</f>
        <v>N/A</v>
      </c>
      <c r="D1576" s="11">
        <f t="shared" si="59"/>
        <v>8</v>
      </c>
      <c r="E1576" s="14" t="e">
        <f t="shared" si="60"/>
        <v>#DIV/0!</v>
      </c>
    </row>
    <row r="1577" spans="1:5">
      <c r="A1577" s="1">
        <v>37119</v>
      </c>
      <c r="B1577" s="4">
        <v>37119</v>
      </c>
      <c r="C1577" s="14" t="str">
        <f>VLOOKUP($B1577,data!$A$6:$M$15000,10)</f>
        <v>N/A</v>
      </c>
      <c r="D1577" s="11">
        <f t="shared" si="59"/>
        <v>8</v>
      </c>
      <c r="E1577" s="14" t="e">
        <f t="shared" si="60"/>
        <v>#DIV/0!</v>
      </c>
    </row>
    <row r="1578" spans="1:5">
      <c r="A1578" s="1">
        <v>37120</v>
      </c>
      <c r="B1578" s="4">
        <v>37120</v>
      </c>
      <c r="C1578" s="14" t="str">
        <f>VLOOKUP($B1578,data!$A$6:$M$15000,10)</f>
        <v>N/A</v>
      </c>
      <c r="D1578" s="11">
        <f t="shared" si="59"/>
        <v>8</v>
      </c>
      <c r="E1578" s="14" t="e">
        <f t="shared" si="60"/>
        <v>#DIV/0!</v>
      </c>
    </row>
    <row r="1579" spans="1:5">
      <c r="A1579" s="1">
        <v>37121</v>
      </c>
      <c r="B1579" s="4">
        <v>37121</v>
      </c>
      <c r="C1579" s="14" t="str">
        <f>VLOOKUP($B1579,data!$A$6:$M$15000,10)</f>
        <v>N/A</v>
      </c>
      <c r="D1579" s="11">
        <f t="shared" si="59"/>
        <v>8</v>
      </c>
      <c r="E1579" s="14" t="e">
        <f t="shared" si="60"/>
        <v>#DIV/0!</v>
      </c>
    </row>
    <row r="1580" spans="1:5">
      <c r="A1580" s="1">
        <v>37122</v>
      </c>
      <c r="B1580" s="4">
        <v>37122</v>
      </c>
      <c r="C1580" s="14" t="str">
        <f>VLOOKUP($B1580,data!$A$6:$M$15000,10)</f>
        <v>N/A</v>
      </c>
      <c r="D1580" s="11">
        <f t="shared" si="59"/>
        <v>8</v>
      </c>
      <c r="E1580" s="14" t="e">
        <f t="shared" si="60"/>
        <v>#DIV/0!</v>
      </c>
    </row>
    <row r="1581" spans="1:5">
      <c r="A1581" s="1">
        <v>37123</v>
      </c>
      <c r="B1581" s="4">
        <v>37123</v>
      </c>
      <c r="C1581" s="14" t="str">
        <f>VLOOKUP($B1581,data!$A$6:$M$15000,10)</f>
        <v>N/A</v>
      </c>
      <c r="D1581" s="11">
        <f t="shared" si="59"/>
        <v>8</v>
      </c>
      <c r="E1581" s="14" t="e">
        <f t="shared" si="60"/>
        <v>#DIV/0!</v>
      </c>
    </row>
    <row r="1582" spans="1:5">
      <c r="A1582" s="1">
        <v>37124</v>
      </c>
      <c r="B1582" s="4">
        <v>37124</v>
      </c>
      <c r="C1582" s="14" t="str">
        <f>VLOOKUP($B1582,data!$A$6:$M$15000,10)</f>
        <v>N/A</v>
      </c>
      <c r="D1582" s="11">
        <f t="shared" si="59"/>
        <v>8</v>
      </c>
      <c r="E1582" s="14" t="e">
        <f t="shared" si="60"/>
        <v>#DIV/0!</v>
      </c>
    </row>
    <row r="1583" spans="1:5">
      <c r="A1583" s="1">
        <v>37125</v>
      </c>
      <c r="B1583" s="4">
        <v>37125</v>
      </c>
      <c r="C1583" s="14" t="str">
        <f>VLOOKUP($B1583,data!$A$6:$M$15000,10)</f>
        <v>N/A</v>
      </c>
      <c r="D1583" s="11">
        <f t="shared" si="59"/>
        <v>8</v>
      </c>
      <c r="E1583" s="14" t="e">
        <f t="shared" si="60"/>
        <v>#DIV/0!</v>
      </c>
    </row>
    <row r="1584" spans="1:5">
      <c r="A1584" s="1">
        <v>37126</v>
      </c>
      <c r="B1584" s="4">
        <v>37126</v>
      </c>
      <c r="C1584" s="14" t="str">
        <f>VLOOKUP($B1584,data!$A$6:$M$15000,10)</f>
        <v>N/A</v>
      </c>
      <c r="D1584" s="11">
        <f t="shared" si="59"/>
        <v>8</v>
      </c>
      <c r="E1584" s="14" t="e">
        <f t="shared" si="60"/>
        <v>#DIV/0!</v>
      </c>
    </row>
    <row r="1585" spans="1:5">
      <c r="A1585" s="1">
        <v>37127</v>
      </c>
      <c r="B1585" s="4">
        <v>37127</v>
      </c>
      <c r="C1585" s="14" t="str">
        <f>VLOOKUP($B1585,data!$A$6:$M$15000,10)</f>
        <v>N/A</v>
      </c>
      <c r="D1585" s="11">
        <f t="shared" si="59"/>
        <v>8</v>
      </c>
      <c r="E1585" s="14" t="e">
        <f t="shared" si="60"/>
        <v>#DIV/0!</v>
      </c>
    </row>
    <row r="1586" spans="1:5">
      <c r="A1586" s="1">
        <v>37128</v>
      </c>
      <c r="B1586" s="4">
        <v>37128</v>
      </c>
      <c r="C1586" s="14" t="str">
        <f>VLOOKUP($B1586,data!$A$6:$M$15000,10)</f>
        <v>N/A</v>
      </c>
      <c r="D1586" s="11">
        <f t="shared" si="59"/>
        <v>8</v>
      </c>
      <c r="E1586" s="14" t="e">
        <f t="shared" si="60"/>
        <v>#DIV/0!</v>
      </c>
    </row>
    <row r="1587" spans="1:5">
      <c r="A1587" s="1">
        <v>37129</v>
      </c>
      <c r="B1587" s="4">
        <v>37129</v>
      </c>
      <c r="C1587" s="14" t="str">
        <f>VLOOKUP($B1587,data!$A$6:$M$15000,10)</f>
        <v>N/A</v>
      </c>
      <c r="D1587" s="11">
        <f t="shared" si="59"/>
        <v>8</v>
      </c>
      <c r="E1587" s="14" t="e">
        <f t="shared" si="60"/>
        <v>#DIV/0!</v>
      </c>
    </row>
    <row r="1588" spans="1:5">
      <c r="A1588" s="1">
        <v>37130</v>
      </c>
      <c r="B1588" s="4">
        <v>37130</v>
      </c>
      <c r="C1588" s="14" t="str">
        <f>VLOOKUP($B1588,data!$A$6:$M$15000,10)</f>
        <v>N/A</v>
      </c>
      <c r="D1588" s="11">
        <f t="shared" si="59"/>
        <v>8</v>
      </c>
      <c r="E1588" s="14" t="e">
        <f t="shared" si="60"/>
        <v>#DIV/0!</v>
      </c>
    </row>
    <row r="1589" spans="1:5">
      <c r="A1589" s="1">
        <v>37131</v>
      </c>
      <c r="B1589" s="4">
        <v>37131</v>
      </c>
      <c r="C1589" s="14" t="str">
        <f>VLOOKUP($B1589,data!$A$6:$M$15000,10)</f>
        <v>N/A</v>
      </c>
      <c r="D1589" s="11">
        <f t="shared" si="59"/>
        <v>8</v>
      </c>
      <c r="E1589" s="14" t="e">
        <f t="shared" si="60"/>
        <v>#DIV/0!</v>
      </c>
    </row>
    <row r="1590" spans="1:5">
      <c r="A1590" s="1">
        <v>37132</v>
      </c>
      <c r="B1590" s="4">
        <v>37132</v>
      </c>
      <c r="C1590" s="14" t="str">
        <f>VLOOKUP($B1590,data!$A$6:$M$15000,10)</f>
        <v>N/A</v>
      </c>
      <c r="D1590" s="11">
        <f t="shared" si="59"/>
        <v>8</v>
      </c>
      <c r="E1590" s="14" t="e">
        <f t="shared" si="60"/>
        <v>#DIV/0!</v>
      </c>
    </row>
    <row r="1591" spans="1:5">
      <c r="A1591" s="1">
        <v>37133</v>
      </c>
      <c r="B1591" s="4">
        <v>37133</v>
      </c>
      <c r="C1591" s="14" t="str">
        <f>VLOOKUP($B1591,data!$A$6:$M$15000,10)</f>
        <v>N/A</v>
      </c>
      <c r="D1591" s="11">
        <f t="shared" si="59"/>
        <v>8</v>
      </c>
      <c r="E1591" s="14" t="e">
        <f t="shared" si="60"/>
        <v>#DIV/0!</v>
      </c>
    </row>
    <row r="1592" spans="1:5">
      <c r="A1592" s="1">
        <v>37134</v>
      </c>
      <c r="B1592" s="4">
        <v>37134</v>
      </c>
      <c r="C1592" s="14" t="str">
        <f>VLOOKUP($B1592,data!$A$6:$M$15000,10)</f>
        <v>N/A</v>
      </c>
      <c r="D1592" s="11">
        <f t="shared" si="59"/>
        <v>8</v>
      </c>
      <c r="E1592" s="14" t="e">
        <f t="shared" si="60"/>
        <v>#DIV/0!</v>
      </c>
    </row>
    <row r="1593" spans="1:5">
      <c r="A1593" s="1">
        <v>37135</v>
      </c>
      <c r="B1593" s="4">
        <v>37135</v>
      </c>
      <c r="C1593" s="14" t="str">
        <f>VLOOKUP($B1593,data!$A$6:$M$15000,10)</f>
        <v>N/A</v>
      </c>
      <c r="D1593" s="11">
        <f t="shared" si="59"/>
        <v>9</v>
      </c>
      <c r="E1593" s="14" t="e">
        <f t="shared" si="60"/>
        <v>#DIV/0!</v>
      </c>
    </row>
    <row r="1594" spans="1:5">
      <c r="A1594" s="1">
        <v>37136</v>
      </c>
      <c r="B1594" s="4">
        <v>37136</v>
      </c>
      <c r="C1594" s="14" t="str">
        <f>VLOOKUP($B1594,data!$A$6:$M$15000,10)</f>
        <v>N/A</v>
      </c>
      <c r="D1594" s="11">
        <f t="shared" si="59"/>
        <v>9</v>
      </c>
      <c r="E1594" s="14" t="e">
        <f t="shared" si="60"/>
        <v>#DIV/0!</v>
      </c>
    </row>
    <row r="1595" spans="1:5">
      <c r="A1595" s="1">
        <v>37137</v>
      </c>
      <c r="B1595" s="4">
        <v>37137</v>
      </c>
      <c r="C1595" s="14" t="str">
        <f>VLOOKUP($B1595,data!$A$6:$M$15000,10)</f>
        <v>N/A</v>
      </c>
      <c r="D1595" s="11">
        <f t="shared" si="59"/>
        <v>9</v>
      </c>
      <c r="E1595" s="14" t="e">
        <f t="shared" si="60"/>
        <v>#DIV/0!</v>
      </c>
    </row>
    <row r="1596" spans="1:5">
      <c r="A1596" s="1">
        <v>37138</v>
      </c>
      <c r="B1596" s="4">
        <v>37138</v>
      </c>
      <c r="C1596" s="14" t="str">
        <f>VLOOKUP($B1596,data!$A$6:$M$15000,10)</f>
        <v>N/A</v>
      </c>
      <c r="D1596" s="11">
        <f t="shared" si="59"/>
        <v>9</v>
      </c>
      <c r="E1596" s="14" t="e">
        <f t="shared" si="60"/>
        <v>#DIV/0!</v>
      </c>
    </row>
    <row r="1597" spans="1:5">
      <c r="A1597" s="1">
        <v>37139</v>
      </c>
      <c r="B1597" s="4">
        <v>37139</v>
      </c>
      <c r="C1597" s="14" t="str">
        <f>VLOOKUP($B1597,data!$A$6:$M$15000,10)</f>
        <v>N/A</v>
      </c>
      <c r="D1597" s="11">
        <f t="shared" si="59"/>
        <v>9</v>
      </c>
      <c r="E1597" s="14" t="e">
        <f t="shared" si="60"/>
        <v>#DIV/0!</v>
      </c>
    </row>
    <row r="1598" spans="1:5">
      <c r="A1598" s="1">
        <v>37140</v>
      </c>
      <c r="B1598" s="4">
        <v>37140</v>
      </c>
      <c r="C1598" s="14" t="str">
        <f>VLOOKUP($B1598,data!$A$6:$M$15000,10)</f>
        <v>N/A</v>
      </c>
      <c r="D1598" s="11">
        <f t="shared" si="59"/>
        <v>9</v>
      </c>
      <c r="E1598" s="14" t="e">
        <f t="shared" si="60"/>
        <v>#DIV/0!</v>
      </c>
    </row>
    <row r="1599" spans="1:5">
      <c r="A1599" s="1">
        <v>37141</v>
      </c>
      <c r="B1599" s="4">
        <v>37141</v>
      </c>
      <c r="C1599" s="14" t="str">
        <f>VLOOKUP($B1599,data!$A$6:$M$15000,10)</f>
        <v>N/A</v>
      </c>
      <c r="D1599" s="11">
        <f t="shared" si="59"/>
        <v>9</v>
      </c>
      <c r="E1599" s="14" t="e">
        <f t="shared" si="60"/>
        <v>#DIV/0!</v>
      </c>
    </row>
    <row r="1600" spans="1:5">
      <c r="A1600" s="1">
        <v>37142</v>
      </c>
      <c r="B1600" s="4">
        <v>37142</v>
      </c>
      <c r="C1600" s="14" t="str">
        <f>VLOOKUP($B1600,data!$A$6:$M$15000,10)</f>
        <v>N/A</v>
      </c>
      <c r="D1600" s="11">
        <f t="shared" si="59"/>
        <v>9</v>
      </c>
      <c r="E1600" s="14" t="e">
        <f t="shared" si="60"/>
        <v>#DIV/0!</v>
      </c>
    </row>
    <row r="1601" spans="1:5">
      <c r="A1601" s="1">
        <v>37143</v>
      </c>
      <c r="B1601" s="4">
        <v>37143</v>
      </c>
      <c r="C1601" s="14" t="str">
        <f>VLOOKUP($B1601,data!$A$6:$M$15000,10)</f>
        <v>N/A</v>
      </c>
      <c r="D1601" s="11">
        <f t="shared" si="59"/>
        <v>9</v>
      </c>
      <c r="E1601" s="14" t="e">
        <f t="shared" si="60"/>
        <v>#DIV/0!</v>
      </c>
    </row>
    <row r="1602" spans="1:5">
      <c r="A1602" s="1">
        <v>37144</v>
      </c>
      <c r="B1602" s="4">
        <v>37144</v>
      </c>
      <c r="C1602" s="14" t="str">
        <f>VLOOKUP($B1602,data!$A$6:$M$15000,10)</f>
        <v>N/A</v>
      </c>
      <c r="D1602" s="11">
        <f t="shared" si="59"/>
        <v>9</v>
      </c>
      <c r="E1602" s="14" t="e">
        <f t="shared" si="60"/>
        <v>#DIV/0!</v>
      </c>
    </row>
    <row r="1603" spans="1:5">
      <c r="A1603" s="1">
        <v>37145</v>
      </c>
      <c r="B1603" s="4">
        <v>37145</v>
      </c>
      <c r="C1603" s="14" t="str">
        <f>VLOOKUP($B1603,data!$A$6:$M$15000,10)</f>
        <v>N/A</v>
      </c>
      <c r="D1603" s="11">
        <f t="shared" si="59"/>
        <v>9</v>
      </c>
      <c r="E1603" s="14" t="e">
        <f t="shared" si="60"/>
        <v>#DIV/0!</v>
      </c>
    </row>
    <row r="1604" spans="1:5">
      <c r="A1604" s="1">
        <v>37146</v>
      </c>
      <c r="B1604" s="4">
        <v>37146</v>
      </c>
      <c r="C1604" s="14" t="str">
        <f>VLOOKUP($B1604,data!$A$6:$M$15000,10)</f>
        <v>N/A</v>
      </c>
      <c r="D1604" s="11">
        <f t="shared" si="59"/>
        <v>9</v>
      </c>
      <c r="E1604" s="14" t="e">
        <f t="shared" si="60"/>
        <v>#DIV/0!</v>
      </c>
    </row>
    <row r="1605" spans="1:5">
      <c r="A1605" s="1">
        <v>37147</v>
      </c>
      <c r="B1605" s="4">
        <v>37147</v>
      </c>
      <c r="C1605" s="14" t="str">
        <f>VLOOKUP($B1605,data!$A$6:$M$15000,10)</f>
        <v>N/A</v>
      </c>
      <c r="D1605" s="11">
        <f t="shared" si="59"/>
        <v>9</v>
      </c>
      <c r="E1605" s="14" t="e">
        <f t="shared" si="60"/>
        <v>#DIV/0!</v>
      </c>
    </row>
    <row r="1606" spans="1:5">
      <c r="A1606" s="1">
        <v>37148</v>
      </c>
      <c r="B1606" s="4">
        <v>37148</v>
      </c>
      <c r="C1606" s="14" t="str">
        <f>VLOOKUP($B1606,data!$A$6:$M$15000,10)</f>
        <v>N/A</v>
      </c>
      <c r="D1606" s="11">
        <f t="shared" ref="D1606:D1669" si="61">IF(B1606&lt;&gt;"",MONTH(B1606),0)</f>
        <v>9</v>
      </c>
      <c r="E1606" s="14" t="e">
        <f t="shared" ref="E1606:E1669" si="62">AVERAGE(C1600:C1606)</f>
        <v>#DIV/0!</v>
      </c>
    </row>
    <row r="1607" spans="1:5">
      <c r="A1607" s="1">
        <v>37149</v>
      </c>
      <c r="B1607" s="4">
        <v>37149</v>
      </c>
      <c r="C1607" s="14" t="str">
        <f>VLOOKUP($B1607,data!$A$6:$M$15000,10)</f>
        <v>N/A</v>
      </c>
      <c r="D1607" s="11">
        <f t="shared" si="61"/>
        <v>9</v>
      </c>
      <c r="E1607" s="14" t="e">
        <f t="shared" si="62"/>
        <v>#DIV/0!</v>
      </c>
    </row>
    <row r="1608" spans="1:5">
      <c r="A1608" s="1">
        <v>37150</v>
      </c>
      <c r="B1608" s="4">
        <v>37150</v>
      </c>
      <c r="C1608" s="14" t="str">
        <f>VLOOKUP($B1608,data!$A$6:$M$15000,10)</f>
        <v>N/A</v>
      </c>
      <c r="D1608" s="11">
        <f t="shared" si="61"/>
        <v>9</v>
      </c>
      <c r="E1608" s="14" t="e">
        <f t="shared" si="62"/>
        <v>#DIV/0!</v>
      </c>
    </row>
    <row r="1609" spans="1:5">
      <c r="A1609" s="1">
        <v>37151</v>
      </c>
      <c r="B1609" s="4">
        <v>37151</v>
      </c>
      <c r="C1609" s="14" t="str">
        <f>VLOOKUP($B1609,data!$A$6:$M$15000,10)</f>
        <v>N/A</v>
      </c>
      <c r="D1609" s="11">
        <f t="shared" si="61"/>
        <v>9</v>
      </c>
      <c r="E1609" s="14" t="e">
        <f t="shared" si="62"/>
        <v>#DIV/0!</v>
      </c>
    </row>
    <row r="1610" spans="1:5">
      <c r="A1610" s="1">
        <v>37152</v>
      </c>
      <c r="B1610" s="4">
        <v>37152</v>
      </c>
      <c r="C1610" s="14" t="str">
        <f>VLOOKUP($B1610,data!$A$6:$M$15000,10)</f>
        <v>N/A</v>
      </c>
      <c r="D1610" s="11">
        <f t="shared" si="61"/>
        <v>9</v>
      </c>
      <c r="E1610" s="14" t="e">
        <f t="shared" si="62"/>
        <v>#DIV/0!</v>
      </c>
    </row>
    <row r="1611" spans="1:5">
      <c r="A1611" s="1">
        <v>37153</v>
      </c>
      <c r="B1611" s="4">
        <v>37153</v>
      </c>
      <c r="C1611" s="14" t="str">
        <f>VLOOKUP($B1611,data!$A$6:$M$15000,10)</f>
        <v>N/A</v>
      </c>
      <c r="D1611" s="11">
        <f t="shared" si="61"/>
        <v>9</v>
      </c>
      <c r="E1611" s="14" t="e">
        <f t="shared" si="62"/>
        <v>#DIV/0!</v>
      </c>
    </row>
    <row r="1612" spans="1:5">
      <c r="A1612" s="1">
        <v>37154</v>
      </c>
      <c r="B1612" s="4">
        <v>37154</v>
      </c>
      <c r="C1612" s="14" t="str">
        <f>VLOOKUP($B1612,data!$A$6:$M$15000,10)</f>
        <v>N/A</v>
      </c>
      <c r="D1612" s="11">
        <f t="shared" si="61"/>
        <v>9</v>
      </c>
      <c r="E1612" s="14" t="e">
        <f t="shared" si="62"/>
        <v>#DIV/0!</v>
      </c>
    </row>
    <row r="1613" spans="1:5">
      <c r="A1613" s="1">
        <v>37155</v>
      </c>
      <c r="B1613" s="4">
        <v>37155</v>
      </c>
      <c r="C1613" s="14" t="str">
        <f>VLOOKUP($B1613,data!$A$6:$M$15000,10)</f>
        <v>N/A</v>
      </c>
      <c r="D1613" s="11">
        <f t="shared" si="61"/>
        <v>9</v>
      </c>
      <c r="E1613" s="14" t="e">
        <f t="shared" si="62"/>
        <v>#DIV/0!</v>
      </c>
    </row>
    <row r="1614" spans="1:5">
      <c r="A1614" s="1">
        <v>37156</v>
      </c>
      <c r="B1614" s="4">
        <v>37156</v>
      </c>
      <c r="C1614" s="14" t="str">
        <f>VLOOKUP($B1614,data!$A$6:$M$15000,10)</f>
        <v>N/A</v>
      </c>
      <c r="D1614" s="11">
        <f t="shared" si="61"/>
        <v>9</v>
      </c>
      <c r="E1614" s="14" t="e">
        <f t="shared" si="62"/>
        <v>#DIV/0!</v>
      </c>
    </row>
    <row r="1615" spans="1:5">
      <c r="A1615" s="1">
        <v>37157</v>
      </c>
      <c r="B1615" s="4">
        <v>37157</v>
      </c>
      <c r="C1615" s="14" t="str">
        <f>VLOOKUP($B1615,data!$A$6:$M$15000,10)</f>
        <v>N/A</v>
      </c>
      <c r="D1615" s="11">
        <f t="shared" si="61"/>
        <v>9</v>
      </c>
      <c r="E1615" s="14" t="e">
        <f t="shared" si="62"/>
        <v>#DIV/0!</v>
      </c>
    </row>
    <row r="1616" spans="1:5">
      <c r="A1616" s="1">
        <v>37158</v>
      </c>
      <c r="B1616" s="4">
        <v>37158</v>
      </c>
      <c r="C1616" s="14" t="str">
        <f>VLOOKUP($B1616,data!$A$6:$M$15000,10)</f>
        <v>N/A</v>
      </c>
      <c r="D1616" s="11">
        <f t="shared" si="61"/>
        <v>9</v>
      </c>
      <c r="E1616" s="14" t="e">
        <f t="shared" si="62"/>
        <v>#DIV/0!</v>
      </c>
    </row>
    <row r="1617" spans="1:5">
      <c r="A1617" s="1">
        <v>37159</v>
      </c>
      <c r="B1617" s="4">
        <v>37159</v>
      </c>
      <c r="C1617" s="14" t="str">
        <f>VLOOKUP($B1617,data!$A$6:$M$15000,10)</f>
        <v>N/A</v>
      </c>
      <c r="D1617" s="11">
        <f t="shared" si="61"/>
        <v>9</v>
      </c>
      <c r="E1617" s="14" t="e">
        <f t="shared" si="62"/>
        <v>#DIV/0!</v>
      </c>
    </row>
    <row r="1618" spans="1:5">
      <c r="A1618" s="1">
        <v>37160</v>
      </c>
      <c r="B1618" s="4">
        <v>37160</v>
      </c>
      <c r="C1618" s="14" t="str">
        <f>VLOOKUP($B1618,data!$A$6:$M$15000,10)</f>
        <v>N/A</v>
      </c>
      <c r="D1618" s="11">
        <f t="shared" si="61"/>
        <v>9</v>
      </c>
      <c r="E1618" s="14" t="e">
        <f t="shared" si="62"/>
        <v>#DIV/0!</v>
      </c>
    </row>
    <row r="1619" spans="1:5">
      <c r="A1619" s="1">
        <v>37161</v>
      </c>
      <c r="B1619" s="4">
        <v>37161</v>
      </c>
      <c r="C1619" s="14" t="str">
        <f>VLOOKUP($B1619,data!$A$6:$M$15000,10)</f>
        <v>N/A</v>
      </c>
      <c r="D1619" s="11">
        <f t="shared" si="61"/>
        <v>9</v>
      </c>
      <c r="E1619" s="14" t="e">
        <f t="shared" si="62"/>
        <v>#DIV/0!</v>
      </c>
    </row>
    <row r="1620" spans="1:5">
      <c r="A1620" s="1">
        <v>37162</v>
      </c>
      <c r="B1620" s="4">
        <v>37162</v>
      </c>
      <c r="C1620" s="14" t="str">
        <f>VLOOKUP($B1620,data!$A$6:$M$15000,10)</f>
        <v>N/A</v>
      </c>
      <c r="D1620" s="11">
        <f t="shared" si="61"/>
        <v>9</v>
      </c>
      <c r="E1620" s="14" t="e">
        <f t="shared" si="62"/>
        <v>#DIV/0!</v>
      </c>
    </row>
    <row r="1621" spans="1:5">
      <c r="A1621" s="1">
        <v>37163</v>
      </c>
      <c r="B1621" s="4">
        <v>37163</v>
      </c>
      <c r="C1621" s="14" t="str">
        <f>VLOOKUP($B1621,data!$A$6:$M$15000,10)</f>
        <v>N/A</v>
      </c>
      <c r="D1621" s="11">
        <f t="shared" si="61"/>
        <v>9</v>
      </c>
      <c r="E1621" s="14" t="e">
        <f t="shared" si="62"/>
        <v>#DIV/0!</v>
      </c>
    </row>
    <row r="1622" spans="1:5">
      <c r="A1622" s="1">
        <v>37164</v>
      </c>
      <c r="B1622" s="4">
        <v>37164</v>
      </c>
      <c r="C1622" s="14" t="str">
        <f>VLOOKUP($B1622,data!$A$6:$M$15000,10)</f>
        <v>N/A</v>
      </c>
      <c r="D1622" s="11">
        <f t="shared" si="61"/>
        <v>9</v>
      </c>
      <c r="E1622" s="14" t="e">
        <f t="shared" si="62"/>
        <v>#DIV/0!</v>
      </c>
    </row>
    <row r="1623" spans="1:5">
      <c r="A1623" s="1">
        <v>37165</v>
      </c>
      <c r="B1623" s="4">
        <v>37165</v>
      </c>
      <c r="C1623" s="14" t="str">
        <f>VLOOKUP($B1623,data!$A$6:$M$15000,10)</f>
        <v>N/A</v>
      </c>
      <c r="D1623" s="11">
        <f t="shared" si="61"/>
        <v>10</v>
      </c>
      <c r="E1623" s="14" t="e">
        <f t="shared" si="62"/>
        <v>#DIV/0!</v>
      </c>
    </row>
    <row r="1624" spans="1:5">
      <c r="A1624" s="1">
        <v>37166</v>
      </c>
      <c r="B1624" s="4">
        <v>37166</v>
      </c>
      <c r="C1624" s="14" t="str">
        <f>VLOOKUP($B1624,data!$A$6:$M$15000,10)</f>
        <v>N/A</v>
      </c>
      <c r="D1624" s="11">
        <f t="shared" si="61"/>
        <v>10</v>
      </c>
      <c r="E1624" s="14" t="e">
        <f t="shared" si="62"/>
        <v>#DIV/0!</v>
      </c>
    </row>
    <row r="1625" spans="1:5">
      <c r="A1625" s="1">
        <v>37167</v>
      </c>
      <c r="B1625" s="4">
        <v>37167</v>
      </c>
      <c r="C1625" s="14" t="str">
        <f>VLOOKUP($B1625,data!$A$6:$M$15000,10)</f>
        <v>N/A</v>
      </c>
      <c r="D1625" s="11">
        <f t="shared" si="61"/>
        <v>10</v>
      </c>
      <c r="E1625" s="14" t="e">
        <f t="shared" si="62"/>
        <v>#DIV/0!</v>
      </c>
    </row>
    <row r="1626" spans="1:5">
      <c r="A1626" s="1">
        <v>37168</v>
      </c>
      <c r="B1626" s="4">
        <v>37168</v>
      </c>
      <c r="C1626" s="14" t="str">
        <f>VLOOKUP($B1626,data!$A$6:$M$15000,10)</f>
        <v>N/A</v>
      </c>
      <c r="D1626" s="11">
        <f t="shared" si="61"/>
        <v>10</v>
      </c>
      <c r="E1626" s="14" t="e">
        <f t="shared" si="62"/>
        <v>#DIV/0!</v>
      </c>
    </row>
    <row r="1627" spans="1:5">
      <c r="A1627" s="1">
        <v>37169</v>
      </c>
      <c r="B1627" s="4">
        <v>37169</v>
      </c>
      <c r="C1627" s="14" t="str">
        <f>VLOOKUP($B1627,data!$A$6:$M$15000,10)</f>
        <v>N/A</v>
      </c>
      <c r="D1627" s="11">
        <f t="shared" si="61"/>
        <v>10</v>
      </c>
      <c r="E1627" s="14" t="e">
        <f t="shared" si="62"/>
        <v>#DIV/0!</v>
      </c>
    </row>
    <row r="1628" spans="1:5">
      <c r="A1628" s="1">
        <v>37170</v>
      </c>
      <c r="B1628" s="4">
        <v>37170</v>
      </c>
      <c r="C1628" s="14" t="str">
        <f>VLOOKUP($B1628,data!$A$6:$M$15000,10)</f>
        <v>N/A</v>
      </c>
      <c r="D1628" s="11">
        <f t="shared" si="61"/>
        <v>10</v>
      </c>
      <c r="E1628" s="14" t="e">
        <f t="shared" si="62"/>
        <v>#DIV/0!</v>
      </c>
    </row>
    <row r="1629" spans="1:5">
      <c r="A1629" s="1">
        <v>37171</v>
      </c>
      <c r="B1629" s="4">
        <v>37171</v>
      </c>
      <c r="C1629" s="14" t="str">
        <f>VLOOKUP($B1629,data!$A$6:$M$15000,10)</f>
        <v>N/A</v>
      </c>
      <c r="D1629" s="11">
        <f t="shared" si="61"/>
        <v>10</v>
      </c>
      <c r="E1629" s="14" t="e">
        <f t="shared" si="62"/>
        <v>#DIV/0!</v>
      </c>
    </row>
    <row r="1630" spans="1:5">
      <c r="A1630" s="1">
        <v>37172</v>
      </c>
      <c r="B1630" s="4">
        <v>37172</v>
      </c>
      <c r="C1630" s="14" t="str">
        <f>VLOOKUP($B1630,data!$A$6:$M$15000,10)</f>
        <v>N/A</v>
      </c>
      <c r="D1630" s="11">
        <f t="shared" si="61"/>
        <v>10</v>
      </c>
      <c r="E1630" s="14" t="e">
        <f t="shared" si="62"/>
        <v>#DIV/0!</v>
      </c>
    </row>
    <row r="1631" spans="1:5">
      <c r="A1631" s="1">
        <v>37173</v>
      </c>
      <c r="B1631" s="4">
        <v>37173</v>
      </c>
      <c r="C1631" s="14" t="str">
        <f>VLOOKUP($B1631,data!$A$6:$M$15000,10)</f>
        <v>N/A</v>
      </c>
      <c r="D1631" s="11">
        <f t="shared" si="61"/>
        <v>10</v>
      </c>
      <c r="E1631" s="14" t="e">
        <f t="shared" si="62"/>
        <v>#DIV/0!</v>
      </c>
    </row>
    <row r="1632" spans="1:5">
      <c r="A1632" s="1">
        <v>37174</v>
      </c>
      <c r="B1632" s="4">
        <v>37174</v>
      </c>
      <c r="C1632" s="14" t="str">
        <f>VLOOKUP($B1632,data!$A$6:$M$15000,10)</f>
        <v>N/A</v>
      </c>
      <c r="D1632" s="11">
        <f t="shared" si="61"/>
        <v>10</v>
      </c>
      <c r="E1632" s="14" t="e">
        <f t="shared" si="62"/>
        <v>#DIV/0!</v>
      </c>
    </row>
    <row r="1633" spans="1:5">
      <c r="A1633" s="1">
        <v>37175</v>
      </c>
      <c r="B1633" s="4">
        <v>37175</v>
      </c>
      <c r="C1633" s="14" t="str">
        <f>VLOOKUP($B1633,data!$A$6:$M$15000,10)</f>
        <v>N/A</v>
      </c>
      <c r="D1633" s="11">
        <f t="shared" si="61"/>
        <v>10</v>
      </c>
      <c r="E1633" s="14" t="e">
        <f t="shared" si="62"/>
        <v>#DIV/0!</v>
      </c>
    </row>
    <row r="1634" spans="1:5">
      <c r="A1634" s="1">
        <v>37176</v>
      </c>
      <c r="B1634" s="4">
        <v>37176</v>
      </c>
      <c r="C1634" s="14" t="str">
        <f>VLOOKUP($B1634,data!$A$6:$M$15000,10)</f>
        <v>N/A</v>
      </c>
      <c r="D1634" s="11">
        <f t="shared" si="61"/>
        <v>10</v>
      </c>
      <c r="E1634" s="14" t="e">
        <f t="shared" si="62"/>
        <v>#DIV/0!</v>
      </c>
    </row>
    <row r="1635" spans="1:5">
      <c r="A1635" s="1">
        <v>37177</v>
      </c>
      <c r="B1635" s="4">
        <v>37177</v>
      </c>
      <c r="C1635" s="14" t="str">
        <f>VLOOKUP($B1635,data!$A$6:$M$15000,10)</f>
        <v>N/A</v>
      </c>
      <c r="D1635" s="11">
        <f t="shared" si="61"/>
        <v>10</v>
      </c>
      <c r="E1635" s="14" t="e">
        <f t="shared" si="62"/>
        <v>#DIV/0!</v>
      </c>
    </row>
    <row r="1636" spans="1:5">
      <c r="A1636" s="1">
        <v>37178</v>
      </c>
      <c r="B1636" s="4">
        <v>37178</v>
      </c>
      <c r="C1636" s="14" t="str">
        <f>VLOOKUP($B1636,data!$A$6:$M$15000,10)</f>
        <v>N/A</v>
      </c>
      <c r="D1636" s="11">
        <f t="shared" si="61"/>
        <v>10</v>
      </c>
      <c r="E1636" s="14" t="e">
        <f t="shared" si="62"/>
        <v>#DIV/0!</v>
      </c>
    </row>
    <row r="1637" spans="1:5">
      <c r="A1637" s="1">
        <v>37179</v>
      </c>
      <c r="B1637" s="4">
        <v>37179</v>
      </c>
      <c r="C1637" s="14" t="str">
        <f>VLOOKUP($B1637,data!$A$6:$M$15000,10)</f>
        <v>N/A</v>
      </c>
      <c r="D1637" s="11">
        <f t="shared" si="61"/>
        <v>10</v>
      </c>
      <c r="E1637" s="14" t="e">
        <f t="shared" si="62"/>
        <v>#DIV/0!</v>
      </c>
    </row>
    <row r="1638" spans="1:5">
      <c r="A1638" s="1">
        <v>37180</v>
      </c>
      <c r="B1638" s="4">
        <v>37180</v>
      </c>
      <c r="C1638" s="14" t="str">
        <f>VLOOKUP($B1638,data!$A$6:$M$15000,10)</f>
        <v>N/A</v>
      </c>
      <c r="D1638" s="11">
        <f t="shared" si="61"/>
        <v>10</v>
      </c>
      <c r="E1638" s="14" t="e">
        <f t="shared" si="62"/>
        <v>#DIV/0!</v>
      </c>
    </row>
    <row r="1639" spans="1:5">
      <c r="A1639" s="1">
        <v>37181</v>
      </c>
      <c r="B1639" s="4">
        <v>37181</v>
      </c>
      <c r="C1639" s="14" t="str">
        <f>VLOOKUP($B1639,data!$A$6:$M$15000,10)</f>
        <v>N/A</v>
      </c>
      <c r="D1639" s="11">
        <f t="shared" si="61"/>
        <v>10</v>
      </c>
      <c r="E1639" s="14" t="e">
        <f t="shared" si="62"/>
        <v>#DIV/0!</v>
      </c>
    </row>
    <row r="1640" spans="1:5">
      <c r="A1640" s="1">
        <v>37182</v>
      </c>
      <c r="B1640" s="4">
        <v>37182</v>
      </c>
      <c r="C1640" s="14" t="str">
        <f>VLOOKUP($B1640,data!$A$6:$M$15000,10)</f>
        <v>N/A</v>
      </c>
      <c r="D1640" s="11">
        <f t="shared" si="61"/>
        <v>10</v>
      </c>
      <c r="E1640" s="14" t="e">
        <f t="shared" si="62"/>
        <v>#DIV/0!</v>
      </c>
    </row>
    <row r="1641" spans="1:5">
      <c r="A1641" s="1">
        <v>37183</v>
      </c>
      <c r="B1641" s="4">
        <v>37183</v>
      </c>
      <c r="C1641" s="14" t="str">
        <f>VLOOKUP($B1641,data!$A$6:$M$15000,10)</f>
        <v>N/A</v>
      </c>
      <c r="D1641" s="11">
        <f t="shared" si="61"/>
        <v>10</v>
      </c>
      <c r="E1641" s="14" t="e">
        <f t="shared" si="62"/>
        <v>#DIV/0!</v>
      </c>
    </row>
    <row r="1642" spans="1:5">
      <c r="A1642" s="1">
        <v>37184</v>
      </c>
      <c r="B1642" s="4">
        <v>37184</v>
      </c>
      <c r="C1642" s="14" t="str">
        <f>VLOOKUP($B1642,data!$A$6:$M$15000,10)</f>
        <v>N/A</v>
      </c>
      <c r="D1642" s="11">
        <f t="shared" si="61"/>
        <v>10</v>
      </c>
      <c r="E1642" s="14" t="e">
        <f t="shared" si="62"/>
        <v>#DIV/0!</v>
      </c>
    </row>
    <row r="1643" spans="1:5">
      <c r="A1643" s="1">
        <v>37185</v>
      </c>
      <c r="B1643" s="4">
        <v>37185</v>
      </c>
      <c r="C1643" s="14" t="str">
        <f>VLOOKUP($B1643,data!$A$6:$M$15000,10)</f>
        <v>N/A</v>
      </c>
      <c r="D1643" s="11">
        <f t="shared" si="61"/>
        <v>10</v>
      </c>
      <c r="E1643" s="14" t="e">
        <f t="shared" si="62"/>
        <v>#DIV/0!</v>
      </c>
    </row>
    <row r="1644" spans="1:5">
      <c r="A1644" s="1">
        <v>37186</v>
      </c>
      <c r="B1644" s="4">
        <v>37186</v>
      </c>
      <c r="C1644" s="14" t="str">
        <f>VLOOKUP($B1644,data!$A$6:$M$15000,10)</f>
        <v>N/A</v>
      </c>
      <c r="D1644" s="11">
        <f t="shared" si="61"/>
        <v>10</v>
      </c>
      <c r="E1644" s="14" t="e">
        <f t="shared" si="62"/>
        <v>#DIV/0!</v>
      </c>
    </row>
    <row r="1645" spans="1:5">
      <c r="A1645" s="1">
        <v>37187</v>
      </c>
      <c r="B1645" s="4">
        <v>37187</v>
      </c>
      <c r="C1645" s="14" t="str">
        <f>VLOOKUP($B1645,data!$A$6:$M$15000,10)</f>
        <v>N/A</v>
      </c>
      <c r="D1645" s="11">
        <f t="shared" si="61"/>
        <v>10</v>
      </c>
      <c r="E1645" s="14" t="e">
        <f t="shared" si="62"/>
        <v>#DIV/0!</v>
      </c>
    </row>
    <row r="1646" spans="1:5">
      <c r="A1646" s="1">
        <v>37188</v>
      </c>
      <c r="B1646" s="4">
        <v>37188</v>
      </c>
      <c r="C1646" s="14" t="str">
        <f>VLOOKUP($B1646,data!$A$6:$M$15000,10)</f>
        <v>N/A</v>
      </c>
      <c r="D1646" s="11">
        <f t="shared" si="61"/>
        <v>10</v>
      </c>
      <c r="E1646" s="14" t="e">
        <f t="shared" si="62"/>
        <v>#DIV/0!</v>
      </c>
    </row>
    <row r="1647" spans="1:5">
      <c r="A1647" s="1">
        <v>37189</v>
      </c>
      <c r="B1647" s="4">
        <v>37189</v>
      </c>
      <c r="C1647" s="14" t="str">
        <f>VLOOKUP($B1647,data!$A$6:$M$15000,10)</f>
        <v>N/A</v>
      </c>
      <c r="D1647" s="11">
        <f t="shared" si="61"/>
        <v>10</v>
      </c>
      <c r="E1647" s="14" t="e">
        <f t="shared" si="62"/>
        <v>#DIV/0!</v>
      </c>
    </row>
    <row r="1648" spans="1:5">
      <c r="A1648" s="1">
        <v>37190</v>
      </c>
      <c r="B1648" s="4">
        <v>37190</v>
      </c>
      <c r="C1648" s="14" t="str">
        <f>VLOOKUP($B1648,data!$A$6:$M$15000,10)</f>
        <v>N/A</v>
      </c>
      <c r="D1648" s="11">
        <f t="shared" si="61"/>
        <v>10</v>
      </c>
      <c r="E1648" s="14" t="e">
        <f t="shared" si="62"/>
        <v>#DIV/0!</v>
      </c>
    </row>
    <row r="1649" spans="1:5">
      <c r="A1649" s="1">
        <v>37191</v>
      </c>
      <c r="B1649" s="4">
        <v>37191</v>
      </c>
      <c r="C1649" s="14" t="str">
        <f>VLOOKUP($B1649,data!$A$6:$M$15000,10)</f>
        <v>N/A</v>
      </c>
      <c r="D1649" s="11">
        <f t="shared" si="61"/>
        <v>10</v>
      </c>
      <c r="E1649" s="14" t="e">
        <f t="shared" si="62"/>
        <v>#DIV/0!</v>
      </c>
    </row>
    <row r="1650" spans="1:5">
      <c r="A1650" s="1">
        <v>37192</v>
      </c>
      <c r="B1650" s="4">
        <v>37192</v>
      </c>
      <c r="C1650" s="14" t="str">
        <f>VLOOKUP($B1650,data!$A$6:$M$15000,10)</f>
        <v>N/A</v>
      </c>
      <c r="D1650" s="11">
        <f t="shared" si="61"/>
        <v>10</v>
      </c>
      <c r="E1650" s="14" t="e">
        <f t="shared" si="62"/>
        <v>#DIV/0!</v>
      </c>
    </row>
    <row r="1651" spans="1:5">
      <c r="A1651" s="1">
        <v>37193</v>
      </c>
      <c r="B1651" s="4">
        <v>37193</v>
      </c>
      <c r="C1651" s="14" t="str">
        <f>VLOOKUP($B1651,data!$A$6:$M$15000,10)</f>
        <v>N/A</v>
      </c>
      <c r="D1651" s="11">
        <f t="shared" si="61"/>
        <v>10</v>
      </c>
      <c r="E1651" s="14" t="e">
        <f t="shared" si="62"/>
        <v>#DIV/0!</v>
      </c>
    </row>
    <row r="1652" spans="1:5">
      <c r="A1652" s="1">
        <v>37194</v>
      </c>
      <c r="B1652" s="4">
        <v>37194</v>
      </c>
      <c r="C1652" s="14" t="str">
        <f>VLOOKUP($B1652,data!$A$6:$M$15000,10)</f>
        <v>N/A</v>
      </c>
      <c r="D1652" s="11">
        <f t="shared" si="61"/>
        <v>10</v>
      </c>
      <c r="E1652" s="14" t="e">
        <f t="shared" si="62"/>
        <v>#DIV/0!</v>
      </c>
    </row>
    <row r="1653" spans="1:5">
      <c r="A1653" s="1">
        <v>37195</v>
      </c>
      <c r="B1653" s="4">
        <v>37195</v>
      </c>
      <c r="C1653" s="14" t="str">
        <f>VLOOKUP($B1653,data!$A$6:$M$15000,10)</f>
        <v>N/A</v>
      </c>
      <c r="D1653" s="11">
        <f t="shared" si="61"/>
        <v>10</v>
      </c>
      <c r="E1653" s="14" t="e">
        <f t="shared" si="62"/>
        <v>#DIV/0!</v>
      </c>
    </row>
    <row r="1654" spans="1:5">
      <c r="A1654" s="1">
        <v>37196</v>
      </c>
      <c r="B1654" s="4">
        <v>37196</v>
      </c>
      <c r="C1654" s="14" t="str">
        <f>VLOOKUP($B1654,data!$A$6:$M$15000,10)</f>
        <v>N/A</v>
      </c>
      <c r="D1654" s="11">
        <f t="shared" si="61"/>
        <v>11</v>
      </c>
      <c r="E1654" s="14" t="e">
        <f t="shared" si="62"/>
        <v>#DIV/0!</v>
      </c>
    </row>
    <row r="1655" spans="1:5">
      <c r="A1655" s="1">
        <v>37197</v>
      </c>
      <c r="B1655" s="4">
        <v>37197</v>
      </c>
      <c r="C1655" s="14" t="str">
        <f>VLOOKUP($B1655,data!$A$6:$M$15000,10)</f>
        <v>N/A</v>
      </c>
      <c r="D1655" s="11">
        <f t="shared" si="61"/>
        <v>11</v>
      </c>
      <c r="E1655" s="14" t="e">
        <f t="shared" si="62"/>
        <v>#DIV/0!</v>
      </c>
    </row>
    <row r="1656" spans="1:5">
      <c r="A1656" s="1">
        <v>37198</v>
      </c>
      <c r="B1656" s="4">
        <v>37198</v>
      </c>
      <c r="C1656" s="14" t="str">
        <f>VLOOKUP($B1656,data!$A$6:$M$15000,10)</f>
        <v>N/A</v>
      </c>
      <c r="D1656" s="11">
        <f t="shared" si="61"/>
        <v>11</v>
      </c>
      <c r="E1656" s="14" t="e">
        <f t="shared" si="62"/>
        <v>#DIV/0!</v>
      </c>
    </row>
    <row r="1657" spans="1:5">
      <c r="A1657" s="1">
        <v>37199</v>
      </c>
      <c r="B1657" s="4">
        <v>37199</v>
      </c>
      <c r="C1657" s="14" t="str">
        <f>VLOOKUP($B1657,data!$A$6:$M$15000,10)</f>
        <v>N/A</v>
      </c>
      <c r="D1657" s="11">
        <f t="shared" si="61"/>
        <v>11</v>
      </c>
      <c r="E1657" s="14" t="e">
        <f t="shared" si="62"/>
        <v>#DIV/0!</v>
      </c>
    </row>
    <row r="1658" spans="1:5">
      <c r="A1658" s="1">
        <v>37200</v>
      </c>
      <c r="B1658" s="4">
        <v>37200</v>
      </c>
      <c r="C1658" s="14" t="str">
        <f>VLOOKUP($B1658,data!$A$6:$M$15000,10)</f>
        <v>N/A</v>
      </c>
      <c r="D1658" s="11">
        <f t="shared" si="61"/>
        <v>11</v>
      </c>
      <c r="E1658" s="14" t="e">
        <f t="shared" si="62"/>
        <v>#DIV/0!</v>
      </c>
    </row>
    <row r="1659" spans="1:5">
      <c r="A1659" s="1">
        <v>37201</v>
      </c>
      <c r="B1659" s="4">
        <v>37201</v>
      </c>
      <c r="C1659" s="14" t="str">
        <f>VLOOKUP($B1659,data!$A$6:$M$15000,10)</f>
        <v>N/A</v>
      </c>
      <c r="D1659" s="11">
        <f t="shared" si="61"/>
        <v>11</v>
      </c>
      <c r="E1659" s="14" t="e">
        <f t="shared" si="62"/>
        <v>#DIV/0!</v>
      </c>
    </row>
    <row r="1660" spans="1:5">
      <c r="A1660" s="1">
        <v>37202</v>
      </c>
      <c r="B1660" s="4">
        <v>37202</v>
      </c>
      <c r="C1660" s="14" t="str">
        <f>VLOOKUP($B1660,data!$A$6:$M$15000,10)</f>
        <v>N/A</v>
      </c>
      <c r="D1660" s="11">
        <f t="shared" si="61"/>
        <v>11</v>
      </c>
      <c r="E1660" s="14" t="e">
        <f t="shared" si="62"/>
        <v>#DIV/0!</v>
      </c>
    </row>
    <row r="1661" spans="1:5">
      <c r="A1661" s="1">
        <v>37203</v>
      </c>
      <c r="B1661" s="4">
        <v>37203</v>
      </c>
      <c r="C1661" s="14" t="str">
        <f>VLOOKUP($B1661,data!$A$6:$M$15000,10)</f>
        <v>N/A</v>
      </c>
      <c r="D1661" s="11">
        <f t="shared" si="61"/>
        <v>11</v>
      </c>
      <c r="E1661" s="14" t="e">
        <f t="shared" si="62"/>
        <v>#DIV/0!</v>
      </c>
    </row>
    <row r="1662" spans="1:5">
      <c r="A1662" s="1">
        <v>37204</v>
      </c>
      <c r="B1662" s="4">
        <v>37204</v>
      </c>
      <c r="C1662" s="14" t="str">
        <f>VLOOKUP($B1662,data!$A$6:$M$15000,10)</f>
        <v>N/A</v>
      </c>
      <c r="D1662" s="11">
        <f t="shared" si="61"/>
        <v>11</v>
      </c>
      <c r="E1662" s="14" t="e">
        <f t="shared" si="62"/>
        <v>#DIV/0!</v>
      </c>
    </row>
    <row r="1663" spans="1:5">
      <c r="A1663" s="1">
        <v>37205</v>
      </c>
      <c r="B1663" s="4">
        <v>37205</v>
      </c>
      <c r="C1663" s="14" t="str">
        <f>VLOOKUP($B1663,data!$A$6:$M$15000,10)</f>
        <v>N/A</v>
      </c>
      <c r="D1663" s="11">
        <f t="shared" si="61"/>
        <v>11</v>
      </c>
      <c r="E1663" s="14" t="e">
        <f t="shared" si="62"/>
        <v>#DIV/0!</v>
      </c>
    </row>
    <row r="1664" spans="1:5">
      <c r="A1664" s="1">
        <v>37206</v>
      </c>
      <c r="B1664" s="4">
        <v>37206</v>
      </c>
      <c r="C1664" s="14" t="str">
        <f>VLOOKUP($B1664,data!$A$6:$M$15000,10)</f>
        <v>N/A</v>
      </c>
      <c r="D1664" s="11">
        <f t="shared" si="61"/>
        <v>11</v>
      </c>
      <c r="E1664" s="14" t="e">
        <f t="shared" si="62"/>
        <v>#DIV/0!</v>
      </c>
    </row>
    <row r="1665" spans="1:5">
      <c r="A1665" s="1">
        <v>37207</v>
      </c>
      <c r="B1665" s="4">
        <v>37207</v>
      </c>
      <c r="C1665" s="14" t="str">
        <f>VLOOKUP($B1665,data!$A$6:$M$15000,10)</f>
        <v>N/A</v>
      </c>
      <c r="D1665" s="11">
        <f t="shared" si="61"/>
        <v>11</v>
      </c>
      <c r="E1665" s="14" t="e">
        <f t="shared" si="62"/>
        <v>#DIV/0!</v>
      </c>
    </row>
    <row r="1666" spans="1:5">
      <c r="A1666" s="1">
        <v>37208</v>
      </c>
      <c r="B1666" s="4">
        <v>37208</v>
      </c>
      <c r="C1666" s="14" t="str">
        <f>VLOOKUP($B1666,data!$A$6:$M$15000,10)</f>
        <v>N/A</v>
      </c>
      <c r="D1666" s="11">
        <f t="shared" si="61"/>
        <v>11</v>
      </c>
      <c r="E1666" s="14" t="e">
        <f t="shared" si="62"/>
        <v>#DIV/0!</v>
      </c>
    </row>
    <row r="1667" spans="1:5">
      <c r="A1667" s="1">
        <v>37209</v>
      </c>
      <c r="B1667" s="4">
        <v>37209</v>
      </c>
      <c r="C1667" s="14" t="str">
        <f>VLOOKUP($B1667,data!$A$6:$M$15000,10)</f>
        <v>N/A</v>
      </c>
      <c r="D1667" s="11">
        <f t="shared" si="61"/>
        <v>11</v>
      </c>
      <c r="E1667" s="14" t="e">
        <f t="shared" si="62"/>
        <v>#DIV/0!</v>
      </c>
    </row>
    <row r="1668" spans="1:5">
      <c r="A1668" s="1">
        <v>37210</v>
      </c>
      <c r="B1668" s="4">
        <v>37210</v>
      </c>
      <c r="C1668" s="14" t="str">
        <f>VLOOKUP($B1668,data!$A$6:$M$15000,10)</f>
        <v>N/A</v>
      </c>
      <c r="D1668" s="11">
        <f t="shared" si="61"/>
        <v>11</v>
      </c>
      <c r="E1668" s="14" t="e">
        <f t="shared" si="62"/>
        <v>#DIV/0!</v>
      </c>
    </row>
    <row r="1669" spans="1:5">
      <c r="A1669" s="1">
        <v>37211</v>
      </c>
      <c r="B1669" s="4">
        <v>37211</v>
      </c>
      <c r="C1669" s="14" t="str">
        <f>VLOOKUP($B1669,data!$A$6:$M$15000,10)</f>
        <v>N/A</v>
      </c>
      <c r="D1669" s="11">
        <f t="shared" si="61"/>
        <v>11</v>
      </c>
      <c r="E1669" s="14" t="e">
        <f t="shared" si="62"/>
        <v>#DIV/0!</v>
      </c>
    </row>
    <row r="1670" spans="1:5">
      <c r="A1670" s="1">
        <v>37212</v>
      </c>
      <c r="B1670" s="4">
        <v>37212</v>
      </c>
      <c r="C1670" s="14" t="str">
        <f>VLOOKUP($B1670,data!$A$6:$M$15000,10)</f>
        <v>N/A</v>
      </c>
      <c r="D1670" s="11">
        <f t="shared" ref="D1670:D1733" si="63">IF(B1670&lt;&gt;"",MONTH(B1670),0)</f>
        <v>11</v>
      </c>
      <c r="E1670" s="14" t="e">
        <f t="shared" ref="E1670:E1733" si="64">AVERAGE(C1664:C1670)</f>
        <v>#DIV/0!</v>
      </c>
    </row>
    <row r="1671" spans="1:5">
      <c r="A1671" s="1">
        <v>37213</v>
      </c>
      <c r="B1671" s="4">
        <v>37213</v>
      </c>
      <c r="C1671" s="14" t="str">
        <f>VLOOKUP($B1671,data!$A$6:$M$15000,10)</f>
        <v>N/A</v>
      </c>
      <c r="D1671" s="11">
        <f t="shared" si="63"/>
        <v>11</v>
      </c>
      <c r="E1671" s="14" t="e">
        <f t="shared" si="64"/>
        <v>#DIV/0!</v>
      </c>
    </row>
    <row r="1672" spans="1:5">
      <c r="A1672" s="1">
        <v>37214</v>
      </c>
      <c r="B1672" s="4">
        <v>37214</v>
      </c>
      <c r="C1672" s="14" t="str">
        <f>VLOOKUP($B1672,data!$A$6:$M$15000,10)</f>
        <v>N/A</v>
      </c>
      <c r="D1672" s="11">
        <f t="shared" si="63"/>
        <v>11</v>
      </c>
      <c r="E1672" s="14" t="e">
        <f t="shared" si="64"/>
        <v>#DIV/0!</v>
      </c>
    </row>
    <row r="1673" spans="1:5">
      <c r="A1673" s="1">
        <v>37215</v>
      </c>
      <c r="B1673" s="4">
        <v>37215</v>
      </c>
      <c r="C1673" s="14" t="str">
        <f>VLOOKUP($B1673,data!$A$6:$M$15000,10)</f>
        <v>N/A</v>
      </c>
      <c r="D1673" s="11">
        <f t="shared" si="63"/>
        <v>11</v>
      </c>
      <c r="E1673" s="14" t="e">
        <f t="shared" si="64"/>
        <v>#DIV/0!</v>
      </c>
    </row>
    <row r="1674" spans="1:5">
      <c r="A1674" s="1">
        <v>37216</v>
      </c>
      <c r="B1674" s="4">
        <v>37216</v>
      </c>
      <c r="C1674" s="14" t="str">
        <f>VLOOKUP($B1674,data!$A$6:$M$15000,10)</f>
        <v>N/A</v>
      </c>
      <c r="D1674" s="11">
        <f t="shared" si="63"/>
        <v>11</v>
      </c>
      <c r="E1674" s="14" t="e">
        <f t="shared" si="64"/>
        <v>#DIV/0!</v>
      </c>
    </row>
    <row r="1675" spans="1:5">
      <c r="A1675" s="1">
        <v>37217</v>
      </c>
      <c r="B1675" s="4">
        <v>37217</v>
      </c>
      <c r="C1675" s="14" t="str">
        <f>VLOOKUP($B1675,data!$A$6:$M$15000,10)</f>
        <v>N/A</v>
      </c>
      <c r="D1675" s="11">
        <f t="shared" si="63"/>
        <v>11</v>
      </c>
      <c r="E1675" s="14" t="e">
        <f t="shared" si="64"/>
        <v>#DIV/0!</v>
      </c>
    </row>
    <row r="1676" spans="1:5">
      <c r="A1676" s="1">
        <v>37218</v>
      </c>
      <c r="B1676" s="4">
        <v>37218</v>
      </c>
      <c r="C1676" s="14" t="str">
        <f>VLOOKUP($B1676,data!$A$6:$M$15000,10)</f>
        <v>N/A</v>
      </c>
      <c r="D1676" s="11">
        <f t="shared" si="63"/>
        <v>11</v>
      </c>
      <c r="E1676" s="14" t="e">
        <f t="shared" si="64"/>
        <v>#DIV/0!</v>
      </c>
    </row>
    <row r="1677" spans="1:5">
      <c r="A1677" s="1">
        <v>37219</v>
      </c>
      <c r="B1677" s="4">
        <v>37219</v>
      </c>
      <c r="C1677" s="14" t="str">
        <f>VLOOKUP($B1677,data!$A$6:$M$15000,10)</f>
        <v>N/A</v>
      </c>
      <c r="D1677" s="11">
        <f t="shared" si="63"/>
        <v>11</v>
      </c>
      <c r="E1677" s="14" t="e">
        <f t="shared" si="64"/>
        <v>#DIV/0!</v>
      </c>
    </row>
    <row r="1678" spans="1:5">
      <c r="A1678" s="1">
        <v>37220</v>
      </c>
      <c r="B1678" s="4">
        <v>37220</v>
      </c>
      <c r="C1678" s="14" t="str">
        <f>VLOOKUP($B1678,data!$A$6:$M$15000,10)</f>
        <v>N/A</v>
      </c>
      <c r="D1678" s="11">
        <f t="shared" si="63"/>
        <v>11</v>
      </c>
      <c r="E1678" s="14" t="e">
        <f t="shared" si="64"/>
        <v>#DIV/0!</v>
      </c>
    </row>
    <row r="1679" spans="1:5">
      <c r="A1679" s="1">
        <v>37221</v>
      </c>
      <c r="B1679" s="4">
        <v>37221</v>
      </c>
      <c r="C1679" s="14" t="str">
        <f>VLOOKUP($B1679,data!$A$6:$M$15000,10)</f>
        <v>N/A</v>
      </c>
      <c r="D1679" s="11">
        <f t="shared" si="63"/>
        <v>11</v>
      </c>
      <c r="E1679" s="14" t="e">
        <f t="shared" si="64"/>
        <v>#DIV/0!</v>
      </c>
    </row>
    <row r="1680" spans="1:5">
      <c r="A1680" s="1">
        <v>37222</v>
      </c>
      <c r="B1680" s="4">
        <v>37222</v>
      </c>
      <c r="C1680" s="14" t="str">
        <f>VLOOKUP($B1680,data!$A$6:$M$15000,10)</f>
        <v>N/A</v>
      </c>
      <c r="D1680" s="11">
        <f t="shared" si="63"/>
        <v>11</v>
      </c>
      <c r="E1680" s="14" t="e">
        <f t="shared" si="64"/>
        <v>#DIV/0!</v>
      </c>
    </row>
    <row r="1681" spans="1:5">
      <c r="A1681" s="1">
        <v>37223</v>
      </c>
      <c r="B1681" s="4">
        <v>37223</v>
      </c>
      <c r="C1681" s="14" t="str">
        <f>VLOOKUP($B1681,data!$A$6:$M$15000,10)</f>
        <v>N/A</v>
      </c>
      <c r="D1681" s="11">
        <f t="shared" si="63"/>
        <v>11</v>
      </c>
      <c r="E1681" s="14" t="e">
        <f t="shared" si="64"/>
        <v>#DIV/0!</v>
      </c>
    </row>
    <row r="1682" spans="1:5">
      <c r="A1682" s="1">
        <v>37224</v>
      </c>
      <c r="B1682" s="4">
        <v>37224</v>
      </c>
      <c r="C1682" s="14" t="str">
        <f>VLOOKUP($B1682,data!$A$6:$M$15000,10)</f>
        <v>N/A</v>
      </c>
      <c r="D1682" s="11">
        <f t="shared" si="63"/>
        <v>11</v>
      </c>
      <c r="E1682" s="14" t="e">
        <f t="shared" si="64"/>
        <v>#DIV/0!</v>
      </c>
    </row>
    <row r="1683" spans="1:5">
      <c r="A1683" s="1">
        <v>37225</v>
      </c>
      <c r="B1683" s="4">
        <v>37225</v>
      </c>
      <c r="C1683" s="14" t="str">
        <f>VLOOKUP($B1683,data!$A$6:$M$15000,10)</f>
        <v>N/A</v>
      </c>
      <c r="D1683" s="11">
        <f t="shared" si="63"/>
        <v>11</v>
      </c>
      <c r="E1683" s="14" t="e">
        <f t="shared" si="64"/>
        <v>#DIV/0!</v>
      </c>
    </row>
    <row r="1684" spans="1:5">
      <c r="A1684" s="1">
        <v>37226</v>
      </c>
      <c r="B1684" s="4">
        <v>37226</v>
      </c>
      <c r="C1684" s="14" t="str">
        <f>VLOOKUP($B1684,data!$A$6:$M$15000,10)</f>
        <v>N/A</v>
      </c>
      <c r="D1684" s="11">
        <f t="shared" si="63"/>
        <v>12</v>
      </c>
      <c r="E1684" s="14" t="e">
        <f t="shared" si="64"/>
        <v>#DIV/0!</v>
      </c>
    </row>
    <row r="1685" spans="1:5">
      <c r="A1685" s="1">
        <v>37227</v>
      </c>
      <c r="B1685" s="4">
        <v>37227</v>
      </c>
      <c r="C1685" s="14" t="str">
        <f>VLOOKUP($B1685,data!$A$6:$M$15000,10)</f>
        <v>N/A</v>
      </c>
      <c r="D1685" s="11">
        <f t="shared" si="63"/>
        <v>12</v>
      </c>
      <c r="E1685" s="14" t="e">
        <f t="shared" si="64"/>
        <v>#DIV/0!</v>
      </c>
    </row>
    <row r="1686" spans="1:5">
      <c r="A1686" s="1">
        <v>37228</v>
      </c>
      <c r="B1686" s="4">
        <v>37228</v>
      </c>
      <c r="C1686" s="14" t="str">
        <f>VLOOKUP($B1686,data!$A$6:$M$15000,10)</f>
        <v>N/A</v>
      </c>
      <c r="D1686" s="11">
        <f t="shared" si="63"/>
        <v>12</v>
      </c>
      <c r="E1686" s="14" t="e">
        <f t="shared" si="64"/>
        <v>#DIV/0!</v>
      </c>
    </row>
    <row r="1687" spans="1:5">
      <c r="A1687" s="1">
        <v>37229</v>
      </c>
      <c r="B1687" s="4">
        <v>37229</v>
      </c>
      <c r="C1687" s="14" t="str">
        <f>VLOOKUP($B1687,data!$A$6:$M$15000,10)</f>
        <v>N/A</v>
      </c>
      <c r="D1687" s="11">
        <f t="shared" si="63"/>
        <v>12</v>
      </c>
      <c r="E1687" s="14" t="e">
        <f t="shared" si="64"/>
        <v>#DIV/0!</v>
      </c>
    </row>
    <row r="1688" spans="1:5">
      <c r="A1688" s="1">
        <v>37230</v>
      </c>
      <c r="B1688" s="4">
        <v>37230</v>
      </c>
      <c r="C1688" s="14" t="str">
        <f>VLOOKUP($B1688,data!$A$6:$M$15000,10)</f>
        <v>N/A</v>
      </c>
      <c r="D1688" s="11">
        <f t="shared" si="63"/>
        <v>12</v>
      </c>
      <c r="E1688" s="14" t="e">
        <f t="shared" si="64"/>
        <v>#DIV/0!</v>
      </c>
    </row>
    <row r="1689" spans="1:5">
      <c r="A1689" s="1">
        <v>37231</v>
      </c>
      <c r="B1689" s="4">
        <v>37231</v>
      </c>
      <c r="C1689" s="14" t="str">
        <f>VLOOKUP($B1689,data!$A$6:$M$15000,10)</f>
        <v>N/A</v>
      </c>
      <c r="D1689" s="11">
        <f t="shared" si="63"/>
        <v>12</v>
      </c>
      <c r="E1689" s="14" t="e">
        <f t="shared" si="64"/>
        <v>#DIV/0!</v>
      </c>
    </row>
    <row r="1690" spans="1:5">
      <c r="A1690" s="1">
        <v>37232</v>
      </c>
      <c r="B1690" s="4">
        <v>37232</v>
      </c>
      <c r="C1690" s="14" t="str">
        <f>VLOOKUP($B1690,data!$A$6:$M$15000,10)</f>
        <v>N/A</v>
      </c>
      <c r="D1690" s="11">
        <f t="shared" si="63"/>
        <v>12</v>
      </c>
      <c r="E1690" s="14" t="e">
        <f t="shared" si="64"/>
        <v>#DIV/0!</v>
      </c>
    </row>
    <row r="1691" spans="1:5">
      <c r="A1691" s="1">
        <v>37233</v>
      </c>
      <c r="B1691" s="4">
        <v>37233</v>
      </c>
      <c r="C1691" s="14" t="str">
        <f>VLOOKUP($B1691,data!$A$6:$M$15000,10)</f>
        <v>N/A</v>
      </c>
      <c r="D1691" s="11">
        <f t="shared" si="63"/>
        <v>12</v>
      </c>
      <c r="E1691" s="14" t="e">
        <f t="shared" si="64"/>
        <v>#DIV/0!</v>
      </c>
    </row>
    <row r="1692" spans="1:5">
      <c r="A1692" s="1">
        <v>37234</v>
      </c>
      <c r="B1692" s="4">
        <v>37234</v>
      </c>
      <c r="C1692" s="14" t="str">
        <f>VLOOKUP($B1692,data!$A$6:$M$15000,10)</f>
        <v>N/A</v>
      </c>
      <c r="D1692" s="11">
        <f t="shared" si="63"/>
        <v>12</v>
      </c>
      <c r="E1692" s="14" t="e">
        <f t="shared" si="64"/>
        <v>#DIV/0!</v>
      </c>
    </row>
    <row r="1693" spans="1:5">
      <c r="A1693" s="1">
        <v>37235</v>
      </c>
      <c r="B1693" s="4">
        <v>37235</v>
      </c>
      <c r="C1693" s="14" t="str">
        <f>VLOOKUP($B1693,data!$A$6:$M$15000,10)</f>
        <v>N/A</v>
      </c>
      <c r="D1693" s="11">
        <f t="shared" si="63"/>
        <v>12</v>
      </c>
      <c r="E1693" s="14" t="e">
        <f t="shared" si="64"/>
        <v>#DIV/0!</v>
      </c>
    </row>
    <row r="1694" spans="1:5">
      <c r="A1694" s="1">
        <v>37236</v>
      </c>
      <c r="B1694" s="4">
        <v>37236</v>
      </c>
      <c r="C1694" s="14" t="str">
        <f>VLOOKUP($B1694,data!$A$6:$M$15000,10)</f>
        <v>N/A</v>
      </c>
      <c r="D1694" s="11">
        <f t="shared" si="63"/>
        <v>12</v>
      </c>
      <c r="E1694" s="14" t="e">
        <f t="shared" si="64"/>
        <v>#DIV/0!</v>
      </c>
    </row>
    <row r="1695" spans="1:5">
      <c r="A1695" s="1">
        <v>37237</v>
      </c>
      <c r="B1695" s="4">
        <v>37237</v>
      </c>
      <c r="C1695" s="14" t="str">
        <f>VLOOKUP($B1695,data!$A$6:$M$15000,10)</f>
        <v>N/A</v>
      </c>
      <c r="D1695" s="11">
        <f t="shared" si="63"/>
        <v>12</v>
      </c>
      <c r="E1695" s="14" t="e">
        <f t="shared" si="64"/>
        <v>#DIV/0!</v>
      </c>
    </row>
    <row r="1696" spans="1:5">
      <c r="A1696" s="1">
        <v>37238</v>
      </c>
      <c r="B1696" s="4">
        <v>37238</v>
      </c>
      <c r="C1696" s="14" t="str">
        <f>VLOOKUP($B1696,data!$A$6:$M$15000,10)</f>
        <v>N/A</v>
      </c>
      <c r="D1696" s="11">
        <f t="shared" si="63"/>
        <v>12</v>
      </c>
      <c r="E1696" s="14" t="e">
        <f t="shared" si="64"/>
        <v>#DIV/0!</v>
      </c>
    </row>
    <row r="1697" spans="1:5">
      <c r="A1697" s="1">
        <v>37239</v>
      </c>
      <c r="B1697" s="4">
        <v>37239</v>
      </c>
      <c r="C1697" s="14" t="str">
        <f>VLOOKUP($B1697,data!$A$6:$M$15000,10)</f>
        <v>N/A</v>
      </c>
      <c r="D1697" s="11">
        <f t="shared" si="63"/>
        <v>12</v>
      </c>
      <c r="E1697" s="14" t="e">
        <f t="shared" si="64"/>
        <v>#DIV/0!</v>
      </c>
    </row>
    <row r="1698" spans="1:5">
      <c r="A1698" s="1">
        <v>37240</v>
      </c>
      <c r="B1698" s="4">
        <v>37240</v>
      </c>
      <c r="C1698" s="14" t="str">
        <f>VLOOKUP($B1698,data!$A$6:$M$15000,10)</f>
        <v>N/A</v>
      </c>
      <c r="D1698" s="11">
        <f t="shared" si="63"/>
        <v>12</v>
      </c>
      <c r="E1698" s="14" t="e">
        <f t="shared" si="64"/>
        <v>#DIV/0!</v>
      </c>
    </row>
    <row r="1699" spans="1:5">
      <c r="A1699" s="1">
        <v>37241</v>
      </c>
      <c r="B1699" s="4">
        <v>37241</v>
      </c>
      <c r="C1699" s="14" t="str">
        <f>VLOOKUP($B1699,data!$A$6:$M$15000,10)</f>
        <v>N/A</v>
      </c>
      <c r="D1699" s="11">
        <f t="shared" si="63"/>
        <v>12</v>
      </c>
      <c r="E1699" s="14" t="e">
        <f t="shared" si="64"/>
        <v>#DIV/0!</v>
      </c>
    </row>
    <row r="1700" spans="1:5">
      <c r="A1700" s="1">
        <v>37242</v>
      </c>
      <c r="B1700" s="4">
        <v>37242</v>
      </c>
      <c r="C1700" s="14" t="str">
        <f>VLOOKUP($B1700,data!$A$6:$M$15000,10)</f>
        <v>N/A</v>
      </c>
      <c r="D1700" s="11">
        <f t="shared" si="63"/>
        <v>12</v>
      </c>
      <c r="E1700" s="14" t="e">
        <f t="shared" si="64"/>
        <v>#DIV/0!</v>
      </c>
    </row>
    <row r="1701" spans="1:5">
      <c r="A1701" s="1">
        <v>37243</v>
      </c>
      <c r="B1701" s="4">
        <v>37243</v>
      </c>
      <c r="C1701" s="14" t="str">
        <f>VLOOKUP($B1701,data!$A$6:$M$15000,10)</f>
        <v>N/A</v>
      </c>
      <c r="D1701" s="11">
        <f t="shared" si="63"/>
        <v>12</v>
      </c>
      <c r="E1701" s="14" t="e">
        <f t="shared" si="64"/>
        <v>#DIV/0!</v>
      </c>
    </row>
    <row r="1702" spans="1:5">
      <c r="A1702" s="1">
        <v>37244</v>
      </c>
      <c r="B1702" s="4">
        <v>37244</v>
      </c>
      <c r="C1702" s="14" t="str">
        <f>VLOOKUP($B1702,data!$A$6:$M$15000,10)</f>
        <v>N/A</v>
      </c>
      <c r="D1702" s="11">
        <f t="shared" si="63"/>
        <v>12</v>
      </c>
      <c r="E1702" s="14" t="e">
        <f t="shared" si="64"/>
        <v>#DIV/0!</v>
      </c>
    </row>
    <row r="1703" spans="1:5">
      <c r="A1703" s="1">
        <v>37245</v>
      </c>
      <c r="B1703" s="4">
        <v>37245</v>
      </c>
      <c r="C1703" s="14" t="str">
        <f>VLOOKUP($B1703,data!$A$6:$M$15000,10)</f>
        <v>N/A</v>
      </c>
      <c r="D1703" s="11">
        <f t="shared" si="63"/>
        <v>12</v>
      </c>
      <c r="E1703" s="14" t="e">
        <f t="shared" si="64"/>
        <v>#DIV/0!</v>
      </c>
    </row>
    <row r="1704" spans="1:5">
      <c r="A1704" s="1">
        <v>37246</v>
      </c>
      <c r="B1704" s="4">
        <v>37246</v>
      </c>
      <c r="C1704" s="14" t="str">
        <f>VLOOKUP($B1704,data!$A$6:$M$15000,10)</f>
        <v>N/A</v>
      </c>
      <c r="D1704" s="11">
        <f t="shared" si="63"/>
        <v>12</v>
      </c>
      <c r="E1704" s="14" t="e">
        <f t="shared" si="64"/>
        <v>#DIV/0!</v>
      </c>
    </row>
    <row r="1705" spans="1:5">
      <c r="A1705" s="1">
        <v>37247</v>
      </c>
      <c r="B1705" s="4">
        <v>37247</v>
      </c>
      <c r="C1705" s="14" t="str">
        <f>VLOOKUP($B1705,data!$A$6:$M$15000,10)</f>
        <v>N/A</v>
      </c>
      <c r="D1705" s="11">
        <f t="shared" si="63"/>
        <v>12</v>
      </c>
      <c r="E1705" s="14" t="e">
        <f t="shared" si="64"/>
        <v>#DIV/0!</v>
      </c>
    </row>
    <row r="1706" spans="1:5">
      <c r="A1706" s="1">
        <v>37248</v>
      </c>
      <c r="B1706" s="4">
        <v>37248</v>
      </c>
      <c r="C1706" s="14" t="str">
        <f>VLOOKUP($B1706,data!$A$6:$M$15000,10)</f>
        <v>N/A</v>
      </c>
      <c r="D1706" s="11">
        <f t="shared" si="63"/>
        <v>12</v>
      </c>
      <c r="E1706" s="14" t="e">
        <f t="shared" si="64"/>
        <v>#DIV/0!</v>
      </c>
    </row>
    <row r="1707" spans="1:5">
      <c r="A1707" s="1">
        <v>37249</v>
      </c>
      <c r="B1707" s="4">
        <v>37249</v>
      </c>
      <c r="C1707" s="14" t="str">
        <f>VLOOKUP($B1707,data!$A$6:$M$15000,10)</f>
        <v>N/A</v>
      </c>
      <c r="D1707" s="11">
        <f t="shared" si="63"/>
        <v>12</v>
      </c>
      <c r="E1707" s="14" t="e">
        <f t="shared" si="64"/>
        <v>#DIV/0!</v>
      </c>
    </row>
    <row r="1708" spans="1:5">
      <c r="A1708" s="1">
        <v>37250</v>
      </c>
      <c r="B1708" s="4">
        <v>37250</v>
      </c>
      <c r="C1708" s="14" t="str">
        <f>VLOOKUP($B1708,data!$A$6:$M$15000,10)</f>
        <v>N/A</v>
      </c>
      <c r="D1708" s="11">
        <f t="shared" si="63"/>
        <v>12</v>
      </c>
      <c r="E1708" s="14" t="e">
        <f t="shared" si="64"/>
        <v>#DIV/0!</v>
      </c>
    </row>
    <row r="1709" spans="1:5">
      <c r="A1709" s="1">
        <v>37251</v>
      </c>
      <c r="B1709" s="4">
        <v>37251</v>
      </c>
      <c r="C1709" s="14" t="str">
        <f>VLOOKUP($B1709,data!$A$6:$M$15000,10)</f>
        <v>N/A</v>
      </c>
      <c r="D1709" s="11">
        <f t="shared" si="63"/>
        <v>12</v>
      </c>
      <c r="E1709" s="14" t="e">
        <f t="shared" si="64"/>
        <v>#DIV/0!</v>
      </c>
    </row>
    <row r="1710" spans="1:5">
      <c r="A1710" s="1">
        <v>37252</v>
      </c>
      <c r="B1710" s="4">
        <v>37252</v>
      </c>
      <c r="C1710" s="14" t="str">
        <f>VLOOKUP($B1710,data!$A$6:$M$15000,10)</f>
        <v>N/A</v>
      </c>
      <c r="D1710" s="11">
        <f t="shared" si="63"/>
        <v>12</v>
      </c>
      <c r="E1710" s="14" t="e">
        <f t="shared" si="64"/>
        <v>#DIV/0!</v>
      </c>
    </row>
    <row r="1711" spans="1:5">
      <c r="A1711" s="1">
        <v>37253</v>
      </c>
      <c r="B1711" s="4">
        <v>37253</v>
      </c>
      <c r="C1711" s="14" t="str">
        <f>VLOOKUP($B1711,data!$A$6:$M$15000,10)</f>
        <v>N/A</v>
      </c>
      <c r="D1711" s="11">
        <f t="shared" si="63"/>
        <v>12</v>
      </c>
      <c r="E1711" s="14" t="e">
        <f t="shared" si="64"/>
        <v>#DIV/0!</v>
      </c>
    </row>
    <row r="1712" spans="1:5">
      <c r="A1712" s="1">
        <v>37254</v>
      </c>
      <c r="B1712" s="4">
        <v>37254</v>
      </c>
      <c r="C1712" s="14" t="str">
        <f>VLOOKUP($B1712,data!$A$6:$M$15000,10)</f>
        <v>N/A</v>
      </c>
      <c r="D1712" s="11">
        <f t="shared" si="63"/>
        <v>12</v>
      </c>
      <c r="E1712" s="14" t="e">
        <f t="shared" si="64"/>
        <v>#DIV/0!</v>
      </c>
    </row>
    <row r="1713" spans="1:5">
      <c r="A1713" s="1">
        <v>37255</v>
      </c>
      <c r="B1713" s="4">
        <v>37255</v>
      </c>
      <c r="C1713" s="14" t="str">
        <f>VLOOKUP($B1713,data!$A$6:$M$15000,10)</f>
        <v>N/A</v>
      </c>
      <c r="D1713" s="11">
        <f t="shared" si="63"/>
        <v>12</v>
      </c>
      <c r="E1713" s="14" t="e">
        <f t="shared" si="64"/>
        <v>#DIV/0!</v>
      </c>
    </row>
    <row r="1714" spans="1:5">
      <c r="A1714" s="1">
        <v>37256</v>
      </c>
      <c r="B1714" s="4">
        <v>37256</v>
      </c>
      <c r="C1714" s="14" t="str">
        <f>VLOOKUP($B1714,data!$A$6:$M$15000,10)</f>
        <v>N/A</v>
      </c>
      <c r="D1714" s="11">
        <f t="shared" si="63"/>
        <v>12</v>
      </c>
      <c r="E1714" s="14" t="e">
        <f t="shared" si="64"/>
        <v>#DIV/0!</v>
      </c>
    </row>
    <row r="1715" spans="1:5">
      <c r="A1715" s="1">
        <v>37257</v>
      </c>
      <c r="B1715" s="4">
        <v>37257</v>
      </c>
      <c r="C1715" s="14" t="str">
        <f>VLOOKUP($B1715,data!$A$6:$M$15000,10)</f>
        <v>N/A</v>
      </c>
      <c r="D1715" s="11">
        <f t="shared" si="63"/>
        <v>1</v>
      </c>
      <c r="E1715" s="14" t="e">
        <f t="shared" si="64"/>
        <v>#DIV/0!</v>
      </c>
    </row>
    <row r="1716" spans="1:5">
      <c r="A1716" s="1">
        <v>37258</v>
      </c>
      <c r="B1716" s="4">
        <v>37258</v>
      </c>
      <c r="C1716" s="14" t="str">
        <f>VLOOKUP($B1716,data!$A$6:$M$15000,10)</f>
        <v>N/A</v>
      </c>
      <c r="D1716" s="11">
        <f t="shared" si="63"/>
        <v>1</v>
      </c>
      <c r="E1716" s="14" t="e">
        <f t="shared" si="64"/>
        <v>#DIV/0!</v>
      </c>
    </row>
    <row r="1717" spans="1:5">
      <c r="A1717" s="1">
        <v>37259</v>
      </c>
      <c r="B1717" s="4">
        <v>37259</v>
      </c>
      <c r="C1717" s="14" t="str">
        <f>VLOOKUP($B1717,data!$A$6:$M$15000,10)</f>
        <v>N/A</v>
      </c>
      <c r="D1717" s="11">
        <f t="shared" si="63"/>
        <v>1</v>
      </c>
      <c r="E1717" s="14" t="e">
        <f t="shared" si="64"/>
        <v>#DIV/0!</v>
      </c>
    </row>
    <row r="1718" spans="1:5">
      <c r="A1718" s="1">
        <v>37260</v>
      </c>
      <c r="B1718" s="4">
        <v>37260</v>
      </c>
      <c r="C1718" s="14" t="str">
        <f>VLOOKUP($B1718,data!$A$6:$M$15000,10)</f>
        <v>N/A</v>
      </c>
      <c r="D1718" s="11">
        <f t="shared" si="63"/>
        <v>1</v>
      </c>
      <c r="E1718" s="14" t="e">
        <f t="shared" si="64"/>
        <v>#DIV/0!</v>
      </c>
    </row>
    <row r="1719" spans="1:5">
      <c r="A1719" s="1">
        <v>37261</v>
      </c>
      <c r="B1719" s="4">
        <v>37261</v>
      </c>
      <c r="C1719" s="14" t="str">
        <f>VLOOKUP($B1719,data!$A$6:$M$15000,10)</f>
        <v>N/A</v>
      </c>
      <c r="D1719" s="11">
        <f t="shared" si="63"/>
        <v>1</v>
      </c>
      <c r="E1719" s="14" t="e">
        <f t="shared" si="64"/>
        <v>#DIV/0!</v>
      </c>
    </row>
    <row r="1720" spans="1:5">
      <c r="A1720" s="1">
        <v>37262</v>
      </c>
      <c r="B1720" s="4">
        <v>37262</v>
      </c>
      <c r="C1720" s="14" t="str">
        <f>VLOOKUP($B1720,data!$A$6:$M$15000,10)</f>
        <v>N/A</v>
      </c>
      <c r="D1720" s="11">
        <f t="shared" si="63"/>
        <v>1</v>
      </c>
      <c r="E1720" s="14" t="e">
        <f t="shared" si="64"/>
        <v>#DIV/0!</v>
      </c>
    </row>
    <row r="1721" spans="1:5">
      <c r="A1721" s="1">
        <v>37263</v>
      </c>
      <c r="B1721" s="4">
        <v>37263</v>
      </c>
      <c r="C1721" s="14" t="str">
        <f>VLOOKUP($B1721,data!$A$6:$M$15000,10)</f>
        <v>N/A</v>
      </c>
      <c r="D1721" s="11">
        <f t="shared" si="63"/>
        <v>1</v>
      </c>
      <c r="E1721" s="14" t="e">
        <f t="shared" si="64"/>
        <v>#DIV/0!</v>
      </c>
    </row>
    <row r="1722" spans="1:5">
      <c r="A1722" s="1">
        <v>37264</v>
      </c>
      <c r="B1722" s="4">
        <v>37264</v>
      </c>
      <c r="C1722" s="14" t="str">
        <f>VLOOKUP($B1722,data!$A$6:$M$15000,10)</f>
        <v>N/A</v>
      </c>
      <c r="D1722" s="11">
        <f t="shared" si="63"/>
        <v>1</v>
      </c>
      <c r="E1722" s="14" t="e">
        <f t="shared" si="64"/>
        <v>#DIV/0!</v>
      </c>
    </row>
    <row r="1723" spans="1:5">
      <c r="A1723" s="1">
        <v>37265</v>
      </c>
      <c r="B1723" s="4">
        <v>37265</v>
      </c>
      <c r="C1723" s="14" t="str">
        <f>VLOOKUP($B1723,data!$A$6:$M$15000,10)</f>
        <v>N/A</v>
      </c>
      <c r="D1723" s="11">
        <f t="shared" si="63"/>
        <v>1</v>
      </c>
      <c r="E1723" s="14" t="e">
        <f t="shared" si="64"/>
        <v>#DIV/0!</v>
      </c>
    </row>
    <row r="1724" spans="1:5">
      <c r="A1724" s="1">
        <v>37266</v>
      </c>
      <c r="B1724" s="4">
        <v>37266</v>
      </c>
      <c r="C1724" s="14" t="str">
        <f>VLOOKUP($B1724,data!$A$6:$M$15000,10)</f>
        <v>N/A</v>
      </c>
      <c r="D1724" s="11">
        <f t="shared" si="63"/>
        <v>1</v>
      </c>
      <c r="E1724" s="14" t="e">
        <f t="shared" si="64"/>
        <v>#DIV/0!</v>
      </c>
    </row>
    <row r="1725" spans="1:5">
      <c r="A1725" s="1">
        <v>37267</v>
      </c>
      <c r="B1725" s="4">
        <v>37267</v>
      </c>
      <c r="C1725" s="14" t="str">
        <f>VLOOKUP($B1725,data!$A$6:$M$15000,10)</f>
        <v>N/A</v>
      </c>
      <c r="D1725" s="11">
        <f t="shared" si="63"/>
        <v>1</v>
      </c>
      <c r="E1725" s="14" t="e">
        <f t="shared" si="64"/>
        <v>#DIV/0!</v>
      </c>
    </row>
    <row r="1726" spans="1:5">
      <c r="A1726" s="1">
        <v>37268</v>
      </c>
      <c r="B1726" s="4">
        <v>37268</v>
      </c>
      <c r="C1726" s="14" t="str">
        <f>VLOOKUP($B1726,data!$A$6:$M$15000,10)</f>
        <v>N/A</v>
      </c>
      <c r="D1726" s="11">
        <f t="shared" si="63"/>
        <v>1</v>
      </c>
      <c r="E1726" s="14" t="e">
        <f t="shared" si="64"/>
        <v>#DIV/0!</v>
      </c>
    </row>
    <row r="1727" spans="1:5">
      <c r="A1727" s="1">
        <v>37269</v>
      </c>
      <c r="B1727" s="4">
        <v>37269</v>
      </c>
      <c r="C1727" s="14" t="str">
        <f>VLOOKUP($B1727,data!$A$6:$M$15000,10)</f>
        <v>N/A</v>
      </c>
      <c r="D1727" s="11">
        <f t="shared" si="63"/>
        <v>1</v>
      </c>
      <c r="E1727" s="14" t="e">
        <f t="shared" si="64"/>
        <v>#DIV/0!</v>
      </c>
    </row>
    <row r="1728" spans="1:5">
      <c r="A1728" s="1">
        <v>37270</v>
      </c>
      <c r="B1728" s="4">
        <v>37270</v>
      </c>
      <c r="C1728" s="14" t="str">
        <f>VLOOKUP($B1728,data!$A$6:$M$15000,10)</f>
        <v>N/A</v>
      </c>
      <c r="D1728" s="11">
        <f t="shared" si="63"/>
        <v>1</v>
      </c>
      <c r="E1728" s="14" t="e">
        <f t="shared" si="64"/>
        <v>#DIV/0!</v>
      </c>
    </row>
    <row r="1729" spans="1:5">
      <c r="A1729" s="1">
        <v>37271</v>
      </c>
      <c r="B1729" s="4">
        <v>37271</v>
      </c>
      <c r="C1729" s="14" t="str">
        <f>VLOOKUP($B1729,data!$A$6:$M$15000,10)</f>
        <v>N/A</v>
      </c>
      <c r="D1729" s="11">
        <f t="shared" si="63"/>
        <v>1</v>
      </c>
      <c r="E1729" s="14" t="e">
        <f t="shared" si="64"/>
        <v>#DIV/0!</v>
      </c>
    </row>
    <row r="1730" spans="1:5">
      <c r="A1730" s="1">
        <v>37272</v>
      </c>
      <c r="B1730" s="4">
        <v>37272</v>
      </c>
      <c r="C1730" s="14" t="str">
        <f>VLOOKUP($B1730,data!$A$6:$M$15000,10)</f>
        <v>N/A</v>
      </c>
      <c r="D1730" s="11">
        <f t="shared" si="63"/>
        <v>1</v>
      </c>
      <c r="E1730" s="14" t="e">
        <f t="shared" si="64"/>
        <v>#DIV/0!</v>
      </c>
    </row>
    <row r="1731" spans="1:5">
      <c r="A1731" s="1">
        <v>37273</v>
      </c>
      <c r="B1731" s="4">
        <v>37273</v>
      </c>
      <c r="C1731" s="14" t="str">
        <f>VLOOKUP($B1731,data!$A$6:$M$15000,10)</f>
        <v>N/A</v>
      </c>
      <c r="D1731" s="11">
        <f t="shared" si="63"/>
        <v>1</v>
      </c>
      <c r="E1731" s="14" t="e">
        <f t="shared" si="64"/>
        <v>#DIV/0!</v>
      </c>
    </row>
    <row r="1732" spans="1:5">
      <c r="A1732" s="1">
        <v>37274</v>
      </c>
      <c r="B1732" s="4">
        <v>37274</v>
      </c>
      <c r="C1732" s="14" t="str">
        <f>VLOOKUP($B1732,data!$A$6:$M$15000,10)</f>
        <v>N/A</v>
      </c>
      <c r="D1732" s="11">
        <f t="shared" si="63"/>
        <v>1</v>
      </c>
      <c r="E1732" s="14" t="e">
        <f t="shared" si="64"/>
        <v>#DIV/0!</v>
      </c>
    </row>
    <row r="1733" spans="1:5">
      <c r="A1733" s="1">
        <v>37275</v>
      </c>
      <c r="B1733" s="4">
        <v>37275</v>
      </c>
      <c r="C1733" s="14" t="str">
        <f>VLOOKUP($B1733,data!$A$6:$M$15000,10)</f>
        <v>N/A</v>
      </c>
      <c r="D1733" s="11">
        <f t="shared" si="63"/>
        <v>1</v>
      </c>
      <c r="E1733" s="14" t="e">
        <f t="shared" si="64"/>
        <v>#DIV/0!</v>
      </c>
    </row>
    <row r="1734" spans="1:5">
      <c r="A1734" s="1">
        <v>37276</v>
      </c>
      <c r="B1734" s="4">
        <v>37276</v>
      </c>
      <c r="C1734" s="14" t="str">
        <f>VLOOKUP($B1734,data!$A$6:$M$15000,10)</f>
        <v>N/A</v>
      </c>
      <c r="D1734" s="11">
        <f t="shared" ref="D1734:D1797" si="65">IF(B1734&lt;&gt;"",MONTH(B1734),0)</f>
        <v>1</v>
      </c>
      <c r="E1734" s="14" t="e">
        <f t="shared" ref="E1734:E1797" si="66">AVERAGE(C1728:C1734)</f>
        <v>#DIV/0!</v>
      </c>
    </row>
    <row r="1735" spans="1:5">
      <c r="A1735" s="1">
        <v>37277</v>
      </c>
      <c r="B1735" s="4">
        <v>37277</v>
      </c>
      <c r="C1735" s="14" t="str">
        <f>VLOOKUP($B1735,data!$A$6:$M$15000,10)</f>
        <v>N/A</v>
      </c>
      <c r="D1735" s="11">
        <f t="shared" si="65"/>
        <v>1</v>
      </c>
      <c r="E1735" s="14" t="e">
        <f t="shared" si="66"/>
        <v>#DIV/0!</v>
      </c>
    </row>
    <row r="1736" spans="1:5">
      <c r="A1736" s="1">
        <v>37278</v>
      </c>
      <c r="B1736" s="4">
        <v>37278</v>
      </c>
      <c r="C1736" s="14" t="str">
        <f>VLOOKUP($B1736,data!$A$6:$M$15000,10)</f>
        <v>N/A</v>
      </c>
      <c r="D1736" s="11">
        <f t="shared" si="65"/>
        <v>1</v>
      </c>
      <c r="E1736" s="14" t="e">
        <f t="shared" si="66"/>
        <v>#DIV/0!</v>
      </c>
    </row>
    <row r="1737" spans="1:5">
      <c r="A1737" s="1">
        <v>37279</v>
      </c>
      <c r="B1737" s="4">
        <v>37279</v>
      </c>
      <c r="C1737" s="14" t="str">
        <f>VLOOKUP($B1737,data!$A$6:$M$15000,10)</f>
        <v>N/A</v>
      </c>
      <c r="D1737" s="11">
        <f t="shared" si="65"/>
        <v>1</v>
      </c>
      <c r="E1737" s="14" t="e">
        <f t="shared" si="66"/>
        <v>#DIV/0!</v>
      </c>
    </row>
    <row r="1738" spans="1:5">
      <c r="A1738" s="1">
        <v>37280</v>
      </c>
      <c r="B1738" s="4">
        <v>37280</v>
      </c>
      <c r="C1738" s="14" t="str">
        <f>VLOOKUP($B1738,data!$A$6:$M$15000,10)</f>
        <v>N/A</v>
      </c>
      <c r="D1738" s="11">
        <f t="shared" si="65"/>
        <v>1</v>
      </c>
      <c r="E1738" s="14" t="e">
        <f t="shared" si="66"/>
        <v>#DIV/0!</v>
      </c>
    </row>
    <row r="1739" spans="1:5">
      <c r="A1739" s="1">
        <v>37281</v>
      </c>
      <c r="B1739" s="4">
        <v>37281</v>
      </c>
      <c r="C1739" s="14" t="str">
        <f>VLOOKUP($B1739,data!$A$6:$M$15000,10)</f>
        <v>N/A</v>
      </c>
      <c r="D1739" s="11">
        <f t="shared" si="65"/>
        <v>1</v>
      </c>
      <c r="E1739" s="14" t="e">
        <f t="shared" si="66"/>
        <v>#DIV/0!</v>
      </c>
    </row>
    <row r="1740" spans="1:5">
      <c r="A1740" s="1">
        <v>37282</v>
      </c>
      <c r="B1740" s="4">
        <v>37282</v>
      </c>
      <c r="C1740" s="14" t="str">
        <f>VLOOKUP($B1740,data!$A$6:$M$15000,10)</f>
        <v>N/A</v>
      </c>
      <c r="D1740" s="11">
        <f t="shared" si="65"/>
        <v>1</v>
      </c>
      <c r="E1740" s="14" t="e">
        <f t="shared" si="66"/>
        <v>#DIV/0!</v>
      </c>
    </row>
    <row r="1741" spans="1:5">
      <c r="A1741" s="1">
        <v>37283</v>
      </c>
      <c r="B1741" s="4">
        <v>37283</v>
      </c>
      <c r="C1741" s="14" t="str">
        <f>VLOOKUP($B1741,data!$A$6:$M$15000,10)</f>
        <v>N/A</v>
      </c>
      <c r="D1741" s="11">
        <f t="shared" si="65"/>
        <v>1</v>
      </c>
      <c r="E1741" s="14" t="e">
        <f t="shared" si="66"/>
        <v>#DIV/0!</v>
      </c>
    </row>
    <row r="1742" spans="1:5">
      <c r="A1742" s="1">
        <v>37284</v>
      </c>
      <c r="B1742" s="4">
        <v>37284</v>
      </c>
      <c r="C1742" s="14" t="str">
        <f>VLOOKUP($B1742,data!$A$6:$M$15000,10)</f>
        <v>N/A</v>
      </c>
      <c r="D1742" s="11">
        <f t="shared" si="65"/>
        <v>1</v>
      </c>
      <c r="E1742" s="14" t="e">
        <f t="shared" si="66"/>
        <v>#DIV/0!</v>
      </c>
    </row>
    <row r="1743" spans="1:5">
      <c r="A1743" s="1">
        <v>37285</v>
      </c>
      <c r="B1743" s="4">
        <v>37285</v>
      </c>
      <c r="C1743" s="14" t="str">
        <f>VLOOKUP($B1743,data!$A$6:$M$15000,10)</f>
        <v>N/A</v>
      </c>
      <c r="D1743" s="11">
        <f t="shared" si="65"/>
        <v>1</v>
      </c>
      <c r="E1743" s="14" t="e">
        <f t="shared" si="66"/>
        <v>#DIV/0!</v>
      </c>
    </row>
    <row r="1744" spans="1:5">
      <c r="A1744" s="1">
        <v>37286</v>
      </c>
      <c r="B1744" s="4">
        <v>37286</v>
      </c>
      <c r="C1744" s="14" t="str">
        <f>VLOOKUP($B1744,data!$A$6:$M$15000,10)</f>
        <v>N/A</v>
      </c>
      <c r="D1744" s="11">
        <f t="shared" si="65"/>
        <v>1</v>
      </c>
      <c r="E1744" s="14" t="e">
        <f t="shared" si="66"/>
        <v>#DIV/0!</v>
      </c>
    </row>
    <row r="1745" spans="1:5">
      <c r="A1745" s="1">
        <v>37287</v>
      </c>
      <c r="B1745" s="4">
        <v>37287</v>
      </c>
      <c r="C1745" s="14" t="str">
        <f>VLOOKUP($B1745,data!$A$6:$M$15000,10)</f>
        <v>N/A</v>
      </c>
      <c r="D1745" s="11">
        <f t="shared" si="65"/>
        <v>1</v>
      </c>
      <c r="E1745" s="14" t="e">
        <f t="shared" si="66"/>
        <v>#DIV/0!</v>
      </c>
    </row>
    <row r="1746" spans="1:5">
      <c r="A1746" s="1">
        <v>37288</v>
      </c>
      <c r="B1746" s="4">
        <v>37288</v>
      </c>
      <c r="C1746" s="14" t="str">
        <f>VLOOKUP($B1746,data!$A$6:$M$15000,10)</f>
        <v>N/A</v>
      </c>
      <c r="D1746" s="11">
        <f t="shared" si="65"/>
        <v>2</v>
      </c>
      <c r="E1746" s="14" t="e">
        <f t="shared" si="66"/>
        <v>#DIV/0!</v>
      </c>
    </row>
    <row r="1747" spans="1:5">
      <c r="A1747" s="1">
        <v>37289</v>
      </c>
      <c r="B1747" s="4">
        <v>37289</v>
      </c>
      <c r="C1747" s="14" t="str">
        <f>VLOOKUP($B1747,data!$A$6:$M$15000,10)</f>
        <v>N/A</v>
      </c>
      <c r="D1747" s="11">
        <f t="shared" si="65"/>
        <v>2</v>
      </c>
      <c r="E1747" s="14" t="e">
        <f t="shared" si="66"/>
        <v>#DIV/0!</v>
      </c>
    </row>
    <row r="1748" spans="1:5">
      <c r="A1748" s="1">
        <v>37290</v>
      </c>
      <c r="B1748" s="4">
        <v>37290</v>
      </c>
      <c r="C1748" s="14" t="str">
        <f>VLOOKUP($B1748,data!$A$6:$M$15000,10)</f>
        <v>N/A</v>
      </c>
      <c r="D1748" s="11">
        <f t="shared" si="65"/>
        <v>2</v>
      </c>
      <c r="E1748" s="14" t="e">
        <f t="shared" si="66"/>
        <v>#DIV/0!</v>
      </c>
    </row>
    <row r="1749" spans="1:5">
      <c r="A1749" s="1">
        <v>37291</v>
      </c>
      <c r="B1749" s="4">
        <v>37291</v>
      </c>
      <c r="C1749" s="14" t="str">
        <f>VLOOKUP($B1749,data!$A$6:$M$15000,10)</f>
        <v>N/A</v>
      </c>
      <c r="D1749" s="11">
        <f t="shared" si="65"/>
        <v>2</v>
      </c>
      <c r="E1749" s="14" t="e">
        <f t="shared" si="66"/>
        <v>#DIV/0!</v>
      </c>
    </row>
    <row r="1750" spans="1:5">
      <c r="A1750" s="1">
        <v>37292</v>
      </c>
      <c r="B1750" s="4">
        <v>37292</v>
      </c>
      <c r="C1750" s="14" t="str">
        <f>VLOOKUP($B1750,data!$A$6:$M$15000,10)</f>
        <v>N/A</v>
      </c>
      <c r="D1750" s="11">
        <f t="shared" si="65"/>
        <v>2</v>
      </c>
      <c r="E1750" s="14" t="e">
        <f t="shared" si="66"/>
        <v>#DIV/0!</v>
      </c>
    </row>
    <row r="1751" spans="1:5">
      <c r="A1751" s="1">
        <v>37293</v>
      </c>
      <c r="B1751" s="4">
        <v>37293</v>
      </c>
      <c r="C1751" s="14" t="str">
        <f>VLOOKUP($B1751,data!$A$6:$M$15000,10)</f>
        <v>N/A</v>
      </c>
      <c r="D1751" s="11">
        <f t="shared" si="65"/>
        <v>2</v>
      </c>
      <c r="E1751" s="14" t="e">
        <f t="shared" si="66"/>
        <v>#DIV/0!</v>
      </c>
    </row>
    <row r="1752" spans="1:5">
      <c r="A1752" s="1">
        <v>37294</v>
      </c>
      <c r="B1752" s="4">
        <v>37294</v>
      </c>
      <c r="C1752" s="14" t="str">
        <f>VLOOKUP($B1752,data!$A$6:$M$15000,10)</f>
        <v>N/A</v>
      </c>
      <c r="D1752" s="11">
        <f t="shared" si="65"/>
        <v>2</v>
      </c>
      <c r="E1752" s="14" t="e">
        <f t="shared" si="66"/>
        <v>#DIV/0!</v>
      </c>
    </row>
    <row r="1753" spans="1:5">
      <c r="A1753" s="1">
        <v>37295</v>
      </c>
      <c r="B1753" s="4">
        <v>37295</v>
      </c>
      <c r="C1753" s="14" t="str">
        <f>VLOOKUP($B1753,data!$A$6:$M$15000,10)</f>
        <v>N/A</v>
      </c>
      <c r="D1753" s="11">
        <f t="shared" si="65"/>
        <v>2</v>
      </c>
      <c r="E1753" s="14" t="e">
        <f t="shared" si="66"/>
        <v>#DIV/0!</v>
      </c>
    </row>
    <row r="1754" spans="1:5">
      <c r="A1754" s="1">
        <v>37296</v>
      </c>
      <c r="B1754" s="4">
        <v>37296</v>
      </c>
      <c r="C1754" s="14" t="str">
        <f>VLOOKUP($B1754,data!$A$6:$M$15000,10)</f>
        <v>N/A</v>
      </c>
      <c r="D1754" s="11">
        <f t="shared" si="65"/>
        <v>2</v>
      </c>
      <c r="E1754" s="14" t="e">
        <f t="shared" si="66"/>
        <v>#DIV/0!</v>
      </c>
    </row>
    <row r="1755" spans="1:5">
      <c r="A1755" s="1">
        <v>37297</v>
      </c>
      <c r="B1755" s="4">
        <v>37297</v>
      </c>
      <c r="C1755" s="14" t="str">
        <f>VLOOKUP($B1755,data!$A$6:$M$15000,10)</f>
        <v>N/A</v>
      </c>
      <c r="D1755" s="11">
        <f t="shared" si="65"/>
        <v>2</v>
      </c>
      <c r="E1755" s="14" t="e">
        <f t="shared" si="66"/>
        <v>#DIV/0!</v>
      </c>
    </row>
    <row r="1756" spans="1:5">
      <c r="A1756" s="1">
        <v>37298</v>
      </c>
      <c r="B1756" s="4">
        <v>37298</v>
      </c>
      <c r="C1756" s="14" t="str">
        <f>VLOOKUP($B1756,data!$A$6:$M$15000,10)</f>
        <v>N/A</v>
      </c>
      <c r="D1756" s="11">
        <f t="shared" si="65"/>
        <v>2</v>
      </c>
      <c r="E1756" s="14" t="e">
        <f t="shared" si="66"/>
        <v>#DIV/0!</v>
      </c>
    </row>
    <row r="1757" spans="1:5">
      <c r="A1757" s="1">
        <v>37299</v>
      </c>
      <c r="B1757" s="4">
        <v>37299</v>
      </c>
      <c r="C1757" s="14" t="str">
        <f>VLOOKUP($B1757,data!$A$6:$M$15000,10)</f>
        <v>N/A</v>
      </c>
      <c r="D1757" s="11">
        <f t="shared" si="65"/>
        <v>2</v>
      </c>
      <c r="E1757" s="14" t="e">
        <f t="shared" si="66"/>
        <v>#DIV/0!</v>
      </c>
    </row>
    <row r="1758" spans="1:5">
      <c r="A1758" s="1">
        <v>37300</v>
      </c>
      <c r="B1758" s="4">
        <v>37300</v>
      </c>
      <c r="C1758" s="14" t="str">
        <f>VLOOKUP($B1758,data!$A$6:$M$15000,10)</f>
        <v>N/A</v>
      </c>
      <c r="D1758" s="11">
        <f t="shared" si="65"/>
        <v>2</v>
      </c>
      <c r="E1758" s="14" t="e">
        <f t="shared" si="66"/>
        <v>#DIV/0!</v>
      </c>
    </row>
    <row r="1759" spans="1:5">
      <c r="A1759" s="1">
        <v>37301</v>
      </c>
      <c r="B1759" s="4">
        <v>37301</v>
      </c>
      <c r="C1759" s="14" t="str">
        <f>VLOOKUP($B1759,data!$A$6:$M$15000,10)</f>
        <v>N/A</v>
      </c>
      <c r="D1759" s="11">
        <f t="shared" si="65"/>
        <v>2</v>
      </c>
      <c r="E1759" s="14" t="e">
        <f t="shared" si="66"/>
        <v>#DIV/0!</v>
      </c>
    </row>
    <row r="1760" spans="1:5">
      <c r="A1760" s="1">
        <v>37302</v>
      </c>
      <c r="B1760" s="4">
        <v>37302</v>
      </c>
      <c r="C1760" s="14" t="str">
        <f>VLOOKUP($B1760,data!$A$6:$M$15000,10)</f>
        <v>N/A</v>
      </c>
      <c r="D1760" s="11">
        <f t="shared" si="65"/>
        <v>2</v>
      </c>
      <c r="E1760" s="14" t="e">
        <f t="shared" si="66"/>
        <v>#DIV/0!</v>
      </c>
    </row>
    <row r="1761" spans="1:5">
      <c r="A1761" s="1">
        <v>37303</v>
      </c>
      <c r="B1761" s="4">
        <v>37303</v>
      </c>
      <c r="C1761" s="14" t="str">
        <f>VLOOKUP($B1761,data!$A$6:$M$15000,10)</f>
        <v>N/A</v>
      </c>
      <c r="D1761" s="11">
        <f t="shared" si="65"/>
        <v>2</v>
      </c>
      <c r="E1761" s="14" t="e">
        <f t="shared" si="66"/>
        <v>#DIV/0!</v>
      </c>
    </row>
    <row r="1762" spans="1:5">
      <c r="A1762" s="1">
        <v>37304</v>
      </c>
      <c r="B1762" s="4">
        <v>37304</v>
      </c>
      <c r="C1762" s="14" t="str">
        <f>VLOOKUP($B1762,data!$A$6:$M$15000,10)</f>
        <v>N/A</v>
      </c>
      <c r="D1762" s="11">
        <f t="shared" si="65"/>
        <v>2</v>
      </c>
      <c r="E1762" s="14" t="e">
        <f t="shared" si="66"/>
        <v>#DIV/0!</v>
      </c>
    </row>
    <row r="1763" spans="1:5">
      <c r="A1763" s="1">
        <v>37305</v>
      </c>
      <c r="B1763" s="4">
        <v>37305</v>
      </c>
      <c r="C1763" s="14" t="str">
        <f>VLOOKUP($B1763,data!$A$6:$M$15000,10)</f>
        <v>N/A</v>
      </c>
      <c r="D1763" s="11">
        <f t="shared" si="65"/>
        <v>2</v>
      </c>
      <c r="E1763" s="14" t="e">
        <f t="shared" si="66"/>
        <v>#DIV/0!</v>
      </c>
    </row>
    <row r="1764" spans="1:5">
      <c r="A1764" s="1">
        <v>37306</v>
      </c>
      <c r="B1764" s="4">
        <v>37306</v>
      </c>
      <c r="C1764" s="14" t="str">
        <f>VLOOKUP($B1764,data!$A$6:$M$15000,10)</f>
        <v>N/A</v>
      </c>
      <c r="D1764" s="11">
        <f t="shared" si="65"/>
        <v>2</v>
      </c>
      <c r="E1764" s="14" t="e">
        <f t="shared" si="66"/>
        <v>#DIV/0!</v>
      </c>
    </row>
    <row r="1765" spans="1:5">
      <c r="A1765" s="1">
        <v>37307</v>
      </c>
      <c r="B1765" s="4">
        <v>37307</v>
      </c>
      <c r="C1765" s="14" t="str">
        <f>VLOOKUP($B1765,data!$A$6:$M$15000,10)</f>
        <v>N/A</v>
      </c>
      <c r="D1765" s="11">
        <f t="shared" si="65"/>
        <v>2</v>
      </c>
      <c r="E1765" s="14" t="e">
        <f t="shared" si="66"/>
        <v>#DIV/0!</v>
      </c>
    </row>
    <row r="1766" spans="1:5">
      <c r="A1766" s="1">
        <v>37308</v>
      </c>
      <c r="B1766" s="4">
        <v>37308</v>
      </c>
      <c r="C1766" s="14" t="str">
        <f>VLOOKUP($B1766,data!$A$6:$M$15000,10)</f>
        <v>N/A</v>
      </c>
      <c r="D1766" s="11">
        <f t="shared" si="65"/>
        <v>2</v>
      </c>
      <c r="E1766" s="14" t="e">
        <f t="shared" si="66"/>
        <v>#DIV/0!</v>
      </c>
    </row>
    <row r="1767" spans="1:5">
      <c r="A1767" s="1">
        <v>37309</v>
      </c>
      <c r="B1767" s="4">
        <v>37309</v>
      </c>
      <c r="C1767" s="14" t="str">
        <f>VLOOKUP($B1767,data!$A$6:$M$15000,10)</f>
        <v>N/A</v>
      </c>
      <c r="D1767" s="11">
        <f t="shared" si="65"/>
        <v>2</v>
      </c>
      <c r="E1767" s="14" t="e">
        <f t="shared" si="66"/>
        <v>#DIV/0!</v>
      </c>
    </row>
    <row r="1768" spans="1:5">
      <c r="A1768" s="1">
        <v>37310</v>
      </c>
      <c r="B1768" s="4">
        <v>37310</v>
      </c>
      <c r="C1768" s="14" t="str">
        <f>VLOOKUP($B1768,data!$A$6:$M$15000,10)</f>
        <v>N/A</v>
      </c>
      <c r="D1768" s="11">
        <f t="shared" si="65"/>
        <v>2</v>
      </c>
      <c r="E1768" s="14" t="e">
        <f t="shared" si="66"/>
        <v>#DIV/0!</v>
      </c>
    </row>
    <row r="1769" spans="1:5">
      <c r="A1769" s="1">
        <v>37311</v>
      </c>
      <c r="B1769" s="4">
        <v>37311</v>
      </c>
      <c r="C1769" s="14" t="str">
        <f>VLOOKUP($B1769,data!$A$6:$M$15000,10)</f>
        <v>N/A</v>
      </c>
      <c r="D1769" s="11">
        <f t="shared" si="65"/>
        <v>2</v>
      </c>
      <c r="E1769" s="14" t="e">
        <f t="shared" si="66"/>
        <v>#DIV/0!</v>
      </c>
    </row>
    <row r="1770" spans="1:5">
      <c r="A1770" s="1">
        <v>37312</v>
      </c>
      <c r="B1770" s="4">
        <v>37312</v>
      </c>
      <c r="C1770" s="14" t="str">
        <f>VLOOKUP($B1770,data!$A$6:$M$15000,10)</f>
        <v>N/A</v>
      </c>
      <c r="D1770" s="11">
        <f t="shared" si="65"/>
        <v>2</v>
      </c>
      <c r="E1770" s="14" t="e">
        <f t="shared" si="66"/>
        <v>#DIV/0!</v>
      </c>
    </row>
    <row r="1771" spans="1:5">
      <c r="A1771" s="1">
        <v>37313</v>
      </c>
      <c r="B1771" s="4">
        <v>37313</v>
      </c>
      <c r="C1771" s="14" t="str">
        <f>VLOOKUP($B1771,data!$A$6:$M$15000,10)</f>
        <v>N/A</v>
      </c>
      <c r="D1771" s="11">
        <f t="shared" si="65"/>
        <v>2</v>
      </c>
      <c r="E1771" s="14" t="e">
        <f t="shared" si="66"/>
        <v>#DIV/0!</v>
      </c>
    </row>
    <row r="1772" spans="1:5">
      <c r="A1772" s="1">
        <v>37314</v>
      </c>
      <c r="B1772" s="4">
        <v>37314</v>
      </c>
      <c r="C1772" s="14" t="str">
        <f>VLOOKUP($B1772,data!$A$6:$M$15000,10)</f>
        <v>N/A</v>
      </c>
      <c r="D1772" s="11">
        <f t="shared" si="65"/>
        <v>2</v>
      </c>
      <c r="E1772" s="14" t="e">
        <f t="shared" si="66"/>
        <v>#DIV/0!</v>
      </c>
    </row>
    <row r="1773" spans="1:5">
      <c r="A1773" s="1">
        <v>37315</v>
      </c>
      <c r="B1773" s="4">
        <v>37315</v>
      </c>
      <c r="C1773" s="14" t="str">
        <f>VLOOKUP($B1773,data!$A$6:$M$15000,10)</f>
        <v>N/A</v>
      </c>
      <c r="D1773" s="11">
        <f t="shared" si="65"/>
        <v>2</v>
      </c>
      <c r="E1773" s="14" t="e">
        <f t="shared" si="66"/>
        <v>#DIV/0!</v>
      </c>
    </row>
    <row r="1774" spans="1:5">
      <c r="A1774" s="1">
        <v>37316</v>
      </c>
      <c r="B1774" s="4">
        <v>37316</v>
      </c>
      <c r="C1774" s="14" t="str">
        <f>VLOOKUP($B1774,data!$A$6:$M$15000,10)</f>
        <v>N/A</v>
      </c>
      <c r="D1774" s="11">
        <f t="shared" si="65"/>
        <v>3</v>
      </c>
      <c r="E1774" s="14" t="e">
        <f t="shared" si="66"/>
        <v>#DIV/0!</v>
      </c>
    </row>
    <row r="1775" spans="1:5">
      <c r="A1775" s="1">
        <v>37317</v>
      </c>
      <c r="B1775" s="4">
        <v>37317</v>
      </c>
      <c r="C1775" s="14" t="str">
        <f>VLOOKUP($B1775,data!$A$6:$M$15000,10)</f>
        <v>N/A</v>
      </c>
      <c r="D1775" s="11">
        <f t="shared" si="65"/>
        <v>3</v>
      </c>
      <c r="E1775" s="14" t="e">
        <f t="shared" si="66"/>
        <v>#DIV/0!</v>
      </c>
    </row>
    <row r="1776" spans="1:5">
      <c r="A1776" s="1">
        <v>37318</v>
      </c>
      <c r="B1776" s="4">
        <v>37318</v>
      </c>
      <c r="C1776" s="14" t="str">
        <f>VLOOKUP($B1776,data!$A$6:$M$15000,10)</f>
        <v>N/A</v>
      </c>
      <c r="D1776" s="11">
        <f t="shared" si="65"/>
        <v>3</v>
      </c>
      <c r="E1776" s="14" t="e">
        <f t="shared" si="66"/>
        <v>#DIV/0!</v>
      </c>
    </row>
    <row r="1777" spans="1:5">
      <c r="A1777" s="1">
        <v>37319</v>
      </c>
      <c r="B1777" s="4">
        <v>37319</v>
      </c>
      <c r="C1777" s="14" t="str">
        <f>VLOOKUP($B1777,data!$A$6:$M$15000,10)</f>
        <v>N/A</v>
      </c>
      <c r="D1777" s="11">
        <f t="shared" si="65"/>
        <v>3</v>
      </c>
      <c r="E1777" s="14" t="e">
        <f t="shared" si="66"/>
        <v>#DIV/0!</v>
      </c>
    </row>
    <row r="1778" spans="1:5">
      <c r="A1778" s="1">
        <v>37320</v>
      </c>
      <c r="B1778" s="4">
        <v>37320</v>
      </c>
      <c r="C1778" s="14" t="str">
        <f>VLOOKUP($B1778,data!$A$6:$M$15000,10)</f>
        <v>N/A</v>
      </c>
      <c r="D1778" s="11">
        <f t="shared" si="65"/>
        <v>3</v>
      </c>
      <c r="E1778" s="14" t="e">
        <f t="shared" si="66"/>
        <v>#DIV/0!</v>
      </c>
    </row>
    <row r="1779" spans="1:5">
      <c r="A1779" s="1">
        <v>37321</v>
      </c>
      <c r="B1779" s="4">
        <v>37321</v>
      </c>
      <c r="C1779" s="14" t="str">
        <f>VLOOKUP($B1779,data!$A$6:$M$15000,10)</f>
        <v>N/A</v>
      </c>
      <c r="D1779" s="11">
        <f t="shared" si="65"/>
        <v>3</v>
      </c>
      <c r="E1779" s="14" t="e">
        <f t="shared" si="66"/>
        <v>#DIV/0!</v>
      </c>
    </row>
    <row r="1780" spans="1:5">
      <c r="A1780" s="1">
        <v>37322</v>
      </c>
      <c r="B1780" s="4">
        <v>37322</v>
      </c>
      <c r="C1780" s="14" t="str">
        <f>VLOOKUP($B1780,data!$A$6:$M$15000,10)</f>
        <v>N/A</v>
      </c>
      <c r="D1780" s="11">
        <f t="shared" si="65"/>
        <v>3</v>
      </c>
      <c r="E1780" s="14" t="e">
        <f t="shared" si="66"/>
        <v>#DIV/0!</v>
      </c>
    </row>
    <row r="1781" spans="1:5">
      <c r="A1781" s="1">
        <v>37323</v>
      </c>
      <c r="B1781" s="4">
        <v>37323</v>
      </c>
      <c r="C1781" s="14" t="str">
        <f>VLOOKUP($B1781,data!$A$6:$M$15000,10)</f>
        <v>N/A</v>
      </c>
      <c r="D1781" s="11">
        <f t="shared" si="65"/>
        <v>3</v>
      </c>
      <c r="E1781" s="14" t="e">
        <f t="shared" si="66"/>
        <v>#DIV/0!</v>
      </c>
    </row>
    <row r="1782" spans="1:5">
      <c r="A1782" s="1">
        <v>37324</v>
      </c>
      <c r="B1782" s="4">
        <v>37324</v>
      </c>
      <c r="C1782" s="14" t="str">
        <f>VLOOKUP($B1782,data!$A$6:$M$15000,10)</f>
        <v>N/A</v>
      </c>
      <c r="D1782" s="11">
        <f t="shared" si="65"/>
        <v>3</v>
      </c>
      <c r="E1782" s="14" t="e">
        <f t="shared" si="66"/>
        <v>#DIV/0!</v>
      </c>
    </row>
    <row r="1783" spans="1:5">
      <c r="A1783" s="1">
        <v>37325</v>
      </c>
      <c r="B1783" s="4">
        <v>37325</v>
      </c>
      <c r="C1783" s="14" t="str">
        <f>VLOOKUP($B1783,data!$A$6:$M$15000,10)</f>
        <v>N/A</v>
      </c>
      <c r="D1783" s="11">
        <f t="shared" si="65"/>
        <v>3</v>
      </c>
      <c r="E1783" s="14" t="e">
        <f t="shared" si="66"/>
        <v>#DIV/0!</v>
      </c>
    </row>
    <row r="1784" spans="1:5">
      <c r="A1784" s="1">
        <v>37326</v>
      </c>
      <c r="B1784" s="4">
        <v>37326</v>
      </c>
      <c r="C1784" s="14" t="str">
        <f>VLOOKUP($B1784,data!$A$6:$M$15000,10)</f>
        <v>N/A</v>
      </c>
      <c r="D1784" s="11">
        <f t="shared" si="65"/>
        <v>3</v>
      </c>
      <c r="E1784" s="14" t="e">
        <f t="shared" si="66"/>
        <v>#DIV/0!</v>
      </c>
    </row>
    <row r="1785" spans="1:5">
      <c r="A1785" s="1">
        <v>37327</v>
      </c>
      <c r="B1785" s="4">
        <v>37327</v>
      </c>
      <c r="C1785" s="14" t="str">
        <f>VLOOKUP($B1785,data!$A$6:$M$15000,10)</f>
        <v>N/A</v>
      </c>
      <c r="D1785" s="11">
        <f t="shared" si="65"/>
        <v>3</v>
      </c>
      <c r="E1785" s="14" t="e">
        <f t="shared" si="66"/>
        <v>#DIV/0!</v>
      </c>
    </row>
    <row r="1786" spans="1:5">
      <c r="A1786" s="1">
        <v>37328</v>
      </c>
      <c r="B1786" s="4">
        <v>37328</v>
      </c>
      <c r="C1786" s="14" t="str">
        <f>VLOOKUP($B1786,data!$A$6:$M$15000,10)</f>
        <v>N/A</v>
      </c>
      <c r="D1786" s="11">
        <f t="shared" si="65"/>
        <v>3</v>
      </c>
      <c r="E1786" s="14" t="e">
        <f t="shared" si="66"/>
        <v>#DIV/0!</v>
      </c>
    </row>
    <row r="1787" spans="1:5">
      <c r="A1787" s="1">
        <v>37329</v>
      </c>
      <c r="B1787" s="4">
        <v>37329</v>
      </c>
      <c r="C1787" s="14" t="str">
        <f>VLOOKUP($B1787,data!$A$6:$M$15000,10)</f>
        <v>N/A</v>
      </c>
      <c r="D1787" s="11">
        <f t="shared" si="65"/>
        <v>3</v>
      </c>
      <c r="E1787" s="14" t="e">
        <f t="shared" si="66"/>
        <v>#DIV/0!</v>
      </c>
    </row>
    <row r="1788" spans="1:5">
      <c r="A1788" s="1">
        <v>37330</v>
      </c>
      <c r="B1788" s="4">
        <v>37330</v>
      </c>
      <c r="C1788" s="14" t="str">
        <f>VLOOKUP($B1788,data!$A$6:$M$15000,10)</f>
        <v>N/A</v>
      </c>
      <c r="D1788" s="11">
        <f t="shared" si="65"/>
        <v>3</v>
      </c>
      <c r="E1788" s="14" t="e">
        <f t="shared" si="66"/>
        <v>#DIV/0!</v>
      </c>
    </row>
    <row r="1789" spans="1:5">
      <c r="A1789" s="1">
        <v>37331</v>
      </c>
      <c r="B1789" s="4">
        <v>37331</v>
      </c>
      <c r="C1789" s="14" t="str">
        <f>VLOOKUP($B1789,data!$A$6:$M$15000,10)</f>
        <v>N/A</v>
      </c>
      <c r="D1789" s="11">
        <f t="shared" si="65"/>
        <v>3</v>
      </c>
      <c r="E1789" s="14" t="e">
        <f t="shared" si="66"/>
        <v>#DIV/0!</v>
      </c>
    </row>
    <row r="1790" spans="1:5">
      <c r="A1790" s="1">
        <v>37332</v>
      </c>
      <c r="B1790" s="4">
        <v>37332</v>
      </c>
      <c r="C1790" s="14" t="str">
        <f>VLOOKUP($B1790,data!$A$6:$M$15000,10)</f>
        <v>N/A</v>
      </c>
      <c r="D1790" s="11">
        <f t="shared" si="65"/>
        <v>3</v>
      </c>
      <c r="E1790" s="14" t="e">
        <f t="shared" si="66"/>
        <v>#DIV/0!</v>
      </c>
    </row>
    <row r="1791" spans="1:5">
      <c r="A1791" s="1">
        <v>37333</v>
      </c>
      <c r="B1791" s="4">
        <v>37333</v>
      </c>
      <c r="C1791" s="14" t="str">
        <f>VLOOKUP($B1791,data!$A$6:$M$15000,10)</f>
        <v>N/A</v>
      </c>
      <c r="D1791" s="11">
        <f t="shared" si="65"/>
        <v>3</v>
      </c>
      <c r="E1791" s="14" t="e">
        <f t="shared" si="66"/>
        <v>#DIV/0!</v>
      </c>
    </row>
    <row r="1792" spans="1:5">
      <c r="A1792" s="1">
        <v>37334</v>
      </c>
      <c r="B1792" s="4">
        <v>37334</v>
      </c>
      <c r="C1792" s="14" t="str">
        <f>VLOOKUP($B1792,data!$A$6:$M$15000,10)</f>
        <v>N/A</v>
      </c>
      <c r="D1792" s="11">
        <f t="shared" si="65"/>
        <v>3</v>
      </c>
      <c r="E1792" s="14" t="e">
        <f t="shared" si="66"/>
        <v>#DIV/0!</v>
      </c>
    </row>
    <row r="1793" spans="1:5">
      <c r="A1793" s="1">
        <v>37335</v>
      </c>
      <c r="B1793" s="4">
        <v>37335</v>
      </c>
      <c r="C1793" s="14" t="str">
        <f>VLOOKUP($B1793,data!$A$6:$M$15000,10)</f>
        <v>N/A</v>
      </c>
      <c r="D1793" s="11">
        <f t="shared" si="65"/>
        <v>3</v>
      </c>
      <c r="E1793" s="14" t="e">
        <f t="shared" si="66"/>
        <v>#DIV/0!</v>
      </c>
    </row>
    <row r="1794" spans="1:5">
      <c r="A1794" s="1">
        <v>37336</v>
      </c>
      <c r="B1794" s="4">
        <v>37336</v>
      </c>
      <c r="C1794" s="14" t="str">
        <f>VLOOKUP($B1794,data!$A$6:$M$15000,10)</f>
        <v>N/A</v>
      </c>
      <c r="D1794" s="11">
        <f t="shared" si="65"/>
        <v>3</v>
      </c>
      <c r="E1794" s="14" t="e">
        <f t="shared" si="66"/>
        <v>#DIV/0!</v>
      </c>
    </row>
    <row r="1795" spans="1:5">
      <c r="A1795" s="1">
        <v>37337</v>
      </c>
      <c r="B1795" s="4">
        <v>37337</v>
      </c>
      <c r="C1795" s="14" t="str">
        <f>VLOOKUP($B1795,data!$A$6:$M$15000,10)</f>
        <v>N/A</v>
      </c>
      <c r="D1795" s="11">
        <f t="shared" si="65"/>
        <v>3</v>
      </c>
      <c r="E1795" s="14" t="e">
        <f t="shared" si="66"/>
        <v>#DIV/0!</v>
      </c>
    </row>
    <row r="1796" spans="1:5">
      <c r="A1796" s="1">
        <v>37338</v>
      </c>
      <c r="B1796" s="4">
        <v>37338</v>
      </c>
      <c r="C1796" s="14" t="str">
        <f>VLOOKUP($B1796,data!$A$6:$M$15000,10)</f>
        <v>N/A</v>
      </c>
      <c r="D1796" s="11">
        <f t="shared" si="65"/>
        <v>3</v>
      </c>
      <c r="E1796" s="14" t="e">
        <f t="shared" si="66"/>
        <v>#DIV/0!</v>
      </c>
    </row>
    <row r="1797" spans="1:5">
      <c r="A1797" s="1">
        <v>37339</v>
      </c>
      <c r="B1797" s="4">
        <v>37339</v>
      </c>
      <c r="C1797" s="14" t="str">
        <f>VLOOKUP($B1797,data!$A$6:$M$15000,10)</f>
        <v>N/A</v>
      </c>
      <c r="D1797" s="11">
        <f t="shared" si="65"/>
        <v>3</v>
      </c>
      <c r="E1797" s="14" t="e">
        <f t="shared" si="66"/>
        <v>#DIV/0!</v>
      </c>
    </row>
    <row r="1798" spans="1:5">
      <c r="A1798" s="1">
        <v>37340</v>
      </c>
      <c r="B1798" s="4">
        <v>37340</v>
      </c>
      <c r="C1798" s="14" t="str">
        <f>VLOOKUP($B1798,data!$A$6:$M$15000,10)</f>
        <v>N/A</v>
      </c>
      <c r="D1798" s="11">
        <f t="shared" ref="D1798:D1861" si="67">IF(B1798&lt;&gt;"",MONTH(B1798),0)</f>
        <v>3</v>
      </c>
      <c r="E1798" s="14" t="e">
        <f t="shared" ref="E1798:E1861" si="68">AVERAGE(C1792:C1798)</f>
        <v>#DIV/0!</v>
      </c>
    </row>
    <row r="1799" spans="1:5">
      <c r="A1799" s="1">
        <v>37341</v>
      </c>
      <c r="B1799" s="4">
        <v>37341</v>
      </c>
      <c r="C1799" s="14" t="str">
        <f>VLOOKUP($B1799,data!$A$6:$M$15000,10)</f>
        <v>N/A</v>
      </c>
      <c r="D1799" s="11">
        <f t="shared" si="67"/>
        <v>3</v>
      </c>
      <c r="E1799" s="14" t="e">
        <f t="shared" si="68"/>
        <v>#DIV/0!</v>
      </c>
    </row>
    <row r="1800" spans="1:5">
      <c r="A1800" s="1">
        <v>37342</v>
      </c>
      <c r="B1800" s="4">
        <v>37342</v>
      </c>
      <c r="C1800" s="14" t="str">
        <f>VLOOKUP($B1800,data!$A$6:$M$15000,10)</f>
        <v>N/A</v>
      </c>
      <c r="D1800" s="11">
        <f t="shared" si="67"/>
        <v>3</v>
      </c>
      <c r="E1800" s="14" t="e">
        <f t="shared" si="68"/>
        <v>#DIV/0!</v>
      </c>
    </row>
    <row r="1801" spans="1:5">
      <c r="A1801" s="1">
        <v>37343</v>
      </c>
      <c r="B1801" s="4">
        <v>37343</v>
      </c>
      <c r="C1801" s="14" t="str">
        <f>VLOOKUP($B1801,data!$A$6:$M$15000,10)</f>
        <v>N/A</v>
      </c>
      <c r="D1801" s="11">
        <f t="shared" si="67"/>
        <v>3</v>
      </c>
      <c r="E1801" s="14" t="e">
        <f t="shared" si="68"/>
        <v>#DIV/0!</v>
      </c>
    </row>
    <row r="1802" spans="1:5">
      <c r="A1802" s="1">
        <v>37344</v>
      </c>
      <c r="B1802" s="4">
        <v>37344</v>
      </c>
      <c r="C1802" s="14" t="str">
        <f>VLOOKUP($B1802,data!$A$6:$M$15000,10)</f>
        <v>N/A</v>
      </c>
      <c r="D1802" s="11">
        <f t="shared" si="67"/>
        <v>3</v>
      </c>
      <c r="E1802" s="14" t="e">
        <f t="shared" si="68"/>
        <v>#DIV/0!</v>
      </c>
    </row>
    <row r="1803" spans="1:5">
      <c r="A1803" s="1">
        <v>37345</v>
      </c>
      <c r="B1803" s="4">
        <v>37345</v>
      </c>
      <c r="C1803" s="14" t="str">
        <f>VLOOKUP($B1803,data!$A$6:$M$15000,10)</f>
        <v>N/A</v>
      </c>
      <c r="D1803" s="11">
        <f t="shared" si="67"/>
        <v>3</v>
      </c>
      <c r="E1803" s="14" t="e">
        <f t="shared" si="68"/>
        <v>#DIV/0!</v>
      </c>
    </row>
    <row r="1804" spans="1:5">
      <c r="A1804" s="1">
        <v>37346</v>
      </c>
      <c r="B1804" s="4">
        <v>37346</v>
      </c>
      <c r="C1804" s="14" t="str">
        <f>VLOOKUP($B1804,data!$A$6:$M$15000,10)</f>
        <v>N/A</v>
      </c>
      <c r="D1804" s="11">
        <f t="shared" si="67"/>
        <v>3</v>
      </c>
      <c r="E1804" s="14" t="e">
        <f t="shared" si="68"/>
        <v>#DIV/0!</v>
      </c>
    </row>
    <row r="1805" spans="1:5">
      <c r="A1805" s="1">
        <v>37347</v>
      </c>
      <c r="B1805" s="4">
        <v>37347</v>
      </c>
      <c r="C1805" s="14" t="str">
        <f>VLOOKUP($B1805,data!$A$6:$M$15000,10)</f>
        <v>N/A</v>
      </c>
      <c r="D1805" s="11">
        <f t="shared" si="67"/>
        <v>4</v>
      </c>
      <c r="E1805" s="14" t="e">
        <f t="shared" si="68"/>
        <v>#DIV/0!</v>
      </c>
    </row>
    <row r="1806" spans="1:5">
      <c r="A1806" s="1">
        <v>37348</v>
      </c>
      <c r="B1806" s="4">
        <v>37348</v>
      </c>
      <c r="C1806" s="14" t="str">
        <f>VLOOKUP($B1806,data!$A$6:$M$15000,10)</f>
        <v>N/A</v>
      </c>
      <c r="D1806" s="11">
        <f t="shared" si="67"/>
        <v>4</v>
      </c>
      <c r="E1806" s="14" t="e">
        <f t="shared" si="68"/>
        <v>#DIV/0!</v>
      </c>
    </row>
    <row r="1807" spans="1:5">
      <c r="A1807" s="1">
        <v>37349</v>
      </c>
      <c r="B1807" s="4">
        <v>37349</v>
      </c>
      <c r="C1807" s="14" t="str">
        <f>VLOOKUP($B1807,data!$A$6:$M$15000,10)</f>
        <v>N/A</v>
      </c>
      <c r="D1807" s="11">
        <f t="shared" si="67"/>
        <v>4</v>
      </c>
      <c r="E1807" s="14" t="e">
        <f t="shared" si="68"/>
        <v>#DIV/0!</v>
      </c>
    </row>
    <row r="1808" spans="1:5">
      <c r="A1808" s="1">
        <v>37350</v>
      </c>
      <c r="B1808" s="4">
        <v>37350</v>
      </c>
      <c r="C1808" s="14" t="str">
        <f>VLOOKUP($B1808,data!$A$6:$M$15000,10)</f>
        <v>N/A</v>
      </c>
      <c r="D1808" s="11">
        <f t="shared" si="67"/>
        <v>4</v>
      </c>
      <c r="E1808" s="14" t="e">
        <f t="shared" si="68"/>
        <v>#DIV/0!</v>
      </c>
    </row>
    <row r="1809" spans="1:5">
      <c r="A1809" s="1">
        <v>37351</v>
      </c>
      <c r="B1809" s="4">
        <v>37351</v>
      </c>
      <c r="C1809" s="14" t="str">
        <f>VLOOKUP($B1809,data!$A$6:$M$15000,10)</f>
        <v>N/A</v>
      </c>
      <c r="D1809" s="11">
        <f t="shared" si="67"/>
        <v>4</v>
      </c>
      <c r="E1809" s="14" t="e">
        <f t="shared" si="68"/>
        <v>#DIV/0!</v>
      </c>
    </row>
    <row r="1810" spans="1:5">
      <c r="A1810" s="1">
        <v>37352</v>
      </c>
      <c r="B1810" s="4">
        <v>37352</v>
      </c>
      <c r="C1810" s="14" t="str">
        <f>VLOOKUP($B1810,data!$A$6:$M$15000,10)</f>
        <v>N/A</v>
      </c>
      <c r="D1810" s="11">
        <f t="shared" si="67"/>
        <v>4</v>
      </c>
      <c r="E1810" s="14" t="e">
        <f t="shared" si="68"/>
        <v>#DIV/0!</v>
      </c>
    </row>
    <row r="1811" spans="1:5">
      <c r="A1811" s="1">
        <v>37353</v>
      </c>
      <c r="B1811" s="4">
        <v>37353</v>
      </c>
      <c r="C1811" s="14" t="str">
        <f>VLOOKUP($B1811,data!$A$6:$M$15000,10)</f>
        <v>N/A</v>
      </c>
      <c r="D1811" s="11">
        <f t="shared" si="67"/>
        <v>4</v>
      </c>
      <c r="E1811" s="14" t="e">
        <f t="shared" si="68"/>
        <v>#DIV/0!</v>
      </c>
    </row>
    <row r="1812" spans="1:5">
      <c r="A1812" s="1">
        <v>37354</v>
      </c>
      <c r="B1812" s="4">
        <v>37354</v>
      </c>
      <c r="C1812" s="14" t="str">
        <f>VLOOKUP($B1812,data!$A$6:$M$15000,10)</f>
        <v>N/A</v>
      </c>
      <c r="D1812" s="11">
        <f t="shared" si="67"/>
        <v>4</v>
      </c>
      <c r="E1812" s="14" t="e">
        <f t="shared" si="68"/>
        <v>#DIV/0!</v>
      </c>
    </row>
    <row r="1813" spans="1:5">
      <c r="A1813" s="1">
        <v>37355</v>
      </c>
      <c r="B1813" s="4">
        <v>37355</v>
      </c>
      <c r="C1813" s="14" t="str">
        <f>VLOOKUP($B1813,data!$A$6:$M$15000,10)</f>
        <v>N/A</v>
      </c>
      <c r="D1813" s="11">
        <f t="shared" si="67"/>
        <v>4</v>
      </c>
      <c r="E1813" s="14" t="e">
        <f t="shared" si="68"/>
        <v>#DIV/0!</v>
      </c>
    </row>
    <row r="1814" spans="1:5">
      <c r="A1814" s="1">
        <v>37356</v>
      </c>
      <c r="B1814" s="4">
        <v>37356</v>
      </c>
      <c r="C1814" s="14" t="str">
        <f>VLOOKUP($B1814,data!$A$6:$M$15000,10)</f>
        <v>N/A</v>
      </c>
      <c r="D1814" s="11">
        <f t="shared" si="67"/>
        <v>4</v>
      </c>
      <c r="E1814" s="14" t="e">
        <f t="shared" si="68"/>
        <v>#DIV/0!</v>
      </c>
    </row>
    <row r="1815" spans="1:5">
      <c r="A1815" s="1">
        <v>37357</v>
      </c>
      <c r="B1815" s="4">
        <v>37357</v>
      </c>
      <c r="C1815" s="14" t="str">
        <f>VLOOKUP($B1815,data!$A$6:$M$15000,10)</f>
        <v>N/A</v>
      </c>
      <c r="D1815" s="11">
        <f t="shared" si="67"/>
        <v>4</v>
      </c>
      <c r="E1815" s="14" t="e">
        <f t="shared" si="68"/>
        <v>#DIV/0!</v>
      </c>
    </row>
    <row r="1816" spans="1:5">
      <c r="A1816" s="1">
        <v>37358</v>
      </c>
      <c r="B1816" s="4">
        <v>37358</v>
      </c>
      <c r="C1816" s="14" t="str">
        <f>VLOOKUP($B1816,data!$A$6:$M$15000,10)</f>
        <v>N/A</v>
      </c>
      <c r="D1816" s="11">
        <f t="shared" si="67"/>
        <v>4</v>
      </c>
      <c r="E1816" s="14" t="e">
        <f t="shared" si="68"/>
        <v>#DIV/0!</v>
      </c>
    </row>
    <row r="1817" spans="1:5">
      <c r="A1817" s="1">
        <v>37359</v>
      </c>
      <c r="B1817" s="4">
        <v>37359</v>
      </c>
      <c r="C1817" s="14" t="str">
        <f>VLOOKUP($B1817,data!$A$6:$M$15000,10)</f>
        <v>N/A</v>
      </c>
      <c r="D1817" s="11">
        <f t="shared" si="67"/>
        <v>4</v>
      </c>
      <c r="E1817" s="14" t="e">
        <f t="shared" si="68"/>
        <v>#DIV/0!</v>
      </c>
    </row>
    <row r="1818" spans="1:5">
      <c r="A1818" s="1">
        <v>37360</v>
      </c>
      <c r="B1818" s="4">
        <v>37360</v>
      </c>
      <c r="C1818" s="14" t="str">
        <f>VLOOKUP($B1818,data!$A$6:$M$15000,10)</f>
        <v>N/A</v>
      </c>
      <c r="D1818" s="11">
        <f t="shared" si="67"/>
        <v>4</v>
      </c>
      <c r="E1818" s="14" t="e">
        <f t="shared" si="68"/>
        <v>#DIV/0!</v>
      </c>
    </row>
    <row r="1819" spans="1:5">
      <c r="A1819" s="1">
        <v>37361</v>
      </c>
      <c r="B1819" s="4">
        <v>37361</v>
      </c>
      <c r="C1819" s="14" t="str">
        <f>VLOOKUP($B1819,data!$A$6:$M$15000,10)</f>
        <v>N/A</v>
      </c>
      <c r="D1819" s="11">
        <f t="shared" si="67"/>
        <v>4</v>
      </c>
      <c r="E1819" s="14" t="e">
        <f t="shared" si="68"/>
        <v>#DIV/0!</v>
      </c>
    </row>
    <row r="1820" spans="1:5">
      <c r="A1820" s="1">
        <v>37362</v>
      </c>
      <c r="B1820" s="4">
        <v>37362</v>
      </c>
      <c r="C1820" s="14" t="str">
        <f>VLOOKUP($B1820,data!$A$6:$M$15000,10)</f>
        <v>N/A</v>
      </c>
      <c r="D1820" s="11">
        <f t="shared" si="67"/>
        <v>4</v>
      </c>
      <c r="E1820" s="14" t="e">
        <f t="shared" si="68"/>
        <v>#DIV/0!</v>
      </c>
    </row>
    <row r="1821" spans="1:5">
      <c r="A1821" s="1">
        <v>37363</v>
      </c>
      <c r="B1821" s="4">
        <v>37363</v>
      </c>
      <c r="C1821" s="14" t="str">
        <f>VLOOKUP($B1821,data!$A$6:$M$15000,10)</f>
        <v>N/A</v>
      </c>
      <c r="D1821" s="11">
        <f t="shared" si="67"/>
        <v>4</v>
      </c>
      <c r="E1821" s="14" t="e">
        <f t="shared" si="68"/>
        <v>#DIV/0!</v>
      </c>
    </row>
    <row r="1822" spans="1:5">
      <c r="A1822" s="1">
        <v>37364</v>
      </c>
      <c r="B1822" s="4">
        <v>37364</v>
      </c>
      <c r="C1822" s="14" t="str">
        <f>VLOOKUP($B1822,data!$A$6:$M$15000,10)</f>
        <v>N/A</v>
      </c>
      <c r="D1822" s="11">
        <f t="shared" si="67"/>
        <v>4</v>
      </c>
      <c r="E1822" s="14" t="e">
        <f t="shared" si="68"/>
        <v>#DIV/0!</v>
      </c>
    </row>
    <row r="1823" spans="1:5">
      <c r="A1823" s="1">
        <v>37365</v>
      </c>
      <c r="B1823" s="4">
        <v>37365</v>
      </c>
      <c r="C1823" s="14" t="str">
        <f>VLOOKUP($B1823,data!$A$6:$M$15000,10)</f>
        <v>N/A</v>
      </c>
      <c r="D1823" s="11">
        <f t="shared" si="67"/>
        <v>4</v>
      </c>
      <c r="E1823" s="14" t="e">
        <f t="shared" si="68"/>
        <v>#DIV/0!</v>
      </c>
    </row>
    <row r="1824" spans="1:5">
      <c r="A1824" s="1">
        <v>37366</v>
      </c>
      <c r="B1824" s="4">
        <v>37366</v>
      </c>
      <c r="C1824" s="14" t="str">
        <f>VLOOKUP($B1824,data!$A$6:$M$15000,10)</f>
        <v>N/A</v>
      </c>
      <c r="D1824" s="11">
        <f t="shared" si="67"/>
        <v>4</v>
      </c>
      <c r="E1824" s="14" t="e">
        <f t="shared" si="68"/>
        <v>#DIV/0!</v>
      </c>
    </row>
    <row r="1825" spans="1:5">
      <c r="A1825" s="1">
        <v>37367</v>
      </c>
      <c r="B1825" s="4">
        <v>37367</v>
      </c>
      <c r="C1825" s="14" t="str">
        <f>VLOOKUP($B1825,data!$A$6:$M$15000,10)</f>
        <v>N/A</v>
      </c>
      <c r="D1825" s="11">
        <f t="shared" si="67"/>
        <v>4</v>
      </c>
      <c r="E1825" s="14" t="e">
        <f t="shared" si="68"/>
        <v>#DIV/0!</v>
      </c>
    </row>
    <row r="1826" spans="1:5">
      <c r="A1826" s="1">
        <v>37368</v>
      </c>
      <c r="B1826" s="4">
        <v>37368</v>
      </c>
      <c r="C1826" s="14" t="str">
        <f>VLOOKUP($B1826,data!$A$6:$M$15000,10)</f>
        <v>N/A</v>
      </c>
      <c r="D1826" s="11">
        <f t="shared" si="67"/>
        <v>4</v>
      </c>
      <c r="E1826" s="14" t="e">
        <f t="shared" si="68"/>
        <v>#DIV/0!</v>
      </c>
    </row>
    <row r="1827" spans="1:5">
      <c r="A1827" s="1">
        <v>37369</v>
      </c>
      <c r="B1827" s="4">
        <v>37369</v>
      </c>
      <c r="C1827" s="14" t="str">
        <f>VLOOKUP($B1827,data!$A$6:$M$15000,10)</f>
        <v>N/A</v>
      </c>
      <c r="D1827" s="11">
        <f t="shared" si="67"/>
        <v>4</v>
      </c>
      <c r="E1827" s="14" t="e">
        <f t="shared" si="68"/>
        <v>#DIV/0!</v>
      </c>
    </row>
    <row r="1828" spans="1:5">
      <c r="A1828" s="1">
        <v>37370</v>
      </c>
      <c r="B1828" s="4">
        <v>37370</v>
      </c>
      <c r="C1828" s="14" t="str">
        <f>VLOOKUP($B1828,data!$A$6:$M$15000,10)</f>
        <v>N/A</v>
      </c>
      <c r="D1828" s="11">
        <f t="shared" si="67"/>
        <v>4</v>
      </c>
      <c r="E1828" s="14" t="e">
        <f t="shared" si="68"/>
        <v>#DIV/0!</v>
      </c>
    </row>
    <row r="1829" spans="1:5">
      <c r="A1829" s="1">
        <v>37371</v>
      </c>
      <c r="B1829" s="4">
        <v>37371</v>
      </c>
      <c r="C1829" s="14" t="str">
        <f>VLOOKUP($B1829,data!$A$6:$M$15000,10)</f>
        <v>N/A</v>
      </c>
      <c r="D1829" s="11">
        <f t="shared" si="67"/>
        <v>4</v>
      </c>
      <c r="E1829" s="14" t="e">
        <f t="shared" si="68"/>
        <v>#DIV/0!</v>
      </c>
    </row>
    <row r="1830" spans="1:5">
      <c r="A1830" s="1">
        <v>37372</v>
      </c>
      <c r="B1830" s="4">
        <v>37372</v>
      </c>
      <c r="C1830" s="14" t="str">
        <f>VLOOKUP($B1830,data!$A$6:$M$15000,10)</f>
        <v>N/A</v>
      </c>
      <c r="D1830" s="11">
        <f t="shared" si="67"/>
        <v>4</v>
      </c>
      <c r="E1830" s="14" t="e">
        <f t="shared" si="68"/>
        <v>#DIV/0!</v>
      </c>
    </row>
    <row r="1831" spans="1:5">
      <c r="A1831" s="1">
        <v>37373</v>
      </c>
      <c r="B1831" s="4">
        <v>37373</v>
      </c>
      <c r="C1831" s="14" t="str">
        <f>VLOOKUP($B1831,data!$A$6:$M$15000,10)</f>
        <v>N/A</v>
      </c>
      <c r="D1831" s="11">
        <f t="shared" si="67"/>
        <v>4</v>
      </c>
      <c r="E1831" s="14" t="e">
        <f t="shared" si="68"/>
        <v>#DIV/0!</v>
      </c>
    </row>
    <row r="1832" spans="1:5">
      <c r="A1832" s="1">
        <v>37374</v>
      </c>
      <c r="B1832" s="4">
        <v>37374</v>
      </c>
      <c r="C1832" s="14" t="str">
        <f>VLOOKUP($B1832,data!$A$6:$M$15000,10)</f>
        <v>N/A</v>
      </c>
      <c r="D1832" s="11">
        <f t="shared" si="67"/>
        <v>4</v>
      </c>
      <c r="E1832" s="14" t="e">
        <f t="shared" si="68"/>
        <v>#DIV/0!</v>
      </c>
    </row>
    <row r="1833" spans="1:5">
      <c r="A1833" s="1">
        <v>37375</v>
      </c>
      <c r="B1833" s="4">
        <v>37375</v>
      </c>
      <c r="C1833" s="14" t="str">
        <f>VLOOKUP($B1833,data!$A$6:$M$15000,10)</f>
        <v>N/A</v>
      </c>
      <c r="D1833" s="11">
        <f t="shared" si="67"/>
        <v>4</v>
      </c>
      <c r="E1833" s="14" t="e">
        <f t="shared" si="68"/>
        <v>#DIV/0!</v>
      </c>
    </row>
    <row r="1834" spans="1:5">
      <c r="A1834" s="1">
        <v>37376</v>
      </c>
      <c r="B1834" s="4">
        <v>37376</v>
      </c>
      <c r="C1834" s="14" t="str">
        <f>VLOOKUP($B1834,data!$A$6:$M$15000,10)</f>
        <v>N/A</v>
      </c>
      <c r="D1834" s="11">
        <f t="shared" si="67"/>
        <v>4</v>
      </c>
      <c r="E1834" s="14" t="e">
        <f t="shared" si="68"/>
        <v>#DIV/0!</v>
      </c>
    </row>
    <row r="1835" spans="1:5">
      <c r="A1835" s="1">
        <v>37377</v>
      </c>
      <c r="B1835" s="4">
        <v>37377</v>
      </c>
      <c r="C1835" s="14" t="str">
        <f>VLOOKUP($B1835,data!$A$6:$M$15000,10)</f>
        <v>N/A</v>
      </c>
      <c r="D1835" s="11">
        <f t="shared" si="67"/>
        <v>5</v>
      </c>
      <c r="E1835" s="14" t="e">
        <f t="shared" si="68"/>
        <v>#DIV/0!</v>
      </c>
    </row>
    <row r="1836" spans="1:5">
      <c r="A1836" s="1">
        <v>37378</v>
      </c>
      <c r="B1836" s="4">
        <v>37378</v>
      </c>
      <c r="C1836" s="14" t="str">
        <f>VLOOKUP($B1836,data!$A$6:$M$15000,10)</f>
        <v>N/A</v>
      </c>
      <c r="D1836" s="11">
        <f t="shared" si="67"/>
        <v>5</v>
      </c>
      <c r="E1836" s="14" t="e">
        <f t="shared" si="68"/>
        <v>#DIV/0!</v>
      </c>
    </row>
    <row r="1837" spans="1:5">
      <c r="A1837" s="1">
        <v>37379</v>
      </c>
      <c r="B1837" s="4">
        <v>37379</v>
      </c>
      <c r="C1837" s="14" t="str">
        <f>VLOOKUP($B1837,data!$A$6:$M$15000,10)</f>
        <v>N/A</v>
      </c>
      <c r="D1837" s="11">
        <f t="shared" si="67"/>
        <v>5</v>
      </c>
      <c r="E1837" s="14" t="e">
        <f t="shared" si="68"/>
        <v>#DIV/0!</v>
      </c>
    </row>
    <row r="1838" spans="1:5">
      <c r="A1838" s="1">
        <v>37380</v>
      </c>
      <c r="B1838" s="4">
        <v>37380</v>
      </c>
      <c r="C1838" s="14" t="str">
        <f>VLOOKUP($B1838,data!$A$6:$M$15000,10)</f>
        <v>N/A</v>
      </c>
      <c r="D1838" s="11">
        <f t="shared" si="67"/>
        <v>5</v>
      </c>
      <c r="E1838" s="14" t="e">
        <f t="shared" si="68"/>
        <v>#DIV/0!</v>
      </c>
    </row>
    <row r="1839" spans="1:5">
      <c r="A1839" s="1">
        <v>37381</v>
      </c>
      <c r="B1839" s="4">
        <v>37381</v>
      </c>
      <c r="C1839" s="14" t="str">
        <f>VLOOKUP($B1839,data!$A$6:$M$15000,10)</f>
        <v>N/A</v>
      </c>
      <c r="D1839" s="11">
        <f t="shared" si="67"/>
        <v>5</v>
      </c>
      <c r="E1839" s="14" t="e">
        <f t="shared" si="68"/>
        <v>#DIV/0!</v>
      </c>
    </row>
    <row r="1840" spans="1:5">
      <c r="A1840" s="1">
        <v>37382</v>
      </c>
      <c r="B1840" s="4">
        <v>37382</v>
      </c>
      <c r="C1840" s="14" t="str">
        <f>VLOOKUP($B1840,data!$A$6:$M$15000,10)</f>
        <v>N/A</v>
      </c>
      <c r="D1840" s="11">
        <f t="shared" si="67"/>
        <v>5</v>
      </c>
      <c r="E1840" s="14" t="e">
        <f t="shared" si="68"/>
        <v>#DIV/0!</v>
      </c>
    </row>
    <row r="1841" spans="1:5">
      <c r="A1841" s="1">
        <v>37383</v>
      </c>
      <c r="B1841" s="4">
        <v>37383</v>
      </c>
      <c r="C1841" s="14" t="str">
        <f>VLOOKUP($B1841,data!$A$6:$M$15000,10)</f>
        <v>N/A</v>
      </c>
      <c r="D1841" s="11">
        <f t="shared" si="67"/>
        <v>5</v>
      </c>
      <c r="E1841" s="14" t="e">
        <f t="shared" si="68"/>
        <v>#DIV/0!</v>
      </c>
    </row>
    <row r="1842" spans="1:5">
      <c r="A1842" s="1">
        <v>37384</v>
      </c>
      <c r="B1842" s="4">
        <v>37384</v>
      </c>
      <c r="C1842" s="14" t="str">
        <f>VLOOKUP($B1842,data!$A$6:$M$15000,10)</f>
        <v>N/A</v>
      </c>
      <c r="D1842" s="11">
        <f t="shared" si="67"/>
        <v>5</v>
      </c>
      <c r="E1842" s="14" t="e">
        <f t="shared" si="68"/>
        <v>#DIV/0!</v>
      </c>
    </row>
    <row r="1843" spans="1:5">
      <c r="A1843" s="1">
        <v>37385</v>
      </c>
      <c r="B1843" s="4">
        <v>37385</v>
      </c>
      <c r="C1843" s="14" t="str">
        <f>VLOOKUP($B1843,data!$A$6:$M$15000,10)</f>
        <v>N/A</v>
      </c>
      <c r="D1843" s="11">
        <f t="shared" si="67"/>
        <v>5</v>
      </c>
      <c r="E1843" s="14" t="e">
        <f t="shared" si="68"/>
        <v>#DIV/0!</v>
      </c>
    </row>
    <row r="1844" spans="1:5">
      <c r="A1844" s="1">
        <v>37386</v>
      </c>
      <c r="B1844" s="4">
        <v>37386</v>
      </c>
      <c r="C1844" s="14" t="str">
        <f>VLOOKUP($B1844,data!$A$6:$M$15000,10)</f>
        <v>N/A</v>
      </c>
      <c r="D1844" s="11">
        <f t="shared" si="67"/>
        <v>5</v>
      </c>
      <c r="E1844" s="14" t="e">
        <f t="shared" si="68"/>
        <v>#DIV/0!</v>
      </c>
    </row>
    <row r="1845" spans="1:5">
      <c r="A1845" s="1">
        <v>37387</v>
      </c>
      <c r="B1845" s="4">
        <v>37387</v>
      </c>
      <c r="C1845" s="14" t="str">
        <f>VLOOKUP($B1845,data!$A$6:$M$15000,10)</f>
        <v>N/A</v>
      </c>
      <c r="D1845" s="11">
        <f t="shared" si="67"/>
        <v>5</v>
      </c>
      <c r="E1845" s="14" t="e">
        <f t="shared" si="68"/>
        <v>#DIV/0!</v>
      </c>
    </row>
    <row r="1846" spans="1:5">
      <c r="A1846" s="1">
        <v>37388</v>
      </c>
      <c r="B1846" s="4">
        <v>37388</v>
      </c>
      <c r="C1846" s="14" t="str">
        <f>VLOOKUP($B1846,data!$A$6:$M$15000,10)</f>
        <v>N/A</v>
      </c>
      <c r="D1846" s="11">
        <f t="shared" si="67"/>
        <v>5</v>
      </c>
      <c r="E1846" s="14" t="e">
        <f t="shared" si="68"/>
        <v>#DIV/0!</v>
      </c>
    </row>
    <row r="1847" spans="1:5">
      <c r="A1847" s="1">
        <v>37389</v>
      </c>
      <c r="B1847" s="4">
        <v>37389</v>
      </c>
      <c r="C1847" s="14" t="str">
        <f>VLOOKUP($B1847,data!$A$6:$M$15000,10)</f>
        <v>N/A</v>
      </c>
      <c r="D1847" s="11">
        <f t="shared" si="67"/>
        <v>5</v>
      </c>
      <c r="E1847" s="14" t="e">
        <f t="shared" si="68"/>
        <v>#DIV/0!</v>
      </c>
    </row>
    <row r="1848" spans="1:5">
      <c r="A1848" s="1">
        <v>37390</v>
      </c>
      <c r="B1848" s="4">
        <v>37390</v>
      </c>
      <c r="C1848" s="14" t="str">
        <f>VLOOKUP($B1848,data!$A$6:$M$15000,10)</f>
        <v>N/A</v>
      </c>
      <c r="D1848" s="11">
        <f t="shared" si="67"/>
        <v>5</v>
      </c>
      <c r="E1848" s="14" t="e">
        <f t="shared" si="68"/>
        <v>#DIV/0!</v>
      </c>
    </row>
    <row r="1849" spans="1:5">
      <c r="A1849" s="1">
        <v>37391</v>
      </c>
      <c r="B1849" s="4">
        <v>37391</v>
      </c>
      <c r="C1849" s="14" t="str">
        <f>VLOOKUP($B1849,data!$A$6:$M$15000,10)</f>
        <v>N/A</v>
      </c>
      <c r="D1849" s="11">
        <f t="shared" si="67"/>
        <v>5</v>
      </c>
      <c r="E1849" s="14" t="e">
        <f t="shared" si="68"/>
        <v>#DIV/0!</v>
      </c>
    </row>
    <row r="1850" spans="1:5">
      <c r="A1850" s="1">
        <v>37392</v>
      </c>
      <c r="B1850" s="4">
        <v>37392</v>
      </c>
      <c r="C1850" s="14" t="str">
        <f>VLOOKUP($B1850,data!$A$6:$M$15000,10)</f>
        <v>N/A</v>
      </c>
      <c r="D1850" s="11">
        <f t="shared" si="67"/>
        <v>5</v>
      </c>
      <c r="E1850" s="14" t="e">
        <f t="shared" si="68"/>
        <v>#DIV/0!</v>
      </c>
    </row>
    <row r="1851" spans="1:5">
      <c r="A1851" s="1">
        <v>37393</v>
      </c>
      <c r="B1851" s="4">
        <v>37393</v>
      </c>
      <c r="C1851" s="14" t="str">
        <f>VLOOKUP($B1851,data!$A$6:$M$15000,10)</f>
        <v>N/A</v>
      </c>
      <c r="D1851" s="11">
        <f t="shared" si="67"/>
        <v>5</v>
      </c>
      <c r="E1851" s="14" t="e">
        <f t="shared" si="68"/>
        <v>#DIV/0!</v>
      </c>
    </row>
    <row r="1852" spans="1:5">
      <c r="A1852" s="1">
        <v>37394</v>
      </c>
      <c r="B1852" s="4">
        <v>37394</v>
      </c>
      <c r="C1852" s="14" t="str">
        <f>VLOOKUP($B1852,data!$A$6:$M$15000,10)</f>
        <v>N/A</v>
      </c>
      <c r="D1852" s="11">
        <f t="shared" si="67"/>
        <v>5</v>
      </c>
      <c r="E1852" s="14" t="e">
        <f t="shared" si="68"/>
        <v>#DIV/0!</v>
      </c>
    </row>
    <row r="1853" spans="1:5">
      <c r="A1853" s="1">
        <v>37395</v>
      </c>
      <c r="B1853" s="4">
        <v>37395</v>
      </c>
      <c r="C1853" s="14" t="str">
        <f>VLOOKUP($B1853,data!$A$6:$M$15000,10)</f>
        <v>N/A</v>
      </c>
      <c r="D1853" s="11">
        <f t="shared" si="67"/>
        <v>5</v>
      </c>
      <c r="E1853" s="14" t="e">
        <f t="shared" si="68"/>
        <v>#DIV/0!</v>
      </c>
    </row>
    <row r="1854" spans="1:5">
      <c r="A1854" s="1">
        <v>37396</v>
      </c>
      <c r="B1854" s="4">
        <v>37396</v>
      </c>
      <c r="C1854" s="14" t="str">
        <f>VLOOKUP($B1854,data!$A$6:$M$15000,10)</f>
        <v>N/A</v>
      </c>
      <c r="D1854" s="11">
        <f t="shared" si="67"/>
        <v>5</v>
      </c>
      <c r="E1854" s="14" t="e">
        <f t="shared" si="68"/>
        <v>#DIV/0!</v>
      </c>
    </row>
    <row r="1855" spans="1:5">
      <c r="A1855" s="1">
        <v>37397</v>
      </c>
      <c r="B1855" s="4">
        <v>37397</v>
      </c>
      <c r="C1855" s="14" t="str">
        <f>VLOOKUP($B1855,data!$A$6:$M$15000,10)</f>
        <v>N/A</v>
      </c>
      <c r="D1855" s="11">
        <f t="shared" si="67"/>
        <v>5</v>
      </c>
      <c r="E1855" s="14" t="e">
        <f t="shared" si="68"/>
        <v>#DIV/0!</v>
      </c>
    </row>
    <row r="1856" spans="1:5">
      <c r="A1856" s="1">
        <v>37398</v>
      </c>
      <c r="B1856" s="4">
        <v>37398</v>
      </c>
      <c r="C1856" s="14" t="str">
        <f>VLOOKUP($B1856,data!$A$6:$M$15000,10)</f>
        <v>N/A</v>
      </c>
      <c r="D1856" s="11">
        <f t="shared" si="67"/>
        <v>5</v>
      </c>
      <c r="E1856" s="14" t="e">
        <f t="shared" si="68"/>
        <v>#DIV/0!</v>
      </c>
    </row>
    <row r="1857" spans="1:5">
      <c r="A1857" s="1">
        <v>37399</v>
      </c>
      <c r="B1857" s="4">
        <v>37399</v>
      </c>
      <c r="C1857" s="14" t="str">
        <f>VLOOKUP($B1857,data!$A$6:$M$15000,10)</f>
        <v>N/A</v>
      </c>
      <c r="D1857" s="11">
        <f t="shared" si="67"/>
        <v>5</v>
      </c>
      <c r="E1857" s="14" t="e">
        <f t="shared" si="68"/>
        <v>#DIV/0!</v>
      </c>
    </row>
    <row r="1858" spans="1:5">
      <c r="A1858" s="1">
        <v>37400</v>
      </c>
      <c r="B1858" s="4">
        <v>37400</v>
      </c>
      <c r="C1858" s="14" t="str">
        <f>VLOOKUP($B1858,data!$A$6:$M$15000,10)</f>
        <v>N/A</v>
      </c>
      <c r="D1858" s="11">
        <f t="shared" si="67"/>
        <v>5</v>
      </c>
      <c r="E1858" s="14" t="e">
        <f t="shared" si="68"/>
        <v>#DIV/0!</v>
      </c>
    </row>
    <row r="1859" spans="1:5">
      <c r="A1859" s="1">
        <v>37401</v>
      </c>
      <c r="B1859" s="4">
        <v>37401</v>
      </c>
      <c r="C1859" s="14" t="str">
        <f>VLOOKUP($B1859,data!$A$6:$M$15000,10)</f>
        <v>N/A</v>
      </c>
      <c r="D1859" s="11">
        <f t="shared" si="67"/>
        <v>5</v>
      </c>
      <c r="E1859" s="14" t="e">
        <f t="shared" si="68"/>
        <v>#DIV/0!</v>
      </c>
    </row>
    <row r="1860" spans="1:5">
      <c r="A1860" s="1">
        <v>37402</v>
      </c>
      <c r="B1860" s="4">
        <v>37402</v>
      </c>
      <c r="C1860" s="14" t="str">
        <f>VLOOKUP($B1860,data!$A$6:$M$15000,10)</f>
        <v>N/A</v>
      </c>
      <c r="D1860" s="11">
        <f t="shared" si="67"/>
        <v>5</v>
      </c>
      <c r="E1860" s="14" t="e">
        <f t="shared" si="68"/>
        <v>#DIV/0!</v>
      </c>
    </row>
    <row r="1861" spans="1:5">
      <c r="A1861" s="1">
        <v>37403</v>
      </c>
      <c r="B1861" s="4">
        <v>37403</v>
      </c>
      <c r="C1861" s="14" t="str">
        <f>VLOOKUP($B1861,data!$A$6:$M$15000,10)</f>
        <v>N/A</v>
      </c>
      <c r="D1861" s="11">
        <f t="shared" si="67"/>
        <v>5</v>
      </c>
      <c r="E1861" s="14" t="e">
        <f t="shared" si="68"/>
        <v>#DIV/0!</v>
      </c>
    </row>
    <row r="1862" spans="1:5">
      <c r="A1862" s="1">
        <v>37404</v>
      </c>
      <c r="B1862" s="4">
        <v>37404</v>
      </c>
      <c r="C1862" s="14" t="str">
        <f>VLOOKUP($B1862,data!$A$6:$M$15000,10)</f>
        <v>N/A</v>
      </c>
      <c r="D1862" s="11">
        <f t="shared" ref="D1862:D1925" si="69">IF(B1862&lt;&gt;"",MONTH(B1862),0)</f>
        <v>5</v>
      </c>
      <c r="E1862" s="14" t="e">
        <f t="shared" ref="E1862:E1925" si="70">AVERAGE(C1856:C1862)</f>
        <v>#DIV/0!</v>
      </c>
    </row>
    <row r="1863" spans="1:5">
      <c r="A1863" s="1">
        <v>37405</v>
      </c>
      <c r="B1863" s="4">
        <v>37405</v>
      </c>
      <c r="C1863" s="14" t="str">
        <f>VLOOKUP($B1863,data!$A$6:$M$15000,10)</f>
        <v>N/A</v>
      </c>
      <c r="D1863" s="11">
        <f t="shared" si="69"/>
        <v>5</v>
      </c>
      <c r="E1863" s="14" t="e">
        <f t="shared" si="70"/>
        <v>#DIV/0!</v>
      </c>
    </row>
    <row r="1864" spans="1:5">
      <c r="A1864" s="1">
        <v>37406</v>
      </c>
      <c r="B1864" s="4">
        <v>37406</v>
      </c>
      <c r="C1864" s="14" t="str">
        <f>VLOOKUP($B1864,data!$A$6:$M$15000,10)</f>
        <v>N/A</v>
      </c>
      <c r="D1864" s="11">
        <f t="shared" si="69"/>
        <v>5</v>
      </c>
      <c r="E1864" s="14" t="e">
        <f t="shared" si="70"/>
        <v>#DIV/0!</v>
      </c>
    </row>
    <row r="1865" spans="1:5">
      <c r="A1865" s="1">
        <v>37407</v>
      </c>
      <c r="B1865" s="4">
        <v>37407</v>
      </c>
      <c r="C1865" s="14" t="str">
        <f>VLOOKUP($B1865,data!$A$6:$M$15000,10)</f>
        <v>N/A</v>
      </c>
      <c r="D1865" s="11">
        <f t="shared" si="69"/>
        <v>5</v>
      </c>
      <c r="E1865" s="14" t="e">
        <f t="shared" si="70"/>
        <v>#DIV/0!</v>
      </c>
    </row>
    <row r="1866" spans="1:5">
      <c r="A1866" s="1">
        <v>37408</v>
      </c>
      <c r="B1866" s="4">
        <v>37408</v>
      </c>
      <c r="C1866" s="14" t="str">
        <f>VLOOKUP($B1866,data!$A$6:$M$15000,10)</f>
        <v>N/A</v>
      </c>
      <c r="D1866" s="11">
        <f t="shared" si="69"/>
        <v>6</v>
      </c>
      <c r="E1866" s="14" t="e">
        <f t="shared" si="70"/>
        <v>#DIV/0!</v>
      </c>
    </row>
    <row r="1867" spans="1:5">
      <c r="A1867" s="1">
        <v>37409</v>
      </c>
      <c r="B1867" s="4">
        <v>37409</v>
      </c>
      <c r="C1867" s="14" t="str">
        <f>VLOOKUP($B1867,data!$A$6:$M$15000,10)</f>
        <v>N/A</v>
      </c>
      <c r="D1867" s="11">
        <f t="shared" si="69"/>
        <v>6</v>
      </c>
      <c r="E1867" s="14" t="e">
        <f t="shared" si="70"/>
        <v>#DIV/0!</v>
      </c>
    </row>
    <row r="1868" spans="1:5">
      <c r="A1868" s="1">
        <v>37410</v>
      </c>
      <c r="B1868" s="4">
        <v>37410</v>
      </c>
      <c r="C1868" s="14" t="str">
        <f>VLOOKUP($B1868,data!$A$6:$M$15000,10)</f>
        <v>N/A</v>
      </c>
      <c r="D1868" s="11">
        <f t="shared" si="69"/>
        <v>6</v>
      </c>
      <c r="E1868" s="14" t="e">
        <f t="shared" si="70"/>
        <v>#DIV/0!</v>
      </c>
    </row>
    <row r="1869" spans="1:5">
      <c r="A1869" s="1">
        <v>37411</v>
      </c>
      <c r="B1869" s="4">
        <v>37411</v>
      </c>
      <c r="C1869" s="14" t="str">
        <f>VLOOKUP($B1869,data!$A$6:$M$15000,10)</f>
        <v>N/A</v>
      </c>
      <c r="D1869" s="11">
        <f t="shared" si="69"/>
        <v>6</v>
      </c>
      <c r="E1869" s="14" t="e">
        <f t="shared" si="70"/>
        <v>#DIV/0!</v>
      </c>
    </row>
    <row r="1870" spans="1:5">
      <c r="A1870" s="1">
        <v>37412</v>
      </c>
      <c r="B1870" s="4">
        <v>37412</v>
      </c>
      <c r="C1870" s="14" t="str">
        <f>VLOOKUP($B1870,data!$A$6:$M$15000,10)</f>
        <v>N/A</v>
      </c>
      <c r="D1870" s="11">
        <f t="shared" si="69"/>
        <v>6</v>
      </c>
      <c r="E1870" s="14" t="e">
        <f t="shared" si="70"/>
        <v>#DIV/0!</v>
      </c>
    </row>
    <row r="1871" spans="1:5">
      <c r="A1871" s="1">
        <v>37413</v>
      </c>
      <c r="B1871" s="4">
        <v>37413</v>
      </c>
      <c r="C1871" s="14" t="str">
        <f>VLOOKUP($B1871,data!$A$6:$M$15000,10)</f>
        <v>N/A</v>
      </c>
      <c r="D1871" s="11">
        <f t="shared" si="69"/>
        <v>6</v>
      </c>
      <c r="E1871" s="14" t="e">
        <f t="shared" si="70"/>
        <v>#DIV/0!</v>
      </c>
    </row>
    <row r="1872" spans="1:5">
      <c r="A1872" s="1">
        <v>37414</v>
      </c>
      <c r="B1872" s="4">
        <v>37414</v>
      </c>
      <c r="C1872" s="14" t="str">
        <f>VLOOKUP($B1872,data!$A$6:$M$15000,10)</f>
        <v>N/A</v>
      </c>
      <c r="D1872" s="11">
        <f t="shared" si="69"/>
        <v>6</v>
      </c>
      <c r="E1872" s="14" t="e">
        <f t="shared" si="70"/>
        <v>#DIV/0!</v>
      </c>
    </row>
    <row r="1873" spans="1:5">
      <c r="A1873" s="1">
        <v>37415</v>
      </c>
      <c r="B1873" s="4">
        <v>37415</v>
      </c>
      <c r="C1873" s="14" t="str">
        <f>VLOOKUP($B1873,data!$A$6:$M$15000,10)</f>
        <v>N/A</v>
      </c>
      <c r="D1873" s="11">
        <f t="shared" si="69"/>
        <v>6</v>
      </c>
      <c r="E1873" s="14" t="e">
        <f t="shared" si="70"/>
        <v>#DIV/0!</v>
      </c>
    </row>
    <row r="1874" spans="1:5">
      <c r="A1874" s="1">
        <v>37416</v>
      </c>
      <c r="B1874" s="4">
        <v>37416</v>
      </c>
      <c r="C1874" s="14" t="str">
        <f>VLOOKUP($B1874,data!$A$6:$M$15000,10)</f>
        <v>N/A</v>
      </c>
      <c r="D1874" s="11">
        <f t="shared" si="69"/>
        <v>6</v>
      </c>
      <c r="E1874" s="14" t="e">
        <f t="shared" si="70"/>
        <v>#DIV/0!</v>
      </c>
    </row>
    <row r="1875" spans="1:5">
      <c r="A1875" s="1">
        <v>37417</v>
      </c>
      <c r="B1875" s="4">
        <v>37417</v>
      </c>
      <c r="C1875" s="14" t="str">
        <f>VLOOKUP($B1875,data!$A$6:$M$15000,10)</f>
        <v>N/A</v>
      </c>
      <c r="D1875" s="11">
        <f t="shared" si="69"/>
        <v>6</v>
      </c>
      <c r="E1875" s="14" t="e">
        <f t="shared" si="70"/>
        <v>#DIV/0!</v>
      </c>
    </row>
    <row r="1876" spans="1:5">
      <c r="A1876" s="1">
        <v>37418</v>
      </c>
      <c r="B1876" s="4">
        <v>37418</v>
      </c>
      <c r="C1876" s="14" t="str">
        <f>VLOOKUP($B1876,data!$A$6:$M$15000,10)</f>
        <v>N/A</v>
      </c>
      <c r="D1876" s="11">
        <f t="shared" si="69"/>
        <v>6</v>
      </c>
      <c r="E1876" s="14" t="e">
        <f t="shared" si="70"/>
        <v>#DIV/0!</v>
      </c>
    </row>
    <row r="1877" spans="1:5">
      <c r="A1877" s="1">
        <v>37419</v>
      </c>
      <c r="B1877" s="4">
        <v>37419</v>
      </c>
      <c r="C1877" s="14" t="str">
        <f>VLOOKUP($B1877,data!$A$6:$M$15000,10)</f>
        <v>N/A</v>
      </c>
      <c r="D1877" s="11">
        <f t="shared" si="69"/>
        <v>6</v>
      </c>
      <c r="E1877" s="14" t="e">
        <f t="shared" si="70"/>
        <v>#DIV/0!</v>
      </c>
    </row>
    <row r="1878" spans="1:5">
      <c r="A1878" s="1">
        <v>37420</v>
      </c>
      <c r="B1878" s="4">
        <v>37420</v>
      </c>
      <c r="C1878" s="14" t="str">
        <f>VLOOKUP($B1878,data!$A$6:$M$15000,10)</f>
        <v>N/A</v>
      </c>
      <c r="D1878" s="11">
        <f t="shared" si="69"/>
        <v>6</v>
      </c>
      <c r="E1878" s="14" t="e">
        <f t="shared" si="70"/>
        <v>#DIV/0!</v>
      </c>
    </row>
    <row r="1879" spans="1:5">
      <c r="A1879" s="1">
        <v>37421</v>
      </c>
      <c r="B1879" s="4">
        <v>37421</v>
      </c>
      <c r="C1879" s="14" t="str">
        <f>VLOOKUP($B1879,data!$A$6:$M$15000,10)</f>
        <v>N/A</v>
      </c>
      <c r="D1879" s="11">
        <f t="shared" si="69"/>
        <v>6</v>
      </c>
      <c r="E1879" s="14" t="e">
        <f t="shared" si="70"/>
        <v>#DIV/0!</v>
      </c>
    </row>
    <row r="1880" spans="1:5">
      <c r="A1880" s="1">
        <v>37422</v>
      </c>
      <c r="B1880" s="4">
        <v>37422</v>
      </c>
      <c r="C1880" s="14" t="str">
        <f>VLOOKUP($B1880,data!$A$6:$M$15000,10)</f>
        <v>N/A</v>
      </c>
      <c r="D1880" s="11">
        <f t="shared" si="69"/>
        <v>6</v>
      </c>
      <c r="E1880" s="14" t="e">
        <f t="shared" si="70"/>
        <v>#DIV/0!</v>
      </c>
    </row>
    <row r="1881" spans="1:5">
      <c r="A1881" s="1">
        <v>37423</v>
      </c>
      <c r="B1881" s="4">
        <v>37423</v>
      </c>
      <c r="C1881" s="14" t="str">
        <f>VLOOKUP($B1881,data!$A$6:$M$15000,10)</f>
        <v>N/A</v>
      </c>
      <c r="D1881" s="11">
        <f t="shared" si="69"/>
        <v>6</v>
      </c>
      <c r="E1881" s="14" t="e">
        <f t="shared" si="70"/>
        <v>#DIV/0!</v>
      </c>
    </row>
    <row r="1882" spans="1:5">
      <c r="A1882" s="1">
        <v>37424</v>
      </c>
      <c r="B1882" s="4">
        <v>37424</v>
      </c>
      <c r="C1882" s="14" t="str">
        <f>VLOOKUP($B1882,data!$A$6:$M$15000,10)</f>
        <v>N/A</v>
      </c>
      <c r="D1882" s="11">
        <f t="shared" si="69"/>
        <v>6</v>
      </c>
      <c r="E1882" s="14" t="e">
        <f t="shared" si="70"/>
        <v>#DIV/0!</v>
      </c>
    </row>
    <row r="1883" spans="1:5">
      <c r="A1883" s="1">
        <v>37425</v>
      </c>
      <c r="B1883" s="4">
        <v>37425</v>
      </c>
      <c r="C1883" s="14" t="str">
        <f>VLOOKUP($B1883,data!$A$6:$M$15000,10)</f>
        <v>N/A</v>
      </c>
      <c r="D1883" s="11">
        <f t="shared" si="69"/>
        <v>6</v>
      </c>
      <c r="E1883" s="14" t="e">
        <f t="shared" si="70"/>
        <v>#DIV/0!</v>
      </c>
    </row>
    <row r="1884" spans="1:5">
      <c r="A1884" s="1">
        <v>37426</v>
      </c>
      <c r="B1884" s="4">
        <v>37426</v>
      </c>
      <c r="C1884" s="14" t="str">
        <f>VLOOKUP($B1884,data!$A$6:$M$15000,10)</f>
        <v>N/A</v>
      </c>
      <c r="D1884" s="11">
        <f t="shared" si="69"/>
        <v>6</v>
      </c>
      <c r="E1884" s="14" t="e">
        <f t="shared" si="70"/>
        <v>#DIV/0!</v>
      </c>
    </row>
    <row r="1885" spans="1:5">
      <c r="A1885" s="1">
        <v>37427</v>
      </c>
      <c r="B1885" s="4">
        <v>37427</v>
      </c>
      <c r="C1885" s="14" t="str">
        <f>VLOOKUP($B1885,data!$A$6:$M$15000,10)</f>
        <v>N/A</v>
      </c>
      <c r="D1885" s="11">
        <f t="shared" si="69"/>
        <v>6</v>
      </c>
      <c r="E1885" s="14" t="e">
        <f t="shared" si="70"/>
        <v>#DIV/0!</v>
      </c>
    </row>
    <row r="1886" spans="1:5">
      <c r="A1886" s="1">
        <v>37428</v>
      </c>
      <c r="B1886" s="4">
        <v>37428</v>
      </c>
      <c r="C1886" s="14" t="str">
        <f>VLOOKUP($B1886,data!$A$6:$M$15000,10)</f>
        <v>N/A</v>
      </c>
      <c r="D1886" s="11">
        <f t="shared" si="69"/>
        <v>6</v>
      </c>
      <c r="E1886" s="14" t="e">
        <f t="shared" si="70"/>
        <v>#DIV/0!</v>
      </c>
    </row>
    <row r="1887" spans="1:5">
      <c r="A1887" s="1">
        <v>37429</v>
      </c>
      <c r="B1887" s="4">
        <v>37429</v>
      </c>
      <c r="C1887" s="14" t="str">
        <f>VLOOKUP($B1887,data!$A$6:$M$15000,10)</f>
        <v>N/A</v>
      </c>
      <c r="D1887" s="11">
        <f t="shared" si="69"/>
        <v>6</v>
      </c>
      <c r="E1887" s="14" t="e">
        <f t="shared" si="70"/>
        <v>#DIV/0!</v>
      </c>
    </row>
    <row r="1888" spans="1:5">
      <c r="A1888" s="1">
        <v>37430</v>
      </c>
      <c r="B1888" s="4">
        <v>37430</v>
      </c>
      <c r="C1888" s="14" t="str">
        <f>VLOOKUP($B1888,data!$A$6:$M$15000,10)</f>
        <v>N/A</v>
      </c>
      <c r="D1888" s="11">
        <f t="shared" si="69"/>
        <v>6</v>
      </c>
      <c r="E1888" s="14" t="e">
        <f t="shared" si="70"/>
        <v>#DIV/0!</v>
      </c>
    </row>
    <row r="1889" spans="1:5">
      <c r="A1889" s="1">
        <v>37431</v>
      </c>
      <c r="B1889" s="4">
        <v>37431</v>
      </c>
      <c r="C1889" s="14" t="str">
        <f>VLOOKUP($B1889,data!$A$6:$M$15000,10)</f>
        <v>N/A</v>
      </c>
      <c r="D1889" s="11">
        <f t="shared" si="69"/>
        <v>6</v>
      </c>
      <c r="E1889" s="14" t="e">
        <f t="shared" si="70"/>
        <v>#DIV/0!</v>
      </c>
    </row>
    <row r="1890" spans="1:5">
      <c r="A1890" s="1">
        <v>37432</v>
      </c>
      <c r="B1890" s="4">
        <v>37432</v>
      </c>
      <c r="C1890" s="14" t="str">
        <f>VLOOKUP($B1890,data!$A$6:$M$15000,10)</f>
        <v>N/A</v>
      </c>
      <c r="D1890" s="11">
        <f t="shared" si="69"/>
        <v>6</v>
      </c>
      <c r="E1890" s="14" t="e">
        <f t="shared" si="70"/>
        <v>#DIV/0!</v>
      </c>
    </row>
    <row r="1891" spans="1:5">
      <c r="A1891" s="1">
        <v>37433</v>
      </c>
      <c r="B1891" s="4">
        <v>37433</v>
      </c>
      <c r="C1891" s="14" t="str">
        <f>VLOOKUP($B1891,data!$A$6:$M$15000,10)</f>
        <v>N/A</v>
      </c>
      <c r="D1891" s="11">
        <f t="shared" si="69"/>
        <v>6</v>
      </c>
      <c r="E1891" s="14" t="e">
        <f t="shared" si="70"/>
        <v>#DIV/0!</v>
      </c>
    </row>
    <row r="1892" spans="1:5">
      <c r="A1892" s="1">
        <v>37434</v>
      </c>
      <c r="B1892" s="4">
        <v>37434</v>
      </c>
      <c r="C1892" s="14" t="str">
        <f>VLOOKUP($B1892,data!$A$6:$M$15000,10)</f>
        <v>N/A</v>
      </c>
      <c r="D1892" s="11">
        <f t="shared" si="69"/>
        <v>6</v>
      </c>
      <c r="E1892" s="14" t="e">
        <f t="shared" si="70"/>
        <v>#DIV/0!</v>
      </c>
    </row>
    <row r="1893" spans="1:5">
      <c r="A1893" s="1">
        <v>37435</v>
      </c>
      <c r="B1893" s="4">
        <v>37435</v>
      </c>
      <c r="C1893" s="14" t="str">
        <f>VLOOKUP($B1893,data!$A$6:$M$15000,10)</f>
        <v>N/A</v>
      </c>
      <c r="D1893" s="11">
        <f t="shared" si="69"/>
        <v>6</v>
      </c>
      <c r="E1893" s="14" t="e">
        <f t="shared" si="70"/>
        <v>#DIV/0!</v>
      </c>
    </row>
    <row r="1894" spans="1:5">
      <c r="A1894" s="1">
        <v>37436</v>
      </c>
      <c r="B1894" s="4">
        <v>37436</v>
      </c>
      <c r="C1894" s="14" t="str">
        <f>VLOOKUP($B1894,data!$A$6:$M$15000,10)</f>
        <v>N/A</v>
      </c>
      <c r="D1894" s="11">
        <f t="shared" si="69"/>
        <v>6</v>
      </c>
      <c r="E1894" s="14" t="e">
        <f t="shared" si="70"/>
        <v>#DIV/0!</v>
      </c>
    </row>
    <row r="1895" spans="1:5">
      <c r="A1895" s="1">
        <v>37437</v>
      </c>
      <c r="B1895" s="4">
        <v>37437</v>
      </c>
      <c r="C1895" s="14" t="str">
        <f>VLOOKUP($B1895,data!$A$6:$M$15000,10)</f>
        <v>N/A</v>
      </c>
      <c r="D1895" s="11">
        <f t="shared" si="69"/>
        <v>6</v>
      </c>
      <c r="E1895" s="14" t="e">
        <f t="shared" si="70"/>
        <v>#DIV/0!</v>
      </c>
    </row>
    <row r="1896" spans="1:5">
      <c r="A1896" s="1">
        <v>37438</v>
      </c>
      <c r="B1896" s="4">
        <v>37438</v>
      </c>
      <c r="C1896" s="14" t="str">
        <f>VLOOKUP($B1896,data!$A$6:$M$15000,10)</f>
        <v>N/A</v>
      </c>
      <c r="D1896" s="11">
        <f t="shared" si="69"/>
        <v>7</v>
      </c>
      <c r="E1896" s="14" t="e">
        <f t="shared" si="70"/>
        <v>#DIV/0!</v>
      </c>
    </row>
    <row r="1897" spans="1:5">
      <c r="A1897" s="1">
        <v>37439</v>
      </c>
      <c r="B1897" s="4">
        <v>37439</v>
      </c>
      <c r="C1897" s="14" t="str">
        <f>VLOOKUP($B1897,data!$A$6:$M$15000,10)</f>
        <v>N/A</v>
      </c>
      <c r="D1897" s="11">
        <f t="shared" si="69"/>
        <v>7</v>
      </c>
      <c r="E1897" s="14" t="e">
        <f t="shared" si="70"/>
        <v>#DIV/0!</v>
      </c>
    </row>
    <row r="1898" spans="1:5">
      <c r="A1898" s="1">
        <v>37440</v>
      </c>
      <c r="B1898" s="4">
        <v>37440</v>
      </c>
      <c r="C1898" s="14" t="str">
        <f>VLOOKUP($B1898,data!$A$6:$M$15000,10)</f>
        <v>N/A</v>
      </c>
      <c r="D1898" s="11">
        <f t="shared" si="69"/>
        <v>7</v>
      </c>
      <c r="E1898" s="14" t="e">
        <f t="shared" si="70"/>
        <v>#DIV/0!</v>
      </c>
    </row>
    <row r="1899" spans="1:5">
      <c r="A1899" s="1">
        <v>37441</v>
      </c>
      <c r="B1899" s="4">
        <v>37441</v>
      </c>
      <c r="C1899" s="14" t="str">
        <f>VLOOKUP($B1899,data!$A$6:$M$15000,10)</f>
        <v>N/A</v>
      </c>
      <c r="D1899" s="11">
        <f t="shared" si="69"/>
        <v>7</v>
      </c>
      <c r="E1899" s="14" t="e">
        <f t="shared" si="70"/>
        <v>#DIV/0!</v>
      </c>
    </row>
    <row r="1900" spans="1:5">
      <c r="A1900" s="1">
        <v>37442</v>
      </c>
      <c r="B1900" s="4">
        <v>37442</v>
      </c>
      <c r="C1900" s="14" t="str">
        <f>VLOOKUP($B1900,data!$A$6:$M$15000,10)</f>
        <v>N/A</v>
      </c>
      <c r="D1900" s="11">
        <f t="shared" si="69"/>
        <v>7</v>
      </c>
      <c r="E1900" s="14" t="e">
        <f t="shared" si="70"/>
        <v>#DIV/0!</v>
      </c>
    </row>
    <row r="1901" spans="1:5">
      <c r="A1901" s="1">
        <v>37443</v>
      </c>
      <c r="B1901" s="4">
        <v>37443</v>
      </c>
      <c r="C1901" s="14" t="str">
        <f>VLOOKUP($B1901,data!$A$6:$M$15000,10)</f>
        <v>N/A</v>
      </c>
      <c r="D1901" s="11">
        <f t="shared" si="69"/>
        <v>7</v>
      </c>
      <c r="E1901" s="14" t="e">
        <f t="shared" si="70"/>
        <v>#DIV/0!</v>
      </c>
    </row>
    <row r="1902" spans="1:5">
      <c r="A1902" s="1">
        <v>37444</v>
      </c>
      <c r="B1902" s="4">
        <v>37444</v>
      </c>
      <c r="C1902" s="14" t="str">
        <f>VLOOKUP($B1902,data!$A$6:$M$15000,10)</f>
        <v>N/A</v>
      </c>
      <c r="D1902" s="11">
        <f t="shared" si="69"/>
        <v>7</v>
      </c>
      <c r="E1902" s="14" t="e">
        <f t="shared" si="70"/>
        <v>#DIV/0!</v>
      </c>
    </row>
    <row r="1903" spans="1:5">
      <c r="A1903" s="1">
        <v>37445</v>
      </c>
      <c r="B1903" s="4">
        <v>37445</v>
      </c>
      <c r="C1903" s="14" t="str">
        <f>VLOOKUP($B1903,data!$A$6:$M$15000,10)</f>
        <v>N/A</v>
      </c>
      <c r="D1903" s="11">
        <f t="shared" si="69"/>
        <v>7</v>
      </c>
      <c r="E1903" s="14" t="e">
        <f t="shared" si="70"/>
        <v>#DIV/0!</v>
      </c>
    </row>
    <row r="1904" spans="1:5">
      <c r="A1904" s="1">
        <v>37446</v>
      </c>
      <c r="B1904" s="4">
        <v>37446</v>
      </c>
      <c r="C1904" s="14" t="str">
        <f>VLOOKUP($B1904,data!$A$6:$M$15000,10)</f>
        <v>N/A</v>
      </c>
      <c r="D1904" s="11">
        <f t="shared" si="69"/>
        <v>7</v>
      </c>
      <c r="E1904" s="14" t="e">
        <f t="shared" si="70"/>
        <v>#DIV/0!</v>
      </c>
    </row>
    <row r="1905" spans="1:5">
      <c r="A1905" s="1">
        <v>37447</v>
      </c>
      <c r="B1905" s="4">
        <v>37447</v>
      </c>
      <c r="C1905" s="14" t="str">
        <f>VLOOKUP($B1905,data!$A$6:$M$15000,10)</f>
        <v>N/A</v>
      </c>
      <c r="D1905" s="11">
        <f t="shared" si="69"/>
        <v>7</v>
      </c>
      <c r="E1905" s="14" t="e">
        <f t="shared" si="70"/>
        <v>#DIV/0!</v>
      </c>
    </row>
    <row r="1906" spans="1:5">
      <c r="A1906" s="1">
        <v>37448</v>
      </c>
      <c r="B1906" s="4">
        <v>37448</v>
      </c>
      <c r="C1906" s="14" t="str">
        <f>VLOOKUP($B1906,data!$A$6:$M$15000,10)</f>
        <v>N/A</v>
      </c>
      <c r="D1906" s="11">
        <f t="shared" si="69"/>
        <v>7</v>
      </c>
      <c r="E1906" s="14" t="e">
        <f t="shared" si="70"/>
        <v>#DIV/0!</v>
      </c>
    </row>
    <row r="1907" spans="1:5">
      <c r="A1907" s="1">
        <v>37449</v>
      </c>
      <c r="B1907" s="4">
        <v>37449</v>
      </c>
      <c r="C1907" s="14" t="str">
        <f>VLOOKUP($B1907,data!$A$6:$M$15000,10)</f>
        <v>N/A</v>
      </c>
      <c r="D1907" s="11">
        <f t="shared" si="69"/>
        <v>7</v>
      </c>
      <c r="E1907" s="14" t="e">
        <f t="shared" si="70"/>
        <v>#DIV/0!</v>
      </c>
    </row>
    <row r="1908" spans="1:5">
      <c r="A1908" s="1">
        <v>37450</v>
      </c>
      <c r="B1908" s="4">
        <v>37450</v>
      </c>
      <c r="C1908" s="14" t="str">
        <f>VLOOKUP($B1908,data!$A$6:$M$15000,10)</f>
        <v>N/A</v>
      </c>
      <c r="D1908" s="11">
        <f t="shared" si="69"/>
        <v>7</v>
      </c>
      <c r="E1908" s="14" t="e">
        <f t="shared" si="70"/>
        <v>#DIV/0!</v>
      </c>
    </row>
    <row r="1909" spans="1:5">
      <c r="A1909" s="1">
        <v>37451</v>
      </c>
      <c r="B1909" s="4">
        <v>37451</v>
      </c>
      <c r="C1909" s="14" t="str">
        <f>VLOOKUP($B1909,data!$A$6:$M$15000,10)</f>
        <v>N/A</v>
      </c>
      <c r="D1909" s="11">
        <f t="shared" si="69"/>
        <v>7</v>
      </c>
      <c r="E1909" s="14" t="e">
        <f t="shared" si="70"/>
        <v>#DIV/0!</v>
      </c>
    </row>
    <row r="1910" spans="1:5">
      <c r="A1910" s="1">
        <v>37452</v>
      </c>
      <c r="B1910" s="4">
        <v>37452</v>
      </c>
      <c r="C1910" s="14" t="str">
        <f>VLOOKUP($B1910,data!$A$6:$M$15000,10)</f>
        <v>N/A</v>
      </c>
      <c r="D1910" s="11">
        <f t="shared" si="69"/>
        <v>7</v>
      </c>
      <c r="E1910" s="14" t="e">
        <f t="shared" si="70"/>
        <v>#DIV/0!</v>
      </c>
    </row>
    <row r="1911" spans="1:5">
      <c r="A1911" s="1">
        <v>37453</v>
      </c>
      <c r="B1911" s="4">
        <v>37453</v>
      </c>
      <c r="C1911" s="14" t="str">
        <f>VLOOKUP($B1911,data!$A$6:$M$15000,10)</f>
        <v>N/A</v>
      </c>
      <c r="D1911" s="11">
        <f t="shared" si="69"/>
        <v>7</v>
      </c>
      <c r="E1911" s="14" t="e">
        <f t="shared" si="70"/>
        <v>#DIV/0!</v>
      </c>
    </row>
    <row r="1912" spans="1:5">
      <c r="A1912" s="1">
        <v>37454</v>
      </c>
      <c r="B1912" s="4">
        <v>37454</v>
      </c>
      <c r="C1912" s="14" t="str">
        <f>VLOOKUP($B1912,data!$A$6:$M$15000,10)</f>
        <v>N/A</v>
      </c>
      <c r="D1912" s="11">
        <f t="shared" si="69"/>
        <v>7</v>
      </c>
      <c r="E1912" s="14" t="e">
        <f t="shared" si="70"/>
        <v>#DIV/0!</v>
      </c>
    </row>
    <row r="1913" spans="1:5">
      <c r="A1913" s="1">
        <v>37455</v>
      </c>
      <c r="B1913" s="4">
        <v>37455</v>
      </c>
      <c r="C1913" s="14" t="str">
        <f>VLOOKUP($B1913,data!$A$6:$M$15000,10)</f>
        <v>N/A</v>
      </c>
      <c r="D1913" s="11">
        <f t="shared" si="69"/>
        <v>7</v>
      </c>
      <c r="E1913" s="14" t="e">
        <f t="shared" si="70"/>
        <v>#DIV/0!</v>
      </c>
    </row>
    <row r="1914" spans="1:5">
      <c r="A1914" s="1">
        <v>37456</v>
      </c>
      <c r="B1914" s="4">
        <v>37456</v>
      </c>
      <c r="C1914" s="14" t="str">
        <f>VLOOKUP($B1914,data!$A$6:$M$15000,10)</f>
        <v>N/A</v>
      </c>
      <c r="D1914" s="11">
        <f t="shared" si="69"/>
        <v>7</v>
      </c>
      <c r="E1914" s="14" t="e">
        <f t="shared" si="70"/>
        <v>#DIV/0!</v>
      </c>
    </row>
    <row r="1915" spans="1:5">
      <c r="A1915" s="1">
        <v>37457</v>
      </c>
      <c r="B1915" s="4">
        <v>37457</v>
      </c>
      <c r="C1915" s="14" t="str">
        <f>VLOOKUP($B1915,data!$A$6:$M$15000,10)</f>
        <v>N/A</v>
      </c>
      <c r="D1915" s="11">
        <f t="shared" si="69"/>
        <v>7</v>
      </c>
      <c r="E1915" s="14" t="e">
        <f t="shared" si="70"/>
        <v>#DIV/0!</v>
      </c>
    </row>
    <row r="1916" spans="1:5">
      <c r="A1916" s="1">
        <v>37458</v>
      </c>
      <c r="B1916" s="4">
        <v>37458</v>
      </c>
      <c r="C1916" s="14" t="str">
        <f>VLOOKUP($B1916,data!$A$6:$M$15000,10)</f>
        <v>N/A</v>
      </c>
      <c r="D1916" s="11">
        <f t="shared" si="69"/>
        <v>7</v>
      </c>
      <c r="E1916" s="14" t="e">
        <f t="shared" si="70"/>
        <v>#DIV/0!</v>
      </c>
    </row>
    <row r="1917" spans="1:5">
      <c r="A1917" s="1">
        <v>37459</v>
      </c>
      <c r="B1917" s="4">
        <v>37459</v>
      </c>
      <c r="C1917" s="14" t="str">
        <f>VLOOKUP($B1917,data!$A$6:$M$15000,10)</f>
        <v>N/A</v>
      </c>
      <c r="D1917" s="11">
        <f t="shared" si="69"/>
        <v>7</v>
      </c>
      <c r="E1917" s="14" t="e">
        <f t="shared" si="70"/>
        <v>#DIV/0!</v>
      </c>
    </row>
    <row r="1918" spans="1:5">
      <c r="A1918" s="1">
        <v>37460</v>
      </c>
      <c r="B1918" s="4">
        <v>37460</v>
      </c>
      <c r="C1918" s="14" t="str">
        <f>VLOOKUP($B1918,data!$A$6:$M$15000,10)</f>
        <v>N/A</v>
      </c>
      <c r="D1918" s="11">
        <f t="shared" si="69"/>
        <v>7</v>
      </c>
      <c r="E1918" s="14" t="e">
        <f t="shared" si="70"/>
        <v>#DIV/0!</v>
      </c>
    </row>
    <row r="1919" spans="1:5">
      <c r="A1919" s="1">
        <v>37461</v>
      </c>
      <c r="B1919" s="4">
        <v>37461</v>
      </c>
      <c r="C1919" s="14" t="str">
        <f>VLOOKUP($B1919,data!$A$6:$M$15000,10)</f>
        <v>N/A</v>
      </c>
      <c r="D1919" s="11">
        <f t="shared" si="69"/>
        <v>7</v>
      </c>
      <c r="E1919" s="14" t="e">
        <f t="shared" si="70"/>
        <v>#DIV/0!</v>
      </c>
    </row>
    <row r="1920" spans="1:5">
      <c r="A1920" s="1">
        <v>37462</v>
      </c>
      <c r="B1920" s="4">
        <v>37462</v>
      </c>
      <c r="C1920" s="14" t="str">
        <f>VLOOKUP($B1920,data!$A$6:$M$15000,10)</f>
        <v>N/A</v>
      </c>
      <c r="D1920" s="11">
        <f t="shared" si="69"/>
        <v>7</v>
      </c>
      <c r="E1920" s="14" t="e">
        <f t="shared" si="70"/>
        <v>#DIV/0!</v>
      </c>
    </row>
    <row r="1921" spans="1:5">
      <c r="A1921" s="1">
        <v>37463</v>
      </c>
      <c r="B1921" s="4">
        <v>37463</v>
      </c>
      <c r="C1921" s="14" t="str">
        <f>VLOOKUP($B1921,data!$A$6:$M$15000,10)</f>
        <v>N/A</v>
      </c>
      <c r="D1921" s="11">
        <f t="shared" si="69"/>
        <v>7</v>
      </c>
      <c r="E1921" s="14" t="e">
        <f t="shared" si="70"/>
        <v>#DIV/0!</v>
      </c>
    </row>
    <row r="1922" spans="1:5">
      <c r="A1922" s="1">
        <v>37464</v>
      </c>
      <c r="B1922" s="4">
        <v>37464</v>
      </c>
      <c r="C1922" s="14" t="str">
        <f>VLOOKUP($B1922,data!$A$6:$M$15000,10)</f>
        <v>N/A</v>
      </c>
      <c r="D1922" s="11">
        <f t="shared" si="69"/>
        <v>7</v>
      </c>
      <c r="E1922" s="14" t="e">
        <f t="shared" si="70"/>
        <v>#DIV/0!</v>
      </c>
    </row>
    <row r="1923" spans="1:5">
      <c r="A1923" s="1">
        <v>37465</v>
      </c>
      <c r="B1923" s="4">
        <v>37465</v>
      </c>
      <c r="C1923" s="14" t="str">
        <f>VLOOKUP($B1923,data!$A$6:$M$15000,10)</f>
        <v>N/A</v>
      </c>
      <c r="D1923" s="11">
        <f t="shared" si="69"/>
        <v>7</v>
      </c>
      <c r="E1923" s="14" t="e">
        <f t="shared" si="70"/>
        <v>#DIV/0!</v>
      </c>
    </row>
    <row r="1924" spans="1:5">
      <c r="A1924" s="1">
        <v>37466</v>
      </c>
      <c r="B1924" s="4">
        <v>37466</v>
      </c>
      <c r="C1924" s="14" t="str">
        <f>VLOOKUP($B1924,data!$A$6:$M$15000,10)</f>
        <v>N/A</v>
      </c>
      <c r="D1924" s="11">
        <f t="shared" si="69"/>
        <v>7</v>
      </c>
      <c r="E1924" s="14" t="e">
        <f t="shared" si="70"/>
        <v>#DIV/0!</v>
      </c>
    </row>
    <row r="1925" spans="1:5">
      <c r="A1925" s="1">
        <v>37467</v>
      </c>
      <c r="B1925" s="4">
        <v>37467</v>
      </c>
      <c r="C1925" s="14" t="str">
        <f>VLOOKUP($B1925,data!$A$6:$M$15000,10)</f>
        <v>N/A</v>
      </c>
      <c r="D1925" s="11">
        <f t="shared" si="69"/>
        <v>7</v>
      </c>
      <c r="E1925" s="14" t="e">
        <f t="shared" si="70"/>
        <v>#DIV/0!</v>
      </c>
    </row>
    <row r="1926" spans="1:5">
      <c r="A1926" s="1">
        <v>37468</v>
      </c>
      <c r="B1926" s="4">
        <v>37468</v>
      </c>
      <c r="C1926" s="14" t="str">
        <f>VLOOKUP($B1926,data!$A$6:$M$15000,10)</f>
        <v>N/A</v>
      </c>
      <c r="D1926" s="11">
        <f t="shared" ref="D1926:D1989" si="71">IF(B1926&lt;&gt;"",MONTH(B1926),0)</f>
        <v>7</v>
      </c>
      <c r="E1926" s="14" t="e">
        <f t="shared" ref="E1926:E1989" si="72">AVERAGE(C1920:C1926)</f>
        <v>#DIV/0!</v>
      </c>
    </row>
    <row r="1927" spans="1:5">
      <c r="A1927" s="1">
        <v>37469</v>
      </c>
      <c r="B1927" s="4">
        <v>37469</v>
      </c>
      <c r="C1927" s="14" t="str">
        <f>VLOOKUP($B1927,data!$A$6:$M$15000,10)</f>
        <v>N/A</v>
      </c>
      <c r="D1927" s="11">
        <f t="shared" si="71"/>
        <v>8</v>
      </c>
      <c r="E1927" s="14" t="e">
        <f t="shared" si="72"/>
        <v>#DIV/0!</v>
      </c>
    </row>
    <row r="1928" spans="1:5">
      <c r="A1928" s="1">
        <v>37470</v>
      </c>
      <c r="B1928" s="4">
        <v>37470</v>
      </c>
      <c r="C1928" s="14" t="str">
        <f>VLOOKUP($B1928,data!$A$6:$M$15000,10)</f>
        <v>N/A</v>
      </c>
      <c r="D1928" s="11">
        <f t="shared" si="71"/>
        <v>8</v>
      </c>
      <c r="E1928" s="14" t="e">
        <f t="shared" si="72"/>
        <v>#DIV/0!</v>
      </c>
    </row>
    <row r="1929" spans="1:5">
      <c r="A1929" s="1">
        <v>37471</v>
      </c>
      <c r="B1929" s="4">
        <v>37471</v>
      </c>
      <c r="C1929" s="14" t="str">
        <f>VLOOKUP($B1929,data!$A$6:$M$15000,10)</f>
        <v>N/A</v>
      </c>
      <c r="D1929" s="11">
        <f t="shared" si="71"/>
        <v>8</v>
      </c>
      <c r="E1929" s="14" t="e">
        <f t="shared" si="72"/>
        <v>#DIV/0!</v>
      </c>
    </row>
    <row r="1930" spans="1:5">
      <c r="A1930" s="1">
        <v>37472</v>
      </c>
      <c r="B1930" s="4">
        <v>37472</v>
      </c>
      <c r="C1930" s="14" t="str">
        <f>VLOOKUP($B1930,data!$A$6:$M$15000,10)</f>
        <v>N/A</v>
      </c>
      <c r="D1930" s="11">
        <f t="shared" si="71"/>
        <v>8</v>
      </c>
      <c r="E1930" s="14" t="e">
        <f t="shared" si="72"/>
        <v>#DIV/0!</v>
      </c>
    </row>
    <row r="1931" spans="1:5">
      <c r="A1931" s="1">
        <v>37473</v>
      </c>
      <c r="B1931" s="4">
        <v>37473</v>
      </c>
      <c r="C1931" s="14" t="str">
        <f>VLOOKUP($B1931,data!$A$6:$M$15000,10)</f>
        <v>N/A</v>
      </c>
      <c r="D1931" s="11">
        <f t="shared" si="71"/>
        <v>8</v>
      </c>
      <c r="E1931" s="14" t="e">
        <f t="shared" si="72"/>
        <v>#DIV/0!</v>
      </c>
    </row>
    <row r="1932" spans="1:5">
      <c r="A1932" s="1">
        <v>37474</v>
      </c>
      <c r="B1932" s="4">
        <v>37474</v>
      </c>
      <c r="C1932" s="14" t="str">
        <f>VLOOKUP($B1932,data!$A$6:$M$15000,10)</f>
        <v>N/A</v>
      </c>
      <c r="D1932" s="11">
        <f t="shared" si="71"/>
        <v>8</v>
      </c>
      <c r="E1932" s="14" t="e">
        <f t="shared" si="72"/>
        <v>#DIV/0!</v>
      </c>
    </row>
    <row r="1933" spans="1:5">
      <c r="A1933" s="1">
        <v>37475</v>
      </c>
      <c r="B1933" s="4">
        <v>37475</v>
      </c>
      <c r="C1933" s="14" t="str">
        <f>VLOOKUP($B1933,data!$A$6:$M$15000,10)</f>
        <v>N/A</v>
      </c>
      <c r="D1933" s="11">
        <f t="shared" si="71"/>
        <v>8</v>
      </c>
      <c r="E1933" s="14" t="e">
        <f t="shared" si="72"/>
        <v>#DIV/0!</v>
      </c>
    </row>
    <row r="1934" spans="1:5">
      <c r="A1934" s="1">
        <v>37476</v>
      </c>
      <c r="B1934" s="4">
        <v>37476</v>
      </c>
      <c r="C1934" s="14" t="str">
        <f>VLOOKUP($B1934,data!$A$6:$M$15000,10)</f>
        <v>N/A</v>
      </c>
      <c r="D1934" s="11">
        <f t="shared" si="71"/>
        <v>8</v>
      </c>
      <c r="E1934" s="14" t="e">
        <f t="shared" si="72"/>
        <v>#DIV/0!</v>
      </c>
    </row>
    <row r="1935" spans="1:5">
      <c r="A1935" s="1">
        <v>37477</v>
      </c>
      <c r="B1935" s="4">
        <v>37477</v>
      </c>
      <c r="C1935" s="14" t="str">
        <f>VLOOKUP($B1935,data!$A$6:$M$15000,10)</f>
        <v>N/A</v>
      </c>
      <c r="D1935" s="11">
        <f t="shared" si="71"/>
        <v>8</v>
      </c>
      <c r="E1935" s="14" t="e">
        <f t="shared" si="72"/>
        <v>#DIV/0!</v>
      </c>
    </row>
    <row r="1936" spans="1:5">
      <c r="A1936" s="1">
        <v>37478</v>
      </c>
      <c r="B1936" s="4">
        <v>37478</v>
      </c>
      <c r="C1936" s="14" t="str">
        <f>VLOOKUP($B1936,data!$A$6:$M$15000,10)</f>
        <v>N/A</v>
      </c>
      <c r="D1936" s="11">
        <f t="shared" si="71"/>
        <v>8</v>
      </c>
      <c r="E1936" s="14" t="e">
        <f t="shared" si="72"/>
        <v>#DIV/0!</v>
      </c>
    </row>
    <row r="1937" spans="1:5">
      <c r="A1937" s="1">
        <v>37479</v>
      </c>
      <c r="B1937" s="4">
        <v>37479</v>
      </c>
      <c r="C1937" s="14" t="str">
        <f>VLOOKUP($B1937,data!$A$6:$M$15000,10)</f>
        <v>N/A</v>
      </c>
      <c r="D1937" s="11">
        <f t="shared" si="71"/>
        <v>8</v>
      </c>
      <c r="E1937" s="14" t="e">
        <f t="shared" si="72"/>
        <v>#DIV/0!</v>
      </c>
    </row>
    <row r="1938" spans="1:5">
      <c r="A1938" s="1">
        <v>37480</v>
      </c>
      <c r="B1938" s="4">
        <v>37480</v>
      </c>
      <c r="C1938" s="14" t="str">
        <f>VLOOKUP($B1938,data!$A$6:$M$15000,10)</f>
        <v>N/A</v>
      </c>
      <c r="D1938" s="11">
        <f t="shared" si="71"/>
        <v>8</v>
      </c>
      <c r="E1938" s="14" t="e">
        <f t="shared" si="72"/>
        <v>#DIV/0!</v>
      </c>
    </row>
    <row r="1939" spans="1:5">
      <c r="A1939" s="1">
        <v>37481</v>
      </c>
      <c r="B1939" s="4">
        <v>37481</v>
      </c>
      <c r="C1939" s="14" t="str">
        <f>VLOOKUP($B1939,data!$A$6:$M$15000,10)</f>
        <v>N/A</v>
      </c>
      <c r="D1939" s="11">
        <f t="shared" si="71"/>
        <v>8</v>
      </c>
      <c r="E1939" s="14" t="e">
        <f t="shared" si="72"/>
        <v>#DIV/0!</v>
      </c>
    </row>
    <row r="1940" spans="1:5">
      <c r="A1940" s="1">
        <v>37482</v>
      </c>
      <c r="B1940" s="4">
        <v>37482</v>
      </c>
      <c r="C1940" s="14" t="str">
        <f>VLOOKUP($B1940,data!$A$6:$M$15000,10)</f>
        <v>N/A</v>
      </c>
      <c r="D1940" s="11">
        <f t="shared" si="71"/>
        <v>8</v>
      </c>
      <c r="E1940" s="14" t="e">
        <f t="shared" si="72"/>
        <v>#DIV/0!</v>
      </c>
    </row>
    <row r="1941" spans="1:5">
      <c r="A1941" s="1">
        <v>37483</v>
      </c>
      <c r="B1941" s="4">
        <v>37483</v>
      </c>
      <c r="C1941" s="14" t="str">
        <f>VLOOKUP($B1941,data!$A$6:$M$15000,10)</f>
        <v>N/A</v>
      </c>
      <c r="D1941" s="11">
        <f t="shared" si="71"/>
        <v>8</v>
      </c>
      <c r="E1941" s="14" t="e">
        <f t="shared" si="72"/>
        <v>#DIV/0!</v>
      </c>
    </row>
    <row r="1942" spans="1:5">
      <c r="A1942" s="1">
        <v>37484</v>
      </c>
      <c r="B1942" s="4">
        <v>37484</v>
      </c>
      <c r="C1942" s="14" t="str">
        <f>VLOOKUP($B1942,data!$A$6:$M$15000,10)</f>
        <v>N/A</v>
      </c>
      <c r="D1942" s="11">
        <f t="shared" si="71"/>
        <v>8</v>
      </c>
      <c r="E1942" s="14" t="e">
        <f t="shared" si="72"/>
        <v>#DIV/0!</v>
      </c>
    </row>
    <row r="1943" spans="1:5">
      <c r="A1943" s="1">
        <v>37485</v>
      </c>
      <c r="B1943" s="4">
        <v>37485</v>
      </c>
      <c r="C1943" s="14" t="str">
        <f>VLOOKUP($B1943,data!$A$6:$M$15000,10)</f>
        <v>N/A</v>
      </c>
      <c r="D1943" s="11">
        <f t="shared" si="71"/>
        <v>8</v>
      </c>
      <c r="E1943" s="14" t="e">
        <f t="shared" si="72"/>
        <v>#DIV/0!</v>
      </c>
    </row>
    <row r="1944" spans="1:5">
      <c r="A1944" s="1">
        <v>37486</v>
      </c>
      <c r="B1944" s="4">
        <v>37486</v>
      </c>
      <c r="C1944" s="14" t="str">
        <f>VLOOKUP($B1944,data!$A$6:$M$15000,10)</f>
        <v>N/A</v>
      </c>
      <c r="D1944" s="11">
        <f t="shared" si="71"/>
        <v>8</v>
      </c>
      <c r="E1944" s="14" t="e">
        <f t="shared" si="72"/>
        <v>#DIV/0!</v>
      </c>
    </row>
    <row r="1945" spans="1:5">
      <c r="A1945" s="1">
        <v>37487</v>
      </c>
      <c r="B1945" s="4">
        <v>37487</v>
      </c>
      <c r="C1945" s="14" t="str">
        <f>VLOOKUP($B1945,data!$A$6:$M$15000,10)</f>
        <v>N/A</v>
      </c>
      <c r="D1945" s="11">
        <f t="shared" si="71"/>
        <v>8</v>
      </c>
      <c r="E1945" s="14" t="e">
        <f t="shared" si="72"/>
        <v>#DIV/0!</v>
      </c>
    </row>
    <row r="1946" spans="1:5">
      <c r="A1946" s="1">
        <v>37488</v>
      </c>
      <c r="B1946" s="4">
        <v>37488</v>
      </c>
      <c r="C1946" s="14" t="str">
        <f>VLOOKUP($B1946,data!$A$6:$M$15000,10)</f>
        <v>N/A</v>
      </c>
      <c r="D1946" s="11">
        <f t="shared" si="71"/>
        <v>8</v>
      </c>
      <c r="E1946" s="14" t="e">
        <f t="shared" si="72"/>
        <v>#DIV/0!</v>
      </c>
    </row>
    <row r="1947" spans="1:5">
      <c r="A1947" s="1">
        <v>37489</v>
      </c>
      <c r="B1947" s="4">
        <v>37489</v>
      </c>
      <c r="C1947" s="14" t="str">
        <f>VLOOKUP($B1947,data!$A$6:$M$15000,10)</f>
        <v>N/A</v>
      </c>
      <c r="D1947" s="11">
        <f t="shared" si="71"/>
        <v>8</v>
      </c>
      <c r="E1947" s="14" t="e">
        <f t="shared" si="72"/>
        <v>#DIV/0!</v>
      </c>
    </row>
    <row r="1948" spans="1:5">
      <c r="A1948" s="1">
        <v>37490</v>
      </c>
      <c r="B1948" s="4">
        <v>37490</v>
      </c>
      <c r="C1948" s="14" t="str">
        <f>VLOOKUP($B1948,data!$A$6:$M$15000,10)</f>
        <v>N/A</v>
      </c>
      <c r="D1948" s="11">
        <f t="shared" si="71"/>
        <v>8</v>
      </c>
      <c r="E1948" s="14" t="e">
        <f t="shared" si="72"/>
        <v>#DIV/0!</v>
      </c>
    </row>
    <row r="1949" spans="1:5">
      <c r="A1949" s="1">
        <v>37491</v>
      </c>
      <c r="B1949" s="4">
        <v>37491</v>
      </c>
      <c r="C1949" s="14" t="str">
        <f>VLOOKUP($B1949,data!$A$6:$M$15000,10)</f>
        <v>N/A</v>
      </c>
      <c r="D1949" s="11">
        <f t="shared" si="71"/>
        <v>8</v>
      </c>
      <c r="E1949" s="14" t="e">
        <f t="shared" si="72"/>
        <v>#DIV/0!</v>
      </c>
    </row>
    <row r="1950" spans="1:5">
      <c r="A1950" s="1">
        <v>37492</v>
      </c>
      <c r="B1950" s="4">
        <v>37492</v>
      </c>
      <c r="C1950" s="14" t="str">
        <f>VLOOKUP($B1950,data!$A$6:$M$15000,10)</f>
        <v>N/A</v>
      </c>
      <c r="D1950" s="11">
        <f t="shared" si="71"/>
        <v>8</v>
      </c>
      <c r="E1950" s="14" t="e">
        <f t="shared" si="72"/>
        <v>#DIV/0!</v>
      </c>
    </row>
    <row r="1951" spans="1:5">
      <c r="A1951" s="1">
        <v>37493</v>
      </c>
      <c r="B1951" s="4">
        <v>37493</v>
      </c>
      <c r="C1951" s="14" t="str">
        <f>VLOOKUP($B1951,data!$A$6:$M$15000,10)</f>
        <v>N/A</v>
      </c>
      <c r="D1951" s="11">
        <f t="shared" si="71"/>
        <v>8</v>
      </c>
      <c r="E1951" s="14" t="e">
        <f t="shared" si="72"/>
        <v>#DIV/0!</v>
      </c>
    </row>
    <row r="1952" spans="1:5">
      <c r="A1952" s="1">
        <v>37494</v>
      </c>
      <c r="B1952" s="4">
        <v>37494</v>
      </c>
      <c r="C1952" s="14" t="str">
        <f>VLOOKUP($B1952,data!$A$6:$M$15000,10)</f>
        <v>N/A</v>
      </c>
      <c r="D1952" s="11">
        <f t="shared" si="71"/>
        <v>8</v>
      </c>
      <c r="E1952" s="14" t="e">
        <f t="shared" si="72"/>
        <v>#DIV/0!</v>
      </c>
    </row>
    <row r="1953" spans="1:5">
      <c r="A1953" s="1">
        <v>37495</v>
      </c>
      <c r="B1953" s="4">
        <v>37495</v>
      </c>
      <c r="C1953" s="14" t="str">
        <f>VLOOKUP($B1953,data!$A$6:$M$15000,10)</f>
        <v>N/A</v>
      </c>
      <c r="D1953" s="11">
        <f t="shared" si="71"/>
        <v>8</v>
      </c>
      <c r="E1953" s="14" t="e">
        <f t="shared" si="72"/>
        <v>#DIV/0!</v>
      </c>
    </row>
    <row r="1954" spans="1:5">
      <c r="A1954" s="1">
        <v>37496</v>
      </c>
      <c r="B1954" s="4">
        <v>37496</v>
      </c>
      <c r="C1954" s="14" t="str">
        <f>VLOOKUP($B1954,data!$A$6:$M$15000,10)</f>
        <v>N/A</v>
      </c>
      <c r="D1954" s="11">
        <f t="shared" si="71"/>
        <v>8</v>
      </c>
      <c r="E1954" s="14" t="e">
        <f t="shared" si="72"/>
        <v>#DIV/0!</v>
      </c>
    </row>
    <row r="1955" spans="1:5">
      <c r="A1955" s="1">
        <v>37497</v>
      </c>
      <c r="B1955" s="4">
        <v>37497</v>
      </c>
      <c r="C1955" s="14" t="str">
        <f>VLOOKUP($B1955,data!$A$6:$M$15000,10)</f>
        <v>N/A</v>
      </c>
      <c r="D1955" s="11">
        <f t="shared" si="71"/>
        <v>8</v>
      </c>
      <c r="E1955" s="14" t="e">
        <f t="shared" si="72"/>
        <v>#DIV/0!</v>
      </c>
    </row>
    <row r="1956" spans="1:5">
      <c r="A1956" s="1">
        <v>37498</v>
      </c>
      <c r="B1956" s="4">
        <v>37498</v>
      </c>
      <c r="C1956" s="14" t="str">
        <f>VLOOKUP($B1956,data!$A$6:$M$15000,10)</f>
        <v>N/A</v>
      </c>
      <c r="D1956" s="11">
        <f t="shared" si="71"/>
        <v>8</v>
      </c>
      <c r="E1956" s="14" t="e">
        <f t="shared" si="72"/>
        <v>#DIV/0!</v>
      </c>
    </row>
    <row r="1957" spans="1:5">
      <c r="A1957" s="1">
        <v>37499</v>
      </c>
      <c r="B1957" s="4">
        <v>37499</v>
      </c>
      <c r="C1957" s="14" t="str">
        <f>VLOOKUP($B1957,data!$A$6:$M$15000,10)</f>
        <v>N/A</v>
      </c>
      <c r="D1957" s="11">
        <f t="shared" si="71"/>
        <v>8</v>
      </c>
      <c r="E1957" s="14" t="e">
        <f t="shared" si="72"/>
        <v>#DIV/0!</v>
      </c>
    </row>
    <row r="1958" spans="1:5">
      <c r="A1958" s="1">
        <v>37500</v>
      </c>
      <c r="B1958" s="4">
        <v>37500</v>
      </c>
      <c r="C1958" s="14" t="str">
        <f>VLOOKUP($B1958,data!$A$6:$M$15000,10)</f>
        <v>N/A</v>
      </c>
      <c r="D1958" s="11">
        <f t="shared" si="71"/>
        <v>9</v>
      </c>
      <c r="E1958" s="14" t="e">
        <f t="shared" si="72"/>
        <v>#DIV/0!</v>
      </c>
    </row>
    <row r="1959" spans="1:5">
      <c r="A1959" s="1">
        <v>37501</v>
      </c>
      <c r="B1959" s="4">
        <v>37501</v>
      </c>
      <c r="C1959" s="14" t="str">
        <f>VLOOKUP($B1959,data!$A$6:$M$15000,10)</f>
        <v>N/A</v>
      </c>
      <c r="D1959" s="11">
        <f t="shared" si="71"/>
        <v>9</v>
      </c>
      <c r="E1959" s="14" t="e">
        <f t="shared" si="72"/>
        <v>#DIV/0!</v>
      </c>
    </row>
    <row r="1960" spans="1:5">
      <c r="A1960" s="1">
        <v>37502</v>
      </c>
      <c r="B1960" s="4">
        <v>37502</v>
      </c>
      <c r="C1960" s="14" t="str">
        <f>VLOOKUP($B1960,data!$A$6:$M$15000,10)</f>
        <v>N/A</v>
      </c>
      <c r="D1960" s="11">
        <f t="shared" si="71"/>
        <v>9</v>
      </c>
      <c r="E1960" s="14" t="e">
        <f t="shared" si="72"/>
        <v>#DIV/0!</v>
      </c>
    </row>
    <row r="1961" spans="1:5">
      <c r="A1961" s="1">
        <v>37503</v>
      </c>
      <c r="B1961" s="4">
        <v>37503</v>
      </c>
      <c r="C1961" s="14" t="str">
        <f>VLOOKUP($B1961,data!$A$6:$M$15000,10)</f>
        <v>N/A</v>
      </c>
      <c r="D1961" s="11">
        <f t="shared" si="71"/>
        <v>9</v>
      </c>
      <c r="E1961" s="14" t="e">
        <f t="shared" si="72"/>
        <v>#DIV/0!</v>
      </c>
    </row>
    <row r="1962" spans="1:5">
      <c r="A1962" s="1">
        <v>37504</v>
      </c>
      <c r="B1962" s="4">
        <v>37504</v>
      </c>
      <c r="C1962" s="14" t="str">
        <f>VLOOKUP($B1962,data!$A$6:$M$15000,10)</f>
        <v>N/A</v>
      </c>
      <c r="D1962" s="11">
        <f t="shared" si="71"/>
        <v>9</v>
      </c>
      <c r="E1962" s="14" t="e">
        <f t="shared" si="72"/>
        <v>#DIV/0!</v>
      </c>
    </row>
    <row r="1963" spans="1:5">
      <c r="A1963" s="1">
        <v>37505</v>
      </c>
      <c r="B1963" s="4">
        <v>37505</v>
      </c>
      <c r="C1963" s="14" t="str">
        <f>VLOOKUP($B1963,data!$A$6:$M$15000,10)</f>
        <v>N/A</v>
      </c>
      <c r="D1963" s="11">
        <f t="shared" si="71"/>
        <v>9</v>
      </c>
      <c r="E1963" s="14" t="e">
        <f t="shared" si="72"/>
        <v>#DIV/0!</v>
      </c>
    </row>
    <row r="1964" spans="1:5">
      <c r="A1964" s="1">
        <v>37506</v>
      </c>
      <c r="B1964" s="4">
        <v>37506</v>
      </c>
      <c r="C1964" s="14" t="str">
        <f>VLOOKUP($B1964,data!$A$6:$M$15000,10)</f>
        <v>N/A</v>
      </c>
      <c r="D1964" s="11">
        <f t="shared" si="71"/>
        <v>9</v>
      </c>
      <c r="E1964" s="14" t="e">
        <f t="shared" si="72"/>
        <v>#DIV/0!</v>
      </c>
    </row>
    <row r="1965" spans="1:5">
      <c r="A1965" s="1">
        <v>37507</v>
      </c>
      <c r="B1965" s="4">
        <v>37507</v>
      </c>
      <c r="C1965" s="14" t="str">
        <f>VLOOKUP($B1965,data!$A$6:$M$15000,10)</f>
        <v>N/A</v>
      </c>
      <c r="D1965" s="11">
        <f t="shared" si="71"/>
        <v>9</v>
      </c>
      <c r="E1965" s="14" t="e">
        <f t="shared" si="72"/>
        <v>#DIV/0!</v>
      </c>
    </row>
    <row r="1966" spans="1:5">
      <c r="A1966" s="1">
        <v>37508</v>
      </c>
      <c r="B1966" s="4">
        <v>37508</v>
      </c>
      <c r="C1966" s="14" t="str">
        <f>VLOOKUP($B1966,data!$A$6:$M$15000,10)</f>
        <v>N/A</v>
      </c>
      <c r="D1966" s="11">
        <f t="shared" si="71"/>
        <v>9</v>
      </c>
      <c r="E1966" s="14" t="e">
        <f t="shared" si="72"/>
        <v>#DIV/0!</v>
      </c>
    </row>
    <row r="1967" spans="1:5">
      <c r="A1967" s="1">
        <v>37509</v>
      </c>
      <c r="B1967" s="4">
        <v>37509</v>
      </c>
      <c r="C1967" s="14" t="str">
        <f>VLOOKUP($B1967,data!$A$6:$M$15000,10)</f>
        <v>N/A</v>
      </c>
      <c r="D1967" s="11">
        <f t="shared" si="71"/>
        <v>9</v>
      </c>
      <c r="E1967" s="14" t="e">
        <f t="shared" si="72"/>
        <v>#DIV/0!</v>
      </c>
    </row>
    <row r="1968" spans="1:5">
      <c r="A1968" s="1">
        <v>37510</v>
      </c>
      <c r="B1968" s="4">
        <v>37510</v>
      </c>
      <c r="C1968" s="14" t="str">
        <f>VLOOKUP($B1968,data!$A$6:$M$15000,10)</f>
        <v>N/A</v>
      </c>
      <c r="D1968" s="11">
        <f t="shared" si="71"/>
        <v>9</v>
      </c>
      <c r="E1968" s="14" t="e">
        <f t="shared" si="72"/>
        <v>#DIV/0!</v>
      </c>
    </row>
    <row r="1969" spans="1:5">
      <c r="A1969" s="1">
        <v>37511</v>
      </c>
      <c r="B1969" s="4">
        <v>37511</v>
      </c>
      <c r="C1969" s="14" t="str">
        <f>VLOOKUP($B1969,data!$A$6:$M$15000,10)</f>
        <v>N/A</v>
      </c>
      <c r="D1969" s="11">
        <f t="shared" si="71"/>
        <v>9</v>
      </c>
      <c r="E1969" s="14" t="e">
        <f t="shared" si="72"/>
        <v>#DIV/0!</v>
      </c>
    </row>
    <row r="1970" spans="1:5">
      <c r="A1970" s="1">
        <v>37512</v>
      </c>
      <c r="B1970" s="4">
        <v>37512</v>
      </c>
      <c r="C1970" s="14" t="str">
        <f>VLOOKUP($B1970,data!$A$6:$M$15000,10)</f>
        <v>N/A</v>
      </c>
      <c r="D1970" s="11">
        <f t="shared" si="71"/>
        <v>9</v>
      </c>
      <c r="E1970" s="14" t="e">
        <f t="shared" si="72"/>
        <v>#DIV/0!</v>
      </c>
    </row>
    <row r="1971" spans="1:5">
      <c r="A1971" s="1">
        <v>37513</v>
      </c>
      <c r="B1971" s="4">
        <v>37513</v>
      </c>
      <c r="C1971" s="14" t="str">
        <f>VLOOKUP($B1971,data!$A$6:$M$15000,10)</f>
        <v>N/A</v>
      </c>
      <c r="D1971" s="11">
        <f t="shared" si="71"/>
        <v>9</v>
      </c>
      <c r="E1971" s="14" t="e">
        <f t="shared" si="72"/>
        <v>#DIV/0!</v>
      </c>
    </row>
    <row r="1972" spans="1:5">
      <c r="A1972" s="1">
        <v>37514</v>
      </c>
      <c r="B1972" s="4">
        <v>37514</v>
      </c>
      <c r="C1972" s="14" t="str">
        <f>VLOOKUP($B1972,data!$A$6:$M$15000,10)</f>
        <v>N/A</v>
      </c>
      <c r="D1972" s="11">
        <f t="shared" si="71"/>
        <v>9</v>
      </c>
      <c r="E1972" s="14" t="e">
        <f t="shared" si="72"/>
        <v>#DIV/0!</v>
      </c>
    </row>
    <row r="1973" spans="1:5">
      <c r="A1973" s="1">
        <v>37515</v>
      </c>
      <c r="B1973" s="4">
        <v>37515</v>
      </c>
      <c r="C1973" s="14" t="str">
        <f>VLOOKUP($B1973,data!$A$6:$M$15000,10)</f>
        <v>N/A</v>
      </c>
      <c r="D1973" s="11">
        <f t="shared" si="71"/>
        <v>9</v>
      </c>
      <c r="E1973" s="14" t="e">
        <f t="shared" si="72"/>
        <v>#DIV/0!</v>
      </c>
    </row>
    <row r="1974" spans="1:5">
      <c r="A1974" s="1">
        <v>37516</v>
      </c>
      <c r="B1974" s="4">
        <v>37516</v>
      </c>
      <c r="C1974" s="14" t="str">
        <f>VLOOKUP($B1974,data!$A$6:$M$15000,10)</f>
        <v>N/A</v>
      </c>
      <c r="D1974" s="11">
        <f t="shared" si="71"/>
        <v>9</v>
      </c>
      <c r="E1974" s="14" t="e">
        <f t="shared" si="72"/>
        <v>#DIV/0!</v>
      </c>
    </row>
    <row r="1975" spans="1:5">
      <c r="A1975" s="1">
        <v>37517</v>
      </c>
      <c r="B1975" s="4">
        <v>37517</v>
      </c>
      <c r="C1975" s="14" t="str">
        <f>VLOOKUP($B1975,data!$A$6:$M$15000,10)</f>
        <v>N/A</v>
      </c>
      <c r="D1975" s="11">
        <f t="shared" si="71"/>
        <v>9</v>
      </c>
      <c r="E1975" s="14" t="e">
        <f t="shared" si="72"/>
        <v>#DIV/0!</v>
      </c>
    </row>
    <row r="1976" spans="1:5">
      <c r="A1976" s="1">
        <v>37518</v>
      </c>
      <c r="B1976" s="4">
        <v>37518</v>
      </c>
      <c r="C1976" s="14" t="str">
        <f>VLOOKUP($B1976,data!$A$6:$M$15000,10)</f>
        <v>N/A</v>
      </c>
      <c r="D1976" s="11">
        <f t="shared" si="71"/>
        <v>9</v>
      </c>
      <c r="E1976" s="14" t="e">
        <f t="shared" si="72"/>
        <v>#DIV/0!</v>
      </c>
    </row>
    <row r="1977" spans="1:5">
      <c r="A1977" s="1">
        <v>37519</v>
      </c>
      <c r="B1977" s="4">
        <v>37519</v>
      </c>
      <c r="C1977" s="14" t="str">
        <f>VLOOKUP($B1977,data!$A$6:$M$15000,10)</f>
        <v>N/A</v>
      </c>
      <c r="D1977" s="11">
        <f t="shared" si="71"/>
        <v>9</v>
      </c>
      <c r="E1977" s="14" t="e">
        <f t="shared" si="72"/>
        <v>#DIV/0!</v>
      </c>
    </row>
    <row r="1978" spans="1:5">
      <c r="A1978" s="1">
        <v>37520</v>
      </c>
      <c r="B1978" s="4">
        <v>37520</v>
      </c>
      <c r="C1978" s="14" t="str">
        <f>VLOOKUP($B1978,data!$A$6:$M$15000,10)</f>
        <v>N/A</v>
      </c>
      <c r="D1978" s="11">
        <f t="shared" si="71"/>
        <v>9</v>
      </c>
      <c r="E1978" s="14" t="e">
        <f t="shared" si="72"/>
        <v>#DIV/0!</v>
      </c>
    </row>
    <row r="1979" spans="1:5">
      <c r="A1979" s="1">
        <v>37521</v>
      </c>
      <c r="B1979" s="4">
        <v>37521</v>
      </c>
      <c r="C1979" s="14" t="str">
        <f>VLOOKUP($B1979,data!$A$6:$M$15000,10)</f>
        <v>N/A</v>
      </c>
      <c r="D1979" s="11">
        <f t="shared" si="71"/>
        <v>9</v>
      </c>
      <c r="E1979" s="14" t="e">
        <f t="shared" si="72"/>
        <v>#DIV/0!</v>
      </c>
    </row>
    <row r="1980" spans="1:5">
      <c r="A1980" s="1">
        <v>37522</v>
      </c>
      <c r="B1980" s="4">
        <v>37522</v>
      </c>
      <c r="C1980" s="14" t="str">
        <f>VLOOKUP($B1980,data!$A$6:$M$15000,10)</f>
        <v>N/A</v>
      </c>
      <c r="D1980" s="11">
        <f t="shared" si="71"/>
        <v>9</v>
      </c>
      <c r="E1980" s="14" t="e">
        <f t="shared" si="72"/>
        <v>#DIV/0!</v>
      </c>
    </row>
    <row r="1981" spans="1:5">
      <c r="A1981" s="1">
        <v>37523</v>
      </c>
      <c r="B1981" s="4">
        <v>37523</v>
      </c>
      <c r="C1981" s="14" t="str">
        <f>VLOOKUP($B1981,data!$A$6:$M$15000,10)</f>
        <v>N/A</v>
      </c>
      <c r="D1981" s="11">
        <f t="shared" si="71"/>
        <v>9</v>
      </c>
      <c r="E1981" s="14" t="e">
        <f t="shared" si="72"/>
        <v>#DIV/0!</v>
      </c>
    </row>
    <row r="1982" spans="1:5">
      <c r="A1982" s="1">
        <v>37524</v>
      </c>
      <c r="B1982" s="4">
        <v>37524</v>
      </c>
      <c r="C1982" s="14" t="str">
        <f>VLOOKUP($B1982,data!$A$6:$M$15000,10)</f>
        <v>N/A</v>
      </c>
      <c r="D1982" s="11">
        <f t="shared" si="71"/>
        <v>9</v>
      </c>
      <c r="E1982" s="14" t="e">
        <f t="shared" si="72"/>
        <v>#DIV/0!</v>
      </c>
    </row>
    <row r="1983" spans="1:5">
      <c r="A1983" s="1">
        <v>37525</v>
      </c>
      <c r="B1983" s="4">
        <v>37525</v>
      </c>
      <c r="C1983" s="14" t="str">
        <f>VLOOKUP($B1983,data!$A$6:$M$15000,10)</f>
        <v>N/A</v>
      </c>
      <c r="D1983" s="11">
        <f t="shared" si="71"/>
        <v>9</v>
      </c>
      <c r="E1983" s="14" t="e">
        <f t="shared" si="72"/>
        <v>#DIV/0!</v>
      </c>
    </row>
    <row r="1984" spans="1:5">
      <c r="A1984" s="1">
        <v>37526</v>
      </c>
      <c r="B1984" s="4">
        <v>37526</v>
      </c>
      <c r="C1984" s="14" t="str">
        <f>VLOOKUP($B1984,data!$A$6:$M$15000,10)</f>
        <v>N/A</v>
      </c>
      <c r="D1984" s="11">
        <f t="shared" si="71"/>
        <v>9</v>
      </c>
      <c r="E1984" s="14" t="e">
        <f t="shared" si="72"/>
        <v>#DIV/0!</v>
      </c>
    </row>
    <row r="1985" spans="1:5">
      <c r="A1985" s="1">
        <v>37527</v>
      </c>
      <c r="B1985" s="4">
        <v>37527</v>
      </c>
      <c r="C1985" s="14" t="str">
        <f>VLOOKUP($B1985,data!$A$6:$M$15000,10)</f>
        <v>N/A</v>
      </c>
      <c r="D1985" s="11">
        <f t="shared" si="71"/>
        <v>9</v>
      </c>
      <c r="E1985" s="14" t="e">
        <f t="shared" si="72"/>
        <v>#DIV/0!</v>
      </c>
    </row>
    <row r="1986" spans="1:5">
      <c r="A1986" s="1">
        <v>37528</v>
      </c>
      <c r="B1986" s="4">
        <v>37528</v>
      </c>
      <c r="C1986" s="14" t="str">
        <f>VLOOKUP($B1986,data!$A$6:$M$15000,10)</f>
        <v>N/A</v>
      </c>
      <c r="D1986" s="11">
        <f t="shared" si="71"/>
        <v>9</v>
      </c>
      <c r="E1986" s="14" t="e">
        <f t="shared" si="72"/>
        <v>#DIV/0!</v>
      </c>
    </row>
    <row r="1987" spans="1:5">
      <c r="A1987" s="1">
        <v>37529</v>
      </c>
      <c r="B1987" s="4">
        <v>37529</v>
      </c>
      <c r="C1987" s="14" t="str">
        <f>VLOOKUP($B1987,data!$A$6:$M$15000,10)</f>
        <v>N/A</v>
      </c>
      <c r="D1987" s="11">
        <f t="shared" si="71"/>
        <v>9</v>
      </c>
      <c r="E1987" s="14" t="e">
        <f t="shared" si="72"/>
        <v>#DIV/0!</v>
      </c>
    </row>
    <row r="1988" spans="1:5">
      <c r="A1988" s="1">
        <v>37530</v>
      </c>
      <c r="B1988" s="4">
        <v>37530</v>
      </c>
      <c r="C1988" s="14" t="str">
        <f>VLOOKUP($B1988,data!$A$6:$M$15000,10)</f>
        <v>N/A</v>
      </c>
      <c r="D1988" s="11">
        <f t="shared" si="71"/>
        <v>10</v>
      </c>
      <c r="E1988" s="14" t="e">
        <f t="shared" si="72"/>
        <v>#DIV/0!</v>
      </c>
    </row>
    <row r="1989" spans="1:5">
      <c r="A1989" s="1">
        <v>37531</v>
      </c>
      <c r="B1989" s="4">
        <v>37531</v>
      </c>
      <c r="C1989" s="14" t="str">
        <f>VLOOKUP($B1989,data!$A$6:$M$15000,10)</f>
        <v>N/A</v>
      </c>
      <c r="D1989" s="11">
        <f t="shared" si="71"/>
        <v>10</v>
      </c>
      <c r="E1989" s="14" t="e">
        <f t="shared" si="72"/>
        <v>#DIV/0!</v>
      </c>
    </row>
    <row r="1990" spans="1:5">
      <c r="A1990" s="1">
        <v>37532</v>
      </c>
      <c r="B1990" s="4">
        <v>37532</v>
      </c>
      <c r="C1990" s="14" t="str">
        <f>VLOOKUP($B1990,data!$A$6:$M$15000,10)</f>
        <v>N/A</v>
      </c>
      <c r="D1990" s="11">
        <f t="shared" ref="D1990:D2053" si="73">IF(B1990&lt;&gt;"",MONTH(B1990),0)</f>
        <v>10</v>
      </c>
      <c r="E1990" s="14" t="e">
        <f t="shared" ref="E1990:E2053" si="74">AVERAGE(C1984:C1990)</f>
        <v>#DIV/0!</v>
      </c>
    </row>
    <row r="1991" spans="1:5">
      <c r="A1991" s="1">
        <v>37533</v>
      </c>
      <c r="B1991" s="4">
        <v>37533</v>
      </c>
      <c r="C1991" s="14" t="str">
        <f>VLOOKUP($B1991,data!$A$6:$M$15000,10)</f>
        <v>N/A</v>
      </c>
      <c r="D1991" s="11">
        <f t="shared" si="73"/>
        <v>10</v>
      </c>
      <c r="E1991" s="14" t="e">
        <f t="shared" si="74"/>
        <v>#DIV/0!</v>
      </c>
    </row>
    <row r="1992" spans="1:5">
      <c r="A1992" s="1">
        <v>37534</v>
      </c>
      <c r="B1992" s="4">
        <v>37534</v>
      </c>
      <c r="C1992" s="14" t="str">
        <f>VLOOKUP($B1992,data!$A$6:$M$15000,10)</f>
        <v>N/A</v>
      </c>
      <c r="D1992" s="11">
        <f t="shared" si="73"/>
        <v>10</v>
      </c>
      <c r="E1992" s="14" t="e">
        <f t="shared" si="74"/>
        <v>#DIV/0!</v>
      </c>
    </row>
    <row r="1993" spans="1:5">
      <c r="A1993" s="1">
        <v>37535</v>
      </c>
      <c r="B1993" s="4">
        <v>37535</v>
      </c>
      <c r="C1993" s="14" t="str">
        <f>VLOOKUP($B1993,data!$A$6:$M$15000,10)</f>
        <v>N/A</v>
      </c>
      <c r="D1993" s="11">
        <f t="shared" si="73"/>
        <v>10</v>
      </c>
      <c r="E1993" s="14" t="e">
        <f t="shared" si="74"/>
        <v>#DIV/0!</v>
      </c>
    </row>
    <row r="1994" spans="1:5">
      <c r="A1994" s="1">
        <v>37536</v>
      </c>
      <c r="B1994" s="4">
        <v>37536</v>
      </c>
      <c r="C1994" s="14" t="str">
        <f>VLOOKUP($B1994,data!$A$6:$M$15000,10)</f>
        <v>N/A</v>
      </c>
      <c r="D1994" s="11">
        <f t="shared" si="73"/>
        <v>10</v>
      </c>
      <c r="E1994" s="14" t="e">
        <f t="shared" si="74"/>
        <v>#DIV/0!</v>
      </c>
    </row>
    <row r="1995" spans="1:5">
      <c r="A1995" s="1">
        <v>37537</v>
      </c>
      <c r="B1995" s="4">
        <v>37537</v>
      </c>
      <c r="C1995" s="14" t="str">
        <f>VLOOKUP($B1995,data!$A$6:$M$15000,10)</f>
        <v>N/A</v>
      </c>
      <c r="D1995" s="11">
        <f t="shared" si="73"/>
        <v>10</v>
      </c>
      <c r="E1995" s="14" t="e">
        <f t="shared" si="74"/>
        <v>#DIV/0!</v>
      </c>
    </row>
    <row r="1996" spans="1:5">
      <c r="A1996" s="1">
        <v>37538</v>
      </c>
      <c r="B1996" s="4">
        <v>37538</v>
      </c>
      <c r="C1996" s="14" t="str">
        <f>VLOOKUP($B1996,data!$A$6:$M$15000,10)</f>
        <v>N/A</v>
      </c>
      <c r="D1996" s="11">
        <f t="shared" si="73"/>
        <v>10</v>
      </c>
      <c r="E1996" s="14" t="e">
        <f t="shared" si="74"/>
        <v>#DIV/0!</v>
      </c>
    </row>
    <row r="1997" spans="1:5">
      <c r="A1997" s="1">
        <v>37539</v>
      </c>
      <c r="B1997" s="4">
        <v>37539</v>
      </c>
      <c r="C1997" s="14" t="str">
        <f>VLOOKUP($B1997,data!$A$6:$M$15000,10)</f>
        <v>N/A</v>
      </c>
      <c r="D1997" s="11">
        <f t="shared" si="73"/>
        <v>10</v>
      </c>
      <c r="E1997" s="14" t="e">
        <f t="shared" si="74"/>
        <v>#DIV/0!</v>
      </c>
    </row>
    <row r="1998" spans="1:5">
      <c r="A1998" s="1">
        <v>37540</v>
      </c>
      <c r="B1998" s="4">
        <v>37540</v>
      </c>
      <c r="C1998" s="14" t="str">
        <f>VLOOKUP($B1998,data!$A$6:$M$15000,10)</f>
        <v>N/A</v>
      </c>
      <c r="D1998" s="11">
        <f t="shared" si="73"/>
        <v>10</v>
      </c>
      <c r="E1998" s="14" t="e">
        <f t="shared" si="74"/>
        <v>#DIV/0!</v>
      </c>
    </row>
    <row r="1999" spans="1:5">
      <c r="A1999" s="1">
        <v>37541</v>
      </c>
      <c r="B1999" s="4">
        <v>37541</v>
      </c>
      <c r="C1999" s="14" t="str">
        <f>VLOOKUP($B1999,data!$A$6:$M$15000,10)</f>
        <v>N/A</v>
      </c>
      <c r="D1999" s="11">
        <f t="shared" si="73"/>
        <v>10</v>
      </c>
      <c r="E1999" s="14" t="e">
        <f t="shared" si="74"/>
        <v>#DIV/0!</v>
      </c>
    </row>
    <row r="2000" spans="1:5">
      <c r="A2000" s="1">
        <v>37542</v>
      </c>
      <c r="B2000" s="4">
        <v>37542</v>
      </c>
      <c r="C2000" s="14" t="str">
        <f>VLOOKUP($B2000,data!$A$6:$M$15000,10)</f>
        <v>N/A</v>
      </c>
      <c r="D2000" s="11">
        <f t="shared" si="73"/>
        <v>10</v>
      </c>
      <c r="E2000" s="14" t="e">
        <f t="shared" si="74"/>
        <v>#DIV/0!</v>
      </c>
    </row>
    <row r="2001" spans="1:5">
      <c r="A2001" s="1">
        <v>37543</v>
      </c>
      <c r="B2001" s="4">
        <v>37543</v>
      </c>
      <c r="C2001" s="14" t="str">
        <f>VLOOKUP($B2001,data!$A$6:$M$15000,10)</f>
        <v>N/A</v>
      </c>
      <c r="D2001" s="11">
        <f t="shared" si="73"/>
        <v>10</v>
      </c>
      <c r="E2001" s="14" t="e">
        <f t="shared" si="74"/>
        <v>#DIV/0!</v>
      </c>
    </row>
    <row r="2002" spans="1:5">
      <c r="A2002" s="1">
        <v>37544</v>
      </c>
      <c r="B2002" s="4">
        <v>37544</v>
      </c>
      <c r="C2002" s="14" t="str">
        <f>VLOOKUP($B2002,data!$A$6:$M$15000,10)</f>
        <v>N/A</v>
      </c>
      <c r="D2002" s="11">
        <f t="shared" si="73"/>
        <v>10</v>
      </c>
      <c r="E2002" s="14" t="e">
        <f t="shared" si="74"/>
        <v>#DIV/0!</v>
      </c>
    </row>
    <row r="2003" spans="1:5">
      <c r="A2003" s="1">
        <v>37545</v>
      </c>
      <c r="B2003" s="4">
        <v>37545</v>
      </c>
      <c r="C2003" s="14" t="str">
        <f>VLOOKUP($B2003,data!$A$6:$M$15000,10)</f>
        <v>N/A</v>
      </c>
      <c r="D2003" s="11">
        <f t="shared" si="73"/>
        <v>10</v>
      </c>
      <c r="E2003" s="14" t="e">
        <f t="shared" si="74"/>
        <v>#DIV/0!</v>
      </c>
    </row>
    <row r="2004" spans="1:5">
      <c r="A2004" s="1">
        <v>37546</v>
      </c>
      <c r="B2004" s="4">
        <v>37546</v>
      </c>
      <c r="C2004" s="14" t="str">
        <f>VLOOKUP($B2004,data!$A$6:$M$15000,10)</f>
        <v>N/A</v>
      </c>
      <c r="D2004" s="11">
        <f t="shared" si="73"/>
        <v>10</v>
      </c>
      <c r="E2004" s="14" t="e">
        <f t="shared" si="74"/>
        <v>#DIV/0!</v>
      </c>
    </row>
    <row r="2005" spans="1:5">
      <c r="A2005" s="1">
        <v>37547</v>
      </c>
      <c r="B2005" s="4">
        <v>37547</v>
      </c>
      <c r="C2005" s="14" t="str">
        <f>VLOOKUP($B2005,data!$A$6:$M$15000,10)</f>
        <v>N/A</v>
      </c>
      <c r="D2005" s="11">
        <f t="shared" si="73"/>
        <v>10</v>
      </c>
      <c r="E2005" s="14" t="e">
        <f t="shared" si="74"/>
        <v>#DIV/0!</v>
      </c>
    </row>
    <row r="2006" spans="1:5">
      <c r="A2006" s="1">
        <v>37548</v>
      </c>
      <c r="B2006" s="4">
        <v>37548</v>
      </c>
      <c r="C2006" s="14" t="str">
        <f>VLOOKUP($B2006,data!$A$6:$M$15000,10)</f>
        <v>N/A</v>
      </c>
      <c r="D2006" s="11">
        <f t="shared" si="73"/>
        <v>10</v>
      </c>
      <c r="E2006" s="14" t="e">
        <f t="shared" si="74"/>
        <v>#DIV/0!</v>
      </c>
    </row>
    <row r="2007" spans="1:5">
      <c r="A2007" s="1">
        <v>37549</v>
      </c>
      <c r="B2007" s="4">
        <v>37549</v>
      </c>
      <c r="C2007" s="14" t="str">
        <f>VLOOKUP($B2007,data!$A$6:$M$15000,10)</f>
        <v>N/A</v>
      </c>
      <c r="D2007" s="11">
        <f t="shared" si="73"/>
        <v>10</v>
      </c>
      <c r="E2007" s="14" t="e">
        <f t="shared" si="74"/>
        <v>#DIV/0!</v>
      </c>
    </row>
    <row r="2008" spans="1:5">
      <c r="A2008" s="1">
        <v>37550</v>
      </c>
      <c r="B2008" s="4">
        <v>37550</v>
      </c>
      <c r="C2008" s="14" t="str">
        <f>VLOOKUP($B2008,data!$A$6:$M$15000,10)</f>
        <v>N/A</v>
      </c>
      <c r="D2008" s="11">
        <f t="shared" si="73"/>
        <v>10</v>
      </c>
      <c r="E2008" s="14" t="e">
        <f t="shared" si="74"/>
        <v>#DIV/0!</v>
      </c>
    </row>
    <row r="2009" spans="1:5">
      <c r="A2009" s="1">
        <v>37551</v>
      </c>
      <c r="B2009" s="4">
        <v>37551</v>
      </c>
      <c r="C2009" s="14" t="str">
        <f>VLOOKUP($B2009,data!$A$6:$M$15000,10)</f>
        <v>N/A</v>
      </c>
      <c r="D2009" s="11">
        <f t="shared" si="73"/>
        <v>10</v>
      </c>
      <c r="E2009" s="14" t="e">
        <f t="shared" si="74"/>
        <v>#DIV/0!</v>
      </c>
    </row>
    <row r="2010" spans="1:5">
      <c r="A2010" s="1">
        <v>37552</v>
      </c>
      <c r="B2010" s="4">
        <v>37552</v>
      </c>
      <c r="C2010" s="14" t="str">
        <f>VLOOKUP($B2010,data!$A$6:$M$15000,10)</f>
        <v>N/A</v>
      </c>
      <c r="D2010" s="11">
        <f t="shared" si="73"/>
        <v>10</v>
      </c>
      <c r="E2010" s="14" t="e">
        <f t="shared" si="74"/>
        <v>#DIV/0!</v>
      </c>
    </row>
    <row r="2011" spans="1:5">
      <c r="A2011" s="1">
        <v>37553</v>
      </c>
      <c r="B2011" s="4">
        <v>37553</v>
      </c>
      <c r="C2011" s="14" t="str">
        <f>VLOOKUP($B2011,data!$A$6:$M$15000,10)</f>
        <v>N/A</v>
      </c>
      <c r="D2011" s="11">
        <f t="shared" si="73"/>
        <v>10</v>
      </c>
      <c r="E2011" s="14" t="e">
        <f t="shared" si="74"/>
        <v>#DIV/0!</v>
      </c>
    </row>
    <row r="2012" spans="1:5">
      <c r="A2012" s="1">
        <v>37554</v>
      </c>
      <c r="B2012" s="4">
        <v>37554</v>
      </c>
      <c r="C2012" s="14" t="str">
        <f>VLOOKUP($B2012,data!$A$6:$M$15000,10)</f>
        <v>N/A</v>
      </c>
      <c r="D2012" s="11">
        <f t="shared" si="73"/>
        <v>10</v>
      </c>
      <c r="E2012" s="14" t="e">
        <f t="shared" si="74"/>
        <v>#DIV/0!</v>
      </c>
    </row>
    <row r="2013" spans="1:5">
      <c r="A2013" s="1">
        <v>37555</v>
      </c>
      <c r="B2013" s="4">
        <v>37555</v>
      </c>
      <c r="C2013" s="14" t="str">
        <f>VLOOKUP($B2013,data!$A$6:$M$15000,10)</f>
        <v>N/A</v>
      </c>
      <c r="D2013" s="11">
        <f t="shared" si="73"/>
        <v>10</v>
      </c>
      <c r="E2013" s="14" t="e">
        <f t="shared" si="74"/>
        <v>#DIV/0!</v>
      </c>
    </row>
    <row r="2014" spans="1:5">
      <c r="A2014" s="1">
        <v>37556</v>
      </c>
      <c r="B2014" s="4">
        <v>37556</v>
      </c>
      <c r="C2014" s="14" t="str">
        <f>VLOOKUP($B2014,data!$A$6:$M$15000,10)</f>
        <v>N/A</v>
      </c>
      <c r="D2014" s="11">
        <f t="shared" si="73"/>
        <v>10</v>
      </c>
      <c r="E2014" s="14" t="e">
        <f t="shared" si="74"/>
        <v>#DIV/0!</v>
      </c>
    </row>
    <row r="2015" spans="1:5">
      <c r="A2015" s="1">
        <v>37557</v>
      </c>
      <c r="B2015" s="4">
        <v>37557</v>
      </c>
      <c r="C2015" s="14" t="str">
        <f>VLOOKUP($B2015,data!$A$6:$M$15000,10)</f>
        <v>N/A</v>
      </c>
      <c r="D2015" s="11">
        <f t="shared" si="73"/>
        <v>10</v>
      </c>
      <c r="E2015" s="14" t="e">
        <f t="shared" si="74"/>
        <v>#DIV/0!</v>
      </c>
    </row>
    <row r="2016" spans="1:5">
      <c r="A2016" s="1">
        <v>37558</v>
      </c>
      <c r="B2016" s="4">
        <v>37558</v>
      </c>
      <c r="C2016" s="14" t="str">
        <f>VLOOKUP($B2016,data!$A$6:$M$15000,10)</f>
        <v>N/A</v>
      </c>
      <c r="D2016" s="11">
        <f t="shared" si="73"/>
        <v>10</v>
      </c>
      <c r="E2016" s="14" t="e">
        <f t="shared" si="74"/>
        <v>#DIV/0!</v>
      </c>
    </row>
    <row r="2017" spans="1:5">
      <c r="A2017" s="1">
        <v>37559</v>
      </c>
      <c r="B2017" s="4">
        <v>37559</v>
      </c>
      <c r="C2017" s="14" t="str">
        <f>VLOOKUP($B2017,data!$A$6:$M$15000,10)</f>
        <v>N/A</v>
      </c>
      <c r="D2017" s="11">
        <f t="shared" si="73"/>
        <v>10</v>
      </c>
      <c r="E2017" s="14" t="e">
        <f t="shared" si="74"/>
        <v>#DIV/0!</v>
      </c>
    </row>
    <row r="2018" spans="1:5">
      <c r="A2018" s="1">
        <v>37560</v>
      </c>
      <c r="B2018" s="4">
        <v>37560</v>
      </c>
      <c r="C2018" s="14" t="str">
        <f>VLOOKUP($B2018,data!$A$6:$M$15000,10)</f>
        <v>N/A</v>
      </c>
      <c r="D2018" s="11">
        <f t="shared" si="73"/>
        <v>10</v>
      </c>
      <c r="E2018" s="14" t="e">
        <f t="shared" si="74"/>
        <v>#DIV/0!</v>
      </c>
    </row>
    <row r="2019" spans="1:5">
      <c r="A2019" s="1">
        <v>37561</v>
      </c>
      <c r="B2019" s="4">
        <v>37561</v>
      </c>
      <c r="C2019" s="14" t="str">
        <f>VLOOKUP($B2019,data!$A$6:$M$15000,10)</f>
        <v>N/A</v>
      </c>
      <c r="D2019" s="11">
        <f t="shared" si="73"/>
        <v>11</v>
      </c>
      <c r="E2019" s="14" t="e">
        <f t="shared" si="74"/>
        <v>#DIV/0!</v>
      </c>
    </row>
    <row r="2020" spans="1:5">
      <c r="A2020" s="1">
        <v>37562</v>
      </c>
      <c r="B2020" s="4">
        <v>37562</v>
      </c>
      <c r="C2020" s="14" t="str">
        <f>VLOOKUP($B2020,data!$A$6:$M$15000,10)</f>
        <v>N/A</v>
      </c>
      <c r="D2020" s="11">
        <f t="shared" si="73"/>
        <v>11</v>
      </c>
      <c r="E2020" s="14" t="e">
        <f t="shared" si="74"/>
        <v>#DIV/0!</v>
      </c>
    </row>
    <row r="2021" spans="1:5">
      <c r="A2021" s="1">
        <v>37563</v>
      </c>
      <c r="B2021" s="4">
        <v>37563</v>
      </c>
      <c r="C2021" s="14" t="str">
        <f>VLOOKUP($B2021,data!$A$6:$M$15000,10)</f>
        <v>N/A</v>
      </c>
      <c r="D2021" s="11">
        <f t="shared" si="73"/>
        <v>11</v>
      </c>
      <c r="E2021" s="14" t="e">
        <f t="shared" si="74"/>
        <v>#DIV/0!</v>
      </c>
    </row>
    <row r="2022" spans="1:5">
      <c r="A2022" s="1">
        <v>37564</v>
      </c>
      <c r="B2022" s="4">
        <v>37564</v>
      </c>
      <c r="C2022" s="14" t="str">
        <f>VLOOKUP($B2022,data!$A$6:$M$15000,10)</f>
        <v>N/A</v>
      </c>
      <c r="D2022" s="11">
        <f t="shared" si="73"/>
        <v>11</v>
      </c>
      <c r="E2022" s="14" t="e">
        <f t="shared" si="74"/>
        <v>#DIV/0!</v>
      </c>
    </row>
    <row r="2023" spans="1:5">
      <c r="A2023" s="1">
        <v>37565</v>
      </c>
      <c r="B2023" s="4">
        <v>37565</v>
      </c>
      <c r="C2023" s="14" t="str">
        <f>VLOOKUP($B2023,data!$A$6:$M$15000,10)</f>
        <v>N/A</v>
      </c>
      <c r="D2023" s="11">
        <f t="shared" si="73"/>
        <v>11</v>
      </c>
      <c r="E2023" s="14" t="e">
        <f t="shared" si="74"/>
        <v>#DIV/0!</v>
      </c>
    </row>
    <row r="2024" spans="1:5">
      <c r="A2024" s="1">
        <v>37566</v>
      </c>
      <c r="B2024" s="4">
        <v>37566</v>
      </c>
      <c r="C2024" s="14" t="str">
        <f>VLOOKUP($B2024,data!$A$6:$M$15000,10)</f>
        <v>N/A</v>
      </c>
      <c r="D2024" s="11">
        <f t="shared" si="73"/>
        <v>11</v>
      </c>
      <c r="E2024" s="14" t="e">
        <f t="shared" si="74"/>
        <v>#DIV/0!</v>
      </c>
    </row>
    <row r="2025" spans="1:5">
      <c r="A2025" s="1">
        <v>37567</v>
      </c>
      <c r="B2025" s="4">
        <v>37567</v>
      </c>
      <c r="C2025" s="14" t="str">
        <f>VLOOKUP($B2025,data!$A$6:$M$15000,10)</f>
        <v>N/A</v>
      </c>
      <c r="D2025" s="11">
        <f t="shared" si="73"/>
        <v>11</v>
      </c>
      <c r="E2025" s="14" t="e">
        <f t="shared" si="74"/>
        <v>#DIV/0!</v>
      </c>
    </row>
    <row r="2026" spans="1:5">
      <c r="A2026" s="1">
        <v>37568</v>
      </c>
      <c r="B2026" s="4">
        <v>37568</v>
      </c>
      <c r="C2026" s="14" t="str">
        <f>VLOOKUP($B2026,data!$A$6:$M$15000,10)</f>
        <v>N/A</v>
      </c>
      <c r="D2026" s="11">
        <f t="shared" si="73"/>
        <v>11</v>
      </c>
      <c r="E2026" s="14" t="e">
        <f t="shared" si="74"/>
        <v>#DIV/0!</v>
      </c>
    </row>
    <row r="2027" spans="1:5">
      <c r="A2027" s="1">
        <v>37569</v>
      </c>
      <c r="B2027" s="4">
        <v>37569</v>
      </c>
      <c r="C2027" s="14" t="str">
        <f>VLOOKUP($B2027,data!$A$6:$M$15000,10)</f>
        <v>N/A</v>
      </c>
      <c r="D2027" s="11">
        <f t="shared" si="73"/>
        <v>11</v>
      </c>
      <c r="E2027" s="14" t="e">
        <f t="shared" si="74"/>
        <v>#DIV/0!</v>
      </c>
    </row>
    <row r="2028" spans="1:5">
      <c r="A2028" s="1">
        <v>37570</v>
      </c>
      <c r="B2028" s="4">
        <v>37570</v>
      </c>
      <c r="C2028" s="14" t="str">
        <f>VLOOKUP($B2028,data!$A$6:$M$15000,10)</f>
        <v>N/A</v>
      </c>
      <c r="D2028" s="11">
        <f t="shared" si="73"/>
        <v>11</v>
      </c>
      <c r="E2028" s="14" t="e">
        <f t="shared" si="74"/>
        <v>#DIV/0!</v>
      </c>
    </row>
    <row r="2029" spans="1:5">
      <c r="A2029" s="1">
        <v>37571</v>
      </c>
      <c r="B2029" s="4">
        <v>37571</v>
      </c>
      <c r="C2029" s="14" t="str">
        <f>VLOOKUP($B2029,data!$A$6:$M$15000,10)</f>
        <v>N/A</v>
      </c>
      <c r="D2029" s="11">
        <f t="shared" si="73"/>
        <v>11</v>
      </c>
      <c r="E2029" s="14" t="e">
        <f t="shared" si="74"/>
        <v>#DIV/0!</v>
      </c>
    </row>
    <row r="2030" spans="1:5">
      <c r="A2030" s="1">
        <v>37572</v>
      </c>
      <c r="B2030" s="4">
        <v>37572</v>
      </c>
      <c r="C2030" s="14" t="str">
        <f>VLOOKUP($B2030,data!$A$6:$M$15000,10)</f>
        <v>N/A</v>
      </c>
      <c r="D2030" s="11">
        <f t="shared" si="73"/>
        <v>11</v>
      </c>
      <c r="E2030" s="14" t="e">
        <f t="shared" si="74"/>
        <v>#DIV/0!</v>
      </c>
    </row>
    <row r="2031" spans="1:5">
      <c r="A2031" s="1">
        <v>37573</v>
      </c>
      <c r="B2031" s="4">
        <v>37573</v>
      </c>
      <c r="C2031" s="14" t="str">
        <f>VLOOKUP($B2031,data!$A$6:$M$15000,10)</f>
        <v>N/A</v>
      </c>
      <c r="D2031" s="11">
        <f t="shared" si="73"/>
        <v>11</v>
      </c>
      <c r="E2031" s="14" t="e">
        <f t="shared" si="74"/>
        <v>#DIV/0!</v>
      </c>
    </row>
    <row r="2032" spans="1:5">
      <c r="A2032" s="1">
        <v>37574</v>
      </c>
      <c r="B2032" s="4">
        <v>37574</v>
      </c>
      <c r="C2032" s="14" t="str">
        <f>VLOOKUP($B2032,data!$A$6:$M$15000,10)</f>
        <v>N/A</v>
      </c>
      <c r="D2032" s="11">
        <f t="shared" si="73"/>
        <v>11</v>
      </c>
      <c r="E2032" s="14" t="e">
        <f t="shared" si="74"/>
        <v>#DIV/0!</v>
      </c>
    </row>
    <row r="2033" spans="1:5">
      <c r="A2033" s="1">
        <v>37575</v>
      </c>
      <c r="B2033" s="4">
        <v>37575</v>
      </c>
      <c r="C2033" s="14" t="str">
        <f>VLOOKUP($B2033,data!$A$6:$M$15000,10)</f>
        <v>N/A</v>
      </c>
      <c r="D2033" s="11">
        <f t="shared" si="73"/>
        <v>11</v>
      </c>
      <c r="E2033" s="14" t="e">
        <f t="shared" si="74"/>
        <v>#DIV/0!</v>
      </c>
    </row>
    <row r="2034" spans="1:5">
      <c r="A2034" s="1">
        <v>37576</v>
      </c>
      <c r="B2034" s="4">
        <v>37576</v>
      </c>
      <c r="C2034" s="14" t="str">
        <f>VLOOKUP($B2034,data!$A$6:$M$15000,10)</f>
        <v>N/A</v>
      </c>
      <c r="D2034" s="11">
        <f t="shared" si="73"/>
        <v>11</v>
      </c>
      <c r="E2034" s="14" t="e">
        <f t="shared" si="74"/>
        <v>#DIV/0!</v>
      </c>
    </row>
    <row r="2035" spans="1:5">
      <c r="A2035" s="1">
        <v>37577</v>
      </c>
      <c r="B2035" s="4">
        <v>37577</v>
      </c>
      <c r="C2035" s="14" t="str">
        <f>VLOOKUP($B2035,data!$A$6:$M$15000,10)</f>
        <v>N/A</v>
      </c>
      <c r="D2035" s="11">
        <f t="shared" si="73"/>
        <v>11</v>
      </c>
      <c r="E2035" s="14" t="e">
        <f t="shared" si="74"/>
        <v>#DIV/0!</v>
      </c>
    </row>
    <row r="2036" spans="1:5">
      <c r="A2036" s="1">
        <v>37578</v>
      </c>
      <c r="B2036" s="4">
        <v>37578</v>
      </c>
      <c r="C2036" s="14" t="str">
        <f>VLOOKUP($B2036,data!$A$6:$M$15000,10)</f>
        <v>N/A</v>
      </c>
      <c r="D2036" s="11">
        <f t="shared" si="73"/>
        <v>11</v>
      </c>
      <c r="E2036" s="14" t="e">
        <f t="shared" si="74"/>
        <v>#DIV/0!</v>
      </c>
    </row>
    <row r="2037" spans="1:5">
      <c r="A2037" s="1">
        <v>37579</v>
      </c>
      <c r="B2037" s="4">
        <v>37579</v>
      </c>
      <c r="C2037" s="14" t="str">
        <f>VLOOKUP($B2037,data!$A$6:$M$15000,10)</f>
        <v>N/A</v>
      </c>
      <c r="D2037" s="11">
        <f t="shared" si="73"/>
        <v>11</v>
      </c>
      <c r="E2037" s="14" t="e">
        <f t="shared" si="74"/>
        <v>#DIV/0!</v>
      </c>
    </row>
    <row r="2038" spans="1:5">
      <c r="A2038" s="1">
        <v>37580</v>
      </c>
      <c r="B2038" s="4">
        <v>37580</v>
      </c>
      <c r="C2038" s="14" t="str">
        <f>VLOOKUP($B2038,data!$A$6:$M$15000,10)</f>
        <v>N/A</v>
      </c>
      <c r="D2038" s="11">
        <f t="shared" si="73"/>
        <v>11</v>
      </c>
      <c r="E2038" s="14" t="e">
        <f t="shared" si="74"/>
        <v>#DIV/0!</v>
      </c>
    </row>
    <row r="2039" spans="1:5">
      <c r="A2039" s="1">
        <v>37581</v>
      </c>
      <c r="B2039" s="4">
        <v>37581</v>
      </c>
      <c r="C2039" s="14" t="str">
        <f>VLOOKUP($B2039,data!$A$6:$M$15000,10)</f>
        <v>N/A</v>
      </c>
      <c r="D2039" s="11">
        <f t="shared" si="73"/>
        <v>11</v>
      </c>
      <c r="E2039" s="14" t="e">
        <f t="shared" si="74"/>
        <v>#DIV/0!</v>
      </c>
    </row>
    <row r="2040" spans="1:5">
      <c r="A2040" s="1">
        <v>37582</v>
      </c>
      <c r="B2040" s="4">
        <v>37582</v>
      </c>
      <c r="C2040" s="14" t="str">
        <f>VLOOKUP($B2040,data!$A$6:$M$15000,10)</f>
        <v>N/A</v>
      </c>
      <c r="D2040" s="11">
        <f t="shared" si="73"/>
        <v>11</v>
      </c>
      <c r="E2040" s="14" t="e">
        <f t="shared" si="74"/>
        <v>#DIV/0!</v>
      </c>
    </row>
    <row r="2041" spans="1:5">
      <c r="A2041" s="1">
        <v>37583</v>
      </c>
      <c r="B2041" s="4">
        <v>37583</v>
      </c>
      <c r="C2041" s="14" t="str">
        <f>VLOOKUP($B2041,data!$A$6:$M$15000,10)</f>
        <v>N/A</v>
      </c>
      <c r="D2041" s="11">
        <f t="shared" si="73"/>
        <v>11</v>
      </c>
      <c r="E2041" s="14" t="e">
        <f t="shared" si="74"/>
        <v>#DIV/0!</v>
      </c>
    </row>
    <row r="2042" spans="1:5">
      <c r="A2042" s="1">
        <v>37584</v>
      </c>
      <c r="B2042" s="4">
        <v>37584</v>
      </c>
      <c r="C2042" s="14" t="str">
        <f>VLOOKUP($B2042,data!$A$6:$M$15000,10)</f>
        <v>N/A</v>
      </c>
      <c r="D2042" s="11">
        <f t="shared" si="73"/>
        <v>11</v>
      </c>
      <c r="E2042" s="14" t="e">
        <f t="shared" si="74"/>
        <v>#DIV/0!</v>
      </c>
    </row>
    <row r="2043" spans="1:5">
      <c r="A2043" s="1">
        <v>37585</v>
      </c>
      <c r="B2043" s="4">
        <v>37585</v>
      </c>
      <c r="C2043" s="14" t="str">
        <f>VLOOKUP($B2043,data!$A$6:$M$15000,10)</f>
        <v>N/A</v>
      </c>
      <c r="D2043" s="11">
        <f t="shared" si="73"/>
        <v>11</v>
      </c>
      <c r="E2043" s="14" t="e">
        <f t="shared" si="74"/>
        <v>#DIV/0!</v>
      </c>
    </row>
    <row r="2044" spans="1:5">
      <c r="A2044" s="1">
        <v>37586</v>
      </c>
      <c r="B2044" s="4">
        <v>37586</v>
      </c>
      <c r="C2044" s="14" t="str">
        <f>VLOOKUP($B2044,data!$A$6:$M$15000,10)</f>
        <v>N/A</v>
      </c>
      <c r="D2044" s="11">
        <f t="shared" si="73"/>
        <v>11</v>
      </c>
      <c r="E2044" s="14" t="e">
        <f t="shared" si="74"/>
        <v>#DIV/0!</v>
      </c>
    </row>
    <row r="2045" spans="1:5">
      <c r="A2045" s="1">
        <v>37587</v>
      </c>
      <c r="B2045" s="4">
        <v>37587</v>
      </c>
      <c r="C2045" s="14" t="str">
        <f>VLOOKUP($B2045,data!$A$6:$M$15000,10)</f>
        <v>N/A</v>
      </c>
      <c r="D2045" s="11">
        <f t="shared" si="73"/>
        <v>11</v>
      </c>
      <c r="E2045" s="14" t="e">
        <f t="shared" si="74"/>
        <v>#DIV/0!</v>
      </c>
    </row>
    <row r="2046" spans="1:5">
      <c r="A2046" s="1">
        <v>37588</v>
      </c>
      <c r="B2046" s="4">
        <v>37588</v>
      </c>
      <c r="C2046" s="14" t="str">
        <f>VLOOKUP($B2046,data!$A$6:$M$15000,10)</f>
        <v>N/A</v>
      </c>
      <c r="D2046" s="11">
        <f t="shared" si="73"/>
        <v>11</v>
      </c>
      <c r="E2046" s="14" t="e">
        <f t="shared" si="74"/>
        <v>#DIV/0!</v>
      </c>
    </row>
    <row r="2047" spans="1:5">
      <c r="A2047" s="1">
        <v>37589</v>
      </c>
      <c r="B2047" s="4">
        <v>37589</v>
      </c>
      <c r="C2047" s="14" t="str">
        <f>VLOOKUP($B2047,data!$A$6:$M$15000,10)</f>
        <v>N/A</v>
      </c>
      <c r="D2047" s="11">
        <f t="shared" si="73"/>
        <v>11</v>
      </c>
      <c r="E2047" s="14" t="e">
        <f t="shared" si="74"/>
        <v>#DIV/0!</v>
      </c>
    </row>
    <row r="2048" spans="1:5">
      <c r="A2048" s="1">
        <v>37590</v>
      </c>
      <c r="B2048" s="4">
        <v>37590</v>
      </c>
      <c r="C2048" s="14" t="str">
        <f>VLOOKUP($B2048,data!$A$6:$M$15000,10)</f>
        <v>N/A</v>
      </c>
      <c r="D2048" s="11">
        <f t="shared" si="73"/>
        <v>11</v>
      </c>
      <c r="E2048" s="14" t="e">
        <f t="shared" si="74"/>
        <v>#DIV/0!</v>
      </c>
    </row>
    <row r="2049" spans="1:5">
      <c r="A2049" s="1">
        <v>37591</v>
      </c>
      <c r="B2049" s="4">
        <v>37591</v>
      </c>
      <c r="C2049" s="14" t="str">
        <f>VLOOKUP($B2049,data!$A$6:$M$15000,10)</f>
        <v>N/A</v>
      </c>
      <c r="D2049" s="11">
        <f t="shared" si="73"/>
        <v>12</v>
      </c>
      <c r="E2049" s="14" t="e">
        <f t="shared" si="74"/>
        <v>#DIV/0!</v>
      </c>
    </row>
    <row r="2050" spans="1:5">
      <c r="A2050" s="1">
        <v>37592</v>
      </c>
      <c r="B2050" s="4">
        <v>37592</v>
      </c>
      <c r="C2050" s="14" t="str">
        <f>VLOOKUP($B2050,data!$A$6:$M$15000,10)</f>
        <v>N/A</v>
      </c>
      <c r="D2050" s="11">
        <f t="shared" si="73"/>
        <v>12</v>
      </c>
      <c r="E2050" s="14" t="e">
        <f t="shared" si="74"/>
        <v>#DIV/0!</v>
      </c>
    </row>
    <row r="2051" spans="1:5">
      <c r="A2051" s="1">
        <v>37593</v>
      </c>
      <c r="B2051" s="4">
        <v>37593</v>
      </c>
      <c r="C2051" s="14" t="str">
        <f>VLOOKUP($B2051,data!$A$6:$M$15000,10)</f>
        <v>N/A</v>
      </c>
      <c r="D2051" s="11">
        <f t="shared" si="73"/>
        <v>12</v>
      </c>
      <c r="E2051" s="14" t="e">
        <f t="shared" si="74"/>
        <v>#DIV/0!</v>
      </c>
    </row>
    <row r="2052" spans="1:5">
      <c r="A2052" s="1">
        <v>37594</v>
      </c>
      <c r="B2052" s="4">
        <v>37594</v>
      </c>
      <c r="C2052" s="14" t="str">
        <f>VLOOKUP($B2052,data!$A$6:$M$15000,10)</f>
        <v>N/A</v>
      </c>
      <c r="D2052" s="11">
        <f t="shared" si="73"/>
        <v>12</v>
      </c>
      <c r="E2052" s="14" t="e">
        <f t="shared" si="74"/>
        <v>#DIV/0!</v>
      </c>
    </row>
    <row r="2053" spans="1:5">
      <c r="A2053" s="1">
        <v>37595</v>
      </c>
      <c r="B2053" s="4">
        <v>37595</v>
      </c>
      <c r="C2053" s="14" t="str">
        <f>VLOOKUP($B2053,data!$A$6:$M$15000,10)</f>
        <v>N/A</v>
      </c>
      <c r="D2053" s="11">
        <f t="shared" si="73"/>
        <v>12</v>
      </c>
      <c r="E2053" s="14" t="e">
        <f t="shared" si="74"/>
        <v>#DIV/0!</v>
      </c>
    </row>
    <row r="2054" spans="1:5">
      <c r="A2054" s="1">
        <v>37596</v>
      </c>
      <c r="B2054" s="4">
        <v>37596</v>
      </c>
      <c r="C2054" s="14" t="str">
        <f>VLOOKUP($B2054,data!$A$6:$M$15000,10)</f>
        <v>N/A</v>
      </c>
      <c r="D2054" s="11">
        <f t="shared" ref="D2054:D2117" si="75">IF(B2054&lt;&gt;"",MONTH(B2054),0)</f>
        <v>12</v>
      </c>
      <c r="E2054" s="14" t="e">
        <f t="shared" ref="E2054:E2117" si="76">AVERAGE(C2048:C2054)</f>
        <v>#DIV/0!</v>
      </c>
    </row>
    <row r="2055" spans="1:5">
      <c r="A2055" s="1">
        <v>37597</v>
      </c>
      <c r="B2055" s="4">
        <v>37597</v>
      </c>
      <c r="C2055" s="14" t="str">
        <f>VLOOKUP($B2055,data!$A$6:$M$15000,10)</f>
        <v>N/A</v>
      </c>
      <c r="D2055" s="11">
        <f t="shared" si="75"/>
        <v>12</v>
      </c>
      <c r="E2055" s="14" t="e">
        <f t="shared" si="76"/>
        <v>#DIV/0!</v>
      </c>
    </row>
    <row r="2056" spans="1:5">
      <c r="A2056" s="1">
        <v>37598</v>
      </c>
      <c r="B2056" s="4">
        <v>37598</v>
      </c>
      <c r="C2056" s="14" t="str">
        <f>VLOOKUP($B2056,data!$A$6:$M$15000,10)</f>
        <v>N/A</v>
      </c>
      <c r="D2056" s="11">
        <f t="shared" si="75"/>
        <v>12</v>
      </c>
      <c r="E2056" s="14" t="e">
        <f t="shared" si="76"/>
        <v>#DIV/0!</v>
      </c>
    </row>
    <row r="2057" spans="1:5">
      <c r="A2057" s="1">
        <v>37599</v>
      </c>
      <c r="B2057" s="4">
        <v>37599</v>
      </c>
      <c r="C2057" s="14" t="str">
        <f>VLOOKUP($B2057,data!$A$6:$M$15000,10)</f>
        <v>N/A</v>
      </c>
      <c r="D2057" s="11">
        <f t="shared" si="75"/>
        <v>12</v>
      </c>
      <c r="E2057" s="14" t="e">
        <f t="shared" si="76"/>
        <v>#DIV/0!</v>
      </c>
    </row>
    <row r="2058" spans="1:5">
      <c r="A2058" s="1">
        <v>37600</v>
      </c>
      <c r="B2058" s="4">
        <v>37600</v>
      </c>
      <c r="C2058" s="14" t="str">
        <f>VLOOKUP($B2058,data!$A$6:$M$15000,10)</f>
        <v>N/A</v>
      </c>
      <c r="D2058" s="11">
        <f t="shared" si="75"/>
        <v>12</v>
      </c>
      <c r="E2058" s="14" t="e">
        <f t="shared" si="76"/>
        <v>#DIV/0!</v>
      </c>
    </row>
    <row r="2059" spans="1:5">
      <c r="A2059" s="1">
        <v>37601</v>
      </c>
      <c r="B2059" s="4">
        <v>37601</v>
      </c>
      <c r="C2059" s="14" t="str">
        <f>VLOOKUP($B2059,data!$A$6:$M$15000,10)</f>
        <v>N/A</v>
      </c>
      <c r="D2059" s="11">
        <f t="shared" si="75"/>
        <v>12</v>
      </c>
      <c r="E2059" s="14" t="e">
        <f t="shared" si="76"/>
        <v>#DIV/0!</v>
      </c>
    </row>
    <row r="2060" spans="1:5">
      <c r="A2060" s="1">
        <v>37602</v>
      </c>
      <c r="B2060" s="4">
        <v>37602</v>
      </c>
      <c r="C2060" s="14" t="str">
        <f>VLOOKUP($B2060,data!$A$6:$M$15000,10)</f>
        <v>N/A</v>
      </c>
      <c r="D2060" s="11">
        <f t="shared" si="75"/>
        <v>12</v>
      </c>
      <c r="E2060" s="14" t="e">
        <f t="shared" si="76"/>
        <v>#DIV/0!</v>
      </c>
    </row>
    <row r="2061" spans="1:5">
      <c r="A2061" s="1">
        <v>37603</v>
      </c>
      <c r="B2061" s="4">
        <v>37603</v>
      </c>
      <c r="C2061" s="14" t="str">
        <f>VLOOKUP($B2061,data!$A$6:$M$15000,10)</f>
        <v>N/A</v>
      </c>
      <c r="D2061" s="11">
        <f t="shared" si="75"/>
        <v>12</v>
      </c>
      <c r="E2061" s="14" t="e">
        <f t="shared" si="76"/>
        <v>#DIV/0!</v>
      </c>
    </row>
    <row r="2062" spans="1:5">
      <c r="A2062" s="1">
        <v>37604</v>
      </c>
      <c r="B2062" s="4">
        <v>37604</v>
      </c>
      <c r="C2062" s="14" t="str">
        <f>VLOOKUP($B2062,data!$A$6:$M$15000,10)</f>
        <v>N/A</v>
      </c>
      <c r="D2062" s="11">
        <f t="shared" si="75"/>
        <v>12</v>
      </c>
      <c r="E2062" s="14" t="e">
        <f t="shared" si="76"/>
        <v>#DIV/0!</v>
      </c>
    </row>
    <row r="2063" spans="1:5">
      <c r="A2063" s="1">
        <v>37605</v>
      </c>
      <c r="B2063" s="4">
        <v>37605</v>
      </c>
      <c r="C2063" s="14" t="str">
        <f>VLOOKUP($B2063,data!$A$6:$M$15000,10)</f>
        <v>N/A</v>
      </c>
      <c r="D2063" s="11">
        <f t="shared" si="75"/>
        <v>12</v>
      </c>
      <c r="E2063" s="14" t="e">
        <f t="shared" si="76"/>
        <v>#DIV/0!</v>
      </c>
    </row>
    <row r="2064" spans="1:5">
      <c r="A2064" s="1">
        <v>37606</v>
      </c>
      <c r="B2064" s="4">
        <v>37606</v>
      </c>
      <c r="C2064" s="14" t="str">
        <f>VLOOKUP($B2064,data!$A$6:$M$15000,10)</f>
        <v>N/A</v>
      </c>
      <c r="D2064" s="11">
        <f t="shared" si="75"/>
        <v>12</v>
      </c>
      <c r="E2064" s="14" t="e">
        <f t="shared" si="76"/>
        <v>#DIV/0!</v>
      </c>
    </row>
    <row r="2065" spans="1:5">
      <c r="A2065" s="1">
        <v>37607</v>
      </c>
      <c r="B2065" s="4">
        <v>37607</v>
      </c>
      <c r="C2065" s="14" t="str">
        <f>VLOOKUP($B2065,data!$A$6:$M$15000,10)</f>
        <v>N/A</v>
      </c>
      <c r="D2065" s="11">
        <f t="shared" si="75"/>
        <v>12</v>
      </c>
      <c r="E2065" s="14" t="e">
        <f t="shared" si="76"/>
        <v>#DIV/0!</v>
      </c>
    </row>
    <row r="2066" spans="1:5">
      <c r="A2066" s="1">
        <v>37608</v>
      </c>
      <c r="B2066" s="4">
        <v>37608</v>
      </c>
      <c r="C2066" s="14" t="str">
        <f>VLOOKUP($B2066,data!$A$6:$M$15000,10)</f>
        <v>N/A</v>
      </c>
      <c r="D2066" s="11">
        <f t="shared" si="75"/>
        <v>12</v>
      </c>
      <c r="E2066" s="14" t="e">
        <f t="shared" si="76"/>
        <v>#DIV/0!</v>
      </c>
    </row>
    <row r="2067" spans="1:5">
      <c r="A2067" s="1">
        <v>37609</v>
      </c>
      <c r="B2067" s="4">
        <v>37609</v>
      </c>
      <c r="C2067" s="14" t="str">
        <f>VLOOKUP($B2067,data!$A$6:$M$15000,10)</f>
        <v>N/A</v>
      </c>
      <c r="D2067" s="11">
        <f t="shared" si="75"/>
        <v>12</v>
      </c>
      <c r="E2067" s="14" t="e">
        <f t="shared" si="76"/>
        <v>#DIV/0!</v>
      </c>
    </row>
    <row r="2068" spans="1:5">
      <c r="A2068" s="1">
        <v>37610</v>
      </c>
      <c r="B2068" s="4">
        <v>37610</v>
      </c>
      <c r="C2068" s="14" t="str">
        <f>VLOOKUP($B2068,data!$A$6:$M$15000,10)</f>
        <v>N/A</v>
      </c>
      <c r="D2068" s="11">
        <f t="shared" si="75"/>
        <v>12</v>
      </c>
      <c r="E2068" s="14" t="e">
        <f t="shared" si="76"/>
        <v>#DIV/0!</v>
      </c>
    </row>
    <row r="2069" spans="1:5">
      <c r="A2069" s="1">
        <v>37611</v>
      </c>
      <c r="B2069" s="4">
        <v>37611</v>
      </c>
      <c r="C2069" s="14" t="str">
        <f>VLOOKUP($B2069,data!$A$6:$M$15000,10)</f>
        <v>N/A</v>
      </c>
      <c r="D2069" s="11">
        <f t="shared" si="75"/>
        <v>12</v>
      </c>
      <c r="E2069" s="14" t="e">
        <f t="shared" si="76"/>
        <v>#DIV/0!</v>
      </c>
    </row>
    <row r="2070" spans="1:5">
      <c r="A2070" s="1">
        <v>37612</v>
      </c>
      <c r="B2070" s="4">
        <v>37612</v>
      </c>
      <c r="C2070" s="14" t="str">
        <f>VLOOKUP($B2070,data!$A$6:$M$15000,10)</f>
        <v>N/A</v>
      </c>
      <c r="D2070" s="11">
        <f t="shared" si="75"/>
        <v>12</v>
      </c>
      <c r="E2070" s="14" t="e">
        <f t="shared" si="76"/>
        <v>#DIV/0!</v>
      </c>
    </row>
    <row r="2071" spans="1:5">
      <c r="A2071" s="1">
        <v>37613</v>
      </c>
      <c r="B2071" s="4">
        <v>37613</v>
      </c>
      <c r="C2071" s="14" t="str">
        <f>VLOOKUP($B2071,data!$A$6:$M$15000,10)</f>
        <v>N/A</v>
      </c>
      <c r="D2071" s="11">
        <f t="shared" si="75"/>
        <v>12</v>
      </c>
      <c r="E2071" s="14" t="e">
        <f t="shared" si="76"/>
        <v>#DIV/0!</v>
      </c>
    </row>
    <row r="2072" spans="1:5">
      <c r="A2072" s="1">
        <v>37614</v>
      </c>
      <c r="B2072" s="4">
        <v>37614</v>
      </c>
      <c r="C2072" s="14" t="str">
        <f>VLOOKUP($B2072,data!$A$6:$M$15000,10)</f>
        <v>N/A</v>
      </c>
      <c r="D2072" s="11">
        <f t="shared" si="75"/>
        <v>12</v>
      </c>
      <c r="E2072" s="14" t="e">
        <f t="shared" si="76"/>
        <v>#DIV/0!</v>
      </c>
    </row>
    <row r="2073" spans="1:5">
      <c r="A2073" s="1">
        <v>37615</v>
      </c>
      <c r="B2073" s="4">
        <v>37615</v>
      </c>
      <c r="C2073" s="14" t="str">
        <f>VLOOKUP($B2073,data!$A$6:$M$15000,10)</f>
        <v>N/A</v>
      </c>
      <c r="D2073" s="11">
        <f t="shared" si="75"/>
        <v>12</v>
      </c>
      <c r="E2073" s="14" t="e">
        <f t="shared" si="76"/>
        <v>#DIV/0!</v>
      </c>
    </row>
    <row r="2074" spans="1:5">
      <c r="A2074" s="1">
        <v>37616</v>
      </c>
      <c r="B2074" s="4">
        <v>37616</v>
      </c>
      <c r="C2074" s="14" t="str">
        <f>VLOOKUP($B2074,data!$A$6:$M$15000,10)</f>
        <v>N/A</v>
      </c>
      <c r="D2074" s="11">
        <f t="shared" si="75"/>
        <v>12</v>
      </c>
      <c r="E2074" s="14" t="e">
        <f t="shared" si="76"/>
        <v>#DIV/0!</v>
      </c>
    </row>
    <row r="2075" spans="1:5">
      <c r="A2075" s="1">
        <v>37617</v>
      </c>
      <c r="B2075" s="4">
        <v>37617</v>
      </c>
      <c r="C2075" s="14" t="str">
        <f>VLOOKUP($B2075,data!$A$6:$M$15000,10)</f>
        <v>N/A</v>
      </c>
      <c r="D2075" s="11">
        <f t="shared" si="75"/>
        <v>12</v>
      </c>
      <c r="E2075" s="14" t="e">
        <f t="shared" si="76"/>
        <v>#DIV/0!</v>
      </c>
    </row>
    <row r="2076" spans="1:5">
      <c r="A2076" s="1">
        <v>37618</v>
      </c>
      <c r="B2076" s="4">
        <v>37618</v>
      </c>
      <c r="C2076" s="14" t="str">
        <f>VLOOKUP($B2076,data!$A$6:$M$15000,10)</f>
        <v>N/A</v>
      </c>
      <c r="D2076" s="11">
        <f t="shared" si="75"/>
        <v>12</v>
      </c>
      <c r="E2076" s="14" t="e">
        <f t="shared" si="76"/>
        <v>#DIV/0!</v>
      </c>
    </row>
    <row r="2077" spans="1:5">
      <c r="A2077" s="1">
        <v>37619</v>
      </c>
      <c r="B2077" s="4">
        <v>37619</v>
      </c>
      <c r="C2077" s="14" t="str">
        <f>VLOOKUP($B2077,data!$A$6:$M$15000,10)</f>
        <v>N/A</v>
      </c>
      <c r="D2077" s="11">
        <f t="shared" si="75"/>
        <v>12</v>
      </c>
      <c r="E2077" s="14" t="e">
        <f t="shared" si="76"/>
        <v>#DIV/0!</v>
      </c>
    </row>
    <row r="2078" spans="1:5">
      <c r="A2078" s="1">
        <v>37620</v>
      </c>
      <c r="B2078" s="4">
        <v>37620</v>
      </c>
      <c r="C2078" s="14" t="str">
        <f>VLOOKUP($B2078,data!$A$6:$M$15000,10)</f>
        <v>N/A</v>
      </c>
      <c r="D2078" s="11">
        <f t="shared" si="75"/>
        <v>12</v>
      </c>
      <c r="E2078" s="14" t="e">
        <f t="shared" si="76"/>
        <v>#DIV/0!</v>
      </c>
    </row>
    <row r="2079" spans="1:5">
      <c r="A2079" s="1">
        <v>37621</v>
      </c>
      <c r="B2079" s="4">
        <v>37621</v>
      </c>
      <c r="C2079" s="14" t="str">
        <f>VLOOKUP($B2079,data!$A$6:$M$15000,10)</f>
        <v>N/A</v>
      </c>
      <c r="D2079" s="11">
        <f t="shared" si="75"/>
        <v>12</v>
      </c>
      <c r="E2079" s="14" t="e">
        <f t="shared" si="76"/>
        <v>#DIV/0!</v>
      </c>
    </row>
    <row r="2080" spans="1:5">
      <c r="A2080" s="1">
        <v>37622</v>
      </c>
      <c r="B2080" s="4">
        <v>37622</v>
      </c>
      <c r="C2080" s="14" t="str">
        <f>VLOOKUP($B2080,data!$A$6:$M$15000,10)</f>
        <v>N/A</v>
      </c>
      <c r="D2080" s="11">
        <f t="shared" si="75"/>
        <v>1</v>
      </c>
      <c r="E2080" s="14" t="e">
        <f t="shared" si="76"/>
        <v>#DIV/0!</v>
      </c>
    </row>
    <row r="2081" spans="1:5">
      <c r="A2081" s="1">
        <v>37623</v>
      </c>
      <c r="B2081" s="4">
        <v>37623</v>
      </c>
      <c r="C2081" s="14" t="str">
        <f>VLOOKUP($B2081,data!$A$6:$M$15000,10)</f>
        <v>N/A</v>
      </c>
      <c r="D2081" s="11">
        <f t="shared" si="75"/>
        <v>1</v>
      </c>
      <c r="E2081" s="14" t="e">
        <f t="shared" si="76"/>
        <v>#DIV/0!</v>
      </c>
    </row>
    <row r="2082" spans="1:5">
      <c r="A2082" s="1">
        <v>37624</v>
      </c>
      <c r="B2082" s="4">
        <v>37624</v>
      </c>
      <c r="C2082" s="14" t="str">
        <f>VLOOKUP($B2082,data!$A$6:$M$15000,10)</f>
        <v>N/A</v>
      </c>
      <c r="D2082" s="11">
        <f t="shared" si="75"/>
        <v>1</v>
      </c>
      <c r="E2082" s="14" t="e">
        <f t="shared" si="76"/>
        <v>#DIV/0!</v>
      </c>
    </row>
    <row r="2083" spans="1:5">
      <c r="A2083" s="1">
        <v>37625</v>
      </c>
      <c r="B2083" s="4">
        <v>37625</v>
      </c>
      <c r="C2083" s="14" t="str">
        <f>VLOOKUP($B2083,data!$A$6:$M$15000,10)</f>
        <v>N/A</v>
      </c>
      <c r="D2083" s="11">
        <f t="shared" si="75"/>
        <v>1</v>
      </c>
      <c r="E2083" s="14" t="e">
        <f t="shared" si="76"/>
        <v>#DIV/0!</v>
      </c>
    </row>
    <row r="2084" spans="1:5">
      <c r="A2084" s="1">
        <v>37626</v>
      </c>
      <c r="B2084" s="4">
        <v>37626</v>
      </c>
      <c r="C2084" s="14" t="str">
        <f>VLOOKUP($B2084,data!$A$6:$M$15000,10)</f>
        <v>N/A</v>
      </c>
      <c r="D2084" s="11">
        <f t="shared" si="75"/>
        <v>1</v>
      </c>
      <c r="E2084" s="14" t="e">
        <f t="shared" si="76"/>
        <v>#DIV/0!</v>
      </c>
    </row>
    <row r="2085" spans="1:5">
      <c r="A2085" s="1">
        <v>37627</v>
      </c>
      <c r="B2085" s="4">
        <v>37627</v>
      </c>
      <c r="C2085" s="14" t="str">
        <f>VLOOKUP($B2085,data!$A$6:$M$15000,10)</f>
        <v>N/A</v>
      </c>
      <c r="D2085" s="11">
        <f t="shared" si="75"/>
        <v>1</v>
      </c>
      <c r="E2085" s="14" t="e">
        <f t="shared" si="76"/>
        <v>#DIV/0!</v>
      </c>
    </row>
    <row r="2086" spans="1:5">
      <c r="A2086" s="1">
        <v>37628</v>
      </c>
      <c r="B2086" s="4">
        <v>37628</v>
      </c>
      <c r="C2086" s="14" t="str">
        <f>VLOOKUP($B2086,data!$A$6:$M$15000,10)</f>
        <v>N/A</v>
      </c>
      <c r="D2086" s="11">
        <f t="shared" si="75"/>
        <v>1</v>
      </c>
      <c r="E2086" s="14" t="e">
        <f t="shared" si="76"/>
        <v>#DIV/0!</v>
      </c>
    </row>
    <row r="2087" spans="1:5">
      <c r="A2087" s="1">
        <v>37629</v>
      </c>
      <c r="B2087" s="4">
        <v>37629</v>
      </c>
      <c r="C2087" s="14" t="str">
        <f>VLOOKUP($B2087,data!$A$6:$M$15000,10)</f>
        <v>N/A</v>
      </c>
      <c r="D2087" s="11">
        <f t="shared" si="75"/>
        <v>1</v>
      </c>
      <c r="E2087" s="14" t="e">
        <f t="shared" si="76"/>
        <v>#DIV/0!</v>
      </c>
    </row>
    <row r="2088" spans="1:5">
      <c r="A2088" s="1">
        <v>37630</v>
      </c>
      <c r="B2088" s="4">
        <v>37630</v>
      </c>
      <c r="C2088" s="14" t="str">
        <f>VLOOKUP($B2088,data!$A$6:$M$15000,10)</f>
        <v>N/A</v>
      </c>
      <c r="D2088" s="11">
        <f t="shared" si="75"/>
        <v>1</v>
      </c>
      <c r="E2088" s="14" t="e">
        <f t="shared" si="76"/>
        <v>#DIV/0!</v>
      </c>
    </row>
    <row r="2089" spans="1:5">
      <c r="A2089" s="1">
        <v>37631</v>
      </c>
      <c r="B2089" s="4">
        <v>37631</v>
      </c>
      <c r="C2089" s="14" t="str">
        <f>VLOOKUP($B2089,data!$A$6:$M$15000,10)</f>
        <v>N/A</v>
      </c>
      <c r="D2089" s="11">
        <f t="shared" si="75"/>
        <v>1</v>
      </c>
      <c r="E2089" s="14" t="e">
        <f t="shared" si="76"/>
        <v>#DIV/0!</v>
      </c>
    </row>
    <row r="2090" spans="1:5">
      <c r="A2090" s="1">
        <v>37632</v>
      </c>
      <c r="B2090" s="4">
        <v>37632</v>
      </c>
      <c r="C2090" s="14" t="str">
        <f>VLOOKUP($B2090,data!$A$6:$M$15000,10)</f>
        <v>N/A</v>
      </c>
      <c r="D2090" s="11">
        <f t="shared" si="75"/>
        <v>1</v>
      </c>
      <c r="E2090" s="14" t="e">
        <f t="shared" si="76"/>
        <v>#DIV/0!</v>
      </c>
    </row>
    <row r="2091" spans="1:5">
      <c r="A2091" s="1">
        <v>37633</v>
      </c>
      <c r="B2091" s="4">
        <v>37633</v>
      </c>
      <c r="C2091" s="14" t="str">
        <f>VLOOKUP($B2091,data!$A$6:$M$15000,10)</f>
        <v>N/A</v>
      </c>
      <c r="D2091" s="11">
        <f t="shared" si="75"/>
        <v>1</v>
      </c>
      <c r="E2091" s="14" t="e">
        <f t="shared" si="76"/>
        <v>#DIV/0!</v>
      </c>
    </row>
    <row r="2092" spans="1:5">
      <c r="A2092" s="1">
        <v>37634</v>
      </c>
      <c r="B2092" s="4">
        <v>37634</v>
      </c>
      <c r="C2092" s="14" t="str">
        <f>VLOOKUP($B2092,data!$A$6:$M$15000,10)</f>
        <v>N/A</v>
      </c>
      <c r="D2092" s="11">
        <f t="shared" si="75"/>
        <v>1</v>
      </c>
      <c r="E2092" s="14" t="e">
        <f t="shared" si="76"/>
        <v>#DIV/0!</v>
      </c>
    </row>
    <row r="2093" spans="1:5">
      <c r="A2093" s="1">
        <v>37635</v>
      </c>
      <c r="B2093" s="4">
        <v>37635</v>
      </c>
      <c r="C2093" s="14" t="str">
        <f>VLOOKUP($B2093,data!$A$6:$M$15000,10)</f>
        <v>N/A</v>
      </c>
      <c r="D2093" s="11">
        <f t="shared" si="75"/>
        <v>1</v>
      </c>
      <c r="E2093" s="14" t="e">
        <f t="shared" si="76"/>
        <v>#DIV/0!</v>
      </c>
    </row>
    <row r="2094" spans="1:5">
      <c r="A2094" s="1">
        <v>37636</v>
      </c>
      <c r="B2094" s="4">
        <v>37636</v>
      </c>
      <c r="C2094" s="14" t="str">
        <f>VLOOKUP($B2094,data!$A$6:$M$15000,10)</f>
        <v>N/A</v>
      </c>
      <c r="D2094" s="11">
        <f t="shared" si="75"/>
        <v>1</v>
      </c>
      <c r="E2094" s="14" t="e">
        <f t="shared" si="76"/>
        <v>#DIV/0!</v>
      </c>
    </row>
    <row r="2095" spans="1:5">
      <c r="A2095" s="1">
        <v>37637</v>
      </c>
      <c r="B2095" s="4">
        <v>37637</v>
      </c>
      <c r="C2095" s="14" t="str">
        <f>VLOOKUP($B2095,data!$A$6:$M$15000,10)</f>
        <v>N/A</v>
      </c>
      <c r="D2095" s="11">
        <f t="shared" si="75"/>
        <v>1</v>
      </c>
      <c r="E2095" s="14" t="e">
        <f t="shared" si="76"/>
        <v>#DIV/0!</v>
      </c>
    </row>
    <row r="2096" spans="1:5">
      <c r="A2096" s="1">
        <v>37638</v>
      </c>
      <c r="B2096" s="4">
        <v>37638</v>
      </c>
      <c r="C2096" s="14" t="str">
        <f>VLOOKUP($B2096,data!$A$6:$M$15000,10)</f>
        <v>N/A</v>
      </c>
      <c r="D2096" s="11">
        <f t="shared" si="75"/>
        <v>1</v>
      </c>
      <c r="E2096" s="14" t="e">
        <f t="shared" si="76"/>
        <v>#DIV/0!</v>
      </c>
    </row>
    <row r="2097" spans="1:5">
      <c r="A2097" s="1">
        <v>37639</v>
      </c>
      <c r="B2097" s="4">
        <v>37639</v>
      </c>
      <c r="C2097" s="14" t="str">
        <f>VLOOKUP($B2097,data!$A$6:$M$15000,10)</f>
        <v>N/A</v>
      </c>
      <c r="D2097" s="11">
        <f t="shared" si="75"/>
        <v>1</v>
      </c>
      <c r="E2097" s="14" t="e">
        <f t="shared" si="76"/>
        <v>#DIV/0!</v>
      </c>
    </row>
    <row r="2098" spans="1:5">
      <c r="A2098" s="1">
        <v>37640</v>
      </c>
      <c r="B2098" s="4">
        <v>37640</v>
      </c>
      <c r="C2098" s="14" t="str">
        <f>VLOOKUP($B2098,data!$A$6:$M$15000,10)</f>
        <v>N/A</v>
      </c>
      <c r="D2098" s="11">
        <f t="shared" si="75"/>
        <v>1</v>
      </c>
      <c r="E2098" s="14" t="e">
        <f t="shared" si="76"/>
        <v>#DIV/0!</v>
      </c>
    </row>
    <row r="2099" spans="1:5">
      <c r="A2099" s="1">
        <v>37641</v>
      </c>
      <c r="B2099" s="4">
        <v>37641</v>
      </c>
      <c r="C2099" s="14" t="str">
        <f>VLOOKUP($B2099,data!$A$6:$M$15000,10)</f>
        <v>N/A</v>
      </c>
      <c r="D2099" s="11">
        <f t="shared" si="75"/>
        <v>1</v>
      </c>
      <c r="E2099" s="14" t="e">
        <f t="shared" si="76"/>
        <v>#DIV/0!</v>
      </c>
    </row>
    <row r="2100" spans="1:5">
      <c r="A2100" s="1">
        <v>37642</v>
      </c>
      <c r="B2100" s="4">
        <v>37642</v>
      </c>
      <c r="C2100" s="14" t="str">
        <f>VLOOKUP($B2100,data!$A$6:$M$15000,10)</f>
        <v>N/A</v>
      </c>
      <c r="D2100" s="11">
        <f t="shared" si="75"/>
        <v>1</v>
      </c>
      <c r="E2100" s="14" t="e">
        <f t="shared" si="76"/>
        <v>#DIV/0!</v>
      </c>
    </row>
    <row r="2101" spans="1:5">
      <c r="A2101" s="1">
        <v>37643</v>
      </c>
      <c r="B2101" s="4">
        <v>37643</v>
      </c>
      <c r="C2101" s="14" t="str">
        <f>VLOOKUP($B2101,data!$A$6:$M$15000,10)</f>
        <v>N/A</v>
      </c>
      <c r="D2101" s="11">
        <f t="shared" si="75"/>
        <v>1</v>
      </c>
      <c r="E2101" s="14" t="e">
        <f t="shared" si="76"/>
        <v>#DIV/0!</v>
      </c>
    </row>
    <row r="2102" spans="1:5">
      <c r="A2102" s="1">
        <v>37644</v>
      </c>
      <c r="B2102" s="4">
        <v>37644</v>
      </c>
      <c r="C2102" s="14" t="str">
        <f>VLOOKUP($B2102,data!$A$6:$M$15000,10)</f>
        <v>N/A</v>
      </c>
      <c r="D2102" s="11">
        <f t="shared" si="75"/>
        <v>1</v>
      </c>
      <c r="E2102" s="14" t="e">
        <f t="shared" si="76"/>
        <v>#DIV/0!</v>
      </c>
    </row>
    <row r="2103" spans="1:5">
      <c r="A2103" s="1">
        <v>37645</v>
      </c>
      <c r="B2103" s="4">
        <v>37645</v>
      </c>
      <c r="C2103" s="14" t="str">
        <f>VLOOKUP($B2103,data!$A$6:$M$15000,10)</f>
        <v>N/A</v>
      </c>
      <c r="D2103" s="11">
        <f t="shared" si="75"/>
        <v>1</v>
      </c>
      <c r="E2103" s="14" t="e">
        <f t="shared" si="76"/>
        <v>#DIV/0!</v>
      </c>
    </row>
    <row r="2104" spans="1:5">
      <c r="A2104" s="1">
        <v>37646</v>
      </c>
      <c r="B2104" s="4">
        <v>37646</v>
      </c>
      <c r="C2104" s="14" t="str">
        <f>VLOOKUP($B2104,data!$A$6:$M$15000,10)</f>
        <v>N/A</v>
      </c>
      <c r="D2104" s="11">
        <f t="shared" si="75"/>
        <v>1</v>
      </c>
      <c r="E2104" s="14" t="e">
        <f t="shared" si="76"/>
        <v>#DIV/0!</v>
      </c>
    </row>
    <row r="2105" spans="1:5">
      <c r="A2105" s="1">
        <v>37647</v>
      </c>
      <c r="B2105" s="4">
        <v>37647</v>
      </c>
      <c r="C2105" s="14" t="str">
        <f>VLOOKUP($B2105,data!$A$6:$M$15000,10)</f>
        <v>N/A</v>
      </c>
      <c r="D2105" s="11">
        <f t="shared" si="75"/>
        <v>1</v>
      </c>
      <c r="E2105" s="14" t="e">
        <f t="shared" si="76"/>
        <v>#DIV/0!</v>
      </c>
    </row>
    <row r="2106" spans="1:5">
      <c r="A2106" s="1">
        <v>37648</v>
      </c>
      <c r="B2106" s="4">
        <v>37648</v>
      </c>
      <c r="C2106" s="14" t="str">
        <f>VLOOKUP($B2106,data!$A$6:$M$15000,10)</f>
        <v>N/A</v>
      </c>
      <c r="D2106" s="11">
        <f t="shared" si="75"/>
        <v>1</v>
      </c>
      <c r="E2106" s="14" t="e">
        <f t="shared" si="76"/>
        <v>#DIV/0!</v>
      </c>
    </row>
    <row r="2107" spans="1:5">
      <c r="A2107" s="1">
        <v>37649</v>
      </c>
      <c r="B2107" s="4">
        <v>37649</v>
      </c>
      <c r="C2107" s="14" t="str">
        <f>VLOOKUP($B2107,data!$A$6:$M$15000,10)</f>
        <v>N/A</v>
      </c>
      <c r="D2107" s="11">
        <f t="shared" si="75"/>
        <v>1</v>
      </c>
      <c r="E2107" s="14" t="e">
        <f t="shared" si="76"/>
        <v>#DIV/0!</v>
      </c>
    </row>
    <row r="2108" spans="1:5">
      <c r="A2108" s="1">
        <v>37650</v>
      </c>
      <c r="B2108" s="4">
        <v>37650</v>
      </c>
      <c r="C2108" s="14" t="str">
        <f>VLOOKUP($B2108,data!$A$6:$M$15000,10)</f>
        <v>N/A</v>
      </c>
      <c r="D2108" s="11">
        <f t="shared" si="75"/>
        <v>1</v>
      </c>
      <c r="E2108" s="14" t="e">
        <f t="shared" si="76"/>
        <v>#DIV/0!</v>
      </c>
    </row>
    <row r="2109" spans="1:5">
      <c r="A2109" s="1">
        <v>37651</v>
      </c>
      <c r="B2109" s="4">
        <v>37651</v>
      </c>
      <c r="C2109" s="14" t="str">
        <f>VLOOKUP($B2109,data!$A$6:$M$15000,10)</f>
        <v>N/A</v>
      </c>
      <c r="D2109" s="11">
        <f t="shared" si="75"/>
        <v>1</v>
      </c>
      <c r="E2109" s="14" t="e">
        <f t="shared" si="76"/>
        <v>#DIV/0!</v>
      </c>
    </row>
    <row r="2110" spans="1:5">
      <c r="A2110" s="1">
        <v>37652</v>
      </c>
      <c r="B2110" s="4">
        <v>37652</v>
      </c>
      <c r="C2110" s="14" t="str">
        <f>VLOOKUP($B2110,data!$A$6:$M$15000,10)</f>
        <v>N/A</v>
      </c>
      <c r="D2110" s="11">
        <f t="shared" si="75"/>
        <v>1</v>
      </c>
      <c r="E2110" s="14" t="e">
        <f t="shared" si="76"/>
        <v>#DIV/0!</v>
      </c>
    </row>
    <row r="2111" spans="1:5">
      <c r="A2111" s="1">
        <v>37653</v>
      </c>
      <c r="B2111" s="4">
        <v>37653</v>
      </c>
      <c r="C2111" s="14" t="str">
        <f>VLOOKUP($B2111,data!$A$6:$M$15000,10)</f>
        <v>N/A</v>
      </c>
      <c r="D2111" s="11">
        <f t="shared" si="75"/>
        <v>2</v>
      </c>
      <c r="E2111" s="14" t="e">
        <f t="shared" si="76"/>
        <v>#DIV/0!</v>
      </c>
    </row>
    <row r="2112" spans="1:5">
      <c r="A2112" s="1">
        <v>37654</v>
      </c>
      <c r="B2112" s="4">
        <v>37654</v>
      </c>
      <c r="C2112" s="14" t="str">
        <f>VLOOKUP($B2112,data!$A$6:$M$15000,10)</f>
        <v>N/A</v>
      </c>
      <c r="D2112" s="11">
        <f t="shared" si="75"/>
        <v>2</v>
      </c>
      <c r="E2112" s="14" t="e">
        <f t="shared" si="76"/>
        <v>#DIV/0!</v>
      </c>
    </row>
    <row r="2113" spans="1:5">
      <c r="A2113" s="1">
        <v>37655</v>
      </c>
      <c r="B2113" s="4">
        <v>37655</v>
      </c>
      <c r="C2113" s="14" t="str">
        <f>VLOOKUP($B2113,data!$A$6:$M$15000,10)</f>
        <v>N/A</v>
      </c>
      <c r="D2113" s="11">
        <f t="shared" si="75"/>
        <v>2</v>
      </c>
      <c r="E2113" s="14" t="e">
        <f t="shared" si="76"/>
        <v>#DIV/0!</v>
      </c>
    </row>
    <row r="2114" spans="1:5">
      <c r="A2114" s="1">
        <v>37656</v>
      </c>
      <c r="B2114" s="4">
        <v>37656</v>
      </c>
      <c r="C2114" s="14" t="str">
        <f>VLOOKUP($B2114,data!$A$6:$M$15000,10)</f>
        <v>N/A</v>
      </c>
      <c r="D2114" s="11">
        <f t="shared" si="75"/>
        <v>2</v>
      </c>
      <c r="E2114" s="14" t="e">
        <f t="shared" si="76"/>
        <v>#DIV/0!</v>
      </c>
    </row>
    <row r="2115" spans="1:5">
      <c r="A2115" s="1">
        <v>37657</v>
      </c>
      <c r="B2115" s="4">
        <v>37657</v>
      </c>
      <c r="C2115" s="14" t="str">
        <f>VLOOKUP($B2115,data!$A$6:$M$15000,10)</f>
        <v>N/A</v>
      </c>
      <c r="D2115" s="11">
        <f t="shared" si="75"/>
        <v>2</v>
      </c>
      <c r="E2115" s="14" t="e">
        <f t="shared" si="76"/>
        <v>#DIV/0!</v>
      </c>
    </row>
    <row r="2116" spans="1:5">
      <c r="A2116" s="1">
        <v>37658</v>
      </c>
      <c r="B2116" s="4">
        <v>37658</v>
      </c>
      <c r="C2116" s="14" t="str">
        <f>VLOOKUP($B2116,data!$A$6:$M$15000,10)</f>
        <v>N/A</v>
      </c>
      <c r="D2116" s="11">
        <f t="shared" si="75"/>
        <v>2</v>
      </c>
      <c r="E2116" s="14" t="e">
        <f t="shared" si="76"/>
        <v>#DIV/0!</v>
      </c>
    </row>
    <row r="2117" spans="1:5">
      <c r="A2117" s="1">
        <v>37659</v>
      </c>
      <c r="B2117" s="4">
        <v>37659</v>
      </c>
      <c r="C2117" s="14" t="str">
        <f>VLOOKUP($B2117,data!$A$6:$M$15000,10)</f>
        <v>N/A</v>
      </c>
      <c r="D2117" s="11">
        <f t="shared" si="75"/>
        <v>2</v>
      </c>
      <c r="E2117" s="14" t="e">
        <f t="shared" si="76"/>
        <v>#DIV/0!</v>
      </c>
    </row>
    <row r="2118" spans="1:5">
      <c r="A2118" s="1">
        <v>37660</v>
      </c>
      <c r="B2118" s="4">
        <v>37660</v>
      </c>
      <c r="C2118" s="14" t="str">
        <f>VLOOKUP($B2118,data!$A$6:$M$15000,10)</f>
        <v>N/A</v>
      </c>
      <c r="D2118" s="11">
        <f t="shared" ref="D2118:D2181" si="77">IF(B2118&lt;&gt;"",MONTH(B2118),0)</f>
        <v>2</v>
      </c>
      <c r="E2118" s="14" t="e">
        <f t="shared" ref="E2118:E2181" si="78">AVERAGE(C2112:C2118)</f>
        <v>#DIV/0!</v>
      </c>
    </row>
    <row r="2119" spans="1:5">
      <c r="A2119" s="1">
        <v>37661</v>
      </c>
      <c r="B2119" s="4">
        <v>37661</v>
      </c>
      <c r="C2119" s="14" t="str">
        <f>VLOOKUP($B2119,data!$A$6:$M$15000,10)</f>
        <v>N/A</v>
      </c>
      <c r="D2119" s="11">
        <f t="shared" si="77"/>
        <v>2</v>
      </c>
      <c r="E2119" s="14" t="e">
        <f t="shared" si="78"/>
        <v>#DIV/0!</v>
      </c>
    </row>
    <row r="2120" spans="1:5">
      <c r="A2120" s="1">
        <v>37662</v>
      </c>
      <c r="B2120" s="4">
        <v>37662</v>
      </c>
      <c r="C2120" s="14" t="str">
        <f>VLOOKUP($B2120,data!$A$6:$M$15000,10)</f>
        <v>N/A</v>
      </c>
      <c r="D2120" s="11">
        <f t="shared" si="77"/>
        <v>2</v>
      </c>
      <c r="E2120" s="14" t="e">
        <f t="shared" si="78"/>
        <v>#DIV/0!</v>
      </c>
    </row>
    <row r="2121" spans="1:5">
      <c r="A2121" s="1">
        <v>37663</v>
      </c>
      <c r="B2121" s="4">
        <v>37663</v>
      </c>
      <c r="C2121" s="14" t="str">
        <f>VLOOKUP($B2121,data!$A$6:$M$15000,10)</f>
        <v>N/A</v>
      </c>
      <c r="D2121" s="11">
        <f t="shared" si="77"/>
        <v>2</v>
      </c>
      <c r="E2121" s="14" t="e">
        <f t="shared" si="78"/>
        <v>#DIV/0!</v>
      </c>
    </row>
    <row r="2122" spans="1:5">
      <c r="A2122" s="1">
        <v>37664</v>
      </c>
      <c r="B2122" s="4">
        <v>37664</v>
      </c>
      <c r="C2122" s="14" t="str">
        <f>VLOOKUP($B2122,data!$A$6:$M$15000,10)</f>
        <v>N/A</v>
      </c>
      <c r="D2122" s="11">
        <f t="shared" si="77"/>
        <v>2</v>
      </c>
      <c r="E2122" s="14" t="e">
        <f t="shared" si="78"/>
        <v>#DIV/0!</v>
      </c>
    </row>
    <row r="2123" spans="1:5">
      <c r="A2123" s="1">
        <v>37665</v>
      </c>
      <c r="B2123" s="4">
        <v>37665</v>
      </c>
      <c r="C2123" s="14" t="str">
        <f>VLOOKUP($B2123,data!$A$6:$M$15000,10)</f>
        <v>N/A</v>
      </c>
      <c r="D2123" s="11">
        <f t="shared" si="77"/>
        <v>2</v>
      </c>
      <c r="E2123" s="14" t="e">
        <f t="shared" si="78"/>
        <v>#DIV/0!</v>
      </c>
    </row>
    <row r="2124" spans="1:5">
      <c r="A2124" s="1">
        <v>37666</v>
      </c>
      <c r="B2124" s="4">
        <v>37666</v>
      </c>
      <c r="C2124" s="14" t="str">
        <f>VLOOKUP($B2124,data!$A$6:$M$15000,10)</f>
        <v>N/A</v>
      </c>
      <c r="D2124" s="11">
        <f t="shared" si="77"/>
        <v>2</v>
      </c>
      <c r="E2124" s="14" t="e">
        <f t="shared" si="78"/>
        <v>#DIV/0!</v>
      </c>
    </row>
    <row r="2125" spans="1:5">
      <c r="A2125" s="1">
        <v>37667</v>
      </c>
      <c r="B2125" s="4">
        <v>37667</v>
      </c>
      <c r="C2125" s="14" t="str">
        <f>VLOOKUP($B2125,data!$A$6:$M$15000,10)</f>
        <v>N/A</v>
      </c>
      <c r="D2125" s="11">
        <f t="shared" si="77"/>
        <v>2</v>
      </c>
      <c r="E2125" s="14" t="e">
        <f t="shared" si="78"/>
        <v>#DIV/0!</v>
      </c>
    </row>
    <row r="2126" spans="1:5">
      <c r="A2126" s="1">
        <v>37668</v>
      </c>
      <c r="B2126" s="4">
        <v>37668</v>
      </c>
      <c r="C2126" s="14" t="str">
        <f>VLOOKUP($B2126,data!$A$6:$M$15000,10)</f>
        <v>N/A</v>
      </c>
      <c r="D2126" s="11">
        <f t="shared" si="77"/>
        <v>2</v>
      </c>
      <c r="E2126" s="14" t="e">
        <f t="shared" si="78"/>
        <v>#DIV/0!</v>
      </c>
    </row>
    <row r="2127" spans="1:5">
      <c r="A2127" s="1">
        <v>37669</v>
      </c>
      <c r="B2127" s="4">
        <v>37669</v>
      </c>
      <c r="C2127" s="14" t="str">
        <f>VLOOKUP($B2127,data!$A$6:$M$15000,10)</f>
        <v>N/A</v>
      </c>
      <c r="D2127" s="11">
        <f t="shared" si="77"/>
        <v>2</v>
      </c>
      <c r="E2127" s="14" t="e">
        <f t="shared" si="78"/>
        <v>#DIV/0!</v>
      </c>
    </row>
    <row r="2128" spans="1:5">
      <c r="A2128" s="1">
        <v>37670</v>
      </c>
      <c r="B2128" s="4">
        <v>37670</v>
      </c>
      <c r="C2128" s="14" t="str">
        <f>VLOOKUP($B2128,data!$A$6:$M$15000,10)</f>
        <v>N/A</v>
      </c>
      <c r="D2128" s="11">
        <f t="shared" si="77"/>
        <v>2</v>
      </c>
      <c r="E2128" s="14" t="e">
        <f t="shared" si="78"/>
        <v>#DIV/0!</v>
      </c>
    </row>
    <row r="2129" spans="1:5">
      <c r="A2129" s="1">
        <v>37671</v>
      </c>
      <c r="B2129" s="4">
        <v>37671</v>
      </c>
      <c r="C2129" s="14" t="str">
        <f>VLOOKUP($B2129,data!$A$6:$M$15000,10)</f>
        <v>N/A</v>
      </c>
      <c r="D2129" s="11">
        <f t="shared" si="77"/>
        <v>2</v>
      </c>
      <c r="E2129" s="14" t="e">
        <f t="shared" si="78"/>
        <v>#DIV/0!</v>
      </c>
    </row>
    <row r="2130" spans="1:5">
      <c r="A2130" s="1">
        <v>37672</v>
      </c>
      <c r="B2130" s="4">
        <v>37672</v>
      </c>
      <c r="C2130" s="14" t="str">
        <f>VLOOKUP($B2130,data!$A$6:$M$15000,10)</f>
        <v>N/A</v>
      </c>
      <c r="D2130" s="11">
        <f t="shared" si="77"/>
        <v>2</v>
      </c>
      <c r="E2130" s="14" t="e">
        <f t="shared" si="78"/>
        <v>#DIV/0!</v>
      </c>
    </row>
    <row r="2131" spans="1:5">
      <c r="A2131" s="1">
        <v>37673</v>
      </c>
      <c r="B2131" s="4">
        <v>37673</v>
      </c>
      <c r="C2131" s="14" t="str">
        <f>VLOOKUP($B2131,data!$A$6:$M$15000,10)</f>
        <v>N/A</v>
      </c>
      <c r="D2131" s="11">
        <f t="shared" si="77"/>
        <v>2</v>
      </c>
      <c r="E2131" s="14" t="e">
        <f t="shared" si="78"/>
        <v>#DIV/0!</v>
      </c>
    </row>
    <row r="2132" spans="1:5">
      <c r="A2132" s="1">
        <v>37674</v>
      </c>
      <c r="B2132" s="4">
        <v>37674</v>
      </c>
      <c r="C2132" s="14" t="str">
        <f>VLOOKUP($B2132,data!$A$6:$M$15000,10)</f>
        <v>N/A</v>
      </c>
      <c r="D2132" s="11">
        <f t="shared" si="77"/>
        <v>2</v>
      </c>
      <c r="E2132" s="14" t="e">
        <f t="shared" si="78"/>
        <v>#DIV/0!</v>
      </c>
    </row>
    <row r="2133" spans="1:5">
      <c r="A2133" s="1">
        <v>37675</v>
      </c>
      <c r="B2133" s="4">
        <v>37675</v>
      </c>
      <c r="C2133" s="14" t="str">
        <f>VLOOKUP($B2133,data!$A$6:$M$15000,10)</f>
        <v>N/A</v>
      </c>
      <c r="D2133" s="11">
        <f t="shared" si="77"/>
        <v>2</v>
      </c>
      <c r="E2133" s="14" t="e">
        <f t="shared" si="78"/>
        <v>#DIV/0!</v>
      </c>
    </row>
    <row r="2134" spans="1:5">
      <c r="A2134" s="1">
        <v>37676</v>
      </c>
      <c r="B2134" s="4">
        <v>37676</v>
      </c>
      <c r="C2134" s="14" t="str">
        <f>VLOOKUP($B2134,data!$A$6:$M$15000,10)</f>
        <v>N/A</v>
      </c>
      <c r="D2134" s="11">
        <f t="shared" si="77"/>
        <v>2</v>
      </c>
      <c r="E2134" s="14" t="e">
        <f t="shared" si="78"/>
        <v>#DIV/0!</v>
      </c>
    </row>
    <row r="2135" spans="1:5">
      <c r="A2135" s="1">
        <v>37677</v>
      </c>
      <c r="B2135" s="4">
        <v>37677</v>
      </c>
      <c r="C2135" s="14" t="str">
        <f>VLOOKUP($B2135,data!$A$6:$M$15000,10)</f>
        <v>N/A</v>
      </c>
      <c r="D2135" s="11">
        <f t="shared" si="77"/>
        <v>2</v>
      </c>
      <c r="E2135" s="14" t="e">
        <f t="shared" si="78"/>
        <v>#DIV/0!</v>
      </c>
    </row>
    <row r="2136" spans="1:5">
      <c r="A2136" s="1">
        <v>37678</v>
      </c>
      <c r="B2136" s="4">
        <v>37678</v>
      </c>
      <c r="C2136" s="14" t="str">
        <f>VLOOKUP($B2136,data!$A$6:$M$15000,10)</f>
        <v>N/A</v>
      </c>
      <c r="D2136" s="11">
        <f t="shared" si="77"/>
        <v>2</v>
      </c>
      <c r="E2136" s="14" t="e">
        <f t="shared" si="78"/>
        <v>#DIV/0!</v>
      </c>
    </row>
    <row r="2137" spans="1:5">
      <c r="A2137" s="1">
        <v>37679</v>
      </c>
      <c r="B2137" s="4">
        <v>37679</v>
      </c>
      <c r="C2137" s="14" t="str">
        <f>VLOOKUP($B2137,data!$A$6:$M$15000,10)</f>
        <v>N/A</v>
      </c>
      <c r="D2137" s="11">
        <f t="shared" si="77"/>
        <v>2</v>
      </c>
      <c r="E2137" s="14" t="e">
        <f t="shared" si="78"/>
        <v>#DIV/0!</v>
      </c>
    </row>
    <row r="2138" spans="1:5">
      <c r="A2138" s="1">
        <v>37680</v>
      </c>
      <c r="B2138" s="4">
        <v>37680</v>
      </c>
      <c r="C2138" s="14" t="str">
        <f>VLOOKUP($B2138,data!$A$6:$M$15000,10)</f>
        <v>N/A</v>
      </c>
      <c r="D2138" s="11">
        <f t="shared" si="77"/>
        <v>2</v>
      </c>
      <c r="E2138" s="14" t="e">
        <f t="shared" si="78"/>
        <v>#DIV/0!</v>
      </c>
    </row>
    <row r="2139" spans="1:5">
      <c r="A2139" s="1">
        <v>37681</v>
      </c>
      <c r="B2139" s="4">
        <v>37681</v>
      </c>
      <c r="C2139" s="14" t="str">
        <f>VLOOKUP($B2139,data!$A$6:$M$15000,10)</f>
        <v>N/A</v>
      </c>
      <c r="D2139" s="11">
        <f t="shared" si="77"/>
        <v>3</v>
      </c>
      <c r="E2139" s="14" t="e">
        <f t="shared" si="78"/>
        <v>#DIV/0!</v>
      </c>
    </row>
    <row r="2140" spans="1:5">
      <c r="A2140" s="1">
        <v>37682</v>
      </c>
      <c r="B2140" s="4">
        <v>37682</v>
      </c>
      <c r="C2140" s="14" t="str">
        <f>VLOOKUP($B2140,data!$A$6:$M$15000,10)</f>
        <v>N/A</v>
      </c>
      <c r="D2140" s="11">
        <f t="shared" si="77"/>
        <v>3</v>
      </c>
      <c r="E2140" s="14" t="e">
        <f t="shared" si="78"/>
        <v>#DIV/0!</v>
      </c>
    </row>
    <row r="2141" spans="1:5">
      <c r="A2141" s="1">
        <v>37683</v>
      </c>
      <c r="B2141" s="4">
        <v>37683</v>
      </c>
      <c r="C2141" s="14" t="str">
        <f>VLOOKUP($B2141,data!$A$6:$M$15000,10)</f>
        <v>N/A</v>
      </c>
      <c r="D2141" s="11">
        <f t="shared" si="77"/>
        <v>3</v>
      </c>
      <c r="E2141" s="14" t="e">
        <f t="shared" si="78"/>
        <v>#DIV/0!</v>
      </c>
    </row>
    <row r="2142" spans="1:5">
      <c r="A2142" s="1">
        <v>37684</v>
      </c>
      <c r="B2142" s="4">
        <v>37684</v>
      </c>
      <c r="C2142" s="14" t="str">
        <f>VLOOKUP($B2142,data!$A$6:$M$15000,10)</f>
        <v>N/A</v>
      </c>
      <c r="D2142" s="11">
        <f t="shared" si="77"/>
        <v>3</v>
      </c>
      <c r="E2142" s="14" t="e">
        <f t="shared" si="78"/>
        <v>#DIV/0!</v>
      </c>
    </row>
    <row r="2143" spans="1:5">
      <c r="A2143" s="1">
        <v>37685</v>
      </c>
      <c r="B2143" s="4">
        <v>37685</v>
      </c>
      <c r="C2143" s="14" t="str">
        <f>VLOOKUP($B2143,data!$A$6:$M$15000,10)</f>
        <v>N/A</v>
      </c>
      <c r="D2143" s="11">
        <f t="shared" si="77"/>
        <v>3</v>
      </c>
      <c r="E2143" s="14" t="e">
        <f t="shared" si="78"/>
        <v>#DIV/0!</v>
      </c>
    </row>
    <row r="2144" spans="1:5">
      <c r="A2144" s="1">
        <v>37686</v>
      </c>
      <c r="B2144" s="4">
        <v>37686</v>
      </c>
      <c r="C2144" s="14" t="str">
        <f>VLOOKUP($B2144,data!$A$6:$M$15000,10)</f>
        <v>N/A</v>
      </c>
      <c r="D2144" s="11">
        <f t="shared" si="77"/>
        <v>3</v>
      </c>
      <c r="E2144" s="14" t="e">
        <f t="shared" si="78"/>
        <v>#DIV/0!</v>
      </c>
    </row>
    <row r="2145" spans="1:5">
      <c r="A2145" s="1">
        <v>37687</v>
      </c>
      <c r="B2145" s="4">
        <v>37687</v>
      </c>
      <c r="C2145" s="14" t="str">
        <f>VLOOKUP($B2145,data!$A$6:$M$15000,10)</f>
        <v>N/A</v>
      </c>
      <c r="D2145" s="11">
        <f t="shared" si="77"/>
        <v>3</v>
      </c>
      <c r="E2145" s="14" t="e">
        <f t="shared" si="78"/>
        <v>#DIV/0!</v>
      </c>
    </row>
    <row r="2146" spans="1:5">
      <c r="A2146" s="1">
        <v>37688</v>
      </c>
      <c r="B2146" s="4">
        <v>37688</v>
      </c>
      <c r="C2146" s="14" t="str">
        <f>VLOOKUP($B2146,data!$A$6:$M$15000,10)</f>
        <v>N/A</v>
      </c>
      <c r="D2146" s="11">
        <f t="shared" si="77"/>
        <v>3</v>
      </c>
      <c r="E2146" s="14" t="e">
        <f t="shared" si="78"/>
        <v>#DIV/0!</v>
      </c>
    </row>
    <row r="2147" spans="1:5">
      <c r="A2147" s="1">
        <v>37689</v>
      </c>
      <c r="B2147" s="4">
        <v>37689</v>
      </c>
      <c r="C2147" s="14" t="str">
        <f>VLOOKUP($B2147,data!$A$6:$M$15000,10)</f>
        <v>N/A</v>
      </c>
      <c r="D2147" s="11">
        <f t="shared" si="77"/>
        <v>3</v>
      </c>
      <c r="E2147" s="14" t="e">
        <f t="shared" si="78"/>
        <v>#DIV/0!</v>
      </c>
    </row>
    <row r="2148" spans="1:5">
      <c r="A2148" s="1">
        <v>37690</v>
      </c>
      <c r="B2148" s="4">
        <v>37690</v>
      </c>
      <c r="C2148" s="14" t="str">
        <f>VLOOKUP($B2148,data!$A$6:$M$15000,10)</f>
        <v>N/A</v>
      </c>
      <c r="D2148" s="11">
        <f t="shared" si="77"/>
        <v>3</v>
      </c>
      <c r="E2148" s="14" t="e">
        <f t="shared" si="78"/>
        <v>#DIV/0!</v>
      </c>
    </row>
    <row r="2149" spans="1:5">
      <c r="A2149" s="1">
        <v>37691</v>
      </c>
      <c r="B2149" s="4">
        <v>37691</v>
      </c>
      <c r="C2149" s="14" t="str">
        <f>VLOOKUP($B2149,data!$A$6:$M$15000,10)</f>
        <v>N/A</v>
      </c>
      <c r="D2149" s="11">
        <f t="shared" si="77"/>
        <v>3</v>
      </c>
      <c r="E2149" s="14" t="e">
        <f t="shared" si="78"/>
        <v>#DIV/0!</v>
      </c>
    </row>
    <row r="2150" spans="1:5">
      <c r="A2150" s="1">
        <v>37692</v>
      </c>
      <c r="B2150" s="4">
        <v>37692</v>
      </c>
      <c r="C2150" s="14" t="str">
        <f>VLOOKUP($B2150,data!$A$6:$M$15000,10)</f>
        <v>N/A</v>
      </c>
      <c r="D2150" s="11">
        <f t="shared" si="77"/>
        <v>3</v>
      </c>
      <c r="E2150" s="14" t="e">
        <f t="shared" si="78"/>
        <v>#DIV/0!</v>
      </c>
    </row>
    <row r="2151" spans="1:5">
      <c r="A2151" s="1">
        <v>37693</v>
      </c>
      <c r="B2151" s="4">
        <v>37693</v>
      </c>
      <c r="C2151" s="14" t="str">
        <f>VLOOKUP($B2151,data!$A$6:$M$15000,10)</f>
        <v>N/A</v>
      </c>
      <c r="D2151" s="11">
        <f t="shared" si="77"/>
        <v>3</v>
      </c>
      <c r="E2151" s="14" t="e">
        <f t="shared" si="78"/>
        <v>#DIV/0!</v>
      </c>
    </row>
    <row r="2152" spans="1:5">
      <c r="A2152" s="1">
        <v>37694</v>
      </c>
      <c r="B2152" s="4">
        <v>37694</v>
      </c>
      <c r="C2152" s="14" t="str">
        <f>VLOOKUP($B2152,data!$A$6:$M$15000,10)</f>
        <v>N/A</v>
      </c>
      <c r="D2152" s="11">
        <f t="shared" si="77"/>
        <v>3</v>
      </c>
      <c r="E2152" s="14" t="e">
        <f t="shared" si="78"/>
        <v>#DIV/0!</v>
      </c>
    </row>
    <row r="2153" spans="1:5">
      <c r="A2153" s="1">
        <v>37695</v>
      </c>
      <c r="B2153" s="4">
        <v>37695</v>
      </c>
      <c r="C2153" s="14" t="str">
        <f>VLOOKUP($B2153,data!$A$6:$M$15000,10)</f>
        <v>N/A</v>
      </c>
      <c r="D2153" s="11">
        <f t="shared" si="77"/>
        <v>3</v>
      </c>
      <c r="E2153" s="14" t="e">
        <f t="shared" si="78"/>
        <v>#DIV/0!</v>
      </c>
    </row>
    <row r="2154" spans="1:5">
      <c r="A2154" s="1">
        <v>37696</v>
      </c>
      <c r="B2154" s="4">
        <v>37696</v>
      </c>
      <c r="C2154" s="14" t="str">
        <f>VLOOKUP($B2154,data!$A$6:$M$15000,10)</f>
        <v>N/A</v>
      </c>
      <c r="D2154" s="11">
        <f t="shared" si="77"/>
        <v>3</v>
      </c>
      <c r="E2154" s="14" t="e">
        <f t="shared" si="78"/>
        <v>#DIV/0!</v>
      </c>
    </row>
    <row r="2155" spans="1:5">
      <c r="A2155" s="1">
        <v>37697</v>
      </c>
      <c r="B2155" s="4">
        <v>37697</v>
      </c>
      <c r="C2155" s="14" t="str">
        <f>VLOOKUP($B2155,data!$A$6:$M$15000,10)</f>
        <v>N/A</v>
      </c>
      <c r="D2155" s="11">
        <f t="shared" si="77"/>
        <v>3</v>
      </c>
      <c r="E2155" s="14" t="e">
        <f t="shared" si="78"/>
        <v>#DIV/0!</v>
      </c>
    </row>
    <row r="2156" spans="1:5">
      <c r="A2156" s="1">
        <v>37698</v>
      </c>
      <c r="B2156" s="4">
        <v>37698</v>
      </c>
      <c r="C2156" s="14" t="str">
        <f>VLOOKUP($B2156,data!$A$6:$M$15000,10)</f>
        <v>N/A</v>
      </c>
      <c r="D2156" s="11">
        <f t="shared" si="77"/>
        <v>3</v>
      </c>
      <c r="E2156" s="14" t="e">
        <f t="shared" si="78"/>
        <v>#DIV/0!</v>
      </c>
    </row>
    <row r="2157" spans="1:5">
      <c r="A2157" s="1">
        <v>37699</v>
      </c>
      <c r="B2157" s="4">
        <v>37699</v>
      </c>
      <c r="C2157" s="14" t="str">
        <f>VLOOKUP($B2157,data!$A$6:$M$15000,10)</f>
        <v>N/A</v>
      </c>
      <c r="D2157" s="11">
        <f t="shared" si="77"/>
        <v>3</v>
      </c>
      <c r="E2157" s="14" t="e">
        <f t="shared" si="78"/>
        <v>#DIV/0!</v>
      </c>
    </row>
    <row r="2158" spans="1:5">
      <c r="A2158" s="1">
        <v>37700</v>
      </c>
      <c r="B2158" s="4">
        <v>37700</v>
      </c>
      <c r="C2158" s="14" t="str">
        <f>VLOOKUP($B2158,data!$A$6:$M$15000,10)</f>
        <v>N/A</v>
      </c>
      <c r="D2158" s="11">
        <f t="shared" si="77"/>
        <v>3</v>
      </c>
      <c r="E2158" s="14" t="e">
        <f t="shared" si="78"/>
        <v>#DIV/0!</v>
      </c>
    </row>
    <row r="2159" spans="1:5">
      <c r="A2159" s="1">
        <v>37701</v>
      </c>
      <c r="B2159" s="4">
        <v>37701</v>
      </c>
      <c r="C2159" s="14" t="str">
        <f>VLOOKUP($B2159,data!$A$6:$M$15000,10)</f>
        <v>N/A</v>
      </c>
      <c r="D2159" s="11">
        <f t="shared" si="77"/>
        <v>3</v>
      </c>
      <c r="E2159" s="14" t="e">
        <f t="shared" si="78"/>
        <v>#DIV/0!</v>
      </c>
    </row>
    <row r="2160" spans="1:5">
      <c r="A2160" s="1">
        <v>37702</v>
      </c>
      <c r="B2160" s="4">
        <v>37702</v>
      </c>
      <c r="C2160" s="14" t="str">
        <f>VLOOKUP($B2160,data!$A$6:$M$15000,10)</f>
        <v>N/A</v>
      </c>
      <c r="D2160" s="11">
        <f t="shared" si="77"/>
        <v>3</v>
      </c>
      <c r="E2160" s="14" t="e">
        <f t="shared" si="78"/>
        <v>#DIV/0!</v>
      </c>
    </row>
    <row r="2161" spans="1:5">
      <c r="A2161" s="1">
        <v>37703</v>
      </c>
      <c r="B2161" s="4">
        <v>37703</v>
      </c>
      <c r="C2161" s="14" t="str">
        <f>VLOOKUP($B2161,data!$A$6:$M$15000,10)</f>
        <v>N/A</v>
      </c>
      <c r="D2161" s="11">
        <f t="shared" si="77"/>
        <v>3</v>
      </c>
      <c r="E2161" s="14" t="e">
        <f t="shared" si="78"/>
        <v>#DIV/0!</v>
      </c>
    </row>
    <row r="2162" spans="1:5">
      <c r="A2162" s="1">
        <v>37704</v>
      </c>
      <c r="B2162" s="4">
        <v>37704</v>
      </c>
      <c r="C2162" s="14" t="str">
        <f>VLOOKUP($B2162,data!$A$6:$M$15000,10)</f>
        <v>N/A</v>
      </c>
      <c r="D2162" s="11">
        <f t="shared" si="77"/>
        <v>3</v>
      </c>
      <c r="E2162" s="14" t="e">
        <f t="shared" si="78"/>
        <v>#DIV/0!</v>
      </c>
    </row>
    <row r="2163" spans="1:5">
      <c r="A2163" s="1">
        <v>37705</v>
      </c>
      <c r="B2163" s="4">
        <v>37705</v>
      </c>
      <c r="C2163" s="14" t="str">
        <f>VLOOKUP($B2163,data!$A$6:$M$15000,10)</f>
        <v>N/A</v>
      </c>
      <c r="D2163" s="11">
        <f t="shared" si="77"/>
        <v>3</v>
      </c>
      <c r="E2163" s="14" t="e">
        <f t="shared" si="78"/>
        <v>#DIV/0!</v>
      </c>
    </row>
    <row r="2164" spans="1:5">
      <c r="A2164" s="1">
        <v>37706</v>
      </c>
      <c r="B2164" s="4">
        <v>37706</v>
      </c>
      <c r="C2164" s="14" t="str">
        <f>VLOOKUP($B2164,data!$A$6:$M$15000,10)</f>
        <v>N/A</v>
      </c>
      <c r="D2164" s="11">
        <f t="shared" si="77"/>
        <v>3</v>
      </c>
      <c r="E2164" s="14" t="e">
        <f t="shared" si="78"/>
        <v>#DIV/0!</v>
      </c>
    </row>
    <row r="2165" spans="1:5">
      <c r="A2165" s="1">
        <v>37707</v>
      </c>
      <c r="B2165" s="4">
        <v>37707</v>
      </c>
      <c r="C2165" s="14" t="str">
        <f>VLOOKUP($B2165,data!$A$6:$M$15000,10)</f>
        <v>N/A</v>
      </c>
      <c r="D2165" s="11">
        <f t="shared" si="77"/>
        <v>3</v>
      </c>
      <c r="E2165" s="14" t="e">
        <f t="shared" si="78"/>
        <v>#DIV/0!</v>
      </c>
    </row>
    <row r="2166" spans="1:5">
      <c r="A2166" s="1">
        <v>37708</v>
      </c>
      <c r="B2166" s="4">
        <v>37708</v>
      </c>
      <c r="C2166" s="14" t="str">
        <f>VLOOKUP($B2166,data!$A$6:$M$15000,10)</f>
        <v>N/A</v>
      </c>
      <c r="D2166" s="11">
        <f t="shared" si="77"/>
        <v>3</v>
      </c>
      <c r="E2166" s="14" t="e">
        <f t="shared" si="78"/>
        <v>#DIV/0!</v>
      </c>
    </row>
    <row r="2167" spans="1:5">
      <c r="A2167" s="1">
        <v>37709</v>
      </c>
      <c r="B2167" s="4">
        <v>37709</v>
      </c>
      <c r="C2167" s="14" t="str">
        <f>VLOOKUP($B2167,data!$A$6:$M$15000,10)</f>
        <v>N/A</v>
      </c>
      <c r="D2167" s="11">
        <f t="shared" si="77"/>
        <v>3</v>
      </c>
      <c r="E2167" s="14" t="e">
        <f t="shared" si="78"/>
        <v>#DIV/0!</v>
      </c>
    </row>
    <row r="2168" spans="1:5">
      <c r="A2168" s="1">
        <v>37710</v>
      </c>
      <c r="B2168" s="4">
        <v>37710</v>
      </c>
      <c r="C2168" s="14" t="str">
        <f>VLOOKUP($B2168,data!$A$6:$M$15000,10)</f>
        <v>N/A</v>
      </c>
      <c r="D2168" s="11">
        <f t="shared" si="77"/>
        <v>3</v>
      </c>
      <c r="E2168" s="14" t="e">
        <f t="shared" si="78"/>
        <v>#DIV/0!</v>
      </c>
    </row>
    <row r="2169" spans="1:5">
      <c r="A2169" s="1">
        <v>37711</v>
      </c>
      <c r="B2169" s="4">
        <v>37711</v>
      </c>
      <c r="C2169" s="14" t="str">
        <f>VLOOKUP($B2169,data!$A$6:$M$15000,10)</f>
        <v>N/A</v>
      </c>
      <c r="D2169" s="11">
        <f t="shared" si="77"/>
        <v>3</v>
      </c>
      <c r="E2169" s="14" t="e">
        <f t="shared" si="78"/>
        <v>#DIV/0!</v>
      </c>
    </row>
    <row r="2170" spans="1:5">
      <c r="A2170" s="1">
        <v>37712</v>
      </c>
      <c r="B2170" s="4">
        <v>37712</v>
      </c>
      <c r="C2170" s="14" t="str">
        <f>VLOOKUP($B2170,data!$A$6:$M$15000,10)</f>
        <v>N/A</v>
      </c>
      <c r="D2170" s="11">
        <f t="shared" si="77"/>
        <v>4</v>
      </c>
      <c r="E2170" s="14" t="e">
        <f t="shared" si="78"/>
        <v>#DIV/0!</v>
      </c>
    </row>
    <row r="2171" spans="1:5">
      <c r="A2171" s="1">
        <v>37713</v>
      </c>
      <c r="B2171" s="4">
        <v>37713</v>
      </c>
      <c r="C2171" s="14" t="str">
        <f>VLOOKUP($B2171,data!$A$6:$M$15000,10)</f>
        <v>N/A</v>
      </c>
      <c r="D2171" s="11">
        <f t="shared" si="77"/>
        <v>4</v>
      </c>
      <c r="E2171" s="14" t="e">
        <f t="shared" si="78"/>
        <v>#DIV/0!</v>
      </c>
    </row>
    <row r="2172" spans="1:5">
      <c r="A2172" s="1">
        <v>37714</v>
      </c>
      <c r="B2172" s="4">
        <v>37714</v>
      </c>
      <c r="C2172" s="14" t="str">
        <f>VLOOKUP($B2172,data!$A$6:$M$15000,10)</f>
        <v>N/A</v>
      </c>
      <c r="D2172" s="11">
        <f t="shared" si="77"/>
        <v>4</v>
      </c>
      <c r="E2172" s="14" t="e">
        <f t="shared" si="78"/>
        <v>#DIV/0!</v>
      </c>
    </row>
    <row r="2173" spans="1:5">
      <c r="A2173" s="1">
        <v>37715</v>
      </c>
      <c r="B2173" s="4">
        <v>37715</v>
      </c>
      <c r="C2173" s="14" t="str">
        <f>VLOOKUP($B2173,data!$A$6:$M$15000,10)</f>
        <v>N/A</v>
      </c>
      <c r="D2173" s="11">
        <f t="shared" si="77"/>
        <v>4</v>
      </c>
      <c r="E2173" s="14" t="e">
        <f t="shared" si="78"/>
        <v>#DIV/0!</v>
      </c>
    </row>
    <row r="2174" spans="1:5">
      <c r="A2174" s="1">
        <v>37716</v>
      </c>
      <c r="B2174" s="4">
        <v>37716</v>
      </c>
      <c r="C2174" s="14" t="str">
        <f>VLOOKUP($B2174,data!$A$6:$M$15000,10)</f>
        <v>N/A</v>
      </c>
      <c r="D2174" s="11">
        <f t="shared" si="77"/>
        <v>4</v>
      </c>
      <c r="E2174" s="14" t="e">
        <f t="shared" si="78"/>
        <v>#DIV/0!</v>
      </c>
    </row>
    <row r="2175" spans="1:5">
      <c r="A2175" s="1">
        <v>37717</v>
      </c>
      <c r="B2175" s="4">
        <v>37717</v>
      </c>
      <c r="C2175" s="14" t="str">
        <f>VLOOKUP($B2175,data!$A$6:$M$15000,10)</f>
        <v>N/A</v>
      </c>
      <c r="D2175" s="11">
        <f t="shared" si="77"/>
        <v>4</v>
      </c>
      <c r="E2175" s="14" t="e">
        <f t="shared" si="78"/>
        <v>#DIV/0!</v>
      </c>
    </row>
    <row r="2176" spans="1:5">
      <c r="A2176" s="1">
        <v>37718</v>
      </c>
      <c r="B2176" s="4">
        <v>37718</v>
      </c>
      <c r="C2176" s="14" t="str">
        <f>VLOOKUP($B2176,data!$A$6:$M$15000,10)</f>
        <v>N/A</v>
      </c>
      <c r="D2176" s="11">
        <f t="shared" si="77"/>
        <v>4</v>
      </c>
      <c r="E2176" s="14" t="e">
        <f t="shared" si="78"/>
        <v>#DIV/0!</v>
      </c>
    </row>
    <row r="2177" spans="1:5">
      <c r="A2177" s="1">
        <v>37719</v>
      </c>
      <c r="B2177" s="4">
        <v>37719</v>
      </c>
      <c r="C2177" s="14" t="str">
        <f>VLOOKUP($B2177,data!$A$6:$M$15000,10)</f>
        <v>N/A</v>
      </c>
      <c r="D2177" s="11">
        <f t="shared" si="77"/>
        <v>4</v>
      </c>
      <c r="E2177" s="14" t="e">
        <f t="shared" si="78"/>
        <v>#DIV/0!</v>
      </c>
    </row>
    <row r="2178" spans="1:5">
      <c r="A2178" s="1">
        <v>37720</v>
      </c>
      <c r="B2178" s="4">
        <v>37720</v>
      </c>
      <c r="C2178" s="14" t="str">
        <f>VLOOKUP($B2178,data!$A$6:$M$15000,10)</f>
        <v>N/A</v>
      </c>
      <c r="D2178" s="11">
        <f t="shared" si="77"/>
        <v>4</v>
      </c>
      <c r="E2178" s="14" t="e">
        <f t="shared" si="78"/>
        <v>#DIV/0!</v>
      </c>
    </row>
    <row r="2179" spans="1:5">
      <c r="A2179" s="1">
        <v>37721</v>
      </c>
      <c r="B2179" s="4">
        <v>37721</v>
      </c>
      <c r="C2179" s="14" t="str">
        <f>VLOOKUP($B2179,data!$A$6:$M$15000,10)</f>
        <v>N/A</v>
      </c>
      <c r="D2179" s="11">
        <f t="shared" si="77"/>
        <v>4</v>
      </c>
      <c r="E2179" s="14" t="e">
        <f t="shared" si="78"/>
        <v>#DIV/0!</v>
      </c>
    </row>
    <row r="2180" spans="1:5">
      <c r="A2180" s="1">
        <v>37722</v>
      </c>
      <c r="B2180" s="4">
        <v>37722</v>
      </c>
      <c r="C2180" s="14" t="str">
        <f>VLOOKUP($B2180,data!$A$6:$M$15000,10)</f>
        <v>N/A</v>
      </c>
      <c r="D2180" s="11">
        <f t="shared" si="77"/>
        <v>4</v>
      </c>
      <c r="E2180" s="14" t="e">
        <f t="shared" si="78"/>
        <v>#DIV/0!</v>
      </c>
    </row>
    <row r="2181" spans="1:5">
      <c r="A2181" s="1">
        <v>37723</v>
      </c>
      <c r="B2181" s="4">
        <v>37723</v>
      </c>
      <c r="C2181" s="14" t="str">
        <f>VLOOKUP($B2181,data!$A$6:$M$15000,10)</f>
        <v>N/A</v>
      </c>
      <c r="D2181" s="11">
        <f t="shared" si="77"/>
        <v>4</v>
      </c>
      <c r="E2181" s="14" t="e">
        <f t="shared" si="78"/>
        <v>#DIV/0!</v>
      </c>
    </row>
    <row r="2182" spans="1:5">
      <c r="A2182" s="1">
        <v>37724</v>
      </c>
      <c r="B2182" s="4">
        <v>37724</v>
      </c>
      <c r="C2182" s="14" t="str">
        <f>VLOOKUP($B2182,data!$A$6:$M$15000,10)</f>
        <v>N/A</v>
      </c>
      <c r="D2182" s="11">
        <f t="shared" ref="D2182:D2232" si="79">IF(B2182&lt;&gt;"",MONTH(B2182),0)</f>
        <v>4</v>
      </c>
      <c r="E2182" s="14" t="e">
        <f t="shared" ref="E2182:E2232" si="80">AVERAGE(C2176:C2182)</f>
        <v>#DIV/0!</v>
      </c>
    </row>
    <row r="2183" spans="1:5">
      <c r="A2183" s="1">
        <v>37725</v>
      </c>
      <c r="B2183" s="4">
        <v>37725</v>
      </c>
      <c r="C2183" s="14" t="str">
        <f>VLOOKUP($B2183,data!$A$6:$M$15000,10)</f>
        <v>N/A</v>
      </c>
      <c r="D2183" s="11">
        <f t="shared" si="79"/>
        <v>4</v>
      </c>
      <c r="E2183" s="14" t="e">
        <f t="shared" si="80"/>
        <v>#DIV/0!</v>
      </c>
    </row>
    <row r="2184" spans="1:5">
      <c r="A2184" s="1">
        <v>37726</v>
      </c>
      <c r="B2184" s="4">
        <v>37726</v>
      </c>
      <c r="C2184" s="14" t="str">
        <f>VLOOKUP($B2184,data!$A$6:$M$15000,10)</f>
        <v>N/A</v>
      </c>
      <c r="D2184" s="11">
        <f t="shared" si="79"/>
        <v>4</v>
      </c>
      <c r="E2184" s="14" t="e">
        <f t="shared" si="80"/>
        <v>#DIV/0!</v>
      </c>
    </row>
    <row r="2185" spans="1:5">
      <c r="A2185" s="1">
        <v>37727</v>
      </c>
      <c r="B2185" s="4">
        <v>37727</v>
      </c>
      <c r="C2185" s="14" t="str">
        <f>VLOOKUP($B2185,data!$A$6:$M$15000,10)</f>
        <v>N/A</v>
      </c>
      <c r="D2185" s="11">
        <f t="shared" si="79"/>
        <v>4</v>
      </c>
      <c r="E2185" s="14" t="e">
        <f t="shared" si="80"/>
        <v>#DIV/0!</v>
      </c>
    </row>
    <row r="2186" spans="1:5">
      <c r="A2186" s="1">
        <v>37728</v>
      </c>
      <c r="B2186" s="4">
        <v>37728</v>
      </c>
      <c r="C2186" s="14" t="str">
        <f>VLOOKUP($B2186,data!$A$6:$M$15000,10)</f>
        <v>N/A</v>
      </c>
      <c r="D2186" s="11">
        <f t="shared" si="79"/>
        <v>4</v>
      </c>
      <c r="E2186" s="14" t="e">
        <f t="shared" si="80"/>
        <v>#DIV/0!</v>
      </c>
    </row>
    <row r="2187" spans="1:5">
      <c r="A2187" s="1">
        <v>37729</v>
      </c>
      <c r="B2187" s="4">
        <v>37729</v>
      </c>
      <c r="C2187" s="14" t="str">
        <f>VLOOKUP($B2187,data!$A$6:$M$15000,10)</f>
        <v>N/A</v>
      </c>
      <c r="D2187" s="11">
        <f t="shared" si="79"/>
        <v>4</v>
      </c>
      <c r="E2187" s="14" t="e">
        <f t="shared" si="80"/>
        <v>#DIV/0!</v>
      </c>
    </row>
    <row r="2188" spans="1:5">
      <c r="A2188" s="1">
        <v>37730</v>
      </c>
      <c r="B2188" s="4">
        <v>37730</v>
      </c>
      <c r="C2188" s="14" t="str">
        <f>VLOOKUP($B2188,data!$A$6:$M$15000,10)</f>
        <v>N/A</v>
      </c>
      <c r="D2188" s="11">
        <f t="shared" si="79"/>
        <v>4</v>
      </c>
      <c r="E2188" s="14" t="e">
        <f t="shared" si="80"/>
        <v>#DIV/0!</v>
      </c>
    </row>
    <row r="2189" spans="1:5">
      <c r="A2189" s="1">
        <v>37731</v>
      </c>
      <c r="B2189" s="4">
        <v>37731</v>
      </c>
      <c r="C2189" s="14" t="str">
        <f>VLOOKUP($B2189,data!$A$6:$M$15000,10)</f>
        <v>N/A</v>
      </c>
      <c r="D2189" s="11">
        <f t="shared" si="79"/>
        <v>4</v>
      </c>
      <c r="E2189" s="14" t="e">
        <f t="shared" si="80"/>
        <v>#DIV/0!</v>
      </c>
    </row>
    <row r="2190" spans="1:5">
      <c r="A2190" s="1">
        <v>37732</v>
      </c>
      <c r="B2190" s="4">
        <v>37732</v>
      </c>
      <c r="C2190" s="14" t="str">
        <f>VLOOKUP($B2190,data!$A$6:$M$15000,10)</f>
        <v>N/A</v>
      </c>
      <c r="D2190" s="11">
        <f t="shared" si="79"/>
        <v>4</v>
      </c>
      <c r="E2190" s="14" t="e">
        <f t="shared" si="80"/>
        <v>#DIV/0!</v>
      </c>
    </row>
    <row r="2191" spans="1:5">
      <c r="A2191" s="1">
        <v>37733</v>
      </c>
      <c r="B2191" s="4">
        <v>37733</v>
      </c>
      <c r="C2191" s="14" t="str">
        <f>VLOOKUP($B2191,data!$A$6:$M$15000,10)</f>
        <v>N/A</v>
      </c>
      <c r="D2191" s="11">
        <f t="shared" si="79"/>
        <v>4</v>
      </c>
      <c r="E2191" s="14" t="e">
        <f t="shared" si="80"/>
        <v>#DIV/0!</v>
      </c>
    </row>
    <row r="2192" spans="1:5">
      <c r="A2192" s="1">
        <v>37734</v>
      </c>
      <c r="B2192" s="4">
        <v>37734</v>
      </c>
      <c r="C2192" s="14" t="str">
        <f>VLOOKUP($B2192,data!$A$6:$M$15000,10)</f>
        <v>N/A</v>
      </c>
      <c r="D2192" s="11">
        <f t="shared" si="79"/>
        <v>4</v>
      </c>
      <c r="E2192" s="14" t="e">
        <f t="shared" si="80"/>
        <v>#DIV/0!</v>
      </c>
    </row>
    <row r="2193" spans="1:5">
      <c r="A2193" s="1">
        <v>37735</v>
      </c>
      <c r="B2193" s="4">
        <v>37735</v>
      </c>
      <c r="C2193" s="14" t="str">
        <f>VLOOKUP($B2193,data!$A$6:$M$15000,10)</f>
        <v>N/A</v>
      </c>
      <c r="D2193" s="11">
        <f t="shared" si="79"/>
        <v>4</v>
      </c>
      <c r="E2193" s="14" t="e">
        <f t="shared" si="80"/>
        <v>#DIV/0!</v>
      </c>
    </row>
    <row r="2194" spans="1:5">
      <c r="A2194" s="1">
        <v>37736</v>
      </c>
      <c r="B2194" s="4">
        <v>37736</v>
      </c>
      <c r="C2194" s="14" t="str">
        <f>VLOOKUP($B2194,data!$A$6:$M$15000,10)</f>
        <v>N/A</v>
      </c>
      <c r="D2194" s="11">
        <f t="shared" si="79"/>
        <v>4</v>
      </c>
      <c r="E2194" s="14" t="e">
        <f t="shared" si="80"/>
        <v>#DIV/0!</v>
      </c>
    </row>
    <row r="2195" spans="1:5">
      <c r="A2195" s="1">
        <v>37737</v>
      </c>
      <c r="B2195" s="4">
        <v>37737</v>
      </c>
      <c r="C2195" s="14" t="str">
        <f>VLOOKUP($B2195,data!$A$6:$M$15000,10)</f>
        <v>N/A</v>
      </c>
      <c r="D2195" s="11">
        <f t="shared" si="79"/>
        <v>4</v>
      </c>
      <c r="E2195" s="14" t="e">
        <f t="shared" si="80"/>
        <v>#DIV/0!</v>
      </c>
    </row>
    <row r="2196" spans="1:5">
      <c r="A2196" s="1">
        <v>37738</v>
      </c>
      <c r="B2196" s="4">
        <v>37738</v>
      </c>
      <c r="C2196" s="14" t="str">
        <f>VLOOKUP($B2196,data!$A$6:$M$15000,10)</f>
        <v>N/A</v>
      </c>
      <c r="D2196" s="11">
        <f t="shared" si="79"/>
        <v>4</v>
      </c>
      <c r="E2196" s="14" t="e">
        <f t="shared" si="80"/>
        <v>#DIV/0!</v>
      </c>
    </row>
    <row r="2197" spans="1:5">
      <c r="A2197" s="1">
        <v>37739</v>
      </c>
      <c r="B2197" s="4">
        <v>37739</v>
      </c>
      <c r="C2197" s="14" t="str">
        <f>VLOOKUP($B2197,data!$A$6:$M$15000,10)</f>
        <v>N/A</v>
      </c>
      <c r="D2197" s="11">
        <f t="shared" si="79"/>
        <v>4</v>
      </c>
      <c r="E2197" s="14" t="e">
        <f t="shared" si="80"/>
        <v>#DIV/0!</v>
      </c>
    </row>
    <row r="2198" spans="1:5">
      <c r="A2198" s="1">
        <v>37740</v>
      </c>
      <c r="B2198" s="4">
        <v>37740</v>
      </c>
      <c r="C2198" s="14" t="str">
        <f>VLOOKUP($B2198,data!$A$6:$M$15000,10)</f>
        <v>N/A</v>
      </c>
      <c r="D2198" s="11">
        <f t="shared" si="79"/>
        <v>4</v>
      </c>
      <c r="E2198" s="14" t="e">
        <f t="shared" si="80"/>
        <v>#DIV/0!</v>
      </c>
    </row>
    <row r="2199" spans="1:5">
      <c r="A2199" s="1">
        <v>37741</v>
      </c>
      <c r="B2199" s="4">
        <v>37741</v>
      </c>
      <c r="C2199" s="14" t="str">
        <f>VLOOKUP($B2199,data!$A$6:$M$15000,10)</f>
        <v>N/A</v>
      </c>
      <c r="D2199" s="11">
        <f t="shared" si="79"/>
        <v>4</v>
      </c>
      <c r="E2199" s="14" t="e">
        <f t="shared" si="80"/>
        <v>#DIV/0!</v>
      </c>
    </row>
    <row r="2200" spans="1:5">
      <c r="A2200" s="1">
        <v>37742</v>
      </c>
      <c r="B2200" s="4">
        <v>37742</v>
      </c>
      <c r="C2200" s="14" t="str">
        <f>VLOOKUP($B2200,data!$A$6:$M$15000,10)</f>
        <v>N/A</v>
      </c>
      <c r="D2200" s="11">
        <f t="shared" si="79"/>
        <v>5</v>
      </c>
      <c r="E2200" s="14" t="e">
        <f t="shared" si="80"/>
        <v>#DIV/0!</v>
      </c>
    </row>
    <row r="2201" spans="1:5">
      <c r="A2201" s="1">
        <v>37743</v>
      </c>
      <c r="B2201" s="4">
        <v>37743</v>
      </c>
      <c r="C2201" s="14" t="str">
        <f>VLOOKUP($B2201,data!$A$6:$M$15000,10)</f>
        <v>N/A</v>
      </c>
      <c r="D2201" s="11">
        <f t="shared" si="79"/>
        <v>5</v>
      </c>
      <c r="E2201" s="14" t="e">
        <f t="shared" si="80"/>
        <v>#DIV/0!</v>
      </c>
    </row>
    <row r="2202" spans="1:5">
      <c r="A2202" s="1">
        <v>37744</v>
      </c>
      <c r="B2202" s="4">
        <v>37744</v>
      </c>
      <c r="C2202" s="14" t="str">
        <f>VLOOKUP($B2202,data!$A$6:$M$15000,10)</f>
        <v>N/A</v>
      </c>
      <c r="D2202" s="11">
        <f t="shared" si="79"/>
        <v>5</v>
      </c>
      <c r="E2202" s="14" t="e">
        <f t="shared" si="80"/>
        <v>#DIV/0!</v>
      </c>
    </row>
    <row r="2203" spans="1:5">
      <c r="A2203" s="1">
        <v>37745</v>
      </c>
      <c r="B2203" s="4">
        <v>37745</v>
      </c>
      <c r="C2203" s="14" t="str">
        <f>VLOOKUP($B2203,data!$A$6:$M$15000,10)</f>
        <v>N/A</v>
      </c>
      <c r="D2203" s="11">
        <f t="shared" si="79"/>
        <v>5</v>
      </c>
      <c r="E2203" s="14" t="e">
        <f t="shared" si="80"/>
        <v>#DIV/0!</v>
      </c>
    </row>
    <row r="2204" spans="1:5">
      <c r="A2204" s="1">
        <v>37746</v>
      </c>
      <c r="B2204" s="4">
        <v>37746</v>
      </c>
      <c r="C2204" s="14" t="str">
        <f>VLOOKUP($B2204,data!$A$6:$M$15000,10)</f>
        <v>N/A</v>
      </c>
      <c r="D2204" s="11">
        <f t="shared" si="79"/>
        <v>5</v>
      </c>
      <c r="E2204" s="14" t="e">
        <f t="shared" si="80"/>
        <v>#DIV/0!</v>
      </c>
    </row>
    <row r="2205" spans="1:5">
      <c r="A2205" s="1">
        <v>37747</v>
      </c>
      <c r="B2205" s="4">
        <v>37747</v>
      </c>
      <c r="C2205" s="14" t="str">
        <f>VLOOKUP($B2205,data!$A$6:$M$15000,10)</f>
        <v>N/A</v>
      </c>
      <c r="D2205" s="11">
        <f t="shared" si="79"/>
        <v>5</v>
      </c>
      <c r="E2205" s="14" t="e">
        <f t="shared" si="80"/>
        <v>#DIV/0!</v>
      </c>
    </row>
    <row r="2206" spans="1:5">
      <c r="A2206" s="1">
        <v>37748</v>
      </c>
      <c r="B2206" s="4">
        <v>37748</v>
      </c>
      <c r="C2206" s="14" t="str">
        <f>VLOOKUP($B2206,data!$A$6:$M$15000,10)</f>
        <v>N/A</v>
      </c>
      <c r="D2206" s="11">
        <f t="shared" si="79"/>
        <v>5</v>
      </c>
      <c r="E2206" s="14" t="e">
        <f t="shared" si="80"/>
        <v>#DIV/0!</v>
      </c>
    </row>
    <row r="2207" spans="1:5">
      <c r="A2207" s="1">
        <v>37749</v>
      </c>
      <c r="B2207" s="4">
        <v>37749</v>
      </c>
      <c r="C2207" s="14" t="str">
        <f>VLOOKUP($B2207,data!$A$6:$M$15000,10)</f>
        <v>N/A</v>
      </c>
      <c r="D2207" s="11">
        <f t="shared" si="79"/>
        <v>5</v>
      </c>
      <c r="E2207" s="14" t="e">
        <f t="shared" si="80"/>
        <v>#DIV/0!</v>
      </c>
    </row>
    <row r="2208" spans="1:5">
      <c r="A2208" s="1">
        <v>37750</v>
      </c>
      <c r="B2208" s="4">
        <v>37750</v>
      </c>
      <c r="C2208" s="14" t="str">
        <f>VLOOKUP($B2208,data!$A$6:$M$15000,10)</f>
        <v>N/A</v>
      </c>
      <c r="D2208" s="11">
        <f t="shared" si="79"/>
        <v>5</v>
      </c>
      <c r="E2208" s="14" t="e">
        <f t="shared" si="80"/>
        <v>#DIV/0!</v>
      </c>
    </row>
    <row r="2209" spans="1:5">
      <c r="A2209" s="1">
        <v>37751</v>
      </c>
      <c r="B2209" s="4">
        <v>37751</v>
      </c>
      <c r="C2209" s="14" t="str">
        <f>VLOOKUP($B2209,data!$A$6:$M$15000,10)</f>
        <v>N/A</v>
      </c>
      <c r="D2209" s="11">
        <f t="shared" si="79"/>
        <v>5</v>
      </c>
      <c r="E2209" s="14" t="e">
        <f t="shared" si="80"/>
        <v>#DIV/0!</v>
      </c>
    </row>
    <row r="2210" spans="1:5">
      <c r="A2210" s="1">
        <v>37752</v>
      </c>
      <c r="B2210" s="4">
        <v>37752</v>
      </c>
      <c r="C2210" s="14" t="str">
        <f>VLOOKUP($B2210,data!$A$6:$M$15000,10)</f>
        <v>N/A</v>
      </c>
      <c r="D2210" s="11">
        <f t="shared" si="79"/>
        <v>5</v>
      </c>
      <c r="E2210" s="14" t="e">
        <f t="shared" si="80"/>
        <v>#DIV/0!</v>
      </c>
    </row>
    <row r="2211" spans="1:5">
      <c r="A2211" s="1">
        <v>37753</v>
      </c>
      <c r="B2211" s="4">
        <v>37753</v>
      </c>
      <c r="C2211" s="14" t="str">
        <f>VLOOKUP($B2211,data!$A$6:$M$15000,10)</f>
        <v>N/A</v>
      </c>
      <c r="D2211" s="11">
        <f t="shared" si="79"/>
        <v>5</v>
      </c>
      <c r="E2211" s="14" t="e">
        <f t="shared" si="80"/>
        <v>#DIV/0!</v>
      </c>
    </row>
    <row r="2212" spans="1:5">
      <c r="A2212" s="1">
        <v>37754</v>
      </c>
      <c r="B2212" s="4">
        <v>37754</v>
      </c>
      <c r="C2212" s="14" t="str">
        <f>VLOOKUP($B2212,data!$A$6:$M$15000,10)</f>
        <v>N/A</v>
      </c>
      <c r="D2212" s="11">
        <f t="shared" si="79"/>
        <v>5</v>
      </c>
      <c r="E2212" s="14" t="e">
        <f t="shared" si="80"/>
        <v>#DIV/0!</v>
      </c>
    </row>
    <row r="2213" spans="1:5">
      <c r="A2213" s="1">
        <v>37755</v>
      </c>
      <c r="B2213" s="4">
        <v>37755</v>
      </c>
      <c r="C2213" s="14" t="str">
        <f>VLOOKUP($B2213,data!$A$6:$M$15000,10)</f>
        <v>N/A</v>
      </c>
      <c r="D2213" s="11">
        <f t="shared" si="79"/>
        <v>5</v>
      </c>
      <c r="E2213" s="14" t="e">
        <f t="shared" si="80"/>
        <v>#DIV/0!</v>
      </c>
    </row>
    <row r="2214" spans="1:5">
      <c r="A2214" s="1">
        <v>37756</v>
      </c>
      <c r="B2214" s="4">
        <v>37756</v>
      </c>
      <c r="C2214" s="14" t="str">
        <f>VLOOKUP($B2214,data!$A$6:$M$15000,10)</f>
        <v>N/A</v>
      </c>
      <c r="D2214" s="11">
        <f t="shared" si="79"/>
        <v>5</v>
      </c>
      <c r="E2214" s="14" t="e">
        <f t="shared" si="80"/>
        <v>#DIV/0!</v>
      </c>
    </row>
    <row r="2215" spans="1:5">
      <c r="A2215" s="1">
        <v>37757</v>
      </c>
      <c r="B2215" s="4">
        <v>37757</v>
      </c>
      <c r="C2215" s="14" t="str">
        <f>VLOOKUP($B2215,data!$A$6:$M$15000,10)</f>
        <v>N/A</v>
      </c>
      <c r="D2215" s="11">
        <f t="shared" si="79"/>
        <v>5</v>
      </c>
      <c r="E2215" s="14" t="e">
        <f t="shared" si="80"/>
        <v>#DIV/0!</v>
      </c>
    </row>
    <row r="2216" spans="1:5">
      <c r="A2216" s="1">
        <v>37758</v>
      </c>
      <c r="B2216" s="4">
        <v>37758</v>
      </c>
      <c r="C2216" s="14" t="str">
        <f>VLOOKUP($B2216,data!$A$6:$M$15000,10)</f>
        <v>N/A</v>
      </c>
      <c r="D2216" s="11">
        <f t="shared" si="79"/>
        <v>5</v>
      </c>
      <c r="E2216" s="14" t="e">
        <f t="shared" si="80"/>
        <v>#DIV/0!</v>
      </c>
    </row>
    <row r="2217" spans="1:5">
      <c r="A2217" s="1">
        <v>37759</v>
      </c>
      <c r="B2217" s="4">
        <v>37759</v>
      </c>
      <c r="C2217" s="14" t="str">
        <f>VLOOKUP($B2217,data!$A$6:$M$15000,10)</f>
        <v>N/A</v>
      </c>
      <c r="D2217" s="11">
        <f t="shared" si="79"/>
        <v>5</v>
      </c>
      <c r="E2217" s="14" t="e">
        <f t="shared" si="80"/>
        <v>#DIV/0!</v>
      </c>
    </row>
    <row r="2218" spans="1:5">
      <c r="A2218" s="1">
        <v>37760</v>
      </c>
      <c r="B2218" s="4">
        <v>37760</v>
      </c>
      <c r="C2218" s="14" t="str">
        <f>VLOOKUP($B2218,data!$A$6:$M$15000,10)</f>
        <v>N/A</v>
      </c>
      <c r="D2218" s="11">
        <f t="shared" si="79"/>
        <v>5</v>
      </c>
      <c r="E2218" s="14" t="e">
        <f t="shared" si="80"/>
        <v>#DIV/0!</v>
      </c>
    </row>
    <row r="2219" spans="1:5">
      <c r="A2219" s="1">
        <v>37761</v>
      </c>
      <c r="B2219" s="4">
        <v>37761</v>
      </c>
      <c r="C2219" s="14" t="str">
        <f>VLOOKUP($B2219,data!$A$6:$M$15000,10)</f>
        <v>N/A</v>
      </c>
      <c r="D2219" s="11">
        <f t="shared" si="79"/>
        <v>5</v>
      </c>
      <c r="E2219" s="14" t="e">
        <f t="shared" si="80"/>
        <v>#DIV/0!</v>
      </c>
    </row>
    <row r="2220" spans="1:5">
      <c r="A2220" s="1">
        <v>37762</v>
      </c>
      <c r="B2220" s="4">
        <v>37762</v>
      </c>
      <c r="C2220" s="14" t="str">
        <f>VLOOKUP($B2220,data!$A$6:$M$15000,10)</f>
        <v>N/A</v>
      </c>
      <c r="D2220" s="11">
        <f t="shared" si="79"/>
        <v>5</v>
      </c>
      <c r="E2220" s="14" t="e">
        <f t="shared" si="80"/>
        <v>#DIV/0!</v>
      </c>
    </row>
    <row r="2221" spans="1:5">
      <c r="A2221" s="1">
        <v>37763</v>
      </c>
      <c r="B2221" s="4">
        <v>37763</v>
      </c>
      <c r="C2221" s="14" t="str">
        <f>VLOOKUP($B2221,data!$A$6:$M$15000,10)</f>
        <v>N/A</v>
      </c>
      <c r="D2221" s="11">
        <f t="shared" si="79"/>
        <v>5</v>
      </c>
      <c r="E2221" s="14" t="e">
        <f t="shared" si="80"/>
        <v>#DIV/0!</v>
      </c>
    </row>
    <row r="2222" spans="1:5">
      <c r="A2222" s="1">
        <v>37764</v>
      </c>
      <c r="B2222" s="4">
        <v>37764</v>
      </c>
      <c r="C2222" s="14" t="str">
        <f>VLOOKUP($B2222,data!$A$6:$M$15000,10)</f>
        <v>N/A</v>
      </c>
      <c r="D2222" s="11">
        <f t="shared" si="79"/>
        <v>5</v>
      </c>
      <c r="E2222" s="14" t="e">
        <f t="shared" si="80"/>
        <v>#DIV/0!</v>
      </c>
    </row>
    <row r="2223" spans="1:5">
      <c r="A2223" s="1">
        <v>37765</v>
      </c>
      <c r="B2223" s="4">
        <v>37765</v>
      </c>
      <c r="C2223" s="14" t="str">
        <f>VLOOKUP($B2223,data!$A$6:$M$15000,10)</f>
        <v>N/A</v>
      </c>
      <c r="D2223" s="11">
        <f t="shared" si="79"/>
        <v>5</v>
      </c>
      <c r="E2223" s="14" t="e">
        <f t="shared" si="80"/>
        <v>#DIV/0!</v>
      </c>
    </row>
    <row r="2224" spans="1:5">
      <c r="A2224" s="1">
        <v>37766</v>
      </c>
      <c r="B2224" s="4">
        <v>37766</v>
      </c>
      <c r="C2224" s="14" t="str">
        <f>VLOOKUP($B2224,data!$A$6:$M$15000,10)</f>
        <v>N/A</v>
      </c>
      <c r="D2224" s="11">
        <f t="shared" si="79"/>
        <v>5</v>
      </c>
      <c r="E2224" s="14" t="e">
        <f t="shared" si="80"/>
        <v>#DIV/0!</v>
      </c>
    </row>
    <row r="2225" spans="1:5">
      <c r="A2225" s="1">
        <v>37767</v>
      </c>
      <c r="B2225" s="4">
        <v>37767</v>
      </c>
      <c r="C2225" s="14" t="str">
        <f>VLOOKUP($B2225,data!$A$6:$M$15000,10)</f>
        <v>N/A</v>
      </c>
      <c r="D2225" s="11">
        <f t="shared" si="79"/>
        <v>5</v>
      </c>
      <c r="E2225" s="14" t="e">
        <f t="shared" si="80"/>
        <v>#DIV/0!</v>
      </c>
    </row>
    <row r="2226" spans="1:5">
      <c r="A2226" s="1">
        <v>37768</v>
      </c>
      <c r="B2226" s="4">
        <v>37768</v>
      </c>
      <c r="C2226" s="14" t="str">
        <f>VLOOKUP($B2226,data!$A$6:$M$15000,10)</f>
        <v>N/A</v>
      </c>
      <c r="D2226" s="11">
        <f t="shared" si="79"/>
        <v>5</v>
      </c>
      <c r="E2226" s="14" t="e">
        <f t="shared" si="80"/>
        <v>#DIV/0!</v>
      </c>
    </row>
    <row r="2227" spans="1:5">
      <c r="A2227" s="1">
        <v>37769</v>
      </c>
      <c r="B2227" s="4">
        <v>37769</v>
      </c>
      <c r="C2227" s="14" t="str">
        <f>VLOOKUP($B2227,data!$A$6:$M$15000,10)</f>
        <v>N/A</v>
      </c>
      <c r="D2227" s="11">
        <f t="shared" si="79"/>
        <v>5</v>
      </c>
      <c r="E2227" s="14" t="e">
        <f t="shared" si="80"/>
        <v>#DIV/0!</v>
      </c>
    </row>
    <row r="2228" spans="1:5">
      <c r="A2228" s="1">
        <v>37770</v>
      </c>
      <c r="B2228" s="4">
        <v>37770</v>
      </c>
      <c r="C2228" s="14" t="str">
        <f>VLOOKUP($B2228,data!$A$6:$M$15000,10)</f>
        <v>N/A</v>
      </c>
      <c r="D2228" s="11">
        <f t="shared" si="79"/>
        <v>5</v>
      </c>
      <c r="E2228" s="14" t="e">
        <f t="shared" si="80"/>
        <v>#DIV/0!</v>
      </c>
    </row>
    <row r="2229" spans="1:5">
      <c r="A2229" s="1">
        <v>37771</v>
      </c>
      <c r="B2229" s="4">
        <v>37771</v>
      </c>
      <c r="C2229" s="14" t="str">
        <f>VLOOKUP($B2229,data!$A$6:$M$15000,10)</f>
        <v>N/A</v>
      </c>
      <c r="D2229" s="11">
        <f t="shared" si="79"/>
        <v>5</v>
      </c>
      <c r="E2229" s="14" t="e">
        <f t="shared" si="80"/>
        <v>#DIV/0!</v>
      </c>
    </row>
    <row r="2230" spans="1:5">
      <c r="A2230" s="1">
        <v>37772</v>
      </c>
      <c r="B2230" s="4">
        <v>37772</v>
      </c>
      <c r="C2230" s="14" t="str">
        <f>VLOOKUP($B2230,data!$A$6:$M$15000,10)</f>
        <v>N/A</v>
      </c>
      <c r="D2230" s="11">
        <f t="shared" si="79"/>
        <v>5</v>
      </c>
      <c r="E2230" s="14" t="e">
        <f t="shared" si="80"/>
        <v>#DIV/0!</v>
      </c>
    </row>
    <row r="2231" spans="1:5">
      <c r="A2231" s="1">
        <v>37773</v>
      </c>
      <c r="B2231" s="4">
        <v>37773</v>
      </c>
      <c r="C2231" s="14" t="str">
        <f>VLOOKUP($B2231,data!$A$6:$M$15000,10)</f>
        <v>N/A</v>
      </c>
      <c r="D2231" s="11">
        <f t="shared" si="79"/>
        <v>6</v>
      </c>
      <c r="E2231" s="14" t="e">
        <f t="shared" si="80"/>
        <v>#DIV/0!</v>
      </c>
    </row>
    <row r="2232" spans="1:5">
      <c r="A2232" s="1">
        <v>37774</v>
      </c>
      <c r="B2232" s="4">
        <v>37774</v>
      </c>
      <c r="C2232" s="14" t="str">
        <f>VLOOKUP($B2232,data!$A$6:$M$15000,10)</f>
        <v>N/A</v>
      </c>
      <c r="D2232" s="11">
        <f t="shared" si="79"/>
        <v>6</v>
      </c>
      <c r="E2232" s="14" t="e">
        <f t="shared" si="80"/>
        <v>#DIV/0!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3:T1740"/>
  <sheetViews>
    <sheetView topLeftCell="K29" workbookViewId="0">
      <selection activeCell="X54" sqref="X54"/>
    </sheetView>
  </sheetViews>
  <sheetFormatPr defaultColWidth="8.7109375" defaultRowHeight="11.25"/>
  <cols>
    <col min="1" max="1" width="9.28515625" style="2" customWidth="1"/>
    <col min="2" max="3" width="9.28515625" style="4" customWidth="1"/>
    <col min="4" max="4" width="9.28515625" style="5" customWidth="1"/>
    <col min="5" max="19" width="8.7109375" style="11" customWidth="1"/>
    <col min="20" max="20" width="11.7109375" style="11" customWidth="1"/>
    <col min="21" max="16384" width="8.7109375" style="11"/>
  </cols>
  <sheetData>
    <row r="3" spans="1:20">
      <c r="A3" s="10" t="s">
        <v>0</v>
      </c>
    </row>
    <row r="4" spans="1:20" ht="34.5" thickBot="1">
      <c r="A4" s="7" t="s">
        <v>1</v>
      </c>
      <c r="B4" s="8" t="s">
        <v>2</v>
      </c>
      <c r="C4" s="8" t="s">
        <v>14</v>
      </c>
      <c r="D4" s="9" t="s">
        <v>8</v>
      </c>
      <c r="S4" s="30" t="s">
        <v>2</v>
      </c>
      <c r="T4" s="30" t="s">
        <v>18</v>
      </c>
    </row>
    <row r="5" spans="1:20">
      <c r="A5" s="1">
        <v>35551</v>
      </c>
      <c r="B5" s="4">
        <v>35551</v>
      </c>
      <c r="C5" s="12">
        <f>IF(B5&lt;&gt;"",MONTH(B5),0)</f>
        <v>5</v>
      </c>
      <c r="D5" s="5">
        <v>224000</v>
      </c>
      <c r="F5" s="15">
        <v>35551</v>
      </c>
      <c r="G5" s="16">
        <v>35582</v>
      </c>
      <c r="H5" s="16">
        <v>35612</v>
      </c>
      <c r="I5" s="16">
        <v>35643</v>
      </c>
      <c r="J5" s="16">
        <v>35674</v>
      </c>
      <c r="K5" s="16">
        <v>35704</v>
      </c>
      <c r="L5" s="16">
        <v>35735</v>
      </c>
      <c r="M5" s="17">
        <v>35765</v>
      </c>
      <c r="S5" s="13">
        <v>35551</v>
      </c>
      <c r="T5" s="14">
        <f>HLOOKUP(S5,$F$5:$M$9,2)</f>
        <v>170967.74193548388</v>
      </c>
    </row>
    <row r="6" spans="1:20">
      <c r="A6" s="1">
        <v>35552</v>
      </c>
      <c r="B6" s="4">
        <v>35552</v>
      </c>
      <c r="C6" s="12">
        <f t="shared" ref="C6:C69" si="0">IF(B6&lt;&gt;"",MONTH(B6),0)</f>
        <v>5</v>
      </c>
      <c r="D6" s="5">
        <v>215000</v>
      </c>
      <c r="F6" s="18">
        <f>DAVERAGE(CaliProd97,4,F8:F9)</f>
        <v>170967.74193548388</v>
      </c>
      <c r="G6" s="19">
        <f t="shared" ref="G6:M6" si="1">DAVERAGE(CaliProd97,4,G8:G9)</f>
        <v>207166.66666666666</v>
      </c>
      <c r="H6" s="19">
        <f t="shared" si="1"/>
        <v>192935.48387096773</v>
      </c>
      <c r="I6" s="19">
        <f t="shared" si="1"/>
        <v>187870.96774193548</v>
      </c>
      <c r="J6" s="19">
        <f t="shared" si="1"/>
        <v>186400</v>
      </c>
      <c r="K6" s="19">
        <f t="shared" si="1"/>
        <v>198064.51612903227</v>
      </c>
      <c r="L6" s="19">
        <f t="shared" si="1"/>
        <v>193266.66666666666</v>
      </c>
      <c r="M6" s="20">
        <f t="shared" si="1"/>
        <v>194516.12903225806</v>
      </c>
      <c r="S6" s="13">
        <v>35582</v>
      </c>
      <c r="T6" s="14">
        <f t="shared" ref="T6:T12" si="2">HLOOKUP(S6,$F$5:$M$9,2)</f>
        <v>207166.66666666666</v>
      </c>
    </row>
    <row r="7" spans="1:20">
      <c r="A7" s="1">
        <v>35553</v>
      </c>
      <c r="B7" s="4">
        <v>35553</v>
      </c>
      <c r="C7" s="12">
        <f t="shared" si="0"/>
        <v>5</v>
      </c>
      <c r="D7" s="5">
        <v>178000</v>
      </c>
      <c r="F7" s="21"/>
      <c r="G7" s="22"/>
      <c r="H7" s="22"/>
      <c r="I7" s="22"/>
      <c r="J7" s="22"/>
      <c r="K7" s="22"/>
      <c r="L7" s="22"/>
      <c r="M7" s="23"/>
      <c r="S7" s="13">
        <v>35612</v>
      </c>
      <c r="T7" s="14">
        <f t="shared" si="2"/>
        <v>192935.48387096773</v>
      </c>
    </row>
    <row r="8" spans="1:20">
      <c r="A8" s="1">
        <v>35554</v>
      </c>
      <c r="B8" s="4">
        <v>35554</v>
      </c>
      <c r="C8" s="12">
        <f t="shared" si="0"/>
        <v>5</v>
      </c>
      <c r="D8" s="5">
        <v>176000</v>
      </c>
      <c r="F8" s="21" t="s">
        <v>14</v>
      </c>
      <c r="G8" s="22" t="s">
        <v>14</v>
      </c>
      <c r="H8" s="22" t="s">
        <v>14</v>
      </c>
      <c r="I8" s="22" t="s">
        <v>14</v>
      </c>
      <c r="J8" s="22" t="s">
        <v>14</v>
      </c>
      <c r="K8" s="22" t="s">
        <v>14</v>
      </c>
      <c r="L8" s="22" t="s">
        <v>14</v>
      </c>
      <c r="M8" s="23" t="s">
        <v>14</v>
      </c>
      <c r="S8" s="13">
        <v>35643</v>
      </c>
      <c r="T8" s="14">
        <f t="shared" si="2"/>
        <v>187870.96774193548</v>
      </c>
    </row>
    <row r="9" spans="1:20" ht="12" thickBot="1">
      <c r="A9" s="1">
        <v>35555</v>
      </c>
      <c r="B9" s="4">
        <v>35555</v>
      </c>
      <c r="C9" s="12">
        <f t="shared" si="0"/>
        <v>5</v>
      </c>
      <c r="D9" s="5">
        <v>176000</v>
      </c>
      <c r="F9" s="24">
        <v>5</v>
      </c>
      <c r="G9" s="25">
        <v>6</v>
      </c>
      <c r="H9" s="25">
        <v>7</v>
      </c>
      <c r="I9" s="25">
        <v>8</v>
      </c>
      <c r="J9" s="25">
        <v>9</v>
      </c>
      <c r="K9" s="25">
        <v>10</v>
      </c>
      <c r="L9" s="25">
        <v>11</v>
      </c>
      <c r="M9" s="26">
        <v>12</v>
      </c>
      <c r="S9" s="13">
        <v>35674</v>
      </c>
      <c r="T9" s="14">
        <f t="shared" si="2"/>
        <v>186400</v>
      </c>
    </row>
    <row r="10" spans="1:20" ht="12" thickBot="1">
      <c r="A10" s="1">
        <v>35556</v>
      </c>
      <c r="B10" s="4">
        <v>35556</v>
      </c>
      <c r="C10" s="12">
        <f t="shared" si="0"/>
        <v>5</v>
      </c>
      <c r="D10" s="5">
        <v>177000</v>
      </c>
      <c r="S10" s="13">
        <v>35704</v>
      </c>
      <c r="T10" s="14">
        <f t="shared" si="2"/>
        <v>198064.51612903227</v>
      </c>
    </row>
    <row r="11" spans="1:20">
      <c r="A11" s="1">
        <v>35557</v>
      </c>
      <c r="B11" s="4">
        <v>35557</v>
      </c>
      <c r="C11" s="12">
        <f t="shared" si="0"/>
        <v>5</v>
      </c>
      <c r="D11" s="5">
        <v>188000</v>
      </c>
      <c r="F11" s="15">
        <v>35796</v>
      </c>
      <c r="G11" s="16">
        <v>35827</v>
      </c>
      <c r="H11" s="16">
        <v>35855</v>
      </c>
      <c r="I11" s="16">
        <v>35886</v>
      </c>
      <c r="J11" s="16">
        <v>35916</v>
      </c>
      <c r="K11" s="16">
        <v>35947</v>
      </c>
      <c r="L11" s="16">
        <v>35977</v>
      </c>
      <c r="M11" s="16">
        <v>36008</v>
      </c>
      <c r="N11" s="16">
        <v>36039</v>
      </c>
      <c r="O11" s="16">
        <v>36069</v>
      </c>
      <c r="P11" s="16">
        <v>36100</v>
      </c>
      <c r="Q11" s="17">
        <v>36130</v>
      </c>
      <c r="S11" s="13">
        <v>35735</v>
      </c>
      <c r="T11" s="14">
        <f t="shared" si="2"/>
        <v>193266.66666666666</v>
      </c>
    </row>
    <row r="12" spans="1:20">
      <c r="A12" s="1">
        <v>35558</v>
      </c>
      <c r="B12" s="4">
        <v>35558</v>
      </c>
      <c r="C12" s="12">
        <f t="shared" si="0"/>
        <v>5</v>
      </c>
      <c r="D12" s="5">
        <v>188000</v>
      </c>
      <c r="F12" s="18">
        <f>DAVERAGE(CaliProd98,4,F14:F15)</f>
        <v>193580.64516129033</v>
      </c>
      <c r="G12" s="19">
        <f t="shared" ref="G12:Q12" si="3">DAVERAGE(CaliProd98,4,G14:G15)</f>
        <v>181500</v>
      </c>
      <c r="H12" s="19">
        <f t="shared" si="3"/>
        <v>181225.80645161291</v>
      </c>
      <c r="I12" s="19">
        <f t="shared" si="3"/>
        <v>202966.66666666666</v>
      </c>
      <c r="J12" s="19" t="e">
        <f t="shared" si="3"/>
        <v>#DIV/0!</v>
      </c>
      <c r="K12" s="19" t="e">
        <f t="shared" si="3"/>
        <v>#DIV/0!</v>
      </c>
      <c r="L12" s="19" t="e">
        <f t="shared" si="3"/>
        <v>#DIV/0!</v>
      </c>
      <c r="M12" s="19">
        <f t="shared" si="3"/>
        <v>256870.96774193548</v>
      </c>
      <c r="N12" s="19">
        <f t="shared" si="3"/>
        <v>245620.68965517241</v>
      </c>
      <c r="O12" s="19">
        <f t="shared" si="3"/>
        <v>199032.25806451612</v>
      </c>
      <c r="P12" s="19">
        <f t="shared" si="3"/>
        <v>186833.33333333334</v>
      </c>
      <c r="Q12" s="20">
        <f t="shared" si="3"/>
        <v>191806.45161290321</v>
      </c>
      <c r="S12" s="13">
        <v>35765</v>
      </c>
      <c r="T12" s="14">
        <f t="shared" si="2"/>
        <v>194516.12903225806</v>
      </c>
    </row>
    <row r="13" spans="1:20">
      <c r="A13" s="1">
        <v>35559</v>
      </c>
      <c r="B13" s="4">
        <v>35559</v>
      </c>
      <c r="C13" s="12">
        <f t="shared" si="0"/>
        <v>5</v>
      </c>
      <c r="D13" s="5">
        <v>188000</v>
      </c>
      <c r="F13" s="21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3"/>
      <c r="S13" s="13">
        <v>35796</v>
      </c>
      <c r="T13" s="14">
        <f>HLOOKUP(S13,$F$11:$Q$15,2)</f>
        <v>193580.64516129033</v>
      </c>
    </row>
    <row r="14" spans="1:20">
      <c r="A14" s="1">
        <v>35560</v>
      </c>
      <c r="B14" s="4">
        <v>35560</v>
      </c>
      <c r="C14" s="12">
        <f t="shared" si="0"/>
        <v>5</v>
      </c>
      <c r="D14" s="5">
        <v>173000</v>
      </c>
      <c r="F14" s="21" t="s">
        <v>14</v>
      </c>
      <c r="G14" s="22" t="s">
        <v>14</v>
      </c>
      <c r="H14" s="22" t="s">
        <v>14</v>
      </c>
      <c r="I14" s="22" t="s">
        <v>14</v>
      </c>
      <c r="J14" s="22" t="s">
        <v>14</v>
      </c>
      <c r="K14" s="22" t="s">
        <v>14</v>
      </c>
      <c r="L14" s="22" t="s">
        <v>14</v>
      </c>
      <c r="M14" s="22" t="s">
        <v>14</v>
      </c>
      <c r="N14" s="22" t="s">
        <v>14</v>
      </c>
      <c r="O14" s="22" t="s">
        <v>14</v>
      </c>
      <c r="P14" s="22" t="s">
        <v>14</v>
      </c>
      <c r="Q14" s="23" t="s">
        <v>14</v>
      </c>
      <c r="S14" s="13">
        <v>35827</v>
      </c>
      <c r="T14" s="14">
        <f t="shared" ref="T14:T24" si="4">HLOOKUP(S14,$F$11:$Q$15,2)</f>
        <v>181500</v>
      </c>
    </row>
    <row r="15" spans="1:20" ht="12" thickBot="1">
      <c r="A15" s="1">
        <v>35561</v>
      </c>
      <c r="B15" s="4">
        <v>35561</v>
      </c>
      <c r="C15" s="12">
        <f t="shared" si="0"/>
        <v>5</v>
      </c>
      <c r="D15" s="5">
        <v>171000</v>
      </c>
      <c r="F15" s="24">
        <v>1</v>
      </c>
      <c r="G15" s="25">
        <v>2</v>
      </c>
      <c r="H15" s="25">
        <v>3</v>
      </c>
      <c r="I15" s="25">
        <v>4</v>
      </c>
      <c r="J15" s="25">
        <v>5</v>
      </c>
      <c r="K15" s="25">
        <v>6</v>
      </c>
      <c r="L15" s="25">
        <v>7</v>
      </c>
      <c r="M15" s="25">
        <v>8</v>
      </c>
      <c r="N15" s="25">
        <v>9</v>
      </c>
      <c r="O15" s="25">
        <v>10</v>
      </c>
      <c r="P15" s="25">
        <v>11</v>
      </c>
      <c r="Q15" s="26">
        <v>12</v>
      </c>
      <c r="S15" s="13">
        <v>35855</v>
      </c>
      <c r="T15" s="14">
        <f t="shared" si="4"/>
        <v>181225.80645161291</v>
      </c>
    </row>
    <row r="16" spans="1:20" ht="12" thickBot="1">
      <c r="A16" s="1">
        <v>35562</v>
      </c>
      <c r="B16" s="4">
        <v>35562</v>
      </c>
      <c r="C16" s="12">
        <f t="shared" si="0"/>
        <v>5</v>
      </c>
      <c r="D16" s="5">
        <v>186000</v>
      </c>
      <c r="S16" s="13">
        <v>35886</v>
      </c>
      <c r="T16" s="14">
        <f t="shared" si="4"/>
        <v>202966.66666666666</v>
      </c>
    </row>
    <row r="17" spans="1:20">
      <c r="A17" s="1">
        <v>35563</v>
      </c>
      <c r="B17" s="4">
        <v>35563</v>
      </c>
      <c r="C17" s="12">
        <f t="shared" si="0"/>
        <v>5</v>
      </c>
      <c r="D17" s="5">
        <v>194000</v>
      </c>
      <c r="F17" s="15">
        <v>36161</v>
      </c>
      <c r="G17" s="16">
        <v>36192</v>
      </c>
      <c r="H17" s="16">
        <v>36220</v>
      </c>
      <c r="I17" s="16">
        <v>36251</v>
      </c>
      <c r="J17" s="16">
        <v>36281</v>
      </c>
      <c r="K17" s="16">
        <v>36312</v>
      </c>
      <c r="L17" s="16">
        <v>36342</v>
      </c>
      <c r="M17" s="16">
        <v>36373</v>
      </c>
      <c r="N17" s="16">
        <v>36404</v>
      </c>
      <c r="O17" s="16">
        <v>36434</v>
      </c>
      <c r="P17" s="16">
        <v>36465</v>
      </c>
      <c r="Q17" s="17">
        <v>36495</v>
      </c>
      <c r="S17" s="13">
        <v>35916</v>
      </c>
      <c r="T17" s="14" t="e">
        <f t="shared" si="4"/>
        <v>#DIV/0!</v>
      </c>
    </row>
    <row r="18" spans="1:20">
      <c r="A18" s="1">
        <v>35564</v>
      </c>
      <c r="B18" s="4">
        <v>35564</v>
      </c>
      <c r="C18" s="12">
        <f t="shared" si="0"/>
        <v>5</v>
      </c>
      <c r="D18" s="5">
        <v>146000</v>
      </c>
      <c r="F18" s="18">
        <f>DAVERAGE(CaliProd99,4,F20:F21)</f>
        <v>190096.77419354839</v>
      </c>
      <c r="G18" s="19">
        <f t="shared" ref="G18:Q18" si="5">DAVERAGE(CaliProd99,4,G20:G21)</f>
        <v>185607.14285714287</v>
      </c>
      <c r="H18" s="19">
        <f t="shared" si="5"/>
        <v>177774.19354838709</v>
      </c>
      <c r="I18" s="19">
        <f t="shared" si="5"/>
        <v>179966.66666666666</v>
      </c>
      <c r="J18" s="19">
        <f t="shared" si="5"/>
        <v>173580.64516129033</v>
      </c>
      <c r="K18" s="19">
        <f t="shared" si="5"/>
        <v>246166.66666666666</v>
      </c>
      <c r="L18" s="19">
        <f t="shared" si="5"/>
        <v>249193.54838709679</v>
      </c>
      <c r="M18" s="19">
        <f t="shared" si="5"/>
        <v>264096.77419354836</v>
      </c>
      <c r="N18" s="19">
        <f t="shared" si="5"/>
        <v>259800</v>
      </c>
      <c r="O18" s="19">
        <f t="shared" si="5"/>
        <v>255903.22580645161</v>
      </c>
      <c r="P18" s="19">
        <f t="shared" si="5"/>
        <v>261500</v>
      </c>
      <c r="Q18" s="20">
        <f t="shared" si="5"/>
        <v>265055.96774193546</v>
      </c>
      <c r="S18" s="13">
        <v>35947</v>
      </c>
      <c r="T18" s="14" t="e">
        <f t="shared" si="4"/>
        <v>#DIV/0!</v>
      </c>
    </row>
    <row r="19" spans="1:20">
      <c r="A19" s="1">
        <v>35565</v>
      </c>
      <c r="B19" s="4">
        <v>35565</v>
      </c>
      <c r="C19" s="12">
        <f t="shared" si="0"/>
        <v>5</v>
      </c>
      <c r="D19" s="5">
        <v>162000</v>
      </c>
      <c r="F19" s="21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3"/>
      <c r="S19" s="13">
        <v>35977</v>
      </c>
      <c r="T19" s="14" t="e">
        <f t="shared" si="4"/>
        <v>#DIV/0!</v>
      </c>
    </row>
    <row r="20" spans="1:20">
      <c r="A20" s="1">
        <v>35566</v>
      </c>
      <c r="B20" s="4">
        <v>35566</v>
      </c>
      <c r="C20" s="12">
        <f t="shared" si="0"/>
        <v>5</v>
      </c>
      <c r="D20" s="5">
        <v>158000</v>
      </c>
      <c r="F20" s="21" t="s">
        <v>14</v>
      </c>
      <c r="G20" s="22" t="s">
        <v>14</v>
      </c>
      <c r="H20" s="22" t="s">
        <v>14</v>
      </c>
      <c r="I20" s="22" t="s">
        <v>14</v>
      </c>
      <c r="J20" s="22" t="s">
        <v>14</v>
      </c>
      <c r="K20" s="22" t="s">
        <v>14</v>
      </c>
      <c r="L20" s="22" t="s">
        <v>14</v>
      </c>
      <c r="M20" s="22" t="s">
        <v>14</v>
      </c>
      <c r="N20" s="22" t="s">
        <v>14</v>
      </c>
      <c r="O20" s="22" t="s">
        <v>14</v>
      </c>
      <c r="P20" s="22" t="s">
        <v>14</v>
      </c>
      <c r="Q20" s="23" t="s">
        <v>14</v>
      </c>
      <c r="S20" s="13">
        <v>36008</v>
      </c>
      <c r="T20" s="14">
        <f t="shared" si="4"/>
        <v>256870.96774193548</v>
      </c>
    </row>
    <row r="21" spans="1:20" ht="12" thickBot="1">
      <c r="A21" s="1">
        <v>35567</v>
      </c>
      <c r="B21" s="4">
        <v>35567</v>
      </c>
      <c r="C21" s="12">
        <f t="shared" si="0"/>
        <v>5</v>
      </c>
      <c r="D21" s="5">
        <v>160000</v>
      </c>
      <c r="F21" s="24">
        <v>1</v>
      </c>
      <c r="G21" s="25">
        <v>2</v>
      </c>
      <c r="H21" s="25">
        <v>3</v>
      </c>
      <c r="I21" s="25">
        <v>4</v>
      </c>
      <c r="J21" s="25">
        <v>5</v>
      </c>
      <c r="K21" s="25">
        <v>6</v>
      </c>
      <c r="L21" s="25">
        <v>7</v>
      </c>
      <c r="M21" s="25">
        <v>8</v>
      </c>
      <c r="N21" s="25">
        <v>9</v>
      </c>
      <c r="O21" s="25">
        <v>10</v>
      </c>
      <c r="P21" s="25">
        <v>11</v>
      </c>
      <c r="Q21" s="26">
        <v>12</v>
      </c>
      <c r="S21" s="13">
        <v>36039</v>
      </c>
      <c r="T21" s="14">
        <f t="shared" si="4"/>
        <v>245620.68965517241</v>
      </c>
    </row>
    <row r="22" spans="1:20" ht="12" thickBot="1">
      <c r="A22" s="1">
        <v>35568</v>
      </c>
      <c r="B22" s="4">
        <v>35568</v>
      </c>
      <c r="C22" s="12">
        <f t="shared" si="0"/>
        <v>5</v>
      </c>
      <c r="D22" s="5">
        <v>161000</v>
      </c>
      <c r="S22" s="13">
        <v>36069</v>
      </c>
      <c r="T22" s="14">
        <f t="shared" si="4"/>
        <v>199032.25806451612</v>
      </c>
    </row>
    <row r="23" spans="1:20">
      <c r="A23" s="1">
        <v>35569</v>
      </c>
      <c r="B23" s="4">
        <v>35569</v>
      </c>
      <c r="C23" s="12">
        <f t="shared" si="0"/>
        <v>5</v>
      </c>
      <c r="D23" s="5">
        <v>161000</v>
      </c>
      <c r="F23" s="15">
        <v>36526</v>
      </c>
      <c r="G23" s="16">
        <v>36557</v>
      </c>
      <c r="H23" s="16">
        <v>36586</v>
      </c>
      <c r="I23" s="16">
        <v>36617</v>
      </c>
      <c r="J23" s="16">
        <v>36647</v>
      </c>
      <c r="K23" s="16">
        <v>36678</v>
      </c>
      <c r="L23" s="16">
        <v>36708</v>
      </c>
      <c r="M23" s="16">
        <v>36739</v>
      </c>
      <c r="N23" s="16">
        <v>36770</v>
      </c>
      <c r="O23" s="16">
        <v>36800</v>
      </c>
      <c r="P23" s="16">
        <v>36831</v>
      </c>
      <c r="Q23" s="17">
        <v>36861</v>
      </c>
      <c r="S23" s="13">
        <v>36100</v>
      </c>
      <c r="T23" s="14">
        <f t="shared" si="4"/>
        <v>186833.33333333334</v>
      </c>
    </row>
    <row r="24" spans="1:20">
      <c r="A24" s="1">
        <v>35570</v>
      </c>
      <c r="B24" s="4">
        <v>35570</v>
      </c>
      <c r="C24" s="12">
        <f t="shared" si="0"/>
        <v>5</v>
      </c>
      <c r="D24" s="5">
        <v>158000</v>
      </c>
      <c r="F24" s="18">
        <f>DAVERAGE(caliprod00,4,F26:F27)</f>
        <v>257645.16129032258</v>
      </c>
      <c r="G24" s="19">
        <f t="shared" ref="G24:Q24" si="6">DAVERAGE(caliprod00,4,G26:G27)</f>
        <v>269068.96551724139</v>
      </c>
      <c r="H24" s="19">
        <f t="shared" si="6"/>
        <v>249967.74193548388</v>
      </c>
      <c r="I24" s="19">
        <f t="shared" si="6"/>
        <v>245300</v>
      </c>
      <c r="J24" s="19">
        <f t="shared" si="6"/>
        <v>229612.90322580645</v>
      </c>
      <c r="K24" s="19">
        <f t="shared" si="6"/>
        <v>252066.66666666666</v>
      </c>
      <c r="L24" s="19">
        <f t="shared" si="6"/>
        <v>246645.16129032258</v>
      </c>
      <c r="M24" s="19" t="e">
        <f t="shared" si="6"/>
        <v>#REF!</v>
      </c>
      <c r="N24" s="19">
        <f t="shared" si="6"/>
        <v>265033.33333333331</v>
      </c>
      <c r="O24" s="19">
        <f t="shared" si="6"/>
        <v>277483.87096774194</v>
      </c>
      <c r="P24" s="19">
        <f t="shared" si="6"/>
        <v>306533.33333333331</v>
      </c>
      <c r="Q24" s="20">
        <f t="shared" si="6"/>
        <v>297451.61290322582</v>
      </c>
      <c r="S24" s="13">
        <v>36130</v>
      </c>
      <c r="T24" s="14">
        <f t="shared" si="4"/>
        <v>191806.45161290321</v>
      </c>
    </row>
    <row r="25" spans="1:20">
      <c r="A25" s="1">
        <v>35571</v>
      </c>
      <c r="B25" s="4">
        <v>35571</v>
      </c>
      <c r="C25" s="12">
        <f t="shared" si="0"/>
        <v>5</v>
      </c>
      <c r="D25" s="5">
        <v>160000</v>
      </c>
      <c r="F25" s="21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3"/>
      <c r="S25" s="13">
        <v>36161</v>
      </c>
      <c r="T25" s="14">
        <f>HLOOKUP(S25,$F$17:$Q$21,2)</f>
        <v>190096.77419354839</v>
      </c>
    </row>
    <row r="26" spans="1:20">
      <c r="A26" s="1">
        <v>35572</v>
      </c>
      <c r="B26" s="4">
        <v>35572</v>
      </c>
      <c r="C26" s="12">
        <f t="shared" si="0"/>
        <v>5</v>
      </c>
      <c r="D26" s="5">
        <v>159000</v>
      </c>
      <c r="F26" s="21" t="s">
        <v>14</v>
      </c>
      <c r="G26" s="22" t="s">
        <v>14</v>
      </c>
      <c r="H26" s="22" t="s">
        <v>14</v>
      </c>
      <c r="I26" s="22" t="s">
        <v>14</v>
      </c>
      <c r="J26" s="22" t="s">
        <v>14</v>
      </c>
      <c r="K26" s="22" t="s">
        <v>14</v>
      </c>
      <c r="L26" s="22" t="s">
        <v>14</v>
      </c>
      <c r="M26" s="22" t="s">
        <v>14</v>
      </c>
      <c r="N26" s="22" t="s">
        <v>14</v>
      </c>
      <c r="O26" s="22" t="s">
        <v>14</v>
      </c>
      <c r="P26" s="22" t="s">
        <v>14</v>
      </c>
      <c r="Q26" s="23" t="s">
        <v>14</v>
      </c>
      <c r="S26" s="13">
        <v>36192</v>
      </c>
      <c r="T26" s="14">
        <f t="shared" ref="T26:T31" si="7">HLOOKUP(S26,$F$17:$Q$21,2)</f>
        <v>185607.14285714287</v>
      </c>
    </row>
    <row r="27" spans="1:20" ht="12" thickBot="1">
      <c r="A27" s="1">
        <v>35573</v>
      </c>
      <c r="B27" s="4">
        <v>35573</v>
      </c>
      <c r="C27" s="12">
        <f t="shared" si="0"/>
        <v>5</v>
      </c>
      <c r="D27" s="5">
        <v>160000</v>
      </c>
      <c r="F27" s="24">
        <v>1</v>
      </c>
      <c r="G27" s="25">
        <v>2</v>
      </c>
      <c r="H27" s="25">
        <v>3</v>
      </c>
      <c r="I27" s="25">
        <v>4</v>
      </c>
      <c r="J27" s="25">
        <v>5</v>
      </c>
      <c r="K27" s="25">
        <v>6</v>
      </c>
      <c r="L27" s="25">
        <v>7</v>
      </c>
      <c r="M27" s="25">
        <v>8</v>
      </c>
      <c r="N27" s="25">
        <v>9</v>
      </c>
      <c r="O27" s="25">
        <v>10</v>
      </c>
      <c r="P27" s="25">
        <v>11</v>
      </c>
      <c r="Q27" s="26">
        <v>12</v>
      </c>
      <c r="S27" s="13">
        <v>36220</v>
      </c>
      <c r="T27" s="14">
        <f t="shared" si="7"/>
        <v>177774.19354838709</v>
      </c>
    </row>
    <row r="28" spans="1:20" ht="12" thickBot="1">
      <c r="A28" s="1">
        <v>35574</v>
      </c>
      <c r="B28" s="4">
        <v>35574</v>
      </c>
      <c r="C28" s="12">
        <f t="shared" si="0"/>
        <v>5</v>
      </c>
      <c r="D28" s="5">
        <v>160000</v>
      </c>
      <c r="S28" s="13">
        <v>36251</v>
      </c>
      <c r="T28" s="14">
        <f t="shared" si="7"/>
        <v>179966.66666666666</v>
      </c>
    </row>
    <row r="29" spans="1:20">
      <c r="A29" s="1">
        <v>35575</v>
      </c>
      <c r="B29" s="4">
        <v>35575</v>
      </c>
      <c r="C29" s="12">
        <f t="shared" si="0"/>
        <v>5</v>
      </c>
      <c r="D29" s="5">
        <v>156000</v>
      </c>
      <c r="F29" s="15">
        <v>36892</v>
      </c>
      <c r="G29" s="16">
        <v>36923</v>
      </c>
      <c r="H29" s="16">
        <v>36951</v>
      </c>
      <c r="I29" s="16">
        <v>36982</v>
      </c>
      <c r="J29" s="16">
        <v>37012</v>
      </c>
      <c r="K29" s="16">
        <v>37043</v>
      </c>
      <c r="L29" s="16">
        <v>37073</v>
      </c>
      <c r="M29" s="16">
        <v>37104</v>
      </c>
      <c r="N29" s="16">
        <v>37135</v>
      </c>
      <c r="O29" s="16">
        <v>37165</v>
      </c>
      <c r="P29" s="16">
        <v>37196</v>
      </c>
      <c r="Q29" s="17">
        <v>37226</v>
      </c>
      <c r="S29" s="13">
        <v>36281</v>
      </c>
      <c r="T29" s="14">
        <f t="shared" si="7"/>
        <v>173580.64516129033</v>
      </c>
    </row>
    <row r="30" spans="1:20">
      <c r="A30" s="1">
        <v>35576</v>
      </c>
      <c r="B30" s="4">
        <v>35576</v>
      </c>
      <c r="C30" s="12">
        <f t="shared" si="0"/>
        <v>5</v>
      </c>
      <c r="D30" s="5">
        <v>152000</v>
      </c>
      <c r="F30" s="18">
        <f>DAVERAGE(caliprod01,4,F32:F33)</f>
        <v>288903.22580645164</v>
      </c>
      <c r="G30" s="19">
        <f t="shared" ref="G30:Q30" si="8">DAVERAGE(caliprod01,4,G32:G33)</f>
        <v>314785.71428571426</v>
      </c>
      <c r="H30" s="19">
        <f t="shared" si="8"/>
        <v>308451.61290322582</v>
      </c>
      <c r="I30" s="19">
        <f t="shared" si="8"/>
        <v>283400</v>
      </c>
      <c r="J30" s="19" t="e">
        <f t="shared" si="8"/>
        <v>#DIV/0!</v>
      </c>
      <c r="K30" s="19" t="e">
        <f t="shared" si="8"/>
        <v>#DIV/0!</v>
      </c>
      <c r="L30" s="19" t="e">
        <f t="shared" si="8"/>
        <v>#DIV/0!</v>
      </c>
      <c r="M30" s="19" t="e">
        <f t="shared" si="8"/>
        <v>#DIV/0!</v>
      </c>
      <c r="N30" s="19" t="e">
        <f t="shared" si="8"/>
        <v>#DIV/0!</v>
      </c>
      <c r="O30" s="19" t="e">
        <f t="shared" si="8"/>
        <v>#DIV/0!</v>
      </c>
      <c r="P30" s="19" t="e">
        <f t="shared" si="8"/>
        <v>#DIV/0!</v>
      </c>
      <c r="Q30" s="20" t="e">
        <f t="shared" si="8"/>
        <v>#DIV/0!</v>
      </c>
      <c r="S30" s="13">
        <v>36312</v>
      </c>
      <c r="T30" s="14">
        <f t="shared" si="7"/>
        <v>246166.66666666666</v>
      </c>
    </row>
    <row r="31" spans="1:20">
      <c r="A31" s="1">
        <v>35577</v>
      </c>
      <c r="B31" s="4">
        <v>35577</v>
      </c>
      <c r="C31" s="12">
        <f t="shared" si="0"/>
        <v>5</v>
      </c>
      <c r="D31" s="5">
        <v>160000</v>
      </c>
      <c r="F31" s="21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3"/>
      <c r="S31" s="13">
        <v>36342</v>
      </c>
      <c r="T31" s="14">
        <f t="shared" si="7"/>
        <v>249193.54838709679</v>
      </c>
    </row>
    <row r="32" spans="1:20">
      <c r="A32" s="1">
        <v>35578</v>
      </c>
      <c r="B32" s="4">
        <v>35578</v>
      </c>
      <c r="C32" s="12">
        <f t="shared" si="0"/>
        <v>5</v>
      </c>
      <c r="D32" s="5">
        <v>162000</v>
      </c>
      <c r="F32" s="21" t="s">
        <v>14</v>
      </c>
      <c r="G32" s="22" t="s">
        <v>14</v>
      </c>
      <c r="H32" s="22" t="s">
        <v>14</v>
      </c>
      <c r="I32" s="22" t="s">
        <v>14</v>
      </c>
      <c r="J32" s="22" t="s">
        <v>14</v>
      </c>
      <c r="K32" s="22" t="s">
        <v>14</v>
      </c>
      <c r="L32" s="22" t="s">
        <v>14</v>
      </c>
      <c r="M32" s="22" t="s">
        <v>14</v>
      </c>
      <c r="N32" s="22" t="s">
        <v>14</v>
      </c>
      <c r="O32" s="22" t="s">
        <v>14</v>
      </c>
      <c r="P32" s="22" t="s">
        <v>14</v>
      </c>
      <c r="Q32" s="23" t="s">
        <v>14</v>
      </c>
      <c r="S32" s="13">
        <v>36373</v>
      </c>
      <c r="T32" s="14">
        <f>HLOOKUP(S32,$F$17:$Q$21,2)</f>
        <v>264096.77419354836</v>
      </c>
    </row>
    <row r="33" spans="1:20" ht="12" thickBot="1">
      <c r="A33" s="1">
        <v>35579</v>
      </c>
      <c r="B33" s="4">
        <v>35579</v>
      </c>
      <c r="C33" s="12">
        <f t="shared" si="0"/>
        <v>5</v>
      </c>
      <c r="D33" s="5">
        <v>164000</v>
      </c>
      <c r="F33" s="24">
        <v>1</v>
      </c>
      <c r="G33" s="25">
        <v>2</v>
      </c>
      <c r="H33" s="25">
        <v>3</v>
      </c>
      <c r="I33" s="25">
        <v>4</v>
      </c>
      <c r="J33" s="25">
        <v>5</v>
      </c>
      <c r="K33" s="25">
        <v>6</v>
      </c>
      <c r="L33" s="25">
        <v>7</v>
      </c>
      <c r="M33" s="25">
        <v>8</v>
      </c>
      <c r="N33" s="25">
        <v>9</v>
      </c>
      <c r="O33" s="25">
        <v>10</v>
      </c>
      <c r="P33" s="25">
        <v>11</v>
      </c>
      <c r="Q33" s="26">
        <v>12</v>
      </c>
      <c r="S33" s="13">
        <v>36404</v>
      </c>
      <c r="T33" s="14">
        <f>HLOOKUP(S33,$F$17:$Q$21,2)</f>
        <v>259800</v>
      </c>
    </row>
    <row r="34" spans="1:20">
      <c r="A34" s="1">
        <v>35580</v>
      </c>
      <c r="B34" s="4">
        <v>35580</v>
      </c>
      <c r="C34" s="12">
        <f t="shared" si="0"/>
        <v>5</v>
      </c>
      <c r="D34" s="5">
        <v>164000</v>
      </c>
      <c r="S34" s="13">
        <v>36434</v>
      </c>
      <c r="T34" s="14">
        <f>HLOOKUP(S34,$F$17:$Q$21,2)</f>
        <v>255903.22580645161</v>
      </c>
    </row>
    <row r="35" spans="1:20">
      <c r="A35" s="1">
        <v>35581</v>
      </c>
      <c r="B35" s="4">
        <v>35581</v>
      </c>
      <c r="C35" s="12">
        <f t="shared" si="0"/>
        <v>5</v>
      </c>
      <c r="D35" s="5">
        <v>163000</v>
      </c>
      <c r="S35" s="13">
        <v>36465</v>
      </c>
      <c r="T35" s="14">
        <f>HLOOKUP(S35,$F$17:$Q$21,2)</f>
        <v>261500</v>
      </c>
    </row>
    <row r="36" spans="1:20">
      <c r="A36" s="1">
        <v>35582</v>
      </c>
      <c r="B36" s="4">
        <v>35582</v>
      </c>
      <c r="C36" s="12">
        <f t="shared" si="0"/>
        <v>6</v>
      </c>
      <c r="D36" s="5">
        <v>163000</v>
      </c>
      <c r="S36" s="13">
        <v>36495</v>
      </c>
      <c r="T36" s="14">
        <f>HLOOKUP(S36,$F$17:$Q$21,2)</f>
        <v>265055.96774193546</v>
      </c>
    </row>
    <row r="37" spans="1:20">
      <c r="A37" s="1">
        <v>35583</v>
      </c>
      <c r="B37" s="4">
        <v>35583</v>
      </c>
      <c r="C37" s="12">
        <f t="shared" si="0"/>
        <v>6</v>
      </c>
      <c r="D37" s="5">
        <v>164000</v>
      </c>
      <c r="S37" s="13">
        <v>36526</v>
      </c>
      <c r="T37" s="14">
        <f>HLOOKUP(S37,$F$23:$Q$27,2)</f>
        <v>257645.16129032258</v>
      </c>
    </row>
    <row r="38" spans="1:20">
      <c r="A38" s="1">
        <v>35584</v>
      </c>
      <c r="B38" s="4">
        <v>35584</v>
      </c>
      <c r="C38" s="12">
        <f t="shared" si="0"/>
        <v>6</v>
      </c>
      <c r="D38" s="5">
        <v>179000</v>
      </c>
      <c r="S38" s="13">
        <v>36557</v>
      </c>
      <c r="T38" s="14">
        <f t="shared" ref="T38:T48" si="9">HLOOKUP(S38,$F$23:$Q$27,2)</f>
        <v>269068.96551724139</v>
      </c>
    </row>
    <row r="39" spans="1:20">
      <c r="A39" s="1">
        <v>35585</v>
      </c>
      <c r="B39" s="4">
        <v>35585</v>
      </c>
      <c r="C39" s="12">
        <f t="shared" si="0"/>
        <v>6</v>
      </c>
      <c r="D39" s="5">
        <v>260000</v>
      </c>
      <c r="S39" s="13">
        <v>36586</v>
      </c>
      <c r="T39" s="14">
        <f t="shared" si="9"/>
        <v>249967.74193548388</v>
      </c>
    </row>
    <row r="40" spans="1:20">
      <c r="A40" s="1">
        <v>35586</v>
      </c>
      <c r="B40" s="4">
        <v>35586</v>
      </c>
      <c r="C40" s="12">
        <f t="shared" si="0"/>
        <v>6</v>
      </c>
      <c r="D40" s="5">
        <v>215000</v>
      </c>
      <c r="S40" s="13">
        <v>36617</v>
      </c>
      <c r="T40" s="14">
        <f t="shared" si="9"/>
        <v>245300</v>
      </c>
    </row>
    <row r="41" spans="1:20">
      <c r="A41" s="1">
        <v>35587</v>
      </c>
      <c r="B41" s="4">
        <v>35587</v>
      </c>
      <c r="C41" s="12">
        <f t="shared" si="0"/>
        <v>6</v>
      </c>
      <c r="D41" s="5">
        <v>210000</v>
      </c>
      <c r="S41" s="13">
        <v>36647</v>
      </c>
      <c r="T41" s="14">
        <f t="shared" si="9"/>
        <v>229612.90322580645</v>
      </c>
    </row>
    <row r="42" spans="1:20">
      <c r="A42" s="1">
        <v>35588</v>
      </c>
      <c r="B42" s="4">
        <v>35588</v>
      </c>
      <c r="C42" s="12">
        <f t="shared" si="0"/>
        <v>6</v>
      </c>
      <c r="D42" s="5">
        <v>213000</v>
      </c>
      <c r="S42" s="13">
        <v>36678</v>
      </c>
      <c r="T42" s="14">
        <f t="shared" si="9"/>
        <v>252066.66666666666</v>
      </c>
    </row>
    <row r="43" spans="1:20">
      <c r="A43" s="1">
        <v>35589</v>
      </c>
      <c r="B43" s="4">
        <v>35589</v>
      </c>
      <c r="C43" s="12">
        <f t="shared" si="0"/>
        <v>6</v>
      </c>
      <c r="D43" s="5">
        <v>217000</v>
      </c>
      <c r="S43" s="13">
        <v>36708</v>
      </c>
      <c r="T43" s="14">
        <f t="shared" si="9"/>
        <v>246645.16129032258</v>
      </c>
    </row>
    <row r="44" spans="1:20">
      <c r="A44" s="1">
        <v>35590</v>
      </c>
      <c r="B44" s="4">
        <v>35590</v>
      </c>
      <c r="C44" s="12">
        <f t="shared" si="0"/>
        <v>6</v>
      </c>
      <c r="D44" s="5">
        <v>215000</v>
      </c>
      <c r="S44" s="13">
        <v>36739</v>
      </c>
      <c r="T44" s="14" t="e">
        <f t="shared" si="9"/>
        <v>#REF!</v>
      </c>
    </row>
    <row r="45" spans="1:20">
      <c r="A45" s="1">
        <v>35591</v>
      </c>
      <c r="B45" s="4">
        <v>35591</v>
      </c>
      <c r="C45" s="12">
        <f t="shared" si="0"/>
        <v>6</v>
      </c>
      <c r="D45" s="5">
        <v>216000</v>
      </c>
      <c r="S45" s="13">
        <v>36770</v>
      </c>
      <c r="T45" s="14">
        <f t="shared" si="9"/>
        <v>265033.33333333331</v>
      </c>
    </row>
    <row r="46" spans="1:20">
      <c r="A46" s="1">
        <v>35592</v>
      </c>
      <c r="B46" s="4">
        <v>35592</v>
      </c>
      <c r="C46" s="12">
        <f t="shared" si="0"/>
        <v>6</v>
      </c>
      <c r="D46" s="5">
        <v>215000</v>
      </c>
      <c r="S46" s="13">
        <v>36800</v>
      </c>
      <c r="T46" s="14">
        <f t="shared" si="9"/>
        <v>277483.87096774194</v>
      </c>
    </row>
    <row r="47" spans="1:20">
      <c r="A47" s="1">
        <v>35593</v>
      </c>
      <c r="B47" s="4">
        <v>35593</v>
      </c>
      <c r="C47" s="12">
        <f t="shared" si="0"/>
        <v>6</v>
      </c>
      <c r="D47" s="5">
        <v>215000</v>
      </c>
      <c r="S47" s="13">
        <v>36831</v>
      </c>
      <c r="T47" s="14">
        <f t="shared" si="9"/>
        <v>306533.33333333331</v>
      </c>
    </row>
    <row r="48" spans="1:20">
      <c r="A48" s="1">
        <v>35594</v>
      </c>
      <c r="B48" s="4">
        <v>35594</v>
      </c>
      <c r="C48" s="12">
        <f t="shared" si="0"/>
        <v>6</v>
      </c>
      <c r="D48" s="5">
        <v>213000</v>
      </c>
      <c r="S48" s="13">
        <v>36861</v>
      </c>
      <c r="T48" s="14">
        <f t="shared" si="9"/>
        <v>297451.61290322582</v>
      </c>
    </row>
    <row r="49" spans="1:20">
      <c r="A49" s="1">
        <v>35595</v>
      </c>
      <c r="B49" s="4">
        <v>35595</v>
      </c>
      <c r="C49" s="12">
        <f t="shared" si="0"/>
        <v>6</v>
      </c>
      <c r="D49" s="5">
        <v>209000</v>
      </c>
      <c r="S49" s="13">
        <v>36892</v>
      </c>
      <c r="T49" s="14">
        <f>HLOOKUP(S49,$F$29:$Q$33,2)</f>
        <v>288903.22580645164</v>
      </c>
    </row>
    <row r="50" spans="1:20">
      <c r="A50" s="1">
        <v>35596</v>
      </c>
      <c r="B50" s="4">
        <v>35596</v>
      </c>
      <c r="C50" s="12">
        <f t="shared" si="0"/>
        <v>6</v>
      </c>
      <c r="D50" s="5">
        <v>211000</v>
      </c>
      <c r="S50" s="13">
        <v>36923</v>
      </c>
      <c r="T50" s="14">
        <f t="shared" ref="T50:T60" si="10">HLOOKUP(S50,$F$29:$Q$33,2)</f>
        <v>314785.71428571426</v>
      </c>
    </row>
    <row r="51" spans="1:20">
      <c r="A51" s="1">
        <v>35597</v>
      </c>
      <c r="B51" s="4">
        <v>35597</v>
      </c>
      <c r="C51" s="12">
        <f t="shared" si="0"/>
        <v>6</v>
      </c>
      <c r="D51" s="5">
        <v>213000</v>
      </c>
      <c r="S51" s="13">
        <v>36951</v>
      </c>
      <c r="T51" s="14">
        <f t="shared" si="10"/>
        <v>308451.61290322582</v>
      </c>
    </row>
    <row r="52" spans="1:20">
      <c r="A52" s="1">
        <v>35598</v>
      </c>
      <c r="B52" s="4">
        <v>35598</v>
      </c>
      <c r="C52" s="12">
        <f t="shared" si="0"/>
        <v>6</v>
      </c>
      <c r="D52" s="5">
        <v>206000</v>
      </c>
      <c r="S52" s="13">
        <v>36982</v>
      </c>
      <c r="T52" s="14">
        <f t="shared" si="10"/>
        <v>283400</v>
      </c>
    </row>
    <row r="53" spans="1:20">
      <c r="A53" s="1">
        <v>35599</v>
      </c>
      <c r="B53" s="4">
        <v>35599</v>
      </c>
      <c r="C53" s="12">
        <f t="shared" si="0"/>
        <v>6</v>
      </c>
      <c r="D53" s="5">
        <v>207000</v>
      </c>
      <c r="S53" s="13">
        <v>37012</v>
      </c>
      <c r="T53" s="14" t="e">
        <f t="shared" si="10"/>
        <v>#DIV/0!</v>
      </c>
    </row>
    <row r="54" spans="1:20">
      <c r="A54" s="1">
        <v>35600</v>
      </c>
      <c r="B54" s="4">
        <v>35600</v>
      </c>
      <c r="C54" s="12">
        <f t="shared" si="0"/>
        <v>6</v>
      </c>
      <c r="D54" s="5">
        <v>203000</v>
      </c>
      <c r="S54" s="13">
        <v>37043</v>
      </c>
      <c r="T54" s="14" t="e">
        <f t="shared" si="10"/>
        <v>#DIV/0!</v>
      </c>
    </row>
    <row r="55" spans="1:20">
      <c r="A55" s="1">
        <v>35601</v>
      </c>
      <c r="B55" s="4">
        <v>35601</v>
      </c>
      <c r="C55" s="12">
        <f t="shared" si="0"/>
        <v>6</v>
      </c>
      <c r="D55" s="5">
        <v>205000</v>
      </c>
      <c r="S55" s="13">
        <v>37073</v>
      </c>
      <c r="T55" s="14" t="e">
        <f t="shared" si="10"/>
        <v>#DIV/0!</v>
      </c>
    </row>
    <row r="56" spans="1:20">
      <c r="A56" s="1">
        <v>35602</v>
      </c>
      <c r="B56" s="4">
        <v>35602</v>
      </c>
      <c r="C56" s="12">
        <f t="shared" si="0"/>
        <v>6</v>
      </c>
      <c r="D56" s="5">
        <v>204000</v>
      </c>
      <c r="S56" s="13">
        <v>37104</v>
      </c>
      <c r="T56" s="14" t="e">
        <f t="shared" si="10"/>
        <v>#DIV/0!</v>
      </c>
    </row>
    <row r="57" spans="1:20">
      <c r="A57" s="1">
        <v>35603</v>
      </c>
      <c r="B57" s="4">
        <v>35603</v>
      </c>
      <c r="C57" s="12">
        <f t="shared" si="0"/>
        <v>6</v>
      </c>
      <c r="D57" s="5">
        <v>202000</v>
      </c>
      <c r="S57" s="13">
        <v>37135</v>
      </c>
      <c r="T57" s="14" t="e">
        <f t="shared" si="10"/>
        <v>#DIV/0!</v>
      </c>
    </row>
    <row r="58" spans="1:20">
      <c r="A58" s="1">
        <v>35604</v>
      </c>
      <c r="B58" s="4">
        <v>35604</v>
      </c>
      <c r="C58" s="12">
        <f t="shared" si="0"/>
        <v>6</v>
      </c>
      <c r="D58" s="5">
        <v>203000</v>
      </c>
      <c r="S58" s="13">
        <v>37165</v>
      </c>
      <c r="T58" s="14" t="e">
        <f t="shared" si="10"/>
        <v>#DIV/0!</v>
      </c>
    </row>
    <row r="59" spans="1:20">
      <c r="A59" s="1">
        <v>35605</v>
      </c>
      <c r="B59" s="4">
        <v>35605</v>
      </c>
      <c r="C59" s="12">
        <f t="shared" si="0"/>
        <v>6</v>
      </c>
      <c r="D59" s="5">
        <v>208000</v>
      </c>
      <c r="S59" s="13">
        <v>37196</v>
      </c>
      <c r="T59" s="14" t="e">
        <f t="shared" si="10"/>
        <v>#DIV/0!</v>
      </c>
    </row>
    <row r="60" spans="1:20">
      <c r="A60" s="1">
        <v>35606</v>
      </c>
      <c r="B60" s="4">
        <v>35606</v>
      </c>
      <c r="C60" s="12">
        <f t="shared" si="0"/>
        <v>6</v>
      </c>
      <c r="D60" s="5">
        <v>209000</v>
      </c>
      <c r="S60" s="13">
        <v>37226</v>
      </c>
      <c r="T60" s="14" t="e">
        <f t="shared" si="10"/>
        <v>#DIV/0!</v>
      </c>
    </row>
    <row r="61" spans="1:20">
      <c r="A61" s="1">
        <v>35607</v>
      </c>
      <c r="B61" s="4">
        <v>35607</v>
      </c>
      <c r="C61" s="12">
        <f t="shared" si="0"/>
        <v>6</v>
      </c>
      <c r="D61" s="5">
        <v>205000</v>
      </c>
    </row>
    <row r="62" spans="1:20">
      <c r="A62" s="1">
        <v>35608</v>
      </c>
      <c r="B62" s="4">
        <v>35608</v>
      </c>
      <c r="C62" s="12">
        <f t="shared" si="0"/>
        <v>6</v>
      </c>
      <c r="D62" s="5">
        <v>209000</v>
      </c>
    </row>
    <row r="63" spans="1:20">
      <c r="A63" s="1">
        <v>35609</v>
      </c>
      <c r="B63" s="4">
        <v>35609</v>
      </c>
      <c r="C63" s="12">
        <f t="shared" si="0"/>
        <v>6</v>
      </c>
      <c r="D63" s="5">
        <v>209000</v>
      </c>
    </row>
    <row r="64" spans="1:20">
      <c r="A64" s="1">
        <v>35610</v>
      </c>
      <c r="B64" s="4">
        <v>35610</v>
      </c>
      <c r="C64" s="12">
        <f t="shared" si="0"/>
        <v>6</v>
      </c>
      <c r="D64" s="5">
        <v>208000</v>
      </c>
    </row>
    <row r="65" spans="1:4">
      <c r="A65" s="1">
        <v>35611</v>
      </c>
      <c r="B65" s="4">
        <v>35611</v>
      </c>
      <c r="C65" s="12">
        <f t="shared" si="0"/>
        <v>6</v>
      </c>
      <c r="D65" s="5">
        <v>209000</v>
      </c>
    </row>
    <row r="66" spans="1:4">
      <c r="A66" s="1">
        <v>35612</v>
      </c>
      <c r="B66" s="4">
        <v>35612</v>
      </c>
      <c r="C66" s="12">
        <f t="shared" si="0"/>
        <v>7</v>
      </c>
      <c r="D66" s="5">
        <v>205000</v>
      </c>
    </row>
    <row r="67" spans="1:4">
      <c r="A67" s="1">
        <v>35613</v>
      </c>
      <c r="B67" s="4">
        <v>35613</v>
      </c>
      <c r="C67" s="12">
        <f t="shared" si="0"/>
        <v>7</v>
      </c>
      <c r="D67" s="5">
        <v>210000</v>
      </c>
    </row>
    <row r="68" spans="1:4">
      <c r="A68" s="1">
        <v>35614</v>
      </c>
      <c r="B68" s="4">
        <v>35614</v>
      </c>
      <c r="C68" s="12">
        <f t="shared" si="0"/>
        <v>7</v>
      </c>
      <c r="D68" s="5">
        <v>204000</v>
      </c>
    </row>
    <row r="69" spans="1:4">
      <c r="A69" s="1">
        <v>35615</v>
      </c>
      <c r="B69" s="4">
        <v>35615</v>
      </c>
      <c r="C69" s="12">
        <f t="shared" si="0"/>
        <v>7</v>
      </c>
      <c r="D69" s="5">
        <v>178000</v>
      </c>
    </row>
    <row r="70" spans="1:4">
      <c r="A70" s="1">
        <v>35616</v>
      </c>
      <c r="B70" s="4">
        <v>35616</v>
      </c>
      <c r="C70" s="12">
        <f t="shared" ref="C70:C133" si="11">IF(B70&lt;&gt;"",MONTH(B70),0)</f>
        <v>7</v>
      </c>
      <c r="D70" s="5">
        <v>179000</v>
      </c>
    </row>
    <row r="71" spans="1:4">
      <c r="A71" s="1">
        <v>35617</v>
      </c>
      <c r="B71" s="4">
        <v>35617</v>
      </c>
      <c r="C71" s="12">
        <f t="shared" si="11"/>
        <v>7</v>
      </c>
      <c r="D71" s="5">
        <v>180000</v>
      </c>
    </row>
    <row r="72" spans="1:4">
      <c r="A72" s="1">
        <v>35618</v>
      </c>
      <c r="B72" s="4">
        <v>35618</v>
      </c>
      <c r="C72" s="12">
        <f t="shared" si="11"/>
        <v>7</v>
      </c>
      <c r="D72" s="5">
        <v>192000</v>
      </c>
    </row>
    <row r="73" spans="1:4">
      <c r="A73" s="1">
        <v>35619</v>
      </c>
      <c r="B73" s="4">
        <v>35619</v>
      </c>
      <c r="C73" s="12">
        <f t="shared" si="11"/>
        <v>7</v>
      </c>
      <c r="D73" s="5">
        <v>192000</v>
      </c>
    </row>
    <row r="74" spans="1:4">
      <c r="A74" s="1">
        <v>35620</v>
      </c>
      <c r="B74" s="4">
        <v>35620</v>
      </c>
      <c r="C74" s="12">
        <f t="shared" si="11"/>
        <v>7</v>
      </c>
      <c r="D74" s="5">
        <v>189000</v>
      </c>
    </row>
    <row r="75" spans="1:4">
      <c r="A75" s="1">
        <v>35621</v>
      </c>
      <c r="B75" s="4">
        <v>35621</v>
      </c>
      <c r="C75" s="12">
        <f t="shared" si="11"/>
        <v>7</v>
      </c>
      <c r="D75" s="5">
        <v>182000</v>
      </c>
    </row>
    <row r="76" spans="1:4">
      <c r="A76" s="1">
        <v>35622</v>
      </c>
      <c r="B76" s="4">
        <v>35622</v>
      </c>
      <c r="C76" s="12">
        <f t="shared" si="11"/>
        <v>7</v>
      </c>
      <c r="D76" s="5">
        <v>181000</v>
      </c>
    </row>
    <row r="77" spans="1:4">
      <c r="A77" s="1">
        <v>35623</v>
      </c>
      <c r="B77" s="4">
        <v>35623</v>
      </c>
      <c r="C77" s="12">
        <f t="shared" si="11"/>
        <v>7</v>
      </c>
      <c r="D77" s="5">
        <v>180000</v>
      </c>
    </row>
    <row r="78" spans="1:4">
      <c r="A78" s="1">
        <v>35624</v>
      </c>
      <c r="B78" s="4">
        <v>35624</v>
      </c>
      <c r="C78" s="12">
        <f t="shared" si="11"/>
        <v>7</v>
      </c>
      <c r="D78" s="5">
        <v>183000</v>
      </c>
    </row>
    <row r="79" spans="1:4">
      <c r="A79" s="1">
        <v>35625</v>
      </c>
      <c r="B79" s="4">
        <v>35625</v>
      </c>
      <c r="C79" s="12">
        <f t="shared" si="11"/>
        <v>7</v>
      </c>
      <c r="D79" s="5">
        <v>185000</v>
      </c>
    </row>
    <row r="80" spans="1:4">
      <c r="A80" s="1">
        <v>35626</v>
      </c>
      <c r="B80" s="4">
        <v>35626</v>
      </c>
      <c r="C80" s="12">
        <f t="shared" si="11"/>
        <v>7</v>
      </c>
      <c r="D80" s="5">
        <v>193000</v>
      </c>
    </row>
    <row r="81" spans="1:4">
      <c r="A81" s="1">
        <v>35627</v>
      </c>
      <c r="B81" s="4">
        <v>35627</v>
      </c>
      <c r="C81" s="12">
        <f t="shared" si="11"/>
        <v>7</v>
      </c>
      <c r="D81" s="5">
        <v>202000</v>
      </c>
    </row>
    <row r="82" spans="1:4">
      <c r="A82" s="1">
        <v>35628</v>
      </c>
      <c r="B82" s="4">
        <v>35628</v>
      </c>
      <c r="C82" s="12">
        <f t="shared" si="11"/>
        <v>7</v>
      </c>
      <c r="D82" s="5">
        <v>195000</v>
      </c>
    </row>
    <row r="83" spans="1:4">
      <c r="A83" s="1">
        <v>35629</v>
      </c>
      <c r="B83" s="4">
        <v>35629</v>
      </c>
      <c r="C83" s="12">
        <f t="shared" si="11"/>
        <v>7</v>
      </c>
      <c r="D83" s="5">
        <v>194000</v>
      </c>
    </row>
    <row r="84" spans="1:4">
      <c r="A84" s="1">
        <v>35630</v>
      </c>
      <c r="B84" s="4">
        <v>35630</v>
      </c>
      <c r="C84" s="12">
        <f t="shared" si="11"/>
        <v>7</v>
      </c>
      <c r="D84" s="5">
        <v>195000</v>
      </c>
    </row>
    <row r="85" spans="1:4">
      <c r="A85" s="1">
        <v>35631</v>
      </c>
      <c r="B85" s="4">
        <v>35631</v>
      </c>
      <c r="C85" s="12">
        <f t="shared" si="11"/>
        <v>7</v>
      </c>
      <c r="D85" s="5">
        <v>199000</v>
      </c>
    </row>
    <row r="86" spans="1:4">
      <c r="A86" s="1">
        <v>35632</v>
      </c>
      <c r="B86" s="4">
        <v>35632</v>
      </c>
      <c r="C86" s="12">
        <f t="shared" si="11"/>
        <v>7</v>
      </c>
      <c r="D86" s="5">
        <v>197000</v>
      </c>
    </row>
    <row r="87" spans="1:4">
      <c r="A87" s="1">
        <v>35633</v>
      </c>
      <c r="B87" s="4">
        <v>35633</v>
      </c>
      <c r="C87" s="12">
        <f t="shared" si="11"/>
        <v>7</v>
      </c>
      <c r="D87" s="5">
        <v>203000</v>
      </c>
    </row>
    <row r="88" spans="1:4">
      <c r="A88" s="1">
        <v>35634</v>
      </c>
      <c r="B88" s="4">
        <v>35634</v>
      </c>
      <c r="C88" s="12">
        <f t="shared" si="11"/>
        <v>7</v>
      </c>
      <c r="D88" s="5">
        <v>205000</v>
      </c>
    </row>
    <row r="89" spans="1:4">
      <c r="A89" s="1">
        <v>35635</v>
      </c>
      <c r="B89" s="4">
        <v>35635</v>
      </c>
      <c r="C89" s="12">
        <f t="shared" si="11"/>
        <v>7</v>
      </c>
      <c r="D89" s="5">
        <v>205000</v>
      </c>
    </row>
    <row r="90" spans="1:4">
      <c r="A90" s="1">
        <v>35636</v>
      </c>
      <c r="B90" s="4">
        <v>35636</v>
      </c>
      <c r="C90" s="12">
        <f t="shared" si="11"/>
        <v>7</v>
      </c>
      <c r="D90" s="5">
        <v>197000</v>
      </c>
    </row>
    <row r="91" spans="1:4">
      <c r="A91" s="1">
        <v>35637</v>
      </c>
      <c r="B91" s="4">
        <v>35637</v>
      </c>
      <c r="C91" s="12">
        <f t="shared" si="11"/>
        <v>7</v>
      </c>
      <c r="D91" s="5">
        <v>192000</v>
      </c>
    </row>
    <row r="92" spans="1:4">
      <c r="A92" s="1">
        <v>35638</v>
      </c>
      <c r="B92" s="4">
        <v>35638</v>
      </c>
      <c r="C92" s="12">
        <f t="shared" si="11"/>
        <v>7</v>
      </c>
      <c r="D92" s="5">
        <v>190000</v>
      </c>
    </row>
    <row r="93" spans="1:4">
      <c r="A93" s="1">
        <v>35639</v>
      </c>
      <c r="B93" s="4">
        <v>35639</v>
      </c>
      <c r="C93" s="12">
        <f t="shared" si="11"/>
        <v>7</v>
      </c>
      <c r="D93" s="5">
        <v>191000</v>
      </c>
    </row>
    <row r="94" spans="1:4">
      <c r="A94" s="1">
        <v>35640</v>
      </c>
      <c r="B94" s="4">
        <v>35640</v>
      </c>
      <c r="C94" s="12">
        <f t="shared" si="11"/>
        <v>7</v>
      </c>
      <c r="D94" s="5">
        <v>194000</v>
      </c>
    </row>
    <row r="95" spans="1:4">
      <c r="A95" s="1">
        <v>35641</v>
      </c>
      <c r="B95" s="4">
        <v>35641</v>
      </c>
      <c r="C95" s="12">
        <f t="shared" si="11"/>
        <v>7</v>
      </c>
      <c r="D95" s="5">
        <v>190000</v>
      </c>
    </row>
    <row r="96" spans="1:4">
      <c r="A96" s="1">
        <v>35642</v>
      </c>
      <c r="B96" s="4">
        <v>35642</v>
      </c>
      <c r="C96" s="12">
        <f t="shared" si="11"/>
        <v>7</v>
      </c>
      <c r="D96" s="5">
        <v>199000</v>
      </c>
    </row>
    <row r="97" spans="1:4">
      <c r="A97" s="1">
        <v>35643</v>
      </c>
      <c r="B97" s="4">
        <v>35643</v>
      </c>
      <c r="C97" s="12">
        <f t="shared" si="11"/>
        <v>8</v>
      </c>
      <c r="D97" s="5">
        <v>200000</v>
      </c>
    </row>
    <row r="98" spans="1:4">
      <c r="A98" s="1">
        <v>35644</v>
      </c>
      <c r="B98" s="4">
        <v>35644</v>
      </c>
      <c r="C98" s="12">
        <f t="shared" si="11"/>
        <v>8</v>
      </c>
      <c r="D98" s="5">
        <v>190000</v>
      </c>
    </row>
    <row r="99" spans="1:4">
      <c r="A99" s="1">
        <v>35645</v>
      </c>
      <c r="B99" s="4">
        <v>35645</v>
      </c>
      <c r="C99" s="12">
        <f t="shared" si="11"/>
        <v>8</v>
      </c>
      <c r="D99" s="5">
        <v>187000</v>
      </c>
    </row>
    <row r="100" spans="1:4">
      <c r="A100" s="1">
        <v>35646</v>
      </c>
      <c r="B100" s="4">
        <v>35646</v>
      </c>
      <c r="C100" s="12">
        <f t="shared" si="11"/>
        <v>8</v>
      </c>
      <c r="D100" s="5">
        <v>186000</v>
      </c>
    </row>
    <row r="101" spans="1:4">
      <c r="A101" s="1">
        <v>35647</v>
      </c>
      <c r="B101" s="4">
        <v>35647</v>
      </c>
      <c r="C101" s="12">
        <f t="shared" si="11"/>
        <v>8</v>
      </c>
      <c r="D101" s="5">
        <v>182000</v>
      </c>
    </row>
    <row r="102" spans="1:4">
      <c r="A102" s="1">
        <v>35648</v>
      </c>
      <c r="B102" s="4">
        <v>35648</v>
      </c>
      <c r="C102" s="12">
        <f t="shared" si="11"/>
        <v>8</v>
      </c>
      <c r="D102" s="5">
        <v>184000</v>
      </c>
    </row>
    <row r="103" spans="1:4">
      <c r="A103" s="1">
        <v>35649</v>
      </c>
      <c r="B103" s="4">
        <v>35649</v>
      </c>
      <c r="C103" s="12">
        <f t="shared" si="11"/>
        <v>8</v>
      </c>
      <c r="D103" s="5">
        <v>182000</v>
      </c>
    </row>
    <row r="104" spans="1:4">
      <c r="A104" s="1">
        <v>35650</v>
      </c>
      <c r="B104" s="4">
        <v>35650</v>
      </c>
      <c r="C104" s="12">
        <f t="shared" si="11"/>
        <v>8</v>
      </c>
      <c r="D104" s="5">
        <v>184000</v>
      </c>
    </row>
    <row r="105" spans="1:4">
      <c r="A105" s="1">
        <v>35651</v>
      </c>
      <c r="B105" s="4">
        <v>35651</v>
      </c>
      <c r="C105" s="12">
        <f t="shared" si="11"/>
        <v>8</v>
      </c>
      <c r="D105" s="5">
        <v>187000</v>
      </c>
    </row>
    <row r="106" spans="1:4">
      <c r="A106" s="1">
        <v>35652</v>
      </c>
      <c r="B106" s="4">
        <v>35652</v>
      </c>
      <c r="C106" s="12">
        <f t="shared" si="11"/>
        <v>8</v>
      </c>
      <c r="D106" s="5">
        <v>190000</v>
      </c>
    </row>
    <row r="107" spans="1:4">
      <c r="A107" s="1">
        <v>35653</v>
      </c>
      <c r="B107" s="4">
        <v>35653</v>
      </c>
      <c r="C107" s="12">
        <f t="shared" si="11"/>
        <v>8</v>
      </c>
      <c r="D107" s="5">
        <v>188000</v>
      </c>
    </row>
    <row r="108" spans="1:4">
      <c r="A108" s="1">
        <v>35654</v>
      </c>
      <c r="B108" s="4">
        <v>35654</v>
      </c>
      <c r="C108" s="12">
        <f t="shared" si="11"/>
        <v>8</v>
      </c>
      <c r="D108" s="5">
        <v>183000</v>
      </c>
    </row>
    <row r="109" spans="1:4">
      <c r="A109" s="1">
        <v>35655</v>
      </c>
      <c r="B109" s="4">
        <v>35655</v>
      </c>
      <c r="C109" s="12">
        <f t="shared" si="11"/>
        <v>8</v>
      </c>
      <c r="D109" s="5">
        <v>182000</v>
      </c>
    </row>
    <row r="110" spans="1:4">
      <c r="A110" s="1">
        <v>35656</v>
      </c>
      <c r="B110" s="4">
        <v>35656</v>
      </c>
      <c r="C110" s="12">
        <f t="shared" si="11"/>
        <v>8</v>
      </c>
      <c r="D110" s="5">
        <v>182000</v>
      </c>
    </row>
    <row r="111" spans="1:4">
      <c r="A111" s="1">
        <v>35657</v>
      </c>
      <c r="B111" s="4">
        <v>35657</v>
      </c>
      <c r="C111" s="12">
        <f t="shared" si="11"/>
        <v>8</v>
      </c>
      <c r="D111" s="5">
        <v>181000</v>
      </c>
    </row>
    <row r="112" spans="1:4">
      <c r="A112" s="1">
        <v>35658</v>
      </c>
      <c r="B112" s="4">
        <v>35658</v>
      </c>
      <c r="C112" s="12">
        <f t="shared" si="11"/>
        <v>8</v>
      </c>
      <c r="D112" s="5">
        <v>187000</v>
      </c>
    </row>
    <row r="113" spans="1:4">
      <c r="A113" s="1">
        <v>35659</v>
      </c>
      <c r="B113" s="4">
        <v>35659</v>
      </c>
      <c r="C113" s="12">
        <f t="shared" si="11"/>
        <v>8</v>
      </c>
      <c r="D113" s="5">
        <v>184000</v>
      </c>
    </row>
    <row r="114" spans="1:4">
      <c r="A114" s="1">
        <v>35660</v>
      </c>
      <c r="B114" s="4">
        <v>35660</v>
      </c>
      <c r="C114" s="12">
        <f t="shared" si="11"/>
        <v>8</v>
      </c>
      <c r="D114" s="5">
        <v>186000</v>
      </c>
    </row>
    <row r="115" spans="1:4">
      <c r="A115" s="1">
        <v>35661</v>
      </c>
      <c r="B115" s="4">
        <v>35661</v>
      </c>
      <c r="C115" s="12">
        <f t="shared" si="11"/>
        <v>8</v>
      </c>
      <c r="D115" s="5">
        <v>184000</v>
      </c>
    </row>
    <row r="116" spans="1:4">
      <c r="A116" s="1">
        <v>35662</v>
      </c>
      <c r="B116" s="4">
        <v>35662</v>
      </c>
      <c r="C116" s="12">
        <f t="shared" si="11"/>
        <v>8</v>
      </c>
      <c r="D116" s="5">
        <v>182000</v>
      </c>
    </row>
    <row r="117" spans="1:4">
      <c r="A117" s="1">
        <v>35663</v>
      </c>
      <c r="B117" s="4">
        <v>35663</v>
      </c>
      <c r="C117" s="12">
        <f t="shared" si="11"/>
        <v>8</v>
      </c>
      <c r="D117" s="5">
        <v>192000</v>
      </c>
    </row>
    <row r="118" spans="1:4">
      <c r="A118" s="1">
        <v>35664</v>
      </c>
      <c r="B118" s="4">
        <v>35664</v>
      </c>
      <c r="C118" s="12">
        <f t="shared" si="11"/>
        <v>8</v>
      </c>
      <c r="D118" s="5">
        <v>193000</v>
      </c>
    </row>
    <row r="119" spans="1:4">
      <c r="A119" s="1">
        <v>35665</v>
      </c>
      <c r="B119" s="4">
        <v>35665</v>
      </c>
      <c r="C119" s="12">
        <f t="shared" si="11"/>
        <v>8</v>
      </c>
      <c r="D119" s="5">
        <v>196000</v>
      </c>
    </row>
    <row r="120" spans="1:4">
      <c r="A120" s="1">
        <v>35666</v>
      </c>
      <c r="B120" s="4">
        <v>35666</v>
      </c>
      <c r="C120" s="12">
        <f t="shared" si="11"/>
        <v>8</v>
      </c>
      <c r="D120" s="5">
        <v>194000</v>
      </c>
    </row>
    <row r="121" spans="1:4">
      <c r="A121" s="1">
        <v>35667</v>
      </c>
      <c r="B121" s="4">
        <v>35667</v>
      </c>
      <c r="C121" s="12">
        <f t="shared" si="11"/>
        <v>8</v>
      </c>
      <c r="D121" s="5">
        <v>193000</v>
      </c>
    </row>
    <row r="122" spans="1:4">
      <c r="A122" s="1">
        <v>35668</v>
      </c>
      <c r="B122" s="4">
        <v>35668</v>
      </c>
      <c r="C122" s="12">
        <f t="shared" si="11"/>
        <v>8</v>
      </c>
      <c r="D122" s="5">
        <v>198000</v>
      </c>
    </row>
    <row r="123" spans="1:4">
      <c r="A123" s="1">
        <v>35669</v>
      </c>
      <c r="B123" s="4">
        <v>35669</v>
      </c>
      <c r="C123" s="12">
        <f t="shared" si="11"/>
        <v>8</v>
      </c>
      <c r="D123" s="5">
        <v>195000</v>
      </c>
    </row>
    <row r="124" spans="1:4">
      <c r="A124" s="1">
        <v>35670</v>
      </c>
      <c r="B124" s="4">
        <v>35670</v>
      </c>
      <c r="C124" s="12">
        <f t="shared" si="11"/>
        <v>8</v>
      </c>
      <c r="D124" s="5">
        <v>189000</v>
      </c>
    </row>
    <row r="125" spans="1:4">
      <c r="A125" s="1">
        <v>35671</v>
      </c>
      <c r="B125" s="4">
        <v>35671</v>
      </c>
      <c r="C125" s="12">
        <f t="shared" si="11"/>
        <v>8</v>
      </c>
      <c r="D125" s="5">
        <v>187000</v>
      </c>
    </row>
    <row r="126" spans="1:4">
      <c r="A126" s="1">
        <v>35672</v>
      </c>
      <c r="B126" s="4">
        <v>35672</v>
      </c>
      <c r="C126" s="12">
        <f t="shared" si="11"/>
        <v>8</v>
      </c>
      <c r="D126" s="5">
        <v>188000</v>
      </c>
    </row>
    <row r="127" spans="1:4">
      <c r="A127" s="1">
        <v>35673</v>
      </c>
      <c r="B127" s="4">
        <v>35673</v>
      </c>
      <c r="C127" s="12">
        <f t="shared" si="11"/>
        <v>8</v>
      </c>
      <c r="D127" s="5">
        <v>188000</v>
      </c>
    </row>
    <row r="128" spans="1:4">
      <c r="A128" s="1">
        <v>35674</v>
      </c>
      <c r="B128" s="4">
        <v>35674</v>
      </c>
      <c r="C128" s="12">
        <f t="shared" si="11"/>
        <v>9</v>
      </c>
      <c r="D128" s="5">
        <v>193000</v>
      </c>
    </row>
    <row r="129" spans="1:4">
      <c r="A129" s="1">
        <v>35675</v>
      </c>
      <c r="B129" s="4">
        <v>35675</v>
      </c>
      <c r="C129" s="12">
        <f t="shared" si="11"/>
        <v>9</v>
      </c>
      <c r="D129" s="5">
        <v>190000</v>
      </c>
    </row>
    <row r="130" spans="1:4">
      <c r="A130" s="1">
        <v>35676</v>
      </c>
      <c r="B130" s="4">
        <v>35676</v>
      </c>
      <c r="C130" s="12">
        <f t="shared" si="11"/>
        <v>9</v>
      </c>
      <c r="D130" s="5">
        <v>194000</v>
      </c>
    </row>
    <row r="131" spans="1:4">
      <c r="A131" s="1">
        <v>35677</v>
      </c>
      <c r="B131" s="4">
        <v>35677</v>
      </c>
      <c r="C131" s="12">
        <f t="shared" si="11"/>
        <v>9</v>
      </c>
      <c r="D131" s="5">
        <v>197000</v>
      </c>
    </row>
    <row r="132" spans="1:4">
      <c r="A132" s="1">
        <v>35678</v>
      </c>
      <c r="B132" s="4">
        <v>35678</v>
      </c>
      <c r="C132" s="12">
        <f t="shared" si="11"/>
        <v>9</v>
      </c>
      <c r="D132" s="5">
        <v>193000</v>
      </c>
    </row>
    <row r="133" spans="1:4">
      <c r="A133" s="1">
        <v>35679</v>
      </c>
      <c r="B133" s="4">
        <v>35679</v>
      </c>
      <c r="C133" s="12">
        <f t="shared" si="11"/>
        <v>9</v>
      </c>
      <c r="D133" s="5">
        <v>197000</v>
      </c>
    </row>
    <row r="134" spans="1:4">
      <c r="A134" s="1">
        <v>35680</v>
      </c>
      <c r="B134" s="4">
        <v>35680</v>
      </c>
      <c r="C134" s="12">
        <f t="shared" ref="C134:C197" si="12">IF(B134&lt;&gt;"",MONTH(B134),0)</f>
        <v>9</v>
      </c>
      <c r="D134" s="5">
        <v>197000</v>
      </c>
    </row>
    <row r="135" spans="1:4">
      <c r="A135" s="1">
        <v>35681</v>
      </c>
      <c r="B135" s="4">
        <v>35681</v>
      </c>
      <c r="C135" s="12">
        <f t="shared" si="12"/>
        <v>9</v>
      </c>
      <c r="D135" s="5">
        <v>196000</v>
      </c>
    </row>
    <row r="136" spans="1:4">
      <c r="A136" s="1">
        <v>35682</v>
      </c>
      <c r="B136" s="4">
        <v>35682</v>
      </c>
      <c r="C136" s="12">
        <f t="shared" si="12"/>
        <v>9</v>
      </c>
      <c r="D136" s="5">
        <v>201000</v>
      </c>
    </row>
    <row r="137" spans="1:4">
      <c r="A137" s="1">
        <v>35683</v>
      </c>
      <c r="B137" s="4">
        <v>35683</v>
      </c>
      <c r="C137" s="12">
        <f t="shared" si="12"/>
        <v>9</v>
      </c>
      <c r="D137" s="5">
        <v>201000</v>
      </c>
    </row>
    <row r="138" spans="1:4">
      <c r="A138" s="1">
        <v>35684</v>
      </c>
      <c r="B138" s="4">
        <v>35684</v>
      </c>
      <c r="C138" s="12">
        <f t="shared" si="12"/>
        <v>9</v>
      </c>
      <c r="D138" s="5">
        <v>188000</v>
      </c>
    </row>
    <row r="139" spans="1:4">
      <c r="A139" s="1">
        <v>35685</v>
      </c>
      <c r="B139" s="4">
        <v>35685</v>
      </c>
      <c r="C139" s="12">
        <f t="shared" si="12"/>
        <v>9</v>
      </c>
      <c r="D139" s="5">
        <v>164000</v>
      </c>
    </row>
    <row r="140" spans="1:4">
      <c r="A140" s="1">
        <v>35686</v>
      </c>
      <c r="B140" s="4">
        <v>35686</v>
      </c>
      <c r="C140" s="12">
        <f t="shared" si="12"/>
        <v>9</v>
      </c>
      <c r="D140" s="5">
        <v>169000</v>
      </c>
    </row>
    <row r="141" spans="1:4">
      <c r="A141" s="1">
        <v>35687</v>
      </c>
      <c r="B141" s="4">
        <v>35687</v>
      </c>
      <c r="C141" s="12">
        <f t="shared" si="12"/>
        <v>9</v>
      </c>
      <c r="D141" s="5">
        <v>169000</v>
      </c>
    </row>
    <row r="142" spans="1:4">
      <c r="A142" s="1">
        <v>35688</v>
      </c>
      <c r="B142" s="4">
        <v>35688</v>
      </c>
      <c r="C142" s="12">
        <f t="shared" si="12"/>
        <v>9</v>
      </c>
      <c r="D142" s="5">
        <v>175000</v>
      </c>
    </row>
    <row r="143" spans="1:4">
      <c r="A143" s="1">
        <v>35689</v>
      </c>
      <c r="B143" s="4">
        <v>35689</v>
      </c>
      <c r="C143" s="12">
        <f t="shared" si="12"/>
        <v>9</v>
      </c>
      <c r="D143" s="5">
        <v>171000</v>
      </c>
    </row>
    <row r="144" spans="1:4">
      <c r="A144" s="1">
        <v>35690</v>
      </c>
      <c r="B144" s="4">
        <v>35690</v>
      </c>
      <c r="C144" s="12">
        <f t="shared" si="12"/>
        <v>9</v>
      </c>
      <c r="D144" s="5">
        <v>166000</v>
      </c>
    </row>
    <row r="145" spans="1:4">
      <c r="A145" s="1">
        <v>35691</v>
      </c>
      <c r="B145" s="4">
        <v>35691</v>
      </c>
      <c r="C145" s="12">
        <f t="shared" si="12"/>
        <v>9</v>
      </c>
      <c r="D145" s="5">
        <v>184000</v>
      </c>
    </row>
    <row r="146" spans="1:4">
      <c r="A146" s="1">
        <v>35692</v>
      </c>
      <c r="B146" s="4">
        <v>35692</v>
      </c>
      <c r="C146" s="12">
        <f t="shared" si="12"/>
        <v>9</v>
      </c>
      <c r="D146" s="5">
        <v>192000</v>
      </c>
    </row>
    <row r="147" spans="1:4">
      <c r="A147" s="1">
        <v>35693</v>
      </c>
      <c r="B147" s="4">
        <v>35693</v>
      </c>
      <c r="C147" s="12">
        <f t="shared" si="12"/>
        <v>9</v>
      </c>
      <c r="D147" s="5">
        <v>182000</v>
      </c>
    </row>
    <row r="148" spans="1:4">
      <c r="A148" s="1">
        <v>35694</v>
      </c>
      <c r="B148" s="4">
        <v>35694</v>
      </c>
      <c r="C148" s="12">
        <f t="shared" si="12"/>
        <v>9</v>
      </c>
      <c r="D148" s="5">
        <v>182000</v>
      </c>
    </row>
    <row r="149" spans="1:4">
      <c r="A149" s="1">
        <v>35695</v>
      </c>
      <c r="B149" s="4">
        <v>35695</v>
      </c>
      <c r="C149" s="12">
        <f t="shared" si="12"/>
        <v>9</v>
      </c>
      <c r="D149" s="5">
        <v>180000</v>
      </c>
    </row>
    <row r="150" spans="1:4">
      <c r="A150" s="1">
        <v>35696</v>
      </c>
      <c r="B150" s="4">
        <v>35696</v>
      </c>
      <c r="C150" s="12">
        <f t="shared" si="12"/>
        <v>9</v>
      </c>
      <c r="D150" s="5">
        <v>184000</v>
      </c>
    </row>
    <row r="151" spans="1:4">
      <c r="A151" s="1">
        <v>35697</v>
      </c>
      <c r="B151" s="4">
        <v>35697</v>
      </c>
      <c r="C151" s="12">
        <f t="shared" si="12"/>
        <v>9</v>
      </c>
      <c r="D151" s="5">
        <v>198000</v>
      </c>
    </row>
    <row r="152" spans="1:4">
      <c r="A152" s="1">
        <v>35698</v>
      </c>
      <c r="B152" s="4">
        <v>35698</v>
      </c>
      <c r="C152" s="12">
        <f t="shared" si="12"/>
        <v>9</v>
      </c>
      <c r="D152" s="5">
        <v>187000</v>
      </c>
    </row>
    <row r="153" spans="1:4">
      <c r="A153" s="1">
        <v>35699</v>
      </c>
      <c r="B153" s="4">
        <v>35699</v>
      </c>
      <c r="C153" s="12">
        <f t="shared" si="12"/>
        <v>9</v>
      </c>
      <c r="D153" s="5">
        <v>183000</v>
      </c>
    </row>
    <row r="154" spans="1:4">
      <c r="A154" s="1">
        <v>35700</v>
      </c>
      <c r="B154" s="4">
        <v>35700</v>
      </c>
      <c r="C154" s="12">
        <f t="shared" si="12"/>
        <v>9</v>
      </c>
      <c r="D154" s="5">
        <v>185000</v>
      </c>
    </row>
    <row r="155" spans="1:4">
      <c r="A155" s="1">
        <v>35701</v>
      </c>
      <c r="B155" s="4">
        <v>35701</v>
      </c>
      <c r="C155" s="12">
        <f t="shared" si="12"/>
        <v>9</v>
      </c>
      <c r="D155" s="5">
        <v>186000</v>
      </c>
    </row>
    <row r="156" spans="1:4">
      <c r="A156" s="1">
        <v>35702</v>
      </c>
      <c r="B156" s="4">
        <v>35702</v>
      </c>
      <c r="C156" s="12">
        <f t="shared" si="12"/>
        <v>9</v>
      </c>
      <c r="D156" s="5">
        <v>194000</v>
      </c>
    </row>
    <row r="157" spans="1:4">
      <c r="A157" s="1">
        <v>35703</v>
      </c>
      <c r="B157" s="4">
        <v>35703</v>
      </c>
      <c r="C157" s="12">
        <f t="shared" si="12"/>
        <v>9</v>
      </c>
      <c r="D157" s="5">
        <v>194000</v>
      </c>
    </row>
    <row r="158" spans="1:4">
      <c r="A158" s="1">
        <v>35704</v>
      </c>
      <c r="B158" s="4">
        <v>35704</v>
      </c>
      <c r="C158" s="12">
        <f t="shared" si="12"/>
        <v>10</v>
      </c>
      <c r="D158" s="5">
        <v>205000</v>
      </c>
    </row>
    <row r="159" spans="1:4">
      <c r="A159" s="1">
        <v>35705</v>
      </c>
      <c r="B159" s="4">
        <v>35705</v>
      </c>
      <c r="C159" s="12">
        <f t="shared" si="12"/>
        <v>10</v>
      </c>
      <c r="D159" s="5">
        <v>207000</v>
      </c>
    </row>
    <row r="160" spans="1:4">
      <c r="A160" s="1">
        <v>35706</v>
      </c>
      <c r="B160" s="4">
        <v>35706</v>
      </c>
      <c r="C160" s="12">
        <f t="shared" si="12"/>
        <v>10</v>
      </c>
      <c r="D160" s="5">
        <v>187000</v>
      </c>
    </row>
    <row r="161" spans="1:4">
      <c r="A161" s="1">
        <v>35707</v>
      </c>
      <c r="B161" s="4">
        <v>35707</v>
      </c>
      <c r="C161" s="12">
        <f t="shared" si="12"/>
        <v>10</v>
      </c>
      <c r="D161" s="5">
        <v>187000</v>
      </c>
    </row>
    <row r="162" spans="1:4">
      <c r="A162" s="1">
        <v>35708</v>
      </c>
      <c r="B162" s="4">
        <v>35708</v>
      </c>
      <c r="C162" s="12">
        <f t="shared" si="12"/>
        <v>10</v>
      </c>
      <c r="D162" s="5">
        <v>187000</v>
      </c>
    </row>
    <row r="163" spans="1:4">
      <c r="A163" s="1">
        <v>35709</v>
      </c>
      <c r="B163" s="4">
        <v>35709</v>
      </c>
      <c r="C163" s="12">
        <f t="shared" si="12"/>
        <v>10</v>
      </c>
      <c r="D163" s="5">
        <v>187000</v>
      </c>
    </row>
    <row r="164" spans="1:4">
      <c r="A164" s="1">
        <v>35710</v>
      </c>
      <c r="B164" s="4">
        <v>35710</v>
      </c>
      <c r="C164" s="12">
        <f t="shared" si="12"/>
        <v>10</v>
      </c>
      <c r="D164" s="5">
        <v>182000</v>
      </c>
    </row>
    <row r="165" spans="1:4">
      <c r="A165" s="1">
        <v>35711</v>
      </c>
      <c r="B165" s="4">
        <v>35711</v>
      </c>
      <c r="C165" s="12">
        <f t="shared" si="12"/>
        <v>10</v>
      </c>
      <c r="D165" s="5">
        <v>183000</v>
      </c>
    </row>
    <row r="166" spans="1:4">
      <c r="A166" s="1">
        <v>35712</v>
      </c>
      <c r="B166" s="4">
        <v>35712</v>
      </c>
      <c r="C166" s="12">
        <f t="shared" si="12"/>
        <v>10</v>
      </c>
      <c r="D166" s="5">
        <v>174000</v>
      </c>
    </row>
    <row r="167" spans="1:4">
      <c r="A167" s="1">
        <v>35713</v>
      </c>
      <c r="B167" s="4">
        <v>35713</v>
      </c>
      <c r="C167" s="12">
        <f t="shared" si="12"/>
        <v>10</v>
      </c>
      <c r="D167" s="5">
        <v>180000</v>
      </c>
    </row>
    <row r="168" spans="1:4">
      <c r="A168" s="1">
        <v>35714</v>
      </c>
      <c r="B168" s="4">
        <v>35714</v>
      </c>
      <c r="C168" s="12">
        <f t="shared" si="12"/>
        <v>10</v>
      </c>
      <c r="D168" s="5">
        <v>182000</v>
      </c>
    </row>
    <row r="169" spans="1:4">
      <c r="A169" s="1">
        <v>35715</v>
      </c>
      <c r="B169" s="4">
        <v>35715</v>
      </c>
      <c r="C169" s="12">
        <f t="shared" si="12"/>
        <v>10</v>
      </c>
      <c r="D169" s="5">
        <v>182000</v>
      </c>
    </row>
    <row r="170" spans="1:4">
      <c r="A170" s="1">
        <v>35716</v>
      </c>
      <c r="B170" s="4">
        <v>35716</v>
      </c>
      <c r="C170" s="12">
        <f t="shared" si="12"/>
        <v>10</v>
      </c>
      <c r="D170" s="5">
        <v>193000</v>
      </c>
    </row>
    <row r="171" spans="1:4">
      <c r="A171" s="1">
        <v>35717</v>
      </c>
      <c r="B171" s="4">
        <v>35717</v>
      </c>
      <c r="C171" s="12">
        <f t="shared" si="12"/>
        <v>10</v>
      </c>
      <c r="D171" s="5">
        <v>203000</v>
      </c>
    </row>
    <row r="172" spans="1:4">
      <c r="A172" s="1">
        <v>35718</v>
      </c>
      <c r="B172" s="4">
        <v>35718</v>
      </c>
      <c r="C172" s="12">
        <f t="shared" si="12"/>
        <v>10</v>
      </c>
      <c r="D172" s="5">
        <v>206000</v>
      </c>
    </row>
    <row r="173" spans="1:4">
      <c r="A173" s="1">
        <v>35719</v>
      </c>
      <c r="B173" s="4">
        <v>35719</v>
      </c>
      <c r="C173" s="12">
        <f t="shared" si="12"/>
        <v>10</v>
      </c>
      <c r="D173" s="5">
        <v>203000</v>
      </c>
    </row>
    <row r="174" spans="1:4">
      <c r="A174" s="1">
        <v>35720</v>
      </c>
      <c r="B174" s="4">
        <v>35720</v>
      </c>
      <c r="C174" s="12">
        <f t="shared" si="12"/>
        <v>10</v>
      </c>
      <c r="D174" s="5">
        <v>186000</v>
      </c>
    </row>
    <row r="175" spans="1:4">
      <c r="A175" s="1">
        <v>35721</v>
      </c>
      <c r="B175" s="4">
        <v>35721</v>
      </c>
      <c r="C175" s="12">
        <f t="shared" si="12"/>
        <v>10</v>
      </c>
      <c r="D175" s="5">
        <v>191000</v>
      </c>
    </row>
    <row r="176" spans="1:4">
      <c r="A176" s="1">
        <v>35722</v>
      </c>
      <c r="B176" s="4">
        <v>35722</v>
      </c>
      <c r="C176" s="12">
        <f t="shared" si="12"/>
        <v>10</v>
      </c>
      <c r="D176" s="5">
        <v>201000</v>
      </c>
    </row>
    <row r="177" spans="1:4">
      <c r="A177" s="1">
        <v>35723</v>
      </c>
      <c r="B177" s="4">
        <v>35723</v>
      </c>
      <c r="C177" s="12">
        <f t="shared" si="12"/>
        <v>10</v>
      </c>
      <c r="D177" s="5">
        <v>210000</v>
      </c>
    </row>
    <row r="178" spans="1:4">
      <c r="A178" s="1">
        <v>35724</v>
      </c>
      <c r="B178" s="4">
        <v>35724</v>
      </c>
      <c r="C178" s="12">
        <f t="shared" si="12"/>
        <v>10</v>
      </c>
      <c r="D178" s="5">
        <v>206000</v>
      </c>
    </row>
    <row r="179" spans="1:4">
      <c r="A179" s="1">
        <v>35725</v>
      </c>
      <c r="B179" s="4">
        <v>35725</v>
      </c>
      <c r="C179" s="12">
        <f t="shared" si="12"/>
        <v>10</v>
      </c>
      <c r="D179" s="5">
        <v>205000</v>
      </c>
    </row>
    <row r="180" spans="1:4">
      <c r="A180" s="1">
        <v>35726</v>
      </c>
      <c r="B180" s="4">
        <v>35726</v>
      </c>
      <c r="C180" s="12">
        <f t="shared" si="12"/>
        <v>10</v>
      </c>
      <c r="D180" s="5">
        <v>196000</v>
      </c>
    </row>
    <row r="181" spans="1:4">
      <c r="A181" s="1">
        <v>35727</v>
      </c>
      <c r="B181" s="4">
        <v>35727</v>
      </c>
      <c r="C181" s="12">
        <f t="shared" si="12"/>
        <v>10</v>
      </c>
      <c r="D181" s="5">
        <v>205000</v>
      </c>
    </row>
    <row r="182" spans="1:4">
      <c r="A182" s="1">
        <v>35728</v>
      </c>
      <c r="B182" s="4">
        <v>35728</v>
      </c>
      <c r="C182" s="12">
        <f t="shared" si="12"/>
        <v>10</v>
      </c>
      <c r="D182" s="5">
        <v>219000</v>
      </c>
    </row>
    <row r="183" spans="1:4">
      <c r="A183" s="1">
        <v>35729</v>
      </c>
      <c r="B183" s="4">
        <v>35729</v>
      </c>
      <c r="C183" s="12">
        <f t="shared" si="12"/>
        <v>10</v>
      </c>
      <c r="D183" s="5">
        <v>210000</v>
      </c>
    </row>
    <row r="184" spans="1:4">
      <c r="A184" s="1">
        <v>35730</v>
      </c>
      <c r="B184" s="4">
        <v>35730</v>
      </c>
      <c r="C184" s="12">
        <f t="shared" si="12"/>
        <v>10</v>
      </c>
      <c r="D184" s="5">
        <v>209000</v>
      </c>
    </row>
    <row r="185" spans="1:4">
      <c r="A185" s="1">
        <v>35731</v>
      </c>
      <c r="B185" s="4">
        <v>35731</v>
      </c>
      <c r="C185" s="12">
        <f t="shared" si="12"/>
        <v>10</v>
      </c>
      <c r="D185" s="5">
        <v>223000</v>
      </c>
    </row>
    <row r="186" spans="1:4">
      <c r="A186" s="1">
        <v>35732</v>
      </c>
      <c r="B186" s="4">
        <v>35732</v>
      </c>
      <c r="C186" s="12">
        <f t="shared" si="12"/>
        <v>10</v>
      </c>
      <c r="D186" s="5">
        <v>222000</v>
      </c>
    </row>
    <row r="187" spans="1:4">
      <c r="A187" s="1">
        <v>35733</v>
      </c>
      <c r="B187" s="4">
        <v>35733</v>
      </c>
      <c r="C187" s="12">
        <f t="shared" si="12"/>
        <v>10</v>
      </c>
      <c r="D187" s="5">
        <v>207000</v>
      </c>
    </row>
    <row r="188" spans="1:4">
      <c r="A188" s="1">
        <v>35734</v>
      </c>
      <c r="B188" s="4">
        <v>35734</v>
      </c>
      <c r="C188" s="12">
        <f t="shared" si="12"/>
        <v>10</v>
      </c>
      <c r="D188" s="5">
        <v>202000</v>
      </c>
    </row>
    <row r="189" spans="1:4">
      <c r="A189" s="1">
        <v>35735</v>
      </c>
      <c r="B189" s="4">
        <v>35735</v>
      </c>
      <c r="C189" s="12">
        <f t="shared" si="12"/>
        <v>11</v>
      </c>
      <c r="D189" s="5">
        <v>208000</v>
      </c>
    </row>
    <row r="190" spans="1:4">
      <c r="A190" s="1">
        <v>35736</v>
      </c>
      <c r="B190" s="4">
        <v>35736</v>
      </c>
      <c r="C190" s="12">
        <f t="shared" si="12"/>
        <v>11</v>
      </c>
      <c r="D190" s="5">
        <v>203000</v>
      </c>
    </row>
    <row r="191" spans="1:4">
      <c r="A191" s="1">
        <v>35737</v>
      </c>
      <c r="B191" s="4">
        <v>35737</v>
      </c>
      <c r="C191" s="12">
        <f t="shared" si="12"/>
        <v>11</v>
      </c>
      <c r="D191" s="5">
        <v>192000</v>
      </c>
    </row>
    <row r="192" spans="1:4">
      <c r="A192" s="1">
        <v>35738</v>
      </c>
      <c r="B192" s="4">
        <v>35738</v>
      </c>
      <c r="C192" s="12">
        <f t="shared" si="12"/>
        <v>11</v>
      </c>
      <c r="D192" s="5">
        <v>188000</v>
      </c>
    </row>
    <row r="193" spans="1:4">
      <c r="A193" s="1">
        <v>35739</v>
      </c>
      <c r="B193" s="4">
        <v>35739</v>
      </c>
      <c r="C193" s="12">
        <f t="shared" si="12"/>
        <v>11</v>
      </c>
      <c r="D193" s="5">
        <v>192000</v>
      </c>
    </row>
    <row r="194" spans="1:4">
      <c r="A194" s="1">
        <v>35740</v>
      </c>
      <c r="B194" s="4">
        <v>35740</v>
      </c>
      <c r="C194" s="12">
        <f t="shared" si="12"/>
        <v>11</v>
      </c>
      <c r="D194" s="5">
        <v>191000</v>
      </c>
    </row>
    <row r="195" spans="1:4">
      <c r="A195" s="1">
        <v>35741</v>
      </c>
      <c r="B195" s="4">
        <v>35741</v>
      </c>
      <c r="C195" s="12">
        <f t="shared" si="12"/>
        <v>11</v>
      </c>
      <c r="D195" s="5">
        <v>203000</v>
      </c>
    </row>
    <row r="196" spans="1:4">
      <c r="A196" s="1">
        <v>35742</v>
      </c>
      <c r="B196" s="4">
        <v>35742</v>
      </c>
      <c r="C196" s="12">
        <f t="shared" si="12"/>
        <v>11</v>
      </c>
      <c r="D196" s="5">
        <v>203000</v>
      </c>
    </row>
    <row r="197" spans="1:4">
      <c r="A197" s="1">
        <v>35743</v>
      </c>
      <c r="B197" s="4">
        <v>35743</v>
      </c>
      <c r="C197" s="12">
        <f t="shared" si="12"/>
        <v>11</v>
      </c>
      <c r="D197" s="5">
        <v>204000</v>
      </c>
    </row>
    <row r="198" spans="1:4">
      <c r="A198" s="1">
        <v>35744</v>
      </c>
      <c r="B198" s="4">
        <v>35744</v>
      </c>
      <c r="C198" s="12">
        <f t="shared" ref="C198:C261" si="13">IF(B198&lt;&gt;"",MONTH(B198),0)</f>
        <v>11</v>
      </c>
      <c r="D198" s="5">
        <v>202000</v>
      </c>
    </row>
    <row r="199" spans="1:4">
      <c r="A199" s="1">
        <v>35745</v>
      </c>
      <c r="B199" s="4">
        <v>35745</v>
      </c>
      <c r="C199" s="12">
        <f t="shared" si="13"/>
        <v>11</v>
      </c>
      <c r="D199" s="5">
        <v>195000</v>
      </c>
    </row>
    <row r="200" spans="1:4">
      <c r="A200" s="1">
        <v>35746</v>
      </c>
      <c r="B200" s="4">
        <v>35746</v>
      </c>
      <c r="C200" s="12">
        <f t="shared" si="13"/>
        <v>11</v>
      </c>
      <c r="D200" s="5">
        <v>190000</v>
      </c>
    </row>
    <row r="201" spans="1:4">
      <c r="A201" s="1">
        <v>35747</v>
      </c>
      <c r="B201" s="4">
        <v>35747</v>
      </c>
      <c r="C201" s="12">
        <f t="shared" si="13"/>
        <v>11</v>
      </c>
      <c r="D201" s="5">
        <v>191000</v>
      </c>
    </row>
    <row r="202" spans="1:4">
      <c r="A202" s="1">
        <v>35748</v>
      </c>
      <c r="B202" s="4">
        <v>35748</v>
      </c>
      <c r="C202" s="12">
        <f t="shared" si="13"/>
        <v>11</v>
      </c>
      <c r="D202" s="5">
        <v>178000</v>
      </c>
    </row>
    <row r="203" spans="1:4">
      <c r="A203" s="1">
        <v>35749</v>
      </c>
      <c r="B203" s="4">
        <v>35749</v>
      </c>
      <c r="C203" s="12">
        <f t="shared" si="13"/>
        <v>11</v>
      </c>
      <c r="D203" s="5">
        <v>181000</v>
      </c>
    </row>
    <row r="204" spans="1:4">
      <c r="A204" s="1">
        <v>35750</v>
      </c>
      <c r="B204" s="4">
        <v>35750</v>
      </c>
      <c r="C204" s="12">
        <f t="shared" si="13"/>
        <v>11</v>
      </c>
      <c r="D204" s="5">
        <v>183000</v>
      </c>
    </row>
    <row r="205" spans="1:4">
      <c r="A205" s="1">
        <v>35751</v>
      </c>
      <c r="B205" s="4">
        <v>35751</v>
      </c>
      <c r="C205" s="12">
        <f t="shared" si="13"/>
        <v>11</v>
      </c>
      <c r="D205" s="5">
        <v>181000</v>
      </c>
    </row>
    <row r="206" spans="1:4">
      <c r="A206" s="1">
        <v>35752</v>
      </c>
      <c r="B206" s="4">
        <v>35752</v>
      </c>
      <c r="C206" s="12">
        <f t="shared" si="13"/>
        <v>11</v>
      </c>
      <c r="D206" s="5">
        <v>185000</v>
      </c>
    </row>
    <row r="207" spans="1:4">
      <c r="A207" s="1">
        <v>35753</v>
      </c>
      <c r="B207" s="4">
        <v>35753</v>
      </c>
      <c r="C207" s="12">
        <f t="shared" si="13"/>
        <v>11</v>
      </c>
      <c r="D207" s="5">
        <v>189000</v>
      </c>
    </row>
    <row r="208" spans="1:4">
      <c r="A208" s="1">
        <v>35754</v>
      </c>
      <c r="B208" s="4">
        <v>35754</v>
      </c>
      <c r="C208" s="12">
        <f t="shared" si="13"/>
        <v>11</v>
      </c>
      <c r="D208" s="5">
        <v>188000</v>
      </c>
    </row>
    <row r="209" spans="1:4">
      <c r="A209" s="1">
        <v>35755</v>
      </c>
      <c r="B209" s="4">
        <v>35755</v>
      </c>
      <c r="C209" s="12">
        <f t="shared" si="13"/>
        <v>11</v>
      </c>
      <c r="D209" s="5">
        <v>193000</v>
      </c>
    </row>
    <row r="210" spans="1:4">
      <c r="A210" s="1">
        <v>35756</v>
      </c>
      <c r="B210" s="4">
        <v>35756</v>
      </c>
      <c r="C210" s="12">
        <f t="shared" si="13"/>
        <v>11</v>
      </c>
      <c r="D210" s="5">
        <v>196000</v>
      </c>
    </row>
    <row r="211" spans="1:4">
      <c r="A211" s="1">
        <v>35757</v>
      </c>
      <c r="B211" s="4">
        <v>35757</v>
      </c>
      <c r="C211" s="12">
        <f t="shared" si="13"/>
        <v>11</v>
      </c>
      <c r="D211" s="5">
        <v>194000</v>
      </c>
    </row>
    <row r="212" spans="1:4">
      <c r="A212" s="1">
        <v>35758</v>
      </c>
      <c r="B212" s="4">
        <v>35758</v>
      </c>
      <c r="C212" s="12">
        <f t="shared" si="13"/>
        <v>11</v>
      </c>
      <c r="D212" s="5">
        <v>198000</v>
      </c>
    </row>
    <row r="213" spans="1:4">
      <c r="A213" s="1">
        <v>35759</v>
      </c>
      <c r="B213" s="4">
        <v>35759</v>
      </c>
      <c r="C213" s="12">
        <f t="shared" si="13"/>
        <v>11</v>
      </c>
      <c r="D213" s="5">
        <v>194000</v>
      </c>
    </row>
    <row r="214" spans="1:4">
      <c r="A214" s="1">
        <v>35760</v>
      </c>
      <c r="B214" s="4">
        <v>35760</v>
      </c>
      <c r="C214" s="12">
        <f t="shared" si="13"/>
        <v>11</v>
      </c>
      <c r="D214" s="5">
        <v>181000</v>
      </c>
    </row>
    <row r="215" spans="1:4">
      <c r="A215" s="1">
        <v>35761</v>
      </c>
      <c r="B215" s="4">
        <v>35761</v>
      </c>
      <c r="C215" s="12">
        <f t="shared" si="13"/>
        <v>11</v>
      </c>
      <c r="D215" s="5">
        <v>201000</v>
      </c>
    </row>
    <row r="216" spans="1:4">
      <c r="A216" s="1">
        <v>35762</v>
      </c>
      <c r="B216" s="4">
        <v>35762</v>
      </c>
      <c r="C216" s="12">
        <f t="shared" si="13"/>
        <v>11</v>
      </c>
      <c r="D216" s="5">
        <v>199000</v>
      </c>
    </row>
    <row r="217" spans="1:4">
      <c r="A217" s="1">
        <v>35763</v>
      </c>
      <c r="B217" s="4">
        <v>35763</v>
      </c>
      <c r="C217" s="12">
        <f t="shared" si="13"/>
        <v>11</v>
      </c>
      <c r="D217" s="5">
        <v>197000</v>
      </c>
    </row>
    <row r="218" spans="1:4">
      <c r="A218" s="1">
        <v>35764</v>
      </c>
      <c r="B218" s="4">
        <v>35764</v>
      </c>
      <c r="C218" s="12">
        <f t="shared" si="13"/>
        <v>11</v>
      </c>
      <c r="D218" s="5">
        <v>198000</v>
      </c>
    </row>
    <row r="219" spans="1:4">
      <c r="A219" s="1">
        <v>35765</v>
      </c>
      <c r="B219" s="4">
        <v>35765</v>
      </c>
      <c r="C219" s="12">
        <f t="shared" si="13"/>
        <v>12</v>
      </c>
      <c r="D219" s="5">
        <v>191000</v>
      </c>
    </row>
    <row r="220" spans="1:4">
      <c r="A220" s="1">
        <v>35766</v>
      </c>
      <c r="B220" s="4">
        <v>35766</v>
      </c>
      <c r="C220" s="12">
        <f t="shared" si="13"/>
        <v>12</v>
      </c>
      <c r="D220" s="5">
        <v>200000</v>
      </c>
    </row>
    <row r="221" spans="1:4">
      <c r="A221" s="1">
        <v>35767</v>
      </c>
      <c r="B221" s="4">
        <v>35767</v>
      </c>
      <c r="C221" s="12">
        <f t="shared" si="13"/>
        <v>12</v>
      </c>
      <c r="D221" s="5">
        <v>190000</v>
      </c>
    </row>
    <row r="222" spans="1:4">
      <c r="A222" s="1">
        <v>35768</v>
      </c>
      <c r="B222" s="4">
        <v>35768</v>
      </c>
      <c r="C222" s="12">
        <f t="shared" si="13"/>
        <v>12</v>
      </c>
      <c r="D222" s="5">
        <v>189000</v>
      </c>
    </row>
    <row r="223" spans="1:4">
      <c r="A223" s="1">
        <v>35769</v>
      </c>
      <c r="B223" s="4">
        <v>35769</v>
      </c>
      <c r="C223" s="12">
        <f t="shared" si="13"/>
        <v>12</v>
      </c>
      <c r="D223" s="5">
        <v>189000</v>
      </c>
    </row>
    <row r="224" spans="1:4">
      <c r="A224" s="1">
        <v>35770</v>
      </c>
      <c r="B224" s="4">
        <v>35770</v>
      </c>
      <c r="C224" s="12">
        <f t="shared" si="13"/>
        <v>12</v>
      </c>
      <c r="D224" s="5">
        <v>191000</v>
      </c>
    </row>
    <row r="225" spans="1:4">
      <c r="A225" s="1">
        <v>35771</v>
      </c>
      <c r="B225" s="4">
        <v>35771</v>
      </c>
      <c r="C225" s="12">
        <f t="shared" si="13"/>
        <v>12</v>
      </c>
      <c r="D225" s="5">
        <v>194000</v>
      </c>
    </row>
    <row r="226" spans="1:4">
      <c r="A226" s="1">
        <v>35772</v>
      </c>
      <c r="B226" s="4">
        <v>35772</v>
      </c>
      <c r="C226" s="12">
        <f t="shared" si="13"/>
        <v>12</v>
      </c>
      <c r="D226" s="5">
        <v>192000</v>
      </c>
    </row>
    <row r="227" spans="1:4">
      <c r="A227" s="1">
        <v>35773</v>
      </c>
      <c r="B227" s="4">
        <v>35773</v>
      </c>
      <c r="C227" s="12">
        <f t="shared" si="13"/>
        <v>12</v>
      </c>
      <c r="D227" s="5">
        <v>192000</v>
      </c>
    </row>
    <row r="228" spans="1:4">
      <c r="A228" s="1">
        <v>35774</v>
      </c>
      <c r="B228" s="4">
        <v>35774</v>
      </c>
      <c r="C228" s="12">
        <f t="shared" si="13"/>
        <v>12</v>
      </c>
      <c r="D228" s="5">
        <v>194000</v>
      </c>
    </row>
    <row r="229" spans="1:4">
      <c r="A229" s="1">
        <v>35775</v>
      </c>
      <c r="B229" s="4">
        <v>35775</v>
      </c>
      <c r="C229" s="12">
        <f t="shared" si="13"/>
        <v>12</v>
      </c>
      <c r="D229" s="5">
        <v>189000</v>
      </c>
    </row>
    <row r="230" spans="1:4">
      <c r="A230" s="1">
        <v>35776</v>
      </c>
      <c r="B230" s="4">
        <v>35776</v>
      </c>
      <c r="C230" s="12">
        <f t="shared" si="13"/>
        <v>12</v>
      </c>
      <c r="D230" s="5">
        <v>184000</v>
      </c>
    </row>
    <row r="231" spans="1:4">
      <c r="A231" s="1">
        <v>35777</v>
      </c>
      <c r="B231" s="4">
        <v>35777</v>
      </c>
      <c r="C231" s="12">
        <f t="shared" si="13"/>
        <v>12</v>
      </c>
      <c r="D231" s="5">
        <v>189000</v>
      </c>
    </row>
    <row r="232" spans="1:4">
      <c r="A232" s="1">
        <v>35778</v>
      </c>
      <c r="B232" s="4">
        <v>35778</v>
      </c>
      <c r="C232" s="12">
        <f t="shared" si="13"/>
        <v>12</v>
      </c>
      <c r="D232" s="5">
        <v>191000</v>
      </c>
    </row>
    <row r="233" spans="1:4">
      <c r="A233" s="1">
        <v>35779</v>
      </c>
      <c r="B233" s="4">
        <v>35779</v>
      </c>
      <c r="C233" s="12">
        <f t="shared" si="13"/>
        <v>12</v>
      </c>
      <c r="D233" s="5">
        <v>193000</v>
      </c>
    </row>
    <row r="234" spans="1:4">
      <c r="A234" s="1">
        <v>35780</v>
      </c>
      <c r="B234" s="4">
        <v>35780</v>
      </c>
      <c r="C234" s="12">
        <f t="shared" si="13"/>
        <v>12</v>
      </c>
      <c r="D234" s="5">
        <v>186000</v>
      </c>
    </row>
    <row r="235" spans="1:4">
      <c r="A235" s="1">
        <v>35781</v>
      </c>
      <c r="B235" s="4">
        <v>35781</v>
      </c>
      <c r="C235" s="12">
        <f t="shared" si="13"/>
        <v>12</v>
      </c>
      <c r="D235" s="5">
        <v>185000</v>
      </c>
    </row>
    <row r="236" spans="1:4">
      <c r="A236" s="1">
        <v>35782</v>
      </c>
      <c r="B236" s="4">
        <v>35782</v>
      </c>
      <c r="C236" s="12">
        <f t="shared" si="13"/>
        <v>12</v>
      </c>
      <c r="D236" s="5">
        <v>188000</v>
      </c>
    </row>
    <row r="237" spans="1:4">
      <c r="A237" s="1">
        <v>35783</v>
      </c>
      <c r="B237" s="4">
        <v>35783</v>
      </c>
      <c r="C237" s="12">
        <f t="shared" si="13"/>
        <v>12</v>
      </c>
      <c r="D237" s="5">
        <v>183000</v>
      </c>
    </row>
    <row r="238" spans="1:4">
      <c r="A238" s="1">
        <v>35784</v>
      </c>
      <c r="B238" s="4">
        <v>35784</v>
      </c>
      <c r="C238" s="12">
        <f t="shared" si="13"/>
        <v>12</v>
      </c>
      <c r="D238" s="5">
        <v>204000</v>
      </c>
    </row>
    <row r="239" spans="1:4">
      <c r="A239" s="1">
        <v>35785</v>
      </c>
      <c r="B239" s="4">
        <v>35785</v>
      </c>
      <c r="C239" s="12">
        <f t="shared" si="13"/>
        <v>12</v>
      </c>
      <c r="D239" s="5">
        <v>204000</v>
      </c>
    </row>
    <row r="240" spans="1:4">
      <c r="A240" s="1">
        <v>35786</v>
      </c>
      <c r="B240" s="4">
        <v>35786</v>
      </c>
      <c r="C240" s="12">
        <f t="shared" si="13"/>
        <v>12</v>
      </c>
      <c r="D240" s="5">
        <v>195000</v>
      </c>
    </row>
    <row r="241" spans="1:4">
      <c r="A241" s="1">
        <v>35787</v>
      </c>
      <c r="B241" s="4">
        <v>35787</v>
      </c>
      <c r="C241" s="12">
        <f t="shared" si="13"/>
        <v>12</v>
      </c>
      <c r="D241" s="5">
        <v>197000</v>
      </c>
    </row>
    <row r="242" spans="1:4">
      <c r="A242" s="1">
        <v>35788</v>
      </c>
      <c r="B242" s="4">
        <v>35788</v>
      </c>
      <c r="C242" s="12">
        <f t="shared" si="13"/>
        <v>12</v>
      </c>
      <c r="D242" s="5">
        <v>202000</v>
      </c>
    </row>
    <row r="243" spans="1:4">
      <c r="A243" s="1">
        <v>35789</v>
      </c>
      <c r="B243" s="4">
        <v>35789</v>
      </c>
      <c r="C243" s="12">
        <f t="shared" si="13"/>
        <v>12</v>
      </c>
      <c r="D243" s="5">
        <v>202000</v>
      </c>
    </row>
    <row r="244" spans="1:4">
      <c r="A244" s="1">
        <v>35790</v>
      </c>
      <c r="B244" s="4">
        <v>35790</v>
      </c>
      <c r="C244" s="12">
        <f t="shared" si="13"/>
        <v>12</v>
      </c>
      <c r="D244" s="5">
        <v>205000</v>
      </c>
    </row>
    <row r="245" spans="1:4">
      <c r="A245" s="1">
        <v>35791</v>
      </c>
      <c r="B245" s="4">
        <v>35791</v>
      </c>
      <c r="C245" s="12">
        <f t="shared" si="13"/>
        <v>12</v>
      </c>
      <c r="D245" s="5">
        <v>202000</v>
      </c>
    </row>
    <row r="246" spans="1:4">
      <c r="A246" s="1">
        <v>35792</v>
      </c>
      <c r="B246" s="4">
        <v>35792</v>
      </c>
      <c r="C246" s="12">
        <f t="shared" si="13"/>
        <v>12</v>
      </c>
      <c r="D246" s="5">
        <v>203000</v>
      </c>
    </row>
    <row r="247" spans="1:4">
      <c r="A247" s="1">
        <v>35793</v>
      </c>
      <c r="B247" s="4">
        <v>35793</v>
      </c>
      <c r="C247" s="12">
        <f t="shared" si="13"/>
        <v>12</v>
      </c>
      <c r="D247" s="5">
        <v>200000</v>
      </c>
    </row>
    <row r="248" spans="1:4">
      <c r="A248" s="1">
        <v>35794</v>
      </c>
      <c r="B248" s="4">
        <v>35794</v>
      </c>
      <c r="C248" s="12">
        <f t="shared" si="13"/>
        <v>12</v>
      </c>
      <c r="D248" s="5">
        <v>203000</v>
      </c>
    </row>
    <row r="249" spans="1:4">
      <c r="A249" s="1">
        <v>35795</v>
      </c>
      <c r="B249" s="4">
        <v>35795</v>
      </c>
      <c r="C249" s="28">
        <f t="shared" si="13"/>
        <v>12</v>
      </c>
      <c r="D249" s="5">
        <v>203000</v>
      </c>
    </row>
    <row r="250" spans="1:4" ht="33.75">
      <c r="A250" s="7" t="s">
        <v>1</v>
      </c>
      <c r="B250" s="8" t="s">
        <v>2</v>
      </c>
      <c r="C250" s="27" t="s">
        <v>14</v>
      </c>
      <c r="D250" s="9" t="s">
        <v>8</v>
      </c>
    </row>
    <row r="251" spans="1:4">
      <c r="A251" s="1">
        <v>35796</v>
      </c>
      <c r="B251" s="4">
        <v>35796</v>
      </c>
      <c r="C251" s="12">
        <f t="shared" si="13"/>
        <v>1</v>
      </c>
      <c r="D251" s="5">
        <v>204000</v>
      </c>
    </row>
    <row r="252" spans="1:4">
      <c r="A252" s="1">
        <v>35797</v>
      </c>
      <c r="B252" s="4">
        <v>35797</v>
      </c>
      <c r="C252" s="12">
        <f t="shared" si="13"/>
        <v>1</v>
      </c>
      <c r="D252" s="5">
        <v>202000</v>
      </c>
    </row>
    <row r="253" spans="1:4">
      <c r="A253" s="1">
        <v>35798</v>
      </c>
      <c r="B253" s="4">
        <v>35798</v>
      </c>
      <c r="C253" s="12">
        <f t="shared" si="13"/>
        <v>1</v>
      </c>
      <c r="D253" s="5">
        <v>197000</v>
      </c>
    </row>
    <row r="254" spans="1:4">
      <c r="A254" s="1">
        <v>35799</v>
      </c>
      <c r="B254" s="4">
        <v>35799</v>
      </c>
      <c r="C254" s="12">
        <f t="shared" si="13"/>
        <v>1</v>
      </c>
      <c r="D254" s="5">
        <v>198000</v>
      </c>
    </row>
    <row r="255" spans="1:4">
      <c r="A255" s="1">
        <v>35800</v>
      </c>
      <c r="B255" s="4">
        <v>35800</v>
      </c>
      <c r="C255" s="12">
        <f t="shared" si="13"/>
        <v>1</v>
      </c>
      <c r="D255" s="5">
        <v>199000</v>
      </c>
    </row>
    <row r="256" spans="1:4">
      <c r="A256" s="1">
        <v>35801</v>
      </c>
      <c r="B256" s="4">
        <v>35801</v>
      </c>
      <c r="C256" s="12">
        <f t="shared" si="13"/>
        <v>1</v>
      </c>
      <c r="D256" s="5">
        <v>200000</v>
      </c>
    </row>
    <row r="257" spans="1:4">
      <c r="A257" s="1">
        <v>35802</v>
      </c>
      <c r="B257" s="4">
        <v>35802</v>
      </c>
      <c r="C257" s="12">
        <f t="shared" si="13"/>
        <v>1</v>
      </c>
      <c r="D257" s="5">
        <v>196000</v>
      </c>
    </row>
    <row r="258" spans="1:4">
      <c r="A258" s="1">
        <v>35803</v>
      </c>
      <c r="B258" s="4">
        <v>35803</v>
      </c>
      <c r="C258" s="12">
        <f t="shared" si="13"/>
        <v>1</v>
      </c>
      <c r="D258" s="5">
        <v>195000</v>
      </c>
    </row>
    <row r="259" spans="1:4">
      <c r="A259" s="1">
        <v>35804</v>
      </c>
      <c r="B259" s="4">
        <v>35804</v>
      </c>
      <c r="C259" s="12">
        <f t="shared" si="13"/>
        <v>1</v>
      </c>
      <c r="D259" s="5">
        <v>193000</v>
      </c>
    </row>
    <row r="260" spans="1:4">
      <c r="A260" s="1">
        <v>35805</v>
      </c>
      <c r="B260" s="4">
        <v>35805</v>
      </c>
      <c r="C260" s="12">
        <f t="shared" si="13"/>
        <v>1</v>
      </c>
      <c r="D260" s="5">
        <v>193000</v>
      </c>
    </row>
    <row r="261" spans="1:4">
      <c r="A261" s="1">
        <v>35806</v>
      </c>
      <c r="B261" s="4">
        <v>35806</v>
      </c>
      <c r="C261" s="12">
        <f t="shared" si="13"/>
        <v>1</v>
      </c>
      <c r="D261" s="5">
        <v>193000</v>
      </c>
    </row>
    <row r="262" spans="1:4">
      <c r="A262" s="1">
        <v>35807</v>
      </c>
      <c r="B262" s="4">
        <v>35807</v>
      </c>
      <c r="C262" s="12">
        <f t="shared" ref="C262:C325" si="14">IF(B262&lt;&gt;"",MONTH(B262),0)</f>
        <v>1</v>
      </c>
      <c r="D262" s="5">
        <v>194000</v>
      </c>
    </row>
    <row r="263" spans="1:4">
      <c r="A263" s="1">
        <v>35808</v>
      </c>
      <c r="B263" s="4">
        <v>35808</v>
      </c>
      <c r="C263" s="12">
        <f t="shared" si="14"/>
        <v>1</v>
      </c>
      <c r="D263" s="5">
        <v>195000</v>
      </c>
    </row>
    <row r="264" spans="1:4">
      <c r="A264" s="1">
        <v>35809</v>
      </c>
      <c r="B264" s="4">
        <v>35809</v>
      </c>
      <c r="C264" s="12">
        <f t="shared" si="14"/>
        <v>1</v>
      </c>
      <c r="D264" s="5">
        <v>193000</v>
      </c>
    </row>
    <row r="265" spans="1:4">
      <c r="A265" s="1">
        <v>35810</v>
      </c>
      <c r="B265" s="4">
        <v>35810</v>
      </c>
      <c r="C265" s="12">
        <f t="shared" si="14"/>
        <v>1</v>
      </c>
      <c r="D265" s="5">
        <v>198000</v>
      </c>
    </row>
    <row r="266" spans="1:4">
      <c r="A266" s="1">
        <v>35811</v>
      </c>
      <c r="B266" s="4">
        <v>35811</v>
      </c>
      <c r="C266" s="12">
        <f t="shared" si="14"/>
        <v>1</v>
      </c>
      <c r="D266" s="5">
        <v>189000</v>
      </c>
    </row>
    <row r="267" spans="1:4">
      <c r="A267" s="1">
        <v>35812</v>
      </c>
      <c r="B267" s="4">
        <v>35812</v>
      </c>
      <c r="C267" s="12">
        <f t="shared" si="14"/>
        <v>1</v>
      </c>
      <c r="D267" s="5">
        <v>189000</v>
      </c>
    </row>
    <row r="268" spans="1:4">
      <c r="A268" s="1">
        <v>35813</v>
      </c>
      <c r="B268" s="4">
        <v>35813</v>
      </c>
      <c r="C268" s="12">
        <f t="shared" si="14"/>
        <v>1</v>
      </c>
      <c r="D268" s="5">
        <v>190000</v>
      </c>
    </row>
    <row r="269" spans="1:4">
      <c r="A269" s="1">
        <v>35814</v>
      </c>
      <c r="B269" s="4">
        <v>35814</v>
      </c>
      <c r="C269" s="12">
        <f t="shared" si="14"/>
        <v>1</v>
      </c>
      <c r="D269" s="5">
        <v>199000</v>
      </c>
    </row>
    <row r="270" spans="1:4">
      <c r="A270" s="1">
        <v>35815</v>
      </c>
      <c r="B270" s="4">
        <v>35815</v>
      </c>
      <c r="C270" s="12">
        <f t="shared" si="14"/>
        <v>1</v>
      </c>
      <c r="D270" s="5">
        <v>198000</v>
      </c>
    </row>
    <row r="271" spans="1:4">
      <c r="A271" s="1">
        <v>35816</v>
      </c>
      <c r="B271" s="4">
        <v>35816</v>
      </c>
      <c r="C271" s="12">
        <f t="shared" si="14"/>
        <v>1</v>
      </c>
      <c r="D271" s="5">
        <v>193000</v>
      </c>
    </row>
    <row r="272" spans="1:4">
      <c r="A272" s="1">
        <v>35817</v>
      </c>
      <c r="B272" s="4">
        <v>35817</v>
      </c>
      <c r="C272" s="12">
        <f t="shared" si="14"/>
        <v>1</v>
      </c>
      <c r="D272" s="5">
        <v>197000</v>
      </c>
    </row>
    <row r="273" spans="1:4">
      <c r="A273" s="1">
        <v>35818</v>
      </c>
      <c r="B273" s="4">
        <v>35818</v>
      </c>
      <c r="C273" s="12">
        <f t="shared" si="14"/>
        <v>1</v>
      </c>
      <c r="D273" s="5">
        <v>195000</v>
      </c>
    </row>
    <row r="274" spans="1:4">
      <c r="A274" s="1">
        <v>35819</v>
      </c>
      <c r="B274" s="4">
        <v>35819</v>
      </c>
      <c r="C274" s="12">
        <f t="shared" si="14"/>
        <v>1</v>
      </c>
      <c r="D274" s="5">
        <v>198000</v>
      </c>
    </row>
    <row r="275" spans="1:4">
      <c r="A275" s="1">
        <v>35820</v>
      </c>
      <c r="B275" s="4">
        <v>35820</v>
      </c>
      <c r="C275" s="12">
        <f t="shared" si="14"/>
        <v>1</v>
      </c>
      <c r="D275" s="5">
        <v>197000</v>
      </c>
    </row>
    <row r="276" spans="1:4">
      <c r="A276" s="1">
        <v>35821</v>
      </c>
      <c r="B276" s="4">
        <v>35821</v>
      </c>
      <c r="C276" s="12">
        <f t="shared" si="14"/>
        <v>1</v>
      </c>
      <c r="D276" s="5">
        <v>197000</v>
      </c>
    </row>
    <row r="277" spans="1:4">
      <c r="A277" s="1">
        <v>35822</v>
      </c>
      <c r="B277" s="4">
        <v>35822</v>
      </c>
      <c r="C277" s="12">
        <f t="shared" si="14"/>
        <v>1</v>
      </c>
      <c r="D277" s="5">
        <v>187000</v>
      </c>
    </row>
    <row r="278" spans="1:4">
      <c r="A278" s="1">
        <v>35823</v>
      </c>
      <c r="B278" s="4">
        <v>35823</v>
      </c>
      <c r="C278" s="12">
        <f t="shared" si="14"/>
        <v>1</v>
      </c>
      <c r="D278" s="5">
        <v>193000</v>
      </c>
    </row>
    <row r="279" spans="1:4">
      <c r="A279" s="1">
        <v>35824</v>
      </c>
      <c r="B279" s="4">
        <v>35824</v>
      </c>
      <c r="C279" s="12">
        <f t="shared" si="14"/>
        <v>1</v>
      </c>
      <c r="D279" s="5">
        <v>185000</v>
      </c>
    </row>
    <row r="280" spans="1:4">
      <c r="A280" s="1">
        <v>35825</v>
      </c>
      <c r="B280" s="4">
        <v>35825</v>
      </c>
      <c r="C280" s="12">
        <f t="shared" si="14"/>
        <v>1</v>
      </c>
      <c r="D280" s="5">
        <v>180000</v>
      </c>
    </row>
    <row r="281" spans="1:4">
      <c r="A281" s="1">
        <v>35826</v>
      </c>
      <c r="B281" s="4">
        <v>35826</v>
      </c>
      <c r="C281" s="12">
        <f t="shared" si="14"/>
        <v>1</v>
      </c>
      <c r="D281" s="5">
        <v>164000</v>
      </c>
    </row>
    <row r="282" spans="1:4">
      <c r="A282" s="1">
        <v>35827</v>
      </c>
      <c r="B282" s="4">
        <v>35827</v>
      </c>
      <c r="C282" s="12">
        <f t="shared" si="14"/>
        <v>2</v>
      </c>
      <c r="D282" s="5">
        <v>175000</v>
      </c>
    </row>
    <row r="283" spans="1:4">
      <c r="A283" s="1">
        <v>35828</v>
      </c>
      <c r="B283" s="4">
        <v>35828</v>
      </c>
      <c r="C283" s="12">
        <f t="shared" si="14"/>
        <v>2</v>
      </c>
      <c r="D283" s="5">
        <v>185000</v>
      </c>
    </row>
    <row r="284" spans="1:4">
      <c r="A284" s="1">
        <v>35829</v>
      </c>
      <c r="B284" s="4">
        <v>35829</v>
      </c>
      <c r="C284" s="12">
        <f t="shared" si="14"/>
        <v>2</v>
      </c>
      <c r="D284" s="5">
        <v>166000</v>
      </c>
    </row>
    <row r="285" spans="1:4">
      <c r="A285" s="1">
        <v>35830</v>
      </c>
      <c r="B285" s="4">
        <v>35830</v>
      </c>
      <c r="C285" s="12">
        <f t="shared" si="14"/>
        <v>2</v>
      </c>
      <c r="D285" s="5">
        <v>172000</v>
      </c>
    </row>
    <row r="286" spans="1:4">
      <c r="A286" s="1">
        <v>35831</v>
      </c>
      <c r="B286" s="4">
        <v>35831</v>
      </c>
      <c r="C286" s="12">
        <f t="shared" si="14"/>
        <v>2</v>
      </c>
      <c r="D286" s="5">
        <v>159000</v>
      </c>
    </row>
    <row r="287" spans="1:4">
      <c r="A287" s="1">
        <v>35832</v>
      </c>
      <c r="B287" s="4">
        <v>35832</v>
      </c>
      <c r="C287" s="12">
        <f t="shared" si="14"/>
        <v>2</v>
      </c>
      <c r="D287" s="5">
        <v>155000</v>
      </c>
    </row>
    <row r="288" spans="1:4">
      <c r="A288" s="1">
        <v>35833</v>
      </c>
      <c r="B288" s="4">
        <v>35833</v>
      </c>
      <c r="C288" s="12">
        <f t="shared" si="14"/>
        <v>2</v>
      </c>
      <c r="D288" s="5">
        <v>168000</v>
      </c>
    </row>
    <row r="289" spans="1:4">
      <c r="A289" s="1">
        <v>35834</v>
      </c>
      <c r="B289" s="4">
        <v>35834</v>
      </c>
      <c r="C289" s="12">
        <f t="shared" si="14"/>
        <v>2</v>
      </c>
      <c r="D289" s="5">
        <v>183000</v>
      </c>
    </row>
    <row r="290" spans="1:4">
      <c r="A290" s="1">
        <v>35835</v>
      </c>
      <c r="B290" s="4">
        <v>35835</v>
      </c>
      <c r="C290" s="12">
        <f t="shared" si="14"/>
        <v>2</v>
      </c>
      <c r="D290" s="5">
        <v>185000</v>
      </c>
    </row>
    <row r="291" spans="1:4">
      <c r="A291" s="1">
        <v>35836</v>
      </c>
      <c r="B291" s="4">
        <v>35836</v>
      </c>
      <c r="C291" s="12">
        <f t="shared" si="14"/>
        <v>2</v>
      </c>
      <c r="D291" s="5">
        <v>185000</v>
      </c>
    </row>
    <row r="292" spans="1:4">
      <c r="A292" s="1">
        <v>35837</v>
      </c>
      <c r="B292" s="4">
        <v>35837</v>
      </c>
      <c r="C292" s="12">
        <f t="shared" si="14"/>
        <v>2</v>
      </c>
      <c r="D292" s="5">
        <v>193000</v>
      </c>
    </row>
    <row r="293" spans="1:4">
      <c r="A293" s="1">
        <v>35838</v>
      </c>
      <c r="B293" s="4">
        <v>35838</v>
      </c>
      <c r="C293" s="12">
        <f t="shared" si="14"/>
        <v>2</v>
      </c>
      <c r="D293" s="5">
        <v>185000</v>
      </c>
    </row>
    <row r="294" spans="1:4">
      <c r="A294" s="1">
        <v>35839</v>
      </c>
      <c r="B294" s="4">
        <v>35839</v>
      </c>
      <c r="C294" s="12">
        <f t="shared" si="14"/>
        <v>2</v>
      </c>
      <c r="D294" s="5">
        <v>186000</v>
      </c>
    </row>
    <row r="295" spans="1:4">
      <c r="A295" s="1">
        <v>35840</v>
      </c>
      <c r="B295" s="4">
        <v>35840</v>
      </c>
      <c r="C295" s="12">
        <f t="shared" si="14"/>
        <v>2</v>
      </c>
      <c r="D295" s="5">
        <v>190000</v>
      </c>
    </row>
    <row r="296" spans="1:4">
      <c r="A296" s="1">
        <v>35841</v>
      </c>
      <c r="B296" s="4">
        <v>35841</v>
      </c>
      <c r="C296" s="12">
        <f t="shared" si="14"/>
        <v>2</v>
      </c>
      <c r="D296" s="5">
        <v>189000</v>
      </c>
    </row>
    <row r="297" spans="1:4">
      <c r="A297" s="1">
        <v>35842</v>
      </c>
      <c r="B297" s="4">
        <v>35842</v>
      </c>
      <c r="C297" s="12">
        <f t="shared" si="14"/>
        <v>2</v>
      </c>
      <c r="D297" s="5">
        <v>188000</v>
      </c>
    </row>
    <row r="298" spans="1:4">
      <c r="A298" s="1">
        <v>35843</v>
      </c>
      <c r="B298" s="4">
        <v>35843</v>
      </c>
      <c r="C298" s="12">
        <f t="shared" si="14"/>
        <v>2</v>
      </c>
      <c r="D298" s="5">
        <v>184000</v>
      </c>
    </row>
    <row r="299" spans="1:4">
      <c r="A299" s="1">
        <v>35844</v>
      </c>
      <c r="B299" s="4">
        <v>35844</v>
      </c>
      <c r="C299" s="12">
        <f t="shared" si="14"/>
        <v>2</v>
      </c>
      <c r="D299" s="5">
        <v>190000</v>
      </c>
    </row>
    <row r="300" spans="1:4">
      <c r="A300" s="1">
        <v>35845</v>
      </c>
      <c r="B300" s="4">
        <v>35845</v>
      </c>
      <c r="C300" s="12">
        <f t="shared" si="14"/>
        <v>2</v>
      </c>
      <c r="D300" s="5">
        <v>182000</v>
      </c>
    </row>
    <row r="301" spans="1:4">
      <c r="A301" s="1">
        <v>35846</v>
      </c>
      <c r="B301" s="4">
        <v>35846</v>
      </c>
      <c r="C301" s="12">
        <f t="shared" si="14"/>
        <v>2</v>
      </c>
      <c r="D301" s="5">
        <v>185000</v>
      </c>
    </row>
    <row r="302" spans="1:4">
      <c r="A302" s="1">
        <v>35847</v>
      </c>
      <c r="B302" s="4">
        <v>35847</v>
      </c>
      <c r="C302" s="12">
        <f t="shared" si="14"/>
        <v>2</v>
      </c>
      <c r="D302" s="5">
        <v>183000</v>
      </c>
    </row>
    <row r="303" spans="1:4">
      <c r="A303" s="1">
        <v>35848</v>
      </c>
      <c r="B303" s="4">
        <v>35848</v>
      </c>
      <c r="C303" s="12">
        <f t="shared" si="14"/>
        <v>2</v>
      </c>
      <c r="D303" s="5">
        <v>181000</v>
      </c>
    </row>
    <row r="304" spans="1:4">
      <c r="A304" s="1">
        <v>35849</v>
      </c>
      <c r="B304" s="4">
        <v>35849</v>
      </c>
      <c r="C304" s="12">
        <f t="shared" si="14"/>
        <v>2</v>
      </c>
      <c r="D304" s="5">
        <v>186000</v>
      </c>
    </row>
    <row r="305" spans="1:4">
      <c r="A305" s="1">
        <v>35850</v>
      </c>
      <c r="B305" s="4">
        <v>35850</v>
      </c>
      <c r="C305" s="12">
        <f t="shared" si="14"/>
        <v>2</v>
      </c>
      <c r="D305" s="5">
        <v>188000</v>
      </c>
    </row>
    <row r="306" spans="1:4">
      <c r="A306" s="1">
        <v>35851</v>
      </c>
      <c r="B306" s="4">
        <v>35851</v>
      </c>
      <c r="C306" s="12">
        <f t="shared" si="14"/>
        <v>2</v>
      </c>
      <c r="D306" s="5">
        <v>185000</v>
      </c>
    </row>
    <row r="307" spans="1:4">
      <c r="A307" s="1">
        <v>35852</v>
      </c>
      <c r="B307" s="4">
        <v>35852</v>
      </c>
      <c r="C307" s="12">
        <f t="shared" si="14"/>
        <v>2</v>
      </c>
      <c r="D307" s="5">
        <v>185000</v>
      </c>
    </row>
    <row r="308" spans="1:4">
      <c r="A308" s="1">
        <v>35853</v>
      </c>
      <c r="B308" s="4">
        <v>35853</v>
      </c>
      <c r="C308" s="12">
        <f t="shared" si="14"/>
        <v>2</v>
      </c>
      <c r="D308" s="5">
        <v>186000</v>
      </c>
    </row>
    <row r="309" spans="1:4">
      <c r="A309" s="1">
        <v>35854</v>
      </c>
      <c r="B309" s="4">
        <v>35854</v>
      </c>
      <c r="C309" s="12">
        <f t="shared" si="14"/>
        <v>2</v>
      </c>
      <c r="D309" s="5">
        <v>183000</v>
      </c>
    </row>
    <row r="310" spans="1:4">
      <c r="A310" s="1">
        <v>35855</v>
      </c>
      <c r="B310" s="4">
        <v>35855</v>
      </c>
      <c r="C310" s="12">
        <f t="shared" si="14"/>
        <v>3</v>
      </c>
      <c r="D310" s="5">
        <v>182000</v>
      </c>
    </row>
    <row r="311" spans="1:4">
      <c r="A311" s="1">
        <v>35856</v>
      </c>
      <c r="B311" s="4">
        <v>35856</v>
      </c>
      <c r="C311" s="12">
        <f t="shared" si="14"/>
        <v>3</v>
      </c>
      <c r="D311" s="5">
        <v>186000</v>
      </c>
    </row>
    <row r="312" spans="1:4">
      <c r="A312" s="1">
        <v>35857</v>
      </c>
      <c r="B312" s="4">
        <v>35857</v>
      </c>
      <c r="C312" s="12">
        <f t="shared" si="14"/>
        <v>3</v>
      </c>
      <c r="D312" s="5">
        <v>190000</v>
      </c>
    </row>
    <row r="313" spans="1:4">
      <c r="A313" s="1">
        <v>35858</v>
      </c>
      <c r="B313" s="4">
        <v>35858</v>
      </c>
      <c r="C313" s="12">
        <f t="shared" si="14"/>
        <v>3</v>
      </c>
      <c r="D313" s="5">
        <v>181000</v>
      </c>
    </row>
    <row r="314" spans="1:4">
      <c r="A314" s="1">
        <v>35859</v>
      </c>
      <c r="B314" s="4">
        <v>35859</v>
      </c>
      <c r="C314" s="12">
        <f t="shared" si="14"/>
        <v>3</v>
      </c>
      <c r="D314" s="5">
        <v>179000</v>
      </c>
    </row>
    <row r="315" spans="1:4">
      <c r="A315" s="1">
        <v>35860</v>
      </c>
      <c r="B315" s="4">
        <v>35860</v>
      </c>
      <c r="C315" s="12">
        <f t="shared" si="14"/>
        <v>3</v>
      </c>
      <c r="D315" s="5">
        <v>179000</v>
      </c>
    </row>
    <row r="316" spans="1:4">
      <c r="A316" s="1">
        <v>35861</v>
      </c>
      <c r="B316" s="4">
        <v>35861</v>
      </c>
      <c r="C316" s="12">
        <f t="shared" si="14"/>
        <v>3</v>
      </c>
      <c r="D316" s="5">
        <v>179000</v>
      </c>
    </row>
    <row r="317" spans="1:4">
      <c r="A317" s="1">
        <v>35862</v>
      </c>
      <c r="B317" s="4">
        <v>35862</v>
      </c>
      <c r="C317" s="12">
        <f t="shared" si="14"/>
        <v>3</v>
      </c>
      <c r="D317" s="5">
        <v>180000</v>
      </c>
    </row>
    <row r="318" spans="1:4">
      <c r="A318" s="1">
        <v>35863</v>
      </c>
      <c r="B318" s="4">
        <v>35863</v>
      </c>
      <c r="C318" s="12">
        <f t="shared" si="14"/>
        <v>3</v>
      </c>
      <c r="D318" s="5">
        <v>176000</v>
      </c>
    </row>
    <row r="319" spans="1:4">
      <c r="A319" s="1">
        <v>35864</v>
      </c>
      <c r="B319" s="4">
        <v>35864</v>
      </c>
      <c r="C319" s="12">
        <f t="shared" si="14"/>
        <v>3</v>
      </c>
      <c r="D319" s="5">
        <v>178000</v>
      </c>
    </row>
    <row r="320" spans="1:4">
      <c r="A320" s="1">
        <v>35865</v>
      </c>
      <c r="B320" s="4">
        <v>35865</v>
      </c>
      <c r="C320" s="12">
        <f t="shared" si="14"/>
        <v>3</v>
      </c>
      <c r="D320" s="5">
        <v>179000</v>
      </c>
    </row>
    <row r="321" spans="1:4">
      <c r="A321" s="1">
        <v>35866</v>
      </c>
      <c r="B321" s="4">
        <v>35866</v>
      </c>
      <c r="C321" s="12">
        <f t="shared" si="14"/>
        <v>3</v>
      </c>
      <c r="D321" s="5">
        <v>180000</v>
      </c>
    </row>
    <row r="322" spans="1:4">
      <c r="A322" s="1">
        <v>35867</v>
      </c>
      <c r="B322" s="4">
        <v>35867</v>
      </c>
      <c r="C322" s="12">
        <f t="shared" si="14"/>
        <v>3</v>
      </c>
      <c r="D322" s="5">
        <v>179000</v>
      </c>
    </row>
    <row r="323" spans="1:4">
      <c r="A323" s="1">
        <v>35868</v>
      </c>
      <c r="B323" s="4">
        <v>35868</v>
      </c>
      <c r="C323" s="12">
        <f t="shared" si="14"/>
        <v>3</v>
      </c>
      <c r="D323" s="5">
        <v>180000</v>
      </c>
    </row>
    <row r="324" spans="1:4">
      <c r="A324" s="1">
        <v>35869</v>
      </c>
      <c r="B324" s="4">
        <v>35869</v>
      </c>
      <c r="C324" s="12">
        <f t="shared" si="14"/>
        <v>3</v>
      </c>
      <c r="D324" s="5">
        <v>179000</v>
      </c>
    </row>
    <row r="325" spans="1:4">
      <c r="A325" s="1">
        <v>35870</v>
      </c>
      <c r="B325" s="4">
        <v>35870</v>
      </c>
      <c r="C325" s="12">
        <f t="shared" si="14"/>
        <v>3</v>
      </c>
      <c r="D325" s="5">
        <v>173000</v>
      </c>
    </row>
    <row r="326" spans="1:4">
      <c r="A326" s="1">
        <v>35871</v>
      </c>
      <c r="B326" s="4">
        <v>35871</v>
      </c>
      <c r="C326" s="12">
        <f t="shared" ref="C326:C389" si="15">IF(B326&lt;&gt;"",MONTH(B326),0)</f>
        <v>3</v>
      </c>
      <c r="D326" s="5">
        <v>174000</v>
      </c>
    </row>
    <row r="327" spans="1:4">
      <c r="A327" s="1">
        <v>35872</v>
      </c>
      <c r="B327" s="4">
        <v>35872</v>
      </c>
      <c r="C327" s="12">
        <f t="shared" si="15"/>
        <v>3</v>
      </c>
      <c r="D327" s="5">
        <v>179000</v>
      </c>
    </row>
    <row r="328" spans="1:4">
      <c r="A328" s="1">
        <v>35873</v>
      </c>
      <c r="B328" s="4">
        <v>35873</v>
      </c>
      <c r="C328" s="12">
        <f t="shared" si="15"/>
        <v>3</v>
      </c>
      <c r="D328" s="5">
        <v>180000</v>
      </c>
    </row>
    <row r="329" spans="1:4">
      <c r="A329" s="1">
        <v>35874</v>
      </c>
      <c r="B329" s="4">
        <v>35874</v>
      </c>
      <c r="C329" s="12">
        <f t="shared" si="15"/>
        <v>3</v>
      </c>
      <c r="D329" s="5">
        <v>179000</v>
      </c>
    </row>
    <row r="330" spans="1:4">
      <c r="A330" s="1">
        <v>35875</v>
      </c>
      <c r="B330" s="4">
        <v>35875</v>
      </c>
      <c r="C330" s="12">
        <f t="shared" si="15"/>
        <v>3</v>
      </c>
      <c r="D330" s="5">
        <v>179000</v>
      </c>
    </row>
    <row r="331" spans="1:4">
      <c r="A331" s="1">
        <v>35876</v>
      </c>
      <c r="B331" s="4">
        <v>35876</v>
      </c>
      <c r="C331" s="12">
        <f t="shared" si="15"/>
        <v>3</v>
      </c>
      <c r="D331" s="5">
        <v>176000</v>
      </c>
    </row>
    <row r="332" spans="1:4">
      <c r="A332" s="1">
        <v>35877</v>
      </c>
      <c r="B332" s="4">
        <v>35877</v>
      </c>
      <c r="C332" s="12">
        <f t="shared" si="15"/>
        <v>3</v>
      </c>
      <c r="D332" s="5">
        <v>177000</v>
      </c>
    </row>
    <row r="333" spans="1:4">
      <c r="A333" s="1">
        <v>35878</v>
      </c>
      <c r="B333" s="4">
        <v>35878</v>
      </c>
      <c r="C333" s="12">
        <f t="shared" si="15"/>
        <v>3</v>
      </c>
      <c r="D333" s="5">
        <v>176000</v>
      </c>
    </row>
    <row r="334" spans="1:4">
      <c r="A334" s="1">
        <v>35879</v>
      </c>
      <c r="B334" s="4">
        <v>35879</v>
      </c>
      <c r="C334" s="12">
        <f t="shared" si="15"/>
        <v>3</v>
      </c>
      <c r="D334" s="5">
        <v>185000</v>
      </c>
    </row>
    <row r="335" spans="1:4">
      <c r="A335" s="1">
        <v>35880</v>
      </c>
      <c r="B335" s="4">
        <v>35880</v>
      </c>
      <c r="C335" s="12">
        <f t="shared" si="15"/>
        <v>3</v>
      </c>
      <c r="D335" s="5">
        <v>191000</v>
      </c>
    </row>
    <row r="336" spans="1:4">
      <c r="A336" s="1">
        <v>35881</v>
      </c>
      <c r="B336" s="4">
        <v>35881</v>
      </c>
      <c r="C336" s="12">
        <f t="shared" si="15"/>
        <v>3</v>
      </c>
      <c r="D336" s="5">
        <v>191000</v>
      </c>
    </row>
    <row r="337" spans="1:4">
      <c r="A337" s="1">
        <v>35882</v>
      </c>
      <c r="B337" s="4">
        <v>35882</v>
      </c>
      <c r="C337" s="12">
        <f t="shared" si="15"/>
        <v>3</v>
      </c>
      <c r="D337" s="5">
        <v>191000</v>
      </c>
    </row>
    <row r="338" spans="1:4">
      <c r="A338" s="1">
        <v>35883</v>
      </c>
      <c r="B338" s="4">
        <v>35883</v>
      </c>
      <c r="C338" s="12">
        <f t="shared" si="15"/>
        <v>3</v>
      </c>
      <c r="D338" s="5">
        <v>189000</v>
      </c>
    </row>
    <row r="339" spans="1:4">
      <c r="A339" s="1">
        <v>35884</v>
      </c>
      <c r="B339" s="4">
        <v>35884</v>
      </c>
      <c r="C339" s="12">
        <f t="shared" si="15"/>
        <v>3</v>
      </c>
      <c r="D339" s="5">
        <v>184000</v>
      </c>
    </row>
    <row r="340" spans="1:4">
      <c r="A340" s="1">
        <v>35885</v>
      </c>
      <c r="B340" s="4">
        <v>35885</v>
      </c>
      <c r="C340" s="12">
        <f t="shared" si="15"/>
        <v>3</v>
      </c>
      <c r="D340" s="5">
        <v>187000</v>
      </c>
    </row>
    <row r="341" spans="1:4">
      <c r="A341" s="1">
        <v>35886</v>
      </c>
      <c r="B341" s="4">
        <v>35886</v>
      </c>
      <c r="C341" s="12">
        <f t="shared" si="15"/>
        <v>4</v>
      </c>
      <c r="D341" s="5">
        <v>179000</v>
      </c>
    </row>
    <row r="342" spans="1:4">
      <c r="A342" s="1">
        <v>35887</v>
      </c>
      <c r="B342" s="4">
        <v>35887</v>
      </c>
      <c r="C342" s="12">
        <f t="shared" si="15"/>
        <v>4</v>
      </c>
      <c r="D342" s="5">
        <v>151000</v>
      </c>
    </row>
    <row r="343" spans="1:4">
      <c r="A343" s="1">
        <v>35888</v>
      </c>
      <c r="B343" s="4">
        <v>35888</v>
      </c>
      <c r="C343" s="12">
        <f t="shared" si="15"/>
        <v>4</v>
      </c>
      <c r="D343" s="5">
        <v>195000</v>
      </c>
    </row>
    <row r="344" spans="1:4">
      <c r="A344" s="1">
        <v>35889</v>
      </c>
      <c r="B344" s="4">
        <v>35889</v>
      </c>
      <c r="C344" s="12">
        <f t="shared" si="15"/>
        <v>4</v>
      </c>
      <c r="D344" s="5">
        <v>199000</v>
      </c>
    </row>
    <row r="345" spans="1:4">
      <c r="A345" s="1">
        <v>35890</v>
      </c>
      <c r="B345" s="4">
        <v>35890</v>
      </c>
      <c r="C345" s="12">
        <f t="shared" si="15"/>
        <v>4</v>
      </c>
      <c r="D345" s="5">
        <v>206000</v>
      </c>
    </row>
    <row r="346" spans="1:4">
      <c r="A346" s="1">
        <v>35891</v>
      </c>
      <c r="B346" s="4">
        <v>35891</v>
      </c>
      <c r="C346" s="12">
        <f t="shared" si="15"/>
        <v>4</v>
      </c>
      <c r="D346" s="5">
        <v>207000</v>
      </c>
    </row>
    <row r="347" spans="1:4">
      <c r="A347" s="1">
        <v>35892</v>
      </c>
      <c r="B347" s="4">
        <v>35892</v>
      </c>
      <c r="C347" s="12">
        <f t="shared" si="15"/>
        <v>4</v>
      </c>
      <c r="D347" s="5">
        <v>203000</v>
      </c>
    </row>
    <row r="348" spans="1:4">
      <c r="A348" s="1">
        <v>35893</v>
      </c>
      <c r="B348" s="4">
        <v>35893</v>
      </c>
      <c r="C348" s="12">
        <f t="shared" si="15"/>
        <v>4</v>
      </c>
      <c r="D348" s="5">
        <v>197000</v>
      </c>
    </row>
    <row r="349" spans="1:4">
      <c r="A349" s="1">
        <v>35894</v>
      </c>
      <c r="B349" s="4">
        <v>35894</v>
      </c>
      <c r="C349" s="12">
        <f t="shared" si="15"/>
        <v>4</v>
      </c>
      <c r="D349" s="5">
        <v>198000</v>
      </c>
    </row>
    <row r="350" spans="1:4">
      <c r="A350" s="1">
        <v>35895</v>
      </c>
      <c r="B350" s="4">
        <v>35895</v>
      </c>
      <c r="C350" s="12">
        <f t="shared" si="15"/>
        <v>4</v>
      </c>
      <c r="D350" s="5">
        <v>201000</v>
      </c>
    </row>
    <row r="351" spans="1:4">
      <c r="A351" s="1">
        <v>35896</v>
      </c>
      <c r="B351" s="4">
        <v>35896</v>
      </c>
      <c r="C351" s="12">
        <f t="shared" si="15"/>
        <v>4</v>
      </c>
      <c r="D351" s="5">
        <v>205000</v>
      </c>
    </row>
    <row r="352" spans="1:4">
      <c r="A352" s="1">
        <v>35897</v>
      </c>
      <c r="B352" s="4">
        <v>35897</v>
      </c>
      <c r="C352" s="12">
        <f t="shared" si="15"/>
        <v>4</v>
      </c>
      <c r="D352" s="5">
        <v>198000</v>
      </c>
    </row>
    <row r="353" spans="1:4">
      <c r="A353" s="1">
        <v>35898</v>
      </c>
      <c r="B353" s="4">
        <v>35898</v>
      </c>
      <c r="C353" s="12">
        <f t="shared" si="15"/>
        <v>4</v>
      </c>
      <c r="D353" s="5">
        <v>198000</v>
      </c>
    </row>
    <row r="354" spans="1:4">
      <c r="A354" s="1">
        <v>35899</v>
      </c>
      <c r="B354" s="4">
        <v>35899</v>
      </c>
      <c r="C354" s="12">
        <f t="shared" si="15"/>
        <v>4</v>
      </c>
      <c r="D354" s="5">
        <v>186000</v>
      </c>
    </row>
    <row r="355" spans="1:4">
      <c r="A355" s="1">
        <v>35900</v>
      </c>
      <c r="B355" s="4">
        <v>35900</v>
      </c>
      <c r="C355" s="12">
        <f t="shared" si="15"/>
        <v>4</v>
      </c>
      <c r="D355" s="5">
        <v>193000</v>
      </c>
    </row>
    <row r="356" spans="1:4">
      <c r="A356" s="1">
        <v>35901</v>
      </c>
      <c r="B356" s="4">
        <v>35901</v>
      </c>
      <c r="C356" s="12">
        <f t="shared" si="15"/>
        <v>4</v>
      </c>
      <c r="D356" s="5">
        <v>197000</v>
      </c>
    </row>
    <row r="357" spans="1:4">
      <c r="A357" s="1">
        <v>35902</v>
      </c>
      <c r="B357" s="4">
        <v>35902</v>
      </c>
      <c r="C357" s="12">
        <f t="shared" si="15"/>
        <v>4</v>
      </c>
      <c r="D357" s="5">
        <v>207000</v>
      </c>
    </row>
    <row r="358" spans="1:4">
      <c r="A358" s="1">
        <v>35903</v>
      </c>
      <c r="B358" s="4">
        <v>35903</v>
      </c>
      <c r="C358" s="12">
        <f t="shared" si="15"/>
        <v>4</v>
      </c>
      <c r="D358" s="5">
        <v>215000</v>
      </c>
    </row>
    <row r="359" spans="1:4">
      <c r="A359" s="1">
        <v>35904</v>
      </c>
      <c r="B359" s="4">
        <v>35904</v>
      </c>
      <c r="C359" s="12">
        <f t="shared" si="15"/>
        <v>4</v>
      </c>
      <c r="D359" s="5">
        <v>214000</v>
      </c>
    </row>
    <row r="360" spans="1:4">
      <c r="A360" s="1">
        <v>35905</v>
      </c>
      <c r="B360" s="4">
        <v>35905</v>
      </c>
      <c r="C360" s="12">
        <f t="shared" si="15"/>
        <v>4</v>
      </c>
      <c r="D360" s="5">
        <v>200000</v>
      </c>
    </row>
    <row r="361" spans="1:4">
      <c r="A361" s="1">
        <v>35906</v>
      </c>
      <c r="B361" s="4">
        <v>35906</v>
      </c>
      <c r="C361" s="12">
        <f t="shared" si="15"/>
        <v>4</v>
      </c>
      <c r="D361" s="5">
        <v>195000</v>
      </c>
    </row>
    <row r="362" spans="1:4">
      <c r="A362" s="1">
        <v>35907</v>
      </c>
      <c r="B362" s="4">
        <v>35907</v>
      </c>
      <c r="C362" s="12">
        <f t="shared" si="15"/>
        <v>4</v>
      </c>
      <c r="D362" s="5">
        <v>198000</v>
      </c>
    </row>
    <row r="363" spans="1:4">
      <c r="A363" s="1">
        <v>35908</v>
      </c>
      <c r="B363" s="4">
        <v>35908</v>
      </c>
      <c r="C363" s="12">
        <f t="shared" si="15"/>
        <v>4</v>
      </c>
      <c r="D363" s="5">
        <v>199000</v>
      </c>
    </row>
    <row r="364" spans="1:4">
      <c r="A364" s="1">
        <v>35909</v>
      </c>
      <c r="B364" s="4">
        <v>35909</v>
      </c>
      <c r="C364" s="12">
        <f t="shared" si="15"/>
        <v>4</v>
      </c>
      <c r="D364" s="5">
        <v>196000</v>
      </c>
    </row>
    <row r="365" spans="1:4">
      <c r="A365" s="1">
        <v>35910</v>
      </c>
      <c r="B365" s="4">
        <v>35910</v>
      </c>
      <c r="C365" s="12">
        <f t="shared" si="15"/>
        <v>4</v>
      </c>
      <c r="D365" s="5">
        <v>200000</v>
      </c>
    </row>
    <row r="366" spans="1:4">
      <c r="A366" s="1">
        <v>35911</v>
      </c>
      <c r="B366" s="4">
        <v>35911</v>
      </c>
      <c r="C366" s="12">
        <f t="shared" si="15"/>
        <v>4</v>
      </c>
      <c r="D366" s="5">
        <v>200000</v>
      </c>
    </row>
    <row r="367" spans="1:4">
      <c r="A367" s="1">
        <v>35912</v>
      </c>
      <c r="B367" s="4">
        <v>35912</v>
      </c>
      <c r="C367" s="12">
        <f t="shared" si="15"/>
        <v>4</v>
      </c>
      <c r="D367" s="5">
        <v>233000</v>
      </c>
    </row>
    <row r="368" spans="1:4">
      <c r="A368" s="1">
        <v>35913</v>
      </c>
      <c r="B368" s="4">
        <v>35913</v>
      </c>
      <c r="C368" s="12">
        <f t="shared" si="15"/>
        <v>4</v>
      </c>
      <c r="D368" s="5">
        <v>243000</v>
      </c>
    </row>
    <row r="369" spans="1:4">
      <c r="A369" s="1">
        <v>35914</v>
      </c>
      <c r="B369" s="4">
        <v>35914</v>
      </c>
      <c r="C369" s="12">
        <f t="shared" si="15"/>
        <v>4</v>
      </c>
      <c r="D369" s="5">
        <v>239000</v>
      </c>
    </row>
    <row r="370" spans="1:4">
      <c r="A370" s="1">
        <v>35915</v>
      </c>
      <c r="B370" s="4">
        <v>35915</v>
      </c>
      <c r="C370" s="12">
        <f t="shared" si="15"/>
        <v>4</v>
      </c>
      <c r="D370" s="5">
        <v>237000</v>
      </c>
    </row>
    <row r="371" spans="1:4">
      <c r="A371" s="1">
        <v>35916</v>
      </c>
      <c r="B371" s="4">
        <v>35916</v>
      </c>
      <c r="C371" s="12">
        <f t="shared" si="15"/>
        <v>5</v>
      </c>
      <c r="D371" s="5" t="s">
        <v>25</v>
      </c>
    </row>
    <row r="372" spans="1:4">
      <c r="A372" s="1">
        <v>35917</v>
      </c>
      <c r="B372" s="4">
        <v>35917</v>
      </c>
      <c r="C372" s="12">
        <f t="shared" si="15"/>
        <v>5</v>
      </c>
      <c r="D372" s="5" t="s">
        <v>25</v>
      </c>
    </row>
    <row r="373" spans="1:4">
      <c r="A373" s="1">
        <v>35918</v>
      </c>
      <c r="B373" s="4">
        <v>35918</v>
      </c>
      <c r="C373" s="12">
        <f t="shared" si="15"/>
        <v>5</v>
      </c>
      <c r="D373" s="5" t="s">
        <v>25</v>
      </c>
    </row>
    <row r="374" spans="1:4">
      <c r="A374" s="1">
        <v>35919</v>
      </c>
      <c r="B374" s="4">
        <v>35919</v>
      </c>
      <c r="C374" s="12">
        <f t="shared" si="15"/>
        <v>5</v>
      </c>
      <c r="D374" s="5" t="s">
        <v>25</v>
      </c>
    </row>
    <row r="375" spans="1:4">
      <c r="A375" s="1">
        <v>35920</v>
      </c>
      <c r="B375" s="4">
        <v>35920</v>
      </c>
      <c r="C375" s="12">
        <f t="shared" si="15"/>
        <v>5</v>
      </c>
      <c r="D375" s="5" t="s">
        <v>25</v>
      </c>
    </row>
    <row r="376" spans="1:4">
      <c r="A376" s="1">
        <v>35921</v>
      </c>
      <c r="B376" s="4">
        <v>35921</v>
      </c>
      <c r="C376" s="12">
        <f t="shared" si="15"/>
        <v>5</v>
      </c>
      <c r="D376" s="5" t="s">
        <v>25</v>
      </c>
    </row>
    <row r="377" spans="1:4">
      <c r="A377" s="1">
        <v>35922</v>
      </c>
      <c r="B377" s="4">
        <v>35922</v>
      </c>
      <c r="C377" s="12">
        <f t="shared" si="15"/>
        <v>5</v>
      </c>
      <c r="D377" s="5" t="s">
        <v>25</v>
      </c>
    </row>
    <row r="378" spans="1:4">
      <c r="A378" s="1">
        <v>35923</v>
      </c>
      <c r="B378" s="4">
        <v>35923</v>
      </c>
      <c r="C378" s="12">
        <f t="shared" si="15"/>
        <v>5</v>
      </c>
      <c r="D378" s="5" t="s">
        <v>25</v>
      </c>
    </row>
    <row r="379" spans="1:4">
      <c r="A379" s="1">
        <v>35924</v>
      </c>
      <c r="B379" s="4">
        <v>35924</v>
      </c>
      <c r="C379" s="12">
        <f t="shared" si="15"/>
        <v>5</v>
      </c>
      <c r="D379" s="5" t="s">
        <v>25</v>
      </c>
    </row>
    <row r="380" spans="1:4">
      <c r="A380" s="1">
        <v>35925</v>
      </c>
      <c r="B380" s="4">
        <v>35925</v>
      </c>
      <c r="C380" s="12">
        <f t="shared" si="15"/>
        <v>5</v>
      </c>
      <c r="D380" s="5" t="s">
        <v>25</v>
      </c>
    </row>
    <row r="381" spans="1:4">
      <c r="A381" s="1">
        <v>35926</v>
      </c>
      <c r="B381" s="4">
        <v>35926</v>
      </c>
      <c r="C381" s="12">
        <f t="shared" si="15"/>
        <v>5</v>
      </c>
      <c r="D381" s="5" t="s">
        <v>25</v>
      </c>
    </row>
    <row r="382" spans="1:4">
      <c r="A382" s="1">
        <v>35927</v>
      </c>
      <c r="B382" s="4">
        <v>35927</v>
      </c>
      <c r="C382" s="12">
        <f t="shared" si="15"/>
        <v>5</v>
      </c>
      <c r="D382" s="5" t="s">
        <v>25</v>
      </c>
    </row>
    <row r="383" spans="1:4">
      <c r="A383" s="1">
        <v>35928</v>
      </c>
      <c r="B383" s="4">
        <v>35928</v>
      </c>
      <c r="C383" s="12">
        <f t="shared" si="15"/>
        <v>5</v>
      </c>
      <c r="D383" s="5" t="s">
        <v>25</v>
      </c>
    </row>
    <row r="384" spans="1:4">
      <c r="A384" s="1">
        <v>35929</v>
      </c>
      <c r="B384" s="4">
        <v>35929</v>
      </c>
      <c r="C384" s="12">
        <f t="shared" si="15"/>
        <v>5</v>
      </c>
      <c r="D384" s="5" t="s">
        <v>25</v>
      </c>
    </row>
    <row r="385" spans="1:4">
      <c r="A385" s="1">
        <v>35930</v>
      </c>
      <c r="B385" s="4">
        <v>35930</v>
      </c>
      <c r="C385" s="12">
        <f t="shared" si="15"/>
        <v>5</v>
      </c>
      <c r="D385" s="5" t="s">
        <v>25</v>
      </c>
    </row>
    <row r="386" spans="1:4">
      <c r="A386" s="1">
        <v>35931</v>
      </c>
      <c r="B386" s="4">
        <v>35931</v>
      </c>
      <c r="C386" s="12">
        <f t="shared" si="15"/>
        <v>5</v>
      </c>
      <c r="D386" s="5" t="s">
        <v>25</v>
      </c>
    </row>
    <row r="387" spans="1:4">
      <c r="A387" s="1">
        <v>35932</v>
      </c>
      <c r="B387" s="4">
        <v>35932</v>
      </c>
      <c r="C387" s="12">
        <f t="shared" si="15"/>
        <v>5</v>
      </c>
      <c r="D387" s="5" t="s">
        <v>25</v>
      </c>
    </row>
    <row r="388" spans="1:4">
      <c r="A388" s="1">
        <v>35933</v>
      </c>
      <c r="B388" s="4">
        <v>35933</v>
      </c>
      <c r="C388" s="12">
        <f t="shared" si="15"/>
        <v>5</v>
      </c>
      <c r="D388" s="5" t="s">
        <v>25</v>
      </c>
    </row>
    <row r="389" spans="1:4">
      <c r="A389" s="1">
        <v>35934</v>
      </c>
      <c r="B389" s="4">
        <v>35934</v>
      </c>
      <c r="C389" s="12">
        <f t="shared" si="15"/>
        <v>5</v>
      </c>
      <c r="D389" s="5" t="s">
        <v>25</v>
      </c>
    </row>
    <row r="390" spans="1:4">
      <c r="A390" s="1">
        <v>35935</v>
      </c>
      <c r="B390" s="4">
        <v>35935</v>
      </c>
      <c r="C390" s="12">
        <f t="shared" ref="C390:C453" si="16">IF(B390&lt;&gt;"",MONTH(B390),0)</f>
        <v>5</v>
      </c>
      <c r="D390" s="5" t="s">
        <v>25</v>
      </c>
    </row>
    <row r="391" spans="1:4">
      <c r="A391" s="1">
        <v>35936</v>
      </c>
      <c r="B391" s="4">
        <v>35936</v>
      </c>
      <c r="C391" s="12">
        <f t="shared" si="16"/>
        <v>5</v>
      </c>
      <c r="D391" s="5" t="s">
        <v>25</v>
      </c>
    </row>
    <row r="392" spans="1:4">
      <c r="A392" s="1">
        <v>35937</v>
      </c>
      <c r="B392" s="4">
        <v>35937</v>
      </c>
      <c r="C392" s="12">
        <f t="shared" si="16"/>
        <v>5</v>
      </c>
      <c r="D392" s="5" t="s">
        <v>25</v>
      </c>
    </row>
    <row r="393" spans="1:4">
      <c r="A393" s="1">
        <v>35938</v>
      </c>
      <c r="B393" s="4">
        <v>35938</v>
      </c>
      <c r="C393" s="12">
        <f t="shared" si="16"/>
        <v>5</v>
      </c>
      <c r="D393" s="5" t="s">
        <v>25</v>
      </c>
    </row>
    <row r="394" spans="1:4">
      <c r="A394" s="1">
        <v>35939</v>
      </c>
      <c r="B394" s="4">
        <v>35939</v>
      </c>
      <c r="C394" s="12">
        <f t="shared" si="16"/>
        <v>5</v>
      </c>
      <c r="D394" s="5" t="s">
        <v>25</v>
      </c>
    </row>
    <row r="395" spans="1:4">
      <c r="A395" s="1">
        <v>35940</v>
      </c>
      <c r="B395" s="4">
        <v>35940</v>
      </c>
      <c r="C395" s="12">
        <f t="shared" si="16"/>
        <v>5</v>
      </c>
      <c r="D395" s="5" t="s">
        <v>25</v>
      </c>
    </row>
    <row r="396" spans="1:4">
      <c r="A396" s="1">
        <v>35941</v>
      </c>
      <c r="B396" s="4">
        <v>35941</v>
      </c>
      <c r="C396" s="12">
        <f t="shared" si="16"/>
        <v>5</v>
      </c>
      <c r="D396" s="5" t="s">
        <v>25</v>
      </c>
    </row>
    <row r="397" spans="1:4">
      <c r="A397" s="1">
        <v>35942</v>
      </c>
      <c r="B397" s="4">
        <v>35942</v>
      </c>
      <c r="C397" s="12">
        <f t="shared" si="16"/>
        <v>5</v>
      </c>
      <c r="D397" s="5" t="s">
        <v>25</v>
      </c>
    </row>
    <row r="398" spans="1:4">
      <c r="A398" s="1">
        <v>35943</v>
      </c>
      <c r="B398" s="4">
        <v>35943</v>
      </c>
      <c r="C398" s="12">
        <f t="shared" si="16"/>
        <v>5</v>
      </c>
      <c r="D398" s="5" t="s">
        <v>25</v>
      </c>
    </row>
    <row r="399" spans="1:4">
      <c r="A399" s="1">
        <v>35944</v>
      </c>
      <c r="B399" s="4">
        <v>35944</v>
      </c>
      <c r="C399" s="12">
        <f t="shared" si="16"/>
        <v>5</v>
      </c>
      <c r="D399" s="5" t="s">
        <v>25</v>
      </c>
    </row>
    <row r="400" spans="1:4">
      <c r="A400" s="1">
        <v>35945</v>
      </c>
      <c r="B400" s="4">
        <v>35945</v>
      </c>
      <c r="C400" s="12">
        <f t="shared" si="16"/>
        <v>5</v>
      </c>
      <c r="D400" s="5" t="s">
        <v>25</v>
      </c>
    </row>
    <row r="401" spans="1:4">
      <c r="A401" s="1">
        <v>35946</v>
      </c>
      <c r="B401" s="4">
        <v>35946</v>
      </c>
      <c r="C401" s="12">
        <f t="shared" si="16"/>
        <v>5</v>
      </c>
      <c r="D401" s="5" t="s">
        <v>25</v>
      </c>
    </row>
    <row r="402" spans="1:4">
      <c r="A402" s="1">
        <v>35947</v>
      </c>
      <c r="B402" s="4">
        <v>35947</v>
      </c>
      <c r="C402" s="12">
        <f t="shared" si="16"/>
        <v>6</v>
      </c>
      <c r="D402" s="5" t="s">
        <v>25</v>
      </c>
    </row>
    <row r="403" spans="1:4">
      <c r="A403" s="1">
        <v>35948</v>
      </c>
      <c r="B403" s="4">
        <v>35948</v>
      </c>
      <c r="C403" s="12">
        <f t="shared" si="16"/>
        <v>6</v>
      </c>
      <c r="D403" s="5" t="s">
        <v>25</v>
      </c>
    </row>
    <row r="404" spans="1:4">
      <c r="A404" s="1">
        <v>35949</v>
      </c>
      <c r="B404" s="4">
        <v>35949</v>
      </c>
      <c r="C404" s="12">
        <f t="shared" si="16"/>
        <v>6</v>
      </c>
      <c r="D404" s="5" t="s">
        <v>25</v>
      </c>
    </row>
    <row r="405" spans="1:4">
      <c r="A405" s="1">
        <v>35950</v>
      </c>
      <c r="B405" s="4">
        <v>35950</v>
      </c>
      <c r="C405" s="12">
        <f t="shared" si="16"/>
        <v>6</v>
      </c>
      <c r="D405" s="5" t="s">
        <v>25</v>
      </c>
    </row>
    <row r="406" spans="1:4">
      <c r="A406" s="1">
        <v>35951</v>
      </c>
      <c r="B406" s="4">
        <v>35951</v>
      </c>
      <c r="C406" s="12">
        <f t="shared" si="16"/>
        <v>6</v>
      </c>
      <c r="D406" s="5" t="s">
        <v>25</v>
      </c>
    </row>
    <row r="407" spans="1:4">
      <c r="A407" s="1">
        <v>35952</v>
      </c>
      <c r="B407" s="4">
        <v>35952</v>
      </c>
      <c r="C407" s="12">
        <f t="shared" si="16"/>
        <v>6</v>
      </c>
      <c r="D407" s="5" t="s">
        <v>25</v>
      </c>
    </row>
    <row r="408" spans="1:4">
      <c r="A408" s="1">
        <v>35953</v>
      </c>
      <c r="B408" s="4">
        <v>35953</v>
      </c>
      <c r="C408" s="12">
        <f t="shared" si="16"/>
        <v>6</v>
      </c>
      <c r="D408" s="5" t="s">
        <v>25</v>
      </c>
    </row>
    <row r="409" spans="1:4">
      <c r="A409" s="1">
        <v>35954</v>
      </c>
      <c r="B409" s="4">
        <v>35954</v>
      </c>
      <c r="C409" s="12">
        <f t="shared" si="16"/>
        <v>6</v>
      </c>
      <c r="D409" s="5" t="s">
        <v>25</v>
      </c>
    </row>
    <row r="410" spans="1:4">
      <c r="A410" s="1">
        <v>35955</v>
      </c>
      <c r="B410" s="4">
        <v>35955</v>
      </c>
      <c r="C410" s="12">
        <f t="shared" si="16"/>
        <v>6</v>
      </c>
      <c r="D410" s="5" t="s">
        <v>25</v>
      </c>
    </row>
    <row r="411" spans="1:4">
      <c r="A411" s="1">
        <v>35956</v>
      </c>
      <c r="B411" s="4">
        <v>35956</v>
      </c>
      <c r="C411" s="12">
        <f t="shared" si="16"/>
        <v>6</v>
      </c>
      <c r="D411" s="5" t="s">
        <v>25</v>
      </c>
    </row>
    <row r="412" spans="1:4">
      <c r="A412" s="1">
        <v>35957</v>
      </c>
      <c r="B412" s="4">
        <v>35957</v>
      </c>
      <c r="C412" s="12">
        <f t="shared" si="16"/>
        <v>6</v>
      </c>
      <c r="D412" s="5" t="s">
        <v>25</v>
      </c>
    </row>
    <row r="413" spans="1:4">
      <c r="A413" s="1">
        <v>35958</v>
      </c>
      <c r="B413" s="4">
        <v>35958</v>
      </c>
      <c r="C413" s="12">
        <f t="shared" si="16"/>
        <v>6</v>
      </c>
      <c r="D413" s="5" t="s">
        <v>25</v>
      </c>
    </row>
    <row r="414" spans="1:4">
      <c r="A414" s="1">
        <v>35959</v>
      </c>
      <c r="B414" s="4">
        <v>35959</v>
      </c>
      <c r="C414" s="12">
        <f t="shared" si="16"/>
        <v>6</v>
      </c>
      <c r="D414" s="5" t="s">
        <v>25</v>
      </c>
    </row>
    <row r="415" spans="1:4">
      <c r="A415" s="1">
        <v>35960</v>
      </c>
      <c r="B415" s="4">
        <v>35960</v>
      </c>
      <c r="C415" s="12">
        <f t="shared" si="16"/>
        <v>6</v>
      </c>
      <c r="D415" s="5" t="s">
        <v>25</v>
      </c>
    </row>
    <row r="416" spans="1:4">
      <c r="A416" s="1">
        <v>35961</v>
      </c>
      <c r="B416" s="4">
        <v>35961</v>
      </c>
      <c r="C416" s="12">
        <f t="shared" si="16"/>
        <v>6</v>
      </c>
      <c r="D416" s="5" t="s">
        <v>25</v>
      </c>
    </row>
    <row r="417" spans="1:4">
      <c r="A417" s="1">
        <v>35962</v>
      </c>
      <c r="B417" s="4">
        <v>35962</v>
      </c>
      <c r="C417" s="12">
        <f t="shared" si="16"/>
        <v>6</v>
      </c>
      <c r="D417" s="5" t="s">
        <v>25</v>
      </c>
    </row>
    <row r="418" spans="1:4">
      <c r="A418" s="1">
        <v>35963</v>
      </c>
      <c r="B418" s="4">
        <v>35963</v>
      </c>
      <c r="C418" s="12">
        <f t="shared" si="16"/>
        <v>6</v>
      </c>
      <c r="D418" s="5" t="s">
        <v>25</v>
      </c>
    </row>
    <row r="419" spans="1:4">
      <c r="A419" s="1">
        <v>35964</v>
      </c>
      <c r="B419" s="4">
        <v>35964</v>
      </c>
      <c r="C419" s="12">
        <f t="shared" si="16"/>
        <v>6</v>
      </c>
      <c r="D419" s="5" t="s">
        <v>25</v>
      </c>
    </row>
    <row r="420" spans="1:4">
      <c r="A420" s="1">
        <v>35965</v>
      </c>
      <c r="B420" s="4">
        <v>35965</v>
      </c>
      <c r="C420" s="12">
        <f t="shared" si="16"/>
        <v>6</v>
      </c>
      <c r="D420" s="5" t="s">
        <v>25</v>
      </c>
    </row>
    <row r="421" spans="1:4">
      <c r="A421" s="1">
        <v>35966</v>
      </c>
      <c r="B421" s="4">
        <v>35966</v>
      </c>
      <c r="C421" s="12">
        <f t="shared" si="16"/>
        <v>6</v>
      </c>
      <c r="D421" s="5" t="s">
        <v>25</v>
      </c>
    </row>
    <row r="422" spans="1:4">
      <c r="A422" s="1">
        <v>35967</v>
      </c>
      <c r="B422" s="4">
        <v>35967</v>
      </c>
      <c r="C422" s="12">
        <f t="shared" si="16"/>
        <v>6</v>
      </c>
      <c r="D422" s="5" t="s">
        <v>25</v>
      </c>
    </row>
    <row r="423" spans="1:4">
      <c r="A423" s="1">
        <v>35968</v>
      </c>
      <c r="B423" s="4">
        <v>35968</v>
      </c>
      <c r="C423" s="12">
        <f t="shared" si="16"/>
        <v>6</v>
      </c>
      <c r="D423" s="5" t="s">
        <v>25</v>
      </c>
    </row>
    <row r="424" spans="1:4">
      <c r="A424" s="1">
        <v>35969</v>
      </c>
      <c r="B424" s="4">
        <v>35969</v>
      </c>
      <c r="C424" s="12">
        <f t="shared" si="16"/>
        <v>6</v>
      </c>
      <c r="D424" s="5" t="s">
        <v>25</v>
      </c>
    </row>
    <row r="425" spans="1:4">
      <c r="A425" s="1">
        <v>35970</v>
      </c>
      <c r="B425" s="4">
        <v>35970</v>
      </c>
      <c r="C425" s="12">
        <f t="shared" si="16"/>
        <v>6</v>
      </c>
      <c r="D425" s="5" t="s">
        <v>25</v>
      </c>
    </row>
    <row r="426" spans="1:4">
      <c r="A426" s="1">
        <v>35971</v>
      </c>
      <c r="B426" s="4">
        <v>35971</v>
      </c>
      <c r="C426" s="12">
        <f t="shared" si="16"/>
        <v>6</v>
      </c>
      <c r="D426" s="5" t="s">
        <v>25</v>
      </c>
    </row>
    <row r="427" spans="1:4">
      <c r="A427" s="1">
        <v>35972</v>
      </c>
      <c r="B427" s="4">
        <v>35972</v>
      </c>
      <c r="C427" s="12">
        <f t="shared" si="16"/>
        <v>6</v>
      </c>
      <c r="D427" s="5" t="s">
        <v>25</v>
      </c>
    </row>
    <row r="428" spans="1:4">
      <c r="A428" s="1">
        <v>35973</v>
      </c>
      <c r="B428" s="4">
        <v>35973</v>
      </c>
      <c r="C428" s="12">
        <f t="shared" si="16"/>
        <v>6</v>
      </c>
      <c r="D428" s="5" t="s">
        <v>25</v>
      </c>
    </row>
    <row r="429" spans="1:4">
      <c r="A429" s="1">
        <v>35974</v>
      </c>
      <c r="B429" s="4">
        <v>35974</v>
      </c>
      <c r="C429" s="12">
        <f t="shared" si="16"/>
        <v>6</v>
      </c>
      <c r="D429" s="5" t="s">
        <v>25</v>
      </c>
    </row>
    <row r="430" spans="1:4">
      <c r="A430" s="1">
        <v>35975</v>
      </c>
      <c r="B430" s="4">
        <v>35975</v>
      </c>
      <c r="C430" s="12">
        <f t="shared" si="16"/>
        <v>6</v>
      </c>
      <c r="D430" s="5" t="s">
        <v>25</v>
      </c>
    </row>
    <row r="431" spans="1:4">
      <c r="A431" s="1">
        <v>35976</v>
      </c>
      <c r="B431" s="4">
        <v>35976</v>
      </c>
      <c r="C431" s="12">
        <f t="shared" si="16"/>
        <v>6</v>
      </c>
      <c r="D431" s="5" t="s">
        <v>25</v>
      </c>
    </row>
    <row r="432" spans="1:4">
      <c r="A432" s="1">
        <v>35977</v>
      </c>
      <c r="B432" s="4">
        <v>35977</v>
      </c>
      <c r="C432" s="12">
        <f t="shared" si="16"/>
        <v>7</v>
      </c>
      <c r="D432" s="5" t="s">
        <v>25</v>
      </c>
    </row>
    <row r="433" spans="1:4">
      <c r="A433" s="1">
        <v>35978</v>
      </c>
      <c r="B433" s="4">
        <v>35978</v>
      </c>
      <c r="C433" s="12">
        <f t="shared" si="16"/>
        <v>7</v>
      </c>
      <c r="D433" s="5" t="s">
        <v>25</v>
      </c>
    </row>
    <row r="434" spans="1:4">
      <c r="A434" s="1">
        <v>35979</v>
      </c>
      <c r="B434" s="4">
        <v>35979</v>
      </c>
      <c r="C434" s="12">
        <f t="shared" si="16"/>
        <v>7</v>
      </c>
      <c r="D434" s="5" t="s">
        <v>25</v>
      </c>
    </row>
    <row r="435" spans="1:4">
      <c r="A435" s="1">
        <v>35980</v>
      </c>
      <c r="B435" s="4">
        <v>35980</v>
      </c>
      <c r="C435" s="12">
        <f t="shared" si="16"/>
        <v>7</v>
      </c>
      <c r="D435" s="5" t="s">
        <v>25</v>
      </c>
    </row>
    <row r="436" spans="1:4">
      <c r="A436" s="1">
        <v>35981</v>
      </c>
      <c r="B436" s="4">
        <v>35981</v>
      </c>
      <c r="C436" s="12">
        <f t="shared" si="16"/>
        <v>7</v>
      </c>
      <c r="D436" s="5" t="s">
        <v>25</v>
      </c>
    </row>
    <row r="437" spans="1:4">
      <c r="A437" s="1">
        <v>35982</v>
      </c>
      <c r="B437" s="4">
        <v>35982</v>
      </c>
      <c r="C437" s="12">
        <f t="shared" si="16"/>
        <v>7</v>
      </c>
      <c r="D437" s="5" t="s">
        <v>25</v>
      </c>
    </row>
    <row r="438" spans="1:4">
      <c r="A438" s="1">
        <v>35983</v>
      </c>
      <c r="B438" s="4">
        <v>35983</v>
      </c>
      <c r="C438" s="12">
        <f t="shared" si="16"/>
        <v>7</v>
      </c>
      <c r="D438" s="5" t="s">
        <v>25</v>
      </c>
    </row>
    <row r="439" spans="1:4">
      <c r="A439" s="1">
        <v>35984</v>
      </c>
      <c r="B439" s="4">
        <v>35984</v>
      </c>
      <c r="C439" s="12">
        <f t="shared" si="16"/>
        <v>7</v>
      </c>
      <c r="D439" s="5" t="s">
        <v>25</v>
      </c>
    </row>
    <row r="440" spans="1:4">
      <c r="A440" s="1">
        <v>35985</v>
      </c>
      <c r="B440" s="4">
        <v>35985</v>
      </c>
      <c r="C440" s="12">
        <f t="shared" si="16"/>
        <v>7</v>
      </c>
      <c r="D440" s="5" t="s">
        <v>25</v>
      </c>
    </row>
    <row r="441" spans="1:4">
      <c r="A441" s="1">
        <v>35986</v>
      </c>
      <c r="B441" s="4">
        <v>35986</v>
      </c>
      <c r="C441" s="12">
        <f t="shared" si="16"/>
        <v>7</v>
      </c>
      <c r="D441" s="5" t="s">
        <v>25</v>
      </c>
    </row>
    <row r="442" spans="1:4">
      <c r="A442" s="1">
        <v>35987</v>
      </c>
      <c r="B442" s="4">
        <v>35987</v>
      </c>
      <c r="C442" s="12">
        <f t="shared" si="16"/>
        <v>7</v>
      </c>
      <c r="D442" s="5" t="s">
        <v>25</v>
      </c>
    </row>
    <row r="443" spans="1:4">
      <c r="A443" s="1">
        <v>35988</v>
      </c>
      <c r="B443" s="4">
        <v>35988</v>
      </c>
      <c r="C443" s="12">
        <f t="shared" si="16"/>
        <v>7</v>
      </c>
      <c r="D443" s="5" t="s">
        <v>25</v>
      </c>
    </row>
    <row r="444" spans="1:4">
      <c r="A444" s="1">
        <v>35989</v>
      </c>
      <c r="B444" s="4">
        <v>35989</v>
      </c>
      <c r="C444" s="12">
        <f t="shared" si="16"/>
        <v>7</v>
      </c>
      <c r="D444" s="5" t="s">
        <v>25</v>
      </c>
    </row>
    <row r="445" spans="1:4">
      <c r="A445" s="1">
        <v>35990</v>
      </c>
      <c r="B445" s="4">
        <v>35990</v>
      </c>
      <c r="C445" s="12">
        <f t="shared" si="16"/>
        <v>7</v>
      </c>
      <c r="D445" s="5" t="s">
        <v>25</v>
      </c>
    </row>
    <row r="446" spans="1:4">
      <c r="A446" s="1">
        <v>35991</v>
      </c>
      <c r="B446" s="4">
        <v>35991</v>
      </c>
      <c r="C446" s="12">
        <f t="shared" si="16"/>
        <v>7</v>
      </c>
      <c r="D446" s="5" t="s">
        <v>25</v>
      </c>
    </row>
    <row r="447" spans="1:4">
      <c r="A447" s="1">
        <v>35992</v>
      </c>
      <c r="B447" s="4">
        <v>35992</v>
      </c>
      <c r="C447" s="12">
        <f t="shared" si="16"/>
        <v>7</v>
      </c>
      <c r="D447" s="5" t="s">
        <v>25</v>
      </c>
    </row>
    <row r="448" spans="1:4">
      <c r="A448" s="1">
        <v>35993</v>
      </c>
      <c r="B448" s="4">
        <v>35993</v>
      </c>
      <c r="C448" s="12">
        <f t="shared" si="16"/>
        <v>7</v>
      </c>
      <c r="D448" s="5" t="s">
        <v>25</v>
      </c>
    </row>
    <row r="449" spans="1:4">
      <c r="A449" s="1">
        <v>35994</v>
      </c>
      <c r="B449" s="4">
        <v>35994</v>
      </c>
      <c r="C449" s="12">
        <f t="shared" si="16"/>
        <v>7</v>
      </c>
      <c r="D449" s="5" t="s">
        <v>25</v>
      </c>
    </row>
    <row r="450" spans="1:4">
      <c r="A450" s="1">
        <v>35995</v>
      </c>
      <c r="B450" s="4">
        <v>35995</v>
      </c>
      <c r="C450" s="12">
        <f t="shared" si="16"/>
        <v>7</v>
      </c>
      <c r="D450" s="5" t="s">
        <v>25</v>
      </c>
    </row>
    <row r="451" spans="1:4">
      <c r="A451" s="1">
        <v>35996</v>
      </c>
      <c r="B451" s="4">
        <v>35996</v>
      </c>
      <c r="C451" s="12">
        <f t="shared" si="16"/>
        <v>7</v>
      </c>
      <c r="D451" s="5" t="s">
        <v>25</v>
      </c>
    </row>
    <row r="452" spans="1:4">
      <c r="A452" s="1">
        <v>35997</v>
      </c>
      <c r="B452" s="4">
        <v>35997</v>
      </c>
      <c r="C452" s="12">
        <f t="shared" si="16"/>
        <v>7</v>
      </c>
      <c r="D452" s="5" t="s">
        <v>25</v>
      </c>
    </row>
    <row r="453" spans="1:4">
      <c r="A453" s="1">
        <v>35998</v>
      </c>
      <c r="B453" s="4">
        <v>35998</v>
      </c>
      <c r="C453" s="12">
        <f t="shared" si="16"/>
        <v>7</v>
      </c>
      <c r="D453" s="5" t="s">
        <v>25</v>
      </c>
    </row>
    <row r="454" spans="1:4">
      <c r="A454" s="1">
        <v>35999</v>
      </c>
      <c r="B454" s="4">
        <v>35999</v>
      </c>
      <c r="C454" s="12">
        <f t="shared" ref="C454:C517" si="17">IF(B454&lt;&gt;"",MONTH(B454),0)</f>
        <v>7</v>
      </c>
      <c r="D454" s="5" t="s">
        <v>25</v>
      </c>
    </row>
    <row r="455" spans="1:4">
      <c r="A455" s="1">
        <v>36000</v>
      </c>
      <c r="B455" s="4">
        <v>36000</v>
      </c>
      <c r="C455" s="12">
        <f t="shared" si="17"/>
        <v>7</v>
      </c>
      <c r="D455" s="5" t="s">
        <v>25</v>
      </c>
    </row>
    <row r="456" spans="1:4">
      <c r="A456" s="1">
        <v>36001</v>
      </c>
      <c r="B456" s="4">
        <v>36001</v>
      </c>
      <c r="C456" s="12">
        <f t="shared" si="17"/>
        <v>7</v>
      </c>
      <c r="D456" s="5" t="s">
        <v>25</v>
      </c>
    </row>
    <row r="457" spans="1:4">
      <c r="A457" s="1">
        <v>36002</v>
      </c>
      <c r="B457" s="4">
        <v>36002</v>
      </c>
      <c r="C457" s="12">
        <f t="shared" si="17"/>
        <v>7</v>
      </c>
      <c r="D457" s="5" t="s">
        <v>25</v>
      </c>
    </row>
    <row r="458" spans="1:4">
      <c r="A458" s="1">
        <v>36003</v>
      </c>
      <c r="B458" s="4">
        <v>36003</v>
      </c>
      <c r="C458" s="12">
        <f t="shared" si="17"/>
        <v>7</v>
      </c>
      <c r="D458" s="5" t="s">
        <v>25</v>
      </c>
    </row>
    <row r="459" spans="1:4">
      <c r="A459" s="1">
        <v>36004</v>
      </c>
      <c r="B459" s="4">
        <v>36004</v>
      </c>
      <c r="C459" s="12">
        <f t="shared" si="17"/>
        <v>7</v>
      </c>
      <c r="D459" s="5" t="s">
        <v>25</v>
      </c>
    </row>
    <row r="460" spans="1:4">
      <c r="A460" s="1">
        <v>36005</v>
      </c>
      <c r="B460" s="4">
        <v>36005</v>
      </c>
      <c r="C460" s="12">
        <f t="shared" si="17"/>
        <v>7</v>
      </c>
      <c r="D460" s="5" t="s">
        <v>25</v>
      </c>
    </row>
    <row r="461" spans="1:4">
      <c r="A461" s="1">
        <v>36006</v>
      </c>
      <c r="B461" s="4">
        <v>36006</v>
      </c>
      <c r="C461" s="12">
        <f t="shared" si="17"/>
        <v>7</v>
      </c>
      <c r="D461" s="5" t="s">
        <v>25</v>
      </c>
    </row>
    <row r="462" spans="1:4">
      <c r="A462" s="1">
        <v>36007</v>
      </c>
      <c r="B462" s="4">
        <v>36007</v>
      </c>
      <c r="C462" s="12">
        <f t="shared" si="17"/>
        <v>7</v>
      </c>
      <c r="D462" s="5" t="s">
        <v>25</v>
      </c>
    </row>
    <row r="463" spans="1:4">
      <c r="A463" s="1">
        <v>36008</v>
      </c>
      <c r="B463" s="4">
        <v>36008</v>
      </c>
      <c r="C463" s="12">
        <f t="shared" si="17"/>
        <v>8</v>
      </c>
      <c r="D463" s="41">
        <v>256000</v>
      </c>
    </row>
    <row r="464" spans="1:4">
      <c r="A464" s="1">
        <v>36009</v>
      </c>
      <c r="B464" s="4">
        <v>36009</v>
      </c>
      <c r="C464" s="12">
        <f t="shared" si="17"/>
        <v>8</v>
      </c>
      <c r="D464" s="41">
        <v>257000</v>
      </c>
    </row>
    <row r="465" spans="1:4">
      <c r="A465" s="1">
        <v>36010</v>
      </c>
      <c r="B465" s="4">
        <v>36010</v>
      </c>
      <c r="C465" s="12">
        <f t="shared" si="17"/>
        <v>8</v>
      </c>
      <c r="D465" s="41">
        <v>257000</v>
      </c>
    </row>
    <row r="466" spans="1:4">
      <c r="A466" s="1">
        <v>36011</v>
      </c>
      <c r="B466" s="4">
        <v>36011</v>
      </c>
      <c r="C466" s="12">
        <f t="shared" si="17"/>
        <v>8</v>
      </c>
      <c r="D466" s="41">
        <v>256000</v>
      </c>
    </row>
    <row r="467" spans="1:4">
      <c r="A467" s="1">
        <v>36012</v>
      </c>
      <c r="B467" s="4">
        <v>36012</v>
      </c>
      <c r="C467" s="12">
        <f t="shared" si="17"/>
        <v>8</v>
      </c>
      <c r="D467" s="41">
        <v>256000</v>
      </c>
    </row>
    <row r="468" spans="1:4">
      <c r="A468" s="1">
        <v>36013</v>
      </c>
      <c r="B468" s="4">
        <v>36013</v>
      </c>
      <c r="C468" s="12">
        <f t="shared" si="17"/>
        <v>8</v>
      </c>
      <c r="D468" s="41">
        <v>259000</v>
      </c>
    </row>
    <row r="469" spans="1:4">
      <c r="A469" s="1">
        <v>36014</v>
      </c>
      <c r="B469" s="4">
        <v>36014</v>
      </c>
      <c r="C469" s="12">
        <f t="shared" si="17"/>
        <v>8</v>
      </c>
      <c r="D469" s="41">
        <v>256000</v>
      </c>
    </row>
    <row r="470" spans="1:4">
      <c r="A470" s="1">
        <v>36015</v>
      </c>
      <c r="B470" s="4">
        <v>36015</v>
      </c>
      <c r="C470" s="12">
        <f t="shared" si="17"/>
        <v>8</v>
      </c>
      <c r="D470" s="41">
        <v>259000</v>
      </c>
    </row>
    <row r="471" spans="1:4">
      <c r="A471" s="1">
        <v>36016</v>
      </c>
      <c r="B471" s="4">
        <v>36016</v>
      </c>
      <c r="C471" s="12">
        <f t="shared" si="17"/>
        <v>8</v>
      </c>
      <c r="D471" s="41">
        <v>257000</v>
      </c>
    </row>
    <row r="472" spans="1:4">
      <c r="A472" s="1">
        <v>36017</v>
      </c>
      <c r="B472" s="4">
        <v>36017</v>
      </c>
      <c r="C472" s="12">
        <f t="shared" si="17"/>
        <v>8</v>
      </c>
      <c r="D472" s="41">
        <v>256000</v>
      </c>
    </row>
    <row r="473" spans="1:4">
      <c r="A473" s="1">
        <v>36018</v>
      </c>
      <c r="B473" s="4">
        <v>36018</v>
      </c>
      <c r="C473" s="12">
        <f t="shared" si="17"/>
        <v>8</v>
      </c>
      <c r="D473" s="41">
        <v>259000</v>
      </c>
    </row>
    <row r="474" spans="1:4">
      <c r="A474" s="1">
        <v>36019</v>
      </c>
      <c r="B474" s="4">
        <v>36019</v>
      </c>
      <c r="C474" s="12">
        <f t="shared" si="17"/>
        <v>8</v>
      </c>
      <c r="D474" s="41">
        <v>261000</v>
      </c>
    </row>
    <row r="475" spans="1:4">
      <c r="A475" s="1">
        <v>36020</v>
      </c>
      <c r="B475" s="4">
        <v>36020</v>
      </c>
      <c r="C475" s="12">
        <f t="shared" si="17"/>
        <v>8</v>
      </c>
      <c r="D475" s="41">
        <v>261000</v>
      </c>
    </row>
    <row r="476" spans="1:4">
      <c r="A476" s="1">
        <v>36021</v>
      </c>
      <c r="B476" s="4">
        <v>36021</v>
      </c>
      <c r="C476" s="12">
        <f t="shared" si="17"/>
        <v>8</v>
      </c>
      <c r="D476" s="41">
        <v>261000</v>
      </c>
    </row>
    <row r="477" spans="1:4">
      <c r="A477" s="1">
        <v>36022</v>
      </c>
      <c r="B477" s="4">
        <v>36022</v>
      </c>
      <c r="C477" s="12">
        <f t="shared" si="17"/>
        <v>8</v>
      </c>
      <c r="D477" s="41">
        <v>255000</v>
      </c>
    </row>
    <row r="478" spans="1:4">
      <c r="A478" s="1">
        <v>36023</v>
      </c>
      <c r="B478" s="4">
        <v>36023</v>
      </c>
      <c r="C478" s="12">
        <f t="shared" si="17"/>
        <v>8</v>
      </c>
      <c r="D478" s="41">
        <v>255000</v>
      </c>
    </row>
    <row r="479" spans="1:4">
      <c r="A479" s="1">
        <v>36024</v>
      </c>
      <c r="B479" s="4">
        <v>36024</v>
      </c>
      <c r="C479" s="12">
        <f t="shared" si="17"/>
        <v>8</v>
      </c>
      <c r="D479" s="41">
        <v>246000</v>
      </c>
    </row>
    <row r="480" spans="1:4">
      <c r="A480" s="1">
        <v>36025</v>
      </c>
      <c r="B480" s="4">
        <v>36025</v>
      </c>
      <c r="C480" s="12">
        <f t="shared" si="17"/>
        <v>8</v>
      </c>
      <c r="D480" s="41">
        <v>258000</v>
      </c>
    </row>
    <row r="481" spans="1:4">
      <c r="A481" s="1">
        <v>36026</v>
      </c>
      <c r="B481" s="4">
        <v>36026</v>
      </c>
      <c r="C481" s="12">
        <f t="shared" si="17"/>
        <v>8</v>
      </c>
      <c r="D481" s="41">
        <v>259000</v>
      </c>
    </row>
    <row r="482" spans="1:4">
      <c r="A482" s="1">
        <v>36027</v>
      </c>
      <c r="B482" s="4">
        <v>36027</v>
      </c>
      <c r="C482" s="12">
        <f t="shared" si="17"/>
        <v>8</v>
      </c>
      <c r="D482" s="41">
        <v>255000</v>
      </c>
    </row>
    <row r="483" spans="1:4">
      <c r="A483" s="1">
        <v>36028</v>
      </c>
      <c r="B483" s="4">
        <v>36028</v>
      </c>
      <c r="C483" s="12">
        <f t="shared" si="17"/>
        <v>8</v>
      </c>
      <c r="D483" s="41">
        <v>257000</v>
      </c>
    </row>
    <row r="484" spans="1:4">
      <c r="A484" s="1">
        <v>36029</v>
      </c>
      <c r="B484" s="4">
        <v>36029</v>
      </c>
      <c r="C484" s="12">
        <f t="shared" si="17"/>
        <v>8</v>
      </c>
      <c r="D484" s="41">
        <v>257000</v>
      </c>
    </row>
    <row r="485" spans="1:4">
      <c r="A485" s="1">
        <v>36030</v>
      </c>
      <c r="B485" s="4">
        <v>36030</v>
      </c>
      <c r="C485" s="12">
        <f t="shared" si="17"/>
        <v>8</v>
      </c>
      <c r="D485" s="41">
        <v>257000</v>
      </c>
    </row>
    <row r="486" spans="1:4">
      <c r="A486" s="1">
        <v>36031</v>
      </c>
      <c r="B486" s="4">
        <v>36031</v>
      </c>
      <c r="C486" s="12">
        <f t="shared" si="17"/>
        <v>8</v>
      </c>
      <c r="D486" s="41">
        <v>257000</v>
      </c>
    </row>
    <row r="487" spans="1:4">
      <c r="A487" s="1">
        <v>36032</v>
      </c>
      <c r="B487" s="4">
        <v>36032</v>
      </c>
      <c r="C487" s="12">
        <f t="shared" si="17"/>
        <v>8</v>
      </c>
      <c r="D487" s="41">
        <v>257000</v>
      </c>
    </row>
    <row r="488" spans="1:4">
      <c r="A488" s="1">
        <v>36033</v>
      </c>
      <c r="B488" s="4">
        <v>36033</v>
      </c>
      <c r="C488" s="12">
        <f t="shared" si="17"/>
        <v>8</v>
      </c>
      <c r="D488" s="41">
        <v>265000</v>
      </c>
    </row>
    <row r="489" spans="1:4">
      <c r="A489" s="1">
        <v>36034</v>
      </c>
      <c r="B489" s="4">
        <v>36034</v>
      </c>
      <c r="C489" s="12">
        <f t="shared" si="17"/>
        <v>8</v>
      </c>
      <c r="D489" s="41">
        <v>262000</v>
      </c>
    </row>
    <row r="490" spans="1:4">
      <c r="A490" s="1">
        <v>36035</v>
      </c>
      <c r="B490" s="4">
        <v>36035</v>
      </c>
      <c r="C490" s="12">
        <f t="shared" si="17"/>
        <v>8</v>
      </c>
      <c r="D490" s="41">
        <v>259000</v>
      </c>
    </row>
    <row r="491" spans="1:4">
      <c r="A491" s="1">
        <v>36036</v>
      </c>
      <c r="B491" s="4">
        <v>36036</v>
      </c>
      <c r="C491" s="12">
        <f t="shared" si="17"/>
        <v>8</v>
      </c>
      <c r="D491" s="41">
        <v>252000</v>
      </c>
    </row>
    <row r="492" spans="1:4">
      <c r="A492" s="1">
        <v>36037</v>
      </c>
      <c r="B492" s="4">
        <v>36037</v>
      </c>
      <c r="C492" s="12">
        <f t="shared" si="17"/>
        <v>8</v>
      </c>
      <c r="D492" s="41">
        <v>257000</v>
      </c>
    </row>
    <row r="493" spans="1:4">
      <c r="A493" s="1">
        <v>36038</v>
      </c>
      <c r="B493" s="4">
        <v>36038</v>
      </c>
      <c r="C493" s="12">
        <f t="shared" si="17"/>
        <v>8</v>
      </c>
      <c r="D493" s="41">
        <v>244000</v>
      </c>
    </row>
    <row r="494" spans="1:4">
      <c r="A494" s="1">
        <v>36039</v>
      </c>
      <c r="B494" s="4">
        <v>36039</v>
      </c>
      <c r="C494" s="12">
        <f t="shared" si="17"/>
        <v>9</v>
      </c>
      <c r="D494" s="41">
        <v>254000</v>
      </c>
    </row>
    <row r="495" spans="1:4">
      <c r="A495" s="1">
        <v>36040</v>
      </c>
      <c r="B495" s="4">
        <v>36040</v>
      </c>
      <c r="C495" s="12">
        <f t="shared" si="17"/>
        <v>9</v>
      </c>
      <c r="D495" s="41">
        <v>254000</v>
      </c>
    </row>
    <row r="496" spans="1:4">
      <c r="A496" s="1">
        <v>36041</v>
      </c>
      <c r="B496" s="4">
        <v>36041</v>
      </c>
      <c r="C496" s="12">
        <f t="shared" si="17"/>
        <v>9</v>
      </c>
      <c r="D496" s="41">
        <v>226000</v>
      </c>
    </row>
    <row r="497" spans="1:4">
      <c r="A497" s="1">
        <v>36042</v>
      </c>
      <c r="B497" s="4">
        <v>36042</v>
      </c>
      <c r="C497" s="12">
        <f t="shared" si="17"/>
        <v>9</v>
      </c>
      <c r="D497" s="41">
        <v>228000</v>
      </c>
    </row>
    <row r="498" spans="1:4">
      <c r="A498" s="1">
        <v>36043</v>
      </c>
      <c r="B498" s="4">
        <v>36043</v>
      </c>
      <c r="C498" s="12">
        <f t="shared" si="17"/>
        <v>9</v>
      </c>
      <c r="D498" s="41">
        <v>246000</v>
      </c>
    </row>
    <row r="499" spans="1:4">
      <c r="A499" s="1">
        <v>36044</v>
      </c>
      <c r="B499" s="4">
        <v>36044</v>
      </c>
      <c r="C499" s="12">
        <f t="shared" si="17"/>
        <v>9</v>
      </c>
      <c r="D499" s="41">
        <v>249000</v>
      </c>
    </row>
    <row r="500" spans="1:4">
      <c r="A500" s="1">
        <v>36045</v>
      </c>
      <c r="B500" s="4">
        <v>36045</v>
      </c>
      <c r="C500" s="12">
        <f t="shared" si="17"/>
        <v>9</v>
      </c>
      <c r="D500" s="41">
        <v>251000</v>
      </c>
    </row>
    <row r="501" spans="1:4">
      <c r="A501" s="1">
        <v>36046</v>
      </c>
      <c r="B501" s="4">
        <v>36046</v>
      </c>
      <c r="C501" s="12">
        <f t="shared" si="17"/>
        <v>9</v>
      </c>
      <c r="D501" s="41">
        <v>257000</v>
      </c>
    </row>
    <row r="502" spans="1:4">
      <c r="A502" s="1">
        <v>36047</v>
      </c>
      <c r="B502" s="4">
        <v>36047</v>
      </c>
      <c r="C502" s="12">
        <f t="shared" si="17"/>
        <v>9</v>
      </c>
      <c r="D502" s="41">
        <v>256000</v>
      </c>
    </row>
    <row r="503" spans="1:4">
      <c r="A503" s="1">
        <v>36048</v>
      </c>
      <c r="B503" s="4">
        <v>36048</v>
      </c>
      <c r="C503" s="12">
        <f t="shared" si="17"/>
        <v>9</v>
      </c>
      <c r="D503" s="41">
        <v>245000</v>
      </c>
    </row>
    <row r="504" spans="1:4">
      <c r="A504" s="1">
        <v>36049</v>
      </c>
      <c r="B504" s="4">
        <v>36049</v>
      </c>
      <c r="C504" s="12">
        <f t="shared" si="17"/>
        <v>9</v>
      </c>
      <c r="D504" s="41">
        <v>245000</v>
      </c>
    </row>
    <row r="505" spans="1:4">
      <c r="A505" s="1">
        <v>36050</v>
      </c>
      <c r="B505" s="4">
        <v>36050</v>
      </c>
      <c r="C505" s="12">
        <f t="shared" si="17"/>
        <v>9</v>
      </c>
      <c r="D505" s="41">
        <v>248000</v>
      </c>
    </row>
    <row r="506" spans="1:4">
      <c r="A506" s="1">
        <v>36051</v>
      </c>
      <c r="B506" s="4">
        <v>36051</v>
      </c>
      <c r="C506" s="12">
        <f t="shared" si="17"/>
        <v>9</v>
      </c>
      <c r="D506" s="41">
        <v>258000</v>
      </c>
    </row>
    <row r="507" spans="1:4">
      <c r="A507" s="1">
        <v>36052</v>
      </c>
      <c r="B507" s="4">
        <v>36052</v>
      </c>
      <c r="C507" s="12">
        <f t="shared" si="17"/>
        <v>9</v>
      </c>
      <c r="D507" s="41">
        <v>253000</v>
      </c>
    </row>
    <row r="508" spans="1:4">
      <c r="A508" s="1">
        <v>36053</v>
      </c>
      <c r="B508" s="4">
        <v>36053</v>
      </c>
      <c r="C508" s="12">
        <f t="shared" si="17"/>
        <v>9</v>
      </c>
      <c r="D508" s="41">
        <v>218000</v>
      </c>
    </row>
    <row r="509" spans="1:4">
      <c r="A509" s="1">
        <v>36054</v>
      </c>
      <c r="B509" s="4">
        <v>36054</v>
      </c>
      <c r="C509" s="12">
        <f t="shared" si="17"/>
        <v>9</v>
      </c>
      <c r="D509" s="41">
        <v>247000</v>
      </c>
    </row>
    <row r="510" spans="1:4">
      <c r="A510" s="1">
        <v>36055</v>
      </c>
      <c r="B510" s="4">
        <v>36055</v>
      </c>
      <c r="C510" s="12">
        <f t="shared" si="17"/>
        <v>9</v>
      </c>
      <c r="D510" s="41">
        <v>248000</v>
      </c>
    </row>
    <row r="511" spans="1:4">
      <c r="A511" s="1">
        <v>36056</v>
      </c>
      <c r="B511" s="4">
        <v>36056</v>
      </c>
      <c r="C511" s="12">
        <f t="shared" si="17"/>
        <v>9</v>
      </c>
      <c r="D511" s="41">
        <v>235000</v>
      </c>
    </row>
    <row r="512" spans="1:4">
      <c r="A512" s="1">
        <v>36057</v>
      </c>
      <c r="B512" s="4">
        <v>36057</v>
      </c>
      <c r="C512" s="12">
        <f t="shared" si="17"/>
        <v>9</v>
      </c>
      <c r="D512" s="41">
        <v>239000</v>
      </c>
    </row>
    <row r="513" spans="1:4">
      <c r="A513" s="1">
        <v>36058</v>
      </c>
      <c r="B513" s="4">
        <v>36058</v>
      </c>
      <c r="C513" s="12">
        <f t="shared" si="17"/>
        <v>9</v>
      </c>
      <c r="D513" s="41">
        <v>243000</v>
      </c>
    </row>
    <row r="514" spans="1:4">
      <c r="A514" s="1">
        <v>36059</v>
      </c>
      <c r="B514" s="4">
        <v>36059</v>
      </c>
      <c r="C514" s="12">
        <f t="shared" si="17"/>
        <v>9</v>
      </c>
      <c r="D514" s="41">
        <v>249000</v>
      </c>
    </row>
    <row r="515" spans="1:4">
      <c r="A515" s="1">
        <v>36060</v>
      </c>
      <c r="B515" s="4">
        <v>36060</v>
      </c>
      <c r="C515" s="12">
        <f t="shared" si="17"/>
        <v>9</v>
      </c>
      <c r="D515" s="42" t="s">
        <v>24</v>
      </c>
    </row>
    <row r="516" spans="1:4">
      <c r="A516" s="1">
        <v>36061</v>
      </c>
      <c r="B516" s="4">
        <v>36061</v>
      </c>
      <c r="C516" s="12">
        <f t="shared" si="17"/>
        <v>9</v>
      </c>
      <c r="D516" s="41">
        <v>250000</v>
      </c>
    </row>
    <row r="517" spans="1:4">
      <c r="A517" s="1">
        <v>36062</v>
      </c>
      <c r="B517" s="4">
        <v>36062</v>
      </c>
      <c r="C517" s="12">
        <f t="shared" si="17"/>
        <v>9</v>
      </c>
      <c r="D517" s="41">
        <v>242000</v>
      </c>
    </row>
    <row r="518" spans="1:4">
      <c r="A518" s="1">
        <v>36063</v>
      </c>
      <c r="B518" s="4">
        <v>36063</v>
      </c>
      <c r="C518" s="12">
        <f t="shared" ref="C518:C581" si="18">IF(B518&lt;&gt;"",MONTH(B518),0)</f>
        <v>9</v>
      </c>
      <c r="D518" s="41">
        <v>250000</v>
      </c>
    </row>
    <row r="519" spans="1:4">
      <c r="A519" s="1">
        <v>36064</v>
      </c>
      <c r="B519" s="4">
        <v>36064</v>
      </c>
      <c r="C519" s="12">
        <f t="shared" si="18"/>
        <v>9</v>
      </c>
      <c r="D519" s="41">
        <v>250000</v>
      </c>
    </row>
    <row r="520" spans="1:4">
      <c r="A520" s="1">
        <v>36065</v>
      </c>
      <c r="B520" s="4">
        <v>36065</v>
      </c>
      <c r="C520" s="12">
        <f t="shared" si="18"/>
        <v>9</v>
      </c>
      <c r="D520" s="41">
        <v>247000</v>
      </c>
    </row>
    <row r="521" spans="1:4">
      <c r="A521" s="1">
        <v>36066</v>
      </c>
      <c r="B521" s="4">
        <v>36066</v>
      </c>
      <c r="C521" s="12">
        <f t="shared" si="18"/>
        <v>9</v>
      </c>
      <c r="D521" s="41">
        <v>247000</v>
      </c>
    </row>
    <row r="522" spans="1:4">
      <c r="A522" s="1">
        <v>36067</v>
      </c>
      <c r="B522" s="4">
        <v>36067</v>
      </c>
      <c r="C522" s="12">
        <f t="shared" si="18"/>
        <v>9</v>
      </c>
      <c r="D522" s="41">
        <v>238000</v>
      </c>
    </row>
    <row r="523" spans="1:4">
      <c r="A523" s="1">
        <v>36068</v>
      </c>
      <c r="B523" s="4">
        <v>36068</v>
      </c>
      <c r="C523" s="12">
        <f t="shared" si="18"/>
        <v>9</v>
      </c>
      <c r="D523" s="41">
        <v>250000</v>
      </c>
    </row>
    <row r="524" spans="1:4">
      <c r="A524" s="1">
        <v>36069</v>
      </c>
      <c r="B524" s="4">
        <v>36069</v>
      </c>
      <c r="C524" s="12">
        <f t="shared" si="18"/>
        <v>10</v>
      </c>
      <c r="D524" s="41">
        <v>186000</v>
      </c>
    </row>
    <row r="525" spans="1:4">
      <c r="A525" s="1">
        <v>36070</v>
      </c>
      <c r="B525" s="4">
        <v>36070</v>
      </c>
      <c r="C525" s="12">
        <f t="shared" si="18"/>
        <v>10</v>
      </c>
      <c r="D525" s="41">
        <v>180000</v>
      </c>
    </row>
    <row r="526" spans="1:4">
      <c r="A526" s="1">
        <v>36071</v>
      </c>
      <c r="B526" s="4">
        <v>36071</v>
      </c>
      <c r="C526" s="12">
        <f t="shared" si="18"/>
        <v>10</v>
      </c>
      <c r="D526" s="41">
        <v>169000</v>
      </c>
    </row>
    <row r="527" spans="1:4">
      <c r="A527" s="1">
        <v>36072</v>
      </c>
      <c r="B527" s="4">
        <v>36072</v>
      </c>
      <c r="C527" s="12">
        <f t="shared" si="18"/>
        <v>10</v>
      </c>
      <c r="D527" s="41">
        <v>174000</v>
      </c>
    </row>
    <row r="528" spans="1:4">
      <c r="A528" s="1">
        <v>36073</v>
      </c>
      <c r="B528" s="4">
        <v>36073</v>
      </c>
      <c r="C528" s="12">
        <f t="shared" si="18"/>
        <v>10</v>
      </c>
      <c r="D528" s="41">
        <v>176000</v>
      </c>
    </row>
    <row r="529" spans="1:4">
      <c r="A529" s="1">
        <v>36074</v>
      </c>
      <c r="B529" s="4">
        <v>36074</v>
      </c>
      <c r="C529" s="12">
        <f t="shared" si="18"/>
        <v>10</v>
      </c>
      <c r="D529" s="41">
        <v>177000</v>
      </c>
    </row>
    <row r="530" spans="1:4">
      <c r="A530" s="1">
        <v>36075</v>
      </c>
      <c r="B530" s="4">
        <v>36075</v>
      </c>
      <c r="C530" s="12">
        <f t="shared" si="18"/>
        <v>10</v>
      </c>
      <c r="D530" s="41">
        <v>176000</v>
      </c>
    </row>
    <row r="531" spans="1:4">
      <c r="A531" s="1">
        <v>36076</v>
      </c>
      <c r="B531" s="4">
        <v>36076</v>
      </c>
      <c r="C531" s="12">
        <f t="shared" si="18"/>
        <v>10</v>
      </c>
      <c r="D531" s="41">
        <v>178000</v>
      </c>
    </row>
    <row r="532" spans="1:4">
      <c r="A532" s="1">
        <v>36077</v>
      </c>
      <c r="B532" s="4">
        <v>36077</v>
      </c>
      <c r="C532" s="12">
        <f t="shared" si="18"/>
        <v>10</v>
      </c>
      <c r="D532" s="41">
        <v>209000</v>
      </c>
    </row>
    <row r="533" spans="1:4">
      <c r="A533" s="1">
        <v>36078</v>
      </c>
      <c r="B533" s="4">
        <v>36078</v>
      </c>
      <c r="C533" s="12">
        <f t="shared" si="18"/>
        <v>10</v>
      </c>
      <c r="D533" s="41">
        <v>180000</v>
      </c>
    </row>
    <row r="534" spans="1:4">
      <c r="A534" s="1">
        <v>36079</v>
      </c>
      <c r="B534" s="4">
        <v>36079</v>
      </c>
      <c r="C534" s="12">
        <f t="shared" si="18"/>
        <v>10</v>
      </c>
      <c r="D534" s="41">
        <v>179000</v>
      </c>
    </row>
    <row r="535" spans="1:4">
      <c r="A535" s="1">
        <v>36080</v>
      </c>
      <c r="B535" s="4">
        <v>36080</v>
      </c>
      <c r="C535" s="12">
        <f t="shared" si="18"/>
        <v>10</v>
      </c>
      <c r="D535" s="41">
        <v>178000</v>
      </c>
    </row>
    <row r="536" spans="1:4">
      <c r="A536" s="1">
        <v>36081</v>
      </c>
      <c r="B536" s="4">
        <v>36081</v>
      </c>
      <c r="C536" s="12">
        <f t="shared" si="18"/>
        <v>10</v>
      </c>
      <c r="D536" s="41">
        <v>178000</v>
      </c>
    </row>
    <row r="537" spans="1:4">
      <c r="A537" s="1">
        <v>36082</v>
      </c>
      <c r="B537" s="4">
        <v>36082</v>
      </c>
      <c r="C537" s="12">
        <f t="shared" si="18"/>
        <v>10</v>
      </c>
      <c r="D537" s="41">
        <v>252000</v>
      </c>
    </row>
    <row r="538" spans="1:4">
      <c r="A538" s="1">
        <v>36083</v>
      </c>
      <c r="B538" s="4">
        <v>36083</v>
      </c>
      <c r="C538" s="12">
        <f t="shared" si="18"/>
        <v>10</v>
      </c>
      <c r="D538" s="41">
        <v>181000</v>
      </c>
    </row>
    <row r="539" spans="1:4">
      <c r="A539" s="1">
        <v>36084</v>
      </c>
      <c r="B539" s="4">
        <v>36084</v>
      </c>
      <c r="C539" s="12">
        <f t="shared" si="18"/>
        <v>10</v>
      </c>
      <c r="D539" s="41">
        <v>246000</v>
      </c>
    </row>
    <row r="540" spans="1:4">
      <c r="A540" s="1">
        <v>36085</v>
      </c>
      <c r="B540" s="4">
        <v>36085</v>
      </c>
      <c r="C540" s="12">
        <f t="shared" si="18"/>
        <v>10</v>
      </c>
      <c r="D540" s="41">
        <v>244000</v>
      </c>
    </row>
    <row r="541" spans="1:4">
      <c r="A541" s="1">
        <v>36086</v>
      </c>
      <c r="B541" s="4">
        <v>36086</v>
      </c>
      <c r="C541" s="12">
        <f t="shared" si="18"/>
        <v>10</v>
      </c>
      <c r="D541" s="41">
        <v>179000</v>
      </c>
    </row>
    <row r="542" spans="1:4">
      <c r="A542" s="1">
        <v>36087</v>
      </c>
      <c r="B542" s="4">
        <v>36087</v>
      </c>
      <c r="C542" s="12">
        <f t="shared" si="18"/>
        <v>10</v>
      </c>
      <c r="D542" s="41">
        <v>176000</v>
      </c>
    </row>
    <row r="543" spans="1:4">
      <c r="A543" s="1">
        <v>36088</v>
      </c>
      <c r="B543" s="4">
        <v>36088</v>
      </c>
      <c r="C543" s="12">
        <f t="shared" si="18"/>
        <v>10</v>
      </c>
      <c r="D543" s="41">
        <v>175000</v>
      </c>
    </row>
    <row r="544" spans="1:4">
      <c r="A544" s="1">
        <v>36089</v>
      </c>
      <c r="B544" s="4">
        <v>36089</v>
      </c>
      <c r="C544" s="12">
        <f t="shared" si="18"/>
        <v>10</v>
      </c>
      <c r="D544" s="41">
        <v>200000</v>
      </c>
    </row>
    <row r="545" spans="1:4">
      <c r="A545" s="1">
        <v>36090</v>
      </c>
      <c r="B545" s="4">
        <v>36090</v>
      </c>
      <c r="C545" s="12">
        <f t="shared" si="18"/>
        <v>10</v>
      </c>
      <c r="D545" s="41">
        <v>204000</v>
      </c>
    </row>
    <row r="546" spans="1:4">
      <c r="A546" s="1">
        <v>36091</v>
      </c>
      <c r="B546" s="4">
        <v>36091</v>
      </c>
      <c r="C546" s="12">
        <f t="shared" si="18"/>
        <v>10</v>
      </c>
      <c r="D546" s="41">
        <v>210000</v>
      </c>
    </row>
    <row r="547" spans="1:4">
      <c r="A547" s="1">
        <v>36092</v>
      </c>
      <c r="B547" s="4">
        <v>36092</v>
      </c>
      <c r="C547" s="12">
        <f t="shared" si="18"/>
        <v>10</v>
      </c>
      <c r="D547" s="41">
        <v>221000</v>
      </c>
    </row>
    <row r="548" spans="1:4">
      <c r="A548" s="1">
        <v>36093</v>
      </c>
      <c r="B548" s="4">
        <v>36093</v>
      </c>
      <c r="C548" s="12">
        <f t="shared" si="18"/>
        <v>10</v>
      </c>
      <c r="D548" s="41">
        <v>211000</v>
      </c>
    </row>
    <row r="549" spans="1:4">
      <c r="A549" s="1">
        <v>36094</v>
      </c>
      <c r="B549" s="4">
        <v>36094</v>
      </c>
      <c r="C549" s="12">
        <f t="shared" si="18"/>
        <v>10</v>
      </c>
      <c r="D549" s="41">
        <v>210000</v>
      </c>
    </row>
    <row r="550" spans="1:4">
      <c r="A550" s="1">
        <v>36095</v>
      </c>
      <c r="B550" s="4">
        <v>36095</v>
      </c>
      <c r="C550" s="12">
        <f t="shared" si="18"/>
        <v>10</v>
      </c>
      <c r="D550" s="41">
        <v>208000</v>
      </c>
    </row>
    <row r="551" spans="1:4">
      <c r="A551" s="1">
        <v>36096</v>
      </c>
      <c r="B551" s="4">
        <v>36096</v>
      </c>
      <c r="C551" s="12">
        <f t="shared" si="18"/>
        <v>10</v>
      </c>
      <c r="D551" s="41">
        <v>214000</v>
      </c>
    </row>
    <row r="552" spans="1:4">
      <c r="A552" s="1">
        <v>36097</v>
      </c>
      <c r="B552" s="4">
        <v>36097</v>
      </c>
      <c r="C552" s="12">
        <f t="shared" si="18"/>
        <v>10</v>
      </c>
      <c r="D552" s="41">
        <v>269000</v>
      </c>
    </row>
    <row r="553" spans="1:4">
      <c r="A553" s="1">
        <v>36098</v>
      </c>
      <c r="B553" s="4">
        <v>36098</v>
      </c>
      <c r="C553" s="12">
        <f t="shared" si="18"/>
        <v>10</v>
      </c>
      <c r="D553" s="41">
        <v>213000</v>
      </c>
    </row>
    <row r="554" spans="1:4">
      <c r="A554" s="1">
        <v>36099</v>
      </c>
      <c r="B554" s="4">
        <v>36099</v>
      </c>
      <c r="C554" s="12">
        <f t="shared" si="18"/>
        <v>10</v>
      </c>
      <c r="D554" s="38">
        <v>217000</v>
      </c>
    </row>
    <row r="555" spans="1:4">
      <c r="A555" s="1">
        <v>36100</v>
      </c>
      <c r="B555" s="4">
        <v>36100</v>
      </c>
      <c r="C555" s="12">
        <f t="shared" si="18"/>
        <v>11</v>
      </c>
      <c r="D555" s="38">
        <v>237000</v>
      </c>
    </row>
    <row r="556" spans="1:4">
      <c r="A556" s="1">
        <v>36101</v>
      </c>
      <c r="B556" s="4">
        <v>36101</v>
      </c>
      <c r="C556" s="12">
        <f t="shared" si="18"/>
        <v>11</v>
      </c>
      <c r="D556" s="38">
        <v>210000</v>
      </c>
    </row>
    <row r="557" spans="1:4">
      <c r="A557" s="1">
        <v>36102</v>
      </c>
      <c r="B557" s="4">
        <v>36102</v>
      </c>
      <c r="C557" s="12">
        <f t="shared" si="18"/>
        <v>11</v>
      </c>
      <c r="D557" s="38">
        <v>179000</v>
      </c>
    </row>
    <row r="558" spans="1:4">
      <c r="A558" s="1">
        <v>36103</v>
      </c>
      <c r="B558" s="4">
        <v>36103</v>
      </c>
      <c r="C558" s="12">
        <f t="shared" si="18"/>
        <v>11</v>
      </c>
      <c r="D558" s="38">
        <v>171000</v>
      </c>
    </row>
    <row r="559" spans="1:4">
      <c r="A559" s="1">
        <v>36104</v>
      </c>
      <c r="B559" s="4">
        <v>36104</v>
      </c>
      <c r="C559" s="12">
        <f t="shared" si="18"/>
        <v>11</v>
      </c>
      <c r="D559" s="38">
        <v>169000</v>
      </c>
    </row>
    <row r="560" spans="1:4">
      <c r="A560" s="1">
        <v>36105</v>
      </c>
      <c r="B560" s="4">
        <v>36105</v>
      </c>
      <c r="C560" s="12">
        <f t="shared" si="18"/>
        <v>11</v>
      </c>
      <c r="D560" s="38">
        <v>168000</v>
      </c>
    </row>
    <row r="561" spans="1:4">
      <c r="A561" s="1">
        <v>36106</v>
      </c>
      <c r="B561" s="4">
        <v>36106</v>
      </c>
      <c r="C561" s="12">
        <f t="shared" si="18"/>
        <v>11</v>
      </c>
      <c r="D561" s="38">
        <v>173000</v>
      </c>
    </row>
    <row r="562" spans="1:4">
      <c r="A562" s="1">
        <v>36107</v>
      </c>
      <c r="B562" s="4">
        <v>36107</v>
      </c>
      <c r="C562" s="12">
        <f t="shared" si="18"/>
        <v>11</v>
      </c>
      <c r="D562" s="38">
        <v>170000</v>
      </c>
    </row>
    <row r="563" spans="1:4">
      <c r="A563" s="1">
        <v>36108</v>
      </c>
      <c r="B563" s="4">
        <v>36108</v>
      </c>
      <c r="C563" s="12">
        <f t="shared" si="18"/>
        <v>11</v>
      </c>
      <c r="D563" s="38">
        <v>173000</v>
      </c>
    </row>
    <row r="564" spans="1:4">
      <c r="A564" s="1">
        <v>36109</v>
      </c>
      <c r="B564" s="4">
        <v>36109</v>
      </c>
      <c r="C564" s="12">
        <f t="shared" si="18"/>
        <v>11</v>
      </c>
      <c r="D564" s="38">
        <v>176000</v>
      </c>
    </row>
    <row r="565" spans="1:4">
      <c r="A565" s="1">
        <v>36110</v>
      </c>
      <c r="B565" s="4">
        <v>36110</v>
      </c>
      <c r="C565" s="12">
        <f t="shared" si="18"/>
        <v>11</v>
      </c>
      <c r="D565" s="38">
        <v>176000</v>
      </c>
    </row>
    <row r="566" spans="1:4">
      <c r="A566" s="1">
        <v>36111</v>
      </c>
      <c r="B566" s="4">
        <v>36111</v>
      </c>
      <c r="C566" s="12">
        <f t="shared" si="18"/>
        <v>11</v>
      </c>
      <c r="D566" s="38">
        <v>179000</v>
      </c>
    </row>
    <row r="567" spans="1:4">
      <c r="A567" s="1">
        <v>36112</v>
      </c>
      <c r="B567" s="4">
        <v>36112</v>
      </c>
      <c r="C567" s="12">
        <f t="shared" si="18"/>
        <v>11</v>
      </c>
      <c r="D567" s="38">
        <v>172000</v>
      </c>
    </row>
    <row r="568" spans="1:4">
      <c r="A568" s="1">
        <v>36113</v>
      </c>
      <c r="B568" s="4">
        <v>36113</v>
      </c>
      <c r="C568" s="12">
        <f t="shared" si="18"/>
        <v>11</v>
      </c>
      <c r="D568" s="38">
        <v>235000</v>
      </c>
    </row>
    <row r="569" spans="1:4">
      <c r="A569" s="1">
        <v>36114</v>
      </c>
      <c r="B569" s="4">
        <v>36114</v>
      </c>
      <c r="C569" s="12">
        <f t="shared" si="18"/>
        <v>11</v>
      </c>
      <c r="D569" s="38">
        <v>182000</v>
      </c>
    </row>
    <row r="570" spans="1:4">
      <c r="A570" s="1">
        <v>36115</v>
      </c>
      <c r="B570" s="4">
        <v>36115</v>
      </c>
      <c r="C570" s="12">
        <f t="shared" si="18"/>
        <v>11</v>
      </c>
      <c r="D570" s="38">
        <v>180000</v>
      </c>
    </row>
    <row r="571" spans="1:4">
      <c r="A571" s="1">
        <v>36116</v>
      </c>
      <c r="B571" s="4">
        <v>36116</v>
      </c>
      <c r="C571" s="12">
        <f t="shared" si="18"/>
        <v>11</v>
      </c>
      <c r="D571" s="38">
        <v>180000</v>
      </c>
    </row>
    <row r="572" spans="1:4">
      <c r="A572" s="1">
        <v>36117</v>
      </c>
      <c r="B572" s="4">
        <v>36117</v>
      </c>
      <c r="C572" s="12">
        <f t="shared" si="18"/>
        <v>11</v>
      </c>
      <c r="D572" s="38">
        <v>185000</v>
      </c>
    </row>
    <row r="573" spans="1:4">
      <c r="A573" s="1">
        <v>36118</v>
      </c>
      <c r="B573" s="4">
        <v>36118</v>
      </c>
      <c r="C573" s="12">
        <f t="shared" si="18"/>
        <v>11</v>
      </c>
      <c r="D573" s="38">
        <v>185000</v>
      </c>
    </row>
    <row r="574" spans="1:4">
      <c r="A574" s="1">
        <v>36119</v>
      </c>
      <c r="B574" s="4">
        <v>36119</v>
      </c>
      <c r="C574" s="12">
        <f t="shared" si="18"/>
        <v>11</v>
      </c>
      <c r="D574" s="38">
        <v>180000</v>
      </c>
    </row>
    <row r="575" spans="1:4">
      <c r="A575" s="1">
        <v>36120</v>
      </c>
      <c r="B575" s="4">
        <v>36120</v>
      </c>
      <c r="C575" s="12">
        <f t="shared" si="18"/>
        <v>11</v>
      </c>
      <c r="D575" s="38">
        <v>185000</v>
      </c>
    </row>
    <row r="576" spans="1:4">
      <c r="A576" s="1">
        <v>36121</v>
      </c>
      <c r="B576" s="4">
        <v>36121</v>
      </c>
      <c r="C576" s="12">
        <f t="shared" si="18"/>
        <v>11</v>
      </c>
      <c r="D576" s="38">
        <v>186000</v>
      </c>
    </row>
    <row r="577" spans="1:4">
      <c r="A577" s="1">
        <v>36122</v>
      </c>
      <c r="B577" s="4">
        <v>36122</v>
      </c>
      <c r="C577" s="12">
        <f t="shared" si="18"/>
        <v>11</v>
      </c>
      <c r="D577" s="38">
        <v>184000</v>
      </c>
    </row>
    <row r="578" spans="1:4">
      <c r="A578" s="1">
        <v>36123</v>
      </c>
      <c r="B578" s="4">
        <v>36123</v>
      </c>
      <c r="C578" s="12">
        <f t="shared" si="18"/>
        <v>11</v>
      </c>
      <c r="D578" s="38">
        <v>183000</v>
      </c>
    </row>
    <row r="579" spans="1:4">
      <c r="A579" s="1">
        <v>36124</v>
      </c>
      <c r="B579" s="4">
        <v>36124</v>
      </c>
      <c r="C579" s="12">
        <f t="shared" si="18"/>
        <v>11</v>
      </c>
      <c r="D579" s="38">
        <v>183000</v>
      </c>
    </row>
    <row r="580" spans="1:4">
      <c r="A580" s="1">
        <v>36125</v>
      </c>
      <c r="B580" s="4">
        <v>36125</v>
      </c>
      <c r="C580" s="12">
        <f t="shared" si="18"/>
        <v>11</v>
      </c>
      <c r="D580" s="38">
        <v>185000</v>
      </c>
    </row>
    <row r="581" spans="1:4">
      <c r="A581" s="1">
        <v>36126</v>
      </c>
      <c r="B581" s="4">
        <v>36126</v>
      </c>
      <c r="C581" s="12">
        <f t="shared" si="18"/>
        <v>11</v>
      </c>
      <c r="D581" s="38">
        <v>188000</v>
      </c>
    </row>
    <row r="582" spans="1:4">
      <c r="A582" s="1">
        <v>36127</v>
      </c>
      <c r="B582" s="4">
        <v>36127</v>
      </c>
      <c r="C582" s="12">
        <f t="shared" ref="C582:C646" si="19">IF(B582&lt;&gt;"",MONTH(B582),0)</f>
        <v>11</v>
      </c>
      <c r="D582" s="38">
        <v>187000</v>
      </c>
    </row>
    <row r="583" spans="1:4">
      <c r="A583" s="1">
        <v>36128</v>
      </c>
      <c r="B583" s="4">
        <v>36128</v>
      </c>
      <c r="C583" s="12">
        <f t="shared" si="19"/>
        <v>11</v>
      </c>
      <c r="D583" s="38">
        <v>258000</v>
      </c>
    </row>
    <row r="584" spans="1:4">
      <c r="A584" s="1">
        <v>36129</v>
      </c>
      <c r="B584" s="4">
        <v>36129</v>
      </c>
      <c r="C584" s="12">
        <f t="shared" si="19"/>
        <v>11</v>
      </c>
      <c r="D584" s="38">
        <v>186000</v>
      </c>
    </row>
    <row r="585" spans="1:4">
      <c r="A585" s="1">
        <v>36130</v>
      </c>
      <c r="B585" s="4">
        <v>36130</v>
      </c>
      <c r="C585" s="12">
        <f t="shared" si="19"/>
        <v>12</v>
      </c>
      <c r="D585" s="38">
        <v>183000</v>
      </c>
    </row>
    <row r="586" spans="1:4">
      <c r="A586" s="1">
        <v>36131</v>
      </c>
      <c r="B586" s="4">
        <v>36131</v>
      </c>
      <c r="C586" s="12">
        <f t="shared" si="19"/>
        <v>12</v>
      </c>
      <c r="D586" s="38">
        <v>186000</v>
      </c>
    </row>
    <row r="587" spans="1:4">
      <c r="A587" s="1">
        <v>36132</v>
      </c>
      <c r="B587" s="4">
        <v>36132</v>
      </c>
      <c r="C587" s="12">
        <f t="shared" si="19"/>
        <v>12</v>
      </c>
      <c r="D587" s="38">
        <v>184000</v>
      </c>
    </row>
    <row r="588" spans="1:4">
      <c r="A588" s="1">
        <v>36133</v>
      </c>
      <c r="B588" s="4">
        <v>36133</v>
      </c>
      <c r="C588" s="12">
        <f t="shared" si="19"/>
        <v>12</v>
      </c>
      <c r="D588" s="38">
        <v>183000</v>
      </c>
    </row>
    <row r="589" spans="1:4">
      <c r="A589" s="1">
        <v>36134</v>
      </c>
      <c r="B589" s="4">
        <v>36134</v>
      </c>
      <c r="C589" s="12">
        <f t="shared" si="19"/>
        <v>12</v>
      </c>
      <c r="D589" s="38">
        <v>185000</v>
      </c>
    </row>
    <row r="590" spans="1:4">
      <c r="A590" s="1">
        <v>36135</v>
      </c>
      <c r="B590" s="4">
        <v>36135</v>
      </c>
      <c r="C590" s="12">
        <f t="shared" si="19"/>
        <v>12</v>
      </c>
      <c r="D590" s="38">
        <v>187000</v>
      </c>
    </row>
    <row r="591" spans="1:4">
      <c r="A591" s="1">
        <v>36136</v>
      </c>
      <c r="B591" s="4">
        <v>36136</v>
      </c>
      <c r="C591" s="12">
        <f t="shared" si="19"/>
        <v>12</v>
      </c>
      <c r="D591" s="38">
        <v>186000</v>
      </c>
    </row>
    <row r="592" spans="1:4">
      <c r="A592" s="1">
        <v>36137</v>
      </c>
      <c r="B592" s="4">
        <v>36137</v>
      </c>
      <c r="C592" s="12">
        <f t="shared" si="19"/>
        <v>12</v>
      </c>
      <c r="D592" s="38">
        <v>185000</v>
      </c>
    </row>
    <row r="593" spans="1:4">
      <c r="A593" s="1">
        <v>36138</v>
      </c>
      <c r="B593" s="4">
        <v>36138</v>
      </c>
      <c r="C593" s="12">
        <f t="shared" si="19"/>
        <v>12</v>
      </c>
      <c r="D593" s="38">
        <v>193000</v>
      </c>
    </row>
    <row r="594" spans="1:4">
      <c r="A594" s="1">
        <v>36139</v>
      </c>
      <c r="B594" s="4">
        <v>36139</v>
      </c>
      <c r="C594" s="12">
        <f t="shared" si="19"/>
        <v>12</v>
      </c>
      <c r="D594" s="38">
        <v>190000</v>
      </c>
    </row>
    <row r="595" spans="1:4">
      <c r="A595" s="1">
        <v>36140</v>
      </c>
      <c r="B595" s="4">
        <v>36140</v>
      </c>
      <c r="C595" s="12">
        <f t="shared" si="19"/>
        <v>12</v>
      </c>
      <c r="D595" s="38">
        <v>190000</v>
      </c>
    </row>
    <row r="596" spans="1:4">
      <c r="A596" s="1">
        <v>36141</v>
      </c>
      <c r="B596" s="4">
        <v>36141</v>
      </c>
      <c r="C596" s="12">
        <f t="shared" si="19"/>
        <v>12</v>
      </c>
      <c r="D596" s="38">
        <v>188000</v>
      </c>
    </row>
    <row r="597" spans="1:4">
      <c r="A597" s="1">
        <v>36142</v>
      </c>
      <c r="B597" s="4">
        <v>36142</v>
      </c>
      <c r="C597" s="12">
        <f t="shared" si="19"/>
        <v>12</v>
      </c>
      <c r="D597" s="38">
        <v>190000</v>
      </c>
    </row>
    <row r="598" spans="1:4">
      <c r="A598" s="1">
        <v>36143</v>
      </c>
      <c r="B598" s="4">
        <v>36143</v>
      </c>
      <c r="C598" s="12">
        <f t="shared" si="19"/>
        <v>12</v>
      </c>
      <c r="D598" s="38">
        <v>257000</v>
      </c>
    </row>
    <row r="599" spans="1:4">
      <c r="A599" s="1">
        <v>36144</v>
      </c>
      <c r="B599" s="4">
        <v>36144</v>
      </c>
      <c r="C599" s="12">
        <f t="shared" si="19"/>
        <v>12</v>
      </c>
      <c r="D599" s="38">
        <v>187000</v>
      </c>
    </row>
    <row r="600" spans="1:4">
      <c r="A600" s="1">
        <v>36145</v>
      </c>
      <c r="B600" s="4">
        <v>36145</v>
      </c>
      <c r="C600" s="12">
        <f t="shared" si="19"/>
        <v>12</v>
      </c>
      <c r="D600" s="38">
        <v>190000</v>
      </c>
    </row>
    <row r="601" spans="1:4">
      <c r="A601" s="1">
        <v>36146</v>
      </c>
      <c r="B601" s="4">
        <v>36146</v>
      </c>
      <c r="C601" s="12">
        <f t="shared" si="19"/>
        <v>12</v>
      </c>
      <c r="D601" s="38">
        <v>194000</v>
      </c>
    </row>
    <row r="602" spans="1:4">
      <c r="A602" s="1">
        <v>36147</v>
      </c>
      <c r="B602" s="4">
        <v>36147</v>
      </c>
      <c r="C602" s="12">
        <f t="shared" si="19"/>
        <v>12</v>
      </c>
      <c r="D602" s="38">
        <v>193000</v>
      </c>
    </row>
    <row r="603" spans="1:4">
      <c r="A603" s="1">
        <v>36148</v>
      </c>
      <c r="B603" s="4">
        <v>36148</v>
      </c>
      <c r="C603" s="12">
        <f t="shared" si="19"/>
        <v>12</v>
      </c>
      <c r="D603" s="38">
        <v>192000</v>
      </c>
    </row>
    <row r="604" spans="1:4">
      <c r="A604" s="1">
        <v>36149</v>
      </c>
      <c r="B604" s="4">
        <v>36149</v>
      </c>
      <c r="C604" s="12">
        <f t="shared" si="19"/>
        <v>12</v>
      </c>
      <c r="D604" s="38">
        <v>194000</v>
      </c>
    </row>
    <row r="605" spans="1:4">
      <c r="A605" s="1">
        <v>36150</v>
      </c>
      <c r="B605" s="4">
        <v>36150</v>
      </c>
      <c r="C605" s="12">
        <f t="shared" si="19"/>
        <v>12</v>
      </c>
      <c r="D605" s="38">
        <v>180000</v>
      </c>
    </row>
    <row r="606" spans="1:4">
      <c r="A606" s="1">
        <v>36151</v>
      </c>
      <c r="B606" s="4">
        <v>36151</v>
      </c>
      <c r="C606" s="12">
        <f t="shared" si="19"/>
        <v>12</v>
      </c>
      <c r="D606" s="38">
        <v>179000</v>
      </c>
    </row>
    <row r="607" spans="1:4">
      <c r="A607" s="1">
        <v>36152</v>
      </c>
      <c r="B607" s="4">
        <v>36152</v>
      </c>
      <c r="C607" s="12">
        <f t="shared" si="19"/>
        <v>12</v>
      </c>
      <c r="D607" s="38">
        <v>180000</v>
      </c>
    </row>
    <row r="608" spans="1:4">
      <c r="A608" s="1">
        <v>36153</v>
      </c>
      <c r="B608" s="4">
        <v>36153</v>
      </c>
      <c r="C608" s="12">
        <f t="shared" si="19"/>
        <v>12</v>
      </c>
      <c r="D608" s="38">
        <v>182000</v>
      </c>
    </row>
    <row r="609" spans="1:4">
      <c r="A609" s="1">
        <v>36154</v>
      </c>
      <c r="B609" s="4">
        <v>36154</v>
      </c>
      <c r="C609" s="12">
        <f t="shared" si="19"/>
        <v>12</v>
      </c>
      <c r="D609" s="38">
        <v>183000</v>
      </c>
    </row>
    <row r="610" spans="1:4">
      <c r="A610" s="1">
        <v>36155</v>
      </c>
      <c r="B610" s="4">
        <v>36155</v>
      </c>
      <c r="C610" s="12">
        <f t="shared" si="19"/>
        <v>12</v>
      </c>
      <c r="D610" s="38">
        <v>183000</v>
      </c>
    </row>
    <row r="611" spans="1:4">
      <c r="A611" s="1">
        <v>36156</v>
      </c>
      <c r="B611" s="4">
        <v>36156</v>
      </c>
      <c r="C611" s="12">
        <f t="shared" si="19"/>
        <v>12</v>
      </c>
      <c r="D611" s="38">
        <v>189000</v>
      </c>
    </row>
    <row r="612" spans="1:4">
      <c r="A612" s="1">
        <v>36157</v>
      </c>
      <c r="B612" s="4">
        <v>36157</v>
      </c>
      <c r="C612" s="12">
        <f t="shared" si="19"/>
        <v>12</v>
      </c>
      <c r="D612" s="38">
        <v>191000</v>
      </c>
    </row>
    <row r="613" spans="1:4">
      <c r="A613" s="1">
        <v>36158</v>
      </c>
      <c r="B613" s="4">
        <v>36158</v>
      </c>
      <c r="C613" s="12">
        <f t="shared" si="19"/>
        <v>12</v>
      </c>
      <c r="D613" s="38">
        <v>261000</v>
      </c>
    </row>
    <row r="614" spans="1:4">
      <c r="A614" s="1">
        <v>36159</v>
      </c>
      <c r="B614" s="4">
        <v>36159</v>
      </c>
      <c r="C614" s="12">
        <f t="shared" si="19"/>
        <v>12</v>
      </c>
      <c r="D614" s="38">
        <v>191000</v>
      </c>
    </row>
    <row r="615" spans="1:4">
      <c r="A615" s="1">
        <v>36160</v>
      </c>
      <c r="B615" s="4">
        <v>36160</v>
      </c>
      <c r="C615" s="12">
        <f t="shared" si="19"/>
        <v>12</v>
      </c>
      <c r="D615" s="38">
        <v>190000</v>
      </c>
    </row>
    <row r="616" spans="1:4" ht="33.75">
      <c r="A616" s="7" t="s">
        <v>1</v>
      </c>
      <c r="B616" s="8" t="s">
        <v>2</v>
      </c>
      <c r="C616" s="27" t="s">
        <v>14</v>
      </c>
      <c r="D616" s="9" t="s">
        <v>8</v>
      </c>
    </row>
    <row r="617" spans="1:4">
      <c r="A617" s="1">
        <v>36161</v>
      </c>
      <c r="B617" s="4">
        <v>36161</v>
      </c>
      <c r="C617" s="12">
        <f t="shared" si="19"/>
        <v>1</v>
      </c>
      <c r="D617" s="38">
        <v>189000</v>
      </c>
    </row>
    <row r="618" spans="1:4">
      <c r="A618" s="1">
        <v>36162</v>
      </c>
      <c r="B618" s="4">
        <v>36162</v>
      </c>
      <c r="C618" s="12">
        <f t="shared" si="19"/>
        <v>1</v>
      </c>
      <c r="D618" s="38">
        <v>187000</v>
      </c>
    </row>
    <row r="619" spans="1:4">
      <c r="A619" s="1">
        <v>36163</v>
      </c>
      <c r="B619" s="4">
        <v>36163</v>
      </c>
      <c r="C619" s="12">
        <f t="shared" si="19"/>
        <v>1</v>
      </c>
      <c r="D619" s="38">
        <v>188000</v>
      </c>
    </row>
    <row r="620" spans="1:4">
      <c r="A620" s="1">
        <v>36164</v>
      </c>
      <c r="B620" s="4">
        <v>36164</v>
      </c>
      <c r="C620" s="12">
        <f t="shared" si="19"/>
        <v>1</v>
      </c>
      <c r="D620" s="38">
        <v>191000</v>
      </c>
    </row>
    <row r="621" spans="1:4">
      <c r="A621" s="1">
        <v>36165</v>
      </c>
      <c r="B621" s="4">
        <v>36165</v>
      </c>
      <c r="C621" s="12">
        <f t="shared" si="19"/>
        <v>1</v>
      </c>
      <c r="D621" s="38">
        <v>191000</v>
      </c>
    </row>
    <row r="622" spans="1:4">
      <c r="A622" s="1">
        <v>36166</v>
      </c>
      <c r="B622" s="4">
        <v>36166</v>
      </c>
      <c r="C622" s="12">
        <f t="shared" si="19"/>
        <v>1</v>
      </c>
      <c r="D622" s="38">
        <v>191000</v>
      </c>
    </row>
    <row r="623" spans="1:4">
      <c r="A623" s="1">
        <v>36167</v>
      </c>
      <c r="B623" s="4">
        <v>36167</v>
      </c>
      <c r="C623" s="12">
        <f t="shared" si="19"/>
        <v>1</v>
      </c>
      <c r="D623" s="38">
        <v>195000</v>
      </c>
    </row>
    <row r="624" spans="1:4">
      <c r="A624" s="1">
        <v>36168</v>
      </c>
      <c r="B624" s="4">
        <v>36168</v>
      </c>
      <c r="C624" s="12">
        <f t="shared" si="19"/>
        <v>1</v>
      </c>
      <c r="D624" s="38">
        <v>194000</v>
      </c>
    </row>
    <row r="625" spans="1:4">
      <c r="A625" s="1">
        <v>36169</v>
      </c>
      <c r="B625" s="4">
        <v>36169</v>
      </c>
      <c r="C625" s="12">
        <f t="shared" si="19"/>
        <v>1</v>
      </c>
      <c r="D625" s="38">
        <v>194000</v>
      </c>
    </row>
    <row r="626" spans="1:4">
      <c r="A626" s="1">
        <v>36170</v>
      </c>
      <c r="B626" s="4">
        <v>36170</v>
      </c>
      <c r="C626" s="12">
        <f t="shared" si="19"/>
        <v>1</v>
      </c>
      <c r="D626" s="38">
        <v>189000</v>
      </c>
    </row>
    <row r="627" spans="1:4">
      <c r="A627" s="1">
        <v>36171</v>
      </c>
      <c r="B627" s="4">
        <v>36171</v>
      </c>
      <c r="C627" s="12">
        <f t="shared" si="19"/>
        <v>1</v>
      </c>
      <c r="D627" s="38">
        <v>191000</v>
      </c>
    </row>
    <row r="628" spans="1:4">
      <c r="A628" s="1">
        <v>36172</v>
      </c>
      <c r="B628" s="4">
        <v>36172</v>
      </c>
      <c r="C628" s="12">
        <f t="shared" si="19"/>
        <v>1</v>
      </c>
      <c r="D628" s="38">
        <v>190000</v>
      </c>
    </row>
    <row r="629" spans="1:4">
      <c r="A629" s="1">
        <v>36173</v>
      </c>
      <c r="B629" s="4">
        <v>36173</v>
      </c>
      <c r="C629" s="12">
        <f t="shared" si="19"/>
        <v>1</v>
      </c>
      <c r="D629" s="38">
        <v>190000</v>
      </c>
    </row>
    <row r="630" spans="1:4">
      <c r="A630" s="1">
        <v>36174</v>
      </c>
      <c r="B630" s="4">
        <v>36174</v>
      </c>
      <c r="C630" s="12">
        <f t="shared" si="19"/>
        <v>1</v>
      </c>
      <c r="D630" s="38">
        <v>191000</v>
      </c>
    </row>
    <row r="631" spans="1:4">
      <c r="A631" s="1">
        <v>36175</v>
      </c>
      <c r="B631" s="4">
        <v>36175</v>
      </c>
      <c r="C631" s="12">
        <f t="shared" si="19"/>
        <v>1</v>
      </c>
      <c r="D631" s="38">
        <v>193000</v>
      </c>
    </row>
    <row r="632" spans="1:4">
      <c r="A632" s="1">
        <v>36176</v>
      </c>
      <c r="B632" s="4">
        <v>36176</v>
      </c>
      <c r="C632" s="12">
        <f t="shared" si="19"/>
        <v>1</v>
      </c>
      <c r="D632" s="38">
        <v>192000</v>
      </c>
    </row>
    <row r="633" spans="1:4">
      <c r="A633" s="1">
        <v>36177</v>
      </c>
      <c r="B633" s="4">
        <v>36177</v>
      </c>
      <c r="C633" s="12">
        <f t="shared" si="19"/>
        <v>1</v>
      </c>
      <c r="D633" s="38">
        <v>191000</v>
      </c>
    </row>
    <row r="634" spans="1:4">
      <c r="A634" s="1">
        <v>36178</v>
      </c>
      <c r="B634" s="4">
        <v>36178</v>
      </c>
      <c r="C634" s="12">
        <f t="shared" si="19"/>
        <v>1</v>
      </c>
      <c r="D634" s="38">
        <v>192000</v>
      </c>
    </row>
    <row r="635" spans="1:4">
      <c r="A635" s="1">
        <v>36179</v>
      </c>
      <c r="B635" s="4">
        <v>36179</v>
      </c>
      <c r="C635" s="12">
        <f t="shared" si="19"/>
        <v>1</v>
      </c>
      <c r="D635" s="38">
        <v>190000</v>
      </c>
    </row>
    <row r="636" spans="1:4">
      <c r="A636" s="1">
        <v>36180</v>
      </c>
      <c r="B636" s="4">
        <v>36180</v>
      </c>
      <c r="C636" s="12">
        <f t="shared" si="19"/>
        <v>1</v>
      </c>
      <c r="D636" s="38">
        <v>187000</v>
      </c>
    </row>
    <row r="637" spans="1:4">
      <c r="A637" s="1">
        <v>36181</v>
      </c>
      <c r="B637" s="4">
        <v>36181</v>
      </c>
      <c r="C637" s="12">
        <f t="shared" si="19"/>
        <v>1</v>
      </c>
      <c r="D637" s="38">
        <v>189000</v>
      </c>
    </row>
    <row r="638" spans="1:4">
      <c r="A638" s="1">
        <v>36182</v>
      </c>
      <c r="B638" s="4">
        <v>36182</v>
      </c>
      <c r="C638" s="12">
        <f t="shared" si="19"/>
        <v>1</v>
      </c>
      <c r="D638" s="38">
        <v>186000</v>
      </c>
    </row>
    <row r="639" spans="1:4">
      <c r="A639" s="1">
        <v>36183</v>
      </c>
      <c r="B639" s="4">
        <v>36183</v>
      </c>
      <c r="C639" s="12">
        <f t="shared" si="19"/>
        <v>1</v>
      </c>
      <c r="D639" s="38">
        <v>189000</v>
      </c>
    </row>
    <row r="640" spans="1:4">
      <c r="A640" s="1">
        <v>36184</v>
      </c>
      <c r="B640" s="4">
        <v>36184</v>
      </c>
      <c r="C640" s="12">
        <f t="shared" si="19"/>
        <v>1</v>
      </c>
      <c r="D640" s="38">
        <v>190000</v>
      </c>
    </row>
    <row r="641" spans="1:4">
      <c r="A641" s="1">
        <v>36185</v>
      </c>
      <c r="B641" s="4">
        <v>36185</v>
      </c>
      <c r="C641" s="12">
        <f t="shared" si="19"/>
        <v>1</v>
      </c>
      <c r="D641" s="38">
        <v>179000</v>
      </c>
    </row>
    <row r="642" spans="1:4">
      <c r="A642" s="1">
        <v>36186</v>
      </c>
      <c r="B642" s="4">
        <v>36186</v>
      </c>
      <c r="C642" s="12">
        <f t="shared" si="19"/>
        <v>1</v>
      </c>
      <c r="D642" s="38">
        <v>189000</v>
      </c>
    </row>
    <row r="643" spans="1:4">
      <c r="A643" s="1">
        <v>36187</v>
      </c>
      <c r="B643" s="4">
        <v>36187</v>
      </c>
      <c r="C643" s="12">
        <f t="shared" si="19"/>
        <v>1</v>
      </c>
      <c r="D643" s="38">
        <v>193000</v>
      </c>
    </row>
    <row r="644" spans="1:4">
      <c r="A644" s="1">
        <v>36188</v>
      </c>
      <c r="B644" s="4">
        <v>36188</v>
      </c>
      <c r="C644" s="12">
        <f t="shared" si="19"/>
        <v>1</v>
      </c>
      <c r="D644" s="38">
        <v>188000</v>
      </c>
    </row>
    <row r="645" spans="1:4">
      <c r="A645" s="1">
        <v>36189</v>
      </c>
      <c r="B645" s="4">
        <v>36189</v>
      </c>
      <c r="C645" s="12">
        <f t="shared" si="19"/>
        <v>1</v>
      </c>
      <c r="D645" s="38">
        <v>192000</v>
      </c>
    </row>
    <row r="646" spans="1:4">
      <c r="A646" s="1">
        <v>36190</v>
      </c>
      <c r="B646" s="4">
        <v>36190</v>
      </c>
      <c r="C646" s="12">
        <f t="shared" si="19"/>
        <v>1</v>
      </c>
      <c r="D646" s="38">
        <v>192000</v>
      </c>
    </row>
    <row r="647" spans="1:4">
      <c r="A647" s="1">
        <v>36191</v>
      </c>
      <c r="B647" s="4">
        <v>36191</v>
      </c>
      <c r="C647" s="12">
        <f t="shared" ref="C647:C710" si="20">IF(B647&lt;&gt;"",MONTH(B647),0)</f>
        <v>1</v>
      </c>
      <c r="D647" s="38">
        <v>190000</v>
      </c>
    </row>
    <row r="648" spans="1:4">
      <c r="A648" s="1">
        <v>36192</v>
      </c>
      <c r="B648" s="4">
        <v>36192</v>
      </c>
      <c r="C648" s="12">
        <f t="shared" si="20"/>
        <v>2</v>
      </c>
      <c r="D648" s="38">
        <v>190000</v>
      </c>
    </row>
    <row r="649" spans="1:4">
      <c r="A649" s="1">
        <v>36193</v>
      </c>
      <c r="B649" s="4">
        <v>36193</v>
      </c>
      <c r="C649" s="12">
        <f t="shared" si="20"/>
        <v>2</v>
      </c>
      <c r="D649" s="38">
        <v>192000</v>
      </c>
    </row>
    <row r="650" spans="1:4">
      <c r="A650" s="1">
        <v>36194</v>
      </c>
      <c r="B650" s="4">
        <v>36194</v>
      </c>
      <c r="C650" s="12">
        <f t="shared" si="20"/>
        <v>2</v>
      </c>
      <c r="D650" s="38">
        <v>194000</v>
      </c>
    </row>
    <row r="651" spans="1:4">
      <c r="A651" s="1">
        <v>36195</v>
      </c>
      <c r="B651" s="4">
        <v>36195</v>
      </c>
      <c r="C651" s="12">
        <f t="shared" si="20"/>
        <v>2</v>
      </c>
      <c r="D651" s="38">
        <v>177000</v>
      </c>
    </row>
    <row r="652" spans="1:4">
      <c r="A652" s="1">
        <v>36196</v>
      </c>
      <c r="B652" s="4">
        <v>36196</v>
      </c>
      <c r="C652" s="12">
        <f t="shared" si="20"/>
        <v>2</v>
      </c>
      <c r="D652" s="39">
        <v>186000</v>
      </c>
    </row>
    <row r="653" spans="1:4">
      <c r="A653" s="1">
        <v>36197</v>
      </c>
      <c r="B653" s="4">
        <v>36197</v>
      </c>
      <c r="C653" s="12">
        <f t="shared" si="20"/>
        <v>2</v>
      </c>
      <c r="D653" s="39">
        <v>186000</v>
      </c>
    </row>
    <row r="654" spans="1:4">
      <c r="A654" s="1">
        <v>36198</v>
      </c>
      <c r="B654" s="4">
        <v>36198</v>
      </c>
      <c r="C654" s="12">
        <f t="shared" si="20"/>
        <v>2</v>
      </c>
      <c r="D654" s="39">
        <v>190000</v>
      </c>
    </row>
    <row r="655" spans="1:4">
      <c r="A655" s="1">
        <v>36199</v>
      </c>
      <c r="B655" s="4">
        <v>36199</v>
      </c>
      <c r="C655" s="12">
        <f t="shared" si="20"/>
        <v>2</v>
      </c>
      <c r="D655" s="39">
        <v>186000</v>
      </c>
    </row>
    <row r="656" spans="1:4">
      <c r="A656" s="1">
        <v>36200</v>
      </c>
      <c r="B656" s="4">
        <v>36200</v>
      </c>
      <c r="C656" s="12">
        <f t="shared" si="20"/>
        <v>2</v>
      </c>
      <c r="D656" s="39">
        <v>185000</v>
      </c>
    </row>
    <row r="657" spans="1:4">
      <c r="A657" s="1">
        <v>36201</v>
      </c>
      <c r="B657" s="4">
        <v>36201</v>
      </c>
      <c r="C657" s="12">
        <f t="shared" si="20"/>
        <v>2</v>
      </c>
      <c r="D657" s="39">
        <v>188000</v>
      </c>
    </row>
    <row r="658" spans="1:4">
      <c r="A658" s="1">
        <v>36202</v>
      </c>
      <c r="B658" s="4">
        <v>36202</v>
      </c>
      <c r="C658" s="12">
        <f t="shared" si="20"/>
        <v>2</v>
      </c>
      <c r="D658" s="39">
        <v>190000</v>
      </c>
    </row>
    <row r="659" spans="1:4">
      <c r="A659" s="1">
        <v>36203</v>
      </c>
      <c r="B659" s="4">
        <v>36203</v>
      </c>
      <c r="C659" s="12">
        <f t="shared" si="20"/>
        <v>2</v>
      </c>
      <c r="D659" s="39">
        <v>187000</v>
      </c>
    </row>
    <row r="660" spans="1:4">
      <c r="A660" s="1">
        <v>36204</v>
      </c>
      <c r="B660" s="4">
        <v>36204</v>
      </c>
      <c r="C660" s="12">
        <f t="shared" si="20"/>
        <v>2</v>
      </c>
      <c r="D660" s="39">
        <v>188000</v>
      </c>
    </row>
    <row r="661" spans="1:4">
      <c r="A661" s="1">
        <v>36205</v>
      </c>
      <c r="B661" s="4">
        <v>36205</v>
      </c>
      <c r="C661" s="12">
        <f t="shared" si="20"/>
        <v>2</v>
      </c>
      <c r="D661" s="39">
        <v>188000</v>
      </c>
    </row>
    <row r="662" spans="1:4">
      <c r="A662" s="1">
        <v>36206</v>
      </c>
      <c r="B662" s="4">
        <v>36206</v>
      </c>
      <c r="C662" s="12">
        <f t="shared" si="20"/>
        <v>2</v>
      </c>
      <c r="D662" s="39">
        <v>185000</v>
      </c>
    </row>
    <row r="663" spans="1:4">
      <c r="A663" s="1">
        <v>36207</v>
      </c>
      <c r="B663" s="4">
        <v>36207</v>
      </c>
      <c r="C663" s="12">
        <f t="shared" si="20"/>
        <v>2</v>
      </c>
      <c r="D663" s="39">
        <v>186000</v>
      </c>
    </row>
    <row r="664" spans="1:4">
      <c r="A664" s="1">
        <v>36208</v>
      </c>
      <c r="B664" s="4">
        <v>36208</v>
      </c>
      <c r="C664" s="12">
        <f t="shared" si="20"/>
        <v>2</v>
      </c>
      <c r="D664" s="39">
        <v>187000</v>
      </c>
    </row>
    <row r="665" spans="1:4">
      <c r="A665" s="1">
        <v>36209</v>
      </c>
      <c r="B665" s="4">
        <v>36209</v>
      </c>
      <c r="C665" s="12">
        <f t="shared" si="20"/>
        <v>2</v>
      </c>
      <c r="D665" s="39">
        <v>184000</v>
      </c>
    </row>
    <row r="666" spans="1:4">
      <c r="A666" s="1">
        <v>36210</v>
      </c>
      <c r="B666" s="4">
        <v>36210</v>
      </c>
      <c r="C666" s="12">
        <f t="shared" si="20"/>
        <v>2</v>
      </c>
      <c r="D666" s="39">
        <v>185000</v>
      </c>
    </row>
    <row r="667" spans="1:4">
      <c r="A667" s="1">
        <v>36211</v>
      </c>
      <c r="B667" s="4">
        <v>36211</v>
      </c>
      <c r="C667" s="12">
        <f t="shared" si="20"/>
        <v>2</v>
      </c>
      <c r="D667" s="39">
        <v>188000</v>
      </c>
    </row>
    <row r="668" spans="1:4">
      <c r="A668" s="1">
        <v>36212</v>
      </c>
      <c r="B668" s="4">
        <v>36212</v>
      </c>
      <c r="C668" s="12">
        <f t="shared" si="20"/>
        <v>2</v>
      </c>
      <c r="D668" s="39">
        <v>187000</v>
      </c>
    </row>
    <row r="669" spans="1:4">
      <c r="A669" s="1">
        <v>36213</v>
      </c>
      <c r="B669" s="4">
        <v>36213</v>
      </c>
      <c r="C669" s="12">
        <f t="shared" si="20"/>
        <v>2</v>
      </c>
      <c r="D669" s="39">
        <v>186000</v>
      </c>
    </row>
    <row r="670" spans="1:4">
      <c r="A670" s="1">
        <v>36214</v>
      </c>
      <c r="B670" s="4">
        <v>36214</v>
      </c>
      <c r="C670" s="12">
        <f t="shared" si="20"/>
        <v>2</v>
      </c>
      <c r="D670" s="39">
        <v>184000</v>
      </c>
    </row>
    <row r="671" spans="1:4">
      <c r="A671" s="1">
        <v>36215</v>
      </c>
      <c r="B671" s="4">
        <v>36215</v>
      </c>
      <c r="C671" s="12">
        <f t="shared" si="20"/>
        <v>2</v>
      </c>
      <c r="D671" s="39">
        <v>189000</v>
      </c>
    </row>
    <row r="672" spans="1:4">
      <c r="A672" s="1">
        <v>36216</v>
      </c>
      <c r="B672" s="4">
        <v>36216</v>
      </c>
      <c r="C672" s="12">
        <f t="shared" si="20"/>
        <v>2</v>
      </c>
      <c r="D672" s="39">
        <v>179000</v>
      </c>
    </row>
    <row r="673" spans="1:4">
      <c r="A673" s="1">
        <v>36217</v>
      </c>
      <c r="B673" s="4">
        <v>36217</v>
      </c>
      <c r="C673" s="12">
        <f t="shared" si="20"/>
        <v>2</v>
      </c>
      <c r="D673" s="39">
        <v>176000</v>
      </c>
    </row>
    <row r="674" spans="1:4">
      <c r="A674" s="1">
        <v>36218</v>
      </c>
      <c r="B674" s="4">
        <v>36218</v>
      </c>
      <c r="C674" s="12">
        <f t="shared" si="20"/>
        <v>2</v>
      </c>
      <c r="D674" s="39">
        <v>177000</v>
      </c>
    </row>
    <row r="675" spans="1:4">
      <c r="A675" s="1">
        <v>36219</v>
      </c>
      <c r="B675" s="4">
        <v>36219</v>
      </c>
      <c r="C675" s="12">
        <f t="shared" si="20"/>
        <v>2</v>
      </c>
      <c r="D675" s="39">
        <v>177000</v>
      </c>
    </row>
    <row r="676" spans="1:4">
      <c r="A676" s="1">
        <v>36220</v>
      </c>
      <c r="B676" s="4">
        <v>36220</v>
      </c>
      <c r="C676" s="12">
        <f t="shared" si="20"/>
        <v>3</v>
      </c>
      <c r="D676" s="39">
        <v>181000</v>
      </c>
    </row>
    <row r="677" spans="1:4">
      <c r="A677" s="1">
        <v>36221</v>
      </c>
      <c r="B677" s="4">
        <v>36221</v>
      </c>
      <c r="C677" s="12">
        <f t="shared" si="20"/>
        <v>3</v>
      </c>
      <c r="D677" s="39">
        <v>181000</v>
      </c>
    </row>
    <row r="678" spans="1:4">
      <c r="A678" s="1">
        <v>36222</v>
      </c>
      <c r="B678" s="4">
        <v>36222</v>
      </c>
      <c r="C678" s="12">
        <f t="shared" si="20"/>
        <v>3</v>
      </c>
      <c r="D678" s="39">
        <v>184000</v>
      </c>
    </row>
    <row r="679" spans="1:4">
      <c r="A679" s="1">
        <v>36223</v>
      </c>
      <c r="B679" s="4">
        <v>36223</v>
      </c>
      <c r="C679" s="12">
        <f t="shared" si="20"/>
        <v>3</v>
      </c>
      <c r="D679" s="39">
        <v>183000</v>
      </c>
    </row>
    <row r="680" spans="1:4">
      <c r="A680" s="1">
        <v>36224</v>
      </c>
      <c r="B680" s="4">
        <v>36224</v>
      </c>
      <c r="C680" s="12">
        <f t="shared" si="20"/>
        <v>3</v>
      </c>
      <c r="D680" s="39">
        <v>181000</v>
      </c>
    </row>
    <row r="681" spans="1:4">
      <c r="A681" s="1">
        <v>36225</v>
      </c>
      <c r="B681" s="4">
        <v>36225</v>
      </c>
      <c r="C681" s="12">
        <f t="shared" si="20"/>
        <v>3</v>
      </c>
      <c r="D681" s="39">
        <v>177000</v>
      </c>
    </row>
    <row r="682" spans="1:4">
      <c r="A682" s="1">
        <v>36226</v>
      </c>
      <c r="B682" s="4">
        <v>36226</v>
      </c>
      <c r="C682" s="12">
        <f t="shared" si="20"/>
        <v>3</v>
      </c>
      <c r="D682" s="39">
        <v>178000</v>
      </c>
    </row>
    <row r="683" spans="1:4">
      <c r="A683" s="1">
        <v>36227</v>
      </c>
      <c r="B683" s="4">
        <v>36227</v>
      </c>
      <c r="C683" s="12">
        <f t="shared" si="20"/>
        <v>3</v>
      </c>
      <c r="D683" s="39">
        <v>177000</v>
      </c>
    </row>
    <row r="684" spans="1:4">
      <c r="A684" s="1">
        <v>36228</v>
      </c>
      <c r="B684" s="4">
        <v>36228</v>
      </c>
      <c r="C684" s="12">
        <f t="shared" si="20"/>
        <v>3</v>
      </c>
      <c r="D684" s="39">
        <v>178000</v>
      </c>
    </row>
    <row r="685" spans="1:4">
      <c r="A685" s="1">
        <v>36229</v>
      </c>
      <c r="B685" s="4">
        <v>36229</v>
      </c>
      <c r="C685" s="12">
        <f t="shared" si="20"/>
        <v>3</v>
      </c>
      <c r="D685" s="39">
        <v>177000</v>
      </c>
    </row>
    <row r="686" spans="1:4">
      <c r="A686" s="1">
        <v>36230</v>
      </c>
      <c r="B686" s="4">
        <v>36230</v>
      </c>
      <c r="C686" s="12">
        <f t="shared" si="20"/>
        <v>3</v>
      </c>
      <c r="D686" s="39">
        <v>180000</v>
      </c>
    </row>
    <row r="687" spans="1:4">
      <c r="A687" s="1">
        <v>36231</v>
      </c>
      <c r="B687" s="4">
        <v>36231</v>
      </c>
      <c r="C687" s="12">
        <f t="shared" si="20"/>
        <v>3</v>
      </c>
      <c r="D687" s="39">
        <v>179000</v>
      </c>
    </row>
    <row r="688" spans="1:4">
      <c r="A688" s="1">
        <v>36232</v>
      </c>
      <c r="B688" s="4">
        <v>36232</v>
      </c>
      <c r="C688" s="12">
        <f t="shared" si="20"/>
        <v>3</v>
      </c>
      <c r="D688" s="39">
        <v>182000</v>
      </c>
    </row>
    <row r="689" spans="1:4">
      <c r="A689" s="1">
        <v>36233</v>
      </c>
      <c r="B689" s="4">
        <v>36233</v>
      </c>
      <c r="C689" s="12">
        <f t="shared" si="20"/>
        <v>3</v>
      </c>
      <c r="D689" s="39">
        <v>181000</v>
      </c>
    </row>
    <row r="690" spans="1:4">
      <c r="A690" s="1">
        <v>36234</v>
      </c>
      <c r="B690" s="4">
        <v>36234</v>
      </c>
      <c r="C690" s="12">
        <f t="shared" si="20"/>
        <v>3</v>
      </c>
      <c r="D690" s="39">
        <v>176000</v>
      </c>
    </row>
    <row r="691" spans="1:4">
      <c r="A691" s="1">
        <v>36235</v>
      </c>
      <c r="B691" s="4">
        <v>36235</v>
      </c>
      <c r="C691" s="12">
        <f t="shared" si="20"/>
        <v>3</v>
      </c>
      <c r="D691" s="39">
        <v>182000</v>
      </c>
    </row>
    <row r="692" spans="1:4">
      <c r="A692" s="1">
        <v>36236</v>
      </c>
      <c r="B692" s="4">
        <v>36236</v>
      </c>
      <c r="C692" s="12">
        <f t="shared" si="20"/>
        <v>3</v>
      </c>
      <c r="D692" s="39">
        <v>181000</v>
      </c>
    </row>
    <row r="693" spans="1:4">
      <c r="A693" s="1">
        <v>36237</v>
      </c>
      <c r="B693" s="4">
        <v>36237</v>
      </c>
      <c r="C693" s="12">
        <f t="shared" si="20"/>
        <v>3</v>
      </c>
      <c r="D693" s="39">
        <v>176000</v>
      </c>
    </row>
    <row r="694" spans="1:4">
      <c r="A694" s="1">
        <v>36238</v>
      </c>
      <c r="B694" s="4">
        <v>36238</v>
      </c>
      <c r="C694" s="12">
        <f t="shared" si="20"/>
        <v>3</v>
      </c>
      <c r="D694" s="39">
        <v>176000</v>
      </c>
    </row>
    <row r="695" spans="1:4">
      <c r="A695" s="1">
        <v>36239</v>
      </c>
      <c r="B695" s="4">
        <v>36239</v>
      </c>
      <c r="C695" s="12">
        <f t="shared" si="20"/>
        <v>3</v>
      </c>
      <c r="D695" s="39">
        <v>176000</v>
      </c>
    </row>
    <row r="696" spans="1:4">
      <c r="A696" s="1">
        <v>36240</v>
      </c>
      <c r="B696" s="4">
        <v>36240</v>
      </c>
      <c r="C696" s="12">
        <f t="shared" si="20"/>
        <v>3</v>
      </c>
      <c r="D696" s="39">
        <v>177000</v>
      </c>
    </row>
    <row r="697" spans="1:4">
      <c r="A697" s="1">
        <v>36241</v>
      </c>
      <c r="B697" s="4">
        <v>36241</v>
      </c>
      <c r="C697" s="12">
        <f t="shared" si="20"/>
        <v>3</v>
      </c>
      <c r="D697" s="39">
        <v>174000</v>
      </c>
    </row>
    <row r="698" spans="1:4">
      <c r="A698" s="1">
        <v>36242</v>
      </c>
      <c r="B698" s="4">
        <v>36242</v>
      </c>
      <c r="C698" s="12">
        <f t="shared" si="20"/>
        <v>3</v>
      </c>
      <c r="D698" s="39">
        <v>175000</v>
      </c>
    </row>
    <row r="699" spans="1:4">
      <c r="A699" s="1">
        <v>36243</v>
      </c>
      <c r="B699" s="4">
        <v>36243</v>
      </c>
      <c r="C699" s="12">
        <f t="shared" si="20"/>
        <v>3</v>
      </c>
      <c r="D699" s="39">
        <v>176000</v>
      </c>
    </row>
    <row r="700" spans="1:4">
      <c r="A700" s="1">
        <v>36244</v>
      </c>
      <c r="B700" s="4">
        <v>36244</v>
      </c>
      <c r="C700" s="12">
        <f t="shared" si="20"/>
        <v>3</v>
      </c>
      <c r="D700" s="39">
        <v>177000</v>
      </c>
    </row>
    <row r="701" spans="1:4">
      <c r="A701" s="1">
        <v>36245</v>
      </c>
      <c r="B701" s="4">
        <v>36245</v>
      </c>
      <c r="C701" s="12">
        <f t="shared" si="20"/>
        <v>3</v>
      </c>
      <c r="D701" s="39">
        <v>176000</v>
      </c>
    </row>
    <row r="702" spans="1:4">
      <c r="A702" s="1">
        <v>36246</v>
      </c>
      <c r="B702" s="4">
        <v>36246</v>
      </c>
      <c r="C702" s="12">
        <f t="shared" si="20"/>
        <v>3</v>
      </c>
      <c r="D702" s="39">
        <v>174000</v>
      </c>
    </row>
    <row r="703" spans="1:4">
      <c r="A703" s="1">
        <v>36247</v>
      </c>
      <c r="B703" s="4">
        <v>36247</v>
      </c>
      <c r="C703" s="12">
        <f t="shared" si="20"/>
        <v>3</v>
      </c>
      <c r="D703" s="39">
        <v>173000</v>
      </c>
    </row>
    <row r="704" spans="1:4">
      <c r="A704" s="1">
        <v>36248</v>
      </c>
      <c r="B704" s="4">
        <v>36248</v>
      </c>
      <c r="C704" s="12">
        <f t="shared" si="20"/>
        <v>3</v>
      </c>
      <c r="D704" s="39">
        <v>175000</v>
      </c>
    </row>
    <row r="705" spans="1:4">
      <c r="A705" s="1">
        <v>36249</v>
      </c>
      <c r="B705" s="4">
        <v>36249</v>
      </c>
      <c r="C705" s="12">
        <f t="shared" si="20"/>
        <v>3</v>
      </c>
      <c r="D705" s="39">
        <v>173000</v>
      </c>
    </row>
    <row r="706" spans="1:4">
      <c r="A706" s="1">
        <v>36250</v>
      </c>
      <c r="B706" s="4">
        <v>36250</v>
      </c>
      <c r="C706" s="12">
        <f t="shared" si="20"/>
        <v>3</v>
      </c>
      <c r="D706" s="40">
        <v>175000</v>
      </c>
    </row>
    <row r="707" spans="1:4">
      <c r="A707" s="1">
        <v>36251</v>
      </c>
      <c r="B707" s="4">
        <v>36251</v>
      </c>
      <c r="C707" s="12">
        <f t="shared" si="20"/>
        <v>4</v>
      </c>
      <c r="D707" s="40">
        <v>175000</v>
      </c>
    </row>
    <row r="708" spans="1:4">
      <c r="A708" s="1">
        <v>36252</v>
      </c>
      <c r="B708" s="4">
        <v>36252</v>
      </c>
      <c r="C708" s="12">
        <f t="shared" si="20"/>
        <v>4</v>
      </c>
      <c r="D708" s="40">
        <v>175000</v>
      </c>
    </row>
    <row r="709" spans="1:4">
      <c r="A709" s="1">
        <v>36253</v>
      </c>
      <c r="B709" s="4">
        <v>36253</v>
      </c>
      <c r="C709" s="12">
        <f t="shared" si="20"/>
        <v>4</v>
      </c>
      <c r="D709" s="40">
        <v>170000</v>
      </c>
    </row>
    <row r="710" spans="1:4">
      <c r="A710" s="1">
        <v>36254</v>
      </c>
      <c r="B710" s="4">
        <v>36254</v>
      </c>
      <c r="C710" s="12">
        <f t="shared" si="20"/>
        <v>4</v>
      </c>
      <c r="D710" s="40">
        <v>181000</v>
      </c>
    </row>
    <row r="711" spans="1:4">
      <c r="A711" s="1">
        <v>36255</v>
      </c>
      <c r="B711" s="4">
        <v>36255</v>
      </c>
      <c r="C711" s="12">
        <f t="shared" ref="C711:C774" si="21">IF(B711&lt;&gt;"",MONTH(B711),0)</f>
        <v>4</v>
      </c>
      <c r="D711" s="40">
        <v>180000</v>
      </c>
    </row>
    <row r="712" spans="1:4">
      <c r="A712" s="1">
        <v>36256</v>
      </c>
      <c r="B712" s="4">
        <v>36256</v>
      </c>
      <c r="C712" s="12">
        <f t="shared" si="21"/>
        <v>4</v>
      </c>
      <c r="D712" s="40">
        <v>169000</v>
      </c>
    </row>
    <row r="713" spans="1:4">
      <c r="A713" s="1">
        <v>36257</v>
      </c>
      <c r="B713" s="4">
        <v>36257</v>
      </c>
      <c r="C713" s="12">
        <f t="shared" si="21"/>
        <v>4</v>
      </c>
      <c r="D713" s="40">
        <v>172000</v>
      </c>
    </row>
    <row r="714" spans="1:4">
      <c r="A714" s="1">
        <v>36258</v>
      </c>
      <c r="B714" s="4">
        <v>36258</v>
      </c>
      <c r="C714" s="12">
        <f t="shared" si="21"/>
        <v>4</v>
      </c>
      <c r="D714" s="40">
        <v>177000</v>
      </c>
    </row>
    <row r="715" spans="1:4">
      <c r="A715" s="1">
        <v>36259</v>
      </c>
      <c r="B715" s="4">
        <v>36259</v>
      </c>
      <c r="C715" s="12">
        <f t="shared" si="21"/>
        <v>4</v>
      </c>
      <c r="D715" s="40">
        <v>178000</v>
      </c>
    </row>
    <row r="716" spans="1:4">
      <c r="A716" s="1">
        <v>36260</v>
      </c>
      <c r="B716" s="4">
        <v>36260</v>
      </c>
      <c r="C716" s="12">
        <f t="shared" si="21"/>
        <v>4</v>
      </c>
      <c r="D716" s="40">
        <v>177000</v>
      </c>
    </row>
    <row r="717" spans="1:4">
      <c r="A717" s="1">
        <v>36261</v>
      </c>
      <c r="B717" s="4">
        <v>36261</v>
      </c>
      <c r="C717" s="12">
        <f t="shared" si="21"/>
        <v>4</v>
      </c>
      <c r="D717" s="40">
        <v>173000</v>
      </c>
    </row>
    <row r="718" spans="1:4">
      <c r="A718" s="1">
        <v>36262</v>
      </c>
      <c r="B718" s="4">
        <v>36262</v>
      </c>
      <c r="C718" s="12">
        <f t="shared" si="21"/>
        <v>4</v>
      </c>
      <c r="D718" s="40">
        <v>174000</v>
      </c>
    </row>
    <row r="719" spans="1:4">
      <c r="A719" s="1">
        <v>36263</v>
      </c>
      <c r="B719" s="4">
        <v>36263</v>
      </c>
      <c r="C719" s="12">
        <f t="shared" si="21"/>
        <v>4</v>
      </c>
      <c r="D719" s="40">
        <v>171000</v>
      </c>
    </row>
    <row r="720" spans="1:4">
      <c r="A720" s="1">
        <v>36264</v>
      </c>
      <c r="B720" s="4">
        <v>36264</v>
      </c>
      <c r="C720" s="12">
        <f t="shared" si="21"/>
        <v>4</v>
      </c>
      <c r="D720" s="40">
        <v>248000</v>
      </c>
    </row>
    <row r="721" spans="1:4">
      <c r="A721" s="1">
        <v>36265</v>
      </c>
      <c r="B721" s="4">
        <v>36265</v>
      </c>
      <c r="C721" s="12">
        <f t="shared" si="21"/>
        <v>4</v>
      </c>
      <c r="D721" s="40">
        <v>250000</v>
      </c>
    </row>
    <row r="722" spans="1:4">
      <c r="A722" s="1">
        <v>36266</v>
      </c>
      <c r="B722" s="4">
        <v>36266</v>
      </c>
      <c r="C722" s="12">
        <f t="shared" si="21"/>
        <v>4</v>
      </c>
      <c r="D722" s="40">
        <v>180000</v>
      </c>
    </row>
    <row r="723" spans="1:4">
      <c r="A723" s="1">
        <v>36267</v>
      </c>
      <c r="B723" s="4">
        <v>36267</v>
      </c>
      <c r="C723" s="12">
        <f t="shared" si="21"/>
        <v>4</v>
      </c>
      <c r="D723" s="40">
        <v>170000</v>
      </c>
    </row>
    <row r="724" spans="1:4">
      <c r="A724" s="1">
        <v>36268</v>
      </c>
      <c r="B724" s="4">
        <v>36268</v>
      </c>
      <c r="C724" s="12">
        <f t="shared" si="21"/>
        <v>4</v>
      </c>
      <c r="D724" s="40">
        <v>178000</v>
      </c>
    </row>
    <row r="725" spans="1:4">
      <c r="A725" s="1">
        <v>36269</v>
      </c>
      <c r="B725" s="4">
        <v>36269</v>
      </c>
      <c r="C725" s="12">
        <f t="shared" si="21"/>
        <v>4</v>
      </c>
      <c r="D725" s="40">
        <v>179000</v>
      </c>
    </row>
    <row r="726" spans="1:4">
      <c r="A726" s="1">
        <v>36270</v>
      </c>
      <c r="B726" s="4">
        <v>36270</v>
      </c>
      <c r="C726" s="12">
        <f t="shared" si="21"/>
        <v>4</v>
      </c>
      <c r="D726" s="40">
        <v>173000</v>
      </c>
    </row>
    <row r="727" spans="1:4">
      <c r="A727" s="1">
        <v>36271</v>
      </c>
      <c r="B727" s="4">
        <v>36271</v>
      </c>
      <c r="C727" s="12">
        <f t="shared" si="21"/>
        <v>4</v>
      </c>
      <c r="D727" s="40">
        <v>173000</v>
      </c>
    </row>
    <row r="728" spans="1:4">
      <c r="A728" s="1">
        <v>36272</v>
      </c>
      <c r="B728" s="4">
        <v>36272</v>
      </c>
      <c r="C728" s="12">
        <f t="shared" si="21"/>
        <v>4</v>
      </c>
      <c r="D728" s="40">
        <v>168000</v>
      </c>
    </row>
    <row r="729" spans="1:4">
      <c r="A729" s="1">
        <v>36273</v>
      </c>
      <c r="B729" s="4">
        <v>36273</v>
      </c>
      <c r="C729" s="12">
        <f t="shared" si="21"/>
        <v>4</v>
      </c>
      <c r="D729" s="40">
        <v>178000</v>
      </c>
    </row>
    <row r="730" spans="1:4">
      <c r="A730" s="1">
        <v>36274</v>
      </c>
      <c r="B730" s="4">
        <v>36274</v>
      </c>
      <c r="C730" s="12">
        <f t="shared" si="21"/>
        <v>4</v>
      </c>
      <c r="D730" s="40">
        <v>181000</v>
      </c>
    </row>
    <row r="731" spans="1:4">
      <c r="A731" s="1">
        <v>36275</v>
      </c>
      <c r="B731" s="4">
        <v>36275</v>
      </c>
      <c r="C731" s="12">
        <f t="shared" si="21"/>
        <v>4</v>
      </c>
      <c r="D731" s="40">
        <v>179000</v>
      </c>
    </row>
    <row r="732" spans="1:4">
      <c r="A732" s="1">
        <v>36276</v>
      </c>
      <c r="B732" s="4">
        <v>36276</v>
      </c>
      <c r="C732" s="12">
        <f t="shared" si="21"/>
        <v>4</v>
      </c>
      <c r="D732" s="40">
        <v>176000</v>
      </c>
    </row>
    <row r="733" spans="1:4">
      <c r="A733" s="1">
        <v>36277</v>
      </c>
      <c r="B733" s="4">
        <v>36277</v>
      </c>
      <c r="C733" s="12">
        <f t="shared" si="21"/>
        <v>4</v>
      </c>
      <c r="D733" s="40">
        <v>175000</v>
      </c>
    </row>
    <row r="734" spans="1:4">
      <c r="A734" s="1">
        <v>36278</v>
      </c>
      <c r="B734" s="4">
        <v>36278</v>
      </c>
      <c r="C734" s="12">
        <f t="shared" si="21"/>
        <v>4</v>
      </c>
      <c r="D734" s="40">
        <v>175000</v>
      </c>
    </row>
    <row r="735" spans="1:4">
      <c r="A735" s="1">
        <v>36279</v>
      </c>
      <c r="B735" s="4">
        <v>36279</v>
      </c>
      <c r="C735" s="12">
        <f t="shared" si="21"/>
        <v>4</v>
      </c>
      <c r="D735" s="40">
        <v>172000</v>
      </c>
    </row>
    <row r="736" spans="1:4">
      <c r="A736" s="1">
        <v>36280</v>
      </c>
      <c r="B736" s="4">
        <v>36280</v>
      </c>
      <c r="C736" s="12">
        <f t="shared" si="21"/>
        <v>4</v>
      </c>
      <c r="D736" s="40">
        <v>172000</v>
      </c>
    </row>
    <row r="737" spans="1:4">
      <c r="A737" s="1">
        <v>36281</v>
      </c>
      <c r="B737" s="4">
        <v>36281</v>
      </c>
      <c r="C737" s="12">
        <f t="shared" si="21"/>
        <v>5</v>
      </c>
      <c r="D737" s="40">
        <v>171000</v>
      </c>
    </row>
    <row r="738" spans="1:4">
      <c r="A738" s="1">
        <v>36282</v>
      </c>
      <c r="B738" s="4">
        <v>36282</v>
      </c>
      <c r="C738" s="12">
        <f t="shared" si="21"/>
        <v>5</v>
      </c>
      <c r="D738" s="40">
        <v>172000</v>
      </c>
    </row>
    <row r="739" spans="1:4">
      <c r="A739" s="1">
        <v>36283</v>
      </c>
      <c r="B739" s="4">
        <v>36283</v>
      </c>
      <c r="C739" s="12">
        <f t="shared" si="21"/>
        <v>5</v>
      </c>
      <c r="D739" s="40">
        <v>172000</v>
      </c>
    </row>
    <row r="740" spans="1:4">
      <c r="A740" s="1">
        <v>36284</v>
      </c>
      <c r="B740" s="4">
        <v>36284</v>
      </c>
      <c r="C740" s="12">
        <f t="shared" si="21"/>
        <v>5</v>
      </c>
      <c r="D740" s="40">
        <v>174000</v>
      </c>
    </row>
    <row r="741" spans="1:4">
      <c r="A741" s="1">
        <v>36285</v>
      </c>
      <c r="B741" s="4">
        <v>36285</v>
      </c>
      <c r="C741" s="12">
        <f t="shared" si="21"/>
        <v>5</v>
      </c>
      <c r="D741" s="40">
        <v>175000</v>
      </c>
    </row>
    <row r="742" spans="1:4">
      <c r="A742" s="1">
        <v>36286</v>
      </c>
      <c r="B742" s="4">
        <v>36286</v>
      </c>
      <c r="C742" s="12">
        <f t="shared" si="21"/>
        <v>5</v>
      </c>
      <c r="D742" s="40">
        <v>171000</v>
      </c>
    </row>
    <row r="743" spans="1:4">
      <c r="A743" s="1">
        <v>36287</v>
      </c>
      <c r="B743" s="4">
        <v>36287</v>
      </c>
      <c r="C743" s="12">
        <f t="shared" si="21"/>
        <v>5</v>
      </c>
      <c r="D743" s="40">
        <v>242000</v>
      </c>
    </row>
    <row r="744" spans="1:4">
      <c r="A744" s="1">
        <v>36288</v>
      </c>
      <c r="B744" s="4">
        <v>36288</v>
      </c>
      <c r="C744" s="12">
        <f t="shared" si="21"/>
        <v>5</v>
      </c>
      <c r="D744" s="40">
        <v>172000</v>
      </c>
    </row>
    <row r="745" spans="1:4">
      <c r="A745" s="1">
        <v>36289</v>
      </c>
      <c r="B745" s="4">
        <v>36289</v>
      </c>
      <c r="C745" s="12">
        <f t="shared" si="21"/>
        <v>5</v>
      </c>
      <c r="D745" s="40">
        <v>170000</v>
      </c>
    </row>
    <row r="746" spans="1:4">
      <c r="A746" s="1">
        <v>36290</v>
      </c>
      <c r="B746" s="4">
        <v>36290</v>
      </c>
      <c r="C746" s="12">
        <f t="shared" si="21"/>
        <v>5</v>
      </c>
      <c r="D746" s="40">
        <v>171000</v>
      </c>
    </row>
    <row r="747" spans="1:4">
      <c r="A747" s="1">
        <v>36291</v>
      </c>
      <c r="B747" s="4">
        <v>36291</v>
      </c>
      <c r="C747" s="12">
        <f t="shared" si="21"/>
        <v>5</v>
      </c>
      <c r="D747" s="40">
        <v>166000</v>
      </c>
    </row>
    <row r="748" spans="1:4">
      <c r="A748" s="1">
        <v>36292</v>
      </c>
      <c r="B748" s="4">
        <v>36292</v>
      </c>
      <c r="C748" s="12">
        <f t="shared" si="21"/>
        <v>5</v>
      </c>
      <c r="D748" s="40">
        <v>169000</v>
      </c>
    </row>
    <row r="749" spans="1:4">
      <c r="A749" s="1">
        <v>36293</v>
      </c>
      <c r="B749" s="4">
        <v>36293</v>
      </c>
      <c r="C749" s="12">
        <f t="shared" si="21"/>
        <v>5</v>
      </c>
      <c r="D749" s="40">
        <v>167000</v>
      </c>
    </row>
    <row r="750" spans="1:4">
      <c r="A750" s="1">
        <v>36294</v>
      </c>
      <c r="B750" s="4">
        <v>36294</v>
      </c>
      <c r="C750" s="12">
        <f t="shared" si="21"/>
        <v>5</v>
      </c>
      <c r="D750" s="40">
        <v>166000</v>
      </c>
    </row>
    <row r="751" spans="1:4">
      <c r="A751" s="1">
        <v>36295</v>
      </c>
      <c r="B751" s="4">
        <v>36295</v>
      </c>
      <c r="C751" s="12">
        <f t="shared" si="21"/>
        <v>5</v>
      </c>
      <c r="D751" s="40">
        <v>167000</v>
      </c>
    </row>
    <row r="752" spans="1:4">
      <c r="A752" s="1">
        <v>36296</v>
      </c>
      <c r="B752" s="4">
        <v>36296</v>
      </c>
      <c r="C752" s="12">
        <f t="shared" si="21"/>
        <v>5</v>
      </c>
      <c r="D752" s="40">
        <v>168000</v>
      </c>
    </row>
    <row r="753" spans="1:4">
      <c r="A753" s="1">
        <v>36297</v>
      </c>
      <c r="B753" s="4">
        <v>36297</v>
      </c>
      <c r="C753" s="12">
        <f t="shared" si="21"/>
        <v>5</v>
      </c>
      <c r="D753" s="40">
        <v>164000</v>
      </c>
    </row>
    <row r="754" spans="1:4">
      <c r="A754" s="1">
        <v>36298</v>
      </c>
      <c r="B754" s="4">
        <v>36298</v>
      </c>
      <c r="C754" s="12">
        <f t="shared" si="21"/>
        <v>5</v>
      </c>
      <c r="D754" s="40">
        <v>167000</v>
      </c>
    </row>
    <row r="755" spans="1:4">
      <c r="A755" s="1">
        <v>36299</v>
      </c>
      <c r="B755" s="4">
        <v>36299</v>
      </c>
      <c r="C755" s="12">
        <f t="shared" si="21"/>
        <v>5</v>
      </c>
      <c r="D755" s="40">
        <v>168000</v>
      </c>
    </row>
    <row r="756" spans="1:4">
      <c r="A756" s="1">
        <v>36300</v>
      </c>
      <c r="B756" s="4">
        <v>36300</v>
      </c>
      <c r="C756" s="12">
        <f t="shared" si="21"/>
        <v>5</v>
      </c>
      <c r="D756" s="40">
        <v>169000</v>
      </c>
    </row>
    <row r="757" spans="1:4">
      <c r="A757" s="1">
        <v>36301</v>
      </c>
      <c r="B757" s="4">
        <v>36301</v>
      </c>
      <c r="C757" s="12">
        <f t="shared" si="21"/>
        <v>5</v>
      </c>
      <c r="D757" s="40">
        <v>170000</v>
      </c>
    </row>
    <row r="758" spans="1:4">
      <c r="A758" s="1">
        <v>36302</v>
      </c>
      <c r="B758" s="4">
        <v>36302</v>
      </c>
      <c r="C758" s="12">
        <f t="shared" si="21"/>
        <v>5</v>
      </c>
      <c r="D758" s="40">
        <v>167000</v>
      </c>
    </row>
    <row r="759" spans="1:4">
      <c r="A759" s="1">
        <v>36303</v>
      </c>
      <c r="B759" s="4">
        <v>36303</v>
      </c>
      <c r="C759" s="12">
        <f t="shared" si="21"/>
        <v>5</v>
      </c>
      <c r="D759" s="40">
        <v>174000</v>
      </c>
    </row>
    <row r="760" spans="1:4">
      <c r="A760" s="1">
        <v>36304</v>
      </c>
      <c r="B760" s="4">
        <v>36304</v>
      </c>
      <c r="C760" s="12">
        <f t="shared" si="21"/>
        <v>5</v>
      </c>
      <c r="D760" s="40">
        <v>173000</v>
      </c>
    </row>
    <row r="761" spans="1:4">
      <c r="A761" s="1">
        <v>36305</v>
      </c>
      <c r="B761" s="4">
        <v>36305</v>
      </c>
      <c r="C761" s="12">
        <f t="shared" si="21"/>
        <v>5</v>
      </c>
      <c r="D761" s="40">
        <v>172000</v>
      </c>
    </row>
    <row r="762" spans="1:4">
      <c r="A762" s="1">
        <v>36306</v>
      </c>
      <c r="B762" s="4">
        <v>36306</v>
      </c>
      <c r="C762" s="12">
        <f t="shared" si="21"/>
        <v>5</v>
      </c>
      <c r="D762" s="40">
        <v>172000</v>
      </c>
    </row>
    <row r="763" spans="1:4">
      <c r="A763" s="1">
        <v>36307</v>
      </c>
      <c r="B763" s="4">
        <v>36307</v>
      </c>
      <c r="C763" s="12">
        <f t="shared" si="21"/>
        <v>5</v>
      </c>
      <c r="D763" s="40">
        <v>166000</v>
      </c>
    </row>
    <row r="764" spans="1:4">
      <c r="A764" s="1">
        <v>36308</v>
      </c>
      <c r="B764" s="4">
        <v>36308</v>
      </c>
      <c r="C764" s="12">
        <f t="shared" si="21"/>
        <v>5</v>
      </c>
      <c r="D764" s="40">
        <v>169000</v>
      </c>
    </row>
    <row r="765" spans="1:4">
      <c r="A765" s="1">
        <v>36309</v>
      </c>
      <c r="B765" s="4">
        <v>36309</v>
      </c>
      <c r="C765" s="12">
        <f t="shared" si="21"/>
        <v>5</v>
      </c>
      <c r="D765" s="40">
        <v>169000</v>
      </c>
    </row>
    <row r="766" spans="1:4">
      <c r="A766" s="1">
        <v>36310</v>
      </c>
      <c r="B766" s="4">
        <v>36310</v>
      </c>
      <c r="C766" s="12">
        <f t="shared" si="21"/>
        <v>5</v>
      </c>
      <c r="D766" s="40">
        <v>171000</v>
      </c>
    </row>
    <row r="767" spans="1:4">
      <c r="A767" s="1">
        <v>36311</v>
      </c>
      <c r="B767" s="4">
        <v>36311</v>
      </c>
      <c r="C767" s="12">
        <f t="shared" si="21"/>
        <v>5</v>
      </c>
      <c r="D767" s="40">
        <v>217000</v>
      </c>
    </row>
    <row r="768" spans="1:4">
      <c r="A768" s="1">
        <v>36312</v>
      </c>
      <c r="B768" s="4">
        <v>36312</v>
      </c>
      <c r="C768" s="12">
        <f t="shared" si="21"/>
        <v>6</v>
      </c>
      <c r="D768" s="40">
        <v>199000</v>
      </c>
    </row>
    <row r="769" spans="1:4">
      <c r="A769" s="1">
        <v>36313</v>
      </c>
      <c r="B769" s="4">
        <v>36313</v>
      </c>
      <c r="C769" s="12">
        <f t="shared" si="21"/>
        <v>6</v>
      </c>
      <c r="D769" s="40">
        <v>193000</v>
      </c>
    </row>
    <row r="770" spans="1:4">
      <c r="A770" s="1">
        <v>36314</v>
      </c>
      <c r="B770" s="4">
        <v>36314</v>
      </c>
      <c r="C770" s="12">
        <f t="shared" si="21"/>
        <v>6</v>
      </c>
      <c r="D770" s="40">
        <v>186000</v>
      </c>
    </row>
    <row r="771" spans="1:4">
      <c r="A771" s="1">
        <v>36315</v>
      </c>
      <c r="B771" s="4">
        <v>36315</v>
      </c>
      <c r="C771" s="12">
        <f t="shared" si="21"/>
        <v>6</v>
      </c>
      <c r="D771" s="40">
        <v>188000</v>
      </c>
    </row>
    <row r="772" spans="1:4">
      <c r="A772" s="1">
        <v>36316</v>
      </c>
      <c r="B772" s="4">
        <v>36316</v>
      </c>
      <c r="C772" s="12">
        <f t="shared" si="21"/>
        <v>6</v>
      </c>
      <c r="D772" s="40">
        <v>186000</v>
      </c>
    </row>
    <row r="773" spans="1:4">
      <c r="A773" s="1">
        <v>36317</v>
      </c>
      <c r="B773" s="4">
        <v>36317</v>
      </c>
      <c r="C773" s="12">
        <f t="shared" si="21"/>
        <v>6</v>
      </c>
      <c r="D773" s="40">
        <v>188000</v>
      </c>
    </row>
    <row r="774" spans="1:4">
      <c r="A774" s="1">
        <v>36318</v>
      </c>
      <c r="B774" s="4">
        <v>36318</v>
      </c>
      <c r="C774" s="12">
        <f t="shared" si="21"/>
        <v>6</v>
      </c>
      <c r="D774" s="40">
        <v>193000</v>
      </c>
    </row>
    <row r="775" spans="1:4">
      <c r="A775" s="1">
        <v>36319</v>
      </c>
      <c r="B775" s="4">
        <v>36319</v>
      </c>
      <c r="C775" s="12">
        <f t="shared" ref="C775:C838" si="22">IF(B775&lt;&gt;"",MONTH(B775),0)</f>
        <v>6</v>
      </c>
      <c r="D775" s="40">
        <v>236000</v>
      </c>
    </row>
    <row r="776" spans="1:4">
      <c r="A776" s="1">
        <v>36320</v>
      </c>
      <c r="B776" s="4">
        <v>36320</v>
      </c>
      <c r="C776" s="12">
        <f t="shared" si="22"/>
        <v>6</v>
      </c>
      <c r="D776" s="40">
        <v>271000</v>
      </c>
    </row>
    <row r="777" spans="1:4">
      <c r="A777" s="1">
        <v>36321</v>
      </c>
      <c r="B777" s="4">
        <v>36321</v>
      </c>
      <c r="C777" s="12">
        <f t="shared" si="22"/>
        <v>6</v>
      </c>
      <c r="D777" s="40">
        <v>288000</v>
      </c>
    </row>
    <row r="778" spans="1:4">
      <c r="A778" s="1">
        <v>36322</v>
      </c>
      <c r="B778" s="4">
        <v>36322</v>
      </c>
      <c r="C778" s="12">
        <f t="shared" si="22"/>
        <v>6</v>
      </c>
      <c r="D778" s="40">
        <v>281000</v>
      </c>
    </row>
    <row r="779" spans="1:4">
      <c r="A779" s="1">
        <v>36323</v>
      </c>
      <c r="B779" s="4">
        <v>36323</v>
      </c>
      <c r="C779" s="12">
        <f t="shared" si="22"/>
        <v>6</v>
      </c>
      <c r="D779" s="40">
        <v>281000</v>
      </c>
    </row>
    <row r="780" spans="1:4">
      <c r="A780" s="1">
        <v>36324</v>
      </c>
      <c r="B780" s="4">
        <v>36324</v>
      </c>
      <c r="C780" s="12">
        <f t="shared" si="22"/>
        <v>6</v>
      </c>
      <c r="D780" s="40">
        <v>281000</v>
      </c>
    </row>
    <row r="781" spans="1:4">
      <c r="A781" s="1">
        <v>36325</v>
      </c>
      <c r="B781" s="4">
        <v>36325</v>
      </c>
      <c r="C781" s="12">
        <f t="shared" si="22"/>
        <v>6</v>
      </c>
      <c r="D781" s="40">
        <v>277000</v>
      </c>
    </row>
    <row r="782" spans="1:4">
      <c r="A782" s="1">
        <v>36326</v>
      </c>
      <c r="B782" s="4">
        <v>36326</v>
      </c>
      <c r="C782" s="12">
        <f t="shared" si="22"/>
        <v>6</v>
      </c>
      <c r="D782" s="40">
        <v>263000</v>
      </c>
    </row>
    <row r="783" spans="1:4">
      <c r="A783" s="1">
        <v>36327</v>
      </c>
      <c r="B783" s="4">
        <v>36327</v>
      </c>
      <c r="C783" s="12">
        <f t="shared" si="22"/>
        <v>6</v>
      </c>
      <c r="D783" s="40">
        <v>258000</v>
      </c>
    </row>
    <row r="784" spans="1:4">
      <c r="A784" s="1">
        <v>36328</v>
      </c>
      <c r="B784" s="4">
        <v>36328</v>
      </c>
      <c r="C784" s="12">
        <f t="shared" si="22"/>
        <v>6</v>
      </c>
      <c r="D784" s="40">
        <v>254000</v>
      </c>
    </row>
    <row r="785" spans="1:4">
      <c r="A785" s="1">
        <v>36329</v>
      </c>
      <c r="B785" s="4">
        <v>36329</v>
      </c>
      <c r="C785" s="12">
        <f t="shared" si="22"/>
        <v>6</v>
      </c>
      <c r="D785" s="40">
        <v>253000</v>
      </c>
    </row>
    <row r="786" spans="1:4">
      <c r="A786" s="1">
        <v>36330</v>
      </c>
      <c r="B786" s="4">
        <v>36330</v>
      </c>
      <c r="C786" s="12">
        <f t="shared" si="22"/>
        <v>6</v>
      </c>
      <c r="D786" s="40">
        <v>250000</v>
      </c>
    </row>
    <row r="787" spans="1:4">
      <c r="A787" s="1">
        <v>36331</v>
      </c>
      <c r="B787" s="4">
        <v>36331</v>
      </c>
      <c r="C787" s="12">
        <f t="shared" si="22"/>
        <v>6</v>
      </c>
      <c r="D787" s="40">
        <v>257000</v>
      </c>
    </row>
    <row r="788" spans="1:4">
      <c r="A788" s="1">
        <v>36332</v>
      </c>
      <c r="B788" s="4">
        <v>36332</v>
      </c>
      <c r="C788" s="12">
        <f t="shared" si="22"/>
        <v>6</v>
      </c>
      <c r="D788" s="40">
        <v>251000</v>
      </c>
    </row>
    <row r="789" spans="1:4">
      <c r="A789" s="1">
        <v>36333</v>
      </c>
      <c r="B789" s="4">
        <v>36333</v>
      </c>
      <c r="C789" s="12">
        <f t="shared" si="22"/>
        <v>6</v>
      </c>
      <c r="D789" s="40">
        <v>258000</v>
      </c>
    </row>
    <row r="790" spans="1:4">
      <c r="A790" s="1">
        <v>36334</v>
      </c>
      <c r="B790" s="4">
        <v>36334</v>
      </c>
      <c r="C790" s="12">
        <f t="shared" si="22"/>
        <v>6</v>
      </c>
      <c r="D790" s="40">
        <v>257000</v>
      </c>
    </row>
    <row r="791" spans="1:4">
      <c r="A791" s="1">
        <v>36335</v>
      </c>
      <c r="B791" s="4">
        <v>36335</v>
      </c>
      <c r="C791" s="12">
        <f t="shared" si="22"/>
        <v>6</v>
      </c>
      <c r="D791" s="40">
        <v>256000</v>
      </c>
    </row>
    <row r="792" spans="1:4">
      <c r="A792" s="1">
        <v>36336</v>
      </c>
      <c r="B792" s="4">
        <v>36336</v>
      </c>
      <c r="C792" s="12">
        <f t="shared" si="22"/>
        <v>6</v>
      </c>
      <c r="D792" s="40">
        <v>256000</v>
      </c>
    </row>
    <row r="793" spans="1:4">
      <c r="A793" s="1">
        <v>36337</v>
      </c>
      <c r="B793" s="4">
        <v>36337</v>
      </c>
      <c r="C793" s="12">
        <f t="shared" si="22"/>
        <v>6</v>
      </c>
      <c r="D793" s="40">
        <v>258000</v>
      </c>
    </row>
    <row r="794" spans="1:4">
      <c r="A794" s="1">
        <v>36338</v>
      </c>
      <c r="B794" s="4">
        <v>36338</v>
      </c>
      <c r="C794" s="12">
        <f t="shared" si="22"/>
        <v>6</v>
      </c>
      <c r="D794" s="40">
        <v>261000</v>
      </c>
    </row>
    <row r="795" spans="1:4">
      <c r="A795" s="1">
        <v>36339</v>
      </c>
      <c r="B795" s="4">
        <v>36339</v>
      </c>
      <c r="C795" s="12">
        <f t="shared" si="22"/>
        <v>6</v>
      </c>
      <c r="D795" s="40">
        <v>263000</v>
      </c>
    </row>
    <row r="796" spans="1:4">
      <c r="A796" s="1">
        <v>36340</v>
      </c>
      <c r="B796" s="4">
        <v>36340</v>
      </c>
      <c r="C796" s="12">
        <f t="shared" si="22"/>
        <v>6</v>
      </c>
      <c r="D796" s="40">
        <v>242000</v>
      </c>
    </row>
    <row r="797" spans="1:4">
      <c r="A797" s="1">
        <v>36341</v>
      </c>
      <c r="B797" s="4">
        <v>36341</v>
      </c>
      <c r="C797" s="12">
        <f t="shared" si="22"/>
        <v>6</v>
      </c>
      <c r="D797" s="40">
        <v>300000</v>
      </c>
    </row>
    <row r="798" spans="1:4">
      <c r="A798" s="1">
        <v>36342</v>
      </c>
      <c r="B798" s="4">
        <v>36342</v>
      </c>
      <c r="C798" s="12">
        <f t="shared" si="22"/>
        <v>7</v>
      </c>
      <c r="D798" s="40">
        <v>246000</v>
      </c>
    </row>
    <row r="799" spans="1:4">
      <c r="A799" s="1">
        <v>36343</v>
      </c>
      <c r="B799" s="4">
        <v>36343</v>
      </c>
      <c r="C799" s="12">
        <f t="shared" si="22"/>
        <v>7</v>
      </c>
      <c r="D799" s="40">
        <v>244000</v>
      </c>
    </row>
    <row r="800" spans="1:4">
      <c r="A800" s="1">
        <v>36344</v>
      </c>
      <c r="B800" s="4">
        <v>36344</v>
      </c>
      <c r="C800" s="12">
        <f t="shared" si="22"/>
        <v>7</v>
      </c>
      <c r="D800" s="40">
        <v>233000</v>
      </c>
    </row>
    <row r="801" spans="1:4">
      <c r="A801" s="1">
        <v>36345</v>
      </c>
      <c r="B801" s="4">
        <v>36345</v>
      </c>
      <c r="C801" s="12">
        <f t="shared" si="22"/>
        <v>7</v>
      </c>
      <c r="D801" s="40">
        <v>248000</v>
      </c>
    </row>
    <row r="802" spans="1:4">
      <c r="A802" s="1">
        <v>36346</v>
      </c>
      <c r="B802" s="4">
        <v>36346</v>
      </c>
      <c r="C802" s="12">
        <f t="shared" si="22"/>
        <v>7</v>
      </c>
      <c r="D802" s="40">
        <v>249000</v>
      </c>
    </row>
    <row r="803" spans="1:4">
      <c r="A803" s="1">
        <v>36347</v>
      </c>
      <c r="B803" s="4">
        <v>36347</v>
      </c>
      <c r="C803" s="12">
        <f t="shared" si="22"/>
        <v>7</v>
      </c>
      <c r="D803" s="40">
        <v>252000</v>
      </c>
    </row>
    <row r="804" spans="1:4">
      <c r="A804" s="1">
        <v>36348</v>
      </c>
      <c r="B804" s="4">
        <v>36348</v>
      </c>
      <c r="C804" s="12">
        <f t="shared" si="22"/>
        <v>7</v>
      </c>
      <c r="D804" s="40">
        <v>244000</v>
      </c>
    </row>
    <row r="805" spans="1:4">
      <c r="A805" s="1">
        <v>36349</v>
      </c>
      <c r="B805" s="4">
        <v>36349</v>
      </c>
      <c r="C805" s="12">
        <f t="shared" si="22"/>
        <v>7</v>
      </c>
      <c r="D805" s="40">
        <v>238000</v>
      </c>
    </row>
    <row r="806" spans="1:4">
      <c r="A806" s="1">
        <v>36350</v>
      </c>
      <c r="B806" s="4">
        <v>36350</v>
      </c>
      <c r="C806" s="12">
        <f t="shared" si="22"/>
        <v>7</v>
      </c>
      <c r="D806" s="40">
        <v>243000</v>
      </c>
    </row>
    <row r="807" spans="1:4">
      <c r="A807" s="1">
        <v>36351</v>
      </c>
      <c r="B807" s="4">
        <v>36351</v>
      </c>
      <c r="C807" s="12">
        <f t="shared" si="22"/>
        <v>7</v>
      </c>
      <c r="D807" s="40">
        <v>232000</v>
      </c>
    </row>
    <row r="808" spans="1:4">
      <c r="A808" s="1">
        <v>36352</v>
      </c>
      <c r="B808" s="4">
        <v>36352</v>
      </c>
      <c r="C808" s="12">
        <f t="shared" si="22"/>
        <v>7</v>
      </c>
      <c r="D808" s="40">
        <v>223000</v>
      </c>
    </row>
    <row r="809" spans="1:4">
      <c r="A809" s="1">
        <v>36353</v>
      </c>
      <c r="B809" s="4">
        <v>36353</v>
      </c>
      <c r="C809" s="12">
        <f t="shared" si="22"/>
        <v>7</v>
      </c>
      <c r="D809" s="40">
        <v>199000</v>
      </c>
    </row>
    <row r="810" spans="1:4">
      <c r="A810" s="1">
        <v>36354</v>
      </c>
      <c r="B810" s="4">
        <v>36354</v>
      </c>
      <c r="C810" s="12">
        <f t="shared" si="22"/>
        <v>7</v>
      </c>
      <c r="D810" s="40">
        <v>206000</v>
      </c>
    </row>
    <row r="811" spans="1:4">
      <c r="A811" s="1">
        <v>36355</v>
      </c>
      <c r="B811" s="4">
        <v>36355</v>
      </c>
      <c r="C811" s="12">
        <f t="shared" si="22"/>
        <v>7</v>
      </c>
      <c r="D811" s="40">
        <v>207000</v>
      </c>
    </row>
    <row r="812" spans="1:4">
      <c r="A812" s="1">
        <v>36356</v>
      </c>
      <c r="B812" s="4">
        <v>36356</v>
      </c>
      <c r="C812" s="12">
        <f t="shared" si="22"/>
        <v>7</v>
      </c>
      <c r="D812" s="40">
        <v>253000</v>
      </c>
    </row>
    <row r="813" spans="1:4">
      <c r="A813" s="1">
        <v>36357</v>
      </c>
      <c r="B813" s="4">
        <v>36357</v>
      </c>
      <c r="C813" s="12">
        <f t="shared" si="22"/>
        <v>7</v>
      </c>
      <c r="D813" s="40">
        <v>273000</v>
      </c>
    </row>
    <row r="814" spans="1:4">
      <c r="A814" s="1">
        <v>36358</v>
      </c>
      <c r="B814" s="4">
        <v>36358</v>
      </c>
      <c r="C814" s="12">
        <f t="shared" si="22"/>
        <v>7</v>
      </c>
      <c r="D814" s="40">
        <v>266000</v>
      </c>
    </row>
    <row r="815" spans="1:4">
      <c r="A815" s="1">
        <v>36359</v>
      </c>
      <c r="B815" s="4">
        <v>36359</v>
      </c>
      <c r="C815" s="12">
        <f t="shared" si="22"/>
        <v>7</v>
      </c>
      <c r="D815" s="40">
        <v>258000</v>
      </c>
    </row>
    <row r="816" spans="1:4">
      <c r="A816" s="1">
        <v>36360</v>
      </c>
      <c r="B816" s="4">
        <v>36360</v>
      </c>
      <c r="C816" s="12">
        <f t="shared" si="22"/>
        <v>7</v>
      </c>
      <c r="D816" s="40">
        <v>261000</v>
      </c>
    </row>
    <row r="817" spans="1:4">
      <c r="A817" s="1">
        <v>36361</v>
      </c>
      <c r="B817" s="4">
        <v>36361</v>
      </c>
      <c r="C817" s="12">
        <f t="shared" si="22"/>
        <v>7</v>
      </c>
      <c r="D817" s="40">
        <v>265000</v>
      </c>
    </row>
    <row r="818" spans="1:4">
      <c r="A818" s="1">
        <v>36362</v>
      </c>
      <c r="B818" s="4">
        <v>36362</v>
      </c>
      <c r="C818" s="12">
        <f t="shared" si="22"/>
        <v>7</v>
      </c>
      <c r="D818" s="40">
        <v>260000</v>
      </c>
    </row>
    <row r="819" spans="1:4">
      <c r="A819" s="1">
        <v>36363</v>
      </c>
      <c r="B819" s="4">
        <v>36363</v>
      </c>
      <c r="C819" s="12">
        <f t="shared" si="22"/>
        <v>7</v>
      </c>
      <c r="D819" s="40">
        <v>265000</v>
      </c>
    </row>
    <row r="820" spans="1:4">
      <c r="A820" s="1">
        <v>36364</v>
      </c>
      <c r="B820" s="4">
        <v>36364</v>
      </c>
      <c r="C820" s="12">
        <f t="shared" si="22"/>
        <v>7</v>
      </c>
      <c r="D820" s="40">
        <v>252000</v>
      </c>
    </row>
    <row r="821" spans="1:4">
      <c r="A821" s="1">
        <v>36365</v>
      </c>
      <c r="B821" s="4">
        <v>36365</v>
      </c>
      <c r="C821" s="12">
        <f t="shared" si="22"/>
        <v>7</v>
      </c>
      <c r="D821" s="40">
        <v>266000</v>
      </c>
    </row>
    <row r="822" spans="1:4">
      <c r="A822" s="1">
        <v>36366</v>
      </c>
      <c r="B822" s="4">
        <v>36366</v>
      </c>
      <c r="C822" s="12">
        <f t="shared" si="22"/>
        <v>7</v>
      </c>
      <c r="D822" s="40">
        <v>251000</v>
      </c>
    </row>
    <row r="823" spans="1:4">
      <c r="A823" s="1">
        <v>36367</v>
      </c>
      <c r="B823" s="4">
        <v>36367</v>
      </c>
      <c r="C823" s="12">
        <f t="shared" si="22"/>
        <v>7</v>
      </c>
      <c r="D823" s="40">
        <v>261000</v>
      </c>
    </row>
    <row r="824" spans="1:4">
      <c r="A824" s="1">
        <v>36368</v>
      </c>
      <c r="B824" s="4">
        <v>36368</v>
      </c>
      <c r="C824" s="12">
        <f t="shared" si="22"/>
        <v>7</v>
      </c>
      <c r="D824" s="40">
        <v>256000</v>
      </c>
    </row>
    <row r="825" spans="1:4">
      <c r="A825" s="1">
        <v>36369</v>
      </c>
      <c r="B825" s="4">
        <v>36369</v>
      </c>
      <c r="C825" s="12">
        <f t="shared" si="22"/>
        <v>7</v>
      </c>
      <c r="D825" s="40">
        <v>272000</v>
      </c>
    </row>
    <row r="826" spans="1:4">
      <c r="A826" s="1">
        <v>36370</v>
      </c>
      <c r="B826" s="4">
        <v>36370</v>
      </c>
      <c r="C826" s="12">
        <f t="shared" si="22"/>
        <v>7</v>
      </c>
      <c r="D826" s="40">
        <v>264000</v>
      </c>
    </row>
    <row r="827" spans="1:4">
      <c r="A827" s="1">
        <v>36371</v>
      </c>
      <c r="B827" s="4">
        <v>36371</v>
      </c>
      <c r="C827" s="12">
        <f t="shared" si="22"/>
        <v>7</v>
      </c>
      <c r="D827" s="40">
        <v>270000</v>
      </c>
    </row>
    <row r="828" spans="1:4">
      <c r="A828" s="1">
        <v>36372</v>
      </c>
      <c r="B828" s="4">
        <v>36372</v>
      </c>
      <c r="C828" s="12">
        <f t="shared" si="22"/>
        <v>7</v>
      </c>
      <c r="D828" s="40">
        <v>268000</v>
      </c>
    </row>
    <row r="829" spans="1:4">
      <c r="A829" s="1">
        <v>36373</v>
      </c>
      <c r="B829" s="4">
        <v>36373</v>
      </c>
      <c r="C829" s="12">
        <f t="shared" si="22"/>
        <v>8</v>
      </c>
      <c r="D829" s="40">
        <v>257000</v>
      </c>
    </row>
    <row r="830" spans="1:4">
      <c r="A830" s="1">
        <v>36374</v>
      </c>
      <c r="B830" s="4">
        <v>36374</v>
      </c>
      <c r="C830" s="12">
        <f t="shared" si="22"/>
        <v>8</v>
      </c>
      <c r="D830" s="40">
        <v>267000</v>
      </c>
    </row>
    <row r="831" spans="1:4">
      <c r="A831" s="1">
        <v>36375</v>
      </c>
      <c r="B831" s="4">
        <v>36375</v>
      </c>
      <c r="C831" s="12">
        <f t="shared" si="22"/>
        <v>8</v>
      </c>
      <c r="D831" s="40">
        <v>269000</v>
      </c>
    </row>
    <row r="832" spans="1:4">
      <c r="A832" s="1">
        <v>36376</v>
      </c>
      <c r="B832" s="4">
        <v>36376</v>
      </c>
      <c r="C832" s="12">
        <f t="shared" si="22"/>
        <v>8</v>
      </c>
      <c r="D832" s="40">
        <v>270000</v>
      </c>
    </row>
    <row r="833" spans="1:4">
      <c r="A833" s="1">
        <v>36377</v>
      </c>
      <c r="B833" s="4">
        <v>36377</v>
      </c>
      <c r="C833" s="12">
        <f t="shared" si="22"/>
        <v>8</v>
      </c>
      <c r="D833" s="40">
        <v>272000</v>
      </c>
    </row>
    <row r="834" spans="1:4">
      <c r="A834" s="1">
        <v>36378</v>
      </c>
      <c r="B834" s="4">
        <v>36378</v>
      </c>
      <c r="C834" s="12">
        <f t="shared" si="22"/>
        <v>8</v>
      </c>
      <c r="D834" s="40">
        <v>271000</v>
      </c>
    </row>
    <row r="835" spans="1:4">
      <c r="A835" s="1">
        <v>36379</v>
      </c>
      <c r="B835" s="4">
        <v>36379</v>
      </c>
      <c r="C835" s="12">
        <f t="shared" si="22"/>
        <v>8</v>
      </c>
      <c r="D835" s="40">
        <v>277000</v>
      </c>
    </row>
    <row r="836" spans="1:4">
      <c r="A836" s="1">
        <v>36380</v>
      </c>
      <c r="B836" s="4">
        <v>36380</v>
      </c>
      <c r="C836" s="12">
        <f t="shared" si="22"/>
        <v>8</v>
      </c>
      <c r="D836" s="40">
        <v>276000</v>
      </c>
    </row>
    <row r="837" spans="1:4">
      <c r="A837" s="1">
        <v>36381</v>
      </c>
      <c r="B837" s="4">
        <v>36381</v>
      </c>
      <c r="C837" s="12">
        <f t="shared" si="22"/>
        <v>8</v>
      </c>
      <c r="D837" s="40">
        <v>264000</v>
      </c>
    </row>
    <row r="838" spans="1:4">
      <c r="A838" s="1">
        <v>36382</v>
      </c>
      <c r="B838" s="4">
        <v>36382</v>
      </c>
      <c r="C838" s="12">
        <f t="shared" si="22"/>
        <v>8</v>
      </c>
      <c r="D838" s="40">
        <v>265000</v>
      </c>
    </row>
    <row r="839" spans="1:4">
      <c r="A839" s="1">
        <v>36383</v>
      </c>
      <c r="B839" s="4">
        <v>36383</v>
      </c>
      <c r="C839" s="12">
        <f t="shared" ref="C839:C902" si="23">IF(B839&lt;&gt;"",MONTH(B839),0)</f>
        <v>8</v>
      </c>
      <c r="D839" s="40">
        <v>254000</v>
      </c>
    </row>
    <row r="840" spans="1:4">
      <c r="A840" s="1">
        <v>36384</v>
      </c>
      <c r="B840" s="4">
        <v>36384</v>
      </c>
      <c r="C840" s="12">
        <f t="shared" si="23"/>
        <v>8</v>
      </c>
      <c r="D840" s="40">
        <v>271000</v>
      </c>
    </row>
    <row r="841" spans="1:4">
      <c r="A841" s="1">
        <v>36385</v>
      </c>
      <c r="B841" s="4">
        <v>36385</v>
      </c>
      <c r="C841" s="12">
        <f t="shared" si="23"/>
        <v>8</v>
      </c>
      <c r="D841" s="40">
        <v>267000</v>
      </c>
    </row>
    <row r="842" spans="1:4">
      <c r="A842" s="1">
        <v>36386</v>
      </c>
      <c r="B842" s="4">
        <v>36386</v>
      </c>
      <c r="C842" s="12">
        <f t="shared" si="23"/>
        <v>8</v>
      </c>
      <c r="D842" s="40">
        <v>274000</v>
      </c>
    </row>
    <row r="843" spans="1:4">
      <c r="A843" s="1">
        <v>36387</v>
      </c>
      <c r="B843" s="4">
        <v>36387</v>
      </c>
      <c r="C843" s="12">
        <f t="shared" si="23"/>
        <v>8</v>
      </c>
      <c r="D843" s="40">
        <v>274000</v>
      </c>
    </row>
    <row r="844" spans="1:4">
      <c r="A844" s="1">
        <v>36388</v>
      </c>
      <c r="B844" s="4">
        <v>36388</v>
      </c>
      <c r="C844" s="12">
        <f t="shared" si="23"/>
        <v>8</v>
      </c>
      <c r="D844" s="40">
        <v>267000</v>
      </c>
    </row>
    <row r="845" spans="1:4">
      <c r="A845" s="1">
        <v>36389</v>
      </c>
      <c r="B845" s="4">
        <v>36389</v>
      </c>
      <c r="C845" s="12">
        <f t="shared" si="23"/>
        <v>8</v>
      </c>
      <c r="D845" s="40">
        <v>268000</v>
      </c>
    </row>
    <row r="846" spans="1:4">
      <c r="A846" s="1">
        <v>36390</v>
      </c>
      <c r="B846" s="4">
        <v>36390</v>
      </c>
      <c r="C846" s="12">
        <f t="shared" si="23"/>
        <v>8</v>
      </c>
      <c r="D846" s="40">
        <v>270000</v>
      </c>
    </row>
    <row r="847" spans="1:4">
      <c r="A847" s="1">
        <v>36391</v>
      </c>
      <c r="B847" s="4">
        <v>36391</v>
      </c>
      <c r="C847" s="12">
        <f t="shared" si="23"/>
        <v>8</v>
      </c>
      <c r="D847" s="40">
        <v>266000</v>
      </c>
    </row>
    <row r="848" spans="1:4">
      <c r="A848" s="1">
        <v>36392</v>
      </c>
      <c r="B848" s="4">
        <v>36392</v>
      </c>
      <c r="C848" s="12">
        <f t="shared" si="23"/>
        <v>8</v>
      </c>
      <c r="D848" s="40">
        <v>256000</v>
      </c>
    </row>
    <row r="849" spans="1:4">
      <c r="A849" s="1">
        <v>36393</v>
      </c>
      <c r="B849" s="4">
        <v>36393</v>
      </c>
      <c r="C849" s="12">
        <f t="shared" si="23"/>
        <v>8</v>
      </c>
      <c r="D849" s="40">
        <v>257000</v>
      </c>
    </row>
    <row r="850" spans="1:4">
      <c r="A850" s="1">
        <v>36394</v>
      </c>
      <c r="B850" s="4">
        <v>36394</v>
      </c>
      <c r="C850" s="12">
        <f t="shared" si="23"/>
        <v>8</v>
      </c>
      <c r="D850" s="40">
        <v>258000</v>
      </c>
    </row>
    <row r="851" spans="1:4">
      <c r="A851" s="1">
        <v>36395</v>
      </c>
      <c r="B851" s="4">
        <v>36395</v>
      </c>
      <c r="C851" s="12">
        <f t="shared" si="23"/>
        <v>8</v>
      </c>
      <c r="D851" s="40">
        <v>255000</v>
      </c>
    </row>
    <row r="852" spans="1:4">
      <c r="A852" s="1">
        <v>36396</v>
      </c>
      <c r="B852" s="4">
        <v>36396</v>
      </c>
      <c r="C852" s="12">
        <f t="shared" si="23"/>
        <v>8</v>
      </c>
      <c r="D852" s="5">
        <f>VLOOKUP($B852,data!$A$6:$M$15000,8)</f>
        <v>258000</v>
      </c>
    </row>
    <row r="853" spans="1:4">
      <c r="A853" s="1">
        <v>36397</v>
      </c>
      <c r="B853" s="4">
        <v>36397</v>
      </c>
      <c r="C853" s="12">
        <f t="shared" si="23"/>
        <v>8</v>
      </c>
      <c r="D853" s="5">
        <f>VLOOKUP($B853,data!$A$6:$M$15000,8)</f>
        <v>259000</v>
      </c>
    </row>
    <row r="854" spans="1:4">
      <c r="A854" s="1">
        <v>36398</v>
      </c>
      <c r="B854" s="4">
        <v>36398</v>
      </c>
      <c r="C854" s="12">
        <f t="shared" si="23"/>
        <v>8</v>
      </c>
      <c r="D854" s="5">
        <f>VLOOKUP($B854,data!$A$6:$M$15000,8)</f>
        <v>259000</v>
      </c>
    </row>
    <row r="855" spans="1:4">
      <c r="A855" s="1">
        <v>36399</v>
      </c>
      <c r="B855" s="4">
        <v>36399</v>
      </c>
      <c r="C855" s="12">
        <f t="shared" si="23"/>
        <v>8</v>
      </c>
      <c r="D855" s="5">
        <f>VLOOKUP($B855,data!$A$6:$M$15000,8)</f>
        <v>258000</v>
      </c>
    </row>
    <row r="856" spans="1:4">
      <c r="A856" s="1">
        <v>36400</v>
      </c>
      <c r="B856" s="4">
        <v>36400</v>
      </c>
      <c r="C856" s="12">
        <f t="shared" si="23"/>
        <v>8</v>
      </c>
      <c r="D856" s="5">
        <f>VLOOKUP($B856,data!$A$6:$M$15000,8)</f>
        <v>260000</v>
      </c>
    </row>
    <row r="857" spans="1:4">
      <c r="A857" s="1">
        <v>36401</v>
      </c>
      <c r="B857" s="4">
        <v>36401</v>
      </c>
      <c r="C857" s="12">
        <f t="shared" si="23"/>
        <v>8</v>
      </c>
      <c r="D857" s="5">
        <f>VLOOKUP($B857,data!$A$6:$M$15000,8)</f>
        <v>261000</v>
      </c>
    </row>
    <row r="858" spans="1:4">
      <c r="A858" s="1">
        <v>36402</v>
      </c>
      <c r="B858" s="4">
        <v>36402</v>
      </c>
      <c r="C858" s="12">
        <f t="shared" si="23"/>
        <v>8</v>
      </c>
      <c r="D858" s="5">
        <f>VLOOKUP($B858,data!$A$6:$M$15000,8)</f>
        <v>258000</v>
      </c>
    </row>
    <row r="859" spans="1:4">
      <c r="A859" s="1">
        <v>36403</v>
      </c>
      <c r="B859" s="4">
        <v>36403</v>
      </c>
      <c r="C859" s="12">
        <f t="shared" si="23"/>
        <v>8</v>
      </c>
      <c r="D859" s="5">
        <f>VLOOKUP($B859,data!$A$6:$M$15000,8)</f>
        <v>249000</v>
      </c>
    </row>
    <row r="860" spans="1:4">
      <c r="A860" s="1">
        <v>36404</v>
      </c>
      <c r="B860" s="4">
        <v>36404</v>
      </c>
      <c r="C860" s="12">
        <f t="shared" si="23"/>
        <v>9</v>
      </c>
      <c r="D860" s="5">
        <f>VLOOKUP($B860,data!$A$6:$M$15000,8)</f>
        <v>258000</v>
      </c>
    </row>
    <row r="861" spans="1:4">
      <c r="A861" s="1">
        <v>36405</v>
      </c>
      <c r="B861" s="4">
        <v>36405</v>
      </c>
      <c r="C861" s="12">
        <f t="shared" si="23"/>
        <v>9</v>
      </c>
      <c r="D861" s="5">
        <f>VLOOKUP($B861,data!$A$6:$M$15000,8)</f>
        <v>256000</v>
      </c>
    </row>
    <row r="862" spans="1:4">
      <c r="A862" s="1">
        <v>36406</v>
      </c>
      <c r="B862" s="4">
        <v>36406</v>
      </c>
      <c r="C862" s="12">
        <f t="shared" si="23"/>
        <v>9</v>
      </c>
      <c r="D862" s="5">
        <f>VLOOKUP($B862,data!$A$6:$M$15000,8)</f>
        <v>256000</v>
      </c>
    </row>
    <row r="863" spans="1:4">
      <c r="A863" s="1">
        <v>36407</v>
      </c>
      <c r="B863" s="4">
        <v>36407</v>
      </c>
      <c r="C863" s="12">
        <f t="shared" si="23"/>
        <v>9</v>
      </c>
      <c r="D863" s="5">
        <f>VLOOKUP($B863,data!$A$6:$M$15000,8)</f>
        <v>259000</v>
      </c>
    </row>
    <row r="864" spans="1:4">
      <c r="A864" s="1">
        <v>36408</v>
      </c>
      <c r="B864" s="4">
        <v>36408</v>
      </c>
      <c r="C864" s="12">
        <f t="shared" si="23"/>
        <v>9</v>
      </c>
      <c r="D864" s="5">
        <f>VLOOKUP($B864,data!$A$6:$M$15000,8)</f>
        <v>267000</v>
      </c>
    </row>
    <row r="865" spans="1:4">
      <c r="A865" s="1">
        <v>36409</v>
      </c>
      <c r="B865" s="4">
        <v>36409</v>
      </c>
      <c r="C865" s="12">
        <f t="shared" si="23"/>
        <v>9</v>
      </c>
      <c r="D865" s="5">
        <f>VLOOKUP($B865,data!$A$6:$M$15000,8)</f>
        <v>273000</v>
      </c>
    </row>
    <row r="866" spans="1:4">
      <c r="A866" s="1">
        <v>36410</v>
      </c>
      <c r="B866" s="4">
        <v>36410</v>
      </c>
      <c r="C866" s="12">
        <f t="shared" si="23"/>
        <v>9</v>
      </c>
      <c r="D866" s="5">
        <f>VLOOKUP($B866,data!$A$6:$M$15000,8)</f>
        <v>277000</v>
      </c>
    </row>
    <row r="867" spans="1:4">
      <c r="A867" s="1">
        <v>36411</v>
      </c>
      <c r="B867" s="4">
        <v>36411</v>
      </c>
      <c r="C867" s="12">
        <f t="shared" si="23"/>
        <v>9</v>
      </c>
      <c r="D867" s="5">
        <f>VLOOKUP($B867,data!$A$6:$M$15000,8)</f>
        <v>275000</v>
      </c>
    </row>
    <row r="868" spans="1:4">
      <c r="A868" s="1">
        <v>36412</v>
      </c>
      <c r="B868" s="4">
        <v>36412</v>
      </c>
      <c r="C868" s="12">
        <f t="shared" si="23"/>
        <v>9</v>
      </c>
      <c r="D868" s="5">
        <f>VLOOKUP($B868,data!$A$6:$M$15000,8)</f>
        <v>275000</v>
      </c>
    </row>
    <row r="869" spans="1:4">
      <c r="A869" s="1">
        <v>36413</v>
      </c>
      <c r="B869" s="4">
        <v>36413</v>
      </c>
      <c r="C869" s="12">
        <f t="shared" si="23"/>
        <v>9</v>
      </c>
      <c r="D869" s="5">
        <f>VLOOKUP($B869,data!$A$6:$M$15000,8)</f>
        <v>271000</v>
      </c>
    </row>
    <row r="870" spans="1:4">
      <c r="A870" s="1">
        <v>36414</v>
      </c>
      <c r="B870" s="4">
        <v>36414</v>
      </c>
      <c r="C870" s="12">
        <f t="shared" si="23"/>
        <v>9</v>
      </c>
      <c r="D870" s="5">
        <f>VLOOKUP($B870,data!$A$6:$M$15000,8)</f>
        <v>272000</v>
      </c>
    </row>
    <row r="871" spans="1:4">
      <c r="A871" s="1">
        <v>36415</v>
      </c>
      <c r="B871" s="4">
        <v>36415</v>
      </c>
      <c r="C871" s="12">
        <f t="shared" si="23"/>
        <v>9</v>
      </c>
      <c r="D871" s="5">
        <f>VLOOKUP($B871,data!$A$6:$M$15000,8)</f>
        <v>271000</v>
      </c>
    </row>
    <row r="872" spans="1:4">
      <c r="A872" s="1">
        <v>36416</v>
      </c>
      <c r="B872" s="4">
        <v>36416</v>
      </c>
      <c r="C872" s="12">
        <f t="shared" si="23"/>
        <v>9</v>
      </c>
      <c r="D872" s="5">
        <f>VLOOKUP($B872,data!$A$6:$M$15000,8)</f>
        <v>300000</v>
      </c>
    </row>
    <row r="873" spans="1:4">
      <c r="A873" s="1">
        <v>36417</v>
      </c>
      <c r="B873" s="4">
        <v>36417</v>
      </c>
      <c r="C873" s="12">
        <f t="shared" si="23"/>
        <v>9</v>
      </c>
      <c r="D873" s="5">
        <f>VLOOKUP($B873,data!$A$6:$M$15000,8)</f>
        <v>269000</v>
      </c>
    </row>
    <row r="874" spans="1:4">
      <c r="A874" s="1">
        <v>36418</v>
      </c>
      <c r="B874" s="4">
        <v>36418</v>
      </c>
      <c r="C874" s="12">
        <f t="shared" si="23"/>
        <v>9</v>
      </c>
      <c r="D874" s="5">
        <f>VLOOKUP($B874,data!$A$6:$M$15000,8)</f>
        <v>268000</v>
      </c>
    </row>
    <row r="875" spans="1:4">
      <c r="A875" s="1">
        <v>36419</v>
      </c>
      <c r="B875" s="4">
        <v>36419</v>
      </c>
      <c r="C875" s="12">
        <f t="shared" si="23"/>
        <v>9</v>
      </c>
      <c r="D875" s="5">
        <f>VLOOKUP($B875,data!$A$6:$M$15000,8)</f>
        <v>271000</v>
      </c>
    </row>
    <row r="876" spans="1:4">
      <c r="A876" s="1">
        <v>36420</v>
      </c>
      <c r="B876" s="4">
        <v>36420</v>
      </c>
      <c r="C876" s="12">
        <f t="shared" si="23"/>
        <v>9</v>
      </c>
      <c r="D876" s="5">
        <f>VLOOKUP($B876,data!$A$6:$M$15000,8)</f>
        <v>265000</v>
      </c>
    </row>
    <row r="877" spans="1:4">
      <c r="A877" s="1">
        <v>36421</v>
      </c>
      <c r="B877" s="4">
        <v>36421</v>
      </c>
      <c r="C877" s="12">
        <f t="shared" si="23"/>
        <v>9</v>
      </c>
      <c r="D877" s="5">
        <f>VLOOKUP($B877,data!$A$6:$M$15000,8)</f>
        <v>213000</v>
      </c>
    </row>
    <row r="878" spans="1:4">
      <c r="A878" s="1">
        <v>36422</v>
      </c>
      <c r="B878" s="4">
        <v>36422</v>
      </c>
      <c r="C878" s="12">
        <f t="shared" si="23"/>
        <v>9</v>
      </c>
      <c r="D878" s="5">
        <f>VLOOKUP($B878,data!$A$6:$M$15000,8)</f>
        <v>256000</v>
      </c>
    </row>
    <row r="879" spans="1:4">
      <c r="A879" s="1">
        <v>36423</v>
      </c>
      <c r="B879" s="4">
        <v>36423</v>
      </c>
      <c r="C879" s="12">
        <f t="shared" si="23"/>
        <v>9</v>
      </c>
      <c r="D879" s="5">
        <f>VLOOKUP($B879,data!$A$6:$M$15000,8)</f>
        <v>269000</v>
      </c>
    </row>
    <row r="880" spans="1:4">
      <c r="A880" s="1">
        <v>36424</v>
      </c>
      <c r="B880" s="4">
        <v>36424</v>
      </c>
      <c r="C880" s="12">
        <f t="shared" si="23"/>
        <v>9</v>
      </c>
      <c r="D880" s="5">
        <f>VLOOKUP($B880,data!$A$6:$M$15000,8)</f>
        <v>264000</v>
      </c>
    </row>
    <row r="881" spans="1:4">
      <c r="A881" s="1">
        <v>36425</v>
      </c>
      <c r="B881" s="4">
        <v>36425</v>
      </c>
      <c r="C881" s="12">
        <f t="shared" si="23"/>
        <v>9</v>
      </c>
      <c r="D881" s="5">
        <f>VLOOKUP($B881,data!$A$6:$M$15000,8)</f>
        <v>253000</v>
      </c>
    </row>
    <row r="882" spans="1:4">
      <c r="A882" s="1">
        <v>36426</v>
      </c>
      <c r="B882" s="4">
        <v>36426</v>
      </c>
      <c r="C882" s="12">
        <f t="shared" si="23"/>
        <v>9</v>
      </c>
      <c r="D882" s="5">
        <f>VLOOKUP($B882,data!$A$6:$M$15000,8)</f>
        <v>251000</v>
      </c>
    </row>
    <row r="883" spans="1:4">
      <c r="A883" s="1">
        <v>36427</v>
      </c>
      <c r="B883" s="4">
        <v>36427</v>
      </c>
      <c r="C883" s="12">
        <f t="shared" si="23"/>
        <v>9</v>
      </c>
      <c r="D883" s="5">
        <f>VLOOKUP($B883,data!$A$6:$M$15000,8)</f>
        <v>255000</v>
      </c>
    </row>
    <row r="884" spans="1:4">
      <c r="A884" s="1">
        <v>36428</v>
      </c>
      <c r="B884" s="4">
        <v>36428</v>
      </c>
      <c r="C884" s="12">
        <f t="shared" si="23"/>
        <v>9</v>
      </c>
      <c r="D884" s="5">
        <f>VLOOKUP($B884,data!$A$6:$M$15000,8)</f>
        <v>255000</v>
      </c>
    </row>
    <row r="885" spans="1:4">
      <c r="A885" s="1">
        <v>36429</v>
      </c>
      <c r="B885" s="4">
        <v>36429</v>
      </c>
      <c r="C885" s="12">
        <f t="shared" si="23"/>
        <v>9</v>
      </c>
      <c r="D885" s="5">
        <f>VLOOKUP($B885,data!$A$6:$M$15000,8)</f>
        <v>243000</v>
      </c>
    </row>
    <row r="886" spans="1:4">
      <c r="A886" s="1">
        <v>36430</v>
      </c>
      <c r="B886" s="4">
        <v>36430</v>
      </c>
      <c r="C886" s="12">
        <f t="shared" si="23"/>
        <v>9</v>
      </c>
      <c r="D886" s="5">
        <f>VLOOKUP($B886,data!$A$6:$M$15000,8)</f>
        <v>243000</v>
      </c>
    </row>
    <row r="887" spans="1:4">
      <c r="A887" s="1">
        <v>36431</v>
      </c>
      <c r="B887" s="4">
        <v>36431</v>
      </c>
      <c r="C887" s="12">
        <f t="shared" si="23"/>
        <v>9</v>
      </c>
      <c r="D887" s="5">
        <f>VLOOKUP($B887,data!$A$6:$M$15000,8)</f>
        <v>232000</v>
      </c>
    </row>
    <row r="888" spans="1:4">
      <c r="A888" s="1">
        <v>36432</v>
      </c>
      <c r="B888" s="4">
        <v>36432</v>
      </c>
      <c r="C888" s="12">
        <f t="shared" si="23"/>
        <v>9</v>
      </c>
      <c r="D888" s="5">
        <f>VLOOKUP($B888,data!$A$6:$M$15000,8)</f>
        <v>239000</v>
      </c>
    </row>
    <row r="889" spans="1:4">
      <c r="A889" s="1">
        <v>36433</v>
      </c>
      <c r="B889" s="4">
        <v>36433</v>
      </c>
      <c r="C889" s="12">
        <f t="shared" si="23"/>
        <v>9</v>
      </c>
      <c r="D889" s="5">
        <f>VLOOKUP($B889,data!$A$6:$M$15000,8)</f>
        <v>238000</v>
      </c>
    </row>
    <row r="890" spans="1:4">
      <c r="A890" s="1">
        <v>36434</v>
      </c>
      <c r="B890" s="4">
        <v>36434</v>
      </c>
      <c r="C890" s="12">
        <f t="shared" si="23"/>
        <v>10</v>
      </c>
      <c r="D890" s="5">
        <f>VLOOKUP($B890,data!$A$6:$M$15000,8)</f>
        <v>214000</v>
      </c>
    </row>
    <row r="891" spans="1:4">
      <c r="A891" s="1">
        <v>36435</v>
      </c>
      <c r="B891" s="4">
        <v>36435</v>
      </c>
      <c r="C891" s="12">
        <f t="shared" si="23"/>
        <v>10</v>
      </c>
      <c r="D891" s="5">
        <f>VLOOKUP($B891,data!$A$6:$M$15000,8)</f>
        <v>246000</v>
      </c>
    </row>
    <row r="892" spans="1:4">
      <c r="A892" s="1">
        <v>36436</v>
      </c>
      <c r="B892" s="4">
        <v>36436</v>
      </c>
      <c r="C892" s="12">
        <f t="shared" si="23"/>
        <v>10</v>
      </c>
      <c r="D892" s="5">
        <f>VLOOKUP($B892,data!$A$6:$M$15000,8)</f>
        <v>251000</v>
      </c>
    </row>
    <row r="893" spans="1:4">
      <c r="A893" s="1">
        <v>36437</v>
      </c>
      <c r="B893" s="4">
        <v>36437</v>
      </c>
      <c r="C893" s="12">
        <f t="shared" si="23"/>
        <v>10</v>
      </c>
      <c r="D893" s="5">
        <f>VLOOKUP($B893,data!$A$6:$M$15000,8)</f>
        <v>258000</v>
      </c>
    </row>
    <row r="894" spans="1:4">
      <c r="A894" s="1">
        <v>36438</v>
      </c>
      <c r="B894" s="4">
        <v>36438</v>
      </c>
      <c r="C894" s="12">
        <f t="shared" si="23"/>
        <v>10</v>
      </c>
      <c r="D894" s="5">
        <f>VLOOKUP($B894,data!$A$6:$M$15000,8)</f>
        <v>261000</v>
      </c>
    </row>
    <row r="895" spans="1:4">
      <c r="A895" s="1">
        <v>36439</v>
      </c>
      <c r="B895" s="4">
        <v>36439</v>
      </c>
      <c r="C895" s="12">
        <f t="shared" si="23"/>
        <v>10</v>
      </c>
      <c r="D895" s="5">
        <f>VLOOKUP($B895,data!$A$6:$M$15000,8)</f>
        <v>262000</v>
      </c>
    </row>
    <row r="896" spans="1:4">
      <c r="A896" s="1">
        <v>36440</v>
      </c>
      <c r="B896" s="4">
        <v>36440</v>
      </c>
      <c r="C896" s="12">
        <f t="shared" si="23"/>
        <v>10</v>
      </c>
      <c r="D896" s="5">
        <f>VLOOKUP($B896,data!$A$6:$M$15000,8)</f>
        <v>255000</v>
      </c>
    </row>
    <row r="897" spans="1:4">
      <c r="A897" s="1">
        <v>36441</v>
      </c>
      <c r="B897" s="4">
        <v>36441</v>
      </c>
      <c r="C897" s="12">
        <f t="shared" si="23"/>
        <v>10</v>
      </c>
      <c r="D897" s="5">
        <f>VLOOKUP($B897,data!$A$6:$M$15000,8)</f>
        <v>256000</v>
      </c>
    </row>
    <row r="898" spans="1:4">
      <c r="A898" s="1">
        <v>36442</v>
      </c>
      <c r="B898" s="4">
        <v>36442</v>
      </c>
      <c r="C898" s="12">
        <f t="shared" si="23"/>
        <v>10</v>
      </c>
      <c r="D898" s="5">
        <f>VLOOKUP($B898,data!$A$6:$M$15000,8)</f>
        <v>300000</v>
      </c>
    </row>
    <row r="899" spans="1:4">
      <c r="A899" s="1">
        <v>36443</v>
      </c>
      <c r="B899" s="4">
        <v>36443</v>
      </c>
      <c r="C899" s="12">
        <f t="shared" si="23"/>
        <v>10</v>
      </c>
      <c r="D899" s="5">
        <f>VLOOKUP($B899,data!$A$6:$M$15000,8)</f>
        <v>256000</v>
      </c>
    </row>
    <row r="900" spans="1:4">
      <c r="A900" s="1">
        <v>36444</v>
      </c>
      <c r="B900" s="4">
        <v>36444</v>
      </c>
      <c r="C900" s="12">
        <f t="shared" si="23"/>
        <v>10</v>
      </c>
      <c r="D900" s="5">
        <f>VLOOKUP($B900,data!$A$6:$M$15000,8)</f>
        <v>241000</v>
      </c>
    </row>
    <row r="901" spans="1:4">
      <c r="A901" s="1">
        <v>36445</v>
      </c>
      <c r="B901" s="4">
        <v>36445</v>
      </c>
      <c r="C901" s="12">
        <f t="shared" si="23"/>
        <v>10</v>
      </c>
      <c r="D901" s="5">
        <f>VLOOKUP($B901,data!$A$6:$M$15000,8)</f>
        <v>259000</v>
      </c>
    </row>
    <row r="902" spans="1:4">
      <c r="A902" s="1">
        <v>36446</v>
      </c>
      <c r="B902" s="4">
        <v>36446</v>
      </c>
      <c r="C902" s="12">
        <f t="shared" si="23"/>
        <v>10</v>
      </c>
      <c r="D902" s="5">
        <f>VLOOKUP($B902,data!$A$6:$M$15000,8)</f>
        <v>252000</v>
      </c>
    </row>
    <row r="903" spans="1:4">
      <c r="A903" s="1">
        <v>36447</v>
      </c>
      <c r="B903" s="4">
        <v>36447</v>
      </c>
      <c r="C903" s="12">
        <f t="shared" ref="C903:C966" si="24">IF(B903&lt;&gt;"",MONTH(B903),0)</f>
        <v>10</v>
      </c>
      <c r="D903" s="5">
        <f>VLOOKUP($B903,data!$A$6:$M$15000,8)</f>
        <v>255000</v>
      </c>
    </row>
    <row r="904" spans="1:4">
      <c r="A904" s="1">
        <v>36448</v>
      </c>
      <c r="B904" s="4">
        <v>36448</v>
      </c>
      <c r="C904" s="12">
        <f t="shared" si="24"/>
        <v>10</v>
      </c>
      <c r="D904" s="5">
        <f>VLOOKUP($B904,data!$A$6:$M$15000,8)</f>
        <v>258000</v>
      </c>
    </row>
    <row r="905" spans="1:4">
      <c r="A905" s="1">
        <v>36449</v>
      </c>
      <c r="B905" s="4">
        <v>36449</v>
      </c>
      <c r="C905" s="12">
        <f t="shared" si="24"/>
        <v>10</v>
      </c>
      <c r="D905" s="5">
        <f>VLOOKUP($B905,data!$A$6:$M$15000,8)</f>
        <v>260000</v>
      </c>
    </row>
    <row r="906" spans="1:4">
      <c r="A906" s="1">
        <v>36450</v>
      </c>
      <c r="B906" s="4">
        <v>36450</v>
      </c>
      <c r="C906" s="12">
        <f t="shared" si="24"/>
        <v>10</v>
      </c>
      <c r="D906" s="5">
        <f>VLOOKUP($B906,data!$A$6:$M$15000,8)</f>
        <v>258000</v>
      </c>
    </row>
    <row r="907" spans="1:4">
      <c r="A907" s="1">
        <v>36451</v>
      </c>
      <c r="B907" s="4">
        <v>36451</v>
      </c>
      <c r="C907" s="12">
        <f t="shared" si="24"/>
        <v>10</v>
      </c>
      <c r="D907" s="5">
        <f>VLOOKUP($B907,data!$A$6:$M$15000,8)</f>
        <v>257000</v>
      </c>
    </row>
    <row r="908" spans="1:4">
      <c r="A908" s="1">
        <v>36452</v>
      </c>
      <c r="B908" s="4">
        <v>36452</v>
      </c>
      <c r="C908" s="12">
        <f t="shared" si="24"/>
        <v>10</v>
      </c>
      <c r="D908" s="5">
        <f>VLOOKUP($B908,data!$A$6:$M$15000,8)</f>
        <v>252000</v>
      </c>
    </row>
    <row r="909" spans="1:4">
      <c r="A909" s="1">
        <v>36453</v>
      </c>
      <c r="B909" s="4">
        <v>36453</v>
      </c>
      <c r="C909" s="12">
        <f t="shared" si="24"/>
        <v>10</v>
      </c>
      <c r="D909" s="5">
        <f>VLOOKUP($B909,data!$A$6:$M$15000,8)</f>
        <v>249000</v>
      </c>
    </row>
    <row r="910" spans="1:4">
      <c r="A910" s="1">
        <v>36454</v>
      </c>
      <c r="B910" s="4">
        <v>36454</v>
      </c>
      <c r="C910" s="12">
        <f t="shared" si="24"/>
        <v>10</v>
      </c>
      <c r="D910" s="5">
        <f>VLOOKUP($B910,data!$A$6:$M$15000,8)</f>
        <v>252000</v>
      </c>
    </row>
    <row r="911" spans="1:4">
      <c r="A911" s="1">
        <v>36455</v>
      </c>
      <c r="B911" s="4">
        <v>36455</v>
      </c>
      <c r="C911" s="12">
        <f t="shared" si="24"/>
        <v>10</v>
      </c>
      <c r="D911" s="5">
        <f>VLOOKUP($B911,data!$A$6:$M$15000,8)</f>
        <v>252000</v>
      </c>
    </row>
    <row r="912" spans="1:4">
      <c r="A912" s="1">
        <v>36456</v>
      </c>
      <c r="B912" s="4">
        <v>36456</v>
      </c>
      <c r="C912" s="12">
        <f t="shared" si="24"/>
        <v>10</v>
      </c>
      <c r="D912" s="5">
        <f>VLOOKUP($B912,data!$A$6:$M$15000,8)</f>
        <v>300000</v>
      </c>
    </row>
    <row r="913" spans="1:4">
      <c r="A913" s="1">
        <v>36457</v>
      </c>
      <c r="B913" s="4">
        <v>36457</v>
      </c>
      <c r="C913" s="12">
        <f t="shared" si="24"/>
        <v>10</v>
      </c>
      <c r="D913" s="5">
        <f>VLOOKUP($B913,data!$A$6:$M$15000,8)</f>
        <v>252000</v>
      </c>
    </row>
    <row r="914" spans="1:4">
      <c r="A914" s="1">
        <v>36458</v>
      </c>
      <c r="B914" s="4">
        <v>36458</v>
      </c>
      <c r="C914" s="12">
        <f t="shared" si="24"/>
        <v>10</v>
      </c>
      <c r="D914" s="5">
        <f>VLOOKUP($B914,data!$A$6:$M$15000,8)</f>
        <v>259000</v>
      </c>
    </row>
    <row r="915" spans="1:4">
      <c r="A915" s="1">
        <v>36459</v>
      </c>
      <c r="B915" s="4">
        <v>36459</v>
      </c>
      <c r="C915" s="12">
        <f t="shared" si="24"/>
        <v>10</v>
      </c>
      <c r="D915" s="5">
        <f>VLOOKUP($B915,data!$A$6:$M$15000,8)</f>
        <v>259000</v>
      </c>
    </row>
    <row r="916" spans="1:4">
      <c r="A916" s="1">
        <v>36460</v>
      </c>
      <c r="B916" s="4">
        <v>36460</v>
      </c>
      <c r="C916" s="12">
        <f t="shared" si="24"/>
        <v>10</v>
      </c>
      <c r="D916" s="5">
        <f>VLOOKUP($B916,data!$A$6:$M$15000,8)</f>
        <v>258000</v>
      </c>
    </row>
    <row r="917" spans="1:4">
      <c r="A917" s="1">
        <v>36461</v>
      </c>
      <c r="B917" s="4">
        <v>36461</v>
      </c>
      <c r="C917" s="12">
        <f t="shared" si="24"/>
        <v>10</v>
      </c>
      <c r="D917" s="5">
        <f>VLOOKUP($B917,data!$A$6:$M$15000,8)</f>
        <v>246000</v>
      </c>
    </row>
    <row r="918" spans="1:4">
      <c r="A918" s="1">
        <v>36462</v>
      </c>
      <c r="B918" s="4">
        <v>36462</v>
      </c>
      <c r="C918" s="12">
        <f t="shared" si="24"/>
        <v>10</v>
      </c>
      <c r="D918" s="5">
        <f>VLOOKUP($B918,data!$A$6:$M$15000,8)</f>
        <v>252000</v>
      </c>
    </row>
    <row r="919" spans="1:4">
      <c r="A919" s="1">
        <v>36463</v>
      </c>
      <c r="B919" s="4">
        <v>36463</v>
      </c>
      <c r="C919" s="12">
        <f t="shared" si="24"/>
        <v>10</v>
      </c>
      <c r="D919" s="5">
        <f>VLOOKUP($B919,data!$A$6:$M$15000,8)</f>
        <v>258000</v>
      </c>
    </row>
    <row r="920" spans="1:4">
      <c r="A920" s="1">
        <v>36464</v>
      </c>
      <c r="B920" s="4">
        <v>36464</v>
      </c>
      <c r="C920" s="12">
        <f t="shared" si="24"/>
        <v>10</v>
      </c>
      <c r="D920" s="5">
        <f>VLOOKUP($B920,data!$A$6:$M$15000,8)</f>
        <v>245000</v>
      </c>
    </row>
    <row r="921" spans="1:4">
      <c r="A921" s="1">
        <v>36465</v>
      </c>
      <c r="B921" s="4">
        <v>36465</v>
      </c>
      <c r="C921" s="12">
        <f t="shared" si="24"/>
        <v>11</v>
      </c>
      <c r="D921" s="5">
        <f>VLOOKUP($B921,data!$A$6:$M$15000,8)</f>
        <v>251000</v>
      </c>
    </row>
    <row r="922" spans="1:4">
      <c r="A922" s="1">
        <v>36466</v>
      </c>
      <c r="B922" s="4">
        <v>36466</v>
      </c>
      <c r="C922" s="12">
        <f t="shared" si="24"/>
        <v>11</v>
      </c>
      <c r="D922" s="5">
        <f>VLOOKUP($B922,data!$A$6:$M$15000,8)</f>
        <v>210000</v>
      </c>
    </row>
    <row r="923" spans="1:4">
      <c r="A923" s="1">
        <v>36467</v>
      </c>
      <c r="B923" s="4">
        <v>36467</v>
      </c>
      <c r="C923" s="12">
        <f t="shared" si="24"/>
        <v>11</v>
      </c>
      <c r="D923" s="5">
        <f>VLOOKUP($B923,data!$A$6:$M$15000,8)</f>
        <v>248000</v>
      </c>
    </row>
    <row r="924" spans="1:4">
      <c r="A924" s="1">
        <v>36468</v>
      </c>
      <c r="B924" s="4">
        <v>36468</v>
      </c>
      <c r="C924" s="12">
        <f t="shared" si="24"/>
        <v>11</v>
      </c>
      <c r="D924" s="5">
        <f>VLOOKUP($B924,data!$A$6:$M$15000,8)</f>
        <v>251000</v>
      </c>
    </row>
    <row r="925" spans="1:4">
      <c r="A925" s="1">
        <v>36469</v>
      </c>
      <c r="B925" s="4">
        <v>36469</v>
      </c>
      <c r="C925" s="12">
        <f t="shared" si="24"/>
        <v>11</v>
      </c>
      <c r="D925" s="5">
        <f>VLOOKUP($B925,data!$A$6:$M$15000,8)</f>
        <v>252000</v>
      </c>
    </row>
    <row r="926" spans="1:4">
      <c r="A926" s="1">
        <v>36470</v>
      </c>
      <c r="B926" s="4">
        <v>36470</v>
      </c>
      <c r="C926" s="12">
        <f t="shared" si="24"/>
        <v>11</v>
      </c>
      <c r="D926" s="5">
        <f>VLOOKUP($B926,data!$A$6:$M$15000,8)</f>
        <v>253000</v>
      </c>
    </row>
    <row r="927" spans="1:4">
      <c r="A927" s="1">
        <v>36471</v>
      </c>
      <c r="B927" s="4">
        <v>36471</v>
      </c>
      <c r="C927" s="12">
        <f t="shared" si="24"/>
        <v>11</v>
      </c>
      <c r="D927" s="5">
        <f>VLOOKUP($B927,data!$A$6:$M$15000,8)</f>
        <v>251000</v>
      </c>
    </row>
    <row r="928" spans="1:4">
      <c r="A928" s="1">
        <v>36472</v>
      </c>
      <c r="B928" s="4">
        <v>36472</v>
      </c>
      <c r="C928" s="12">
        <f t="shared" si="24"/>
        <v>11</v>
      </c>
      <c r="D928" s="5">
        <f>VLOOKUP($B928,data!$A$6:$M$15000,8)</f>
        <v>246000</v>
      </c>
    </row>
    <row r="929" spans="1:4">
      <c r="A929" s="1">
        <v>36473</v>
      </c>
      <c r="B929" s="4">
        <v>36473</v>
      </c>
      <c r="C929" s="12">
        <f t="shared" si="24"/>
        <v>11</v>
      </c>
      <c r="D929" s="5">
        <f>VLOOKUP($B929,data!$A$6:$M$15000,8)</f>
        <v>251000</v>
      </c>
    </row>
    <row r="930" spans="1:4">
      <c r="A930" s="1">
        <v>36474</v>
      </c>
      <c r="B930" s="4">
        <v>36474</v>
      </c>
      <c r="C930" s="12">
        <f t="shared" si="24"/>
        <v>11</v>
      </c>
      <c r="D930" s="5">
        <f>VLOOKUP($B930,data!$A$6:$M$15000,8)</f>
        <v>256000</v>
      </c>
    </row>
    <row r="931" spans="1:4">
      <c r="A931" s="1">
        <v>36475</v>
      </c>
      <c r="B931" s="4">
        <v>36475</v>
      </c>
      <c r="C931" s="12">
        <f t="shared" si="24"/>
        <v>11</v>
      </c>
      <c r="D931" s="5">
        <f>VLOOKUP($B931,data!$A$6:$M$15000,8)</f>
        <v>254000</v>
      </c>
    </row>
    <row r="932" spans="1:4">
      <c r="A932" s="1">
        <v>36476</v>
      </c>
      <c r="B932" s="4">
        <v>36476</v>
      </c>
      <c r="C932" s="12">
        <f t="shared" si="24"/>
        <v>11</v>
      </c>
      <c r="D932" s="5">
        <f>VLOOKUP($B932,data!$A$6:$M$15000,8)</f>
        <v>253000</v>
      </c>
    </row>
    <row r="933" spans="1:4">
      <c r="A933" s="1">
        <v>36477</v>
      </c>
      <c r="B933" s="4">
        <v>36477</v>
      </c>
      <c r="C933" s="12">
        <f t="shared" si="24"/>
        <v>11</v>
      </c>
      <c r="D933" s="5">
        <f>VLOOKUP($B933,data!$A$6:$M$15000,8)</f>
        <v>258000</v>
      </c>
    </row>
    <row r="934" spans="1:4">
      <c r="A934" s="1">
        <v>36478</v>
      </c>
      <c r="B934" s="4">
        <v>36478</v>
      </c>
      <c r="C934" s="12">
        <f t="shared" si="24"/>
        <v>11</v>
      </c>
      <c r="D934" s="5">
        <f>VLOOKUP($B934,data!$A$6:$M$15000,8)</f>
        <v>300000</v>
      </c>
    </row>
    <row r="935" spans="1:4">
      <c r="A935" s="1">
        <v>36479</v>
      </c>
      <c r="B935" s="4">
        <v>36479</v>
      </c>
      <c r="C935" s="12">
        <f t="shared" si="24"/>
        <v>11</v>
      </c>
      <c r="D935" s="5">
        <f>VLOOKUP($B935,data!$A$6:$M$15000,8)</f>
        <v>255000</v>
      </c>
    </row>
    <row r="936" spans="1:4">
      <c r="A936" s="1">
        <v>36480</v>
      </c>
      <c r="B936" s="4">
        <v>36480</v>
      </c>
      <c r="C936" s="12">
        <f t="shared" si="24"/>
        <v>11</v>
      </c>
      <c r="D936" s="5">
        <f>VLOOKUP($B936,data!$A$6:$M$15000,8)</f>
        <v>261000</v>
      </c>
    </row>
    <row r="937" spans="1:4">
      <c r="A937" s="1">
        <v>36481</v>
      </c>
      <c r="B937" s="4">
        <v>36481</v>
      </c>
      <c r="C937" s="12">
        <f t="shared" si="24"/>
        <v>11</v>
      </c>
      <c r="D937" s="5">
        <f>VLOOKUP($B937,data!$A$6:$M$15000,8)</f>
        <v>254000</v>
      </c>
    </row>
    <row r="938" spans="1:4">
      <c r="A938" s="1">
        <v>36482</v>
      </c>
      <c r="B938" s="4">
        <v>36482</v>
      </c>
      <c r="C938" s="12">
        <f t="shared" si="24"/>
        <v>11</v>
      </c>
      <c r="D938" s="5">
        <f>VLOOKUP($B938,data!$A$6:$M$15000,8)</f>
        <v>263000</v>
      </c>
    </row>
    <row r="939" spans="1:4">
      <c r="A939" s="1">
        <v>36483</v>
      </c>
      <c r="B939" s="4">
        <v>36483</v>
      </c>
      <c r="C939" s="12">
        <f t="shared" si="24"/>
        <v>11</v>
      </c>
      <c r="D939" s="5">
        <f>VLOOKUP($B939,data!$A$6:$M$15000,8)</f>
        <v>274000</v>
      </c>
    </row>
    <row r="940" spans="1:4">
      <c r="A940" s="1">
        <v>36484</v>
      </c>
      <c r="B940" s="4">
        <v>36484</v>
      </c>
      <c r="C940" s="12">
        <f t="shared" si="24"/>
        <v>11</v>
      </c>
      <c r="D940" s="5">
        <f>VLOOKUP($B940,data!$A$6:$M$15000,8)</f>
        <v>274000</v>
      </c>
    </row>
    <row r="941" spans="1:4">
      <c r="A941" s="1">
        <v>36485</v>
      </c>
      <c r="B941" s="4">
        <v>36485</v>
      </c>
      <c r="C941" s="12">
        <f t="shared" si="24"/>
        <v>11</v>
      </c>
      <c r="D941" s="5">
        <f>VLOOKUP($B941,data!$A$6:$M$15000,8)</f>
        <v>274000</v>
      </c>
    </row>
    <row r="942" spans="1:4">
      <c r="A942" s="1">
        <v>36486</v>
      </c>
      <c r="B942" s="4">
        <v>36486</v>
      </c>
      <c r="C942" s="12">
        <f t="shared" si="24"/>
        <v>11</v>
      </c>
      <c r="D942" s="5">
        <f>VLOOKUP($B942,data!$A$6:$M$15000,8)</f>
        <v>266000</v>
      </c>
    </row>
    <row r="943" spans="1:4">
      <c r="A943" s="1">
        <v>36487</v>
      </c>
      <c r="B943" s="4">
        <v>36487</v>
      </c>
      <c r="C943" s="12">
        <f t="shared" si="24"/>
        <v>11</v>
      </c>
      <c r="D943" s="5">
        <f>VLOOKUP($B943,data!$A$6:$M$15000,8)</f>
        <v>361000</v>
      </c>
    </row>
    <row r="944" spans="1:4">
      <c r="A944" s="1">
        <v>36488</v>
      </c>
      <c r="B944" s="4">
        <v>36488</v>
      </c>
      <c r="C944" s="12">
        <f t="shared" si="24"/>
        <v>11</v>
      </c>
      <c r="D944" s="5">
        <f>VLOOKUP($B944,data!$A$6:$M$15000,8)</f>
        <v>262000</v>
      </c>
    </row>
    <row r="945" spans="1:4">
      <c r="A945" s="1">
        <v>36489</v>
      </c>
      <c r="B945" s="4">
        <v>36489</v>
      </c>
      <c r="C945" s="12">
        <f t="shared" si="24"/>
        <v>11</v>
      </c>
      <c r="D945" s="5">
        <f>VLOOKUP($B945,data!$A$6:$M$15000,8)</f>
        <v>259000</v>
      </c>
    </row>
    <row r="946" spans="1:4">
      <c r="A946" s="1">
        <v>36490</v>
      </c>
      <c r="B946" s="4">
        <v>36490</v>
      </c>
      <c r="C946" s="12">
        <f t="shared" si="24"/>
        <v>11</v>
      </c>
      <c r="D946" s="5">
        <f>VLOOKUP($B946,data!$A$6:$M$15000,8)</f>
        <v>236000</v>
      </c>
    </row>
    <row r="947" spans="1:4">
      <c r="A947" s="1">
        <v>36491</v>
      </c>
      <c r="B947" s="4">
        <v>36491</v>
      </c>
      <c r="C947" s="12">
        <f t="shared" si="24"/>
        <v>11</v>
      </c>
      <c r="D947" s="5">
        <f>VLOOKUP($B947,data!$A$6:$M$15000,8)</f>
        <v>268000</v>
      </c>
    </row>
    <row r="948" spans="1:4">
      <c r="A948" s="1">
        <v>36492</v>
      </c>
      <c r="B948" s="4">
        <v>36492</v>
      </c>
      <c r="C948" s="12">
        <f t="shared" si="24"/>
        <v>11</v>
      </c>
      <c r="D948" s="5">
        <f>VLOOKUP($B948,data!$A$6:$M$15000,8)</f>
        <v>269000</v>
      </c>
    </row>
    <row r="949" spans="1:4">
      <c r="A949" s="1">
        <v>36493</v>
      </c>
      <c r="B949" s="4">
        <v>36493</v>
      </c>
      <c r="C949" s="12">
        <f t="shared" si="24"/>
        <v>11</v>
      </c>
      <c r="D949" s="5">
        <f>VLOOKUP($B949,data!$A$6:$M$15000,8)</f>
        <v>269000</v>
      </c>
    </row>
    <row r="950" spans="1:4">
      <c r="A950" s="1">
        <v>36494</v>
      </c>
      <c r="B950" s="4">
        <v>36494</v>
      </c>
      <c r="C950" s="12">
        <f t="shared" si="24"/>
        <v>11</v>
      </c>
      <c r="D950" s="5">
        <f>VLOOKUP($B950,data!$A$6:$M$15000,8)</f>
        <v>266000</v>
      </c>
    </row>
    <row r="951" spans="1:4">
      <c r="A951" s="1">
        <v>36495</v>
      </c>
      <c r="B951" s="4">
        <v>36495</v>
      </c>
      <c r="C951" s="12">
        <f t="shared" si="24"/>
        <v>12</v>
      </c>
      <c r="D951" s="5">
        <f>VLOOKUP($B951,data!$A$6:$M$15000,8)</f>
        <v>265000</v>
      </c>
    </row>
    <row r="952" spans="1:4">
      <c r="A952" s="1">
        <v>36496</v>
      </c>
      <c r="B952" s="4">
        <v>36496</v>
      </c>
      <c r="C952" s="12">
        <f t="shared" si="24"/>
        <v>12</v>
      </c>
      <c r="D952" s="5">
        <f>VLOOKUP($B952,data!$A$6:$M$15000,8)</f>
        <v>262000</v>
      </c>
    </row>
    <row r="953" spans="1:4">
      <c r="A953" s="1">
        <v>36497</v>
      </c>
      <c r="B953" s="4">
        <v>36497</v>
      </c>
      <c r="C953" s="12">
        <f t="shared" si="24"/>
        <v>12</v>
      </c>
      <c r="D953" s="5">
        <f>VLOOKUP($B953,data!$A$6:$M$15000,8)</f>
        <v>260000</v>
      </c>
    </row>
    <row r="954" spans="1:4">
      <c r="A954" s="1">
        <v>36498</v>
      </c>
      <c r="B954" s="4">
        <v>36498</v>
      </c>
      <c r="C954" s="12">
        <f t="shared" si="24"/>
        <v>12</v>
      </c>
      <c r="D954" s="5">
        <f>VLOOKUP($B954,data!$A$6:$M$15000,8)</f>
        <v>260000</v>
      </c>
    </row>
    <row r="955" spans="1:4">
      <c r="A955" s="1">
        <v>36499</v>
      </c>
      <c r="B955" s="4">
        <v>36499</v>
      </c>
      <c r="C955" s="12">
        <f t="shared" si="24"/>
        <v>12</v>
      </c>
      <c r="D955" s="5">
        <f>VLOOKUP($B955,data!$A$6:$M$15000,8)</f>
        <v>264000</v>
      </c>
    </row>
    <row r="956" spans="1:4">
      <c r="A956" s="1">
        <v>36500</v>
      </c>
      <c r="B956" s="4">
        <v>36500</v>
      </c>
      <c r="C956" s="12">
        <f t="shared" si="24"/>
        <v>12</v>
      </c>
      <c r="D956" s="5">
        <f>VLOOKUP($B956,data!$A$6:$M$15000,8)</f>
        <v>258000</v>
      </c>
    </row>
    <row r="957" spans="1:4">
      <c r="A957" s="1">
        <v>36501</v>
      </c>
      <c r="B957" s="4">
        <v>36501</v>
      </c>
      <c r="C957" s="12">
        <f t="shared" si="24"/>
        <v>12</v>
      </c>
      <c r="D957" s="5">
        <f>VLOOKUP($B957,data!$A$6:$M$15000,8)</f>
        <v>266000</v>
      </c>
    </row>
    <row r="958" spans="1:4">
      <c r="A958" s="1">
        <v>36502</v>
      </c>
      <c r="B958" s="4">
        <v>36502</v>
      </c>
      <c r="C958" s="12">
        <f t="shared" si="24"/>
        <v>12</v>
      </c>
      <c r="D958" s="5">
        <f>VLOOKUP($B958,data!$A$6:$M$15000,8)</f>
        <v>260000</v>
      </c>
    </row>
    <row r="959" spans="1:4">
      <c r="A959" s="1">
        <v>36503</v>
      </c>
      <c r="B959" s="4">
        <v>36503</v>
      </c>
      <c r="C959" s="12">
        <f t="shared" si="24"/>
        <v>12</v>
      </c>
      <c r="D959" s="5">
        <f>VLOOKUP($B959,data!$A$6:$M$15000,8)</f>
        <v>262000</v>
      </c>
    </row>
    <row r="960" spans="1:4">
      <c r="A960" s="1">
        <v>36504</v>
      </c>
      <c r="B960" s="4">
        <v>36504</v>
      </c>
      <c r="C960" s="12">
        <f t="shared" si="24"/>
        <v>12</v>
      </c>
      <c r="D960" s="5">
        <f>VLOOKUP($B960,data!$A$6:$M$15000,8)</f>
        <v>263000</v>
      </c>
    </row>
    <row r="961" spans="1:4">
      <c r="A961" s="1">
        <v>36505</v>
      </c>
      <c r="B961" s="4">
        <v>36505</v>
      </c>
      <c r="C961" s="12">
        <f t="shared" si="24"/>
        <v>12</v>
      </c>
      <c r="D961" s="5">
        <f>VLOOKUP($B961,data!$A$6:$M$15000,8)</f>
        <v>336212</v>
      </c>
    </row>
    <row r="962" spans="1:4">
      <c r="A962" s="1">
        <v>36506</v>
      </c>
      <c r="B962" s="4">
        <v>36506</v>
      </c>
      <c r="C962" s="12">
        <f t="shared" si="24"/>
        <v>12</v>
      </c>
      <c r="D962" s="5">
        <f>VLOOKUP($B962,data!$A$6:$M$15000,8)</f>
        <v>339523</v>
      </c>
    </row>
    <row r="963" spans="1:4">
      <c r="A963" s="1">
        <v>36507</v>
      </c>
      <c r="B963" s="4">
        <v>36507</v>
      </c>
      <c r="C963" s="12">
        <f t="shared" si="24"/>
        <v>12</v>
      </c>
      <c r="D963" s="5">
        <f>VLOOKUP($B963,data!$A$6:$M$15000,8)</f>
        <v>258000</v>
      </c>
    </row>
    <row r="964" spans="1:4">
      <c r="A964" s="1">
        <v>36508</v>
      </c>
      <c r="B964" s="4">
        <v>36508</v>
      </c>
      <c r="C964" s="12">
        <f t="shared" si="24"/>
        <v>12</v>
      </c>
      <c r="D964" s="5">
        <f>VLOOKUP($B964,data!$A$6:$M$15000,8)</f>
        <v>266000</v>
      </c>
    </row>
    <row r="965" spans="1:4">
      <c r="A965" s="1">
        <v>36509</v>
      </c>
      <c r="B965" s="4">
        <v>36509</v>
      </c>
      <c r="C965" s="12">
        <f t="shared" si="24"/>
        <v>12</v>
      </c>
      <c r="D965" s="5">
        <f>VLOOKUP($B965,data!$A$6:$M$15000,8)</f>
        <v>266000</v>
      </c>
    </row>
    <row r="966" spans="1:4">
      <c r="A966" s="1">
        <v>36510</v>
      </c>
      <c r="B966" s="4">
        <v>36510</v>
      </c>
      <c r="C966" s="12">
        <f t="shared" si="24"/>
        <v>12</v>
      </c>
      <c r="D966" s="5">
        <f>VLOOKUP($B966,data!$A$6:$M$15000,8)</f>
        <v>264000</v>
      </c>
    </row>
    <row r="967" spans="1:4">
      <c r="A967" s="1">
        <v>36511</v>
      </c>
      <c r="B967" s="4">
        <v>36511</v>
      </c>
      <c r="C967" s="12">
        <f t="shared" ref="C967:C1031" si="25">IF(B967&lt;&gt;"",MONTH(B967),0)</f>
        <v>12</v>
      </c>
      <c r="D967" s="5">
        <f>VLOOKUP($B967,data!$A$6:$M$15000,8)</f>
        <v>262000</v>
      </c>
    </row>
    <row r="968" spans="1:4">
      <c r="A968" s="1">
        <v>36512</v>
      </c>
      <c r="B968" s="4">
        <v>36512</v>
      </c>
      <c r="C968" s="12">
        <f t="shared" si="25"/>
        <v>12</v>
      </c>
      <c r="D968" s="5">
        <f>VLOOKUP($B968,data!$A$6:$M$15000,8)</f>
        <v>261000</v>
      </c>
    </row>
    <row r="969" spans="1:4">
      <c r="A969" s="1">
        <v>36513</v>
      </c>
      <c r="B969" s="4">
        <v>36513</v>
      </c>
      <c r="C969" s="12">
        <f t="shared" si="25"/>
        <v>12</v>
      </c>
      <c r="D969" s="5">
        <f>VLOOKUP($B969,data!$A$6:$M$15000,8)</f>
        <v>255000</v>
      </c>
    </row>
    <row r="970" spans="1:4">
      <c r="A970" s="1">
        <v>36514</v>
      </c>
      <c r="B970" s="4">
        <v>36514</v>
      </c>
      <c r="C970" s="12">
        <f t="shared" si="25"/>
        <v>12</v>
      </c>
      <c r="D970" s="5">
        <f>VLOOKUP($B970,data!$A$6:$M$15000,8)</f>
        <v>258000</v>
      </c>
    </row>
    <row r="971" spans="1:4">
      <c r="A971" s="1">
        <v>36515</v>
      </c>
      <c r="B971" s="4">
        <v>36515</v>
      </c>
      <c r="C971" s="12">
        <f t="shared" si="25"/>
        <v>12</v>
      </c>
      <c r="D971" s="5">
        <f>VLOOKUP($B971,data!$A$6:$M$15000,8)</f>
        <v>256000</v>
      </c>
    </row>
    <row r="972" spans="1:4">
      <c r="A972" s="1">
        <v>36516</v>
      </c>
      <c r="B972" s="4">
        <v>36516</v>
      </c>
      <c r="C972" s="12">
        <f t="shared" si="25"/>
        <v>12</v>
      </c>
      <c r="D972" s="5">
        <f>VLOOKUP($B972,data!$A$6:$M$15000,8)</f>
        <v>255000</v>
      </c>
    </row>
    <row r="973" spans="1:4">
      <c r="A973" s="1">
        <v>36517</v>
      </c>
      <c r="B973" s="4">
        <v>36517</v>
      </c>
      <c r="C973" s="12">
        <f t="shared" si="25"/>
        <v>12</v>
      </c>
      <c r="D973" s="5">
        <f>VLOOKUP($B973,data!$A$6:$M$15000,8)</f>
        <v>255000</v>
      </c>
    </row>
    <row r="974" spans="1:4">
      <c r="A974" s="1">
        <v>36518</v>
      </c>
      <c r="B974" s="4">
        <v>36518</v>
      </c>
      <c r="C974" s="12">
        <f t="shared" si="25"/>
        <v>12</v>
      </c>
      <c r="D974" s="5">
        <f>VLOOKUP($B974,data!$A$6:$M$15000,8)</f>
        <v>257000</v>
      </c>
    </row>
    <row r="975" spans="1:4">
      <c r="A975" s="1">
        <v>36519</v>
      </c>
      <c r="B975" s="4">
        <v>36519</v>
      </c>
      <c r="C975" s="12">
        <f t="shared" si="25"/>
        <v>12</v>
      </c>
      <c r="D975" s="5">
        <f>VLOOKUP($B975,data!$A$6:$M$15000,8)</f>
        <v>254000</v>
      </c>
    </row>
    <row r="976" spans="1:4">
      <c r="A976" s="1">
        <v>36520</v>
      </c>
      <c r="B976" s="4">
        <v>36520</v>
      </c>
      <c r="C976" s="12">
        <f t="shared" si="25"/>
        <v>12</v>
      </c>
      <c r="D976" s="5">
        <f>VLOOKUP($B976,data!$A$6:$M$15000,8)</f>
        <v>253000</v>
      </c>
    </row>
    <row r="977" spans="1:4">
      <c r="A977" s="1">
        <v>36521</v>
      </c>
      <c r="B977" s="4">
        <v>36521</v>
      </c>
      <c r="C977" s="12">
        <f t="shared" si="25"/>
        <v>12</v>
      </c>
      <c r="D977" s="5">
        <f>VLOOKUP($B977,data!$A$6:$M$15000,8)</f>
        <v>250000</v>
      </c>
    </row>
    <row r="978" spans="1:4">
      <c r="A978" s="1">
        <v>36522</v>
      </c>
      <c r="B978" s="4">
        <v>36522</v>
      </c>
      <c r="C978" s="12">
        <f t="shared" si="25"/>
        <v>12</v>
      </c>
      <c r="D978" s="5">
        <f>VLOOKUP($B978,data!$A$6:$M$15000,8)</f>
        <v>250000</v>
      </c>
    </row>
    <row r="979" spans="1:4">
      <c r="A979" s="1">
        <v>36523</v>
      </c>
      <c r="B979" s="4">
        <v>36523</v>
      </c>
      <c r="C979" s="12">
        <f t="shared" si="25"/>
        <v>12</v>
      </c>
      <c r="D979" s="5">
        <f>VLOOKUP($B979,data!$A$6:$M$15000,8)</f>
        <v>265000</v>
      </c>
    </row>
    <row r="980" spans="1:4">
      <c r="A980" s="1">
        <v>36524</v>
      </c>
      <c r="B980" s="4">
        <v>36524</v>
      </c>
      <c r="C980" s="12">
        <f t="shared" si="25"/>
        <v>12</v>
      </c>
      <c r="D980" s="5">
        <f>VLOOKUP($B980,data!$A$6:$M$15000,8)</f>
        <v>268000</v>
      </c>
    </row>
    <row r="981" spans="1:4">
      <c r="A981" s="1">
        <v>36525</v>
      </c>
      <c r="B981" s="4">
        <v>36525</v>
      </c>
      <c r="C981" s="12">
        <f t="shared" si="25"/>
        <v>12</v>
      </c>
      <c r="D981" s="5">
        <f>VLOOKUP($B981,data!$A$6:$M$15000,8)</f>
        <v>268000</v>
      </c>
    </row>
    <row r="982" spans="1:4" ht="33.75">
      <c r="A982" s="7" t="s">
        <v>1</v>
      </c>
      <c r="B982" s="8" t="s">
        <v>2</v>
      </c>
      <c r="C982" s="27" t="s">
        <v>14</v>
      </c>
      <c r="D982" s="9" t="s">
        <v>8</v>
      </c>
    </row>
    <row r="983" spans="1:4">
      <c r="A983" s="1">
        <v>36526</v>
      </c>
      <c r="B983" s="4">
        <v>36526</v>
      </c>
      <c r="C983" s="12">
        <f t="shared" si="25"/>
        <v>1</v>
      </c>
      <c r="D983" s="5">
        <f>VLOOKUP($B983,data!$A$6:$M$15000,8)</f>
        <v>264000</v>
      </c>
    </row>
    <row r="984" spans="1:4">
      <c r="A984" s="1">
        <v>36527</v>
      </c>
      <c r="B984" s="4">
        <v>36527</v>
      </c>
      <c r="C984" s="12">
        <f t="shared" si="25"/>
        <v>1</v>
      </c>
      <c r="D984" s="5">
        <f>VLOOKUP($B984,data!$A$6:$M$15000,8)</f>
        <v>264000</v>
      </c>
    </row>
    <row r="985" spans="1:4">
      <c r="A985" s="1">
        <v>36528</v>
      </c>
      <c r="B985" s="4">
        <v>36528</v>
      </c>
      <c r="C985" s="12">
        <f t="shared" si="25"/>
        <v>1</v>
      </c>
      <c r="D985" s="5">
        <f>VLOOKUP($B985,data!$A$6:$M$15000,8)</f>
        <v>264000</v>
      </c>
    </row>
    <row r="986" spans="1:4">
      <c r="A986" s="1">
        <v>36529</v>
      </c>
      <c r="B986" s="4">
        <v>36529</v>
      </c>
      <c r="C986" s="12">
        <f t="shared" si="25"/>
        <v>1</v>
      </c>
      <c r="D986" s="5">
        <f>VLOOKUP($B986,data!$A$6:$M$15000,8)</f>
        <v>252000</v>
      </c>
    </row>
    <row r="987" spans="1:4">
      <c r="A987" s="1">
        <v>36530</v>
      </c>
      <c r="B987" s="4">
        <v>36530</v>
      </c>
      <c r="C987" s="12">
        <f t="shared" si="25"/>
        <v>1</v>
      </c>
      <c r="D987" s="5">
        <f>VLOOKUP($B987,data!$A$6:$M$15000,8)</f>
        <v>252000</v>
      </c>
    </row>
    <row r="988" spans="1:4">
      <c r="A988" s="1">
        <v>36531</v>
      </c>
      <c r="B988" s="4">
        <v>36531</v>
      </c>
      <c r="C988" s="12">
        <f t="shared" si="25"/>
        <v>1</v>
      </c>
      <c r="D988" s="5">
        <f>VLOOKUP($B988,data!$A$6:$M$15000,8)</f>
        <v>249000</v>
      </c>
    </row>
    <row r="989" spans="1:4">
      <c r="A989" s="1">
        <v>36532</v>
      </c>
      <c r="B989" s="4">
        <v>36532</v>
      </c>
      <c r="C989" s="12">
        <f t="shared" si="25"/>
        <v>1</v>
      </c>
      <c r="D989" s="5">
        <f>VLOOKUP($B989,data!$A$6:$M$15000,8)</f>
        <v>245000</v>
      </c>
    </row>
    <row r="990" spans="1:4">
      <c r="A990" s="1">
        <v>36533</v>
      </c>
      <c r="B990" s="4">
        <v>36533</v>
      </c>
      <c r="C990" s="12">
        <f t="shared" si="25"/>
        <v>1</v>
      </c>
      <c r="D990" s="5">
        <f>VLOOKUP($B990,data!$A$6:$M$15000,8)</f>
        <v>252000</v>
      </c>
    </row>
    <row r="991" spans="1:4">
      <c r="A991" s="1">
        <v>36534</v>
      </c>
      <c r="B991" s="4">
        <v>36534</v>
      </c>
      <c r="C991" s="12">
        <f t="shared" si="25"/>
        <v>1</v>
      </c>
      <c r="D991" s="5">
        <f>VLOOKUP($B991,data!$A$6:$M$15000,8)</f>
        <v>253000</v>
      </c>
    </row>
    <row r="992" spans="1:4">
      <c r="A992" s="1">
        <v>36535</v>
      </c>
      <c r="B992" s="4">
        <v>36535</v>
      </c>
      <c r="C992" s="12">
        <f t="shared" si="25"/>
        <v>1</v>
      </c>
      <c r="D992" s="5">
        <f>VLOOKUP($B992,data!$A$6:$M$15000,8)</f>
        <v>250000</v>
      </c>
    </row>
    <row r="993" spans="1:4">
      <c r="A993" s="1">
        <v>36536</v>
      </c>
      <c r="B993" s="4">
        <v>36536</v>
      </c>
      <c r="C993" s="12">
        <f t="shared" si="25"/>
        <v>1</v>
      </c>
      <c r="D993" s="5">
        <f>VLOOKUP($B993,data!$A$6:$M$15000,8)</f>
        <v>247000</v>
      </c>
    </row>
    <row r="994" spans="1:4">
      <c r="A994" s="1">
        <v>36537</v>
      </c>
      <c r="B994" s="4">
        <v>36537</v>
      </c>
      <c r="C994" s="12">
        <f t="shared" si="25"/>
        <v>1</v>
      </c>
      <c r="D994" s="5">
        <f>VLOOKUP($B994,data!$A$6:$M$15000,8)</f>
        <v>241000</v>
      </c>
    </row>
    <row r="995" spans="1:4">
      <c r="A995" s="1">
        <v>36538</v>
      </c>
      <c r="B995" s="4">
        <v>36538</v>
      </c>
      <c r="C995" s="12">
        <f t="shared" si="25"/>
        <v>1</v>
      </c>
      <c r="D995" s="5">
        <f>VLOOKUP($B995,data!$A$6:$M$15000,8)</f>
        <v>259000</v>
      </c>
    </row>
    <row r="996" spans="1:4">
      <c r="A996" s="1">
        <v>36539</v>
      </c>
      <c r="B996" s="4">
        <v>36539</v>
      </c>
      <c r="C996" s="12">
        <f t="shared" si="25"/>
        <v>1</v>
      </c>
      <c r="D996" s="5">
        <f>VLOOKUP($B996,data!$A$6:$M$15000,8)</f>
        <v>266000</v>
      </c>
    </row>
    <row r="997" spans="1:4">
      <c r="A997" s="1">
        <v>36540</v>
      </c>
      <c r="B997" s="4">
        <v>36540</v>
      </c>
      <c r="C997" s="12">
        <f t="shared" si="25"/>
        <v>1</v>
      </c>
      <c r="D997" s="5">
        <f>VLOOKUP($B997,data!$A$6:$M$15000,8)</f>
        <v>268000</v>
      </c>
    </row>
    <row r="998" spans="1:4">
      <c r="A998" s="1">
        <v>36541</v>
      </c>
      <c r="B998" s="4">
        <v>36541</v>
      </c>
      <c r="C998" s="12">
        <f t="shared" si="25"/>
        <v>1</v>
      </c>
      <c r="D998" s="5">
        <f>VLOOKUP($B998,data!$A$6:$M$15000,8)</f>
        <v>265000</v>
      </c>
    </row>
    <row r="999" spans="1:4">
      <c r="A999" s="1">
        <v>36542</v>
      </c>
      <c r="B999" s="4">
        <v>36542</v>
      </c>
      <c r="C999" s="12">
        <f t="shared" si="25"/>
        <v>1</v>
      </c>
      <c r="D999" s="5">
        <f>VLOOKUP($B999,data!$A$6:$M$15000,8)</f>
        <v>243000</v>
      </c>
    </row>
    <row r="1000" spans="1:4">
      <c r="A1000" s="1">
        <v>36543</v>
      </c>
      <c r="B1000" s="4">
        <v>36543</v>
      </c>
      <c r="C1000" s="12">
        <f t="shared" si="25"/>
        <v>1</v>
      </c>
      <c r="D1000" s="5">
        <f>VLOOKUP($B1000,data!$A$6:$M$15000,8)</f>
        <v>214000</v>
      </c>
    </row>
    <row r="1001" spans="1:4">
      <c r="A1001" s="1">
        <v>36544</v>
      </c>
      <c r="B1001" s="4">
        <v>36544</v>
      </c>
      <c r="C1001" s="12">
        <f t="shared" si="25"/>
        <v>1</v>
      </c>
      <c r="D1001" s="5">
        <f>VLOOKUP($B1001,data!$A$6:$M$15000,8)</f>
        <v>211000</v>
      </c>
    </row>
    <row r="1002" spans="1:4">
      <c r="A1002" s="1">
        <v>36545</v>
      </c>
      <c r="B1002" s="4">
        <v>36545</v>
      </c>
      <c r="C1002" s="12">
        <f t="shared" si="25"/>
        <v>1</v>
      </c>
      <c r="D1002" s="5">
        <f>VLOOKUP($B1002,data!$A$6:$M$15000,8)</f>
        <v>217000</v>
      </c>
    </row>
    <row r="1003" spans="1:4">
      <c r="A1003" s="1">
        <v>36546</v>
      </c>
      <c r="B1003" s="4">
        <v>36546</v>
      </c>
      <c r="C1003" s="12">
        <f t="shared" si="25"/>
        <v>1</v>
      </c>
      <c r="D1003" s="5">
        <f>VLOOKUP($B1003,data!$A$6:$M$15000,8)</f>
        <v>271000</v>
      </c>
    </row>
    <row r="1004" spans="1:4">
      <c r="A1004" s="1">
        <v>36547</v>
      </c>
      <c r="B1004" s="4">
        <v>36547</v>
      </c>
      <c r="C1004" s="12">
        <f t="shared" si="25"/>
        <v>1</v>
      </c>
      <c r="D1004" s="5">
        <f>VLOOKUP($B1004,data!$A$6:$M$15000,8)</f>
        <v>283000</v>
      </c>
    </row>
    <row r="1005" spans="1:4">
      <c r="A1005" s="1">
        <v>36548</v>
      </c>
      <c r="B1005" s="4">
        <v>36548</v>
      </c>
      <c r="C1005" s="12">
        <f t="shared" si="25"/>
        <v>1</v>
      </c>
      <c r="D1005" s="5">
        <f>VLOOKUP($B1005,data!$A$6:$M$15000,8)</f>
        <v>279000</v>
      </c>
    </row>
    <row r="1006" spans="1:4">
      <c r="A1006" s="1">
        <v>36549</v>
      </c>
      <c r="B1006" s="4">
        <v>36549</v>
      </c>
      <c r="C1006" s="12">
        <f t="shared" si="25"/>
        <v>1</v>
      </c>
      <c r="D1006" s="5">
        <f>VLOOKUP($B1006,data!$A$6:$M$15000,8)</f>
        <v>278000</v>
      </c>
    </row>
    <row r="1007" spans="1:4">
      <c r="A1007" s="1">
        <v>36550</v>
      </c>
      <c r="B1007" s="4">
        <v>36550</v>
      </c>
      <c r="C1007" s="12">
        <f t="shared" si="25"/>
        <v>1</v>
      </c>
      <c r="D1007" s="5">
        <f>VLOOKUP($B1007,data!$A$6:$M$15000,8)</f>
        <v>253000</v>
      </c>
    </row>
    <row r="1008" spans="1:4">
      <c r="A1008" s="1">
        <v>36551</v>
      </c>
      <c r="B1008" s="4">
        <v>36551</v>
      </c>
      <c r="C1008" s="12">
        <f t="shared" si="25"/>
        <v>1</v>
      </c>
      <c r="D1008" s="5">
        <f>VLOOKUP($B1008,data!$A$6:$M$15000,8)</f>
        <v>247000</v>
      </c>
    </row>
    <row r="1009" spans="1:4">
      <c r="A1009" s="1">
        <v>36552</v>
      </c>
      <c r="B1009" s="4">
        <v>36552</v>
      </c>
      <c r="C1009" s="12">
        <f t="shared" si="25"/>
        <v>1</v>
      </c>
      <c r="D1009" s="5">
        <f>VLOOKUP($B1009,data!$A$6:$M$15000,8)</f>
        <v>279000</v>
      </c>
    </row>
    <row r="1010" spans="1:4">
      <c r="A1010" s="1">
        <v>36553</v>
      </c>
      <c r="B1010" s="4">
        <v>36553</v>
      </c>
      <c r="C1010" s="12">
        <f t="shared" si="25"/>
        <v>1</v>
      </c>
      <c r="D1010" s="5">
        <f>VLOOKUP($B1010,data!$A$6:$M$15000,8)</f>
        <v>278000</v>
      </c>
    </row>
    <row r="1011" spans="1:4">
      <c r="A1011" s="1">
        <v>36554</v>
      </c>
      <c r="B1011" s="4">
        <v>36554</v>
      </c>
      <c r="C1011" s="12">
        <f t="shared" si="25"/>
        <v>1</v>
      </c>
      <c r="D1011" s="5">
        <f>VLOOKUP($B1011,data!$A$6:$M$15000,8)</f>
        <v>279000</v>
      </c>
    </row>
    <row r="1012" spans="1:4">
      <c r="A1012" s="1">
        <v>36555</v>
      </c>
      <c r="B1012" s="4">
        <v>36555</v>
      </c>
      <c r="C1012" s="12">
        <f t="shared" si="25"/>
        <v>1</v>
      </c>
      <c r="D1012" s="5">
        <f>VLOOKUP($B1012,data!$A$6:$M$15000,8)</f>
        <v>283000</v>
      </c>
    </row>
    <row r="1013" spans="1:4">
      <c r="A1013" s="1">
        <v>36556</v>
      </c>
      <c r="B1013" s="4">
        <v>36556</v>
      </c>
      <c r="C1013" s="12">
        <f t="shared" si="25"/>
        <v>1</v>
      </c>
      <c r="D1013" s="5">
        <f>VLOOKUP($B1013,data!$A$6:$M$15000,8)</f>
        <v>281000</v>
      </c>
    </row>
    <row r="1014" spans="1:4">
      <c r="A1014" s="1">
        <v>36557</v>
      </c>
      <c r="B1014" s="4">
        <v>36557</v>
      </c>
      <c r="C1014" s="12">
        <f t="shared" si="25"/>
        <v>2</v>
      </c>
      <c r="D1014" s="5">
        <f>VLOOKUP($B1014,data!$A$6:$M$15000,8)</f>
        <v>274000</v>
      </c>
    </row>
    <row r="1015" spans="1:4">
      <c r="A1015" s="1">
        <v>36558</v>
      </c>
      <c r="B1015" s="4">
        <v>36558</v>
      </c>
      <c r="C1015" s="12">
        <f t="shared" si="25"/>
        <v>2</v>
      </c>
      <c r="D1015" s="5">
        <f>VLOOKUP($B1015,data!$A$6:$M$15000,8)</f>
        <v>272000</v>
      </c>
    </row>
    <row r="1016" spans="1:4">
      <c r="A1016" s="1">
        <v>36559</v>
      </c>
      <c r="B1016" s="4">
        <v>36559</v>
      </c>
      <c r="C1016" s="12">
        <f t="shared" si="25"/>
        <v>2</v>
      </c>
      <c r="D1016" s="5">
        <f>VLOOKUP($B1016,data!$A$6:$M$15000,8)</f>
        <v>270000</v>
      </c>
    </row>
    <row r="1017" spans="1:4">
      <c r="A1017" s="1">
        <v>36560</v>
      </c>
      <c r="B1017" s="4">
        <v>36560</v>
      </c>
      <c r="C1017" s="12">
        <f t="shared" si="25"/>
        <v>2</v>
      </c>
      <c r="D1017" s="5">
        <f>VLOOKUP($B1017,data!$A$6:$M$15000,8)</f>
        <v>273000</v>
      </c>
    </row>
    <row r="1018" spans="1:4">
      <c r="A1018" s="1">
        <v>36561</v>
      </c>
      <c r="B1018" s="4">
        <v>36561</v>
      </c>
      <c r="C1018" s="12">
        <f t="shared" si="25"/>
        <v>2</v>
      </c>
      <c r="D1018" s="5">
        <f>VLOOKUP($B1018,data!$A$6:$M$15000,8)</f>
        <v>276000</v>
      </c>
    </row>
    <row r="1019" spans="1:4">
      <c r="A1019" s="1">
        <v>36562</v>
      </c>
      <c r="B1019" s="4">
        <v>36562</v>
      </c>
      <c r="C1019" s="12">
        <f t="shared" si="25"/>
        <v>2</v>
      </c>
      <c r="D1019" s="5">
        <f>VLOOKUP($B1019,data!$A$6:$M$15000,8)</f>
        <v>280000</v>
      </c>
    </row>
    <row r="1020" spans="1:4">
      <c r="A1020" s="1">
        <v>36563</v>
      </c>
      <c r="B1020" s="4">
        <v>36563</v>
      </c>
      <c r="C1020" s="12">
        <f t="shared" si="25"/>
        <v>2</v>
      </c>
      <c r="D1020" s="5">
        <f>VLOOKUP($B1020,data!$A$6:$M$15000,8)</f>
        <v>283000</v>
      </c>
    </row>
    <row r="1021" spans="1:4">
      <c r="A1021" s="1">
        <v>36564</v>
      </c>
      <c r="B1021" s="4">
        <v>36564</v>
      </c>
      <c r="C1021" s="12">
        <f t="shared" si="25"/>
        <v>2</v>
      </c>
      <c r="D1021" s="5">
        <f>VLOOKUP($B1021,data!$A$6:$M$15000,8)</f>
        <v>286000</v>
      </c>
    </row>
    <row r="1022" spans="1:4">
      <c r="A1022" s="1">
        <v>36565</v>
      </c>
      <c r="B1022" s="4">
        <v>36565</v>
      </c>
      <c r="C1022" s="12">
        <f t="shared" si="25"/>
        <v>2</v>
      </c>
      <c r="D1022" s="5">
        <f>VLOOKUP($B1022,data!$A$6:$M$15000,8)</f>
        <v>288000</v>
      </c>
    </row>
    <row r="1023" spans="1:4">
      <c r="A1023" s="1">
        <v>36566</v>
      </c>
      <c r="B1023" s="4">
        <v>36566</v>
      </c>
      <c r="C1023" s="12">
        <f t="shared" si="25"/>
        <v>2</v>
      </c>
      <c r="D1023" s="5">
        <f>VLOOKUP($B1023,data!$A$6:$M$15000,8)</f>
        <v>292000</v>
      </c>
    </row>
    <row r="1024" spans="1:4">
      <c r="A1024" s="1">
        <v>36567</v>
      </c>
      <c r="B1024" s="4">
        <v>36567</v>
      </c>
      <c r="C1024" s="12">
        <f t="shared" si="25"/>
        <v>2</v>
      </c>
      <c r="D1024" s="5">
        <f>VLOOKUP($B1024,data!$A$6:$M$15000,8)</f>
        <v>283000</v>
      </c>
    </row>
    <row r="1025" spans="1:4">
      <c r="A1025" s="1">
        <v>36568</v>
      </c>
      <c r="B1025" s="4">
        <v>36568</v>
      </c>
      <c r="C1025" s="12">
        <f t="shared" si="25"/>
        <v>2</v>
      </c>
      <c r="D1025" s="5">
        <f>VLOOKUP($B1025,data!$A$6:$M$15000,8)</f>
        <v>285000</v>
      </c>
    </row>
    <row r="1026" spans="1:4">
      <c r="A1026" s="1">
        <v>36569</v>
      </c>
      <c r="B1026" s="4">
        <v>36569</v>
      </c>
      <c r="C1026" s="12">
        <f t="shared" si="25"/>
        <v>2</v>
      </c>
      <c r="D1026" s="5">
        <f>VLOOKUP($B1026,data!$A$6:$M$15000,8)</f>
        <v>290000</v>
      </c>
    </row>
    <row r="1027" spans="1:4">
      <c r="A1027" s="1">
        <v>36570</v>
      </c>
      <c r="B1027" s="4">
        <v>36570</v>
      </c>
      <c r="C1027" s="12">
        <f t="shared" si="25"/>
        <v>2</v>
      </c>
      <c r="D1027" s="5">
        <f>VLOOKUP($B1027,data!$A$6:$M$15000,8)</f>
        <v>279000</v>
      </c>
    </row>
    <row r="1028" spans="1:4">
      <c r="A1028" s="1">
        <v>36571</v>
      </c>
      <c r="B1028" s="4">
        <v>36571</v>
      </c>
      <c r="C1028" s="12">
        <f t="shared" si="25"/>
        <v>2</v>
      </c>
      <c r="D1028" s="5">
        <f>VLOOKUP($B1028,data!$A$6:$M$15000,8)</f>
        <v>276000</v>
      </c>
    </row>
    <row r="1029" spans="1:4">
      <c r="A1029" s="1">
        <v>36572</v>
      </c>
      <c r="B1029" s="4">
        <v>36572</v>
      </c>
      <c r="C1029" s="12">
        <f t="shared" si="25"/>
        <v>2</v>
      </c>
      <c r="D1029" s="5">
        <f>VLOOKUP($B1029,data!$A$6:$M$15000,8)</f>
        <v>285000</v>
      </c>
    </row>
    <row r="1030" spans="1:4">
      <c r="A1030" s="1">
        <v>36573</v>
      </c>
      <c r="B1030" s="4">
        <v>36573</v>
      </c>
      <c r="C1030" s="12">
        <f t="shared" si="25"/>
        <v>2</v>
      </c>
      <c r="D1030" s="5">
        <f>VLOOKUP($B1030,data!$A$6:$M$15000,8)</f>
        <v>287000</v>
      </c>
    </row>
    <row r="1031" spans="1:4">
      <c r="A1031" s="1">
        <v>36574</v>
      </c>
      <c r="B1031" s="4">
        <v>36574</v>
      </c>
      <c r="C1031" s="12">
        <f t="shared" si="25"/>
        <v>2</v>
      </c>
      <c r="D1031" s="5">
        <f>VLOOKUP($B1031,data!$A$6:$M$15000,8)</f>
        <v>278000</v>
      </c>
    </row>
    <row r="1032" spans="1:4">
      <c r="A1032" s="1">
        <v>36575</v>
      </c>
      <c r="B1032" s="4">
        <v>36575</v>
      </c>
      <c r="C1032" s="12">
        <f t="shared" ref="C1032:C1095" si="26">IF(B1032&lt;&gt;"",MONTH(B1032),0)</f>
        <v>2</v>
      </c>
      <c r="D1032" s="5">
        <f>VLOOKUP($B1032,data!$A$6:$M$15000,8)</f>
        <v>279000</v>
      </c>
    </row>
    <row r="1033" spans="1:4">
      <c r="A1033" s="1">
        <v>36576</v>
      </c>
      <c r="B1033" s="4">
        <v>36576</v>
      </c>
      <c r="C1033" s="12">
        <f t="shared" si="26"/>
        <v>2</v>
      </c>
      <c r="D1033" s="5">
        <f>VLOOKUP($B1033,data!$A$6:$M$15000,8)</f>
        <v>266000</v>
      </c>
    </row>
    <row r="1034" spans="1:4">
      <c r="A1034" s="1">
        <v>36577</v>
      </c>
      <c r="B1034" s="4">
        <v>36577</v>
      </c>
      <c r="C1034" s="12">
        <f t="shared" si="26"/>
        <v>2</v>
      </c>
      <c r="D1034" s="5">
        <f>VLOOKUP($B1034,data!$A$6:$M$15000,8)</f>
        <v>250000</v>
      </c>
    </row>
    <row r="1035" spans="1:4">
      <c r="A1035" s="1">
        <v>36578</v>
      </c>
      <c r="B1035" s="4">
        <v>36578</v>
      </c>
      <c r="C1035" s="12">
        <f t="shared" si="26"/>
        <v>2</v>
      </c>
      <c r="D1035" s="5">
        <f>VLOOKUP($B1035,data!$A$6:$M$15000,8)</f>
        <v>267000</v>
      </c>
    </row>
    <row r="1036" spans="1:4">
      <c r="A1036" s="1">
        <v>36579</v>
      </c>
      <c r="B1036" s="4">
        <v>36579</v>
      </c>
      <c r="C1036" s="12">
        <f t="shared" si="26"/>
        <v>2</v>
      </c>
      <c r="D1036" s="5">
        <f>VLOOKUP($B1036,data!$A$6:$M$15000,8)</f>
        <v>242000</v>
      </c>
    </row>
    <row r="1037" spans="1:4">
      <c r="A1037" s="1">
        <v>36580</v>
      </c>
      <c r="B1037" s="4">
        <v>36580</v>
      </c>
      <c r="C1037" s="12">
        <f t="shared" si="26"/>
        <v>2</v>
      </c>
      <c r="D1037" s="5">
        <f>VLOOKUP($B1037,data!$A$6:$M$15000,8)</f>
        <v>246000</v>
      </c>
    </row>
    <row r="1038" spans="1:4">
      <c r="A1038" s="1">
        <v>36581</v>
      </c>
      <c r="B1038" s="4">
        <v>36581</v>
      </c>
      <c r="C1038" s="12">
        <f t="shared" si="26"/>
        <v>2</v>
      </c>
      <c r="D1038" s="5">
        <f>VLOOKUP($B1038,data!$A$6:$M$15000,8)</f>
        <v>234000</v>
      </c>
    </row>
    <row r="1039" spans="1:4">
      <c r="A1039" s="1">
        <v>36582</v>
      </c>
      <c r="B1039" s="4">
        <v>36582</v>
      </c>
      <c r="C1039" s="12">
        <f t="shared" si="26"/>
        <v>2</v>
      </c>
      <c r="D1039" s="5">
        <f>VLOOKUP($B1039,data!$A$6:$M$15000,8)</f>
        <v>246000</v>
      </c>
    </row>
    <row r="1040" spans="1:4">
      <c r="A1040" s="1">
        <v>36583</v>
      </c>
      <c r="B1040" s="4">
        <v>36583</v>
      </c>
      <c r="C1040" s="12">
        <f t="shared" si="26"/>
        <v>2</v>
      </c>
      <c r="D1040" s="5">
        <f>VLOOKUP($B1040,data!$A$6:$M$15000,8)</f>
        <v>233000</v>
      </c>
    </row>
    <row r="1041" spans="1:4">
      <c r="A1041" s="1">
        <v>36584</v>
      </c>
      <c r="B1041" s="4">
        <v>36584</v>
      </c>
      <c r="C1041" s="12">
        <f t="shared" si="26"/>
        <v>2</v>
      </c>
      <c r="D1041" s="5">
        <f>VLOOKUP($B1041,data!$A$6:$M$15000,8)</f>
        <v>241000</v>
      </c>
    </row>
    <row r="1042" spans="1:4">
      <c r="A1042" s="1">
        <v>36585</v>
      </c>
      <c r="B1042" s="4">
        <v>36585</v>
      </c>
      <c r="C1042" s="12">
        <f t="shared" si="26"/>
        <v>2</v>
      </c>
      <c r="D1042" s="5">
        <f>VLOOKUP($B1042,data!$A$6:$M$15000,8)</f>
        <v>242000</v>
      </c>
    </row>
    <row r="1043" spans="1:4">
      <c r="A1043" s="1">
        <v>36586</v>
      </c>
      <c r="B1043" s="4">
        <v>36586</v>
      </c>
      <c r="C1043" s="12">
        <f t="shared" si="26"/>
        <v>3</v>
      </c>
      <c r="D1043" s="5">
        <f>VLOOKUP($B1043,data!$A$6:$M$15000,8)</f>
        <v>281000</v>
      </c>
    </row>
    <row r="1044" spans="1:4">
      <c r="A1044" s="1">
        <v>36587</v>
      </c>
      <c r="B1044" s="4">
        <v>36587</v>
      </c>
      <c r="C1044" s="12">
        <f t="shared" si="26"/>
        <v>3</v>
      </c>
      <c r="D1044" s="5">
        <f>VLOOKUP($B1044,data!$A$6:$M$15000,8)</f>
        <v>294000</v>
      </c>
    </row>
    <row r="1045" spans="1:4">
      <c r="A1045" s="1">
        <v>36588</v>
      </c>
      <c r="B1045" s="4">
        <v>36588</v>
      </c>
      <c r="C1045" s="12">
        <f t="shared" si="26"/>
        <v>3</v>
      </c>
      <c r="D1045" s="5">
        <f>VLOOKUP($B1045,data!$A$6:$M$15000,8)</f>
        <v>274000</v>
      </c>
    </row>
    <row r="1046" spans="1:4">
      <c r="A1046" s="1">
        <v>36589</v>
      </c>
      <c r="B1046" s="4">
        <v>36589</v>
      </c>
      <c r="C1046" s="12">
        <f t="shared" si="26"/>
        <v>3</v>
      </c>
      <c r="D1046" s="5">
        <f>VLOOKUP($B1046,data!$A$6:$M$15000,8)</f>
        <v>273000</v>
      </c>
    </row>
    <row r="1047" spans="1:4">
      <c r="A1047" s="1">
        <v>36590</v>
      </c>
      <c r="B1047" s="4">
        <v>36590</v>
      </c>
      <c r="C1047" s="12">
        <f t="shared" si="26"/>
        <v>3</v>
      </c>
      <c r="D1047" s="5">
        <f>VLOOKUP($B1047,data!$A$6:$M$15000,8)</f>
        <v>263000</v>
      </c>
    </row>
    <row r="1048" spans="1:4">
      <c r="A1048" s="1">
        <v>36591</v>
      </c>
      <c r="B1048" s="4">
        <v>36591</v>
      </c>
      <c r="C1048" s="12">
        <f t="shared" si="26"/>
        <v>3</v>
      </c>
      <c r="D1048" s="5">
        <f>VLOOKUP($B1048,data!$A$6:$M$15000,8)</f>
        <v>252000</v>
      </c>
    </row>
    <row r="1049" spans="1:4">
      <c r="A1049" s="1">
        <v>36592</v>
      </c>
      <c r="B1049" s="4">
        <v>36592</v>
      </c>
      <c r="C1049" s="12">
        <f t="shared" si="26"/>
        <v>3</v>
      </c>
      <c r="D1049" s="5">
        <f>VLOOKUP($B1049,data!$A$6:$M$15000,8)</f>
        <v>238000</v>
      </c>
    </row>
    <row r="1050" spans="1:4">
      <c r="A1050" s="1">
        <v>36593</v>
      </c>
      <c r="B1050" s="4">
        <v>36593</v>
      </c>
      <c r="C1050" s="12">
        <f t="shared" si="26"/>
        <v>3</v>
      </c>
      <c r="D1050" s="5">
        <f>VLOOKUP($B1050,data!$A$6:$M$15000,8)</f>
        <v>230000</v>
      </c>
    </row>
    <row r="1051" spans="1:4">
      <c r="A1051" s="1">
        <v>36594</v>
      </c>
      <c r="B1051" s="4">
        <v>36594</v>
      </c>
      <c r="C1051" s="12">
        <f t="shared" si="26"/>
        <v>3</v>
      </c>
      <c r="D1051" s="5">
        <f>VLOOKUP($B1051,data!$A$6:$M$15000,8)</f>
        <v>253000</v>
      </c>
    </row>
    <row r="1052" spans="1:4">
      <c r="A1052" s="1">
        <v>36595</v>
      </c>
      <c r="B1052" s="4">
        <v>36595</v>
      </c>
      <c r="C1052" s="12">
        <f t="shared" si="26"/>
        <v>3</v>
      </c>
      <c r="D1052" s="5">
        <f>VLOOKUP($B1052,data!$A$6:$M$15000,8)</f>
        <v>226000</v>
      </c>
    </row>
    <row r="1053" spans="1:4">
      <c r="A1053" s="1">
        <v>36596</v>
      </c>
      <c r="B1053" s="4">
        <v>36596</v>
      </c>
      <c r="C1053" s="12">
        <f t="shared" si="26"/>
        <v>3</v>
      </c>
      <c r="D1053" s="5">
        <f>VLOOKUP($B1053,data!$A$6:$M$15000,8)</f>
        <v>252000</v>
      </c>
    </row>
    <row r="1054" spans="1:4">
      <c r="A1054" s="1">
        <v>36597</v>
      </c>
      <c r="B1054" s="4">
        <v>36597</v>
      </c>
      <c r="C1054" s="12">
        <f t="shared" si="26"/>
        <v>3</v>
      </c>
      <c r="D1054" s="5">
        <f>VLOOKUP($B1054,data!$A$6:$M$15000,8)</f>
        <v>251000</v>
      </c>
    </row>
    <row r="1055" spans="1:4">
      <c r="A1055" s="1">
        <v>36598</v>
      </c>
      <c r="B1055" s="4">
        <v>36598</v>
      </c>
      <c r="C1055" s="12">
        <f t="shared" si="26"/>
        <v>3</v>
      </c>
      <c r="D1055" s="5">
        <f>VLOOKUP($B1055,data!$A$6:$M$15000,8)</f>
        <v>252000</v>
      </c>
    </row>
    <row r="1056" spans="1:4">
      <c r="A1056" s="1">
        <v>36599</v>
      </c>
      <c r="B1056" s="4">
        <v>36599</v>
      </c>
      <c r="C1056" s="12">
        <f t="shared" si="26"/>
        <v>3</v>
      </c>
      <c r="D1056" s="5">
        <f>VLOOKUP($B1056,data!$A$6:$M$15000,8)</f>
        <v>251000</v>
      </c>
    </row>
    <row r="1057" spans="1:4">
      <c r="A1057" s="1">
        <v>36600</v>
      </c>
      <c r="B1057" s="4">
        <v>36600</v>
      </c>
      <c r="C1057" s="12">
        <f t="shared" si="26"/>
        <v>3</v>
      </c>
      <c r="D1057" s="5">
        <f>VLOOKUP($B1057,data!$A$6:$M$15000,8)</f>
        <v>253000</v>
      </c>
    </row>
    <row r="1058" spans="1:4">
      <c r="A1058" s="1">
        <v>36601</v>
      </c>
      <c r="B1058" s="4">
        <v>36601</v>
      </c>
      <c r="C1058" s="12">
        <f t="shared" si="26"/>
        <v>3</v>
      </c>
      <c r="D1058" s="5">
        <f>VLOOKUP($B1058,data!$A$6:$M$15000,8)</f>
        <v>251000</v>
      </c>
    </row>
    <row r="1059" spans="1:4">
      <c r="A1059" s="1">
        <v>36602</v>
      </c>
      <c r="B1059" s="4">
        <v>36602</v>
      </c>
      <c r="C1059" s="12">
        <f t="shared" si="26"/>
        <v>3</v>
      </c>
      <c r="D1059" s="5">
        <f>VLOOKUP($B1059,data!$A$6:$M$15000,8)</f>
        <v>256000</v>
      </c>
    </row>
    <row r="1060" spans="1:4">
      <c r="A1060" s="1">
        <v>36603</v>
      </c>
      <c r="B1060" s="4">
        <v>36603</v>
      </c>
      <c r="C1060" s="12">
        <f t="shared" si="26"/>
        <v>3</v>
      </c>
      <c r="D1060" s="5">
        <f>VLOOKUP($B1060,data!$A$6:$M$15000,8)</f>
        <v>254000</v>
      </c>
    </row>
    <row r="1061" spans="1:4">
      <c r="A1061" s="1">
        <v>36604</v>
      </c>
      <c r="B1061" s="4">
        <v>36604</v>
      </c>
      <c r="C1061" s="12">
        <f t="shared" si="26"/>
        <v>3</v>
      </c>
      <c r="D1061" s="5">
        <f>VLOOKUP($B1061,data!$A$6:$M$15000,8)</f>
        <v>238000</v>
      </c>
    </row>
    <row r="1062" spans="1:4">
      <c r="A1062" s="1">
        <v>36605</v>
      </c>
      <c r="B1062" s="4">
        <v>36605</v>
      </c>
      <c r="C1062" s="12">
        <f t="shared" si="26"/>
        <v>3</v>
      </c>
      <c r="D1062" s="5">
        <f>VLOOKUP($B1062,data!$A$6:$M$15000,8)</f>
        <v>254000</v>
      </c>
    </row>
    <row r="1063" spans="1:4">
      <c r="A1063" s="1">
        <v>36606</v>
      </c>
      <c r="B1063" s="4">
        <v>36606</v>
      </c>
      <c r="C1063" s="12">
        <f t="shared" si="26"/>
        <v>3</v>
      </c>
      <c r="D1063" s="5">
        <f>VLOOKUP($B1063,data!$A$6:$M$15000,8)</f>
        <v>251000</v>
      </c>
    </row>
    <row r="1064" spans="1:4">
      <c r="A1064" s="1">
        <v>36607</v>
      </c>
      <c r="B1064" s="4">
        <v>36607</v>
      </c>
      <c r="C1064" s="12">
        <f t="shared" si="26"/>
        <v>3</v>
      </c>
      <c r="D1064" s="5">
        <f>VLOOKUP($B1064,data!$A$6:$M$15000,8)</f>
        <v>255000</v>
      </c>
    </row>
    <row r="1065" spans="1:4">
      <c r="A1065" s="1">
        <v>36608</v>
      </c>
      <c r="B1065" s="4">
        <v>36608</v>
      </c>
      <c r="C1065" s="12">
        <f t="shared" si="26"/>
        <v>3</v>
      </c>
      <c r="D1065" s="5">
        <f>VLOOKUP($B1065,data!$A$6:$M$15000,8)</f>
        <v>215000</v>
      </c>
    </row>
    <row r="1066" spans="1:4">
      <c r="A1066" s="1">
        <v>36609</v>
      </c>
      <c r="B1066" s="4">
        <v>36609</v>
      </c>
      <c r="C1066" s="12">
        <f t="shared" si="26"/>
        <v>3</v>
      </c>
      <c r="D1066" s="5">
        <f>VLOOKUP($B1066,data!$A$6:$M$15000,8)</f>
        <v>200000</v>
      </c>
    </row>
    <row r="1067" spans="1:4">
      <c r="A1067" s="1">
        <v>36610</v>
      </c>
      <c r="B1067" s="4">
        <v>36610</v>
      </c>
      <c r="C1067" s="12">
        <f t="shared" si="26"/>
        <v>3</v>
      </c>
      <c r="D1067" s="5">
        <f>VLOOKUP($B1067,data!$A$6:$M$15000,8)</f>
        <v>208000</v>
      </c>
    </row>
    <row r="1068" spans="1:4">
      <c r="A1068" s="1">
        <v>36611</v>
      </c>
      <c r="B1068" s="4">
        <v>36611</v>
      </c>
      <c r="C1068" s="12">
        <f t="shared" si="26"/>
        <v>3</v>
      </c>
      <c r="D1068" s="5">
        <f>VLOOKUP($B1068,data!$A$6:$M$15000,8)</f>
        <v>254000</v>
      </c>
    </row>
    <row r="1069" spans="1:4">
      <c r="A1069" s="1">
        <v>36612</v>
      </c>
      <c r="B1069" s="4">
        <v>36612</v>
      </c>
      <c r="C1069" s="12">
        <f t="shared" si="26"/>
        <v>3</v>
      </c>
      <c r="D1069" s="5">
        <f>VLOOKUP($B1069,data!$A$6:$M$15000,8)</f>
        <v>253000</v>
      </c>
    </row>
    <row r="1070" spans="1:4">
      <c r="A1070" s="1">
        <v>36613</v>
      </c>
      <c r="B1070" s="4">
        <v>36613</v>
      </c>
      <c r="C1070" s="12">
        <f t="shared" si="26"/>
        <v>3</v>
      </c>
      <c r="D1070" s="5">
        <f>VLOOKUP($B1070,data!$A$6:$M$15000,8)</f>
        <v>252000</v>
      </c>
    </row>
    <row r="1071" spans="1:4">
      <c r="A1071" s="1">
        <v>36614</v>
      </c>
      <c r="B1071" s="4">
        <v>36614</v>
      </c>
      <c r="C1071" s="12">
        <f t="shared" si="26"/>
        <v>3</v>
      </c>
      <c r="D1071" s="5">
        <f>VLOOKUP($B1071,data!$A$6:$M$15000,8)</f>
        <v>254000</v>
      </c>
    </row>
    <row r="1072" spans="1:4">
      <c r="A1072" s="1">
        <v>36615</v>
      </c>
      <c r="B1072" s="4">
        <v>36615</v>
      </c>
      <c r="C1072" s="12">
        <f t="shared" si="26"/>
        <v>3</v>
      </c>
      <c r="D1072" s="5">
        <f>VLOOKUP($B1072,data!$A$6:$M$15000,8)</f>
        <v>254000</v>
      </c>
    </row>
    <row r="1073" spans="1:4">
      <c r="A1073" s="1">
        <v>36616</v>
      </c>
      <c r="B1073" s="4">
        <v>36616</v>
      </c>
      <c r="C1073" s="12">
        <f t="shared" si="26"/>
        <v>3</v>
      </c>
      <c r="D1073" s="5">
        <f>VLOOKUP($B1073,data!$A$6:$M$15000,8)</f>
        <v>257000</v>
      </c>
    </row>
    <row r="1074" spans="1:4">
      <c r="A1074" s="1">
        <v>36617</v>
      </c>
      <c r="B1074" s="4">
        <v>36617</v>
      </c>
      <c r="C1074" s="12">
        <f t="shared" si="26"/>
        <v>4</v>
      </c>
      <c r="D1074" s="5">
        <f>VLOOKUP($B1074,data!$A$6:$M$15000,8)</f>
        <v>253000</v>
      </c>
    </row>
    <row r="1075" spans="1:4">
      <c r="A1075" s="1">
        <v>36618</v>
      </c>
      <c r="B1075" s="4">
        <v>36618</v>
      </c>
      <c r="C1075" s="12">
        <f t="shared" si="26"/>
        <v>4</v>
      </c>
      <c r="D1075" s="5">
        <f>VLOOKUP($B1075,data!$A$6:$M$15000,8)</f>
        <v>240000</v>
      </c>
    </row>
    <row r="1076" spans="1:4">
      <c r="A1076" s="1">
        <v>36619</v>
      </c>
      <c r="B1076" s="4">
        <v>36619</v>
      </c>
      <c r="C1076" s="12">
        <f t="shared" si="26"/>
        <v>4</v>
      </c>
      <c r="D1076" s="5">
        <f>VLOOKUP($B1076,data!$A$6:$M$15000,8)</f>
        <v>249000</v>
      </c>
    </row>
    <row r="1077" spans="1:4">
      <c r="A1077" s="1">
        <v>36620</v>
      </c>
      <c r="B1077" s="4">
        <v>36620</v>
      </c>
      <c r="C1077" s="12">
        <f t="shared" si="26"/>
        <v>4</v>
      </c>
      <c r="D1077" s="5">
        <f>VLOOKUP($B1077,data!$A$6:$M$15000,8)</f>
        <v>256000</v>
      </c>
    </row>
    <row r="1078" spans="1:4">
      <c r="A1078" s="1">
        <v>36621</v>
      </c>
      <c r="B1078" s="4">
        <v>36621</v>
      </c>
      <c r="C1078" s="12">
        <f t="shared" si="26"/>
        <v>4</v>
      </c>
      <c r="D1078" s="5">
        <f>VLOOKUP($B1078,data!$A$6:$M$15000,8)</f>
        <v>251000</v>
      </c>
    </row>
    <row r="1079" spans="1:4">
      <c r="A1079" s="1">
        <v>36622</v>
      </c>
      <c r="B1079" s="4">
        <v>36622</v>
      </c>
      <c r="C1079" s="12">
        <f t="shared" si="26"/>
        <v>4</v>
      </c>
      <c r="D1079" s="5">
        <f>VLOOKUP($B1079,data!$A$6:$M$15000,8)</f>
        <v>251000</v>
      </c>
    </row>
    <row r="1080" spans="1:4">
      <c r="A1080" s="1">
        <v>36623</v>
      </c>
      <c r="B1080" s="4">
        <v>36623</v>
      </c>
      <c r="C1080" s="12">
        <f t="shared" si="26"/>
        <v>4</v>
      </c>
      <c r="D1080" s="5">
        <f>VLOOKUP($B1080,data!$A$6:$M$15000,8)</f>
        <v>247000</v>
      </c>
    </row>
    <row r="1081" spans="1:4">
      <c r="A1081" s="1">
        <v>36624</v>
      </c>
      <c r="B1081" s="4">
        <v>36624</v>
      </c>
      <c r="C1081" s="12">
        <f t="shared" si="26"/>
        <v>4</v>
      </c>
      <c r="D1081" s="5">
        <f>VLOOKUP($B1081,data!$A$6:$M$15000,8)</f>
        <v>200000</v>
      </c>
    </row>
    <row r="1082" spans="1:4">
      <c r="A1082" s="1">
        <v>36625</v>
      </c>
      <c r="B1082" s="4">
        <v>36625</v>
      </c>
      <c r="C1082" s="12">
        <f t="shared" si="26"/>
        <v>4</v>
      </c>
      <c r="D1082" s="5">
        <f>VLOOKUP($B1082,data!$A$6:$M$15000,8)</f>
        <v>229000</v>
      </c>
    </row>
    <row r="1083" spans="1:4">
      <c r="A1083" s="1">
        <v>36626</v>
      </c>
      <c r="B1083" s="4">
        <v>36626</v>
      </c>
      <c r="C1083" s="12">
        <f t="shared" si="26"/>
        <v>4</v>
      </c>
      <c r="D1083" s="5">
        <f>VLOOKUP($B1083,data!$A$6:$M$15000,8)</f>
        <v>253000</v>
      </c>
    </row>
    <row r="1084" spans="1:4">
      <c r="A1084" s="1">
        <v>36627</v>
      </c>
      <c r="B1084" s="4">
        <v>36627</v>
      </c>
      <c r="C1084" s="12">
        <f t="shared" si="26"/>
        <v>4</v>
      </c>
      <c r="D1084" s="5">
        <f>VLOOKUP($B1084,data!$A$6:$M$15000,8)</f>
        <v>250000</v>
      </c>
    </row>
    <row r="1085" spans="1:4">
      <c r="A1085" s="1">
        <v>36628</v>
      </c>
      <c r="B1085" s="4">
        <v>36628</v>
      </c>
      <c r="C1085" s="12">
        <f t="shared" si="26"/>
        <v>4</v>
      </c>
      <c r="D1085" s="5">
        <f>VLOOKUP($B1085,data!$A$6:$M$15000,8)</f>
        <v>250000</v>
      </c>
    </row>
    <row r="1086" spans="1:4">
      <c r="A1086" s="1">
        <v>36629</v>
      </c>
      <c r="B1086" s="4">
        <v>36629</v>
      </c>
      <c r="C1086" s="12">
        <f t="shared" si="26"/>
        <v>4</v>
      </c>
      <c r="D1086" s="5">
        <f>VLOOKUP($B1086,data!$A$6:$M$15000,8)</f>
        <v>248000</v>
      </c>
    </row>
    <row r="1087" spans="1:4">
      <c r="A1087" s="1">
        <v>36630</v>
      </c>
      <c r="B1087" s="4">
        <v>36630</v>
      </c>
      <c r="C1087" s="12">
        <f t="shared" si="26"/>
        <v>4</v>
      </c>
      <c r="D1087" s="5">
        <f>VLOOKUP($B1087,data!$A$6:$M$15000,8)</f>
        <v>243000</v>
      </c>
    </row>
    <row r="1088" spans="1:4">
      <c r="A1088" s="1">
        <v>36631</v>
      </c>
      <c r="B1088" s="4">
        <v>36631</v>
      </c>
      <c r="C1088" s="12">
        <f t="shared" si="26"/>
        <v>4</v>
      </c>
      <c r="D1088" s="5">
        <f>VLOOKUP($B1088,data!$A$6:$M$15000,8)</f>
        <v>242000</v>
      </c>
    </row>
    <row r="1089" spans="1:4">
      <c r="A1089" s="1">
        <v>36632</v>
      </c>
      <c r="B1089" s="4">
        <v>36632</v>
      </c>
      <c r="C1089" s="12">
        <f t="shared" si="26"/>
        <v>4</v>
      </c>
      <c r="D1089" s="5">
        <f>VLOOKUP($B1089,data!$A$6:$M$15000,8)</f>
        <v>244000</v>
      </c>
    </row>
    <row r="1090" spans="1:4">
      <c r="A1090" s="1">
        <v>36633</v>
      </c>
      <c r="B1090" s="4">
        <v>36633</v>
      </c>
      <c r="C1090" s="12">
        <f t="shared" si="26"/>
        <v>4</v>
      </c>
      <c r="D1090" s="5">
        <f>VLOOKUP($B1090,data!$A$6:$M$15000,8)</f>
        <v>248000</v>
      </c>
    </row>
    <row r="1091" spans="1:4">
      <c r="A1091" s="1">
        <v>36634</v>
      </c>
      <c r="B1091" s="4">
        <v>36634</v>
      </c>
      <c r="C1091" s="12">
        <f t="shared" si="26"/>
        <v>4</v>
      </c>
      <c r="D1091" s="5">
        <f>VLOOKUP($B1091,data!$A$6:$M$15000,8)</f>
        <v>244000</v>
      </c>
    </row>
    <row r="1092" spans="1:4">
      <c r="A1092" s="1">
        <v>36635</v>
      </c>
      <c r="B1092" s="4">
        <v>36635</v>
      </c>
      <c r="C1092" s="12">
        <f t="shared" si="26"/>
        <v>4</v>
      </c>
      <c r="D1092" s="5">
        <f>VLOOKUP($B1092,data!$A$6:$M$15000,8)</f>
        <v>249000</v>
      </c>
    </row>
    <row r="1093" spans="1:4">
      <c r="A1093" s="1">
        <v>36636</v>
      </c>
      <c r="B1093" s="4">
        <v>36636</v>
      </c>
      <c r="C1093" s="12">
        <f t="shared" si="26"/>
        <v>4</v>
      </c>
      <c r="D1093" s="5">
        <f>VLOOKUP($B1093,data!$A$6:$M$15000,8)</f>
        <v>248000</v>
      </c>
    </row>
    <row r="1094" spans="1:4">
      <c r="A1094" s="1">
        <v>36637</v>
      </c>
      <c r="B1094" s="4">
        <v>36637</v>
      </c>
      <c r="C1094" s="12">
        <f t="shared" si="26"/>
        <v>4</v>
      </c>
      <c r="D1094" s="5">
        <f>VLOOKUP($B1094,data!$A$6:$M$15000,8)</f>
        <v>247000</v>
      </c>
    </row>
    <row r="1095" spans="1:4">
      <c r="A1095" s="1">
        <v>36638</v>
      </c>
      <c r="B1095" s="4">
        <v>36638</v>
      </c>
      <c r="C1095" s="12">
        <f t="shared" si="26"/>
        <v>4</v>
      </c>
      <c r="D1095" s="5">
        <f>VLOOKUP($B1095,data!$A$6:$M$15000,8)</f>
        <v>250000</v>
      </c>
    </row>
    <row r="1096" spans="1:4">
      <c r="A1096" s="1">
        <v>36639</v>
      </c>
      <c r="B1096" s="4">
        <v>36639</v>
      </c>
      <c r="C1096" s="12">
        <f t="shared" ref="C1096:C1159" si="27">IF(B1096&lt;&gt;"",MONTH(B1096),0)</f>
        <v>4</v>
      </c>
      <c r="D1096" s="5">
        <f>VLOOKUP($B1096,data!$A$6:$M$15000,8)</f>
        <v>251000</v>
      </c>
    </row>
    <row r="1097" spans="1:4">
      <c r="A1097" s="1">
        <v>36640</v>
      </c>
      <c r="B1097" s="4">
        <v>36640</v>
      </c>
      <c r="C1097" s="12">
        <f t="shared" si="27"/>
        <v>4</v>
      </c>
      <c r="D1097" s="5">
        <f>VLOOKUP($B1097,data!$A$6:$M$15000,8)</f>
        <v>248000</v>
      </c>
    </row>
    <row r="1098" spans="1:4">
      <c r="A1098" s="1">
        <v>36641</v>
      </c>
      <c r="B1098" s="4">
        <v>36641</v>
      </c>
      <c r="C1098" s="12">
        <f t="shared" si="27"/>
        <v>4</v>
      </c>
      <c r="D1098" s="5">
        <f>VLOOKUP($B1098,data!$A$6:$M$15000,8)</f>
        <v>237000</v>
      </c>
    </row>
    <row r="1099" spans="1:4">
      <c r="A1099" s="1">
        <v>36642</v>
      </c>
      <c r="B1099" s="4">
        <v>36642</v>
      </c>
      <c r="C1099" s="12">
        <f t="shared" si="27"/>
        <v>4</v>
      </c>
      <c r="D1099" s="5">
        <f>VLOOKUP($B1099,data!$A$6:$M$15000,8)</f>
        <v>242000</v>
      </c>
    </row>
    <row r="1100" spans="1:4">
      <c r="A1100" s="1">
        <v>36643</v>
      </c>
      <c r="B1100" s="4">
        <v>36643</v>
      </c>
      <c r="C1100" s="12">
        <f t="shared" si="27"/>
        <v>4</v>
      </c>
      <c r="D1100" s="5">
        <f>VLOOKUP($B1100,data!$A$6:$M$15000,8)</f>
        <v>247000</v>
      </c>
    </row>
    <row r="1101" spans="1:4">
      <c r="A1101" s="1">
        <v>36644</v>
      </c>
      <c r="B1101" s="4">
        <v>36644</v>
      </c>
      <c r="C1101" s="12">
        <f t="shared" si="27"/>
        <v>4</v>
      </c>
      <c r="D1101" s="5">
        <f>VLOOKUP($B1101,data!$A$6:$M$15000,8)</f>
        <v>249000</v>
      </c>
    </row>
    <row r="1102" spans="1:4">
      <c r="A1102" s="1">
        <v>36645</v>
      </c>
      <c r="B1102" s="4">
        <v>36645</v>
      </c>
      <c r="C1102" s="12">
        <f t="shared" si="27"/>
        <v>4</v>
      </c>
      <c r="D1102" s="5">
        <f>VLOOKUP($B1102,data!$A$6:$M$15000,8)</f>
        <v>247000</v>
      </c>
    </row>
    <row r="1103" spans="1:4">
      <c r="A1103" s="1">
        <v>36646</v>
      </c>
      <c r="B1103" s="4">
        <v>36646</v>
      </c>
      <c r="C1103" s="12">
        <f t="shared" si="27"/>
        <v>4</v>
      </c>
      <c r="D1103" s="5">
        <f>VLOOKUP($B1103,data!$A$6:$M$15000,8)</f>
        <v>246000</v>
      </c>
    </row>
    <row r="1104" spans="1:4">
      <c r="A1104" s="1">
        <v>36647</v>
      </c>
      <c r="B1104" s="4">
        <v>36647</v>
      </c>
      <c r="C1104" s="12">
        <f t="shared" si="27"/>
        <v>5</v>
      </c>
      <c r="D1104" s="5">
        <f>VLOOKUP($B1104,data!$A$6:$M$15000,8)</f>
        <v>245000</v>
      </c>
    </row>
    <row r="1105" spans="1:4">
      <c r="A1105" s="1">
        <v>36648</v>
      </c>
      <c r="B1105" s="4">
        <v>36648</v>
      </c>
      <c r="C1105" s="12">
        <f t="shared" si="27"/>
        <v>5</v>
      </c>
      <c r="D1105" s="5">
        <f>VLOOKUP($B1105,data!$A$6:$M$15000,8)</f>
        <v>202000</v>
      </c>
    </row>
    <row r="1106" spans="1:4">
      <c r="A1106" s="1">
        <v>36649</v>
      </c>
      <c r="B1106" s="4">
        <v>36649</v>
      </c>
      <c r="C1106" s="12">
        <f t="shared" si="27"/>
        <v>5</v>
      </c>
      <c r="D1106" s="5">
        <f>VLOOKUP($B1106,data!$A$6:$M$15000,8)</f>
        <v>224000</v>
      </c>
    </row>
    <row r="1107" spans="1:4">
      <c r="A1107" s="1">
        <v>36650</v>
      </c>
      <c r="B1107" s="4">
        <v>36650</v>
      </c>
      <c r="C1107" s="12">
        <f t="shared" si="27"/>
        <v>5</v>
      </c>
      <c r="D1107" s="5">
        <f>VLOOKUP($B1107,data!$A$6:$M$15000,8)</f>
        <v>246000</v>
      </c>
    </row>
    <row r="1108" spans="1:4">
      <c r="A1108" s="1">
        <v>36651</v>
      </c>
      <c r="B1108" s="4">
        <v>36651</v>
      </c>
      <c r="C1108" s="12">
        <f t="shared" si="27"/>
        <v>5</v>
      </c>
      <c r="D1108" s="5">
        <f>VLOOKUP($B1108,data!$A$6:$M$15000,8)</f>
        <v>245000</v>
      </c>
    </row>
    <row r="1109" spans="1:4">
      <c r="A1109" s="1">
        <v>36652</v>
      </c>
      <c r="B1109" s="4">
        <v>36652</v>
      </c>
      <c r="C1109" s="12">
        <f t="shared" si="27"/>
        <v>5</v>
      </c>
      <c r="D1109" s="5">
        <f>VLOOKUP($B1109,data!$A$6:$M$15000,8)</f>
        <v>245000</v>
      </c>
    </row>
    <row r="1110" spans="1:4">
      <c r="A1110" s="1">
        <v>36653</v>
      </c>
      <c r="B1110" s="4">
        <v>36653</v>
      </c>
      <c r="C1110" s="12">
        <f t="shared" si="27"/>
        <v>5</v>
      </c>
      <c r="D1110" s="5">
        <f>VLOOKUP($B1110,data!$A$6:$M$15000,8)</f>
        <v>244000</v>
      </c>
    </row>
    <row r="1111" spans="1:4">
      <c r="A1111" s="1">
        <v>36654</v>
      </c>
      <c r="B1111" s="4">
        <v>36654</v>
      </c>
      <c r="C1111" s="12">
        <f t="shared" si="27"/>
        <v>5</v>
      </c>
      <c r="D1111" s="5">
        <f>VLOOKUP($B1111,data!$A$6:$M$15000,8)</f>
        <v>251000</v>
      </c>
    </row>
    <row r="1112" spans="1:4">
      <c r="A1112" s="1">
        <v>36655</v>
      </c>
      <c r="B1112" s="4">
        <v>36655</v>
      </c>
      <c r="C1112" s="12">
        <f t="shared" si="27"/>
        <v>5</v>
      </c>
      <c r="D1112" s="5">
        <f>VLOOKUP($B1112,data!$A$6:$M$15000,8)</f>
        <v>228000</v>
      </c>
    </row>
    <row r="1113" spans="1:4">
      <c r="A1113" s="1">
        <v>36656</v>
      </c>
      <c r="B1113" s="4">
        <v>36656</v>
      </c>
      <c r="C1113" s="12">
        <f t="shared" si="27"/>
        <v>5</v>
      </c>
      <c r="D1113" s="5">
        <f>VLOOKUP($B1113,data!$A$6:$M$15000,8)</f>
        <v>226000</v>
      </c>
    </row>
    <row r="1114" spans="1:4">
      <c r="A1114" s="1">
        <v>36657</v>
      </c>
      <c r="B1114" s="4">
        <v>36657</v>
      </c>
      <c r="C1114" s="12">
        <f t="shared" si="27"/>
        <v>5</v>
      </c>
      <c r="D1114" s="5">
        <f>VLOOKUP($B1114,data!$A$6:$M$15000,8)</f>
        <v>233000</v>
      </c>
    </row>
    <row r="1115" spans="1:4">
      <c r="A1115" s="1">
        <v>36658</v>
      </c>
      <c r="B1115" s="4">
        <v>36658</v>
      </c>
      <c r="C1115" s="12">
        <f t="shared" si="27"/>
        <v>5</v>
      </c>
      <c r="D1115" s="5">
        <f>VLOOKUP($B1115,data!$A$6:$M$15000,8)</f>
        <v>227000</v>
      </c>
    </row>
    <row r="1116" spans="1:4">
      <c r="A1116" s="1">
        <v>36659</v>
      </c>
      <c r="B1116" s="4">
        <v>36659</v>
      </c>
      <c r="C1116" s="12">
        <f t="shared" si="27"/>
        <v>5</v>
      </c>
      <c r="D1116" s="5">
        <f>VLOOKUP($B1116,data!$A$6:$M$15000,8)</f>
        <v>237000</v>
      </c>
    </row>
    <row r="1117" spans="1:4">
      <c r="A1117" s="1">
        <v>36660</v>
      </c>
      <c r="B1117" s="4">
        <v>36660</v>
      </c>
      <c r="C1117" s="12">
        <f t="shared" si="27"/>
        <v>5</v>
      </c>
      <c r="D1117" s="5">
        <f>VLOOKUP($B1117,data!$A$6:$M$15000,8)</f>
        <v>235000</v>
      </c>
    </row>
    <row r="1118" spans="1:4">
      <c r="A1118" s="1">
        <v>36661</v>
      </c>
      <c r="B1118" s="4">
        <v>36661</v>
      </c>
      <c r="C1118" s="12">
        <f t="shared" si="27"/>
        <v>5</v>
      </c>
      <c r="D1118" s="5">
        <f>VLOOKUP($B1118,data!$A$6:$M$15000,8)</f>
        <v>220000</v>
      </c>
    </row>
    <row r="1119" spans="1:4">
      <c r="A1119" s="1">
        <v>36662</v>
      </c>
      <c r="B1119" s="4">
        <v>36662</v>
      </c>
      <c r="C1119" s="12">
        <f t="shared" si="27"/>
        <v>5</v>
      </c>
      <c r="D1119" s="5">
        <f>VLOOKUP($B1119,data!$A$6:$M$15000,8)</f>
        <v>179000</v>
      </c>
    </row>
    <row r="1120" spans="1:4">
      <c r="A1120" s="1">
        <v>36663</v>
      </c>
      <c r="B1120" s="4">
        <v>36663</v>
      </c>
      <c r="C1120" s="12">
        <f t="shared" si="27"/>
        <v>5</v>
      </c>
      <c r="D1120" s="5">
        <f>VLOOKUP($B1120,data!$A$6:$M$15000,8)</f>
        <v>232000</v>
      </c>
    </row>
    <row r="1121" spans="1:4">
      <c r="A1121" s="1">
        <v>36664</v>
      </c>
      <c r="B1121" s="4">
        <v>36664</v>
      </c>
      <c r="C1121" s="12">
        <f t="shared" si="27"/>
        <v>5</v>
      </c>
      <c r="D1121" s="5">
        <f>VLOOKUP($B1121,data!$A$6:$M$15000,8)</f>
        <v>233000</v>
      </c>
    </row>
    <row r="1122" spans="1:4">
      <c r="A1122" s="1">
        <v>36665</v>
      </c>
      <c r="B1122" s="4">
        <v>36665</v>
      </c>
      <c r="C1122" s="12">
        <f t="shared" si="27"/>
        <v>5</v>
      </c>
      <c r="D1122" s="5">
        <f>VLOOKUP($B1122,data!$A$6:$M$15000,8)</f>
        <v>237000</v>
      </c>
    </row>
    <row r="1123" spans="1:4">
      <c r="A1123" s="1">
        <v>36666</v>
      </c>
      <c r="B1123" s="4">
        <v>36666</v>
      </c>
      <c r="C1123" s="12">
        <f t="shared" si="27"/>
        <v>5</v>
      </c>
      <c r="D1123" s="5">
        <f>VLOOKUP($B1123,data!$A$6:$M$15000,8)</f>
        <v>250000</v>
      </c>
    </row>
    <row r="1124" spans="1:4">
      <c r="A1124" s="1">
        <v>36667</v>
      </c>
      <c r="B1124" s="4">
        <v>36667</v>
      </c>
      <c r="C1124" s="12">
        <f t="shared" si="27"/>
        <v>5</v>
      </c>
      <c r="D1124" s="5">
        <f>VLOOKUP($B1124,data!$A$6:$M$15000,8)</f>
        <v>200000</v>
      </c>
    </row>
    <row r="1125" spans="1:4">
      <c r="A1125" s="1">
        <v>36668</v>
      </c>
      <c r="B1125" s="4">
        <v>36668</v>
      </c>
      <c r="C1125" s="12">
        <f t="shared" si="27"/>
        <v>5</v>
      </c>
      <c r="D1125" s="5">
        <f>VLOOKUP($B1125,data!$A$6:$M$15000,8)</f>
        <v>159000</v>
      </c>
    </row>
    <row r="1126" spans="1:4">
      <c r="A1126" s="1">
        <v>36669</v>
      </c>
      <c r="B1126" s="4">
        <v>36669</v>
      </c>
      <c r="C1126" s="12">
        <f t="shared" si="27"/>
        <v>5</v>
      </c>
      <c r="D1126" s="5">
        <f>VLOOKUP($B1126,data!$A$6:$M$15000,8)</f>
        <v>207000</v>
      </c>
    </row>
    <row r="1127" spans="1:4">
      <c r="A1127" s="1">
        <v>36670</v>
      </c>
      <c r="B1127" s="4">
        <v>36670</v>
      </c>
      <c r="C1127" s="12">
        <f t="shared" si="27"/>
        <v>5</v>
      </c>
      <c r="D1127" s="5">
        <f>VLOOKUP($B1127,data!$A$6:$M$15000,8)</f>
        <v>213000</v>
      </c>
    </row>
    <row r="1128" spans="1:4">
      <c r="A1128" s="1">
        <v>36671</v>
      </c>
      <c r="B1128" s="4">
        <v>36671</v>
      </c>
      <c r="C1128" s="12">
        <f t="shared" si="27"/>
        <v>5</v>
      </c>
      <c r="D1128" s="5">
        <f>VLOOKUP($B1128,data!$A$6:$M$15000,8)</f>
        <v>227000</v>
      </c>
    </row>
    <row r="1129" spans="1:4">
      <c r="A1129" s="1">
        <v>36672</v>
      </c>
      <c r="B1129" s="4">
        <v>36672</v>
      </c>
      <c r="C1129" s="12">
        <f t="shared" si="27"/>
        <v>5</v>
      </c>
      <c r="D1129" s="5">
        <f>VLOOKUP($B1129,data!$A$6:$M$15000,8)</f>
        <v>238000</v>
      </c>
    </row>
    <row r="1130" spans="1:4">
      <c r="A1130" s="1">
        <v>36673</v>
      </c>
      <c r="B1130" s="4">
        <v>36673</v>
      </c>
      <c r="C1130" s="12">
        <f t="shared" si="27"/>
        <v>5</v>
      </c>
      <c r="D1130" s="5">
        <f>VLOOKUP($B1130,data!$A$6:$M$15000,8)</f>
        <v>252000</v>
      </c>
    </row>
    <row r="1131" spans="1:4">
      <c r="A1131" s="1">
        <v>36674</v>
      </c>
      <c r="B1131" s="4">
        <v>36674</v>
      </c>
      <c r="C1131" s="12">
        <f t="shared" si="27"/>
        <v>5</v>
      </c>
      <c r="D1131" s="5">
        <f>VLOOKUP($B1131,data!$A$6:$M$15000,8)</f>
        <v>239000</v>
      </c>
    </row>
    <row r="1132" spans="1:4">
      <c r="A1132" s="1">
        <v>36675</v>
      </c>
      <c r="B1132" s="4">
        <v>36675</v>
      </c>
      <c r="C1132" s="12">
        <f t="shared" si="27"/>
        <v>5</v>
      </c>
      <c r="D1132" s="5">
        <f>VLOOKUP($B1132,data!$A$6:$M$15000,8)</f>
        <v>251000</v>
      </c>
    </row>
    <row r="1133" spans="1:4">
      <c r="A1133" s="1">
        <v>36676</v>
      </c>
      <c r="B1133" s="4">
        <v>36676</v>
      </c>
      <c r="C1133" s="12">
        <f t="shared" si="27"/>
        <v>5</v>
      </c>
      <c r="D1133" s="5">
        <f>VLOOKUP($B1133,data!$A$6:$M$15000,8)</f>
        <v>245000</v>
      </c>
    </row>
    <row r="1134" spans="1:4">
      <c r="A1134" s="1">
        <v>36677</v>
      </c>
      <c r="B1134" s="4">
        <v>36677</v>
      </c>
      <c r="C1134" s="12">
        <f t="shared" si="27"/>
        <v>5</v>
      </c>
      <c r="D1134" s="5">
        <f>VLOOKUP($B1134,data!$A$6:$M$15000,8)</f>
        <v>248000</v>
      </c>
    </row>
    <row r="1135" spans="1:4">
      <c r="A1135" s="1">
        <v>36678</v>
      </c>
      <c r="B1135" s="4">
        <v>36678</v>
      </c>
      <c r="C1135" s="12">
        <f t="shared" si="27"/>
        <v>6</v>
      </c>
      <c r="D1135" s="5">
        <f>VLOOKUP($B1135,data!$A$6:$M$15000,8)</f>
        <v>261000</v>
      </c>
    </row>
    <row r="1136" spans="1:4">
      <c r="A1136" s="1">
        <v>36679</v>
      </c>
      <c r="B1136" s="4">
        <v>36679</v>
      </c>
      <c r="C1136" s="12">
        <f t="shared" si="27"/>
        <v>6</v>
      </c>
      <c r="D1136" s="5">
        <f>VLOOKUP($B1136,data!$A$6:$M$15000,8)</f>
        <v>244000</v>
      </c>
    </row>
    <row r="1137" spans="1:4">
      <c r="A1137" s="1">
        <v>36680</v>
      </c>
      <c r="B1137" s="4">
        <v>36680</v>
      </c>
      <c r="C1137" s="12">
        <f t="shared" si="27"/>
        <v>6</v>
      </c>
      <c r="D1137" s="5">
        <f>VLOOKUP($B1137,data!$A$6:$M$15000,8)</f>
        <v>274000</v>
      </c>
    </row>
    <row r="1138" spans="1:4">
      <c r="A1138" s="1">
        <v>36681</v>
      </c>
      <c r="B1138" s="4">
        <v>36681</v>
      </c>
      <c r="C1138" s="12">
        <f t="shared" si="27"/>
        <v>6</v>
      </c>
      <c r="D1138" s="5">
        <f>VLOOKUP($B1138,data!$A$6:$M$15000,8)</f>
        <v>275000</v>
      </c>
    </row>
    <row r="1139" spans="1:4">
      <c r="A1139" s="1">
        <v>36682</v>
      </c>
      <c r="B1139" s="4">
        <v>36682</v>
      </c>
      <c r="C1139" s="12">
        <f t="shared" si="27"/>
        <v>6</v>
      </c>
      <c r="D1139" s="5">
        <f>VLOOKUP($B1139,data!$A$6:$M$15000,8)</f>
        <v>275000</v>
      </c>
    </row>
    <row r="1140" spans="1:4">
      <c r="A1140" s="1">
        <v>36683</v>
      </c>
      <c r="B1140" s="4">
        <v>36683</v>
      </c>
      <c r="C1140" s="12">
        <f t="shared" si="27"/>
        <v>6</v>
      </c>
      <c r="D1140" s="5">
        <f>VLOOKUP($B1140,data!$A$6:$M$15000,8)</f>
        <v>285000</v>
      </c>
    </row>
    <row r="1141" spans="1:4">
      <c r="A1141" s="1">
        <v>36684</v>
      </c>
      <c r="B1141" s="4">
        <v>36684</v>
      </c>
      <c r="C1141" s="12">
        <f t="shared" si="27"/>
        <v>6</v>
      </c>
      <c r="D1141" s="5">
        <f>VLOOKUP($B1141,data!$A$6:$M$15000,8)</f>
        <v>283000</v>
      </c>
    </row>
    <row r="1142" spans="1:4">
      <c r="A1142" s="1">
        <v>36685</v>
      </c>
      <c r="B1142" s="4">
        <v>36685</v>
      </c>
      <c r="C1142" s="12">
        <f t="shared" si="27"/>
        <v>6</v>
      </c>
      <c r="D1142" s="5">
        <f>VLOOKUP($B1142,data!$A$6:$M$15000,8)</f>
        <v>288000</v>
      </c>
    </row>
    <row r="1143" spans="1:4">
      <c r="A1143" s="1">
        <v>36686</v>
      </c>
      <c r="B1143" s="4">
        <v>36686</v>
      </c>
      <c r="C1143" s="12">
        <f t="shared" si="27"/>
        <v>6</v>
      </c>
      <c r="D1143" s="5">
        <f>VLOOKUP($B1143,data!$A$6:$M$15000,8)</f>
        <v>294000</v>
      </c>
    </row>
    <row r="1144" spans="1:4">
      <c r="A1144" s="1">
        <v>36687</v>
      </c>
      <c r="B1144" s="4">
        <v>36687</v>
      </c>
      <c r="C1144" s="12">
        <f t="shared" si="27"/>
        <v>6</v>
      </c>
      <c r="D1144" s="5">
        <f>VLOOKUP($B1144,data!$A$6:$M$15000,8)</f>
        <v>294000</v>
      </c>
    </row>
    <row r="1145" spans="1:4">
      <c r="A1145" s="1">
        <v>36688</v>
      </c>
      <c r="B1145" s="4">
        <v>36688</v>
      </c>
      <c r="C1145" s="12">
        <f t="shared" si="27"/>
        <v>6</v>
      </c>
      <c r="D1145" s="5">
        <f>VLOOKUP($B1145,data!$A$6:$M$15000,8)</f>
        <v>297000</v>
      </c>
    </row>
    <row r="1146" spans="1:4">
      <c r="A1146" s="1">
        <v>36689</v>
      </c>
      <c r="B1146" s="4">
        <v>36689</v>
      </c>
      <c r="C1146" s="12">
        <f t="shared" si="27"/>
        <v>6</v>
      </c>
      <c r="D1146" s="5">
        <f>VLOOKUP($B1146,data!$A$6:$M$15000,8)</f>
        <v>274000</v>
      </c>
    </row>
    <row r="1147" spans="1:4">
      <c r="A1147" s="1">
        <v>36690</v>
      </c>
      <c r="B1147" s="4">
        <v>36690</v>
      </c>
      <c r="C1147" s="12">
        <f t="shared" si="27"/>
        <v>6</v>
      </c>
      <c r="D1147" s="5">
        <f>VLOOKUP($B1147,data!$A$6:$M$15000,8)</f>
        <v>280000</v>
      </c>
    </row>
    <row r="1148" spans="1:4">
      <c r="A1148" s="1">
        <v>36691</v>
      </c>
      <c r="B1148" s="4">
        <v>36691</v>
      </c>
      <c r="C1148" s="12">
        <f t="shared" si="27"/>
        <v>6</v>
      </c>
      <c r="D1148" s="5">
        <f>VLOOKUP($B1148,data!$A$6:$M$15000,8)</f>
        <v>266000</v>
      </c>
    </row>
    <row r="1149" spans="1:4">
      <c r="A1149" s="1">
        <v>36692</v>
      </c>
      <c r="B1149" s="4">
        <v>36692</v>
      </c>
      <c r="C1149" s="12">
        <f t="shared" si="27"/>
        <v>6</v>
      </c>
      <c r="D1149" s="5">
        <f>VLOOKUP($B1149,data!$A$6:$M$15000,8)</f>
        <v>241000</v>
      </c>
    </row>
    <row r="1150" spans="1:4">
      <c r="A1150" s="1">
        <v>36693</v>
      </c>
      <c r="B1150" s="4">
        <v>36693</v>
      </c>
      <c r="C1150" s="12">
        <f t="shared" si="27"/>
        <v>6</v>
      </c>
      <c r="D1150" s="5">
        <f>VLOOKUP($B1150,data!$A$6:$M$15000,8)</f>
        <v>230000</v>
      </c>
    </row>
    <row r="1151" spans="1:4">
      <c r="A1151" s="1">
        <v>36694</v>
      </c>
      <c r="B1151" s="4">
        <v>36694</v>
      </c>
      <c r="C1151" s="12">
        <f t="shared" si="27"/>
        <v>6</v>
      </c>
      <c r="D1151" s="5">
        <f>VLOOKUP($B1151,data!$A$6:$M$15000,8)</f>
        <v>218000</v>
      </c>
    </row>
    <row r="1152" spans="1:4">
      <c r="A1152" s="1">
        <v>36695</v>
      </c>
      <c r="B1152" s="4">
        <v>36695</v>
      </c>
      <c r="C1152" s="12">
        <f t="shared" si="27"/>
        <v>6</v>
      </c>
      <c r="D1152" s="5">
        <f>VLOOKUP($B1152,data!$A$6:$M$15000,8)</f>
        <v>267000</v>
      </c>
    </row>
    <row r="1153" spans="1:4">
      <c r="A1153" s="1">
        <v>36696</v>
      </c>
      <c r="B1153" s="4">
        <v>36696</v>
      </c>
      <c r="C1153" s="12">
        <f t="shared" si="27"/>
        <v>6</v>
      </c>
      <c r="D1153" s="5">
        <f>VLOOKUP($B1153,data!$A$6:$M$15000,8)</f>
        <v>249000</v>
      </c>
    </row>
    <row r="1154" spans="1:4">
      <c r="A1154" s="1">
        <v>36697</v>
      </c>
      <c r="B1154" s="4">
        <v>36697</v>
      </c>
      <c r="C1154" s="12">
        <f t="shared" si="27"/>
        <v>6</v>
      </c>
      <c r="D1154" s="5">
        <f>VLOOKUP($B1154,data!$A$6:$M$15000,8)</f>
        <v>254000</v>
      </c>
    </row>
    <row r="1155" spans="1:4">
      <c r="A1155" s="1">
        <v>36698</v>
      </c>
      <c r="B1155" s="4">
        <v>36698</v>
      </c>
      <c r="C1155" s="12">
        <f t="shared" si="27"/>
        <v>6</v>
      </c>
      <c r="D1155" s="5">
        <f>VLOOKUP($B1155,data!$A$6:$M$15000,8)</f>
        <v>242000</v>
      </c>
    </row>
    <row r="1156" spans="1:4">
      <c r="A1156" s="1">
        <v>36699</v>
      </c>
      <c r="B1156" s="4">
        <v>36699</v>
      </c>
      <c r="C1156" s="12">
        <f t="shared" si="27"/>
        <v>6</v>
      </c>
      <c r="D1156" s="5">
        <f>VLOOKUP($B1156,data!$A$6:$M$15000,8)</f>
        <v>235000</v>
      </c>
    </row>
    <row r="1157" spans="1:4">
      <c r="A1157" s="1">
        <v>36700</v>
      </c>
      <c r="B1157" s="4">
        <v>36700</v>
      </c>
      <c r="C1157" s="12">
        <f t="shared" si="27"/>
        <v>6</v>
      </c>
      <c r="D1157" s="5">
        <f>VLOOKUP($B1157,data!$A$6:$M$15000,8)</f>
        <v>247000</v>
      </c>
    </row>
    <row r="1158" spans="1:4">
      <c r="A1158" s="1">
        <v>36701</v>
      </c>
      <c r="B1158" s="4">
        <v>36701</v>
      </c>
      <c r="C1158" s="12">
        <f t="shared" si="27"/>
        <v>6</v>
      </c>
      <c r="D1158" s="5">
        <f>VLOOKUP($B1158,data!$A$6:$M$15000,8)</f>
        <v>264000</v>
      </c>
    </row>
    <row r="1159" spans="1:4">
      <c r="A1159" s="1">
        <v>36702</v>
      </c>
      <c r="B1159" s="4">
        <v>36702</v>
      </c>
      <c r="C1159" s="12">
        <f t="shared" si="27"/>
        <v>6</v>
      </c>
      <c r="D1159" s="5">
        <f>VLOOKUP($B1159,data!$A$6:$M$15000,8)</f>
        <v>276000</v>
      </c>
    </row>
    <row r="1160" spans="1:4">
      <c r="A1160" s="1">
        <v>36703</v>
      </c>
      <c r="B1160" s="4">
        <v>36703</v>
      </c>
      <c r="C1160" s="12">
        <f t="shared" ref="C1160:C1223" si="28">IF(B1160&lt;&gt;"",MONTH(B1160),0)</f>
        <v>6</v>
      </c>
      <c r="D1160" s="5">
        <f>VLOOKUP($B1160,data!$A$6:$M$15000,8)</f>
        <v>246000</v>
      </c>
    </row>
    <row r="1161" spans="1:4">
      <c r="A1161" s="1">
        <v>36704</v>
      </c>
      <c r="B1161" s="4">
        <v>36704</v>
      </c>
      <c r="C1161" s="12">
        <f t="shared" si="28"/>
        <v>6</v>
      </c>
      <c r="D1161" s="5">
        <f>VLOOKUP($B1161,data!$A$6:$M$15000,8)</f>
        <v>219000</v>
      </c>
    </row>
    <row r="1162" spans="1:4">
      <c r="A1162" s="1">
        <v>36705</v>
      </c>
      <c r="B1162" s="4">
        <v>36705</v>
      </c>
      <c r="C1162" s="12">
        <f t="shared" si="28"/>
        <v>6</v>
      </c>
      <c r="D1162" s="5">
        <f>VLOOKUP($B1162,data!$A$6:$M$15000,8)</f>
        <v>172000</v>
      </c>
    </row>
    <row r="1163" spans="1:4">
      <c r="A1163" s="1">
        <v>36706</v>
      </c>
      <c r="B1163" s="4">
        <v>36706</v>
      </c>
      <c r="C1163" s="12">
        <f t="shared" si="28"/>
        <v>6</v>
      </c>
      <c r="D1163" s="5">
        <f>VLOOKUP($B1163,data!$A$6:$M$15000,8)</f>
        <v>156000</v>
      </c>
    </row>
    <row r="1164" spans="1:4">
      <c r="A1164" s="1">
        <v>36707</v>
      </c>
      <c r="B1164" s="4">
        <v>36707</v>
      </c>
      <c r="C1164" s="12">
        <f t="shared" si="28"/>
        <v>6</v>
      </c>
      <c r="D1164" s="5">
        <f>VLOOKUP($B1164,data!$A$6:$M$15000,8)</f>
        <v>156000</v>
      </c>
    </row>
    <row r="1165" spans="1:4">
      <c r="A1165" s="1">
        <v>36708</v>
      </c>
      <c r="B1165" s="4">
        <v>36708</v>
      </c>
      <c r="C1165" s="12">
        <f t="shared" si="28"/>
        <v>7</v>
      </c>
      <c r="D1165" s="5">
        <f>VLOOKUP($B1165,data!$A$6:$M$15000,8)</f>
        <v>227000</v>
      </c>
    </row>
    <row r="1166" spans="1:4">
      <c r="A1166" s="1">
        <v>36709</v>
      </c>
      <c r="B1166" s="4">
        <v>36709</v>
      </c>
      <c r="C1166" s="12">
        <f t="shared" si="28"/>
        <v>7</v>
      </c>
      <c r="D1166" s="5">
        <f>VLOOKUP($B1166,data!$A$6:$M$15000,8)</f>
        <v>270000</v>
      </c>
    </row>
    <row r="1167" spans="1:4">
      <c r="A1167" s="1">
        <v>36710</v>
      </c>
      <c r="B1167" s="4">
        <v>36710</v>
      </c>
      <c r="C1167" s="12">
        <f t="shared" si="28"/>
        <v>7</v>
      </c>
      <c r="D1167" s="5">
        <f>VLOOKUP($B1167,data!$A$6:$M$15000,8)</f>
        <v>263000</v>
      </c>
    </row>
    <row r="1168" spans="1:4">
      <c r="A1168" s="1">
        <v>36711</v>
      </c>
      <c r="B1168" s="4">
        <v>36711</v>
      </c>
      <c r="C1168" s="12">
        <f t="shared" si="28"/>
        <v>7</v>
      </c>
      <c r="D1168" s="5">
        <f>VLOOKUP($B1168,data!$A$6:$M$15000,8)</f>
        <v>263000</v>
      </c>
    </row>
    <row r="1169" spans="1:4">
      <c r="A1169" s="1">
        <v>36712</v>
      </c>
      <c r="B1169" s="4">
        <v>36712</v>
      </c>
      <c r="C1169" s="12">
        <f t="shared" si="28"/>
        <v>7</v>
      </c>
      <c r="D1169" s="5">
        <f>VLOOKUP($B1169,data!$A$6:$M$15000,8)</f>
        <v>249000</v>
      </c>
    </row>
    <row r="1170" spans="1:4">
      <c r="A1170" s="1">
        <v>36713</v>
      </c>
      <c r="B1170" s="4">
        <v>36713</v>
      </c>
      <c r="C1170" s="12">
        <f t="shared" si="28"/>
        <v>7</v>
      </c>
      <c r="D1170" s="5">
        <f>VLOOKUP($B1170,data!$A$6:$M$15000,8)</f>
        <v>263000</v>
      </c>
    </row>
    <row r="1171" spans="1:4">
      <c r="A1171" s="1">
        <v>36714</v>
      </c>
      <c r="B1171" s="4">
        <v>36714</v>
      </c>
      <c r="C1171" s="12">
        <f t="shared" si="28"/>
        <v>7</v>
      </c>
      <c r="D1171" s="5">
        <f>VLOOKUP($B1171,data!$A$6:$M$15000,8)</f>
        <v>257000</v>
      </c>
    </row>
    <row r="1172" spans="1:4">
      <c r="A1172" s="1">
        <v>36715</v>
      </c>
      <c r="B1172" s="4">
        <v>36715</v>
      </c>
      <c r="C1172" s="12">
        <f t="shared" si="28"/>
        <v>7</v>
      </c>
      <c r="D1172" s="5">
        <f>VLOOKUP($B1172,data!$A$6:$M$15000,8)</f>
        <v>276000</v>
      </c>
    </row>
    <row r="1173" spans="1:4">
      <c r="A1173" s="1">
        <v>36716</v>
      </c>
      <c r="B1173" s="4">
        <v>36716</v>
      </c>
      <c r="C1173" s="12">
        <f t="shared" si="28"/>
        <v>7</v>
      </c>
      <c r="D1173" s="5">
        <f>VLOOKUP($B1173,data!$A$6:$M$15000,8)</f>
        <v>259000</v>
      </c>
    </row>
    <row r="1174" spans="1:4">
      <c r="A1174" s="1">
        <v>36717</v>
      </c>
      <c r="B1174" s="4">
        <v>36717</v>
      </c>
      <c r="C1174" s="12">
        <f t="shared" si="28"/>
        <v>7</v>
      </c>
      <c r="D1174" s="5">
        <f>VLOOKUP($B1174,data!$A$6:$M$15000,8)</f>
        <v>230000</v>
      </c>
    </row>
    <row r="1175" spans="1:4">
      <c r="A1175" s="1">
        <v>36718</v>
      </c>
      <c r="B1175" s="4">
        <v>36718</v>
      </c>
      <c r="C1175" s="12">
        <f t="shared" si="28"/>
        <v>7</v>
      </c>
      <c r="D1175" s="5">
        <f>VLOOKUP($B1175,data!$A$6:$M$15000,8)</f>
        <v>211000</v>
      </c>
    </row>
    <row r="1176" spans="1:4">
      <c r="A1176" s="1">
        <v>36719</v>
      </c>
      <c r="B1176" s="4">
        <v>36719</v>
      </c>
      <c r="C1176" s="12">
        <f t="shared" si="28"/>
        <v>7</v>
      </c>
      <c r="D1176" s="5">
        <f>VLOOKUP($B1176,data!$A$6:$M$15000,8)</f>
        <v>246000</v>
      </c>
    </row>
    <row r="1177" spans="1:4">
      <c r="A1177" s="1">
        <v>36720</v>
      </c>
      <c r="B1177" s="4">
        <v>36720</v>
      </c>
      <c r="C1177" s="12">
        <f t="shared" si="28"/>
        <v>7</v>
      </c>
      <c r="D1177" s="5">
        <f>VLOOKUP($B1177,data!$A$6:$M$15000,8)</f>
        <v>253000</v>
      </c>
    </row>
    <row r="1178" spans="1:4">
      <c r="A1178" s="1">
        <v>36721</v>
      </c>
      <c r="B1178" s="4">
        <v>36721</v>
      </c>
      <c r="C1178" s="12">
        <f t="shared" si="28"/>
        <v>7</v>
      </c>
      <c r="D1178" s="5">
        <f>VLOOKUP($B1178,data!$A$6:$M$15000,8)</f>
        <v>239000</v>
      </c>
    </row>
    <row r="1179" spans="1:4">
      <c r="A1179" s="1">
        <v>36722</v>
      </c>
      <c r="B1179" s="4">
        <v>36722</v>
      </c>
      <c r="C1179" s="12">
        <f t="shared" si="28"/>
        <v>7</v>
      </c>
      <c r="D1179" s="5">
        <f>VLOOKUP($B1179,data!$A$6:$M$15000,8)</f>
        <v>237000</v>
      </c>
    </row>
    <row r="1180" spans="1:4">
      <c r="A1180" s="1">
        <v>36723</v>
      </c>
      <c r="B1180" s="4">
        <v>36723</v>
      </c>
      <c r="C1180" s="12">
        <f t="shared" si="28"/>
        <v>7</v>
      </c>
      <c r="D1180" s="5">
        <f>VLOOKUP($B1180,data!$A$6:$M$15000,8)</f>
        <v>239000</v>
      </c>
    </row>
    <row r="1181" spans="1:4">
      <c r="A1181" s="1">
        <v>36724</v>
      </c>
      <c r="B1181" s="4">
        <v>36724</v>
      </c>
      <c r="C1181" s="12">
        <f t="shared" si="28"/>
        <v>7</v>
      </c>
      <c r="D1181" s="5">
        <f>VLOOKUP($B1181,data!$A$6:$M$15000,8)</f>
        <v>225000</v>
      </c>
    </row>
    <row r="1182" spans="1:4">
      <c r="A1182" s="1">
        <v>36725</v>
      </c>
      <c r="B1182" s="4">
        <v>36725</v>
      </c>
      <c r="C1182" s="12">
        <f t="shared" si="28"/>
        <v>7</v>
      </c>
      <c r="D1182" s="5">
        <f>VLOOKUP($B1182,data!$A$6:$M$15000,8)</f>
        <v>260000</v>
      </c>
    </row>
    <row r="1183" spans="1:4">
      <c r="A1183" s="1">
        <v>36726</v>
      </c>
      <c r="B1183" s="4">
        <v>36726</v>
      </c>
      <c r="C1183" s="12">
        <f t="shared" si="28"/>
        <v>7</v>
      </c>
      <c r="D1183" s="5">
        <f>VLOOKUP($B1183,data!$A$6:$M$15000,8)</f>
        <v>249000</v>
      </c>
    </row>
    <row r="1184" spans="1:4">
      <c r="A1184" s="1">
        <v>36727</v>
      </c>
      <c r="B1184" s="4">
        <v>36727</v>
      </c>
      <c r="C1184" s="12">
        <f t="shared" si="28"/>
        <v>7</v>
      </c>
      <c r="D1184" s="5">
        <f>VLOOKUP($B1184,data!$A$6:$M$15000,8)</f>
        <v>192000</v>
      </c>
    </row>
    <row r="1185" spans="1:4">
      <c r="A1185" s="1">
        <v>36728</v>
      </c>
      <c r="B1185" s="4">
        <v>36728</v>
      </c>
      <c r="C1185" s="12">
        <f t="shared" si="28"/>
        <v>7</v>
      </c>
      <c r="D1185" s="5">
        <f>VLOOKUP($B1185,data!$A$6:$M$15000,8)</f>
        <v>171000</v>
      </c>
    </row>
    <row r="1186" spans="1:4">
      <c r="A1186" s="1">
        <v>36729</v>
      </c>
      <c r="B1186" s="4">
        <v>36729</v>
      </c>
      <c r="C1186" s="12">
        <f t="shared" si="28"/>
        <v>7</v>
      </c>
      <c r="D1186" s="5">
        <f>VLOOKUP($B1186,data!$A$6:$M$15000,8)</f>
        <v>258000</v>
      </c>
    </row>
    <row r="1187" spans="1:4">
      <c r="A1187" s="1">
        <v>36730</v>
      </c>
      <c r="B1187" s="4">
        <v>36730</v>
      </c>
      <c r="C1187" s="12">
        <f t="shared" si="28"/>
        <v>7</v>
      </c>
      <c r="D1187" s="5">
        <f>VLOOKUP($B1187,data!$A$6:$M$15000,8)</f>
        <v>242000</v>
      </c>
    </row>
    <row r="1188" spans="1:4">
      <c r="A1188" s="1">
        <v>36731</v>
      </c>
      <c r="B1188" s="4">
        <v>36731</v>
      </c>
      <c r="C1188" s="12">
        <f t="shared" si="28"/>
        <v>7</v>
      </c>
      <c r="D1188" s="5">
        <f>VLOOKUP($B1188,data!$A$6:$M$15000,8)</f>
        <v>229000</v>
      </c>
    </row>
    <row r="1189" spans="1:4">
      <c r="A1189" s="1">
        <v>36732</v>
      </c>
      <c r="B1189" s="4">
        <v>36732</v>
      </c>
      <c r="C1189" s="12">
        <f t="shared" si="28"/>
        <v>7</v>
      </c>
      <c r="D1189" s="5">
        <f>VLOOKUP($B1189,data!$A$6:$M$15000,8)</f>
        <v>212000</v>
      </c>
    </row>
    <row r="1190" spans="1:4">
      <c r="A1190" s="1">
        <v>36733</v>
      </c>
      <c r="B1190" s="4">
        <v>36733</v>
      </c>
      <c r="C1190" s="12">
        <f t="shared" si="28"/>
        <v>7</v>
      </c>
      <c r="D1190" s="5">
        <f>VLOOKUP($B1190,data!$A$6:$M$15000,8)</f>
        <v>253000</v>
      </c>
    </row>
    <row r="1191" spans="1:4">
      <c r="A1191" s="1">
        <v>36734</v>
      </c>
      <c r="B1191" s="4">
        <v>36734</v>
      </c>
      <c r="C1191" s="12">
        <f t="shared" si="28"/>
        <v>7</v>
      </c>
      <c r="D1191" s="5">
        <f>VLOOKUP($B1191,data!$A$6:$M$15000,8)</f>
        <v>267000</v>
      </c>
    </row>
    <row r="1192" spans="1:4">
      <c r="A1192" s="1">
        <v>36735</v>
      </c>
      <c r="B1192" s="4">
        <v>36735</v>
      </c>
      <c r="C1192" s="12">
        <f t="shared" si="28"/>
        <v>7</v>
      </c>
      <c r="D1192" s="5">
        <f>VLOOKUP($B1192,data!$A$6:$M$15000,8)</f>
        <v>275000</v>
      </c>
    </row>
    <row r="1193" spans="1:4">
      <c r="A1193" s="1">
        <v>36736</v>
      </c>
      <c r="B1193" s="4">
        <v>36736</v>
      </c>
      <c r="C1193" s="12">
        <f t="shared" si="28"/>
        <v>7</v>
      </c>
      <c r="D1193" s="5">
        <f>VLOOKUP($B1193,data!$A$6:$M$15000,8)</f>
        <v>289000</v>
      </c>
    </row>
    <row r="1194" spans="1:4">
      <c r="A1194" s="1">
        <v>36737</v>
      </c>
      <c r="B1194" s="4">
        <v>36737</v>
      </c>
      <c r="C1194" s="12">
        <f t="shared" si="28"/>
        <v>7</v>
      </c>
      <c r="D1194" s="5">
        <f>VLOOKUP($B1194,data!$A$6:$M$15000,8)</f>
        <v>277000</v>
      </c>
    </row>
    <row r="1195" spans="1:4">
      <c r="A1195" s="1">
        <v>36738</v>
      </c>
      <c r="B1195" s="4">
        <v>36738</v>
      </c>
      <c r="C1195" s="12">
        <f t="shared" si="28"/>
        <v>7</v>
      </c>
      <c r="D1195" s="5">
        <f>VLOOKUP($B1195,data!$A$6:$M$15000,8)</f>
        <v>265000</v>
      </c>
    </row>
    <row r="1196" spans="1:4">
      <c r="A1196" s="1">
        <v>36739</v>
      </c>
      <c r="B1196" s="4">
        <v>36739</v>
      </c>
      <c r="C1196" s="12">
        <f t="shared" si="28"/>
        <v>8</v>
      </c>
      <c r="D1196" s="5">
        <f>VLOOKUP($B1196,data!$A$6:$M$15000,8)</f>
        <v>241000</v>
      </c>
    </row>
    <row r="1197" spans="1:4">
      <c r="A1197" s="1">
        <v>36740</v>
      </c>
      <c r="B1197" s="4">
        <v>36740</v>
      </c>
      <c r="C1197" s="12">
        <f t="shared" si="28"/>
        <v>8</v>
      </c>
      <c r="D1197" s="5">
        <f>VLOOKUP($B1197,data!$A$6:$M$15000,8)</f>
        <v>257000</v>
      </c>
    </row>
    <row r="1198" spans="1:4">
      <c r="A1198" s="1">
        <v>36741</v>
      </c>
      <c r="B1198" s="4">
        <v>36741</v>
      </c>
      <c r="C1198" s="12">
        <f t="shared" si="28"/>
        <v>8</v>
      </c>
      <c r="D1198" s="5">
        <f>VLOOKUP($B1198,data!$A$6:$M$15000,8)</f>
        <v>263000</v>
      </c>
    </row>
    <row r="1199" spans="1:4">
      <c r="A1199" s="1">
        <v>36742</v>
      </c>
      <c r="B1199" s="4">
        <v>36742</v>
      </c>
      <c r="C1199" s="12">
        <f t="shared" si="28"/>
        <v>8</v>
      </c>
      <c r="D1199" s="5">
        <f>VLOOKUP($B1199,data!$A$6:$M$15000,8)</f>
        <v>263000</v>
      </c>
    </row>
    <row r="1200" spans="1:4">
      <c r="A1200" s="1">
        <v>36743</v>
      </c>
      <c r="B1200" s="4">
        <v>36743</v>
      </c>
      <c r="C1200" s="12">
        <f t="shared" si="28"/>
        <v>8</v>
      </c>
      <c r="D1200" s="5">
        <f>VLOOKUP($B1200,data!$A$6:$M$15000,8)</f>
        <v>281000</v>
      </c>
    </row>
    <row r="1201" spans="1:4">
      <c r="A1201" s="1">
        <v>36744</v>
      </c>
      <c r="B1201" s="4">
        <v>36744</v>
      </c>
      <c r="C1201" s="12">
        <f t="shared" si="28"/>
        <v>8</v>
      </c>
      <c r="D1201" s="5">
        <f>VLOOKUP($B1201,data!$A$6:$M$15000,8)</f>
        <v>290000</v>
      </c>
    </row>
    <row r="1202" spans="1:4">
      <c r="A1202" s="1">
        <v>36745</v>
      </c>
      <c r="B1202" s="4">
        <v>36745</v>
      </c>
      <c r="C1202" s="12">
        <f t="shared" si="28"/>
        <v>8</v>
      </c>
      <c r="D1202" s="5">
        <f>VLOOKUP($B1202,data!$A$6:$M$15000,8)</f>
        <v>283000</v>
      </c>
    </row>
    <row r="1203" spans="1:4">
      <c r="A1203" s="1">
        <v>36746</v>
      </c>
      <c r="B1203" s="4">
        <v>36746</v>
      </c>
      <c r="C1203" s="12">
        <f t="shared" si="28"/>
        <v>8</v>
      </c>
      <c r="D1203" s="5">
        <f>VLOOKUP($B1203,data!$A$6:$M$15000,8)</f>
        <v>274000</v>
      </c>
    </row>
    <row r="1204" spans="1:4">
      <c r="A1204" s="1">
        <v>36747</v>
      </c>
      <c r="B1204" s="4">
        <v>36747</v>
      </c>
      <c r="C1204" s="12">
        <f t="shared" si="28"/>
        <v>8</v>
      </c>
      <c r="D1204" s="5">
        <f>VLOOKUP($B1204,data!$A$6:$M$15000,8)</f>
        <v>271000</v>
      </c>
    </row>
    <row r="1205" spans="1:4">
      <c r="A1205" s="1">
        <v>36748</v>
      </c>
      <c r="B1205" s="4">
        <v>36748</v>
      </c>
      <c r="C1205" s="12">
        <f t="shared" si="28"/>
        <v>8</v>
      </c>
      <c r="D1205" s="5">
        <f>VLOOKUP($B1205,data!$A$6:$M$15000,8)</f>
        <v>271000</v>
      </c>
    </row>
    <row r="1206" spans="1:4">
      <c r="A1206" s="1">
        <v>36749</v>
      </c>
      <c r="B1206" s="4">
        <v>36749</v>
      </c>
      <c r="C1206" s="12">
        <f t="shared" si="28"/>
        <v>8</v>
      </c>
      <c r="D1206" s="5">
        <f>VLOOKUP($B1206,data!$A$6:$M$15000,8)</f>
        <v>280000</v>
      </c>
    </row>
    <row r="1207" spans="1:4">
      <c r="A1207" s="1">
        <v>36750</v>
      </c>
      <c r="B1207" s="4">
        <v>36750</v>
      </c>
      <c r="C1207" s="12">
        <f t="shared" si="28"/>
        <v>8</v>
      </c>
      <c r="D1207" s="5">
        <f>VLOOKUP($B1207,data!$A$6:$M$15000,8)</f>
        <v>276000</v>
      </c>
    </row>
    <row r="1208" spans="1:4">
      <c r="A1208" s="1">
        <v>36751</v>
      </c>
      <c r="B1208" s="4">
        <v>36751</v>
      </c>
      <c r="C1208" s="12">
        <f t="shared" si="28"/>
        <v>8</v>
      </c>
      <c r="D1208" s="5">
        <f>VLOOKUP($B1208,data!$A$6:$M$15000,8)</f>
        <v>269000</v>
      </c>
    </row>
    <row r="1209" spans="1:4">
      <c r="A1209" s="1">
        <v>36752</v>
      </c>
      <c r="B1209" s="4">
        <v>36752</v>
      </c>
      <c r="C1209" s="12">
        <f t="shared" si="28"/>
        <v>8</v>
      </c>
      <c r="D1209" s="5">
        <f>VLOOKUP($B1209,data!$A$6:$M$15000,8)</f>
        <v>270000</v>
      </c>
    </row>
    <row r="1210" spans="1:4">
      <c r="A1210" s="1">
        <v>36753</v>
      </c>
      <c r="B1210" s="4">
        <v>36753</v>
      </c>
      <c r="C1210" s="12">
        <f t="shared" si="28"/>
        <v>8</v>
      </c>
      <c r="D1210" s="5">
        <f>VLOOKUP($B1210,data!$A$6:$M$15000,8)</f>
        <v>258000</v>
      </c>
    </row>
    <row r="1211" spans="1:4">
      <c r="A1211" s="1">
        <v>36754</v>
      </c>
      <c r="B1211" s="4">
        <v>36754</v>
      </c>
      <c r="C1211" s="12">
        <f t="shared" si="28"/>
        <v>8</v>
      </c>
      <c r="D1211" s="5">
        <f>VLOOKUP($B1211,data!$A$6:$M$15000,8)</f>
        <v>285000</v>
      </c>
    </row>
    <row r="1212" spans="1:4">
      <c r="A1212" s="1">
        <v>36755</v>
      </c>
      <c r="B1212" s="4">
        <v>36755</v>
      </c>
      <c r="C1212" s="12">
        <f t="shared" si="28"/>
        <v>8</v>
      </c>
      <c r="D1212" s="5">
        <f>VLOOKUP($B1212,data!$A$6:$M$15000,8)</f>
        <v>283000</v>
      </c>
    </row>
    <row r="1213" spans="1:4">
      <c r="A1213" s="1">
        <v>36756</v>
      </c>
      <c r="B1213" s="4">
        <v>36756</v>
      </c>
      <c r="C1213" s="12">
        <f t="shared" si="28"/>
        <v>8</v>
      </c>
      <c r="D1213" s="5">
        <f>VLOOKUP($B1213,data!$A$6:$M$15000,8)</f>
        <v>278000</v>
      </c>
    </row>
    <row r="1214" spans="1:4">
      <c r="A1214" s="1">
        <v>36757</v>
      </c>
      <c r="B1214" s="4">
        <v>36757</v>
      </c>
      <c r="C1214" s="12">
        <f t="shared" si="28"/>
        <v>8</v>
      </c>
      <c r="D1214" s="5">
        <f>VLOOKUP($B1214,data!$A$6:$M$15000,8)</f>
        <v>282000</v>
      </c>
    </row>
    <row r="1215" spans="1:4">
      <c r="A1215" s="1">
        <v>36758</v>
      </c>
      <c r="B1215" s="4">
        <v>36758</v>
      </c>
      <c r="C1215" s="12">
        <f t="shared" si="28"/>
        <v>8</v>
      </c>
      <c r="D1215" s="5">
        <f>VLOOKUP($B1215,data!$A$6:$M$15000,8)</f>
        <v>258000</v>
      </c>
    </row>
    <row r="1216" spans="1:4">
      <c r="A1216" s="1">
        <v>36759</v>
      </c>
      <c r="B1216" s="4">
        <v>36759</v>
      </c>
      <c r="C1216" s="12">
        <f t="shared" si="28"/>
        <v>8</v>
      </c>
      <c r="D1216" s="5">
        <f>VLOOKUP($B1216,data!$A$6:$M$15000,8)</f>
        <v>276000</v>
      </c>
    </row>
    <row r="1217" spans="1:4">
      <c r="A1217" s="1">
        <v>36760</v>
      </c>
      <c r="B1217" s="4">
        <v>36760</v>
      </c>
      <c r="C1217" s="12">
        <f t="shared" si="28"/>
        <v>8</v>
      </c>
      <c r="D1217" s="5">
        <f>VLOOKUP($B1217,data!$A$6:$M$15000,8)</f>
        <v>282000</v>
      </c>
    </row>
    <row r="1218" spans="1:4">
      <c r="A1218" s="1">
        <v>36761</v>
      </c>
      <c r="B1218" s="4">
        <v>36761</v>
      </c>
      <c r="C1218" s="12">
        <f t="shared" si="28"/>
        <v>8</v>
      </c>
      <c r="D1218" s="5">
        <f>VLOOKUP($B1218,data!$A$6:$M$15000,8)</f>
        <v>281000</v>
      </c>
    </row>
    <row r="1219" spans="1:4">
      <c r="A1219" s="1">
        <v>36762</v>
      </c>
      <c r="B1219" s="4">
        <v>36762</v>
      </c>
      <c r="C1219" s="12">
        <f t="shared" si="28"/>
        <v>8</v>
      </c>
      <c r="D1219" s="5">
        <f>VLOOKUP($B1219,data!$A$6:$M$15000,8)</f>
        <v>258000</v>
      </c>
    </row>
    <row r="1220" spans="1:4">
      <c r="A1220" s="1">
        <v>36763</v>
      </c>
      <c r="B1220" s="4">
        <v>36763</v>
      </c>
      <c r="C1220" s="12">
        <f t="shared" si="28"/>
        <v>8</v>
      </c>
      <c r="D1220" s="5">
        <f>VLOOKUP($B1220,data!$A$6:$M$15000,8)</f>
        <v>260000</v>
      </c>
    </row>
    <row r="1221" spans="1:4">
      <c r="A1221" s="1">
        <v>36764</v>
      </c>
      <c r="B1221" s="4">
        <v>36764</v>
      </c>
      <c r="C1221" s="12">
        <f t="shared" si="28"/>
        <v>8</v>
      </c>
      <c r="D1221" s="5">
        <f>VLOOKUP($B1221,data!$A$6:$M$15000,8)</f>
        <v>263000</v>
      </c>
    </row>
    <row r="1222" spans="1:4">
      <c r="A1222" s="1">
        <v>36765</v>
      </c>
      <c r="B1222" s="4">
        <v>36765</v>
      </c>
      <c r="C1222" s="12">
        <f t="shared" si="28"/>
        <v>8</v>
      </c>
      <c r="D1222" s="5">
        <f>VLOOKUP($B1222,data!$A$6:$M$15000,8)</f>
        <v>262000</v>
      </c>
    </row>
    <row r="1223" spans="1:4">
      <c r="A1223" s="1">
        <v>36766</v>
      </c>
      <c r="B1223" s="4">
        <v>36766</v>
      </c>
      <c r="C1223" s="12">
        <f t="shared" si="28"/>
        <v>8</v>
      </c>
      <c r="D1223" s="5">
        <f>VLOOKUP($B1223,data!$A$6:$M$15000,8)</f>
        <v>271000</v>
      </c>
    </row>
    <row r="1224" spans="1:4">
      <c r="A1224" s="1">
        <v>36767</v>
      </c>
      <c r="B1224" s="4">
        <v>36767</v>
      </c>
      <c r="C1224" s="12">
        <f t="shared" ref="C1224:C1287" si="29">IF(B1224&lt;&gt;"",MONTH(B1224),0)</f>
        <v>8</v>
      </c>
      <c r="D1224" s="5">
        <f>VLOOKUP($B1224,data!$A$6:$M$15000,8)</f>
        <v>270000</v>
      </c>
    </row>
    <row r="1225" spans="1:4">
      <c r="A1225" s="1">
        <v>36768</v>
      </c>
      <c r="B1225" s="4">
        <v>36768</v>
      </c>
      <c r="C1225" s="12">
        <f t="shared" si="29"/>
        <v>8</v>
      </c>
      <c r="D1225" s="5">
        <f>VLOOKUP($B1225,data!$A$6:$M$15000,8)</f>
        <v>273000</v>
      </c>
    </row>
    <row r="1226" spans="1:4">
      <c r="A1226" s="1">
        <v>36769</v>
      </c>
      <c r="B1226" s="4">
        <v>36769</v>
      </c>
      <c r="C1226" s="12">
        <f t="shared" si="29"/>
        <v>8</v>
      </c>
      <c r="D1226" s="5" t="e">
        <f>VLOOKUP($B1226,data!$A$6:$M$15000,4104)</f>
        <v>#REF!</v>
      </c>
    </row>
    <row r="1227" spans="1:4">
      <c r="A1227" s="1">
        <v>36770</v>
      </c>
      <c r="B1227" s="4">
        <v>36770</v>
      </c>
      <c r="C1227" s="12">
        <f t="shared" si="29"/>
        <v>9</v>
      </c>
      <c r="D1227" s="5">
        <f>VLOOKUP($B1227,data!$A$6:$M$15000,8)</f>
        <v>287000</v>
      </c>
    </row>
    <row r="1228" spans="1:4">
      <c r="A1228" s="1">
        <v>36771</v>
      </c>
      <c r="B1228" s="4">
        <v>36771</v>
      </c>
      <c r="C1228" s="12">
        <f t="shared" si="29"/>
        <v>9</v>
      </c>
      <c r="D1228" s="5">
        <f>VLOOKUP($B1228,data!$A$6:$M$15000,8)</f>
        <v>281000</v>
      </c>
    </row>
    <row r="1229" spans="1:4">
      <c r="A1229" s="1">
        <v>36772</v>
      </c>
      <c r="B1229" s="4">
        <v>36772</v>
      </c>
      <c r="C1229" s="12">
        <f t="shared" si="29"/>
        <v>9</v>
      </c>
      <c r="D1229" s="5">
        <f>VLOOKUP($B1229,data!$A$6:$M$15000,8)</f>
        <v>290000</v>
      </c>
    </row>
    <row r="1230" spans="1:4">
      <c r="A1230" s="1">
        <v>36773</v>
      </c>
      <c r="B1230" s="4">
        <v>36773</v>
      </c>
      <c r="C1230" s="12">
        <f t="shared" si="29"/>
        <v>9</v>
      </c>
      <c r="D1230" s="5">
        <f>VLOOKUP($B1230,data!$A$6:$M$15000,8)</f>
        <v>286000</v>
      </c>
    </row>
    <row r="1231" spans="1:4">
      <c r="A1231" s="1">
        <v>36774</v>
      </c>
      <c r="B1231" s="4">
        <v>36774</v>
      </c>
      <c r="C1231" s="12">
        <f t="shared" si="29"/>
        <v>9</v>
      </c>
      <c r="D1231" s="5">
        <f>VLOOKUP($B1231,data!$A$6:$M$15000,8)</f>
        <v>275000</v>
      </c>
    </row>
    <row r="1232" spans="1:4">
      <c r="A1232" s="1">
        <v>36775</v>
      </c>
      <c r="B1232" s="4">
        <v>36775</v>
      </c>
      <c r="C1232" s="12">
        <f t="shared" si="29"/>
        <v>9</v>
      </c>
      <c r="D1232" s="5">
        <f>VLOOKUP($B1232,data!$A$6:$M$15000,8)</f>
        <v>254000</v>
      </c>
    </row>
    <row r="1233" spans="1:4">
      <c r="A1233" s="1">
        <v>36776</v>
      </c>
      <c r="B1233" s="4">
        <v>36776</v>
      </c>
      <c r="C1233" s="12">
        <f t="shared" si="29"/>
        <v>9</v>
      </c>
      <c r="D1233" s="5">
        <f>VLOOKUP($B1233,data!$A$6:$M$15000,8)</f>
        <v>237000</v>
      </c>
    </row>
    <row r="1234" spans="1:4">
      <c r="A1234" s="1">
        <v>36777</v>
      </c>
      <c r="B1234" s="4">
        <v>36777</v>
      </c>
      <c r="C1234" s="12">
        <f t="shared" si="29"/>
        <v>9</v>
      </c>
      <c r="D1234" s="5">
        <f>VLOOKUP($B1234,data!$A$6:$M$15000,8)</f>
        <v>245000</v>
      </c>
    </row>
    <row r="1235" spans="1:4">
      <c r="A1235" s="1">
        <v>36778</v>
      </c>
      <c r="B1235" s="4">
        <v>36778</v>
      </c>
      <c r="C1235" s="12">
        <f t="shared" si="29"/>
        <v>9</v>
      </c>
      <c r="D1235" s="5">
        <f>VLOOKUP($B1235,data!$A$6:$M$15000,8)</f>
        <v>263000</v>
      </c>
    </row>
    <row r="1236" spans="1:4">
      <c r="A1236" s="1">
        <v>36779</v>
      </c>
      <c r="B1236" s="4">
        <v>36779</v>
      </c>
      <c r="C1236" s="12">
        <f t="shared" si="29"/>
        <v>9</v>
      </c>
      <c r="D1236" s="5">
        <f>VLOOKUP($B1236,data!$A$6:$M$15000,8)</f>
        <v>263000</v>
      </c>
    </row>
    <row r="1237" spans="1:4">
      <c r="A1237" s="1">
        <v>36780</v>
      </c>
      <c r="B1237" s="4">
        <v>36780</v>
      </c>
      <c r="C1237" s="12">
        <f t="shared" si="29"/>
        <v>9</v>
      </c>
      <c r="D1237" s="5">
        <f>VLOOKUP($B1237,data!$A$6:$M$15000,8)</f>
        <v>258000</v>
      </c>
    </row>
    <row r="1238" spans="1:4">
      <c r="A1238" s="1">
        <v>36781</v>
      </c>
      <c r="B1238" s="4">
        <v>36781</v>
      </c>
      <c r="C1238" s="12">
        <f t="shared" si="29"/>
        <v>9</v>
      </c>
      <c r="D1238" s="5">
        <f>VLOOKUP($B1238,data!$A$6:$M$15000,8)</f>
        <v>249000</v>
      </c>
    </row>
    <row r="1239" spans="1:4">
      <c r="A1239" s="1">
        <v>36782</v>
      </c>
      <c r="B1239" s="4">
        <v>36782</v>
      </c>
      <c r="C1239" s="12">
        <f t="shared" si="29"/>
        <v>9</v>
      </c>
      <c r="D1239" s="5">
        <f>VLOOKUP($B1239,data!$A$6:$M$15000,8)</f>
        <v>256000</v>
      </c>
    </row>
    <row r="1240" spans="1:4">
      <c r="A1240" s="1">
        <v>36783</v>
      </c>
      <c r="B1240" s="4">
        <v>36783</v>
      </c>
      <c r="C1240" s="12">
        <f t="shared" si="29"/>
        <v>9</v>
      </c>
      <c r="D1240" s="5">
        <f>VLOOKUP($B1240,data!$A$6:$M$15000,8)</f>
        <v>247000</v>
      </c>
    </row>
    <row r="1241" spans="1:4">
      <c r="A1241" s="1">
        <v>36784</v>
      </c>
      <c r="B1241" s="4">
        <v>36784</v>
      </c>
      <c r="C1241" s="12">
        <f t="shared" si="29"/>
        <v>9</v>
      </c>
      <c r="D1241" s="5">
        <f>VLOOKUP($B1241,data!$A$6:$M$15000,8)</f>
        <v>231000</v>
      </c>
    </row>
    <row r="1242" spans="1:4">
      <c r="A1242" s="1">
        <v>36785</v>
      </c>
      <c r="B1242" s="4">
        <v>36785</v>
      </c>
      <c r="C1242" s="12">
        <f t="shared" si="29"/>
        <v>9</v>
      </c>
      <c r="D1242" s="5">
        <f>VLOOKUP($B1242,data!$A$6:$M$15000,8)</f>
        <v>272000</v>
      </c>
    </row>
    <row r="1243" spans="1:4">
      <c r="A1243" s="1">
        <v>36786</v>
      </c>
      <c r="B1243" s="4">
        <v>36786</v>
      </c>
      <c r="C1243" s="12">
        <f t="shared" si="29"/>
        <v>9</v>
      </c>
      <c r="D1243" s="5">
        <f>VLOOKUP($B1243,data!$A$6:$M$15000,8)</f>
        <v>255000</v>
      </c>
    </row>
    <row r="1244" spans="1:4">
      <c r="A1244" s="1">
        <v>36787</v>
      </c>
      <c r="B1244" s="4">
        <v>36787</v>
      </c>
      <c r="C1244" s="12">
        <f t="shared" si="29"/>
        <v>9</v>
      </c>
      <c r="D1244" s="5">
        <f>VLOOKUP($B1244,data!$A$6:$M$15000,8)</f>
        <v>242000</v>
      </c>
    </row>
    <row r="1245" spans="1:4">
      <c r="A1245" s="1">
        <v>36788</v>
      </c>
      <c r="B1245" s="4">
        <v>36788</v>
      </c>
      <c r="C1245" s="12">
        <f t="shared" si="29"/>
        <v>9</v>
      </c>
      <c r="D1245" s="5">
        <f>VLOOKUP($B1245,data!$A$6:$M$15000,8)</f>
        <v>243000</v>
      </c>
    </row>
    <row r="1246" spans="1:4">
      <c r="A1246" s="1">
        <v>36789</v>
      </c>
      <c r="B1246" s="4">
        <v>36789</v>
      </c>
      <c r="C1246" s="12">
        <f t="shared" si="29"/>
        <v>9</v>
      </c>
      <c r="D1246" s="5">
        <f>VLOOKUP($B1246,data!$A$6:$M$15000,8)</f>
        <v>253000</v>
      </c>
    </row>
    <row r="1247" spans="1:4">
      <c r="A1247" s="1">
        <v>36790</v>
      </c>
      <c r="B1247" s="4">
        <v>36790</v>
      </c>
      <c r="C1247" s="12">
        <f t="shared" si="29"/>
        <v>9</v>
      </c>
      <c r="D1247" s="5">
        <f>VLOOKUP($B1247,data!$A$6:$M$15000,8)</f>
        <v>265000</v>
      </c>
    </row>
    <row r="1248" spans="1:4">
      <c r="A1248" s="1">
        <v>36791</v>
      </c>
      <c r="B1248" s="4">
        <v>36791</v>
      </c>
      <c r="C1248" s="12">
        <f t="shared" si="29"/>
        <v>9</v>
      </c>
      <c r="D1248" s="5">
        <f>VLOOKUP($B1248,data!$A$6:$M$15000,8)</f>
        <v>284000</v>
      </c>
    </row>
    <row r="1249" spans="1:4">
      <c r="A1249" s="1">
        <v>36792</v>
      </c>
      <c r="B1249" s="4">
        <v>36792</v>
      </c>
      <c r="C1249" s="12">
        <f t="shared" si="29"/>
        <v>9</v>
      </c>
      <c r="D1249" s="5">
        <f>VLOOKUP($B1249,data!$A$6:$M$15000,8)</f>
        <v>274000</v>
      </c>
    </row>
    <row r="1250" spans="1:4">
      <c r="A1250" s="1">
        <v>36793</v>
      </c>
      <c r="B1250" s="4">
        <v>36793</v>
      </c>
      <c r="C1250" s="12">
        <f t="shared" si="29"/>
        <v>9</v>
      </c>
      <c r="D1250" s="5">
        <f>VLOOKUP($B1250,data!$A$6:$M$15000,8)</f>
        <v>251000</v>
      </c>
    </row>
    <row r="1251" spans="1:4">
      <c r="A1251" s="1">
        <v>36794</v>
      </c>
      <c r="B1251" s="4">
        <v>36794</v>
      </c>
      <c r="C1251" s="12">
        <f t="shared" si="29"/>
        <v>9</v>
      </c>
      <c r="D1251" s="5">
        <f>VLOOKUP($B1251,data!$A$6:$M$15000,8)</f>
        <v>300000</v>
      </c>
    </row>
    <row r="1252" spans="1:4">
      <c r="A1252" s="1">
        <v>36795</v>
      </c>
      <c r="B1252" s="4">
        <v>36795</v>
      </c>
      <c r="C1252" s="12">
        <f t="shared" si="29"/>
        <v>9</v>
      </c>
      <c r="D1252" s="5">
        <f>VLOOKUP($B1252,data!$A$6:$M$15000,8)</f>
        <v>284000</v>
      </c>
    </row>
    <row r="1253" spans="1:4">
      <c r="A1253" s="1">
        <v>36796</v>
      </c>
      <c r="B1253" s="4">
        <v>36796</v>
      </c>
      <c r="C1253" s="12">
        <f t="shared" si="29"/>
        <v>9</v>
      </c>
      <c r="D1253" s="5">
        <f>VLOOKUP($B1253,data!$A$6:$M$15000,8)</f>
        <v>273000</v>
      </c>
    </row>
    <row r="1254" spans="1:4">
      <c r="A1254" s="1">
        <v>36797</v>
      </c>
      <c r="B1254" s="4">
        <v>36797</v>
      </c>
      <c r="C1254" s="12">
        <f t="shared" si="29"/>
        <v>9</v>
      </c>
      <c r="D1254" s="5">
        <f>VLOOKUP($B1254,data!$A$6:$M$15000,8)</f>
        <v>268000</v>
      </c>
    </row>
    <row r="1255" spans="1:4">
      <c r="A1255" s="1">
        <v>36798</v>
      </c>
      <c r="B1255" s="4">
        <v>36798</v>
      </c>
      <c r="C1255" s="12">
        <f t="shared" si="29"/>
        <v>9</v>
      </c>
      <c r="D1255" s="5">
        <f>VLOOKUP($B1255,data!$A$6:$M$15000,8)</f>
        <v>270000</v>
      </c>
    </row>
    <row r="1256" spans="1:4">
      <c r="A1256" s="1">
        <v>36799</v>
      </c>
      <c r="B1256" s="4">
        <v>36799</v>
      </c>
      <c r="C1256" s="12">
        <f t="shared" si="29"/>
        <v>9</v>
      </c>
      <c r="D1256" s="5">
        <f>VLOOKUP($B1256,data!$A$6:$M$15000,8)</f>
        <v>295000</v>
      </c>
    </row>
    <row r="1257" spans="1:4">
      <c r="A1257" s="1">
        <v>36800</v>
      </c>
      <c r="B1257" s="4">
        <v>36800</v>
      </c>
      <c r="C1257" s="12">
        <f t="shared" si="29"/>
        <v>10</v>
      </c>
      <c r="D1257" s="5">
        <f>VLOOKUP($B1257,data!$A$6:$M$15000,8)</f>
        <v>288000</v>
      </c>
    </row>
    <row r="1258" spans="1:4">
      <c r="A1258" s="1">
        <v>36801</v>
      </c>
      <c r="B1258" s="4">
        <v>36801</v>
      </c>
      <c r="C1258" s="12">
        <f t="shared" si="29"/>
        <v>10</v>
      </c>
      <c r="D1258" s="5">
        <f>VLOOKUP($B1258,data!$A$6:$M$15000,8)</f>
        <v>291000</v>
      </c>
    </row>
    <row r="1259" spans="1:4">
      <c r="A1259" s="1">
        <v>36802</v>
      </c>
      <c r="B1259" s="4">
        <v>36802</v>
      </c>
      <c r="C1259" s="12">
        <f t="shared" si="29"/>
        <v>10</v>
      </c>
      <c r="D1259" s="5">
        <f>VLOOKUP($B1259,data!$A$6:$M$15000,8)</f>
        <v>298000</v>
      </c>
    </row>
    <row r="1260" spans="1:4">
      <c r="A1260" s="1">
        <v>36803</v>
      </c>
      <c r="B1260" s="4">
        <v>36803</v>
      </c>
      <c r="C1260" s="12">
        <f t="shared" si="29"/>
        <v>10</v>
      </c>
      <c r="D1260" s="5">
        <f>VLOOKUP($B1260,data!$A$6:$M$15000,8)</f>
        <v>301000</v>
      </c>
    </row>
    <row r="1261" spans="1:4">
      <c r="A1261" s="1">
        <v>36804</v>
      </c>
      <c r="B1261" s="4">
        <v>36804</v>
      </c>
      <c r="C1261" s="12">
        <f t="shared" si="29"/>
        <v>10</v>
      </c>
      <c r="D1261" s="5">
        <f>VLOOKUP($B1261,data!$A$6:$M$15000,8)</f>
        <v>301000</v>
      </c>
    </row>
    <row r="1262" spans="1:4">
      <c r="A1262" s="1">
        <v>36805</v>
      </c>
      <c r="B1262" s="4">
        <v>36805</v>
      </c>
      <c r="C1262" s="12">
        <f t="shared" si="29"/>
        <v>10</v>
      </c>
      <c r="D1262" s="5">
        <f>VLOOKUP($B1262,data!$A$6:$M$15000,8)</f>
        <v>222000</v>
      </c>
    </row>
    <row r="1263" spans="1:4">
      <c r="A1263" s="1">
        <v>36806</v>
      </c>
      <c r="B1263" s="4">
        <v>36806</v>
      </c>
      <c r="C1263" s="12">
        <f t="shared" si="29"/>
        <v>10</v>
      </c>
      <c r="D1263" s="5">
        <f>VLOOKUP($B1263,data!$A$6:$M$15000,8)</f>
        <v>270000</v>
      </c>
    </row>
    <row r="1264" spans="1:4">
      <c r="A1264" s="1">
        <v>36807</v>
      </c>
      <c r="B1264" s="4">
        <v>36807</v>
      </c>
      <c r="C1264" s="12">
        <f t="shared" si="29"/>
        <v>10</v>
      </c>
      <c r="D1264" s="5">
        <f>VLOOKUP($B1264,data!$A$6:$M$15000,8)</f>
        <v>272000</v>
      </c>
    </row>
    <row r="1265" spans="1:4">
      <c r="A1265" s="1">
        <v>36808</v>
      </c>
      <c r="B1265" s="4">
        <v>36808</v>
      </c>
      <c r="C1265" s="12">
        <f t="shared" si="29"/>
        <v>10</v>
      </c>
      <c r="D1265" s="5">
        <f>VLOOKUP($B1265,data!$A$6:$M$15000,8)</f>
        <v>272000</v>
      </c>
    </row>
    <row r="1266" spans="1:4">
      <c r="A1266" s="1">
        <v>36809</v>
      </c>
      <c r="B1266" s="4">
        <v>36809</v>
      </c>
      <c r="C1266" s="12">
        <f t="shared" si="29"/>
        <v>10</v>
      </c>
      <c r="D1266" s="5">
        <f>VLOOKUP($B1266,data!$A$6:$M$15000,8)</f>
        <v>273000</v>
      </c>
    </row>
    <row r="1267" spans="1:4">
      <c r="A1267" s="1">
        <v>36810</v>
      </c>
      <c r="B1267" s="4">
        <v>36810</v>
      </c>
      <c r="C1267" s="12">
        <f t="shared" si="29"/>
        <v>10</v>
      </c>
      <c r="D1267" s="5">
        <f>VLOOKUP($B1267,data!$A$6:$M$15000,8)</f>
        <v>247000</v>
      </c>
    </row>
    <row r="1268" spans="1:4">
      <c r="A1268" s="1">
        <v>36811</v>
      </c>
      <c r="B1268" s="4">
        <v>36811</v>
      </c>
      <c r="C1268" s="12">
        <f t="shared" si="29"/>
        <v>10</v>
      </c>
      <c r="D1268" s="5">
        <f>VLOOKUP($B1268,data!$A$6:$M$15000,8)</f>
        <v>253000</v>
      </c>
    </row>
    <row r="1269" spans="1:4">
      <c r="A1269" s="1">
        <v>36812</v>
      </c>
      <c r="B1269" s="4">
        <v>36812</v>
      </c>
      <c r="C1269" s="12">
        <f t="shared" si="29"/>
        <v>10</v>
      </c>
      <c r="D1269" s="5">
        <f>VLOOKUP($B1269,data!$A$6:$M$15000,8)</f>
        <v>256000</v>
      </c>
    </row>
    <row r="1270" spans="1:4">
      <c r="A1270" s="1">
        <v>36813</v>
      </c>
      <c r="B1270" s="4">
        <v>36813</v>
      </c>
      <c r="C1270" s="12">
        <f t="shared" si="29"/>
        <v>10</v>
      </c>
      <c r="D1270" s="5">
        <f>VLOOKUP($B1270,data!$A$6:$M$15000,8)</f>
        <v>262000</v>
      </c>
    </row>
    <row r="1271" spans="1:4">
      <c r="A1271" s="1">
        <v>36814</v>
      </c>
      <c r="B1271" s="4">
        <v>36814</v>
      </c>
      <c r="C1271" s="12">
        <f t="shared" si="29"/>
        <v>10</v>
      </c>
      <c r="D1271" s="5">
        <f>VLOOKUP($B1271,data!$A$6:$M$15000,8)</f>
        <v>270000</v>
      </c>
    </row>
    <row r="1272" spans="1:4">
      <c r="A1272" s="1">
        <v>36815</v>
      </c>
      <c r="B1272" s="4">
        <v>36815</v>
      </c>
      <c r="C1272" s="12">
        <f t="shared" si="29"/>
        <v>10</v>
      </c>
      <c r="D1272" s="5">
        <f>VLOOKUP($B1272,data!$A$6:$M$15000,8)</f>
        <v>278000</v>
      </c>
    </row>
    <row r="1273" spans="1:4">
      <c r="A1273" s="1">
        <v>36816</v>
      </c>
      <c r="B1273" s="4">
        <v>36816</v>
      </c>
      <c r="C1273" s="12">
        <f t="shared" si="29"/>
        <v>10</v>
      </c>
      <c r="D1273" s="5">
        <f>VLOOKUP($B1273,data!$A$6:$M$15000,8)</f>
        <v>272000</v>
      </c>
    </row>
    <row r="1274" spans="1:4">
      <c r="A1274" s="1">
        <v>36817</v>
      </c>
      <c r="B1274" s="4">
        <v>36817</v>
      </c>
      <c r="C1274" s="12">
        <f t="shared" si="29"/>
        <v>10</v>
      </c>
      <c r="D1274" s="5">
        <f>VLOOKUP($B1274,data!$A$6:$M$15000,8)</f>
        <v>281000</v>
      </c>
    </row>
    <row r="1275" spans="1:4">
      <c r="A1275" s="1">
        <v>36818</v>
      </c>
      <c r="B1275" s="4">
        <v>36818</v>
      </c>
      <c r="C1275" s="12">
        <f t="shared" si="29"/>
        <v>10</v>
      </c>
      <c r="D1275" s="5">
        <f>VLOOKUP($B1275,data!$A$6:$M$15000,8)</f>
        <v>276000</v>
      </c>
    </row>
    <row r="1276" spans="1:4">
      <c r="A1276" s="1">
        <v>36819</v>
      </c>
      <c r="B1276" s="4">
        <v>36819</v>
      </c>
      <c r="C1276" s="12">
        <f t="shared" si="29"/>
        <v>10</v>
      </c>
      <c r="D1276" s="5">
        <f>VLOOKUP($B1276,data!$A$6:$M$15000,8)</f>
        <v>274000</v>
      </c>
    </row>
    <row r="1277" spans="1:4">
      <c r="A1277" s="1">
        <v>36820</v>
      </c>
      <c r="B1277" s="4">
        <v>36820</v>
      </c>
      <c r="C1277" s="12">
        <f t="shared" si="29"/>
        <v>10</v>
      </c>
      <c r="D1277" s="5">
        <f>VLOOKUP($B1277,data!$A$6:$M$15000,8)</f>
        <v>291000</v>
      </c>
    </row>
    <row r="1278" spans="1:4">
      <c r="A1278" s="1">
        <v>36821</v>
      </c>
      <c r="B1278" s="4">
        <v>36821</v>
      </c>
      <c r="C1278" s="12">
        <f t="shared" si="29"/>
        <v>10</v>
      </c>
      <c r="D1278" s="5">
        <f>VLOOKUP($B1278,data!$A$6:$M$15000,8)</f>
        <v>289000</v>
      </c>
    </row>
    <row r="1279" spans="1:4">
      <c r="A1279" s="1">
        <v>36822</v>
      </c>
      <c r="B1279" s="4">
        <v>36822</v>
      </c>
      <c r="C1279" s="12">
        <f t="shared" si="29"/>
        <v>10</v>
      </c>
      <c r="D1279" s="5">
        <f>VLOOKUP($B1279,data!$A$6:$M$15000,8)</f>
        <v>277000</v>
      </c>
    </row>
    <row r="1280" spans="1:4">
      <c r="A1280" s="1">
        <v>36823</v>
      </c>
      <c r="B1280" s="4">
        <v>36823</v>
      </c>
      <c r="C1280" s="12">
        <f t="shared" si="29"/>
        <v>10</v>
      </c>
      <c r="D1280" s="5">
        <f>VLOOKUP($B1280,data!$A$6:$M$15000,8)</f>
        <v>294000</v>
      </c>
    </row>
    <row r="1281" spans="1:4">
      <c r="A1281" s="1">
        <v>36824</v>
      </c>
      <c r="B1281" s="4">
        <v>36824</v>
      </c>
      <c r="C1281" s="12">
        <f t="shared" si="29"/>
        <v>10</v>
      </c>
      <c r="D1281" s="5">
        <f>VLOOKUP($B1281,data!$A$6:$M$15000,8)</f>
        <v>281000</v>
      </c>
    </row>
    <row r="1282" spans="1:4">
      <c r="A1282" s="1">
        <v>36825</v>
      </c>
      <c r="B1282" s="4">
        <v>36825</v>
      </c>
      <c r="C1282" s="12">
        <f t="shared" si="29"/>
        <v>10</v>
      </c>
      <c r="D1282" s="5">
        <f>VLOOKUP($B1282,data!$A$6:$M$15000,8)</f>
        <v>273000</v>
      </c>
    </row>
    <row r="1283" spans="1:4">
      <c r="A1283" s="1">
        <v>36826</v>
      </c>
      <c r="B1283" s="4">
        <v>36826</v>
      </c>
      <c r="C1283" s="12">
        <f t="shared" si="29"/>
        <v>10</v>
      </c>
      <c r="D1283" s="5">
        <f>VLOOKUP($B1283,data!$A$6:$M$15000,8)</f>
        <v>293000</v>
      </c>
    </row>
    <row r="1284" spans="1:4">
      <c r="A1284" s="1">
        <v>36827</v>
      </c>
      <c r="B1284" s="4">
        <v>36827</v>
      </c>
      <c r="C1284" s="12">
        <f t="shared" si="29"/>
        <v>10</v>
      </c>
      <c r="D1284" s="5">
        <f>VLOOKUP($B1284,data!$A$6:$M$15000,8)</f>
        <v>299000</v>
      </c>
    </row>
    <row r="1285" spans="1:4">
      <c r="A1285" s="1">
        <v>36828</v>
      </c>
      <c r="B1285" s="4">
        <v>36828</v>
      </c>
      <c r="C1285" s="12">
        <f t="shared" si="29"/>
        <v>10</v>
      </c>
      <c r="D1285" s="5">
        <f>VLOOKUP($B1285,data!$A$6:$M$15000,8)</f>
        <v>282000</v>
      </c>
    </row>
    <row r="1286" spans="1:4">
      <c r="A1286" s="1">
        <v>36829</v>
      </c>
      <c r="B1286" s="4">
        <v>36829</v>
      </c>
      <c r="C1286" s="12">
        <f t="shared" si="29"/>
        <v>10</v>
      </c>
      <c r="D1286" s="5">
        <f>VLOOKUP($B1286,data!$A$6:$M$15000,8)</f>
        <v>281000</v>
      </c>
    </row>
    <row r="1287" spans="1:4">
      <c r="A1287" s="1">
        <v>36830</v>
      </c>
      <c r="B1287" s="4">
        <v>36830</v>
      </c>
      <c r="C1287" s="12">
        <f t="shared" si="29"/>
        <v>10</v>
      </c>
      <c r="D1287" s="5">
        <f>VLOOKUP($B1287,data!$A$6:$M$15000,8)</f>
        <v>285000</v>
      </c>
    </row>
    <row r="1288" spans="1:4">
      <c r="A1288" s="1">
        <v>36831</v>
      </c>
      <c r="B1288" s="4">
        <v>36831</v>
      </c>
      <c r="C1288" s="12">
        <f t="shared" ref="C1288:C1352" si="30">IF(B1288&lt;&gt;"",MONTH(B1288),0)</f>
        <v>11</v>
      </c>
      <c r="D1288" s="5">
        <f>VLOOKUP($B1288,data!$A$6:$M$15000,8)</f>
        <v>311000</v>
      </c>
    </row>
    <row r="1289" spans="1:4">
      <c r="A1289" s="1">
        <v>36832</v>
      </c>
      <c r="B1289" s="4">
        <v>36832</v>
      </c>
      <c r="C1289" s="12">
        <f t="shared" si="30"/>
        <v>11</v>
      </c>
      <c r="D1289" s="5">
        <f>VLOOKUP($B1289,data!$A$6:$M$15000,8)</f>
        <v>319000</v>
      </c>
    </row>
    <row r="1290" spans="1:4">
      <c r="A1290" s="1">
        <v>36833</v>
      </c>
      <c r="B1290" s="4">
        <v>36833</v>
      </c>
      <c r="C1290" s="12">
        <f t="shared" si="30"/>
        <v>11</v>
      </c>
      <c r="D1290" s="5">
        <f>VLOOKUP($B1290,data!$A$6:$M$15000,8)</f>
        <v>299000</v>
      </c>
    </row>
    <row r="1291" spans="1:4">
      <c r="A1291" s="1">
        <v>36834</v>
      </c>
      <c r="B1291" s="4">
        <v>36834</v>
      </c>
      <c r="C1291" s="12">
        <f t="shared" si="30"/>
        <v>11</v>
      </c>
      <c r="D1291" s="5">
        <f>VLOOKUP($B1291,data!$A$6:$M$15000,8)</f>
        <v>314000</v>
      </c>
    </row>
    <row r="1292" spans="1:4">
      <c r="A1292" s="1">
        <v>36835</v>
      </c>
      <c r="B1292" s="4">
        <v>36835</v>
      </c>
      <c r="C1292" s="12">
        <f t="shared" si="30"/>
        <v>11</v>
      </c>
      <c r="D1292" s="5">
        <f>VLOOKUP($B1292,data!$A$6:$M$15000,8)</f>
        <v>315000</v>
      </c>
    </row>
    <row r="1293" spans="1:4">
      <c r="A1293" s="1">
        <v>36836</v>
      </c>
      <c r="B1293" s="4">
        <v>36836</v>
      </c>
      <c r="C1293" s="12">
        <f t="shared" si="30"/>
        <v>11</v>
      </c>
      <c r="D1293" s="5">
        <f>VLOOKUP($B1293,data!$A$6:$M$15000,8)</f>
        <v>272000</v>
      </c>
    </row>
    <row r="1294" spans="1:4">
      <c r="A1294" s="1">
        <v>36837</v>
      </c>
      <c r="B1294" s="4">
        <v>36837</v>
      </c>
      <c r="C1294" s="12">
        <f t="shared" si="30"/>
        <v>11</v>
      </c>
      <c r="D1294" s="5">
        <f>VLOOKUP($B1294,data!$A$6:$M$15000,8)</f>
        <v>298000</v>
      </c>
    </row>
    <row r="1295" spans="1:4">
      <c r="A1295" s="1">
        <v>36838</v>
      </c>
      <c r="B1295" s="4">
        <v>36838</v>
      </c>
      <c r="C1295" s="12">
        <f t="shared" si="30"/>
        <v>11</v>
      </c>
      <c r="D1295" s="5">
        <f>VLOOKUP($B1295,data!$A$6:$M$15000,8)</f>
        <v>294000</v>
      </c>
    </row>
    <row r="1296" spans="1:4">
      <c r="A1296" s="1">
        <v>36839</v>
      </c>
      <c r="B1296" s="4">
        <v>36839</v>
      </c>
      <c r="C1296" s="12">
        <f t="shared" si="30"/>
        <v>11</v>
      </c>
      <c r="D1296" s="5">
        <f>VLOOKUP($B1296,data!$A$6:$M$15000,8)</f>
        <v>297000</v>
      </c>
    </row>
    <row r="1297" spans="1:4">
      <c r="A1297" s="1">
        <v>36840</v>
      </c>
      <c r="B1297" s="4">
        <v>36840</v>
      </c>
      <c r="C1297" s="12">
        <f t="shared" si="30"/>
        <v>11</v>
      </c>
      <c r="D1297" s="5">
        <f>VLOOKUP($B1297,data!$A$6:$M$15000,8)</f>
        <v>287000</v>
      </c>
    </row>
    <row r="1298" spans="1:4">
      <c r="A1298" s="1">
        <v>36841</v>
      </c>
      <c r="B1298" s="4">
        <v>36841</v>
      </c>
      <c r="C1298" s="12">
        <f t="shared" si="30"/>
        <v>11</v>
      </c>
      <c r="D1298" s="5">
        <f>VLOOKUP($B1298,data!$A$6:$M$15000,8)</f>
        <v>279000</v>
      </c>
    </row>
    <row r="1299" spans="1:4">
      <c r="A1299" s="1">
        <v>36842</v>
      </c>
      <c r="B1299" s="4">
        <v>36842</v>
      </c>
      <c r="C1299" s="12">
        <f t="shared" si="30"/>
        <v>11</v>
      </c>
      <c r="D1299" s="5">
        <f>VLOOKUP($B1299,data!$A$6:$M$15000,8)</f>
        <v>309000</v>
      </c>
    </row>
    <row r="1300" spans="1:4">
      <c r="A1300" s="1">
        <v>36843</v>
      </c>
      <c r="B1300" s="4">
        <v>36843</v>
      </c>
      <c r="C1300" s="12">
        <f t="shared" si="30"/>
        <v>11</v>
      </c>
      <c r="D1300" s="5">
        <f>VLOOKUP($B1300,data!$A$6:$M$15000,8)</f>
        <v>291000</v>
      </c>
    </row>
    <row r="1301" spans="1:4">
      <c r="A1301" s="1">
        <v>36844</v>
      </c>
      <c r="B1301" s="4">
        <v>36844</v>
      </c>
      <c r="C1301" s="12">
        <f t="shared" si="30"/>
        <v>11</v>
      </c>
      <c r="D1301" s="5">
        <f>VLOOKUP($B1301,data!$A$6:$M$15000,8)</f>
        <v>292000</v>
      </c>
    </row>
    <row r="1302" spans="1:4">
      <c r="A1302" s="1">
        <v>36845</v>
      </c>
      <c r="B1302" s="4">
        <v>36845</v>
      </c>
      <c r="C1302" s="12">
        <f t="shared" si="30"/>
        <v>11</v>
      </c>
      <c r="D1302" s="5">
        <f>VLOOKUP($B1302,data!$A$6:$M$15000,8)</f>
        <v>310000</v>
      </c>
    </row>
    <row r="1303" spans="1:4">
      <c r="A1303" s="1">
        <v>36846</v>
      </c>
      <c r="B1303" s="4">
        <v>36846</v>
      </c>
      <c r="C1303" s="12">
        <f t="shared" si="30"/>
        <v>11</v>
      </c>
      <c r="D1303" s="5">
        <f>VLOOKUP($B1303,data!$A$6:$M$15000,8)</f>
        <v>299000</v>
      </c>
    </row>
    <row r="1304" spans="1:4">
      <c r="A1304" s="1">
        <v>36847</v>
      </c>
      <c r="B1304" s="4">
        <v>36847</v>
      </c>
      <c r="C1304" s="12">
        <f t="shared" si="30"/>
        <v>11</v>
      </c>
      <c r="D1304" s="5">
        <f>VLOOKUP($B1304,data!$A$6:$M$15000,8)</f>
        <v>296000</v>
      </c>
    </row>
    <row r="1305" spans="1:4">
      <c r="A1305" s="1">
        <v>36848</v>
      </c>
      <c r="B1305" s="4">
        <v>36848</v>
      </c>
      <c r="C1305" s="12">
        <f t="shared" si="30"/>
        <v>11</v>
      </c>
      <c r="D1305" s="5">
        <f>VLOOKUP($B1305,data!$A$6:$M$15000,8)</f>
        <v>311000</v>
      </c>
    </row>
    <row r="1306" spans="1:4">
      <c r="A1306" s="1">
        <v>36849</v>
      </c>
      <c r="B1306" s="4">
        <v>36849</v>
      </c>
      <c r="C1306" s="12">
        <f t="shared" si="30"/>
        <v>11</v>
      </c>
      <c r="D1306" s="5">
        <f>VLOOKUP($B1306,data!$A$6:$M$15000,8)</f>
        <v>304000</v>
      </c>
    </row>
    <row r="1307" spans="1:4">
      <c r="A1307" s="1">
        <v>36850</v>
      </c>
      <c r="B1307" s="4">
        <v>36850</v>
      </c>
      <c r="C1307" s="12">
        <f t="shared" si="30"/>
        <v>11</v>
      </c>
      <c r="D1307" s="5">
        <f>VLOOKUP($B1307,data!$A$6:$M$15000,8)</f>
        <v>320000</v>
      </c>
    </row>
    <row r="1308" spans="1:4">
      <c r="A1308" s="1">
        <v>36851</v>
      </c>
      <c r="B1308" s="4">
        <v>36851</v>
      </c>
      <c r="C1308" s="12">
        <f t="shared" si="30"/>
        <v>11</v>
      </c>
      <c r="D1308" s="5">
        <f>VLOOKUP($B1308,data!$A$6:$M$15000,8)</f>
        <v>329000</v>
      </c>
    </row>
    <row r="1309" spans="1:4">
      <c r="A1309" s="1">
        <v>36852</v>
      </c>
      <c r="B1309" s="4">
        <v>36852</v>
      </c>
      <c r="C1309" s="12">
        <f t="shared" si="30"/>
        <v>11</v>
      </c>
      <c r="D1309" s="5">
        <f>VLOOKUP($B1309,data!$A$6:$M$15000,8)</f>
        <v>325000</v>
      </c>
    </row>
    <row r="1310" spans="1:4">
      <c r="A1310" s="1">
        <v>36853</v>
      </c>
      <c r="B1310" s="4">
        <v>36853</v>
      </c>
      <c r="C1310" s="12">
        <f t="shared" si="30"/>
        <v>11</v>
      </c>
      <c r="D1310" s="5">
        <f>VLOOKUP($B1310,data!$A$6:$M$15000,8)</f>
        <v>324000</v>
      </c>
    </row>
    <row r="1311" spans="1:4">
      <c r="A1311" s="1">
        <v>36854</v>
      </c>
      <c r="B1311" s="4">
        <v>36854</v>
      </c>
      <c r="C1311" s="12">
        <f t="shared" si="30"/>
        <v>11</v>
      </c>
      <c r="D1311" s="5">
        <f>VLOOKUP($B1311,data!$A$6:$M$15000,8)</f>
        <v>327000</v>
      </c>
    </row>
    <row r="1312" spans="1:4">
      <c r="A1312" s="1">
        <v>36855</v>
      </c>
      <c r="B1312" s="4">
        <v>36855</v>
      </c>
      <c r="C1312" s="12">
        <f t="shared" si="30"/>
        <v>11</v>
      </c>
      <c r="D1312" s="5">
        <f>VLOOKUP($B1312,data!$A$6:$M$15000,8)</f>
        <v>330000</v>
      </c>
    </row>
    <row r="1313" spans="1:4">
      <c r="A1313" s="1">
        <v>36856</v>
      </c>
      <c r="B1313" s="4">
        <v>36856</v>
      </c>
      <c r="C1313" s="12">
        <f t="shared" si="30"/>
        <v>11</v>
      </c>
      <c r="D1313" s="5">
        <f>VLOOKUP($B1313,data!$A$6:$M$15000,8)</f>
        <v>328000</v>
      </c>
    </row>
    <row r="1314" spans="1:4">
      <c r="A1314" s="1">
        <v>36857</v>
      </c>
      <c r="B1314" s="4">
        <v>36857</v>
      </c>
      <c r="C1314" s="12">
        <f t="shared" si="30"/>
        <v>11</v>
      </c>
      <c r="D1314" s="5">
        <f>VLOOKUP($B1314,data!$A$6:$M$15000,8)</f>
        <v>314000</v>
      </c>
    </row>
    <row r="1315" spans="1:4">
      <c r="A1315" s="1">
        <v>36858</v>
      </c>
      <c r="B1315" s="4">
        <v>36858</v>
      </c>
      <c r="C1315" s="12">
        <f t="shared" si="30"/>
        <v>11</v>
      </c>
      <c r="D1315" s="5">
        <f>VLOOKUP($B1315,data!$A$6:$M$15000,8)</f>
        <v>289000</v>
      </c>
    </row>
    <row r="1316" spans="1:4">
      <c r="A1316" s="1">
        <v>36859</v>
      </c>
      <c r="B1316" s="4">
        <v>36859</v>
      </c>
      <c r="C1316" s="12">
        <f t="shared" si="30"/>
        <v>11</v>
      </c>
      <c r="D1316" s="5">
        <f>VLOOKUP($B1316,data!$A$6:$M$15000,8)</f>
        <v>308000</v>
      </c>
    </row>
    <row r="1317" spans="1:4">
      <c r="A1317" s="1">
        <v>36860</v>
      </c>
      <c r="B1317" s="4">
        <v>36860</v>
      </c>
      <c r="C1317" s="12">
        <f t="shared" si="30"/>
        <v>11</v>
      </c>
      <c r="D1317" s="5">
        <f>VLOOKUP($B1317,data!$A$6:$M$15000,8)</f>
        <v>305000</v>
      </c>
    </row>
    <row r="1318" spans="1:4">
      <c r="A1318" s="1">
        <v>36861</v>
      </c>
      <c r="B1318" s="4">
        <v>36861</v>
      </c>
      <c r="C1318" s="12">
        <f t="shared" si="30"/>
        <v>12</v>
      </c>
      <c r="D1318" s="5">
        <f>VLOOKUP($B1318,data!$A$6:$M$15000,8)</f>
        <v>313000</v>
      </c>
    </row>
    <row r="1319" spans="1:4">
      <c r="A1319" s="1">
        <v>36862</v>
      </c>
      <c r="B1319" s="4">
        <v>36862</v>
      </c>
      <c r="C1319" s="12">
        <f t="shared" si="30"/>
        <v>12</v>
      </c>
      <c r="D1319" s="5">
        <f>VLOOKUP($B1319,data!$A$6:$M$15000,8)</f>
        <v>301000</v>
      </c>
    </row>
    <row r="1320" spans="1:4">
      <c r="A1320" s="1">
        <v>36863</v>
      </c>
      <c r="B1320" s="4">
        <v>36863</v>
      </c>
      <c r="C1320" s="12">
        <f t="shared" si="30"/>
        <v>12</v>
      </c>
      <c r="D1320" s="5">
        <f>VLOOKUP($B1320,data!$A$6:$M$15000,8)</f>
        <v>306000</v>
      </c>
    </row>
    <row r="1321" spans="1:4">
      <c r="A1321" s="1">
        <v>36864</v>
      </c>
      <c r="B1321" s="4">
        <v>36864</v>
      </c>
      <c r="C1321" s="12">
        <f t="shared" si="30"/>
        <v>12</v>
      </c>
      <c r="D1321" s="5">
        <f>VLOOKUP($B1321,data!$A$6:$M$15000,8)</f>
        <v>296000</v>
      </c>
    </row>
    <row r="1322" spans="1:4">
      <c r="A1322" s="1">
        <v>36865</v>
      </c>
      <c r="B1322" s="4">
        <v>36865</v>
      </c>
      <c r="C1322" s="12">
        <f t="shared" si="30"/>
        <v>12</v>
      </c>
      <c r="D1322" s="5">
        <f>VLOOKUP($B1322,data!$A$6:$M$15000,8)</f>
        <v>309000</v>
      </c>
    </row>
    <row r="1323" spans="1:4">
      <c r="A1323" s="1">
        <v>36866</v>
      </c>
      <c r="B1323" s="4">
        <v>36866</v>
      </c>
      <c r="C1323" s="12">
        <f t="shared" si="30"/>
        <v>12</v>
      </c>
      <c r="D1323" s="5">
        <f>VLOOKUP($B1323,data!$A$6:$M$15000,8)</f>
        <v>273000</v>
      </c>
    </row>
    <row r="1324" spans="1:4">
      <c r="A1324" s="1">
        <v>36867</v>
      </c>
      <c r="B1324" s="4">
        <v>36867</v>
      </c>
      <c r="C1324" s="12">
        <f t="shared" si="30"/>
        <v>12</v>
      </c>
      <c r="D1324" s="5">
        <f>VLOOKUP($B1324,data!$A$6:$M$15000,8)</f>
        <v>300000</v>
      </c>
    </row>
    <row r="1325" spans="1:4">
      <c r="A1325" s="1">
        <v>36868</v>
      </c>
      <c r="B1325" s="4">
        <v>36868</v>
      </c>
      <c r="C1325" s="12">
        <f t="shared" si="30"/>
        <v>12</v>
      </c>
      <c r="D1325" s="5">
        <f>VLOOKUP($B1325,data!$A$6:$M$15000,8)</f>
        <v>302000</v>
      </c>
    </row>
    <row r="1326" spans="1:4">
      <c r="A1326" s="1">
        <v>36869</v>
      </c>
      <c r="B1326" s="4">
        <v>36869</v>
      </c>
      <c r="C1326" s="12">
        <f t="shared" si="30"/>
        <v>12</v>
      </c>
      <c r="D1326" s="5">
        <f>VLOOKUP($B1326,data!$A$6:$M$15000,8)</f>
        <v>305000</v>
      </c>
    </row>
    <row r="1327" spans="1:4">
      <c r="A1327" s="1">
        <v>36870</v>
      </c>
      <c r="B1327" s="4">
        <v>36870</v>
      </c>
      <c r="C1327" s="12">
        <f t="shared" si="30"/>
        <v>12</v>
      </c>
      <c r="D1327" s="5">
        <f>VLOOKUP($B1327,data!$A$6:$M$15000,8)</f>
        <v>315000</v>
      </c>
    </row>
    <row r="1328" spans="1:4">
      <c r="A1328" s="1">
        <v>36871</v>
      </c>
      <c r="B1328" s="4">
        <v>36871</v>
      </c>
      <c r="C1328" s="12">
        <f t="shared" si="30"/>
        <v>12</v>
      </c>
      <c r="D1328" s="5">
        <f>VLOOKUP($B1328,data!$A$6:$M$15000,8)</f>
        <v>305000</v>
      </c>
    </row>
    <row r="1329" spans="1:4">
      <c r="A1329" s="1">
        <v>36872</v>
      </c>
      <c r="B1329" s="4">
        <v>36872</v>
      </c>
      <c r="C1329" s="12">
        <f t="shared" si="30"/>
        <v>12</v>
      </c>
      <c r="D1329" s="5">
        <f>VLOOKUP($B1329,data!$A$6:$M$15000,8)</f>
        <v>303000</v>
      </c>
    </row>
    <row r="1330" spans="1:4">
      <c r="A1330" s="1">
        <v>36873</v>
      </c>
      <c r="B1330" s="4">
        <v>36873</v>
      </c>
      <c r="C1330" s="12">
        <f t="shared" si="30"/>
        <v>12</v>
      </c>
      <c r="D1330" s="5">
        <f>VLOOKUP($B1330,data!$A$6:$M$15000,8)</f>
        <v>282000</v>
      </c>
    </row>
    <row r="1331" spans="1:4">
      <c r="A1331" s="1">
        <v>36874</v>
      </c>
      <c r="B1331" s="4">
        <v>36874</v>
      </c>
      <c r="C1331" s="12">
        <f t="shared" si="30"/>
        <v>12</v>
      </c>
      <c r="D1331" s="5">
        <f>VLOOKUP($B1331,data!$A$6:$M$15000,8)</f>
        <v>292000</v>
      </c>
    </row>
    <row r="1332" spans="1:4">
      <c r="A1332" s="1">
        <v>36875</v>
      </c>
      <c r="B1332" s="4">
        <v>36875</v>
      </c>
      <c r="C1332" s="12">
        <f t="shared" si="30"/>
        <v>12</v>
      </c>
      <c r="D1332" s="5">
        <f>VLOOKUP($B1332,data!$A$6:$M$15000,8)</f>
        <v>296000</v>
      </c>
    </row>
    <row r="1333" spans="1:4">
      <c r="A1333" s="1">
        <v>36876</v>
      </c>
      <c r="B1333" s="4">
        <v>36876</v>
      </c>
      <c r="C1333" s="12">
        <f t="shared" si="30"/>
        <v>12</v>
      </c>
      <c r="D1333" s="5">
        <f>VLOOKUP($B1333,data!$A$6:$M$15000,8)</f>
        <v>297000</v>
      </c>
    </row>
    <row r="1334" spans="1:4">
      <c r="A1334" s="1">
        <v>36877</v>
      </c>
      <c r="B1334" s="4">
        <v>36877</v>
      </c>
      <c r="C1334" s="12">
        <f t="shared" si="30"/>
        <v>12</v>
      </c>
      <c r="D1334" s="5">
        <f>VLOOKUP($B1334,data!$A$6:$M$15000,8)</f>
        <v>293000</v>
      </c>
    </row>
    <row r="1335" spans="1:4">
      <c r="A1335" s="1">
        <v>36878</v>
      </c>
      <c r="B1335" s="4">
        <v>36878</v>
      </c>
      <c r="C1335" s="12">
        <f t="shared" si="30"/>
        <v>12</v>
      </c>
      <c r="D1335" s="5">
        <f>VLOOKUP($B1335,data!$A$6:$M$15000,8)</f>
        <v>286000</v>
      </c>
    </row>
    <row r="1336" spans="1:4">
      <c r="A1336" s="1">
        <v>36879</v>
      </c>
      <c r="B1336" s="4">
        <v>36879</v>
      </c>
      <c r="C1336" s="12">
        <f t="shared" si="30"/>
        <v>12</v>
      </c>
      <c r="D1336" s="5">
        <f>VLOOKUP($B1336,data!$A$6:$M$15000,8)</f>
        <v>296000</v>
      </c>
    </row>
    <row r="1337" spans="1:4">
      <c r="A1337" s="1">
        <v>36880</v>
      </c>
      <c r="B1337" s="4">
        <v>36880</v>
      </c>
      <c r="C1337" s="12">
        <f t="shared" si="30"/>
        <v>12</v>
      </c>
      <c r="D1337" s="5">
        <f>VLOOKUP($B1337,data!$A$6:$M$15000,8)</f>
        <v>286000</v>
      </c>
    </row>
    <row r="1338" spans="1:4">
      <c r="A1338" s="1">
        <v>36881</v>
      </c>
      <c r="B1338" s="4">
        <v>36881</v>
      </c>
      <c r="C1338" s="12">
        <f t="shared" si="30"/>
        <v>12</v>
      </c>
      <c r="D1338" s="5">
        <f>VLOOKUP($B1338,data!$A$6:$M$15000,8)</f>
        <v>292000</v>
      </c>
    </row>
    <row r="1339" spans="1:4">
      <c r="A1339" s="1">
        <v>36882</v>
      </c>
      <c r="B1339" s="4">
        <v>36882</v>
      </c>
      <c r="C1339" s="12">
        <f t="shared" si="30"/>
        <v>12</v>
      </c>
      <c r="D1339" s="5">
        <f>VLOOKUP($B1339,data!$A$6:$M$15000,8)</f>
        <v>297000</v>
      </c>
    </row>
    <row r="1340" spans="1:4">
      <c r="A1340" s="1">
        <v>36883</v>
      </c>
      <c r="B1340" s="4">
        <v>36883</v>
      </c>
      <c r="C1340" s="12">
        <f t="shared" si="30"/>
        <v>12</v>
      </c>
      <c r="D1340" s="5">
        <f>VLOOKUP($B1340,data!$A$6:$M$15000,8)</f>
        <v>302000</v>
      </c>
    </row>
    <row r="1341" spans="1:4">
      <c r="A1341" s="1">
        <v>36884</v>
      </c>
      <c r="B1341" s="4">
        <v>36884</v>
      </c>
      <c r="C1341" s="12">
        <f t="shared" si="30"/>
        <v>12</v>
      </c>
      <c r="D1341" s="5">
        <f>VLOOKUP($B1341,data!$A$6:$M$15000,8)</f>
        <v>286000</v>
      </c>
    </row>
    <row r="1342" spans="1:4">
      <c r="A1342" s="1">
        <v>36885</v>
      </c>
      <c r="B1342" s="4">
        <v>36885</v>
      </c>
      <c r="C1342" s="12">
        <f t="shared" si="30"/>
        <v>12</v>
      </c>
      <c r="D1342" s="5">
        <f>VLOOKUP($B1342,data!$A$6:$M$15000,8)</f>
        <v>290000</v>
      </c>
    </row>
    <row r="1343" spans="1:4">
      <c r="A1343" s="1">
        <v>36886</v>
      </c>
      <c r="B1343" s="4">
        <v>36886</v>
      </c>
      <c r="C1343" s="12">
        <f t="shared" si="30"/>
        <v>12</v>
      </c>
      <c r="D1343" s="5">
        <f>VLOOKUP($B1343,data!$A$6:$M$15000,8)</f>
        <v>297000</v>
      </c>
    </row>
    <row r="1344" spans="1:4">
      <c r="A1344" s="1">
        <v>36887</v>
      </c>
      <c r="B1344" s="4">
        <v>36887</v>
      </c>
      <c r="C1344" s="12">
        <f t="shared" si="30"/>
        <v>12</v>
      </c>
      <c r="D1344" s="5">
        <f>VLOOKUP($B1344,data!$A$6:$M$15000,8)</f>
        <v>294000</v>
      </c>
    </row>
    <row r="1345" spans="1:4">
      <c r="A1345" s="1">
        <v>36888</v>
      </c>
      <c r="B1345" s="4">
        <v>36888</v>
      </c>
      <c r="C1345" s="12">
        <f t="shared" si="30"/>
        <v>12</v>
      </c>
      <c r="D1345" s="5">
        <f>VLOOKUP($B1345,data!$A$6:$M$15000,8)</f>
        <v>294000</v>
      </c>
    </row>
    <row r="1346" spans="1:4">
      <c r="A1346" s="1">
        <v>36889</v>
      </c>
      <c r="B1346" s="4">
        <v>36889</v>
      </c>
      <c r="C1346" s="12">
        <f t="shared" si="30"/>
        <v>12</v>
      </c>
      <c r="D1346" s="5">
        <f>VLOOKUP($B1346,data!$A$6:$M$15000,8)</f>
        <v>299000</v>
      </c>
    </row>
    <row r="1347" spans="1:4">
      <c r="A1347" s="1">
        <v>36890</v>
      </c>
      <c r="B1347" s="4">
        <v>36890</v>
      </c>
      <c r="C1347" s="12">
        <f t="shared" si="30"/>
        <v>12</v>
      </c>
      <c r="D1347" s="5">
        <f>VLOOKUP($B1347,data!$A$6:$M$15000,8)</f>
        <v>309000</v>
      </c>
    </row>
    <row r="1348" spans="1:4">
      <c r="A1348" s="1">
        <v>36891</v>
      </c>
      <c r="B1348" s="4">
        <v>36891</v>
      </c>
      <c r="C1348" s="12">
        <f t="shared" si="30"/>
        <v>12</v>
      </c>
      <c r="D1348" s="5">
        <f>VLOOKUP($B1348,data!$A$6:$M$15000,8)</f>
        <v>305000</v>
      </c>
    </row>
    <row r="1349" spans="1:4">
      <c r="A1349" s="353" t="s">
        <v>1</v>
      </c>
      <c r="B1349" s="354" t="s">
        <v>2</v>
      </c>
      <c r="C1349" s="355" t="s">
        <v>14</v>
      </c>
      <c r="D1349" s="357" t="s">
        <v>155</v>
      </c>
    </row>
    <row r="1350" spans="1:4">
      <c r="A1350" s="1">
        <v>36892</v>
      </c>
      <c r="B1350" s="4">
        <v>36892</v>
      </c>
      <c r="C1350" s="12">
        <f t="shared" si="30"/>
        <v>1</v>
      </c>
      <c r="D1350" s="5">
        <f>VLOOKUP($B1350,data!$A$6:$M$15000,8)</f>
        <v>305000</v>
      </c>
    </row>
    <row r="1351" spans="1:4">
      <c r="A1351" s="1">
        <v>36893</v>
      </c>
      <c r="B1351" s="4">
        <v>36893</v>
      </c>
      <c r="C1351" s="12">
        <f t="shared" si="30"/>
        <v>1</v>
      </c>
      <c r="D1351" s="5">
        <f>VLOOKUP($B1351,data!$A$6:$M$15000,8)</f>
        <v>317000</v>
      </c>
    </row>
    <row r="1352" spans="1:4">
      <c r="A1352" s="1">
        <v>36894</v>
      </c>
      <c r="B1352" s="4">
        <v>36894</v>
      </c>
      <c r="C1352" s="12">
        <f t="shared" si="30"/>
        <v>1</v>
      </c>
      <c r="D1352" s="5">
        <f>VLOOKUP($B1352,data!$A$6:$M$15000,8)</f>
        <v>315000</v>
      </c>
    </row>
    <row r="1353" spans="1:4">
      <c r="A1353" s="1">
        <v>36895</v>
      </c>
      <c r="B1353" s="4">
        <v>36895</v>
      </c>
      <c r="C1353" s="12">
        <f t="shared" ref="C1353:C1416" si="31">IF(B1353&lt;&gt;"",MONTH(B1353),0)</f>
        <v>1</v>
      </c>
      <c r="D1353" s="5">
        <f>VLOOKUP($B1353,data!$A$6:$M$15000,8)</f>
        <v>314000</v>
      </c>
    </row>
    <row r="1354" spans="1:4">
      <c r="A1354" s="1">
        <v>36896</v>
      </c>
      <c r="B1354" s="4">
        <v>36896</v>
      </c>
      <c r="C1354" s="12">
        <f t="shared" si="31"/>
        <v>1</v>
      </c>
      <c r="D1354" s="5">
        <f>VLOOKUP($B1354,data!$A$6:$M$15000,8)</f>
        <v>313000</v>
      </c>
    </row>
    <row r="1355" spans="1:4">
      <c r="A1355" s="1">
        <v>36897</v>
      </c>
      <c r="B1355" s="4">
        <v>36897</v>
      </c>
      <c r="C1355" s="12">
        <f t="shared" si="31"/>
        <v>1</v>
      </c>
      <c r="D1355" s="5">
        <f>VLOOKUP($B1355,data!$A$6:$M$15000,8)</f>
        <v>306000</v>
      </c>
    </row>
    <row r="1356" spans="1:4">
      <c r="A1356" s="1">
        <v>36898</v>
      </c>
      <c r="B1356" s="4">
        <v>36898</v>
      </c>
      <c r="C1356" s="12">
        <f t="shared" si="31"/>
        <v>1</v>
      </c>
      <c r="D1356" s="5">
        <f>VLOOKUP($B1356,data!$A$6:$M$15000,8)</f>
        <v>303000</v>
      </c>
    </row>
    <row r="1357" spans="1:4">
      <c r="A1357" s="1">
        <v>36899</v>
      </c>
      <c r="B1357" s="4">
        <v>36899</v>
      </c>
      <c r="C1357" s="12">
        <f t="shared" si="31"/>
        <v>1</v>
      </c>
      <c r="D1357" s="5">
        <f>VLOOKUP($B1357,data!$A$6:$M$15000,8)</f>
        <v>235000</v>
      </c>
    </row>
    <row r="1358" spans="1:4">
      <c r="A1358" s="1">
        <v>36900</v>
      </c>
      <c r="B1358" s="4">
        <v>36900</v>
      </c>
      <c r="C1358" s="12">
        <f t="shared" si="31"/>
        <v>1</v>
      </c>
      <c r="D1358" s="5">
        <f>VLOOKUP($B1358,data!$A$6:$M$15000,8)</f>
        <v>226000</v>
      </c>
    </row>
    <row r="1359" spans="1:4">
      <c r="A1359" s="1">
        <v>36901</v>
      </c>
      <c r="B1359" s="4">
        <v>36901</v>
      </c>
      <c r="C1359" s="12">
        <f t="shared" si="31"/>
        <v>1</v>
      </c>
      <c r="D1359" s="5">
        <f>VLOOKUP($B1359,data!$A$6:$M$15000,8)</f>
        <v>227000</v>
      </c>
    </row>
    <row r="1360" spans="1:4">
      <c r="A1360" s="1">
        <v>36902</v>
      </c>
      <c r="B1360" s="4">
        <v>36902</v>
      </c>
      <c r="C1360" s="12">
        <f t="shared" si="31"/>
        <v>1</v>
      </c>
      <c r="D1360" s="5">
        <f>VLOOKUP($B1360,data!$A$6:$M$15000,8)</f>
        <v>245000</v>
      </c>
    </row>
    <row r="1361" spans="1:4">
      <c r="A1361" s="1">
        <v>36903</v>
      </c>
      <c r="B1361" s="4">
        <v>36903</v>
      </c>
      <c r="C1361" s="12">
        <f t="shared" si="31"/>
        <v>1</v>
      </c>
      <c r="D1361" s="5">
        <f>VLOOKUP($B1361,data!$A$6:$M$15000,8)</f>
        <v>290000</v>
      </c>
    </row>
    <row r="1362" spans="1:4">
      <c r="A1362" s="1">
        <v>36904</v>
      </c>
      <c r="B1362" s="4">
        <v>36904</v>
      </c>
      <c r="C1362" s="12">
        <f t="shared" si="31"/>
        <v>1</v>
      </c>
      <c r="D1362" s="5">
        <f>VLOOKUP($B1362,data!$A$6:$M$15000,8)</f>
        <v>298000</v>
      </c>
    </row>
    <row r="1363" spans="1:4">
      <c r="A1363" s="1">
        <v>36905</v>
      </c>
      <c r="B1363" s="4">
        <v>36905</v>
      </c>
      <c r="C1363" s="12">
        <f t="shared" si="31"/>
        <v>1</v>
      </c>
      <c r="D1363" s="5">
        <f>VLOOKUP($B1363,data!$A$6:$M$15000,8)</f>
        <v>306000</v>
      </c>
    </row>
    <row r="1364" spans="1:4">
      <c r="A1364" s="1">
        <v>36906</v>
      </c>
      <c r="B1364" s="4">
        <v>36906</v>
      </c>
      <c r="C1364" s="12">
        <f t="shared" si="31"/>
        <v>1</v>
      </c>
      <c r="D1364" s="5">
        <f>VLOOKUP($B1364,data!$A$6:$M$15000,8)</f>
        <v>302000</v>
      </c>
    </row>
    <row r="1365" spans="1:4">
      <c r="A1365" s="1">
        <v>36907</v>
      </c>
      <c r="B1365" s="4">
        <v>36907</v>
      </c>
      <c r="C1365" s="12">
        <f t="shared" si="31"/>
        <v>1</v>
      </c>
      <c r="D1365" s="5">
        <f>VLOOKUP($B1365,data!$A$6:$M$15000,8)</f>
        <v>289000</v>
      </c>
    </row>
    <row r="1366" spans="1:4">
      <c r="A1366" s="1">
        <v>36908</v>
      </c>
      <c r="B1366" s="4">
        <v>36908</v>
      </c>
      <c r="C1366" s="12">
        <f t="shared" si="31"/>
        <v>1</v>
      </c>
      <c r="D1366" s="5">
        <f>VLOOKUP($B1366,data!$A$6:$M$15000,8)</f>
        <v>273000</v>
      </c>
    </row>
    <row r="1367" spans="1:4">
      <c r="A1367" s="1">
        <v>36909</v>
      </c>
      <c r="B1367" s="4">
        <v>36909</v>
      </c>
      <c r="C1367" s="12">
        <f t="shared" si="31"/>
        <v>1</v>
      </c>
      <c r="D1367" s="5">
        <f>VLOOKUP($B1367,data!$A$6:$M$15000,8)</f>
        <v>264000</v>
      </c>
    </row>
    <row r="1368" spans="1:4">
      <c r="A1368" s="1">
        <v>36910</v>
      </c>
      <c r="B1368" s="4">
        <v>36910</v>
      </c>
      <c r="C1368" s="12">
        <f t="shared" si="31"/>
        <v>1</v>
      </c>
      <c r="D1368" s="5">
        <f>VLOOKUP($B1368,data!$A$6:$M$15000,8)</f>
        <v>261000</v>
      </c>
    </row>
    <row r="1369" spans="1:4">
      <c r="A1369" s="1">
        <v>36911</v>
      </c>
      <c r="B1369" s="4">
        <v>36911</v>
      </c>
      <c r="C1369" s="12">
        <f t="shared" si="31"/>
        <v>1</v>
      </c>
      <c r="D1369" s="5">
        <f>VLOOKUP($B1369,data!$A$6:$M$15000,8)</f>
        <v>299000</v>
      </c>
    </row>
    <row r="1370" spans="1:4">
      <c r="A1370" s="1">
        <v>36912</v>
      </c>
      <c r="B1370" s="4">
        <v>36912</v>
      </c>
      <c r="C1370" s="12">
        <f t="shared" si="31"/>
        <v>1</v>
      </c>
      <c r="D1370" s="5">
        <f>VLOOKUP($B1370,data!$A$6:$M$15000,8)</f>
        <v>312000</v>
      </c>
    </row>
    <row r="1371" spans="1:4">
      <c r="A1371" s="1">
        <v>36913</v>
      </c>
      <c r="B1371" s="4">
        <v>36913</v>
      </c>
      <c r="C1371" s="12">
        <f t="shared" si="31"/>
        <v>1</v>
      </c>
      <c r="D1371" s="5">
        <f>VLOOKUP($B1371,data!$A$6:$M$15000,8)</f>
        <v>307000</v>
      </c>
    </row>
    <row r="1372" spans="1:4">
      <c r="A1372" s="1">
        <v>36914</v>
      </c>
      <c r="B1372" s="4">
        <v>36914</v>
      </c>
      <c r="C1372" s="12">
        <f t="shared" si="31"/>
        <v>1</v>
      </c>
      <c r="D1372" s="5">
        <f>VLOOKUP($B1372,data!$A$6:$M$15000,8)</f>
        <v>290000</v>
      </c>
    </row>
    <row r="1373" spans="1:4">
      <c r="A1373" s="1">
        <v>36915</v>
      </c>
      <c r="B1373" s="4">
        <v>36915</v>
      </c>
      <c r="C1373" s="12">
        <f t="shared" si="31"/>
        <v>1</v>
      </c>
      <c r="D1373" s="5">
        <f>VLOOKUP($B1373,data!$A$6:$M$15000,8)</f>
        <v>309000</v>
      </c>
    </row>
    <row r="1374" spans="1:4">
      <c r="A1374" s="1">
        <v>36916</v>
      </c>
      <c r="B1374" s="4">
        <v>36916</v>
      </c>
      <c r="C1374" s="12">
        <f t="shared" si="31"/>
        <v>1</v>
      </c>
      <c r="D1374" s="5">
        <f>VLOOKUP($B1374,data!$A$6:$M$15000,8)</f>
        <v>313000</v>
      </c>
    </row>
    <row r="1375" spans="1:4">
      <c r="A1375" s="1">
        <v>36917</v>
      </c>
      <c r="B1375" s="4">
        <v>36917</v>
      </c>
      <c r="C1375" s="12">
        <f t="shared" si="31"/>
        <v>1</v>
      </c>
      <c r="D1375" s="5">
        <f>VLOOKUP($B1375,data!$A$6:$M$15000,8)</f>
        <v>304000</v>
      </c>
    </row>
    <row r="1376" spans="1:4">
      <c r="A1376" s="1">
        <v>36918</v>
      </c>
      <c r="B1376" s="4">
        <v>36918</v>
      </c>
      <c r="C1376" s="12">
        <f t="shared" si="31"/>
        <v>1</v>
      </c>
      <c r="D1376" s="5">
        <f>VLOOKUP($B1376,data!$A$6:$M$15000,8)</f>
        <v>297000</v>
      </c>
    </row>
    <row r="1377" spans="1:4">
      <c r="A1377" s="1">
        <v>36919</v>
      </c>
      <c r="B1377" s="4">
        <v>36919</v>
      </c>
      <c r="C1377" s="12">
        <f t="shared" si="31"/>
        <v>1</v>
      </c>
      <c r="D1377" s="5">
        <f>VLOOKUP($B1377,data!$A$6:$M$15000,8)</f>
        <v>271000</v>
      </c>
    </row>
    <row r="1378" spans="1:4">
      <c r="A1378" s="1">
        <v>36920</v>
      </c>
      <c r="B1378" s="4">
        <v>36920</v>
      </c>
      <c r="C1378" s="12">
        <f t="shared" si="31"/>
        <v>1</v>
      </c>
      <c r="D1378" s="5">
        <f>VLOOKUP($B1378,data!$A$6:$M$15000,8)</f>
        <v>277000</v>
      </c>
    </row>
    <row r="1379" spans="1:4">
      <c r="A1379" s="1">
        <v>36921</v>
      </c>
      <c r="B1379" s="4">
        <v>36921</v>
      </c>
      <c r="C1379" s="12">
        <f t="shared" si="31"/>
        <v>1</v>
      </c>
      <c r="D1379" s="5">
        <f>VLOOKUP($B1379,data!$A$6:$M$15000,8)</f>
        <v>298000</v>
      </c>
    </row>
    <row r="1380" spans="1:4">
      <c r="A1380" s="1">
        <v>36922</v>
      </c>
      <c r="B1380" s="4">
        <v>36922</v>
      </c>
      <c r="C1380" s="12">
        <f t="shared" si="31"/>
        <v>1</v>
      </c>
      <c r="D1380" s="5">
        <f>VLOOKUP($B1380,data!$A$6:$M$15000,8)</f>
        <v>290000</v>
      </c>
    </row>
    <row r="1381" spans="1:4">
      <c r="A1381" s="1">
        <v>36923</v>
      </c>
      <c r="B1381" s="4">
        <v>36923</v>
      </c>
      <c r="C1381" s="12">
        <f t="shared" si="31"/>
        <v>2</v>
      </c>
      <c r="D1381" s="5">
        <f>VLOOKUP($B1381,data!$A$6:$M$15000,8)</f>
        <v>283000</v>
      </c>
    </row>
    <row r="1382" spans="1:4">
      <c r="A1382" s="1">
        <v>36924</v>
      </c>
      <c r="B1382" s="4">
        <v>36924</v>
      </c>
      <c r="C1382" s="12">
        <f t="shared" si="31"/>
        <v>2</v>
      </c>
      <c r="D1382" s="5">
        <f>VLOOKUP($B1382,data!$A$6:$M$15000,8)</f>
        <v>273000</v>
      </c>
    </row>
    <row r="1383" spans="1:4">
      <c r="A1383" s="1">
        <v>36925</v>
      </c>
      <c r="B1383" s="4">
        <v>36925</v>
      </c>
      <c r="C1383" s="12">
        <f t="shared" si="31"/>
        <v>2</v>
      </c>
      <c r="D1383" s="5">
        <f>VLOOKUP($B1383,data!$A$6:$M$15000,8)</f>
        <v>281000</v>
      </c>
    </row>
    <row r="1384" spans="1:4">
      <c r="A1384" s="1">
        <v>36926</v>
      </c>
      <c r="B1384" s="4">
        <v>36926</v>
      </c>
      <c r="C1384" s="12">
        <f t="shared" si="31"/>
        <v>2</v>
      </c>
      <c r="D1384" s="5">
        <f>VLOOKUP($B1384,data!$A$6:$M$15000,8)</f>
        <v>318000</v>
      </c>
    </row>
    <row r="1385" spans="1:4">
      <c r="A1385" s="1">
        <v>36927</v>
      </c>
      <c r="B1385" s="4">
        <v>36927</v>
      </c>
      <c r="C1385" s="12">
        <f t="shared" si="31"/>
        <v>2</v>
      </c>
      <c r="D1385" s="5">
        <f>VLOOKUP($B1385,data!$A$6:$M$15000,8)</f>
        <v>314000</v>
      </c>
    </row>
    <row r="1386" spans="1:4">
      <c r="A1386" s="1">
        <v>36928</v>
      </c>
      <c r="B1386" s="4">
        <v>36928</v>
      </c>
      <c r="C1386" s="12">
        <f t="shared" si="31"/>
        <v>2</v>
      </c>
      <c r="D1386" s="5">
        <f>VLOOKUP($B1386,data!$A$6:$M$15000,8)</f>
        <v>316000</v>
      </c>
    </row>
    <row r="1387" spans="1:4">
      <c r="A1387" s="1">
        <v>36929</v>
      </c>
      <c r="B1387" s="4">
        <v>36929</v>
      </c>
      <c r="C1387" s="12">
        <f t="shared" si="31"/>
        <v>2</v>
      </c>
      <c r="D1387" s="5">
        <f>VLOOKUP($B1387,data!$A$6:$M$15000,8)</f>
        <v>321000</v>
      </c>
    </row>
    <row r="1388" spans="1:4">
      <c r="A1388" s="1">
        <v>36930</v>
      </c>
      <c r="B1388" s="4">
        <v>36930</v>
      </c>
      <c r="C1388" s="12">
        <f t="shared" si="31"/>
        <v>2</v>
      </c>
      <c r="D1388" s="5">
        <f>VLOOKUP($B1388,data!$A$6:$M$15000,8)</f>
        <v>320000</v>
      </c>
    </row>
    <row r="1389" spans="1:4">
      <c r="A1389" s="1">
        <v>36931</v>
      </c>
      <c r="B1389" s="4">
        <v>36931</v>
      </c>
      <c r="C1389" s="12">
        <f t="shared" si="31"/>
        <v>2</v>
      </c>
      <c r="D1389" s="5">
        <f>VLOOKUP($B1389,data!$A$6:$M$15000,8)</f>
        <v>330000</v>
      </c>
    </row>
    <row r="1390" spans="1:4">
      <c r="A1390" s="1">
        <v>36932</v>
      </c>
      <c r="B1390" s="4">
        <v>36932</v>
      </c>
      <c r="C1390" s="12">
        <f t="shared" si="31"/>
        <v>2</v>
      </c>
      <c r="D1390" s="5">
        <f>VLOOKUP($B1390,data!$A$6:$M$15000,8)</f>
        <v>328000</v>
      </c>
    </row>
    <row r="1391" spans="1:4">
      <c r="A1391" s="1">
        <v>36933</v>
      </c>
      <c r="B1391" s="4">
        <v>36933</v>
      </c>
      <c r="C1391" s="12">
        <f t="shared" si="31"/>
        <v>2</v>
      </c>
      <c r="D1391" s="5">
        <f>VLOOKUP($B1391,data!$A$6:$M$15000,8)</f>
        <v>329000</v>
      </c>
    </row>
    <row r="1392" spans="1:4">
      <c r="A1392" s="1">
        <v>36934</v>
      </c>
      <c r="B1392" s="4">
        <v>36934</v>
      </c>
      <c r="C1392" s="12">
        <f t="shared" si="31"/>
        <v>2</v>
      </c>
      <c r="D1392" s="5">
        <f>VLOOKUP($B1392,data!$A$6:$M$15000,8)</f>
        <v>295000</v>
      </c>
    </row>
    <row r="1393" spans="1:4">
      <c r="A1393" s="1">
        <v>36935</v>
      </c>
      <c r="B1393" s="4">
        <v>36935</v>
      </c>
      <c r="C1393" s="12">
        <f t="shared" si="31"/>
        <v>2</v>
      </c>
      <c r="D1393" s="5">
        <f>VLOOKUP($B1393,data!$A$6:$M$15000,8)</f>
        <v>263000</v>
      </c>
    </row>
    <row r="1394" spans="1:4">
      <c r="A1394" s="1">
        <v>36936</v>
      </c>
      <c r="B1394" s="4">
        <v>36936</v>
      </c>
      <c r="C1394" s="12">
        <f t="shared" si="31"/>
        <v>2</v>
      </c>
      <c r="D1394" s="5">
        <f>VLOOKUP($B1394,data!$A$6:$M$15000,8)</f>
        <v>314000</v>
      </c>
    </row>
    <row r="1395" spans="1:4">
      <c r="A1395" s="1">
        <v>36937</v>
      </c>
      <c r="B1395" s="4">
        <v>36937</v>
      </c>
      <c r="C1395" s="12">
        <f t="shared" si="31"/>
        <v>2</v>
      </c>
      <c r="D1395" s="5">
        <f>VLOOKUP($B1395,data!$A$6:$M$15000,8)</f>
        <v>324000</v>
      </c>
    </row>
    <row r="1396" spans="1:4">
      <c r="A1396" s="1">
        <v>36938</v>
      </c>
      <c r="B1396" s="4">
        <v>36938</v>
      </c>
      <c r="C1396" s="12">
        <f t="shared" si="31"/>
        <v>2</v>
      </c>
      <c r="D1396" s="5">
        <f>VLOOKUP($B1396,data!$A$6:$M$15000,8)</f>
        <v>311000</v>
      </c>
    </row>
    <row r="1397" spans="1:4">
      <c r="A1397" s="1">
        <v>36939</v>
      </c>
      <c r="B1397" s="4">
        <v>36939</v>
      </c>
      <c r="C1397" s="12">
        <f t="shared" si="31"/>
        <v>2</v>
      </c>
      <c r="D1397" s="5">
        <f>VLOOKUP($B1397,data!$A$6:$M$15000,8)</f>
        <v>323000</v>
      </c>
    </row>
    <row r="1398" spans="1:4">
      <c r="A1398" s="1">
        <v>36940</v>
      </c>
      <c r="B1398" s="4">
        <v>36940</v>
      </c>
      <c r="C1398" s="12">
        <f t="shared" si="31"/>
        <v>2</v>
      </c>
      <c r="D1398" s="5">
        <f>VLOOKUP($B1398,data!$A$6:$M$15000,8)</f>
        <v>309000</v>
      </c>
    </row>
    <row r="1399" spans="1:4">
      <c r="A1399" s="1">
        <v>36941</v>
      </c>
      <c r="B1399" s="4">
        <v>36941</v>
      </c>
      <c r="C1399" s="12">
        <f t="shared" si="31"/>
        <v>2</v>
      </c>
      <c r="D1399" s="5">
        <f>VLOOKUP($B1399,data!$A$6:$M$15000,8)</f>
        <v>308000</v>
      </c>
    </row>
    <row r="1400" spans="1:4">
      <c r="A1400" s="1">
        <v>36942</v>
      </c>
      <c r="B1400" s="4">
        <v>36942</v>
      </c>
      <c r="C1400" s="12">
        <f t="shared" si="31"/>
        <v>2</v>
      </c>
      <c r="D1400" s="5">
        <f>VLOOKUP($B1400,data!$A$6:$M$15000,8)</f>
        <v>319000</v>
      </c>
    </row>
    <row r="1401" spans="1:4">
      <c r="A1401" s="1">
        <v>36943</v>
      </c>
      <c r="B1401" s="4">
        <v>36943</v>
      </c>
      <c r="C1401" s="12">
        <f t="shared" si="31"/>
        <v>2</v>
      </c>
      <c r="D1401" s="5">
        <f>VLOOKUP($B1401,data!$A$6:$M$15000,8)</f>
        <v>328000</v>
      </c>
    </row>
    <row r="1402" spans="1:4">
      <c r="A1402" s="1">
        <v>36944</v>
      </c>
      <c r="B1402" s="4">
        <v>36944</v>
      </c>
      <c r="C1402" s="12">
        <f t="shared" si="31"/>
        <v>2</v>
      </c>
      <c r="D1402" s="5">
        <f>VLOOKUP($B1402,data!$A$6:$M$15000,8)</f>
        <v>331000</v>
      </c>
    </row>
    <row r="1403" spans="1:4">
      <c r="A1403" s="1">
        <v>36945</v>
      </c>
      <c r="B1403" s="4">
        <v>36945</v>
      </c>
      <c r="C1403" s="12">
        <f t="shared" si="31"/>
        <v>2</v>
      </c>
      <c r="D1403" s="5">
        <f>VLOOKUP($B1403,data!$A$6:$M$15000,8)</f>
        <v>334000</v>
      </c>
    </row>
    <row r="1404" spans="1:4">
      <c r="A1404" s="1">
        <v>36946</v>
      </c>
      <c r="B1404" s="4">
        <v>36946</v>
      </c>
      <c r="C1404" s="12">
        <f t="shared" si="31"/>
        <v>2</v>
      </c>
      <c r="D1404" s="5">
        <f>VLOOKUP($B1404,data!$A$6:$M$15000,8)</f>
        <v>338000</v>
      </c>
    </row>
    <row r="1405" spans="1:4">
      <c r="A1405" s="1">
        <v>36947</v>
      </c>
      <c r="B1405" s="4">
        <v>36947</v>
      </c>
      <c r="C1405" s="12">
        <f t="shared" si="31"/>
        <v>2</v>
      </c>
      <c r="D1405" s="5">
        <f>VLOOKUP($B1405,data!$A$6:$M$15000,8)</f>
        <v>340000</v>
      </c>
    </row>
    <row r="1406" spans="1:4">
      <c r="A1406" s="1">
        <v>36948</v>
      </c>
      <c r="B1406" s="4">
        <v>36948</v>
      </c>
      <c r="C1406" s="12">
        <f t="shared" si="31"/>
        <v>2</v>
      </c>
      <c r="D1406" s="5">
        <f>VLOOKUP($B1406,data!$A$6:$M$15000,8)</f>
        <v>331000</v>
      </c>
    </row>
    <row r="1407" spans="1:4">
      <c r="A1407" s="1">
        <v>36949</v>
      </c>
      <c r="B1407" s="4">
        <v>36949</v>
      </c>
      <c r="C1407" s="12">
        <f t="shared" si="31"/>
        <v>2</v>
      </c>
      <c r="D1407" s="5">
        <f>VLOOKUP($B1407,data!$A$6:$M$15000,8)</f>
        <v>324000</v>
      </c>
    </row>
    <row r="1408" spans="1:4">
      <c r="A1408" s="1">
        <v>36950</v>
      </c>
      <c r="B1408" s="4">
        <v>36950</v>
      </c>
      <c r="C1408" s="12">
        <f t="shared" si="31"/>
        <v>2</v>
      </c>
      <c r="D1408" s="5">
        <f>VLOOKUP($B1408,data!$A$6:$M$15000,8)</f>
        <v>309000</v>
      </c>
    </row>
    <row r="1409" spans="1:4">
      <c r="A1409" s="1">
        <v>36951</v>
      </c>
      <c r="B1409" s="4">
        <v>36951</v>
      </c>
      <c r="C1409" s="12">
        <f t="shared" si="31"/>
        <v>3</v>
      </c>
      <c r="D1409" s="5">
        <f>VLOOKUP($B1409,data!$A$6:$M$15000,8)</f>
        <v>307000</v>
      </c>
    </row>
    <row r="1410" spans="1:4">
      <c r="A1410" s="1">
        <v>36952</v>
      </c>
      <c r="B1410" s="4">
        <v>36952</v>
      </c>
      <c r="C1410" s="12">
        <f t="shared" si="31"/>
        <v>3</v>
      </c>
      <c r="D1410" s="5">
        <f>VLOOKUP($B1410,data!$A$6:$M$15000,8)</f>
        <v>327000</v>
      </c>
    </row>
    <row r="1411" spans="1:4">
      <c r="A1411" s="1">
        <v>36953</v>
      </c>
      <c r="B1411" s="4">
        <v>36953</v>
      </c>
      <c r="C1411" s="12">
        <f t="shared" si="31"/>
        <v>3</v>
      </c>
      <c r="D1411" s="5">
        <f>VLOOKUP($B1411,data!$A$6:$M$15000,8)</f>
        <v>331000</v>
      </c>
    </row>
    <row r="1412" spans="1:4">
      <c r="A1412" s="1">
        <v>36954</v>
      </c>
      <c r="B1412" s="4">
        <v>36954</v>
      </c>
      <c r="C1412" s="12">
        <f t="shared" si="31"/>
        <v>3</v>
      </c>
      <c r="D1412" s="5">
        <f>VLOOKUP($B1412,data!$A$6:$M$15000,8)</f>
        <v>315000</v>
      </c>
    </row>
    <row r="1413" spans="1:4">
      <c r="A1413" s="1">
        <v>36955</v>
      </c>
      <c r="B1413" s="4">
        <v>36955</v>
      </c>
      <c r="C1413" s="12">
        <f t="shared" si="31"/>
        <v>3</v>
      </c>
      <c r="D1413" s="5">
        <f>VLOOKUP($B1413,data!$A$6:$M$15000,8)</f>
        <v>309000</v>
      </c>
    </row>
    <row r="1414" spans="1:4">
      <c r="A1414" s="1">
        <v>36956</v>
      </c>
      <c r="B1414" s="4">
        <v>36956</v>
      </c>
      <c r="C1414" s="12">
        <f t="shared" si="31"/>
        <v>3</v>
      </c>
      <c r="D1414" s="5">
        <f>VLOOKUP($B1414,data!$A$6:$M$15000,8)</f>
        <v>313000</v>
      </c>
    </row>
    <row r="1415" spans="1:4">
      <c r="A1415" s="1">
        <v>36957</v>
      </c>
      <c r="B1415" s="4">
        <v>36957</v>
      </c>
      <c r="C1415" s="12">
        <f t="shared" si="31"/>
        <v>3</v>
      </c>
      <c r="D1415" s="5">
        <f>VLOOKUP($B1415,data!$A$6:$M$15000,8)</f>
        <v>314000</v>
      </c>
    </row>
    <row r="1416" spans="1:4">
      <c r="A1416" s="1">
        <v>36958</v>
      </c>
      <c r="B1416" s="4">
        <v>36958</v>
      </c>
      <c r="C1416" s="12">
        <f t="shared" si="31"/>
        <v>3</v>
      </c>
      <c r="D1416" s="5">
        <f>VLOOKUP($B1416,data!$A$6:$M$15000,8)</f>
        <v>326000</v>
      </c>
    </row>
    <row r="1417" spans="1:4">
      <c r="A1417" s="1">
        <v>36959</v>
      </c>
      <c r="B1417" s="4">
        <v>36959</v>
      </c>
      <c r="C1417" s="12">
        <f t="shared" ref="C1417:C1480" si="32">IF(B1417&lt;&gt;"",MONTH(B1417),0)</f>
        <v>3</v>
      </c>
      <c r="D1417" s="5">
        <f>VLOOKUP($B1417,data!$A$6:$M$15000,8)</f>
        <v>335000</v>
      </c>
    </row>
    <row r="1418" spans="1:4">
      <c r="A1418" s="1">
        <v>36960</v>
      </c>
      <c r="B1418" s="4">
        <v>36960</v>
      </c>
      <c r="C1418" s="12">
        <f t="shared" si="32"/>
        <v>3</v>
      </c>
      <c r="D1418" s="5">
        <f>VLOOKUP($B1418,data!$A$6:$M$15000,8)</f>
        <v>326000</v>
      </c>
    </row>
    <row r="1419" spans="1:4">
      <c r="A1419" s="1">
        <v>36961</v>
      </c>
      <c r="B1419" s="4">
        <v>36961</v>
      </c>
      <c r="C1419" s="12">
        <f t="shared" si="32"/>
        <v>3</v>
      </c>
      <c r="D1419" s="5">
        <f>VLOOKUP($B1419,data!$A$6:$M$15000,8)</f>
        <v>324000</v>
      </c>
    </row>
    <row r="1420" spans="1:4">
      <c r="A1420" s="1">
        <v>36962</v>
      </c>
      <c r="B1420" s="4">
        <v>36962</v>
      </c>
      <c r="C1420" s="12">
        <f t="shared" si="32"/>
        <v>3</v>
      </c>
      <c r="D1420" s="5">
        <f>VLOOKUP($B1420,data!$A$6:$M$15000,8)</f>
        <v>324000</v>
      </c>
    </row>
    <row r="1421" spans="1:4">
      <c r="A1421" s="1">
        <v>36963</v>
      </c>
      <c r="B1421" s="4">
        <v>36963</v>
      </c>
      <c r="C1421" s="12">
        <f t="shared" si="32"/>
        <v>3</v>
      </c>
      <c r="D1421" s="5">
        <f>VLOOKUP($B1421,data!$A$6:$M$15000,8)</f>
        <v>332000</v>
      </c>
    </row>
    <row r="1422" spans="1:4">
      <c r="A1422" s="1">
        <v>36964</v>
      </c>
      <c r="B1422" s="4">
        <v>36964</v>
      </c>
      <c r="C1422" s="12">
        <f t="shared" si="32"/>
        <v>3</v>
      </c>
      <c r="D1422" s="5">
        <f>VLOOKUP($B1422,data!$A$6:$M$15000,8)</f>
        <v>331000</v>
      </c>
    </row>
    <row r="1423" spans="1:4">
      <c r="A1423" s="1">
        <v>36965</v>
      </c>
      <c r="B1423" s="4">
        <v>36965</v>
      </c>
      <c r="C1423" s="12">
        <f t="shared" si="32"/>
        <v>3</v>
      </c>
      <c r="D1423" s="5">
        <f>VLOOKUP($B1423,data!$A$6:$M$15000,8)</f>
        <v>332000</v>
      </c>
    </row>
    <row r="1424" spans="1:4">
      <c r="A1424" s="1">
        <v>36966</v>
      </c>
      <c r="B1424" s="4">
        <v>36966</v>
      </c>
      <c r="C1424" s="12">
        <f t="shared" si="32"/>
        <v>3</v>
      </c>
      <c r="D1424" s="5">
        <f>VLOOKUP($B1424,data!$A$6:$M$15000,8)</f>
        <v>311000</v>
      </c>
    </row>
    <row r="1425" spans="1:4">
      <c r="A1425" s="1">
        <v>36967</v>
      </c>
      <c r="B1425" s="4">
        <v>36967</v>
      </c>
      <c r="C1425" s="12">
        <f t="shared" si="32"/>
        <v>3</v>
      </c>
      <c r="D1425" s="5">
        <f>VLOOKUP($B1425,data!$A$6:$M$15000,8)</f>
        <v>277000</v>
      </c>
    </row>
    <row r="1426" spans="1:4">
      <c r="A1426" s="1">
        <v>36968</v>
      </c>
      <c r="B1426" s="4">
        <v>36968</v>
      </c>
      <c r="C1426" s="12">
        <f t="shared" si="32"/>
        <v>3</v>
      </c>
      <c r="D1426" s="5">
        <f>VLOOKUP($B1426,data!$A$6:$M$15000,8)</f>
        <v>220000</v>
      </c>
    </row>
    <row r="1427" spans="1:4">
      <c r="A1427" s="1">
        <v>36969</v>
      </c>
      <c r="B1427" s="4">
        <v>36969</v>
      </c>
      <c r="C1427" s="12">
        <f t="shared" si="32"/>
        <v>3</v>
      </c>
      <c r="D1427" s="5">
        <f>VLOOKUP($B1427,data!$A$6:$M$15000,8)</f>
        <v>265000</v>
      </c>
    </row>
    <row r="1428" spans="1:4">
      <c r="A1428" s="1">
        <v>36970</v>
      </c>
      <c r="B1428" s="4">
        <v>36970</v>
      </c>
      <c r="C1428" s="12">
        <f t="shared" si="32"/>
        <v>3</v>
      </c>
      <c r="D1428" s="5">
        <f>VLOOKUP($B1428,data!$A$6:$M$15000,8)</f>
        <v>291000</v>
      </c>
    </row>
    <row r="1429" spans="1:4">
      <c r="A1429" s="1">
        <v>36971</v>
      </c>
      <c r="B1429" s="4">
        <v>36971</v>
      </c>
      <c r="C1429" s="12">
        <f t="shared" si="32"/>
        <v>3</v>
      </c>
      <c r="D1429" s="5">
        <f>VLOOKUP($B1429,data!$A$6:$M$15000,8)</f>
        <v>291000</v>
      </c>
    </row>
    <row r="1430" spans="1:4">
      <c r="A1430" s="1">
        <v>36972</v>
      </c>
      <c r="B1430" s="4">
        <v>36972</v>
      </c>
      <c r="C1430" s="12">
        <f t="shared" si="32"/>
        <v>3</v>
      </c>
      <c r="D1430" s="5">
        <f>VLOOKUP($B1430,data!$A$6:$M$15000,8)</f>
        <v>301000</v>
      </c>
    </row>
    <row r="1431" spans="1:4">
      <c r="A1431" s="1">
        <v>36973</v>
      </c>
      <c r="B1431" s="4">
        <v>36973</v>
      </c>
      <c r="C1431" s="12">
        <f t="shared" si="32"/>
        <v>3</v>
      </c>
      <c r="D1431" s="5">
        <f>VLOOKUP($B1431,data!$A$6:$M$15000,8)</f>
        <v>307000</v>
      </c>
    </row>
    <row r="1432" spans="1:4">
      <c r="A1432" s="1">
        <v>36974</v>
      </c>
      <c r="B1432" s="4">
        <v>36974</v>
      </c>
      <c r="C1432" s="12">
        <f t="shared" si="32"/>
        <v>3</v>
      </c>
      <c r="D1432" s="5">
        <f>VLOOKUP($B1432,data!$A$6:$M$15000,8)</f>
        <v>283000</v>
      </c>
    </row>
    <row r="1433" spans="1:4">
      <c r="A1433" s="1">
        <v>36975</v>
      </c>
      <c r="B1433" s="4">
        <v>36975</v>
      </c>
      <c r="C1433" s="12">
        <f t="shared" si="32"/>
        <v>3</v>
      </c>
      <c r="D1433" s="5">
        <f>VLOOKUP($B1433,data!$A$6:$M$15000,8)</f>
        <v>305000</v>
      </c>
    </row>
    <row r="1434" spans="1:4">
      <c r="A1434" s="1">
        <v>36976</v>
      </c>
      <c r="B1434" s="4">
        <v>36976</v>
      </c>
      <c r="C1434" s="12">
        <f t="shared" si="32"/>
        <v>3</v>
      </c>
      <c r="D1434" s="5">
        <f>VLOOKUP($B1434,data!$A$6:$M$15000,8)</f>
        <v>313000</v>
      </c>
    </row>
    <row r="1435" spans="1:4">
      <c r="A1435" s="1">
        <v>36977</v>
      </c>
      <c r="B1435" s="4">
        <v>36977</v>
      </c>
      <c r="C1435" s="12">
        <f t="shared" si="32"/>
        <v>3</v>
      </c>
      <c r="D1435" s="5">
        <f>VLOOKUP($B1435,data!$A$6:$M$15000,8)</f>
        <v>310000</v>
      </c>
    </row>
    <row r="1436" spans="1:4">
      <c r="A1436" s="1">
        <v>36978</v>
      </c>
      <c r="B1436" s="4">
        <v>36978</v>
      </c>
      <c r="C1436" s="12">
        <f t="shared" si="32"/>
        <v>3</v>
      </c>
      <c r="D1436" s="5">
        <f>VLOOKUP($B1436,data!$A$6:$M$15000,8)</f>
        <v>301000</v>
      </c>
    </row>
    <row r="1437" spans="1:4">
      <c r="A1437" s="1">
        <v>36979</v>
      </c>
      <c r="B1437" s="4">
        <v>36979</v>
      </c>
      <c r="C1437" s="12">
        <f t="shared" si="32"/>
        <v>3</v>
      </c>
      <c r="D1437" s="5">
        <f>VLOOKUP($B1437,data!$A$6:$M$15000,8)</f>
        <v>319000</v>
      </c>
    </row>
    <row r="1438" spans="1:4">
      <c r="A1438" s="1">
        <v>36980</v>
      </c>
      <c r="B1438" s="4">
        <v>36980</v>
      </c>
      <c r="C1438" s="12">
        <f t="shared" si="32"/>
        <v>3</v>
      </c>
      <c r="D1438" s="5">
        <f>VLOOKUP($B1438,data!$A$6:$M$15000,8)</f>
        <v>306000</v>
      </c>
    </row>
    <row r="1439" spans="1:4">
      <c r="A1439" s="1">
        <v>36981</v>
      </c>
      <c r="B1439" s="4">
        <v>36981</v>
      </c>
      <c r="C1439" s="12">
        <f t="shared" si="32"/>
        <v>3</v>
      </c>
      <c r="D1439" s="5">
        <f>VLOOKUP($B1439,data!$A$6:$M$15000,8)</f>
        <v>316000</v>
      </c>
    </row>
    <row r="1440" spans="1:4">
      <c r="A1440" s="1">
        <v>36982</v>
      </c>
      <c r="B1440" s="4">
        <v>36982</v>
      </c>
      <c r="C1440" s="12">
        <f t="shared" si="32"/>
        <v>4</v>
      </c>
      <c r="D1440" s="5">
        <f>VLOOKUP($B1440,data!$A$6:$M$15000,8)</f>
        <v>277000</v>
      </c>
    </row>
    <row r="1441" spans="1:4">
      <c r="A1441" s="1">
        <v>36983</v>
      </c>
      <c r="B1441" s="4">
        <v>36983</v>
      </c>
      <c r="C1441" s="12">
        <f t="shared" si="32"/>
        <v>4</v>
      </c>
      <c r="D1441" s="5">
        <f>VLOOKUP($B1441,data!$A$6:$M$15000,8)</f>
        <v>275000</v>
      </c>
    </row>
    <row r="1442" spans="1:4">
      <c r="A1442" s="1">
        <v>36984</v>
      </c>
      <c r="B1442" s="4">
        <v>36984</v>
      </c>
      <c r="C1442" s="12">
        <f t="shared" si="32"/>
        <v>4</v>
      </c>
      <c r="D1442" s="5">
        <f>VLOOKUP($B1442,data!$A$6:$M$15000,8)</f>
        <v>278000</v>
      </c>
    </row>
    <row r="1443" spans="1:4">
      <c r="A1443" s="1">
        <v>36985</v>
      </c>
      <c r="B1443" s="4">
        <v>36985</v>
      </c>
      <c r="C1443" s="12">
        <f t="shared" si="32"/>
        <v>4</v>
      </c>
      <c r="D1443" s="5">
        <f>VLOOKUP($B1443,data!$A$6:$M$15000,8)</f>
        <v>278000</v>
      </c>
    </row>
    <row r="1444" spans="1:4">
      <c r="A1444" s="1">
        <v>36986</v>
      </c>
      <c r="B1444" s="4">
        <v>36986</v>
      </c>
      <c r="C1444" s="12">
        <f t="shared" si="32"/>
        <v>4</v>
      </c>
      <c r="D1444" s="5">
        <f>VLOOKUP($B1444,data!$A$6:$M$15000,8)</f>
        <v>309000</v>
      </c>
    </row>
    <row r="1445" spans="1:4">
      <c r="A1445" s="1">
        <v>36987</v>
      </c>
      <c r="B1445" s="4">
        <v>36987</v>
      </c>
      <c r="C1445" s="12">
        <f t="shared" si="32"/>
        <v>4</v>
      </c>
      <c r="D1445" s="5" t="str">
        <f>VLOOKUP($B1445,data!$A$6:$M$15000,8)</f>
        <v>N/A</v>
      </c>
    </row>
    <row r="1446" spans="1:4">
      <c r="A1446" s="1">
        <v>36988</v>
      </c>
      <c r="B1446" s="4">
        <v>36988</v>
      </c>
      <c r="C1446" s="12">
        <f t="shared" si="32"/>
        <v>4</v>
      </c>
      <c r="D1446" s="5" t="str">
        <f>VLOOKUP($B1446,data!$A$6:$M$15000,8)</f>
        <v>N/A</v>
      </c>
    </row>
    <row r="1447" spans="1:4">
      <c r="A1447" s="1">
        <v>36989</v>
      </c>
      <c r="B1447" s="4">
        <v>36989</v>
      </c>
      <c r="C1447" s="12">
        <f t="shared" si="32"/>
        <v>4</v>
      </c>
      <c r="D1447" s="5" t="str">
        <f>VLOOKUP($B1447,data!$A$6:$M$15000,8)</f>
        <v>N/A</v>
      </c>
    </row>
    <row r="1448" spans="1:4">
      <c r="A1448" s="1">
        <v>36990</v>
      </c>
      <c r="B1448" s="4">
        <v>36990</v>
      </c>
      <c r="C1448" s="12">
        <f t="shared" si="32"/>
        <v>4</v>
      </c>
      <c r="D1448" s="5" t="str">
        <f>VLOOKUP($B1448,data!$A$6:$M$15000,8)</f>
        <v>N/A</v>
      </c>
    </row>
    <row r="1449" spans="1:4">
      <c r="A1449" s="1">
        <v>36991</v>
      </c>
      <c r="B1449" s="4">
        <v>36991</v>
      </c>
      <c r="C1449" s="12">
        <f t="shared" si="32"/>
        <v>4</v>
      </c>
      <c r="D1449" s="5" t="str">
        <f>VLOOKUP($B1449,data!$A$6:$M$15000,8)</f>
        <v>N/A</v>
      </c>
    </row>
    <row r="1450" spans="1:4">
      <c r="A1450" s="1">
        <v>36992</v>
      </c>
      <c r="B1450" s="4">
        <v>36992</v>
      </c>
      <c r="C1450" s="12">
        <f t="shared" si="32"/>
        <v>4</v>
      </c>
      <c r="D1450" s="5" t="str">
        <f>VLOOKUP($B1450,data!$A$6:$M$15000,8)</f>
        <v>N/A</v>
      </c>
    </row>
    <row r="1451" spans="1:4">
      <c r="A1451" s="1">
        <v>36993</v>
      </c>
      <c r="B1451" s="4">
        <v>36993</v>
      </c>
      <c r="C1451" s="12">
        <f t="shared" si="32"/>
        <v>4</v>
      </c>
      <c r="D1451" s="5" t="str">
        <f>VLOOKUP($B1451,data!$A$6:$M$15000,8)</f>
        <v>N/A</v>
      </c>
    </row>
    <row r="1452" spans="1:4">
      <c r="A1452" s="1">
        <v>36994</v>
      </c>
      <c r="B1452" s="4">
        <v>36994</v>
      </c>
      <c r="C1452" s="12">
        <f t="shared" si="32"/>
        <v>4</v>
      </c>
      <c r="D1452" s="5" t="str">
        <f>VLOOKUP($B1452,data!$A$6:$M$15000,8)</f>
        <v>N/A</v>
      </c>
    </row>
    <row r="1453" spans="1:4">
      <c r="A1453" s="1">
        <v>36995</v>
      </c>
      <c r="B1453" s="4">
        <v>36995</v>
      </c>
      <c r="C1453" s="12">
        <f t="shared" si="32"/>
        <v>4</v>
      </c>
      <c r="D1453" s="5" t="str">
        <f>VLOOKUP($B1453,data!$A$6:$M$15000,8)</f>
        <v>N/A</v>
      </c>
    </row>
    <row r="1454" spans="1:4">
      <c r="A1454" s="1">
        <v>36996</v>
      </c>
      <c r="B1454" s="4">
        <v>36996</v>
      </c>
      <c r="C1454" s="12">
        <f t="shared" si="32"/>
        <v>4</v>
      </c>
      <c r="D1454" s="5" t="str">
        <f>VLOOKUP($B1454,data!$A$6:$M$15000,8)</f>
        <v>N/A</v>
      </c>
    </row>
    <row r="1455" spans="1:4">
      <c r="A1455" s="1">
        <v>36997</v>
      </c>
      <c r="B1455" s="4">
        <v>36997</v>
      </c>
      <c r="C1455" s="12">
        <f t="shared" si="32"/>
        <v>4</v>
      </c>
      <c r="D1455" s="5" t="str">
        <f>VLOOKUP($B1455,data!$A$6:$M$15000,8)</f>
        <v>N/A</v>
      </c>
    </row>
    <row r="1456" spans="1:4">
      <c r="A1456" s="1">
        <v>36998</v>
      </c>
      <c r="B1456" s="4">
        <v>36998</v>
      </c>
      <c r="C1456" s="12">
        <f t="shared" si="32"/>
        <v>4</v>
      </c>
      <c r="D1456" s="5" t="str">
        <f>VLOOKUP($B1456,data!$A$6:$M$15000,8)</f>
        <v>N/A</v>
      </c>
    </row>
    <row r="1457" spans="1:4">
      <c r="A1457" s="1">
        <v>36999</v>
      </c>
      <c r="B1457" s="4">
        <v>36999</v>
      </c>
      <c r="C1457" s="12">
        <f t="shared" si="32"/>
        <v>4</v>
      </c>
      <c r="D1457" s="5" t="str">
        <f>VLOOKUP($B1457,data!$A$6:$M$15000,8)</f>
        <v>N/A</v>
      </c>
    </row>
    <row r="1458" spans="1:4">
      <c r="A1458" s="1">
        <v>37000</v>
      </c>
      <c r="B1458" s="4">
        <v>37000</v>
      </c>
      <c r="C1458" s="12">
        <f t="shared" si="32"/>
        <v>4</v>
      </c>
      <c r="D1458" s="5" t="str">
        <f>VLOOKUP($B1458,data!$A$6:$M$15000,8)</f>
        <v>N/A</v>
      </c>
    </row>
    <row r="1459" spans="1:4">
      <c r="A1459" s="1">
        <v>37001</v>
      </c>
      <c r="B1459" s="4">
        <v>37001</v>
      </c>
      <c r="C1459" s="12">
        <f t="shared" si="32"/>
        <v>4</v>
      </c>
      <c r="D1459" s="5" t="str">
        <f>VLOOKUP($B1459,data!$A$6:$M$15000,8)</f>
        <v>N/A</v>
      </c>
    </row>
    <row r="1460" spans="1:4">
      <c r="A1460" s="1">
        <v>37002</v>
      </c>
      <c r="B1460" s="4">
        <v>37002</v>
      </c>
      <c r="C1460" s="12">
        <f t="shared" si="32"/>
        <v>4</v>
      </c>
      <c r="D1460" s="5" t="str">
        <f>VLOOKUP($B1460,data!$A$6:$M$15000,8)</f>
        <v>N/A</v>
      </c>
    </row>
    <row r="1461" spans="1:4">
      <c r="A1461" s="1">
        <v>37003</v>
      </c>
      <c r="B1461" s="4">
        <v>37003</v>
      </c>
      <c r="C1461" s="12">
        <f t="shared" si="32"/>
        <v>4</v>
      </c>
      <c r="D1461" s="5" t="str">
        <f>VLOOKUP($B1461,data!$A$6:$M$15000,8)</f>
        <v>N/A</v>
      </c>
    </row>
    <row r="1462" spans="1:4">
      <c r="A1462" s="1">
        <v>37004</v>
      </c>
      <c r="B1462" s="4">
        <v>37004</v>
      </c>
      <c r="C1462" s="12">
        <f t="shared" si="32"/>
        <v>4</v>
      </c>
      <c r="D1462" s="5" t="str">
        <f>VLOOKUP($B1462,data!$A$6:$M$15000,8)</f>
        <v>N/A</v>
      </c>
    </row>
    <row r="1463" spans="1:4">
      <c r="A1463" s="1">
        <v>37005</v>
      </c>
      <c r="B1463" s="4">
        <v>37005</v>
      </c>
      <c r="C1463" s="12">
        <f t="shared" si="32"/>
        <v>4</v>
      </c>
      <c r="D1463" s="5" t="str">
        <f>VLOOKUP($B1463,data!$A$6:$M$15000,8)</f>
        <v>N/A</v>
      </c>
    </row>
    <row r="1464" spans="1:4">
      <c r="A1464" s="1">
        <v>37006</v>
      </c>
      <c r="B1464" s="4">
        <v>37006</v>
      </c>
      <c r="C1464" s="12">
        <f t="shared" si="32"/>
        <v>4</v>
      </c>
      <c r="D1464" s="5" t="str">
        <f>VLOOKUP($B1464,data!$A$6:$M$15000,8)</f>
        <v>N/A</v>
      </c>
    </row>
    <row r="1465" spans="1:4">
      <c r="A1465" s="1">
        <v>37007</v>
      </c>
      <c r="B1465" s="4">
        <v>37007</v>
      </c>
      <c r="C1465" s="12">
        <f t="shared" si="32"/>
        <v>4</v>
      </c>
      <c r="D1465" s="5" t="str">
        <f>VLOOKUP($B1465,data!$A$6:$M$15000,8)</f>
        <v>N/A</v>
      </c>
    </row>
    <row r="1466" spans="1:4">
      <c r="A1466" s="1">
        <v>37008</v>
      </c>
      <c r="B1466" s="4">
        <v>37008</v>
      </c>
      <c r="C1466" s="12">
        <f t="shared" si="32"/>
        <v>4</v>
      </c>
      <c r="D1466" s="5" t="str">
        <f>VLOOKUP($B1466,data!$A$6:$M$15000,8)</f>
        <v>N/A</v>
      </c>
    </row>
    <row r="1467" spans="1:4">
      <c r="A1467" s="1">
        <v>37009</v>
      </c>
      <c r="B1467" s="4">
        <v>37009</v>
      </c>
      <c r="C1467" s="12">
        <f t="shared" si="32"/>
        <v>4</v>
      </c>
      <c r="D1467" s="5" t="str">
        <f>VLOOKUP($B1467,data!$A$6:$M$15000,8)</f>
        <v>N/A</v>
      </c>
    </row>
    <row r="1468" spans="1:4">
      <c r="A1468" s="1">
        <v>37010</v>
      </c>
      <c r="B1468" s="4">
        <v>37010</v>
      </c>
      <c r="C1468" s="12">
        <f t="shared" si="32"/>
        <v>4</v>
      </c>
      <c r="D1468" s="5" t="str">
        <f>VLOOKUP($B1468,data!$A$6:$M$15000,8)</f>
        <v>N/A</v>
      </c>
    </row>
    <row r="1469" spans="1:4">
      <c r="A1469" s="1">
        <v>37011</v>
      </c>
      <c r="B1469" s="4">
        <v>37011</v>
      </c>
      <c r="C1469" s="12">
        <f t="shared" si="32"/>
        <v>4</v>
      </c>
      <c r="D1469" s="5" t="str">
        <f>VLOOKUP($B1469,data!$A$6:$M$15000,8)</f>
        <v>N/A</v>
      </c>
    </row>
    <row r="1470" spans="1:4">
      <c r="A1470" s="1">
        <v>37012</v>
      </c>
      <c r="B1470" s="4">
        <v>37012</v>
      </c>
      <c r="C1470" s="12">
        <f t="shared" si="32"/>
        <v>5</v>
      </c>
      <c r="D1470" s="5" t="str">
        <f>VLOOKUP($B1470,data!$A$6:$M$15000,8)</f>
        <v>N/A</v>
      </c>
    </row>
    <row r="1471" spans="1:4">
      <c r="A1471" s="1">
        <v>37013</v>
      </c>
      <c r="B1471" s="4">
        <v>37013</v>
      </c>
      <c r="C1471" s="12">
        <f t="shared" si="32"/>
        <v>5</v>
      </c>
      <c r="D1471" s="5" t="str">
        <f>VLOOKUP($B1471,data!$A$6:$M$15000,8)</f>
        <v>N/A</v>
      </c>
    </row>
    <row r="1472" spans="1:4">
      <c r="A1472" s="1">
        <v>37014</v>
      </c>
      <c r="B1472" s="4">
        <v>37014</v>
      </c>
      <c r="C1472" s="12">
        <f t="shared" si="32"/>
        <v>5</v>
      </c>
      <c r="D1472" s="5" t="str">
        <f>VLOOKUP($B1472,data!$A$6:$M$15000,8)</f>
        <v>N/A</v>
      </c>
    </row>
    <row r="1473" spans="1:4">
      <c r="A1473" s="1">
        <v>37015</v>
      </c>
      <c r="B1473" s="4">
        <v>37015</v>
      </c>
      <c r="C1473" s="12">
        <f t="shared" si="32"/>
        <v>5</v>
      </c>
      <c r="D1473" s="5" t="str">
        <f>VLOOKUP($B1473,data!$A$6:$M$15000,8)</f>
        <v>N/A</v>
      </c>
    </row>
    <row r="1474" spans="1:4">
      <c r="A1474" s="1">
        <v>37016</v>
      </c>
      <c r="B1474" s="4">
        <v>37016</v>
      </c>
      <c r="C1474" s="12">
        <f t="shared" si="32"/>
        <v>5</v>
      </c>
      <c r="D1474" s="5" t="str">
        <f>VLOOKUP($B1474,data!$A$6:$M$15000,8)</f>
        <v>N/A</v>
      </c>
    </row>
    <row r="1475" spans="1:4">
      <c r="A1475" s="1">
        <v>37017</v>
      </c>
      <c r="B1475" s="4">
        <v>37017</v>
      </c>
      <c r="C1475" s="12">
        <f t="shared" si="32"/>
        <v>5</v>
      </c>
      <c r="D1475" s="5" t="str">
        <f>VLOOKUP($B1475,data!$A$6:$M$15000,8)</f>
        <v>N/A</v>
      </c>
    </row>
    <row r="1476" spans="1:4">
      <c r="A1476" s="1">
        <v>37018</v>
      </c>
      <c r="B1476" s="4">
        <v>37018</v>
      </c>
      <c r="C1476" s="12">
        <f t="shared" si="32"/>
        <v>5</v>
      </c>
      <c r="D1476" s="5" t="str">
        <f>VLOOKUP($B1476,data!$A$6:$M$15000,8)</f>
        <v>N/A</v>
      </c>
    </row>
    <row r="1477" spans="1:4">
      <c r="A1477" s="1">
        <v>37019</v>
      </c>
      <c r="B1477" s="4">
        <v>37019</v>
      </c>
      <c r="C1477" s="12">
        <f t="shared" si="32"/>
        <v>5</v>
      </c>
      <c r="D1477" s="5" t="str">
        <f>VLOOKUP($B1477,data!$A$6:$M$15000,8)</f>
        <v>N/A</v>
      </c>
    </row>
    <row r="1478" spans="1:4">
      <c r="A1478" s="1">
        <v>37020</v>
      </c>
      <c r="B1478" s="4">
        <v>37020</v>
      </c>
      <c r="C1478" s="12">
        <f t="shared" si="32"/>
        <v>5</v>
      </c>
      <c r="D1478" s="5" t="str">
        <f>VLOOKUP($B1478,data!$A$6:$M$15000,8)</f>
        <v>N/A</v>
      </c>
    </row>
    <row r="1479" spans="1:4">
      <c r="A1479" s="1">
        <v>37021</v>
      </c>
      <c r="B1479" s="4">
        <v>37021</v>
      </c>
      <c r="C1479" s="12">
        <f t="shared" si="32"/>
        <v>5</v>
      </c>
      <c r="D1479" s="5" t="str">
        <f>VLOOKUP($B1479,data!$A$6:$M$15000,8)</f>
        <v>N/A</v>
      </c>
    </row>
    <row r="1480" spans="1:4">
      <c r="A1480" s="1">
        <v>37022</v>
      </c>
      <c r="B1480" s="4">
        <v>37022</v>
      </c>
      <c r="C1480" s="12">
        <f t="shared" si="32"/>
        <v>5</v>
      </c>
      <c r="D1480" s="5" t="str">
        <f>VLOOKUP($B1480,data!$A$6:$M$15000,8)</f>
        <v>N/A</v>
      </c>
    </row>
    <row r="1481" spans="1:4">
      <c r="A1481" s="1">
        <v>37023</v>
      </c>
      <c r="B1481" s="4">
        <v>37023</v>
      </c>
      <c r="C1481" s="12">
        <f t="shared" ref="C1481:C1544" si="33">IF(B1481&lt;&gt;"",MONTH(B1481),0)</f>
        <v>5</v>
      </c>
      <c r="D1481" s="5" t="str">
        <f>VLOOKUP($B1481,data!$A$6:$M$15000,8)</f>
        <v>N/A</v>
      </c>
    </row>
    <row r="1482" spans="1:4">
      <c r="A1482" s="1">
        <v>37024</v>
      </c>
      <c r="B1482" s="4">
        <v>37024</v>
      </c>
      <c r="C1482" s="12">
        <f t="shared" si="33"/>
        <v>5</v>
      </c>
      <c r="D1482" s="5" t="str">
        <f>VLOOKUP($B1482,data!$A$6:$M$15000,8)</f>
        <v>N/A</v>
      </c>
    </row>
    <row r="1483" spans="1:4">
      <c r="A1483" s="1">
        <v>37025</v>
      </c>
      <c r="B1483" s="4">
        <v>37025</v>
      </c>
      <c r="C1483" s="12">
        <f t="shared" si="33"/>
        <v>5</v>
      </c>
      <c r="D1483" s="5" t="str">
        <f>VLOOKUP($B1483,data!$A$6:$M$15000,8)</f>
        <v>N/A</v>
      </c>
    </row>
    <row r="1484" spans="1:4">
      <c r="A1484" s="1">
        <v>37026</v>
      </c>
      <c r="B1484" s="4">
        <v>37026</v>
      </c>
      <c r="C1484" s="12">
        <f t="shared" si="33"/>
        <v>5</v>
      </c>
      <c r="D1484" s="5" t="str">
        <f>VLOOKUP($B1484,data!$A$6:$M$15000,8)</f>
        <v>N/A</v>
      </c>
    </row>
    <row r="1485" spans="1:4">
      <c r="A1485" s="1">
        <v>37027</v>
      </c>
      <c r="B1485" s="4">
        <v>37027</v>
      </c>
      <c r="C1485" s="12">
        <f t="shared" si="33"/>
        <v>5</v>
      </c>
      <c r="D1485" s="5" t="str">
        <f>VLOOKUP($B1485,data!$A$6:$M$15000,8)</f>
        <v>N/A</v>
      </c>
    </row>
    <row r="1486" spans="1:4">
      <c r="A1486" s="1">
        <v>37028</v>
      </c>
      <c r="B1486" s="4">
        <v>37028</v>
      </c>
      <c r="C1486" s="12">
        <f t="shared" si="33"/>
        <v>5</v>
      </c>
      <c r="D1486" s="5" t="str">
        <f>VLOOKUP($B1486,data!$A$6:$M$15000,8)</f>
        <v>N/A</v>
      </c>
    </row>
    <row r="1487" spans="1:4">
      <c r="A1487" s="1">
        <v>37029</v>
      </c>
      <c r="B1487" s="4">
        <v>37029</v>
      </c>
      <c r="C1487" s="12">
        <f t="shared" si="33"/>
        <v>5</v>
      </c>
      <c r="D1487" s="5" t="str">
        <f>VLOOKUP($B1487,data!$A$6:$M$15000,8)</f>
        <v>N/A</v>
      </c>
    </row>
    <row r="1488" spans="1:4">
      <c r="A1488" s="1">
        <v>37030</v>
      </c>
      <c r="B1488" s="4">
        <v>37030</v>
      </c>
      <c r="C1488" s="12">
        <f t="shared" si="33"/>
        <v>5</v>
      </c>
      <c r="D1488" s="5" t="str">
        <f>VLOOKUP($B1488,data!$A$6:$M$15000,8)</f>
        <v>N/A</v>
      </c>
    </row>
    <row r="1489" spans="1:4">
      <c r="A1489" s="1">
        <v>37031</v>
      </c>
      <c r="B1489" s="4">
        <v>37031</v>
      </c>
      <c r="C1489" s="12">
        <f t="shared" si="33"/>
        <v>5</v>
      </c>
      <c r="D1489" s="5" t="str">
        <f>VLOOKUP($B1489,data!$A$6:$M$15000,8)</f>
        <v>N/A</v>
      </c>
    </row>
    <row r="1490" spans="1:4">
      <c r="A1490" s="1">
        <v>37032</v>
      </c>
      <c r="B1490" s="4">
        <v>37032</v>
      </c>
      <c r="C1490" s="12">
        <f t="shared" si="33"/>
        <v>5</v>
      </c>
      <c r="D1490" s="5" t="str">
        <f>VLOOKUP($B1490,data!$A$6:$M$15000,8)</f>
        <v>N/A</v>
      </c>
    </row>
    <row r="1491" spans="1:4">
      <c r="A1491" s="1">
        <v>37033</v>
      </c>
      <c r="B1491" s="4">
        <v>37033</v>
      </c>
      <c r="C1491" s="12">
        <f t="shared" si="33"/>
        <v>5</v>
      </c>
      <c r="D1491" s="5" t="str">
        <f>VLOOKUP($B1491,data!$A$6:$M$15000,8)</f>
        <v>N/A</v>
      </c>
    </row>
    <row r="1492" spans="1:4">
      <c r="A1492" s="1">
        <v>37034</v>
      </c>
      <c r="B1492" s="4">
        <v>37034</v>
      </c>
      <c r="C1492" s="12">
        <f t="shared" si="33"/>
        <v>5</v>
      </c>
      <c r="D1492" s="5" t="str">
        <f>VLOOKUP($B1492,data!$A$6:$M$15000,8)</f>
        <v>N/A</v>
      </c>
    </row>
    <row r="1493" spans="1:4">
      <c r="A1493" s="1">
        <v>37035</v>
      </c>
      <c r="B1493" s="4">
        <v>37035</v>
      </c>
      <c r="C1493" s="12">
        <f t="shared" si="33"/>
        <v>5</v>
      </c>
      <c r="D1493" s="5" t="str">
        <f>VLOOKUP($B1493,data!$A$6:$M$15000,8)</f>
        <v>N/A</v>
      </c>
    </row>
    <row r="1494" spans="1:4">
      <c r="A1494" s="1">
        <v>37036</v>
      </c>
      <c r="B1494" s="4">
        <v>37036</v>
      </c>
      <c r="C1494" s="12">
        <f t="shared" si="33"/>
        <v>5</v>
      </c>
      <c r="D1494" s="5" t="str">
        <f>VLOOKUP($B1494,data!$A$6:$M$15000,8)</f>
        <v>N/A</v>
      </c>
    </row>
    <row r="1495" spans="1:4">
      <c r="A1495" s="1">
        <v>37037</v>
      </c>
      <c r="B1495" s="4">
        <v>37037</v>
      </c>
      <c r="C1495" s="12">
        <f t="shared" si="33"/>
        <v>5</v>
      </c>
      <c r="D1495" s="5" t="str">
        <f>VLOOKUP($B1495,data!$A$6:$M$15000,8)</f>
        <v>N/A</v>
      </c>
    </row>
    <row r="1496" spans="1:4">
      <c r="A1496" s="1">
        <v>37038</v>
      </c>
      <c r="B1496" s="4">
        <v>37038</v>
      </c>
      <c r="C1496" s="12">
        <f t="shared" si="33"/>
        <v>5</v>
      </c>
      <c r="D1496" s="5" t="str">
        <f>VLOOKUP($B1496,data!$A$6:$M$15000,8)</f>
        <v>N/A</v>
      </c>
    </row>
    <row r="1497" spans="1:4">
      <c r="A1497" s="1">
        <v>37039</v>
      </c>
      <c r="B1497" s="4">
        <v>37039</v>
      </c>
      <c r="C1497" s="12">
        <f t="shared" si="33"/>
        <v>5</v>
      </c>
      <c r="D1497" s="5" t="str">
        <f>VLOOKUP($B1497,data!$A$6:$M$15000,8)</f>
        <v>N/A</v>
      </c>
    </row>
    <row r="1498" spans="1:4">
      <c r="A1498" s="1">
        <v>37040</v>
      </c>
      <c r="B1498" s="4">
        <v>37040</v>
      </c>
      <c r="C1498" s="12">
        <f t="shared" si="33"/>
        <v>5</v>
      </c>
      <c r="D1498" s="5" t="str">
        <f>VLOOKUP($B1498,data!$A$6:$M$15000,8)</f>
        <v>N/A</v>
      </c>
    </row>
    <row r="1499" spans="1:4">
      <c r="A1499" s="1">
        <v>37041</v>
      </c>
      <c r="B1499" s="4">
        <v>37041</v>
      </c>
      <c r="C1499" s="12">
        <f t="shared" si="33"/>
        <v>5</v>
      </c>
      <c r="D1499" s="5" t="str">
        <f>VLOOKUP($B1499,data!$A$6:$M$15000,8)</f>
        <v>N/A</v>
      </c>
    </row>
    <row r="1500" spans="1:4">
      <c r="A1500" s="1">
        <v>37042</v>
      </c>
      <c r="B1500" s="4">
        <v>37042</v>
      </c>
      <c r="C1500" s="12">
        <f t="shared" si="33"/>
        <v>5</v>
      </c>
      <c r="D1500" s="5" t="str">
        <f>VLOOKUP($B1500,data!$A$6:$M$15000,8)</f>
        <v>N/A</v>
      </c>
    </row>
    <row r="1501" spans="1:4">
      <c r="A1501" s="1">
        <v>37043</v>
      </c>
      <c r="B1501" s="4">
        <v>37043</v>
      </c>
      <c r="C1501" s="12">
        <f t="shared" si="33"/>
        <v>6</v>
      </c>
      <c r="D1501" s="5" t="str">
        <f>VLOOKUP($B1501,data!$A$6:$M$15000,8)</f>
        <v>N/A</v>
      </c>
    </row>
    <row r="1502" spans="1:4">
      <c r="A1502" s="1">
        <v>37044</v>
      </c>
      <c r="B1502" s="4">
        <v>37044</v>
      </c>
      <c r="C1502" s="12">
        <f t="shared" si="33"/>
        <v>6</v>
      </c>
      <c r="D1502" s="5" t="str">
        <f>VLOOKUP($B1502,data!$A$6:$M$15000,8)</f>
        <v>N/A</v>
      </c>
    </row>
    <row r="1503" spans="1:4">
      <c r="A1503" s="1">
        <v>37045</v>
      </c>
      <c r="B1503" s="4">
        <v>37045</v>
      </c>
      <c r="C1503" s="12">
        <f t="shared" si="33"/>
        <v>6</v>
      </c>
      <c r="D1503" s="5" t="str">
        <f>VLOOKUP($B1503,data!$A$6:$M$15000,8)</f>
        <v>N/A</v>
      </c>
    </row>
    <row r="1504" spans="1:4">
      <c r="A1504" s="1">
        <v>37046</v>
      </c>
      <c r="B1504" s="4">
        <v>37046</v>
      </c>
      <c r="C1504" s="12">
        <f t="shared" si="33"/>
        <v>6</v>
      </c>
      <c r="D1504" s="5" t="str">
        <f>VLOOKUP($B1504,data!$A$6:$M$15000,8)</f>
        <v>N/A</v>
      </c>
    </row>
    <row r="1505" spans="1:4">
      <c r="A1505" s="1">
        <v>37047</v>
      </c>
      <c r="B1505" s="4">
        <v>37047</v>
      </c>
      <c r="C1505" s="12">
        <f t="shared" si="33"/>
        <v>6</v>
      </c>
      <c r="D1505" s="5" t="str">
        <f>VLOOKUP($B1505,data!$A$6:$M$15000,8)</f>
        <v>N/A</v>
      </c>
    </row>
    <row r="1506" spans="1:4">
      <c r="A1506" s="1">
        <v>37048</v>
      </c>
      <c r="B1506" s="4">
        <v>37048</v>
      </c>
      <c r="C1506" s="12">
        <f t="shared" si="33"/>
        <v>6</v>
      </c>
      <c r="D1506" s="5" t="str">
        <f>VLOOKUP($B1506,data!$A$6:$M$15000,8)</f>
        <v>N/A</v>
      </c>
    </row>
    <row r="1507" spans="1:4">
      <c r="A1507" s="1">
        <v>37049</v>
      </c>
      <c r="B1507" s="4">
        <v>37049</v>
      </c>
      <c r="C1507" s="12">
        <f t="shared" si="33"/>
        <v>6</v>
      </c>
      <c r="D1507" s="5" t="str">
        <f>VLOOKUP($B1507,data!$A$6:$M$15000,8)</f>
        <v>N/A</v>
      </c>
    </row>
    <row r="1508" spans="1:4">
      <c r="A1508" s="1">
        <v>37050</v>
      </c>
      <c r="B1508" s="4">
        <v>37050</v>
      </c>
      <c r="C1508" s="12">
        <f t="shared" si="33"/>
        <v>6</v>
      </c>
      <c r="D1508" s="5" t="str">
        <f>VLOOKUP($B1508,data!$A$6:$M$15000,8)</f>
        <v>N/A</v>
      </c>
    </row>
    <row r="1509" spans="1:4">
      <c r="A1509" s="1">
        <v>37051</v>
      </c>
      <c r="B1509" s="4">
        <v>37051</v>
      </c>
      <c r="C1509" s="12">
        <f t="shared" si="33"/>
        <v>6</v>
      </c>
      <c r="D1509" s="5" t="str">
        <f>VLOOKUP($B1509,data!$A$6:$M$15000,8)</f>
        <v>N/A</v>
      </c>
    </row>
    <row r="1510" spans="1:4">
      <c r="A1510" s="1">
        <v>37052</v>
      </c>
      <c r="B1510" s="4">
        <v>37052</v>
      </c>
      <c r="C1510" s="12">
        <f t="shared" si="33"/>
        <v>6</v>
      </c>
      <c r="D1510" s="5" t="str">
        <f>VLOOKUP($B1510,data!$A$6:$M$15000,8)</f>
        <v>N/A</v>
      </c>
    </row>
    <row r="1511" spans="1:4">
      <c r="A1511" s="1">
        <v>37053</v>
      </c>
      <c r="B1511" s="4">
        <v>37053</v>
      </c>
      <c r="C1511" s="12">
        <f t="shared" si="33"/>
        <v>6</v>
      </c>
      <c r="D1511" s="5" t="str">
        <f>VLOOKUP($B1511,data!$A$6:$M$15000,8)</f>
        <v>N/A</v>
      </c>
    </row>
    <row r="1512" spans="1:4">
      <c r="A1512" s="1">
        <v>37054</v>
      </c>
      <c r="B1512" s="4">
        <v>37054</v>
      </c>
      <c r="C1512" s="12">
        <f t="shared" si="33"/>
        <v>6</v>
      </c>
      <c r="D1512" s="5" t="str">
        <f>VLOOKUP($B1512,data!$A$6:$M$15000,8)</f>
        <v>N/A</v>
      </c>
    </row>
    <row r="1513" spans="1:4">
      <c r="A1513" s="1">
        <v>37055</v>
      </c>
      <c r="B1513" s="4">
        <v>37055</v>
      </c>
      <c r="C1513" s="12">
        <f t="shared" si="33"/>
        <v>6</v>
      </c>
      <c r="D1513" s="5" t="str">
        <f>VLOOKUP($B1513,data!$A$6:$M$15000,8)</f>
        <v>N/A</v>
      </c>
    </row>
    <row r="1514" spans="1:4">
      <c r="A1514" s="1">
        <v>37056</v>
      </c>
      <c r="B1514" s="4">
        <v>37056</v>
      </c>
      <c r="C1514" s="12">
        <f t="shared" si="33"/>
        <v>6</v>
      </c>
      <c r="D1514" s="5" t="str">
        <f>VLOOKUP($B1514,data!$A$6:$M$15000,8)</f>
        <v>N/A</v>
      </c>
    </row>
    <row r="1515" spans="1:4">
      <c r="A1515" s="1">
        <v>37057</v>
      </c>
      <c r="B1515" s="4">
        <v>37057</v>
      </c>
      <c r="C1515" s="12">
        <f t="shared" si="33"/>
        <v>6</v>
      </c>
      <c r="D1515" s="5" t="str">
        <f>VLOOKUP($B1515,data!$A$6:$M$15000,8)</f>
        <v>N/A</v>
      </c>
    </row>
    <row r="1516" spans="1:4">
      <c r="A1516" s="1">
        <v>37058</v>
      </c>
      <c r="B1516" s="4">
        <v>37058</v>
      </c>
      <c r="C1516" s="12">
        <f t="shared" si="33"/>
        <v>6</v>
      </c>
      <c r="D1516" s="5" t="str">
        <f>VLOOKUP($B1516,data!$A$6:$M$15000,8)</f>
        <v>N/A</v>
      </c>
    </row>
    <row r="1517" spans="1:4">
      <c r="A1517" s="1">
        <v>37059</v>
      </c>
      <c r="B1517" s="4">
        <v>37059</v>
      </c>
      <c r="C1517" s="12">
        <f t="shared" si="33"/>
        <v>6</v>
      </c>
      <c r="D1517" s="5" t="str">
        <f>VLOOKUP($B1517,data!$A$6:$M$15000,8)</f>
        <v>N/A</v>
      </c>
    </row>
    <row r="1518" spans="1:4">
      <c r="A1518" s="1">
        <v>37060</v>
      </c>
      <c r="B1518" s="4">
        <v>37060</v>
      </c>
      <c r="C1518" s="12">
        <f t="shared" si="33"/>
        <v>6</v>
      </c>
      <c r="D1518" s="5" t="str">
        <f>VLOOKUP($B1518,data!$A$6:$M$15000,8)</f>
        <v>N/A</v>
      </c>
    </row>
    <row r="1519" spans="1:4">
      <c r="A1519" s="1">
        <v>37061</v>
      </c>
      <c r="B1519" s="4">
        <v>37061</v>
      </c>
      <c r="C1519" s="12">
        <f t="shared" si="33"/>
        <v>6</v>
      </c>
      <c r="D1519" s="5" t="str">
        <f>VLOOKUP($B1519,data!$A$6:$M$15000,8)</f>
        <v>N/A</v>
      </c>
    </row>
    <row r="1520" spans="1:4">
      <c r="A1520" s="1">
        <v>37062</v>
      </c>
      <c r="B1520" s="4">
        <v>37062</v>
      </c>
      <c r="C1520" s="12">
        <f t="shared" si="33"/>
        <v>6</v>
      </c>
      <c r="D1520" s="5" t="str">
        <f>VLOOKUP($B1520,data!$A$6:$M$15000,8)</f>
        <v>N/A</v>
      </c>
    </row>
    <row r="1521" spans="1:4">
      <c r="A1521" s="1">
        <v>37063</v>
      </c>
      <c r="B1521" s="4">
        <v>37063</v>
      </c>
      <c r="C1521" s="12">
        <f t="shared" si="33"/>
        <v>6</v>
      </c>
      <c r="D1521" s="5" t="str">
        <f>VLOOKUP($B1521,data!$A$6:$M$15000,8)</f>
        <v>N/A</v>
      </c>
    </row>
    <row r="1522" spans="1:4">
      <c r="A1522" s="1">
        <v>37064</v>
      </c>
      <c r="B1522" s="4">
        <v>37064</v>
      </c>
      <c r="C1522" s="12">
        <f t="shared" si="33"/>
        <v>6</v>
      </c>
      <c r="D1522" s="5" t="str">
        <f>VLOOKUP($B1522,data!$A$6:$M$15000,8)</f>
        <v>N/A</v>
      </c>
    </row>
    <row r="1523" spans="1:4">
      <c r="A1523" s="1">
        <v>37065</v>
      </c>
      <c r="B1523" s="4">
        <v>37065</v>
      </c>
      <c r="C1523" s="12">
        <f t="shared" si="33"/>
        <v>6</v>
      </c>
      <c r="D1523" s="5" t="str">
        <f>VLOOKUP($B1523,data!$A$6:$M$15000,8)</f>
        <v>N/A</v>
      </c>
    </row>
    <row r="1524" spans="1:4">
      <c r="A1524" s="1">
        <v>37066</v>
      </c>
      <c r="B1524" s="4">
        <v>37066</v>
      </c>
      <c r="C1524" s="12">
        <f t="shared" si="33"/>
        <v>6</v>
      </c>
      <c r="D1524" s="5" t="str">
        <f>VLOOKUP($B1524,data!$A$6:$M$15000,8)</f>
        <v>N/A</v>
      </c>
    </row>
    <row r="1525" spans="1:4">
      <c r="A1525" s="1">
        <v>37067</v>
      </c>
      <c r="B1525" s="4">
        <v>37067</v>
      </c>
      <c r="C1525" s="12">
        <f t="shared" si="33"/>
        <v>6</v>
      </c>
      <c r="D1525" s="5" t="str">
        <f>VLOOKUP($B1525,data!$A$6:$M$15000,8)</f>
        <v>N/A</v>
      </c>
    </row>
    <row r="1526" spans="1:4">
      <c r="A1526" s="1">
        <v>37068</v>
      </c>
      <c r="B1526" s="4">
        <v>37068</v>
      </c>
      <c r="C1526" s="12">
        <f t="shared" si="33"/>
        <v>6</v>
      </c>
      <c r="D1526" s="5" t="str">
        <f>VLOOKUP($B1526,data!$A$6:$M$15000,8)</f>
        <v>N/A</v>
      </c>
    </row>
    <row r="1527" spans="1:4">
      <c r="A1527" s="1">
        <v>37069</v>
      </c>
      <c r="B1527" s="4">
        <v>37069</v>
      </c>
      <c r="C1527" s="12">
        <f t="shared" si="33"/>
        <v>6</v>
      </c>
      <c r="D1527" s="5" t="str">
        <f>VLOOKUP($B1527,data!$A$6:$M$15000,8)</f>
        <v>N/A</v>
      </c>
    </row>
    <row r="1528" spans="1:4">
      <c r="A1528" s="1">
        <v>37070</v>
      </c>
      <c r="B1528" s="4">
        <v>37070</v>
      </c>
      <c r="C1528" s="12">
        <f t="shared" si="33"/>
        <v>6</v>
      </c>
      <c r="D1528" s="5" t="str">
        <f>VLOOKUP($B1528,data!$A$6:$M$15000,8)</f>
        <v>N/A</v>
      </c>
    </row>
    <row r="1529" spans="1:4">
      <c r="A1529" s="1">
        <v>37071</v>
      </c>
      <c r="B1529" s="4">
        <v>37071</v>
      </c>
      <c r="C1529" s="12">
        <f t="shared" si="33"/>
        <v>6</v>
      </c>
      <c r="D1529" s="5" t="str">
        <f>VLOOKUP($B1529,data!$A$6:$M$15000,8)</f>
        <v>N/A</v>
      </c>
    </row>
    <row r="1530" spans="1:4">
      <c r="A1530" s="1">
        <v>37072</v>
      </c>
      <c r="B1530" s="4">
        <v>37072</v>
      </c>
      <c r="C1530" s="12">
        <f t="shared" si="33"/>
        <v>6</v>
      </c>
      <c r="D1530" s="5" t="str">
        <f>VLOOKUP($B1530,data!$A$6:$M$15000,8)</f>
        <v>N/A</v>
      </c>
    </row>
    <row r="1531" spans="1:4">
      <c r="A1531" s="1">
        <v>37073</v>
      </c>
      <c r="B1531" s="4">
        <v>37073</v>
      </c>
      <c r="C1531" s="12">
        <f t="shared" si="33"/>
        <v>7</v>
      </c>
      <c r="D1531" s="5" t="str">
        <f>VLOOKUP($B1531,data!$A$6:$M$15000,8)</f>
        <v>N/A</v>
      </c>
    </row>
    <row r="1532" spans="1:4">
      <c r="A1532" s="1">
        <v>37074</v>
      </c>
      <c r="B1532" s="4">
        <v>37074</v>
      </c>
      <c r="C1532" s="12">
        <f t="shared" si="33"/>
        <v>7</v>
      </c>
      <c r="D1532" s="5" t="str">
        <f>VLOOKUP($B1532,data!$A$6:$M$15000,8)</f>
        <v>N/A</v>
      </c>
    </row>
    <row r="1533" spans="1:4">
      <c r="A1533" s="1">
        <v>37075</v>
      </c>
      <c r="B1533" s="4">
        <v>37075</v>
      </c>
      <c r="C1533" s="12">
        <f t="shared" si="33"/>
        <v>7</v>
      </c>
      <c r="D1533" s="5" t="str">
        <f>VLOOKUP($B1533,data!$A$6:$M$15000,8)</f>
        <v>N/A</v>
      </c>
    </row>
    <row r="1534" spans="1:4">
      <c r="A1534" s="1">
        <v>37076</v>
      </c>
      <c r="B1534" s="4">
        <v>37076</v>
      </c>
      <c r="C1534" s="12">
        <f t="shared" si="33"/>
        <v>7</v>
      </c>
      <c r="D1534" s="5" t="str">
        <f>VLOOKUP($B1534,data!$A$6:$M$15000,8)</f>
        <v>N/A</v>
      </c>
    </row>
    <row r="1535" spans="1:4">
      <c r="A1535" s="1">
        <v>37077</v>
      </c>
      <c r="B1535" s="4">
        <v>37077</v>
      </c>
      <c r="C1535" s="12">
        <f t="shared" si="33"/>
        <v>7</v>
      </c>
      <c r="D1535" s="5" t="str">
        <f>VLOOKUP($B1535,data!$A$6:$M$15000,8)</f>
        <v>N/A</v>
      </c>
    </row>
    <row r="1536" spans="1:4">
      <c r="A1536" s="1">
        <v>37078</v>
      </c>
      <c r="B1536" s="4">
        <v>37078</v>
      </c>
      <c r="C1536" s="12">
        <f t="shared" si="33"/>
        <v>7</v>
      </c>
      <c r="D1536" s="5" t="str">
        <f>VLOOKUP($B1536,data!$A$6:$M$15000,8)</f>
        <v>N/A</v>
      </c>
    </row>
    <row r="1537" spans="1:4">
      <c r="A1537" s="1">
        <v>37079</v>
      </c>
      <c r="B1537" s="4">
        <v>37079</v>
      </c>
      <c r="C1537" s="12">
        <f t="shared" si="33"/>
        <v>7</v>
      </c>
      <c r="D1537" s="5" t="str">
        <f>VLOOKUP($B1537,data!$A$6:$M$15000,8)</f>
        <v>N/A</v>
      </c>
    </row>
    <row r="1538" spans="1:4">
      <c r="A1538" s="1">
        <v>37080</v>
      </c>
      <c r="B1538" s="4">
        <v>37080</v>
      </c>
      <c r="C1538" s="12">
        <f t="shared" si="33"/>
        <v>7</v>
      </c>
      <c r="D1538" s="5" t="str">
        <f>VLOOKUP($B1538,data!$A$6:$M$15000,8)</f>
        <v>N/A</v>
      </c>
    </row>
    <row r="1539" spans="1:4">
      <c r="A1539" s="1">
        <v>37081</v>
      </c>
      <c r="B1539" s="4">
        <v>37081</v>
      </c>
      <c r="C1539" s="12">
        <f t="shared" si="33"/>
        <v>7</v>
      </c>
      <c r="D1539" s="5" t="str">
        <f>VLOOKUP($B1539,data!$A$6:$M$15000,8)</f>
        <v>N/A</v>
      </c>
    </row>
    <row r="1540" spans="1:4">
      <c r="A1540" s="1">
        <v>37082</v>
      </c>
      <c r="B1540" s="4">
        <v>37082</v>
      </c>
      <c r="C1540" s="12">
        <f t="shared" si="33"/>
        <v>7</v>
      </c>
      <c r="D1540" s="5" t="str">
        <f>VLOOKUP($B1540,data!$A$6:$M$15000,8)</f>
        <v>N/A</v>
      </c>
    </row>
    <row r="1541" spans="1:4">
      <c r="A1541" s="1">
        <v>37083</v>
      </c>
      <c r="B1541" s="4">
        <v>37083</v>
      </c>
      <c r="C1541" s="12">
        <f t="shared" si="33"/>
        <v>7</v>
      </c>
      <c r="D1541" s="5" t="str">
        <f>VLOOKUP($B1541,data!$A$6:$M$15000,8)</f>
        <v>N/A</v>
      </c>
    </row>
    <row r="1542" spans="1:4">
      <c r="A1542" s="1">
        <v>37084</v>
      </c>
      <c r="B1542" s="4">
        <v>37084</v>
      </c>
      <c r="C1542" s="12">
        <f t="shared" si="33"/>
        <v>7</v>
      </c>
      <c r="D1542" s="5" t="str">
        <f>VLOOKUP($B1542,data!$A$6:$M$15000,8)</f>
        <v>N/A</v>
      </c>
    </row>
    <row r="1543" spans="1:4">
      <c r="A1543" s="1">
        <v>37085</v>
      </c>
      <c r="B1543" s="4">
        <v>37085</v>
      </c>
      <c r="C1543" s="12">
        <f t="shared" si="33"/>
        <v>7</v>
      </c>
      <c r="D1543" s="5" t="str">
        <f>VLOOKUP($B1543,data!$A$6:$M$15000,8)</f>
        <v>N/A</v>
      </c>
    </row>
    <row r="1544" spans="1:4">
      <c r="A1544" s="1">
        <v>37086</v>
      </c>
      <c r="B1544" s="4">
        <v>37086</v>
      </c>
      <c r="C1544" s="12">
        <f t="shared" si="33"/>
        <v>7</v>
      </c>
      <c r="D1544" s="5" t="str">
        <f>VLOOKUP($B1544,data!$A$6:$M$15000,8)</f>
        <v>N/A</v>
      </c>
    </row>
    <row r="1545" spans="1:4">
      <c r="A1545" s="1">
        <v>37087</v>
      </c>
      <c r="B1545" s="4">
        <v>37087</v>
      </c>
      <c r="C1545" s="12">
        <f t="shared" ref="C1545:C1608" si="34">IF(B1545&lt;&gt;"",MONTH(B1545),0)</f>
        <v>7</v>
      </c>
      <c r="D1545" s="5" t="str">
        <f>VLOOKUP($B1545,data!$A$6:$M$15000,8)</f>
        <v>N/A</v>
      </c>
    </row>
    <row r="1546" spans="1:4">
      <c r="A1546" s="1">
        <v>37088</v>
      </c>
      <c r="B1546" s="4">
        <v>37088</v>
      </c>
      <c r="C1546" s="12">
        <f t="shared" si="34"/>
        <v>7</v>
      </c>
      <c r="D1546" s="5" t="str">
        <f>VLOOKUP($B1546,data!$A$6:$M$15000,8)</f>
        <v>N/A</v>
      </c>
    </row>
    <row r="1547" spans="1:4">
      <c r="A1547" s="1">
        <v>37089</v>
      </c>
      <c r="B1547" s="4">
        <v>37089</v>
      </c>
      <c r="C1547" s="12">
        <f t="shared" si="34"/>
        <v>7</v>
      </c>
      <c r="D1547" s="5" t="str">
        <f>VLOOKUP($B1547,data!$A$6:$M$15000,8)</f>
        <v>N/A</v>
      </c>
    </row>
    <row r="1548" spans="1:4">
      <c r="A1548" s="1">
        <v>37090</v>
      </c>
      <c r="B1548" s="4">
        <v>37090</v>
      </c>
      <c r="C1548" s="12">
        <f t="shared" si="34"/>
        <v>7</v>
      </c>
      <c r="D1548" s="5" t="str">
        <f>VLOOKUP($B1548,data!$A$6:$M$15000,8)</f>
        <v>N/A</v>
      </c>
    </row>
    <row r="1549" spans="1:4">
      <c r="A1549" s="1">
        <v>37091</v>
      </c>
      <c r="B1549" s="4">
        <v>37091</v>
      </c>
      <c r="C1549" s="12">
        <f t="shared" si="34"/>
        <v>7</v>
      </c>
      <c r="D1549" s="5" t="str">
        <f>VLOOKUP($B1549,data!$A$6:$M$15000,8)</f>
        <v>N/A</v>
      </c>
    </row>
    <row r="1550" spans="1:4">
      <c r="A1550" s="1">
        <v>37092</v>
      </c>
      <c r="B1550" s="4">
        <v>37092</v>
      </c>
      <c r="C1550" s="12">
        <f t="shared" si="34"/>
        <v>7</v>
      </c>
      <c r="D1550" s="5" t="str">
        <f>VLOOKUP($B1550,data!$A$6:$M$15000,8)</f>
        <v>N/A</v>
      </c>
    </row>
    <row r="1551" spans="1:4">
      <c r="A1551" s="1">
        <v>37093</v>
      </c>
      <c r="B1551" s="4">
        <v>37093</v>
      </c>
      <c r="C1551" s="12">
        <f t="shared" si="34"/>
        <v>7</v>
      </c>
      <c r="D1551" s="5" t="str">
        <f>VLOOKUP($B1551,data!$A$6:$M$15000,8)</f>
        <v>N/A</v>
      </c>
    </row>
    <row r="1552" spans="1:4">
      <c r="A1552" s="1">
        <v>37094</v>
      </c>
      <c r="B1552" s="4">
        <v>37094</v>
      </c>
      <c r="C1552" s="12">
        <f t="shared" si="34"/>
        <v>7</v>
      </c>
      <c r="D1552" s="5" t="str">
        <f>VLOOKUP($B1552,data!$A$6:$M$15000,8)</f>
        <v>N/A</v>
      </c>
    </row>
    <row r="1553" spans="1:4">
      <c r="A1553" s="1">
        <v>37095</v>
      </c>
      <c r="B1553" s="4">
        <v>37095</v>
      </c>
      <c r="C1553" s="12">
        <f t="shared" si="34"/>
        <v>7</v>
      </c>
      <c r="D1553" s="5" t="str">
        <f>VLOOKUP($B1553,data!$A$6:$M$15000,8)</f>
        <v>N/A</v>
      </c>
    </row>
    <row r="1554" spans="1:4">
      <c r="A1554" s="1">
        <v>37096</v>
      </c>
      <c r="B1554" s="4">
        <v>37096</v>
      </c>
      <c r="C1554" s="12">
        <f t="shared" si="34"/>
        <v>7</v>
      </c>
      <c r="D1554" s="5" t="str">
        <f>VLOOKUP($B1554,data!$A$6:$M$15000,8)</f>
        <v>N/A</v>
      </c>
    </row>
    <row r="1555" spans="1:4">
      <c r="A1555" s="1">
        <v>37097</v>
      </c>
      <c r="B1555" s="4">
        <v>37097</v>
      </c>
      <c r="C1555" s="12">
        <f t="shared" si="34"/>
        <v>7</v>
      </c>
      <c r="D1555" s="5" t="str">
        <f>VLOOKUP($B1555,data!$A$6:$M$15000,8)</f>
        <v>N/A</v>
      </c>
    </row>
    <row r="1556" spans="1:4">
      <c r="A1556" s="1">
        <v>37098</v>
      </c>
      <c r="B1556" s="4">
        <v>37098</v>
      </c>
      <c r="C1556" s="12">
        <f t="shared" si="34"/>
        <v>7</v>
      </c>
      <c r="D1556" s="5" t="str">
        <f>VLOOKUP($B1556,data!$A$6:$M$15000,8)</f>
        <v>N/A</v>
      </c>
    </row>
    <row r="1557" spans="1:4">
      <c r="A1557" s="1">
        <v>37099</v>
      </c>
      <c r="B1557" s="4">
        <v>37099</v>
      </c>
      <c r="C1557" s="12">
        <f t="shared" si="34"/>
        <v>7</v>
      </c>
      <c r="D1557" s="5" t="str">
        <f>VLOOKUP($B1557,data!$A$6:$M$15000,8)</f>
        <v>N/A</v>
      </c>
    </row>
    <row r="1558" spans="1:4">
      <c r="A1558" s="1">
        <v>37100</v>
      </c>
      <c r="B1558" s="4">
        <v>37100</v>
      </c>
      <c r="C1558" s="12">
        <f t="shared" si="34"/>
        <v>7</v>
      </c>
      <c r="D1558" s="5" t="str">
        <f>VLOOKUP($B1558,data!$A$6:$M$15000,8)</f>
        <v>N/A</v>
      </c>
    </row>
    <row r="1559" spans="1:4">
      <c r="A1559" s="1">
        <v>37101</v>
      </c>
      <c r="B1559" s="4">
        <v>37101</v>
      </c>
      <c r="C1559" s="12">
        <f t="shared" si="34"/>
        <v>7</v>
      </c>
      <c r="D1559" s="5" t="str">
        <f>VLOOKUP($B1559,data!$A$6:$M$15000,8)</f>
        <v>N/A</v>
      </c>
    </row>
    <row r="1560" spans="1:4">
      <c r="A1560" s="1">
        <v>37102</v>
      </c>
      <c r="B1560" s="4">
        <v>37102</v>
      </c>
      <c r="C1560" s="12">
        <f t="shared" si="34"/>
        <v>7</v>
      </c>
      <c r="D1560" s="5" t="str">
        <f>VLOOKUP($B1560,data!$A$6:$M$15000,8)</f>
        <v>N/A</v>
      </c>
    </row>
    <row r="1561" spans="1:4">
      <c r="A1561" s="1">
        <v>37103</v>
      </c>
      <c r="B1561" s="4">
        <v>37103</v>
      </c>
      <c r="C1561" s="12">
        <f t="shared" si="34"/>
        <v>7</v>
      </c>
      <c r="D1561" s="5" t="str">
        <f>VLOOKUP($B1561,data!$A$6:$M$15000,8)</f>
        <v>N/A</v>
      </c>
    </row>
    <row r="1562" spans="1:4">
      <c r="A1562" s="1">
        <v>37104</v>
      </c>
      <c r="B1562" s="4">
        <v>37104</v>
      </c>
      <c r="C1562" s="12">
        <f t="shared" si="34"/>
        <v>8</v>
      </c>
      <c r="D1562" s="5" t="str">
        <f>VLOOKUP($B1562,data!$A$6:$M$15000,8)</f>
        <v>N/A</v>
      </c>
    </row>
    <row r="1563" spans="1:4">
      <c r="A1563" s="1">
        <v>37105</v>
      </c>
      <c r="B1563" s="4">
        <v>37105</v>
      </c>
      <c r="C1563" s="12">
        <f t="shared" si="34"/>
        <v>8</v>
      </c>
      <c r="D1563" s="5" t="str">
        <f>VLOOKUP($B1563,data!$A$6:$M$15000,8)</f>
        <v>N/A</v>
      </c>
    </row>
    <row r="1564" spans="1:4">
      <c r="A1564" s="1">
        <v>37106</v>
      </c>
      <c r="B1564" s="4">
        <v>37106</v>
      </c>
      <c r="C1564" s="12">
        <f t="shared" si="34"/>
        <v>8</v>
      </c>
      <c r="D1564" s="5" t="str">
        <f>VLOOKUP($B1564,data!$A$6:$M$15000,8)</f>
        <v>N/A</v>
      </c>
    </row>
    <row r="1565" spans="1:4">
      <c r="A1565" s="1">
        <v>37107</v>
      </c>
      <c r="B1565" s="4">
        <v>37107</v>
      </c>
      <c r="C1565" s="12">
        <f t="shared" si="34"/>
        <v>8</v>
      </c>
      <c r="D1565" s="5" t="str">
        <f>VLOOKUP($B1565,data!$A$6:$M$15000,8)</f>
        <v>N/A</v>
      </c>
    </row>
    <row r="1566" spans="1:4">
      <c r="A1566" s="1">
        <v>37108</v>
      </c>
      <c r="B1566" s="4">
        <v>37108</v>
      </c>
      <c r="C1566" s="12">
        <f t="shared" si="34"/>
        <v>8</v>
      </c>
      <c r="D1566" s="5" t="str">
        <f>VLOOKUP($B1566,data!$A$6:$M$15000,8)</f>
        <v>N/A</v>
      </c>
    </row>
    <row r="1567" spans="1:4">
      <c r="A1567" s="1">
        <v>37109</v>
      </c>
      <c r="B1567" s="4">
        <v>37109</v>
      </c>
      <c r="C1567" s="12">
        <f t="shared" si="34"/>
        <v>8</v>
      </c>
      <c r="D1567" s="5" t="str">
        <f>VLOOKUP($B1567,data!$A$6:$M$15000,8)</f>
        <v>N/A</v>
      </c>
    </row>
    <row r="1568" spans="1:4">
      <c r="A1568" s="1">
        <v>37110</v>
      </c>
      <c r="B1568" s="4">
        <v>37110</v>
      </c>
      <c r="C1568" s="12">
        <f t="shared" si="34"/>
        <v>8</v>
      </c>
      <c r="D1568" s="5" t="str">
        <f>VLOOKUP($B1568,data!$A$6:$M$15000,8)</f>
        <v>N/A</v>
      </c>
    </row>
    <row r="1569" spans="1:4">
      <c r="A1569" s="1">
        <v>37111</v>
      </c>
      <c r="B1569" s="4">
        <v>37111</v>
      </c>
      <c r="C1569" s="12">
        <f t="shared" si="34"/>
        <v>8</v>
      </c>
      <c r="D1569" s="5" t="str">
        <f>VLOOKUP($B1569,data!$A$6:$M$15000,8)</f>
        <v>N/A</v>
      </c>
    </row>
    <row r="1570" spans="1:4">
      <c r="A1570" s="1">
        <v>37112</v>
      </c>
      <c r="B1570" s="4">
        <v>37112</v>
      </c>
      <c r="C1570" s="12">
        <f t="shared" si="34"/>
        <v>8</v>
      </c>
      <c r="D1570" s="5" t="str">
        <f>VLOOKUP($B1570,data!$A$6:$M$15000,8)</f>
        <v>N/A</v>
      </c>
    </row>
    <row r="1571" spans="1:4">
      <c r="A1571" s="1">
        <v>37113</v>
      </c>
      <c r="B1571" s="4">
        <v>37113</v>
      </c>
      <c r="C1571" s="12">
        <f t="shared" si="34"/>
        <v>8</v>
      </c>
      <c r="D1571" s="5" t="str">
        <f>VLOOKUP($B1571,data!$A$6:$M$15000,8)</f>
        <v>N/A</v>
      </c>
    </row>
    <row r="1572" spans="1:4">
      <c r="A1572" s="1">
        <v>37114</v>
      </c>
      <c r="B1572" s="4">
        <v>37114</v>
      </c>
      <c r="C1572" s="12">
        <f t="shared" si="34"/>
        <v>8</v>
      </c>
      <c r="D1572" s="5" t="str">
        <f>VLOOKUP($B1572,data!$A$6:$M$15000,8)</f>
        <v>N/A</v>
      </c>
    </row>
    <row r="1573" spans="1:4">
      <c r="A1573" s="1">
        <v>37115</v>
      </c>
      <c r="B1573" s="4">
        <v>37115</v>
      </c>
      <c r="C1573" s="12">
        <f t="shared" si="34"/>
        <v>8</v>
      </c>
      <c r="D1573" s="5" t="str">
        <f>VLOOKUP($B1573,data!$A$6:$M$15000,8)</f>
        <v>N/A</v>
      </c>
    </row>
    <row r="1574" spans="1:4">
      <c r="A1574" s="1">
        <v>37116</v>
      </c>
      <c r="B1574" s="4">
        <v>37116</v>
      </c>
      <c r="C1574" s="12">
        <f t="shared" si="34"/>
        <v>8</v>
      </c>
      <c r="D1574" s="5" t="str">
        <f>VLOOKUP($B1574,data!$A$6:$M$15000,8)</f>
        <v>N/A</v>
      </c>
    </row>
    <row r="1575" spans="1:4">
      <c r="A1575" s="1">
        <v>37117</v>
      </c>
      <c r="B1575" s="4">
        <v>37117</v>
      </c>
      <c r="C1575" s="12">
        <f t="shared" si="34"/>
        <v>8</v>
      </c>
      <c r="D1575" s="5" t="str">
        <f>VLOOKUP($B1575,data!$A$6:$M$15000,8)</f>
        <v>N/A</v>
      </c>
    </row>
    <row r="1576" spans="1:4">
      <c r="A1576" s="1">
        <v>37118</v>
      </c>
      <c r="B1576" s="4">
        <v>37118</v>
      </c>
      <c r="C1576" s="12">
        <f t="shared" si="34"/>
        <v>8</v>
      </c>
      <c r="D1576" s="5" t="str">
        <f>VLOOKUP($B1576,data!$A$6:$M$15000,8)</f>
        <v>N/A</v>
      </c>
    </row>
    <row r="1577" spans="1:4">
      <c r="A1577" s="1">
        <v>37119</v>
      </c>
      <c r="B1577" s="4">
        <v>37119</v>
      </c>
      <c r="C1577" s="12">
        <f t="shared" si="34"/>
        <v>8</v>
      </c>
      <c r="D1577" s="5" t="str">
        <f>VLOOKUP($B1577,data!$A$6:$M$15000,8)</f>
        <v>N/A</v>
      </c>
    </row>
    <row r="1578" spans="1:4">
      <c r="A1578" s="1">
        <v>37120</v>
      </c>
      <c r="B1578" s="4">
        <v>37120</v>
      </c>
      <c r="C1578" s="12">
        <f t="shared" si="34"/>
        <v>8</v>
      </c>
      <c r="D1578" s="5" t="str">
        <f>VLOOKUP($B1578,data!$A$6:$M$15000,8)</f>
        <v>N/A</v>
      </c>
    </row>
    <row r="1579" spans="1:4">
      <c r="A1579" s="1">
        <v>37121</v>
      </c>
      <c r="B1579" s="4">
        <v>37121</v>
      </c>
      <c r="C1579" s="12">
        <f t="shared" si="34"/>
        <v>8</v>
      </c>
      <c r="D1579" s="5" t="str">
        <f>VLOOKUP($B1579,data!$A$6:$M$15000,8)</f>
        <v>N/A</v>
      </c>
    </row>
    <row r="1580" spans="1:4">
      <c r="A1580" s="1">
        <v>37122</v>
      </c>
      <c r="B1580" s="4">
        <v>37122</v>
      </c>
      <c r="C1580" s="12">
        <f t="shared" si="34"/>
        <v>8</v>
      </c>
      <c r="D1580" s="5" t="str">
        <f>VLOOKUP($B1580,data!$A$6:$M$15000,8)</f>
        <v>N/A</v>
      </c>
    </row>
    <row r="1581" spans="1:4">
      <c r="A1581" s="1">
        <v>37123</v>
      </c>
      <c r="B1581" s="4">
        <v>37123</v>
      </c>
      <c r="C1581" s="12">
        <f t="shared" si="34"/>
        <v>8</v>
      </c>
      <c r="D1581" s="5" t="str">
        <f>VLOOKUP($B1581,data!$A$6:$M$15000,8)</f>
        <v>N/A</v>
      </c>
    </row>
    <row r="1582" spans="1:4">
      <c r="A1582" s="1">
        <v>37124</v>
      </c>
      <c r="B1582" s="4">
        <v>37124</v>
      </c>
      <c r="C1582" s="12">
        <f t="shared" si="34"/>
        <v>8</v>
      </c>
      <c r="D1582" s="5" t="str">
        <f>VLOOKUP($B1582,data!$A$6:$M$15000,8)</f>
        <v>N/A</v>
      </c>
    </row>
    <row r="1583" spans="1:4">
      <c r="A1583" s="1">
        <v>37125</v>
      </c>
      <c r="B1583" s="4">
        <v>37125</v>
      </c>
      <c r="C1583" s="12">
        <f t="shared" si="34"/>
        <v>8</v>
      </c>
      <c r="D1583" s="5" t="str">
        <f>VLOOKUP($B1583,data!$A$6:$M$15000,8)</f>
        <v>N/A</v>
      </c>
    </row>
    <row r="1584" spans="1:4">
      <c r="A1584" s="1">
        <v>37126</v>
      </c>
      <c r="B1584" s="4">
        <v>37126</v>
      </c>
      <c r="C1584" s="12">
        <f t="shared" si="34"/>
        <v>8</v>
      </c>
      <c r="D1584" s="5" t="str">
        <f>VLOOKUP($B1584,data!$A$6:$M$15000,8)</f>
        <v>N/A</v>
      </c>
    </row>
    <row r="1585" spans="1:4">
      <c r="A1585" s="1">
        <v>37127</v>
      </c>
      <c r="B1585" s="4">
        <v>37127</v>
      </c>
      <c r="C1585" s="12">
        <f t="shared" si="34"/>
        <v>8</v>
      </c>
      <c r="D1585" s="5" t="str">
        <f>VLOOKUP($B1585,data!$A$6:$M$15000,8)</f>
        <v>N/A</v>
      </c>
    </row>
    <row r="1586" spans="1:4">
      <c r="A1586" s="1">
        <v>37128</v>
      </c>
      <c r="B1586" s="4">
        <v>37128</v>
      </c>
      <c r="C1586" s="12">
        <f t="shared" si="34"/>
        <v>8</v>
      </c>
      <c r="D1586" s="5" t="str">
        <f>VLOOKUP($B1586,data!$A$6:$M$15000,8)</f>
        <v>N/A</v>
      </c>
    </row>
    <row r="1587" spans="1:4">
      <c r="A1587" s="1">
        <v>37129</v>
      </c>
      <c r="B1587" s="4">
        <v>37129</v>
      </c>
      <c r="C1587" s="12">
        <f t="shared" si="34"/>
        <v>8</v>
      </c>
      <c r="D1587" s="5" t="str">
        <f>VLOOKUP($B1587,data!$A$6:$M$15000,8)</f>
        <v>N/A</v>
      </c>
    </row>
    <row r="1588" spans="1:4">
      <c r="A1588" s="1">
        <v>37130</v>
      </c>
      <c r="B1588" s="4">
        <v>37130</v>
      </c>
      <c r="C1588" s="12">
        <f t="shared" si="34"/>
        <v>8</v>
      </c>
      <c r="D1588" s="5" t="str">
        <f>VLOOKUP($B1588,data!$A$6:$M$15000,8)</f>
        <v>N/A</v>
      </c>
    </row>
    <row r="1589" spans="1:4">
      <c r="A1589" s="1">
        <v>37131</v>
      </c>
      <c r="B1589" s="4">
        <v>37131</v>
      </c>
      <c r="C1589" s="12">
        <f t="shared" si="34"/>
        <v>8</v>
      </c>
      <c r="D1589" s="5" t="str">
        <f>VLOOKUP($B1589,data!$A$6:$M$15000,8)</f>
        <v>N/A</v>
      </c>
    </row>
    <row r="1590" spans="1:4">
      <c r="A1590" s="1">
        <v>37132</v>
      </c>
      <c r="B1590" s="4">
        <v>37132</v>
      </c>
      <c r="C1590" s="12">
        <f t="shared" si="34"/>
        <v>8</v>
      </c>
      <c r="D1590" s="5" t="str">
        <f>VLOOKUP($B1590,data!$A$6:$M$15000,8)</f>
        <v>N/A</v>
      </c>
    </row>
    <row r="1591" spans="1:4">
      <c r="A1591" s="1">
        <v>37133</v>
      </c>
      <c r="B1591" s="4">
        <v>37133</v>
      </c>
      <c r="C1591" s="12">
        <f t="shared" si="34"/>
        <v>8</v>
      </c>
      <c r="D1591" s="5" t="str">
        <f>VLOOKUP($B1591,data!$A$6:$M$15000,8)</f>
        <v>N/A</v>
      </c>
    </row>
    <row r="1592" spans="1:4">
      <c r="A1592" s="1">
        <v>37134</v>
      </c>
      <c r="B1592" s="4">
        <v>37134</v>
      </c>
      <c r="C1592" s="12">
        <f t="shared" si="34"/>
        <v>8</v>
      </c>
      <c r="D1592" s="5" t="str">
        <f>VLOOKUP($B1592,data!$A$6:$M$15000,8)</f>
        <v>N/A</v>
      </c>
    </row>
    <row r="1593" spans="1:4">
      <c r="A1593" s="1">
        <v>37135</v>
      </c>
      <c r="B1593" s="4">
        <v>37135</v>
      </c>
      <c r="C1593" s="12">
        <f t="shared" si="34"/>
        <v>9</v>
      </c>
      <c r="D1593" s="5" t="str">
        <f>VLOOKUP($B1593,data!$A$6:$M$15000,8)</f>
        <v>N/A</v>
      </c>
    </row>
    <row r="1594" spans="1:4">
      <c r="A1594" s="1">
        <v>37136</v>
      </c>
      <c r="B1594" s="4">
        <v>37136</v>
      </c>
      <c r="C1594" s="12">
        <f t="shared" si="34"/>
        <v>9</v>
      </c>
      <c r="D1594" s="5" t="str">
        <f>VLOOKUP($B1594,data!$A$6:$M$15000,8)</f>
        <v>N/A</v>
      </c>
    </row>
    <row r="1595" spans="1:4">
      <c r="A1595" s="1">
        <v>37137</v>
      </c>
      <c r="B1595" s="4">
        <v>37137</v>
      </c>
      <c r="C1595" s="12">
        <f t="shared" si="34"/>
        <v>9</v>
      </c>
      <c r="D1595" s="5" t="str">
        <f>VLOOKUP($B1595,data!$A$6:$M$15000,8)</f>
        <v>N/A</v>
      </c>
    </row>
    <row r="1596" spans="1:4">
      <c r="A1596" s="1">
        <v>37138</v>
      </c>
      <c r="B1596" s="4">
        <v>37138</v>
      </c>
      <c r="C1596" s="12">
        <f t="shared" si="34"/>
        <v>9</v>
      </c>
      <c r="D1596" s="5" t="str">
        <f>VLOOKUP($B1596,data!$A$6:$M$15000,8)</f>
        <v>N/A</v>
      </c>
    </row>
    <row r="1597" spans="1:4">
      <c r="A1597" s="1">
        <v>37139</v>
      </c>
      <c r="B1597" s="4">
        <v>37139</v>
      </c>
      <c r="C1597" s="12">
        <f t="shared" si="34"/>
        <v>9</v>
      </c>
      <c r="D1597" s="5" t="str">
        <f>VLOOKUP($B1597,data!$A$6:$M$15000,8)</f>
        <v>N/A</v>
      </c>
    </row>
    <row r="1598" spans="1:4">
      <c r="A1598" s="1">
        <v>37140</v>
      </c>
      <c r="B1598" s="4">
        <v>37140</v>
      </c>
      <c r="C1598" s="12">
        <f t="shared" si="34"/>
        <v>9</v>
      </c>
      <c r="D1598" s="5" t="str">
        <f>VLOOKUP($B1598,data!$A$6:$M$15000,8)</f>
        <v>N/A</v>
      </c>
    </row>
    <row r="1599" spans="1:4">
      <c r="A1599" s="1">
        <v>37141</v>
      </c>
      <c r="B1599" s="4">
        <v>37141</v>
      </c>
      <c r="C1599" s="12">
        <f t="shared" si="34"/>
        <v>9</v>
      </c>
      <c r="D1599" s="5" t="str">
        <f>VLOOKUP($B1599,data!$A$6:$M$15000,8)</f>
        <v>N/A</v>
      </c>
    </row>
    <row r="1600" spans="1:4">
      <c r="A1600" s="1">
        <v>37142</v>
      </c>
      <c r="B1600" s="4">
        <v>37142</v>
      </c>
      <c r="C1600" s="12">
        <f t="shared" si="34"/>
        <v>9</v>
      </c>
      <c r="D1600" s="5" t="str">
        <f>VLOOKUP($B1600,data!$A$6:$M$15000,8)</f>
        <v>N/A</v>
      </c>
    </row>
    <row r="1601" spans="1:4">
      <c r="A1601" s="1">
        <v>37143</v>
      </c>
      <c r="B1601" s="4">
        <v>37143</v>
      </c>
      <c r="C1601" s="12">
        <f t="shared" si="34"/>
        <v>9</v>
      </c>
      <c r="D1601" s="5" t="str">
        <f>VLOOKUP($B1601,data!$A$6:$M$15000,8)</f>
        <v>N/A</v>
      </c>
    </row>
    <row r="1602" spans="1:4">
      <c r="A1602" s="1">
        <v>37144</v>
      </c>
      <c r="B1602" s="4">
        <v>37144</v>
      </c>
      <c r="C1602" s="12">
        <f t="shared" si="34"/>
        <v>9</v>
      </c>
      <c r="D1602" s="5" t="str">
        <f>VLOOKUP($B1602,data!$A$6:$M$15000,8)</f>
        <v>N/A</v>
      </c>
    </row>
    <row r="1603" spans="1:4">
      <c r="A1603" s="1">
        <v>37145</v>
      </c>
      <c r="B1603" s="4">
        <v>37145</v>
      </c>
      <c r="C1603" s="12">
        <f t="shared" si="34"/>
        <v>9</v>
      </c>
      <c r="D1603" s="5" t="str">
        <f>VLOOKUP($B1603,data!$A$6:$M$15000,8)</f>
        <v>N/A</v>
      </c>
    </row>
    <row r="1604" spans="1:4">
      <c r="A1604" s="1">
        <v>37146</v>
      </c>
      <c r="B1604" s="4">
        <v>37146</v>
      </c>
      <c r="C1604" s="12">
        <f t="shared" si="34"/>
        <v>9</v>
      </c>
      <c r="D1604" s="5" t="str">
        <f>VLOOKUP($B1604,data!$A$6:$M$15000,8)</f>
        <v>N/A</v>
      </c>
    </row>
    <row r="1605" spans="1:4">
      <c r="A1605" s="1">
        <v>37147</v>
      </c>
      <c r="B1605" s="4">
        <v>37147</v>
      </c>
      <c r="C1605" s="12">
        <f t="shared" si="34"/>
        <v>9</v>
      </c>
      <c r="D1605" s="5" t="str">
        <f>VLOOKUP($B1605,data!$A$6:$M$15000,8)</f>
        <v>N/A</v>
      </c>
    </row>
    <row r="1606" spans="1:4">
      <c r="A1606" s="1">
        <v>37148</v>
      </c>
      <c r="B1606" s="4">
        <v>37148</v>
      </c>
      <c r="C1606" s="12">
        <f t="shared" si="34"/>
        <v>9</v>
      </c>
      <c r="D1606" s="5" t="str">
        <f>VLOOKUP($B1606,data!$A$6:$M$15000,8)</f>
        <v>N/A</v>
      </c>
    </row>
    <row r="1607" spans="1:4">
      <c r="A1607" s="1">
        <v>37149</v>
      </c>
      <c r="B1607" s="4">
        <v>37149</v>
      </c>
      <c r="C1607" s="12">
        <f t="shared" si="34"/>
        <v>9</v>
      </c>
      <c r="D1607" s="5" t="str">
        <f>VLOOKUP($B1607,data!$A$6:$M$15000,8)</f>
        <v>N/A</v>
      </c>
    </row>
    <row r="1608" spans="1:4">
      <c r="A1608" s="1">
        <v>37150</v>
      </c>
      <c r="B1608" s="4">
        <v>37150</v>
      </c>
      <c r="C1608" s="12">
        <f t="shared" si="34"/>
        <v>9</v>
      </c>
      <c r="D1608" s="5" t="str">
        <f>VLOOKUP($B1608,data!$A$6:$M$15000,8)</f>
        <v>N/A</v>
      </c>
    </row>
    <row r="1609" spans="1:4">
      <c r="A1609" s="1">
        <v>37151</v>
      </c>
      <c r="B1609" s="4">
        <v>37151</v>
      </c>
      <c r="C1609" s="12">
        <f t="shared" ref="C1609:C1672" si="35">IF(B1609&lt;&gt;"",MONTH(B1609),0)</f>
        <v>9</v>
      </c>
      <c r="D1609" s="5" t="str">
        <f>VLOOKUP($B1609,data!$A$6:$M$15000,8)</f>
        <v>N/A</v>
      </c>
    </row>
    <row r="1610" spans="1:4">
      <c r="A1610" s="1">
        <v>37152</v>
      </c>
      <c r="B1610" s="4">
        <v>37152</v>
      </c>
      <c r="C1610" s="12">
        <f t="shared" si="35"/>
        <v>9</v>
      </c>
      <c r="D1610" s="5" t="str">
        <f>VLOOKUP($B1610,data!$A$6:$M$15000,8)</f>
        <v>N/A</v>
      </c>
    </row>
    <row r="1611" spans="1:4">
      <c r="A1611" s="1">
        <v>37153</v>
      </c>
      <c r="B1611" s="4">
        <v>37153</v>
      </c>
      <c r="C1611" s="12">
        <f t="shared" si="35"/>
        <v>9</v>
      </c>
      <c r="D1611" s="5" t="str">
        <f>VLOOKUP($B1611,data!$A$6:$M$15000,8)</f>
        <v>N/A</v>
      </c>
    </row>
    <row r="1612" spans="1:4">
      <c r="A1612" s="1">
        <v>37154</v>
      </c>
      <c r="B1612" s="4">
        <v>37154</v>
      </c>
      <c r="C1612" s="12">
        <f t="shared" si="35"/>
        <v>9</v>
      </c>
      <c r="D1612" s="5" t="str">
        <f>VLOOKUP($B1612,data!$A$6:$M$15000,8)</f>
        <v>N/A</v>
      </c>
    </row>
    <row r="1613" spans="1:4">
      <c r="A1613" s="1">
        <v>37155</v>
      </c>
      <c r="B1613" s="4">
        <v>37155</v>
      </c>
      <c r="C1613" s="12">
        <f t="shared" si="35"/>
        <v>9</v>
      </c>
      <c r="D1613" s="5" t="str">
        <f>VLOOKUP($B1613,data!$A$6:$M$15000,8)</f>
        <v>N/A</v>
      </c>
    </row>
    <row r="1614" spans="1:4">
      <c r="A1614" s="1">
        <v>37156</v>
      </c>
      <c r="B1614" s="4">
        <v>37156</v>
      </c>
      <c r="C1614" s="12">
        <f t="shared" si="35"/>
        <v>9</v>
      </c>
      <c r="D1614" s="5" t="str">
        <f>VLOOKUP($B1614,data!$A$6:$M$15000,8)</f>
        <v>N/A</v>
      </c>
    </row>
    <row r="1615" spans="1:4">
      <c r="A1615" s="1">
        <v>37157</v>
      </c>
      <c r="B1615" s="4">
        <v>37157</v>
      </c>
      <c r="C1615" s="12">
        <f t="shared" si="35"/>
        <v>9</v>
      </c>
      <c r="D1615" s="5" t="str">
        <f>VLOOKUP($B1615,data!$A$6:$M$15000,8)</f>
        <v>N/A</v>
      </c>
    </row>
    <row r="1616" spans="1:4">
      <c r="A1616" s="1">
        <v>37158</v>
      </c>
      <c r="B1616" s="4">
        <v>37158</v>
      </c>
      <c r="C1616" s="12">
        <f t="shared" si="35"/>
        <v>9</v>
      </c>
      <c r="D1616" s="5" t="str">
        <f>VLOOKUP($B1616,data!$A$6:$M$15000,8)</f>
        <v>N/A</v>
      </c>
    </row>
    <row r="1617" spans="1:4">
      <c r="A1617" s="1">
        <v>37159</v>
      </c>
      <c r="B1617" s="4">
        <v>37159</v>
      </c>
      <c r="C1617" s="12">
        <f t="shared" si="35"/>
        <v>9</v>
      </c>
      <c r="D1617" s="5" t="str">
        <f>VLOOKUP($B1617,data!$A$6:$M$15000,8)</f>
        <v>N/A</v>
      </c>
    </row>
    <row r="1618" spans="1:4">
      <c r="A1618" s="1">
        <v>37160</v>
      </c>
      <c r="B1618" s="4">
        <v>37160</v>
      </c>
      <c r="C1618" s="12">
        <f t="shared" si="35"/>
        <v>9</v>
      </c>
      <c r="D1618" s="5" t="str">
        <f>VLOOKUP($B1618,data!$A$6:$M$15000,8)</f>
        <v>N/A</v>
      </c>
    </row>
    <row r="1619" spans="1:4">
      <c r="A1619" s="1">
        <v>37161</v>
      </c>
      <c r="B1619" s="4">
        <v>37161</v>
      </c>
      <c r="C1619" s="12">
        <f t="shared" si="35"/>
        <v>9</v>
      </c>
      <c r="D1619" s="5" t="str">
        <f>VLOOKUP($B1619,data!$A$6:$M$15000,8)</f>
        <v>N/A</v>
      </c>
    </row>
    <row r="1620" spans="1:4">
      <c r="A1620" s="1">
        <v>37162</v>
      </c>
      <c r="B1620" s="4">
        <v>37162</v>
      </c>
      <c r="C1620" s="12">
        <f t="shared" si="35"/>
        <v>9</v>
      </c>
      <c r="D1620" s="5" t="str">
        <f>VLOOKUP($B1620,data!$A$6:$M$15000,8)</f>
        <v>N/A</v>
      </c>
    </row>
    <row r="1621" spans="1:4">
      <c r="A1621" s="1">
        <v>37163</v>
      </c>
      <c r="B1621" s="4">
        <v>37163</v>
      </c>
      <c r="C1621" s="12">
        <f t="shared" si="35"/>
        <v>9</v>
      </c>
      <c r="D1621" s="5" t="str">
        <f>VLOOKUP($B1621,data!$A$6:$M$15000,8)</f>
        <v>N/A</v>
      </c>
    </row>
    <row r="1622" spans="1:4">
      <c r="A1622" s="1">
        <v>37164</v>
      </c>
      <c r="B1622" s="4">
        <v>37164</v>
      </c>
      <c r="C1622" s="12">
        <f t="shared" si="35"/>
        <v>9</v>
      </c>
      <c r="D1622" s="5" t="str">
        <f>VLOOKUP($B1622,data!$A$6:$M$15000,8)</f>
        <v>N/A</v>
      </c>
    </row>
    <row r="1623" spans="1:4">
      <c r="A1623" s="1">
        <v>37165</v>
      </c>
      <c r="B1623" s="4">
        <v>37165</v>
      </c>
      <c r="C1623" s="12">
        <f t="shared" si="35"/>
        <v>10</v>
      </c>
      <c r="D1623" s="5" t="str">
        <f>VLOOKUP($B1623,data!$A$6:$M$15000,8)</f>
        <v>N/A</v>
      </c>
    </row>
    <row r="1624" spans="1:4">
      <c r="A1624" s="1">
        <v>37166</v>
      </c>
      <c r="B1624" s="4">
        <v>37166</v>
      </c>
      <c r="C1624" s="12">
        <f t="shared" si="35"/>
        <v>10</v>
      </c>
      <c r="D1624" s="5" t="str">
        <f>VLOOKUP($B1624,data!$A$6:$M$15000,8)</f>
        <v>N/A</v>
      </c>
    </row>
    <row r="1625" spans="1:4">
      <c r="A1625" s="1">
        <v>37167</v>
      </c>
      <c r="B1625" s="4">
        <v>37167</v>
      </c>
      <c r="C1625" s="12">
        <f t="shared" si="35"/>
        <v>10</v>
      </c>
      <c r="D1625" s="5" t="str">
        <f>VLOOKUP($B1625,data!$A$6:$M$15000,8)</f>
        <v>N/A</v>
      </c>
    </row>
    <row r="1626" spans="1:4">
      <c r="A1626" s="1">
        <v>37168</v>
      </c>
      <c r="B1626" s="4">
        <v>37168</v>
      </c>
      <c r="C1626" s="12">
        <f t="shared" si="35"/>
        <v>10</v>
      </c>
      <c r="D1626" s="5" t="str">
        <f>VLOOKUP($B1626,data!$A$6:$M$15000,8)</f>
        <v>N/A</v>
      </c>
    </row>
    <row r="1627" spans="1:4">
      <c r="A1627" s="1">
        <v>37169</v>
      </c>
      <c r="B1627" s="4">
        <v>37169</v>
      </c>
      <c r="C1627" s="12">
        <f t="shared" si="35"/>
        <v>10</v>
      </c>
      <c r="D1627" s="5" t="str">
        <f>VLOOKUP($B1627,data!$A$6:$M$15000,8)</f>
        <v>N/A</v>
      </c>
    </row>
    <row r="1628" spans="1:4">
      <c r="A1628" s="1">
        <v>37170</v>
      </c>
      <c r="B1628" s="4">
        <v>37170</v>
      </c>
      <c r="C1628" s="12">
        <f t="shared" si="35"/>
        <v>10</v>
      </c>
      <c r="D1628" s="5" t="str">
        <f>VLOOKUP($B1628,data!$A$6:$M$15000,8)</f>
        <v>N/A</v>
      </c>
    </row>
    <row r="1629" spans="1:4">
      <c r="A1629" s="1">
        <v>37171</v>
      </c>
      <c r="B1629" s="4">
        <v>37171</v>
      </c>
      <c r="C1629" s="12">
        <f t="shared" si="35"/>
        <v>10</v>
      </c>
      <c r="D1629" s="5" t="str">
        <f>VLOOKUP($B1629,data!$A$6:$M$15000,8)</f>
        <v>N/A</v>
      </c>
    </row>
    <row r="1630" spans="1:4">
      <c r="A1630" s="1">
        <v>37172</v>
      </c>
      <c r="B1630" s="4">
        <v>37172</v>
      </c>
      <c r="C1630" s="12">
        <f t="shared" si="35"/>
        <v>10</v>
      </c>
      <c r="D1630" s="5" t="str">
        <f>VLOOKUP($B1630,data!$A$6:$M$15000,8)</f>
        <v>N/A</v>
      </c>
    </row>
    <row r="1631" spans="1:4">
      <c r="A1631" s="1">
        <v>37173</v>
      </c>
      <c r="B1631" s="4">
        <v>37173</v>
      </c>
      <c r="C1631" s="12">
        <f t="shared" si="35"/>
        <v>10</v>
      </c>
      <c r="D1631" s="5" t="str">
        <f>VLOOKUP($B1631,data!$A$6:$M$15000,8)</f>
        <v>N/A</v>
      </c>
    </row>
    <row r="1632" spans="1:4">
      <c r="A1632" s="1">
        <v>37174</v>
      </c>
      <c r="B1632" s="4">
        <v>37174</v>
      </c>
      <c r="C1632" s="12">
        <f t="shared" si="35"/>
        <v>10</v>
      </c>
      <c r="D1632" s="5" t="str">
        <f>VLOOKUP($B1632,data!$A$6:$M$15000,8)</f>
        <v>N/A</v>
      </c>
    </row>
    <row r="1633" spans="1:4">
      <c r="A1633" s="1">
        <v>37175</v>
      </c>
      <c r="B1633" s="4">
        <v>37175</v>
      </c>
      <c r="C1633" s="12">
        <f t="shared" si="35"/>
        <v>10</v>
      </c>
      <c r="D1633" s="5" t="str">
        <f>VLOOKUP($B1633,data!$A$6:$M$15000,8)</f>
        <v>N/A</v>
      </c>
    </row>
    <row r="1634" spans="1:4">
      <c r="A1634" s="1">
        <v>37176</v>
      </c>
      <c r="B1634" s="4">
        <v>37176</v>
      </c>
      <c r="C1634" s="12">
        <f t="shared" si="35"/>
        <v>10</v>
      </c>
      <c r="D1634" s="5" t="str">
        <f>VLOOKUP($B1634,data!$A$6:$M$15000,8)</f>
        <v>N/A</v>
      </c>
    </row>
    <row r="1635" spans="1:4">
      <c r="A1635" s="1">
        <v>37177</v>
      </c>
      <c r="B1635" s="4">
        <v>37177</v>
      </c>
      <c r="C1635" s="12">
        <f t="shared" si="35"/>
        <v>10</v>
      </c>
      <c r="D1635" s="5" t="str">
        <f>VLOOKUP($B1635,data!$A$6:$M$15000,8)</f>
        <v>N/A</v>
      </c>
    </row>
    <row r="1636" spans="1:4">
      <c r="A1636" s="1">
        <v>37178</v>
      </c>
      <c r="B1636" s="4">
        <v>37178</v>
      </c>
      <c r="C1636" s="12">
        <f t="shared" si="35"/>
        <v>10</v>
      </c>
      <c r="D1636" s="5" t="str">
        <f>VLOOKUP($B1636,data!$A$6:$M$15000,8)</f>
        <v>N/A</v>
      </c>
    </row>
    <row r="1637" spans="1:4">
      <c r="A1637" s="1">
        <v>37179</v>
      </c>
      <c r="B1637" s="4">
        <v>37179</v>
      </c>
      <c r="C1637" s="12">
        <f t="shared" si="35"/>
        <v>10</v>
      </c>
      <c r="D1637" s="5" t="str">
        <f>VLOOKUP($B1637,data!$A$6:$M$15000,8)</f>
        <v>N/A</v>
      </c>
    </row>
    <row r="1638" spans="1:4">
      <c r="A1638" s="1">
        <v>37180</v>
      </c>
      <c r="B1638" s="4">
        <v>37180</v>
      </c>
      <c r="C1638" s="12">
        <f t="shared" si="35"/>
        <v>10</v>
      </c>
      <c r="D1638" s="5" t="str">
        <f>VLOOKUP($B1638,data!$A$6:$M$15000,8)</f>
        <v>N/A</v>
      </c>
    </row>
    <row r="1639" spans="1:4">
      <c r="A1639" s="1">
        <v>37181</v>
      </c>
      <c r="B1639" s="4">
        <v>37181</v>
      </c>
      <c r="C1639" s="12">
        <f t="shared" si="35"/>
        <v>10</v>
      </c>
      <c r="D1639" s="5" t="str">
        <f>VLOOKUP($B1639,data!$A$6:$M$15000,8)</f>
        <v>N/A</v>
      </c>
    </row>
    <row r="1640" spans="1:4">
      <c r="A1640" s="1">
        <v>37182</v>
      </c>
      <c r="B1640" s="4">
        <v>37182</v>
      </c>
      <c r="C1640" s="12">
        <f t="shared" si="35"/>
        <v>10</v>
      </c>
      <c r="D1640" s="5" t="str">
        <f>VLOOKUP($B1640,data!$A$6:$M$15000,8)</f>
        <v>N/A</v>
      </c>
    </row>
    <row r="1641" spans="1:4">
      <c r="A1641" s="1">
        <v>37183</v>
      </c>
      <c r="B1641" s="4">
        <v>37183</v>
      </c>
      <c r="C1641" s="12">
        <f t="shared" si="35"/>
        <v>10</v>
      </c>
      <c r="D1641" s="5" t="str">
        <f>VLOOKUP($B1641,data!$A$6:$M$15000,8)</f>
        <v>N/A</v>
      </c>
    </row>
    <row r="1642" spans="1:4">
      <c r="A1642" s="1">
        <v>37184</v>
      </c>
      <c r="B1642" s="4">
        <v>37184</v>
      </c>
      <c r="C1642" s="12">
        <f t="shared" si="35"/>
        <v>10</v>
      </c>
      <c r="D1642" s="5" t="str">
        <f>VLOOKUP($B1642,data!$A$6:$M$15000,8)</f>
        <v>N/A</v>
      </c>
    </row>
    <row r="1643" spans="1:4">
      <c r="A1643" s="1">
        <v>37185</v>
      </c>
      <c r="B1643" s="4">
        <v>37185</v>
      </c>
      <c r="C1643" s="12">
        <f t="shared" si="35"/>
        <v>10</v>
      </c>
      <c r="D1643" s="5" t="str">
        <f>VLOOKUP($B1643,data!$A$6:$M$15000,8)</f>
        <v>N/A</v>
      </c>
    </row>
    <row r="1644" spans="1:4">
      <c r="A1644" s="1">
        <v>37186</v>
      </c>
      <c r="B1644" s="4">
        <v>37186</v>
      </c>
      <c r="C1644" s="12">
        <f t="shared" si="35"/>
        <v>10</v>
      </c>
      <c r="D1644" s="5" t="str">
        <f>VLOOKUP($B1644,data!$A$6:$M$15000,8)</f>
        <v>N/A</v>
      </c>
    </row>
    <row r="1645" spans="1:4">
      <c r="A1645" s="1">
        <v>37187</v>
      </c>
      <c r="B1645" s="4">
        <v>37187</v>
      </c>
      <c r="C1645" s="12">
        <f t="shared" si="35"/>
        <v>10</v>
      </c>
      <c r="D1645" s="5" t="str">
        <f>VLOOKUP($B1645,data!$A$6:$M$15000,8)</f>
        <v>N/A</v>
      </c>
    </row>
    <row r="1646" spans="1:4">
      <c r="A1646" s="1">
        <v>37188</v>
      </c>
      <c r="B1646" s="4">
        <v>37188</v>
      </c>
      <c r="C1646" s="12">
        <f t="shared" si="35"/>
        <v>10</v>
      </c>
      <c r="D1646" s="5" t="str">
        <f>VLOOKUP($B1646,data!$A$6:$M$15000,8)</f>
        <v>N/A</v>
      </c>
    </row>
    <row r="1647" spans="1:4">
      <c r="A1647" s="1">
        <v>37189</v>
      </c>
      <c r="B1647" s="4">
        <v>37189</v>
      </c>
      <c r="C1647" s="12">
        <f t="shared" si="35"/>
        <v>10</v>
      </c>
      <c r="D1647" s="5" t="str">
        <f>VLOOKUP($B1647,data!$A$6:$M$15000,8)</f>
        <v>N/A</v>
      </c>
    </row>
    <row r="1648" spans="1:4">
      <c r="A1648" s="1">
        <v>37190</v>
      </c>
      <c r="B1648" s="4">
        <v>37190</v>
      </c>
      <c r="C1648" s="12">
        <f t="shared" si="35"/>
        <v>10</v>
      </c>
      <c r="D1648" s="5" t="str">
        <f>VLOOKUP($B1648,data!$A$6:$M$15000,8)</f>
        <v>N/A</v>
      </c>
    </row>
    <row r="1649" spans="1:4">
      <c r="A1649" s="1">
        <v>37191</v>
      </c>
      <c r="B1649" s="4">
        <v>37191</v>
      </c>
      <c r="C1649" s="12">
        <f t="shared" si="35"/>
        <v>10</v>
      </c>
      <c r="D1649" s="5" t="str">
        <f>VLOOKUP($B1649,data!$A$6:$M$15000,8)</f>
        <v>N/A</v>
      </c>
    </row>
    <row r="1650" spans="1:4">
      <c r="A1650" s="1">
        <v>37192</v>
      </c>
      <c r="B1650" s="4">
        <v>37192</v>
      </c>
      <c r="C1650" s="12">
        <f t="shared" si="35"/>
        <v>10</v>
      </c>
      <c r="D1650" s="5" t="str">
        <f>VLOOKUP($B1650,data!$A$6:$M$15000,8)</f>
        <v>N/A</v>
      </c>
    </row>
    <row r="1651" spans="1:4">
      <c r="A1651" s="1">
        <v>37193</v>
      </c>
      <c r="B1651" s="4">
        <v>37193</v>
      </c>
      <c r="C1651" s="12">
        <f t="shared" si="35"/>
        <v>10</v>
      </c>
      <c r="D1651" s="5" t="str">
        <f>VLOOKUP($B1651,data!$A$6:$M$15000,8)</f>
        <v>N/A</v>
      </c>
    </row>
    <row r="1652" spans="1:4">
      <c r="A1652" s="1">
        <v>37194</v>
      </c>
      <c r="B1652" s="4">
        <v>37194</v>
      </c>
      <c r="C1652" s="12">
        <f t="shared" si="35"/>
        <v>10</v>
      </c>
      <c r="D1652" s="5" t="str">
        <f>VLOOKUP($B1652,data!$A$6:$M$15000,8)</f>
        <v>N/A</v>
      </c>
    </row>
    <row r="1653" spans="1:4">
      <c r="A1653" s="1">
        <v>37195</v>
      </c>
      <c r="B1653" s="4">
        <v>37195</v>
      </c>
      <c r="C1653" s="12">
        <f t="shared" si="35"/>
        <v>10</v>
      </c>
      <c r="D1653" s="5" t="str">
        <f>VLOOKUP($B1653,data!$A$6:$M$15000,8)</f>
        <v>N/A</v>
      </c>
    </row>
    <row r="1654" spans="1:4">
      <c r="A1654" s="1">
        <v>37196</v>
      </c>
      <c r="B1654" s="4">
        <v>37196</v>
      </c>
      <c r="C1654" s="12">
        <f t="shared" si="35"/>
        <v>11</v>
      </c>
      <c r="D1654" s="5" t="str">
        <f>VLOOKUP($B1654,data!$A$6:$M$15000,8)</f>
        <v>N/A</v>
      </c>
    </row>
    <row r="1655" spans="1:4">
      <c r="A1655" s="1">
        <v>37197</v>
      </c>
      <c r="B1655" s="4">
        <v>37197</v>
      </c>
      <c r="C1655" s="12">
        <f t="shared" si="35"/>
        <v>11</v>
      </c>
      <c r="D1655" s="5" t="str">
        <f>VLOOKUP($B1655,data!$A$6:$M$15000,8)</f>
        <v>N/A</v>
      </c>
    </row>
    <row r="1656" spans="1:4">
      <c r="A1656" s="1">
        <v>37198</v>
      </c>
      <c r="B1656" s="4">
        <v>37198</v>
      </c>
      <c r="C1656" s="12">
        <f t="shared" si="35"/>
        <v>11</v>
      </c>
      <c r="D1656" s="5" t="str">
        <f>VLOOKUP($B1656,data!$A$6:$M$15000,8)</f>
        <v>N/A</v>
      </c>
    </row>
    <row r="1657" spans="1:4">
      <c r="A1657" s="1">
        <v>37199</v>
      </c>
      <c r="B1657" s="4">
        <v>37199</v>
      </c>
      <c r="C1657" s="12">
        <f t="shared" si="35"/>
        <v>11</v>
      </c>
      <c r="D1657" s="5" t="str">
        <f>VLOOKUP($B1657,data!$A$6:$M$15000,8)</f>
        <v>N/A</v>
      </c>
    </row>
    <row r="1658" spans="1:4">
      <c r="A1658" s="1">
        <v>37200</v>
      </c>
      <c r="B1658" s="4">
        <v>37200</v>
      </c>
      <c r="C1658" s="12">
        <f t="shared" si="35"/>
        <v>11</v>
      </c>
      <c r="D1658" s="5" t="str">
        <f>VLOOKUP($B1658,data!$A$6:$M$15000,8)</f>
        <v>N/A</v>
      </c>
    </row>
    <row r="1659" spans="1:4">
      <c r="A1659" s="1">
        <v>37201</v>
      </c>
      <c r="B1659" s="4">
        <v>37201</v>
      </c>
      <c r="C1659" s="12">
        <f t="shared" si="35"/>
        <v>11</v>
      </c>
      <c r="D1659" s="5" t="str">
        <f>VLOOKUP($B1659,data!$A$6:$M$15000,8)</f>
        <v>N/A</v>
      </c>
    </row>
    <row r="1660" spans="1:4">
      <c r="A1660" s="1">
        <v>37202</v>
      </c>
      <c r="B1660" s="4">
        <v>37202</v>
      </c>
      <c r="C1660" s="12">
        <f t="shared" si="35"/>
        <v>11</v>
      </c>
      <c r="D1660" s="5" t="str">
        <f>VLOOKUP($B1660,data!$A$6:$M$15000,8)</f>
        <v>N/A</v>
      </c>
    </row>
    <row r="1661" spans="1:4">
      <c r="A1661" s="1">
        <v>37203</v>
      </c>
      <c r="B1661" s="4">
        <v>37203</v>
      </c>
      <c r="C1661" s="12">
        <f t="shared" si="35"/>
        <v>11</v>
      </c>
      <c r="D1661" s="5" t="str">
        <f>VLOOKUP($B1661,data!$A$6:$M$15000,8)</f>
        <v>N/A</v>
      </c>
    </row>
    <row r="1662" spans="1:4">
      <c r="A1662" s="1">
        <v>37204</v>
      </c>
      <c r="B1662" s="4">
        <v>37204</v>
      </c>
      <c r="C1662" s="12">
        <f t="shared" si="35"/>
        <v>11</v>
      </c>
      <c r="D1662" s="5" t="str">
        <f>VLOOKUP($B1662,data!$A$6:$M$15000,8)</f>
        <v>N/A</v>
      </c>
    </row>
    <row r="1663" spans="1:4">
      <c r="A1663" s="1">
        <v>37205</v>
      </c>
      <c r="B1663" s="4">
        <v>37205</v>
      </c>
      <c r="C1663" s="12">
        <f t="shared" si="35"/>
        <v>11</v>
      </c>
      <c r="D1663" s="5" t="str">
        <f>VLOOKUP($B1663,data!$A$6:$M$15000,8)</f>
        <v>N/A</v>
      </c>
    </row>
    <row r="1664" spans="1:4">
      <c r="A1664" s="1">
        <v>37206</v>
      </c>
      <c r="B1664" s="4">
        <v>37206</v>
      </c>
      <c r="C1664" s="12">
        <f t="shared" si="35"/>
        <v>11</v>
      </c>
      <c r="D1664" s="5" t="str">
        <f>VLOOKUP($B1664,data!$A$6:$M$15000,8)</f>
        <v>N/A</v>
      </c>
    </row>
    <row r="1665" spans="1:4">
      <c r="A1665" s="1">
        <v>37207</v>
      </c>
      <c r="B1665" s="4">
        <v>37207</v>
      </c>
      <c r="C1665" s="12">
        <f t="shared" si="35"/>
        <v>11</v>
      </c>
      <c r="D1665" s="5" t="str">
        <f>VLOOKUP($B1665,data!$A$6:$M$15000,8)</f>
        <v>N/A</v>
      </c>
    </row>
    <row r="1666" spans="1:4">
      <c r="A1666" s="1">
        <v>37208</v>
      </c>
      <c r="B1666" s="4">
        <v>37208</v>
      </c>
      <c r="C1666" s="12">
        <f t="shared" si="35"/>
        <v>11</v>
      </c>
      <c r="D1666" s="5" t="str">
        <f>VLOOKUP($B1666,data!$A$6:$M$15000,8)</f>
        <v>N/A</v>
      </c>
    </row>
    <row r="1667" spans="1:4">
      <c r="A1667" s="1">
        <v>37209</v>
      </c>
      <c r="B1667" s="4">
        <v>37209</v>
      </c>
      <c r="C1667" s="12">
        <f t="shared" si="35"/>
        <v>11</v>
      </c>
      <c r="D1667" s="5" t="str">
        <f>VLOOKUP($B1667,data!$A$6:$M$15000,8)</f>
        <v>N/A</v>
      </c>
    </row>
    <row r="1668" spans="1:4">
      <c r="A1668" s="1">
        <v>37210</v>
      </c>
      <c r="B1668" s="4">
        <v>37210</v>
      </c>
      <c r="C1668" s="12">
        <f t="shared" si="35"/>
        <v>11</v>
      </c>
      <c r="D1668" s="5" t="str">
        <f>VLOOKUP($B1668,data!$A$6:$M$15000,8)</f>
        <v>N/A</v>
      </c>
    </row>
    <row r="1669" spans="1:4">
      <c r="A1669" s="1">
        <v>37211</v>
      </c>
      <c r="B1669" s="4">
        <v>37211</v>
      </c>
      <c r="C1669" s="12">
        <f t="shared" si="35"/>
        <v>11</v>
      </c>
      <c r="D1669" s="5" t="str">
        <f>VLOOKUP($B1669,data!$A$6:$M$15000,8)</f>
        <v>N/A</v>
      </c>
    </row>
    <row r="1670" spans="1:4">
      <c r="A1670" s="1">
        <v>37212</v>
      </c>
      <c r="B1670" s="4">
        <v>37212</v>
      </c>
      <c r="C1670" s="12">
        <f t="shared" si="35"/>
        <v>11</v>
      </c>
      <c r="D1670" s="5" t="str">
        <f>VLOOKUP($B1670,data!$A$6:$M$15000,8)</f>
        <v>N/A</v>
      </c>
    </row>
    <row r="1671" spans="1:4">
      <c r="A1671" s="1">
        <v>37213</v>
      </c>
      <c r="B1671" s="4">
        <v>37213</v>
      </c>
      <c r="C1671" s="12">
        <f t="shared" si="35"/>
        <v>11</v>
      </c>
      <c r="D1671" s="5" t="str">
        <f>VLOOKUP($B1671,data!$A$6:$M$15000,8)</f>
        <v>N/A</v>
      </c>
    </row>
    <row r="1672" spans="1:4">
      <c r="A1672" s="1">
        <v>37214</v>
      </c>
      <c r="B1672" s="4">
        <v>37214</v>
      </c>
      <c r="C1672" s="12">
        <f t="shared" si="35"/>
        <v>11</v>
      </c>
      <c r="D1672" s="5" t="str">
        <f>VLOOKUP($B1672,data!$A$6:$M$15000,8)</f>
        <v>N/A</v>
      </c>
    </row>
    <row r="1673" spans="1:4">
      <c r="A1673" s="1">
        <v>37215</v>
      </c>
      <c r="B1673" s="4">
        <v>37215</v>
      </c>
      <c r="C1673" s="12">
        <f t="shared" ref="C1673:C1714" si="36">IF(B1673&lt;&gt;"",MONTH(B1673),0)</f>
        <v>11</v>
      </c>
      <c r="D1673" s="5" t="str">
        <f>VLOOKUP($B1673,data!$A$6:$M$15000,8)</f>
        <v>N/A</v>
      </c>
    </row>
    <row r="1674" spans="1:4">
      <c r="A1674" s="1">
        <v>37216</v>
      </c>
      <c r="B1674" s="4">
        <v>37216</v>
      </c>
      <c r="C1674" s="12">
        <f t="shared" si="36"/>
        <v>11</v>
      </c>
      <c r="D1674" s="5" t="str">
        <f>VLOOKUP($B1674,data!$A$6:$M$15000,8)</f>
        <v>N/A</v>
      </c>
    </row>
    <row r="1675" spans="1:4">
      <c r="A1675" s="1">
        <v>37217</v>
      </c>
      <c r="B1675" s="4">
        <v>37217</v>
      </c>
      <c r="C1675" s="12">
        <f t="shared" si="36"/>
        <v>11</v>
      </c>
      <c r="D1675" s="5" t="str">
        <f>VLOOKUP($B1675,data!$A$6:$M$15000,8)</f>
        <v>N/A</v>
      </c>
    </row>
    <row r="1676" spans="1:4">
      <c r="A1676" s="1">
        <v>37218</v>
      </c>
      <c r="B1676" s="4">
        <v>37218</v>
      </c>
      <c r="C1676" s="12">
        <f t="shared" si="36"/>
        <v>11</v>
      </c>
      <c r="D1676" s="5" t="str">
        <f>VLOOKUP($B1676,data!$A$6:$M$15000,8)</f>
        <v>N/A</v>
      </c>
    </row>
    <row r="1677" spans="1:4">
      <c r="A1677" s="1">
        <v>37219</v>
      </c>
      <c r="B1677" s="4">
        <v>37219</v>
      </c>
      <c r="C1677" s="12">
        <f t="shared" si="36"/>
        <v>11</v>
      </c>
      <c r="D1677" s="5" t="str">
        <f>VLOOKUP($B1677,data!$A$6:$M$15000,8)</f>
        <v>N/A</v>
      </c>
    </row>
    <row r="1678" spans="1:4">
      <c r="A1678" s="1">
        <v>37220</v>
      </c>
      <c r="B1678" s="4">
        <v>37220</v>
      </c>
      <c r="C1678" s="12">
        <f t="shared" si="36"/>
        <v>11</v>
      </c>
      <c r="D1678" s="5" t="str">
        <f>VLOOKUP($B1678,data!$A$6:$M$15000,8)</f>
        <v>N/A</v>
      </c>
    </row>
    <row r="1679" spans="1:4">
      <c r="A1679" s="1">
        <v>37221</v>
      </c>
      <c r="B1679" s="4">
        <v>37221</v>
      </c>
      <c r="C1679" s="12">
        <f t="shared" si="36"/>
        <v>11</v>
      </c>
      <c r="D1679" s="5" t="str">
        <f>VLOOKUP($B1679,data!$A$6:$M$15000,8)</f>
        <v>N/A</v>
      </c>
    </row>
    <row r="1680" spans="1:4">
      <c r="A1680" s="1">
        <v>37222</v>
      </c>
      <c r="B1680" s="4">
        <v>37222</v>
      </c>
      <c r="C1680" s="12">
        <f t="shared" si="36"/>
        <v>11</v>
      </c>
      <c r="D1680" s="5" t="str">
        <f>VLOOKUP($B1680,data!$A$6:$M$15000,8)</f>
        <v>N/A</v>
      </c>
    </row>
    <row r="1681" spans="1:4">
      <c r="A1681" s="1">
        <v>37223</v>
      </c>
      <c r="B1681" s="4">
        <v>37223</v>
      </c>
      <c r="C1681" s="12">
        <f t="shared" si="36"/>
        <v>11</v>
      </c>
      <c r="D1681" s="5" t="str">
        <f>VLOOKUP($B1681,data!$A$6:$M$15000,8)</f>
        <v>N/A</v>
      </c>
    </row>
    <row r="1682" spans="1:4">
      <c r="A1682" s="1">
        <v>37224</v>
      </c>
      <c r="B1682" s="4">
        <v>37224</v>
      </c>
      <c r="C1682" s="12">
        <f t="shared" si="36"/>
        <v>11</v>
      </c>
      <c r="D1682" s="5" t="str">
        <f>VLOOKUP($B1682,data!$A$6:$M$15000,8)</f>
        <v>N/A</v>
      </c>
    </row>
    <row r="1683" spans="1:4">
      <c r="A1683" s="1">
        <v>37225</v>
      </c>
      <c r="B1683" s="4">
        <v>37225</v>
      </c>
      <c r="C1683" s="12">
        <f t="shared" si="36"/>
        <v>11</v>
      </c>
      <c r="D1683" s="5" t="str">
        <f>VLOOKUP($B1683,data!$A$6:$M$15000,8)</f>
        <v>N/A</v>
      </c>
    </row>
    <row r="1684" spans="1:4">
      <c r="A1684" s="1">
        <v>37226</v>
      </c>
      <c r="B1684" s="4">
        <v>37226</v>
      </c>
      <c r="C1684" s="12">
        <f t="shared" si="36"/>
        <v>12</v>
      </c>
      <c r="D1684" s="5" t="str">
        <f>VLOOKUP($B1684,data!$A$6:$M$15000,8)</f>
        <v>N/A</v>
      </c>
    </row>
    <row r="1685" spans="1:4">
      <c r="A1685" s="1">
        <v>37227</v>
      </c>
      <c r="B1685" s="4">
        <v>37227</v>
      </c>
      <c r="C1685" s="12">
        <f t="shared" si="36"/>
        <v>12</v>
      </c>
      <c r="D1685" s="5" t="str">
        <f>VLOOKUP($B1685,data!$A$6:$M$15000,8)</f>
        <v>N/A</v>
      </c>
    </row>
    <row r="1686" spans="1:4">
      <c r="A1686" s="1">
        <v>37228</v>
      </c>
      <c r="B1686" s="4">
        <v>37228</v>
      </c>
      <c r="C1686" s="12">
        <f t="shared" si="36"/>
        <v>12</v>
      </c>
      <c r="D1686" s="5" t="str">
        <f>VLOOKUP($B1686,data!$A$6:$M$15000,8)</f>
        <v>N/A</v>
      </c>
    </row>
    <row r="1687" spans="1:4">
      <c r="A1687" s="1">
        <v>37229</v>
      </c>
      <c r="B1687" s="4">
        <v>37229</v>
      </c>
      <c r="C1687" s="12">
        <f t="shared" si="36"/>
        <v>12</v>
      </c>
      <c r="D1687" s="5" t="str">
        <f>VLOOKUP($B1687,data!$A$6:$M$15000,8)</f>
        <v>N/A</v>
      </c>
    </row>
    <row r="1688" spans="1:4">
      <c r="A1688" s="1">
        <v>37230</v>
      </c>
      <c r="B1688" s="4">
        <v>37230</v>
      </c>
      <c r="C1688" s="12">
        <f t="shared" si="36"/>
        <v>12</v>
      </c>
      <c r="D1688" s="5" t="str">
        <f>VLOOKUP($B1688,data!$A$6:$M$15000,8)</f>
        <v>N/A</v>
      </c>
    </row>
    <row r="1689" spans="1:4">
      <c r="A1689" s="1">
        <v>37231</v>
      </c>
      <c r="B1689" s="4">
        <v>37231</v>
      </c>
      <c r="C1689" s="12">
        <f t="shared" si="36"/>
        <v>12</v>
      </c>
      <c r="D1689" s="5" t="str">
        <f>VLOOKUP($B1689,data!$A$6:$M$15000,8)</f>
        <v>N/A</v>
      </c>
    </row>
    <row r="1690" spans="1:4">
      <c r="A1690" s="1">
        <v>37232</v>
      </c>
      <c r="B1690" s="4">
        <v>37232</v>
      </c>
      <c r="C1690" s="12">
        <f t="shared" si="36"/>
        <v>12</v>
      </c>
      <c r="D1690" s="5" t="str">
        <f>VLOOKUP($B1690,data!$A$6:$M$15000,8)</f>
        <v>N/A</v>
      </c>
    </row>
    <row r="1691" spans="1:4">
      <c r="A1691" s="1">
        <v>37233</v>
      </c>
      <c r="B1691" s="4">
        <v>37233</v>
      </c>
      <c r="C1691" s="12">
        <f t="shared" si="36"/>
        <v>12</v>
      </c>
      <c r="D1691" s="5" t="str">
        <f>VLOOKUP($B1691,data!$A$6:$M$15000,8)</f>
        <v>N/A</v>
      </c>
    </row>
    <row r="1692" spans="1:4">
      <c r="A1692" s="1">
        <v>37234</v>
      </c>
      <c r="B1692" s="4">
        <v>37234</v>
      </c>
      <c r="C1692" s="12">
        <f t="shared" si="36"/>
        <v>12</v>
      </c>
      <c r="D1692" s="5" t="str">
        <f>VLOOKUP($B1692,data!$A$6:$M$15000,8)</f>
        <v>N/A</v>
      </c>
    </row>
    <row r="1693" spans="1:4">
      <c r="A1693" s="1">
        <v>37235</v>
      </c>
      <c r="B1693" s="4">
        <v>37235</v>
      </c>
      <c r="C1693" s="12">
        <f t="shared" si="36"/>
        <v>12</v>
      </c>
      <c r="D1693" s="5" t="str">
        <f>VLOOKUP($B1693,data!$A$6:$M$15000,8)</f>
        <v>N/A</v>
      </c>
    </row>
    <row r="1694" spans="1:4">
      <c r="A1694" s="1">
        <v>37236</v>
      </c>
      <c r="B1694" s="4">
        <v>37236</v>
      </c>
      <c r="C1694" s="12">
        <f t="shared" si="36"/>
        <v>12</v>
      </c>
      <c r="D1694" s="5" t="str">
        <f>VLOOKUP($B1694,data!$A$6:$M$15000,8)</f>
        <v>N/A</v>
      </c>
    </row>
    <row r="1695" spans="1:4">
      <c r="A1695" s="1">
        <v>37237</v>
      </c>
      <c r="B1695" s="4">
        <v>37237</v>
      </c>
      <c r="C1695" s="12">
        <f t="shared" si="36"/>
        <v>12</v>
      </c>
      <c r="D1695" s="5" t="str">
        <f>VLOOKUP($B1695,data!$A$6:$M$15000,8)</f>
        <v>N/A</v>
      </c>
    </row>
    <row r="1696" spans="1:4">
      <c r="A1696" s="1">
        <v>37238</v>
      </c>
      <c r="B1696" s="4">
        <v>37238</v>
      </c>
      <c r="C1696" s="12">
        <f t="shared" si="36"/>
        <v>12</v>
      </c>
      <c r="D1696" s="5" t="str">
        <f>VLOOKUP($B1696,data!$A$6:$M$15000,8)</f>
        <v>N/A</v>
      </c>
    </row>
    <row r="1697" spans="1:4">
      <c r="A1697" s="1">
        <v>37239</v>
      </c>
      <c r="B1697" s="4">
        <v>37239</v>
      </c>
      <c r="C1697" s="12">
        <f t="shared" si="36"/>
        <v>12</v>
      </c>
      <c r="D1697" s="5" t="str">
        <f>VLOOKUP($B1697,data!$A$6:$M$15000,8)</f>
        <v>N/A</v>
      </c>
    </row>
    <row r="1698" spans="1:4">
      <c r="A1698" s="1">
        <v>37240</v>
      </c>
      <c r="B1698" s="4">
        <v>37240</v>
      </c>
      <c r="C1698" s="12">
        <f t="shared" si="36"/>
        <v>12</v>
      </c>
      <c r="D1698" s="5" t="str">
        <f>VLOOKUP($B1698,data!$A$6:$M$15000,8)</f>
        <v>N/A</v>
      </c>
    </row>
    <row r="1699" spans="1:4">
      <c r="A1699" s="1">
        <v>37241</v>
      </c>
      <c r="B1699" s="4">
        <v>37241</v>
      </c>
      <c r="C1699" s="12">
        <f t="shared" si="36"/>
        <v>12</v>
      </c>
      <c r="D1699" s="5" t="str">
        <f>VLOOKUP($B1699,data!$A$6:$M$15000,8)</f>
        <v>N/A</v>
      </c>
    </row>
    <row r="1700" spans="1:4">
      <c r="A1700" s="1">
        <v>37242</v>
      </c>
      <c r="B1700" s="4">
        <v>37242</v>
      </c>
      <c r="C1700" s="12">
        <f t="shared" si="36"/>
        <v>12</v>
      </c>
      <c r="D1700" s="5" t="str">
        <f>VLOOKUP($B1700,data!$A$6:$M$15000,8)</f>
        <v>N/A</v>
      </c>
    </row>
    <row r="1701" spans="1:4">
      <c r="A1701" s="1">
        <v>37243</v>
      </c>
      <c r="B1701" s="4">
        <v>37243</v>
      </c>
      <c r="C1701" s="12">
        <f t="shared" si="36"/>
        <v>12</v>
      </c>
      <c r="D1701" s="5" t="str">
        <f>VLOOKUP($B1701,data!$A$6:$M$15000,8)</f>
        <v>N/A</v>
      </c>
    </row>
    <row r="1702" spans="1:4">
      <c r="A1702" s="1">
        <v>37244</v>
      </c>
      <c r="B1702" s="4">
        <v>37244</v>
      </c>
      <c r="C1702" s="12">
        <f t="shared" si="36"/>
        <v>12</v>
      </c>
      <c r="D1702" s="5" t="str">
        <f>VLOOKUP($B1702,data!$A$6:$M$15000,8)</f>
        <v>N/A</v>
      </c>
    </row>
    <row r="1703" spans="1:4">
      <c r="A1703" s="1">
        <v>37245</v>
      </c>
      <c r="B1703" s="4">
        <v>37245</v>
      </c>
      <c r="C1703" s="12">
        <f t="shared" si="36"/>
        <v>12</v>
      </c>
      <c r="D1703" s="5" t="str">
        <f>VLOOKUP($B1703,data!$A$6:$M$15000,8)</f>
        <v>N/A</v>
      </c>
    </row>
    <row r="1704" spans="1:4">
      <c r="A1704" s="1">
        <v>37246</v>
      </c>
      <c r="B1704" s="4">
        <v>37246</v>
      </c>
      <c r="C1704" s="12">
        <f t="shared" si="36"/>
        <v>12</v>
      </c>
      <c r="D1704" s="5" t="str">
        <f>VLOOKUP($B1704,data!$A$6:$M$15000,8)</f>
        <v>N/A</v>
      </c>
    </row>
    <row r="1705" spans="1:4">
      <c r="A1705" s="1">
        <v>37247</v>
      </c>
      <c r="B1705" s="4">
        <v>37247</v>
      </c>
      <c r="C1705" s="12">
        <f t="shared" si="36"/>
        <v>12</v>
      </c>
      <c r="D1705" s="5" t="str">
        <f>VLOOKUP($B1705,data!$A$6:$M$15000,8)</f>
        <v>N/A</v>
      </c>
    </row>
    <row r="1706" spans="1:4">
      <c r="A1706" s="1">
        <v>37248</v>
      </c>
      <c r="B1706" s="4">
        <v>37248</v>
      </c>
      <c r="C1706" s="12">
        <f t="shared" si="36"/>
        <v>12</v>
      </c>
      <c r="D1706" s="5" t="str">
        <f>VLOOKUP($B1706,data!$A$6:$M$15000,8)</f>
        <v>N/A</v>
      </c>
    </row>
    <row r="1707" spans="1:4">
      <c r="A1707" s="1">
        <v>37249</v>
      </c>
      <c r="B1707" s="4">
        <v>37249</v>
      </c>
      <c r="C1707" s="12">
        <f t="shared" si="36"/>
        <v>12</v>
      </c>
      <c r="D1707" s="5" t="str">
        <f>VLOOKUP($B1707,data!$A$6:$M$15000,8)</f>
        <v>N/A</v>
      </c>
    </row>
    <row r="1708" spans="1:4">
      <c r="A1708" s="1">
        <v>37250</v>
      </c>
      <c r="B1708" s="4">
        <v>37250</v>
      </c>
      <c r="C1708" s="12">
        <f t="shared" si="36"/>
        <v>12</v>
      </c>
      <c r="D1708" s="5" t="str">
        <f>VLOOKUP($B1708,data!$A$6:$M$15000,8)</f>
        <v>N/A</v>
      </c>
    </row>
    <row r="1709" spans="1:4">
      <c r="A1709" s="1">
        <v>37251</v>
      </c>
      <c r="B1709" s="4">
        <v>37251</v>
      </c>
      <c r="C1709" s="12">
        <f t="shared" si="36"/>
        <v>12</v>
      </c>
      <c r="D1709" s="5" t="str">
        <f>VLOOKUP($B1709,data!$A$6:$M$15000,8)</f>
        <v>N/A</v>
      </c>
    </row>
    <row r="1710" spans="1:4">
      <c r="A1710" s="1">
        <v>37252</v>
      </c>
      <c r="B1710" s="4">
        <v>37252</v>
      </c>
      <c r="C1710" s="12">
        <f t="shared" si="36"/>
        <v>12</v>
      </c>
      <c r="D1710" s="5" t="str">
        <f>VLOOKUP($B1710,data!$A$6:$M$15000,8)</f>
        <v>N/A</v>
      </c>
    </row>
    <row r="1711" spans="1:4">
      <c r="A1711" s="1">
        <v>37253</v>
      </c>
      <c r="B1711" s="4">
        <v>37253</v>
      </c>
      <c r="C1711" s="12">
        <f t="shared" si="36"/>
        <v>12</v>
      </c>
      <c r="D1711" s="5" t="str">
        <f>VLOOKUP($B1711,data!$A$6:$M$15000,8)</f>
        <v>N/A</v>
      </c>
    </row>
    <row r="1712" spans="1:4">
      <c r="A1712" s="1">
        <v>37254</v>
      </c>
      <c r="B1712" s="4">
        <v>37254</v>
      </c>
      <c r="C1712" s="12">
        <f t="shared" si="36"/>
        <v>12</v>
      </c>
      <c r="D1712" s="5" t="str">
        <f>VLOOKUP($B1712,data!$A$6:$M$15000,8)</f>
        <v>N/A</v>
      </c>
    </row>
    <row r="1713" spans="1:4">
      <c r="A1713" s="1">
        <v>37255</v>
      </c>
      <c r="B1713" s="4">
        <v>37255</v>
      </c>
      <c r="C1713" s="12">
        <f t="shared" si="36"/>
        <v>12</v>
      </c>
      <c r="D1713" s="5" t="str">
        <f>VLOOKUP($B1713,data!$A$6:$M$15000,8)</f>
        <v>N/A</v>
      </c>
    </row>
    <row r="1714" spans="1:4">
      <c r="A1714" s="1">
        <v>37256</v>
      </c>
      <c r="B1714" s="4">
        <v>37256</v>
      </c>
      <c r="C1714" s="12">
        <f t="shared" si="36"/>
        <v>12</v>
      </c>
      <c r="D1714" s="5" t="str">
        <f>VLOOKUP($B1714,data!$A$6:$M$15000,8)</f>
        <v>N/A</v>
      </c>
    </row>
    <row r="1715" spans="1:4">
      <c r="A1715" s="1"/>
      <c r="C1715" s="12"/>
    </row>
    <row r="1716" spans="1:4">
      <c r="A1716" s="1"/>
      <c r="C1716" s="12"/>
    </row>
    <row r="1717" spans="1:4">
      <c r="A1717" s="1"/>
      <c r="C1717" s="12"/>
    </row>
    <row r="1718" spans="1:4">
      <c r="A1718" s="1"/>
      <c r="C1718" s="12"/>
    </row>
    <row r="1719" spans="1:4">
      <c r="A1719" s="1"/>
      <c r="C1719" s="12"/>
    </row>
    <row r="1720" spans="1:4">
      <c r="A1720" s="1"/>
      <c r="C1720" s="12"/>
    </row>
    <row r="1721" spans="1:4">
      <c r="A1721" s="1"/>
      <c r="C1721" s="12"/>
    </row>
    <row r="1722" spans="1:4">
      <c r="A1722" s="1"/>
      <c r="C1722" s="12"/>
    </row>
    <row r="1723" spans="1:4">
      <c r="A1723" s="1"/>
      <c r="C1723" s="12"/>
    </row>
    <row r="1724" spans="1:4">
      <c r="A1724" s="1"/>
      <c r="C1724" s="12"/>
    </row>
    <row r="1725" spans="1:4">
      <c r="A1725" s="1"/>
      <c r="C1725" s="12"/>
    </row>
    <row r="1726" spans="1:4">
      <c r="A1726" s="1"/>
      <c r="C1726" s="12"/>
    </row>
    <row r="1727" spans="1:4">
      <c r="A1727" s="1"/>
      <c r="C1727" s="12"/>
    </row>
    <row r="1728" spans="1:4">
      <c r="A1728" s="1"/>
      <c r="C1728" s="12"/>
    </row>
    <row r="1729" spans="1:3">
      <c r="A1729" s="1"/>
      <c r="C1729" s="12"/>
    </row>
    <row r="1730" spans="1:3">
      <c r="A1730" s="1"/>
      <c r="C1730" s="12"/>
    </row>
    <row r="1731" spans="1:3">
      <c r="A1731" s="1"/>
      <c r="C1731" s="12"/>
    </row>
    <row r="1732" spans="1:3">
      <c r="A1732" s="1"/>
      <c r="C1732" s="12"/>
    </row>
    <row r="1733" spans="1:3">
      <c r="A1733" s="1"/>
      <c r="C1733" s="12"/>
    </row>
    <row r="1734" spans="1:3">
      <c r="A1734" s="1"/>
      <c r="C1734" s="12"/>
    </row>
    <row r="1735" spans="1:3">
      <c r="A1735" s="1"/>
      <c r="C1735" s="12"/>
    </row>
    <row r="1736" spans="1:3">
      <c r="A1736" s="1"/>
      <c r="C1736" s="12"/>
    </row>
    <row r="1737" spans="1:3">
      <c r="A1737" s="1"/>
      <c r="C1737" s="12"/>
    </row>
    <row r="1738" spans="1:3">
      <c r="A1738" s="1"/>
      <c r="C1738" s="12"/>
    </row>
    <row r="1739" spans="1:3">
      <c r="A1739" s="1"/>
      <c r="C1739" s="12"/>
    </row>
    <row r="1740" spans="1:3">
      <c r="A1740" s="1"/>
      <c r="C1740" s="12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2:Z1987"/>
  <sheetViews>
    <sheetView topLeftCell="A18" workbookViewId="0">
      <selection activeCell="N36" sqref="N36"/>
    </sheetView>
  </sheetViews>
  <sheetFormatPr defaultColWidth="8.7109375" defaultRowHeight="11.25"/>
  <cols>
    <col min="1" max="1" width="8.7109375" style="11" customWidth="1"/>
    <col min="2" max="3" width="9.28515625" style="4" customWidth="1"/>
    <col min="4" max="4" width="9.28515625" style="44" customWidth="1"/>
    <col min="5" max="5" width="8.7109375" style="11" customWidth="1"/>
    <col min="6" max="7" width="9.85546875" style="11" bestFit="1" customWidth="1"/>
    <col min="8" max="8" width="8.7109375" style="11" customWidth="1"/>
    <col min="9" max="11" width="9.28515625" style="11" bestFit="1" customWidth="1"/>
    <col min="12" max="12" width="8.7109375" style="11" customWidth="1"/>
    <col min="13" max="13" width="9.85546875" style="11" bestFit="1" customWidth="1"/>
    <col min="14" max="14" width="8.7109375" style="11" customWidth="1"/>
    <col min="15" max="15" width="9.28515625" style="11" bestFit="1" customWidth="1"/>
    <col min="16" max="17" width="9.85546875" style="11" bestFit="1" customWidth="1"/>
    <col min="18" max="19" width="8.7109375" style="11" customWidth="1"/>
    <col min="20" max="20" width="8.7109375" style="46" customWidth="1"/>
    <col min="21" max="21" width="11.5703125" style="11" bestFit="1" customWidth="1"/>
    <col min="22" max="16384" width="8.7109375" style="11"/>
  </cols>
  <sheetData>
    <row r="2" spans="1:26" ht="12" thickBot="1">
      <c r="A2" s="51" t="s">
        <v>1</v>
      </c>
      <c r="B2" s="8" t="s">
        <v>2</v>
      </c>
      <c r="C2" s="8" t="s">
        <v>14</v>
      </c>
      <c r="D2" s="50" t="s">
        <v>11</v>
      </c>
    </row>
    <row r="3" spans="1:26" ht="12" thickBot="1">
      <c r="A3" s="52">
        <f>B3</f>
        <v>35551</v>
      </c>
      <c r="B3" s="4">
        <v>35551</v>
      </c>
      <c r="C3" s="12">
        <f>IF(B3&lt;&gt;"",MONTH(B3),0)</f>
        <v>5</v>
      </c>
      <c r="D3" s="44">
        <v>703000</v>
      </c>
      <c r="F3" s="102" t="s">
        <v>58</v>
      </c>
      <c r="T3" s="64" t="s">
        <v>26</v>
      </c>
      <c r="U3" s="30" t="s">
        <v>73</v>
      </c>
    </row>
    <row r="4" spans="1:26">
      <c r="A4" s="52">
        <f t="shared" ref="A4:A67" si="0">B4</f>
        <v>35552</v>
      </c>
      <c r="B4" s="4">
        <v>35552</v>
      </c>
      <c r="C4" s="12">
        <f t="shared" ref="C4:C67" si="1">IF(B4&lt;&gt;"",MONTH(B4),0)</f>
        <v>5</v>
      </c>
      <c r="D4" s="44">
        <v>867000</v>
      </c>
      <c r="F4" s="90">
        <v>35431</v>
      </c>
      <c r="G4" s="91">
        <v>35462</v>
      </c>
      <c r="H4" s="91">
        <v>35490</v>
      </c>
      <c r="I4" s="91">
        <v>35521</v>
      </c>
      <c r="J4" s="91">
        <v>35551</v>
      </c>
      <c r="K4" s="91">
        <v>35582</v>
      </c>
      <c r="L4" s="91">
        <v>35612</v>
      </c>
      <c r="M4" s="91">
        <v>35643</v>
      </c>
      <c r="N4" s="91">
        <v>35674</v>
      </c>
      <c r="O4" s="91">
        <v>35704</v>
      </c>
      <c r="P4" s="91">
        <v>35735</v>
      </c>
      <c r="Q4" s="92">
        <v>35765</v>
      </c>
      <c r="S4" s="45">
        <v>35551</v>
      </c>
      <c r="T4" s="46">
        <f>HLOOKUP(S4,$F$4:$Q$8,2)</f>
        <v>566806.45161290327</v>
      </c>
      <c r="U4" s="46">
        <f>HLOOKUP(S4,$F$37:$Q$41,2)</f>
        <v>17571000</v>
      </c>
      <c r="W4" s="30" t="s">
        <v>40</v>
      </c>
      <c r="X4" s="30" t="s">
        <v>41</v>
      </c>
      <c r="Y4" s="30" t="s">
        <v>42</v>
      </c>
      <c r="Z4" s="30"/>
    </row>
    <row r="5" spans="1:26">
      <c r="A5" s="52">
        <f t="shared" si="0"/>
        <v>35553</v>
      </c>
      <c r="B5" s="4">
        <v>35553</v>
      </c>
      <c r="C5" s="12">
        <f t="shared" si="1"/>
        <v>5</v>
      </c>
      <c r="D5" s="44">
        <v>893000</v>
      </c>
      <c r="F5" s="93" t="e">
        <f>DAVERAGE(_inj97,4,F7:F8)</f>
        <v>#DIV/0!</v>
      </c>
      <c r="G5" s="94" t="e">
        <f t="shared" ref="G5:Q5" si="2">DAVERAGE(_inj97,4,G7:G8)</f>
        <v>#DIV/0!</v>
      </c>
      <c r="H5" s="94" t="e">
        <f t="shared" si="2"/>
        <v>#DIV/0!</v>
      </c>
      <c r="I5" s="94" t="e">
        <f t="shared" si="2"/>
        <v>#DIV/0!</v>
      </c>
      <c r="J5" s="94">
        <f t="shared" si="2"/>
        <v>566806.45161290327</v>
      </c>
      <c r="K5" s="94">
        <f t="shared" si="2"/>
        <v>586100</v>
      </c>
      <c r="L5" s="94">
        <f t="shared" si="2"/>
        <v>271741.93548387097</v>
      </c>
      <c r="M5" s="94">
        <f t="shared" si="2"/>
        <v>175032.25806451612</v>
      </c>
      <c r="N5" s="94">
        <f t="shared" si="2"/>
        <v>139866.66666666666</v>
      </c>
      <c r="O5" s="94">
        <f t="shared" si="2"/>
        <v>320000</v>
      </c>
      <c r="P5" s="94">
        <f t="shared" si="2"/>
        <v>-34933.333333333336</v>
      </c>
      <c r="Q5" s="95">
        <f t="shared" si="2"/>
        <v>-1209580.6451612904</v>
      </c>
      <c r="S5" s="45">
        <v>35582</v>
      </c>
      <c r="T5" s="46">
        <f t="shared" ref="T5:T11" si="3">HLOOKUP(S5,$F$4:$Q$8,2)</f>
        <v>586100</v>
      </c>
      <c r="U5" s="46">
        <f t="shared" ref="U5:U11" si="4">HLOOKUP(S5,$F$37:$Q$41,2)</f>
        <v>17583000</v>
      </c>
      <c r="V5" s="60" t="s">
        <v>43</v>
      </c>
      <c r="X5" s="46">
        <v>-34933.333333333336</v>
      </c>
      <c r="Y5" s="46">
        <v>204133.33333333334</v>
      </c>
    </row>
    <row r="6" spans="1:26">
      <c r="A6" s="52">
        <f t="shared" si="0"/>
        <v>35554</v>
      </c>
      <c r="B6" s="4">
        <v>35554</v>
      </c>
      <c r="C6" s="12">
        <f t="shared" si="1"/>
        <v>5</v>
      </c>
      <c r="D6" s="44">
        <v>899000</v>
      </c>
      <c r="F6" s="96"/>
      <c r="G6" s="97"/>
      <c r="H6" s="97"/>
      <c r="I6" s="97"/>
      <c r="J6" s="97"/>
      <c r="K6" s="97"/>
      <c r="L6" s="97"/>
      <c r="M6" s="97"/>
      <c r="N6" s="97"/>
      <c r="O6" s="97"/>
      <c r="P6" s="97"/>
      <c r="Q6" s="98"/>
      <c r="S6" s="45">
        <v>35612</v>
      </c>
      <c r="T6" s="46">
        <f t="shared" si="3"/>
        <v>271741.93548387097</v>
      </c>
      <c r="U6" s="46">
        <f t="shared" si="4"/>
        <v>8424000</v>
      </c>
      <c r="V6" s="60" t="s">
        <v>44</v>
      </c>
      <c r="X6" s="46">
        <v>-1209580.6451612904</v>
      </c>
      <c r="Y6" s="46">
        <v>-559096.77419354836</v>
      </c>
    </row>
    <row r="7" spans="1:26">
      <c r="A7" s="52">
        <f t="shared" si="0"/>
        <v>35555</v>
      </c>
      <c r="B7" s="4">
        <v>35555</v>
      </c>
      <c r="C7" s="12">
        <f t="shared" si="1"/>
        <v>5</v>
      </c>
      <c r="D7" s="44">
        <v>479000</v>
      </c>
      <c r="F7" s="96" t="s">
        <v>14</v>
      </c>
      <c r="G7" s="97" t="s">
        <v>14</v>
      </c>
      <c r="H7" s="97" t="s">
        <v>14</v>
      </c>
      <c r="I7" s="97" t="s">
        <v>14</v>
      </c>
      <c r="J7" s="97" t="s">
        <v>14</v>
      </c>
      <c r="K7" s="97" t="s">
        <v>14</v>
      </c>
      <c r="L7" s="97" t="s">
        <v>14</v>
      </c>
      <c r="M7" s="97" t="s">
        <v>14</v>
      </c>
      <c r="N7" s="97" t="s">
        <v>14</v>
      </c>
      <c r="O7" s="97" t="s">
        <v>14</v>
      </c>
      <c r="P7" s="97" t="s">
        <v>14</v>
      </c>
      <c r="Q7" s="98" t="s">
        <v>14</v>
      </c>
      <c r="S7" s="45">
        <v>35643</v>
      </c>
      <c r="T7" s="46">
        <f t="shared" si="3"/>
        <v>175032.25806451612</v>
      </c>
      <c r="U7" s="46">
        <f t="shared" si="4"/>
        <v>5426000</v>
      </c>
      <c r="V7" s="60" t="s">
        <v>45</v>
      </c>
      <c r="X7" s="46">
        <v>-490709.67741935485</v>
      </c>
      <c r="Y7" s="46">
        <v>-545258.06451612909</v>
      </c>
    </row>
    <row r="8" spans="1:26" ht="12" thickBot="1">
      <c r="A8" s="52">
        <f t="shared" si="0"/>
        <v>35556</v>
      </c>
      <c r="B8" s="4">
        <v>35556</v>
      </c>
      <c r="C8" s="12">
        <f t="shared" si="1"/>
        <v>5</v>
      </c>
      <c r="D8" s="44">
        <v>312000</v>
      </c>
      <c r="F8" s="99">
        <v>1</v>
      </c>
      <c r="G8" s="100">
        <v>2</v>
      </c>
      <c r="H8" s="100">
        <v>3</v>
      </c>
      <c r="I8" s="100">
        <v>4</v>
      </c>
      <c r="J8" s="100">
        <v>5</v>
      </c>
      <c r="K8" s="100">
        <v>6</v>
      </c>
      <c r="L8" s="100">
        <v>7</v>
      </c>
      <c r="M8" s="100">
        <v>8</v>
      </c>
      <c r="N8" s="100">
        <v>9</v>
      </c>
      <c r="O8" s="100">
        <v>10</v>
      </c>
      <c r="P8" s="100">
        <v>11</v>
      </c>
      <c r="Q8" s="101">
        <v>12</v>
      </c>
      <c r="S8" s="45">
        <v>35674</v>
      </c>
      <c r="T8" s="46">
        <f t="shared" si="3"/>
        <v>139866.66666666666</v>
      </c>
      <c r="U8" s="46">
        <f t="shared" si="4"/>
        <v>4196000</v>
      </c>
      <c r="V8" s="60" t="s">
        <v>46</v>
      </c>
      <c r="X8" s="46">
        <v>-656928.57142857148</v>
      </c>
      <c r="Y8" s="46">
        <v>-471357.14285714284</v>
      </c>
    </row>
    <row r="9" spans="1:26" ht="12" thickBot="1">
      <c r="A9" s="52">
        <f t="shared" si="0"/>
        <v>35557</v>
      </c>
      <c r="B9" s="4">
        <v>35557</v>
      </c>
      <c r="C9" s="12">
        <f t="shared" si="1"/>
        <v>5</v>
      </c>
      <c r="D9" s="44">
        <v>339000</v>
      </c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S9" s="45">
        <v>35704</v>
      </c>
      <c r="T9" s="46">
        <f t="shared" si="3"/>
        <v>320000</v>
      </c>
      <c r="U9" s="46">
        <f t="shared" si="4"/>
        <v>9920000</v>
      </c>
      <c r="V9" s="60" t="s">
        <v>47</v>
      </c>
      <c r="X9" s="46">
        <v>59258.06451612903</v>
      </c>
      <c r="Y9" s="46">
        <v>-214322.5806451613</v>
      </c>
    </row>
    <row r="10" spans="1:26">
      <c r="A10" s="52">
        <f t="shared" si="0"/>
        <v>35558</v>
      </c>
      <c r="B10" s="4">
        <v>35558</v>
      </c>
      <c r="C10" s="12">
        <f t="shared" si="1"/>
        <v>5</v>
      </c>
      <c r="D10" s="44">
        <v>454000</v>
      </c>
      <c r="F10" s="90">
        <v>35796</v>
      </c>
      <c r="G10" s="91">
        <v>35827</v>
      </c>
      <c r="H10" s="91">
        <v>35855</v>
      </c>
      <c r="I10" s="91">
        <v>35886</v>
      </c>
      <c r="J10" s="91">
        <v>35916</v>
      </c>
      <c r="K10" s="91">
        <v>35947</v>
      </c>
      <c r="L10" s="91">
        <v>35977</v>
      </c>
      <c r="M10" s="91">
        <v>36008</v>
      </c>
      <c r="N10" s="91">
        <v>36039</v>
      </c>
      <c r="O10" s="91">
        <v>36069</v>
      </c>
      <c r="P10" s="91">
        <v>36100</v>
      </c>
      <c r="Q10" s="92">
        <v>36130</v>
      </c>
      <c r="S10" s="45">
        <v>35735</v>
      </c>
      <c r="T10" s="46">
        <f t="shared" si="3"/>
        <v>-34933.333333333336</v>
      </c>
      <c r="U10" s="46">
        <f t="shared" si="4"/>
        <v>-1048000</v>
      </c>
      <c r="V10" s="60" t="s">
        <v>48</v>
      </c>
      <c r="X10" s="46">
        <v>170233.33333333334</v>
      </c>
      <c r="Y10" s="46">
        <v>-232400</v>
      </c>
    </row>
    <row r="11" spans="1:26">
      <c r="A11" s="52">
        <f t="shared" si="0"/>
        <v>35559</v>
      </c>
      <c r="B11" s="4">
        <v>35559</v>
      </c>
      <c r="C11" s="12">
        <f t="shared" si="1"/>
        <v>5</v>
      </c>
      <c r="D11" s="44">
        <v>584000</v>
      </c>
      <c r="F11" s="93">
        <f>DAVERAGE(_inj98,4,F13:F14)</f>
        <v>-490709.67741935485</v>
      </c>
      <c r="G11" s="94">
        <f t="shared" ref="G11:Q11" si="5">DAVERAGE(_inj98,4,G13:G14)</f>
        <v>-656928.57142857148</v>
      </c>
      <c r="H11" s="94">
        <f t="shared" si="5"/>
        <v>59258.06451612903</v>
      </c>
      <c r="I11" s="94">
        <f t="shared" si="5"/>
        <v>170233.33333333334</v>
      </c>
      <c r="J11" s="94" t="e">
        <f t="shared" si="5"/>
        <v>#DIV/0!</v>
      </c>
      <c r="K11" s="94" t="e">
        <f t="shared" si="5"/>
        <v>#DIV/0!</v>
      </c>
      <c r="L11" s="94" t="e">
        <f t="shared" si="5"/>
        <v>#DIV/0!</v>
      </c>
      <c r="M11" s="94">
        <f t="shared" si="5"/>
        <v>82322.580645161288</v>
      </c>
      <c r="N11" s="94">
        <f t="shared" si="5"/>
        <v>184300</v>
      </c>
      <c r="O11" s="94">
        <f t="shared" si="5"/>
        <v>521161.29032258067</v>
      </c>
      <c r="P11" s="94">
        <f t="shared" si="5"/>
        <v>184833.33333333334</v>
      </c>
      <c r="Q11" s="95">
        <f t="shared" si="5"/>
        <v>-571354.83870967745</v>
      </c>
      <c r="S11" s="45">
        <v>35765</v>
      </c>
      <c r="T11" s="46">
        <f t="shared" si="3"/>
        <v>-1209580.6451612904</v>
      </c>
      <c r="U11" s="46">
        <f t="shared" si="4"/>
        <v>-37497000</v>
      </c>
      <c r="V11" s="60" t="s">
        <v>49</v>
      </c>
      <c r="W11" s="46">
        <v>566806.45161290327</v>
      </c>
      <c r="X11" s="46" t="e">
        <v>#DIV/0!</v>
      </c>
      <c r="Y11" s="46">
        <v>535258.06451612909</v>
      </c>
    </row>
    <row r="12" spans="1:26">
      <c r="A12" s="52">
        <f t="shared" si="0"/>
        <v>35560</v>
      </c>
      <c r="B12" s="4">
        <v>35560</v>
      </c>
      <c r="C12" s="12">
        <f t="shared" si="1"/>
        <v>5</v>
      </c>
      <c r="D12" s="44">
        <v>848000</v>
      </c>
      <c r="F12" s="96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8"/>
      <c r="S12" s="45">
        <v>35796</v>
      </c>
      <c r="T12" s="46">
        <f>HLOOKUP(S12,$F$10:$Q$14,2)</f>
        <v>-490709.67741935485</v>
      </c>
      <c r="U12" s="46">
        <f t="shared" ref="U12:U23" si="6">HLOOKUP(S12,$F$43:$Q$47,2)</f>
        <v>-15212000</v>
      </c>
      <c r="V12" s="60" t="s">
        <v>50</v>
      </c>
      <c r="W12" s="46">
        <v>586100</v>
      </c>
      <c r="X12" s="46" t="e">
        <v>#DIV/0!</v>
      </c>
      <c r="Y12" s="46">
        <v>445766.66666666669</v>
      </c>
    </row>
    <row r="13" spans="1:26">
      <c r="A13" s="52">
        <f t="shared" si="0"/>
        <v>35561</v>
      </c>
      <c r="B13" s="4">
        <v>35561</v>
      </c>
      <c r="C13" s="12">
        <f t="shared" si="1"/>
        <v>5</v>
      </c>
      <c r="D13" s="44">
        <v>859000</v>
      </c>
      <c r="F13" s="96" t="s">
        <v>14</v>
      </c>
      <c r="G13" s="97" t="s">
        <v>14</v>
      </c>
      <c r="H13" s="97" t="s">
        <v>14</v>
      </c>
      <c r="I13" s="97" t="s">
        <v>14</v>
      </c>
      <c r="J13" s="97" t="s">
        <v>14</v>
      </c>
      <c r="K13" s="97" t="s">
        <v>14</v>
      </c>
      <c r="L13" s="97" t="s">
        <v>14</v>
      </c>
      <c r="M13" s="97" t="s">
        <v>14</v>
      </c>
      <c r="N13" s="97" t="s">
        <v>14</v>
      </c>
      <c r="O13" s="97" t="s">
        <v>14</v>
      </c>
      <c r="P13" s="97" t="s">
        <v>14</v>
      </c>
      <c r="Q13" s="98" t="s">
        <v>14</v>
      </c>
      <c r="S13" s="45">
        <v>35827</v>
      </c>
      <c r="T13" s="46">
        <f t="shared" ref="T13:T23" si="7">HLOOKUP(S13,$F$10:$Q$14,2)</f>
        <v>-656928.57142857148</v>
      </c>
      <c r="U13" s="46">
        <f t="shared" si="6"/>
        <v>-18394000</v>
      </c>
      <c r="V13" s="60" t="s">
        <v>51</v>
      </c>
      <c r="W13" s="46">
        <v>271741.93548387097</v>
      </c>
      <c r="X13" s="46" t="e">
        <v>#DIV/0!</v>
      </c>
      <c r="Y13" s="46">
        <v>255225.80645161291</v>
      </c>
    </row>
    <row r="14" spans="1:26" ht="12" thickBot="1">
      <c r="A14" s="52">
        <f t="shared" si="0"/>
        <v>35562</v>
      </c>
      <c r="B14" s="4">
        <v>35562</v>
      </c>
      <c r="C14" s="12">
        <f t="shared" si="1"/>
        <v>5</v>
      </c>
      <c r="D14" s="44">
        <v>641000</v>
      </c>
      <c r="F14" s="99">
        <v>1</v>
      </c>
      <c r="G14" s="100">
        <v>2</v>
      </c>
      <c r="H14" s="100">
        <v>3</v>
      </c>
      <c r="I14" s="100">
        <v>4</v>
      </c>
      <c r="J14" s="100">
        <v>5</v>
      </c>
      <c r="K14" s="100">
        <v>6</v>
      </c>
      <c r="L14" s="100">
        <v>7</v>
      </c>
      <c r="M14" s="100">
        <v>8</v>
      </c>
      <c r="N14" s="100">
        <v>9</v>
      </c>
      <c r="O14" s="100">
        <v>10</v>
      </c>
      <c r="P14" s="100">
        <v>11</v>
      </c>
      <c r="Q14" s="101">
        <v>12</v>
      </c>
      <c r="S14" s="45">
        <v>35855</v>
      </c>
      <c r="T14" s="46">
        <f t="shared" si="7"/>
        <v>59258.06451612903</v>
      </c>
      <c r="U14" s="46">
        <f t="shared" si="6"/>
        <v>1837000</v>
      </c>
      <c r="V14" s="60" t="s">
        <v>52</v>
      </c>
      <c r="W14" s="46">
        <v>175032.25806451612</v>
      </c>
      <c r="X14" s="46">
        <v>105193.54838709677</v>
      </c>
      <c r="Y14" s="46">
        <v>38566.666666666664</v>
      </c>
    </row>
    <row r="15" spans="1:26" ht="12" thickBot="1">
      <c r="A15" s="52">
        <f t="shared" si="0"/>
        <v>35563</v>
      </c>
      <c r="B15" s="4">
        <v>35563</v>
      </c>
      <c r="C15" s="12">
        <f t="shared" si="1"/>
        <v>5</v>
      </c>
      <c r="D15" s="44">
        <v>460000</v>
      </c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45">
        <v>35886</v>
      </c>
      <c r="T15" s="46">
        <f t="shared" si="7"/>
        <v>170233.33333333334</v>
      </c>
      <c r="U15" s="46">
        <f t="shared" si="6"/>
        <v>5107000</v>
      </c>
      <c r="V15" s="60" t="s">
        <v>53</v>
      </c>
      <c r="W15" s="46">
        <v>139866.66666666666</v>
      </c>
      <c r="X15" s="46">
        <v>152866.66666666666</v>
      </c>
      <c r="Y15" s="46">
        <v>94533.333333333328</v>
      </c>
    </row>
    <row r="16" spans="1:26">
      <c r="A16" s="52">
        <f t="shared" si="0"/>
        <v>35564</v>
      </c>
      <c r="B16" s="4">
        <v>35564</v>
      </c>
      <c r="C16" s="12">
        <f t="shared" si="1"/>
        <v>5</v>
      </c>
      <c r="D16" s="44">
        <v>545000</v>
      </c>
      <c r="F16" s="90">
        <v>36161</v>
      </c>
      <c r="G16" s="91">
        <v>36192</v>
      </c>
      <c r="H16" s="91">
        <v>36220</v>
      </c>
      <c r="I16" s="91">
        <v>36251</v>
      </c>
      <c r="J16" s="91">
        <v>36281</v>
      </c>
      <c r="K16" s="91">
        <v>36312</v>
      </c>
      <c r="L16" s="91">
        <v>36342</v>
      </c>
      <c r="M16" s="91">
        <v>36373</v>
      </c>
      <c r="N16" s="91">
        <v>36404</v>
      </c>
      <c r="O16" s="91">
        <v>36434</v>
      </c>
      <c r="P16" s="91">
        <v>36465</v>
      </c>
      <c r="Q16" s="92">
        <v>36495</v>
      </c>
      <c r="S16" s="45">
        <v>35916</v>
      </c>
      <c r="T16" s="46" t="e">
        <f t="shared" si="7"/>
        <v>#DIV/0!</v>
      </c>
      <c r="U16" s="46">
        <f t="shared" si="6"/>
        <v>0</v>
      </c>
      <c r="V16" s="60" t="s">
        <v>54</v>
      </c>
      <c r="W16" s="46">
        <v>320000</v>
      </c>
      <c r="X16" s="46">
        <v>510709.67741935485</v>
      </c>
    </row>
    <row r="17" spans="1:21">
      <c r="A17" s="52">
        <f t="shared" si="0"/>
        <v>35565</v>
      </c>
      <c r="B17" s="4">
        <v>35565</v>
      </c>
      <c r="C17" s="12">
        <f t="shared" si="1"/>
        <v>5</v>
      </c>
      <c r="D17" s="44">
        <v>403000</v>
      </c>
      <c r="F17" s="93">
        <f t="shared" ref="F17:Q17" si="8">DAVERAGE(_inj99,4,F19:F20)</f>
        <v>-544838.70967741939</v>
      </c>
      <c r="G17" s="94">
        <f t="shared" si="8"/>
        <v>-446642.85714285716</v>
      </c>
      <c r="H17" s="94">
        <f t="shared" si="8"/>
        <v>-251032.25806451612</v>
      </c>
      <c r="I17" s="94">
        <f t="shared" si="8"/>
        <v>-205733.33333333334</v>
      </c>
      <c r="J17" s="94">
        <f t="shared" si="8"/>
        <v>559161.29032258061</v>
      </c>
      <c r="K17" s="94">
        <f t="shared" si="8"/>
        <v>412133.33333333331</v>
      </c>
      <c r="L17" s="94">
        <f t="shared" si="8"/>
        <v>282709.67741935485</v>
      </c>
      <c r="M17" s="94">
        <f t="shared" si="8"/>
        <v>18400</v>
      </c>
      <c r="N17" s="94">
        <f t="shared" si="8"/>
        <v>285233.33333333331</v>
      </c>
      <c r="O17" s="94">
        <f t="shared" si="8"/>
        <v>88129.032258064515</v>
      </c>
      <c r="P17" s="94">
        <f t="shared" si="8"/>
        <v>150933.33333333334</v>
      </c>
      <c r="Q17" s="95">
        <f t="shared" si="8"/>
        <v>-463645.16129032261</v>
      </c>
      <c r="S17" s="45">
        <v>35947</v>
      </c>
      <c r="T17" s="46" t="e">
        <f t="shared" si="7"/>
        <v>#DIV/0!</v>
      </c>
      <c r="U17" s="46">
        <f t="shared" si="6"/>
        <v>0</v>
      </c>
    </row>
    <row r="18" spans="1:21">
      <c r="A18" s="52">
        <f t="shared" si="0"/>
        <v>35566</v>
      </c>
      <c r="B18" s="4">
        <v>35566</v>
      </c>
      <c r="C18" s="12">
        <f t="shared" si="1"/>
        <v>5</v>
      </c>
      <c r="D18" s="44">
        <v>457000</v>
      </c>
      <c r="F18" s="96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8"/>
      <c r="S18" s="45">
        <v>35977</v>
      </c>
      <c r="T18" s="46" t="e">
        <f t="shared" si="7"/>
        <v>#DIV/0!</v>
      </c>
      <c r="U18" s="46">
        <f t="shared" si="6"/>
        <v>0</v>
      </c>
    </row>
    <row r="19" spans="1:21">
      <c r="A19" s="52">
        <f t="shared" si="0"/>
        <v>35567</v>
      </c>
      <c r="B19" s="4">
        <v>35567</v>
      </c>
      <c r="C19" s="12">
        <f t="shared" si="1"/>
        <v>5</v>
      </c>
      <c r="D19" s="44">
        <v>705000</v>
      </c>
      <c r="F19" s="96" t="s">
        <v>14</v>
      </c>
      <c r="G19" s="97" t="s">
        <v>14</v>
      </c>
      <c r="H19" s="97" t="s">
        <v>14</v>
      </c>
      <c r="I19" s="97" t="s">
        <v>14</v>
      </c>
      <c r="J19" s="97" t="s">
        <v>14</v>
      </c>
      <c r="K19" s="97" t="s">
        <v>14</v>
      </c>
      <c r="L19" s="97" t="s">
        <v>14</v>
      </c>
      <c r="M19" s="97" t="s">
        <v>14</v>
      </c>
      <c r="N19" s="97" t="s">
        <v>14</v>
      </c>
      <c r="O19" s="97" t="s">
        <v>14</v>
      </c>
      <c r="P19" s="97" t="s">
        <v>14</v>
      </c>
      <c r="Q19" s="98" t="s">
        <v>14</v>
      </c>
      <c r="S19" s="45">
        <v>36008</v>
      </c>
      <c r="T19" s="46">
        <f t="shared" si="7"/>
        <v>82322.580645161288</v>
      </c>
      <c r="U19" s="46">
        <f t="shared" si="6"/>
        <v>2552000</v>
      </c>
    </row>
    <row r="20" spans="1:21" ht="12" thickBot="1">
      <c r="A20" s="52">
        <f t="shared" si="0"/>
        <v>35568</v>
      </c>
      <c r="B20" s="4">
        <v>35568</v>
      </c>
      <c r="C20" s="12">
        <f t="shared" si="1"/>
        <v>5</v>
      </c>
      <c r="D20" s="44">
        <v>816000</v>
      </c>
      <c r="F20" s="99">
        <v>1</v>
      </c>
      <c r="G20" s="100">
        <v>2</v>
      </c>
      <c r="H20" s="100">
        <v>3</v>
      </c>
      <c r="I20" s="100">
        <v>4</v>
      </c>
      <c r="J20" s="100">
        <v>5</v>
      </c>
      <c r="K20" s="100">
        <v>6</v>
      </c>
      <c r="L20" s="100">
        <v>7</v>
      </c>
      <c r="M20" s="100">
        <v>8</v>
      </c>
      <c r="N20" s="100">
        <v>9</v>
      </c>
      <c r="O20" s="100">
        <v>10</v>
      </c>
      <c r="P20" s="100">
        <v>11</v>
      </c>
      <c r="Q20" s="101">
        <v>12</v>
      </c>
      <c r="S20" s="45">
        <v>36039</v>
      </c>
      <c r="T20" s="46">
        <f t="shared" si="7"/>
        <v>184300</v>
      </c>
      <c r="U20" s="46">
        <f t="shared" si="6"/>
        <v>5529000</v>
      </c>
    </row>
    <row r="21" spans="1:21" ht="12" thickBot="1">
      <c r="A21" s="52">
        <f t="shared" si="0"/>
        <v>35569</v>
      </c>
      <c r="B21" s="4">
        <v>35569</v>
      </c>
      <c r="C21" s="12">
        <f t="shared" si="1"/>
        <v>5</v>
      </c>
      <c r="D21" s="44">
        <v>400000</v>
      </c>
      <c r="S21" s="45">
        <v>36069</v>
      </c>
      <c r="T21" s="46">
        <f t="shared" si="7"/>
        <v>521161.29032258067</v>
      </c>
      <c r="U21" s="46">
        <f t="shared" si="6"/>
        <v>16156000</v>
      </c>
    </row>
    <row r="22" spans="1:21">
      <c r="A22" s="52">
        <f t="shared" si="0"/>
        <v>35570</v>
      </c>
      <c r="B22" s="4">
        <v>35570</v>
      </c>
      <c r="C22" s="12">
        <f t="shared" si="1"/>
        <v>5</v>
      </c>
      <c r="D22" s="44">
        <v>584000</v>
      </c>
      <c r="F22" s="206">
        <v>36526</v>
      </c>
      <c r="G22" s="207">
        <v>36557</v>
      </c>
      <c r="H22" s="207">
        <v>36586</v>
      </c>
      <c r="I22" s="207">
        <v>36617</v>
      </c>
      <c r="J22" s="207">
        <v>36647</v>
      </c>
      <c r="K22" s="207">
        <v>36678</v>
      </c>
      <c r="L22" s="207">
        <v>36708</v>
      </c>
      <c r="M22" s="207">
        <v>36739</v>
      </c>
      <c r="N22" s="207">
        <v>36770</v>
      </c>
      <c r="O22" s="207">
        <v>36800</v>
      </c>
      <c r="P22" s="207">
        <v>36831</v>
      </c>
      <c r="Q22" s="208">
        <v>36861</v>
      </c>
      <c r="S22" s="45">
        <v>36100</v>
      </c>
      <c r="T22" s="46">
        <f t="shared" si="7"/>
        <v>184833.33333333334</v>
      </c>
      <c r="U22" s="46">
        <f t="shared" si="6"/>
        <v>5545000</v>
      </c>
    </row>
    <row r="23" spans="1:21">
      <c r="A23" s="52">
        <f t="shared" si="0"/>
        <v>35571</v>
      </c>
      <c r="B23" s="4">
        <v>35571</v>
      </c>
      <c r="C23" s="12">
        <f t="shared" si="1"/>
        <v>5</v>
      </c>
      <c r="D23" s="44">
        <v>626000</v>
      </c>
      <c r="F23" s="209">
        <f>DAVERAGE(inj00,4,F25:F26)</f>
        <v>-509516.12903225806</v>
      </c>
      <c r="G23" s="199">
        <f t="shared" ref="G23:Q23" si="9">DAVERAGE(inj00,4,G25:G26)</f>
        <v>-496482.75862068968</v>
      </c>
      <c r="H23" s="199">
        <f t="shared" si="9"/>
        <v>30258.064516129034</v>
      </c>
      <c r="I23" s="199">
        <f t="shared" si="9"/>
        <v>390966.66666666669</v>
      </c>
      <c r="J23" s="199">
        <f t="shared" si="9"/>
        <v>152645.16129032258</v>
      </c>
      <c r="K23" s="199">
        <f t="shared" si="9"/>
        <v>68500</v>
      </c>
      <c r="L23" s="199">
        <f t="shared" si="9"/>
        <v>-37709.677419354841</v>
      </c>
      <c r="M23" s="199">
        <f t="shared" si="9"/>
        <v>-405161.29032258067</v>
      </c>
      <c r="N23" s="199">
        <f t="shared" si="9"/>
        <v>118633.33333333333</v>
      </c>
      <c r="O23" s="199">
        <f t="shared" si="9"/>
        <v>254967.74193548388</v>
      </c>
      <c r="P23" s="199">
        <f t="shared" si="9"/>
        <v>-491766.66666666669</v>
      </c>
      <c r="Q23" s="210">
        <f t="shared" si="9"/>
        <v>4032.2580645161293</v>
      </c>
      <c r="S23" s="45">
        <v>36130</v>
      </c>
      <c r="T23" s="46">
        <f t="shared" si="7"/>
        <v>-571354.83870967745</v>
      </c>
      <c r="U23" s="46">
        <f t="shared" si="6"/>
        <v>-17712000</v>
      </c>
    </row>
    <row r="24" spans="1:21">
      <c r="A24" s="52">
        <f t="shared" si="0"/>
        <v>35572</v>
      </c>
      <c r="B24" s="4">
        <v>35572</v>
      </c>
      <c r="C24" s="12">
        <f t="shared" si="1"/>
        <v>5</v>
      </c>
      <c r="D24" s="44">
        <v>774000</v>
      </c>
      <c r="F24" s="200"/>
      <c r="G24" s="201"/>
      <c r="H24" s="201"/>
      <c r="I24" s="201"/>
      <c r="J24" s="201"/>
      <c r="K24" s="201"/>
      <c r="L24" s="201"/>
      <c r="M24" s="201"/>
      <c r="N24" s="201"/>
      <c r="O24" s="201"/>
      <c r="P24" s="201"/>
      <c r="Q24" s="202"/>
      <c r="S24" s="45">
        <v>36161</v>
      </c>
      <c r="T24" s="46">
        <f>HLOOKUP(S24,$F$16:$Q$20,2)</f>
        <v>-544838.70967741939</v>
      </c>
      <c r="U24" s="46">
        <f t="shared" ref="U24:U35" si="10">HLOOKUP(S24,$F$49:$Q$53,2)</f>
        <v>-16890000</v>
      </c>
    </row>
    <row r="25" spans="1:21">
      <c r="A25" s="52">
        <f t="shared" si="0"/>
        <v>35573</v>
      </c>
      <c r="B25" s="4">
        <v>35573</v>
      </c>
      <c r="C25" s="12">
        <f t="shared" si="1"/>
        <v>5</v>
      </c>
      <c r="D25" s="44">
        <v>856000</v>
      </c>
      <c r="F25" s="200" t="s">
        <v>14</v>
      </c>
      <c r="G25" s="201" t="s">
        <v>14</v>
      </c>
      <c r="H25" s="201" t="s">
        <v>14</v>
      </c>
      <c r="I25" s="201" t="s">
        <v>14</v>
      </c>
      <c r="J25" s="201" t="s">
        <v>14</v>
      </c>
      <c r="K25" s="201" t="s">
        <v>14</v>
      </c>
      <c r="L25" s="201" t="s">
        <v>14</v>
      </c>
      <c r="M25" s="201" t="s">
        <v>14</v>
      </c>
      <c r="N25" s="201" t="s">
        <v>14</v>
      </c>
      <c r="O25" s="201" t="s">
        <v>14</v>
      </c>
      <c r="P25" s="201" t="s">
        <v>14</v>
      </c>
      <c r="Q25" s="202" t="s">
        <v>14</v>
      </c>
      <c r="S25" s="45">
        <v>36192</v>
      </c>
      <c r="T25" s="46">
        <f t="shared" ref="T25:T35" si="11">HLOOKUP(S25,$F$16:$Q$20,2)</f>
        <v>-446642.85714285716</v>
      </c>
      <c r="U25" s="46">
        <f t="shared" si="10"/>
        <v>-12506000</v>
      </c>
    </row>
    <row r="26" spans="1:21" ht="12" thickBot="1">
      <c r="A26" s="52">
        <f t="shared" si="0"/>
        <v>35574</v>
      </c>
      <c r="B26" s="4">
        <v>35574</v>
      </c>
      <c r="C26" s="12">
        <f t="shared" si="1"/>
        <v>5</v>
      </c>
      <c r="D26" s="44">
        <v>552000</v>
      </c>
      <c r="F26" s="203">
        <v>1</v>
      </c>
      <c r="G26" s="204">
        <v>2</v>
      </c>
      <c r="H26" s="204">
        <v>3</v>
      </c>
      <c r="I26" s="204">
        <v>4</v>
      </c>
      <c r="J26" s="204">
        <v>5</v>
      </c>
      <c r="K26" s="204">
        <v>6</v>
      </c>
      <c r="L26" s="204">
        <v>7</v>
      </c>
      <c r="M26" s="204">
        <v>8</v>
      </c>
      <c r="N26" s="204">
        <v>9</v>
      </c>
      <c r="O26" s="204">
        <v>10</v>
      </c>
      <c r="P26" s="204">
        <v>11</v>
      </c>
      <c r="Q26" s="205">
        <v>12</v>
      </c>
      <c r="S26" s="45">
        <v>36220</v>
      </c>
      <c r="T26" s="46">
        <f t="shared" si="11"/>
        <v>-251032.25806451612</v>
      </c>
      <c r="U26" s="46">
        <f t="shared" si="10"/>
        <v>-7782000</v>
      </c>
    </row>
    <row r="27" spans="1:21" ht="12" thickBot="1">
      <c r="A27" s="52">
        <f t="shared" si="0"/>
        <v>35575</v>
      </c>
      <c r="B27" s="4">
        <v>35575</v>
      </c>
      <c r="C27" s="12">
        <f t="shared" si="1"/>
        <v>5</v>
      </c>
      <c r="D27" s="44">
        <v>722000</v>
      </c>
      <c r="S27" s="45">
        <v>36251</v>
      </c>
      <c r="T27" s="46">
        <f t="shared" si="11"/>
        <v>-205733.33333333334</v>
      </c>
      <c r="U27" s="46">
        <f t="shared" si="10"/>
        <v>-6172000</v>
      </c>
    </row>
    <row r="28" spans="1:21">
      <c r="A28" s="52">
        <f t="shared" si="0"/>
        <v>35576</v>
      </c>
      <c r="B28" s="4">
        <v>35576</v>
      </c>
      <c r="C28" s="12">
        <f t="shared" si="1"/>
        <v>5</v>
      </c>
      <c r="D28" s="44">
        <v>743000</v>
      </c>
      <c r="F28" s="206">
        <v>36892</v>
      </c>
      <c r="G28" s="207">
        <v>36923</v>
      </c>
      <c r="H28" s="207">
        <v>36951</v>
      </c>
      <c r="I28" s="207">
        <v>36982</v>
      </c>
      <c r="J28" s="207">
        <v>37012</v>
      </c>
      <c r="K28" s="207">
        <v>37043</v>
      </c>
      <c r="L28" s="207">
        <v>37073</v>
      </c>
      <c r="M28" s="207">
        <v>37104</v>
      </c>
      <c r="N28" s="207">
        <v>37135</v>
      </c>
      <c r="O28" s="207">
        <v>37165</v>
      </c>
      <c r="P28" s="207">
        <v>37196</v>
      </c>
      <c r="Q28" s="208">
        <v>37226</v>
      </c>
      <c r="S28" s="45">
        <v>36281</v>
      </c>
      <c r="T28" s="46">
        <f t="shared" si="11"/>
        <v>559161.29032258061</v>
      </c>
      <c r="U28" s="46">
        <f t="shared" si="10"/>
        <v>17334000</v>
      </c>
    </row>
    <row r="29" spans="1:21">
      <c r="A29" s="52">
        <f t="shared" si="0"/>
        <v>35577</v>
      </c>
      <c r="B29" s="4">
        <v>35577</v>
      </c>
      <c r="C29" s="12">
        <f t="shared" si="1"/>
        <v>5</v>
      </c>
      <c r="D29" s="44">
        <v>50000</v>
      </c>
      <c r="F29" s="209">
        <f>DAVERAGE(_inj01,4,F31:F32)</f>
        <v>-710129.03225806449</v>
      </c>
      <c r="G29" s="199">
        <f t="shared" ref="G29:Q29" si="12">DAVERAGE(_inj01,4,G31:G32)</f>
        <v>-512535.71428571426</v>
      </c>
      <c r="H29" s="199">
        <f t="shared" si="12"/>
        <v>275580.6451612903</v>
      </c>
      <c r="I29" s="199">
        <f t="shared" si="12"/>
        <v>192200</v>
      </c>
      <c r="J29" s="199" t="e">
        <f t="shared" si="12"/>
        <v>#DIV/0!</v>
      </c>
      <c r="K29" s="199" t="e">
        <f t="shared" si="12"/>
        <v>#DIV/0!</v>
      </c>
      <c r="L29" s="199" t="e">
        <f t="shared" si="12"/>
        <v>#DIV/0!</v>
      </c>
      <c r="M29" s="199" t="e">
        <f t="shared" si="12"/>
        <v>#DIV/0!</v>
      </c>
      <c r="N29" s="199" t="e">
        <f t="shared" si="12"/>
        <v>#DIV/0!</v>
      </c>
      <c r="O29" s="199" t="e">
        <f t="shared" si="12"/>
        <v>#DIV/0!</v>
      </c>
      <c r="P29" s="199" t="e">
        <f t="shared" si="12"/>
        <v>#DIV/0!</v>
      </c>
      <c r="Q29" s="210" t="e">
        <f t="shared" si="12"/>
        <v>#DIV/0!</v>
      </c>
      <c r="S29" s="45">
        <v>36312</v>
      </c>
      <c r="T29" s="46">
        <f t="shared" si="11"/>
        <v>412133.33333333331</v>
      </c>
      <c r="U29" s="46">
        <f t="shared" si="10"/>
        <v>12364000</v>
      </c>
    </row>
    <row r="30" spans="1:21">
      <c r="A30" s="52">
        <f t="shared" si="0"/>
        <v>35578</v>
      </c>
      <c r="B30" s="4">
        <v>35578</v>
      </c>
      <c r="C30" s="12">
        <f t="shared" si="1"/>
        <v>5</v>
      </c>
      <c r="D30" s="44">
        <v>62000</v>
      </c>
      <c r="F30" s="200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2"/>
      <c r="S30" s="45">
        <v>36342</v>
      </c>
      <c r="T30" s="46">
        <f t="shared" si="11"/>
        <v>282709.67741935485</v>
      </c>
      <c r="U30" s="46">
        <f t="shared" si="10"/>
        <v>8764000</v>
      </c>
    </row>
    <row r="31" spans="1:21">
      <c r="A31" s="52">
        <f t="shared" si="0"/>
        <v>35579</v>
      </c>
      <c r="B31" s="4">
        <v>35579</v>
      </c>
      <c r="C31" s="12">
        <f t="shared" si="1"/>
        <v>5</v>
      </c>
      <c r="D31" s="44">
        <v>-43000</v>
      </c>
      <c r="F31" s="200" t="s">
        <v>14</v>
      </c>
      <c r="G31" s="201" t="s">
        <v>14</v>
      </c>
      <c r="H31" s="201" t="s">
        <v>14</v>
      </c>
      <c r="I31" s="201" t="s">
        <v>14</v>
      </c>
      <c r="J31" s="201" t="s">
        <v>14</v>
      </c>
      <c r="K31" s="201" t="s">
        <v>14</v>
      </c>
      <c r="L31" s="201" t="s">
        <v>14</v>
      </c>
      <c r="M31" s="201" t="s">
        <v>14</v>
      </c>
      <c r="N31" s="201" t="s">
        <v>14</v>
      </c>
      <c r="O31" s="201" t="s">
        <v>14</v>
      </c>
      <c r="P31" s="201" t="s">
        <v>14</v>
      </c>
      <c r="Q31" s="202" t="s">
        <v>14</v>
      </c>
      <c r="S31" s="45">
        <v>36373</v>
      </c>
      <c r="T31" s="46">
        <f t="shared" si="11"/>
        <v>18400</v>
      </c>
      <c r="U31" s="46">
        <f t="shared" si="10"/>
        <v>552000</v>
      </c>
    </row>
    <row r="32" spans="1:21" ht="12" thickBot="1">
      <c r="A32" s="52">
        <f t="shared" si="0"/>
        <v>35580</v>
      </c>
      <c r="B32" s="4">
        <v>35580</v>
      </c>
      <c r="C32" s="12">
        <f t="shared" si="1"/>
        <v>5</v>
      </c>
      <c r="D32" s="44">
        <v>359000</v>
      </c>
      <c r="F32" s="203">
        <v>1</v>
      </c>
      <c r="G32" s="204">
        <v>2</v>
      </c>
      <c r="H32" s="204">
        <v>3</v>
      </c>
      <c r="I32" s="204">
        <v>4</v>
      </c>
      <c r="J32" s="204">
        <v>5</v>
      </c>
      <c r="K32" s="204">
        <v>6</v>
      </c>
      <c r="L32" s="204">
        <v>7</v>
      </c>
      <c r="M32" s="204">
        <v>8</v>
      </c>
      <c r="N32" s="204">
        <v>9</v>
      </c>
      <c r="O32" s="204">
        <v>10</v>
      </c>
      <c r="P32" s="204">
        <v>11</v>
      </c>
      <c r="Q32" s="205">
        <v>12</v>
      </c>
      <c r="S32" s="45">
        <v>36404</v>
      </c>
      <c r="T32" s="46">
        <f t="shared" si="11"/>
        <v>285233.33333333331</v>
      </c>
      <c r="U32" s="46">
        <f t="shared" si="10"/>
        <v>8557000</v>
      </c>
    </row>
    <row r="33" spans="1:21">
      <c r="A33" s="52">
        <f t="shared" si="0"/>
        <v>35581</v>
      </c>
      <c r="B33" s="4">
        <v>35581</v>
      </c>
      <c r="C33" s="12">
        <f t="shared" si="1"/>
        <v>5</v>
      </c>
      <c r="D33" s="44">
        <v>622000</v>
      </c>
      <c r="S33" s="45">
        <v>36434</v>
      </c>
      <c r="T33" s="46">
        <f t="shared" si="11"/>
        <v>88129.032258064515</v>
      </c>
      <c r="U33" s="46">
        <f t="shared" si="10"/>
        <v>2732000</v>
      </c>
    </row>
    <row r="34" spans="1:21">
      <c r="A34" s="52">
        <f t="shared" si="0"/>
        <v>35582</v>
      </c>
      <c r="B34" s="4">
        <v>35582</v>
      </c>
      <c r="C34" s="12">
        <f t="shared" si="1"/>
        <v>6</v>
      </c>
      <c r="D34" s="44">
        <v>508000</v>
      </c>
      <c r="S34" s="45">
        <v>36465</v>
      </c>
      <c r="T34" s="46">
        <f t="shared" si="11"/>
        <v>150933.33333333334</v>
      </c>
      <c r="U34" s="46">
        <f t="shared" si="10"/>
        <v>4528000</v>
      </c>
    </row>
    <row r="35" spans="1:21" ht="12" thickBot="1">
      <c r="A35" s="52">
        <f t="shared" si="0"/>
        <v>35583</v>
      </c>
      <c r="B35" s="4">
        <v>35583</v>
      </c>
      <c r="C35" s="12">
        <f t="shared" si="1"/>
        <v>6</v>
      </c>
      <c r="D35" s="44">
        <v>290000</v>
      </c>
      <c r="S35" s="45">
        <v>36495</v>
      </c>
      <c r="T35" s="46">
        <f t="shared" si="11"/>
        <v>-463645.16129032261</v>
      </c>
      <c r="U35" s="46">
        <f t="shared" si="10"/>
        <v>-14373000</v>
      </c>
    </row>
    <row r="36" spans="1:21" ht="12" thickBot="1">
      <c r="A36" s="52">
        <f t="shared" si="0"/>
        <v>35584</v>
      </c>
      <c r="B36" s="4">
        <v>35584</v>
      </c>
      <c r="C36" s="12">
        <f t="shared" si="1"/>
        <v>6</v>
      </c>
      <c r="D36" s="44">
        <v>512000</v>
      </c>
      <c r="F36" s="115" t="s">
        <v>59</v>
      </c>
      <c r="S36" s="45">
        <v>36526</v>
      </c>
      <c r="T36" s="46">
        <f t="shared" ref="T36:T47" si="13">HLOOKUP(S36,$F$22:$Q$26,2)</f>
        <v>-509516.12903225806</v>
      </c>
      <c r="U36" s="46">
        <f>HLOOKUP(S36,$F$55:$Q$59,2)</f>
        <v>-15795000</v>
      </c>
    </row>
    <row r="37" spans="1:21">
      <c r="A37" s="52">
        <f t="shared" si="0"/>
        <v>35585</v>
      </c>
      <c r="B37" s="4">
        <v>35585</v>
      </c>
      <c r="C37" s="12">
        <f t="shared" si="1"/>
        <v>6</v>
      </c>
      <c r="D37" s="44">
        <v>417000</v>
      </c>
      <c r="F37" s="103">
        <v>35551</v>
      </c>
      <c r="G37" s="104">
        <v>35582</v>
      </c>
      <c r="H37" s="104">
        <v>35612</v>
      </c>
      <c r="I37" s="104">
        <v>35643</v>
      </c>
      <c r="J37" s="104">
        <v>35674</v>
      </c>
      <c r="K37" s="104">
        <v>35704</v>
      </c>
      <c r="L37" s="104">
        <v>35735</v>
      </c>
      <c r="M37" s="105">
        <v>35765</v>
      </c>
      <c r="N37" s="116"/>
      <c r="O37" s="116"/>
      <c r="P37" s="116"/>
      <c r="Q37" s="116"/>
      <c r="S37" s="45">
        <v>36557</v>
      </c>
      <c r="T37" s="46">
        <f t="shared" si="13"/>
        <v>-496482.75862068968</v>
      </c>
      <c r="U37" s="46">
        <f t="shared" ref="U37:U47" si="14">HLOOKUP(S37,$F$55:$Q$59,2)</f>
        <v>-14398000</v>
      </c>
    </row>
    <row r="38" spans="1:21">
      <c r="A38" s="52">
        <f t="shared" si="0"/>
        <v>35586</v>
      </c>
      <c r="B38" s="4">
        <v>35586</v>
      </c>
      <c r="C38" s="12">
        <f t="shared" si="1"/>
        <v>6</v>
      </c>
      <c r="D38" s="44">
        <v>733000</v>
      </c>
      <c r="F38" s="106">
        <f>DSUM(_inj97,4,F40:F41)</f>
        <v>17571000</v>
      </c>
      <c r="G38" s="107">
        <f t="shared" ref="G38:M38" si="15">DSUM(_inj97,4,G40:G41)</f>
        <v>17583000</v>
      </c>
      <c r="H38" s="107">
        <f t="shared" si="15"/>
        <v>8424000</v>
      </c>
      <c r="I38" s="107">
        <f t="shared" si="15"/>
        <v>5426000</v>
      </c>
      <c r="J38" s="107">
        <f t="shared" si="15"/>
        <v>4196000</v>
      </c>
      <c r="K38" s="107">
        <f t="shared" si="15"/>
        <v>9920000</v>
      </c>
      <c r="L38" s="107">
        <f t="shared" si="15"/>
        <v>-1048000</v>
      </c>
      <c r="M38" s="108">
        <f t="shared" si="15"/>
        <v>-37497000</v>
      </c>
      <c r="N38" s="116"/>
      <c r="O38" s="116"/>
      <c r="P38" s="116"/>
      <c r="Q38" s="116"/>
      <c r="S38" s="45">
        <v>36586</v>
      </c>
      <c r="T38" s="46">
        <f t="shared" si="13"/>
        <v>30258.064516129034</v>
      </c>
      <c r="U38" s="46">
        <f t="shared" si="14"/>
        <v>938000</v>
      </c>
    </row>
    <row r="39" spans="1:21">
      <c r="A39" s="52">
        <f t="shared" si="0"/>
        <v>35587</v>
      </c>
      <c r="B39" s="4">
        <v>35587</v>
      </c>
      <c r="C39" s="12">
        <f t="shared" si="1"/>
        <v>6</v>
      </c>
      <c r="D39" s="44">
        <v>884000</v>
      </c>
      <c r="F39" s="109"/>
      <c r="G39" s="110"/>
      <c r="H39" s="110"/>
      <c r="I39" s="110"/>
      <c r="J39" s="110"/>
      <c r="K39" s="110"/>
      <c r="L39" s="110"/>
      <c r="M39" s="111"/>
      <c r="N39" s="116"/>
      <c r="O39" s="116"/>
      <c r="P39" s="116"/>
      <c r="Q39" s="116"/>
      <c r="S39" s="45">
        <v>36617</v>
      </c>
      <c r="T39" s="46">
        <f t="shared" si="13"/>
        <v>390966.66666666669</v>
      </c>
      <c r="U39" s="46">
        <f t="shared" si="14"/>
        <v>11729000</v>
      </c>
    </row>
    <row r="40" spans="1:21">
      <c r="A40" s="52">
        <f t="shared" si="0"/>
        <v>35588</v>
      </c>
      <c r="B40" s="4">
        <v>35588</v>
      </c>
      <c r="C40" s="12">
        <f t="shared" si="1"/>
        <v>6</v>
      </c>
      <c r="D40" s="44">
        <v>512000</v>
      </c>
      <c r="F40" s="109" t="s">
        <v>14</v>
      </c>
      <c r="G40" s="110" t="s">
        <v>14</v>
      </c>
      <c r="H40" s="110" t="s">
        <v>14</v>
      </c>
      <c r="I40" s="110" t="s">
        <v>14</v>
      </c>
      <c r="J40" s="110" t="s">
        <v>14</v>
      </c>
      <c r="K40" s="110" t="s">
        <v>14</v>
      </c>
      <c r="L40" s="110" t="s">
        <v>14</v>
      </c>
      <c r="M40" s="111" t="s">
        <v>14</v>
      </c>
      <c r="N40" s="116"/>
      <c r="O40" s="116"/>
      <c r="P40" s="116"/>
      <c r="Q40" s="116"/>
      <c r="S40" s="45">
        <v>36647</v>
      </c>
      <c r="T40" s="46">
        <f t="shared" si="13"/>
        <v>152645.16129032258</v>
      </c>
      <c r="U40" s="46">
        <f t="shared" si="14"/>
        <v>4732000</v>
      </c>
    </row>
    <row r="41" spans="1:21" ht="12" thickBot="1">
      <c r="A41" s="52">
        <f t="shared" si="0"/>
        <v>35589</v>
      </c>
      <c r="B41" s="4">
        <v>35589</v>
      </c>
      <c r="C41" s="12">
        <f t="shared" si="1"/>
        <v>6</v>
      </c>
      <c r="D41" s="44">
        <v>546000</v>
      </c>
      <c r="F41" s="112">
        <v>5</v>
      </c>
      <c r="G41" s="113">
        <v>6</v>
      </c>
      <c r="H41" s="113">
        <v>7</v>
      </c>
      <c r="I41" s="113">
        <v>8</v>
      </c>
      <c r="J41" s="113">
        <v>9</v>
      </c>
      <c r="K41" s="113">
        <v>10</v>
      </c>
      <c r="L41" s="113">
        <v>11</v>
      </c>
      <c r="M41" s="114">
        <v>12</v>
      </c>
      <c r="N41" s="116"/>
      <c r="O41" s="116"/>
      <c r="P41" s="116"/>
      <c r="Q41" s="116"/>
      <c r="S41" s="45">
        <v>36678</v>
      </c>
      <c r="T41" s="46">
        <f t="shared" si="13"/>
        <v>68500</v>
      </c>
      <c r="U41" s="46">
        <f t="shared" si="14"/>
        <v>2055000</v>
      </c>
    </row>
    <row r="42" spans="1:21" ht="12" thickBot="1">
      <c r="A42" s="52">
        <f t="shared" si="0"/>
        <v>35590</v>
      </c>
      <c r="B42" s="4">
        <v>35590</v>
      </c>
      <c r="C42" s="12">
        <f t="shared" si="1"/>
        <v>6</v>
      </c>
      <c r="D42" s="44">
        <v>589000</v>
      </c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S42" s="45">
        <v>36708</v>
      </c>
      <c r="T42" s="46">
        <f t="shared" si="13"/>
        <v>-37709.677419354841</v>
      </c>
      <c r="U42" s="46">
        <f t="shared" si="14"/>
        <v>-1169000</v>
      </c>
    </row>
    <row r="43" spans="1:21">
      <c r="A43" s="52">
        <f t="shared" si="0"/>
        <v>35591</v>
      </c>
      <c r="B43" s="4">
        <v>35591</v>
      </c>
      <c r="C43" s="12">
        <f t="shared" si="1"/>
        <v>6</v>
      </c>
      <c r="D43" s="44">
        <v>606000</v>
      </c>
      <c r="F43" s="103">
        <v>35796</v>
      </c>
      <c r="G43" s="104">
        <v>35827</v>
      </c>
      <c r="H43" s="104">
        <v>35855</v>
      </c>
      <c r="I43" s="104">
        <v>35886</v>
      </c>
      <c r="J43" s="104">
        <v>35916</v>
      </c>
      <c r="K43" s="104">
        <v>35947</v>
      </c>
      <c r="L43" s="104">
        <v>35977</v>
      </c>
      <c r="M43" s="104">
        <v>36008</v>
      </c>
      <c r="N43" s="104">
        <v>36039</v>
      </c>
      <c r="O43" s="104">
        <v>36069</v>
      </c>
      <c r="P43" s="104">
        <v>36100</v>
      </c>
      <c r="Q43" s="105">
        <v>36130</v>
      </c>
      <c r="S43" s="45">
        <v>36739</v>
      </c>
      <c r="T43" s="46">
        <f t="shared" si="13"/>
        <v>-405161.29032258067</v>
      </c>
      <c r="U43" s="46">
        <f t="shared" si="14"/>
        <v>-12560000</v>
      </c>
    </row>
    <row r="44" spans="1:21">
      <c r="A44" s="52">
        <f t="shared" si="0"/>
        <v>35592</v>
      </c>
      <c r="B44" s="4">
        <v>35592</v>
      </c>
      <c r="C44" s="12">
        <f t="shared" si="1"/>
        <v>6</v>
      </c>
      <c r="D44" s="44">
        <v>631000</v>
      </c>
      <c r="F44" s="106">
        <f>DSUM(_inj98,4,F46:F47)</f>
        <v>-15212000</v>
      </c>
      <c r="G44" s="107">
        <f t="shared" ref="G44:Q44" si="16">DSUM(_inj98,4,G46:G47)</f>
        <v>-18394000</v>
      </c>
      <c r="H44" s="107">
        <f t="shared" si="16"/>
        <v>1837000</v>
      </c>
      <c r="I44" s="107">
        <f t="shared" si="16"/>
        <v>5107000</v>
      </c>
      <c r="J44" s="107">
        <f t="shared" si="16"/>
        <v>0</v>
      </c>
      <c r="K44" s="107">
        <f t="shared" si="16"/>
        <v>0</v>
      </c>
      <c r="L44" s="107">
        <f t="shared" si="16"/>
        <v>0</v>
      </c>
      <c r="M44" s="107">
        <f t="shared" si="16"/>
        <v>2552000</v>
      </c>
      <c r="N44" s="107">
        <f t="shared" si="16"/>
        <v>5529000</v>
      </c>
      <c r="O44" s="107">
        <f t="shared" si="16"/>
        <v>16156000</v>
      </c>
      <c r="P44" s="107">
        <f t="shared" si="16"/>
        <v>5545000</v>
      </c>
      <c r="Q44" s="108">
        <f t="shared" si="16"/>
        <v>-17712000</v>
      </c>
      <c r="S44" s="45">
        <v>36770</v>
      </c>
      <c r="T44" s="46">
        <f t="shared" si="13"/>
        <v>118633.33333333333</v>
      </c>
      <c r="U44" s="46">
        <f t="shared" si="14"/>
        <v>3559000</v>
      </c>
    </row>
    <row r="45" spans="1:21">
      <c r="A45" s="52">
        <f t="shared" si="0"/>
        <v>35593</v>
      </c>
      <c r="B45" s="4">
        <v>35593</v>
      </c>
      <c r="C45" s="12">
        <f t="shared" si="1"/>
        <v>6</v>
      </c>
      <c r="D45" s="44">
        <v>797000</v>
      </c>
      <c r="F45" s="109"/>
      <c r="G45" s="110"/>
      <c r="H45" s="110"/>
      <c r="I45" s="110"/>
      <c r="J45" s="110"/>
      <c r="K45" s="110"/>
      <c r="L45" s="110"/>
      <c r="M45" s="110"/>
      <c r="N45" s="110"/>
      <c r="O45" s="110"/>
      <c r="P45" s="110"/>
      <c r="Q45" s="111"/>
      <c r="S45" s="45">
        <v>36800</v>
      </c>
      <c r="T45" s="46">
        <f t="shared" si="13"/>
        <v>254967.74193548388</v>
      </c>
      <c r="U45" s="46">
        <f t="shared" si="14"/>
        <v>7904000</v>
      </c>
    </row>
    <row r="46" spans="1:21">
      <c r="A46" s="52">
        <f t="shared" si="0"/>
        <v>35594</v>
      </c>
      <c r="B46" s="4">
        <v>35594</v>
      </c>
      <c r="C46" s="12">
        <f t="shared" si="1"/>
        <v>6</v>
      </c>
      <c r="D46" s="44">
        <v>751000</v>
      </c>
      <c r="F46" s="109" t="s">
        <v>14</v>
      </c>
      <c r="G46" s="110" t="s">
        <v>14</v>
      </c>
      <c r="H46" s="110" t="s">
        <v>14</v>
      </c>
      <c r="I46" s="110" t="s">
        <v>14</v>
      </c>
      <c r="J46" s="110" t="s">
        <v>14</v>
      </c>
      <c r="K46" s="110" t="s">
        <v>14</v>
      </c>
      <c r="L46" s="110" t="s">
        <v>14</v>
      </c>
      <c r="M46" s="110" t="s">
        <v>14</v>
      </c>
      <c r="N46" s="110" t="s">
        <v>14</v>
      </c>
      <c r="O46" s="110" t="s">
        <v>14</v>
      </c>
      <c r="P46" s="110" t="s">
        <v>14</v>
      </c>
      <c r="Q46" s="111" t="s">
        <v>14</v>
      </c>
      <c r="S46" s="45">
        <v>36831</v>
      </c>
      <c r="T46" s="46">
        <f t="shared" si="13"/>
        <v>-491766.66666666669</v>
      </c>
      <c r="U46" s="46">
        <f t="shared" si="14"/>
        <v>-14753000</v>
      </c>
    </row>
    <row r="47" spans="1:21" ht="12" thickBot="1">
      <c r="A47" s="52">
        <f t="shared" si="0"/>
        <v>35595</v>
      </c>
      <c r="B47" s="4">
        <v>35595</v>
      </c>
      <c r="C47" s="12">
        <f t="shared" si="1"/>
        <v>6</v>
      </c>
      <c r="D47" s="44">
        <v>753000</v>
      </c>
      <c r="F47" s="112">
        <v>1</v>
      </c>
      <c r="G47" s="113">
        <v>2</v>
      </c>
      <c r="H47" s="113">
        <v>3</v>
      </c>
      <c r="I47" s="113">
        <v>4</v>
      </c>
      <c r="J47" s="113">
        <v>5</v>
      </c>
      <c r="K47" s="113">
        <v>6</v>
      </c>
      <c r="L47" s="113">
        <v>7</v>
      </c>
      <c r="M47" s="113">
        <v>8</v>
      </c>
      <c r="N47" s="113">
        <v>9</v>
      </c>
      <c r="O47" s="113">
        <v>10</v>
      </c>
      <c r="P47" s="113">
        <v>11</v>
      </c>
      <c r="Q47" s="114">
        <v>12</v>
      </c>
      <c r="S47" s="45">
        <v>36861</v>
      </c>
      <c r="T47" s="46">
        <f t="shared" si="13"/>
        <v>4032.2580645161293</v>
      </c>
      <c r="U47" s="46">
        <f t="shared" si="14"/>
        <v>125000</v>
      </c>
    </row>
    <row r="48" spans="1:21" ht="12" thickBot="1">
      <c r="A48" s="52">
        <f t="shared" si="0"/>
        <v>35596</v>
      </c>
      <c r="B48" s="4">
        <v>35596</v>
      </c>
      <c r="C48" s="12">
        <f t="shared" si="1"/>
        <v>6</v>
      </c>
      <c r="D48" s="44">
        <v>531000</v>
      </c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S48" s="45">
        <v>36892</v>
      </c>
      <c r="T48" s="46">
        <f>HLOOKUP(S48,$F$28:$Q$32,2)</f>
        <v>-710129.03225806449</v>
      </c>
      <c r="U48" s="46">
        <f>HLOOKUP(S48,$F$61:$Q$65,2)</f>
        <v>-22014000</v>
      </c>
    </row>
    <row r="49" spans="1:21">
      <c r="A49" s="52">
        <f t="shared" si="0"/>
        <v>35597</v>
      </c>
      <c r="B49" s="4">
        <v>35597</v>
      </c>
      <c r="C49" s="12">
        <f t="shared" si="1"/>
        <v>6</v>
      </c>
      <c r="D49" s="44">
        <v>447000</v>
      </c>
      <c r="F49" s="103">
        <v>36161</v>
      </c>
      <c r="G49" s="104">
        <v>36192</v>
      </c>
      <c r="H49" s="104">
        <v>36220</v>
      </c>
      <c r="I49" s="104">
        <v>36251</v>
      </c>
      <c r="J49" s="104">
        <v>36281</v>
      </c>
      <c r="K49" s="104">
        <v>36312</v>
      </c>
      <c r="L49" s="104">
        <v>36342</v>
      </c>
      <c r="M49" s="104">
        <v>36373</v>
      </c>
      <c r="N49" s="104">
        <v>36404</v>
      </c>
      <c r="O49" s="104">
        <v>36434</v>
      </c>
      <c r="P49" s="104">
        <v>36465</v>
      </c>
      <c r="Q49" s="105">
        <v>36495</v>
      </c>
      <c r="S49" s="45">
        <v>36923</v>
      </c>
      <c r="T49" s="46">
        <f t="shared" ref="T49:T59" si="17">HLOOKUP(S49,$F$28:$Q$32,2)</f>
        <v>-512535.71428571426</v>
      </c>
      <c r="U49" s="46">
        <f t="shared" ref="U49:U59" si="18">HLOOKUP(S49,$F$61:$Q$65,2)</f>
        <v>-14351000</v>
      </c>
    </row>
    <row r="50" spans="1:21">
      <c r="A50" s="52">
        <f t="shared" si="0"/>
        <v>35598</v>
      </c>
      <c r="B50" s="4">
        <v>35598</v>
      </c>
      <c r="C50" s="12">
        <f t="shared" si="1"/>
        <v>6</v>
      </c>
      <c r="D50" s="44">
        <v>175000</v>
      </c>
      <c r="F50" s="106">
        <f>DSUM(_inj99,4,F52:F53)</f>
        <v>-16890000</v>
      </c>
      <c r="G50" s="107">
        <f t="shared" ref="G50:Q50" si="19">DSUM(_inj99,4,G52:G53)</f>
        <v>-12506000</v>
      </c>
      <c r="H50" s="107">
        <f t="shared" si="19"/>
        <v>-7782000</v>
      </c>
      <c r="I50" s="107">
        <f t="shared" si="19"/>
        <v>-6172000</v>
      </c>
      <c r="J50" s="107">
        <f t="shared" si="19"/>
        <v>17334000</v>
      </c>
      <c r="K50" s="107">
        <f t="shared" si="19"/>
        <v>12364000</v>
      </c>
      <c r="L50" s="107">
        <f t="shared" si="19"/>
        <v>8764000</v>
      </c>
      <c r="M50" s="107">
        <f t="shared" si="19"/>
        <v>552000</v>
      </c>
      <c r="N50" s="107">
        <f t="shared" si="19"/>
        <v>8557000</v>
      </c>
      <c r="O50" s="107">
        <f t="shared" si="19"/>
        <v>2732000</v>
      </c>
      <c r="P50" s="107">
        <f t="shared" si="19"/>
        <v>4528000</v>
      </c>
      <c r="Q50" s="108">
        <f t="shared" si="19"/>
        <v>-14373000</v>
      </c>
      <c r="S50" s="45">
        <v>36951</v>
      </c>
      <c r="T50" s="46">
        <f t="shared" si="17"/>
        <v>275580.6451612903</v>
      </c>
      <c r="U50" s="46">
        <f t="shared" si="18"/>
        <v>8543000</v>
      </c>
    </row>
    <row r="51" spans="1:21">
      <c r="A51" s="52">
        <f t="shared" si="0"/>
        <v>35599</v>
      </c>
      <c r="B51" s="4">
        <v>35599</v>
      </c>
      <c r="C51" s="12">
        <f t="shared" si="1"/>
        <v>6</v>
      </c>
      <c r="D51" s="44">
        <v>198000</v>
      </c>
      <c r="F51" s="109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1"/>
      <c r="S51" s="45">
        <v>36982</v>
      </c>
      <c r="T51" s="46">
        <f t="shared" si="17"/>
        <v>192200</v>
      </c>
      <c r="U51" s="46">
        <f t="shared" si="18"/>
        <v>961000</v>
      </c>
    </row>
    <row r="52" spans="1:21">
      <c r="A52" s="52">
        <f t="shared" si="0"/>
        <v>35600</v>
      </c>
      <c r="B52" s="4">
        <v>35600</v>
      </c>
      <c r="C52" s="12">
        <f t="shared" si="1"/>
        <v>6</v>
      </c>
      <c r="D52" s="44">
        <v>501000</v>
      </c>
      <c r="F52" s="109" t="s">
        <v>14</v>
      </c>
      <c r="G52" s="110" t="s">
        <v>14</v>
      </c>
      <c r="H52" s="110" t="s">
        <v>14</v>
      </c>
      <c r="I52" s="110" t="s">
        <v>14</v>
      </c>
      <c r="J52" s="110" t="s">
        <v>14</v>
      </c>
      <c r="K52" s="110" t="s">
        <v>14</v>
      </c>
      <c r="L52" s="110" t="s">
        <v>14</v>
      </c>
      <c r="M52" s="110" t="s">
        <v>14</v>
      </c>
      <c r="N52" s="110" t="s">
        <v>14</v>
      </c>
      <c r="O52" s="110" t="s">
        <v>14</v>
      </c>
      <c r="P52" s="110" t="s">
        <v>14</v>
      </c>
      <c r="Q52" s="111" t="s">
        <v>14</v>
      </c>
      <c r="S52" s="45">
        <v>37012</v>
      </c>
      <c r="T52" s="46" t="e">
        <f t="shared" si="17"/>
        <v>#DIV/0!</v>
      </c>
      <c r="U52" s="46">
        <f t="shared" si="18"/>
        <v>0</v>
      </c>
    </row>
    <row r="53" spans="1:21" ht="12" thickBot="1">
      <c r="A53" s="52">
        <f t="shared" si="0"/>
        <v>35601</v>
      </c>
      <c r="B53" s="4">
        <v>35601</v>
      </c>
      <c r="C53" s="12">
        <f t="shared" si="1"/>
        <v>6</v>
      </c>
      <c r="D53" s="44">
        <v>724000</v>
      </c>
      <c r="F53" s="112">
        <v>1</v>
      </c>
      <c r="G53" s="113">
        <v>2</v>
      </c>
      <c r="H53" s="113">
        <v>3</v>
      </c>
      <c r="I53" s="113">
        <v>4</v>
      </c>
      <c r="J53" s="113">
        <v>5</v>
      </c>
      <c r="K53" s="113">
        <v>6</v>
      </c>
      <c r="L53" s="113">
        <v>7</v>
      </c>
      <c r="M53" s="113">
        <v>8</v>
      </c>
      <c r="N53" s="113">
        <v>9</v>
      </c>
      <c r="O53" s="113">
        <v>10</v>
      </c>
      <c r="P53" s="113">
        <v>11</v>
      </c>
      <c r="Q53" s="114">
        <v>12</v>
      </c>
      <c r="S53" s="45">
        <v>37043</v>
      </c>
      <c r="T53" s="46" t="e">
        <f t="shared" si="17"/>
        <v>#DIV/0!</v>
      </c>
      <c r="U53" s="46">
        <f t="shared" si="18"/>
        <v>0</v>
      </c>
    </row>
    <row r="54" spans="1:21" ht="12" thickBot="1">
      <c r="A54" s="52">
        <f t="shared" si="0"/>
        <v>35602</v>
      </c>
      <c r="B54" s="4">
        <v>35602</v>
      </c>
      <c r="C54" s="12">
        <f t="shared" si="1"/>
        <v>6</v>
      </c>
      <c r="D54" s="44">
        <v>824000</v>
      </c>
      <c r="S54" s="45">
        <v>37073</v>
      </c>
      <c r="T54" s="46" t="e">
        <f t="shared" si="17"/>
        <v>#DIV/0!</v>
      </c>
      <c r="U54" s="46">
        <f t="shared" si="18"/>
        <v>0</v>
      </c>
    </row>
    <row r="55" spans="1:21">
      <c r="A55" s="52">
        <f t="shared" si="0"/>
        <v>35603</v>
      </c>
      <c r="B55" s="4">
        <v>35603</v>
      </c>
      <c r="C55" s="12">
        <f t="shared" si="1"/>
        <v>6</v>
      </c>
      <c r="D55" s="44">
        <v>763000</v>
      </c>
      <c r="F55" s="103">
        <v>36526</v>
      </c>
      <c r="G55" s="104">
        <v>36557</v>
      </c>
      <c r="H55" s="104">
        <v>36586</v>
      </c>
      <c r="I55" s="104">
        <v>36617</v>
      </c>
      <c r="J55" s="104">
        <v>36647</v>
      </c>
      <c r="K55" s="104">
        <v>36678</v>
      </c>
      <c r="L55" s="104">
        <v>36708</v>
      </c>
      <c r="M55" s="104">
        <v>36739</v>
      </c>
      <c r="N55" s="104">
        <v>36770</v>
      </c>
      <c r="O55" s="104">
        <v>36800</v>
      </c>
      <c r="P55" s="104">
        <v>36831</v>
      </c>
      <c r="Q55" s="105">
        <v>36861</v>
      </c>
      <c r="S55" s="45">
        <v>37104</v>
      </c>
      <c r="T55" s="46" t="e">
        <f t="shared" si="17"/>
        <v>#DIV/0!</v>
      </c>
      <c r="U55" s="46">
        <f t="shared" si="18"/>
        <v>0</v>
      </c>
    </row>
    <row r="56" spans="1:21">
      <c r="A56" s="52">
        <f t="shared" si="0"/>
        <v>35604</v>
      </c>
      <c r="B56" s="4">
        <v>35604</v>
      </c>
      <c r="C56" s="12">
        <f t="shared" si="1"/>
        <v>6</v>
      </c>
      <c r="D56" s="44">
        <v>551000</v>
      </c>
      <c r="F56" s="106">
        <f>DSUM(inj00,4,F58:F59)</f>
        <v>-15795000</v>
      </c>
      <c r="G56" s="107">
        <f t="shared" ref="G56:Q56" si="20">DSUM(inj00,4,G58:G59)</f>
        <v>-14398000</v>
      </c>
      <c r="H56" s="107">
        <f t="shared" si="20"/>
        <v>938000</v>
      </c>
      <c r="I56" s="107">
        <f t="shared" si="20"/>
        <v>11729000</v>
      </c>
      <c r="J56" s="107">
        <f t="shared" si="20"/>
        <v>4732000</v>
      </c>
      <c r="K56" s="107">
        <f t="shared" si="20"/>
        <v>2055000</v>
      </c>
      <c r="L56" s="107">
        <f t="shared" si="20"/>
        <v>-1169000</v>
      </c>
      <c r="M56" s="107">
        <f t="shared" si="20"/>
        <v>-12560000</v>
      </c>
      <c r="N56" s="107">
        <f t="shared" si="20"/>
        <v>3559000</v>
      </c>
      <c r="O56" s="107">
        <f t="shared" si="20"/>
        <v>7904000</v>
      </c>
      <c r="P56" s="107">
        <f t="shared" si="20"/>
        <v>-14753000</v>
      </c>
      <c r="Q56" s="108">
        <f t="shared" si="20"/>
        <v>125000</v>
      </c>
      <c r="S56" s="45">
        <v>37135</v>
      </c>
      <c r="T56" s="46" t="e">
        <f t="shared" si="17"/>
        <v>#DIV/0!</v>
      </c>
      <c r="U56" s="46">
        <f t="shared" si="18"/>
        <v>0</v>
      </c>
    </row>
    <row r="57" spans="1:21">
      <c r="A57" s="52">
        <f t="shared" si="0"/>
        <v>35605</v>
      </c>
      <c r="B57" s="4">
        <v>35605</v>
      </c>
      <c r="C57" s="12">
        <f t="shared" si="1"/>
        <v>6</v>
      </c>
      <c r="D57" s="44">
        <v>751000</v>
      </c>
      <c r="F57" s="109"/>
      <c r="G57" s="110"/>
      <c r="H57" s="110"/>
      <c r="I57" s="110"/>
      <c r="J57" s="110"/>
      <c r="K57" s="110"/>
      <c r="L57" s="110"/>
      <c r="M57" s="110"/>
      <c r="N57" s="110"/>
      <c r="O57" s="110"/>
      <c r="P57" s="110"/>
      <c r="Q57" s="111"/>
      <c r="S57" s="45">
        <v>37165</v>
      </c>
      <c r="T57" s="46" t="e">
        <f t="shared" si="17"/>
        <v>#DIV/0!</v>
      </c>
      <c r="U57" s="46">
        <f t="shared" si="18"/>
        <v>0</v>
      </c>
    </row>
    <row r="58" spans="1:21">
      <c r="A58" s="52">
        <f t="shared" si="0"/>
        <v>35606</v>
      </c>
      <c r="B58" s="4">
        <v>35606</v>
      </c>
      <c r="C58" s="12">
        <f t="shared" si="1"/>
        <v>6</v>
      </c>
      <c r="D58" s="44">
        <v>568000</v>
      </c>
      <c r="F58" s="109" t="s">
        <v>14</v>
      </c>
      <c r="G58" s="110" t="s">
        <v>14</v>
      </c>
      <c r="H58" s="110" t="s">
        <v>14</v>
      </c>
      <c r="I58" s="110" t="s">
        <v>14</v>
      </c>
      <c r="J58" s="110" t="s">
        <v>14</v>
      </c>
      <c r="K58" s="110" t="s">
        <v>14</v>
      </c>
      <c r="L58" s="110" t="s">
        <v>14</v>
      </c>
      <c r="M58" s="110" t="s">
        <v>14</v>
      </c>
      <c r="N58" s="110" t="s">
        <v>14</v>
      </c>
      <c r="O58" s="110" t="s">
        <v>14</v>
      </c>
      <c r="P58" s="110" t="s">
        <v>14</v>
      </c>
      <c r="Q58" s="111" t="s">
        <v>14</v>
      </c>
      <c r="S58" s="45">
        <v>37196</v>
      </c>
      <c r="T58" s="46" t="e">
        <f t="shared" si="17"/>
        <v>#DIV/0!</v>
      </c>
      <c r="U58" s="46">
        <f t="shared" si="18"/>
        <v>0</v>
      </c>
    </row>
    <row r="59" spans="1:21" ht="12" thickBot="1">
      <c r="A59" s="52">
        <f t="shared" si="0"/>
        <v>35607</v>
      </c>
      <c r="B59" s="4">
        <v>35607</v>
      </c>
      <c r="C59" s="12">
        <f t="shared" si="1"/>
        <v>6</v>
      </c>
      <c r="D59" s="44">
        <v>708000</v>
      </c>
      <c r="F59" s="112">
        <v>1</v>
      </c>
      <c r="G59" s="113">
        <v>2</v>
      </c>
      <c r="H59" s="113">
        <v>3</v>
      </c>
      <c r="I59" s="113">
        <v>4</v>
      </c>
      <c r="J59" s="113">
        <v>5</v>
      </c>
      <c r="K59" s="113">
        <v>6</v>
      </c>
      <c r="L59" s="113">
        <v>7</v>
      </c>
      <c r="M59" s="113">
        <v>8</v>
      </c>
      <c r="N59" s="113">
        <v>9</v>
      </c>
      <c r="O59" s="113">
        <v>10</v>
      </c>
      <c r="P59" s="113">
        <v>11</v>
      </c>
      <c r="Q59" s="114">
        <v>12</v>
      </c>
      <c r="S59" s="45">
        <v>37226</v>
      </c>
      <c r="T59" s="46" t="e">
        <f t="shared" si="17"/>
        <v>#DIV/0!</v>
      </c>
      <c r="U59" s="46">
        <f t="shared" si="18"/>
        <v>0</v>
      </c>
    </row>
    <row r="60" spans="1:21" ht="12" thickBot="1">
      <c r="A60" s="52">
        <f t="shared" si="0"/>
        <v>35608</v>
      </c>
      <c r="B60" s="4">
        <v>35608</v>
      </c>
      <c r="C60" s="12">
        <f t="shared" si="1"/>
        <v>6</v>
      </c>
      <c r="D60" s="44">
        <v>726000</v>
      </c>
      <c r="S60" s="45"/>
      <c r="U60" s="46"/>
    </row>
    <row r="61" spans="1:21">
      <c r="A61" s="52">
        <f t="shared" si="0"/>
        <v>35609</v>
      </c>
      <c r="B61" s="4">
        <v>35609</v>
      </c>
      <c r="C61" s="12">
        <f t="shared" si="1"/>
        <v>6</v>
      </c>
      <c r="D61" s="44">
        <v>718000</v>
      </c>
      <c r="F61" s="103">
        <v>36892</v>
      </c>
      <c r="G61" s="104">
        <v>36923</v>
      </c>
      <c r="H61" s="104">
        <v>36951</v>
      </c>
      <c r="I61" s="104">
        <v>36982</v>
      </c>
      <c r="J61" s="104">
        <v>37012</v>
      </c>
      <c r="K61" s="104">
        <v>37043</v>
      </c>
      <c r="L61" s="104">
        <v>37073</v>
      </c>
      <c r="M61" s="104">
        <v>37104</v>
      </c>
      <c r="N61" s="104">
        <v>37135</v>
      </c>
      <c r="O61" s="104">
        <v>37165</v>
      </c>
      <c r="P61" s="104">
        <v>37196</v>
      </c>
      <c r="Q61" s="105">
        <v>37226</v>
      </c>
      <c r="S61" s="45"/>
      <c r="U61" s="46"/>
    </row>
    <row r="62" spans="1:21">
      <c r="A62" s="52">
        <f t="shared" si="0"/>
        <v>35610</v>
      </c>
      <c r="B62" s="4">
        <v>35610</v>
      </c>
      <c r="C62" s="12">
        <f t="shared" si="1"/>
        <v>6</v>
      </c>
      <c r="D62" s="44">
        <v>358000</v>
      </c>
      <c r="F62" s="106">
        <f>DSUM(_inj01,4,F64:F65)</f>
        <v>-22014000</v>
      </c>
      <c r="G62" s="107">
        <f t="shared" ref="G62:Q62" si="21">DSUM(_inj01,4,G64:G65)</f>
        <v>-14351000</v>
      </c>
      <c r="H62" s="107">
        <f t="shared" si="21"/>
        <v>8543000</v>
      </c>
      <c r="I62" s="107">
        <f t="shared" si="21"/>
        <v>961000</v>
      </c>
      <c r="J62" s="107">
        <f t="shared" si="21"/>
        <v>0</v>
      </c>
      <c r="K62" s="107">
        <f t="shared" si="21"/>
        <v>0</v>
      </c>
      <c r="L62" s="107">
        <f t="shared" si="21"/>
        <v>0</v>
      </c>
      <c r="M62" s="107">
        <f t="shared" si="21"/>
        <v>0</v>
      </c>
      <c r="N62" s="107">
        <f t="shared" si="21"/>
        <v>0</v>
      </c>
      <c r="O62" s="107">
        <f t="shared" si="21"/>
        <v>0</v>
      </c>
      <c r="P62" s="107">
        <f t="shared" si="21"/>
        <v>0</v>
      </c>
      <c r="Q62" s="108">
        <f t="shared" si="21"/>
        <v>0</v>
      </c>
      <c r="S62" s="45"/>
      <c r="U62" s="46"/>
    </row>
    <row r="63" spans="1:21">
      <c r="A63" s="52">
        <f t="shared" si="0"/>
        <v>35611</v>
      </c>
      <c r="B63" s="4">
        <v>35611</v>
      </c>
      <c r="C63" s="12">
        <f t="shared" si="1"/>
        <v>6</v>
      </c>
      <c r="D63" s="44">
        <v>511000</v>
      </c>
      <c r="F63" s="109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111"/>
      <c r="S63" s="45"/>
      <c r="U63" s="46"/>
    </row>
    <row r="64" spans="1:21">
      <c r="A64" s="52">
        <f t="shared" si="0"/>
        <v>35612</v>
      </c>
      <c r="B64" s="4">
        <v>35612</v>
      </c>
      <c r="C64" s="12">
        <f t="shared" si="1"/>
        <v>7</v>
      </c>
      <c r="D64" s="44">
        <v>391000</v>
      </c>
      <c r="F64" s="109" t="s">
        <v>14</v>
      </c>
      <c r="G64" s="110" t="s">
        <v>14</v>
      </c>
      <c r="H64" s="110" t="s">
        <v>14</v>
      </c>
      <c r="I64" s="110" t="s">
        <v>14</v>
      </c>
      <c r="J64" s="110" t="s">
        <v>14</v>
      </c>
      <c r="K64" s="110" t="s">
        <v>14</v>
      </c>
      <c r="L64" s="110" t="s">
        <v>14</v>
      </c>
      <c r="M64" s="110" t="s">
        <v>14</v>
      </c>
      <c r="N64" s="110" t="s">
        <v>14</v>
      </c>
      <c r="O64" s="110" t="s">
        <v>14</v>
      </c>
      <c r="P64" s="110" t="s">
        <v>14</v>
      </c>
      <c r="Q64" s="111" t="s">
        <v>14</v>
      </c>
      <c r="S64" s="45"/>
      <c r="U64" s="46"/>
    </row>
    <row r="65" spans="1:21" ht="12" thickBot="1">
      <c r="A65" s="52">
        <f t="shared" si="0"/>
        <v>35613</v>
      </c>
      <c r="B65" s="4">
        <v>35613</v>
      </c>
      <c r="C65" s="12">
        <f t="shared" si="1"/>
        <v>7</v>
      </c>
      <c r="D65" s="44">
        <v>257000</v>
      </c>
      <c r="F65" s="112">
        <v>1</v>
      </c>
      <c r="G65" s="113">
        <v>2</v>
      </c>
      <c r="H65" s="113">
        <v>3</v>
      </c>
      <c r="I65" s="113">
        <v>4</v>
      </c>
      <c r="J65" s="113">
        <v>5</v>
      </c>
      <c r="K65" s="113">
        <v>6</v>
      </c>
      <c r="L65" s="113">
        <v>7</v>
      </c>
      <c r="M65" s="113">
        <v>8</v>
      </c>
      <c r="N65" s="113">
        <v>9</v>
      </c>
      <c r="O65" s="113">
        <v>10</v>
      </c>
      <c r="P65" s="113">
        <v>11</v>
      </c>
      <c r="Q65" s="114">
        <v>12</v>
      </c>
      <c r="S65" s="45"/>
      <c r="U65" s="46"/>
    </row>
    <row r="66" spans="1:21">
      <c r="A66" s="52">
        <f t="shared" si="0"/>
        <v>35614</v>
      </c>
      <c r="B66" s="4">
        <v>35614</v>
      </c>
      <c r="C66" s="12">
        <f t="shared" si="1"/>
        <v>7</v>
      </c>
      <c r="D66" s="44">
        <v>181000</v>
      </c>
      <c r="S66" s="45"/>
      <c r="U66" s="46"/>
    </row>
    <row r="67" spans="1:21">
      <c r="A67" s="52">
        <f t="shared" si="0"/>
        <v>35615</v>
      </c>
      <c r="B67" s="4">
        <v>35615</v>
      </c>
      <c r="C67" s="12">
        <f t="shared" si="1"/>
        <v>7</v>
      </c>
      <c r="D67" s="44">
        <v>272000</v>
      </c>
      <c r="S67" s="45"/>
      <c r="U67" s="46"/>
    </row>
    <row r="68" spans="1:21">
      <c r="A68" s="52">
        <f t="shared" ref="A68:A131" si="22">B68</f>
        <v>35616</v>
      </c>
      <c r="B68" s="4">
        <v>35616</v>
      </c>
      <c r="C68" s="12">
        <f t="shared" ref="C68:C131" si="23">IF(B68&lt;&gt;"",MONTH(B68),0)</f>
        <v>7</v>
      </c>
      <c r="D68" s="44">
        <v>161000</v>
      </c>
      <c r="S68" s="45"/>
      <c r="U68" s="46"/>
    </row>
    <row r="69" spans="1:21">
      <c r="A69" s="52">
        <f t="shared" si="22"/>
        <v>35617</v>
      </c>
      <c r="B69" s="4">
        <v>35617</v>
      </c>
      <c r="C69" s="12">
        <f t="shared" si="23"/>
        <v>7</v>
      </c>
      <c r="D69" s="44">
        <v>122000</v>
      </c>
      <c r="S69" s="45"/>
      <c r="U69" s="46"/>
    </row>
    <row r="70" spans="1:21">
      <c r="A70" s="52">
        <f t="shared" si="22"/>
        <v>35618</v>
      </c>
      <c r="B70" s="4">
        <v>35618</v>
      </c>
      <c r="C70" s="12">
        <f t="shared" si="23"/>
        <v>7</v>
      </c>
      <c r="D70" s="44">
        <v>-204000</v>
      </c>
      <c r="S70" s="45"/>
      <c r="U70" s="46"/>
    </row>
    <row r="71" spans="1:21">
      <c r="A71" s="52">
        <f t="shared" si="22"/>
        <v>35619</v>
      </c>
      <c r="B71" s="4">
        <v>35619</v>
      </c>
      <c r="C71" s="12">
        <f t="shared" si="23"/>
        <v>7</v>
      </c>
      <c r="D71" s="44">
        <v>-2000</v>
      </c>
      <c r="S71" s="45"/>
      <c r="U71" s="46"/>
    </row>
    <row r="72" spans="1:21">
      <c r="A72" s="52">
        <f t="shared" si="22"/>
        <v>35620</v>
      </c>
      <c r="B72" s="4">
        <v>35620</v>
      </c>
      <c r="C72" s="12">
        <f t="shared" si="23"/>
        <v>7</v>
      </c>
      <c r="D72" s="44">
        <v>182000</v>
      </c>
    </row>
    <row r="73" spans="1:21">
      <c r="A73" s="52">
        <f t="shared" si="22"/>
        <v>35621</v>
      </c>
      <c r="B73" s="4">
        <v>35621</v>
      </c>
      <c r="C73" s="12">
        <f t="shared" si="23"/>
        <v>7</v>
      </c>
      <c r="D73" s="44">
        <v>386000</v>
      </c>
    </row>
    <row r="74" spans="1:21">
      <c r="A74" s="52">
        <f t="shared" si="22"/>
        <v>35622</v>
      </c>
      <c r="B74" s="4">
        <v>35622</v>
      </c>
      <c r="C74" s="12">
        <f t="shared" si="23"/>
        <v>7</v>
      </c>
      <c r="D74" s="44">
        <v>679000</v>
      </c>
    </row>
    <row r="75" spans="1:21">
      <c r="A75" s="52">
        <f t="shared" si="22"/>
        <v>35623</v>
      </c>
      <c r="B75" s="4">
        <v>35623</v>
      </c>
      <c r="C75" s="12">
        <f t="shared" si="23"/>
        <v>7</v>
      </c>
      <c r="D75" s="44">
        <v>161000</v>
      </c>
    </row>
    <row r="76" spans="1:21">
      <c r="A76" s="52">
        <f t="shared" si="22"/>
        <v>35624</v>
      </c>
      <c r="B76" s="4">
        <v>35624</v>
      </c>
      <c r="C76" s="12">
        <f t="shared" si="23"/>
        <v>7</v>
      </c>
      <c r="D76" s="44">
        <v>248000</v>
      </c>
    </row>
    <row r="77" spans="1:21">
      <c r="A77" s="52">
        <f t="shared" si="22"/>
        <v>35625</v>
      </c>
      <c r="B77" s="4">
        <v>35625</v>
      </c>
      <c r="C77" s="12">
        <f t="shared" si="23"/>
        <v>7</v>
      </c>
      <c r="D77" s="44">
        <v>-239000</v>
      </c>
    </row>
    <row r="78" spans="1:21">
      <c r="A78" s="52">
        <f t="shared" si="22"/>
        <v>35626</v>
      </c>
      <c r="B78" s="4">
        <v>35626</v>
      </c>
      <c r="C78" s="12">
        <f t="shared" si="23"/>
        <v>7</v>
      </c>
      <c r="D78" s="44">
        <v>97000</v>
      </c>
    </row>
    <row r="79" spans="1:21">
      <c r="A79" s="52">
        <f t="shared" si="22"/>
        <v>35627</v>
      </c>
      <c r="B79" s="4">
        <v>35627</v>
      </c>
      <c r="C79" s="12">
        <f t="shared" si="23"/>
        <v>7</v>
      </c>
      <c r="D79" s="44">
        <v>-69000</v>
      </c>
    </row>
    <row r="80" spans="1:21">
      <c r="A80" s="52">
        <f t="shared" si="22"/>
        <v>35628</v>
      </c>
      <c r="B80" s="4">
        <v>35628</v>
      </c>
      <c r="C80" s="12">
        <f t="shared" si="23"/>
        <v>7</v>
      </c>
      <c r="D80" s="44">
        <v>9000</v>
      </c>
    </row>
    <row r="81" spans="1:4">
      <c r="A81" s="52">
        <f t="shared" si="22"/>
        <v>35629</v>
      </c>
      <c r="B81" s="4">
        <v>35629</v>
      </c>
      <c r="C81" s="12">
        <f t="shared" si="23"/>
        <v>7</v>
      </c>
      <c r="D81" s="44">
        <v>140000</v>
      </c>
    </row>
    <row r="82" spans="1:4">
      <c r="A82" s="52">
        <f t="shared" si="22"/>
        <v>35630</v>
      </c>
      <c r="B82" s="4">
        <v>35630</v>
      </c>
      <c r="C82" s="12">
        <f t="shared" si="23"/>
        <v>7</v>
      </c>
      <c r="D82" s="44">
        <v>529000</v>
      </c>
    </row>
    <row r="83" spans="1:4">
      <c r="A83" s="52">
        <f t="shared" si="22"/>
        <v>35631</v>
      </c>
      <c r="B83" s="4">
        <v>35631</v>
      </c>
      <c r="C83" s="12">
        <f t="shared" si="23"/>
        <v>7</v>
      </c>
      <c r="D83" s="44">
        <v>197000</v>
      </c>
    </row>
    <row r="84" spans="1:4">
      <c r="A84" s="52">
        <f t="shared" si="22"/>
        <v>35632</v>
      </c>
      <c r="B84" s="4">
        <v>35632</v>
      </c>
      <c r="C84" s="12">
        <f t="shared" si="23"/>
        <v>7</v>
      </c>
      <c r="D84" s="44">
        <v>216000</v>
      </c>
    </row>
    <row r="85" spans="1:4">
      <c r="A85" s="52">
        <f t="shared" si="22"/>
        <v>35633</v>
      </c>
      <c r="B85" s="4">
        <v>35633</v>
      </c>
      <c r="C85" s="12">
        <f t="shared" si="23"/>
        <v>7</v>
      </c>
      <c r="D85" s="44">
        <v>529000</v>
      </c>
    </row>
    <row r="86" spans="1:4">
      <c r="A86" s="52">
        <f t="shared" si="22"/>
        <v>35634</v>
      </c>
      <c r="B86" s="4">
        <v>35634</v>
      </c>
      <c r="C86" s="12">
        <f t="shared" si="23"/>
        <v>7</v>
      </c>
      <c r="D86" s="44">
        <v>462000</v>
      </c>
    </row>
    <row r="87" spans="1:4">
      <c r="A87" s="52">
        <f t="shared" si="22"/>
        <v>35635</v>
      </c>
      <c r="B87" s="4">
        <v>35635</v>
      </c>
      <c r="C87" s="12">
        <f t="shared" si="23"/>
        <v>7</v>
      </c>
      <c r="D87" s="44">
        <v>448000</v>
      </c>
    </row>
    <row r="88" spans="1:4">
      <c r="A88" s="52">
        <f t="shared" si="22"/>
        <v>35636</v>
      </c>
      <c r="B88" s="4">
        <v>35636</v>
      </c>
      <c r="C88" s="12">
        <f t="shared" si="23"/>
        <v>7</v>
      </c>
      <c r="D88" s="44">
        <v>318000</v>
      </c>
    </row>
    <row r="89" spans="1:4">
      <c r="A89" s="52">
        <f t="shared" si="22"/>
        <v>35637</v>
      </c>
      <c r="B89" s="4">
        <v>35637</v>
      </c>
      <c r="C89" s="12">
        <f t="shared" si="23"/>
        <v>7</v>
      </c>
      <c r="D89" s="44">
        <v>434000</v>
      </c>
    </row>
    <row r="90" spans="1:4">
      <c r="A90" s="52">
        <f t="shared" si="22"/>
        <v>35638</v>
      </c>
      <c r="B90" s="4">
        <v>35638</v>
      </c>
      <c r="C90" s="12">
        <f t="shared" si="23"/>
        <v>7</v>
      </c>
      <c r="D90" s="44">
        <v>585000</v>
      </c>
    </row>
    <row r="91" spans="1:4">
      <c r="A91" s="52">
        <f t="shared" si="22"/>
        <v>35639</v>
      </c>
      <c r="B91" s="4">
        <v>35639</v>
      </c>
      <c r="C91" s="12">
        <f t="shared" si="23"/>
        <v>7</v>
      </c>
      <c r="D91" s="44">
        <v>278000</v>
      </c>
    </row>
    <row r="92" spans="1:4">
      <c r="A92" s="52">
        <f t="shared" si="22"/>
        <v>35640</v>
      </c>
      <c r="B92" s="4">
        <v>35640</v>
      </c>
      <c r="C92" s="12">
        <f t="shared" si="23"/>
        <v>7</v>
      </c>
      <c r="D92" s="44">
        <v>646000</v>
      </c>
    </row>
    <row r="93" spans="1:4">
      <c r="A93" s="52">
        <f t="shared" si="22"/>
        <v>35641</v>
      </c>
      <c r="B93" s="4">
        <v>35641</v>
      </c>
      <c r="C93" s="12">
        <f t="shared" si="23"/>
        <v>7</v>
      </c>
      <c r="D93" s="44">
        <v>714000</v>
      </c>
    </row>
    <row r="94" spans="1:4">
      <c r="A94" s="52">
        <f t="shared" si="22"/>
        <v>35642</v>
      </c>
      <c r="B94" s="4">
        <v>35642</v>
      </c>
      <c r="C94" s="12">
        <f t="shared" si="23"/>
        <v>7</v>
      </c>
      <c r="D94" s="44">
        <v>296000</v>
      </c>
    </row>
    <row r="95" spans="1:4">
      <c r="A95" s="52">
        <f t="shared" si="22"/>
        <v>35643</v>
      </c>
      <c r="B95" s="4">
        <v>35643</v>
      </c>
      <c r="C95" s="12">
        <f t="shared" si="23"/>
        <v>8</v>
      </c>
      <c r="D95" s="44">
        <v>318000</v>
      </c>
    </row>
    <row r="96" spans="1:4">
      <c r="A96" s="52">
        <f t="shared" si="22"/>
        <v>35644</v>
      </c>
      <c r="B96" s="4">
        <v>35644</v>
      </c>
      <c r="C96" s="12">
        <f t="shared" si="23"/>
        <v>8</v>
      </c>
      <c r="D96" s="44">
        <v>-10000</v>
      </c>
    </row>
    <row r="97" spans="1:4">
      <c r="A97" s="52">
        <f t="shared" si="22"/>
        <v>35645</v>
      </c>
      <c r="B97" s="4">
        <v>35645</v>
      </c>
      <c r="C97" s="12">
        <f t="shared" si="23"/>
        <v>8</v>
      </c>
      <c r="D97" s="44">
        <v>74000</v>
      </c>
    </row>
    <row r="98" spans="1:4">
      <c r="A98" s="52">
        <f t="shared" si="22"/>
        <v>35646</v>
      </c>
      <c r="B98" s="4">
        <v>35646</v>
      </c>
      <c r="C98" s="12">
        <f t="shared" si="23"/>
        <v>8</v>
      </c>
      <c r="D98" s="44">
        <v>-444000</v>
      </c>
    </row>
    <row r="99" spans="1:4">
      <c r="A99" s="52">
        <f t="shared" si="22"/>
        <v>35647</v>
      </c>
      <c r="B99" s="4">
        <v>35647</v>
      </c>
      <c r="C99" s="12">
        <f t="shared" si="23"/>
        <v>8</v>
      </c>
      <c r="D99" s="44">
        <v>-629000</v>
      </c>
    </row>
    <row r="100" spans="1:4">
      <c r="A100" s="52">
        <f t="shared" si="22"/>
        <v>35648</v>
      </c>
      <c r="B100" s="4">
        <v>35648</v>
      </c>
      <c r="C100" s="12">
        <f t="shared" si="23"/>
        <v>8</v>
      </c>
      <c r="D100" s="44">
        <v>-395000</v>
      </c>
    </row>
    <row r="101" spans="1:4">
      <c r="A101" s="52">
        <f t="shared" si="22"/>
        <v>35649</v>
      </c>
      <c r="B101" s="4">
        <v>35649</v>
      </c>
      <c r="C101" s="12">
        <f t="shared" si="23"/>
        <v>8</v>
      </c>
      <c r="D101" s="44">
        <v>-248000</v>
      </c>
    </row>
    <row r="102" spans="1:4">
      <c r="A102" s="52">
        <f t="shared" si="22"/>
        <v>35650</v>
      </c>
      <c r="B102" s="4">
        <v>35650</v>
      </c>
      <c r="C102" s="12">
        <f t="shared" si="23"/>
        <v>8</v>
      </c>
      <c r="D102" s="44">
        <v>73000</v>
      </c>
    </row>
    <row r="103" spans="1:4">
      <c r="A103" s="52">
        <f t="shared" si="22"/>
        <v>35651</v>
      </c>
      <c r="B103" s="4">
        <v>35651</v>
      </c>
      <c r="C103" s="12">
        <f t="shared" si="23"/>
        <v>8</v>
      </c>
      <c r="D103" s="44">
        <v>635000</v>
      </c>
    </row>
    <row r="104" spans="1:4">
      <c r="A104" s="52">
        <f t="shared" si="22"/>
        <v>35652</v>
      </c>
      <c r="B104" s="4">
        <v>35652</v>
      </c>
      <c r="C104" s="12">
        <f t="shared" si="23"/>
        <v>8</v>
      </c>
      <c r="D104" s="44">
        <v>627000</v>
      </c>
    </row>
    <row r="105" spans="1:4">
      <c r="A105" s="52">
        <f t="shared" si="22"/>
        <v>35653</v>
      </c>
      <c r="B105" s="4">
        <v>35653</v>
      </c>
      <c r="C105" s="12">
        <f t="shared" si="23"/>
        <v>8</v>
      </c>
      <c r="D105" s="44">
        <v>484000</v>
      </c>
    </row>
    <row r="106" spans="1:4">
      <c r="A106" s="52">
        <f t="shared" si="22"/>
        <v>35654</v>
      </c>
      <c r="B106" s="4">
        <v>35654</v>
      </c>
      <c r="C106" s="12">
        <f t="shared" si="23"/>
        <v>8</v>
      </c>
      <c r="D106" s="44">
        <v>538000</v>
      </c>
    </row>
    <row r="107" spans="1:4">
      <c r="A107" s="52">
        <f t="shared" si="22"/>
        <v>35655</v>
      </c>
      <c r="B107" s="4">
        <v>35655</v>
      </c>
      <c r="C107" s="12">
        <f t="shared" si="23"/>
        <v>8</v>
      </c>
      <c r="D107" s="44">
        <v>192000</v>
      </c>
    </row>
    <row r="108" spans="1:4">
      <c r="A108" s="52">
        <f t="shared" si="22"/>
        <v>35656</v>
      </c>
      <c r="B108" s="4">
        <v>35656</v>
      </c>
      <c r="C108" s="12">
        <f t="shared" si="23"/>
        <v>8</v>
      </c>
      <c r="D108" s="44">
        <v>402000</v>
      </c>
    </row>
    <row r="109" spans="1:4">
      <c r="A109" s="52">
        <f t="shared" si="22"/>
        <v>35657</v>
      </c>
      <c r="B109" s="4">
        <v>35657</v>
      </c>
      <c r="C109" s="12">
        <f t="shared" si="23"/>
        <v>8</v>
      </c>
      <c r="D109" s="44">
        <v>552000</v>
      </c>
    </row>
    <row r="110" spans="1:4">
      <c r="A110" s="52">
        <f t="shared" si="22"/>
        <v>35658</v>
      </c>
      <c r="B110" s="4">
        <v>35658</v>
      </c>
      <c r="C110" s="12">
        <f t="shared" si="23"/>
        <v>8</v>
      </c>
      <c r="D110" s="44">
        <v>686000</v>
      </c>
    </row>
    <row r="111" spans="1:4">
      <c r="A111" s="52">
        <f t="shared" si="22"/>
        <v>35659</v>
      </c>
      <c r="B111" s="4">
        <v>35659</v>
      </c>
      <c r="C111" s="12">
        <f t="shared" si="23"/>
        <v>8</v>
      </c>
      <c r="D111" s="44">
        <v>531000</v>
      </c>
    </row>
    <row r="112" spans="1:4">
      <c r="A112" s="52">
        <f t="shared" si="22"/>
        <v>35660</v>
      </c>
      <c r="B112" s="4">
        <v>35660</v>
      </c>
      <c r="C112" s="12">
        <f t="shared" si="23"/>
        <v>8</v>
      </c>
      <c r="D112" s="44">
        <v>215000</v>
      </c>
    </row>
    <row r="113" spans="1:4">
      <c r="A113" s="52">
        <f t="shared" si="22"/>
        <v>35661</v>
      </c>
      <c r="B113" s="4">
        <v>35661</v>
      </c>
      <c r="C113" s="12">
        <f t="shared" si="23"/>
        <v>8</v>
      </c>
      <c r="D113" s="44">
        <v>79000</v>
      </c>
    </row>
    <row r="114" spans="1:4">
      <c r="A114" s="52">
        <f t="shared" si="22"/>
        <v>35662</v>
      </c>
      <c r="B114" s="4">
        <v>35662</v>
      </c>
      <c r="C114" s="12">
        <f t="shared" si="23"/>
        <v>8</v>
      </c>
      <c r="D114" s="44">
        <v>-57000</v>
      </c>
    </row>
    <row r="115" spans="1:4">
      <c r="A115" s="52">
        <f t="shared" si="22"/>
        <v>35663</v>
      </c>
      <c r="B115" s="4">
        <v>35663</v>
      </c>
      <c r="C115" s="12">
        <f t="shared" si="23"/>
        <v>8</v>
      </c>
      <c r="D115" s="44">
        <v>-111000</v>
      </c>
    </row>
    <row r="116" spans="1:4">
      <c r="A116" s="52">
        <f t="shared" si="22"/>
        <v>35664</v>
      </c>
      <c r="B116" s="4">
        <v>35664</v>
      </c>
      <c r="C116" s="12">
        <f t="shared" si="23"/>
        <v>8</v>
      </c>
      <c r="D116" s="44">
        <v>43000</v>
      </c>
    </row>
    <row r="117" spans="1:4">
      <c r="A117" s="52">
        <f t="shared" si="22"/>
        <v>35665</v>
      </c>
      <c r="B117" s="4">
        <v>35665</v>
      </c>
      <c r="C117" s="12">
        <f t="shared" si="23"/>
        <v>8</v>
      </c>
      <c r="D117" s="44">
        <v>283000</v>
      </c>
    </row>
    <row r="118" spans="1:4">
      <c r="A118" s="52">
        <f t="shared" si="22"/>
        <v>35666</v>
      </c>
      <c r="B118" s="4">
        <v>35666</v>
      </c>
      <c r="C118" s="12">
        <f t="shared" si="23"/>
        <v>8</v>
      </c>
      <c r="D118" s="44">
        <v>178000</v>
      </c>
    </row>
    <row r="119" spans="1:4">
      <c r="A119" s="52">
        <f t="shared" si="22"/>
        <v>35667</v>
      </c>
      <c r="B119" s="4">
        <v>35667</v>
      </c>
      <c r="C119" s="12">
        <f t="shared" si="23"/>
        <v>8</v>
      </c>
      <c r="D119" s="44">
        <v>-243000</v>
      </c>
    </row>
    <row r="120" spans="1:4">
      <c r="A120" s="52">
        <f t="shared" si="22"/>
        <v>35668</v>
      </c>
      <c r="B120" s="4">
        <v>35668</v>
      </c>
      <c r="C120" s="12">
        <f t="shared" si="23"/>
        <v>8</v>
      </c>
      <c r="D120" s="44">
        <v>138000</v>
      </c>
    </row>
    <row r="121" spans="1:4">
      <c r="A121" s="52">
        <f t="shared" si="22"/>
        <v>35669</v>
      </c>
      <c r="B121" s="4">
        <v>35669</v>
      </c>
      <c r="C121" s="12">
        <f t="shared" si="23"/>
        <v>8</v>
      </c>
      <c r="D121" s="44">
        <v>91000</v>
      </c>
    </row>
    <row r="122" spans="1:4">
      <c r="A122" s="52">
        <f t="shared" si="22"/>
        <v>35670</v>
      </c>
      <c r="B122" s="4">
        <v>35670</v>
      </c>
      <c r="C122" s="12">
        <f t="shared" si="23"/>
        <v>8</v>
      </c>
      <c r="D122" s="44">
        <v>107000</v>
      </c>
    </row>
    <row r="123" spans="1:4">
      <c r="A123" s="52">
        <f t="shared" si="22"/>
        <v>35671</v>
      </c>
      <c r="B123" s="4">
        <v>35671</v>
      </c>
      <c r="C123" s="12">
        <f t="shared" si="23"/>
        <v>8</v>
      </c>
      <c r="D123" s="44">
        <v>400000</v>
      </c>
    </row>
    <row r="124" spans="1:4">
      <c r="A124" s="52">
        <f t="shared" si="22"/>
        <v>35672</v>
      </c>
      <c r="B124" s="4">
        <v>35672</v>
      </c>
      <c r="C124" s="12">
        <f t="shared" si="23"/>
        <v>8</v>
      </c>
      <c r="D124" s="44">
        <v>535000</v>
      </c>
    </row>
    <row r="125" spans="1:4">
      <c r="A125" s="52">
        <f t="shared" si="22"/>
        <v>35673</v>
      </c>
      <c r="B125" s="4">
        <v>35673</v>
      </c>
      <c r="C125" s="12">
        <f t="shared" si="23"/>
        <v>8</v>
      </c>
      <c r="D125" s="44">
        <v>382000</v>
      </c>
    </row>
    <row r="126" spans="1:4">
      <c r="A126" s="52">
        <f t="shared" si="22"/>
        <v>35674</v>
      </c>
      <c r="B126" s="4">
        <v>35674</v>
      </c>
      <c r="C126" s="12">
        <f t="shared" si="23"/>
        <v>9</v>
      </c>
      <c r="D126" s="44">
        <v>264000</v>
      </c>
    </row>
    <row r="127" spans="1:4">
      <c r="A127" s="52">
        <f t="shared" si="22"/>
        <v>35675</v>
      </c>
      <c r="B127" s="4">
        <v>35675</v>
      </c>
      <c r="C127" s="12">
        <f t="shared" si="23"/>
        <v>9</v>
      </c>
      <c r="D127" s="44">
        <v>-132000</v>
      </c>
    </row>
    <row r="128" spans="1:4">
      <c r="A128" s="52">
        <f t="shared" si="22"/>
        <v>35676</v>
      </c>
      <c r="B128" s="4">
        <v>35676</v>
      </c>
      <c r="C128" s="12">
        <f t="shared" si="23"/>
        <v>9</v>
      </c>
      <c r="D128" s="44">
        <v>-317000</v>
      </c>
    </row>
    <row r="129" spans="1:4">
      <c r="A129" s="52">
        <f t="shared" si="22"/>
        <v>35677</v>
      </c>
      <c r="B129" s="4">
        <v>35677</v>
      </c>
      <c r="C129" s="12">
        <f t="shared" si="23"/>
        <v>9</v>
      </c>
      <c r="D129" s="44">
        <v>-504000</v>
      </c>
    </row>
    <row r="130" spans="1:4">
      <c r="A130" s="52">
        <f t="shared" si="22"/>
        <v>35678</v>
      </c>
      <c r="B130" s="4">
        <v>35678</v>
      </c>
      <c r="C130" s="12">
        <f t="shared" si="23"/>
        <v>9</v>
      </c>
      <c r="D130" s="44">
        <v>-495000</v>
      </c>
    </row>
    <row r="131" spans="1:4">
      <c r="A131" s="52">
        <f t="shared" si="22"/>
        <v>35679</v>
      </c>
      <c r="B131" s="4">
        <v>35679</v>
      </c>
      <c r="C131" s="12">
        <f t="shared" si="23"/>
        <v>9</v>
      </c>
      <c r="D131" s="44">
        <v>409000</v>
      </c>
    </row>
    <row r="132" spans="1:4">
      <c r="A132" s="52">
        <f t="shared" ref="A132:A195" si="24">B132</f>
        <v>35680</v>
      </c>
      <c r="B132" s="4">
        <v>35680</v>
      </c>
      <c r="C132" s="12">
        <f t="shared" ref="C132:C195" si="25">IF(B132&lt;&gt;"",MONTH(B132),0)</f>
        <v>9</v>
      </c>
      <c r="D132" s="44">
        <v>246000</v>
      </c>
    </row>
    <row r="133" spans="1:4">
      <c r="A133" s="52">
        <f t="shared" si="24"/>
        <v>35681</v>
      </c>
      <c r="B133" s="4">
        <v>35681</v>
      </c>
      <c r="C133" s="12">
        <f t="shared" si="25"/>
        <v>9</v>
      </c>
      <c r="D133" s="44">
        <v>-329000</v>
      </c>
    </row>
    <row r="134" spans="1:4">
      <c r="A134" s="52">
        <f t="shared" si="24"/>
        <v>35682</v>
      </c>
      <c r="B134" s="4">
        <v>35682</v>
      </c>
      <c r="C134" s="12">
        <f t="shared" si="25"/>
        <v>9</v>
      </c>
      <c r="D134" s="44">
        <v>-401000</v>
      </c>
    </row>
    <row r="135" spans="1:4">
      <c r="A135" s="52">
        <f t="shared" si="24"/>
        <v>35683</v>
      </c>
      <c r="B135" s="4">
        <v>35683</v>
      </c>
      <c r="C135" s="12">
        <f t="shared" si="25"/>
        <v>9</v>
      </c>
      <c r="D135" s="44">
        <v>-396000</v>
      </c>
    </row>
    <row r="136" spans="1:4">
      <c r="A136" s="52">
        <f t="shared" si="24"/>
        <v>35684</v>
      </c>
      <c r="B136" s="4">
        <v>35684</v>
      </c>
      <c r="C136" s="12">
        <f t="shared" si="25"/>
        <v>9</v>
      </c>
      <c r="D136" s="44">
        <v>118000</v>
      </c>
    </row>
    <row r="137" spans="1:4">
      <c r="A137" s="52">
        <f t="shared" si="24"/>
        <v>35685</v>
      </c>
      <c r="B137" s="4">
        <v>35685</v>
      </c>
      <c r="C137" s="12">
        <f t="shared" si="25"/>
        <v>9</v>
      </c>
      <c r="D137" s="44">
        <v>387000</v>
      </c>
    </row>
    <row r="138" spans="1:4">
      <c r="A138" s="52">
        <f t="shared" si="24"/>
        <v>35686</v>
      </c>
      <c r="B138" s="4">
        <v>35686</v>
      </c>
      <c r="C138" s="12">
        <f t="shared" si="25"/>
        <v>9</v>
      </c>
      <c r="D138" s="44">
        <v>648000</v>
      </c>
    </row>
    <row r="139" spans="1:4">
      <c r="A139" s="52">
        <f t="shared" si="24"/>
        <v>35687</v>
      </c>
      <c r="B139" s="4">
        <v>35687</v>
      </c>
      <c r="C139" s="12">
        <f t="shared" si="25"/>
        <v>9</v>
      </c>
      <c r="D139" s="44">
        <v>215000</v>
      </c>
    </row>
    <row r="140" spans="1:4">
      <c r="A140" s="52">
        <f t="shared" si="24"/>
        <v>35688</v>
      </c>
      <c r="B140" s="4">
        <v>35688</v>
      </c>
      <c r="C140" s="12">
        <f t="shared" si="25"/>
        <v>9</v>
      </c>
      <c r="D140" s="44">
        <v>424000</v>
      </c>
    </row>
    <row r="141" spans="1:4">
      <c r="A141" s="52">
        <f t="shared" si="24"/>
        <v>35689</v>
      </c>
      <c r="B141" s="4">
        <v>35689</v>
      </c>
      <c r="C141" s="12">
        <f t="shared" si="25"/>
        <v>9</v>
      </c>
      <c r="D141" s="44">
        <v>483000</v>
      </c>
    </row>
    <row r="142" spans="1:4">
      <c r="A142" s="52">
        <f t="shared" si="24"/>
        <v>35690</v>
      </c>
      <c r="B142" s="4">
        <v>35690</v>
      </c>
      <c r="C142" s="12">
        <f t="shared" si="25"/>
        <v>9</v>
      </c>
      <c r="D142" s="44">
        <v>283000</v>
      </c>
    </row>
    <row r="143" spans="1:4">
      <c r="A143" s="52">
        <f t="shared" si="24"/>
        <v>35691</v>
      </c>
      <c r="B143" s="4">
        <v>35691</v>
      </c>
      <c r="C143" s="12">
        <f t="shared" si="25"/>
        <v>9</v>
      </c>
      <c r="D143" s="44">
        <v>478000</v>
      </c>
    </row>
    <row r="144" spans="1:4">
      <c r="A144" s="52">
        <f t="shared" si="24"/>
        <v>35692</v>
      </c>
      <c r="B144" s="4">
        <v>35692</v>
      </c>
      <c r="C144" s="12">
        <f t="shared" si="25"/>
        <v>9</v>
      </c>
      <c r="D144" s="44">
        <v>604000</v>
      </c>
    </row>
    <row r="145" spans="1:4">
      <c r="A145" s="52">
        <f t="shared" si="24"/>
        <v>35693</v>
      </c>
      <c r="B145" s="4">
        <v>35693</v>
      </c>
      <c r="C145" s="12">
        <f t="shared" si="25"/>
        <v>9</v>
      </c>
      <c r="D145" s="44">
        <v>707000</v>
      </c>
    </row>
    <row r="146" spans="1:4">
      <c r="A146" s="52">
        <f t="shared" si="24"/>
        <v>35694</v>
      </c>
      <c r="B146" s="4">
        <v>35694</v>
      </c>
      <c r="C146" s="12">
        <f t="shared" si="25"/>
        <v>9</v>
      </c>
      <c r="D146" s="44">
        <v>592000</v>
      </c>
    </row>
    <row r="147" spans="1:4">
      <c r="A147" s="52">
        <f t="shared" si="24"/>
        <v>35695</v>
      </c>
      <c r="B147" s="4">
        <v>35695</v>
      </c>
      <c r="C147" s="12">
        <f t="shared" si="25"/>
        <v>9</v>
      </c>
      <c r="D147" s="44">
        <v>109000</v>
      </c>
    </row>
    <row r="148" spans="1:4">
      <c r="A148" s="52">
        <f t="shared" si="24"/>
        <v>35696</v>
      </c>
      <c r="B148" s="4">
        <v>35696</v>
      </c>
      <c r="C148" s="12">
        <f t="shared" si="25"/>
        <v>9</v>
      </c>
      <c r="D148" s="44">
        <v>45000</v>
      </c>
    </row>
    <row r="149" spans="1:4">
      <c r="A149" s="52">
        <f t="shared" si="24"/>
        <v>35697</v>
      </c>
      <c r="B149" s="4">
        <v>35697</v>
      </c>
      <c r="C149" s="12">
        <f t="shared" si="25"/>
        <v>9</v>
      </c>
      <c r="D149" s="44">
        <v>-2000</v>
      </c>
    </row>
    <row r="150" spans="1:4">
      <c r="A150" s="52">
        <f t="shared" si="24"/>
        <v>35698</v>
      </c>
      <c r="B150" s="4">
        <v>35698</v>
      </c>
      <c r="C150" s="12">
        <f t="shared" si="25"/>
        <v>9</v>
      </c>
      <c r="D150" s="44">
        <v>251000</v>
      </c>
    </row>
    <row r="151" spans="1:4">
      <c r="A151" s="52">
        <f t="shared" si="24"/>
        <v>35699</v>
      </c>
      <c r="B151" s="4">
        <v>35699</v>
      </c>
      <c r="C151" s="12">
        <f t="shared" si="25"/>
        <v>9</v>
      </c>
      <c r="D151" s="44">
        <v>524000</v>
      </c>
    </row>
    <row r="152" spans="1:4">
      <c r="A152" s="52">
        <f t="shared" si="24"/>
        <v>35700</v>
      </c>
      <c r="B152" s="4">
        <v>35700</v>
      </c>
      <c r="C152" s="12">
        <f t="shared" si="25"/>
        <v>9</v>
      </c>
      <c r="D152" s="44">
        <v>306000</v>
      </c>
    </row>
    <row r="153" spans="1:4">
      <c r="A153" s="52">
        <f t="shared" si="24"/>
        <v>35701</v>
      </c>
      <c r="B153" s="4">
        <v>35701</v>
      </c>
      <c r="C153" s="12">
        <f t="shared" si="25"/>
        <v>9</v>
      </c>
      <c r="D153" s="44">
        <v>352000</v>
      </c>
    </row>
    <row r="154" spans="1:4">
      <c r="A154" s="52">
        <f t="shared" si="24"/>
        <v>35702</v>
      </c>
      <c r="B154" s="4">
        <v>35702</v>
      </c>
      <c r="C154" s="12">
        <f t="shared" si="25"/>
        <v>9</v>
      </c>
      <c r="D154" s="44">
        <v>-412000</v>
      </c>
    </row>
    <row r="155" spans="1:4">
      <c r="A155" s="52">
        <f t="shared" si="24"/>
        <v>35703</v>
      </c>
      <c r="B155" s="4">
        <v>35703</v>
      </c>
      <c r="C155" s="12">
        <f t="shared" si="25"/>
        <v>9</v>
      </c>
      <c r="D155" s="44">
        <v>-261000</v>
      </c>
    </row>
    <row r="156" spans="1:4">
      <c r="A156" s="52">
        <f t="shared" si="24"/>
        <v>35704</v>
      </c>
      <c r="B156" s="4">
        <v>35704</v>
      </c>
      <c r="C156" s="12">
        <f t="shared" si="25"/>
        <v>10</v>
      </c>
      <c r="D156" s="44">
        <v>-341000</v>
      </c>
    </row>
    <row r="157" spans="1:4">
      <c r="A157" s="52">
        <f t="shared" si="24"/>
        <v>35705</v>
      </c>
      <c r="B157" s="4">
        <v>35705</v>
      </c>
      <c r="C157" s="12">
        <f t="shared" si="25"/>
        <v>10</v>
      </c>
      <c r="D157" s="44">
        <v>-34000</v>
      </c>
    </row>
    <row r="158" spans="1:4">
      <c r="A158" s="52">
        <f t="shared" si="24"/>
        <v>35706</v>
      </c>
      <c r="B158" s="4">
        <v>35706</v>
      </c>
      <c r="C158" s="12">
        <f t="shared" si="25"/>
        <v>10</v>
      </c>
      <c r="D158" s="44">
        <v>210000</v>
      </c>
    </row>
    <row r="159" spans="1:4">
      <c r="A159" s="52">
        <f t="shared" si="24"/>
        <v>35707</v>
      </c>
      <c r="B159" s="4">
        <v>35707</v>
      </c>
      <c r="C159" s="12">
        <f t="shared" si="25"/>
        <v>10</v>
      </c>
      <c r="D159" s="44">
        <v>466000</v>
      </c>
    </row>
    <row r="160" spans="1:4">
      <c r="A160" s="52">
        <f t="shared" si="24"/>
        <v>35708</v>
      </c>
      <c r="B160" s="4">
        <v>35708</v>
      </c>
      <c r="C160" s="12">
        <f t="shared" si="25"/>
        <v>10</v>
      </c>
      <c r="D160" s="44">
        <v>479000</v>
      </c>
    </row>
    <row r="161" spans="1:4">
      <c r="A161" s="52">
        <f t="shared" si="24"/>
        <v>35709</v>
      </c>
      <c r="B161" s="4">
        <v>35709</v>
      </c>
      <c r="C161" s="12">
        <f t="shared" si="25"/>
        <v>10</v>
      </c>
      <c r="D161" s="44">
        <v>197000</v>
      </c>
    </row>
    <row r="162" spans="1:4">
      <c r="A162" s="52">
        <f t="shared" si="24"/>
        <v>35710</v>
      </c>
      <c r="B162" s="4">
        <v>35710</v>
      </c>
      <c r="C162" s="12">
        <f t="shared" si="25"/>
        <v>10</v>
      </c>
      <c r="D162" s="44">
        <v>670000</v>
      </c>
    </row>
    <row r="163" spans="1:4">
      <c r="A163" s="52">
        <f t="shared" si="24"/>
        <v>35711</v>
      </c>
      <c r="B163" s="4">
        <v>35711</v>
      </c>
      <c r="C163" s="12">
        <f t="shared" si="25"/>
        <v>10</v>
      </c>
      <c r="D163" s="44">
        <v>729000</v>
      </c>
    </row>
    <row r="164" spans="1:4">
      <c r="A164" s="52">
        <f t="shared" si="24"/>
        <v>35712</v>
      </c>
      <c r="B164" s="4">
        <v>35712</v>
      </c>
      <c r="C164" s="12">
        <f t="shared" si="25"/>
        <v>10</v>
      </c>
      <c r="D164" s="44">
        <v>615000</v>
      </c>
    </row>
    <row r="165" spans="1:4">
      <c r="A165" s="52">
        <f t="shared" si="24"/>
        <v>35713</v>
      </c>
      <c r="B165" s="4">
        <v>35713</v>
      </c>
      <c r="C165" s="12">
        <f t="shared" si="25"/>
        <v>10</v>
      </c>
      <c r="D165" s="44">
        <v>560000</v>
      </c>
    </row>
    <row r="166" spans="1:4">
      <c r="A166" s="52">
        <f t="shared" si="24"/>
        <v>35714</v>
      </c>
      <c r="B166" s="4">
        <v>35714</v>
      </c>
      <c r="C166" s="12">
        <f t="shared" si="25"/>
        <v>10</v>
      </c>
      <c r="D166" s="44">
        <v>548000</v>
      </c>
    </row>
    <row r="167" spans="1:4">
      <c r="A167" s="52">
        <f t="shared" si="24"/>
        <v>35715</v>
      </c>
      <c r="B167" s="4">
        <v>35715</v>
      </c>
      <c r="C167" s="12">
        <f t="shared" si="25"/>
        <v>10</v>
      </c>
      <c r="D167" s="44">
        <v>532000</v>
      </c>
    </row>
    <row r="168" spans="1:4">
      <c r="A168" s="52">
        <f t="shared" si="24"/>
        <v>35716</v>
      </c>
      <c r="B168" s="4">
        <v>35716</v>
      </c>
      <c r="C168" s="12">
        <f t="shared" si="25"/>
        <v>10</v>
      </c>
      <c r="D168" s="44">
        <v>436000</v>
      </c>
    </row>
    <row r="169" spans="1:4">
      <c r="A169" s="52">
        <f t="shared" si="24"/>
        <v>35717</v>
      </c>
      <c r="B169" s="4">
        <v>35717</v>
      </c>
      <c r="C169" s="12">
        <f t="shared" si="25"/>
        <v>10</v>
      </c>
      <c r="D169" s="44">
        <v>477000</v>
      </c>
    </row>
    <row r="170" spans="1:4">
      <c r="A170" s="52">
        <f t="shared" si="24"/>
        <v>35718</v>
      </c>
      <c r="B170" s="4">
        <v>35718</v>
      </c>
      <c r="C170" s="12">
        <f t="shared" si="25"/>
        <v>10</v>
      </c>
      <c r="D170" s="44">
        <v>326000</v>
      </c>
    </row>
    <row r="171" spans="1:4">
      <c r="A171" s="52">
        <f t="shared" si="24"/>
        <v>35719</v>
      </c>
      <c r="B171" s="4">
        <v>35719</v>
      </c>
      <c r="C171" s="12">
        <f t="shared" si="25"/>
        <v>10</v>
      </c>
      <c r="D171" s="44">
        <v>177000</v>
      </c>
    </row>
    <row r="172" spans="1:4">
      <c r="A172" s="52">
        <f t="shared" si="24"/>
        <v>35720</v>
      </c>
      <c r="B172" s="4">
        <v>35720</v>
      </c>
      <c r="C172" s="12">
        <f t="shared" si="25"/>
        <v>10</v>
      </c>
      <c r="D172" s="44">
        <v>444000</v>
      </c>
    </row>
    <row r="173" spans="1:4">
      <c r="A173" s="52">
        <f t="shared" si="24"/>
        <v>35721</v>
      </c>
      <c r="B173" s="4">
        <v>35721</v>
      </c>
      <c r="C173" s="12">
        <f t="shared" si="25"/>
        <v>10</v>
      </c>
      <c r="D173" s="44">
        <v>217000</v>
      </c>
    </row>
    <row r="174" spans="1:4">
      <c r="A174" s="52">
        <f t="shared" si="24"/>
        <v>35722</v>
      </c>
      <c r="B174" s="4">
        <v>35722</v>
      </c>
      <c r="C174" s="12">
        <f t="shared" si="25"/>
        <v>10</v>
      </c>
      <c r="D174" s="44">
        <v>438000</v>
      </c>
    </row>
    <row r="175" spans="1:4">
      <c r="A175" s="52">
        <f t="shared" si="24"/>
        <v>35723</v>
      </c>
      <c r="B175" s="4">
        <v>35723</v>
      </c>
      <c r="C175" s="12">
        <f t="shared" si="25"/>
        <v>10</v>
      </c>
      <c r="D175" s="44">
        <v>299000</v>
      </c>
    </row>
    <row r="176" spans="1:4">
      <c r="A176" s="52">
        <f t="shared" si="24"/>
        <v>35724</v>
      </c>
      <c r="B176" s="4">
        <v>35724</v>
      </c>
      <c r="C176" s="12">
        <f t="shared" si="25"/>
        <v>10</v>
      </c>
      <c r="D176" s="44">
        <v>228000</v>
      </c>
    </row>
    <row r="177" spans="1:4">
      <c r="A177" s="52">
        <f t="shared" si="24"/>
        <v>35725</v>
      </c>
      <c r="B177" s="4">
        <v>35725</v>
      </c>
      <c r="C177" s="12">
        <f t="shared" si="25"/>
        <v>10</v>
      </c>
      <c r="D177" s="44">
        <v>229000</v>
      </c>
    </row>
    <row r="178" spans="1:4">
      <c r="A178" s="52">
        <f t="shared" si="24"/>
        <v>35726</v>
      </c>
      <c r="B178" s="4">
        <v>35726</v>
      </c>
      <c r="C178" s="12">
        <f t="shared" si="25"/>
        <v>10</v>
      </c>
      <c r="D178" s="44">
        <v>406000</v>
      </c>
    </row>
    <row r="179" spans="1:4">
      <c r="A179" s="52">
        <f t="shared" si="24"/>
        <v>35727</v>
      </c>
      <c r="B179" s="4">
        <v>35727</v>
      </c>
      <c r="C179" s="12">
        <f t="shared" si="25"/>
        <v>10</v>
      </c>
      <c r="D179" s="44">
        <v>314000</v>
      </c>
    </row>
    <row r="180" spans="1:4">
      <c r="A180" s="52">
        <f t="shared" si="24"/>
        <v>35728</v>
      </c>
      <c r="B180" s="4">
        <v>35728</v>
      </c>
      <c r="C180" s="12">
        <f t="shared" si="25"/>
        <v>10</v>
      </c>
      <c r="D180" s="44">
        <v>33000</v>
      </c>
    </row>
    <row r="181" spans="1:4">
      <c r="A181" s="52">
        <f t="shared" si="24"/>
        <v>35729</v>
      </c>
      <c r="B181" s="4">
        <v>35729</v>
      </c>
      <c r="C181" s="12">
        <f t="shared" si="25"/>
        <v>10</v>
      </c>
      <c r="D181" s="44">
        <v>19000</v>
      </c>
    </row>
    <row r="182" spans="1:4">
      <c r="A182" s="52">
        <f t="shared" si="24"/>
        <v>35730</v>
      </c>
      <c r="B182" s="4">
        <v>35730</v>
      </c>
      <c r="C182" s="12">
        <f t="shared" si="25"/>
        <v>10</v>
      </c>
      <c r="D182" s="44">
        <v>-159000</v>
      </c>
    </row>
    <row r="183" spans="1:4">
      <c r="A183" s="52">
        <f t="shared" si="24"/>
        <v>35731</v>
      </c>
      <c r="B183" s="4">
        <v>35731</v>
      </c>
      <c r="C183" s="12">
        <f t="shared" si="25"/>
        <v>10</v>
      </c>
      <c r="D183" s="44">
        <v>-32000</v>
      </c>
    </row>
    <row r="184" spans="1:4">
      <c r="A184" s="52">
        <f t="shared" si="24"/>
        <v>35732</v>
      </c>
      <c r="B184" s="4">
        <v>35732</v>
      </c>
      <c r="C184" s="12">
        <f t="shared" si="25"/>
        <v>10</v>
      </c>
      <c r="D184" s="44">
        <v>335000</v>
      </c>
    </row>
    <row r="185" spans="1:4">
      <c r="A185" s="52">
        <f t="shared" si="24"/>
        <v>35733</v>
      </c>
      <c r="B185" s="4">
        <v>35733</v>
      </c>
      <c r="C185" s="12">
        <f t="shared" si="25"/>
        <v>10</v>
      </c>
      <c r="D185" s="44">
        <v>520000</v>
      </c>
    </row>
    <row r="186" spans="1:4">
      <c r="A186" s="52">
        <f t="shared" si="24"/>
        <v>35734</v>
      </c>
      <c r="B186" s="4">
        <v>35734</v>
      </c>
      <c r="C186" s="12">
        <f t="shared" si="25"/>
        <v>10</v>
      </c>
      <c r="D186" s="44">
        <v>582000</v>
      </c>
    </row>
    <row r="187" spans="1:4">
      <c r="A187" s="52">
        <f t="shared" si="24"/>
        <v>35735</v>
      </c>
      <c r="B187" s="4">
        <v>35735</v>
      </c>
      <c r="C187" s="12">
        <f t="shared" si="25"/>
        <v>11</v>
      </c>
      <c r="D187" s="44">
        <v>306000</v>
      </c>
    </row>
    <row r="188" spans="1:4">
      <c r="A188" s="52">
        <f t="shared" si="24"/>
        <v>35736</v>
      </c>
      <c r="B188" s="4">
        <v>35736</v>
      </c>
      <c r="C188" s="12">
        <f t="shared" si="25"/>
        <v>11</v>
      </c>
      <c r="D188" s="44">
        <v>342000</v>
      </c>
    </row>
    <row r="189" spans="1:4">
      <c r="A189" s="52">
        <f t="shared" si="24"/>
        <v>35737</v>
      </c>
      <c r="B189" s="4">
        <v>35737</v>
      </c>
      <c r="C189" s="12">
        <f t="shared" si="25"/>
        <v>11</v>
      </c>
      <c r="D189" s="44">
        <v>221000</v>
      </c>
    </row>
    <row r="190" spans="1:4">
      <c r="A190" s="52">
        <f t="shared" si="24"/>
        <v>35738</v>
      </c>
      <c r="B190" s="4">
        <v>35738</v>
      </c>
      <c r="C190" s="12">
        <f t="shared" si="25"/>
        <v>11</v>
      </c>
      <c r="D190" s="44">
        <v>339000</v>
      </c>
    </row>
    <row r="191" spans="1:4">
      <c r="A191" s="52">
        <f t="shared" si="24"/>
        <v>35739</v>
      </c>
      <c r="B191" s="4">
        <v>35739</v>
      </c>
      <c r="C191" s="12">
        <f t="shared" si="25"/>
        <v>11</v>
      </c>
      <c r="D191" s="44">
        <v>62000</v>
      </c>
    </row>
    <row r="192" spans="1:4">
      <c r="A192" s="52">
        <f t="shared" si="24"/>
        <v>35740</v>
      </c>
      <c r="B192" s="4">
        <v>35740</v>
      </c>
      <c r="C192" s="12">
        <f t="shared" si="25"/>
        <v>11</v>
      </c>
      <c r="D192" s="44">
        <v>160000</v>
      </c>
    </row>
    <row r="193" spans="1:4">
      <c r="A193" s="52">
        <f t="shared" si="24"/>
        <v>35741</v>
      </c>
      <c r="B193" s="4">
        <v>35741</v>
      </c>
      <c r="C193" s="12">
        <f t="shared" si="25"/>
        <v>11</v>
      </c>
      <c r="D193" s="44">
        <v>269000</v>
      </c>
    </row>
    <row r="194" spans="1:4">
      <c r="A194" s="52">
        <f t="shared" si="24"/>
        <v>35742</v>
      </c>
      <c r="B194" s="4">
        <v>35742</v>
      </c>
      <c r="C194" s="12">
        <f t="shared" si="25"/>
        <v>11</v>
      </c>
      <c r="D194" s="44">
        <v>409000</v>
      </c>
    </row>
    <row r="195" spans="1:4">
      <c r="A195" s="52">
        <f t="shared" si="24"/>
        <v>35743</v>
      </c>
      <c r="B195" s="4">
        <v>35743</v>
      </c>
      <c r="C195" s="12">
        <f t="shared" si="25"/>
        <v>11</v>
      </c>
      <c r="D195" s="44">
        <v>338000</v>
      </c>
    </row>
    <row r="196" spans="1:4">
      <c r="A196" s="52">
        <f t="shared" ref="A196:A260" si="26">B196</f>
        <v>35744</v>
      </c>
      <c r="B196" s="4">
        <v>35744</v>
      </c>
      <c r="C196" s="12">
        <f t="shared" ref="C196:C260" si="27">IF(B196&lt;&gt;"",MONTH(B196),0)</f>
        <v>11</v>
      </c>
      <c r="D196" s="44">
        <v>37000</v>
      </c>
    </row>
    <row r="197" spans="1:4">
      <c r="A197" s="52">
        <f t="shared" si="26"/>
        <v>35745</v>
      </c>
      <c r="B197" s="4">
        <v>35745</v>
      </c>
      <c r="C197" s="12">
        <f t="shared" si="27"/>
        <v>11</v>
      </c>
      <c r="D197" s="44">
        <v>-85000</v>
      </c>
    </row>
    <row r="198" spans="1:4">
      <c r="A198" s="52">
        <f t="shared" si="26"/>
        <v>35746</v>
      </c>
      <c r="B198" s="4">
        <v>35746</v>
      </c>
      <c r="C198" s="12">
        <f t="shared" si="27"/>
        <v>11</v>
      </c>
      <c r="D198" s="44">
        <v>103000</v>
      </c>
    </row>
    <row r="199" spans="1:4">
      <c r="A199" s="52">
        <f t="shared" si="26"/>
        <v>35747</v>
      </c>
      <c r="B199" s="4">
        <v>35747</v>
      </c>
      <c r="C199" s="12">
        <f t="shared" si="27"/>
        <v>11</v>
      </c>
      <c r="D199" s="44">
        <v>-371000</v>
      </c>
    </row>
    <row r="200" spans="1:4">
      <c r="A200" s="52">
        <f t="shared" si="26"/>
        <v>35748</v>
      </c>
      <c r="B200" s="4">
        <v>35748</v>
      </c>
      <c r="C200" s="12">
        <f t="shared" si="27"/>
        <v>11</v>
      </c>
      <c r="D200" s="44">
        <v>-223000</v>
      </c>
    </row>
    <row r="201" spans="1:4">
      <c r="A201" s="52">
        <f t="shared" si="26"/>
        <v>35749</v>
      </c>
      <c r="B201" s="4">
        <v>35749</v>
      </c>
      <c r="C201" s="12">
        <f t="shared" si="27"/>
        <v>11</v>
      </c>
      <c r="D201" s="44">
        <v>-142000</v>
      </c>
    </row>
    <row r="202" spans="1:4">
      <c r="A202" s="52">
        <f t="shared" si="26"/>
        <v>35750</v>
      </c>
      <c r="B202" s="4">
        <v>35750</v>
      </c>
      <c r="C202" s="12">
        <f t="shared" si="27"/>
        <v>11</v>
      </c>
      <c r="D202" s="44">
        <v>-258000</v>
      </c>
    </row>
    <row r="203" spans="1:4">
      <c r="A203" s="52">
        <f t="shared" si="26"/>
        <v>35751</v>
      </c>
      <c r="B203" s="4">
        <v>35751</v>
      </c>
      <c r="C203" s="12">
        <f t="shared" si="27"/>
        <v>11</v>
      </c>
      <c r="D203" s="44">
        <v>-430000</v>
      </c>
    </row>
    <row r="204" spans="1:4">
      <c r="A204" s="52">
        <f t="shared" si="26"/>
        <v>35752</v>
      </c>
      <c r="B204" s="4">
        <v>35752</v>
      </c>
      <c r="C204" s="12">
        <f t="shared" si="27"/>
        <v>11</v>
      </c>
      <c r="D204" s="44">
        <v>-273000</v>
      </c>
    </row>
    <row r="205" spans="1:4">
      <c r="A205" s="52">
        <f t="shared" si="26"/>
        <v>35753</v>
      </c>
      <c r="B205" s="4">
        <v>35753</v>
      </c>
      <c r="C205" s="12">
        <f t="shared" si="27"/>
        <v>11</v>
      </c>
      <c r="D205" s="44">
        <v>-366000</v>
      </c>
    </row>
    <row r="206" spans="1:4">
      <c r="A206" s="52">
        <f t="shared" si="26"/>
        <v>35754</v>
      </c>
      <c r="B206" s="4">
        <v>35754</v>
      </c>
      <c r="C206" s="12">
        <f t="shared" si="27"/>
        <v>11</v>
      </c>
      <c r="D206" s="44">
        <v>-96000</v>
      </c>
    </row>
    <row r="207" spans="1:4">
      <c r="A207" s="52">
        <f t="shared" si="26"/>
        <v>35755</v>
      </c>
      <c r="B207" s="4">
        <v>35755</v>
      </c>
      <c r="C207" s="12">
        <f t="shared" si="27"/>
        <v>11</v>
      </c>
      <c r="D207" s="44">
        <v>-76000</v>
      </c>
    </row>
    <row r="208" spans="1:4">
      <c r="A208" s="52">
        <f t="shared" si="26"/>
        <v>35756</v>
      </c>
      <c r="B208" s="4">
        <v>35756</v>
      </c>
      <c r="C208" s="12">
        <f t="shared" si="27"/>
        <v>11</v>
      </c>
      <c r="D208" s="44">
        <v>129000</v>
      </c>
    </row>
    <row r="209" spans="1:4">
      <c r="A209" s="52">
        <f t="shared" si="26"/>
        <v>35757</v>
      </c>
      <c r="B209" s="4">
        <v>35757</v>
      </c>
      <c r="C209" s="12">
        <f t="shared" si="27"/>
        <v>11</v>
      </c>
      <c r="D209" s="44">
        <v>-47000</v>
      </c>
    </row>
    <row r="210" spans="1:4">
      <c r="A210" s="52">
        <f t="shared" si="26"/>
        <v>35758</v>
      </c>
      <c r="B210" s="4">
        <v>35758</v>
      </c>
      <c r="C210" s="12">
        <f t="shared" si="27"/>
        <v>11</v>
      </c>
      <c r="D210" s="44">
        <v>-263000</v>
      </c>
    </row>
    <row r="211" spans="1:4">
      <c r="A211" s="52">
        <f t="shared" si="26"/>
        <v>35759</v>
      </c>
      <c r="B211" s="4">
        <v>35759</v>
      </c>
      <c r="C211" s="12">
        <f t="shared" si="27"/>
        <v>11</v>
      </c>
      <c r="D211" s="44">
        <v>-194000</v>
      </c>
    </row>
    <row r="212" spans="1:4">
      <c r="A212" s="52">
        <f t="shared" si="26"/>
        <v>35760</v>
      </c>
      <c r="B212" s="4">
        <v>35760</v>
      </c>
      <c r="C212" s="12">
        <f t="shared" si="27"/>
        <v>11</v>
      </c>
      <c r="D212" s="44">
        <v>-310000</v>
      </c>
    </row>
    <row r="213" spans="1:4">
      <c r="A213" s="52">
        <f t="shared" si="26"/>
        <v>35761</v>
      </c>
      <c r="B213" s="4">
        <v>35761</v>
      </c>
      <c r="C213" s="12">
        <f t="shared" si="27"/>
        <v>11</v>
      </c>
      <c r="D213" s="44">
        <v>-143000</v>
      </c>
    </row>
    <row r="214" spans="1:4">
      <c r="A214" s="52">
        <f t="shared" si="26"/>
        <v>35762</v>
      </c>
      <c r="B214" s="4">
        <v>35762</v>
      </c>
      <c r="C214" s="12">
        <f t="shared" si="27"/>
        <v>11</v>
      </c>
      <c r="D214" s="44">
        <v>-81000</v>
      </c>
    </row>
    <row r="215" spans="1:4">
      <c r="A215" s="52">
        <f t="shared" si="26"/>
        <v>35763</v>
      </c>
      <c r="B215" s="4">
        <v>35763</v>
      </c>
      <c r="C215" s="12">
        <f t="shared" si="27"/>
        <v>11</v>
      </c>
      <c r="D215" s="44">
        <v>-102000</v>
      </c>
    </row>
    <row r="216" spans="1:4">
      <c r="A216" s="52">
        <f t="shared" si="26"/>
        <v>35764</v>
      </c>
      <c r="B216" s="4">
        <v>35764</v>
      </c>
      <c r="C216" s="12">
        <f t="shared" si="27"/>
        <v>11</v>
      </c>
      <c r="D216" s="44">
        <v>-303000</v>
      </c>
    </row>
    <row r="217" spans="1:4">
      <c r="A217" s="52">
        <f t="shared" si="26"/>
        <v>35765</v>
      </c>
      <c r="B217" s="4">
        <v>35765</v>
      </c>
      <c r="C217" s="12">
        <f t="shared" si="27"/>
        <v>12</v>
      </c>
      <c r="D217" s="44">
        <v>-714000</v>
      </c>
    </row>
    <row r="218" spans="1:4">
      <c r="A218" s="52">
        <f t="shared" si="26"/>
        <v>35766</v>
      </c>
      <c r="B218" s="4">
        <v>35766</v>
      </c>
      <c r="C218" s="12">
        <f t="shared" si="27"/>
        <v>12</v>
      </c>
      <c r="D218" s="44">
        <v>-685000</v>
      </c>
    </row>
    <row r="219" spans="1:4">
      <c r="A219" s="52">
        <f t="shared" si="26"/>
        <v>35767</v>
      </c>
      <c r="B219" s="4">
        <v>35767</v>
      </c>
      <c r="C219" s="12">
        <f t="shared" si="27"/>
        <v>12</v>
      </c>
      <c r="D219" s="44">
        <v>-814000</v>
      </c>
    </row>
    <row r="220" spans="1:4">
      <c r="A220" s="52">
        <f t="shared" si="26"/>
        <v>35768</v>
      </c>
      <c r="B220" s="4">
        <v>35768</v>
      </c>
      <c r="C220" s="12">
        <f t="shared" si="27"/>
        <v>12</v>
      </c>
      <c r="D220" s="44">
        <v>-923000</v>
      </c>
    </row>
    <row r="221" spans="1:4">
      <c r="A221" s="52">
        <f t="shared" si="26"/>
        <v>35769</v>
      </c>
      <c r="B221" s="4">
        <v>35769</v>
      </c>
      <c r="C221" s="12">
        <f t="shared" si="27"/>
        <v>12</v>
      </c>
      <c r="D221" s="44">
        <v>-1000000</v>
      </c>
    </row>
    <row r="222" spans="1:4">
      <c r="A222" s="52">
        <f t="shared" si="26"/>
        <v>35770</v>
      </c>
      <c r="B222" s="4">
        <v>35770</v>
      </c>
      <c r="C222" s="12">
        <f t="shared" si="27"/>
        <v>12</v>
      </c>
      <c r="D222" s="44">
        <v>-687000</v>
      </c>
    </row>
    <row r="223" spans="1:4">
      <c r="A223" s="52">
        <f t="shared" si="26"/>
        <v>35771</v>
      </c>
      <c r="B223" s="4">
        <v>35771</v>
      </c>
      <c r="C223" s="12">
        <f t="shared" si="27"/>
        <v>12</v>
      </c>
      <c r="D223" s="44">
        <v>-688000</v>
      </c>
    </row>
    <row r="224" spans="1:4">
      <c r="A224" s="52">
        <f t="shared" si="26"/>
        <v>35772</v>
      </c>
      <c r="B224" s="4">
        <v>35772</v>
      </c>
      <c r="C224" s="12">
        <f t="shared" si="27"/>
        <v>12</v>
      </c>
      <c r="D224" s="44">
        <v>-1274000</v>
      </c>
    </row>
    <row r="225" spans="1:4">
      <c r="A225" s="52">
        <f t="shared" si="26"/>
        <v>35773</v>
      </c>
      <c r="B225" s="4">
        <v>35773</v>
      </c>
      <c r="C225" s="12">
        <f t="shared" si="27"/>
        <v>12</v>
      </c>
      <c r="D225" s="44">
        <v>-1933000</v>
      </c>
    </row>
    <row r="226" spans="1:4">
      <c r="A226" s="52">
        <f t="shared" si="26"/>
        <v>35774</v>
      </c>
      <c r="B226" s="4">
        <v>35774</v>
      </c>
      <c r="C226" s="12">
        <f t="shared" si="27"/>
        <v>12</v>
      </c>
      <c r="D226" s="44">
        <v>-1802000</v>
      </c>
    </row>
    <row r="227" spans="1:4">
      <c r="A227" s="52">
        <f t="shared" si="26"/>
        <v>35775</v>
      </c>
      <c r="B227" s="4">
        <v>35775</v>
      </c>
      <c r="C227" s="12">
        <f t="shared" si="27"/>
        <v>12</v>
      </c>
      <c r="D227" s="44">
        <v>-2006000</v>
      </c>
    </row>
    <row r="228" spans="1:4">
      <c r="A228" s="52">
        <f t="shared" si="26"/>
        <v>35776</v>
      </c>
      <c r="B228" s="4">
        <v>35776</v>
      </c>
      <c r="C228" s="12">
        <f t="shared" si="27"/>
        <v>12</v>
      </c>
      <c r="D228" s="44">
        <v>-1747000</v>
      </c>
    </row>
    <row r="229" spans="1:4">
      <c r="A229" s="52">
        <f t="shared" si="26"/>
        <v>35777</v>
      </c>
      <c r="B229" s="4">
        <v>35777</v>
      </c>
      <c r="C229" s="12">
        <f t="shared" si="27"/>
        <v>12</v>
      </c>
      <c r="D229" s="44">
        <v>-1184000</v>
      </c>
    </row>
    <row r="230" spans="1:4">
      <c r="A230" s="52">
        <f t="shared" si="26"/>
        <v>35778</v>
      </c>
      <c r="B230" s="4">
        <v>35778</v>
      </c>
      <c r="C230" s="12">
        <f t="shared" si="27"/>
        <v>12</v>
      </c>
      <c r="D230" s="44">
        <v>-1120000</v>
      </c>
    </row>
    <row r="231" spans="1:4">
      <c r="A231" s="52">
        <f t="shared" si="26"/>
        <v>35779</v>
      </c>
      <c r="B231" s="4">
        <v>35779</v>
      </c>
      <c r="C231" s="12">
        <f t="shared" si="27"/>
        <v>12</v>
      </c>
      <c r="D231" s="44">
        <v>-1179000</v>
      </c>
    </row>
    <row r="232" spans="1:4">
      <c r="A232" s="52">
        <f t="shared" si="26"/>
        <v>35780</v>
      </c>
      <c r="B232" s="4">
        <v>35780</v>
      </c>
      <c r="C232" s="12">
        <f t="shared" si="27"/>
        <v>12</v>
      </c>
      <c r="D232" s="44">
        <v>-1186000</v>
      </c>
    </row>
    <row r="233" spans="1:4">
      <c r="A233" s="52">
        <f t="shared" si="26"/>
        <v>35781</v>
      </c>
      <c r="B233" s="4">
        <v>35781</v>
      </c>
      <c r="C233" s="12">
        <f t="shared" si="27"/>
        <v>12</v>
      </c>
      <c r="D233" s="44">
        <v>-1185000</v>
      </c>
    </row>
    <row r="234" spans="1:4">
      <c r="A234" s="52">
        <f t="shared" si="26"/>
        <v>35782</v>
      </c>
      <c r="B234" s="4">
        <v>35782</v>
      </c>
      <c r="C234" s="12">
        <f t="shared" si="27"/>
        <v>12</v>
      </c>
      <c r="D234" s="44">
        <v>-1562000</v>
      </c>
    </row>
    <row r="235" spans="1:4">
      <c r="A235" s="52">
        <f t="shared" si="26"/>
        <v>35783</v>
      </c>
      <c r="B235" s="4">
        <v>35783</v>
      </c>
      <c r="C235" s="12">
        <f t="shared" si="27"/>
        <v>12</v>
      </c>
      <c r="D235" s="44">
        <v>-1279000</v>
      </c>
    </row>
    <row r="236" spans="1:4">
      <c r="A236" s="52">
        <f t="shared" si="26"/>
        <v>35784</v>
      </c>
      <c r="B236" s="4">
        <v>35784</v>
      </c>
      <c r="C236" s="12">
        <f t="shared" si="27"/>
        <v>12</v>
      </c>
      <c r="D236" s="44">
        <v>-1284000</v>
      </c>
    </row>
    <row r="237" spans="1:4">
      <c r="A237" s="52">
        <f t="shared" si="26"/>
        <v>35785</v>
      </c>
      <c r="B237" s="4">
        <v>35785</v>
      </c>
      <c r="C237" s="12">
        <f t="shared" si="27"/>
        <v>12</v>
      </c>
      <c r="D237" s="44">
        <v>-1562000</v>
      </c>
    </row>
    <row r="238" spans="1:4">
      <c r="A238" s="52">
        <f t="shared" si="26"/>
        <v>35786</v>
      </c>
      <c r="B238" s="4">
        <v>35786</v>
      </c>
      <c r="C238" s="12">
        <f t="shared" si="27"/>
        <v>12</v>
      </c>
      <c r="D238" s="44">
        <v>-1983000</v>
      </c>
    </row>
    <row r="239" spans="1:4">
      <c r="A239" s="52">
        <f t="shared" si="26"/>
        <v>35787</v>
      </c>
      <c r="B239" s="4">
        <v>35787</v>
      </c>
      <c r="C239" s="12">
        <f t="shared" si="27"/>
        <v>12</v>
      </c>
      <c r="D239" s="44">
        <v>-1740000</v>
      </c>
    </row>
    <row r="240" spans="1:4">
      <c r="A240" s="52">
        <f t="shared" si="26"/>
        <v>35788</v>
      </c>
      <c r="B240" s="4">
        <v>35788</v>
      </c>
      <c r="C240" s="12">
        <f t="shared" si="27"/>
        <v>12</v>
      </c>
      <c r="D240" s="44">
        <v>-1375000</v>
      </c>
    </row>
    <row r="241" spans="1:4">
      <c r="A241" s="52">
        <f t="shared" si="26"/>
        <v>35789</v>
      </c>
      <c r="B241" s="4">
        <v>35789</v>
      </c>
      <c r="C241" s="12">
        <f t="shared" si="27"/>
        <v>12</v>
      </c>
      <c r="D241" s="44">
        <v>-1228000</v>
      </c>
    </row>
    <row r="242" spans="1:4">
      <c r="A242" s="52">
        <f t="shared" si="26"/>
        <v>35790</v>
      </c>
      <c r="B242" s="4">
        <v>35790</v>
      </c>
      <c r="C242" s="12">
        <f t="shared" si="27"/>
        <v>12</v>
      </c>
      <c r="D242" s="44">
        <v>-1516000</v>
      </c>
    </row>
    <row r="243" spans="1:4">
      <c r="A243" s="52">
        <f t="shared" si="26"/>
        <v>35791</v>
      </c>
      <c r="B243" s="4">
        <v>35791</v>
      </c>
      <c r="C243" s="12">
        <f t="shared" si="27"/>
        <v>12</v>
      </c>
      <c r="D243" s="44">
        <v>-1219000</v>
      </c>
    </row>
    <row r="244" spans="1:4">
      <c r="A244" s="52">
        <f t="shared" si="26"/>
        <v>35792</v>
      </c>
      <c r="B244" s="4">
        <v>35792</v>
      </c>
      <c r="C244" s="12">
        <f t="shared" si="27"/>
        <v>12</v>
      </c>
      <c r="D244" s="44">
        <v>-943000</v>
      </c>
    </row>
    <row r="245" spans="1:4">
      <c r="A245" s="52">
        <f t="shared" si="26"/>
        <v>35793</v>
      </c>
      <c r="B245" s="4">
        <v>35793</v>
      </c>
      <c r="C245" s="12">
        <f t="shared" si="27"/>
        <v>12</v>
      </c>
      <c r="D245" s="44">
        <v>-833000</v>
      </c>
    </row>
    <row r="246" spans="1:4">
      <c r="A246" s="52">
        <f t="shared" si="26"/>
        <v>35794</v>
      </c>
      <c r="B246" s="4">
        <v>35794</v>
      </c>
      <c r="C246" s="12">
        <f t="shared" si="27"/>
        <v>12</v>
      </c>
      <c r="D246" s="44">
        <v>-569000</v>
      </c>
    </row>
    <row r="247" spans="1:4">
      <c r="A247" s="52">
        <f t="shared" si="26"/>
        <v>35795</v>
      </c>
      <c r="B247" s="4">
        <v>35795</v>
      </c>
      <c r="C247" s="12">
        <f t="shared" si="27"/>
        <v>12</v>
      </c>
      <c r="D247" s="44">
        <v>-277000</v>
      </c>
    </row>
    <row r="248" spans="1:4">
      <c r="A248" s="51" t="s">
        <v>1</v>
      </c>
      <c r="B248" s="8" t="s">
        <v>2</v>
      </c>
      <c r="C248" s="8" t="s">
        <v>14</v>
      </c>
      <c r="D248" s="50" t="s">
        <v>11</v>
      </c>
    </row>
    <row r="249" spans="1:4">
      <c r="A249" s="52">
        <f t="shared" si="26"/>
        <v>35796</v>
      </c>
      <c r="B249" s="4">
        <v>35796</v>
      </c>
      <c r="C249" s="12">
        <f t="shared" si="27"/>
        <v>1</v>
      </c>
      <c r="D249" s="44">
        <v>79000</v>
      </c>
    </row>
    <row r="250" spans="1:4">
      <c r="A250" s="52">
        <f t="shared" si="26"/>
        <v>35797</v>
      </c>
      <c r="B250" s="4">
        <v>35797</v>
      </c>
      <c r="C250" s="12">
        <f t="shared" si="27"/>
        <v>1</v>
      </c>
      <c r="D250" s="44">
        <v>82000</v>
      </c>
    </row>
    <row r="251" spans="1:4">
      <c r="A251" s="52">
        <f t="shared" si="26"/>
        <v>35798</v>
      </c>
      <c r="B251" s="4">
        <v>35798</v>
      </c>
      <c r="C251" s="12">
        <f t="shared" si="27"/>
        <v>1</v>
      </c>
      <c r="D251" s="44">
        <v>-11000</v>
      </c>
    </row>
    <row r="252" spans="1:4">
      <c r="A252" s="52">
        <f t="shared" si="26"/>
        <v>35799</v>
      </c>
      <c r="B252" s="4">
        <v>35799</v>
      </c>
      <c r="C252" s="12">
        <f t="shared" si="27"/>
        <v>1</v>
      </c>
      <c r="D252" s="44">
        <v>-930000</v>
      </c>
    </row>
    <row r="253" spans="1:4">
      <c r="A253" s="52">
        <f t="shared" si="26"/>
        <v>35800</v>
      </c>
      <c r="B253" s="4">
        <v>35800</v>
      </c>
      <c r="C253" s="12">
        <f t="shared" si="27"/>
        <v>1</v>
      </c>
      <c r="D253" s="44">
        <v>-1357000</v>
      </c>
    </row>
    <row r="254" spans="1:4">
      <c r="A254" s="52">
        <f t="shared" si="26"/>
        <v>35801</v>
      </c>
      <c r="B254" s="4">
        <v>35801</v>
      </c>
      <c r="C254" s="12">
        <f t="shared" si="27"/>
        <v>1</v>
      </c>
      <c r="D254" s="44">
        <v>-1649000</v>
      </c>
    </row>
    <row r="255" spans="1:4">
      <c r="A255" s="52">
        <f t="shared" si="26"/>
        <v>35802</v>
      </c>
      <c r="B255" s="4">
        <v>35802</v>
      </c>
      <c r="C255" s="12">
        <f t="shared" si="27"/>
        <v>1</v>
      </c>
      <c r="D255" s="44">
        <v>-1308000</v>
      </c>
    </row>
    <row r="256" spans="1:4">
      <c r="A256" s="52">
        <f t="shared" si="26"/>
        <v>35803</v>
      </c>
      <c r="B256" s="4">
        <v>35803</v>
      </c>
      <c r="C256" s="12">
        <f t="shared" si="27"/>
        <v>1</v>
      </c>
      <c r="D256" s="44">
        <v>-705000</v>
      </c>
    </row>
    <row r="257" spans="1:4">
      <c r="A257" s="52">
        <f t="shared" si="26"/>
        <v>35804</v>
      </c>
      <c r="B257" s="4">
        <v>35804</v>
      </c>
      <c r="C257" s="12">
        <f t="shared" si="27"/>
        <v>1</v>
      </c>
      <c r="D257" s="44">
        <v>-894000</v>
      </c>
    </row>
    <row r="258" spans="1:4">
      <c r="A258" s="52">
        <f t="shared" si="26"/>
        <v>35805</v>
      </c>
      <c r="B258" s="4">
        <v>35805</v>
      </c>
      <c r="C258" s="12">
        <f t="shared" si="27"/>
        <v>1</v>
      </c>
      <c r="D258" s="44">
        <v>-555000</v>
      </c>
    </row>
    <row r="259" spans="1:4">
      <c r="A259" s="52">
        <f t="shared" si="26"/>
        <v>35806</v>
      </c>
      <c r="B259" s="4">
        <v>35806</v>
      </c>
      <c r="C259" s="12">
        <f t="shared" si="27"/>
        <v>1</v>
      </c>
      <c r="D259" s="44">
        <v>-425000</v>
      </c>
    </row>
    <row r="260" spans="1:4">
      <c r="A260" s="52">
        <f t="shared" si="26"/>
        <v>35807</v>
      </c>
      <c r="B260" s="4">
        <v>35807</v>
      </c>
      <c r="C260" s="12">
        <f t="shared" si="27"/>
        <v>1</v>
      </c>
      <c r="D260" s="44">
        <v>-993000</v>
      </c>
    </row>
    <row r="261" spans="1:4">
      <c r="A261" s="52">
        <f t="shared" ref="A261:A324" si="28">B261</f>
        <v>35808</v>
      </c>
      <c r="B261" s="4">
        <v>35808</v>
      </c>
      <c r="C261" s="12">
        <f t="shared" ref="C261:C324" si="29">IF(B261&lt;&gt;"",MONTH(B261),0)</f>
        <v>1</v>
      </c>
      <c r="D261" s="44">
        <v>-590000</v>
      </c>
    </row>
    <row r="262" spans="1:4">
      <c r="A262" s="52">
        <f t="shared" si="28"/>
        <v>35809</v>
      </c>
      <c r="B262" s="4">
        <v>35809</v>
      </c>
      <c r="C262" s="12">
        <f t="shared" si="29"/>
        <v>1</v>
      </c>
      <c r="D262" s="44">
        <v>-651000</v>
      </c>
    </row>
    <row r="263" spans="1:4">
      <c r="A263" s="52">
        <f t="shared" si="28"/>
        <v>35810</v>
      </c>
      <c r="B263" s="4">
        <v>35810</v>
      </c>
      <c r="C263" s="12">
        <f t="shared" si="29"/>
        <v>1</v>
      </c>
      <c r="D263" s="44">
        <v>-551000</v>
      </c>
    </row>
    <row r="264" spans="1:4">
      <c r="A264" s="52">
        <f t="shared" si="28"/>
        <v>35811</v>
      </c>
      <c r="B264" s="4">
        <v>35811</v>
      </c>
      <c r="C264" s="12">
        <f t="shared" si="29"/>
        <v>1</v>
      </c>
      <c r="D264" s="44">
        <v>26000</v>
      </c>
    </row>
    <row r="265" spans="1:4">
      <c r="A265" s="52">
        <f t="shared" si="28"/>
        <v>35812</v>
      </c>
      <c r="B265" s="4">
        <v>35812</v>
      </c>
      <c r="C265" s="12">
        <f t="shared" si="29"/>
        <v>1</v>
      </c>
      <c r="D265" s="44">
        <v>108000</v>
      </c>
    </row>
    <row r="266" spans="1:4">
      <c r="A266" s="52">
        <f t="shared" si="28"/>
        <v>35813</v>
      </c>
      <c r="B266" s="4">
        <v>35813</v>
      </c>
      <c r="C266" s="12">
        <f t="shared" si="29"/>
        <v>1</v>
      </c>
      <c r="D266" s="44">
        <v>232000</v>
      </c>
    </row>
    <row r="267" spans="1:4">
      <c r="A267" s="52">
        <f t="shared" si="28"/>
        <v>35814</v>
      </c>
      <c r="B267" s="4">
        <v>35814</v>
      </c>
      <c r="C267" s="12">
        <f t="shared" si="29"/>
        <v>1</v>
      </c>
      <c r="D267" s="44">
        <v>-561000</v>
      </c>
    </row>
    <row r="268" spans="1:4">
      <c r="A268" s="52">
        <f t="shared" si="28"/>
        <v>35815</v>
      </c>
      <c r="B268" s="4">
        <v>35815</v>
      </c>
      <c r="C268" s="12">
        <f t="shared" si="29"/>
        <v>1</v>
      </c>
      <c r="D268" s="44">
        <v>-751000</v>
      </c>
    </row>
    <row r="269" spans="1:4">
      <c r="A269" s="52">
        <f t="shared" si="28"/>
        <v>35816</v>
      </c>
      <c r="B269" s="4">
        <v>35816</v>
      </c>
      <c r="C269" s="12">
        <f t="shared" si="29"/>
        <v>1</v>
      </c>
      <c r="D269" s="44">
        <v>-686000</v>
      </c>
    </row>
    <row r="270" spans="1:4">
      <c r="A270" s="52">
        <f t="shared" si="28"/>
        <v>35817</v>
      </c>
      <c r="B270" s="4">
        <v>35817</v>
      </c>
      <c r="C270" s="12">
        <f t="shared" si="29"/>
        <v>1</v>
      </c>
      <c r="D270" s="44">
        <v>-527000</v>
      </c>
    </row>
    <row r="271" spans="1:4">
      <c r="A271" s="52">
        <f t="shared" si="28"/>
        <v>35818</v>
      </c>
      <c r="B271" s="4">
        <v>35818</v>
      </c>
      <c r="C271" s="12">
        <f t="shared" si="29"/>
        <v>1</v>
      </c>
      <c r="D271" s="44">
        <v>-341000</v>
      </c>
    </row>
    <row r="272" spans="1:4">
      <c r="A272" s="52">
        <f t="shared" si="28"/>
        <v>35819</v>
      </c>
      <c r="B272" s="4">
        <v>35819</v>
      </c>
      <c r="C272" s="12">
        <f t="shared" si="29"/>
        <v>1</v>
      </c>
      <c r="D272" s="44">
        <v>-23000</v>
      </c>
    </row>
    <row r="273" spans="1:4">
      <c r="A273" s="52">
        <f t="shared" si="28"/>
        <v>35820</v>
      </c>
      <c r="B273" s="4">
        <v>35820</v>
      </c>
      <c r="C273" s="12">
        <f t="shared" si="29"/>
        <v>1</v>
      </c>
      <c r="D273" s="44">
        <v>-190000</v>
      </c>
    </row>
    <row r="274" spans="1:4">
      <c r="A274" s="52">
        <f t="shared" si="28"/>
        <v>35821</v>
      </c>
      <c r="B274" s="4">
        <v>35821</v>
      </c>
      <c r="C274" s="12">
        <f t="shared" si="29"/>
        <v>1</v>
      </c>
      <c r="D274" s="44">
        <v>-238000</v>
      </c>
    </row>
    <row r="275" spans="1:4">
      <c r="A275" s="52">
        <f t="shared" si="28"/>
        <v>35822</v>
      </c>
      <c r="B275" s="4">
        <v>35822</v>
      </c>
      <c r="C275" s="12">
        <f t="shared" si="29"/>
        <v>1</v>
      </c>
      <c r="D275" s="44">
        <v>-343000</v>
      </c>
    </row>
    <row r="276" spans="1:4">
      <c r="A276" s="52">
        <f t="shared" si="28"/>
        <v>35823</v>
      </c>
      <c r="B276" s="4">
        <v>35823</v>
      </c>
      <c r="C276" s="12">
        <f t="shared" si="29"/>
        <v>1</v>
      </c>
      <c r="D276" s="44">
        <v>-356000</v>
      </c>
    </row>
    <row r="277" spans="1:4">
      <c r="A277" s="52">
        <f t="shared" si="28"/>
        <v>35824</v>
      </c>
      <c r="B277" s="4">
        <v>35824</v>
      </c>
      <c r="C277" s="12">
        <f t="shared" si="29"/>
        <v>1</v>
      </c>
      <c r="D277" s="44">
        <v>-341000</v>
      </c>
    </row>
    <row r="278" spans="1:4">
      <c r="A278" s="52">
        <f t="shared" si="28"/>
        <v>35825</v>
      </c>
      <c r="B278" s="4">
        <v>35825</v>
      </c>
      <c r="C278" s="12">
        <f t="shared" si="29"/>
        <v>1</v>
      </c>
      <c r="D278" s="44">
        <v>-311000</v>
      </c>
    </row>
    <row r="279" spans="1:4">
      <c r="A279" s="52">
        <f t="shared" si="28"/>
        <v>35826</v>
      </c>
      <c r="B279" s="4">
        <v>35826</v>
      </c>
      <c r="C279" s="12">
        <f t="shared" si="29"/>
        <v>1</v>
      </c>
      <c r="D279" s="44">
        <v>-452000</v>
      </c>
    </row>
    <row r="280" spans="1:4">
      <c r="A280" s="52">
        <f t="shared" si="28"/>
        <v>35827</v>
      </c>
      <c r="B280" s="4">
        <v>35827</v>
      </c>
      <c r="C280" s="12">
        <f t="shared" si="29"/>
        <v>2</v>
      </c>
      <c r="D280" s="44">
        <v>-348000</v>
      </c>
    </row>
    <row r="281" spans="1:4">
      <c r="A281" s="52">
        <f t="shared" si="28"/>
        <v>35828</v>
      </c>
      <c r="B281" s="4">
        <v>35828</v>
      </c>
      <c r="C281" s="12">
        <f t="shared" si="29"/>
        <v>2</v>
      </c>
      <c r="D281" s="44">
        <v>-350000</v>
      </c>
    </row>
    <row r="282" spans="1:4">
      <c r="A282" s="52">
        <f t="shared" si="28"/>
        <v>35829</v>
      </c>
      <c r="B282" s="4">
        <v>35829</v>
      </c>
      <c r="C282" s="12">
        <f t="shared" si="29"/>
        <v>2</v>
      </c>
      <c r="D282" s="44">
        <v>-1150000</v>
      </c>
    </row>
    <row r="283" spans="1:4">
      <c r="A283" s="52">
        <f t="shared" si="28"/>
        <v>35830</v>
      </c>
      <c r="B283" s="4">
        <v>35830</v>
      </c>
      <c r="C283" s="12">
        <f t="shared" si="29"/>
        <v>2</v>
      </c>
      <c r="D283" s="44">
        <v>-891000</v>
      </c>
    </row>
    <row r="284" spans="1:4">
      <c r="A284" s="52">
        <f t="shared" si="28"/>
        <v>35831</v>
      </c>
      <c r="B284" s="4">
        <v>35831</v>
      </c>
      <c r="C284" s="12">
        <f t="shared" si="29"/>
        <v>2</v>
      </c>
      <c r="D284" s="44">
        <v>-897000</v>
      </c>
    </row>
    <row r="285" spans="1:4">
      <c r="A285" s="52">
        <f t="shared" si="28"/>
        <v>35832</v>
      </c>
      <c r="B285" s="4">
        <v>35832</v>
      </c>
      <c r="C285" s="12">
        <f t="shared" si="29"/>
        <v>2</v>
      </c>
      <c r="D285" s="44">
        <v>-877000</v>
      </c>
    </row>
    <row r="286" spans="1:4">
      <c r="A286" s="52">
        <f t="shared" si="28"/>
        <v>35833</v>
      </c>
      <c r="B286" s="4">
        <v>35833</v>
      </c>
      <c r="C286" s="12">
        <f t="shared" si="29"/>
        <v>2</v>
      </c>
      <c r="D286" s="44">
        <v>-535000</v>
      </c>
    </row>
    <row r="287" spans="1:4">
      <c r="A287" s="52">
        <f t="shared" si="28"/>
        <v>35834</v>
      </c>
      <c r="B287" s="4">
        <v>35834</v>
      </c>
      <c r="C287" s="12">
        <f t="shared" si="29"/>
        <v>2</v>
      </c>
      <c r="D287" s="44">
        <v>-440000</v>
      </c>
    </row>
    <row r="288" spans="1:4">
      <c r="A288" s="52">
        <f t="shared" si="28"/>
        <v>35835</v>
      </c>
      <c r="B288" s="4">
        <v>35835</v>
      </c>
      <c r="C288" s="12">
        <f t="shared" si="29"/>
        <v>2</v>
      </c>
      <c r="D288" s="44">
        <v>-946000</v>
      </c>
    </row>
    <row r="289" spans="1:4">
      <c r="A289" s="52">
        <f t="shared" si="28"/>
        <v>35836</v>
      </c>
      <c r="B289" s="4">
        <v>35836</v>
      </c>
      <c r="C289" s="12">
        <f t="shared" si="29"/>
        <v>2</v>
      </c>
      <c r="D289" s="44">
        <v>-792000</v>
      </c>
    </row>
    <row r="290" spans="1:4">
      <c r="A290" s="52">
        <f t="shared" si="28"/>
        <v>35837</v>
      </c>
      <c r="B290" s="4">
        <v>35837</v>
      </c>
      <c r="C290" s="12">
        <f t="shared" si="29"/>
        <v>2</v>
      </c>
      <c r="D290" s="44">
        <v>-571000</v>
      </c>
    </row>
    <row r="291" spans="1:4">
      <c r="A291" s="52">
        <f t="shared" si="28"/>
        <v>35838</v>
      </c>
      <c r="B291" s="4">
        <v>35838</v>
      </c>
      <c r="C291" s="12">
        <f t="shared" si="29"/>
        <v>2</v>
      </c>
      <c r="D291" s="44">
        <v>-645000</v>
      </c>
    </row>
    <row r="292" spans="1:4">
      <c r="A292" s="52">
        <f t="shared" si="28"/>
        <v>35839</v>
      </c>
      <c r="B292" s="4">
        <v>35839</v>
      </c>
      <c r="C292" s="12">
        <f t="shared" si="29"/>
        <v>2</v>
      </c>
      <c r="D292" s="44">
        <v>-308000</v>
      </c>
    </row>
    <row r="293" spans="1:4">
      <c r="A293" s="52">
        <f t="shared" si="28"/>
        <v>35840</v>
      </c>
      <c r="B293" s="4">
        <v>35840</v>
      </c>
      <c r="C293" s="12">
        <f t="shared" si="29"/>
        <v>2</v>
      </c>
      <c r="D293" s="44">
        <v>-471000</v>
      </c>
    </row>
    <row r="294" spans="1:4">
      <c r="A294" s="52">
        <f t="shared" si="28"/>
        <v>35841</v>
      </c>
      <c r="B294" s="4">
        <v>35841</v>
      </c>
      <c r="C294" s="12">
        <f t="shared" si="29"/>
        <v>2</v>
      </c>
      <c r="D294" s="44">
        <v>-507000</v>
      </c>
    </row>
    <row r="295" spans="1:4">
      <c r="A295" s="52">
        <f t="shared" si="28"/>
        <v>35842</v>
      </c>
      <c r="B295" s="4">
        <v>35842</v>
      </c>
      <c r="C295" s="12">
        <f t="shared" si="29"/>
        <v>2</v>
      </c>
      <c r="D295" s="44">
        <v>-853000</v>
      </c>
    </row>
    <row r="296" spans="1:4">
      <c r="A296" s="52">
        <f t="shared" si="28"/>
        <v>35843</v>
      </c>
      <c r="B296" s="4">
        <v>35843</v>
      </c>
      <c r="C296" s="12">
        <f t="shared" si="29"/>
        <v>2</v>
      </c>
      <c r="D296" s="44">
        <v>-738000</v>
      </c>
    </row>
    <row r="297" spans="1:4">
      <c r="A297" s="52">
        <f t="shared" si="28"/>
        <v>35844</v>
      </c>
      <c r="B297" s="4">
        <v>35844</v>
      </c>
      <c r="C297" s="12">
        <f t="shared" si="29"/>
        <v>2</v>
      </c>
      <c r="D297" s="44">
        <v>-692000</v>
      </c>
    </row>
    <row r="298" spans="1:4">
      <c r="A298" s="52">
        <f t="shared" si="28"/>
        <v>35845</v>
      </c>
      <c r="B298" s="4">
        <v>35845</v>
      </c>
      <c r="C298" s="12">
        <f t="shared" si="29"/>
        <v>2</v>
      </c>
      <c r="D298" s="44">
        <v>-1056000</v>
      </c>
    </row>
    <row r="299" spans="1:4">
      <c r="A299" s="52">
        <f t="shared" si="28"/>
        <v>35846</v>
      </c>
      <c r="B299" s="4">
        <v>35846</v>
      </c>
      <c r="C299" s="12">
        <f t="shared" si="29"/>
        <v>2</v>
      </c>
      <c r="D299" s="44">
        <v>-790000</v>
      </c>
    </row>
    <row r="300" spans="1:4">
      <c r="A300" s="52">
        <f t="shared" si="28"/>
        <v>35847</v>
      </c>
      <c r="B300" s="4">
        <v>35847</v>
      </c>
      <c r="C300" s="12">
        <f t="shared" si="29"/>
        <v>2</v>
      </c>
      <c r="D300" s="44">
        <v>-481000</v>
      </c>
    </row>
    <row r="301" spans="1:4">
      <c r="A301" s="52">
        <f t="shared" si="28"/>
        <v>35848</v>
      </c>
      <c r="B301" s="4">
        <v>35848</v>
      </c>
      <c r="C301" s="12">
        <f t="shared" si="29"/>
        <v>2</v>
      </c>
      <c r="D301" s="44">
        <v>-228000</v>
      </c>
    </row>
    <row r="302" spans="1:4">
      <c r="A302" s="52">
        <f t="shared" si="28"/>
        <v>35849</v>
      </c>
      <c r="B302" s="4">
        <v>35849</v>
      </c>
      <c r="C302" s="12">
        <f t="shared" si="29"/>
        <v>2</v>
      </c>
      <c r="D302" s="44">
        <v>-892000</v>
      </c>
    </row>
    <row r="303" spans="1:4">
      <c r="A303" s="52">
        <f t="shared" si="28"/>
        <v>35850</v>
      </c>
      <c r="B303" s="4">
        <v>35850</v>
      </c>
      <c r="C303" s="12">
        <f t="shared" si="29"/>
        <v>2</v>
      </c>
      <c r="D303" s="44">
        <v>-724000</v>
      </c>
    </row>
    <row r="304" spans="1:4">
      <c r="A304" s="52">
        <f t="shared" si="28"/>
        <v>35851</v>
      </c>
      <c r="B304" s="4">
        <v>35851</v>
      </c>
      <c r="C304" s="12">
        <f t="shared" si="29"/>
        <v>2</v>
      </c>
      <c r="D304" s="44">
        <v>-885000</v>
      </c>
    </row>
    <row r="305" spans="1:4">
      <c r="A305" s="52">
        <f t="shared" si="28"/>
        <v>35852</v>
      </c>
      <c r="B305" s="4">
        <v>35852</v>
      </c>
      <c r="C305" s="12">
        <f t="shared" si="29"/>
        <v>2</v>
      </c>
      <c r="D305" s="44">
        <v>-647000</v>
      </c>
    </row>
    <row r="306" spans="1:4">
      <c r="A306" s="52">
        <f t="shared" si="28"/>
        <v>35853</v>
      </c>
      <c r="B306" s="4">
        <v>35853</v>
      </c>
      <c r="C306" s="12">
        <f t="shared" si="29"/>
        <v>2</v>
      </c>
      <c r="D306" s="44">
        <v>-519000</v>
      </c>
    </row>
    <row r="307" spans="1:4">
      <c r="A307" s="52">
        <f t="shared" si="28"/>
        <v>35854</v>
      </c>
      <c r="B307" s="4">
        <v>35854</v>
      </c>
      <c r="C307" s="12">
        <f t="shared" si="29"/>
        <v>2</v>
      </c>
      <c r="D307" s="44">
        <v>-161000</v>
      </c>
    </row>
    <row r="308" spans="1:4">
      <c r="A308" s="52">
        <f t="shared" si="28"/>
        <v>35855</v>
      </c>
      <c r="B308" s="4">
        <v>35855</v>
      </c>
      <c r="C308" s="12">
        <f t="shared" si="29"/>
        <v>3</v>
      </c>
      <c r="D308" s="44">
        <v>143000</v>
      </c>
    </row>
    <row r="309" spans="1:4">
      <c r="A309" s="52">
        <f t="shared" si="28"/>
        <v>35856</v>
      </c>
      <c r="B309" s="4">
        <v>35856</v>
      </c>
      <c r="C309" s="12">
        <f t="shared" si="29"/>
        <v>3</v>
      </c>
      <c r="D309" s="44">
        <v>-65000</v>
      </c>
    </row>
    <row r="310" spans="1:4">
      <c r="A310" s="52">
        <f t="shared" si="28"/>
        <v>35857</v>
      </c>
      <c r="B310" s="4">
        <v>35857</v>
      </c>
      <c r="C310" s="12">
        <f t="shared" si="29"/>
        <v>3</v>
      </c>
      <c r="D310" s="44">
        <v>23000</v>
      </c>
    </row>
    <row r="311" spans="1:4">
      <c r="A311" s="52">
        <f t="shared" si="28"/>
        <v>35858</v>
      </c>
      <c r="B311" s="4">
        <v>35858</v>
      </c>
      <c r="C311" s="12">
        <f t="shared" si="29"/>
        <v>3</v>
      </c>
      <c r="D311" s="44">
        <v>-43000</v>
      </c>
    </row>
    <row r="312" spans="1:4">
      <c r="A312" s="52">
        <f t="shared" si="28"/>
        <v>35859</v>
      </c>
      <c r="B312" s="4">
        <v>35859</v>
      </c>
      <c r="C312" s="12">
        <f t="shared" si="29"/>
        <v>3</v>
      </c>
      <c r="D312" s="44">
        <v>-74000</v>
      </c>
    </row>
    <row r="313" spans="1:4">
      <c r="A313" s="52">
        <f t="shared" si="28"/>
        <v>35860</v>
      </c>
      <c r="B313" s="4">
        <v>35860</v>
      </c>
      <c r="C313" s="12">
        <f t="shared" si="29"/>
        <v>3</v>
      </c>
      <c r="D313" s="44">
        <v>-221000</v>
      </c>
    </row>
    <row r="314" spans="1:4">
      <c r="A314" s="52">
        <f t="shared" si="28"/>
        <v>35861</v>
      </c>
      <c r="B314" s="4">
        <v>35861</v>
      </c>
      <c r="C314" s="12">
        <f t="shared" si="29"/>
        <v>3</v>
      </c>
      <c r="D314" s="44">
        <v>-177000</v>
      </c>
    </row>
    <row r="315" spans="1:4">
      <c r="A315" s="52">
        <f t="shared" si="28"/>
        <v>35862</v>
      </c>
      <c r="B315" s="4">
        <v>35862</v>
      </c>
      <c r="C315" s="12">
        <f t="shared" si="29"/>
        <v>3</v>
      </c>
      <c r="D315" s="44">
        <v>191000</v>
      </c>
    </row>
    <row r="316" spans="1:4">
      <c r="A316" s="52">
        <f t="shared" si="28"/>
        <v>35863</v>
      </c>
      <c r="B316" s="4">
        <v>35863</v>
      </c>
      <c r="C316" s="12">
        <f t="shared" si="29"/>
        <v>3</v>
      </c>
      <c r="D316" s="44">
        <v>-41000</v>
      </c>
    </row>
    <row r="317" spans="1:4">
      <c r="A317" s="52">
        <f t="shared" si="28"/>
        <v>35864</v>
      </c>
      <c r="B317" s="4">
        <v>35864</v>
      </c>
      <c r="C317" s="12">
        <f t="shared" si="29"/>
        <v>3</v>
      </c>
      <c r="D317" s="44">
        <v>206000</v>
      </c>
    </row>
    <row r="318" spans="1:4">
      <c r="A318" s="52">
        <f t="shared" si="28"/>
        <v>35865</v>
      </c>
      <c r="B318" s="4">
        <v>35865</v>
      </c>
      <c r="C318" s="12">
        <f t="shared" si="29"/>
        <v>3</v>
      </c>
      <c r="D318" s="44">
        <v>229000</v>
      </c>
    </row>
    <row r="319" spans="1:4">
      <c r="A319" s="52">
        <f t="shared" si="28"/>
        <v>35866</v>
      </c>
      <c r="B319" s="4">
        <v>35866</v>
      </c>
      <c r="C319" s="12">
        <f t="shared" si="29"/>
        <v>3</v>
      </c>
      <c r="D319" s="44">
        <v>161000</v>
      </c>
    </row>
    <row r="320" spans="1:4">
      <c r="A320" s="52">
        <f t="shared" si="28"/>
        <v>35867</v>
      </c>
      <c r="B320" s="4">
        <v>35867</v>
      </c>
      <c r="C320" s="12">
        <f t="shared" si="29"/>
        <v>3</v>
      </c>
      <c r="D320" s="44">
        <v>60000</v>
      </c>
    </row>
    <row r="321" spans="1:4">
      <c r="A321" s="52">
        <f t="shared" si="28"/>
        <v>35868</v>
      </c>
      <c r="B321" s="4">
        <v>35868</v>
      </c>
      <c r="C321" s="12">
        <f t="shared" si="29"/>
        <v>3</v>
      </c>
      <c r="D321" s="44">
        <v>153000</v>
      </c>
    </row>
    <row r="322" spans="1:4">
      <c r="A322" s="52">
        <f t="shared" si="28"/>
        <v>35869</v>
      </c>
      <c r="B322" s="4">
        <v>35869</v>
      </c>
      <c r="C322" s="12">
        <f t="shared" si="29"/>
        <v>3</v>
      </c>
      <c r="D322" s="44">
        <v>193000</v>
      </c>
    </row>
    <row r="323" spans="1:4">
      <c r="A323" s="52">
        <f t="shared" si="28"/>
        <v>35870</v>
      </c>
      <c r="B323" s="4">
        <v>35870</v>
      </c>
      <c r="C323" s="12">
        <f t="shared" si="29"/>
        <v>3</v>
      </c>
      <c r="D323" s="44">
        <v>5000</v>
      </c>
    </row>
    <row r="324" spans="1:4">
      <c r="A324" s="52">
        <f t="shared" si="28"/>
        <v>35871</v>
      </c>
      <c r="B324" s="4">
        <v>35871</v>
      </c>
      <c r="C324" s="12">
        <f t="shared" si="29"/>
        <v>3</v>
      </c>
      <c r="D324" s="44">
        <v>294000</v>
      </c>
    </row>
    <row r="325" spans="1:4">
      <c r="A325" s="52">
        <f t="shared" ref="A325:A388" si="30">B325</f>
        <v>35872</v>
      </c>
      <c r="B325" s="4">
        <v>35872</v>
      </c>
      <c r="C325" s="12">
        <f t="shared" ref="C325:C388" si="31">IF(B325&lt;&gt;"",MONTH(B325),0)</f>
        <v>3</v>
      </c>
      <c r="D325" s="44">
        <v>291000</v>
      </c>
    </row>
    <row r="326" spans="1:4">
      <c r="A326" s="52">
        <f t="shared" si="30"/>
        <v>35873</v>
      </c>
      <c r="B326" s="4">
        <v>35873</v>
      </c>
      <c r="C326" s="12">
        <f t="shared" si="31"/>
        <v>3</v>
      </c>
      <c r="D326" s="44">
        <v>261000</v>
      </c>
    </row>
    <row r="327" spans="1:4">
      <c r="A327" s="52">
        <f t="shared" si="30"/>
        <v>35874</v>
      </c>
      <c r="B327" s="4">
        <v>35874</v>
      </c>
      <c r="C327" s="12">
        <f t="shared" si="31"/>
        <v>3</v>
      </c>
      <c r="D327" s="44">
        <v>341000</v>
      </c>
    </row>
    <row r="328" spans="1:4">
      <c r="A328" s="52">
        <f t="shared" si="30"/>
        <v>35875</v>
      </c>
      <c r="B328" s="4">
        <v>35875</v>
      </c>
      <c r="C328" s="12">
        <f t="shared" si="31"/>
        <v>3</v>
      </c>
      <c r="D328" s="44">
        <v>534000</v>
      </c>
    </row>
    <row r="329" spans="1:4">
      <c r="A329" s="52">
        <f t="shared" si="30"/>
        <v>35876</v>
      </c>
      <c r="B329" s="4">
        <v>35876</v>
      </c>
      <c r="C329" s="12">
        <f t="shared" si="31"/>
        <v>3</v>
      </c>
      <c r="D329" s="44">
        <v>524000</v>
      </c>
    </row>
    <row r="330" spans="1:4">
      <c r="A330" s="52">
        <f t="shared" si="30"/>
        <v>35877</v>
      </c>
      <c r="B330" s="4">
        <v>35877</v>
      </c>
      <c r="C330" s="12">
        <f t="shared" si="31"/>
        <v>3</v>
      </c>
      <c r="D330" s="44">
        <v>310000</v>
      </c>
    </row>
    <row r="331" spans="1:4">
      <c r="A331" s="52">
        <f t="shared" si="30"/>
        <v>35878</v>
      </c>
      <c r="B331" s="4">
        <v>35878</v>
      </c>
      <c r="C331" s="12">
        <f t="shared" si="31"/>
        <v>3</v>
      </c>
      <c r="D331" s="44">
        <v>294000</v>
      </c>
    </row>
    <row r="332" spans="1:4">
      <c r="A332" s="52">
        <f t="shared" si="30"/>
        <v>35879</v>
      </c>
      <c r="B332" s="4">
        <v>35879</v>
      </c>
      <c r="C332" s="12">
        <f t="shared" si="31"/>
        <v>3</v>
      </c>
      <c r="D332" s="44">
        <v>-236000</v>
      </c>
    </row>
    <row r="333" spans="1:4">
      <c r="A333" s="52">
        <f t="shared" si="30"/>
        <v>35880</v>
      </c>
      <c r="B333" s="4">
        <v>35880</v>
      </c>
      <c r="C333" s="12">
        <f t="shared" si="31"/>
        <v>3</v>
      </c>
      <c r="D333" s="44">
        <v>265000</v>
      </c>
    </row>
    <row r="334" spans="1:4">
      <c r="A334" s="52">
        <f t="shared" si="30"/>
        <v>35881</v>
      </c>
      <c r="B334" s="4">
        <v>35881</v>
      </c>
      <c r="C334" s="12">
        <f t="shared" si="31"/>
        <v>3</v>
      </c>
      <c r="D334" s="44">
        <v>-31000</v>
      </c>
    </row>
    <row r="335" spans="1:4">
      <c r="A335" s="52">
        <f t="shared" si="30"/>
        <v>35882</v>
      </c>
      <c r="B335" s="4">
        <v>35882</v>
      </c>
      <c r="C335" s="12">
        <f t="shared" si="31"/>
        <v>3</v>
      </c>
      <c r="D335" s="44">
        <v>-424000</v>
      </c>
    </row>
    <row r="336" spans="1:4">
      <c r="A336" s="52">
        <f t="shared" si="30"/>
        <v>35883</v>
      </c>
      <c r="B336" s="4">
        <v>35883</v>
      </c>
      <c r="C336" s="12">
        <f t="shared" si="31"/>
        <v>3</v>
      </c>
      <c r="D336" s="44">
        <v>-326000</v>
      </c>
    </row>
    <row r="337" spans="1:4">
      <c r="A337" s="52">
        <f t="shared" si="30"/>
        <v>35884</v>
      </c>
      <c r="B337" s="4">
        <v>35884</v>
      </c>
      <c r="C337" s="12">
        <f t="shared" si="31"/>
        <v>3</v>
      </c>
      <c r="D337" s="44">
        <v>-246000</v>
      </c>
    </row>
    <row r="338" spans="1:4">
      <c r="A338" s="52">
        <f t="shared" si="30"/>
        <v>35885</v>
      </c>
      <c r="B338" s="4">
        <v>35885</v>
      </c>
      <c r="C338" s="12">
        <f t="shared" si="31"/>
        <v>3</v>
      </c>
      <c r="D338" s="44">
        <v>-757000</v>
      </c>
    </row>
    <row r="339" spans="1:4">
      <c r="A339" s="52">
        <f t="shared" si="30"/>
        <v>35886</v>
      </c>
      <c r="B339" s="4">
        <v>35886</v>
      </c>
      <c r="C339" s="12">
        <f t="shared" si="31"/>
        <v>4</v>
      </c>
      <c r="D339" s="44">
        <v>-977000</v>
      </c>
    </row>
    <row r="340" spans="1:4">
      <c r="A340" s="52">
        <f t="shared" si="30"/>
        <v>35887</v>
      </c>
      <c r="B340" s="4">
        <v>35887</v>
      </c>
      <c r="C340" s="12">
        <f t="shared" si="31"/>
        <v>4</v>
      </c>
      <c r="D340" s="44">
        <v>-504000</v>
      </c>
    </row>
    <row r="341" spans="1:4">
      <c r="A341" s="52">
        <f t="shared" si="30"/>
        <v>35888</v>
      </c>
      <c r="B341" s="4">
        <v>35888</v>
      </c>
      <c r="C341" s="12">
        <f t="shared" si="31"/>
        <v>4</v>
      </c>
      <c r="D341" s="44">
        <v>-473000</v>
      </c>
    </row>
    <row r="342" spans="1:4">
      <c r="A342" s="52">
        <f t="shared" si="30"/>
        <v>35889</v>
      </c>
      <c r="B342" s="4">
        <v>35889</v>
      </c>
      <c r="C342" s="12">
        <f t="shared" si="31"/>
        <v>4</v>
      </c>
      <c r="D342" s="44">
        <v>-320000</v>
      </c>
    </row>
    <row r="343" spans="1:4">
      <c r="A343" s="52">
        <f t="shared" si="30"/>
        <v>35890</v>
      </c>
      <c r="B343" s="4">
        <v>35890</v>
      </c>
      <c r="C343" s="12">
        <f t="shared" si="31"/>
        <v>4</v>
      </c>
      <c r="D343" s="44">
        <v>37000</v>
      </c>
    </row>
    <row r="344" spans="1:4">
      <c r="A344" s="52">
        <f t="shared" si="30"/>
        <v>35891</v>
      </c>
      <c r="B344" s="4">
        <v>35891</v>
      </c>
      <c r="C344" s="12">
        <f t="shared" si="31"/>
        <v>4</v>
      </c>
      <c r="D344" s="44">
        <v>-259000</v>
      </c>
    </row>
    <row r="345" spans="1:4">
      <c r="A345" s="52">
        <f t="shared" si="30"/>
        <v>35892</v>
      </c>
      <c r="B345" s="4">
        <v>35892</v>
      </c>
      <c r="C345" s="12">
        <f t="shared" si="31"/>
        <v>4</v>
      </c>
      <c r="D345" s="44">
        <v>-102000</v>
      </c>
    </row>
    <row r="346" spans="1:4">
      <c r="A346" s="52">
        <f t="shared" si="30"/>
        <v>35893</v>
      </c>
      <c r="B346" s="4">
        <v>35893</v>
      </c>
      <c r="C346" s="12">
        <f t="shared" si="31"/>
        <v>4</v>
      </c>
      <c r="D346" s="44">
        <v>-23000</v>
      </c>
    </row>
    <row r="347" spans="1:4">
      <c r="A347" s="52">
        <f t="shared" si="30"/>
        <v>35894</v>
      </c>
      <c r="B347" s="4">
        <v>35894</v>
      </c>
      <c r="C347" s="12">
        <f t="shared" si="31"/>
        <v>4</v>
      </c>
      <c r="D347" s="44">
        <v>76000</v>
      </c>
    </row>
    <row r="348" spans="1:4">
      <c r="A348" s="52">
        <f t="shared" si="30"/>
        <v>35895</v>
      </c>
      <c r="B348" s="4">
        <v>35895</v>
      </c>
      <c r="C348" s="12">
        <f t="shared" si="31"/>
        <v>4</v>
      </c>
      <c r="D348" s="44">
        <v>329000</v>
      </c>
    </row>
    <row r="349" spans="1:4">
      <c r="A349" s="52">
        <f t="shared" si="30"/>
        <v>35896</v>
      </c>
      <c r="B349" s="4">
        <v>35896</v>
      </c>
      <c r="C349" s="12">
        <f t="shared" si="31"/>
        <v>4</v>
      </c>
      <c r="D349" s="44">
        <v>-25000</v>
      </c>
    </row>
    <row r="350" spans="1:4">
      <c r="A350" s="52">
        <f t="shared" si="30"/>
        <v>35897</v>
      </c>
      <c r="B350" s="4">
        <v>35897</v>
      </c>
      <c r="C350" s="12">
        <f t="shared" si="31"/>
        <v>4</v>
      </c>
      <c r="D350" s="44">
        <v>287000</v>
      </c>
    </row>
    <row r="351" spans="1:4">
      <c r="A351" s="52">
        <f t="shared" si="30"/>
        <v>35898</v>
      </c>
      <c r="B351" s="4">
        <v>35898</v>
      </c>
      <c r="C351" s="12">
        <f t="shared" si="31"/>
        <v>4</v>
      </c>
      <c r="D351" s="44">
        <v>-437000</v>
      </c>
    </row>
    <row r="352" spans="1:4">
      <c r="A352" s="52">
        <f t="shared" si="30"/>
        <v>35899</v>
      </c>
      <c r="B352" s="4">
        <v>35899</v>
      </c>
      <c r="C352" s="12">
        <f t="shared" si="31"/>
        <v>4</v>
      </c>
      <c r="D352" s="44">
        <v>-363000</v>
      </c>
    </row>
    <row r="353" spans="1:4">
      <c r="A353" s="52">
        <f t="shared" si="30"/>
        <v>35900</v>
      </c>
      <c r="B353" s="4">
        <v>35900</v>
      </c>
      <c r="C353" s="12">
        <f t="shared" si="31"/>
        <v>4</v>
      </c>
      <c r="D353" s="44">
        <v>-385000</v>
      </c>
    </row>
    <row r="354" spans="1:4">
      <c r="A354" s="52">
        <f t="shared" si="30"/>
        <v>35901</v>
      </c>
      <c r="B354" s="4">
        <v>35901</v>
      </c>
      <c r="C354" s="12">
        <f t="shared" si="31"/>
        <v>4</v>
      </c>
      <c r="D354" s="44">
        <v>-269000</v>
      </c>
    </row>
    <row r="355" spans="1:4">
      <c r="A355" s="52">
        <f t="shared" si="30"/>
        <v>35902</v>
      </c>
      <c r="B355" s="4">
        <v>35902</v>
      </c>
      <c r="C355" s="12">
        <f t="shared" si="31"/>
        <v>4</v>
      </c>
      <c r="D355" s="44">
        <v>61000</v>
      </c>
    </row>
    <row r="356" spans="1:4">
      <c r="A356" s="52">
        <f t="shared" si="30"/>
        <v>35903</v>
      </c>
      <c r="B356" s="4">
        <v>35903</v>
      </c>
      <c r="C356" s="12">
        <f t="shared" si="31"/>
        <v>4</v>
      </c>
      <c r="D356" s="44">
        <v>659000</v>
      </c>
    </row>
    <row r="357" spans="1:4">
      <c r="A357" s="52">
        <f t="shared" si="30"/>
        <v>35904</v>
      </c>
      <c r="B357" s="4">
        <v>35904</v>
      </c>
      <c r="C357" s="12">
        <f t="shared" si="31"/>
        <v>4</v>
      </c>
      <c r="D357" s="44">
        <v>762000</v>
      </c>
    </row>
    <row r="358" spans="1:4">
      <c r="A358" s="52">
        <f t="shared" si="30"/>
        <v>35905</v>
      </c>
      <c r="B358" s="4">
        <v>35905</v>
      </c>
      <c r="C358" s="12">
        <f t="shared" si="31"/>
        <v>4</v>
      </c>
      <c r="D358" s="44">
        <v>467000</v>
      </c>
    </row>
    <row r="359" spans="1:4">
      <c r="A359" s="52">
        <f t="shared" si="30"/>
        <v>35906</v>
      </c>
      <c r="B359" s="4">
        <v>35906</v>
      </c>
      <c r="C359" s="12">
        <f t="shared" si="31"/>
        <v>4</v>
      </c>
      <c r="D359" s="44">
        <v>608000</v>
      </c>
    </row>
    <row r="360" spans="1:4">
      <c r="A360" s="52">
        <f t="shared" si="30"/>
        <v>35907</v>
      </c>
      <c r="B360" s="4">
        <v>35907</v>
      </c>
      <c r="C360" s="12">
        <f t="shared" si="31"/>
        <v>4</v>
      </c>
      <c r="D360" s="44">
        <v>439000</v>
      </c>
    </row>
    <row r="361" spans="1:4">
      <c r="A361" s="52">
        <f t="shared" si="30"/>
        <v>35908</v>
      </c>
      <c r="B361" s="4">
        <v>35908</v>
      </c>
      <c r="C361" s="12">
        <f t="shared" si="31"/>
        <v>4</v>
      </c>
      <c r="D361" s="44">
        <v>581000</v>
      </c>
    </row>
    <row r="362" spans="1:4">
      <c r="A362" s="52">
        <f t="shared" si="30"/>
        <v>35909</v>
      </c>
      <c r="B362" s="4">
        <v>35909</v>
      </c>
      <c r="C362" s="12">
        <f t="shared" si="31"/>
        <v>4</v>
      </c>
      <c r="D362" s="44">
        <v>623000</v>
      </c>
    </row>
    <row r="363" spans="1:4">
      <c r="A363" s="52">
        <f t="shared" si="30"/>
        <v>35910</v>
      </c>
      <c r="B363" s="4">
        <v>35910</v>
      </c>
      <c r="C363" s="12">
        <f t="shared" si="31"/>
        <v>4</v>
      </c>
      <c r="D363" s="44">
        <v>736000</v>
      </c>
    </row>
    <row r="364" spans="1:4">
      <c r="A364" s="52">
        <f t="shared" si="30"/>
        <v>35911</v>
      </c>
      <c r="B364" s="4">
        <v>35911</v>
      </c>
      <c r="C364" s="12">
        <f t="shared" si="31"/>
        <v>4</v>
      </c>
      <c r="D364" s="44">
        <v>798000</v>
      </c>
    </row>
    <row r="365" spans="1:4">
      <c r="A365" s="52">
        <f t="shared" si="30"/>
        <v>35912</v>
      </c>
      <c r="B365" s="4">
        <v>35912</v>
      </c>
      <c r="C365" s="12">
        <f t="shared" si="31"/>
        <v>4</v>
      </c>
      <c r="D365" s="44">
        <v>808000</v>
      </c>
    </row>
    <row r="366" spans="1:4">
      <c r="A366" s="52">
        <f t="shared" si="30"/>
        <v>35913</v>
      </c>
      <c r="B366" s="4">
        <v>35913</v>
      </c>
      <c r="C366" s="12">
        <f t="shared" si="31"/>
        <v>4</v>
      </c>
      <c r="D366" s="44">
        <v>752000</v>
      </c>
    </row>
    <row r="367" spans="1:4">
      <c r="A367" s="52">
        <f t="shared" si="30"/>
        <v>35914</v>
      </c>
      <c r="B367" s="4">
        <v>35914</v>
      </c>
      <c r="C367" s="12">
        <f t="shared" si="31"/>
        <v>4</v>
      </c>
      <c r="D367" s="44">
        <v>576000</v>
      </c>
    </row>
    <row r="368" spans="1:4">
      <c r="A368" s="52">
        <f t="shared" si="30"/>
        <v>35915</v>
      </c>
      <c r="B368" s="4">
        <v>35915</v>
      </c>
      <c r="C368" s="12">
        <f t="shared" si="31"/>
        <v>4</v>
      </c>
      <c r="D368" s="44">
        <v>645000</v>
      </c>
    </row>
    <row r="369" spans="1:4">
      <c r="A369" s="52">
        <f t="shared" si="30"/>
        <v>35916</v>
      </c>
      <c r="B369" s="4">
        <v>35916</v>
      </c>
      <c r="C369" s="12">
        <f t="shared" si="31"/>
        <v>5</v>
      </c>
      <c r="D369" s="43" t="s">
        <v>25</v>
      </c>
    </row>
    <row r="370" spans="1:4">
      <c r="A370" s="52">
        <f t="shared" si="30"/>
        <v>35917</v>
      </c>
      <c r="B370" s="4">
        <v>35917</v>
      </c>
      <c r="C370" s="12">
        <f t="shared" si="31"/>
        <v>5</v>
      </c>
      <c r="D370" s="43" t="s">
        <v>25</v>
      </c>
    </row>
    <row r="371" spans="1:4">
      <c r="A371" s="52">
        <f t="shared" si="30"/>
        <v>35918</v>
      </c>
      <c r="B371" s="4">
        <v>35918</v>
      </c>
      <c r="C371" s="12">
        <f t="shared" si="31"/>
        <v>5</v>
      </c>
      <c r="D371" s="43" t="s">
        <v>25</v>
      </c>
    </row>
    <row r="372" spans="1:4">
      <c r="A372" s="52">
        <f t="shared" si="30"/>
        <v>35919</v>
      </c>
      <c r="B372" s="4">
        <v>35919</v>
      </c>
      <c r="C372" s="12">
        <f t="shared" si="31"/>
        <v>5</v>
      </c>
      <c r="D372" s="43" t="s">
        <v>25</v>
      </c>
    </row>
    <row r="373" spans="1:4">
      <c r="A373" s="52">
        <f t="shared" si="30"/>
        <v>35920</v>
      </c>
      <c r="B373" s="4">
        <v>35920</v>
      </c>
      <c r="C373" s="12">
        <f t="shared" si="31"/>
        <v>5</v>
      </c>
      <c r="D373" s="43" t="s">
        <v>25</v>
      </c>
    </row>
    <row r="374" spans="1:4">
      <c r="A374" s="52">
        <f t="shared" si="30"/>
        <v>35921</v>
      </c>
      <c r="B374" s="4">
        <v>35921</v>
      </c>
      <c r="C374" s="12">
        <f t="shared" si="31"/>
        <v>5</v>
      </c>
      <c r="D374" s="43" t="s">
        <v>25</v>
      </c>
    </row>
    <row r="375" spans="1:4">
      <c r="A375" s="52">
        <f t="shared" si="30"/>
        <v>35922</v>
      </c>
      <c r="B375" s="4">
        <v>35922</v>
      </c>
      <c r="C375" s="12">
        <f t="shared" si="31"/>
        <v>5</v>
      </c>
      <c r="D375" s="43" t="s">
        <v>25</v>
      </c>
    </row>
    <row r="376" spans="1:4">
      <c r="A376" s="52">
        <f t="shared" si="30"/>
        <v>35923</v>
      </c>
      <c r="B376" s="4">
        <v>35923</v>
      </c>
      <c r="C376" s="12">
        <f t="shared" si="31"/>
        <v>5</v>
      </c>
      <c r="D376" s="43" t="s">
        <v>25</v>
      </c>
    </row>
    <row r="377" spans="1:4">
      <c r="A377" s="52">
        <f t="shared" si="30"/>
        <v>35924</v>
      </c>
      <c r="B377" s="4">
        <v>35924</v>
      </c>
      <c r="C377" s="12">
        <f t="shared" si="31"/>
        <v>5</v>
      </c>
      <c r="D377" s="43" t="s">
        <v>25</v>
      </c>
    </row>
    <row r="378" spans="1:4">
      <c r="A378" s="52">
        <f t="shared" si="30"/>
        <v>35925</v>
      </c>
      <c r="B378" s="4">
        <v>35925</v>
      </c>
      <c r="C378" s="12">
        <f t="shared" si="31"/>
        <v>5</v>
      </c>
      <c r="D378" s="43" t="s">
        <v>25</v>
      </c>
    </row>
    <row r="379" spans="1:4">
      <c r="A379" s="52">
        <f t="shared" si="30"/>
        <v>35926</v>
      </c>
      <c r="B379" s="4">
        <v>35926</v>
      </c>
      <c r="C379" s="12">
        <f t="shared" si="31"/>
        <v>5</v>
      </c>
      <c r="D379" s="43" t="s">
        <v>25</v>
      </c>
    </row>
    <row r="380" spans="1:4">
      <c r="A380" s="52">
        <f t="shared" si="30"/>
        <v>35927</v>
      </c>
      <c r="B380" s="4">
        <v>35927</v>
      </c>
      <c r="C380" s="12">
        <f t="shared" si="31"/>
        <v>5</v>
      </c>
      <c r="D380" s="43" t="s">
        <v>25</v>
      </c>
    </row>
    <row r="381" spans="1:4">
      <c r="A381" s="52">
        <f t="shared" si="30"/>
        <v>35928</v>
      </c>
      <c r="B381" s="4">
        <v>35928</v>
      </c>
      <c r="C381" s="12">
        <f t="shared" si="31"/>
        <v>5</v>
      </c>
      <c r="D381" s="43" t="s">
        <v>25</v>
      </c>
    </row>
    <row r="382" spans="1:4">
      <c r="A382" s="52">
        <f t="shared" si="30"/>
        <v>35929</v>
      </c>
      <c r="B382" s="4">
        <v>35929</v>
      </c>
      <c r="C382" s="12">
        <f t="shared" si="31"/>
        <v>5</v>
      </c>
      <c r="D382" s="43" t="s">
        <v>25</v>
      </c>
    </row>
    <row r="383" spans="1:4">
      <c r="A383" s="52">
        <f t="shared" si="30"/>
        <v>35930</v>
      </c>
      <c r="B383" s="4">
        <v>35930</v>
      </c>
      <c r="C383" s="12">
        <f t="shared" si="31"/>
        <v>5</v>
      </c>
      <c r="D383" s="43" t="s">
        <v>25</v>
      </c>
    </row>
    <row r="384" spans="1:4">
      <c r="A384" s="52">
        <f t="shared" si="30"/>
        <v>35931</v>
      </c>
      <c r="B384" s="4">
        <v>35931</v>
      </c>
      <c r="C384" s="12">
        <f t="shared" si="31"/>
        <v>5</v>
      </c>
      <c r="D384" s="43" t="s">
        <v>25</v>
      </c>
    </row>
    <row r="385" spans="1:4">
      <c r="A385" s="52">
        <f t="shared" si="30"/>
        <v>35932</v>
      </c>
      <c r="B385" s="4">
        <v>35932</v>
      </c>
      <c r="C385" s="12">
        <f t="shared" si="31"/>
        <v>5</v>
      </c>
      <c r="D385" s="43" t="s">
        <v>25</v>
      </c>
    </row>
    <row r="386" spans="1:4">
      <c r="A386" s="52">
        <f t="shared" si="30"/>
        <v>35933</v>
      </c>
      <c r="B386" s="4">
        <v>35933</v>
      </c>
      <c r="C386" s="12">
        <f t="shared" si="31"/>
        <v>5</v>
      </c>
      <c r="D386" s="43" t="s">
        <v>25</v>
      </c>
    </row>
    <row r="387" spans="1:4">
      <c r="A387" s="52">
        <f t="shared" si="30"/>
        <v>35934</v>
      </c>
      <c r="B387" s="4">
        <v>35934</v>
      </c>
      <c r="C387" s="12">
        <f t="shared" si="31"/>
        <v>5</v>
      </c>
      <c r="D387" s="43" t="s">
        <v>25</v>
      </c>
    </row>
    <row r="388" spans="1:4">
      <c r="A388" s="52">
        <f t="shared" si="30"/>
        <v>35935</v>
      </c>
      <c r="B388" s="4">
        <v>35935</v>
      </c>
      <c r="C388" s="12">
        <f t="shared" si="31"/>
        <v>5</v>
      </c>
      <c r="D388" s="43" t="s">
        <v>25</v>
      </c>
    </row>
    <row r="389" spans="1:4">
      <c r="A389" s="52">
        <f t="shared" ref="A389:A452" si="32">B389</f>
        <v>35936</v>
      </c>
      <c r="B389" s="4">
        <v>35936</v>
      </c>
      <c r="C389" s="12">
        <f t="shared" ref="C389:C452" si="33">IF(B389&lt;&gt;"",MONTH(B389),0)</f>
        <v>5</v>
      </c>
      <c r="D389" s="43" t="s">
        <v>25</v>
      </c>
    </row>
    <row r="390" spans="1:4">
      <c r="A390" s="52">
        <f t="shared" si="32"/>
        <v>35937</v>
      </c>
      <c r="B390" s="4">
        <v>35937</v>
      </c>
      <c r="C390" s="12">
        <f t="shared" si="33"/>
        <v>5</v>
      </c>
      <c r="D390" s="43" t="s">
        <v>25</v>
      </c>
    </row>
    <row r="391" spans="1:4">
      <c r="A391" s="52">
        <f t="shared" si="32"/>
        <v>35938</v>
      </c>
      <c r="B391" s="4">
        <v>35938</v>
      </c>
      <c r="C391" s="12">
        <f t="shared" si="33"/>
        <v>5</v>
      </c>
      <c r="D391" s="43" t="s">
        <v>25</v>
      </c>
    </row>
    <row r="392" spans="1:4">
      <c r="A392" s="52">
        <f t="shared" si="32"/>
        <v>35939</v>
      </c>
      <c r="B392" s="4">
        <v>35939</v>
      </c>
      <c r="C392" s="12">
        <f t="shared" si="33"/>
        <v>5</v>
      </c>
      <c r="D392" s="43" t="s">
        <v>25</v>
      </c>
    </row>
    <row r="393" spans="1:4">
      <c r="A393" s="52">
        <f t="shared" si="32"/>
        <v>35940</v>
      </c>
      <c r="B393" s="4">
        <v>35940</v>
      </c>
      <c r="C393" s="12">
        <f t="shared" si="33"/>
        <v>5</v>
      </c>
      <c r="D393" s="43" t="s">
        <v>25</v>
      </c>
    </row>
    <row r="394" spans="1:4">
      <c r="A394" s="52">
        <f t="shared" si="32"/>
        <v>35941</v>
      </c>
      <c r="B394" s="4">
        <v>35941</v>
      </c>
      <c r="C394" s="12">
        <f t="shared" si="33"/>
        <v>5</v>
      </c>
      <c r="D394" s="43" t="s">
        <v>25</v>
      </c>
    </row>
    <row r="395" spans="1:4">
      <c r="A395" s="52">
        <f t="shared" si="32"/>
        <v>35942</v>
      </c>
      <c r="B395" s="4">
        <v>35942</v>
      </c>
      <c r="C395" s="12">
        <f t="shared" si="33"/>
        <v>5</v>
      </c>
      <c r="D395" s="43" t="s">
        <v>25</v>
      </c>
    </row>
    <row r="396" spans="1:4">
      <c r="A396" s="52">
        <f t="shared" si="32"/>
        <v>35943</v>
      </c>
      <c r="B396" s="4">
        <v>35943</v>
      </c>
      <c r="C396" s="12">
        <f t="shared" si="33"/>
        <v>5</v>
      </c>
      <c r="D396" s="43" t="s">
        <v>25</v>
      </c>
    </row>
    <row r="397" spans="1:4">
      <c r="A397" s="52">
        <f t="shared" si="32"/>
        <v>35944</v>
      </c>
      <c r="B397" s="4">
        <v>35944</v>
      </c>
      <c r="C397" s="12">
        <f t="shared" si="33"/>
        <v>5</v>
      </c>
      <c r="D397" s="43" t="s">
        <v>25</v>
      </c>
    </row>
    <row r="398" spans="1:4">
      <c r="A398" s="52">
        <f t="shared" si="32"/>
        <v>35945</v>
      </c>
      <c r="B398" s="4">
        <v>35945</v>
      </c>
      <c r="C398" s="12">
        <f t="shared" si="33"/>
        <v>5</v>
      </c>
      <c r="D398" s="43" t="s">
        <v>25</v>
      </c>
    </row>
    <row r="399" spans="1:4">
      <c r="A399" s="52">
        <f t="shared" si="32"/>
        <v>35946</v>
      </c>
      <c r="B399" s="4">
        <v>35946</v>
      </c>
      <c r="C399" s="12">
        <f t="shared" si="33"/>
        <v>5</v>
      </c>
      <c r="D399" s="43" t="s">
        <v>25</v>
      </c>
    </row>
    <row r="400" spans="1:4">
      <c r="A400" s="52">
        <f t="shared" si="32"/>
        <v>35947</v>
      </c>
      <c r="B400" s="4">
        <v>35947</v>
      </c>
      <c r="C400" s="12">
        <f t="shared" si="33"/>
        <v>6</v>
      </c>
      <c r="D400" s="43" t="s">
        <v>25</v>
      </c>
    </row>
    <row r="401" spans="1:4">
      <c r="A401" s="52">
        <f t="shared" si="32"/>
        <v>35948</v>
      </c>
      <c r="B401" s="4">
        <v>35948</v>
      </c>
      <c r="C401" s="12">
        <f t="shared" si="33"/>
        <v>6</v>
      </c>
      <c r="D401" s="43" t="s">
        <v>25</v>
      </c>
    </row>
    <row r="402" spans="1:4">
      <c r="A402" s="52">
        <f t="shared" si="32"/>
        <v>35949</v>
      </c>
      <c r="B402" s="4">
        <v>35949</v>
      </c>
      <c r="C402" s="12">
        <f t="shared" si="33"/>
        <v>6</v>
      </c>
      <c r="D402" s="43" t="s">
        <v>25</v>
      </c>
    </row>
    <row r="403" spans="1:4">
      <c r="A403" s="52">
        <f t="shared" si="32"/>
        <v>35950</v>
      </c>
      <c r="B403" s="4">
        <v>35950</v>
      </c>
      <c r="C403" s="12">
        <f t="shared" si="33"/>
        <v>6</v>
      </c>
      <c r="D403" s="43" t="s">
        <v>25</v>
      </c>
    </row>
    <row r="404" spans="1:4">
      <c r="A404" s="52">
        <f t="shared" si="32"/>
        <v>35951</v>
      </c>
      <c r="B404" s="4">
        <v>35951</v>
      </c>
      <c r="C404" s="12">
        <f t="shared" si="33"/>
        <v>6</v>
      </c>
      <c r="D404" s="43" t="s">
        <v>25</v>
      </c>
    </row>
    <row r="405" spans="1:4">
      <c r="A405" s="52">
        <f t="shared" si="32"/>
        <v>35952</v>
      </c>
      <c r="B405" s="4">
        <v>35952</v>
      </c>
      <c r="C405" s="12">
        <f t="shared" si="33"/>
        <v>6</v>
      </c>
      <c r="D405" s="43" t="s">
        <v>25</v>
      </c>
    </row>
    <row r="406" spans="1:4">
      <c r="A406" s="52">
        <f t="shared" si="32"/>
        <v>35953</v>
      </c>
      <c r="B406" s="4">
        <v>35953</v>
      </c>
      <c r="C406" s="12">
        <f t="shared" si="33"/>
        <v>6</v>
      </c>
      <c r="D406" s="43" t="s">
        <v>25</v>
      </c>
    </row>
    <row r="407" spans="1:4">
      <c r="A407" s="52">
        <f t="shared" si="32"/>
        <v>35954</v>
      </c>
      <c r="B407" s="4">
        <v>35954</v>
      </c>
      <c r="C407" s="12">
        <f t="shared" si="33"/>
        <v>6</v>
      </c>
      <c r="D407" s="43" t="s">
        <v>25</v>
      </c>
    </row>
    <row r="408" spans="1:4">
      <c r="A408" s="52">
        <f t="shared" si="32"/>
        <v>35955</v>
      </c>
      <c r="B408" s="4">
        <v>35955</v>
      </c>
      <c r="C408" s="12">
        <f t="shared" si="33"/>
        <v>6</v>
      </c>
      <c r="D408" s="43" t="s">
        <v>25</v>
      </c>
    </row>
    <row r="409" spans="1:4">
      <c r="A409" s="52">
        <f t="shared" si="32"/>
        <v>35956</v>
      </c>
      <c r="B409" s="4">
        <v>35956</v>
      </c>
      <c r="C409" s="12">
        <f t="shared" si="33"/>
        <v>6</v>
      </c>
      <c r="D409" s="43" t="s">
        <v>25</v>
      </c>
    </row>
    <row r="410" spans="1:4">
      <c r="A410" s="52">
        <f t="shared" si="32"/>
        <v>35957</v>
      </c>
      <c r="B410" s="4">
        <v>35957</v>
      </c>
      <c r="C410" s="12">
        <f t="shared" si="33"/>
        <v>6</v>
      </c>
      <c r="D410" s="43" t="s">
        <v>25</v>
      </c>
    </row>
    <row r="411" spans="1:4">
      <c r="A411" s="52">
        <f t="shared" si="32"/>
        <v>35958</v>
      </c>
      <c r="B411" s="4">
        <v>35958</v>
      </c>
      <c r="C411" s="12">
        <f t="shared" si="33"/>
        <v>6</v>
      </c>
      <c r="D411" s="43" t="s">
        <v>25</v>
      </c>
    </row>
    <row r="412" spans="1:4">
      <c r="A412" s="52">
        <f t="shared" si="32"/>
        <v>35959</v>
      </c>
      <c r="B412" s="4">
        <v>35959</v>
      </c>
      <c r="C412" s="12">
        <f t="shared" si="33"/>
        <v>6</v>
      </c>
      <c r="D412" s="43" t="s">
        <v>25</v>
      </c>
    </row>
    <row r="413" spans="1:4">
      <c r="A413" s="52">
        <f t="shared" si="32"/>
        <v>35960</v>
      </c>
      <c r="B413" s="4">
        <v>35960</v>
      </c>
      <c r="C413" s="12">
        <f t="shared" si="33"/>
        <v>6</v>
      </c>
      <c r="D413" s="43" t="s">
        <v>25</v>
      </c>
    </row>
    <row r="414" spans="1:4">
      <c r="A414" s="52">
        <f t="shared" si="32"/>
        <v>35961</v>
      </c>
      <c r="B414" s="4">
        <v>35961</v>
      </c>
      <c r="C414" s="12">
        <f t="shared" si="33"/>
        <v>6</v>
      </c>
      <c r="D414" s="43" t="s">
        <v>25</v>
      </c>
    </row>
    <row r="415" spans="1:4">
      <c r="A415" s="52">
        <f t="shared" si="32"/>
        <v>35962</v>
      </c>
      <c r="B415" s="4">
        <v>35962</v>
      </c>
      <c r="C415" s="12">
        <f t="shared" si="33"/>
        <v>6</v>
      </c>
      <c r="D415" s="43" t="s">
        <v>25</v>
      </c>
    </row>
    <row r="416" spans="1:4">
      <c r="A416" s="52">
        <f t="shared" si="32"/>
        <v>35963</v>
      </c>
      <c r="B416" s="4">
        <v>35963</v>
      </c>
      <c r="C416" s="12">
        <f t="shared" si="33"/>
        <v>6</v>
      </c>
      <c r="D416" s="43" t="s">
        <v>25</v>
      </c>
    </row>
    <row r="417" spans="1:4">
      <c r="A417" s="52">
        <f t="shared" si="32"/>
        <v>35964</v>
      </c>
      <c r="B417" s="4">
        <v>35964</v>
      </c>
      <c r="C417" s="12">
        <f t="shared" si="33"/>
        <v>6</v>
      </c>
      <c r="D417" s="43" t="s">
        <v>25</v>
      </c>
    </row>
    <row r="418" spans="1:4">
      <c r="A418" s="52">
        <f t="shared" si="32"/>
        <v>35965</v>
      </c>
      <c r="B418" s="4">
        <v>35965</v>
      </c>
      <c r="C418" s="12">
        <f t="shared" si="33"/>
        <v>6</v>
      </c>
      <c r="D418" s="43" t="s">
        <v>25</v>
      </c>
    </row>
    <row r="419" spans="1:4">
      <c r="A419" s="52">
        <f t="shared" si="32"/>
        <v>35966</v>
      </c>
      <c r="B419" s="4">
        <v>35966</v>
      </c>
      <c r="C419" s="12">
        <f t="shared" si="33"/>
        <v>6</v>
      </c>
      <c r="D419" s="43" t="s">
        <v>25</v>
      </c>
    </row>
    <row r="420" spans="1:4">
      <c r="A420" s="52">
        <f t="shared" si="32"/>
        <v>35967</v>
      </c>
      <c r="B420" s="4">
        <v>35967</v>
      </c>
      <c r="C420" s="12">
        <f t="shared" si="33"/>
        <v>6</v>
      </c>
      <c r="D420" s="43" t="s">
        <v>25</v>
      </c>
    </row>
    <row r="421" spans="1:4">
      <c r="A421" s="52">
        <f t="shared" si="32"/>
        <v>35968</v>
      </c>
      <c r="B421" s="4">
        <v>35968</v>
      </c>
      <c r="C421" s="12">
        <f t="shared" si="33"/>
        <v>6</v>
      </c>
      <c r="D421" s="43" t="s">
        <v>25</v>
      </c>
    </row>
    <row r="422" spans="1:4">
      <c r="A422" s="52">
        <f t="shared" si="32"/>
        <v>35969</v>
      </c>
      <c r="B422" s="4">
        <v>35969</v>
      </c>
      <c r="C422" s="12">
        <f t="shared" si="33"/>
        <v>6</v>
      </c>
      <c r="D422" s="43" t="s">
        <v>25</v>
      </c>
    </row>
    <row r="423" spans="1:4">
      <c r="A423" s="52">
        <f t="shared" si="32"/>
        <v>35970</v>
      </c>
      <c r="B423" s="4">
        <v>35970</v>
      </c>
      <c r="C423" s="12">
        <f t="shared" si="33"/>
        <v>6</v>
      </c>
      <c r="D423" s="43" t="s">
        <v>25</v>
      </c>
    </row>
    <row r="424" spans="1:4">
      <c r="A424" s="52">
        <f t="shared" si="32"/>
        <v>35971</v>
      </c>
      <c r="B424" s="4">
        <v>35971</v>
      </c>
      <c r="C424" s="12">
        <f t="shared" si="33"/>
        <v>6</v>
      </c>
      <c r="D424" s="43" t="s">
        <v>25</v>
      </c>
    </row>
    <row r="425" spans="1:4">
      <c r="A425" s="52">
        <f t="shared" si="32"/>
        <v>35972</v>
      </c>
      <c r="B425" s="4">
        <v>35972</v>
      </c>
      <c r="C425" s="12">
        <f t="shared" si="33"/>
        <v>6</v>
      </c>
      <c r="D425" s="43" t="s">
        <v>25</v>
      </c>
    </row>
    <row r="426" spans="1:4">
      <c r="A426" s="52">
        <f t="shared" si="32"/>
        <v>35973</v>
      </c>
      <c r="B426" s="4">
        <v>35973</v>
      </c>
      <c r="C426" s="12">
        <f t="shared" si="33"/>
        <v>6</v>
      </c>
      <c r="D426" s="43" t="s">
        <v>25</v>
      </c>
    </row>
    <row r="427" spans="1:4">
      <c r="A427" s="52">
        <f t="shared" si="32"/>
        <v>35974</v>
      </c>
      <c r="B427" s="4">
        <v>35974</v>
      </c>
      <c r="C427" s="12">
        <f t="shared" si="33"/>
        <v>6</v>
      </c>
      <c r="D427" s="43" t="s">
        <v>25</v>
      </c>
    </row>
    <row r="428" spans="1:4">
      <c r="A428" s="52">
        <f t="shared" si="32"/>
        <v>35975</v>
      </c>
      <c r="B428" s="4">
        <v>35975</v>
      </c>
      <c r="C428" s="12">
        <f t="shared" si="33"/>
        <v>6</v>
      </c>
      <c r="D428" s="43" t="s">
        <v>25</v>
      </c>
    </row>
    <row r="429" spans="1:4">
      <c r="A429" s="52">
        <f t="shared" si="32"/>
        <v>35976</v>
      </c>
      <c r="B429" s="4">
        <v>35976</v>
      </c>
      <c r="C429" s="12">
        <f t="shared" si="33"/>
        <v>6</v>
      </c>
      <c r="D429" s="43" t="s">
        <v>25</v>
      </c>
    </row>
    <row r="430" spans="1:4">
      <c r="A430" s="52">
        <f t="shared" si="32"/>
        <v>35977</v>
      </c>
      <c r="B430" s="4">
        <v>35977</v>
      </c>
      <c r="C430" s="12">
        <f t="shared" si="33"/>
        <v>7</v>
      </c>
      <c r="D430" s="43" t="s">
        <v>25</v>
      </c>
    </row>
    <row r="431" spans="1:4">
      <c r="A431" s="52">
        <f t="shared" si="32"/>
        <v>35978</v>
      </c>
      <c r="B431" s="4">
        <v>35978</v>
      </c>
      <c r="C431" s="12">
        <f t="shared" si="33"/>
        <v>7</v>
      </c>
      <c r="D431" s="43" t="s">
        <v>25</v>
      </c>
    </row>
    <row r="432" spans="1:4">
      <c r="A432" s="52">
        <f t="shared" si="32"/>
        <v>35979</v>
      </c>
      <c r="B432" s="4">
        <v>35979</v>
      </c>
      <c r="C432" s="12">
        <f t="shared" si="33"/>
        <v>7</v>
      </c>
      <c r="D432" s="43" t="s">
        <v>25</v>
      </c>
    </row>
    <row r="433" spans="1:4">
      <c r="A433" s="52">
        <f t="shared" si="32"/>
        <v>35980</v>
      </c>
      <c r="B433" s="4">
        <v>35980</v>
      </c>
      <c r="C433" s="12">
        <f t="shared" si="33"/>
        <v>7</v>
      </c>
      <c r="D433" s="43" t="s">
        <v>25</v>
      </c>
    </row>
    <row r="434" spans="1:4">
      <c r="A434" s="52">
        <f t="shared" si="32"/>
        <v>35981</v>
      </c>
      <c r="B434" s="4">
        <v>35981</v>
      </c>
      <c r="C434" s="12">
        <f t="shared" si="33"/>
        <v>7</v>
      </c>
      <c r="D434" s="43" t="s">
        <v>25</v>
      </c>
    </row>
    <row r="435" spans="1:4">
      <c r="A435" s="52">
        <f t="shared" si="32"/>
        <v>35982</v>
      </c>
      <c r="B435" s="4">
        <v>35982</v>
      </c>
      <c r="C435" s="12">
        <f t="shared" si="33"/>
        <v>7</v>
      </c>
      <c r="D435" s="43" t="s">
        <v>25</v>
      </c>
    </row>
    <row r="436" spans="1:4">
      <c r="A436" s="52">
        <f t="shared" si="32"/>
        <v>35983</v>
      </c>
      <c r="B436" s="4">
        <v>35983</v>
      </c>
      <c r="C436" s="12">
        <f t="shared" si="33"/>
        <v>7</v>
      </c>
      <c r="D436" s="43" t="s">
        <v>25</v>
      </c>
    </row>
    <row r="437" spans="1:4">
      <c r="A437" s="52">
        <f t="shared" si="32"/>
        <v>35984</v>
      </c>
      <c r="B437" s="4">
        <v>35984</v>
      </c>
      <c r="C437" s="12">
        <f t="shared" si="33"/>
        <v>7</v>
      </c>
      <c r="D437" s="43" t="s">
        <v>25</v>
      </c>
    </row>
    <row r="438" spans="1:4">
      <c r="A438" s="52">
        <f t="shared" si="32"/>
        <v>35985</v>
      </c>
      <c r="B438" s="4">
        <v>35985</v>
      </c>
      <c r="C438" s="12">
        <f t="shared" si="33"/>
        <v>7</v>
      </c>
      <c r="D438" s="43" t="s">
        <v>25</v>
      </c>
    </row>
    <row r="439" spans="1:4">
      <c r="A439" s="52">
        <f t="shared" si="32"/>
        <v>35986</v>
      </c>
      <c r="B439" s="4">
        <v>35986</v>
      </c>
      <c r="C439" s="12">
        <f t="shared" si="33"/>
        <v>7</v>
      </c>
      <c r="D439" s="43" t="s">
        <v>25</v>
      </c>
    </row>
    <row r="440" spans="1:4">
      <c r="A440" s="52">
        <f t="shared" si="32"/>
        <v>35987</v>
      </c>
      <c r="B440" s="4">
        <v>35987</v>
      </c>
      <c r="C440" s="12">
        <f t="shared" si="33"/>
        <v>7</v>
      </c>
      <c r="D440" s="43" t="s">
        <v>25</v>
      </c>
    </row>
    <row r="441" spans="1:4">
      <c r="A441" s="52">
        <f t="shared" si="32"/>
        <v>35988</v>
      </c>
      <c r="B441" s="4">
        <v>35988</v>
      </c>
      <c r="C441" s="12">
        <f t="shared" si="33"/>
        <v>7</v>
      </c>
      <c r="D441" s="43" t="s">
        <v>25</v>
      </c>
    </row>
    <row r="442" spans="1:4">
      <c r="A442" s="52">
        <f t="shared" si="32"/>
        <v>35989</v>
      </c>
      <c r="B442" s="4">
        <v>35989</v>
      </c>
      <c r="C442" s="12">
        <f t="shared" si="33"/>
        <v>7</v>
      </c>
      <c r="D442" s="43" t="s">
        <v>25</v>
      </c>
    </row>
    <row r="443" spans="1:4">
      <c r="A443" s="52">
        <f t="shared" si="32"/>
        <v>35990</v>
      </c>
      <c r="B443" s="4">
        <v>35990</v>
      </c>
      <c r="C443" s="12">
        <f t="shared" si="33"/>
        <v>7</v>
      </c>
      <c r="D443" s="43" t="s">
        <v>25</v>
      </c>
    </row>
    <row r="444" spans="1:4">
      <c r="A444" s="52">
        <f t="shared" si="32"/>
        <v>35991</v>
      </c>
      <c r="B444" s="4">
        <v>35991</v>
      </c>
      <c r="C444" s="12">
        <f t="shared" si="33"/>
        <v>7</v>
      </c>
      <c r="D444" s="43" t="s">
        <v>25</v>
      </c>
    </row>
    <row r="445" spans="1:4">
      <c r="A445" s="52">
        <f t="shared" si="32"/>
        <v>35992</v>
      </c>
      <c r="B445" s="4">
        <v>35992</v>
      </c>
      <c r="C445" s="12">
        <f t="shared" si="33"/>
        <v>7</v>
      </c>
      <c r="D445" s="43" t="s">
        <v>25</v>
      </c>
    </row>
    <row r="446" spans="1:4">
      <c r="A446" s="52">
        <f t="shared" si="32"/>
        <v>35993</v>
      </c>
      <c r="B446" s="4">
        <v>35993</v>
      </c>
      <c r="C446" s="12">
        <f t="shared" si="33"/>
        <v>7</v>
      </c>
      <c r="D446" s="43" t="s">
        <v>25</v>
      </c>
    </row>
    <row r="447" spans="1:4">
      <c r="A447" s="52">
        <f t="shared" si="32"/>
        <v>35994</v>
      </c>
      <c r="B447" s="4">
        <v>35994</v>
      </c>
      <c r="C447" s="12">
        <f t="shared" si="33"/>
        <v>7</v>
      </c>
      <c r="D447" s="43" t="s">
        <v>25</v>
      </c>
    </row>
    <row r="448" spans="1:4">
      <c r="A448" s="52">
        <f t="shared" si="32"/>
        <v>35995</v>
      </c>
      <c r="B448" s="4">
        <v>35995</v>
      </c>
      <c r="C448" s="12">
        <f t="shared" si="33"/>
        <v>7</v>
      </c>
      <c r="D448" s="43" t="s">
        <v>25</v>
      </c>
    </row>
    <row r="449" spans="1:4">
      <c r="A449" s="52">
        <f t="shared" si="32"/>
        <v>35996</v>
      </c>
      <c r="B449" s="4">
        <v>35996</v>
      </c>
      <c r="C449" s="12">
        <f t="shared" si="33"/>
        <v>7</v>
      </c>
      <c r="D449" s="43" t="s">
        <v>25</v>
      </c>
    </row>
    <row r="450" spans="1:4">
      <c r="A450" s="52">
        <f t="shared" si="32"/>
        <v>35997</v>
      </c>
      <c r="B450" s="4">
        <v>35997</v>
      </c>
      <c r="C450" s="12">
        <f t="shared" si="33"/>
        <v>7</v>
      </c>
      <c r="D450" s="43" t="s">
        <v>25</v>
      </c>
    </row>
    <row r="451" spans="1:4">
      <c r="A451" s="52">
        <f t="shared" si="32"/>
        <v>35998</v>
      </c>
      <c r="B451" s="4">
        <v>35998</v>
      </c>
      <c r="C451" s="12">
        <f t="shared" si="33"/>
        <v>7</v>
      </c>
      <c r="D451" s="43" t="s">
        <v>25</v>
      </c>
    </row>
    <row r="452" spans="1:4">
      <c r="A452" s="52">
        <f t="shared" si="32"/>
        <v>35999</v>
      </c>
      <c r="B452" s="4">
        <v>35999</v>
      </c>
      <c r="C452" s="12">
        <f t="shared" si="33"/>
        <v>7</v>
      </c>
      <c r="D452" s="43" t="s">
        <v>25</v>
      </c>
    </row>
    <row r="453" spans="1:4">
      <c r="A453" s="52">
        <f t="shared" ref="A453:A516" si="34">B453</f>
        <v>36000</v>
      </c>
      <c r="B453" s="4">
        <v>36000</v>
      </c>
      <c r="C453" s="12">
        <f t="shared" ref="C453:C516" si="35">IF(B453&lt;&gt;"",MONTH(B453),0)</f>
        <v>7</v>
      </c>
      <c r="D453" s="43" t="s">
        <v>25</v>
      </c>
    </row>
    <row r="454" spans="1:4">
      <c r="A454" s="52">
        <f t="shared" si="34"/>
        <v>36001</v>
      </c>
      <c r="B454" s="4">
        <v>36001</v>
      </c>
      <c r="C454" s="12">
        <f t="shared" si="35"/>
        <v>7</v>
      </c>
      <c r="D454" s="43" t="s">
        <v>25</v>
      </c>
    </row>
    <row r="455" spans="1:4">
      <c r="A455" s="52">
        <f t="shared" si="34"/>
        <v>36002</v>
      </c>
      <c r="B455" s="4">
        <v>36002</v>
      </c>
      <c r="C455" s="12">
        <f t="shared" si="35"/>
        <v>7</v>
      </c>
      <c r="D455" s="43" t="s">
        <v>25</v>
      </c>
    </row>
    <row r="456" spans="1:4">
      <c r="A456" s="52">
        <f t="shared" si="34"/>
        <v>36003</v>
      </c>
      <c r="B456" s="4">
        <v>36003</v>
      </c>
      <c r="C456" s="12">
        <f t="shared" si="35"/>
        <v>7</v>
      </c>
      <c r="D456" s="43" t="s">
        <v>25</v>
      </c>
    </row>
    <row r="457" spans="1:4">
      <c r="A457" s="52">
        <f t="shared" si="34"/>
        <v>36004</v>
      </c>
      <c r="B457" s="4">
        <v>36004</v>
      </c>
      <c r="C457" s="12">
        <f t="shared" si="35"/>
        <v>7</v>
      </c>
      <c r="D457" s="43" t="s">
        <v>25</v>
      </c>
    </row>
    <row r="458" spans="1:4">
      <c r="A458" s="52">
        <f t="shared" si="34"/>
        <v>36005</v>
      </c>
      <c r="B458" s="4">
        <v>36005</v>
      </c>
      <c r="C458" s="12">
        <f t="shared" si="35"/>
        <v>7</v>
      </c>
      <c r="D458" s="43" t="s">
        <v>25</v>
      </c>
    </row>
    <row r="459" spans="1:4">
      <c r="A459" s="52">
        <f t="shared" si="34"/>
        <v>36006</v>
      </c>
      <c r="B459" s="4">
        <v>36006</v>
      </c>
      <c r="C459" s="12">
        <f t="shared" si="35"/>
        <v>7</v>
      </c>
      <c r="D459" s="43" t="s">
        <v>25</v>
      </c>
    </row>
    <row r="460" spans="1:4">
      <c r="A460" s="52">
        <f t="shared" si="34"/>
        <v>36007</v>
      </c>
      <c r="B460" s="4">
        <v>36007</v>
      </c>
      <c r="C460" s="12">
        <f t="shared" si="35"/>
        <v>7</v>
      </c>
      <c r="D460" s="43" t="s">
        <v>25</v>
      </c>
    </row>
    <row r="461" spans="1:4">
      <c r="A461" s="52">
        <f t="shared" si="34"/>
        <v>36008</v>
      </c>
      <c r="B461" s="4">
        <v>36008</v>
      </c>
      <c r="C461" s="12">
        <f t="shared" si="35"/>
        <v>8</v>
      </c>
      <c r="D461" s="43">
        <v>269000</v>
      </c>
    </row>
    <row r="462" spans="1:4">
      <c r="A462" s="52">
        <f t="shared" si="34"/>
        <v>36009</v>
      </c>
      <c r="B462" s="4">
        <v>36009</v>
      </c>
      <c r="C462" s="12">
        <f t="shared" si="35"/>
        <v>8</v>
      </c>
      <c r="D462" s="43">
        <v>389000</v>
      </c>
    </row>
    <row r="463" spans="1:4">
      <c r="A463" s="52">
        <f t="shared" si="34"/>
        <v>36010</v>
      </c>
      <c r="B463" s="4">
        <v>36010</v>
      </c>
      <c r="C463" s="12">
        <f t="shared" si="35"/>
        <v>8</v>
      </c>
      <c r="D463" s="43">
        <v>-276000</v>
      </c>
    </row>
    <row r="464" spans="1:4">
      <c r="A464" s="52">
        <f t="shared" si="34"/>
        <v>36011</v>
      </c>
      <c r="B464" s="4">
        <v>36011</v>
      </c>
      <c r="C464" s="12">
        <f t="shared" si="35"/>
        <v>8</v>
      </c>
      <c r="D464" s="43">
        <v>-299000</v>
      </c>
    </row>
    <row r="465" spans="1:4">
      <c r="A465" s="52">
        <f t="shared" si="34"/>
        <v>36012</v>
      </c>
      <c r="B465" s="4">
        <v>36012</v>
      </c>
      <c r="C465" s="12">
        <f t="shared" si="35"/>
        <v>8</v>
      </c>
      <c r="D465" s="43">
        <v>-185000</v>
      </c>
    </row>
    <row r="466" spans="1:4">
      <c r="A466" s="52">
        <f t="shared" si="34"/>
        <v>36013</v>
      </c>
      <c r="B466" s="4">
        <v>36013</v>
      </c>
      <c r="C466" s="12">
        <f t="shared" si="35"/>
        <v>8</v>
      </c>
      <c r="D466" s="43">
        <v>-92000</v>
      </c>
    </row>
    <row r="467" spans="1:4">
      <c r="A467" s="52">
        <f t="shared" si="34"/>
        <v>36014</v>
      </c>
      <c r="B467" s="4">
        <v>36014</v>
      </c>
      <c r="C467" s="12">
        <f t="shared" si="35"/>
        <v>8</v>
      </c>
      <c r="D467" s="43">
        <v>234000</v>
      </c>
    </row>
    <row r="468" spans="1:4">
      <c r="A468" s="52">
        <f t="shared" si="34"/>
        <v>36015</v>
      </c>
      <c r="B468" s="4">
        <v>36015</v>
      </c>
      <c r="C468" s="12">
        <f t="shared" si="35"/>
        <v>8</v>
      </c>
      <c r="D468" s="43">
        <v>365000</v>
      </c>
    </row>
    <row r="469" spans="1:4">
      <c r="A469" s="52">
        <f t="shared" si="34"/>
        <v>36016</v>
      </c>
      <c r="B469" s="4">
        <v>36016</v>
      </c>
      <c r="C469" s="12">
        <f t="shared" si="35"/>
        <v>8</v>
      </c>
      <c r="D469" s="43">
        <v>514000</v>
      </c>
    </row>
    <row r="470" spans="1:4">
      <c r="A470" s="52">
        <f t="shared" si="34"/>
        <v>36017</v>
      </c>
      <c r="B470" s="4">
        <v>36017</v>
      </c>
      <c r="C470" s="12">
        <f t="shared" si="35"/>
        <v>8</v>
      </c>
      <c r="D470" s="43">
        <v>83000</v>
      </c>
    </row>
    <row r="471" spans="1:4">
      <c r="A471" s="52">
        <f t="shared" si="34"/>
        <v>36018</v>
      </c>
      <c r="B471" s="4">
        <v>36018</v>
      </c>
      <c r="C471" s="12">
        <f t="shared" si="35"/>
        <v>8</v>
      </c>
      <c r="D471" s="43">
        <v>-201000</v>
      </c>
    </row>
    <row r="472" spans="1:4">
      <c r="A472" s="52">
        <f t="shared" si="34"/>
        <v>36019</v>
      </c>
      <c r="B472" s="4">
        <v>36019</v>
      </c>
      <c r="C472" s="12">
        <f t="shared" si="35"/>
        <v>8</v>
      </c>
      <c r="D472" s="43">
        <v>-270000</v>
      </c>
    </row>
    <row r="473" spans="1:4">
      <c r="A473" s="52">
        <f t="shared" si="34"/>
        <v>36020</v>
      </c>
      <c r="B473" s="4">
        <v>36020</v>
      </c>
      <c r="C473" s="12">
        <f t="shared" si="35"/>
        <v>8</v>
      </c>
      <c r="D473" s="43">
        <v>-332000</v>
      </c>
    </row>
    <row r="474" spans="1:4">
      <c r="A474" s="52">
        <f t="shared" si="34"/>
        <v>36021</v>
      </c>
      <c r="B474" s="4">
        <v>36021</v>
      </c>
      <c r="C474" s="12">
        <f t="shared" si="35"/>
        <v>8</v>
      </c>
      <c r="D474" s="43">
        <v>-332000</v>
      </c>
    </row>
    <row r="475" spans="1:4">
      <c r="A475" s="52">
        <f t="shared" si="34"/>
        <v>36022</v>
      </c>
      <c r="B475" s="4">
        <v>36022</v>
      </c>
      <c r="C475" s="12">
        <f t="shared" si="35"/>
        <v>8</v>
      </c>
      <c r="D475" s="43">
        <v>220000</v>
      </c>
    </row>
    <row r="476" spans="1:4">
      <c r="A476" s="52">
        <f t="shared" si="34"/>
        <v>36023</v>
      </c>
      <c r="B476" s="4">
        <v>36023</v>
      </c>
      <c r="C476" s="12">
        <f t="shared" si="35"/>
        <v>8</v>
      </c>
      <c r="D476" s="43">
        <v>512000</v>
      </c>
    </row>
    <row r="477" spans="1:4">
      <c r="A477" s="52">
        <f t="shared" si="34"/>
        <v>36024</v>
      </c>
      <c r="B477" s="4">
        <v>36024</v>
      </c>
      <c r="C477" s="12">
        <f t="shared" si="35"/>
        <v>8</v>
      </c>
      <c r="D477" s="43">
        <v>226000</v>
      </c>
    </row>
    <row r="478" spans="1:4">
      <c r="A478" s="52">
        <f t="shared" si="34"/>
        <v>36025</v>
      </c>
      <c r="B478" s="4">
        <v>36025</v>
      </c>
      <c r="C478" s="12">
        <f t="shared" si="35"/>
        <v>8</v>
      </c>
      <c r="D478" s="43">
        <v>433000</v>
      </c>
    </row>
    <row r="479" spans="1:4">
      <c r="A479" s="52">
        <f t="shared" si="34"/>
        <v>36026</v>
      </c>
      <c r="B479" s="4">
        <v>36026</v>
      </c>
      <c r="C479" s="12">
        <f t="shared" si="35"/>
        <v>8</v>
      </c>
      <c r="D479" s="43">
        <v>460000</v>
      </c>
    </row>
    <row r="480" spans="1:4">
      <c r="A480" s="52">
        <f t="shared" si="34"/>
        <v>36027</v>
      </c>
      <c r="B480" s="4">
        <v>36027</v>
      </c>
      <c r="C480" s="12">
        <f t="shared" si="35"/>
        <v>8</v>
      </c>
      <c r="D480" s="43">
        <v>429000</v>
      </c>
    </row>
    <row r="481" spans="1:4">
      <c r="A481" s="52">
        <f t="shared" si="34"/>
        <v>36028</v>
      </c>
      <c r="B481" s="4">
        <v>36028</v>
      </c>
      <c r="C481" s="12">
        <f t="shared" si="35"/>
        <v>8</v>
      </c>
      <c r="D481" s="43">
        <v>523000</v>
      </c>
    </row>
    <row r="482" spans="1:4">
      <c r="A482" s="52">
        <f t="shared" si="34"/>
        <v>36029</v>
      </c>
      <c r="B482" s="4">
        <v>36029</v>
      </c>
      <c r="C482" s="12">
        <f t="shared" si="35"/>
        <v>8</v>
      </c>
      <c r="D482" s="43">
        <v>394000</v>
      </c>
    </row>
    <row r="483" spans="1:4">
      <c r="A483" s="52">
        <f t="shared" si="34"/>
        <v>36030</v>
      </c>
      <c r="B483" s="4">
        <v>36030</v>
      </c>
      <c r="C483" s="12">
        <f t="shared" si="35"/>
        <v>8</v>
      </c>
      <c r="D483" s="43">
        <v>304000</v>
      </c>
    </row>
    <row r="484" spans="1:4">
      <c r="A484" s="52">
        <f t="shared" si="34"/>
        <v>36031</v>
      </c>
      <c r="B484" s="4">
        <v>36031</v>
      </c>
      <c r="C484" s="12">
        <f t="shared" si="35"/>
        <v>8</v>
      </c>
      <c r="D484" s="43">
        <v>-306000</v>
      </c>
    </row>
    <row r="485" spans="1:4">
      <c r="A485" s="52">
        <f t="shared" si="34"/>
        <v>36032</v>
      </c>
      <c r="B485" s="4">
        <v>36032</v>
      </c>
      <c r="C485" s="12">
        <f t="shared" si="35"/>
        <v>8</v>
      </c>
      <c r="D485" s="43">
        <v>-9000</v>
      </c>
    </row>
    <row r="486" spans="1:4">
      <c r="A486" s="52">
        <f t="shared" si="34"/>
        <v>36033</v>
      </c>
      <c r="B486" s="4">
        <v>36033</v>
      </c>
      <c r="C486" s="12">
        <f t="shared" si="35"/>
        <v>8</v>
      </c>
      <c r="D486" s="43">
        <v>186000</v>
      </c>
    </row>
    <row r="487" spans="1:4">
      <c r="A487" s="52">
        <f t="shared" si="34"/>
        <v>36034</v>
      </c>
      <c r="B487" s="4">
        <v>36034</v>
      </c>
      <c r="C487" s="12">
        <f t="shared" si="35"/>
        <v>8</v>
      </c>
      <c r="D487" s="43">
        <v>-70000</v>
      </c>
    </row>
    <row r="488" spans="1:4">
      <c r="A488" s="52">
        <f t="shared" si="34"/>
        <v>36035</v>
      </c>
      <c r="B488" s="4">
        <v>36035</v>
      </c>
      <c r="C488" s="12">
        <f t="shared" si="35"/>
        <v>8</v>
      </c>
      <c r="D488" s="43">
        <v>-130000</v>
      </c>
    </row>
    <row r="489" spans="1:4">
      <c r="A489" s="52">
        <f t="shared" si="34"/>
        <v>36036</v>
      </c>
      <c r="B489" s="4">
        <v>36036</v>
      </c>
      <c r="C489" s="12">
        <f t="shared" si="35"/>
        <v>8</v>
      </c>
      <c r="D489" s="43">
        <v>96000</v>
      </c>
    </row>
    <row r="490" spans="1:4">
      <c r="A490" s="52">
        <f t="shared" si="34"/>
        <v>36037</v>
      </c>
      <c r="B490" s="4">
        <v>36037</v>
      </c>
      <c r="C490" s="12">
        <f t="shared" si="35"/>
        <v>8</v>
      </c>
      <c r="D490" s="43">
        <v>17000</v>
      </c>
    </row>
    <row r="491" spans="1:4">
      <c r="A491" s="52">
        <f t="shared" si="34"/>
        <v>36038</v>
      </c>
      <c r="B491" s="4">
        <v>36038</v>
      </c>
      <c r="C491" s="12">
        <f t="shared" si="35"/>
        <v>8</v>
      </c>
      <c r="D491" s="43">
        <v>-600000</v>
      </c>
    </row>
    <row r="492" spans="1:4">
      <c r="A492" s="52">
        <f t="shared" si="34"/>
        <v>36039</v>
      </c>
      <c r="B492" s="4">
        <v>36039</v>
      </c>
      <c r="C492" s="12">
        <f t="shared" si="35"/>
        <v>9</v>
      </c>
      <c r="D492" s="43">
        <v>-770000</v>
      </c>
    </row>
    <row r="493" spans="1:4">
      <c r="A493" s="52">
        <f t="shared" si="34"/>
        <v>36040</v>
      </c>
      <c r="B493" s="4">
        <v>36040</v>
      </c>
      <c r="C493" s="12">
        <f t="shared" si="35"/>
        <v>9</v>
      </c>
      <c r="D493" s="43">
        <v>-758000</v>
      </c>
    </row>
    <row r="494" spans="1:4">
      <c r="A494" s="52">
        <f t="shared" si="34"/>
        <v>36041</v>
      </c>
      <c r="B494" s="4">
        <v>36041</v>
      </c>
      <c r="C494" s="12">
        <f t="shared" si="35"/>
        <v>9</v>
      </c>
      <c r="D494" s="43">
        <v>-931000</v>
      </c>
    </row>
    <row r="495" spans="1:4">
      <c r="A495" s="52">
        <f t="shared" si="34"/>
        <v>36042</v>
      </c>
      <c r="B495" s="4">
        <v>36042</v>
      </c>
      <c r="C495" s="12">
        <f t="shared" si="35"/>
        <v>9</v>
      </c>
      <c r="D495" s="43">
        <v>-201000</v>
      </c>
    </row>
    <row r="496" spans="1:4">
      <c r="A496" s="52">
        <f t="shared" si="34"/>
        <v>36043</v>
      </c>
      <c r="B496" s="4">
        <v>36043</v>
      </c>
      <c r="C496" s="12">
        <f t="shared" si="35"/>
        <v>9</v>
      </c>
      <c r="D496" s="43">
        <v>255000</v>
      </c>
    </row>
    <row r="497" spans="1:4">
      <c r="A497" s="52">
        <f t="shared" si="34"/>
        <v>36044</v>
      </c>
      <c r="B497" s="4">
        <v>36044</v>
      </c>
      <c r="C497" s="12">
        <f t="shared" si="35"/>
        <v>9</v>
      </c>
      <c r="D497" s="43">
        <v>454000</v>
      </c>
    </row>
    <row r="498" spans="1:4">
      <c r="A498" s="52">
        <f t="shared" si="34"/>
        <v>36045</v>
      </c>
      <c r="B498" s="4">
        <v>36045</v>
      </c>
      <c r="C498" s="12">
        <f t="shared" si="35"/>
        <v>9</v>
      </c>
      <c r="D498" s="43">
        <v>129000</v>
      </c>
    </row>
    <row r="499" spans="1:4">
      <c r="A499" s="52">
        <f t="shared" si="34"/>
        <v>36046</v>
      </c>
      <c r="B499" s="4">
        <v>36046</v>
      </c>
      <c r="C499" s="12">
        <f t="shared" si="35"/>
        <v>9</v>
      </c>
      <c r="D499" s="43">
        <v>-179000</v>
      </c>
    </row>
    <row r="500" spans="1:4">
      <c r="A500" s="52">
        <f t="shared" si="34"/>
        <v>36047</v>
      </c>
      <c r="B500" s="4">
        <v>36047</v>
      </c>
      <c r="C500" s="12">
        <f t="shared" si="35"/>
        <v>9</v>
      </c>
      <c r="D500" s="43">
        <v>8000</v>
      </c>
    </row>
    <row r="501" spans="1:4">
      <c r="A501" s="52">
        <f t="shared" si="34"/>
        <v>36048</v>
      </c>
      <c r="B501" s="4">
        <v>36048</v>
      </c>
      <c r="C501" s="12">
        <f t="shared" si="35"/>
        <v>9</v>
      </c>
      <c r="D501" s="43">
        <v>118000</v>
      </c>
    </row>
    <row r="502" spans="1:4">
      <c r="A502" s="52">
        <f t="shared" si="34"/>
        <v>36049</v>
      </c>
      <c r="B502" s="4">
        <v>36049</v>
      </c>
      <c r="C502" s="12">
        <f t="shared" si="35"/>
        <v>9</v>
      </c>
      <c r="D502" s="43">
        <v>448000</v>
      </c>
    </row>
    <row r="503" spans="1:4">
      <c r="A503" s="52">
        <f t="shared" si="34"/>
        <v>36050</v>
      </c>
      <c r="B503" s="4">
        <v>36050</v>
      </c>
      <c r="C503" s="12">
        <f t="shared" si="35"/>
        <v>9</v>
      </c>
      <c r="D503" s="43">
        <v>714000</v>
      </c>
    </row>
    <row r="504" spans="1:4">
      <c r="A504" s="52">
        <f t="shared" si="34"/>
        <v>36051</v>
      </c>
      <c r="B504" s="4">
        <v>36051</v>
      </c>
      <c r="C504" s="12">
        <f t="shared" si="35"/>
        <v>9</v>
      </c>
      <c r="D504" s="43">
        <v>764000</v>
      </c>
    </row>
    <row r="505" spans="1:4">
      <c r="A505" s="52">
        <f t="shared" si="34"/>
        <v>36052</v>
      </c>
      <c r="B505" s="4">
        <v>36052</v>
      </c>
      <c r="C505" s="12">
        <f t="shared" si="35"/>
        <v>9</v>
      </c>
      <c r="D505" s="43">
        <v>273000</v>
      </c>
    </row>
    <row r="506" spans="1:4">
      <c r="A506" s="52">
        <f t="shared" si="34"/>
        <v>36053</v>
      </c>
      <c r="B506" s="4">
        <v>36053</v>
      </c>
      <c r="C506" s="12">
        <f t="shared" si="35"/>
        <v>9</v>
      </c>
      <c r="D506" s="43">
        <v>-3000</v>
      </c>
    </row>
    <row r="507" spans="1:4">
      <c r="A507" s="52">
        <f t="shared" si="34"/>
        <v>36054</v>
      </c>
      <c r="B507" s="4">
        <v>36054</v>
      </c>
      <c r="C507" s="12">
        <f t="shared" si="35"/>
        <v>9</v>
      </c>
      <c r="D507" s="43">
        <v>158000</v>
      </c>
    </row>
    <row r="508" spans="1:4">
      <c r="A508" s="52">
        <f t="shared" si="34"/>
        <v>36055</v>
      </c>
      <c r="B508" s="4">
        <v>36055</v>
      </c>
      <c r="C508" s="12">
        <f t="shared" si="35"/>
        <v>9</v>
      </c>
      <c r="D508" s="43">
        <v>290000</v>
      </c>
    </row>
    <row r="509" spans="1:4">
      <c r="A509" s="52">
        <f t="shared" si="34"/>
        <v>36056</v>
      </c>
      <c r="B509" s="4">
        <v>36056</v>
      </c>
      <c r="C509" s="12">
        <f t="shared" si="35"/>
        <v>9</v>
      </c>
      <c r="D509" s="43">
        <v>280000</v>
      </c>
    </row>
    <row r="510" spans="1:4">
      <c r="A510" s="52">
        <f t="shared" si="34"/>
        <v>36057</v>
      </c>
      <c r="B510" s="4">
        <v>36057</v>
      </c>
      <c r="C510" s="12">
        <f t="shared" si="35"/>
        <v>9</v>
      </c>
      <c r="D510" s="43">
        <v>599000</v>
      </c>
    </row>
    <row r="511" spans="1:4">
      <c r="A511" s="52">
        <f t="shared" si="34"/>
        <v>36058</v>
      </c>
      <c r="B511" s="4">
        <v>36058</v>
      </c>
      <c r="C511" s="12">
        <f t="shared" si="35"/>
        <v>9</v>
      </c>
      <c r="D511" s="43">
        <v>688000</v>
      </c>
    </row>
    <row r="512" spans="1:4">
      <c r="A512" s="52">
        <f t="shared" si="34"/>
        <v>36059</v>
      </c>
      <c r="B512" s="4">
        <v>36059</v>
      </c>
      <c r="C512" s="12">
        <f t="shared" si="35"/>
        <v>9</v>
      </c>
      <c r="D512" s="43">
        <v>261000</v>
      </c>
    </row>
    <row r="513" spans="1:4">
      <c r="A513" s="52">
        <f t="shared" si="34"/>
        <v>36060</v>
      </c>
      <c r="B513" s="4">
        <v>36060</v>
      </c>
      <c r="C513" s="12">
        <f t="shared" si="35"/>
        <v>9</v>
      </c>
      <c r="D513" s="43">
        <v>141000</v>
      </c>
    </row>
    <row r="514" spans="1:4">
      <c r="A514" s="52">
        <f t="shared" si="34"/>
        <v>36061</v>
      </c>
      <c r="B514" s="4">
        <v>36061</v>
      </c>
      <c r="C514" s="12">
        <f t="shared" si="35"/>
        <v>9</v>
      </c>
      <c r="D514" s="43">
        <v>59000</v>
      </c>
    </row>
    <row r="515" spans="1:4">
      <c r="A515" s="52">
        <f t="shared" si="34"/>
        <v>36062</v>
      </c>
      <c r="B515" s="4">
        <v>36062</v>
      </c>
      <c r="C515" s="12">
        <f t="shared" si="35"/>
        <v>9</v>
      </c>
      <c r="D515" s="43">
        <v>205000</v>
      </c>
    </row>
    <row r="516" spans="1:4">
      <c r="A516" s="52">
        <f t="shared" si="34"/>
        <v>36063</v>
      </c>
      <c r="B516" s="4">
        <v>36063</v>
      </c>
      <c r="C516" s="12">
        <f t="shared" si="35"/>
        <v>9</v>
      </c>
      <c r="D516" s="43">
        <v>513000</v>
      </c>
    </row>
    <row r="517" spans="1:4">
      <c r="A517" s="52">
        <f t="shared" ref="A517:A580" si="36">B517</f>
        <v>36064</v>
      </c>
      <c r="B517" s="4">
        <v>36064</v>
      </c>
      <c r="C517" s="12">
        <f t="shared" ref="C517:C580" si="37">IF(B517&lt;&gt;"",MONTH(B517),0)</f>
        <v>9</v>
      </c>
      <c r="D517" s="43">
        <v>648000</v>
      </c>
    </row>
    <row r="518" spans="1:4">
      <c r="A518" s="52">
        <f t="shared" si="36"/>
        <v>36065</v>
      </c>
      <c r="B518" s="4">
        <v>36065</v>
      </c>
      <c r="C518" s="12">
        <f t="shared" si="37"/>
        <v>9</v>
      </c>
      <c r="D518" s="43">
        <v>548000</v>
      </c>
    </row>
    <row r="519" spans="1:4">
      <c r="A519" s="52">
        <f t="shared" si="36"/>
        <v>36066</v>
      </c>
      <c r="B519" s="4">
        <v>36066</v>
      </c>
      <c r="C519" s="12">
        <f t="shared" si="37"/>
        <v>9</v>
      </c>
      <c r="D519" s="43">
        <v>212000</v>
      </c>
    </row>
    <row r="520" spans="1:4">
      <c r="A520" s="52">
        <f t="shared" si="36"/>
        <v>36067</v>
      </c>
      <c r="B520" s="4">
        <v>36067</v>
      </c>
      <c r="C520" s="12">
        <f t="shared" si="37"/>
        <v>9</v>
      </c>
      <c r="D520" s="43">
        <v>263000</v>
      </c>
    </row>
    <row r="521" spans="1:4">
      <c r="A521" s="52">
        <f t="shared" si="36"/>
        <v>36068</v>
      </c>
      <c r="B521" s="4">
        <v>36068</v>
      </c>
      <c r="C521" s="12">
        <f t="shared" si="37"/>
        <v>9</v>
      </c>
      <c r="D521" s="43">
        <v>343000</v>
      </c>
    </row>
    <row r="522" spans="1:4">
      <c r="A522" s="52">
        <f t="shared" si="36"/>
        <v>36069</v>
      </c>
      <c r="B522" s="4">
        <v>36069</v>
      </c>
      <c r="C522" s="12">
        <f t="shared" si="37"/>
        <v>10</v>
      </c>
      <c r="D522" s="43">
        <v>213000</v>
      </c>
    </row>
    <row r="523" spans="1:4">
      <c r="A523" s="52">
        <f t="shared" si="36"/>
        <v>36070</v>
      </c>
      <c r="B523" s="4">
        <v>36070</v>
      </c>
      <c r="C523" s="12">
        <f t="shared" si="37"/>
        <v>10</v>
      </c>
      <c r="D523" s="43">
        <v>222000</v>
      </c>
    </row>
    <row r="524" spans="1:4">
      <c r="A524" s="52">
        <f t="shared" si="36"/>
        <v>36071</v>
      </c>
      <c r="B524" s="4">
        <v>36071</v>
      </c>
      <c r="C524" s="12">
        <f t="shared" si="37"/>
        <v>10</v>
      </c>
      <c r="D524" s="43">
        <v>479000</v>
      </c>
    </row>
    <row r="525" spans="1:4">
      <c r="A525" s="52">
        <f t="shared" si="36"/>
        <v>36072</v>
      </c>
      <c r="B525" s="4">
        <v>36072</v>
      </c>
      <c r="C525" s="12">
        <f t="shared" si="37"/>
        <v>10</v>
      </c>
      <c r="D525" s="43">
        <v>645000</v>
      </c>
    </row>
    <row r="526" spans="1:4">
      <c r="A526" s="52">
        <f t="shared" si="36"/>
        <v>36073</v>
      </c>
      <c r="B526" s="4">
        <v>36073</v>
      </c>
      <c r="C526" s="12">
        <f t="shared" si="37"/>
        <v>10</v>
      </c>
      <c r="D526" s="43">
        <v>387000</v>
      </c>
    </row>
    <row r="527" spans="1:4">
      <c r="A527" s="52">
        <f t="shared" si="36"/>
        <v>36074</v>
      </c>
      <c r="B527" s="4">
        <v>36074</v>
      </c>
      <c r="C527" s="12">
        <f t="shared" si="37"/>
        <v>10</v>
      </c>
      <c r="D527" s="43">
        <v>379000</v>
      </c>
    </row>
    <row r="528" spans="1:4">
      <c r="A528" s="52">
        <f t="shared" si="36"/>
        <v>36075</v>
      </c>
      <c r="B528" s="4">
        <v>36075</v>
      </c>
      <c r="C528" s="12">
        <f t="shared" si="37"/>
        <v>10</v>
      </c>
      <c r="D528" s="43">
        <v>297000</v>
      </c>
    </row>
    <row r="529" spans="1:4">
      <c r="A529" s="52">
        <f t="shared" si="36"/>
        <v>36076</v>
      </c>
      <c r="B529" s="4">
        <v>36076</v>
      </c>
      <c r="C529" s="12">
        <f t="shared" si="37"/>
        <v>10</v>
      </c>
      <c r="D529" s="43">
        <v>352000</v>
      </c>
    </row>
    <row r="530" spans="1:4">
      <c r="A530" s="52">
        <f t="shared" si="36"/>
        <v>36077</v>
      </c>
      <c r="B530" s="4">
        <v>36077</v>
      </c>
      <c r="C530" s="12">
        <f t="shared" si="37"/>
        <v>10</v>
      </c>
      <c r="D530" s="43">
        <v>479000</v>
      </c>
    </row>
    <row r="531" spans="1:4">
      <c r="A531" s="52">
        <f t="shared" si="36"/>
        <v>36078</v>
      </c>
      <c r="B531" s="4">
        <v>36078</v>
      </c>
      <c r="C531" s="12">
        <f t="shared" si="37"/>
        <v>10</v>
      </c>
      <c r="D531" s="43">
        <v>705000</v>
      </c>
    </row>
    <row r="532" spans="1:4">
      <c r="A532" s="52">
        <f t="shared" si="36"/>
        <v>36079</v>
      </c>
      <c r="B532" s="4">
        <v>36079</v>
      </c>
      <c r="C532" s="12">
        <f t="shared" si="37"/>
        <v>10</v>
      </c>
      <c r="D532" s="43">
        <v>697000</v>
      </c>
    </row>
    <row r="533" spans="1:4">
      <c r="A533" s="52">
        <f t="shared" si="36"/>
        <v>36080</v>
      </c>
      <c r="B533" s="4">
        <v>36080</v>
      </c>
      <c r="C533" s="12">
        <f t="shared" si="37"/>
        <v>10</v>
      </c>
      <c r="D533" s="43">
        <v>618000</v>
      </c>
    </row>
    <row r="534" spans="1:4">
      <c r="A534" s="52">
        <f t="shared" si="36"/>
        <v>36081</v>
      </c>
      <c r="B534" s="4">
        <v>36081</v>
      </c>
      <c r="C534" s="12">
        <f t="shared" si="37"/>
        <v>10</v>
      </c>
      <c r="D534" s="43">
        <v>455000</v>
      </c>
    </row>
    <row r="535" spans="1:4">
      <c r="A535" s="52">
        <f t="shared" si="36"/>
        <v>36082</v>
      </c>
      <c r="B535" s="4">
        <v>36082</v>
      </c>
      <c r="C535" s="12">
        <f t="shared" si="37"/>
        <v>10</v>
      </c>
      <c r="D535" s="43">
        <v>673000</v>
      </c>
    </row>
    <row r="536" spans="1:4">
      <c r="A536" s="52">
        <f t="shared" si="36"/>
        <v>36083</v>
      </c>
      <c r="B536" s="4">
        <v>36083</v>
      </c>
      <c r="C536" s="12">
        <f t="shared" si="37"/>
        <v>10</v>
      </c>
      <c r="D536" s="43">
        <v>666000</v>
      </c>
    </row>
    <row r="537" spans="1:4">
      <c r="A537" s="52">
        <f t="shared" si="36"/>
        <v>36084</v>
      </c>
      <c r="B537" s="4">
        <v>36084</v>
      </c>
      <c r="C537" s="12">
        <f t="shared" si="37"/>
        <v>10</v>
      </c>
      <c r="D537" s="43">
        <v>757000</v>
      </c>
    </row>
    <row r="538" spans="1:4">
      <c r="A538" s="52">
        <f t="shared" si="36"/>
        <v>36085</v>
      </c>
      <c r="B538" s="4">
        <v>36085</v>
      </c>
      <c r="C538" s="12">
        <f t="shared" si="37"/>
        <v>10</v>
      </c>
      <c r="D538" s="43">
        <v>563000</v>
      </c>
    </row>
    <row r="539" spans="1:4">
      <c r="A539" s="52">
        <f t="shared" si="36"/>
        <v>36086</v>
      </c>
      <c r="B539" s="4">
        <v>36086</v>
      </c>
      <c r="C539" s="12">
        <f t="shared" si="37"/>
        <v>10</v>
      </c>
      <c r="D539" s="43">
        <v>591000</v>
      </c>
    </row>
    <row r="540" spans="1:4">
      <c r="A540" s="52">
        <f t="shared" si="36"/>
        <v>36087</v>
      </c>
      <c r="B540" s="4">
        <v>36087</v>
      </c>
      <c r="C540" s="12">
        <f t="shared" si="37"/>
        <v>10</v>
      </c>
      <c r="D540" s="43">
        <v>354000</v>
      </c>
    </row>
    <row r="541" spans="1:4">
      <c r="A541" s="52">
        <f t="shared" si="36"/>
        <v>36088</v>
      </c>
      <c r="B541" s="4">
        <v>36088</v>
      </c>
      <c r="C541" s="12">
        <f t="shared" si="37"/>
        <v>10</v>
      </c>
      <c r="D541" s="43">
        <v>624000</v>
      </c>
    </row>
    <row r="542" spans="1:4">
      <c r="A542" s="52">
        <f t="shared" si="36"/>
        <v>36089</v>
      </c>
      <c r="B542" s="4">
        <v>36089</v>
      </c>
      <c r="C542" s="12">
        <f t="shared" si="37"/>
        <v>10</v>
      </c>
      <c r="D542" s="43">
        <v>559000</v>
      </c>
    </row>
    <row r="543" spans="1:4">
      <c r="A543" s="52">
        <f t="shared" si="36"/>
        <v>36090</v>
      </c>
      <c r="B543" s="4">
        <v>36090</v>
      </c>
      <c r="C543" s="12">
        <f t="shared" si="37"/>
        <v>10</v>
      </c>
      <c r="D543" s="43">
        <v>563000</v>
      </c>
    </row>
    <row r="544" spans="1:4">
      <c r="A544" s="52">
        <f t="shared" si="36"/>
        <v>36091</v>
      </c>
      <c r="B544" s="4">
        <v>36091</v>
      </c>
      <c r="C544" s="12">
        <f t="shared" si="37"/>
        <v>10</v>
      </c>
      <c r="D544" s="43">
        <v>642000</v>
      </c>
    </row>
    <row r="545" spans="1:4">
      <c r="A545" s="52">
        <f t="shared" si="36"/>
        <v>36092</v>
      </c>
      <c r="B545" s="4">
        <v>36092</v>
      </c>
      <c r="C545" s="12">
        <f t="shared" si="37"/>
        <v>10</v>
      </c>
      <c r="D545" s="43">
        <v>780000</v>
      </c>
    </row>
    <row r="546" spans="1:4">
      <c r="A546" s="52">
        <f t="shared" si="36"/>
        <v>36093</v>
      </c>
      <c r="B546" s="4">
        <v>36093</v>
      </c>
      <c r="C546" s="12">
        <f t="shared" si="37"/>
        <v>10</v>
      </c>
      <c r="D546" s="43">
        <v>733000</v>
      </c>
    </row>
    <row r="547" spans="1:4">
      <c r="A547" s="52">
        <f t="shared" si="36"/>
        <v>36094</v>
      </c>
      <c r="B547" s="4">
        <v>36094</v>
      </c>
      <c r="C547" s="12">
        <f t="shared" si="37"/>
        <v>10</v>
      </c>
      <c r="D547" s="43">
        <v>292000</v>
      </c>
    </row>
    <row r="548" spans="1:4">
      <c r="A548" s="52">
        <f t="shared" si="36"/>
        <v>36095</v>
      </c>
      <c r="B548" s="4">
        <v>36095</v>
      </c>
      <c r="C548" s="12">
        <f t="shared" si="37"/>
        <v>10</v>
      </c>
      <c r="D548" s="43">
        <v>359000</v>
      </c>
    </row>
    <row r="549" spans="1:4">
      <c r="A549" s="52">
        <f t="shared" si="36"/>
        <v>36096</v>
      </c>
      <c r="B549" s="4">
        <v>36096</v>
      </c>
      <c r="C549" s="12">
        <f t="shared" si="37"/>
        <v>10</v>
      </c>
      <c r="D549" s="43">
        <v>311000</v>
      </c>
    </row>
    <row r="550" spans="1:4">
      <c r="A550" s="52">
        <f t="shared" si="36"/>
        <v>36097</v>
      </c>
      <c r="B550" s="4">
        <v>36097</v>
      </c>
      <c r="C550" s="12">
        <f t="shared" si="37"/>
        <v>10</v>
      </c>
      <c r="D550" s="43">
        <v>550000</v>
      </c>
    </row>
    <row r="551" spans="1:4">
      <c r="A551" s="52">
        <f t="shared" si="36"/>
        <v>36098</v>
      </c>
      <c r="B551" s="4">
        <v>36098</v>
      </c>
      <c r="C551" s="12">
        <f t="shared" si="37"/>
        <v>10</v>
      </c>
      <c r="D551" s="43">
        <v>544000</v>
      </c>
    </row>
    <row r="552" spans="1:4">
      <c r="A552" s="52">
        <f t="shared" si="36"/>
        <v>36099</v>
      </c>
      <c r="B552" s="4">
        <v>36099</v>
      </c>
      <c r="C552" s="12">
        <f t="shared" si="37"/>
        <v>10</v>
      </c>
      <c r="D552" s="38">
        <v>667000</v>
      </c>
    </row>
    <row r="553" spans="1:4">
      <c r="A553" s="52">
        <f t="shared" si="36"/>
        <v>36100</v>
      </c>
      <c r="B553" s="4">
        <v>36100</v>
      </c>
      <c r="C553" s="12">
        <f t="shared" si="37"/>
        <v>11</v>
      </c>
      <c r="D553" s="38">
        <v>668000</v>
      </c>
    </row>
    <row r="554" spans="1:4">
      <c r="A554" s="52">
        <f t="shared" si="36"/>
        <v>36101</v>
      </c>
      <c r="B554" s="4">
        <v>36101</v>
      </c>
      <c r="C554" s="12">
        <f t="shared" si="37"/>
        <v>11</v>
      </c>
      <c r="D554" s="38">
        <v>462000</v>
      </c>
    </row>
    <row r="555" spans="1:4">
      <c r="A555" s="52">
        <f t="shared" si="36"/>
        <v>36102</v>
      </c>
      <c r="B555" s="4">
        <v>36102</v>
      </c>
      <c r="C555" s="12">
        <f t="shared" si="37"/>
        <v>11</v>
      </c>
      <c r="D555" s="38">
        <v>573000</v>
      </c>
    </row>
    <row r="556" spans="1:4">
      <c r="A556" s="52">
        <f t="shared" si="36"/>
        <v>36103</v>
      </c>
      <c r="B556" s="4">
        <v>36103</v>
      </c>
      <c r="C556" s="12">
        <f t="shared" si="37"/>
        <v>11</v>
      </c>
      <c r="D556" s="38">
        <v>538000</v>
      </c>
    </row>
    <row r="557" spans="1:4">
      <c r="A557" s="52">
        <f t="shared" si="36"/>
        <v>36104</v>
      </c>
      <c r="B557" s="4">
        <v>36104</v>
      </c>
      <c r="C557" s="12">
        <f t="shared" si="37"/>
        <v>11</v>
      </c>
      <c r="D557" s="38">
        <v>452000</v>
      </c>
    </row>
    <row r="558" spans="1:4">
      <c r="A558" s="52">
        <f t="shared" si="36"/>
        <v>36105</v>
      </c>
      <c r="B558" s="4">
        <v>36105</v>
      </c>
      <c r="C558" s="12">
        <f t="shared" si="37"/>
        <v>11</v>
      </c>
      <c r="D558" s="38">
        <v>353000</v>
      </c>
    </row>
    <row r="559" spans="1:4">
      <c r="A559" s="52">
        <f t="shared" si="36"/>
        <v>36106</v>
      </c>
      <c r="B559" s="4">
        <v>36106</v>
      </c>
      <c r="C559" s="12">
        <f t="shared" si="37"/>
        <v>11</v>
      </c>
      <c r="D559" s="38">
        <v>428000</v>
      </c>
    </row>
    <row r="560" spans="1:4">
      <c r="A560" s="52">
        <f t="shared" si="36"/>
        <v>36107</v>
      </c>
      <c r="B560" s="4">
        <v>36107</v>
      </c>
      <c r="C560" s="12">
        <f t="shared" si="37"/>
        <v>11</v>
      </c>
      <c r="D560" s="38">
        <v>312000</v>
      </c>
    </row>
    <row r="561" spans="1:4">
      <c r="A561" s="52">
        <f t="shared" si="36"/>
        <v>36108</v>
      </c>
      <c r="B561" s="4">
        <v>36108</v>
      </c>
      <c r="C561" s="12">
        <f t="shared" si="37"/>
        <v>11</v>
      </c>
      <c r="D561" s="38">
        <v>-504000</v>
      </c>
    </row>
    <row r="562" spans="1:4">
      <c r="A562" s="52">
        <f t="shared" si="36"/>
        <v>36109</v>
      </c>
      <c r="B562" s="4">
        <v>36109</v>
      </c>
      <c r="C562" s="12">
        <f t="shared" si="37"/>
        <v>11</v>
      </c>
      <c r="D562" s="38">
        <v>-541000</v>
      </c>
    </row>
    <row r="563" spans="1:4">
      <c r="A563" s="52">
        <f t="shared" si="36"/>
        <v>36110</v>
      </c>
      <c r="B563" s="4">
        <v>36110</v>
      </c>
      <c r="C563" s="12">
        <f t="shared" si="37"/>
        <v>11</v>
      </c>
      <c r="D563" s="38">
        <v>-998000</v>
      </c>
    </row>
    <row r="564" spans="1:4">
      <c r="A564" s="52">
        <f t="shared" si="36"/>
        <v>36111</v>
      </c>
      <c r="B564" s="4">
        <v>36111</v>
      </c>
      <c r="C564" s="12">
        <f t="shared" si="37"/>
        <v>11</v>
      </c>
      <c r="D564" s="38">
        <v>-428000</v>
      </c>
    </row>
    <row r="565" spans="1:4">
      <c r="A565" s="52">
        <f t="shared" si="36"/>
        <v>36112</v>
      </c>
      <c r="B565" s="4">
        <v>36112</v>
      </c>
      <c r="C565" s="12">
        <f t="shared" si="37"/>
        <v>11</v>
      </c>
      <c r="D565" s="38">
        <v>-48000</v>
      </c>
    </row>
    <row r="566" spans="1:4">
      <c r="A566" s="52">
        <f t="shared" si="36"/>
        <v>36113</v>
      </c>
      <c r="B566" s="4">
        <v>36113</v>
      </c>
      <c r="C566" s="12">
        <f t="shared" si="37"/>
        <v>11</v>
      </c>
      <c r="D566" s="38">
        <v>328000</v>
      </c>
    </row>
    <row r="567" spans="1:4">
      <c r="A567" s="52">
        <f t="shared" si="36"/>
        <v>36114</v>
      </c>
      <c r="B567" s="4">
        <v>36114</v>
      </c>
      <c r="C567" s="12">
        <f t="shared" si="37"/>
        <v>11</v>
      </c>
      <c r="D567" s="38">
        <v>310000</v>
      </c>
    </row>
    <row r="568" spans="1:4">
      <c r="A568" s="52">
        <f t="shared" si="36"/>
        <v>36115</v>
      </c>
      <c r="B568" s="4">
        <v>36115</v>
      </c>
      <c r="C568" s="12">
        <f t="shared" si="37"/>
        <v>11</v>
      </c>
      <c r="D568" s="38">
        <v>-56000</v>
      </c>
    </row>
    <row r="569" spans="1:4">
      <c r="A569" s="52">
        <f t="shared" si="36"/>
        <v>36116</v>
      </c>
      <c r="B569" s="4">
        <v>36116</v>
      </c>
      <c r="C569" s="12">
        <f t="shared" si="37"/>
        <v>11</v>
      </c>
      <c r="D569" s="38">
        <v>38000</v>
      </c>
    </row>
    <row r="570" spans="1:4">
      <c r="A570" s="52">
        <f t="shared" si="36"/>
        <v>36117</v>
      </c>
      <c r="B570" s="4">
        <v>36117</v>
      </c>
      <c r="C570" s="12">
        <f t="shared" si="37"/>
        <v>11</v>
      </c>
      <c r="D570" s="38">
        <v>-285000</v>
      </c>
    </row>
    <row r="571" spans="1:4">
      <c r="A571" s="52">
        <f t="shared" si="36"/>
        <v>36118</v>
      </c>
      <c r="B571" s="4">
        <v>36118</v>
      </c>
      <c r="C571" s="12">
        <f t="shared" si="37"/>
        <v>11</v>
      </c>
      <c r="D571" s="38">
        <v>-65000</v>
      </c>
    </row>
    <row r="572" spans="1:4">
      <c r="A572" s="52">
        <f t="shared" si="36"/>
        <v>36119</v>
      </c>
      <c r="B572" s="4">
        <v>36119</v>
      </c>
      <c r="C572" s="12">
        <f t="shared" si="37"/>
        <v>11</v>
      </c>
      <c r="D572" s="38">
        <v>209000</v>
      </c>
    </row>
    <row r="573" spans="1:4">
      <c r="A573" s="52">
        <f t="shared" si="36"/>
        <v>36120</v>
      </c>
      <c r="B573" s="4">
        <v>36120</v>
      </c>
      <c r="C573" s="12">
        <f t="shared" si="37"/>
        <v>11</v>
      </c>
      <c r="D573" s="38">
        <v>396000</v>
      </c>
    </row>
    <row r="574" spans="1:4">
      <c r="A574" s="52">
        <f t="shared" si="36"/>
        <v>36121</v>
      </c>
      <c r="B574" s="4">
        <v>36121</v>
      </c>
      <c r="C574" s="12">
        <f t="shared" si="37"/>
        <v>11</v>
      </c>
      <c r="D574" s="38">
        <v>452000</v>
      </c>
    </row>
    <row r="575" spans="1:4">
      <c r="A575" s="52">
        <f t="shared" si="36"/>
        <v>36122</v>
      </c>
      <c r="B575" s="4">
        <v>36122</v>
      </c>
      <c r="C575" s="12">
        <f t="shared" si="37"/>
        <v>11</v>
      </c>
      <c r="D575" s="38">
        <v>242000</v>
      </c>
    </row>
    <row r="576" spans="1:4">
      <c r="A576" s="52">
        <f t="shared" si="36"/>
        <v>36123</v>
      </c>
      <c r="B576" s="4">
        <v>36123</v>
      </c>
      <c r="C576" s="12">
        <f t="shared" si="37"/>
        <v>11</v>
      </c>
      <c r="D576" s="38">
        <v>92000</v>
      </c>
    </row>
    <row r="577" spans="1:4">
      <c r="A577" s="52">
        <f t="shared" si="36"/>
        <v>36124</v>
      </c>
      <c r="B577" s="4">
        <v>36124</v>
      </c>
      <c r="C577" s="12">
        <f t="shared" si="37"/>
        <v>11</v>
      </c>
      <c r="D577" s="38">
        <v>185000</v>
      </c>
    </row>
    <row r="578" spans="1:4">
      <c r="A578" s="52">
        <f t="shared" si="36"/>
        <v>36125</v>
      </c>
      <c r="B578" s="4">
        <v>36125</v>
      </c>
      <c r="C578" s="12">
        <f t="shared" si="37"/>
        <v>11</v>
      </c>
      <c r="D578" s="38">
        <v>736000</v>
      </c>
    </row>
    <row r="579" spans="1:4">
      <c r="A579" s="52">
        <f t="shared" si="36"/>
        <v>36126</v>
      </c>
      <c r="B579" s="4">
        <v>36126</v>
      </c>
      <c r="C579" s="12">
        <f t="shared" si="37"/>
        <v>11</v>
      </c>
      <c r="D579" s="38">
        <v>809000</v>
      </c>
    </row>
    <row r="580" spans="1:4">
      <c r="A580" s="52">
        <f t="shared" si="36"/>
        <v>36127</v>
      </c>
      <c r="B580" s="4">
        <v>36127</v>
      </c>
      <c r="C580" s="12">
        <f t="shared" si="37"/>
        <v>11</v>
      </c>
      <c r="D580" s="38">
        <v>416000</v>
      </c>
    </row>
    <row r="581" spans="1:4">
      <c r="A581" s="52">
        <f t="shared" ref="A581:A645" si="38">B581</f>
        <v>36128</v>
      </c>
      <c r="B581" s="4">
        <v>36128</v>
      </c>
      <c r="C581" s="12">
        <f t="shared" ref="C581:C645" si="39">IF(B581&lt;&gt;"",MONTH(B581),0)</f>
        <v>11</v>
      </c>
      <c r="D581" s="38">
        <v>383000</v>
      </c>
    </row>
    <row r="582" spans="1:4">
      <c r="A582" s="52">
        <f t="shared" si="38"/>
        <v>36129</v>
      </c>
      <c r="B582" s="4">
        <v>36129</v>
      </c>
      <c r="C582" s="12">
        <f t="shared" si="39"/>
        <v>11</v>
      </c>
      <c r="D582" s="38">
        <v>88000</v>
      </c>
    </row>
    <row r="583" spans="1:4">
      <c r="A583" s="52">
        <f t="shared" si="38"/>
        <v>36130</v>
      </c>
      <c r="B583" s="4">
        <v>36130</v>
      </c>
      <c r="C583" s="12">
        <f t="shared" si="39"/>
        <v>12</v>
      </c>
      <c r="D583" s="38">
        <v>-389000</v>
      </c>
    </row>
    <row r="584" spans="1:4">
      <c r="A584" s="52">
        <f t="shared" si="38"/>
        <v>36131</v>
      </c>
      <c r="B584" s="4">
        <v>36131</v>
      </c>
      <c r="C584" s="12">
        <f t="shared" si="39"/>
        <v>12</v>
      </c>
      <c r="D584" s="38">
        <v>-358000</v>
      </c>
    </row>
    <row r="585" spans="1:4">
      <c r="A585" s="52">
        <f t="shared" si="38"/>
        <v>36132</v>
      </c>
      <c r="B585" s="4">
        <v>36132</v>
      </c>
      <c r="C585" s="12">
        <f t="shared" si="39"/>
        <v>12</v>
      </c>
      <c r="D585" s="38">
        <v>-127000</v>
      </c>
    </row>
    <row r="586" spans="1:4">
      <c r="A586" s="52">
        <f t="shared" si="38"/>
        <v>36133</v>
      </c>
      <c r="B586" s="4">
        <v>36133</v>
      </c>
      <c r="C586" s="12">
        <f t="shared" si="39"/>
        <v>12</v>
      </c>
      <c r="D586" s="38">
        <v>-186000</v>
      </c>
    </row>
    <row r="587" spans="1:4">
      <c r="A587" s="52">
        <f t="shared" si="38"/>
        <v>36134</v>
      </c>
      <c r="B587" s="4">
        <v>36134</v>
      </c>
      <c r="C587" s="12">
        <f t="shared" si="39"/>
        <v>12</v>
      </c>
      <c r="D587" s="38">
        <v>-70000</v>
      </c>
    </row>
    <row r="588" spans="1:4">
      <c r="A588" s="52">
        <f t="shared" si="38"/>
        <v>36135</v>
      </c>
      <c r="B588" s="4">
        <v>36135</v>
      </c>
      <c r="C588" s="12">
        <f t="shared" si="39"/>
        <v>12</v>
      </c>
      <c r="D588" s="38">
        <v>-759000</v>
      </c>
    </row>
    <row r="589" spans="1:4">
      <c r="A589" s="52">
        <f t="shared" si="38"/>
        <v>36136</v>
      </c>
      <c r="B589" s="4">
        <v>36136</v>
      </c>
      <c r="C589" s="12">
        <f t="shared" si="39"/>
        <v>12</v>
      </c>
      <c r="D589" s="38">
        <v>-1182000</v>
      </c>
    </row>
    <row r="590" spans="1:4">
      <c r="A590" s="52">
        <f t="shared" si="38"/>
        <v>36137</v>
      </c>
      <c r="B590" s="4">
        <v>36137</v>
      </c>
      <c r="C590" s="12">
        <f t="shared" si="39"/>
        <v>12</v>
      </c>
      <c r="D590" s="38">
        <v>-1023000</v>
      </c>
    </row>
    <row r="591" spans="1:4">
      <c r="A591" s="52">
        <f t="shared" si="38"/>
        <v>36138</v>
      </c>
      <c r="B591" s="4">
        <v>36138</v>
      </c>
      <c r="C591" s="12">
        <f t="shared" si="39"/>
        <v>12</v>
      </c>
      <c r="D591" s="38">
        <v>-1012000</v>
      </c>
    </row>
    <row r="592" spans="1:4">
      <c r="A592" s="52">
        <f t="shared" si="38"/>
        <v>36139</v>
      </c>
      <c r="B592" s="4">
        <v>36139</v>
      </c>
      <c r="C592" s="12">
        <f t="shared" si="39"/>
        <v>12</v>
      </c>
      <c r="D592" s="38">
        <v>-875000</v>
      </c>
    </row>
    <row r="593" spans="1:4">
      <c r="A593" s="52">
        <f t="shared" si="38"/>
        <v>36140</v>
      </c>
      <c r="B593" s="4">
        <v>36140</v>
      </c>
      <c r="C593" s="12">
        <f t="shared" si="39"/>
        <v>12</v>
      </c>
      <c r="D593" s="38">
        <v>-521000</v>
      </c>
    </row>
    <row r="594" spans="1:4">
      <c r="A594" s="52">
        <f t="shared" si="38"/>
        <v>36141</v>
      </c>
      <c r="B594" s="4">
        <v>36141</v>
      </c>
      <c r="C594" s="12">
        <f t="shared" si="39"/>
        <v>12</v>
      </c>
      <c r="D594" s="38">
        <v>173000</v>
      </c>
    </row>
    <row r="595" spans="1:4">
      <c r="A595" s="52">
        <f t="shared" si="38"/>
        <v>36142</v>
      </c>
      <c r="B595" s="4">
        <v>36142</v>
      </c>
      <c r="C595" s="12">
        <f t="shared" si="39"/>
        <v>12</v>
      </c>
      <c r="D595" s="38">
        <v>398000</v>
      </c>
    </row>
    <row r="596" spans="1:4">
      <c r="A596" s="52">
        <f t="shared" si="38"/>
        <v>36143</v>
      </c>
      <c r="B596" s="4">
        <v>36143</v>
      </c>
      <c r="C596" s="12">
        <f t="shared" si="39"/>
        <v>12</v>
      </c>
      <c r="D596" s="38">
        <v>-142000</v>
      </c>
    </row>
    <row r="597" spans="1:4">
      <c r="A597" s="52">
        <f t="shared" si="38"/>
        <v>36144</v>
      </c>
      <c r="B597" s="4">
        <v>36144</v>
      </c>
      <c r="C597" s="12">
        <f t="shared" si="39"/>
        <v>12</v>
      </c>
      <c r="D597" s="38">
        <v>65000</v>
      </c>
    </row>
    <row r="598" spans="1:4">
      <c r="A598" s="52">
        <f t="shared" si="38"/>
        <v>36145</v>
      </c>
      <c r="B598" s="4">
        <v>36145</v>
      </c>
      <c r="C598" s="12">
        <f t="shared" si="39"/>
        <v>12</v>
      </c>
      <c r="D598" s="38">
        <v>298000</v>
      </c>
    </row>
    <row r="599" spans="1:4">
      <c r="A599" s="52">
        <f t="shared" si="38"/>
        <v>36146</v>
      </c>
      <c r="B599" s="4">
        <v>36146</v>
      </c>
      <c r="C599" s="12">
        <f t="shared" si="39"/>
        <v>12</v>
      </c>
      <c r="D599" s="38">
        <v>152000</v>
      </c>
    </row>
    <row r="600" spans="1:4">
      <c r="A600" s="52">
        <f t="shared" si="38"/>
        <v>36147</v>
      </c>
      <c r="B600" s="4">
        <v>36147</v>
      </c>
      <c r="C600" s="12">
        <f t="shared" si="39"/>
        <v>12</v>
      </c>
      <c r="D600" s="38">
        <v>-232000</v>
      </c>
    </row>
    <row r="601" spans="1:4">
      <c r="A601" s="52">
        <f t="shared" si="38"/>
        <v>36148</v>
      </c>
      <c r="B601" s="4">
        <v>36148</v>
      </c>
      <c r="C601" s="12">
        <f t="shared" si="39"/>
        <v>12</v>
      </c>
      <c r="D601" s="38">
        <v>-113000</v>
      </c>
    </row>
    <row r="602" spans="1:4">
      <c r="A602" s="52">
        <f t="shared" si="38"/>
        <v>36149</v>
      </c>
      <c r="B602" s="4">
        <v>36149</v>
      </c>
      <c r="C602" s="12">
        <f t="shared" si="39"/>
        <v>12</v>
      </c>
      <c r="D602" s="38">
        <v>-1166000</v>
      </c>
    </row>
    <row r="603" spans="1:4">
      <c r="A603" s="52">
        <f t="shared" si="38"/>
        <v>36150</v>
      </c>
      <c r="B603" s="4">
        <v>36150</v>
      </c>
      <c r="C603" s="12">
        <f t="shared" si="39"/>
        <v>12</v>
      </c>
      <c r="D603" s="38">
        <v>-2325000</v>
      </c>
    </row>
    <row r="604" spans="1:4">
      <c r="A604" s="52">
        <f t="shared" si="38"/>
        <v>36151</v>
      </c>
      <c r="B604" s="4">
        <v>36151</v>
      </c>
      <c r="C604" s="12">
        <f t="shared" si="39"/>
        <v>12</v>
      </c>
      <c r="D604" s="38">
        <v>-2406000</v>
      </c>
    </row>
    <row r="605" spans="1:4">
      <c r="A605" s="52">
        <f t="shared" si="38"/>
        <v>36152</v>
      </c>
      <c r="B605" s="4">
        <v>36152</v>
      </c>
      <c r="C605" s="12">
        <f t="shared" si="39"/>
        <v>12</v>
      </c>
      <c r="D605" s="38">
        <v>-2185000</v>
      </c>
    </row>
    <row r="606" spans="1:4">
      <c r="A606" s="52">
        <f t="shared" si="38"/>
        <v>36153</v>
      </c>
      <c r="B606" s="4">
        <v>36153</v>
      </c>
      <c r="C606" s="12">
        <f t="shared" si="39"/>
        <v>12</v>
      </c>
      <c r="D606" s="38">
        <v>-1322000</v>
      </c>
    </row>
    <row r="607" spans="1:4">
      <c r="A607" s="52">
        <f t="shared" si="38"/>
        <v>36154</v>
      </c>
      <c r="B607" s="4">
        <v>36154</v>
      </c>
      <c r="C607" s="12">
        <f t="shared" si="39"/>
        <v>12</v>
      </c>
      <c r="D607" s="38">
        <v>-538000</v>
      </c>
    </row>
    <row r="608" spans="1:4">
      <c r="A608" s="52">
        <f t="shared" si="38"/>
        <v>36155</v>
      </c>
      <c r="B608" s="4">
        <v>36155</v>
      </c>
      <c r="C608" s="12">
        <f t="shared" si="39"/>
        <v>12</v>
      </c>
      <c r="D608" s="38">
        <v>-284000</v>
      </c>
    </row>
    <row r="609" spans="1:4">
      <c r="A609" s="52">
        <f t="shared" si="38"/>
        <v>36156</v>
      </c>
      <c r="B609" s="4">
        <v>36156</v>
      </c>
      <c r="C609" s="12">
        <f t="shared" si="39"/>
        <v>12</v>
      </c>
      <c r="D609" s="38">
        <v>-234000</v>
      </c>
    </row>
    <row r="610" spans="1:4">
      <c r="A610" s="52">
        <f t="shared" si="38"/>
        <v>36157</v>
      </c>
      <c r="B610" s="4">
        <v>36157</v>
      </c>
      <c r="C610" s="12">
        <f t="shared" si="39"/>
        <v>12</v>
      </c>
      <c r="D610" s="38">
        <v>-354000</v>
      </c>
    </row>
    <row r="611" spans="1:4">
      <c r="A611" s="52">
        <f t="shared" si="38"/>
        <v>36158</v>
      </c>
      <c r="B611" s="4">
        <v>36158</v>
      </c>
      <c r="C611" s="12">
        <f t="shared" si="39"/>
        <v>12</v>
      </c>
      <c r="D611" s="38">
        <v>-398000</v>
      </c>
    </row>
    <row r="612" spans="1:4">
      <c r="A612" s="52">
        <f t="shared" si="38"/>
        <v>36159</v>
      </c>
      <c r="B612" s="4">
        <v>36159</v>
      </c>
      <c r="C612" s="12">
        <f t="shared" si="39"/>
        <v>12</v>
      </c>
      <c r="D612" s="38">
        <v>-305000</v>
      </c>
    </row>
    <row r="613" spans="1:4">
      <c r="A613" s="52">
        <f t="shared" si="38"/>
        <v>36160</v>
      </c>
      <c r="B613" s="4">
        <v>36160</v>
      </c>
      <c r="C613" s="12">
        <f t="shared" si="39"/>
        <v>12</v>
      </c>
      <c r="D613" s="38">
        <v>-292000</v>
      </c>
    </row>
    <row r="614" spans="1:4">
      <c r="A614" s="51" t="s">
        <v>1</v>
      </c>
      <c r="B614" s="8" t="s">
        <v>2</v>
      </c>
      <c r="C614" s="8" t="s">
        <v>14</v>
      </c>
      <c r="D614" s="50" t="s">
        <v>11</v>
      </c>
    </row>
    <row r="615" spans="1:4">
      <c r="A615" s="52">
        <f t="shared" si="38"/>
        <v>36161</v>
      </c>
      <c r="B615" s="4">
        <v>36161</v>
      </c>
      <c r="C615" s="12">
        <f t="shared" si="39"/>
        <v>1</v>
      </c>
      <c r="D615" s="38">
        <v>-38000</v>
      </c>
    </row>
    <row r="616" spans="1:4">
      <c r="A616" s="52">
        <f t="shared" si="38"/>
        <v>36162</v>
      </c>
      <c r="B616" s="4">
        <v>36162</v>
      </c>
      <c r="C616" s="12">
        <f t="shared" si="39"/>
        <v>1</v>
      </c>
      <c r="D616" s="38">
        <v>-293000</v>
      </c>
    </row>
    <row r="617" spans="1:4">
      <c r="A617" s="52">
        <f t="shared" si="38"/>
        <v>36163</v>
      </c>
      <c r="B617" s="4">
        <v>36163</v>
      </c>
      <c r="C617" s="12">
        <f t="shared" si="39"/>
        <v>1</v>
      </c>
      <c r="D617" s="38">
        <v>-184000</v>
      </c>
    </row>
    <row r="618" spans="1:4">
      <c r="A618" s="52">
        <f t="shared" si="38"/>
        <v>36164</v>
      </c>
      <c r="B618" s="4">
        <v>36164</v>
      </c>
      <c r="C618" s="12">
        <f t="shared" si="39"/>
        <v>1</v>
      </c>
      <c r="D618" s="38">
        <v>-779000</v>
      </c>
    </row>
    <row r="619" spans="1:4">
      <c r="A619" s="52">
        <f t="shared" si="38"/>
        <v>36165</v>
      </c>
      <c r="B619" s="4">
        <v>36165</v>
      </c>
      <c r="C619" s="12">
        <f t="shared" si="39"/>
        <v>1</v>
      </c>
      <c r="D619" s="38">
        <v>-1011000</v>
      </c>
    </row>
    <row r="620" spans="1:4">
      <c r="A620" s="52">
        <f t="shared" si="38"/>
        <v>36166</v>
      </c>
      <c r="B620" s="4">
        <v>36166</v>
      </c>
      <c r="C620" s="12">
        <f t="shared" si="39"/>
        <v>1</v>
      </c>
      <c r="D620" s="38">
        <v>-883000</v>
      </c>
    </row>
    <row r="621" spans="1:4">
      <c r="A621" s="52">
        <f t="shared" si="38"/>
        <v>36167</v>
      </c>
      <c r="B621" s="4">
        <v>36167</v>
      </c>
      <c r="C621" s="12">
        <f t="shared" si="39"/>
        <v>1</v>
      </c>
      <c r="D621" s="38">
        <v>-1084000</v>
      </c>
    </row>
    <row r="622" spans="1:4">
      <c r="A622" s="52">
        <f t="shared" si="38"/>
        <v>36168</v>
      </c>
      <c r="B622" s="4">
        <v>36168</v>
      </c>
      <c r="C622" s="12">
        <f t="shared" si="39"/>
        <v>1</v>
      </c>
      <c r="D622" s="38">
        <v>-832000</v>
      </c>
    </row>
    <row r="623" spans="1:4">
      <c r="A623" s="52">
        <f t="shared" si="38"/>
        <v>36169</v>
      </c>
      <c r="B623" s="4">
        <v>36169</v>
      </c>
      <c r="C623" s="12">
        <f t="shared" si="39"/>
        <v>1</v>
      </c>
      <c r="D623" s="38">
        <v>-233000</v>
      </c>
    </row>
    <row r="624" spans="1:4">
      <c r="A624" s="52">
        <f t="shared" si="38"/>
        <v>36170</v>
      </c>
      <c r="B624" s="4">
        <v>36170</v>
      </c>
      <c r="C624" s="12">
        <f t="shared" si="39"/>
        <v>1</v>
      </c>
      <c r="D624" s="38">
        <v>-499000</v>
      </c>
    </row>
    <row r="625" spans="1:4">
      <c r="A625" s="52">
        <f t="shared" si="38"/>
        <v>36171</v>
      </c>
      <c r="B625" s="4">
        <v>36171</v>
      </c>
      <c r="C625" s="12">
        <f t="shared" si="39"/>
        <v>1</v>
      </c>
      <c r="D625" s="38">
        <v>-517000</v>
      </c>
    </row>
    <row r="626" spans="1:4">
      <c r="A626" s="52">
        <f t="shared" si="38"/>
        <v>36172</v>
      </c>
      <c r="B626" s="4">
        <v>36172</v>
      </c>
      <c r="C626" s="12">
        <f t="shared" si="39"/>
        <v>1</v>
      </c>
      <c r="D626" s="38">
        <v>-943000</v>
      </c>
    </row>
    <row r="627" spans="1:4">
      <c r="A627" s="52">
        <f t="shared" si="38"/>
        <v>36173</v>
      </c>
      <c r="B627" s="4">
        <v>36173</v>
      </c>
      <c r="C627" s="12">
        <f t="shared" si="39"/>
        <v>1</v>
      </c>
      <c r="D627" s="38">
        <v>-1119000</v>
      </c>
    </row>
    <row r="628" spans="1:4">
      <c r="A628" s="52">
        <f t="shared" si="38"/>
        <v>36174</v>
      </c>
      <c r="B628" s="4">
        <v>36174</v>
      </c>
      <c r="C628" s="12">
        <f t="shared" si="39"/>
        <v>1</v>
      </c>
      <c r="D628" s="38">
        <v>-489000</v>
      </c>
    </row>
    <row r="629" spans="1:4">
      <c r="A629" s="52">
        <f t="shared" si="38"/>
        <v>36175</v>
      </c>
      <c r="B629" s="4">
        <v>36175</v>
      </c>
      <c r="C629" s="12">
        <f t="shared" si="39"/>
        <v>1</v>
      </c>
      <c r="D629" s="38">
        <v>-307000</v>
      </c>
    </row>
    <row r="630" spans="1:4">
      <c r="A630" s="52">
        <f t="shared" si="38"/>
        <v>36176</v>
      </c>
      <c r="B630" s="4">
        <v>36176</v>
      </c>
      <c r="C630" s="12">
        <f t="shared" si="39"/>
        <v>1</v>
      </c>
      <c r="D630" s="38">
        <v>182000</v>
      </c>
    </row>
    <row r="631" spans="1:4">
      <c r="A631" s="52">
        <f t="shared" si="38"/>
        <v>36177</v>
      </c>
      <c r="B631" s="4">
        <v>36177</v>
      </c>
      <c r="C631" s="12">
        <f t="shared" si="39"/>
        <v>1</v>
      </c>
      <c r="D631" s="38">
        <v>298000</v>
      </c>
    </row>
    <row r="632" spans="1:4">
      <c r="A632" s="52">
        <f t="shared" si="38"/>
        <v>36178</v>
      </c>
      <c r="B632" s="4">
        <v>36178</v>
      </c>
      <c r="C632" s="12">
        <f t="shared" si="39"/>
        <v>1</v>
      </c>
      <c r="D632" s="38">
        <v>-404000</v>
      </c>
    </row>
    <row r="633" spans="1:4">
      <c r="A633" s="52">
        <f t="shared" si="38"/>
        <v>36179</v>
      </c>
      <c r="B633" s="4">
        <v>36179</v>
      </c>
      <c r="C633" s="12">
        <f t="shared" si="39"/>
        <v>1</v>
      </c>
      <c r="D633" s="38">
        <v>-233000</v>
      </c>
    </row>
    <row r="634" spans="1:4">
      <c r="A634" s="52">
        <f t="shared" si="38"/>
        <v>36180</v>
      </c>
      <c r="B634" s="4">
        <v>36180</v>
      </c>
      <c r="C634" s="12">
        <f t="shared" si="39"/>
        <v>1</v>
      </c>
      <c r="D634" s="38">
        <v>-221000</v>
      </c>
    </row>
    <row r="635" spans="1:4">
      <c r="A635" s="52">
        <f t="shared" si="38"/>
        <v>36181</v>
      </c>
      <c r="B635" s="4">
        <v>36181</v>
      </c>
      <c r="C635" s="12">
        <f t="shared" si="39"/>
        <v>1</v>
      </c>
      <c r="D635" s="38">
        <v>-1241000</v>
      </c>
    </row>
    <row r="636" spans="1:4">
      <c r="A636" s="52">
        <f t="shared" si="38"/>
        <v>36182</v>
      </c>
      <c r="B636" s="4">
        <v>36182</v>
      </c>
      <c r="C636" s="12">
        <f t="shared" si="39"/>
        <v>1</v>
      </c>
      <c r="D636" s="38">
        <v>-290000</v>
      </c>
    </row>
    <row r="637" spans="1:4">
      <c r="A637" s="52">
        <f t="shared" si="38"/>
        <v>36183</v>
      </c>
      <c r="B637" s="4">
        <v>36183</v>
      </c>
      <c r="C637" s="12">
        <f t="shared" si="39"/>
        <v>1</v>
      </c>
      <c r="D637" s="38">
        <v>-12000</v>
      </c>
    </row>
    <row r="638" spans="1:4">
      <c r="A638" s="52">
        <f t="shared" si="38"/>
        <v>36184</v>
      </c>
      <c r="B638" s="4">
        <v>36184</v>
      </c>
      <c r="C638" s="12">
        <f t="shared" si="39"/>
        <v>1</v>
      </c>
      <c r="D638" s="38">
        <v>12000</v>
      </c>
    </row>
    <row r="639" spans="1:4">
      <c r="A639" s="52">
        <f t="shared" si="38"/>
        <v>36185</v>
      </c>
      <c r="B639" s="4">
        <v>36185</v>
      </c>
      <c r="C639" s="12">
        <f t="shared" si="39"/>
        <v>1</v>
      </c>
      <c r="D639" s="38">
        <v>-1099000</v>
      </c>
    </row>
    <row r="640" spans="1:4">
      <c r="A640" s="52">
        <f t="shared" si="38"/>
        <v>36186</v>
      </c>
      <c r="B640" s="4">
        <v>36186</v>
      </c>
      <c r="C640" s="12">
        <f t="shared" si="39"/>
        <v>1</v>
      </c>
      <c r="D640" s="38">
        <v>-1241000</v>
      </c>
    </row>
    <row r="641" spans="1:4">
      <c r="A641" s="52">
        <f t="shared" si="38"/>
        <v>36187</v>
      </c>
      <c r="B641" s="4">
        <v>36187</v>
      </c>
      <c r="C641" s="12">
        <f t="shared" si="39"/>
        <v>1</v>
      </c>
      <c r="D641" s="38">
        <v>-1080000</v>
      </c>
    </row>
    <row r="642" spans="1:4">
      <c r="A642" s="52">
        <f t="shared" si="38"/>
        <v>36188</v>
      </c>
      <c r="B642" s="4">
        <v>36188</v>
      </c>
      <c r="C642" s="12">
        <f t="shared" si="39"/>
        <v>1</v>
      </c>
      <c r="D642" s="38">
        <v>-1072000</v>
      </c>
    </row>
    <row r="643" spans="1:4">
      <c r="A643" s="52">
        <f t="shared" si="38"/>
        <v>36189</v>
      </c>
      <c r="B643" s="4">
        <v>36189</v>
      </c>
      <c r="C643" s="12">
        <f t="shared" si="39"/>
        <v>1</v>
      </c>
      <c r="D643" s="38">
        <v>-584000</v>
      </c>
    </row>
    <row r="644" spans="1:4">
      <c r="A644" s="52">
        <f t="shared" si="38"/>
        <v>36190</v>
      </c>
      <c r="B644" s="4">
        <v>36190</v>
      </c>
      <c r="C644" s="12">
        <f t="shared" si="39"/>
        <v>1</v>
      </c>
      <c r="D644" s="38">
        <v>-415000</v>
      </c>
    </row>
    <row r="645" spans="1:4">
      <c r="A645" s="52">
        <f t="shared" si="38"/>
        <v>36191</v>
      </c>
      <c r="B645" s="4">
        <v>36191</v>
      </c>
      <c r="C645" s="12">
        <f t="shared" si="39"/>
        <v>1</v>
      </c>
      <c r="D645" s="38">
        <v>-279000</v>
      </c>
    </row>
    <row r="646" spans="1:4">
      <c r="A646" s="52">
        <f t="shared" ref="A646:A709" si="40">B646</f>
        <v>36192</v>
      </c>
      <c r="B646" s="4">
        <v>36192</v>
      </c>
      <c r="C646" s="12">
        <f t="shared" ref="C646:C709" si="41">IF(B646&lt;&gt;"",MONTH(B646),0)</f>
        <v>2</v>
      </c>
      <c r="D646" s="38">
        <v>-1156000</v>
      </c>
    </row>
    <row r="647" spans="1:4">
      <c r="A647" s="52">
        <f t="shared" si="40"/>
        <v>36193</v>
      </c>
      <c r="B647" s="4">
        <v>36193</v>
      </c>
      <c r="C647" s="12">
        <f t="shared" si="41"/>
        <v>2</v>
      </c>
      <c r="D647" s="38">
        <v>-654000</v>
      </c>
    </row>
    <row r="648" spans="1:4">
      <c r="A648" s="52">
        <f t="shared" si="40"/>
        <v>36194</v>
      </c>
      <c r="B648" s="4">
        <v>36194</v>
      </c>
      <c r="C648" s="12">
        <f t="shared" si="41"/>
        <v>2</v>
      </c>
      <c r="D648" s="38">
        <v>-679000</v>
      </c>
    </row>
    <row r="649" spans="1:4">
      <c r="A649" s="52">
        <f t="shared" si="40"/>
        <v>36195</v>
      </c>
      <c r="B649" s="4">
        <v>36195</v>
      </c>
      <c r="C649" s="12">
        <f t="shared" si="41"/>
        <v>2</v>
      </c>
      <c r="D649" s="38">
        <v>-1012000</v>
      </c>
    </row>
    <row r="650" spans="1:4">
      <c r="A650" s="52">
        <f t="shared" si="40"/>
        <v>36196</v>
      </c>
      <c r="B650" s="4">
        <v>36196</v>
      </c>
      <c r="C650" s="12">
        <f t="shared" si="41"/>
        <v>2</v>
      </c>
      <c r="D650" s="39">
        <v>-806000</v>
      </c>
    </row>
    <row r="651" spans="1:4">
      <c r="A651" s="52">
        <f t="shared" si="40"/>
        <v>36197</v>
      </c>
      <c r="B651" s="4">
        <v>36197</v>
      </c>
      <c r="C651" s="12">
        <f t="shared" si="41"/>
        <v>2</v>
      </c>
      <c r="D651" s="39">
        <v>-158000</v>
      </c>
    </row>
    <row r="652" spans="1:4">
      <c r="A652" s="52">
        <f t="shared" si="40"/>
        <v>36198</v>
      </c>
      <c r="B652" s="4">
        <v>36198</v>
      </c>
      <c r="C652" s="12">
        <f t="shared" si="41"/>
        <v>2</v>
      </c>
      <c r="D652" s="39">
        <v>-265000</v>
      </c>
    </row>
    <row r="653" spans="1:4">
      <c r="A653" s="52">
        <f t="shared" si="40"/>
        <v>36199</v>
      </c>
      <c r="B653" s="4">
        <v>36199</v>
      </c>
      <c r="C653" s="12">
        <f t="shared" si="41"/>
        <v>2</v>
      </c>
      <c r="D653" s="39">
        <v>-62000</v>
      </c>
    </row>
    <row r="654" spans="1:4">
      <c r="A654" s="52">
        <f t="shared" si="40"/>
        <v>36200</v>
      </c>
      <c r="B654" s="4">
        <v>36200</v>
      </c>
      <c r="C654" s="12">
        <f t="shared" si="41"/>
        <v>2</v>
      </c>
      <c r="D654" s="39">
        <v>-1122000</v>
      </c>
    </row>
    <row r="655" spans="1:4">
      <c r="A655" s="52">
        <f t="shared" si="40"/>
        <v>36201</v>
      </c>
      <c r="B655" s="4">
        <v>36201</v>
      </c>
      <c r="C655" s="12">
        <f t="shared" si="41"/>
        <v>2</v>
      </c>
      <c r="D655" s="39">
        <v>-1750000</v>
      </c>
    </row>
    <row r="656" spans="1:4">
      <c r="A656" s="52">
        <f t="shared" si="40"/>
        <v>36202</v>
      </c>
      <c r="B656" s="4">
        <v>36202</v>
      </c>
      <c r="C656" s="12">
        <f t="shared" si="41"/>
        <v>2</v>
      </c>
      <c r="D656" s="39">
        <v>-1534000</v>
      </c>
    </row>
    <row r="657" spans="1:4">
      <c r="A657" s="52">
        <f t="shared" si="40"/>
        <v>36203</v>
      </c>
      <c r="B657" s="4">
        <v>36203</v>
      </c>
      <c r="C657" s="12">
        <f t="shared" si="41"/>
        <v>2</v>
      </c>
      <c r="D657" s="39">
        <v>-890000</v>
      </c>
    </row>
    <row r="658" spans="1:4">
      <c r="A658" s="52">
        <f t="shared" si="40"/>
        <v>36204</v>
      </c>
      <c r="B658" s="4">
        <v>36204</v>
      </c>
      <c r="C658" s="12">
        <f t="shared" si="41"/>
        <v>2</v>
      </c>
      <c r="D658" s="39">
        <v>-343000</v>
      </c>
    </row>
    <row r="659" spans="1:4">
      <c r="A659" s="52">
        <f t="shared" si="40"/>
        <v>36205</v>
      </c>
      <c r="B659" s="4">
        <v>36205</v>
      </c>
      <c r="C659" s="12">
        <f t="shared" si="41"/>
        <v>2</v>
      </c>
      <c r="D659" s="39">
        <v>-161000</v>
      </c>
    </row>
    <row r="660" spans="1:4">
      <c r="A660" s="52">
        <f t="shared" si="40"/>
        <v>36206</v>
      </c>
      <c r="B660" s="4">
        <v>36206</v>
      </c>
      <c r="C660" s="12">
        <f t="shared" si="41"/>
        <v>2</v>
      </c>
      <c r="D660" s="39">
        <v>-375000</v>
      </c>
    </row>
    <row r="661" spans="1:4">
      <c r="A661" s="52">
        <f t="shared" si="40"/>
        <v>36207</v>
      </c>
      <c r="B661" s="4">
        <v>36207</v>
      </c>
      <c r="C661" s="12">
        <f t="shared" si="41"/>
        <v>2</v>
      </c>
      <c r="D661" s="39">
        <v>-601000</v>
      </c>
    </row>
    <row r="662" spans="1:4">
      <c r="A662" s="52">
        <f t="shared" si="40"/>
        <v>36208</v>
      </c>
      <c r="B662" s="4">
        <v>36208</v>
      </c>
      <c r="C662" s="12">
        <f t="shared" si="41"/>
        <v>2</v>
      </c>
      <c r="D662" s="39">
        <v>-213000</v>
      </c>
    </row>
    <row r="663" spans="1:4">
      <c r="A663" s="52">
        <f t="shared" si="40"/>
        <v>36209</v>
      </c>
      <c r="B663" s="4">
        <v>36209</v>
      </c>
      <c r="C663" s="12">
        <f t="shared" si="41"/>
        <v>2</v>
      </c>
      <c r="D663" s="39">
        <v>-468000</v>
      </c>
    </row>
    <row r="664" spans="1:4">
      <c r="A664" s="52">
        <f t="shared" si="40"/>
        <v>36210</v>
      </c>
      <c r="B664" s="4">
        <v>36210</v>
      </c>
      <c r="C664" s="12">
        <f t="shared" si="41"/>
        <v>2</v>
      </c>
      <c r="D664" s="39">
        <v>-155000</v>
      </c>
    </row>
    <row r="665" spans="1:4">
      <c r="A665" s="52">
        <f t="shared" si="40"/>
        <v>36211</v>
      </c>
      <c r="B665" s="4">
        <v>36211</v>
      </c>
      <c r="C665" s="12">
        <f t="shared" si="41"/>
        <v>2</v>
      </c>
      <c r="D665" s="39">
        <v>170000</v>
      </c>
    </row>
    <row r="666" spans="1:4">
      <c r="A666" s="52">
        <f t="shared" si="40"/>
        <v>36212</v>
      </c>
      <c r="B666" s="4">
        <v>36212</v>
      </c>
      <c r="C666" s="12">
        <f t="shared" si="41"/>
        <v>2</v>
      </c>
      <c r="D666" s="39">
        <v>-68000</v>
      </c>
    </row>
    <row r="667" spans="1:4">
      <c r="A667" s="52">
        <f t="shared" si="40"/>
        <v>36213</v>
      </c>
      <c r="B667" s="4">
        <v>36213</v>
      </c>
      <c r="C667" s="12">
        <f t="shared" si="41"/>
        <v>2</v>
      </c>
      <c r="D667" s="39">
        <v>-329000</v>
      </c>
    </row>
    <row r="668" spans="1:4">
      <c r="A668" s="52">
        <f t="shared" si="40"/>
        <v>36214</v>
      </c>
      <c r="B668" s="4">
        <v>36214</v>
      </c>
      <c r="C668" s="12">
        <f t="shared" si="41"/>
        <v>2</v>
      </c>
      <c r="D668" s="39">
        <v>-301000</v>
      </c>
    </row>
    <row r="669" spans="1:4">
      <c r="A669" s="52">
        <f t="shared" si="40"/>
        <v>36215</v>
      </c>
      <c r="B669" s="4">
        <v>36215</v>
      </c>
      <c r="C669" s="12">
        <f t="shared" si="41"/>
        <v>2</v>
      </c>
      <c r="D669" s="39">
        <v>-131000</v>
      </c>
    </row>
    <row r="670" spans="1:4">
      <c r="A670" s="52">
        <f t="shared" si="40"/>
        <v>36216</v>
      </c>
      <c r="B670" s="4">
        <v>36216</v>
      </c>
      <c r="C670" s="12">
        <f t="shared" si="41"/>
        <v>2</v>
      </c>
      <c r="D670" s="39">
        <v>-85000</v>
      </c>
    </row>
    <row r="671" spans="1:4">
      <c r="A671" s="52">
        <f t="shared" si="40"/>
        <v>36217</v>
      </c>
      <c r="B671" s="4">
        <v>36217</v>
      </c>
      <c r="C671" s="12">
        <f t="shared" si="41"/>
        <v>2</v>
      </c>
      <c r="D671" s="39">
        <v>-89000</v>
      </c>
    </row>
    <row r="672" spans="1:4">
      <c r="A672" s="52">
        <f t="shared" si="40"/>
        <v>36218</v>
      </c>
      <c r="B672" s="4">
        <v>36218</v>
      </c>
      <c r="C672" s="12">
        <f t="shared" si="41"/>
        <v>2</v>
      </c>
      <c r="D672" s="39">
        <v>318000</v>
      </c>
    </row>
    <row r="673" spans="1:4">
      <c r="A673" s="52">
        <f t="shared" si="40"/>
        <v>36219</v>
      </c>
      <c r="B673" s="4">
        <v>36219</v>
      </c>
      <c r="C673" s="12">
        <f t="shared" si="41"/>
        <v>2</v>
      </c>
      <c r="D673" s="39">
        <v>413000</v>
      </c>
    </row>
    <row r="674" spans="1:4">
      <c r="A674" s="52">
        <f t="shared" si="40"/>
        <v>36220</v>
      </c>
      <c r="B674" s="4">
        <v>36220</v>
      </c>
      <c r="C674" s="12">
        <f t="shared" si="41"/>
        <v>3</v>
      </c>
      <c r="D674" s="39">
        <v>432000</v>
      </c>
    </row>
    <row r="675" spans="1:4">
      <c r="A675" s="52">
        <f t="shared" si="40"/>
        <v>36221</v>
      </c>
      <c r="B675" s="4">
        <v>36221</v>
      </c>
      <c r="C675" s="12">
        <f t="shared" si="41"/>
        <v>3</v>
      </c>
      <c r="D675" s="39">
        <v>426000</v>
      </c>
    </row>
    <row r="676" spans="1:4">
      <c r="A676" s="52">
        <f t="shared" si="40"/>
        <v>36222</v>
      </c>
      <c r="B676" s="4">
        <v>36222</v>
      </c>
      <c r="C676" s="12">
        <f t="shared" si="41"/>
        <v>3</v>
      </c>
      <c r="D676" s="39">
        <v>192000</v>
      </c>
    </row>
    <row r="677" spans="1:4">
      <c r="A677" s="52">
        <f t="shared" si="40"/>
        <v>36223</v>
      </c>
      <c r="B677" s="4">
        <v>36223</v>
      </c>
      <c r="C677" s="12">
        <f t="shared" si="41"/>
        <v>3</v>
      </c>
      <c r="D677" s="39">
        <v>167000</v>
      </c>
    </row>
    <row r="678" spans="1:4">
      <c r="A678" s="52">
        <f t="shared" si="40"/>
        <v>36224</v>
      </c>
      <c r="B678" s="4">
        <v>36224</v>
      </c>
      <c r="C678" s="12">
        <f t="shared" si="41"/>
        <v>3</v>
      </c>
      <c r="D678" s="39">
        <v>138000</v>
      </c>
    </row>
    <row r="679" spans="1:4">
      <c r="A679" s="52">
        <f t="shared" si="40"/>
        <v>36225</v>
      </c>
      <c r="B679" s="4">
        <v>36225</v>
      </c>
      <c r="C679" s="12">
        <f t="shared" si="41"/>
        <v>3</v>
      </c>
      <c r="D679" s="39">
        <v>-10000</v>
      </c>
    </row>
    <row r="680" spans="1:4">
      <c r="A680" s="52">
        <f t="shared" si="40"/>
        <v>36226</v>
      </c>
      <c r="B680" s="4">
        <v>36226</v>
      </c>
      <c r="C680" s="12">
        <f t="shared" si="41"/>
        <v>3</v>
      </c>
      <c r="D680" s="39">
        <v>-68000</v>
      </c>
    </row>
    <row r="681" spans="1:4">
      <c r="A681" s="52">
        <f t="shared" si="40"/>
        <v>36227</v>
      </c>
      <c r="B681" s="4">
        <v>36227</v>
      </c>
      <c r="C681" s="12">
        <f t="shared" si="41"/>
        <v>3</v>
      </c>
      <c r="D681" s="39">
        <v>-361000</v>
      </c>
    </row>
    <row r="682" spans="1:4">
      <c r="A682" s="52">
        <f t="shared" si="40"/>
        <v>36228</v>
      </c>
      <c r="B682" s="4">
        <v>36228</v>
      </c>
      <c r="C682" s="12">
        <f t="shared" si="41"/>
        <v>3</v>
      </c>
      <c r="D682" s="39">
        <v>-689000</v>
      </c>
    </row>
    <row r="683" spans="1:4">
      <c r="A683" s="52">
        <f t="shared" si="40"/>
        <v>36229</v>
      </c>
      <c r="B683" s="4">
        <v>36229</v>
      </c>
      <c r="C683" s="12">
        <f t="shared" si="41"/>
        <v>3</v>
      </c>
      <c r="D683" s="39">
        <v>-1162000</v>
      </c>
    </row>
    <row r="684" spans="1:4">
      <c r="A684" s="52">
        <f t="shared" si="40"/>
        <v>36230</v>
      </c>
      <c r="B684" s="4">
        <v>36230</v>
      </c>
      <c r="C684" s="12">
        <f t="shared" si="41"/>
        <v>3</v>
      </c>
      <c r="D684" s="39">
        <v>-1429000</v>
      </c>
    </row>
    <row r="685" spans="1:4">
      <c r="A685" s="52">
        <f t="shared" si="40"/>
        <v>36231</v>
      </c>
      <c r="B685" s="4">
        <v>36231</v>
      </c>
      <c r="C685" s="12">
        <f t="shared" si="41"/>
        <v>3</v>
      </c>
      <c r="D685" s="39">
        <v>-626000</v>
      </c>
    </row>
    <row r="686" spans="1:4">
      <c r="A686" s="52">
        <f t="shared" si="40"/>
        <v>36232</v>
      </c>
      <c r="B686" s="4">
        <v>36232</v>
      </c>
      <c r="C686" s="12">
        <f t="shared" si="41"/>
        <v>3</v>
      </c>
      <c r="D686" s="39">
        <v>-247000</v>
      </c>
    </row>
    <row r="687" spans="1:4">
      <c r="A687" s="52">
        <f t="shared" si="40"/>
        <v>36233</v>
      </c>
      <c r="B687" s="4">
        <v>36233</v>
      </c>
      <c r="C687" s="12">
        <f t="shared" si="41"/>
        <v>3</v>
      </c>
      <c r="D687" s="39">
        <v>-159000</v>
      </c>
    </row>
    <row r="688" spans="1:4">
      <c r="A688" s="52">
        <f t="shared" si="40"/>
        <v>36234</v>
      </c>
      <c r="B688" s="4">
        <v>36234</v>
      </c>
      <c r="C688" s="12">
        <f t="shared" si="41"/>
        <v>3</v>
      </c>
      <c r="D688" s="39">
        <v>-1073000</v>
      </c>
    </row>
    <row r="689" spans="1:4">
      <c r="A689" s="52">
        <f t="shared" si="40"/>
        <v>36235</v>
      </c>
      <c r="B689" s="4">
        <v>36235</v>
      </c>
      <c r="C689" s="12">
        <f t="shared" si="41"/>
        <v>3</v>
      </c>
      <c r="D689" s="39">
        <v>-781000</v>
      </c>
    </row>
    <row r="690" spans="1:4">
      <c r="A690" s="52">
        <f t="shared" si="40"/>
        <v>36236</v>
      </c>
      <c r="B690" s="4">
        <v>36236</v>
      </c>
      <c r="C690" s="12">
        <f t="shared" si="41"/>
        <v>3</v>
      </c>
      <c r="D690" s="39">
        <v>-621000</v>
      </c>
    </row>
    <row r="691" spans="1:4">
      <c r="A691" s="52">
        <f t="shared" si="40"/>
        <v>36237</v>
      </c>
      <c r="B691" s="4">
        <v>36237</v>
      </c>
      <c r="C691" s="12">
        <f t="shared" si="41"/>
        <v>3</v>
      </c>
      <c r="D691" s="39">
        <v>-145000</v>
      </c>
    </row>
    <row r="692" spans="1:4">
      <c r="A692" s="52">
        <f t="shared" si="40"/>
        <v>36238</v>
      </c>
      <c r="B692" s="4">
        <v>36238</v>
      </c>
      <c r="C692" s="12">
        <f t="shared" si="41"/>
        <v>3</v>
      </c>
      <c r="D692" s="39">
        <v>-157000</v>
      </c>
    </row>
    <row r="693" spans="1:4">
      <c r="A693" s="52">
        <f t="shared" si="40"/>
        <v>36239</v>
      </c>
      <c r="B693" s="4">
        <v>36239</v>
      </c>
      <c r="C693" s="12">
        <f t="shared" si="41"/>
        <v>3</v>
      </c>
      <c r="D693" s="39">
        <v>199000</v>
      </c>
    </row>
    <row r="694" spans="1:4">
      <c r="A694" s="52">
        <f t="shared" si="40"/>
        <v>36240</v>
      </c>
      <c r="B694" s="4">
        <v>36240</v>
      </c>
      <c r="C694" s="12">
        <f t="shared" si="41"/>
        <v>3</v>
      </c>
      <c r="D694" s="39">
        <v>148000</v>
      </c>
    </row>
    <row r="695" spans="1:4">
      <c r="A695" s="52">
        <f t="shared" si="40"/>
        <v>36241</v>
      </c>
      <c r="B695" s="4">
        <v>36241</v>
      </c>
      <c r="C695" s="12">
        <f t="shared" si="41"/>
        <v>3</v>
      </c>
      <c r="D695" s="39">
        <v>14000</v>
      </c>
    </row>
    <row r="696" spans="1:4">
      <c r="A696" s="52">
        <f t="shared" si="40"/>
        <v>36242</v>
      </c>
      <c r="B696" s="4">
        <v>36242</v>
      </c>
      <c r="C696" s="12">
        <f t="shared" si="41"/>
        <v>3</v>
      </c>
      <c r="D696" s="39">
        <v>-212000</v>
      </c>
    </row>
    <row r="697" spans="1:4">
      <c r="A697" s="52">
        <f t="shared" si="40"/>
        <v>36243</v>
      </c>
      <c r="B697" s="4">
        <v>36243</v>
      </c>
      <c r="C697" s="12">
        <f t="shared" si="41"/>
        <v>3</v>
      </c>
      <c r="D697" s="39">
        <v>-183000</v>
      </c>
    </row>
    <row r="698" spans="1:4">
      <c r="A698" s="52">
        <f t="shared" si="40"/>
        <v>36244</v>
      </c>
      <c r="B698" s="4">
        <v>36244</v>
      </c>
      <c r="C698" s="12">
        <f t="shared" si="41"/>
        <v>3</v>
      </c>
      <c r="D698" s="39">
        <v>-796000</v>
      </c>
    </row>
    <row r="699" spans="1:4">
      <c r="A699" s="52">
        <f t="shared" si="40"/>
        <v>36245</v>
      </c>
      <c r="B699" s="4">
        <v>36245</v>
      </c>
      <c r="C699" s="12">
        <f t="shared" si="41"/>
        <v>3</v>
      </c>
      <c r="D699" s="39">
        <v>23000</v>
      </c>
    </row>
    <row r="700" spans="1:4">
      <c r="A700" s="52">
        <f t="shared" si="40"/>
        <v>36246</v>
      </c>
      <c r="B700" s="4">
        <v>36246</v>
      </c>
      <c r="C700" s="12">
        <f t="shared" si="41"/>
        <v>3</v>
      </c>
      <c r="D700" s="39">
        <v>235000</v>
      </c>
    </row>
    <row r="701" spans="1:4">
      <c r="A701" s="52">
        <f t="shared" si="40"/>
        <v>36247</v>
      </c>
      <c r="B701" s="4">
        <v>36247</v>
      </c>
      <c r="C701" s="12">
        <f t="shared" si="41"/>
        <v>3</v>
      </c>
      <c r="D701" s="39">
        <v>55000</v>
      </c>
    </row>
    <row r="702" spans="1:4">
      <c r="A702" s="52">
        <f t="shared" si="40"/>
        <v>36248</v>
      </c>
      <c r="B702" s="4">
        <v>36248</v>
      </c>
      <c r="C702" s="12">
        <f t="shared" si="41"/>
        <v>3</v>
      </c>
      <c r="D702" s="39">
        <v>-141000</v>
      </c>
    </row>
    <row r="703" spans="1:4">
      <c r="A703" s="52">
        <f t="shared" si="40"/>
        <v>36249</v>
      </c>
      <c r="B703" s="4">
        <v>36249</v>
      </c>
      <c r="C703" s="12">
        <f t="shared" si="41"/>
        <v>3</v>
      </c>
      <c r="D703" s="39">
        <v>-226000</v>
      </c>
    </row>
    <row r="704" spans="1:4">
      <c r="A704" s="52">
        <f t="shared" si="40"/>
        <v>36250</v>
      </c>
      <c r="B704" s="4">
        <v>36250</v>
      </c>
      <c r="C704" s="12">
        <f t="shared" si="41"/>
        <v>3</v>
      </c>
      <c r="D704" s="40">
        <v>-725000</v>
      </c>
    </row>
    <row r="705" spans="1:4">
      <c r="A705" s="52">
        <f t="shared" si="40"/>
        <v>36251</v>
      </c>
      <c r="B705" s="4">
        <v>36251</v>
      </c>
      <c r="C705" s="12">
        <f t="shared" si="41"/>
        <v>4</v>
      </c>
      <c r="D705" s="40">
        <v>-1477000</v>
      </c>
    </row>
    <row r="706" spans="1:4">
      <c r="A706" s="52">
        <f t="shared" si="40"/>
        <v>36252</v>
      </c>
      <c r="B706" s="4">
        <v>36252</v>
      </c>
      <c r="C706" s="12">
        <f t="shared" si="41"/>
        <v>4</v>
      </c>
      <c r="D706" s="40">
        <v>-682000</v>
      </c>
    </row>
    <row r="707" spans="1:4">
      <c r="A707" s="52">
        <f t="shared" si="40"/>
        <v>36253</v>
      </c>
      <c r="B707" s="4">
        <v>36253</v>
      </c>
      <c r="C707" s="12">
        <f t="shared" si="41"/>
        <v>4</v>
      </c>
      <c r="D707" s="40">
        <v>-540000</v>
      </c>
    </row>
    <row r="708" spans="1:4">
      <c r="A708" s="52">
        <f t="shared" si="40"/>
        <v>36254</v>
      </c>
      <c r="B708" s="4">
        <v>36254</v>
      </c>
      <c r="C708" s="12">
        <f t="shared" si="41"/>
        <v>4</v>
      </c>
      <c r="D708" s="40">
        <v>-288000</v>
      </c>
    </row>
    <row r="709" spans="1:4">
      <c r="A709" s="52">
        <f t="shared" si="40"/>
        <v>36255</v>
      </c>
      <c r="B709" s="4">
        <v>36255</v>
      </c>
      <c r="C709" s="12">
        <f t="shared" si="41"/>
        <v>4</v>
      </c>
      <c r="D709" s="40">
        <v>-856000</v>
      </c>
    </row>
    <row r="710" spans="1:4">
      <c r="A710" s="52">
        <f t="shared" ref="A710:A773" si="42">B710</f>
        <v>36256</v>
      </c>
      <c r="B710" s="4">
        <v>36256</v>
      </c>
      <c r="C710" s="12">
        <f t="shared" ref="C710:C773" si="43">IF(B710&lt;&gt;"",MONTH(B710),0)</f>
        <v>4</v>
      </c>
      <c r="D710" s="40">
        <v>-1273000</v>
      </c>
    </row>
    <row r="711" spans="1:4">
      <c r="A711" s="52">
        <f t="shared" si="42"/>
        <v>36257</v>
      </c>
      <c r="B711" s="4">
        <v>36257</v>
      </c>
      <c r="C711" s="12">
        <f t="shared" si="43"/>
        <v>4</v>
      </c>
      <c r="D711" s="40">
        <v>-1265000</v>
      </c>
    </row>
    <row r="712" spans="1:4">
      <c r="A712" s="52">
        <f t="shared" si="42"/>
        <v>36258</v>
      </c>
      <c r="B712" s="4">
        <v>36258</v>
      </c>
      <c r="C712" s="12">
        <f t="shared" si="43"/>
        <v>4</v>
      </c>
      <c r="D712" s="40">
        <v>-1353000</v>
      </c>
    </row>
    <row r="713" spans="1:4">
      <c r="A713" s="52">
        <f t="shared" si="42"/>
        <v>36259</v>
      </c>
      <c r="B713" s="4">
        <v>36259</v>
      </c>
      <c r="C713" s="12">
        <f t="shared" si="43"/>
        <v>4</v>
      </c>
      <c r="D713" s="40">
        <v>-1365000</v>
      </c>
    </row>
    <row r="714" spans="1:4">
      <c r="A714" s="52">
        <f t="shared" si="42"/>
        <v>36260</v>
      </c>
      <c r="B714" s="4">
        <v>36260</v>
      </c>
      <c r="C714" s="12">
        <f t="shared" si="43"/>
        <v>4</v>
      </c>
      <c r="D714" s="40">
        <v>-603000</v>
      </c>
    </row>
    <row r="715" spans="1:4">
      <c r="A715" s="52">
        <f t="shared" si="42"/>
        <v>36261</v>
      </c>
      <c r="B715" s="4">
        <v>36261</v>
      </c>
      <c r="C715" s="12">
        <f t="shared" si="43"/>
        <v>4</v>
      </c>
      <c r="D715" s="40">
        <v>-1066000</v>
      </c>
    </row>
    <row r="716" spans="1:4">
      <c r="A716" s="52">
        <f t="shared" si="42"/>
        <v>36262</v>
      </c>
      <c r="B716" s="4">
        <v>36262</v>
      </c>
      <c r="C716" s="12">
        <f t="shared" si="43"/>
        <v>4</v>
      </c>
      <c r="D716" s="40">
        <v>-924000</v>
      </c>
    </row>
    <row r="717" spans="1:4">
      <c r="A717" s="52">
        <f t="shared" si="42"/>
        <v>36263</v>
      </c>
      <c r="B717" s="4">
        <v>36263</v>
      </c>
      <c r="C717" s="12">
        <f t="shared" si="43"/>
        <v>4</v>
      </c>
      <c r="D717" s="40">
        <v>-112000</v>
      </c>
    </row>
    <row r="718" spans="1:4">
      <c r="A718" s="52">
        <f t="shared" si="42"/>
        <v>36264</v>
      </c>
      <c r="B718" s="4">
        <v>36264</v>
      </c>
      <c r="C718" s="12">
        <f t="shared" si="43"/>
        <v>4</v>
      </c>
      <c r="D718" s="40">
        <v>25000</v>
      </c>
    </row>
    <row r="719" spans="1:4">
      <c r="A719" s="52">
        <f t="shared" si="42"/>
        <v>36265</v>
      </c>
      <c r="B719" s="4">
        <v>36265</v>
      </c>
      <c r="C719" s="12">
        <f t="shared" si="43"/>
        <v>4</v>
      </c>
      <c r="D719" s="40">
        <v>158000</v>
      </c>
    </row>
    <row r="720" spans="1:4">
      <c r="A720" s="52">
        <f t="shared" si="42"/>
        <v>36266</v>
      </c>
      <c r="B720" s="4">
        <v>36266</v>
      </c>
      <c r="C720" s="12">
        <f t="shared" si="43"/>
        <v>4</v>
      </c>
      <c r="D720" s="40">
        <v>445000</v>
      </c>
    </row>
    <row r="721" spans="1:4">
      <c r="A721" s="52">
        <f t="shared" si="42"/>
        <v>36267</v>
      </c>
      <c r="B721" s="4">
        <v>36267</v>
      </c>
      <c r="C721" s="12">
        <f t="shared" si="43"/>
        <v>4</v>
      </c>
      <c r="D721" s="40">
        <v>624000</v>
      </c>
    </row>
    <row r="722" spans="1:4">
      <c r="A722" s="52">
        <f t="shared" si="42"/>
        <v>36268</v>
      </c>
      <c r="B722" s="4">
        <v>36268</v>
      </c>
      <c r="C722" s="12">
        <f t="shared" si="43"/>
        <v>4</v>
      </c>
      <c r="D722" s="40">
        <v>845000</v>
      </c>
    </row>
    <row r="723" spans="1:4">
      <c r="A723" s="52">
        <f t="shared" si="42"/>
        <v>36269</v>
      </c>
      <c r="B723" s="4">
        <v>36269</v>
      </c>
      <c r="C723" s="12">
        <f t="shared" si="43"/>
        <v>4</v>
      </c>
      <c r="D723" s="40">
        <v>210000</v>
      </c>
    </row>
    <row r="724" spans="1:4">
      <c r="A724" s="52">
        <f t="shared" si="42"/>
        <v>36270</v>
      </c>
      <c r="B724" s="4">
        <v>36270</v>
      </c>
      <c r="C724" s="12">
        <f t="shared" si="43"/>
        <v>4</v>
      </c>
      <c r="D724" s="40">
        <v>416000</v>
      </c>
    </row>
    <row r="725" spans="1:4">
      <c r="A725" s="52">
        <f t="shared" si="42"/>
        <v>36271</v>
      </c>
      <c r="B725" s="4">
        <v>36271</v>
      </c>
      <c r="C725" s="12">
        <f t="shared" si="43"/>
        <v>4</v>
      </c>
      <c r="D725" s="40">
        <v>293000</v>
      </c>
    </row>
    <row r="726" spans="1:4">
      <c r="A726" s="52">
        <f t="shared" si="42"/>
        <v>36272</v>
      </c>
      <c r="B726" s="4">
        <v>36272</v>
      </c>
      <c r="C726" s="12">
        <f t="shared" si="43"/>
        <v>4</v>
      </c>
      <c r="D726" s="40">
        <v>62000</v>
      </c>
    </row>
    <row r="727" spans="1:4">
      <c r="A727" s="52">
        <f t="shared" si="42"/>
        <v>36273</v>
      </c>
      <c r="B727" s="4">
        <v>36273</v>
      </c>
      <c r="C727" s="12">
        <f t="shared" si="43"/>
        <v>4</v>
      </c>
      <c r="D727" s="40">
        <v>314000</v>
      </c>
    </row>
    <row r="728" spans="1:4">
      <c r="A728" s="52">
        <f t="shared" si="42"/>
        <v>36274</v>
      </c>
      <c r="B728" s="4">
        <v>36274</v>
      </c>
      <c r="C728" s="12">
        <f t="shared" si="43"/>
        <v>4</v>
      </c>
      <c r="D728" s="40">
        <v>694000</v>
      </c>
    </row>
    <row r="729" spans="1:4">
      <c r="A729" s="52">
        <f t="shared" si="42"/>
        <v>36275</v>
      </c>
      <c r="B729" s="4">
        <v>36275</v>
      </c>
      <c r="C729" s="12">
        <f t="shared" si="43"/>
        <v>4</v>
      </c>
      <c r="D729" s="40">
        <v>744000</v>
      </c>
    </row>
    <row r="730" spans="1:4">
      <c r="A730" s="52">
        <f t="shared" si="42"/>
        <v>36276</v>
      </c>
      <c r="B730" s="4">
        <v>36276</v>
      </c>
      <c r="C730" s="12">
        <f t="shared" si="43"/>
        <v>4</v>
      </c>
      <c r="D730" s="40">
        <v>434000</v>
      </c>
    </row>
    <row r="731" spans="1:4">
      <c r="A731" s="52">
        <f t="shared" si="42"/>
        <v>36277</v>
      </c>
      <c r="B731" s="4">
        <v>36277</v>
      </c>
      <c r="C731" s="12">
        <f t="shared" si="43"/>
        <v>4</v>
      </c>
      <c r="D731" s="40">
        <v>270000</v>
      </c>
    </row>
    <row r="732" spans="1:4">
      <c r="A732" s="52">
        <f t="shared" si="42"/>
        <v>36278</v>
      </c>
      <c r="B732" s="4">
        <v>36278</v>
      </c>
      <c r="C732" s="12">
        <f t="shared" si="43"/>
        <v>4</v>
      </c>
      <c r="D732" s="40">
        <v>8000</v>
      </c>
    </row>
    <row r="733" spans="1:4">
      <c r="A733" s="52">
        <f t="shared" si="42"/>
        <v>36279</v>
      </c>
      <c r="B733" s="4">
        <v>36279</v>
      </c>
      <c r="C733" s="12">
        <f t="shared" si="43"/>
        <v>4</v>
      </c>
      <c r="D733" s="40">
        <v>15000</v>
      </c>
    </row>
    <row r="734" spans="1:4">
      <c r="A734" s="52">
        <f t="shared" si="42"/>
        <v>36280</v>
      </c>
      <c r="B734" s="4">
        <v>36280</v>
      </c>
      <c r="C734" s="12">
        <f t="shared" si="43"/>
        <v>4</v>
      </c>
      <c r="D734" s="40">
        <v>75000</v>
      </c>
    </row>
    <row r="735" spans="1:4">
      <c r="A735" s="52">
        <f t="shared" si="42"/>
        <v>36281</v>
      </c>
      <c r="B735" s="4">
        <v>36281</v>
      </c>
      <c r="C735" s="12">
        <f t="shared" si="43"/>
        <v>5</v>
      </c>
      <c r="D735" s="40">
        <v>633000</v>
      </c>
    </row>
    <row r="736" spans="1:4">
      <c r="A736" s="52">
        <f t="shared" si="42"/>
        <v>36282</v>
      </c>
      <c r="B736" s="4">
        <v>36282</v>
      </c>
      <c r="C736" s="12">
        <f t="shared" si="43"/>
        <v>5</v>
      </c>
      <c r="D736" s="40">
        <v>511000</v>
      </c>
    </row>
    <row r="737" spans="1:4">
      <c r="A737" s="52">
        <f t="shared" si="42"/>
        <v>36283</v>
      </c>
      <c r="B737" s="4">
        <v>36283</v>
      </c>
      <c r="C737" s="12">
        <f t="shared" si="43"/>
        <v>5</v>
      </c>
      <c r="D737" s="40">
        <v>172000</v>
      </c>
    </row>
    <row r="738" spans="1:4">
      <c r="A738" s="52">
        <f t="shared" si="42"/>
        <v>36284</v>
      </c>
      <c r="B738" s="4">
        <v>36284</v>
      </c>
      <c r="C738" s="12">
        <f t="shared" si="43"/>
        <v>5</v>
      </c>
      <c r="D738" s="40">
        <v>454000</v>
      </c>
    </row>
    <row r="739" spans="1:4">
      <c r="A739" s="52">
        <f t="shared" si="42"/>
        <v>36285</v>
      </c>
      <c r="B739" s="4">
        <v>36285</v>
      </c>
      <c r="C739" s="12">
        <f t="shared" si="43"/>
        <v>5</v>
      </c>
      <c r="D739" s="40">
        <v>379000</v>
      </c>
    </row>
    <row r="740" spans="1:4">
      <c r="A740" s="52">
        <f t="shared" si="42"/>
        <v>36286</v>
      </c>
      <c r="B740" s="4">
        <v>36286</v>
      </c>
      <c r="C740" s="12">
        <f t="shared" si="43"/>
        <v>5</v>
      </c>
      <c r="D740" s="40">
        <v>645000</v>
      </c>
    </row>
    <row r="741" spans="1:4">
      <c r="A741" s="52">
        <f t="shared" si="42"/>
        <v>36287</v>
      </c>
      <c r="B741" s="4">
        <v>36287</v>
      </c>
      <c r="C741" s="12">
        <f t="shared" si="43"/>
        <v>5</v>
      </c>
      <c r="D741" s="40">
        <v>630000</v>
      </c>
    </row>
    <row r="742" spans="1:4">
      <c r="A742" s="52">
        <f t="shared" si="42"/>
        <v>36288</v>
      </c>
      <c r="B742" s="4">
        <v>36288</v>
      </c>
      <c r="C742" s="12">
        <f t="shared" si="43"/>
        <v>5</v>
      </c>
      <c r="D742" s="40">
        <v>882000</v>
      </c>
    </row>
    <row r="743" spans="1:4">
      <c r="A743" s="52">
        <f t="shared" si="42"/>
        <v>36289</v>
      </c>
      <c r="B743" s="4">
        <v>36289</v>
      </c>
      <c r="C743" s="12">
        <f t="shared" si="43"/>
        <v>5</v>
      </c>
      <c r="D743" s="40">
        <v>832000</v>
      </c>
    </row>
    <row r="744" spans="1:4">
      <c r="A744" s="52">
        <f t="shared" si="42"/>
        <v>36290</v>
      </c>
      <c r="B744" s="4">
        <v>36290</v>
      </c>
      <c r="C744" s="12">
        <f t="shared" si="43"/>
        <v>5</v>
      </c>
      <c r="D744" s="40">
        <v>501000</v>
      </c>
    </row>
    <row r="745" spans="1:4">
      <c r="A745" s="52">
        <f t="shared" si="42"/>
        <v>36291</v>
      </c>
      <c r="B745" s="4">
        <v>36291</v>
      </c>
      <c r="C745" s="12">
        <f t="shared" si="43"/>
        <v>5</v>
      </c>
      <c r="D745" s="40">
        <v>627000</v>
      </c>
    </row>
    <row r="746" spans="1:4">
      <c r="A746" s="52">
        <f t="shared" si="42"/>
        <v>36292</v>
      </c>
      <c r="B746" s="4">
        <v>36292</v>
      </c>
      <c r="C746" s="12">
        <f t="shared" si="43"/>
        <v>5</v>
      </c>
      <c r="D746" s="40">
        <v>372000</v>
      </c>
    </row>
    <row r="747" spans="1:4">
      <c r="A747" s="52">
        <f t="shared" si="42"/>
        <v>36293</v>
      </c>
      <c r="B747" s="4">
        <v>36293</v>
      </c>
      <c r="C747" s="12">
        <f t="shared" si="43"/>
        <v>5</v>
      </c>
      <c r="D747" s="40">
        <v>577000</v>
      </c>
    </row>
    <row r="748" spans="1:4">
      <c r="A748" s="52">
        <f t="shared" si="42"/>
        <v>36294</v>
      </c>
      <c r="B748" s="4">
        <v>36294</v>
      </c>
      <c r="C748" s="12">
        <f t="shared" si="43"/>
        <v>5</v>
      </c>
      <c r="D748" s="40">
        <v>480000</v>
      </c>
    </row>
    <row r="749" spans="1:4">
      <c r="A749" s="52">
        <f t="shared" si="42"/>
        <v>36295</v>
      </c>
      <c r="B749" s="4">
        <v>36295</v>
      </c>
      <c r="C749" s="12">
        <f t="shared" si="43"/>
        <v>5</v>
      </c>
      <c r="D749" s="40">
        <v>680000</v>
      </c>
    </row>
    <row r="750" spans="1:4">
      <c r="A750" s="52">
        <f t="shared" si="42"/>
        <v>36296</v>
      </c>
      <c r="B750" s="4">
        <v>36296</v>
      </c>
      <c r="C750" s="12">
        <f t="shared" si="43"/>
        <v>5</v>
      </c>
      <c r="D750" s="40">
        <v>668000</v>
      </c>
    </row>
    <row r="751" spans="1:4">
      <c r="A751" s="52">
        <f t="shared" si="42"/>
        <v>36297</v>
      </c>
      <c r="B751" s="4">
        <v>36297</v>
      </c>
      <c r="C751" s="12">
        <f t="shared" si="43"/>
        <v>5</v>
      </c>
      <c r="D751" s="40">
        <v>-101000</v>
      </c>
    </row>
    <row r="752" spans="1:4">
      <c r="A752" s="52">
        <f t="shared" si="42"/>
        <v>36298</v>
      </c>
      <c r="B752" s="4">
        <v>36298</v>
      </c>
      <c r="C752" s="12">
        <f t="shared" si="43"/>
        <v>5</v>
      </c>
      <c r="D752" s="40">
        <v>236000</v>
      </c>
    </row>
    <row r="753" spans="1:4">
      <c r="A753" s="52">
        <f t="shared" si="42"/>
        <v>36299</v>
      </c>
      <c r="B753" s="4">
        <v>36299</v>
      </c>
      <c r="C753" s="12">
        <f t="shared" si="43"/>
        <v>5</v>
      </c>
      <c r="D753" s="40">
        <v>339000</v>
      </c>
    </row>
    <row r="754" spans="1:4">
      <c r="A754" s="52">
        <f t="shared" si="42"/>
        <v>36300</v>
      </c>
      <c r="B754" s="4">
        <v>36300</v>
      </c>
      <c r="C754" s="12">
        <f t="shared" si="43"/>
        <v>5</v>
      </c>
      <c r="D754" s="40">
        <v>461000</v>
      </c>
    </row>
    <row r="755" spans="1:4">
      <c r="A755" s="52">
        <f t="shared" si="42"/>
        <v>36301</v>
      </c>
      <c r="B755" s="4">
        <v>36301</v>
      </c>
      <c r="C755" s="12">
        <f t="shared" si="43"/>
        <v>5</v>
      </c>
      <c r="D755" s="40">
        <v>519000</v>
      </c>
    </row>
    <row r="756" spans="1:4">
      <c r="A756" s="52">
        <f t="shared" si="42"/>
        <v>36302</v>
      </c>
      <c r="B756" s="4">
        <v>36302</v>
      </c>
      <c r="C756" s="12">
        <f t="shared" si="43"/>
        <v>5</v>
      </c>
      <c r="D756" s="40">
        <v>737000</v>
      </c>
    </row>
    <row r="757" spans="1:4">
      <c r="A757" s="52">
        <f t="shared" si="42"/>
        <v>36303</v>
      </c>
      <c r="B757" s="4">
        <v>36303</v>
      </c>
      <c r="C757" s="12">
        <f t="shared" si="43"/>
        <v>5</v>
      </c>
      <c r="D757" s="40">
        <v>739000</v>
      </c>
    </row>
    <row r="758" spans="1:4">
      <c r="A758" s="52">
        <f t="shared" si="42"/>
        <v>36304</v>
      </c>
      <c r="B758" s="4">
        <v>36304</v>
      </c>
      <c r="C758" s="12">
        <f t="shared" si="43"/>
        <v>5</v>
      </c>
      <c r="D758" s="40">
        <v>596000</v>
      </c>
    </row>
    <row r="759" spans="1:4">
      <c r="A759" s="52">
        <f t="shared" si="42"/>
        <v>36305</v>
      </c>
      <c r="B759" s="4">
        <v>36305</v>
      </c>
      <c r="C759" s="12">
        <f t="shared" si="43"/>
        <v>5</v>
      </c>
      <c r="D759" s="40">
        <v>762000</v>
      </c>
    </row>
    <row r="760" spans="1:4">
      <c r="A760" s="52">
        <f t="shared" si="42"/>
        <v>36306</v>
      </c>
      <c r="B760" s="4">
        <v>36306</v>
      </c>
      <c r="C760" s="12">
        <f t="shared" si="43"/>
        <v>5</v>
      </c>
      <c r="D760" s="40">
        <v>578000</v>
      </c>
    </row>
    <row r="761" spans="1:4">
      <c r="A761" s="52">
        <f t="shared" si="42"/>
        <v>36307</v>
      </c>
      <c r="B761" s="4">
        <v>36307</v>
      </c>
      <c r="C761" s="12">
        <f t="shared" si="43"/>
        <v>5</v>
      </c>
      <c r="D761" s="40">
        <v>441000</v>
      </c>
    </row>
    <row r="762" spans="1:4">
      <c r="A762" s="52">
        <f t="shared" si="42"/>
        <v>36308</v>
      </c>
      <c r="B762" s="4">
        <v>36308</v>
      </c>
      <c r="C762" s="12">
        <f t="shared" si="43"/>
        <v>5</v>
      </c>
      <c r="D762" s="40">
        <v>615000</v>
      </c>
    </row>
    <row r="763" spans="1:4">
      <c r="A763" s="52">
        <f t="shared" si="42"/>
        <v>36309</v>
      </c>
      <c r="B763" s="4">
        <v>36309</v>
      </c>
      <c r="C763" s="12">
        <f t="shared" si="43"/>
        <v>5</v>
      </c>
      <c r="D763" s="40">
        <v>737000</v>
      </c>
    </row>
    <row r="764" spans="1:4">
      <c r="A764" s="52">
        <f t="shared" si="42"/>
        <v>36310</v>
      </c>
      <c r="B764" s="4">
        <v>36310</v>
      </c>
      <c r="C764" s="12">
        <f t="shared" si="43"/>
        <v>5</v>
      </c>
      <c r="D764" s="40">
        <v>816000</v>
      </c>
    </row>
    <row r="765" spans="1:4">
      <c r="A765" s="52">
        <f t="shared" si="42"/>
        <v>36311</v>
      </c>
      <c r="B765" s="4">
        <v>36311</v>
      </c>
      <c r="C765" s="12">
        <f t="shared" si="43"/>
        <v>5</v>
      </c>
      <c r="D765" s="40">
        <v>816000</v>
      </c>
    </row>
    <row r="766" spans="1:4">
      <c r="A766" s="52">
        <f t="shared" si="42"/>
        <v>36312</v>
      </c>
      <c r="B766" s="4">
        <v>36312</v>
      </c>
      <c r="C766" s="12">
        <f t="shared" si="43"/>
        <v>6</v>
      </c>
      <c r="D766" s="40">
        <v>579000</v>
      </c>
    </row>
    <row r="767" spans="1:4">
      <c r="A767" s="52">
        <f t="shared" si="42"/>
        <v>36313</v>
      </c>
      <c r="B767" s="4">
        <v>36313</v>
      </c>
      <c r="C767" s="12">
        <f t="shared" si="43"/>
        <v>6</v>
      </c>
      <c r="D767" s="40">
        <v>57000</v>
      </c>
    </row>
    <row r="768" spans="1:4">
      <c r="A768" s="52">
        <f t="shared" si="42"/>
        <v>36314</v>
      </c>
      <c r="B768" s="4">
        <v>36314</v>
      </c>
      <c r="C768" s="12">
        <f t="shared" si="43"/>
        <v>6</v>
      </c>
      <c r="D768" s="40">
        <v>289000</v>
      </c>
    </row>
    <row r="769" spans="1:4">
      <c r="A769" s="52">
        <f t="shared" si="42"/>
        <v>36315</v>
      </c>
      <c r="B769" s="4">
        <v>36315</v>
      </c>
      <c r="C769" s="12">
        <f t="shared" si="43"/>
        <v>6</v>
      </c>
      <c r="D769" s="40">
        <v>264000</v>
      </c>
    </row>
    <row r="770" spans="1:4">
      <c r="A770" s="52">
        <f t="shared" si="42"/>
        <v>36316</v>
      </c>
      <c r="B770" s="4">
        <v>36316</v>
      </c>
      <c r="C770" s="12">
        <f t="shared" si="43"/>
        <v>6</v>
      </c>
      <c r="D770" s="40">
        <v>621000</v>
      </c>
    </row>
    <row r="771" spans="1:4">
      <c r="A771" s="52">
        <f t="shared" si="42"/>
        <v>36317</v>
      </c>
      <c r="B771" s="4">
        <v>36317</v>
      </c>
      <c r="C771" s="12">
        <f t="shared" si="43"/>
        <v>6</v>
      </c>
      <c r="D771" s="40">
        <v>633000</v>
      </c>
    </row>
    <row r="772" spans="1:4">
      <c r="A772" s="52">
        <f t="shared" si="42"/>
        <v>36318</v>
      </c>
      <c r="B772" s="4">
        <v>36318</v>
      </c>
      <c r="C772" s="12">
        <f t="shared" si="43"/>
        <v>6</v>
      </c>
      <c r="D772" s="40">
        <v>476000</v>
      </c>
    </row>
    <row r="773" spans="1:4">
      <c r="A773" s="52">
        <f t="shared" si="42"/>
        <v>36319</v>
      </c>
      <c r="B773" s="4">
        <v>36319</v>
      </c>
      <c r="C773" s="12">
        <f t="shared" si="43"/>
        <v>6</v>
      </c>
      <c r="D773" s="40">
        <v>565000</v>
      </c>
    </row>
    <row r="774" spans="1:4">
      <c r="A774" s="52">
        <f t="shared" ref="A774:A837" si="44">B774</f>
        <v>36320</v>
      </c>
      <c r="B774" s="4">
        <v>36320</v>
      </c>
      <c r="C774" s="12">
        <f t="shared" ref="C774:C837" si="45">IF(B774&lt;&gt;"",MONTH(B774),0)</f>
        <v>6</v>
      </c>
      <c r="D774" s="40">
        <v>394000</v>
      </c>
    </row>
    <row r="775" spans="1:4">
      <c r="A775" s="52">
        <f t="shared" si="44"/>
        <v>36321</v>
      </c>
      <c r="B775" s="4">
        <v>36321</v>
      </c>
      <c r="C775" s="12">
        <f t="shared" si="45"/>
        <v>6</v>
      </c>
      <c r="D775" s="40">
        <v>480000</v>
      </c>
    </row>
    <row r="776" spans="1:4">
      <c r="A776" s="52">
        <f t="shared" si="44"/>
        <v>36322</v>
      </c>
      <c r="B776" s="4">
        <v>36322</v>
      </c>
      <c r="C776" s="12">
        <f t="shared" si="45"/>
        <v>6</v>
      </c>
      <c r="D776" s="40">
        <v>578000</v>
      </c>
    </row>
    <row r="777" spans="1:4">
      <c r="A777" s="52">
        <f t="shared" si="44"/>
        <v>36323</v>
      </c>
      <c r="B777" s="4">
        <v>36323</v>
      </c>
      <c r="C777" s="12">
        <f t="shared" si="45"/>
        <v>6</v>
      </c>
      <c r="D777" s="40">
        <v>679000</v>
      </c>
    </row>
    <row r="778" spans="1:4">
      <c r="A778" s="52">
        <f t="shared" si="44"/>
        <v>36324</v>
      </c>
      <c r="B778" s="4">
        <v>36324</v>
      </c>
      <c r="C778" s="12">
        <f t="shared" si="45"/>
        <v>6</v>
      </c>
      <c r="D778" s="40">
        <v>635000</v>
      </c>
    </row>
    <row r="779" spans="1:4">
      <c r="A779" s="52">
        <f t="shared" si="44"/>
        <v>36325</v>
      </c>
      <c r="B779" s="4">
        <v>36325</v>
      </c>
      <c r="C779" s="12">
        <f t="shared" si="45"/>
        <v>6</v>
      </c>
      <c r="D779" s="40">
        <v>-42000</v>
      </c>
    </row>
    <row r="780" spans="1:4">
      <c r="A780" s="52">
        <f t="shared" si="44"/>
        <v>36326</v>
      </c>
      <c r="B780" s="4">
        <v>36326</v>
      </c>
      <c r="C780" s="12">
        <f t="shared" si="45"/>
        <v>6</v>
      </c>
      <c r="D780" s="40">
        <v>102000</v>
      </c>
    </row>
    <row r="781" spans="1:4">
      <c r="A781" s="52">
        <f t="shared" si="44"/>
        <v>36327</v>
      </c>
      <c r="B781" s="4">
        <v>36327</v>
      </c>
      <c r="C781" s="12">
        <f t="shared" si="45"/>
        <v>6</v>
      </c>
      <c r="D781" s="40">
        <v>373000</v>
      </c>
    </row>
    <row r="782" spans="1:4">
      <c r="A782" s="52">
        <f t="shared" si="44"/>
        <v>36328</v>
      </c>
      <c r="B782" s="4">
        <v>36328</v>
      </c>
      <c r="C782" s="12">
        <f t="shared" si="45"/>
        <v>6</v>
      </c>
      <c r="D782" s="40">
        <v>423000</v>
      </c>
    </row>
    <row r="783" spans="1:4">
      <c r="A783" s="52">
        <f t="shared" si="44"/>
        <v>36329</v>
      </c>
      <c r="B783" s="4">
        <v>36329</v>
      </c>
      <c r="C783" s="12">
        <f t="shared" si="45"/>
        <v>6</v>
      </c>
      <c r="D783" s="40">
        <v>523000</v>
      </c>
    </row>
    <row r="784" spans="1:4">
      <c r="A784" s="52">
        <f t="shared" si="44"/>
        <v>36330</v>
      </c>
      <c r="B784" s="4">
        <v>36330</v>
      </c>
      <c r="C784" s="12">
        <f t="shared" si="45"/>
        <v>6</v>
      </c>
      <c r="D784" s="40">
        <v>526000</v>
      </c>
    </row>
    <row r="785" spans="1:4">
      <c r="A785" s="52">
        <f t="shared" si="44"/>
        <v>36331</v>
      </c>
      <c r="B785" s="4">
        <v>36331</v>
      </c>
      <c r="C785" s="12">
        <f t="shared" si="45"/>
        <v>6</v>
      </c>
      <c r="D785" s="40">
        <v>692000</v>
      </c>
    </row>
    <row r="786" spans="1:4">
      <c r="A786" s="52">
        <f t="shared" si="44"/>
        <v>36332</v>
      </c>
      <c r="B786" s="4">
        <v>36332</v>
      </c>
      <c r="C786" s="12">
        <f t="shared" si="45"/>
        <v>6</v>
      </c>
      <c r="D786" s="40">
        <v>355000</v>
      </c>
    </row>
    <row r="787" spans="1:4">
      <c r="A787" s="52">
        <f t="shared" si="44"/>
        <v>36333</v>
      </c>
      <c r="B787" s="4">
        <v>36333</v>
      </c>
      <c r="C787" s="12">
        <f t="shared" si="45"/>
        <v>6</v>
      </c>
      <c r="D787" s="40">
        <v>210000</v>
      </c>
    </row>
    <row r="788" spans="1:4">
      <c r="A788" s="52">
        <f t="shared" si="44"/>
        <v>36334</v>
      </c>
      <c r="B788" s="4">
        <v>36334</v>
      </c>
      <c r="C788" s="12">
        <f t="shared" si="45"/>
        <v>6</v>
      </c>
      <c r="D788" s="40">
        <v>359000</v>
      </c>
    </row>
    <row r="789" spans="1:4">
      <c r="A789" s="52">
        <f t="shared" si="44"/>
        <v>36335</v>
      </c>
      <c r="B789" s="4">
        <v>36335</v>
      </c>
      <c r="C789" s="12">
        <f t="shared" si="45"/>
        <v>6</v>
      </c>
      <c r="D789" s="40">
        <v>429000</v>
      </c>
    </row>
    <row r="790" spans="1:4">
      <c r="A790" s="52">
        <f t="shared" si="44"/>
        <v>36336</v>
      </c>
      <c r="B790" s="4">
        <v>36336</v>
      </c>
      <c r="C790" s="12">
        <f t="shared" si="45"/>
        <v>6</v>
      </c>
      <c r="D790" s="40">
        <v>539000</v>
      </c>
    </row>
    <row r="791" spans="1:4">
      <c r="A791" s="52">
        <f t="shared" si="44"/>
        <v>36337</v>
      </c>
      <c r="B791" s="4">
        <v>36337</v>
      </c>
      <c r="C791" s="12">
        <f t="shared" si="45"/>
        <v>6</v>
      </c>
      <c r="D791" s="40">
        <v>730000</v>
      </c>
    </row>
    <row r="792" spans="1:4">
      <c r="A792" s="52">
        <f t="shared" si="44"/>
        <v>36338</v>
      </c>
      <c r="B792" s="4">
        <v>36338</v>
      </c>
      <c r="C792" s="12">
        <f t="shared" si="45"/>
        <v>6</v>
      </c>
      <c r="D792" s="40">
        <v>777000</v>
      </c>
    </row>
    <row r="793" spans="1:4">
      <c r="A793" s="52">
        <f t="shared" si="44"/>
        <v>36339</v>
      </c>
      <c r="B793" s="4">
        <v>36339</v>
      </c>
      <c r="C793" s="12">
        <f t="shared" si="45"/>
        <v>6</v>
      </c>
      <c r="D793" s="40">
        <v>349000</v>
      </c>
    </row>
    <row r="794" spans="1:4">
      <c r="A794" s="52">
        <f t="shared" si="44"/>
        <v>36340</v>
      </c>
      <c r="B794" s="4">
        <v>36340</v>
      </c>
      <c r="C794" s="12">
        <f t="shared" si="45"/>
        <v>6</v>
      </c>
      <c r="D794" s="40">
        <v>-38000</v>
      </c>
    </row>
    <row r="795" spans="1:4">
      <c r="A795" s="52">
        <f t="shared" si="44"/>
        <v>36341</v>
      </c>
      <c r="B795" s="4">
        <v>36341</v>
      </c>
      <c r="C795" s="12">
        <f t="shared" si="45"/>
        <v>6</v>
      </c>
      <c r="D795" s="40">
        <v>-193000</v>
      </c>
    </row>
    <row r="796" spans="1:4">
      <c r="A796" s="52">
        <f t="shared" si="44"/>
        <v>36342</v>
      </c>
      <c r="B796" s="4">
        <v>36342</v>
      </c>
      <c r="C796" s="12">
        <f t="shared" si="45"/>
        <v>7</v>
      </c>
      <c r="D796" s="40">
        <v>191000</v>
      </c>
    </row>
    <row r="797" spans="1:4">
      <c r="A797" s="52">
        <f t="shared" si="44"/>
        <v>36343</v>
      </c>
      <c r="B797" s="4">
        <v>36343</v>
      </c>
      <c r="C797" s="12">
        <f t="shared" si="45"/>
        <v>7</v>
      </c>
      <c r="D797" s="40">
        <v>17000</v>
      </c>
    </row>
    <row r="798" spans="1:4">
      <c r="A798" s="52">
        <f t="shared" si="44"/>
        <v>36344</v>
      </c>
      <c r="B798" s="4">
        <v>36344</v>
      </c>
      <c r="C798" s="12">
        <f t="shared" si="45"/>
        <v>7</v>
      </c>
      <c r="D798" s="40">
        <v>616000</v>
      </c>
    </row>
    <row r="799" spans="1:4">
      <c r="A799" s="52">
        <f t="shared" si="44"/>
        <v>36345</v>
      </c>
      <c r="B799" s="4">
        <v>36345</v>
      </c>
      <c r="C799" s="12">
        <f t="shared" si="45"/>
        <v>7</v>
      </c>
      <c r="D799" s="40">
        <v>658000</v>
      </c>
    </row>
    <row r="800" spans="1:4">
      <c r="A800" s="52">
        <f t="shared" si="44"/>
        <v>36346</v>
      </c>
      <c r="B800" s="4">
        <v>36346</v>
      </c>
      <c r="C800" s="12">
        <f t="shared" si="45"/>
        <v>7</v>
      </c>
      <c r="D800" s="40">
        <v>509000</v>
      </c>
    </row>
    <row r="801" spans="1:4">
      <c r="A801" s="52">
        <f t="shared" si="44"/>
        <v>36347</v>
      </c>
      <c r="B801" s="4">
        <v>36347</v>
      </c>
      <c r="C801" s="12">
        <f t="shared" si="45"/>
        <v>7</v>
      </c>
      <c r="D801" s="40">
        <v>52000</v>
      </c>
    </row>
    <row r="802" spans="1:4">
      <c r="A802" s="52">
        <f t="shared" si="44"/>
        <v>36348</v>
      </c>
      <c r="B802" s="4">
        <v>36348</v>
      </c>
      <c r="C802" s="12">
        <f t="shared" si="45"/>
        <v>7</v>
      </c>
      <c r="D802" s="40">
        <v>330000</v>
      </c>
    </row>
    <row r="803" spans="1:4">
      <c r="A803" s="52">
        <f t="shared" si="44"/>
        <v>36349</v>
      </c>
      <c r="B803" s="4">
        <v>36349</v>
      </c>
      <c r="C803" s="12">
        <f t="shared" si="45"/>
        <v>7</v>
      </c>
      <c r="D803" s="40">
        <v>359000</v>
      </c>
    </row>
    <row r="804" spans="1:4">
      <c r="A804" s="52">
        <f t="shared" si="44"/>
        <v>36350</v>
      </c>
      <c r="B804" s="4">
        <v>36350</v>
      </c>
      <c r="C804" s="12">
        <f t="shared" si="45"/>
        <v>7</v>
      </c>
      <c r="D804" s="40">
        <v>266000</v>
      </c>
    </row>
    <row r="805" spans="1:4">
      <c r="A805" s="52">
        <f t="shared" si="44"/>
        <v>36351</v>
      </c>
      <c r="B805" s="4">
        <v>36351</v>
      </c>
      <c r="C805" s="12">
        <f t="shared" si="45"/>
        <v>7</v>
      </c>
      <c r="D805" s="40">
        <v>453000</v>
      </c>
    </row>
    <row r="806" spans="1:4">
      <c r="A806" s="52">
        <f t="shared" si="44"/>
        <v>36352</v>
      </c>
      <c r="B806" s="4">
        <v>36352</v>
      </c>
      <c r="C806" s="12">
        <f t="shared" si="45"/>
        <v>7</v>
      </c>
      <c r="D806" s="40">
        <v>158000</v>
      </c>
    </row>
    <row r="807" spans="1:4">
      <c r="A807" s="52">
        <f t="shared" si="44"/>
        <v>36353</v>
      </c>
      <c r="B807" s="4">
        <v>36353</v>
      </c>
      <c r="C807" s="12">
        <f t="shared" si="45"/>
        <v>7</v>
      </c>
      <c r="D807" s="40">
        <v>-786000</v>
      </c>
    </row>
    <row r="808" spans="1:4">
      <c r="A808" s="52">
        <f t="shared" si="44"/>
        <v>36354</v>
      </c>
      <c r="B808" s="4">
        <v>36354</v>
      </c>
      <c r="C808" s="12">
        <f t="shared" si="45"/>
        <v>7</v>
      </c>
      <c r="D808" s="40">
        <v>-254000</v>
      </c>
    </row>
    <row r="809" spans="1:4">
      <c r="A809" s="52">
        <f t="shared" si="44"/>
        <v>36355</v>
      </c>
      <c r="B809" s="4">
        <v>36355</v>
      </c>
      <c r="C809" s="12">
        <f t="shared" si="45"/>
        <v>7</v>
      </c>
      <c r="D809" s="40">
        <v>122000</v>
      </c>
    </row>
    <row r="810" spans="1:4">
      <c r="A810" s="52">
        <f t="shared" si="44"/>
        <v>36356</v>
      </c>
      <c r="B810" s="4">
        <v>36356</v>
      </c>
      <c r="C810" s="12">
        <f t="shared" si="45"/>
        <v>7</v>
      </c>
      <c r="D810" s="40">
        <v>289000</v>
      </c>
    </row>
    <row r="811" spans="1:4">
      <c r="A811" s="52">
        <f t="shared" si="44"/>
        <v>36357</v>
      </c>
      <c r="B811" s="4">
        <v>36357</v>
      </c>
      <c r="C811" s="12">
        <f t="shared" si="45"/>
        <v>7</v>
      </c>
      <c r="D811" s="40">
        <v>608000</v>
      </c>
    </row>
    <row r="812" spans="1:4">
      <c r="A812" s="52">
        <f t="shared" si="44"/>
        <v>36358</v>
      </c>
      <c r="B812" s="4">
        <v>36358</v>
      </c>
      <c r="C812" s="12">
        <f t="shared" si="45"/>
        <v>7</v>
      </c>
      <c r="D812" s="40">
        <v>377000</v>
      </c>
    </row>
    <row r="813" spans="1:4">
      <c r="A813" s="52">
        <f t="shared" si="44"/>
        <v>36359</v>
      </c>
      <c r="B813" s="4">
        <v>36359</v>
      </c>
      <c r="C813" s="12">
        <f t="shared" si="45"/>
        <v>7</v>
      </c>
      <c r="D813" s="40">
        <v>301000</v>
      </c>
    </row>
    <row r="814" spans="1:4">
      <c r="A814" s="52">
        <f t="shared" si="44"/>
        <v>36360</v>
      </c>
      <c r="B814" s="4">
        <v>36360</v>
      </c>
      <c r="C814" s="12">
        <f t="shared" si="45"/>
        <v>7</v>
      </c>
      <c r="D814" s="40">
        <v>281000</v>
      </c>
    </row>
    <row r="815" spans="1:4">
      <c r="A815" s="52">
        <f t="shared" si="44"/>
        <v>36361</v>
      </c>
      <c r="B815" s="4">
        <v>36361</v>
      </c>
      <c r="C815" s="12">
        <f t="shared" si="45"/>
        <v>7</v>
      </c>
      <c r="D815" s="40">
        <v>509000</v>
      </c>
    </row>
    <row r="816" spans="1:4">
      <c r="A816" s="52">
        <f t="shared" si="44"/>
        <v>36362</v>
      </c>
      <c r="B816" s="4">
        <v>36362</v>
      </c>
      <c r="C816" s="12">
        <f t="shared" si="45"/>
        <v>7</v>
      </c>
      <c r="D816" s="40">
        <v>423000</v>
      </c>
    </row>
    <row r="817" spans="1:4">
      <c r="A817" s="52">
        <f t="shared" si="44"/>
        <v>36363</v>
      </c>
      <c r="B817" s="4">
        <v>36363</v>
      </c>
      <c r="C817" s="12">
        <f t="shared" si="45"/>
        <v>7</v>
      </c>
      <c r="D817" s="40">
        <v>481000</v>
      </c>
    </row>
    <row r="818" spans="1:4">
      <c r="A818" s="52">
        <f t="shared" si="44"/>
        <v>36364</v>
      </c>
      <c r="B818" s="4">
        <v>36364</v>
      </c>
      <c r="C818" s="12">
        <f t="shared" si="45"/>
        <v>7</v>
      </c>
      <c r="D818" s="40">
        <v>509000</v>
      </c>
    </row>
    <row r="819" spans="1:4">
      <c r="A819" s="52">
        <f t="shared" si="44"/>
        <v>36365</v>
      </c>
      <c r="B819" s="4">
        <v>36365</v>
      </c>
      <c r="C819" s="12">
        <f t="shared" si="45"/>
        <v>7</v>
      </c>
      <c r="D819" s="40">
        <v>345000</v>
      </c>
    </row>
    <row r="820" spans="1:4">
      <c r="A820" s="52">
        <f t="shared" si="44"/>
        <v>36366</v>
      </c>
      <c r="B820" s="4">
        <v>36366</v>
      </c>
      <c r="C820" s="12">
        <f t="shared" si="45"/>
        <v>7</v>
      </c>
      <c r="D820" s="40">
        <v>404000</v>
      </c>
    </row>
    <row r="821" spans="1:4">
      <c r="A821" s="52">
        <f t="shared" si="44"/>
        <v>36367</v>
      </c>
      <c r="B821" s="4">
        <v>36367</v>
      </c>
      <c r="C821" s="12">
        <f t="shared" si="45"/>
        <v>7</v>
      </c>
      <c r="D821" s="40">
        <v>-172000</v>
      </c>
    </row>
    <row r="822" spans="1:4">
      <c r="A822" s="52">
        <f t="shared" si="44"/>
        <v>36368</v>
      </c>
      <c r="B822" s="4">
        <v>36368</v>
      </c>
      <c r="C822" s="12">
        <f t="shared" si="45"/>
        <v>7</v>
      </c>
      <c r="D822" s="40">
        <v>274000</v>
      </c>
    </row>
    <row r="823" spans="1:4">
      <c r="A823" s="52">
        <f t="shared" si="44"/>
        <v>36369</v>
      </c>
      <c r="B823" s="4">
        <v>36369</v>
      </c>
      <c r="C823" s="12">
        <f t="shared" si="45"/>
        <v>7</v>
      </c>
      <c r="D823" s="40">
        <v>108000</v>
      </c>
    </row>
    <row r="824" spans="1:4">
      <c r="A824" s="52">
        <f t="shared" si="44"/>
        <v>36370</v>
      </c>
      <c r="B824" s="4">
        <v>36370</v>
      </c>
      <c r="C824" s="12">
        <f t="shared" si="45"/>
        <v>7</v>
      </c>
      <c r="D824" s="40">
        <v>305000</v>
      </c>
    </row>
    <row r="825" spans="1:4">
      <c r="A825" s="52">
        <f t="shared" si="44"/>
        <v>36371</v>
      </c>
      <c r="B825" s="4">
        <v>36371</v>
      </c>
      <c r="C825" s="12">
        <f t="shared" si="45"/>
        <v>7</v>
      </c>
      <c r="D825" s="40">
        <v>372000</v>
      </c>
    </row>
    <row r="826" spans="1:4">
      <c r="A826" s="52">
        <f t="shared" si="44"/>
        <v>36372</v>
      </c>
      <c r="B826" s="4">
        <v>36372</v>
      </c>
      <c r="C826" s="12">
        <f t="shared" si="45"/>
        <v>7</v>
      </c>
      <c r="D826" s="40">
        <v>659000</v>
      </c>
    </row>
    <row r="827" spans="1:4">
      <c r="A827" s="52">
        <f t="shared" si="44"/>
        <v>36373</v>
      </c>
      <c r="B827" s="4">
        <v>36373</v>
      </c>
      <c r="C827" s="12">
        <f t="shared" si="45"/>
        <v>8</v>
      </c>
      <c r="D827" s="40">
        <v>656000</v>
      </c>
    </row>
    <row r="828" spans="1:4">
      <c r="A828" s="52">
        <f t="shared" si="44"/>
        <v>36374</v>
      </c>
      <c r="B828" s="4">
        <v>36374</v>
      </c>
      <c r="C828" s="12">
        <f t="shared" si="45"/>
        <v>8</v>
      </c>
      <c r="D828" s="40">
        <v>-28000</v>
      </c>
    </row>
    <row r="829" spans="1:4">
      <c r="A829" s="52">
        <f t="shared" si="44"/>
        <v>36375</v>
      </c>
      <c r="B829" s="4">
        <v>36375</v>
      </c>
      <c r="C829" s="12">
        <f t="shared" si="45"/>
        <v>8</v>
      </c>
      <c r="D829" s="40" t="s">
        <v>110</v>
      </c>
    </row>
    <row r="830" spans="1:4">
      <c r="A830" s="52">
        <f t="shared" si="44"/>
        <v>36376</v>
      </c>
      <c r="B830" s="4">
        <v>36376</v>
      </c>
      <c r="C830" s="12">
        <f t="shared" si="45"/>
        <v>8</v>
      </c>
      <c r="D830" s="40">
        <v>84000</v>
      </c>
    </row>
    <row r="831" spans="1:4">
      <c r="A831" s="52">
        <f t="shared" si="44"/>
        <v>36377</v>
      </c>
      <c r="B831" s="4">
        <v>36377</v>
      </c>
      <c r="C831" s="12">
        <f t="shared" si="45"/>
        <v>8</v>
      </c>
      <c r="D831" s="40">
        <v>257000</v>
      </c>
    </row>
    <row r="832" spans="1:4">
      <c r="A832" s="52">
        <f t="shared" si="44"/>
        <v>36378</v>
      </c>
      <c r="B832" s="4">
        <v>36378</v>
      </c>
      <c r="C832" s="12">
        <f t="shared" si="45"/>
        <v>8</v>
      </c>
      <c r="D832" s="40">
        <v>479000</v>
      </c>
    </row>
    <row r="833" spans="1:4">
      <c r="A833" s="52">
        <f t="shared" si="44"/>
        <v>36379</v>
      </c>
      <c r="B833" s="4">
        <v>36379</v>
      </c>
      <c r="C833" s="12">
        <f t="shared" si="45"/>
        <v>8</v>
      </c>
      <c r="D833" s="40">
        <v>515000</v>
      </c>
    </row>
    <row r="834" spans="1:4">
      <c r="A834" s="52">
        <f t="shared" si="44"/>
        <v>36380</v>
      </c>
      <c r="B834" s="4">
        <v>36380</v>
      </c>
      <c r="C834" s="12">
        <f t="shared" si="45"/>
        <v>8</v>
      </c>
      <c r="D834" s="40">
        <v>609000</v>
      </c>
    </row>
    <row r="835" spans="1:4">
      <c r="A835" s="52">
        <f t="shared" si="44"/>
        <v>36381</v>
      </c>
      <c r="B835" s="4">
        <v>36381</v>
      </c>
      <c r="C835" s="12">
        <f t="shared" si="45"/>
        <v>8</v>
      </c>
      <c r="D835" s="40">
        <v>158000</v>
      </c>
    </row>
    <row r="836" spans="1:4">
      <c r="A836" s="52">
        <f t="shared" si="44"/>
        <v>36382</v>
      </c>
      <c r="B836" s="4">
        <v>36382</v>
      </c>
      <c r="C836" s="12">
        <f t="shared" si="45"/>
        <v>8</v>
      </c>
      <c r="D836" s="40">
        <v>369000</v>
      </c>
    </row>
    <row r="837" spans="1:4">
      <c r="A837" s="52">
        <f t="shared" si="44"/>
        <v>36383</v>
      </c>
      <c r="B837" s="4">
        <v>36383</v>
      </c>
      <c r="C837" s="12">
        <f t="shared" si="45"/>
        <v>8</v>
      </c>
      <c r="D837" s="40">
        <v>351000</v>
      </c>
    </row>
    <row r="838" spans="1:4">
      <c r="A838" s="52">
        <f t="shared" ref="A838:A901" si="46">B838</f>
        <v>36384</v>
      </c>
      <c r="B838" s="4">
        <v>36384</v>
      </c>
      <c r="C838" s="12">
        <f t="shared" ref="C838:C901" si="47">IF(B838&lt;&gt;"",MONTH(B838),0)</f>
        <v>8</v>
      </c>
      <c r="D838" s="40">
        <v>237000</v>
      </c>
    </row>
    <row r="839" spans="1:4">
      <c r="A839" s="52">
        <f t="shared" si="46"/>
        <v>36385</v>
      </c>
      <c r="B839" s="4">
        <v>36385</v>
      </c>
      <c r="C839" s="12">
        <f t="shared" si="47"/>
        <v>8</v>
      </c>
      <c r="D839" s="40">
        <v>268000</v>
      </c>
    </row>
    <row r="840" spans="1:4">
      <c r="A840" s="52">
        <f t="shared" si="46"/>
        <v>36386</v>
      </c>
      <c r="B840" s="4">
        <v>36386</v>
      </c>
      <c r="C840" s="12">
        <f t="shared" si="47"/>
        <v>8</v>
      </c>
      <c r="D840" s="40">
        <v>521000</v>
      </c>
    </row>
    <row r="841" spans="1:4">
      <c r="A841" s="52">
        <f t="shared" si="46"/>
        <v>36387</v>
      </c>
      <c r="B841" s="4">
        <v>36387</v>
      </c>
      <c r="C841" s="12">
        <f t="shared" si="47"/>
        <v>8</v>
      </c>
      <c r="D841" s="40">
        <v>567000</v>
      </c>
    </row>
    <row r="842" spans="1:4">
      <c r="A842" s="52">
        <f t="shared" si="46"/>
        <v>36388</v>
      </c>
      <c r="B842" s="4">
        <v>36388</v>
      </c>
      <c r="C842" s="12">
        <f t="shared" si="47"/>
        <v>8</v>
      </c>
      <c r="D842" s="40">
        <v>130000</v>
      </c>
    </row>
    <row r="843" spans="1:4">
      <c r="A843" s="52">
        <f t="shared" si="46"/>
        <v>36389</v>
      </c>
      <c r="B843" s="4">
        <v>36389</v>
      </c>
      <c r="C843" s="12">
        <f t="shared" si="47"/>
        <v>8</v>
      </c>
      <c r="D843" s="40">
        <v>24000</v>
      </c>
    </row>
    <row r="844" spans="1:4">
      <c r="A844" s="52">
        <f t="shared" si="46"/>
        <v>36390</v>
      </c>
      <c r="B844" s="4">
        <v>36390</v>
      </c>
      <c r="C844" s="12">
        <f t="shared" si="47"/>
        <v>8</v>
      </c>
      <c r="D844" s="40">
        <v>-63000</v>
      </c>
    </row>
    <row r="845" spans="1:4">
      <c r="A845" s="52">
        <f t="shared" si="46"/>
        <v>36391</v>
      </c>
      <c r="B845" s="4">
        <v>36391</v>
      </c>
      <c r="C845" s="12">
        <f t="shared" si="47"/>
        <v>8</v>
      </c>
      <c r="D845" s="40">
        <v>-188000</v>
      </c>
    </row>
    <row r="846" spans="1:4">
      <c r="A846" s="52">
        <f t="shared" si="46"/>
        <v>36392</v>
      </c>
      <c r="B846" s="4">
        <v>36392</v>
      </c>
      <c r="C846" s="12">
        <f t="shared" si="47"/>
        <v>8</v>
      </c>
      <c r="D846" s="40">
        <v>-30000</v>
      </c>
    </row>
    <row r="847" spans="1:4">
      <c r="A847" s="52">
        <f t="shared" si="46"/>
        <v>36393</v>
      </c>
      <c r="B847" s="4">
        <v>36393</v>
      </c>
      <c r="C847" s="12">
        <f t="shared" si="47"/>
        <v>8</v>
      </c>
      <c r="D847" s="40">
        <v>248000</v>
      </c>
    </row>
    <row r="848" spans="1:4">
      <c r="A848" s="52">
        <f t="shared" si="46"/>
        <v>36394</v>
      </c>
      <c r="B848" s="4">
        <v>36394</v>
      </c>
      <c r="C848" s="12">
        <f t="shared" si="47"/>
        <v>8</v>
      </c>
      <c r="D848" s="40">
        <v>194000</v>
      </c>
    </row>
    <row r="849" spans="1:4">
      <c r="A849" s="52">
        <f t="shared" si="46"/>
        <v>36395</v>
      </c>
      <c r="B849" s="4">
        <v>36395</v>
      </c>
      <c r="C849" s="12">
        <f t="shared" si="47"/>
        <v>8</v>
      </c>
      <c r="D849" s="40">
        <v>-863000</v>
      </c>
    </row>
    <row r="850" spans="1:4">
      <c r="A850" s="52">
        <f t="shared" si="46"/>
        <v>36396</v>
      </c>
      <c r="B850" s="4">
        <v>36396</v>
      </c>
      <c r="C850" s="12">
        <f t="shared" si="47"/>
        <v>8</v>
      </c>
      <c r="D850" s="38">
        <f>VLOOKUP($B850,data!$A$6:$M$15000,11)</f>
        <v>-761000</v>
      </c>
    </row>
    <row r="851" spans="1:4">
      <c r="A851" s="52">
        <f t="shared" si="46"/>
        <v>36397</v>
      </c>
      <c r="B851" s="4">
        <v>36397</v>
      </c>
      <c r="C851" s="12">
        <f t="shared" si="47"/>
        <v>8</v>
      </c>
      <c r="D851" s="38">
        <f>VLOOKUP($B851,data!$A$6:$M$15000,11)</f>
        <v>-1054000</v>
      </c>
    </row>
    <row r="852" spans="1:4">
      <c r="A852" s="52">
        <f t="shared" si="46"/>
        <v>36398</v>
      </c>
      <c r="B852" s="4">
        <v>36398</v>
      </c>
      <c r="C852" s="12">
        <f t="shared" si="47"/>
        <v>8</v>
      </c>
      <c r="D852" s="38">
        <f>VLOOKUP($B852,data!$A$6:$M$15000,11)</f>
        <v>-1182000</v>
      </c>
    </row>
    <row r="853" spans="1:4">
      <c r="A853" s="52">
        <f t="shared" si="46"/>
        <v>36399</v>
      </c>
      <c r="B853" s="4">
        <v>36399</v>
      </c>
      <c r="C853" s="12">
        <f t="shared" si="47"/>
        <v>8</v>
      </c>
      <c r="D853" s="38">
        <f>VLOOKUP($B853,data!$A$6:$M$15000,11)</f>
        <v>-756000</v>
      </c>
    </row>
    <row r="854" spans="1:4">
      <c r="A854" s="52">
        <f t="shared" si="46"/>
        <v>36400</v>
      </c>
      <c r="B854" s="4">
        <v>36400</v>
      </c>
      <c r="C854" s="12">
        <f t="shared" si="47"/>
        <v>8</v>
      </c>
      <c r="D854" s="38">
        <f>VLOOKUP($B854,data!$A$6:$M$15000,11)</f>
        <v>-112000</v>
      </c>
    </row>
    <row r="855" spans="1:4">
      <c r="A855" s="52">
        <f t="shared" si="46"/>
        <v>36401</v>
      </c>
      <c r="B855" s="4">
        <v>36401</v>
      </c>
      <c r="C855" s="12">
        <f t="shared" si="47"/>
        <v>8</v>
      </c>
      <c r="D855" s="38">
        <f>VLOOKUP($B855,data!$A$6:$M$15000,11)</f>
        <v>261000</v>
      </c>
    </row>
    <row r="856" spans="1:4">
      <c r="A856" s="52">
        <f t="shared" si="46"/>
        <v>36402</v>
      </c>
      <c r="B856" s="4">
        <v>36402</v>
      </c>
      <c r="C856" s="12">
        <f t="shared" si="47"/>
        <v>8</v>
      </c>
      <c r="D856" s="38">
        <f>VLOOKUP($B856,data!$A$6:$M$15000,11)</f>
        <v>-393000</v>
      </c>
    </row>
    <row r="857" spans="1:4">
      <c r="A857" s="52">
        <f t="shared" si="46"/>
        <v>36403</v>
      </c>
      <c r="B857" s="4">
        <v>36403</v>
      </c>
      <c r="C857" s="12">
        <f t="shared" si="47"/>
        <v>8</v>
      </c>
      <c r="D857" s="38">
        <f>VLOOKUP($B857,data!$A$6:$M$15000,11)</f>
        <v>54000</v>
      </c>
    </row>
    <row r="858" spans="1:4">
      <c r="A858" s="52">
        <f t="shared" si="46"/>
        <v>36404</v>
      </c>
      <c r="B858" s="4">
        <v>36404</v>
      </c>
      <c r="C858" s="12">
        <f t="shared" si="47"/>
        <v>9</v>
      </c>
      <c r="D858" s="38">
        <f>VLOOKUP($B858,data!$A$6:$M$15000,11)</f>
        <v>315000</v>
      </c>
    </row>
    <row r="859" spans="1:4">
      <c r="A859" s="52">
        <f t="shared" si="46"/>
        <v>36405</v>
      </c>
      <c r="B859" s="4">
        <v>36405</v>
      </c>
      <c r="C859" s="12">
        <f t="shared" si="47"/>
        <v>9</v>
      </c>
      <c r="D859" s="38">
        <f>VLOOKUP($B859,data!$A$6:$M$15000,11)</f>
        <v>575000</v>
      </c>
    </row>
    <row r="860" spans="1:4">
      <c r="A860" s="52">
        <f t="shared" si="46"/>
        <v>36406</v>
      </c>
      <c r="B860" s="4">
        <v>36406</v>
      </c>
      <c r="C860" s="12">
        <f t="shared" si="47"/>
        <v>9</v>
      </c>
      <c r="D860" s="38">
        <f>VLOOKUP($B860,data!$A$6:$M$15000,11)</f>
        <v>561000</v>
      </c>
    </row>
    <row r="861" spans="1:4">
      <c r="A861" s="52">
        <f t="shared" si="46"/>
        <v>36407</v>
      </c>
      <c r="B861" s="4">
        <v>36407</v>
      </c>
      <c r="C861" s="12">
        <f t="shared" si="47"/>
        <v>9</v>
      </c>
      <c r="D861" s="38">
        <f>VLOOKUP($B861,data!$A$6:$M$15000,11)</f>
        <v>561000</v>
      </c>
    </row>
    <row r="862" spans="1:4">
      <c r="A862" s="52">
        <f t="shared" si="46"/>
        <v>36408</v>
      </c>
      <c r="B862" s="4">
        <v>36408</v>
      </c>
      <c r="C862" s="12">
        <f t="shared" si="47"/>
        <v>9</v>
      </c>
      <c r="D862" s="38">
        <f>VLOOKUP($B862,data!$A$6:$M$15000,11)</f>
        <v>506000</v>
      </c>
    </row>
    <row r="863" spans="1:4">
      <c r="A863" s="52">
        <f t="shared" si="46"/>
        <v>36409</v>
      </c>
      <c r="B863" s="4">
        <v>36409</v>
      </c>
      <c r="C863" s="12">
        <f t="shared" si="47"/>
        <v>9</v>
      </c>
      <c r="D863" s="38">
        <f>VLOOKUP($B863,data!$A$6:$M$15000,11)</f>
        <v>264000</v>
      </c>
    </row>
    <row r="864" spans="1:4">
      <c r="A864" s="52">
        <f t="shared" si="46"/>
        <v>36410</v>
      </c>
      <c r="B864" s="4">
        <v>36410</v>
      </c>
      <c r="C864" s="12">
        <f t="shared" si="47"/>
        <v>9</v>
      </c>
      <c r="D864" s="38">
        <f>VLOOKUP($B864,data!$A$6:$M$15000,11)</f>
        <v>131000</v>
      </c>
    </row>
    <row r="865" spans="1:4">
      <c r="A865" s="52">
        <f t="shared" si="46"/>
        <v>36411</v>
      </c>
      <c r="B865" s="4">
        <v>36411</v>
      </c>
      <c r="C865" s="12">
        <f t="shared" si="47"/>
        <v>9</v>
      </c>
      <c r="D865" s="38">
        <f>VLOOKUP($B865,data!$A$6:$M$15000,11)</f>
        <v>62000</v>
      </c>
    </row>
    <row r="866" spans="1:4">
      <c r="A866" s="52">
        <f t="shared" si="46"/>
        <v>36412</v>
      </c>
      <c r="B866" s="4">
        <v>36412</v>
      </c>
      <c r="C866" s="12">
        <f t="shared" si="47"/>
        <v>9</v>
      </c>
      <c r="D866" s="38">
        <f>VLOOKUP($B866,data!$A$6:$M$15000,11)</f>
        <v>171000</v>
      </c>
    </row>
    <row r="867" spans="1:4">
      <c r="A867" s="52">
        <f t="shared" si="46"/>
        <v>36413</v>
      </c>
      <c r="B867" s="4">
        <v>36413</v>
      </c>
      <c r="C867" s="12">
        <f t="shared" si="47"/>
        <v>9</v>
      </c>
      <c r="D867" s="38">
        <f>VLOOKUP($B867,data!$A$6:$M$15000,11)</f>
        <v>138000</v>
      </c>
    </row>
    <row r="868" spans="1:4">
      <c r="A868" s="52">
        <f t="shared" si="46"/>
        <v>36414</v>
      </c>
      <c r="B868" s="4">
        <v>36414</v>
      </c>
      <c r="C868" s="12">
        <f t="shared" si="47"/>
        <v>9</v>
      </c>
      <c r="D868" s="38">
        <f>VLOOKUP($B868,data!$A$6:$M$15000,11)</f>
        <v>487000</v>
      </c>
    </row>
    <row r="869" spans="1:4">
      <c r="A869" s="52">
        <f t="shared" si="46"/>
        <v>36415</v>
      </c>
      <c r="B869" s="4">
        <v>36415</v>
      </c>
      <c r="C869" s="12">
        <f t="shared" si="47"/>
        <v>9</v>
      </c>
      <c r="D869" s="38">
        <f>VLOOKUP($B869,data!$A$6:$M$15000,11)</f>
        <v>304000</v>
      </c>
    </row>
    <row r="870" spans="1:4">
      <c r="A870" s="52">
        <f t="shared" si="46"/>
        <v>36416</v>
      </c>
      <c r="B870" s="4">
        <v>36416</v>
      </c>
      <c r="C870" s="12">
        <f t="shared" si="47"/>
        <v>9</v>
      </c>
      <c r="D870" s="38">
        <f>VLOOKUP($B870,data!$A$6:$M$15000,11)</f>
        <v>-28000</v>
      </c>
    </row>
    <row r="871" spans="1:4">
      <c r="A871" s="52">
        <f t="shared" si="46"/>
        <v>36417</v>
      </c>
      <c r="B871" s="4">
        <v>36417</v>
      </c>
      <c r="C871" s="12">
        <f t="shared" si="47"/>
        <v>9</v>
      </c>
      <c r="D871" s="38">
        <f>VLOOKUP($B871,data!$A$6:$M$15000,11)</f>
        <v>218000</v>
      </c>
    </row>
    <row r="872" spans="1:4">
      <c r="A872" s="52">
        <f t="shared" si="46"/>
        <v>36418</v>
      </c>
      <c r="B872" s="4">
        <v>36418</v>
      </c>
      <c r="C872" s="12">
        <f t="shared" si="47"/>
        <v>9</v>
      </c>
      <c r="D872" s="38">
        <f>VLOOKUP($B872,data!$A$6:$M$15000,11)</f>
        <v>330000</v>
      </c>
    </row>
    <row r="873" spans="1:4">
      <c r="A873" s="52">
        <f t="shared" si="46"/>
        <v>36419</v>
      </c>
      <c r="B873" s="4">
        <v>36419</v>
      </c>
      <c r="C873" s="12">
        <f t="shared" si="47"/>
        <v>9</v>
      </c>
      <c r="D873" s="38">
        <f>VLOOKUP($B873,data!$A$6:$M$15000,11)</f>
        <v>413000</v>
      </c>
    </row>
    <row r="874" spans="1:4">
      <c r="A874" s="52">
        <f t="shared" si="46"/>
        <v>36420</v>
      </c>
      <c r="B874" s="4">
        <v>36420</v>
      </c>
      <c r="C874" s="12">
        <f t="shared" si="47"/>
        <v>9</v>
      </c>
      <c r="D874" s="38">
        <f>VLOOKUP($B874,data!$A$6:$M$15000,11)</f>
        <v>474000</v>
      </c>
    </row>
    <row r="875" spans="1:4">
      <c r="A875" s="52">
        <f t="shared" si="46"/>
        <v>36421</v>
      </c>
      <c r="B875" s="4">
        <v>36421</v>
      </c>
      <c r="C875" s="12">
        <f t="shared" si="47"/>
        <v>9</v>
      </c>
      <c r="D875" s="38">
        <f>VLOOKUP($B875,data!$A$6:$M$15000,11)</f>
        <v>469000</v>
      </c>
    </row>
    <row r="876" spans="1:4">
      <c r="A876" s="52">
        <f t="shared" si="46"/>
        <v>36422</v>
      </c>
      <c r="B876" s="4">
        <v>36422</v>
      </c>
      <c r="C876" s="12">
        <f t="shared" si="47"/>
        <v>9</v>
      </c>
      <c r="D876" s="38">
        <f>VLOOKUP($B876,data!$A$6:$M$15000,11)</f>
        <v>330000</v>
      </c>
    </row>
    <row r="877" spans="1:4">
      <c r="A877" s="52">
        <f t="shared" si="46"/>
        <v>36423</v>
      </c>
      <c r="B877" s="4">
        <v>36423</v>
      </c>
      <c r="C877" s="12">
        <f t="shared" si="47"/>
        <v>9</v>
      </c>
      <c r="D877" s="38">
        <f>VLOOKUP($B877,data!$A$6:$M$15000,11)</f>
        <v>117000</v>
      </c>
    </row>
    <row r="878" spans="1:4">
      <c r="A878" s="52">
        <f t="shared" si="46"/>
        <v>36424</v>
      </c>
      <c r="B878" s="4">
        <v>36424</v>
      </c>
      <c r="C878" s="12">
        <f t="shared" si="47"/>
        <v>9</v>
      </c>
      <c r="D878" s="38">
        <f>VLOOKUP($B878,data!$A$6:$M$15000,11)</f>
        <v>324000</v>
      </c>
    </row>
    <row r="879" spans="1:4">
      <c r="A879" s="52">
        <f t="shared" si="46"/>
        <v>36425</v>
      </c>
      <c r="B879" s="4">
        <v>36425</v>
      </c>
      <c r="C879" s="12">
        <f t="shared" si="47"/>
        <v>9</v>
      </c>
      <c r="D879" s="38">
        <f>VLOOKUP($B879,data!$A$6:$M$15000,11)</f>
        <v>196000</v>
      </c>
    </row>
    <row r="880" spans="1:4">
      <c r="A880" s="52">
        <f t="shared" si="46"/>
        <v>36426</v>
      </c>
      <c r="B880" s="4">
        <v>36426</v>
      </c>
      <c r="C880" s="12">
        <f t="shared" si="47"/>
        <v>9</v>
      </c>
      <c r="D880" s="38">
        <f>VLOOKUP($B880,data!$A$6:$M$15000,11)</f>
        <v>192000</v>
      </c>
    </row>
    <row r="881" spans="1:4">
      <c r="A881" s="52">
        <f t="shared" si="46"/>
        <v>36427</v>
      </c>
      <c r="B881" s="4">
        <v>36427</v>
      </c>
      <c r="C881" s="12">
        <f t="shared" si="47"/>
        <v>9</v>
      </c>
      <c r="D881" s="38">
        <f>VLOOKUP($B881,data!$A$6:$M$15000,11)</f>
        <v>255000</v>
      </c>
    </row>
    <row r="882" spans="1:4">
      <c r="A882" s="52">
        <f t="shared" si="46"/>
        <v>36428</v>
      </c>
      <c r="B882" s="4">
        <v>36428</v>
      </c>
      <c r="C882" s="12">
        <f t="shared" si="47"/>
        <v>9</v>
      </c>
      <c r="D882" s="38">
        <f>VLOOKUP($B882,data!$A$6:$M$15000,11)</f>
        <v>510000</v>
      </c>
    </row>
    <row r="883" spans="1:4">
      <c r="A883" s="52">
        <f t="shared" si="46"/>
        <v>36429</v>
      </c>
      <c r="B883" s="4">
        <v>36429</v>
      </c>
      <c r="C883" s="12">
        <f t="shared" si="47"/>
        <v>9</v>
      </c>
      <c r="D883" s="38">
        <f>VLOOKUP($B883,data!$A$6:$M$15000,11)</f>
        <v>638000</v>
      </c>
    </row>
    <row r="884" spans="1:4">
      <c r="A884" s="52">
        <f t="shared" si="46"/>
        <v>36430</v>
      </c>
      <c r="B884" s="4">
        <v>36430</v>
      </c>
      <c r="C884" s="12">
        <f t="shared" si="47"/>
        <v>9</v>
      </c>
      <c r="D884" s="38">
        <f>VLOOKUP($B884,data!$A$6:$M$15000,11)</f>
        <v>-17000</v>
      </c>
    </row>
    <row r="885" spans="1:4">
      <c r="A885" s="52">
        <f t="shared" si="46"/>
        <v>36431</v>
      </c>
      <c r="B885" s="4">
        <v>36431</v>
      </c>
      <c r="C885" s="12">
        <f t="shared" si="47"/>
        <v>9</v>
      </c>
      <c r="D885" s="38">
        <f>VLOOKUP($B885,data!$A$6:$M$15000,11)</f>
        <v>6000</v>
      </c>
    </row>
    <row r="886" spans="1:4">
      <c r="A886" s="52">
        <f t="shared" si="46"/>
        <v>36432</v>
      </c>
      <c r="B886" s="4">
        <v>36432</v>
      </c>
      <c r="C886" s="12">
        <f t="shared" si="47"/>
        <v>9</v>
      </c>
      <c r="D886" s="38">
        <f>VLOOKUP($B886,data!$A$6:$M$15000,11)</f>
        <v>96000</v>
      </c>
    </row>
    <row r="887" spans="1:4">
      <c r="A887" s="52">
        <f t="shared" si="46"/>
        <v>36433</v>
      </c>
      <c r="B887" s="4">
        <v>36433</v>
      </c>
      <c r="C887" s="12">
        <f t="shared" si="47"/>
        <v>9</v>
      </c>
      <c r="D887" s="38">
        <f>VLOOKUP($B887,data!$A$6:$M$15000,11)</f>
        <v>-41000</v>
      </c>
    </row>
    <row r="888" spans="1:4">
      <c r="A888" s="52">
        <f t="shared" si="46"/>
        <v>36434</v>
      </c>
      <c r="B888" s="4">
        <v>36434</v>
      </c>
      <c r="C888" s="12">
        <f t="shared" si="47"/>
        <v>10</v>
      </c>
      <c r="D888" s="38">
        <f>VLOOKUP($B888,data!$A$6:$M$15000,11)</f>
        <v>119000</v>
      </c>
    </row>
    <row r="889" spans="1:4">
      <c r="A889" s="52">
        <f t="shared" si="46"/>
        <v>36435</v>
      </c>
      <c r="B889" s="4">
        <v>36435</v>
      </c>
      <c r="C889" s="12">
        <f t="shared" si="47"/>
        <v>10</v>
      </c>
      <c r="D889" s="38">
        <f>VLOOKUP($B889,data!$A$6:$M$15000,11)</f>
        <v>547000</v>
      </c>
    </row>
    <row r="890" spans="1:4">
      <c r="A890" s="52">
        <f t="shared" si="46"/>
        <v>36436</v>
      </c>
      <c r="B890" s="4">
        <v>36436</v>
      </c>
      <c r="C890" s="12">
        <f t="shared" si="47"/>
        <v>10</v>
      </c>
      <c r="D890" s="38">
        <f>VLOOKUP($B890,data!$A$6:$M$15000,11)</f>
        <v>542000</v>
      </c>
    </row>
    <row r="891" spans="1:4">
      <c r="A891" s="52">
        <f t="shared" si="46"/>
        <v>36437</v>
      </c>
      <c r="B891" s="4">
        <v>36437</v>
      </c>
      <c r="C891" s="12">
        <f t="shared" si="47"/>
        <v>10</v>
      </c>
      <c r="D891" s="38">
        <f>VLOOKUP($B891,data!$A$6:$M$15000,11)</f>
        <v>86000</v>
      </c>
    </row>
    <row r="892" spans="1:4">
      <c r="A892" s="52">
        <f t="shared" si="46"/>
        <v>36438</v>
      </c>
      <c r="B892" s="4">
        <v>36438</v>
      </c>
      <c r="C892" s="12">
        <f t="shared" si="47"/>
        <v>10</v>
      </c>
      <c r="D892" s="38">
        <f>VLOOKUP($B892,data!$A$6:$M$15000,11)</f>
        <v>-113000</v>
      </c>
    </row>
    <row r="893" spans="1:4">
      <c r="A893" s="52">
        <f t="shared" si="46"/>
        <v>36439</v>
      </c>
      <c r="B893" s="4">
        <v>36439</v>
      </c>
      <c r="C893" s="12">
        <f t="shared" si="47"/>
        <v>10</v>
      </c>
      <c r="D893" s="38">
        <f>VLOOKUP($B893,data!$A$6:$M$15000,11)</f>
        <v>-232000</v>
      </c>
    </row>
    <row r="894" spans="1:4">
      <c r="A894" s="52">
        <f t="shared" si="46"/>
        <v>36440</v>
      </c>
      <c r="B894" s="4">
        <v>36440</v>
      </c>
      <c r="C894" s="12">
        <f t="shared" si="47"/>
        <v>10</v>
      </c>
      <c r="D894" s="38">
        <f>VLOOKUP($B894,data!$A$6:$M$15000,11)</f>
        <v>-155000</v>
      </c>
    </row>
    <row r="895" spans="1:4">
      <c r="A895" s="52">
        <f t="shared" si="46"/>
        <v>36441</v>
      </c>
      <c r="B895" s="4">
        <v>36441</v>
      </c>
      <c r="C895" s="12">
        <f t="shared" si="47"/>
        <v>10</v>
      </c>
      <c r="D895" s="38">
        <f>VLOOKUP($B895,data!$A$6:$M$15000,11)</f>
        <v>-126000</v>
      </c>
    </row>
    <row r="896" spans="1:4">
      <c r="A896" s="52">
        <f t="shared" si="46"/>
        <v>36442</v>
      </c>
      <c r="B896" s="4">
        <v>36442</v>
      </c>
      <c r="C896" s="12">
        <f t="shared" si="47"/>
        <v>10</v>
      </c>
      <c r="D896" s="38">
        <f>VLOOKUP($B896,data!$A$6:$M$15000,11)</f>
        <v>577000</v>
      </c>
    </row>
    <row r="897" spans="1:4">
      <c r="A897" s="52">
        <f t="shared" si="46"/>
        <v>36443</v>
      </c>
      <c r="B897" s="4">
        <v>36443</v>
      </c>
      <c r="C897" s="12">
        <f t="shared" si="47"/>
        <v>10</v>
      </c>
      <c r="D897" s="38">
        <f>VLOOKUP($B897,data!$A$6:$M$15000,11)</f>
        <v>451000</v>
      </c>
    </row>
    <row r="898" spans="1:4">
      <c r="A898" s="52">
        <f t="shared" si="46"/>
        <v>36444</v>
      </c>
      <c r="B898" s="4">
        <v>36444</v>
      </c>
      <c r="C898" s="12">
        <f t="shared" si="47"/>
        <v>10</v>
      </c>
      <c r="D898" s="38">
        <f>VLOOKUP($B898,data!$A$6:$M$15000,11)</f>
        <v>-167000</v>
      </c>
    </row>
    <row r="899" spans="1:4">
      <c r="A899" s="52">
        <f t="shared" si="46"/>
        <v>36445</v>
      </c>
      <c r="B899" s="4">
        <v>36445</v>
      </c>
      <c r="C899" s="12">
        <f t="shared" si="47"/>
        <v>10</v>
      </c>
      <c r="D899" s="38">
        <f>VLOOKUP($B899,data!$A$6:$M$15000,11)</f>
        <v>-459000</v>
      </c>
    </row>
    <row r="900" spans="1:4">
      <c r="A900" s="52">
        <f t="shared" si="46"/>
        <v>36446</v>
      </c>
      <c r="B900" s="4">
        <v>36446</v>
      </c>
      <c r="C900" s="12">
        <f t="shared" si="47"/>
        <v>10</v>
      </c>
      <c r="D900" s="38">
        <f>VLOOKUP($B900,data!$A$6:$M$15000,11)</f>
        <v>-474000</v>
      </c>
    </row>
    <row r="901" spans="1:4">
      <c r="A901" s="52">
        <f t="shared" si="46"/>
        <v>36447</v>
      </c>
      <c r="B901" s="4">
        <v>36447</v>
      </c>
      <c r="C901" s="12">
        <f t="shared" si="47"/>
        <v>10</v>
      </c>
      <c r="D901" s="38">
        <f>VLOOKUP($B901,data!$A$6:$M$15000,11)</f>
        <v>-341000</v>
      </c>
    </row>
    <row r="902" spans="1:4">
      <c r="A902" s="52">
        <f t="shared" ref="A902:A965" si="48">B902</f>
        <v>36448</v>
      </c>
      <c r="B902" s="4">
        <v>36448</v>
      </c>
      <c r="C902" s="12">
        <f t="shared" ref="C902:C965" si="49">IF(B902&lt;&gt;"",MONTH(B902),0)</f>
        <v>10</v>
      </c>
      <c r="D902" s="38">
        <f>VLOOKUP($B902,data!$A$6:$M$15000,11)</f>
        <v>-102000</v>
      </c>
    </row>
    <row r="903" spans="1:4">
      <c r="A903" s="52">
        <f t="shared" si="48"/>
        <v>36449</v>
      </c>
      <c r="B903" s="4">
        <v>36449</v>
      </c>
      <c r="C903" s="12">
        <f t="shared" si="49"/>
        <v>10</v>
      </c>
      <c r="D903" s="38">
        <f>VLOOKUP($B903,data!$A$6:$M$15000,11)</f>
        <v>152000</v>
      </c>
    </row>
    <row r="904" spans="1:4">
      <c r="A904" s="52">
        <f t="shared" si="48"/>
        <v>36450</v>
      </c>
      <c r="B904" s="4">
        <v>36450</v>
      </c>
      <c r="C904" s="12">
        <f t="shared" si="49"/>
        <v>10</v>
      </c>
      <c r="D904" s="38">
        <f>VLOOKUP($B904,data!$A$6:$M$15000,11)</f>
        <v>586000</v>
      </c>
    </row>
    <row r="905" spans="1:4">
      <c r="A905" s="52">
        <f t="shared" si="48"/>
        <v>36451</v>
      </c>
      <c r="B905" s="4">
        <v>36451</v>
      </c>
      <c r="C905" s="12">
        <f t="shared" si="49"/>
        <v>10</v>
      </c>
      <c r="D905" s="38">
        <f>VLOOKUP($B905,data!$A$6:$M$15000,11)</f>
        <v>35000</v>
      </c>
    </row>
    <row r="906" spans="1:4">
      <c r="A906" s="52">
        <f t="shared" si="48"/>
        <v>36452</v>
      </c>
      <c r="B906" s="4">
        <v>36452</v>
      </c>
      <c r="C906" s="12">
        <f t="shared" si="49"/>
        <v>10</v>
      </c>
      <c r="D906" s="38">
        <f>VLOOKUP($B906,data!$A$6:$M$15000,11)</f>
        <v>37000</v>
      </c>
    </row>
    <row r="907" spans="1:4">
      <c r="A907" s="52">
        <f t="shared" si="48"/>
        <v>36453</v>
      </c>
      <c r="B907" s="4">
        <v>36453</v>
      </c>
      <c r="C907" s="12">
        <f t="shared" si="49"/>
        <v>10</v>
      </c>
      <c r="D907" s="38">
        <f>VLOOKUP($B907,data!$A$6:$M$15000,11)</f>
        <v>-53000</v>
      </c>
    </row>
    <row r="908" spans="1:4">
      <c r="A908" s="52">
        <f t="shared" si="48"/>
        <v>36454</v>
      </c>
      <c r="B908" s="4">
        <v>36454</v>
      </c>
      <c r="C908" s="12">
        <f t="shared" si="49"/>
        <v>10</v>
      </c>
      <c r="D908" s="38">
        <f>VLOOKUP($B908,data!$A$6:$M$15000,11)</f>
        <v>-140000</v>
      </c>
    </row>
    <row r="909" spans="1:4">
      <c r="A909" s="52">
        <f t="shared" si="48"/>
        <v>36455</v>
      </c>
      <c r="B909" s="4">
        <v>36455</v>
      </c>
      <c r="C909" s="12">
        <f t="shared" si="49"/>
        <v>10</v>
      </c>
      <c r="D909" s="38">
        <f>VLOOKUP($B909,data!$A$6:$M$15000,11)</f>
        <v>-12000</v>
      </c>
    </row>
    <row r="910" spans="1:4">
      <c r="A910" s="52">
        <f t="shared" si="48"/>
        <v>36456</v>
      </c>
      <c r="B910" s="4">
        <v>36456</v>
      </c>
      <c r="C910" s="12">
        <f t="shared" si="49"/>
        <v>10</v>
      </c>
      <c r="D910" s="38">
        <f>VLOOKUP($B910,data!$A$6:$M$15000,11)</f>
        <v>450000</v>
      </c>
    </row>
    <row r="911" spans="1:4">
      <c r="A911" s="52">
        <f t="shared" si="48"/>
        <v>36457</v>
      </c>
      <c r="B911" s="4">
        <v>36457</v>
      </c>
      <c r="C911" s="12">
        <f t="shared" si="49"/>
        <v>10</v>
      </c>
      <c r="D911" s="38">
        <f>VLOOKUP($B911,data!$A$6:$M$15000,11)</f>
        <v>453000</v>
      </c>
    </row>
    <row r="912" spans="1:4">
      <c r="A912" s="52">
        <f t="shared" si="48"/>
        <v>36458</v>
      </c>
      <c r="B912" s="4">
        <v>36458</v>
      </c>
      <c r="C912" s="12">
        <f t="shared" si="49"/>
        <v>10</v>
      </c>
      <c r="D912" s="38">
        <f>VLOOKUP($B912,data!$A$6:$M$15000,11)</f>
        <v>-125000</v>
      </c>
    </row>
    <row r="913" spans="1:4">
      <c r="A913" s="52">
        <f t="shared" si="48"/>
        <v>36459</v>
      </c>
      <c r="B913" s="4">
        <v>36459</v>
      </c>
      <c r="C913" s="12">
        <f t="shared" si="49"/>
        <v>10</v>
      </c>
      <c r="D913" s="38">
        <f>VLOOKUP($B913,data!$A$6:$M$15000,11)</f>
        <v>39000</v>
      </c>
    </row>
    <row r="914" spans="1:4">
      <c r="A914" s="52">
        <f t="shared" si="48"/>
        <v>36460</v>
      </c>
      <c r="B914" s="4">
        <v>36460</v>
      </c>
      <c r="C914" s="12">
        <f t="shared" si="49"/>
        <v>10</v>
      </c>
      <c r="D914" s="38">
        <f>VLOOKUP($B914,data!$A$6:$M$15000,11)</f>
        <v>-178000</v>
      </c>
    </row>
    <row r="915" spans="1:4">
      <c r="A915" s="52">
        <f t="shared" si="48"/>
        <v>36461</v>
      </c>
      <c r="B915" s="4">
        <v>36461</v>
      </c>
      <c r="C915" s="12">
        <f t="shared" si="49"/>
        <v>10</v>
      </c>
      <c r="D915" s="38">
        <f>VLOOKUP($B915,data!$A$6:$M$15000,11)</f>
        <v>-65000</v>
      </c>
    </row>
    <row r="916" spans="1:4">
      <c r="A916" s="52">
        <f t="shared" si="48"/>
        <v>36462</v>
      </c>
      <c r="B916" s="4">
        <v>36462</v>
      </c>
      <c r="C916" s="12">
        <f t="shared" si="49"/>
        <v>10</v>
      </c>
      <c r="D916" s="38">
        <f>VLOOKUP($B916,data!$A$6:$M$15000,11)</f>
        <v>263000</v>
      </c>
    </row>
    <row r="917" spans="1:4">
      <c r="A917" s="52">
        <f t="shared" si="48"/>
        <v>36463</v>
      </c>
      <c r="B917" s="4">
        <v>36463</v>
      </c>
      <c r="C917" s="12">
        <f t="shared" si="49"/>
        <v>10</v>
      </c>
      <c r="D917" s="38">
        <f>VLOOKUP($B917,data!$A$6:$M$15000,11)</f>
        <v>432000</v>
      </c>
    </row>
    <row r="918" spans="1:4">
      <c r="A918" s="52">
        <f t="shared" si="48"/>
        <v>36464</v>
      </c>
      <c r="B918" s="4">
        <v>36464</v>
      </c>
      <c r="C918" s="12">
        <f t="shared" si="49"/>
        <v>10</v>
      </c>
      <c r="D918" s="38">
        <f>VLOOKUP($B918,data!$A$6:$M$15000,11)</f>
        <v>705000</v>
      </c>
    </row>
    <row r="919" spans="1:4">
      <c r="A919" s="52">
        <f t="shared" si="48"/>
        <v>36465</v>
      </c>
      <c r="B919" s="4">
        <v>36465</v>
      </c>
      <c r="C919" s="12">
        <f t="shared" si="49"/>
        <v>11</v>
      </c>
      <c r="D919" s="38">
        <f>VLOOKUP($B919,data!$A$6:$M$15000,11)</f>
        <v>178000</v>
      </c>
    </row>
    <row r="920" spans="1:4">
      <c r="A920" s="52">
        <f t="shared" si="48"/>
        <v>36466</v>
      </c>
      <c r="B920" s="4">
        <v>36466</v>
      </c>
      <c r="C920" s="12">
        <f t="shared" si="49"/>
        <v>11</v>
      </c>
      <c r="D920" s="38">
        <f>VLOOKUP($B920,data!$A$6:$M$15000,11)</f>
        <v>-153000</v>
      </c>
    </row>
    <row r="921" spans="1:4">
      <c r="A921" s="52">
        <f t="shared" si="48"/>
        <v>36467</v>
      </c>
      <c r="B921" s="4">
        <v>36467</v>
      </c>
      <c r="C921" s="12">
        <f t="shared" si="49"/>
        <v>11</v>
      </c>
      <c r="D921" s="38">
        <f>VLOOKUP($B921,data!$A$6:$M$15000,11)</f>
        <v>25000</v>
      </c>
    </row>
    <row r="922" spans="1:4">
      <c r="A922" s="52">
        <f t="shared" si="48"/>
        <v>36468</v>
      </c>
      <c r="B922" s="4">
        <v>36468</v>
      </c>
      <c r="C922" s="12">
        <f t="shared" si="49"/>
        <v>11</v>
      </c>
      <c r="D922" s="38">
        <f>VLOOKUP($B922,data!$A$6:$M$15000,11)</f>
        <v>108000</v>
      </c>
    </row>
    <row r="923" spans="1:4">
      <c r="A923" s="52">
        <f t="shared" si="48"/>
        <v>36469</v>
      </c>
      <c r="B923" s="4">
        <v>36469</v>
      </c>
      <c r="C923" s="12">
        <f t="shared" si="49"/>
        <v>11</v>
      </c>
      <c r="D923" s="38">
        <f>VLOOKUP($B923,data!$A$6:$M$15000,11)</f>
        <v>244000</v>
      </c>
    </row>
    <row r="924" spans="1:4">
      <c r="A924" s="52">
        <f t="shared" si="48"/>
        <v>36470</v>
      </c>
      <c r="B924" s="4">
        <v>36470</v>
      </c>
      <c r="C924" s="12">
        <f t="shared" si="49"/>
        <v>11</v>
      </c>
      <c r="D924" s="38">
        <f>VLOOKUP($B924,data!$A$6:$M$15000,11)</f>
        <v>303000</v>
      </c>
    </row>
    <row r="925" spans="1:4">
      <c r="A925" s="52">
        <f t="shared" si="48"/>
        <v>36471</v>
      </c>
      <c r="B925" s="4">
        <v>36471</v>
      </c>
      <c r="C925" s="12">
        <f t="shared" si="49"/>
        <v>11</v>
      </c>
      <c r="D925" s="38">
        <f>VLOOKUP($B925,data!$A$6:$M$15000,11)</f>
        <v>692000</v>
      </c>
    </row>
    <row r="926" spans="1:4">
      <c r="A926" s="52">
        <f t="shared" si="48"/>
        <v>36472</v>
      </c>
      <c r="B926" s="4">
        <v>36472</v>
      </c>
      <c r="C926" s="12">
        <f t="shared" si="49"/>
        <v>11</v>
      </c>
      <c r="D926" s="38">
        <f>VLOOKUP($B926,data!$A$6:$M$15000,11)</f>
        <v>161000</v>
      </c>
    </row>
    <row r="927" spans="1:4">
      <c r="A927" s="52">
        <f t="shared" si="48"/>
        <v>36473</v>
      </c>
      <c r="B927" s="4">
        <v>36473</v>
      </c>
      <c r="C927" s="12">
        <f t="shared" si="49"/>
        <v>11</v>
      </c>
      <c r="D927" s="38">
        <f>VLOOKUP($B927,data!$A$6:$M$15000,11)</f>
        <v>-14000</v>
      </c>
    </row>
    <row r="928" spans="1:4">
      <c r="A928" s="52">
        <f t="shared" si="48"/>
        <v>36474</v>
      </c>
      <c r="B928" s="4">
        <v>36474</v>
      </c>
      <c r="C928" s="12">
        <f t="shared" si="49"/>
        <v>11</v>
      </c>
      <c r="D928" s="38">
        <f>VLOOKUP($B928,data!$A$6:$M$15000,11)</f>
        <v>-38000</v>
      </c>
    </row>
    <row r="929" spans="1:4">
      <c r="A929" s="52">
        <f t="shared" si="48"/>
        <v>36475</v>
      </c>
      <c r="B929" s="4">
        <v>36475</v>
      </c>
      <c r="C929" s="12">
        <f t="shared" si="49"/>
        <v>11</v>
      </c>
      <c r="D929" s="38">
        <f>VLOOKUP($B929,data!$A$6:$M$15000,11)</f>
        <v>60000</v>
      </c>
    </row>
    <row r="930" spans="1:4">
      <c r="A930" s="52">
        <f t="shared" si="48"/>
        <v>36476</v>
      </c>
      <c r="B930" s="4">
        <v>36476</v>
      </c>
      <c r="C930" s="12">
        <f t="shared" si="49"/>
        <v>11</v>
      </c>
      <c r="D930" s="38">
        <f>VLOOKUP($B930,data!$A$6:$M$15000,11)</f>
        <v>308000</v>
      </c>
    </row>
    <row r="931" spans="1:4">
      <c r="A931" s="52">
        <f t="shared" si="48"/>
        <v>36477</v>
      </c>
      <c r="B931" s="4">
        <v>36477</v>
      </c>
      <c r="C931" s="12">
        <f t="shared" si="49"/>
        <v>11</v>
      </c>
      <c r="D931" s="38">
        <f>VLOOKUP($B931,data!$A$6:$M$15000,11)</f>
        <v>346000</v>
      </c>
    </row>
    <row r="932" spans="1:4">
      <c r="A932" s="52">
        <f t="shared" si="48"/>
        <v>36478</v>
      </c>
      <c r="B932" s="4">
        <v>36478</v>
      </c>
      <c r="C932" s="12">
        <f t="shared" si="49"/>
        <v>11</v>
      </c>
      <c r="D932" s="38">
        <f>VLOOKUP($B932,data!$A$6:$M$15000,11)</f>
        <v>203000</v>
      </c>
    </row>
    <row r="933" spans="1:4">
      <c r="A933" s="52">
        <f t="shared" si="48"/>
        <v>36479</v>
      </c>
      <c r="B933" s="4">
        <v>36479</v>
      </c>
      <c r="C933" s="12">
        <f t="shared" si="49"/>
        <v>11</v>
      </c>
      <c r="D933" s="38">
        <f>VLOOKUP($B933,data!$A$6:$M$15000,11)</f>
        <v>124000</v>
      </c>
    </row>
    <row r="934" spans="1:4">
      <c r="A934" s="52">
        <f t="shared" si="48"/>
        <v>36480</v>
      </c>
      <c r="B934" s="4">
        <v>36480</v>
      </c>
      <c r="C934" s="12">
        <f t="shared" si="49"/>
        <v>11</v>
      </c>
      <c r="D934" s="38">
        <f>VLOOKUP($B934,data!$A$6:$M$15000,11)</f>
        <v>273000</v>
      </c>
    </row>
    <row r="935" spans="1:4">
      <c r="A935" s="52">
        <f t="shared" si="48"/>
        <v>36481</v>
      </c>
      <c r="B935" s="4">
        <v>36481</v>
      </c>
      <c r="C935" s="12">
        <f t="shared" si="49"/>
        <v>11</v>
      </c>
      <c r="D935" s="38">
        <f>VLOOKUP($B935,data!$A$6:$M$15000,11)</f>
        <v>237000</v>
      </c>
    </row>
    <row r="936" spans="1:4">
      <c r="A936" s="52">
        <f t="shared" si="48"/>
        <v>36482</v>
      </c>
      <c r="B936" s="4">
        <v>36482</v>
      </c>
      <c r="C936" s="12">
        <f t="shared" si="49"/>
        <v>11</v>
      </c>
      <c r="D936" s="38">
        <f>VLOOKUP($B936,data!$A$6:$M$15000,11)</f>
        <v>17000</v>
      </c>
    </row>
    <row r="937" spans="1:4">
      <c r="A937" s="52">
        <f t="shared" si="48"/>
        <v>36483</v>
      </c>
      <c r="B937" s="4">
        <v>36483</v>
      </c>
      <c r="C937" s="12">
        <f t="shared" si="49"/>
        <v>11</v>
      </c>
      <c r="D937" s="38">
        <f>VLOOKUP($B937,data!$A$6:$M$15000,11)</f>
        <v>35000</v>
      </c>
    </row>
    <row r="938" spans="1:4">
      <c r="A938" s="52">
        <f t="shared" si="48"/>
        <v>36484</v>
      </c>
      <c r="B938" s="4">
        <v>36484</v>
      </c>
      <c r="C938" s="12">
        <f t="shared" si="49"/>
        <v>11</v>
      </c>
      <c r="D938" s="38">
        <f>VLOOKUP($B938,data!$A$6:$M$15000,11)</f>
        <v>452000</v>
      </c>
    </row>
    <row r="939" spans="1:4">
      <c r="A939" s="52">
        <f t="shared" si="48"/>
        <v>36485</v>
      </c>
      <c r="B939" s="4">
        <v>36485</v>
      </c>
      <c r="C939" s="12">
        <f t="shared" si="49"/>
        <v>11</v>
      </c>
      <c r="D939" s="38">
        <f>VLOOKUP($B939,data!$A$6:$M$15000,11)</f>
        <v>147000</v>
      </c>
    </row>
    <row r="940" spans="1:4">
      <c r="A940" s="52">
        <f t="shared" si="48"/>
        <v>36486</v>
      </c>
      <c r="B940" s="4">
        <v>36486</v>
      </c>
      <c r="C940" s="12">
        <f t="shared" si="49"/>
        <v>11</v>
      </c>
      <c r="D940" s="38">
        <f>VLOOKUP($B940,data!$A$6:$M$15000,11)</f>
        <v>-479000</v>
      </c>
    </row>
    <row r="941" spans="1:4">
      <c r="A941" s="52">
        <f t="shared" si="48"/>
        <v>36487</v>
      </c>
      <c r="B941" s="4">
        <v>36487</v>
      </c>
      <c r="C941" s="12">
        <f t="shared" si="49"/>
        <v>11</v>
      </c>
      <c r="D941" s="38">
        <f>VLOOKUP($B941,data!$A$6:$M$15000,11)</f>
        <v>-4000</v>
      </c>
    </row>
    <row r="942" spans="1:4">
      <c r="A942" s="52">
        <f t="shared" si="48"/>
        <v>36488</v>
      </c>
      <c r="B942" s="4">
        <v>36488</v>
      </c>
      <c r="C942" s="12">
        <f t="shared" si="49"/>
        <v>11</v>
      </c>
      <c r="D942" s="38">
        <f>VLOOKUP($B942,data!$A$6:$M$15000,11)</f>
        <v>-152000</v>
      </c>
    </row>
    <row r="943" spans="1:4">
      <c r="A943" s="52">
        <f t="shared" si="48"/>
        <v>36489</v>
      </c>
      <c r="B943" s="4">
        <v>36489</v>
      </c>
      <c r="C943" s="12">
        <f t="shared" si="49"/>
        <v>11</v>
      </c>
      <c r="D943" s="38">
        <f>VLOOKUP($B943,data!$A$6:$M$15000,11)</f>
        <v>378000</v>
      </c>
    </row>
    <row r="944" spans="1:4">
      <c r="A944" s="52">
        <f t="shared" si="48"/>
        <v>36490</v>
      </c>
      <c r="B944" s="4">
        <v>36490</v>
      </c>
      <c r="C944" s="12">
        <f t="shared" si="49"/>
        <v>11</v>
      </c>
      <c r="D944" s="38">
        <f>VLOOKUP($B944,data!$A$6:$M$15000,11)</f>
        <v>572000</v>
      </c>
    </row>
    <row r="945" spans="1:4">
      <c r="A945" s="52">
        <f t="shared" si="48"/>
        <v>36491</v>
      </c>
      <c r="B945" s="4">
        <v>36491</v>
      </c>
      <c r="C945" s="12">
        <f t="shared" si="49"/>
        <v>11</v>
      </c>
      <c r="D945" s="38">
        <f>VLOOKUP($B945,data!$A$6:$M$15000,11)</f>
        <v>531000</v>
      </c>
    </row>
    <row r="946" spans="1:4">
      <c r="A946" s="52">
        <f t="shared" si="48"/>
        <v>36492</v>
      </c>
      <c r="B946" s="4">
        <v>36492</v>
      </c>
      <c r="C946" s="12">
        <f t="shared" si="49"/>
        <v>11</v>
      </c>
      <c r="D946" s="38">
        <f>VLOOKUP($B946,data!$A$6:$M$15000,11)</f>
        <v>121000</v>
      </c>
    </row>
    <row r="947" spans="1:4">
      <c r="A947" s="52">
        <f t="shared" si="48"/>
        <v>36493</v>
      </c>
      <c r="B947" s="4">
        <v>36493</v>
      </c>
      <c r="C947" s="12">
        <f t="shared" si="49"/>
        <v>11</v>
      </c>
      <c r="D947" s="38">
        <f>VLOOKUP($B947,data!$A$6:$M$15000,11)</f>
        <v>29000</v>
      </c>
    </row>
    <row r="948" spans="1:4">
      <c r="A948" s="52">
        <f t="shared" si="48"/>
        <v>36494</v>
      </c>
      <c r="B948" s="4">
        <v>36494</v>
      </c>
      <c r="C948" s="12">
        <f t="shared" si="49"/>
        <v>11</v>
      </c>
      <c r="D948" s="38">
        <f>VLOOKUP($B948,data!$A$6:$M$15000,11)</f>
        <v>-176000</v>
      </c>
    </row>
    <row r="949" spans="1:4">
      <c r="A949" s="52">
        <f t="shared" si="48"/>
        <v>36495</v>
      </c>
      <c r="B949" s="4">
        <v>36495</v>
      </c>
      <c r="C949" s="12">
        <f t="shared" si="49"/>
        <v>12</v>
      </c>
      <c r="D949" s="38">
        <f>VLOOKUP($B949,data!$A$6:$M$15000,11)</f>
        <v>-529000</v>
      </c>
    </row>
    <row r="950" spans="1:4">
      <c r="A950" s="52">
        <f t="shared" si="48"/>
        <v>36496</v>
      </c>
      <c r="B950" s="4">
        <v>36496</v>
      </c>
      <c r="C950" s="12">
        <f t="shared" si="49"/>
        <v>12</v>
      </c>
      <c r="D950" s="38">
        <f>VLOOKUP($B950,data!$A$6:$M$15000,11)</f>
        <v>-587000</v>
      </c>
    </row>
    <row r="951" spans="1:4">
      <c r="A951" s="52">
        <f t="shared" si="48"/>
        <v>36497</v>
      </c>
      <c r="B951" s="4">
        <v>36497</v>
      </c>
      <c r="C951" s="12">
        <f t="shared" si="49"/>
        <v>12</v>
      </c>
      <c r="D951" s="38">
        <f>VLOOKUP($B951,data!$A$6:$M$15000,11)</f>
        <v>-327000</v>
      </c>
    </row>
    <row r="952" spans="1:4">
      <c r="A952" s="52">
        <f t="shared" si="48"/>
        <v>36498</v>
      </c>
      <c r="B952" s="4">
        <v>36498</v>
      </c>
      <c r="C952" s="12">
        <f t="shared" si="49"/>
        <v>12</v>
      </c>
      <c r="D952" s="38">
        <f>VLOOKUP($B952,data!$A$6:$M$15000,11)</f>
        <v>-297000</v>
      </c>
    </row>
    <row r="953" spans="1:4">
      <c r="A953" s="52">
        <f t="shared" si="48"/>
        <v>36499</v>
      </c>
      <c r="B953" s="4">
        <v>36499</v>
      </c>
      <c r="C953" s="12">
        <f t="shared" si="49"/>
        <v>12</v>
      </c>
      <c r="D953" s="38">
        <f>VLOOKUP($B953,data!$A$6:$M$15000,11)</f>
        <v>-505000</v>
      </c>
    </row>
    <row r="954" spans="1:4">
      <c r="A954" s="52">
        <f t="shared" si="48"/>
        <v>36500</v>
      </c>
      <c r="B954" s="4">
        <v>36500</v>
      </c>
      <c r="C954" s="12">
        <f t="shared" si="49"/>
        <v>12</v>
      </c>
      <c r="D954" s="38">
        <f>VLOOKUP($B954,data!$A$6:$M$15000,11)</f>
        <v>-794000</v>
      </c>
    </row>
    <row r="955" spans="1:4">
      <c r="A955" s="52">
        <f t="shared" si="48"/>
        <v>36501</v>
      </c>
      <c r="B955" s="4">
        <v>36501</v>
      </c>
      <c r="C955" s="12">
        <f t="shared" si="49"/>
        <v>12</v>
      </c>
      <c r="D955" s="38">
        <f>VLOOKUP($B955,data!$A$6:$M$15000,11)</f>
        <v>-1004000</v>
      </c>
    </row>
    <row r="956" spans="1:4">
      <c r="A956" s="52">
        <f t="shared" si="48"/>
        <v>36502</v>
      </c>
      <c r="B956" s="4">
        <v>36502</v>
      </c>
      <c r="C956" s="12">
        <f t="shared" si="49"/>
        <v>12</v>
      </c>
      <c r="D956" s="38">
        <f>VLOOKUP($B956,data!$A$6:$M$15000,11)</f>
        <v>-834000</v>
      </c>
    </row>
    <row r="957" spans="1:4">
      <c r="A957" s="52">
        <f t="shared" si="48"/>
        <v>36503</v>
      </c>
      <c r="B957" s="4">
        <v>36503</v>
      </c>
      <c r="C957" s="12">
        <f t="shared" si="49"/>
        <v>12</v>
      </c>
      <c r="D957" s="38">
        <f>VLOOKUP($B957,data!$A$6:$M$15000,11)</f>
        <v>-1035000</v>
      </c>
    </row>
    <row r="958" spans="1:4">
      <c r="A958" s="52">
        <f t="shared" si="48"/>
        <v>36504</v>
      </c>
      <c r="B958" s="4">
        <v>36504</v>
      </c>
      <c r="C958" s="12">
        <f t="shared" si="49"/>
        <v>12</v>
      </c>
      <c r="D958" s="38">
        <f>VLOOKUP($B958,data!$A$6:$M$15000,11)</f>
        <v>-773000</v>
      </c>
    </row>
    <row r="959" spans="1:4">
      <c r="A959" s="52">
        <f t="shared" si="48"/>
        <v>36505</v>
      </c>
      <c r="B959" s="4">
        <v>36505</v>
      </c>
      <c r="C959" s="12">
        <f t="shared" si="49"/>
        <v>12</v>
      </c>
      <c r="D959" s="38">
        <f>VLOOKUP($B959,data!$A$6:$M$15000,11)</f>
        <v>-572000</v>
      </c>
    </row>
    <row r="960" spans="1:4">
      <c r="A960" s="52">
        <f t="shared" si="48"/>
        <v>36506</v>
      </c>
      <c r="B960" s="4">
        <v>36506</v>
      </c>
      <c r="C960" s="12">
        <f t="shared" si="49"/>
        <v>12</v>
      </c>
      <c r="D960" s="38">
        <f>VLOOKUP($B960,data!$A$6:$M$15000,11)</f>
        <v>-498000</v>
      </c>
    </row>
    <row r="961" spans="1:4">
      <c r="A961" s="52">
        <f t="shared" si="48"/>
        <v>36507</v>
      </c>
      <c r="B961" s="4">
        <v>36507</v>
      </c>
      <c r="C961" s="12">
        <f t="shared" si="49"/>
        <v>12</v>
      </c>
      <c r="D961" s="38">
        <f>VLOOKUP($B961,data!$A$6:$M$15000,11)</f>
        <v>-1119000</v>
      </c>
    </row>
    <row r="962" spans="1:4">
      <c r="A962" s="52">
        <f t="shared" si="48"/>
        <v>36508</v>
      </c>
      <c r="B962" s="4">
        <v>36508</v>
      </c>
      <c r="C962" s="12">
        <f t="shared" si="49"/>
        <v>12</v>
      </c>
      <c r="D962" s="38">
        <f>VLOOKUP($B962,data!$A$6:$M$15000,11)</f>
        <v>-1242000</v>
      </c>
    </row>
    <row r="963" spans="1:4">
      <c r="A963" s="52">
        <f t="shared" si="48"/>
        <v>36509</v>
      </c>
      <c r="B963" s="4">
        <v>36509</v>
      </c>
      <c r="C963" s="12">
        <f t="shared" si="49"/>
        <v>12</v>
      </c>
      <c r="D963" s="38">
        <f>VLOOKUP($B963,data!$A$6:$M$15000,11)</f>
        <v>-1155000</v>
      </c>
    </row>
    <row r="964" spans="1:4">
      <c r="A964" s="52">
        <f t="shared" si="48"/>
        <v>36510</v>
      </c>
      <c r="B964" s="4">
        <v>36510</v>
      </c>
      <c r="C964" s="12">
        <f t="shared" si="49"/>
        <v>12</v>
      </c>
      <c r="D964" s="38">
        <f>VLOOKUP($B964,data!$A$6:$M$15000,11)</f>
        <v>-766000</v>
      </c>
    </row>
    <row r="965" spans="1:4">
      <c r="A965" s="52">
        <f t="shared" si="48"/>
        <v>36511</v>
      </c>
      <c r="B965" s="4">
        <v>36511</v>
      </c>
      <c r="C965" s="12">
        <f t="shared" si="49"/>
        <v>12</v>
      </c>
      <c r="D965" s="38">
        <f>VLOOKUP($B965,data!$A$6:$M$15000,11)</f>
        <v>-326000</v>
      </c>
    </row>
    <row r="966" spans="1:4">
      <c r="A966" s="52">
        <f t="shared" ref="A966:A1030" si="50">B966</f>
        <v>36512</v>
      </c>
      <c r="B966" s="4">
        <v>36512</v>
      </c>
      <c r="C966" s="12">
        <f t="shared" ref="C966:C1030" si="51">IF(B966&lt;&gt;"",MONTH(B966),0)</f>
        <v>12</v>
      </c>
      <c r="D966" s="38">
        <f>VLOOKUP($B966,data!$A$6:$M$15000,11)</f>
        <v>30000</v>
      </c>
    </row>
    <row r="967" spans="1:4">
      <c r="A967" s="52">
        <f t="shared" si="50"/>
        <v>36513</v>
      </c>
      <c r="B967" s="4">
        <v>36513</v>
      </c>
      <c r="C967" s="12">
        <f t="shared" si="51"/>
        <v>12</v>
      </c>
      <c r="D967" s="38">
        <f>VLOOKUP($B967,data!$A$6:$M$15000,11)</f>
        <v>59000</v>
      </c>
    </row>
    <row r="968" spans="1:4">
      <c r="A968" s="52">
        <f t="shared" si="50"/>
        <v>36514</v>
      </c>
      <c r="B968" s="4">
        <v>36514</v>
      </c>
      <c r="C968" s="12">
        <f t="shared" si="51"/>
        <v>12</v>
      </c>
      <c r="D968" s="38">
        <f>VLOOKUP($B968,data!$A$6:$M$15000,11)</f>
        <v>-61000</v>
      </c>
    </row>
    <row r="969" spans="1:4">
      <c r="A969" s="52">
        <f t="shared" si="50"/>
        <v>36515</v>
      </c>
      <c r="B969" s="4">
        <v>36515</v>
      </c>
      <c r="C969" s="12">
        <f t="shared" si="51"/>
        <v>12</v>
      </c>
      <c r="D969" s="38">
        <f>VLOOKUP($B969,data!$A$6:$M$15000,11)</f>
        <v>-510000</v>
      </c>
    </row>
    <row r="970" spans="1:4">
      <c r="A970" s="52">
        <f t="shared" si="50"/>
        <v>36516</v>
      </c>
      <c r="B970" s="4">
        <v>36516</v>
      </c>
      <c r="C970" s="12">
        <f t="shared" si="51"/>
        <v>12</v>
      </c>
      <c r="D970" s="38">
        <f>VLOOKUP($B970,data!$A$6:$M$15000,11)</f>
        <v>-549000</v>
      </c>
    </row>
    <row r="971" spans="1:4">
      <c r="A971" s="52">
        <f t="shared" si="50"/>
        <v>36517</v>
      </c>
      <c r="B971" s="4">
        <v>36517</v>
      </c>
      <c r="C971" s="12">
        <f t="shared" si="51"/>
        <v>12</v>
      </c>
      <c r="D971" s="38">
        <f>VLOOKUP($B971,data!$A$6:$M$15000,11)</f>
        <v>-259000</v>
      </c>
    </row>
    <row r="972" spans="1:4">
      <c r="A972" s="52">
        <f t="shared" si="50"/>
        <v>36518</v>
      </c>
      <c r="B972" s="4">
        <v>36518</v>
      </c>
      <c r="C972" s="12">
        <f t="shared" si="51"/>
        <v>12</v>
      </c>
      <c r="D972" s="38">
        <f>VLOOKUP($B972,data!$A$6:$M$15000,11)</f>
        <v>268000</v>
      </c>
    </row>
    <row r="973" spans="1:4">
      <c r="A973" s="52">
        <f t="shared" si="50"/>
        <v>36519</v>
      </c>
      <c r="B973" s="4">
        <v>36519</v>
      </c>
      <c r="C973" s="12">
        <f t="shared" si="51"/>
        <v>12</v>
      </c>
      <c r="D973" s="38">
        <f>VLOOKUP($B973,data!$A$6:$M$15000,11)</f>
        <v>393000</v>
      </c>
    </row>
    <row r="974" spans="1:4">
      <c r="A974" s="52">
        <f t="shared" si="50"/>
        <v>36520</v>
      </c>
      <c r="B974" s="4">
        <v>36520</v>
      </c>
      <c r="C974" s="12">
        <f t="shared" si="51"/>
        <v>12</v>
      </c>
      <c r="D974" s="38">
        <f>VLOOKUP($B974,data!$A$6:$M$15000,11)</f>
        <v>93000</v>
      </c>
    </row>
    <row r="975" spans="1:4">
      <c r="A975" s="52">
        <f t="shared" si="50"/>
        <v>36521</v>
      </c>
      <c r="B975" s="4">
        <v>36521</v>
      </c>
      <c r="C975" s="12">
        <f t="shared" si="51"/>
        <v>12</v>
      </c>
      <c r="D975" s="38">
        <f>VLOOKUP($B975,data!$A$6:$M$15000,11)</f>
        <v>-68000</v>
      </c>
    </row>
    <row r="976" spans="1:4">
      <c r="A976" s="52">
        <f t="shared" si="50"/>
        <v>36522</v>
      </c>
      <c r="B976" s="4">
        <v>36522</v>
      </c>
      <c r="C976" s="12">
        <f t="shared" si="51"/>
        <v>12</v>
      </c>
      <c r="D976" s="38">
        <f>VLOOKUP($B976,data!$A$6:$M$15000,11)</f>
        <v>-133000</v>
      </c>
    </row>
    <row r="977" spans="1:4">
      <c r="A977" s="52">
        <f t="shared" si="50"/>
        <v>36523</v>
      </c>
      <c r="B977" s="4">
        <v>36523</v>
      </c>
      <c r="C977" s="12">
        <f t="shared" si="51"/>
        <v>12</v>
      </c>
      <c r="D977" s="38">
        <f>VLOOKUP($B977,data!$A$6:$M$15000,11)</f>
        <v>-383000</v>
      </c>
    </row>
    <row r="978" spans="1:4">
      <c r="A978" s="52">
        <f t="shared" si="50"/>
        <v>36524</v>
      </c>
      <c r="B978" s="4">
        <v>36524</v>
      </c>
      <c r="C978" s="12">
        <f t="shared" si="51"/>
        <v>12</v>
      </c>
      <c r="D978" s="38">
        <f>VLOOKUP($B978,data!$A$6:$M$15000,11)</f>
        <v>-375000</v>
      </c>
    </row>
    <row r="979" spans="1:4">
      <c r="A979" s="52">
        <f t="shared" si="50"/>
        <v>36525</v>
      </c>
      <c r="B979" s="4">
        <v>36525</v>
      </c>
      <c r="C979" s="12">
        <f t="shared" si="51"/>
        <v>12</v>
      </c>
      <c r="D979" s="38">
        <f>VLOOKUP($B979,data!$A$6:$M$15000,11)</f>
        <v>-515000</v>
      </c>
    </row>
    <row r="980" spans="1:4">
      <c r="A980" s="51" t="s">
        <v>1</v>
      </c>
      <c r="B980" s="8" t="s">
        <v>2</v>
      </c>
      <c r="C980" s="8" t="s">
        <v>14</v>
      </c>
      <c r="D980" s="50" t="s">
        <v>11</v>
      </c>
    </row>
    <row r="981" spans="1:4">
      <c r="A981" s="52">
        <f t="shared" si="50"/>
        <v>36526</v>
      </c>
      <c r="B981" s="4">
        <v>36526</v>
      </c>
      <c r="C981" s="12">
        <f t="shared" si="51"/>
        <v>1</v>
      </c>
      <c r="D981" s="38">
        <f>VLOOKUP($B981,data!$A$6:$M$15000,11)</f>
        <v>-379000</v>
      </c>
    </row>
    <row r="982" spans="1:4">
      <c r="A982" s="52">
        <f t="shared" si="50"/>
        <v>36527</v>
      </c>
      <c r="B982" s="4">
        <v>36527</v>
      </c>
      <c r="C982" s="12">
        <f t="shared" si="51"/>
        <v>1</v>
      </c>
      <c r="D982" s="38">
        <f>VLOOKUP($B982,data!$A$6:$M$15000,11)</f>
        <v>-683000</v>
      </c>
    </row>
    <row r="983" spans="1:4">
      <c r="A983" s="52">
        <f t="shared" si="50"/>
        <v>36528</v>
      </c>
      <c r="B983" s="4">
        <v>36528</v>
      </c>
      <c r="C983" s="12">
        <f t="shared" si="51"/>
        <v>1</v>
      </c>
      <c r="D983" s="38">
        <f>VLOOKUP($B983,data!$A$6:$M$15000,11)</f>
        <v>-1251000</v>
      </c>
    </row>
    <row r="984" spans="1:4">
      <c r="A984" s="52">
        <f t="shared" si="50"/>
        <v>36529</v>
      </c>
      <c r="B984" s="4">
        <v>36529</v>
      </c>
      <c r="C984" s="12">
        <f t="shared" si="51"/>
        <v>1</v>
      </c>
      <c r="D984" s="38">
        <f>VLOOKUP($B984,data!$A$6:$M$15000,11)</f>
        <v>-941000</v>
      </c>
    </row>
    <row r="985" spans="1:4">
      <c r="A985" s="52">
        <f t="shared" si="50"/>
        <v>36530</v>
      </c>
      <c r="B985" s="4">
        <v>36530</v>
      </c>
      <c r="C985" s="12">
        <f t="shared" si="51"/>
        <v>1</v>
      </c>
      <c r="D985" s="38">
        <f>VLOOKUP($B985,data!$A$6:$M$15000,11)</f>
        <v>-987000</v>
      </c>
    </row>
    <row r="986" spans="1:4">
      <c r="A986" s="52">
        <f t="shared" si="50"/>
        <v>36531</v>
      </c>
      <c r="B986" s="4">
        <v>36531</v>
      </c>
      <c r="C986" s="12">
        <f t="shared" si="51"/>
        <v>1</v>
      </c>
      <c r="D986" s="38">
        <f>VLOOKUP($B986,data!$A$6:$M$15000,11)</f>
        <v>-877000</v>
      </c>
    </row>
    <row r="987" spans="1:4">
      <c r="A987" s="52">
        <f t="shared" si="50"/>
        <v>36532</v>
      </c>
      <c r="B987" s="4">
        <v>36532</v>
      </c>
      <c r="C987" s="12">
        <f t="shared" si="51"/>
        <v>1</v>
      </c>
      <c r="D987" s="38">
        <f>VLOOKUP($B987,data!$A$6:$M$15000,11)</f>
        <v>-1163000</v>
      </c>
    </row>
    <row r="988" spans="1:4">
      <c r="A988" s="52">
        <f t="shared" si="50"/>
        <v>36533</v>
      </c>
      <c r="B988" s="4">
        <v>36533</v>
      </c>
      <c r="C988" s="12">
        <f t="shared" si="51"/>
        <v>1</v>
      </c>
      <c r="D988" s="38">
        <f>VLOOKUP($B988,data!$A$6:$M$15000,11)</f>
        <v>-510000</v>
      </c>
    </row>
    <row r="989" spans="1:4">
      <c r="A989" s="52">
        <f t="shared" si="50"/>
        <v>36534</v>
      </c>
      <c r="B989" s="4">
        <v>36534</v>
      </c>
      <c r="C989" s="12">
        <f t="shared" si="51"/>
        <v>1</v>
      </c>
      <c r="D989" s="38">
        <f>VLOOKUP($B989,data!$A$6:$M$15000,11)</f>
        <v>-550000</v>
      </c>
    </row>
    <row r="990" spans="1:4">
      <c r="A990" s="52">
        <f t="shared" si="50"/>
        <v>36535</v>
      </c>
      <c r="B990" s="4">
        <v>36535</v>
      </c>
      <c r="C990" s="12">
        <f t="shared" si="51"/>
        <v>1</v>
      </c>
      <c r="D990" s="38">
        <f>VLOOKUP($B990,data!$A$6:$M$15000,11)</f>
        <v>-868000</v>
      </c>
    </row>
    <row r="991" spans="1:4">
      <c r="A991" s="52">
        <f t="shared" si="50"/>
        <v>36536</v>
      </c>
      <c r="B991" s="4">
        <v>36536</v>
      </c>
      <c r="C991" s="12">
        <f t="shared" si="51"/>
        <v>1</v>
      </c>
      <c r="D991" s="38">
        <f>VLOOKUP($B991,data!$A$6:$M$15000,11)</f>
        <v>-595000</v>
      </c>
    </row>
    <row r="992" spans="1:4">
      <c r="A992" s="52">
        <f t="shared" si="50"/>
        <v>36537</v>
      </c>
      <c r="B992" s="4">
        <v>36537</v>
      </c>
      <c r="C992" s="12">
        <f t="shared" si="51"/>
        <v>1</v>
      </c>
      <c r="D992" s="38">
        <f>VLOOKUP($B992,data!$A$6:$M$15000,11)</f>
        <v>-666000</v>
      </c>
    </row>
    <row r="993" spans="1:4">
      <c r="A993" s="52">
        <f t="shared" si="50"/>
        <v>36538</v>
      </c>
      <c r="B993" s="4">
        <v>36538</v>
      </c>
      <c r="C993" s="12">
        <f t="shared" si="51"/>
        <v>1</v>
      </c>
      <c r="D993" s="38">
        <f>VLOOKUP($B993,data!$A$6:$M$15000,11)</f>
        <v>-591000</v>
      </c>
    </row>
    <row r="994" spans="1:4">
      <c r="A994" s="52">
        <f t="shared" si="50"/>
        <v>36539</v>
      </c>
      <c r="B994" s="4">
        <v>36539</v>
      </c>
      <c r="C994" s="12">
        <f t="shared" si="51"/>
        <v>1</v>
      </c>
      <c r="D994" s="38">
        <f>VLOOKUP($B994,data!$A$6:$M$15000,11)</f>
        <v>-188000</v>
      </c>
    </row>
    <row r="995" spans="1:4">
      <c r="A995" s="52">
        <f t="shared" si="50"/>
        <v>36540</v>
      </c>
      <c r="B995" s="4">
        <v>36540</v>
      </c>
      <c r="C995" s="12">
        <f t="shared" si="51"/>
        <v>1</v>
      </c>
      <c r="D995" s="38">
        <f>VLOOKUP($B995,data!$A$6:$M$15000,11)</f>
        <v>314000</v>
      </c>
    </row>
    <row r="996" spans="1:4">
      <c r="A996" s="52">
        <f t="shared" si="50"/>
        <v>36541</v>
      </c>
      <c r="B996" s="4">
        <v>36541</v>
      </c>
      <c r="C996" s="12">
        <f t="shared" si="51"/>
        <v>1</v>
      </c>
      <c r="D996" s="38">
        <f>VLOOKUP($B996,data!$A$6:$M$15000,11)</f>
        <v>142000</v>
      </c>
    </row>
    <row r="997" spans="1:4">
      <c r="A997" s="52">
        <f t="shared" si="50"/>
        <v>36542</v>
      </c>
      <c r="B997" s="4">
        <v>36542</v>
      </c>
      <c r="C997" s="12">
        <f t="shared" si="51"/>
        <v>1</v>
      </c>
      <c r="D997" s="38">
        <f>VLOOKUP($B997,data!$A$6:$M$15000,11)</f>
        <v>-257000</v>
      </c>
    </row>
    <row r="998" spans="1:4">
      <c r="A998" s="52">
        <f t="shared" si="50"/>
        <v>36543</v>
      </c>
      <c r="B998" s="4">
        <v>36543</v>
      </c>
      <c r="C998" s="12">
        <f t="shared" si="51"/>
        <v>1</v>
      </c>
      <c r="D998" s="38">
        <f>VLOOKUP($B998,data!$A$6:$M$15000,11)</f>
        <v>101000</v>
      </c>
    </row>
    <row r="999" spans="1:4">
      <c r="A999" s="52">
        <f t="shared" si="50"/>
        <v>36544</v>
      </c>
      <c r="B999" s="4">
        <v>36544</v>
      </c>
      <c r="C999" s="12">
        <f t="shared" si="51"/>
        <v>1</v>
      </c>
      <c r="D999" s="38">
        <f>VLOOKUP($B999,data!$A$6:$M$15000,11)</f>
        <v>-150000</v>
      </c>
    </row>
    <row r="1000" spans="1:4">
      <c r="A1000" s="52">
        <f t="shared" si="50"/>
        <v>36545</v>
      </c>
      <c r="B1000" s="4">
        <v>36545</v>
      </c>
      <c r="C1000" s="12">
        <f t="shared" si="51"/>
        <v>1</v>
      </c>
      <c r="D1000" s="38">
        <f>VLOOKUP($B1000,data!$A$6:$M$15000,11)</f>
        <v>21000</v>
      </c>
    </row>
    <row r="1001" spans="1:4">
      <c r="A1001" s="52">
        <f t="shared" si="50"/>
        <v>36546</v>
      </c>
      <c r="B1001" s="4">
        <v>36546</v>
      </c>
      <c r="C1001" s="12">
        <f t="shared" si="51"/>
        <v>1</v>
      </c>
      <c r="D1001" s="38">
        <f>VLOOKUP($B1001,data!$A$6:$M$15000,11)</f>
        <v>7000</v>
      </c>
    </row>
    <row r="1002" spans="1:4">
      <c r="A1002" s="52">
        <f t="shared" si="50"/>
        <v>36547</v>
      </c>
      <c r="B1002" s="4">
        <v>36547</v>
      </c>
      <c r="C1002" s="12">
        <f t="shared" si="51"/>
        <v>1</v>
      </c>
      <c r="D1002" s="38">
        <f>VLOOKUP($B1002,data!$A$6:$M$15000,11)</f>
        <v>-245000</v>
      </c>
    </row>
    <row r="1003" spans="1:4">
      <c r="A1003" s="52">
        <f t="shared" si="50"/>
        <v>36548</v>
      </c>
      <c r="B1003" s="4">
        <v>36548</v>
      </c>
      <c r="C1003" s="12">
        <f t="shared" si="51"/>
        <v>1</v>
      </c>
      <c r="D1003" s="38">
        <f>VLOOKUP($B1003,data!$A$6:$M$15000,11)</f>
        <v>-137000</v>
      </c>
    </row>
    <row r="1004" spans="1:4">
      <c r="A1004" s="52">
        <f t="shared" si="50"/>
        <v>36549</v>
      </c>
      <c r="B1004" s="4">
        <v>36549</v>
      </c>
      <c r="C1004" s="12">
        <f t="shared" si="51"/>
        <v>1</v>
      </c>
      <c r="D1004" s="38">
        <f>VLOOKUP($B1004,data!$A$6:$M$15000,11)</f>
        <v>-134000</v>
      </c>
    </row>
    <row r="1005" spans="1:4">
      <c r="A1005" s="52">
        <f t="shared" si="50"/>
        <v>36550</v>
      </c>
      <c r="B1005" s="4">
        <v>36550</v>
      </c>
      <c r="C1005" s="12">
        <f t="shared" si="51"/>
        <v>1</v>
      </c>
      <c r="D1005" s="38">
        <f>VLOOKUP($B1005,data!$A$6:$M$15000,11)</f>
        <v>-258000</v>
      </c>
    </row>
    <row r="1006" spans="1:4">
      <c r="A1006" s="52">
        <f t="shared" si="50"/>
        <v>36551</v>
      </c>
      <c r="B1006" s="4">
        <v>36551</v>
      </c>
      <c r="C1006" s="12">
        <f t="shared" si="51"/>
        <v>1</v>
      </c>
      <c r="D1006" s="38">
        <f>VLOOKUP($B1006,data!$A$6:$M$15000,11)</f>
        <v>-589000</v>
      </c>
    </row>
    <row r="1007" spans="1:4">
      <c r="A1007" s="52">
        <f t="shared" si="50"/>
        <v>36552</v>
      </c>
      <c r="B1007" s="4">
        <v>36552</v>
      </c>
      <c r="C1007" s="12">
        <f t="shared" si="51"/>
        <v>1</v>
      </c>
      <c r="D1007" s="38">
        <f>VLOOKUP($B1007,data!$A$6:$M$15000,11)</f>
        <v>-987000</v>
      </c>
    </row>
    <row r="1008" spans="1:4">
      <c r="A1008" s="52">
        <f t="shared" si="50"/>
        <v>36553</v>
      </c>
      <c r="B1008" s="4">
        <v>36553</v>
      </c>
      <c r="C1008" s="12">
        <f t="shared" si="51"/>
        <v>1</v>
      </c>
      <c r="D1008" s="38">
        <f>VLOOKUP($B1008,data!$A$6:$M$15000,11)</f>
        <v>-891000</v>
      </c>
    </row>
    <row r="1009" spans="1:4">
      <c r="A1009" s="52">
        <f t="shared" si="50"/>
        <v>36554</v>
      </c>
      <c r="B1009" s="4">
        <v>36554</v>
      </c>
      <c r="C1009" s="12">
        <f t="shared" si="51"/>
        <v>1</v>
      </c>
      <c r="D1009" s="38">
        <f>VLOOKUP($B1009,data!$A$6:$M$15000,11)</f>
        <v>-766000</v>
      </c>
    </row>
    <row r="1010" spans="1:4">
      <c r="A1010" s="52">
        <f t="shared" si="50"/>
        <v>36555</v>
      </c>
      <c r="B1010" s="4">
        <v>36555</v>
      </c>
      <c r="C1010" s="12">
        <f t="shared" si="51"/>
        <v>1</v>
      </c>
      <c r="D1010" s="38">
        <f>VLOOKUP($B1010,data!$A$6:$M$15000,11)</f>
        <v>-742000</v>
      </c>
    </row>
    <row r="1011" spans="1:4">
      <c r="A1011" s="52">
        <f t="shared" si="50"/>
        <v>36556</v>
      </c>
      <c r="B1011" s="4">
        <v>36556</v>
      </c>
      <c r="C1011" s="12">
        <f t="shared" si="51"/>
        <v>1</v>
      </c>
      <c r="D1011" s="38">
        <f>VLOOKUP($B1011,data!$A$6:$M$15000,11)</f>
        <v>-975000</v>
      </c>
    </row>
    <row r="1012" spans="1:4">
      <c r="A1012" s="52">
        <f t="shared" si="50"/>
        <v>36557</v>
      </c>
      <c r="B1012" s="4">
        <v>36557</v>
      </c>
      <c r="C1012" s="12">
        <f t="shared" si="51"/>
        <v>2</v>
      </c>
      <c r="D1012" s="38">
        <f>VLOOKUP($B1012,data!$A$6:$M$15000,11)</f>
        <v>-763000</v>
      </c>
    </row>
    <row r="1013" spans="1:4">
      <c r="A1013" s="52">
        <f t="shared" si="50"/>
        <v>36558</v>
      </c>
      <c r="B1013" s="4">
        <v>36558</v>
      </c>
      <c r="C1013" s="12">
        <f t="shared" si="51"/>
        <v>2</v>
      </c>
      <c r="D1013" s="38">
        <f>VLOOKUP($B1013,data!$A$6:$M$15000,11)</f>
        <v>-396000</v>
      </c>
    </row>
    <row r="1014" spans="1:4">
      <c r="A1014" s="52">
        <f t="shared" si="50"/>
        <v>36559</v>
      </c>
      <c r="B1014" s="4">
        <v>36559</v>
      </c>
      <c r="C1014" s="12">
        <f t="shared" si="51"/>
        <v>2</v>
      </c>
      <c r="D1014" s="38">
        <f>VLOOKUP($B1014,data!$A$6:$M$15000,11)</f>
        <v>-505000</v>
      </c>
    </row>
    <row r="1015" spans="1:4">
      <c r="A1015" s="52">
        <f t="shared" si="50"/>
        <v>36560</v>
      </c>
      <c r="B1015" s="4">
        <v>36560</v>
      </c>
      <c r="C1015" s="12">
        <f t="shared" si="51"/>
        <v>2</v>
      </c>
      <c r="D1015" s="38">
        <f>VLOOKUP($B1015,data!$A$6:$M$15000,11)</f>
        <v>-558000</v>
      </c>
    </row>
    <row r="1016" spans="1:4">
      <c r="A1016" s="52">
        <f t="shared" si="50"/>
        <v>36561</v>
      </c>
      <c r="B1016" s="4">
        <v>36561</v>
      </c>
      <c r="C1016" s="12">
        <f t="shared" si="51"/>
        <v>2</v>
      </c>
      <c r="D1016" s="38">
        <f>VLOOKUP($B1016,data!$A$6:$M$15000,11)</f>
        <v>181000</v>
      </c>
    </row>
    <row r="1017" spans="1:4">
      <c r="A1017" s="52">
        <f t="shared" si="50"/>
        <v>36562</v>
      </c>
      <c r="B1017" s="4">
        <v>36562</v>
      </c>
      <c r="C1017" s="12">
        <f t="shared" si="51"/>
        <v>2</v>
      </c>
      <c r="D1017" s="38">
        <f>VLOOKUP($B1017,data!$A$6:$M$15000,11)</f>
        <v>32000</v>
      </c>
    </row>
    <row r="1018" spans="1:4">
      <c r="A1018" s="52">
        <f t="shared" si="50"/>
        <v>36563</v>
      </c>
      <c r="B1018" s="4">
        <v>36563</v>
      </c>
      <c r="C1018" s="12">
        <f t="shared" si="51"/>
        <v>2</v>
      </c>
      <c r="D1018" s="38">
        <f>VLOOKUP($B1018,data!$A$6:$M$15000,11)</f>
        <v>-163000</v>
      </c>
    </row>
    <row r="1019" spans="1:4">
      <c r="A1019" s="52">
        <f t="shared" si="50"/>
        <v>36564</v>
      </c>
      <c r="B1019" s="4">
        <v>36564</v>
      </c>
      <c r="C1019" s="12">
        <f t="shared" si="51"/>
        <v>2</v>
      </c>
      <c r="D1019" s="38">
        <f>VLOOKUP($B1019,data!$A$6:$M$15000,11)</f>
        <v>-262000</v>
      </c>
    </row>
    <row r="1020" spans="1:4">
      <c r="A1020" s="52">
        <f t="shared" si="50"/>
        <v>36565</v>
      </c>
      <c r="B1020" s="4">
        <v>36565</v>
      </c>
      <c r="C1020" s="12">
        <f t="shared" si="51"/>
        <v>2</v>
      </c>
      <c r="D1020" s="38">
        <f>VLOOKUP($B1020,data!$A$6:$M$15000,11)</f>
        <v>-364000</v>
      </c>
    </row>
    <row r="1021" spans="1:4">
      <c r="A1021" s="52">
        <f t="shared" si="50"/>
        <v>36566</v>
      </c>
      <c r="B1021" s="4">
        <v>36566</v>
      </c>
      <c r="C1021" s="12">
        <f t="shared" si="51"/>
        <v>2</v>
      </c>
      <c r="D1021" s="38">
        <f>VLOOKUP($B1021,data!$A$6:$M$15000,11)</f>
        <v>-525000</v>
      </c>
    </row>
    <row r="1022" spans="1:4">
      <c r="A1022" s="52">
        <f t="shared" si="50"/>
        <v>36567</v>
      </c>
      <c r="B1022" s="4">
        <v>36567</v>
      </c>
      <c r="C1022" s="12">
        <f t="shared" si="51"/>
        <v>2</v>
      </c>
      <c r="D1022" s="38">
        <f>VLOOKUP($B1022,data!$A$6:$M$15000,11)</f>
        <v>-360000</v>
      </c>
    </row>
    <row r="1023" spans="1:4">
      <c r="A1023" s="52">
        <f t="shared" si="50"/>
        <v>36568</v>
      </c>
      <c r="B1023" s="4">
        <v>36568</v>
      </c>
      <c r="C1023" s="12">
        <f t="shared" si="51"/>
        <v>2</v>
      </c>
      <c r="D1023" s="38">
        <f>VLOOKUP($B1023,data!$A$6:$M$15000,11)</f>
        <v>-185000</v>
      </c>
    </row>
    <row r="1024" spans="1:4">
      <c r="A1024" s="52">
        <f t="shared" si="50"/>
        <v>36569</v>
      </c>
      <c r="B1024" s="4">
        <v>36569</v>
      </c>
      <c r="C1024" s="12">
        <f t="shared" si="51"/>
        <v>2</v>
      </c>
      <c r="D1024" s="38">
        <f>VLOOKUP($B1024,data!$A$6:$M$15000,11)</f>
        <v>-340000</v>
      </c>
    </row>
    <row r="1025" spans="1:4">
      <c r="A1025" s="52">
        <f t="shared" si="50"/>
        <v>36570</v>
      </c>
      <c r="B1025" s="4">
        <v>36570</v>
      </c>
      <c r="C1025" s="12">
        <f t="shared" si="51"/>
        <v>2</v>
      </c>
      <c r="D1025" s="38">
        <f>VLOOKUP($B1025,data!$A$6:$M$15000,11)</f>
        <v>-446000</v>
      </c>
    </row>
    <row r="1026" spans="1:4">
      <c r="A1026" s="52">
        <f t="shared" si="50"/>
        <v>36571</v>
      </c>
      <c r="B1026" s="4">
        <v>36571</v>
      </c>
      <c r="C1026" s="12">
        <f t="shared" si="51"/>
        <v>2</v>
      </c>
      <c r="D1026" s="38">
        <f>VLOOKUP($B1026,data!$A$6:$M$15000,11)</f>
        <v>-385000</v>
      </c>
    </row>
    <row r="1027" spans="1:4">
      <c r="A1027" s="52">
        <f t="shared" si="50"/>
        <v>36572</v>
      </c>
      <c r="B1027" s="4">
        <v>36572</v>
      </c>
      <c r="C1027" s="12">
        <f t="shared" si="51"/>
        <v>2</v>
      </c>
      <c r="D1027" s="38">
        <f>VLOOKUP($B1027,data!$A$6:$M$15000,11)</f>
        <v>-1091000</v>
      </c>
    </row>
    <row r="1028" spans="1:4">
      <c r="A1028" s="52">
        <f t="shared" si="50"/>
        <v>36573</v>
      </c>
      <c r="B1028" s="4">
        <v>36573</v>
      </c>
      <c r="C1028" s="12">
        <f t="shared" si="51"/>
        <v>2</v>
      </c>
      <c r="D1028" s="38">
        <f>VLOOKUP($B1028,data!$A$6:$M$15000,11)</f>
        <v>-988000</v>
      </c>
    </row>
    <row r="1029" spans="1:4">
      <c r="A1029" s="52">
        <f t="shared" si="50"/>
        <v>36574</v>
      </c>
      <c r="B1029" s="4">
        <v>36574</v>
      </c>
      <c r="C1029" s="12">
        <f t="shared" si="51"/>
        <v>2</v>
      </c>
      <c r="D1029" s="38">
        <f>VLOOKUP($B1029,data!$A$6:$M$15000,11)</f>
        <v>-792000</v>
      </c>
    </row>
    <row r="1030" spans="1:4">
      <c r="A1030" s="52">
        <f t="shared" si="50"/>
        <v>36575</v>
      </c>
      <c r="B1030" s="4">
        <v>36575</v>
      </c>
      <c r="C1030" s="12">
        <f t="shared" si="51"/>
        <v>2</v>
      </c>
      <c r="D1030" s="38">
        <f>VLOOKUP($B1030,data!$A$6:$M$15000,11)</f>
        <v>-213000</v>
      </c>
    </row>
    <row r="1031" spans="1:4">
      <c r="A1031" s="52">
        <f t="shared" ref="A1031:A1094" si="52">B1031</f>
        <v>36576</v>
      </c>
      <c r="B1031" s="4">
        <v>36576</v>
      </c>
      <c r="C1031" s="12">
        <f t="shared" ref="C1031:C1094" si="53">IF(B1031&lt;&gt;"",MONTH(B1031),0)</f>
        <v>2</v>
      </c>
      <c r="D1031" s="38">
        <f>VLOOKUP($B1031,data!$A$6:$M$15000,11)</f>
        <v>-90000</v>
      </c>
    </row>
    <row r="1032" spans="1:4">
      <c r="A1032" s="52">
        <f t="shared" si="52"/>
        <v>36577</v>
      </c>
      <c r="B1032" s="4">
        <v>36577</v>
      </c>
      <c r="C1032" s="12">
        <f t="shared" si="53"/>
        <v>2</v>
      </c>
      <c r="D1032" s="38">
        <f>VLOOKUP($B1032,data!$A$6:$M$15000,11)</f>
        <v>-1286000</v>
      </c>
    </row>
    <row r="1033" spans="1:4">
      <c r="A1033" s="52">
        <f t="shared" si="52"/>
        <v>36578</v>
      </c>
      <c r="B1033" s="4">
        <v>36578</v>
      </c>
      <c r="C1033" s="12">
        <f t="shared" si="53"/>
        <v>2</v>
      </c>
      <c r="D1033" s="38">
        <f>VLOOKUP($B1033,data!$A$6:$M$15000,11)</f>
        <v>-767000</v>
      </c>
    </row>
    <row r="1034" spans="1:4">
      <c r="A1034" s="52">
        <f t="shared" si="52"/>
        <v>36579</v>
      </c>
      <c r="B1034" s="4">
        <v>36579</v>
      </c>
      <c r="C1034" s="12">
        <f t="shared" si="53"/>
        <v>2</v>
      </c>
      <c r="D1034" s="38">
        <f>VLOOKUP($B1034,data!$A$6:$M$15000,11)</f>
        <v>-1092000</v>
      </c>
    </row>
    <row r="1035" spans="1:4">
      <c r="A1035" s="52">
        <f t="shared" si="52"/>
        <v>36580</v>
      </c>
      <c r="B1035" s="4">
        <v>36580</v>
      </c>
      <c r="C1035" s="12">
        <f t="shared" si="53"/>
        <v>2</v>
      </c>
      <c r="D1035" s="38">
        <f>VLOOKUP($B1035,data!$A$6:$M$15000,11)</f>
        <v>-948000</v>
      </c>
    </row>
    <row r="1036" spans="1:4">
      <c r="A1036" s="52">
        <f t="shared" si="52"/>
        <v>36581</v>
      </c>
      <c r="B1036" s="4">
        <v>36581</v>
      </c>
      <c r="C1036" s="12">
        <f t="shared" si="53"/>
        <v>2</v>
      </c>
      <c r="D1036" s="38">
        <f>VLOOKUP($B1036,data!$A$6:$M$15000,11)</f>
        <v>-459000</v>
      </c>
    </row>
    <row r="1037" spans="1:4">
      <c r="A1037" s="52">
        <f t="shared" si="52"/>
        <v>36582</v>
      </c>
      <c r="B1037" s="4">
        <v>36582</v>
      </c>
      <c r="C1037" s="12">
        <f t="shared" si="53"/>
        <v>2</v>
      </c>
      <c r="D1037" s="38">
        <f>VLOOKUP($B1037,data!$A$6:$M$15000,11)</f>
        <v>-213000</v>
      </c>
    </row>
    <row r="1038" spans="1:4">
      <c r="A1038" s="52">
        <f t="shared" si="52"/>
        <v>36583</v>
      </c>
      <c r="B1038" s="4">
        <v>36583</v>
      </c>
      <c r="C1038" s="12">
        <f t="shared" si="53"/>
        <v>2</v>
      </c>
      <c r="D1038" s="38">
        <f>VLOOKUP($B1038,data!$A$6:$M$15000,11)</f>
        <v>-428000</v>
      </c>
    </row>
    <row r="1039" spans="1:4">
      <c r="A1039" s="52">
        <f t="shared" si="52"/>
        <v>36584</v>
      </c>
      <c r="B1039" s="4">
        <v>36584</v>
      </c>
      <c r="C1039" s="12">
        <f t="shared" si="53"/>
        <v>2</v>
      </c>
      <c r="D1039" s="38">
        <f>VLOOKUP($B1039,data!$A$6:$M$15000,11)</f>
        <v>-328000</v>
      </c>
    </row>
    <row r="1040" spans="1:4">
      <c r="A1040" s="52">
        <f t="shared" si="52"/>
        <v>36585</v>
      </c>
      <c r="B1040" s="4">
        <v>36585</v>
      </c>
      <c r="C1040" s="12">
        <f t="shared" si="53"/>
        <v>2</v>
      </c>
      <c r="D1040" s="38">
        <f>VLOOKUP($B1040,data!$A$6:$M$15000,11)</f>
        <v>-664000</v>
      </c>
    </row>
    <row r="1041" spans="1:4">
      <c r="A1041" s="52">
        <f t="shared" si="52"/>
        <v>36586</v>
      </c>
      <c r="B1041" s="4">
        <v>36586</v>
      </c>
      <c r="C1041" s="12">
        <f t="shared" si="53"/>
        <v>3</v>
      </c>
      <c r="D1041" s="38">
        <f>VLOOKUP($B1041,data!$A$6:$M$15000,11)</f>
        <v>-275000</v>
      </c>
    </row>
    <row r="1042" spans="1:4">
      <c r="A1042" s="52">
        <f t="shared" si="52"/>
        <v>36587</v>
      </c>
      <c r="B1042" s="4">
        <v>36587</v>
      </c>
      <c r="C1042" s="12">
        <f t="shared" si="53"/>
        <v>3</v>
      </c>
      <c r="D1042" s="38">
        <f>VLOOKUP($B1042,data!$A$6:$M$15000,11)</f>
        <v>-360000</v>
      </c>
    </row>
    <row r="1043" spans="1:4">
      <c r="A1043" s="52">
        <f t="shared" si="52"/>
        <v>36588</v>
      </c>
      <c r="B1043" s="4">
        <v>36588</v>
      </c>
      <c r="C1043" s="12">
        <f t="shared" si="53"/>
        <v>3</v>
      </c>
      <c r="D1043" s="38">
        <f>VLOOKUP($B1043,data!$A$6:$M$15000,11)</f>
        <v>-121000</v>
      </c>
    </row>
    <row r="1044" spans="1:4">
      <c r="A1044" s="52">
        <f t="shared" si="52"/>
        <v>36589</v>
      </c>
      <c r="B1044" s="4">
        <v>36589</v>
      </c>
      <c r="C1044" s="12">
        <f t="shared" si="53"/>
        <v>3</v>
      </c>
      <c r="D1044" s="38">
        <f>VLOOKUP($B1044,data!$A$6:$M$15000,11)</f>
        <v>-388000</v>
      </c>
    </row>
    <row r="1045" spans="1:4">
      <c r="A1045" s="52">
        <f t="shared" si="52"/>
        <v>36590</v>
      </c>
      <c r="B1045" s="4">
        <v>36590</v>
      </c>
      <c r="C1045" s="12">
        <f t="shared" si="53"/>
        <v>3</v>
      </c>
      <c r="D1045" s="38">
        <f>VLOOKUP($B1045,data!$A$6:$M$15000,11)</f>
        <v>-860000</v>
      </c>
    </row>
    <row r="1046" spans="1:4">
      <c r="A1046" s="52">
        <f t="shared" si="52"/>
        <v>36591</v>
      </c>
      <c r="B1046" s="4">
        <v>36591</v>
      </c>
      <c r="C1046" s="12">
        <f t="shared" si="53"/>
        <v>3</v>
      </c>
      <c r="D1046" s="38">
        <f>VLOOKUP($B1046,data!$A$6:$M$15000,11)</f>
        <v>-963000</v>
      </c>
    </row>
    <row r="1047" spans="1:4">
      <c r="A1047" s="52">
        <f t="shared" si="52"/>
        <v>36592</v>
      </c>
      <c r="B1047" s="4">
        <v>36592</v>
      </c>
      <c r="C1047" s="12">
        <f t="shared" si="53"/>
        <v>3</v>
      </c>
      <c r="D1047" s="38">
        <f>VLOOKUP($B1047,data!$A$6:$M$15000,11)</f>
        <v>-1035000</v>
      </c>
    </row>
    <row r="1048" spans="1:4">
      <c r="A1048" s="52">
        <f t="shared" si="52"/>
        <v>36593</v>
      </c>
      <c r="B1048" s="4">
        <v>36593</v>
      </c>
      <c r="C1048" s="12">
        <f t="shared" si="53"/>
        <v>3</v>
      </c>
      <c r="D1048" s="38">
        <f>VLOOKUP($B1048,data!$A$6:$M$15000,11)</f>
        <v>-760000</v>
      </c>
    </row>
    <row r="1049" spans="1:4">
      <c r="A1049" s="52">
        <f t="shared" si="52"/>
        <v>36594</v>
      </c>
      <c r="B1049" s="4">
        <v>36594</v>
      </c>
      <c r="C1049" s="12">
        <f t="shared" si="53"/>
        <v>3</v>
      </c>
      <c r="D1049" s="38">
        <f>VLOOKUP($B1049,data!$A$6:$M$15000,11)</f>
        <v>-372000</v>
      </c>
    </row>
    <row r="1050" spans="1:4">
      <c r="A1050" s="52">
        <f t="shared" si="52"/>
        <v>36595</v>
      </c>
      <c r="B1050" s="4">
        <v>36595</v>
      </c>
      <c r="C1050" s="12">
        <f t="shared" si="53"/>
        <v>3</v>
      </c>
      <c r="D1050" s="38">
        <f>VLOOKUP($B1050,data!$A$6:$M$15000,11)</f>
        <v>32000</v>
      </c>
    </row>
    <row r="1051" spans="1:4">
      <c r="A1051" s="52">
        <f t="shared" si="52"/>
        <v>36596</v>
      </c>
      <c r="B1051" s="4">
        <v>36596</v>
      </c>
      <c r="C1051" s="12">
        <f t="shared" si="53"/>
        <v>3</v>
      </c>
      <c r="D1051" s="38">
        <f>VLOOKUP($B1051,data!$A$6:$M$15000,11)</f>
        <v>535000</v>
      </c>
    </row>
    <row r="1052" spans="1:4">
      <c r="A1052" s="52">
        <f t="shared" si="52"/>
        <v>36597</v>
      </c>
      <c r="B1052" s="4">
        <v>36597</v>
      </c>
      <c r="C1052" s="12">
        <f t="shared" si="53"/>
        <v>3</v>
      </c>
      <c r="D1052" s="38">
        <f>VLOOKUP($B1052,data!$A$6:$M$15000,11)</f>
        <v>541000</v>
      </c>
    </row>
    <row r="1053" spans="1:4">
      <c r="A1053" s="52">
        <f t="shared" si="52"/>
        <v>36598</v>
      </c>
      <c r="B1053" s="4">
        <v>36598</v>
      </c>
      <c r="C1053" s="12">
        <f t="shared" si="53"/>
        <v>3</v>
      </c>
      <c r="D1053" s="38">
        <f>VLOOKUP($B1053,data!$A$6:$M$15000,11)</f>
        <v>359000</v>
      </c>
    </row>
    <row r="1054" spans="1:4">
      <c r="A1054" s="52">
        <f t="shared" si="52"/>
        <v>36599</v>
      </c>
      <c r="B1054" s="4">
        <v>36599</v>
      </c>
      <c r="C1054" s="12">
        <f t="shared" si="53"/>
        <v>3</v>
      </c>
      <c r="D1054" s="38">
        <f>VLOOKUP($B1054,data!$A$6:$M$15000,11)</f>
        <v>270000</v>
      </c>
    </row>
    <row r="1055" spans="1:4">
      <c r="A1055" s="52">
        <f t="shared" si="52"/>
        <v>36600</v>
      </c>
      <c r="B1055" s="4">
        <v>36600</v>
      </c>
      <c r="C1055" s="12">
        <f t="shared" si="53"/>
        <v>3</v>
      </c>
      <c r="D1055" s="38">
        <f>VLOOKUP($B1055,data!$A$6:$M$15000,11)</f>
        <v>501000</v>
      </c>
    </row>
    <row r="1056" spans="1:4">
      <c r="A1056" s="52">
        <f t="shared" si="52"/>
        <v>36601</v>
      </c>
      <c r="B1056" s="4">
        <v>36601</v>
      </c>
      <c r="C1056" s="12">
        <f t="shared" si="53"/>
        <v>3</v>
      </c>
      <c r="D1056" s="38">
        <f>VLOOKUP($B1056,data!$A$6:$M$15000,11)</f>
        <v>455000</v>
      </c>
    </row>
    <row r="1057" spans="1:4">
      <c r="A1057" s="52">
        <f t="shared" si="52"/>
        <v>36602</v>
      </c>
      <c r="B1057" s="4">
        <v>36602</v>
      </c>
      <c r="C1057" s="12">
        <f t="shared" si="53"/>
        <v>3</v>
      </c>
      <c r="D1057" s="38">
        <f>VLOOKUP($B1057,data!$A$6:$M$15000,11)</f>
        <v>399000</v>
      </c>
    </row>
    <row r="1058" spans="1:4">
      <c r="A1058" s="52">
        <f t="shared" si="52"/>
        <v>36603</v>
      </c>
      <c r="B1058" s="4">
        <v>36603</v>
      </c>
      <c r="C1058" s="12">
        <f t="shared" si="53"/>
        <v>3</v>
      </c>
      <c r="D1058" s="38">
        <f>VLOOKUP($B1058,data!$A$6:$M$15000,11)</f>
        <v>331000</v>
      </c>
    </row>
    <row r="1059" spans="1:4">
      <c r="A1059" s="52">
        <f t="shared" si="52"/>
        <v>36604</v>
      </c>
      <c r="B1059" s="4">
        <v>36604</v>
      </c>
      <c r="C1059" s="12">
        <f t="shared" si="53"/>
        <v>3</v>
      </c>
      <c r="D1059" s="38">
        <f>VLOOKUP($B1059,data!$A$6:$M$15000,11)</f>
        <v>126000</v>
      </c>
    </row>
    <row r="1060" spans="1:4">
      <c r="A1060" s="52">
        <f t="shared" si="52"/>
        <v>36605</v>
      </c>
      <c r="B1060" s="4">
        <v>36605</v>
      </c>
      <c r="C1060" s="12">
        <f t="shared" si="53"/>
        <v>3</v>
      </c>
      <c r="D1060" s="38">
        <f>VLOOKUP($B1060,data!$A$6:$M$15000,11)</f>
        <v>-45000</v>
      </c>
    </row>
    <row r="1061" spans="1:4">
      <c r="A1061" s="52">
        <f t="shared" si="52"/>
        <v>36606</v>
      </c>
      <c r="B1061" s="4">
        <v>36606</v>
      </c>
      <c r="C1061" s="12">
        <f t="shared" si="53"/>
        <v>3</v>
      </c>
      <c r="D1061" s="38">
        <f>VLOOKUP($B1061,data!$A$6:$M$15000,11)</f>
        <v>-41000</v>
      </c>
    </row>
    <row r="1062" spans="1:4">
      <c r="A1062" s="52">
        <f t="shared" si="52"/>
        <v>36607</v>
      </c>
      <c r="B1062" s="4">
        <v>36607</v>
      </c>
      <c r="C1062" s="12">
        <f t="shared" si="53"/>
        <v>3</v>
      </c>
      <c r="D1062" s="38">
        <f>VLOOKUP($B1062,data!$A$6:$M$15000,11)</f>
        <v>-24000</v>
      </c>
    </row>
    <row r="1063" spans="1:4">
      <c r="A1063" s="52">
        <f t="shared" si="52"/>
        <v>36608</v>
      </c>
      <c r="B1063" s="4">
        <v>36608</v>
      </c>
      <c r="C1063" s="12">
        <f t="shared" si="53"/>
        <v>3</v>
      </c>
      <c r="D1063" s="38">
        <f>VLOOKUP($B1063,data!$A$6:$M$15000,11)</f>
        <v>27000</v>
      </c>
    </row>
    <row r="1064" spans="1:4">
      <c r="A1064" s="52">
        <f t="shared" si="52"/>
        <v>36609</v>
      </c>
      <c r="B1064" s="4">
        <v>36609</v>
      </c>
      <c r="C1064" s="12">
        <f t="shared" si="53"/>
        <v>3</v>
      </c>
      <c r="D1064" s="38">
        <f>VLOOKUP($B1064,data!$A$6:$M$15000,11)</f>
        <v>40000</v>
      </c>
    </row>
    <row r="1065" spans="1:4">
      <c r="A1065" s="52">
        <f t="shared" si="52"/>
        <v>36610</v>
      </c>
      <c r="B1065" s="4">
        <v>36610</v>
      </c>
      <c r="C1065" s="12">
        <f t="shared" si="53"/>
        <v>3</v>
      </c>
      <c r="D1065" s="38">
        <f>VLOOKUP($B1065,data!$A$6:$M$15000,11)</f>
        <v>354000</v>
      </c>
    </row>
    <row r="1066" spans="1:4">
      <c r="A1066" s="52">
        <f t="shared" si="52"/>
        <v>36611</v>
      </c>
      <c r="B1066" s="4">
        <v>36611</v>
      </c>
      <c r="C1066" s="12">
        <f t="shared" si="53"/>
        <v>3</v>
      </c>
      <c r="D1066" s="38">
        <f>VLOOKUP($B1066,data!$A$6:$M$15000,11)</f>
        <v>331000</v>
      </c>
    </row>
    <row r="1067" spans="1:4">
      <c r="A1067" s="52">
        <f t="shared" si="52"/>
        <v>36612</v>
      </c>
      <c r="B1067" s="4">
        <v>36612</v>
      </c>
      <c r="C1067" s="12">
        <f t="shared" si="53"/>
        <v>3</v>
      </c>
      <c r="D1067" s="38">
        <f>VLOOKUP($B1067,data!$A$6:$M$15000,11)</f>
        <v>462000</v>
      </c>
    </row>
    <row r="1068" spans="1:4">
      <c r="A1068" s="52">
        <f t="shared" si="52"/>
        <v>36613</v>
      </c>
      <c r="B1068" s="4">
        <v>36613</v>
      </c>
      <c r="C1068" s="12">
        <f t="shared" si="53"/>
        <v>3</v>
      </c>
      <c r="D1068" s="38">
        <f>VLOOKUP($B1068,data!$A$6:$M$15000,11)</f>
        <v>127000</v>
      </c>
    </row>
    <row r="1069" spans="1:4">
      <c r="A1069" s="52">
        <f t="shared" si="52"/>
        <v>36614</v>
      </c>
      <c r="B1069" s="4">
        <v>36614</v>
      </c>
      <c r="C1069" s="12">
        <f t="shared" si="53"/>
        <v>3</v>
      </c>
      <c r="D1069" s="38">
        <f>VLOOKUP($B1069,data!$A$6:$M$15000,11)</f>
        <v>265000</v>
      </c>
    </row>
    <row r="1070" spans="1:4">
      <c r="A1070" s="52">
        <f t="shared" si="52"/>
        <v>36615</v>
      </c>
      <c r="B1070" s="4">
        <v>36615</v>
      </c>
      <c r="C1070" s="12">
        <f t="shared" si="53"/>
        <v>3</v>
      </c>
      <c r="D1070" s="38">
        <f>VLOOKUP($B1070,data!$A$6:$M$15000,11)</f>
        <v>336000</v>
      </c>
    </row>
    <row r="1071" spans="1:4">
      <c r="A1071" s="52">
        <f t="shared" si="52"/>
        <v>36616</v>
      </c>
      <c r="B1071" s="4">
        <v>36616</v>
      </c>
      <c r="C1071" s="12">
        <f t="shared" si="53"/>
        <v>3</v>
      </c>
      <c r="D1071" s="38">
        <f>VLOOKUP($B1071,data!$A$6:$M$15000,11)</f>
        <v>691000</v>
      </c>
    </row>
    <row r="1072" spans="1:4">
      <c r="A1072" s="52">
        <f t="shared" si="52"/>
        <v>36617</v>
      </c>
      <c r="B1072" s="4">
        <v>36617</v>
      </c>
      <c r="C1072" s="12">
        <f t="shared" si="53"/>
        <v>4</v>
      </c>
      <c r="D1072" s="38">
        <f>VLOOKUP($B1072,data!$A$6:$M$15000,11)</f>
        <v>641000</v>
      </c>
    </row>
    <row r="1073" spans="1:4">
      <c r="A1073" s="52">
        <f t="shared" si="52"/>
        <v>36618</v>
      </c>
      <c r="B1073" s="4">
        <v>36618</v>
      </c>
      <c r="C1073" s="12">
        <f t="shared" si="53"/>
        <v>4</v>
      </c>
      <c r="D1073" s="38">
        <f>VLOOKUP($B1073,data!$A$6:$M$15000,11)</f>
        <v>679000</v>
      </c>
    </row>
    <row r="1074" spans="1:4">
      <c r="A1074" s="52">
        <f t="shared" si="52"/>
        <v>36619</v>
      </c>
      <c r="B1074" s="4">
        <v>36619</v>
      </c>
      <c r="C1074" s="12">
        <f t="shared" si="53"/>
        <v>4</v>
      </c>
      <c r="D1074" s="38">
        <f>VLOOKUP($B1074,data!$A$6:$M$15000,11)</f>
        <v>127000</v>
      </c>
    </row>
    <row r="1075" spans="1:4">
      <c r="A1075" s="52">
        <f t="shared" si="52"/>
        <v>36620</v>
      </c>
      <c r="B1075" s="4">
        <v>36620</v>
      </c>
      <c r="C1075" s="12">
        <f t="shared" si="53"/>
        <v>4</v>
      </c>
      <c r="D1075" s="38">
        <f>VLOOKUP($B1075,data!$A$6:$M$15000,11)</f>
        <v>77000</v>
      </c>
    </row>
    <row r="1076" spans="1:4">
      <c r="A1076" s="52">
        <f t="shared" si="52"/>
        <v>36621</v>
      </c>
      <c r="B1076" s="4">
        <v>36621</v>
      </c>
      <c r="C1076" s="12">
        <f t="shared" si="53"/>
        <v>4</v>
      </c>
      <c r="D1076" s="38">
        <f>VLOOKUP($B1076,data!$A$6:$M$15000,11)</f>
        <v>-1000</v>
      </c>
    </row>
    <row r="1077" spans="1:4">
      <c r="A1077" s="52">
        <f t="shared" si="52"/>
        <v>36622</v>
      </c>
      <c r="B1077" s="4">
        <v>36622</v>
      </c>
      <c r="C1077" s="12">
        <f t="shared" si="53"/>
        <v>4</v>
      </c>
      <c r="D1077" s="38">
        <f>VLOOKUP($B1077,data!$A$6:$M$15000,11)</f>
        <v>51000</v>
      </c>
    </row>
    <row r="1078" spans="1:4">
      <c r="A1078" s="52">
        <f t="shared" si="52"/>
        <v>36623</v>
      </c>
      <c r="B1078" s="4">
        <v>36623</v>
      </c>
      <c r="C1078" s="12">
        <f t="shared" si="53"/>
        <v>4</v>
      </c>
      <c r="D1078" s="38">
        <f>VLOOKUP($B1078,data!$A$6:$M$15000,11)</f>
        <v>449000</v>
      </c>
    </row>
    <row r="1079" spans="1:4">
      <c r="A1079" s="52">
        <f t="shared" si="52"/>
        <v>36624</v>
      </c>
      <c r="B1079" s="4">
        <v>36624</v>
      </c>
      <c r="C1079" s="12">
        <f t="shared" si="53"/>
        <v>4</v>
      </c>
      <c r="D1079" s="38">
        <f>VLOOKUP($B1079,data!$A$6:$M$15000,11)</f>
        <v>594000</v>
      </c>
    </row>
    <row r="1080" spans="1:4">
      <c r="A1080" s="52">
        <f t="shared" si="52"/>
        <v>36625</v>
      </c>
      <c r="B1080" s="4">
        <v>36625</v>
      </c>
      <c r="C1080" s="12">
        <f t="shared" si="53"/>
        <v>4</v>
      </c>
      <c r="D1080" s="38">
        <f>VLOOKUP($B1080,data!$A$6:$M$15000,11)</f>
        <v>632000</v>
      </c>
    </row>
    <row r="1081" spans="1:4">
      <c r="A1081" s="52">
        <f t="shared" si="52"/>
        <v>36626</v>
      </c>
      <c r="B1081" s="4">
        <v>36626</v>
      </c>
      <c r="C1081" s="12">
        <f t="shared" si="53"/>
        <v>4</v>
      </c>
      <c r="D1081" s="38">
        <f>VLOOKUP($B1081,data!$A$6:$M$15000,11)</f>
        <v>155000</v>
      </c>
    </row>
    <row r="1082" spans="1:4">
      <c r="A1082" s="52">
        <f t="shared" si="52"/>
        <v>36627</v>
      </c>
      <c r="B1082" s="4">
        <v>36627</v>
      </c>
      <c r="C1082" s="12">
        <f t="shared" si="53"/>
        <v>4</v>
      </c>
      <c r="D1082" s="38">
        <f>VLOOKUP($B1082,data!$A$6:$M$15000,11)</f>
        <v>328000</v>
      </c>
    </row>
    <row r="1083" spans="1:4">
      <c r="A1083" s="52">
        <f t="shared" si="52"/>
        <v>36628</v>
      </c>
      <c r="B1083" s="4">
        <v>36628</v>
      </c>
      <c r="C1083" s="12">
        <f t="shared" si="53"/>
        <v>4</v>
      </c>
      <c r="D1083" s="38">
        <f>VLOOKUP($B1083,data!$A$6:$M$15000,11)</f>
        <v>308000</v>
      </c>
    </row>
    <row r="1084" spans="1:4">
      <c r="A1084" s="52">
        <f t="shared" si="52"/>
        <v>36629</v>
      </c>
      <c r="B1084" s="4">
        <v>36629</v>
      </c>
      <c r="C1084" s="12">
        <f t="shared" si="53"/>
        <v>4</v>
      </c>
      <c r="D1084" s="38">
        <f>VLOOKUP($B1084,data!$A$6:$M$15000,11)</f>
        <v>529000</v>
      </c>
    </row>
    <row r="1085" spans="1:4">
      <c r="A1085" s="52">
        <f t="shared" si="52"/>
        <v>36630</v>
      </c>
      <c r="B1085" s="4">
        <v>36630</v>
      </c>
      <c r="C1085" s="12">
        <f t="shared" si="53"/>
        <v>4</v>
      </c>
      <c r="D1085" s="38">
        <f>VLOOKUP($B1085,data!$A$6:$M$15000,11)</f>
        <v>585000</v>
      </c>
    </row>
    <row r="1086" spans="1:4">
      <c r="A1086" s="52">
        <f t="shared" si="52"/>
        <v>36631</v>
      </c>
      <c r="B1086" s="4">
        <v>36631</v>
      </c>
      <c r="C1086" s="12">
        <f t="shared" si="53"/>
        <v>4</v>
      </c>
      <c r="D1086" s="38">
        <f>VLOOKUP($B1086,data!$A$6:$M$15000,11)</f>
        <v>673000</v>
      </c>
    </row>
    <row r="1087" spans="1:4">
      <c r="A1087" s="52">
        <f t="shared" si="52"/>
        <v>36632</v>
      </c>
      <c r="B1087" s="4">
        <v>36632</v>
      </c>
      <c r="C1087" s="12">
        <f t="shared" si="53"/>
        <v>4</v>
      </c>
      <c r="D1087" s="38">
        <f>VLOOKUP($B1087,data!$A$6:$M$15000,11)</f>
        <v>682000</v>
      </c>
    </row>
    <row r="1088" spans="1:4">
      <c r="A1088" s="52">
        <f t="shared" si="52"/>
        <v>36633</v>
      </c>
      <c r="B1088" s="4">
        <v>36633</v>
      </c>
      <c r="C1088" s="12">
        <f t="shared" si="53"/>
        <v>4</v>
      </c>
      <c r="D1088" s="38">
        <f>VLOOKUP($B1088,data!$A$6:$M$15000,11)</f>
        <v>12000</v>
      </c>
    </row>
    <row r="1089" spans="1:4">
      <c r="A1089" s="52">
        <f t="shared" si="52"/>
        <v>36634</v>
      </c>
      <c r="B1089" s="4">
        <v>36634</v>
      </c>
      <c r="C1089" s="12">
        <f t="shared" si="53"/>
        <v>4</v>
      </c>
      <c r="D1089" s="38">
        <f>VLOOKUP($B1089,data!$A$6:$M$15000,11)</f>
        <v>152000</v>
      </c>
    </row>
    <row r="1090" spans="1:4">
      <c r="A1090" s="52">
        <f t="shared" si="52"/>
        <v>36635</v>
      </c>
      <c r="B1090" s="4">
        <v>36635</v>
      </c>
      <c r="C1090" s="12">
        <f t="shared" si="53"/>
        <v>4</v>
      </c>
      <c r="D1090" s="38">
        <f>VLOOKUP($B1090,data!$A$6:$M$15000,11)</f>
        <v>230000</v>
      </c>
    </row>
    <row r="1091" spans="1:4">
      <c r="A1091" s="52">
        <f t="shared" si="52"/>
        <v>36636</v>
      </c>
      <c r="B1091" s="4">
        <v>36636</v>
      </c>
      <c r="C1091" s="12">
        <f t="shared" si="53"/>
        <v>4</v>
      </c>
      <c r="D1091" s="38">
        <f>VLOOKUP($B1091,data!$A$6:$M$15000,11)</f>
        <v>434000</v>
      </c>
    </row>
    <row r="1092" spans="1:4">
      <c r="A1092" s="52">
        <f t="shared" si="52"/>
        <v>36637</v>
      </c>
      <c r="B1092" s="4">
        <v>36637</v>
      </c>
      <c r="C1092" s="12">
        <f t="shared" si="53"/>
        <v>4</v>
      </c>
      <c r="D1092" s="38">
        <f>VLOOKUP($B1092,data!$A$6:$M$15000,11)</f>
        <v>665000</v>
      </c>
    </row>
    <row r="1093" spans="1:4">
      <c r="A1093" s="52">
        <f t="shared" si="52"/>
        <v>36638</v>
      </c>
      <c r="B1093" s="4">
        <v>36638</v>
      </c>
      <c r="C1093" s="12">
        <f t="shared" si="53"/>
        <v>4</v>
      </c>
      <c r="D1093" s="38">
        <f>VLOOKUP($B1093,data!$A$6:$M$15000,11)</f>
        <v>609000</v>
      </c>
    </row>
    <row r="1094" spans="1:4">
      <c r="A1094" s="52">
        <f t="shared" si="52"/>
        <v>36639</v>
      </c>
      <c r="B1094" s="4">
        <v>36639</v>
      </c>
      <c r="C1094" s="12">
        <f t="shared" si="53"/>
        <v>4</v>
      </c>
      <c r="D1094" s="38">
        <f>VLOOKUP($B1094,data!$A$6:$M$15000,11)</f>
        <v>627000</v>
      </c>
    </row>
    <row r="1095" spans="1:4">
      <c r="A1095" s="52">
        <f t="shared" ref="A1095:A1158" si="54">B1095</f>
        <v>36640</v>
      </c>
      <c r="B1095" s="4">
        <v>36640</v>
      </c>
      <c r="C1095" s="12">
        <f t="shared" ref="C1095:C1158" si="55">IF(B1095&lt;&gt;"",MONTH(B1095),0)</f>
        <v>4</v>
      </c>
      <c r="D1095" s="38">
        <f>VLOOKUP($B1095,data!$A$6:$M$15000,11)</f>
        <v>467000</v>
      </c>
    </row>
    <row r="1096" spans="1:4">
      <c r="A1096" s="52">
        <f t="shared" si="54"/>
        <v>36641</v>
      </c>
      <c r="B1096" s="4">
        <v>36641</v>
      </c>
      <c r="C1096" s="12">
        <f t="shared" si="55"/>
        <v>4</v>
      </c>
      <c r="D1096" s="38">
        <f>VLOOKUP($B1096,data!$A$6:$M$15000,11)</f>
        <v>431000</v>
      </c>
    </row>
    <row r="1097" spans="1:4">
      <c r="A1097" s="52">
        <f t="shared" si="54"/>
        <v>36642</v>
      </c>
      <c r="B1097" s="4">
        <v>36642</v>
      </c>
      <c r="C1097" s="12">
        <f t="shared" si="55"/>
        <v>4</v>
      </c>
      <c r="D1097" s="38">
        <f>VLOOKUP($B1097,data!$A$6:$M$15000,11)</f>
        <v>159000</v>
      </c>
    </row>
    <row r="1098" spans="1:4">
      <c r="A1098" s="52">
        <f t="shared" si="54"/>
        <v>36643</v>
      </c>
      <c r="B1098" s="4">
        <v>36643</v>
      </c>
      <c r="C1098" s="12">
        <f t="shared" si="55"/>
        <v>4</v>
      </c>
      <c r="D1098" s="38">
        <f>VLOOKUP($B1098,data!$A$6:$M$15000,11)</f>
        <v>354000</v>
      </c>
    </row>
    <row r="1099" spans="1:4">
      <c r="A1099" s="52">
        <f t="shared" si="54"/>
        <v>36644</v>
      </c>
      <c r="B1099" s="4">
        <v>36644</v>
      </c>
      <c r="C1099" s="12">
        <f t="shared" si="55"/>
        <v>4</v>
      </c>
      <c r="D1099" s="38">
        <f>VLOOKUP($B1099,data!$A$6:$M$15000,11)</f>
        <v>473000</v>
      </c>
    </row>
    <row r="1100" spans="1:4">
      <c r="A1100" s="52">
        <f t="shared" si="54"/>
        <v>36645</v>
      </c>
      <c r="B1100" s="4">
        <v>36645</v>
      </c>
      <c r="C1100" s="12">
        <f t="shared" si="55"/>
        <v>4</v>
      </c>
      <c r="D1100" s="38">
        <f>VLOOKUP($B1100,data!$A$6:$M$15000,11)</f>
        <v>280000</v>
      </c>
    </row>
    <row r="1101" spans="1:4">
      <c r="A1101" s="52">
        <f t="shared" si="54"/>
        <v>36646</v>
      </c>
      <c r="B1101" s="4">
        <v>36646</v>
      </c>
      <c r="C1101" s="12">
        <f t="shared" si="55"/>
        <v>4</v>
      </c>
      <c r="D1101" s="38">
        <f>VLOOKUP($B1101,data!$A$6:$M$15000,11)</f>
        <v>327000</v>
      </c>
    </row>
    <row r="1102" spans="1:4">
      <c r="A1102" s="52">
        <f t="shared" si="54"/>
        <v>36647</v>
      </c>
      <c r="B1102" s="4">
        <v>36647</v>
      </c>
      <c r="C1102" s="12">
        <f t="shared" si="55"/>
        <v>5</v>
      </c>
      <c r="D1102" s="38">
        <f>VLOOKUP($B1102,data!$A$6:$M$15000,11)</f>
        <v>-28000</v>
      </c>
    </row>
    <row r="1103" spans="1:4">
      <c r="A1103" s="52">
        <f t="shared" si="54"/>
        <v>36648</v>
      </c>
      <c r="B1103" s="4">
        <v>36648</v>
      </c>
      <c r="C1103" s="12">
        <f t="shared" si="55"/>
        <v>5</v>
      </c>
      <c r="D1103" s="38">
        <f>VLOOKUP($B1103,data!$A$6:$M$15000,11)</f>
        <v>191000</v>
      </c>
    </row>
    <row r="1104" spans="1:4">
      <c r="A1104" s="52">
        <f t="shared" si="54"/>
        <v>36649</v>
      </c>
      <c r="B1104" s="4">
        <v>36649</v>
      </c>
      <c r="C1104" s="12">
        <f t="shared" si="55"/>
        <v>5</v>
      </c>
      <c r="D1104" s="38">
        <f>VLOOKUP($B1104,data!$A$6:$M$15000,11)</f>
        <v>-177000</v>
      </c>
    </row>
    <row r="1105" spans="1:4">
      <c r="A1105" s="52">
        <f t="shared" si="54"/>
        <v>36650</v>
      </c>
      <c r="B1105" s="4">
        <v>36650</v>
      </c>
      <c r="C1105" s="12">
        <f t="shared" si="55"/>
        <v>5</v>
      </c>
      <c r="D1105" s="38">
        <f>VLOOKUP($B1105,data!$A$6:$M$15000,11)</f>
        <v>-37000</v>
      </c>
    </row>
    <row r="1106" spans="1:4">
      <c r="A1106" s="52">
        <f t="shared" si="54"/>
        <v>36651</v>
      </c>
      <c r="B1106" s="4">
        <v>36651</v>
      </c>
      <c r="C1106" s="12">
        <f t="shared" si="55"/>
        <v>5</v>
      </c>
      <c r="D1106" s="38">
        <f>VLOOKUP($B1106,data!$A$6:$M$15000,11)</f>
        <v>375000</v>
      </c>
    </row>
    <row r="1107" spans="1:4">
      <c r="A1107" s="52">
        <f t="shared" si="54"/>
        <v>36652</v>
      </c>
      <c r="B1107" s="4">
        <v>36652</v>
      </c>
      <c r="C1107" s="12">
        <f t="shared" si="55"/>
        <v>5</v>
      </c>
      <c r="D1107" s="38">
        <f>VLOOKUP($B1107,data!$A$6:$M$15000,11)</f>
        <v>487000</v>
      </c>
    </row>
    <row r="1108" spans="1:4">
      <c r="A1108" s="52">
        <f t="shared" si="54"/>
        <v>36653</v>
      </c>
      <c r="B1108" s="4">
        <v>36653</v>
      </c>
      <c r="C1108" s="12">
        <f t="shared" si="55"/>
        <v>5</v>
      </c>
      <c r="D1108" s="38">
        <f>VLOOKUP($B1108,data!$A$6:$M$15000,11)</f>
        <v>693000</v>
      </c>
    </row>
    <row r="1109" spans="1:4">
      <c r="A1109" s="52">
        <f t="shared" si="54"/>
        <v>36654</v>
      </c>
      <c r="B1109" s="4">
        <v>36654</v>
      </c>
      <c r="C1109" s="12">
        <f t="shared" si="55"/>
        <v>5</v>
      </c>
      <c r="D1109" s="38">
        <f>VLOOKUP($B1109,data!$A$6:$M$15000,11)</f>
        <v>119000</v>
      </c>
    </row>
    <row r="1110" spans="1:4">
      <c r="A1110" s="52">
        <f t="shared" si="54"/>
        <v>36655</v>
      </c>
      <c r="B1110" s="4">
        <v>36655</v>
      </c>
      <c r="C1110" s="12">
        <f t="shared" si="55"/>
        <v>5</v>
      </c>
      <c r="D1110" s="38">
        <f>VLOOKUP($B1110,data!$A$6:$M$15000,11)</f>
        <v>215000</v>
      </c>
    </row>
    <row r="1111" spans="1:4">
      <c r="A1111" s="52">
        <f t="shared" si="54"/>
        <v>36656</v>
      </c>
      <c r="B1111" s="4">
        <v>36656</v>
      </c>
      <c r="C1111" s="12">
        <f t="shared" si="55"/>
        <v>5</v>
      </c>
      <c r="D1111" s="38">
        <f>VLOOKUP($B1111,data!$A$6:$M$15000,11)</f>
        <v>-29000</v>
      </c>
    </row>
    <row r="1112" spans="1:4">
      <c r="A1112" s="52">
        <f t="shared" si="54"/>
        <v>36657</v>
      </c>
      <c r="B1112" s="4">
        <v>36657</v>
      </c>
      <c r="C1112" s="12">
        <f t="shared" si="55"/>
        <v>5</v>
      </c>
      <c r="D1112" s="38">
        <f>VLOOKUP($B1112,data!$A$6:$M$15000,11)</f>
        <v>102000</v>
      </c>
    </row>
    <row r="1113" spans="1:4">
      <c r="A1113" s="52">
        <f t="shared" si="54"/>
        <v>36658</v>
      </c>
      <c r="B1113" s="4">
        <v>36658</v>
      </c>
      <c r="C1113" s="12">
        <f t="shared" si="55"/>
        <v>5</v>
      </c>
      <c r="D1113" s="38">
        <f>VLOOKUP($B1113,data!$A$6:$M$15000,11)</f>
        <v>145000</v>
      </c>
    </row>
    <row r="1114" spans="1:4">
      <c r="A1114" s="52">
        <f t="shared" si="54"/>
        <v>36659</v>
      </c>
      <c r="B1114" s="4">
        <v>36659</v>
      </c>
      <c r="C1114" s="12">
        <f t="shared" si="55"/>
        <v>5</v>
      </c>
      <c r="D1114" s="38">
        <f>VLOOKUP($B1114,data!$A$6:$M$15000,11)</f>
        <v>474000</v>
      </c>
    </row>
    <row r="1115" spans="1:4">
      <c r="A1115" s="52">
        <f t="shared" si="54"/>
        <v>36660</v>
      </c>
      <c r="B1115" s="4">
        <v>36660</v>
      </c>
      <c r="C1115" s="12">
        <f t="shared" si="55"/>
        <v>5</v>
      </c>
      <c r="D1115" s="38">
        <f>VLOOKUP($B1115,data!$A$6:$M$15000,11)</f>
        <v>567000</v>
      </c>
    </row>
    <row r="1116" spans="1:4">
      <c r="A1116" s="52">
        <f t="shared" si="54"/>
        <v>36661</v>
      </c>
      <c r="B1116" s="4">
        <v>36661</v>
      </c>
      <c r="C1116" s="12">
        <f t="shared" si="55"/>
        <v>5</v>
      </c>
      <c r="D1116" s="38">
        <f>VLOOKUP($B1116,data!$A$6:$M$15000,11)</f>
        <v>66000</v>
      </c>
    </row>
    <row r="1117" spans="1:4">
      <c r="A1117" s="52">
        <f t="shared" si="54"/>
        <v>36662</v>
      </c>
      <c r="B1117" s="4">
        <v>36662</v>
      </c>
      <c r="C1117" s="12">
        <f t="shared" si="55"/>
        <v>5</v>
      </c>
      <c r="D1117" s="38">
        <f>VLOOKUP($B1117,data!$A$6:$M$15000,11)</f>
        <v>-47000</v>
      </c>
    </row>
    <row r="1118" spans="1:4">
      <c r="A1118" s="52">
        <f t="shared" si="54"/>
        <v>36663</v>
      </c>
      <c r="B1118" s="4">
        <v>36663</v>
      </c>
      <c r="C1118" s="12">
        <f t="shared" si="55"/>
        <v>5</v>
      </c>
      <c r="D1118" s="38">
        <f>VLOOKUP($B1118,data!$A$6:$M$15000,11)</f>
        <v>91000</v>
      </c>
    </row>
    <row r="1119" spans="1:4">
      <c r="A1119" s="52">
        <f t="shared" si="54"/>
        <v>36664</v>
      </c>
      <c r="B1119" s="4">
        <v>36664</v>
      </c>
      <c r="C1119" s="12">
        <f t="shared" si="55"/>
        <v>5</v>
      </c>
      <c r="D1119" s="38">
        <f>VLOOKUP($B1119,data!$A$6:$M$15000,11)</f>
        <v>414000</v>
      </c>
    </row>
    <row r="1120" spans="1:4">
      <c r="A1120" s="52">
        <f t="shared" si="54"/>
        <v>36665</v>
      </c>
      <c r="B1120" s="4">
        <v>36665</v>
      </c>
      <c r="C1120" s="12">
        <f t="shared" si="55"/>
        <v>5</v>
      </c>
      <c r="D1120" s="38">
        <f>VLOOKUP($B1120,data!$A$6:$M$15000,11)</f>
        <v>421000</v>
      </c>
    </row>
    <row r="1121" spans="1:4">
      <c r="A1121" s="52">
        <f t="shared" si="54"/>
        <v>36666</v>
      </c>
      <c r="B1121" s="4">
        <v>36666</v>
      </c>
      <c r="C1121" s="12">
        <f t="shared" si="55"/>
        <v>5</v>
      </c>
      <c r="D1121" s="38">
        <f>VLOOKUP($B1121,data!$A$6:$M$15000,11)</f>
        <v>159000</v>
      </c>
    </row>
    <row r="1122" spans="1:4">
      <c r="A1122" s="52">
        <f t="shared" si="54"/>
        <v>36667</v>
      </c>
      <c r="B1122" s="4">
        <v>36667</v>
      </c>
      <c r="C1122" s="12">
        <f t="shared" si="55"/>
        <v>5</v>
      </c>
      <c r="D1122" s="38">
        <f>VLOOKUP($B1122,data!$A$6:$M$15000,11)</f>
        <v>277000</v>
      </c>
    </row>
    <row r="1123" spans="1:4">
      <c r="A1123" s="52">
        <f t="shared" si="54"/>
        <v>36668</v>
      </c>
      <c r="B1123" s="4">
        <v>36668</v>
      </c>
      <c r="C1123" s="12">
        <f t="shared" si="55"/>
        <v>5</v>
      </c>
      <c r="D1123" s="38">
        <f>VLOOKUP($B1123,data!$A$6:$M$15000,11)</f>
        <v>-617000</v>
      </c>
    </row>
    <row r="1124" spans="1:4">
      <c r="A1124" s="52">
        <f t="shared" si="54"/>
        <v>36669</v>
      </c>
      <c r="B1124" s="4">
        <v>36669</v>
      </c>
      <c r="C1124" s="12">
        <f t="shared" si="55"/>
        <v>5</v>
      </c>
      <c r="D1124" s="38">
        <f>VLOOKUP($B1124,data!$A$6:$M$15000,11)</f>
        <v>-76000</v>
      </c>
    </row>
    <row r="1125" spans="1:4">
      <c r="A1125" s="52">
        <f t="shared" si="54"/>
        <v>36670</v>
      </c>
      <c r="B1125" s="4">
        <v>36670</v>
      </c>
      <c r="C1125" s="12">
        <f t="shared" si="55"/>
        <v>5</v>
      </c>
      <c r="D1125" s="38">
        <f>VLOOKUP($B1125,data!$A$6:$M$15000,11)</f>
        <v>103000</v>
      </c>
    </row>
    <row r="1126" spans="1:4">
      <c r="A1126" s="52">
        <f t="shared" si="54"/>
        <v>36671</v>
      </c>
      <c r="B1126" s="4">
        <v>36671</v>
      </c>
      <c r="C1126" s="12">
        <f t="shared" si="55"/>
        <v>5</v>
      </c>
      <c r="D1126" s="38">
        <f>VLOOKUP($B1126,data!$A$6:$M$15000,11)</f>
        <v>-32000</v>
      </c>
    </row>
    <row r="1127" spans="1:4">
      <c r="A1127" s="52">
        <f t="shared" si="54"/>
        <v>36672</v>
      </c>
      <c r="B1127" s="4">
        <v>36672</v>
      </c>
      <c r="C1127" s="12">
        <f t="shared" si="55"/>
        <v>5</v>
      </c>
      <c r="D1127" s="38">
        <f>VLOOKUP($B1127,data!$A$6:$M$15000,11)</f>
        <v>370000</v>
      </c>
    </row>
    <row r="1128" spans="1:4">
      <c r="A1128" s="52">
        <f t="shared" si="54"/>
        <v>36673</v>
      </c>
      <c r="B1128" s="4">
        <v>36673</v>
      </c>
      <c r="C1128" s="12">
        <f t="shared" si="55"/>
        <v>5</v>
      </c>
      <c r="D1128" s="38">
        <f>VLOOKUP($B1128,data!$A$6:$M$15000,11)</f>
        <v>137000</v>
      </c>
    </row>
    <row r="1129" spans="1:4">
      <c r="A1129" s="52">
        <f t="shared" si="54"/>
        <v>36674</v>
      </c>
      <c r="B1129" s="4">
        <v>36674</v>
      </c>
      <c r="C1129" s="12">
        <f t="shared" si="55"/>
        <v>5</v>
      </c>
      <c r="D1129" s="38">
        <f>VLOOKUP($B1129,data!$A$6:$M$15000,11)</f>
        <v>241000</v>
      </c>
    </row>
    <row r="1130" spans="1:4">
      <c r="A1130" s="52">
        <f t="shared" si="54"/>
        <v>36675</v>
      </c>
      <c r="B1130" s="4">
        <v>36675</v>
      </c>
      <c r="C1130" s="12">
        <f t="shared" si="55"/>
        <v>5</v>
      </c>
      <c r="D1130" s="38">
        <f>VLOOKUP($B1130,data!$A$6:$M$15000,11)</f>
        <v>111000</v>
      </c>
    </row>
    <row r="1131" spans="1:4">
      <c r="A1131" s="52">
        <f t="shared" si="54"/>
        <v>36676</v>
      </c>
      <c r="B1131" s="4">
        <v>36676</v>
      </c>
      <c r="C1131" s="12">
        <f t="shared" si="55"/>
        <v>5</v>
      </c>
      <c r="D1131" s="38">
        <f>VLOOKUP($B1131,data!$A$6:$M$15000,11)</f>
        <v>-157000</v>
      </c>
    </row>
    <row r="1132" spans="1:4">
      <c r="A1132" s="52">
        <f t="shared" si="54"/>
        <v>36677</v>
      </c>
      <c r="B1132" s="4">
        <v>36677</v>
      </c>
      <c r="C1132" s="12">
        <f t="shared" si="55"/>
        <v>5</v>
      </c>
      <c r="D1132" s="38">
        <f>VLOOKUP($B1132,data!$A$6:$M$15000,11)</f>
        <v>174000</v>
      </c>
    </row>
    <row r="1133" spans="1:4">
      <c r="A1133" s="52">
        <f t="shared" si="54"/>
        <v>36678</v>
      </c>
      <c r="B1133" s="4">
        <v>36678</v>
      </c>
      <c r="C1133" s="12">
        <f t="shared" si="55"/>
        <v>6</v>
      </c>
      <c r="D1133" s="38">
        <f>VLOOKUP($B1133,data!$A$6:$M$15000,11)</f>
        <v>183000</v>
      </c>
    </row>
    <row r="1134" spans="1:4">
      <c r="A1134" s="52">
        <f t="shared" si="54"/>
        <v>36679</v>
      </c>
      <c r="B1134" s="4">
        <v>36679</v>
      </c>
      <c r="C1134" s="12">
        <f t="shared" si="55"/>
        <v>6</v>
      </c>
      <c r="D1134" s="38">
        <f>VLOOKUP($B1134,data!$A$6:$M$15000,11)</f>
        <v>315000</v>
      </c>
    </row>
    <row r="1135" spans="1:4">
      <c r="A1135" s="52">
        <f t="shared" si="54"/>
        <v>36680</v>
      </c>
      <c r="B1135" s="4">
        <v>36680</v>
      </c>
      <c r="C1135" s="12">
        <f t="shared" si="55"/>
        <v>6</v>
      </c>
      <c r="D1135" s="38">
        <f>VLOOKUP($B1135,data!$A$6:$M$15000,11)</f>
        <v>249000</v>
      </c>
    </row>
    <row r="1136" spans="1:4">
      <c r="A1136" s="52">
        <f t="shared" si="54"/>
        <v>36681</v>
      </c>
      <c r="B1136" s="4">
        <v>36681</v>
      </c>
      <c r="C1136" s="12">
        <f t="shared" si="55"/>
        <v>6</v>
      </c>
      <c r="D1136" s="38">
        <f>VLOOKUP($B1136,data!$A$6:$M$15000,11)</f>
        <v>232000</v>
      </c>
    </row>
    <row r="1137" spans="1:4">
      <c r="A1137" s="52">
        <f t="shared" si="54"/>
        <v>36682</v>
      </c>
      <c r="B1137" s="4">
        <v>36682</v>
      </c>
      <c r="C1137" s="12">
        <f t="shared" si="55"/>
        <v>6</v>
      </c>
      <c r="D1137" s="38">
        <f>VLOOKUP($B1137,data!$A$6:$M$15000,11)</f>
        <v>-135000</v>
      </c>
    </row>
    <row r="1138" spans="1:4">
      <c r="A1138" s="52">
        <f t="shared" si="54"/>
        <v>36683</v>
      </c>
      <c r="B1138" s="4">
        <v>36683</v>
      </c>
      <c r="C1138" s="12">
        <f t="shared" si="55"/>
        <v>6</v>
      </c>
      <c r="D1138" s="38">
        <f>VLOOKUP($B1138,data!$A$6:$M$15000,11)</f>
        <v>-40000</v>
      </c>
    </row>
    <row r="1139" spans="1:4">
      <c r="A1139" s="52">
        <f t="shared" si="54"/>
        <v>36684</v>
      </c>
      <c r="B1139" s="4">
        <v>36684</v>
      </c>
      <c r="C1139" s="12">
        <f t="shared" si="55"/>
        <v>6</v>
      </c>
      <c r="D1139" s="38">
        <f>VLOOKUP($B1139,data!$A$6:$M$15000,11)</f>
        <v>-75000</v>
      </c>
    </row>
    <row r="1140" spans="1:4">
      <c r="A1140" s="52">
        <f t="shared" si="54"/>
        <v>36685</v>
      </c>
      <c r="B1140" s="4">
        <v>36685</v>
      </c>
      <c r="C1140" s="12">
        <f t="shared" si="55"/>
        <v>6</v>
      </c>
      <c r="D1140" s="38">
        <f>VLOOKUP($B1140,data!$A$6:$M$15000,11)</f>
        <v>260000</v>
      </c>
    </row>
    <row r="1141" spans="1:4">
      <c r="A1141" s="52">
        <f t="shared" si="54"/>
        <v>36686</v>
      </c>
      <c r="B1141" s="4">
        <v>36686</v>
      </c>
      <c r="C1141" s="12">
        <f t="shared" si="55"/>
        <v>6</v>
      </c>
      <c r="D1141" s="38">
        <f>VLOOKUP($B1141,data!$A$6:$M$15000,11)</f>
        <v>263000</v>
      </c>
    </row>
    <row r="1142" spans="1:4">
      <c r="A1142" s="52">
        <f t="shared" si="54"/>
        <v>36687</v>
      </c>
      <c r="B1142" s="4">
        <v>36687</v>
      </c>
      <c r="C1142" s="12">
        <f t="shared" si="55"/>
        <v>6</v>
      </c>
      <c r="D1142" s="38">
        <f>VLOOKUP($B1142,data!$A$6:$M$15000,11)</f>
        <v>417000</v>
      </c>
    </row>
    <row r="1143" spans="1:4">
      <c r="A1143" s="52">
        <f t="shared" si="54"/>
        <v>36688</v>
      </c>
      <c r="B1143" s="4">
        <v>36688</v>
      </c>
      <c r="C1143" s="12">
        <f t="shared" si="55"/>
        <v>6</v>
      </c>
      <c r="D1143" s="38">
        <f>VLOOKUP($B1143,data!$A$6:$M$15000,11)</f>
        <v>712000</v>
      </c>
    </row>
    <row r="1144" spans="1:4">
      <c r="A1144" s="52">
        <f t="shared" si="54"/>
        <v>36689</v>
      </c>
      <c r="B1144" s="4">
        <v>36689</v>
      </c>
      <c r="C1144" s="12">
        <f t="shared" si="55"/>
        <v>6</v>
      </c>
      <c r="D1144" s="38">
        <f>VLOOKUP($B1144,data!$A$6:$M$15000,11)</f>
        <v>-38000</v>
      </c>
    </row>
    <row r="1145" spans="1:4">
      <c r="A1145" s="52">
        <f t="shared" si="54"/>
        <v>36690</v>
      </c>
      <c r="B1145" s="4">
        <v>36690</v>
      </c>
      <c r="C1145" s="12">
        <f t="shared" si="55"/>
        <v>6</v>
      </c>
      <c r="D1145" s="38">
        <f>VLOOKUP($B1145,data!$A$6:$M$15000,11)</f>
        <v>-140000</v>
      </c>
    </row>
    <row r="1146" spans="1:4">
      <c r="A1146" s="52">
        <f t="shared" si="54"/>
        <v>36691</v>
      </c>
      <c r="B1146" s="4">
        <v>36691</v>
      </c>
      <c r="C1146" s="12">
        <f t="shared" si="55"/>
        <v>6</v>
      </c>
      <c r="D1146" s="38">
        <f>VLOOKUP($B1146,data!$A$6:$M$15000,11)</f>
        <v>-464000</v>
      </c>
    </row>
    <row r="1147" spans="1:4">
      <c r="A1147" s="52">
        <f t="shared" si="54"/>
        <v>36692</v>
      </c>
      <c r="B1147" s="4">
        <v>36692</v>
      </c>
      <c r="C1147" s="12">
        <f t="shared" si="55"/>
        <v>6</v>
      </c>
      <c r="D1147" s="38">
        <f>VLOOKUP($B1147,data!$A$6:$M$15000,11)</f>
        <v>-295000</v>
      </c>
    </row>
    <row r="1148" spans="1:4">
      <c r="A1148" s="52">
        <f t="shared" si="54"/>
        <v>36693</v>
      </c>
      <c r="B1148" s="4">
        <v>36693</v>
      </c>
      <c r="C1148" s="12">
        <f t="shared" si="55"/>
        <v>6</v>
      </c>
      <c r="D1148" s="38">
        <f>VLOOKUP($B1148,data!$A$6:$M$15000,11)</f>
        <v>-11000</v>
      </c>
    </row>
    <row r="1149" spans="1:4">
      <c r="A1149" s="52">
        <f t="shared" si="54"/>
        <v>36694</v>
      </c>
      <c r="B1149" s="4">
        <v>36694</v>
      </c>
      <c r="C1149" s="12">
        <f t="shared" si="55"/>
        <v>6</v>
      </c>
      <c r="D1149" s="38">
        <f>VLOOKUP($B1149,data!$A$6:$M$15000,11)</f>
        <v>268000</v>
      </c>
    </row>
    <row r="1150" spans="1:4">
      <c r="A1150" s="52">
        <f t="shared" si="54"/>
        <v>36695</v>
      </c>
      <c r="B1150" s="4">
        <v>36695</v>
      </c>
      <c r="C1150" s="12">
        <f t="shared" si="55"/>
        <v>6</v>
      </c>
      <c r="D1150" s="38">
        <f>VLOOKUP($B1150,data!$A$6:$M$15000,11)</f>
        <v>479000</v>
      </c>
    </row>
    <row r="1151" spans="1:4">
      <c r="A1151" s="52">
        <f t="shared" si="54"/>
        <v>36696</v>
      </c>
      <c r="B1151" s="4">
        <v>36696</v>
      </c>
      <c r="C1151" s="12">
        <f t="shared" si="55"/>
        <v>6</v>
      </c>
      <c r="D1151" s="38">
        <f>VLOOKUP($B1151,data!$A$6:$M$15000,11)</f>
        <v>-214000</v>
      </c>
    </row>
    <row r="1152" spans="1:4">
      <c r="A1152" s="52">
        <f t="shared" si="54"/>
        <v>36697</v>
      </c>
      <c r="B1152" s="4">
        <v>36697</v>
      </c>
      <c r="C1152" s="12">
        <f t="shared" si="55"/>
        <v>6</v>
      </c>
      <c r="D1152" s="38">
        <f>VLOOKUP($B1152,data!$A$6:$M$15000,11)</f>
        <v>33000</v>
      </c>
    </row>
    <row r="1153" spans="1:4">
      <c r="A1153" s="52">
        <f t="shared" si="54"/>
        <v>36698</v>
      </c>
      <c r="B1153" s="4">
        <v>36698</v>
      </c>
      <c r="C1153" s="12">
        <f t="shared" si="55"/>
        <v>6</v>
      </c>
      <c r="D1153" s="38">
        <f>VLOOKUP($B1153,data!$A$6:$M$15000,11)</f>
        <v>136000</v>
      </c>
    </row>
    <row r="1154" spans="1:4">
      <c r="A1154" s="52">
        <f t="shared" si="54"/>
        <v>36699</v>
      </c>
      <c r="B1154" s="4">
        <v>36699</v>
      </c>
      <c r="C1154" s="12">
        <f t="shared" si="55"/>
        <v>6</v>
      </c>
      <c r="D1154" s="38">
        <f>VLOOKUP($B1154,data!$A$6:$M$15000,11)</f>
        <v>236000</v>
      </c>
    </row>
    <row r="1155" spans="1:4">
      <c r="A1155" s="52">
        <f t="shared" si="54"/>
        <v>36700</v>
      </c>
      <c r="B1155" s="4">
        <v>36700</v>
      </c>
      <c r="C1155" s="12">
        <f t="shared" si="55"/>
        <v>6</v>
      </c>
      <c r="D1155" s="38">
        <f>VLOOKUP($B1155,data!$A$6:$M$15000,11)</f>
        <v>260000</v>
      </c>
    </row>
    <row r="1156" spans="1:4">
      <c r="A1156" s="52">
        <f t="shared" si="54"/>
        <v>36701</v>
      </c>
      <c r="B1156" s="4">
        <v>36701</v>
      </c>
      <c r="C1156" s="12">
        <f t="shared" si="55"/>
        <v>6</v>
      </c>
      <c r="D1156" s="38">
        <f>VLOOKUP($B1156,data!$A$6:$M$15000,11)</f>
        <v>415000</v>
      </c>
    </row>
    <row r="1157" spans="1:4">
      <c r="A1157" s="52">
        <f t="shared" si="54"/>
        <v>36702</v>
      </c>
      <c r="B1157" s="4">
        <v>36702</v>
      </c>
      <c r="C1157" s="12">
        <f t="shared" si="55"/>
        <v>6</v>
      </c>
      <c r="D1157" s="38">
        <f>VLOOKUP($B1157,data!$A$6:$M$15000,11)</f>
        <v>593000</v>
      </c>
    </row>
    <row r="1158" spans="1:4">
      <c r="A1158" s="52">
        <f t="shared" si="54"/>
        <v>36703</v>
      </c>
      <c r="B1158" s="4">
        <v>36703</v>
      </c>
      <c r="C1158" s="12">
        <f t="shared" si="55"/>
        <v>6</v>
      </c>
      <c r="D1158" s="38">
        <f>VLOOKUP($B1158,data!$A$6:$M$15000,11)</f>
        <v>-549000</v>
      </c>
    </row>
    <row r="1159" spans="1:4">
      <c r="A1159" s="52">
        <f t="shared" ref="A1159:A1222" si="56">B1159</f>
        <v>36704</v>
      </c>
      <c r="B1159" s="4">
        <v>36704</v>
      </c>
      <c r="C1159" s="12">
        <f t="shared" ref="C1159:C1222" si="57">IF(B1159&lt;&gt;"",MONTH(B1159),0)</f>
        <v>6</v>
      </c>
      <c r="D1159" s="38">
        <f>VLOOKUP($B1159,data!$A$6:$M$15000,11)</f>
        <v>-321000</v>
      </c>
    </row>
    <row r="1160" spans="1:4">
      <c r="A1160" s="52">
        <f t="shared" si="56"/>
        <v>36705</v>
      </c>
      <c r="B1160" s="4">
        <v>36705</v>
      </c>
      <c r="C1160" s="12">
        <f t="shared" si="57"/>
        <v>6</v>
      </c>
      <c r="D1160" s="38">
        <f>VLOOKUP($B1160,data!$A$6:$M$15000,11)</f>
        <v>-445000</v>
      </c>
    </row>
    <row r="1161" spans="1:4">
      <c r="A1161" s="52">
        <f t="shared" si="56"/>
        <v>36706</v>
      </c>
      <c r="B1161" s="4">
        <v>36706</v>
      </c>
      <c r="C1161" s="12">
        <f t="shared" si="57"/>
        <v>6</v>
      </c>
      <c r="D1161" s="38">
        <f>VLOOKUP($B1161,data!$A$6:$M$15000,11)</f>
        <v>-217000</v>
      </c>
    </row>
    <row r="1162" spans="1:4">
      <c r="A1162" s="52">
        <f t="shared" si="56"/>
        <v>36707</v>
      </c>
      <c r="B1162" s="4">
        <v>36707</v>
      </c>
      <c r="C1162" s="12">
        <f t="shared" si="57"/>
        <v>6</v>
      </c>
      <c r="D1162" s="38">
        <f>VLOOKUP($B1162,data!$A$6:$M$15000,11)</f>
        <v>-52000</v>
      </c>
    </row>
    <row r="1163" spans="1:4">
      <c r="A1163" s="52">
        <f t="shared" si="56"/>
        <v>36708</v>
      </c>
      <c r="B1163" s="4">
        <v>36708</v>
      </c>
      <c r="C1163" s="12">
        <f t="shared" si="57"/>
        <v>7</v>
      </c>
      <c r="D1163" s="38">
        <f>VLOOKUP($B1163,data!$A$6:$M$15000,11)</f>
        <v>85000</v>
      </c>
    </row>
    <row r="1164" spans="1:4">
      <c r="A1164" s="52">
        <f t="shared" si="56"/>
        <v>36709</v>
      </c>
      <c r="B1164" s="4">
        <v>36709</v>
      </c>
      <c r="C1164" s="12">
        <f t="shared" si="57"/>
        <v>7</v>
      </c>
      <c r="D1164" s="38">
        <f>VLOOKUP($B1164,data!$A$6:$M$15000,11)</f>
        <v>600000</v>
      </c>
    </row>
    <row r="1165" spans="1:4">
      <c r="A1165" s="52">
        <f t="shared" si="56"/>
        <v>36710</v>
      </c>
      <c r="B1165" s="4">
        <v>36710</v>
      </c>
      <c r="C1165" s="12">
        <f t="shared" si="57"/>
        <v>7</v>
      </c>
      <c r="D1165" s="38">
        <f>VLOOKUP($B1165,data!$A$6:$M$15000,11)</f>
        <v>194000</v>
      </c>
    </row>
    <row r="1166" spans="1:4">
      <c r="A1166" s="52">
        <f t="shared" si="56"/>
        <v>36711</v>
      </c>
      <c r="B1166" s="4">
        <v>36711</v>
      </c>
      <c r="C1166" s="12">
        <f t="shared" si="57"/>
        <v>7</v>
      </c>
      <c r="D1166" s="38">
        <f>VLOOKUP($B1166,data!$A$6:$M$15000,11)</f>
        <v>655000</v>
      </c>
    </row>
    <row r="1167" spans="1:4">
      <c r="A1167" s="52">
        <f t="shared" si="56"/>
        <v>36712</v>
      </c>
      <c r="B1167" s="4">
        <v>36712</v>
      </c>
      <c r="C1167" s="12">
        <f t="shared" si="57"/>
        <v>7</v>
      </c>
      <c r="D1167" s="38">
        <f>VLOOKUP($B1167,data!$A$6:$M$15000,11)</f>
        <v>150000</v>
      </c>
    </row>
    <row r="1168" spans="1:4">
      <c r="A1168" s="52">
        <f t="shared" si="56"/>
        <v>36713</v>
      </c>
      <c r="B1168" s="4">
        <v>36713</v>
      </c>
      <c r="C1168" s="12">
        <f t="shared" si="57"/>
        <v>7</v>
      </c>
      <c r="D1168" s="38">
        <f>VLOOKUP($B1168,data!$A$6:$M$15000,11)</f>
        <v>223000</v>
      </c>
    </row>
    <row r="1169" spans="1:4">
      <c r="A1169" s="52">
        <f t="shared" si="56"/>
        <v>36714</v>
      </c>
      <c r="B1169" s="4">
        <v>36714</v>
      </c>
      <c r="C1169" s="12">
        <f t="shared" si="57"/>
        <v>7</v>
      </c>
      <c r="D1169" s="38">
        <f>VLOOKUP($B1169,data!$A$6:$M$15000,11)</f>
        <v>355000</v>
      </c>
    </row>
    <row r="1170" spans="1:4">
      <c r="A1170" s="52">
        <f t="shared" si="56"/>
        <v>36715</v>
      </c>
      <c r="B1170" s="4">
        <v>36715</v>
      </c>
      <c r="C1170" s="12">
        <f t="shared" si="57"/>
        <v>7</v>
      </c>
      <c r="D1170" s="38">
        <f>VLOOKUP($B1170,data!$A$6:$M$15000,11)</f>
        <v>431000</v>
      </c>
    </row>
    <row r="1171" spans="1:4">
      <c r="A1171" s="52">
        <f t="shared" si="56"/>
        <v>36716</v>
      </c>
      <c r="B1171" s="4">
        <v>36716</v>
      </c>
      <c r="C1171" s="12">
        <f t="shared" si="57"/>
        <v>7</v>
      </c>
      <c r="D1171" s="38">
        <f>VLOOKUP($B1171,data!$A$6:$M$15000,11)</f>
        <v>624000</v>
      </c>
    </row>
    <row r="1172" spans="1:4">
      <c r="A1172" s="52">
        <f t="shared" si="56"/>
        <v>36717</v>
      </c>
      <c r="B1172" s="4">
        <v>36717</v>
      </c>
      <c r="C1172" s="12">
        <f t="shared" si="57"/>
        <v>7</v>
      </c>
      <c r="D1172" s="38">
        <f>VLOOKUP($B1172,data!$A$6:$M$15000,11)</f>
        <v>-178000</v>
      </c>
    </row>
    <row r="1173" spans="1:4">
      <c r="A1173" s="52">
        <f t="shared" si="56"/>
        <v>36718</v>
      </c>
      <c r="B1173" s="4">
        <v>36718</v>
      </c>
      <c r="C1173" s="12">
        <f t="shared" si="57"/>
        <v>7</v>
      </c>
      <c r="D1173" s="38">
        <f>VLOOKUP($B1173,data!$A$6:$M$15000,11)</f>
        <v>-182000</v>
      </c>
    </row>
    <row r="1174" spans="1:4">
      <c r="A1174" s="52">
        <f t="shared" si="56"/>
        <v>36719</v>
      </c>
      <c r="B1174" s="4">
        <v>36719</v>
      </c>
      <c r="C1174" s="12">
        <f t="shared" si="57"/>
        <v>7</v>
      </c>
      <c r="D1174" s="38">
        <f>VLOOKUP($B1174,data!$A$6:$M$15000,11)</f>
        <v>-24000</v>
      </c>
    </row>
    <row r="1175" spans="1:4">
      <c r="A1175" s="52">
        <f t="shared" si="56"/>
        <v>36720</v>
      </c>
      <c r="B1175" s="4">
        <v>36720</v>
      </c>
      <c r="C1175" s="12">
        <f t="shared" si="57"/>
        <v>7</v>
      </c>
      <c r="D1175" s="38">
        <f>VLOOKUP($B1175,data!$A$6:$M$15000,11)</f>
        <v>-22000</v>
      </c>
    </row>
    <row r="1176" spans="1:4">
      <c r="A1176" s="52">
        <f t="shared" si="56"/>
        <v>36721</v>
      </c>
      <c r="B1176" s="4">
        <v>36721</v>
      </c>
      <c r="C1176" s="12">
        <f t="shared" si="57"/>
        <v>7</v>
      </c>
      <c r="D1176" s="38">
        <f>VLOOKUP($B1176,data!$A$6:$M$15000,11)</f>
        <v>121000</v>
      </c>
    </row>
    <row r="1177" spans="1:4">
      <c r="A1177" s="52">
        <f t="shared" si="56"/>
        <v>36722</v>
      </c>
      <c r="B1177" s="4">
        <v>36722</v>
      </c>
      <c r="C1177" s="12">
        <f t="shared" si="57"/>
        <v>7</v>
      </c>
      <c r="D1177" s="38">
        <f>VLOOKUP($B1177,data!$A$6:$M$15000,11)</f>
        <v>384000</v>
      </c>
    </row>
    <row r="1178" spans="1:4">
      <c r="A1178" s="52">
        <f t="shared" si="56"/>
        <v>36723</v>
      </c>
      <c r="B1178" s="4">
        <v>36723</v>
      </c>
      <c r="C1178" s="12">
        <f t="shared" si="57"/>
        <v>7</v>
      </c>
      <c r="D1178" s="38">
        <f>VLOOKUP($B1178,data!$A$6:$M$15000,11)</f>
        <v>201000</v>
      </c>
    </row>
    <row r="1179" spans="1:4">
      <c r="A1179" s="52">
        <f t="shared" si="56"/>
        <v>36724</v>
      </c>
      <c r="B1179" s="4">
        <v>36724</v>
      </c>
      <c r="C1179" s="12">
        <f t="shared" si="57"/>
        <v>7</v>
      </c>
      <c r="D1179" s="38">
        <f>VLOOKUP($B1179,data!$A$6:$M$15000,11)</f>
        <v>-223000</v>
      </c>
    </row>
    <row r="1180" spans="1:4">
      <c r="A1180" s="52">
        <f t="shared" si="56"/>
        <v>36725</v>
      </c>
      <c r="B1180" s="4">
        <v>36725</v>
      </c>
      <c r="C1180" s="12">
        <f t="shared" si="57"/>
        <v>7</v>
      </c>
      <c r="D1180" s="38">
        <f>VLOOKUP($B1180,data!$A$6:$M$15000,11)</f>
        <v>-464000</v>
      </c>
    </row>
    <row r="1181" spans="1:4">
      <c r="A1181" s="52">
        <f t="shared" si="56"/>
        <v>36726</v>
      </c>
      <c r="B1181" s="4">
        <v>36726</v>
      </c>
      <c r="C1181" s="12">
        <f t="shared" si="57"/>
        <v>7</v>
      </c>
      <c r="D1181" s="38">
        <f>VLOOKUP($B1181,data!$A$6:$M$15000,11)</f>
        <v>-553000</v>
      </c>
    </row>
    <row r="1182" spans="1:4">
      <c r="A1182" s="52">
        <f t="shared" si="56"/>
        <v>36727</v>
      </c>
      <c r="B1182" s="4">
        <v>36727</v>
      </c>
      <c r="C1182" s="12">
        <f t="shared" si="57"/>
        <v>7</v>
      </c>
      <c r="D1182" s="38">
        <f>VLOOKUP($B1182,data!$A$6:$M$15000,11)</f>
        <v>-566000</v>
      </c>
    </row>
    <row r="1183" spans="1:4">
      <c r="A1183" s="52">
        <f t="shared" si="56"/>
        <v>36728</v>
      </c>
      <c r="B1183" s="4">
        <v>36728</v>
      </c>
      <c r="C1183" s="12">
        <f t="shared" si="57"/>
        <v>7</v>
      </c>
      <c r="D1183" s="38">
        <f>VLOOKUP($B1183,data!$A$6:$M$15000,11)</f>
        <v>-161000</v>
      </c>
    </row>
    <row r="1184" spans="1:4">
      <c r="A1184" s="52">
        <f t="shared" si="56"/>
        <v>36729</v>
      </c>
      <c r="B1184" s="4">
        <v>36729</v>
      </c>
      <c r="C1184" s="12">
        <f t="shared" si="57"/>
        <v>7</v>
      </c>
      <c r="D1184" s="38">
        <f>VLOOKUP($B1184,data!$A$6:$M$15000,11)</f>
        <v>132000</v>
      </c>
    </row>
    <row r="1185" spans="1:4">
      <c r="A1185" s="52">
        <f t="shared" si="56"/>
        <v>36730</v>
      </c>
      <c r="B1185" s="4">
        <v>36730</v>
      </c>
      <c r="C1185" s="12">
        <f t="shared" si="57"/>
        <v>7</v>
      </c>
      <c r="D1185" s="38">
        <f>VLOOKUP($B1185,data!$A$6:$M$15000,11)</f>
        <v>264000</v>
      </c>
    </row>
    <row r="1186" spans="1:4">
      <c r="A1186" s="52">
        <f t="shared" si="56"/>
        <v>36731</v>
      </c>
      <c r="B1186" s="4">
        <v>36731</v>
      </c>
      <c r="C1186" s="12">
        <f t="shared" si="57"/>
        <v>7</v>
      </c>
      <c r="D1186" s="38">
        <f>VLOOKUP($B1186,data!$A$6:$M$15000,11)</f>
        <v>-412000</v>
      </c>
    </row>
    <row r="1187" spans="1:4">
      <c r="A1187" s="52">
        <f t="shared" si="56"/>
        <v>36732</v>
      </c>
      <c r="B1187" s="4">
        <v>36732</v>
      </c>
      <c r="C1187" s="12">
        <f t="shared" si="57"/>
        <v>7</v>
      </c>
      <c r="D1187" s="38">
        <f>VLOOKUP($B1187,data!$A$6:$M$15000,11)</f>
        <v>-550000</v>
      </c>
    </row>
    <row r="1188" spans="1:4">
      <c r="A1188" s="52">
        <f t="shared" si="56"/>
        <v>36733</v>
      </c>
      <c r="B1188" s="4">
        <v>36733</v>
      </c>
      <c r="C1188" s="12">
        <f t="shared" si="57"/>
        <v>7</v>
      </c>
      <c r="D1188" s="38">
        <f>VLOOKUP($B1188,data!$A$6:$M$15000,11)</f>
        <v>-482000</v>
      </c>
    </row>
    <row r="1189" spans="1:4">
      <c r="A1189" s="52">
        <f t="shared" si="56"/>
        <v>36734</v>
      </c>
      <c r="B1189" s="4">
        <v>36734</v>
      </c>
      <c r="C1189" s="12">
        <f t="shared" si="57"/>
        <v>7</v>
      </c>
      <c r="D1189" s="38">
        <f>VLOOKUP($B1189,data!$A$6:$M$15000,11)</f>
        <v>-479000</v>
      </c>
    </row>
    <row r="1190" spans="1:4">
      <c r="A1190" s="52">
        <f t="shared" si="56"/>
        <v>36735</v>
      </c>
      <c r="B1190" s="4">
        <v>36735</v>
      </c>
      <c r="C1190" s="12">
        <f t="shared" si="57"/>
        <v>7</v>
      </c>
      <c r="D1190" s="38">
        <f>VLOOKUP($B1190,data!$A$6:$M$15000,11)</f>
        <v>-491000</v>
      </c>
    </row>
    <row r="1191" spans="1:4">
      <c r="A1191" s="52">
        <f t="shared" si="56"/>
        <v>36736</v>
      </c>
      <c r="B1191" s="4">
        <v>36736</v>
      </c>
      <c r="C1191" s="12">
        <f t="shared" si="57"/>
        <v>7</v>
      </c>
      <c r="D1191" s="38">
        <f>VLOOKUP($B1191,data!$A$6:$M$15000,11)</f>
        <v>-91000</v>
      </c>
    </row>
    <row r="1192" spans="1:4">
      <c r="A1192" s="52">
        <f t="shared" si="56"/>
        <v>36737</v>
      </c>
      <c r="B1192" s="4">
        <v>36737</v>
      </c>
      <c r="C1192" s="12">
        <f t="shared" si="57"/>
        <v>7</v>
      </c>
      <c r="D1192" s="38">
        <f>VLOOKUP($B1192,data!$A$6:$M$15000,11)</f>
        <v>-34000</v>
      </c>
    </row>
    <row r="1193" spans="1:4">
      <c r="A1193" s="52">
        <f t="shared" si="56"/>
        <v>36738</v>
      </c>
      <c r="B1193" s="4">
        <v>36738</v>
      </c>
      <c r="C1193" s="12">
        <f t="shared" si="57"/>
        <v>7</v>
      </c>
      <c r="D1193" s="38">
        <f>VLOOKUP($B1193,data!$A$6:$M$15000,11)</f>
        <v>-676000</v>
      </c>
    </row>
    <row r="1194" spans="1:4">
      <c r="A1194" s="52">
        <f t="shared" si="56"/>
        <v>36739</v>
      </c>
      <c r="B1194" s="4">
        <v>36739</v>
      </c>
      <c r="C1194" s="12">
        <f t="shared" si="57"/>
        <v>8</v>
      </c>
      <c r="D1194" s="38">
        <f>VLOOKUP($B1194,data!$A$6:$M$15000,11)</f>
        <v>-832000</v>
      </c>
    </row>
    <row r="1195" spans="1:4">
      <c r="A1195" s="52">
        <f t="shared" si="56"/>
        <v>36740</v>
      </c>
      <c r="B1195" s="4">
        <v>36740</v>
      </c>
      <c r="C1195" s="12">
        <f t="shared" si="57"/>
        <v>8</v>
      </c>
      <c r="D1195" s="38">
        <f>VLOOKUP($B1195,data!$A$6:$M$15000,11)</f>
        <v>-801000</v>
      </c>
    </row>
    <row r="1196" spans="1:4">
      <c r="A1196" s="52">
        <f t="shared" si="56"/>
        <v>36741</v>
      </c>
      <c r="B1196" s="4">
        <v>36741</v>
      </c>
      <c r="C1196" s="12">
        <f t="shared" si="57"/>
        <v>8</v>
      </c>
      <c r="D1196" s="38">
        <f>VLOOKUP($B1196,data!$A$6:$M$15000,11)</f>
        <v>-643000</v>
      </c>
    </row>
    <row r="1197" spans="1:4">
      <c r="A1197" s="52">
        <f t="shared" si="56"/>
        <v>36742</v>
      </c>
      <c r="B1197" s="4">
        <v>36742</v>
      </c>
      <c r="C1197" s="12">
        <f t="shared" si="57"/>
        <v>8</v>
      </c>
      <c r="D1197" s="38">
        <f>VLOOKUP($B1197,data!$A$6:$M$15000,11)</f>
        <v>-506000</v>
      </c>
    </row>
    <row r="1198" spans="1:4">
      <c r="A1198" s="52">
        <f t="shared" si="56"/>
        <v>36743</v>
      </c>
      <c r="B1198" s="4">
        <v>36743</v>
      </c>
      <c r="C1198" s="12">
        <f t="shared" si="57"/>
        <v>8</v>
      </c>
      <c r="D1198" s="38">
        <f>VLOOKUP($B1198,data!$A$6:$M$15000,11)</f>
        <v>-268000</v>
      </c>
    </row>
    <row r="1199" spans="1:4">
      <c r="A1199" s="52">
        <f t="shared" si="56"/>
        <v>36744</v>
      </c>
      <c r="B1199" s="4">
        <v>36744</v>
      </c>
      <c r="C1199" s="12">
        <f t="shared" si="57"/>
        <v>8</v>
      </c>
      <c r="D1199" s="38">
        <f>VLOOKUP($B1199,data!$A$6:$M$15000,11)</f>
        <v>175000</v>
      </c>
    </row>
    <row r="1200" spans="1:4">
      <c r="A1200" s="52">
        <f t="shared" si="56"/>
        <v>36745</v>
      </c>
      <c r="B1200" s="4">
        <v>36745</v>
      </c>
      <c r="C1200" s="12">
        <f t="shared" si="57"/>
        <v>8</v>
      </c>
      <c r="D1200" s="38">
        <f>VLOOKUP($B1200,data!$A$6:$M$15000,11)</f>
        <v>-370000</v>
      </c>
    </row>
    <row r="1201" spans="1:4">
      <c r="A1201" s="52">
        <f t="shared" si="56"/>
        <v>36746</v>
      </c>
      <c r="B1201" s="4">
        <v>36746</v>
      </c>
      <c r="C1201" s="12">
        <f t="shared" si="57"/>
        <v>8</v>
      </c>
      <c r="D1201" s="38">
        <f>VLOOKUP($B1201,data!$A$6:$M$15000,11)</f>
        <v>-109000</v>
      </c>
    </row>
    <row r="1202" spans="1:4">
      <c r="A1202" s="52">
        <f t="shared" si="56"/>
        <v>36747</v>
      </c>
      <c r="B1202" s="4">
        <v>36747</v>
      </c>
      <c r="C1202" s="12">
        <f t="shared" si="57"/>
        <v>8</v>
      </c>
      <c r="D1202" s="38">
        <f>VLOOKUP($B1202,data!$A$6:$M$15000,11)</f>
        <v>-315000</v>
      </c>
    </row>
    <row r="1203" spans="1:4">
      <c r="A1203" s="52">
        <f t="shared" si="56"/>
        <v>36748</v>
      </c>
      <c r="B1203" s="4">
        <v>36748</v>
      </c>
      <c r="C1203" s="12">
        <f t="shared" si="57"/>
        <v>8</v>
      </c>
      <c r="D1203" s="38">
        <f>VLOOKUP($B1203,data!$A$6:$M$15000,11)</f>
        <v>-329000</v>
      </c>
    </row>
    <row r="1204" spans="1:4">
      <c r="A1204" s="52">
        <f t="shared" si="56"/>
        <v>36749</v>
      </c>
      <c r="B1204" s="4">
        <v>36749</v>
      </c>
      <c r="C1204" s="12">
        <f t="shared" si="57"/>
        <v>8</v>
      </c>
      <c r="D1204" s="38">
        <f>VLOOKUP($B1204,data!$A$6:$M$15000,11)</f>
        <v>-461000</v>
      </c>
    </row>
    <row r="1205" spans="1:4">
      <c r="A1205" s="52">
        <f t="shared" si="56"/>
        <v>36750</v>
      </c>
      <c r="B1205" s="4">
        <v>36750</v>
      </c>
      <c r="C1205" s="12">
        <f t="shared" si="57"/>
        <v>8</v>
      </c>
      <c r="D1205" s="38">
        <f>VLOOKUP($B1205,data!$A$6:$M$15000,11)</f>
        <v>-4000</v>
      </c>
    </row>
    <row r="1206" spans="1:4">
      <c r="A1206" s="52">
        <f t="shared" si="56"/>
        <v>36751</v>
      </c>
      <c r="B1206" s="4">
        <v>36751</v>
      </c>
      <c r="C1206" s="12">
        <f t="shared" si="57"/>
        <v>8</v>
      </c>
      <c r="D1206" s="38">
        <f>VLOOKUP($B1206,data!$A$6:$M$15000,11)</f>
        <v>266000</v>
      </c>
    </row>
    <row r="1207" spans="1:4">
      <c r="A1207" s="52">
        <f t="shared" si="56"/>
        <v>36752</v>
      </c>
      <c r="B1207" s="4">
        <v>36752</v>
      </c>
      <c r="C1207" s="12">
        <f t="shared" si="57"/>
        <v>8</v>
      </c>
      <c r="D1207" s="38">
        <f>VLOOKUP($B1207,data!$A$6:$M$15000,11)</f>
        <v>-432000</v>
      </c>
    </row>
    <row r="1208" spans="1:4">
      <c r="A1208" s="52">
        <f t="shared" si="56"/>
        <v>36753</v>
      </c>
      <c r="B1208" s="4">
        <v>36753</v>
      </c>
      <c r="C1208" s="12">
        <f t="shared" si="57"/>
        <v>8</v>
      </c>
      <c r="D1208" s="38">
        <f>VLOOKUP($B1208,data!$A$6:$M$15000,11)</f>
        <v>-425000</v>
      </c>
    </row>
    <row r="1209" spans="1:4">
      <c r="A1209" s="52">
        <f t="shared" si="56"/>
        <v>36754</v>
      </c>
      <c r="B1209" s="4">
        <v>36754</v>
      </c>
      <c r="C1209" s="12">
        <f t="shared" si="57"/>
        <v>8</v>
      </c>
      <c r="D1209" s="38">
        <f>VLOOKUP($B1209,data!$A$6:$M$15000,11)</f>
        <v>-441000</v>
      </c>
    </row>
    <row r="1210" spans="1:4">
      <c r="A1210" s="52">
        <f t="shared" si="56"/>
        <v>36755</v>
      </c>
      <c r="B1210" s="4">
        <v>36755</v>
      </c>
      <c r="C1210" s="12">
        <f t="shared" si="57"/>
        <v>8</v>
      </c>
      <c r="D1210" s="38">
        <f>VLOOKUP($B1210,data!$A$6:$M$15000,11)</f>
        <v>-467000</v>
      </c>
    </row>
    <row r="1211" spans="1:4">
      <c r="A1211" s="52">
        <f t="shared" si="56"/>
        <v>36756</v>
      </c>
      <c r="B1211" s="4">
        <v>36756</v>
      </c>
      <c r="C1211" s="12">
        <f t="shared" si="57"/>
        <v>8</v>
      </c>
      <c r="D1211" s="38">
        <f>VLOOKUP($B1211,data!$A$6:$M$15000,11)</f>
        <v>-212000</v>
      </c>
    </row>
    <row r="1212" spans="1:4">
      <c r="A1212" s="52">
        <f t="shared" si="56"/>
        <v>36757</v>
      </c>
      <c r="B1212" s="4">
        <v>36757</v>
      </c>
      <c r="C1212" s="12">
        <f t="shared" si="57"/>
        <v>8</v>
      </c>
      <c r="D1212" s="38">
        <f>VLOOKUP($B1212,data!$A$6:$M$15000,11)</f>
        <v>-211000</v>
      </c>
    </row>
    <row r="1213" spans="1:4">
      <c r="A1213" s="52">
        <f t="shared" si="56"/>
        <v>36758</v>
      </c>
      <c r="B1213" s="4">
        <v>36758</v>
      </c>
      <c r="C1213" s="12">
        <f t="shared" si="57"/>
        <v>8</v>
      </c>
      <c r="D1213" s="38">
        <f>VLOOKUP($B1213,data!$A$6:$M$15000,11)</f>
        <v>-289000</v>
      </c>
    </row>
    <row r="1214" spans="1:4">
      <c r="A1214" s="52">
        <f t="shared" si="56"/>
        <v>36759</v>
      </c>
      <c r="B1214" s="4">
        <v>36759</v>
      </c>
      <c r="C1214" s="12">
        <f t="shared" si="57"/>
        <v>8</v>
      </c>
      <c r="D1214" s="38">
        <f>VLOOKUP($B1214,data!$A$6:$M$15000,11)</f>
        <v>-691000</v>
      </c>
    </row>
    <row r="1215" spans="1:4">
      <c r="A1215" s="52">
        <f t="shared" si="56"/>
        <v>36760</v>
      </c>
      <c r="B1215" s="4">
        <v>36760</v>
      </c>
      <c r="C1215" s="12">
        <f t="shared" si="57"/>
        <v>8</v>
      </c>
      <c r="D1215" s="38">
        <f>VLOOKUP($B1215,data!$A$6:$M$15000,11)</f>
        <v>-844000</v>
      </c>
    </row>
    <row r="1216" spans="1:4">
      <c r="A1216" s="52">
        <f t="shared" si="56"/>
        <v>36761</v>
      </c>
      <c r="B1216" s="4">
        <v>36761</v>
      </c>
      <c r="C1216" s="12">
        <f t="shared" si="57"/>
        <v>8</v>
      </c>
      <c r="D1216" s="38">
        <f>VLOOKUP($B1216,data!$A$6:$M$15000,11)</f>
        <v>-772000</v>
      </c>
    </row>
    <row r="1217" spans="1:4">
      <c r="A1217" s="52">
        <f t="shared" si="56"/>
        <v>36762</v>
      </c>
      <c r="B1217" s="4">
        <v>36762</v>
      </c>
      <c r="C1217" s="12">
        <f t="shared" si="57"/>
        <v>8</v>
      </c>
      <c r="D1217" s="38">
        <f>VLOOKUP($B1217,data!$A$6:$M$15000,11)</f>
        <v>-801000</v>
      </c>
    </row>
    <row r="1218" spans="1:4">
      <c r="A1218" s="52">
        <f t="shared" si="56"/>
        <v>36763</v>
      </c>
      <c r="B1218" s="4">
        <v>36763</v>
      </c>
      <c r="C1218" s="12">
        <f t="shared" si="57"/>
        <v>8</v>
      </c>
      <c r="D1218" s="38">
        <f>VLOOKUP($B1218,data!$A$6:$M$15000,11)</f>
        <v>-790000</v>
      </c>
    </row>
    <row r="1219" spans="1:4">
      <c r="A1219" s="52">
        <f t="shared" si="56"/>
        <v>36764</v>
      </c>
      <c r="B1219" s="4">
        <v>36764</v>
      </c>
      <c r="C1219" s="12">
        <f t="shared" si="57"/>
        <v>8</v>
      </c>
      <c r="D1219" s="38">
        <f>VLOOKUP($B1219,data!$A$6:$M$15000,11)</f>
        <v>-522000</v>
      </c>
    </row>
    <row r="1220" spans="1:4">
      <c r="A1220" s="52">
        <f t="shared" si="56"/>
        <v>36765</v>
      </c>
      <c r="B1220" s="4">
        <v>36765</v>
      </c>
      <c r="C1220" s="12">
        <f t="shared" si="57"/>
        <v>8</v>
      </c>
      <c r="D1220" s="38">
        <f>VLOOKUP($B1220,data!$A$6:$M$15000,11)</f>
        <v>-294000</v>
      </c>
    </row>
    <row r="1221" spans="1:4">
      <c r="A1221" s="52">
        <f t="shared" si="56"/>
        <v>36766</v>
      </c>
      <c r="B1221" s="4">
        <v>36766</v>
      </c>
      <c r="C1221" s="12">
        <f t="shared" si="57"/>
        <v>8</v>
      </c>
      <c r="D1221" s="38">
        <f>VLOOKUP($B1221,data!$A$6:$M$15000,11)</f>
        <v>-837000</v>
      </c>
    </row>
    <row r="1222" spans="1:4">
      <c r="A1222" s="52">
        <f t="shared" si="56"/>
        <v>36767</v>
      </c>
      <c r="B1222" s="4">
        <v>36767</v>
      </c>
      <c r="C1222" s="12">
        <f t="shared" si="57"/>
        <v>8</v>
      </c>
      <c r="D1222" s="38">
        <f>VLOOKUP($B1222,data!$A$6:$M$15000,11)</f>
        <v>-320000</v>
      </c>
    </row>
    <row r="1223" spans="1:4">
      <c r="A1223" s="52">
        <f t="shared" ref="A1223:A1286" si="58">B1223</f>
        <v>36768</v>
      </c>
      <c r="B1223" s="4">
        <v>36768</v>
      </c>
      <c r="C1223" s="12">
        <f t="shared" ref="C1223:C1286" si="59">IF(B1223&lt;&gt;"",MONTH(B1223),0)</f>
        <v>8</v>
      </c>
      <c r="D1223" s="38">
        <f>VLOOKUP($B1223,data!$A$6:$M$15000,11)</f>
        <v>-127000</v>
      </c>
    </row>
    <row r="1224" spans="1:4">
      <c r="A1224" s="52">
        <f t="shared" si="58"/>
        <v>36769</v>
      </c>
      <c r="B1224" s="4">
        <v>36769</v>
      </c>
      <c r="C1224" s="12">
        <f t="shared" si="59"/>
        <v>8</v>
      </c>
      <c r="D1224" s="38">
        <f>VLOOKUP($B1224,data!$A$6:$M$15000,11)</f>
        <v>112000</v>
      </c>
    </row>
    <row r="1225" spans="1:4">
      <c r="A1225" s="52">
        <f t="shared" si="58"/>
        <v>36770</v>
      </c>
      <c r="B1225" s="4">
        <v>36770</v>
      </c>
      <c r="C1225" s="12">
        <f t="shared" si="59"/>
        <v>9</v>
      </c>
      <c r="D1225" s="38">
        <f>VLOOKUP($B1225,data!$A$6:$M$15000,11)</f>
        <v>612000</v>
      </c>
    </row>
    <row r="1226" spans="1:4">
      <c r="A1226" s="52">
        <f t="shared" si="58"/>
        <v>36771</v>
      </c>
      <c r="B1226" s="4">
        <v>36771</v>
      </c>
      <c r="C1226" s="12">
        <f t="shared" si="59"/>
        <v>9</v>
      </c>
      <c r="D1226" s="38">
        <f>VLOOKUP($B1226,data!$A$6:$M$15000,11)</f>
        <v>795000</v>
      </c>
    </row>
    <row r="1227" spans="1:4">
      <c r="A1227" s="52">
        <f t="shared" si="58"/>
        <v>36772</v>
      </c>
      <c r="B1227" s="4">
        <v>36772</v>
      </c>
      <c r="C1227" s="12">
        <f t="shared" si="59"/>
        <v>9</v>
      </c>
      <c r="D1227" s="38">
        <f>VLOOKUP($B1227,data!$A$6:$M$15000,11)</f>
        <v>836000</v>
      </c>
    </row>
    <row r="1228" spans="1:4">
      <c r="A1228" s="52">
        <f t="shared" si="58"/>
        <v>36773</v>
      </c>
      <c r="B1228" s="4">
        <v>36773</v>
      </c>
      <c r="C1228" s="12">
        <f t="shared" si="59"/>
        <v>9</v>
      </c>
      <c r="D1228" s="38">
        <f>VLOOKUP($B1228,data!$A$6:$M$15000,11)</f>
        <v>817000</v>
      </c>
    </row>
    <row r="1229" spans="1:4">
      <c r="A1229" s="52">
        <f t="shared" si="58"/>
        <v>36774</v>
      </c>
      <c r="B1229" s="4">
        <v>36774</v>
      </c>
      <c r="C1229" s="12">
        <f t="shared" si="59"/>
        <v>9</v>
      </c>
      <c r="D1229" s="38">
        <f>VLOOKUP($B1229,data!$A$6:$M$15000,11)</f>
        <v>180000</v>
      </c>
    </row>
    <row r="1230" spans="1:4">
      <c r="A1230" s="52">
        <f t="shared" si="58"/>
        <v>36775</v>
      </c>
      <c r="B1230" s="4">
        <v>36775</v>
      </c>
      <c r="C1230" s="12">
        <f t="shared" si="59"/>
        <v>9</v>
      </c>
      <c r="D1230" s="38">
        <f>VLOOKUP($B1230,data!$A$6:$M$15000,11)</f>
        <v>105000</v>
      </c>
    </row>
    <row r="1231" spans="1:4">
      <c r="A1231" s="52">
        <f t="shared" si="58"/>
        <v>36776</v>
      </c>
      <c r="B1231" s="4">
        <v>36776</v>
      </c>
      <c r="C1231" s="12">
        <f t="shared" si="59"/>
        <v>9</v>
      </c>
      <c r="D1231" s="38">
        <f>VLOOKUP($B1231,data!$A$6:$M$15000,11)</f>
        <v>-95000</v>
      </c>
    </row>
    <row r="1232" spans="1:4">
      <c r="A1232" s="52">
        <f t="shared" si="58"/>
        <v>36777</v>
      </c>
      <c r="B1232" s="4">
        <v>36777</v>
      </c>
      <c r="C1232" s="12">
        <f t="shared" si="59"/>
        <v>9</v>
      </c>
      <c r="D1232" s="38">
        <f>VLOOKUP($B1232,data!$A$6:$M$15000,11)</f>
        <v>-29000</v>
      </c>
    </row>
    <row r="1233" spans="1:4">
      <c r="A1233" s="52">
        <f t="shared" si="58"/>
        <v>36778</v>
      </c>
      <c r="B1233" s="4">
        <v>36778</v>
      </c>
      <c r="C1233" s="12">
        <f t="shared" si="59"/>
        <v>9</v>
      </c>
      <c r="D1233" s="38">
        <f>VLOOKUP($B1233,data!$A$6:$M$15000,11)</f>
        <v>381000</v>
      </c>
    </row>
    <row r="1234" spans="1:4">
      <c r="A1234" s="52">
        <f t="shared" si="58"/>
        <v>36779</v>
      </c>
      <c r="B1234" s="4">
        <v>36779</v>
      </c>
      <c r="C1234" s="12">
        <f t="shared" si="59"/>
        <v>9</v>
      </c>
      <c r="D1234" s="38">
        <f>VLOOKUP($B1234,data!$A$6:$M$15000,11)</f>
        <v>597000</v>
      </c>
    </row>
    <row r="1235" spans="1:4">
      <c r="A1235" s="52">
        <f t="shared" si="58"/>
        <v>36780</v>
      </c>
      <c r="B1235" s="4">
        <v>36780</v>
      </c>
      <c r="C1235" s="12">
        <f t="shared" si="59"/>
        <v>9</v>
      </c>
      <c r="D1235" s="38">
        <f>VLOOKUP($B1235,data!$A$6:$M$15000,11)</f>
        <v>-213000</v>
      </c>
    </row>
    <row r="1236" spans="1:4">
      <c r="A1236" s="52">
        <f t="shared" si="58"/>
        <v>36781</v>
      </c>
      <c r="B1236" s="4">
        <v>36781</v>
      </c>
      <c r="C1236" s="12">
        <f t="shared" si="59"/>
        <v>9</v>
      </c>
      <c r="D1236" s="38">
        <f>VLOOKUP($B1236,data!$A$6:$M$15000,11)</f>
        <v>-99000</v>
      </c>
    </row>
    <row r="1237" spans="1:4">
      <c r="A1237" s="52">
        <f t="shared" si="58"/>
        <v>36782</v>
      </c>
      <c r="B1237" s="4">
        <v>36782</v>
      </c>
      <c r="C1237" s="12">
        <f t="shared" si="59"/>
        <v>9</v>
      </c>
      <c r="D1237" s="38">
        <f>VLOOKUP($B1237,data!$A$6:$M$15000,11)</f>
        <v>-438000</v>
      </c>
    </row>
    <row r="1238" spans="1:4">
      <c r="A1238" s="52">
        <f t="shared" si="58"/>
        <v>36783</v>
      </c>
      <c r="B1238" s="4">
        <v>36783</v>
      </c>
      <c r="C1238" s="12">
        <f t="shared" si="59"/>
        <v>9</v>
      </c>
      <c r="D1238" s="38">
        <f>VLOOKUP($B1238,data!$A$6:$M$15000,11)</f>
        <v>-577000</v>
      </c>
    </row>
    <row r="1239" spans="1:4">
      <c r="A1239" s="52">
        <f t="shared" si="58"/>
        <v>36784</v>
      </c>
      <c r="B1239" s="4">
        <v>36784</v>
      </c>
      <c r="C1239" s="12">
        <f t="shared" si="59"/>
        <v>9</v>
      </c>
      <c r="D1239" s="38">
        <f>VLOOKUP($B1239,data!$A$6:$M$15000,11)</f>
        <v>-377000</v>
      </c>
    </row>
    <row r="1240" spans="1:4">
      <c r="A1240" s="52">
        <f t="shared" si="58"/>
        <v>36785</v>
      </c>
      <c r="B1240" s="4">
        <v>36785</v>
      </c>
      <c r="C1240" s="12">
        <f t="shared" si="59"/>
        <v>9</v>
      </c>
      <c r="D1240" s="38">
        <f>VLOOKUP($B1240,data!$A$6:$M$15000,11)</f>
        <v>-11000</v>
      </c>
    </row>
    <row r="1241" spans="1:4">
      <c r="A1241" s="52">
        <f t="shared" si="58"/>
        <v>36786</v>
      </c>
      <c r="B1241" s="4">
        <v>36786</v>
      </c>
      <c r="C1241" s="12">
        <f t="shared" si="59"/>
        <v>9</v>
      </c>
      <c r="D1241" s="38">
        <f>VLOOKUP($B1241,data!$A$6:$M$15000,11)</f>
        <v>-14000</v>
      </c>
    </row>
    <row r="1242" spans="1:4">
      <c r="A1242" s="52">
        <f t="shared" si="58"/>
        <v>36787</v>
      </c>
      <c r="B1242" s="4">
        <v>36787</v>
      </c>
      <c r="C1242" s="12">
        <f t="shared" si="59"/>
        <v>9</v>
      </c>
      <c r="D1242" s="38">
        <f>VLOOKUP($B1242,data!$A$6:$M$15000,11)</f>
        <v>-403000</v>
      </c>
    </row>
    <row r="1243" spans="1:4">
      <c r="A1243" s="52">
        <f t="shared" si="58"/>
        <v>36788</v>
      </c>
      <c r="B1243" s="4">
        <v>36788</v>
      </c>
      <c r="C1243" s="12">
        <f t="shared" si="59"/>
        <v>9</v>
      </c>
      <c r="D1243" s="38">
        <f>VLOOKUP($B1243,data!$A$6:$M$15000,11)</f>
        <v>-224000</v>
      </c>
    </row>
    <row r="1244" spans="1:4">
      <c r="A1244" s="52">
        <f t="shared" si="58"/>
        <v>36789</v>
      </c>
      <c r="B1244" s="4">
        <v>36789</v>
      </c>
      <c r="C1244" s="12">
        <f t="shared" si="59"/>
        <v>9</v>
      </c>
      <c r="D1244" s="38">
        <f>VLOOKUP($B1244,data!$A$6:$M$15000,11)</f>
        <v>-162000</v>
      </c>
    </row>
    <row r="1245" spans="1:4">
      <c r="A1245" s="52">
        <f t="shared" si="58"/>
        <v>36790</v>
      </c>
      <c r="B1245" s="4">
        <v>36790</v>
      </c>
      <c r="C1245" s="12">
        <f t="shared" si="59"/>
        <v>9</v>
      </c>
      <c r="D1245" s="38">
        <f>VLOOKUP($B1245,data!$A$6:$M$15000,11)</f>
        <v>167000</v>
      </c>
    </row>
    <row r="1246" spans="1:4">
      <c r="A1246" s="52">
        <f t="shared" si="58"/>
        <v>36791</v>
      </c>
      <c r="B1246" s="4">
        <v>36791</v>
      </c>
      <c r="C1246" s="12">
        <f t="shared" si="59"/>
        <v>9</v>
      </c>
      <c r="D1246" s="38">
        <f>VLOOKUP($B1246,data!$A$6:$M$15000,11)</f>
        <v>451000</v>
      </c>
    </row>
    <row r="1247" spans="1:4">
      <c r="A1247" s="52">
        <f t="shared" si="58"/>
        <v>36792</v>
      </c>
      <c r="B1247" s="4">
        <v>36792</v>
      </c>
      <c r="C1247" s="12">
        <f t="shared" si="59"/>
        <v>9</v>
      </c>
      <c r="D1247" s="38">
        <f>VLOOKUP($B1247,data!$A$6:$M$15000,11)</f>
        <v>536000</v>
      </c>
    </row>
    <row r="1248" spans="1:4">
      <c r="A1248" s="52">
        <f t="shared" si="58"/>
        <v>36793</v>
      </c>
      <c r="B1248" s="4">
        <v>36793</v>
      </c>
      <c r="C1248" s="12">
        <f t="shared" si="59"/>
        <v>9</v>
      </c>
      <c r="D1248" s="38">
        <f>VLOOKUP($B1248,data!$A$6:$M$15000,11)</f>
        <v>483000</v>
      </c>
    </row>
    <row r="1249" spans="1:4">
      <c r="A1249" s="52">
        <f t="shared" si="58"/>
        <v>36794</v>
      </c>
      <c r="B1249" s="4">
        <v>36794</v>
      </c>
      <c r="C1249" s="12">
        <f t="shared" si="59"/>
        <v>9</v>
      </c>
      <c r="D1249" s="38">
        <f>VLOOKUP($B1249,data!$A$6:$M$15000,11)</f>
        <v>-159000</v>
      </c>
    </row>
    <row r="1250" spans="1:4">
      <c r="A1250" s="52">
        <f t="shared" si="58"/>
        <v>36795</v>
      </c>
      <c r="B1250" s="4">
        <v>36795</v>
      </c>
      <c r="C1250" s="12">
        <f t="shared" si="59"/>
        <v>9</v>
      </c>
      <c r="D1250" s="38">
        <f>VLOOKUP($B1250,data!$A$6:$M$15000,11)</f>
        <v>107000</v>
      </c>
    </row>
    <row r="1251" spans="1:4">
      <c r="A1251" s="52">
        <f t="shared" si="58"/>
        <v>36796</v>
      </c>
      <c r="B1251" s="4">
        <v>36796</v>
      </c>
      <c r="C1251" s="12">
        <f t="shared" si="59"/>
        <v>9</v>
      </c>
      <c r="D1251" s="38">
        <f>VLOOKUP($B1251,data!$A$6:$M$15000,11)</f>
        <v>27000</v>
      </c>
    </row>
    <row r="1252" spans="1:4">
      <c r="A1252" s="52">
        <f t="shared" si="58"/>
        <v>36797</v>
      </c>
      <c r="B1252" s="4">
        <v>36797</v>
      </c>
      <c r="C1252" s="12">
        <f t="shared" si="59"/>
        <v>9</v>
      </c>
      <c r="D1252" s="38">
        <f>VLOOKUP($B1252,data!$A$6:$M$15000,11)</f>
        <v>-61000</v>
      </c>
    </row>
    <row r="1253" spans="1:4">
      <c r="A1253" s="52">
        <f t="shared" si="58"/>
        <v>36798</v>
      </c>
      <c r="B1253" s="4">
        <v>36798</v>
      </c>
      <c r="C1253" s="12">
        <f t="shared" si="59"/>
        <v>9</v>
      </c>
      <c r="D1253" s="38">
        <f>VLOOKUP($B1253,data!$A$6:$M$15000,11)</f>
        <v>-21000</v>
      </c>
    </row>
    <row r="1254" spans="1:4">
      <c r="A1254" s="52">
        <f t="shared" si="58"/>
        <v>36799</v>
      </c>
      <c r="B1254" s="4">
        <v>36799</v>
      </c>
      <c r="C1254" s="12">
        <f t="shared" si="59"/>
        <v>9</v>
      </c>
      <c r="D1254" s="38">
        <f>VLOOKUP($B1254,data!$A$6:$M$15000,11)</f>
        <v>348000</v>
      </c>
    </row>
    <row r="1255" spans="1:4">
      <c r="A1255" s="52">
        <f t="shared" si="58"/>
        <v>36800</v>
      </c>
      <c r="B1255" s="4">
        <v>36800</v>
      </c>
      <c r="C1255" s="12">
        <f t="shared" si="59"/>
        <v>10</v>
      </c>
      <c r="D1255" s="38">
        <f>VLOOKUP($B1255,data!$A$6:$M$15000,11)</f>
        <v>388000</v>
      </c>
    </row>
    <row r="1256" spans="1:4">
      <c r="A1256" s="52">
        <f t="shared" si="58"/>
        <v>36801</v>
      </c>
      <c r="B1256" s="4">
        <v>36801</v>
      </c>
      <c r="C1256" s="12">
        <f t="shared" si="59"/>
        <v>10</v>
      </c>
      <c r="D1256" s="38">
        <f>VLOOKUP($B1256,data!$A$6:$M$15000,11)</f>
        <v>-124000</v>
      </c>
    </row>
    <row r="1257" spans="1:4">
      <c r="A1257" s="52">
        <f t="shared" si="58"/>
        <v>36802</v>
      </c>
      <c r="B1257" s="4">
        <v>36802</v>
      </c>
      <c r="C1257" s="12">
        <f t="shared" si="59"/>
        <v>10</v>
      </c>
      <c r="D1257" s="38">
        <f>VLOOKUP($B1257,data!$A$6:$M$15000,11)</f>
        <v>-249000</v>
      </c>
    </row>
    <row r="1258" spans="1:4">
      <c r="A1258" s="52">
        <f t="shared" si="58"/>
        <v>36803</v>
      </c>
      <c r="B1258" s="4">
        <v>36803</v>
      </c>
      <c r="C1258" s="12">
        <f t="shared" si="59"/>
        <v>10</v>
      </c>
      <c r="D1258" s="38">
        <f>VLOOKUP($B1258,data!$A$6:$M$15000,11)</f>
        <v>-185000</v>
      </c>
    </row>
    <row r="1259" spans="1:4">
      <c r="A1259" s="52">
        <f t="shared" si="58"/>
        <v>36804</v>
      </c>
      <c r="B1259" s="4">
        <v>36804</v>
      </c>
      <c r="C1259" s="12">
        <f t="shared" si="59"/>
        <v>10</v>
      </c>
      <c r="D1259" s="38">
        <f>VLOOKUP($B1259,data!$A$6:$M$15000,11)</f>
        <v>44000</v>
      </c>
    </row>
    <row r="1260" spans="1:4">
      <c r="A1260" s="52">
        <f t="shared" si="58"/>
        <v>36805</v>
      </c>
      <c r="B1260" s="4">
        <v>36805</v>
      </c>
      <c r="C1260" s="12">
        <f t="shared" si="59"/>
        <v>10</v>
      </c>
      <c r="D1260" s="38">
        <f>VLOOKUP($B1260,data!$A$6:$M$15000,11)</f>
        <v>219000</v>
      </c>
    </row>
    <row r="1261" spans="1:4">
      <c r="A1261" s="52">
        <f t="shared" si="58"/>
        <v>36806</v>
      </c>
      <c r="B1261" s="4">
        <v>36806</v>
      </c>
      <c r="C1261" s="12">
        <f t="shared" si="59"/>
        <v>10</v>
      </c>
      <c r="D1261" s="38">
        <f>VLOOKUP($B1261,data!$A$6:$M$15000,11)</f>
        <v>594000</v>
      </c>
    </row>
    <row r="1262" spans="1:4">
      <c r="A1262" s="52">
        <f t="shared" si="58"/>
        <v>36807</v>
      </c>
      <c r="B1262" s="4">
        <v>36807</v>
      </c>
      <c r="C1262" s="12">
        <f t="shared" si="59"/>
        <v>10</v>
      </c>
      <c r="D1262" s="38">
        <f>VLOOKUP($B1262,data!$A$6:$M$15000,11)</f>
        <v>436000</v>
      </c>
    </row>
    <row r="1263" spans="1:4">
      <c r="A1263" s="52">
        <f t="shared" si="58"/>
        <v>36808</v>
      </c>
      <c r="B1263" s="4">
        <v>36808</v>
      </c>
      <c r="C1263" s="12">
        <f t="shared" si="59"/>
        <v>10</v>
      </c>
      <c r="D1263" s="38">
        <f>VLOOKUP($B1263,data!$A$6:$M$15000,11)</f>
        <v>112000</v>
      </c>
    </row>
    <row r="1264" spans="1:4">
      <c r="A1264" s="52">
        <f t="shared" si="58"/>
        <v>36809</v>
      </c>
      <c r="B1264" s="4">
        <v>36809</v>
      </c>
      <c r="C1264" s="12">
        <f t="shared" si="59"/>
        <v>10</v>
      </c>
      <c r="D1264" s="38">
        <f>VLOOKUP($B1264,data!$A$6:$M$15000,11)</f>
        <v>297000</v>
      </c>
    </row>
    <row r="1265" spans="1:4">
      <c r="A1265" s="52">
        <f t="shared" si="58"/>
        <v>36810</v>
      </c>
      <c r="B1265" s="4">
        <v>36810</v>
      </c>
      <c r="C1265" s="12">
        <f t="shared" si="59"/>
        <v>10</v>
      </c>
      <c r="D1265" s="38">
        <f>VLOOKUP($B1265,data!$A$6:$M$15000,11)</f>
        <v>68000</v>
      </c>
    </row>
    <row r="1266" spans="1:4">
      <c r="A1266" s="52">
        <f t="shared" si="58"/>
        <v>36811</v>
      </c>
      <c r="B1266" s="4">
        <v>36811</v>
      </c>
      <c r="C1266" s="12">
        <f t="shared" si="59"/>
        <v>10</v>
      </c>
      <c r="D1266" s="38">
        <f>VLOOKUP($B1266,data!$A$6:$M$15000,11)</f>
        <v>56000</v>
      </c>
    </row>
    <row r="1267" spans="1:4">
      <c r="A1267" s="52">
        <f t="shared" si="58"/>
        <v>36812</v>
      </c>
      <c r="B1267" s="4">
        <v>36812</v>
      </c>
      <c r="C1267" s="12">
        <f t="shared" si="59"/>
        <v>10</v>
      </c>
      <c r="D1267" s="38">
        <f>VLOOKUP($B1267,data!$A$6:$M$15000,11)</f>
        <v>283000</v>
      </c>
    </row>
    <row r="1268" spans="1:4">
      <c r="A1268" s="52">
        <f t="shared" si="58"/>
        <v>36813</v>
      </c>
      <c r="B1268" s="4">
        <v>36813</v>
      </c>
      <c r="C1268" s="12">
        <f t="shared" si="59"/>
        <v>10</v>
      </c>
      <c r="D1268" s="38">
        <f>VLOOKUP($B1268,data!$A$6:$M$15000,11)</f>
        <v>313000</v>
      </c>
    </row>
    <row r="1269" spans="1:4">
      <c r="A1269" s="52">
        <f t="shared" si="58"/>
        <v>36814</v>
      </c>
      <c r="B1269" s="4">
        <v>36814</v>
      </c>
      <c r="C1269" s="12">
        <f t="shared" si="59"/>
        <v>10</v>
      </c>
      <c r="D1269" s="38">
        <f>VLOOKUP($B1269,data!$A$6:$M$15000,11)</f>
        <v>572000</v>
      </c>
    </row>
    <row r="1270" spans="1:4">
      <c r="A1270" s="52">
        <f t="shared" si="58"/>
        <v>36815</v>
      </c>
      <c r="B1270" s="4">
        <v>36815</v>
      </c>
      <c r="C1270" s="12">
        <f t="shared" si="59"/>
        <v>10</v>
      </c>
      <c r="D1270" s="38">
        <f>VLOOKUP($B1270,data!$A$6:$M$15000,11)</f>
        <v>57000</v>
      </c>
    </row>
    <row r="1271" spans="1:4">
      <c r="A1271" s="52">
        <f t="shared" si="58"/>
        <v>36816</v>
      </c>
      <c r="B1271" s="4">
        <v>36816</v>
      </c>
      <c r="C1271" s="12">
        <f t="shared" si="59"/>
        <v>10</v>
      </c>
      <c r="D1271" s="38">
        <f>VLOOKUP($B1271,data!$A$6:$M$15000,11)</f>
        <v>188000</v>
      </c>
    </row>
    <row r="1272" spans="1:4">
      <c r="A1272" s="52">
        <f t="shared" si="58"/>
        <v>36817</v>
      </c>
      <c r="B1272" s="4">
        <v>36817</v>
      </c>
      <c r="C1272" s="12">
        <f t="shared" si="59"/>
        <v>10</v>
      </c>
      <c r="D1272" s="38">
        <f>VLOOKUP($B1272,data!$A$6:$M$15000,11)</f>
        <v>-30000</v>
      </c>
    </row>
    <row r="1273" spans="1:4">
      <c r="A1273" s="52">
        <f t="shared" si="58"/>
        <v>36818</v>
      </c>
      <c r="B1273" s="4">
        <v>36818</v>
      </c>
      <c r="C1273" s="12">
        <f t="shared" si="59"/>
        <v>10</v>
      </c>
      <c r="D1273" s="38">
        <f>VLOOKUP($B1273,data!$A$6:$M$15000,11)</f>
        <v>37000</v>
      </c>
    </row>
    <row r="1274" spans="1:4">
      <c r="A1274" s="52">
        <f t="shared" si="58"/>
        <v>36819</v>
      </c>
      <c r="B1274" s="4">
        <v>36819</v>
      </c>
      <c r="C1274" s="12">
        <f t="shared" si="59"/>
        <v>10</v>
      </c>
      <c r="D1274" s="38">
        <f>VLOOKUP($B1274,data!$A$6:$M$15000,11)</f>
        <v>361000</v>
      </c>
    </row>
    <row r="1275" spans="1:4">
      <c r="A1275" s="52">
        <f t="shared" si="58"/>
        <v>36820</v>
      </c>
      <c r="B1275" s="4">
        <v>36820</v>
      </c>
      <c r="C1275" s="12">
        <f t="shared" si="59"/>
        <v>10</v>
      </c>
      <c r="D1275" s="38">
        <f>VLOOKUP($B1275,data!$A$6:$M$15000,11)</f>
        <v>744000</v>
      </c>
    </row>
    <row r="1276" spans="1:4">
      <c r="A1276" s="52">
        <f t="shared" si="58"/>
        <v>36821</v>
      </c>
      <c r="B1276" s="4">
        <v>36821</v>
      </c>
      <c r="C1276" s="12">
        <f t="shared" si="59"/>
        <v>10</v>
      </c>
      <c r="D1276" s="38">
        <f>VLOOKUP($B1276,data!$A$6:$M$15000,11)</f>
        <v>758000</v>
      </c>
    </row>
    <row r="1277" spans="1:4">
      <c r="A1277" s="52">
        <f t="shared" si="58"/>
        <v>36822</v>
      </c>
      <c r="B1277" s="4">
        <v>36822</v>
      </c>
      <c r="C1277" s="12">
        <f t="shared" si="59"/>
        <v>10</v>
      </c>
      <c r="D1277" s="38">
        <f>VLOOKUP($B1277,data!$A$6:$M$15000,11)</f>
        <v>439000</v>
      </c>
    </row>
    <row r="1278" spans="1:4">
      <c r="A1278" s="52">
        <f t="shared" si="58"/>
        <v>36823</v>
      </c>
      <c r="B1278" s="4">
        <v>36823</v>
      </c>
      <c r="C1278" s="12">
        <f t="shared" si="59"/>
        <v>10</v>
      </c>
      <c r="D1278" s="38">
        <f>VLOOKUP($B1278,data!$A$6:$M$15000,11)</f>
        <v>470000</v>
      </c>
    </row>
    <row r="1279" spans="1:4">
      <c r="A1279" s="52">
        <f t="shared" si="58"/>
        <v>36824</v>
      </c>
      <c r="B1279" s="4">
        <v>36824</v>
      </c>
      <c r="C1279" s="12">
        <f t="shared" si="59"/>
        <v>10</v>
      </c>
      <c r="D1279" s="38">
        <f>VLOOKUP($B1279,data!$A$6:$M$15000,11)</f>
        <v>316000</v>
      </c>
    </row>
    <row r="1280" spans="1:4">
      <c r="A1280" s="52">
        <f t="shared" si="58"/>
        <v>36825</v>
      </c>
      <c r="B1280" s="4">
        <v>36825</v>
      </c>
      <c r="C1280" s="12">
        <f t="shared" si="59"/>
        <v>10</v>
      </c>
      <c r="D1280" s="38">
        <f>VLOOKUP($B1280,data!$A$6:$M$15000,11)</f>
        <v>314000</v>
      </c>
    </row>
    <row r="1281" spans="1:4">
      <c r="A1281" s="52">
        <f t="shared" si="58"/>
        <v>36826</v>
      </c>
      <c r="B1281" s="4">
        <v>36826</v>
      </c>
      <c r="C1281" s="12">
        <f t="shared" si="59"/>
        <v>10</v>
      </c>
      <c r="D1281" s="38">
        <f>VLOOKUP($B1281,data!$A$6:$M$15000,11)</f>
        <v>384000</v>
      </c>
    </row>
    <row r="1282" spans="1:4">
      <c r="A1282" s="52">
        <f t="shared" si="58"/>
        <v>36827</v>
      </c>
      <c r="B1282" s="4">
        <v>36827</v>
      </c>
      <c r="C1282" s="12">
        <f t="shared" si="59"/>
        <v>10</v>
      </c>
      <c r="D1282" s="38">
        <f>VLOOKUP($B1282,data!$A$6:$M$15000,11)</f>
        <v>613000</v>
      </c>
    </row>
    <row r="1283" spans="1:4">
      <c r="A1283" s="52">
        <f t="shared" si="58"/>
        <v>36828</v>
      </c>
      <c r="B1283" s="4">
        <v>36828</v>
      </c>
      <c r="C1283" s="12">
        <f t="shared" si="59"/>
        <v>10</v>
      </c>
      <c r="D1283" s="38">
        <f>VLOOKUP($B1283,data!$A$6:$M$15000,11)</f>
        <v>738000</v>
      </c>
    </row>
    <row r="1284" spans="1:4">
      <c r="A1284" s="52">
        <f t="shared" si="58"/>
        <v>36829</v>
      </c>
      <c r="B1284" s="4">
        <v>36829</v>
      </c>
      <c r="C1284" s="12">
        <f t="shared" si="59"/>
        <v>10</v>
      </c>
      <c r="D1284" s="38">
        <f>VLOOKUP($B1284,data!$A$6:$M$15000,11)</f>
        <v>1000</v>
      </c>
    </row>
    <row r="1285" spans="1:4">
      <c r="A1285" s="52">
        <f t="shared" si="58"/>
        <v>36830</v>
      </c>
      <c r="B1285" s="4">
        <v>36830</v>
      </c>
      <c r="C1285" s="12">
        <f t="shared" si="59"/>
        <v>10</v>
      </c>
      <c r="D1285" s="38">
        <f>VLOOKUP($B1285,data!$A$6:$M$15000,11)</f>
        <v>-310000</v>
      </c>
    </row>
    <row r="1286" spans="1:4">
      <c r="A1286" s="52">
        <f t="shared" si="58"/>
        <v>36831</v>
      </c>
      <c r="B1286" s="4">
        <v>36831</v>
      </c>
      <c r="C1286" s="12">
        <f t="shared" si="59"/>
        <v>11</v>
      </c>
      <c r="D1286" s="38">
        <f>VLOOKUP($B1286,data!$A$6:$M$15000,11)</f>
        <v>-456000</v>
      </c>
    </row>
    <row r="1287" spans="1:4">
      <c r="A1287" s="52">
        <f t="shared" ref="A1287:A1346" si="60">B1287</f>
        <v>36832</v>
      </c>
      <c r="B1287" s="4">
        <v>36832</v>
      </c>
      <c r="C1287" s="12">
        <f t="shared" ref="C1287:C1351" si="61">IF(B1287&lt;&gt;"",MONTH(B1287),0)</f>
        <v>11</v>
      </c>
      <c r="D1287" s="38">
        <f>VLOOKUP($B1287,data!$A$6:$M$15000,11)</f>
        <v>-225000</v>
      </c>
    </row>
    <row r="1288" spans="1:4">
      <c r="A1288" s="52">
        <f t="shared" si="60"/>
        <v>36833</v>
      </c>
      <c r="B1288" s="4">
        <v>36833</v>
      </c>
      <c r="C1288" s="12">
        <f t="shared" si="61"/>
        <v>11</v>
      </c>
      <c r="D1288" s="38">
        <f>VLOOKUP($B1288,data!$A$6:$M$15000,11)</f>
        <v>-87000</v>
      </c>
    </row>
    <row r="1289" spans="1:4">
      <c r="A1289" s="52">
        <f t="shared" si="60"/>
        <v>36834</v>
      </c>
      <c r="B1289" s="4">
        <v>36834</v>
      </c>
      <c r="C1289" s="12">
        <f t="shared" si="61"/>
        <v>11</v>
      </c>
      <c r="D1289" s="38">
        <f>VLOOKUP($B1289,data!$A$6:$M$15000,11)</f>
        <v>361000</v>
      </c>
    </row>
    <row r="1290" spans="1:4">
      <c r="A1290" s="52">
        <f t="shared" si="60"/>
        <v>36835</v>
      </c>
      <c r="B1290" s="4">
        <v>36835</v>
      </c>
      <c r="C1290" s="12">
        <f t="shared" si="61"/>
        <v>11</v>
      </c>
      <c r="D1290" s="38">
        <f>VLOOKUP($B1290,data!$A$6:$M$15000,11)</f>
        <v>46000</v>
      </c>
    </row>
    <row r="1291" spans="1:4">
      <c r="A1291" s="52">
        <f t="shared" si="60"/>
        <v>36836</v>
      </c>
      <c r="B1291" s="4">
        <v>36836</v>
      </c>
      <c r="C1291" s="12">
        <f t="shared" si="61"/>
        <v>11</v>
      </c>
      <c r="D1291" s="38">
        <f>VLOOKUP($B1291,data!$A$6:$M$15000,11)</f>
        <v>-372000</v>
      </c>
    </row>
    <row r="1292" spans="1:4">
      <c r="A1292" s="52">
        <f t="shared" si="60"/>
        <v>36837</v>
      </c>
      <c r="B1292" s="4">
        <v>36837</v>
      </c>
      <c r="C1292" s="12">
        <f t="shared" si="61"/>
        <v>11</v>
      </c>
      <c r="D1292" s="38">
        <f>VLOOKUP($B1292,data!$A$6:$M$15000,11)</f>
        <v>-789000</v>
      </c>
    </row>
    <row r="1293" spans="1:4">
      <c r="A1293" s="52">
        <f t="shared" si="60"/>
        <v>36838</v>
      </c>
      <c r="B1293" s="4">
        <v>36838</v>
      </c>
      <c r="C1293" s="12">
        <f t="shared" si="61"/>
        <v>11</v>
      </c>
      <c r="D1293" s="38">
        <f>VLOOKUP($B1293,data!$A$6:$M$15000,11)</f>
        <v>-1008000</v>
      </c>
    </row>
    <row r="1294" spans="1:4">
      <c r="A1294" s="52">
        <f t="shared" si="60"/>
        <v>36839</v>
      </c>
      <c r="B1294" s="4">
        <v>36839</v>
      </c>
      <c r="C1294" s="12">
        <f t="shared" si="61"/>
        <v>11</v>
      </c>
      <c r="D1294" s="38">
        <f>VLOOKUP($B1294,data!$A$6:$M$15000,11)</f>
        <v>-951000</v>
      </c>
    </row>
    <row r="1295" spans="1:4">
      <c r="A1295" s="52">
        <f t="shared" si="60"/>
        <v>36840</v>
      </c>
      <c r="B1295" s="4">
        <v>36840</v>
      </c>
      <c r="C1295" s="12">
        <f t="shared" si="61"/>
        <v>11</v>
      </c>
      <c r="D1295" s="38">
        <f>VLOOKUP($B1295,data!$A$6:$M$15000,11)</f>
        <v>-1220000</v>
      </c>
    </row>
    <row r="1296" spans="1:4">
      <c r="A1296" s="52">
        <f t="shared" si="60"/>
        <v>36841</v>
      </c>
      <c r="B1296" s="4">
        <v>36841</v>
      </c>
      <c r="C1296" s="12">
        <f t="shared" si="61"/>
        <v>11</v>
      </c>
      <c r="D1296" s="38">
        <f>VLOOKUP($B1296,data!$A$6:$M$15000,11)</f>
        <v>-617000</v>
      </c>
    </row>
    <row r="1297" spans="1:4">
      <c r="A1297" s="52">
        <f t="shared" si="60"/>
        <v>36842</v>
      </c>
      <c r="B1297" s="4">
        <v>36842</v>
      </c>
      <c r="C1297" s="12">
        <f t="shared" si="61"/>
        <v>11</v>
      </c>
      <c r="D1297" s="38">
        <f>VLOOKUP($B1297,data!$A$6:$M$15000,11)</f>
        <v>-804000</v>
      </c>
    </row>
    <row r="1298" spans="1:4">
      <c r="A1298" s="52">
        <f t="shared" si="60"/>
        <v>36843</v>
      </c>
      <c r="B1298" s="4">
        <v>36843</v>
      </c>
      <c r="C1298" s="12">
        <f t="shared" si="61"/>
        <v>11</v>
      </c>
      <c r="D1298" s="38">
        <f>VLOOKUP($B1298,data!$A$6:$M$15000,11)</f>
        <v>-1436000</v>
      </c>
    </row>
    <row r="1299" spans="1:4">
      <c r="A1299" s="52">
        <f t="shared" si="60"/>
        <v>36844</v>
      </c>
      <c r="B1299" s="4">
        <v>36844</v>
      </c>
      <c r="C1299" s="12">
        <f t="shared" si="61"/>
        <v>11</v>
      </c>
      <c r="D1299" s="38">
        <f>VLOOKUP($B1299,data!$A$6:$M$15000,11)</f>
        <v>-1729000</v>
      </c>
    </row>
    <row r="1300" spans="1:4">
      <c r="A1300" s="52">
        <f t="shared" si="60"/>
        <v>36845</v>
      </c>
      <c r="B1300" s="4">
        <v>36845</v>
      </c>
      <c r="C1300" s="12">
        <f t="shared" si="61"/>
        <v>11</v>
      </c>
      <c r="D1300" s="38">
        <f>VLOOKUP($B1300,data!$A$6:$M$15000,11)</f>
        <v>-1686000</v>
      </c>
    </row>
    <row r="1301" spans="1:4">
      <c r="A1301" s="52">
        <f t="shared" si="60"/>
        <v>36846</v>
      </c>
      <c r="B1301" s="4">
        <v>36846</v>
      </c>
      <c r="C1301" s="12">
        <f t="shared" si="61"/>
        <v>11</v>
      </c>
      <c r="D1301" s="38">
        <f>VLOOKUP($B1301,data!$A$6:$M$15000,11)</f>
        <v>-1453000</v>
      </c>
    </row>
    <row r="1302" spans="1:4">
      <c r="A1302" s="52">
        <f t="shared" si="60"/>
        <v>36847</v>
      </c>
      <c r="B1302" s="4">
        <v>36847</v>
      </c>
      <c r="C1302" s="12">
        <f t="shared" si="61"/>
        <v>11</v>
      </c>
      <c r="D1302" s="38">
        <f>VLOOKUP($B1302,data!$A$6:$M$15000,11)</f>
        <v>-1051000</v>
      </c>
    </row>
    <row r="1303" spans="1:4">
      <c r="A1303" s="52">
        <f t="shared" si="60"/>
        <v>36848</v>
      </c>
      <c r="B1303" s="4">
        <v>36848</v>
      </c>
      <c r="C1303" s="12">
        <f t="shared" si="61"/>
        <v>11</v>
      </c>
      <c r="D1303" s="38">
        <f>VLOOKUP($B1303,data!$A$6:$M$15000,11)</f>
        <v>-909000</v>
      </c>
    </row>
    <row r="1304" spans="1:4">
      <c r="A1304" s="52">
        <f t="shared" si="60"/>
        <v>36849</v>
      </c>
      <c r="B1304" s="4">
        <v>36849</v>
      </c>
      <c r="C1304" s="12">
        <f t="shared" si="61"/>
        <v>11</v>
      </c>
      <c r="D1304" s="38">
        <f>VLOOKUP($B1304,data!$A$6:$M$15000,11)</f>
        <v>-534000</v>
      </c>
    </row>
    <row r="1305" spans="1:4">
      <c r="A1305" s="52">
        <f t="shared" si="60"/>
        <v>36850</v>
      </c>
      <c r="B1305" s="4">
        <v>36850</v>
      </c>
      <c r="C1305" s="12">
        <f t="shared" si="61"/>
        <v>11</v>
      </c>
      <c r="D1305" s="38">
        <f>VLOOKUP($B1305,data!$A$6:$M$15000,11)</f>
        <v>-606000</v>
      </c>
    </row>
    <row r="1306" spans="1:4">
      <c r="A1306" s="52">
        <f t="shared" si="60"/>
        <v>36851</v>
      </c>
      <c r="B1306" s="4">
        <v>36851</v>
      </c>
      <c r="C1306" s="12">
        <f t="shared" si="61"/>
        <v>11</v>
      </c>
      <c r="D1306" s="38">
        <f>VLOOKUP($B1306,data!$A$6:$M$15000,11)</f>
        <v>-350000</v>
      </c>
    </row>
    <row r="1307" spans="1:4">
      <c r="A1307" s="52">
        <f t="shared" si="60"/>
        <v>36852</v>
      </c>
      <c r="B1307" s="4">
        <v>36852</v>
      </c>
      <c r="C1307" s="12">
        <f t="shared" si="61"/>
        <v>11</v>
      </c>
      <c r="D1307" s="38">
        <f>VLOOKUP($B1307,data!$A$6:$M$15000,11)</f>
        <v>-95000</v>
      </c>
    </row>
    <row r="1308" spans="1:4">
      <c r="A1308" s="52">
        <f t="shared" si="60"/>
        <v>36853</v>
      </c>
      <c r="B1308" s="4">
        <v>36853</v>
      </c>
      <c r="C1308" s="12">
        <f t="shared" si="61"/>
        <v>11</v>
      </c>
      <c r="D1308" s="38">
        <f>VLOOKUP($B1308,data!$A$6:$M$15000,11)</f>
        <v>219000</v>
      </c>
    </row>
    <row r="1309" spans="1:4">
      <c r="A1309" s="52">
        <f t="shared" si="60"/>
        <v>36854</v>
      </c>
      <c r="B1309" s="4">
        <v>36854</v>
      </c>
      <c r="C1309" s="12">
        <f t="shared" si="61"/>
        <v>11</v>
      </c>
      <c r="D1309" s="38">
        <f>VLOOKUP($B1309,data!$A$6:$M$15000,11)</f>
        <v>494000</v>
      </c>
    </row>
    <row r="1310" spans="1:4">
      <c r="A1310" s="52">
        <f t="shared" si="60"/>
        <v>36855</v>
      </c>
      <c r="B1310" s="4">
        <v>36855</v>
      </c>
      <c r="C1310" s="12">
        <f t="shared" si="61"/>
        <v>11</v>
      </c>
      <c r="D1310" s="38">
        <f>VLOOKUP($B1310,data!$A$6:$M$15000,11)</f>
        <v>545000</v>
      </c>
    </row>
    <row r="1311" spans="1:4">
      <c r="A1311" s="52">
        <f t="shared" si="60"/>
        <v>36856</v>
      </c>
      <c r="B1311" s="4">
        <v>36856</v>
      </c>
      <c r="C1311" s="12">
        <f t="shared" si="61"/>
        <v>11</v>
      </c>
      <c r="D1311" s="38">
        <f>VLOOKUP($B1311,data!$A$6:$M$15000,11)</f>
        <v>554000</v>
      </c>
    </row>
    <row r="1312" spans="1:4">
      <c r="A1312" s="52">
        <f t="shared" si="60"/>
        <v>36857</v>
      </c>
      <c r="B1312" s="4">
        <v>36857</v>
      </c>
      <c r="C1312" s="12">
        <f t="shared" si="61"/>
        <v>11</v>
      </c>
      <c r="D1312" s="38">
        <f>VLOOKUP($B1312,data!$A$6:$M$15000,11)</f>
        <v>-75000</v>
      </c>
    </row>
    <row r="1313" spans="1:4">
      <c r="A1313" s="52">
        <f t="shared" si="60"/>
        <v>36858</v>
      </c>
      <c r="B1313" s="4">
        <v>36858</v>
      </c>
      <c r="C1313" s="12">
        <f t="shared" si="61"/>
        <v>11</v>
      </c>
      <c r="D1313" s="38">
        <f>VLOOKUP($B1313,data!$A$6:$M$15000,11)</f>
        <v>-15000</v>
      </c>
    </row>
    <row r="1314" spans="1:4">
      <c r="A1314" s="52">
        <f t="shared" si="60"/>
        <v>36859</v>
      </c>
      <c r="B1314" s="4">
        <v>36859</v>
      </c>
      <c r="C1314" s="12">
        <f t="shared" si="61"/>
        <v>11</v>
      </c>
      <c r="D1314" s="38">
        <f>VLOOKUP($B1314,data!$A$6:$M$15000,11)</f>
        <v>-253000</v>
      </c>
    </row>
    <row r="1315" spans="1:4">
      <c r="A1315" s="52">
        <f t="shared" si="60"/>
        <v>36860</v>
      </c>
      <c r="B1315" s="4">
        <v>36860</v>
      </c>
      <c r="C1315" s="12">
        <f t="shared" si="61"/>
        <v>11</v>
      </c>
      <c r="D1315" s="38">
        <f>VLOOKUP($B1315,data!$A$6:$M$15000,11)</f>
        <v>-251000</v>
      </c>
    </row>
    <row r="1316" spans="1:4">
      <c r="A1316" s="52">
        <f t="shared" si="60"/>
        <v>36861</v>
      </c>
      <c r="B1316" s="4">
        <v>36861</v>
      </c>
      <c r="C1316" s="12">
        <f t="shared" si="61"/>
        <v>12</v>
      </c>
      <c r="D1316" s="38">
        <f>VLOOKUP($B1316,data!$A$6:$M$15000,11)</f>
        <v>78000</v>
      </c>
    </row>
    <row r="1317" spans="1:4">
      <c r="A1317" s="52">
        <f t="shared" si="60"/>
        <v>36862</v>
      </c>
      <c r="B1317" s="4">
        <v>36862</v>
      </c>
      <c r="C1317" s="12">
        <f t="shared" si="61"/>
        <v>12</v>
      </c>
      <c r="D1317" s="38">
        <f>VLOOKUP($B1317,data!$A$6:$M$15000,11)</f>
        <v>526000</v>
      </c>
    </row>
    <row r="1318" spans="1:4">
      <c r="A1318" s="52">
        <f t="shared" si="60"/>
        <v>36863</v>
      </c>
      <c r="B1318" s="4">
        <v>36863</v>
      </c>
      <c r="C1318" s="12">
        <f t="shared" si="61"/>
        <v>12</v>
      </c>
      <c r="D1318" s="38">
        <f>VLOOKUP($B1318,data!$A$6:$M$15000,11)</f>
        <v>447000</v>
      </c>
    </row>
    <row r="1319" spans="1:4">
      <c r="A1319" s="52">
        <f t="shared" si="60"/>
        <v>36864</v>
      </c>
      <c r="B1319" s="4">
        <v>36864</v>
      </c>
      <c r="C1319" s="12">
        <f t="shared" si="61"/>
        <v>12</v>
      </c>
      <c r="D1319" s="38">
        <f>VLOOKUP($B1319,data!$A$6:$M$15000,11)</f>
        <v>-100000</v>
      </c>
    </row>
    <row r="1320" spans="1:4">
      <c r="A1320" s="52">
        <f t="shared" si="60"/>
        <v>36865</v>
      </c>
      <c r="B1320" s="4">
        <v>36865</v>
      </c>
      <c r="C1320" s="12">
        <f t="shared" si="61"/>
        <v>12</v>
      </c>
      <c r="D1320" s="38">
        <f>VLOOKUP($B1320,data!$A$6:$M$15000,11)</f>
        <v>152000</v>
      </c>
    </row>
    <row r="1321" spans="1:4">
      <c r="A1321" s="52">
        <f t="shared" si="60"/>
        <v>36866</v>
      </c>
      <c r="B1321" s="4">
        <v>36866</v>
      </c>
      <c r="C1321" s="12">
        <f t="shared" si="61"/>
        <v>12</v>
      </c>
      <c r="D1321" s="38">
        <f>VLOOKUP($B1321,data!$A$6:$M$15000,11)</f>
        <v>-191000</v>
      </c>
    </row>
    <row r="1322" spans="1:4">
      <c r="A1322" s="52">
        <f t="shared" si="60"/>
        <v>36867</v>
      </c>
      <c r="B1322" s="4">
        <v>36867</v>
      </c>
      <c r="C1322" s="12">
        <f t="shared" si="61"/>
        <v>12</v>
      </c>
      <c r="D1322" s="38">
        <f>VLOOKUP($B1322,data!$A$6:$M$15000,11)</f>
        <v>-146000</v>
      </c>
    </row>
    <row r="1323" spans="1:4">
      <c r="A1323" s="52">
        <f t="shared" si="60"/>
        <v>36868</v>
      </c>
      <c r="B1323" s="4">
        <v>36868</v>
      </c>
      <c r="C1323" s="12">
        <f t="shared" si="61"/>
        <v>12</v>
      </c>
      <c r="D1323" s="38">
        <f>VLOOKUP($B1323,data!$A$6:$M$15000,11)</f>
        <v>63000</v>
      </c>
    </row>
    <row r="1324" spans="1:4">
      <c r="A1324" s="52">
        <f t="shared" si="60"/>
        <v>36869</v>
      </c>
      <c r="B1324" s="4">
        <v>36869</v>
      </c>
      <c r="C1324" s="12">
        <f t="shared" si="61"/>
        <v>12</v>
      </c>
      <c r="D1324" s="38">
        <f>VLOOKUP($B1324,data!$A$6:$M$15000,11)</f>
        <v>527000</v>
      </c>
    </row>
    <row r="1325" spans="1:4">
      <c r="A1325" s="52">
        <f t="shared" si="60"/>
        <v>36870</v>
      </c>
      <c r="B1325" s="4">
        <v>36870</v>
      </c>
      <c r="C1325" s="12">
        <f t="shared" si="61"/>
        <v>12</v>
      </c>
      <c r="D1325" s="38">
        <f>VLOOKUP($B1325,data!$A$6:$M$15000,11)</f>
        <v>490000</v>
      </c>
    </row>
    <row r="1326" spans="1:4">
      <c r="A1326" s="52">
        <f t="shared" si="60"/>
        <v>36871</v>
      </c>
      <c r="B1326" s="4">
        <v>36871</v>
      </c>
      <c r="C1326" s="12">
        <f t="shared" si="61"/>
        <v>12</v>
      </c>
      <c r="D1326" s="38">
        <f>VLOOKUP($B1326,data!$A$6:$M$15000,11)</f>
        <v>-382000</v>
      </c>
    </row>
    <row r="1327" spans="1:4">
      <c r="A1327" s="52">
        <f t="shared" si="60"/>
        <v>36872</v>
      </c>
      <c r="B1327" s="4">
        <v>36872</v>
      </c>
      <c r="C1327" s="12">
        <f t="shared" si="61"/>
        <v>12</v>
      </c>
      <c r="D1327" s="38">
        <f>VLOOKUP($B1327,data!$A$6:$M$15000,11)</f>
        <v>-119000</v>
      </c>
    </row>
    <row r="1328" spans="1:4">
      <c r="A1328" s="52">
        <f t="shared" si="60"/>
        <v>36873</v>
      </c>
      <c r="B1328" s="4">
        <v>36873</v>
      </c>
      <c r="C1328" s="12">
        <f t="shared" si="61"/>
        <v>12</v>
      </c>
      <c r="D1328" s="38">
        <f>VLOOKUP($B1328,data!$A$6:$M$15000,11)</f>
        <v>-731000</v>
      </c>
    </row>
    <row r="1329" spans="1:4">
      <c r="A1329" s="52">
        <f t="shared" si="60"/>
        <v>36874</v>
      </c>
      <c r="B1329" s="4">
        <v>36874</v>
      </c>
      <c r="C1329" s="12">
        <f t="shared" si="61"/>
        <v>12</v>
      </c>
      <c r="D1329" s="38">
        <f>VLOOKUP($B1329,data!$A$6:$M$15000,11)</f>
        <v>-590000</v>
      </c>
    </row>
    <row r="1330" spans="1:4">
      <c r="A1330" s="52">
        <f t="shared" si="60"/>
        <v>36875</v>
      </c>
      <c r="B1330" s="4">
        <v>36875</v>
      </c>
      <c r="C1330" s="12">
        <f t="shared" si="61"/>
        <v>12</v>
      </c>
      <c r="D1330" s="38">
        <f>VLOOKUP($B1330,data!$A$6:$M$15000,11)</f>
        <v>-446000</v>
      </c>
    </row>
    <row r="1331" spans="1:4">
      <c r="A1331" s="52">
        <f t="shared" si="60"/>
        <v>36876</v>
      </c>
      <c r="B1331" s="4">
        <v>36876</v>
      </c>
      <c r="C1331" s="12">
        <f t="shared" si="61"/>
        <v>12</v>
      </c>
      <c r="D1331" s="38">
        <f>VLOOKUP($B1331,data!$A$6:$M$15000,11)</f>
        <v>-102000</v>
      </c>
    </row>
    <row r="1332" spans="1:4">
      <c r="A1332" s="52">
        <f t="shared" si="60"/>
        <v>36877</v>
      </c>
      <c r="B1332" s="4">
        <v>36877</v>
      </c>
      <c r="C1332" s="12">
        <f t="shared" si="61"/>
        <v>12</v>
      </c>
      <c r="D1332" s="38">
        <f>VLOOKUP($B1332,data!$A$6:$M$15000,11)</f>
        <v>155000</v>
      </c>
    </row>
    <row r="1333" spans="1:4">
      <c r="A1333" s="52">
        <f t="shared" si="60"/>
        <v>36878</v>
      </c>
      <c r="B1333" s="4">
        <v>36878</v>
      </c>
      <c r="C1333" s="12">
        <f t="shared" si="61"/>
        <v>12</v>
      </c>
      <c r="D1333" s="38">
        <f>VLOOKUP($B1333,data!$A$6:$M$15000,11)</f>
        <v>-396000</v>
      </c>
    </row>
    <row r="1334" spans="1:4">
      <c r="A1334" s="52">
        <f t="shared" si="60"/>
        <v>36879</v>
      </c>
      <c r="B1334" s="4">
        <v>36879</v>
      </c>
      <c r="C1334" s="12">
        <f t="shared" si="61"/>
        <v>12</v>
      </c>
      <c r="D1334" s="38">
        <f>VLOOKUP($B1334,data!$A$6:$M$15000,11)</f>
        <v>-587000</v>
      </c>
    </row>
    <row r="1335" spans="1:4">
      <c r="A1335" s="52">
        <f t="shared" si="60"/>
        <v>36880</v>
      </c>
      <c r="B1335" s="4">
        <v>36880</v>
      </c>
      <c r="C1335" s="12">
        <f t="shared" si="61"/>
        <v>12</v>
      </c>
      <c r="D1335" s="38">
        <f>VLOOKUP($B1335,data!$A$6:$M$15000,11)</f>
        <v>-520000</v>
      </c>
    </row>
    <row r="1336" spans="1:4">
      <c r="A1336" s="52">
        <f t="shared" si="60"/>
        <v>36881</v>
      </c>
      <c r="B1336" s="4">
        <v>36881</v>
      </c>
      <c r="C1336" s="12">
        <f t="shared" si="61"/>
        <v>12</v>
      </c>
      <c r="D1336" s="38">
        <f>VLOOKUP($B1336,data!$A$6:$M$15000,11)</f>
        <v>-613000</v>
      </c>
    </row>
    <row r="1337" spans="1:4">
      <c r="A1337" s="52">
        <f t="shared" si="60"/>
        <v>36882</v>
      </c>
      <c r="B1337" s="4">
        <v>36882</v>
      </c>
      <c r="C1337" s="12">
        <f t="shared" si="61"/>
        <v>12</v>
      </c>
      <c r="D1337" s="38">
        <f>VLOOKUP($B1337,data!$A$6:$M$15000,11)</f>
        <v>-249000</v>
      </c>
    </row>
    <row r="1338" spans="1:4">
      <c r="A1338" s="52">
        <f t="shared" si="60"/>
        <v>36883</v>
      </c>
      <c r="B1338" s="4">
        <v>36883</v>
      </c>
      <c r="C1338" s="12">
        <f t="shared" si="61"/>
        <v>12</v>
      </c>
      <c r="D1338" s="38">
        <f>VLOOKUP($B1338,data!$A$6:$M$15000,11)</f>
        <v>183000</v>
      </c>
    </row>
    <row r="1339" spans="1:4">
      <c r="A1339" s="52">
        <f t="shared" si="60"/>
        <v>36884</v>
      </c>
      <c r="B1339" s="4">
        <v>36884</v>
      </c>
      <c r="C1339" s="12">
        <f t="shared" si="61"/>
        <v>12</v>
      </c>
      <c r="D1339" s="38">
        <f>VLOOKUP($B1339,data!$A$6:$M$15000,11)</f>
        <v>369000</v>
      </c>
    </row>
    <row r="1340" spans="1:4">
      <c r="A1340" s="52">
        <f t="shared" si="60"/>
        <v>36885</v>
      </c>
      <c r="B1340" s="4">
        <v>36885</v>
      </c>
      <c r="C1340" s="12">
        <f t="shared" si="61"/>
        <v>12</v>
      </c>
      <c r="D1340" s="38">
        <f>VLOOKUP($B1340,data!$A$6:$M$15000,11)</f>
        <v>659000</v>
      </c>
    </row>
    <row r="1341" spans="1:4">
      <c r="A1341" s="52">
        <f t="shared" si="60"/>
        <v>36886</v>
      </c>
      <c r="B1341" s="4">
        <v>36886</v>
      </c>
      <c r="C1341" s="12">
        <f t="shared" si="61"/>
        <v>12</v>
      </c>
      <c r="D1341" s="38">
        <f>VLOOKUP($B1341,data!$A$6:$M$15000,11)</f>
        <v>50000</v>
      </c>
    </row>
    <row r="1342" spans="1:4">
      <c r="A1342" s="52">
        <f t="shared" si="60"/>
        <v>36887</v>
      </c>
      <c r="B1342" s="4">
        <v>36887</v>
      </c>
      <c r="C1342" s="12">
        <f t="shared" si="61"/>
        <v>12</v>
      </c>
      <c r="D1342" s="38">
        <f>VLOOKUP($B1342,data!$A$6:$M$15000,11)</f>
        <v>-106000</v>
      </c>
    </row>
    <row r="1343" spans="1:4">
      <c r="A1343" s="52">
        <f t="shared" si="60"/>
        <v>36888</v>
      </c>
      <c r="B1343" s="4">
        <v>36888</v>
      </c>
      <c r="C1343" s="12">
        <f t="shared" si="61"/>
        <v>12</v>
      </c>
      <c r="D1343" s="38">
        <f>VLOOKUP($B1343,data!$A$6:$M$15000,11)</f>
        <v>170000</v>
      </c>
    </row>
    <row r="1344" spans="1:4">
      <c r="A1344" s="52">
        <f t="shared" si="60"/>
        <v>36889</v>
      </c>
      <c r="B1344" s="4">
        <v>36889</v>
      </c>
      <c r="C1344" s="12">
        <f t="shared" si="61"/>
        <v>12</v>
      </c>
      <c r="D1344" s="38">
        <f>VLOOKUP($B1344,data!$A$6:$M$15000,11)</f>
        <v>197000</v>
      </c>
    </row>
    <row r="1345" spans="1:4">
      <c r="A1345" s="52">
        <f t="shared" si="60"/>
        <v>36890</v>
      </c>
      <c r="B1345" s="4">
        <v>36890</v>
      </c>
      <c r="C1345" s="12">
        <f t="shared" si="61"/>
        <v>12</v>
      </c>
      <c r="D1345" s="38">
        <f>VLOOKUP($B1345,data!$A$6:$M$15000,11)</f>
        <v>618000</v>
      </c>
    </row>
    <row r="1346" spans="1:4">
      <c r="A1346" s="52">
        <f t="shared" si="60"/>
        <v>36891</v>
      </c>
      <c r="B1346" s="4">
        <v>36891</v>
      </c>
      <c r="C1346" s="12">
        <f t="shared" si="61"/>
        <v>12</v>
      </c>
      <c r="D1346" s="38">
        <f>VLOOKUP($B1346,data!$A$6:$M$15000,11)</f>
        <v>719000</v>
      </c>
    </row>
    <row r="1347" spans="1:4">
      <c r="A1347" s="358" t="s">
        <v>1</v>
      </c>
      <c r="B1347" s="354" t="s">
        <v>2</v>
      </c>
      <c r="C1347" s="355" t="s">
        <v>14</v>
      </c>
      <c r="D1347" s="356" t="s">
        <v>156</v>
      </c>
    </row>
    <row r="1348" spans="1:4">
      <c r="A1348" s="52">
        <f t="shared" ref="A1348:A1358" si="62">B1348</f>
        <v>36892</v>
      </c>
      <c r="B1348" s="4">
        <v>36892</v>
      </c>
      <c r="C1348" s="12">
        <f t="shared" si="61"/>
        <v>1</v>
      </c>
      <c r="D1348" s="38">
        <f>VLOOKUP($B1348,data!$A$6:$M$15000,11)</f>
        <v>560000</v>
      </c>
    </row>
    <row r="1349" spans="1:4">
      <c r="A1349" s="52">
        <f t="shared" si="62"/>
        <v>36893</v>
      </c>
      <c r="B1349" s="4">
        <v>36893</v>
      </c>
      <c r="C1349" s="12">
        <f t="shared" si="61"/>
        <v>1</v>
      </c>
      <c r="D1349" s="38">
        <f>VLOOKUP($B1349,data!$A$6:$M$15000,11)</f>
        <v>8000</v>
      </c>
    </row>
    <row r="1350" spans="1:4">
      <c r="A1350" s="52">
        <f t="shared" si="62"/>
        <v>36894</v>
      </c>
      <c r="B1350" s="4">
        <v>36894</v>
      </c>
      <c r="C1350" s="12">
        <f t="shared" si="61"/>
        <v>1</v>
      </c>
      <c r="D1350" s="38">
        <f>VLOOKUP($B1350,data!$A$6:$M$15000,11)</f>
        <v>141000</v>
      </c>
    </row>
    <row r="1351" spans="1:4">
      <c r="A1351" s="52">
        <f t="shared" si="62"/>
        <v>36895</v>
      </c>
      <c r="B1351" s="4">
        <v>36895</v>
      </c>
      <c r="C1351" s="12">
        <f t="shared" si="61"/>
        <v>1</v>
      </c>
      <c r="D1351" s="38">
        <f>VLOOKUP($B1351,data!$A$6:$M$15000,11)</f>
        <v>193000</v>
      </c>
    </row>
    <row r="1352" spans="1:4">
      <c r="A1352" s="52">
        <f t="shared" si="62"/>
        <v>36896</v>
      </c>
      <c r="B1352" s="4">
        <v>36896</v>
      </c>
      <c r="C1352" s="12">
        <f t="shared" ref="C1352:C1415" si="63">IF(B1352&lt;&gt;"",MONTH(B1352),0)</f>
        <v>1</v>
      </c>
      <c r="D1352" s="38">
        <f>VLOOKUP($B1352,data!$A$6:$M$15000,11)</f>
        <v>131000</v>
      </c>
    </row>
    <row r="1353" spans="1:4">
      <c r="A1353" s="52">
        <f t="shared" si="62"/>
        <v>36897</v>
      </c>
      <c r="B1353" s="4">
        <v>36897</v>
      </c>
      <c r="C1353" s="12">
        <f t="shared" si="63"/>
        <v>1</v>
      </c>
      <c r="D1353" s="38">
        <f>VLOOKUP($B1353,data!$A$6:$M$15000,11)</f>
        <v>554000</v>
      </c>
    </row>
    <row r="1354" spans="1:4">
      <c r="A1354" s="52">
        <f t="shared" si="62"/>
        <v>36898</v>
      </c>
      <c r="B1354" s="4">
        <v>36898</v>
      </c>
      <c r="C1354" s="12">
        <f t="shared" si="63"/>
        <v>1</v>
      </c>
      <c r="D1354" s="38">
        <f>VLOOKUP($B1354,data!$A$6:$M$15000,11)</f>
        <v>329000</v>
      </c>
    </row>
    <row r="1355" spans="1:4">
      <c r="A1355" s="52">
        <f t="shared" si="62"/>
        <v>36899</v>
      </c>
      <c r="B1355" s="4">
        <v>36899</v>
      </c>
      <c r="C1355" s="12">
        <f t="shared" si="63"/>
        <v>1</v>
      </c>
      <c r="D1355" s="38">
        <f>VLOOKUP($B1355,data!$A$6:$M$15000,11)</f>
        <v>-888000</v>
      </c>
    </row>
    <row r="1356" spans="1:4">
      <c r="A1356" s="52">
        <f t="shared" si="62"/>
        <v>36900</v>
      </c>
      <c r="B1356" s="4">
        <v>36900</v>
      </c>
      <c r="C1356" s="12">
        <f t="shared" si="63"/>
        <v>1</v>
      </c>
      <c r="D1356" s="38">
        <f>VLOOKUP($B1356,data!$A$6:$M$15000,11)</f>
        <v>-744000</v>
      </c>
    </row>
    <row r="1357" spans="1:4">
      <c r="A1357" s="52">
        <f t="shared" si="62"/>
        <v>36901</v>
      </c>
      <c r="B1357" s="4">
        <v>36901</v>
      </c>
      <c r="C1357" s="12">
        <f t="shared" si="63"/>
        <v>1</v>
      </c>
      <c r="D1357" s="38">
        <f>VLOOKUP($B1357,data!$A$6:$M$15000,11)</f>
        <v>-1549000</v>
      </c>
    </row>
    <row r="1358" spans="1:4">
      <c r="A1358" s="52">
        <f t="shared" si="62"/>
        <v>36902</v>
      </c>
      <c r="B1358" s="4">
        <v>36902</v>
      </c>
      <c r="C1358" s="12">
        <f t="shared" si="63"/>
        <v>1</v>
      </c>
      <c r="D1358" s="38">
        <f>VLOOKUP($B1358,data!$A$6:$M$15000,11)</f>
        <v>-1092000</v>
      </c>
    </row>
    <row r="1359" spans="1:4">
      <c r="A1359" s="52">
        <f t="shared" ref="A1359:A1422" si="64">B1359</f>
        <v>36903</v>
      </c>
      <c r="B1359" s="4">
        <v>36903</v>
      </c>
      <c r="C1359" s="12">
        <f t="shared" si="63"/>
        <v>1</v>
      </c>
      <c r="D1359" s="38">
        <f>VLOOKUP($B1359,data!$A$6:$M$15000,11)</f>
        <v>-1086000</v>
      </c>
    </row>
    <row r="1360" spans="1:4">
      <c r="A1360" s="52">
        <f t="shared" si="64"/>
        <v>36904</v>
      </c>
      <c r="B1360" s="4">
        <v>36904</v>
      </c>
      <c r="C1360" s="12">
        <f t="shared" si="63"/>
        <v>1</v>
      </c>
      <c r="D1360" s="38">
        <f>VLOOKUP($B1360,data!$A$6:$M$15000,11)</f>
        <v>-610000</v>
      </c>
    </row>
    <row r="1361" spans="1:4">
      <c r="A1361" s="52">
        <f t="shared" si="64"/>
        <v>36905</v>
      </c>
      <c r="B1361" s="4">
        <v>36905</v>
      </c>
      <c r="C1361" s="12">
        <f t="shared" si="63"/>
        <v>1</v>
      </c>
      <c r="D1361" s="38">
        <f>VLOOKUP($B1361,data!$A$6:$M$15000,11)</f>
        <v>-435000</v>
      </c>
    </row>
    <row r="1362" spans="1:4">
      <c r="A1362" s="52">
        <f t="shared" si="64"/>
        <v>36906</v>
      </c>
      <c r="B1362" s="4">
        <v>36906</v>
      </c>
      <c r="C1362" s="12">
        <f t="shared" si="63"/>
        <v>1</v>
      </c>
      <c r="D1362" s="38">
        <f>VLOOKUP($B1362,data!$A$6:$M$15000,11)</f>
        <v>-1459000</v>
      </c>
    </row>
    <row r="1363" spans="1:4">
      <c r="A1363" s="52">
        <f t="shared" si="64"/>
        <v>36907</v>
      </c>
      <c r="B1363" s="4">
        <v>36907</v>
      </c>
      <c r="C1363" s="12">
        <f t="shared" si="63"/>
        <v>1</v>
      </c>
      <c r="D1363" s="38">
        <f>VLOOKUP($B1363,data!$A$6:$M$15000,11)</f>
        <v>-1597000</v>
      </c>
    </row>
    <row r="1364" spans="1:4">
      <c r="A1364" s="52">
        <f t="shared" si="64"/>
        <v>36908</v>
      </c>
      <c r="B1364" s="4">
        <v>36908</v>
      </c>
      <c r="C1364" s="12">
        <f t="shared" si="63"/>
        <v>1</v>
      </c>
      <c r="D1364" s="38">
        <f>VLOOKUP($B1364,data!$A$6:$M$15000,11)</f>
        <v>-1520000</v>
      </c>
    </row>
    <row r="1365" spans="1:4">
      <c r="A1365" s="52">
        <f t="shared" si="64"/>
        <v>36909</v>
      </c>
      <c r="B1365" s="4">
        <v>36909</v>
      </c>
      <c r="C1365" s="12">
        <f t="shared" si="63"/>
        <v>1</v>
      </c>
      <c r="D1365" s="38">
        <f>VLOOKUP($B1365,data!$A$6:$M$15000,11)</f>
        <v>-1429000</v>
      </c>
    </row>
    <row r="1366" spans="1:4">
      <c r="A1366" s="52">
        <f t="shared" si="64"/>
        <v>36910</v>
      </c>
      <c r="B1366" s="4">
        <v>36910</v>
      </c>
      <c r="C1366" s="12">
        <f t="shared" si="63"/>
        <v>1</v>
      </c>
      <c r="D1366" s="38">
        <f>VLOOKUP($B1366,data!$A$6:$M$15000,11)</f>
        <v>-1054000</v>
      </c>
    </row>
    <row r="1367" spans="1:4">
      <c r="A1367" s="52">
        <f t="shared" si="64"/>
        <v>36911</v>
      </c>
      <c r="B1367" s="4">
        <v>36911</v>
      </c>
      <c r="C1367" s="12">
        <f t="shared" si="63"/>
        <v>1</v>
      </c>
      <c r="D1367" s="38">
        <f>VLOOKUP($B1367,data!$A$6:$M$15000,11)</f>
        <v>-137000</v>
      </c>
    </row>
    <row r="1368" spans="1:4">
      <c r="A1368" s="52">
        <f t="shared" si="64"/>
        <v>36912</v>
      </c>
      <c r="B1368" s="4">
        <v>36912</v>
      </c>
      <c r="C1368" s="12">
        <f t="shared" si="63"/>
        <v>1</v>
      </c>
      <c r="D1368" s="38">
        <f>VLOOKUP($B1368,data!$A$6:$M$15000,11)</f>
        <v>-224000</v>
      </c>
    </row>
    <row r="1369" spans="1:4">
      <c r="A1369" s="52">
        <f t="shared" si="64"/>
        <v>36913</v>
      </c>
      <c r="B1369" s="4">
        <v>36913</v>
      </c>
      <c r="C1369" s="12">
        <f t="shared" si="63"/>
        <v>1</v>
      </c>
      <c r="D1369" s="38">
        <f>VLOOKUP($B1369,data!$A$6:$M$15000,11)</f>
        <v>-618000</v>
      </c>
    </row>
    <row r="1370" spans="1:4">
      <c r="A1370" s="52">
        <f t="shared" si="64"/>
        <v>36914</v>
      </c>
      <c r="B1370" s="4">
        <v>36914</v>
      </c>
      <c r="C1370" s="12">
        <f t="shared" si="63"/>
        <v>1</v>
      </c>
      <c r="D1370" s="38">
        <f>VLOOKUP($B1370,data!$A$6:$M$15000,11)</f>
        <v>-745000</v>
      </c>
    </row>
    <row r="1371" spans="1:4">
      <c r="A1371" s="52">
        <f t="shared" si="64"/>
        <v>36915</v>
      </c>
      <c r="B1371" s="4">
        <v>36915</v>
      </c>
      <c r="C1371" s="12">
        <f t="shared" si="63"/>
        <v>1</v>
      </c>
      <c r="D1371" s="38">
        <f>VLOOKUP($B1371,data!$A$6:$M$15000,11)</f>
        <v>-1062000</v>
      </c>
    </row>
    <row r="1372" spans="1:4">
      <c r="A1372" s="52">
        <f t="shared" si="64"/>
        <v>36916</v>
      </c>
      <c r="B1372" s="4">
        <v>36916</v>
      </c>
      <c r="C1372" s="12">
        <f t="shared" si="63"/>
        <v>1</v>
      </c>
      <c r="D1372" s="38">
        <f>VLOOKUP($B1372,data!$A$6:$M$15000,11)</f>
        <v>-1181000</v>
      </c>
    </row>
    <row r="1373" spans="1:4">
      <c r="A1373" s="52">
        <f t="shared" si="64"/>
        <v>36917</v>
      </c>
      <c r="B1373" s="4">
        <v>36917</v>
      </c>
      <c r="C1373" s="12">
        <f t="shared" si="63"/>
        <v>1</v>
      </c>
      <c r="D1373" s="38">
        <f>VLOOKUP($B1373,data!$A$6:$M$15000,11)</f>
        <v>-1447000</v>
      </c>
    </row>
    <row r="1374" spans="1:4">
      <c r="A1374" s="52">
        <f t="shared" si="64"/>
        <v>36918</v>
      </c>
      <c r="B1374" s="4">
        <v>36918</v>
      </c>
      <c r="C1374" s="12">
        <f t="shared" si="63"/>
        <v>1</v>
      </c>
      <c r="D1374" s="38">
        <f>VLOOKUP($B1374,data!$A$6:$M$15000,11)</f>
        <v>-903000</v>
      </c>
    </row>
    <row r="1375" spans="1:4">
      <c r="A1375" s="52">
        <f t="shared" si="64"/>
        <v>36919</v>
      </c>
      <c r="B1375" s="4">
        <v>36919</v>
      </c>
      <c r="C1375" s="12">
        <f t="shared" si="63"/>
        <v>1</v>
      </c>
      <c r="D1375" s="38">
        <f>VLOOKUP($B1375,data!$A$6:$M$15000,11)</f>
        <v>-528000</v>
      </c>
    </row>
    <row r="1376" spans="1:4">
      <c r="A1376" s="52">
        <f t="shared" si="64"/>
        <v>36920</v>
      </c>
      <c r="B1376" s="4">
        <v>36920</v>
      </c>
      <c r="C1376" s="12">
        <f t="shared" si="63"/>
        <v>1</v>
      </c>
      <c r="D1376" s="38">
        <f>VLOOKUP($B1376,data!$A$6:$M$15000,11)</f>
        <v>-1309000</v>
      </c>
    </row>
    <row r="1377" spans="1:4">
      <c r="A1377" s="52">
        <f t="shared" si="64"/>
        <v>36921</v>
      </c>
      <c r="B1377" s="4">
        <v>36921</v>
      </c>
      <c r="C1377" s="12">
        <f t="shared" si="63"/>
        <v>1</v>
      </c>
      <c r="D1377" s="38">
        <f>VLOOKUP($B1377,data!$A$6:$M$15000,11)</f>
        <v>-1072000</v>
      </c>
    </row>
    <row r="1378" spans="1:4">
      <c r="A1378" s="52">
        <f t="shared" si="64"/>
        <v>36922</v>
      </c>
      <c r="B1378" s="4">
        <v>36922</v>
      </c>
      <c r="C1378" s="12">
        <f t="shared" si="63"/>
        <v>1</v>
      </c>
      <c r="D1378" s="38">
        <f>VLOOKUP($B1378,data!$A$6:$M$15000,11)</f>
        <v>-1241000</v>
      </c>
    </row>
    <row r="1379" spans="1:4">
      <c r="A1379" s="52">
        <f t="shared" si="64"/>
        <v>36923</v>
      </c>
      <c r="B1379" s="4">
        <v>36923</v>
      </c>
      <c r="C1379" s="12">
        <f t="shared" si="63"/>
        <v>2</v>
      </c>
      <c r="D1379" s="38">
        <f>VLOOKUP($B1379,data!$A$6:$M$15000,11)</f>
        <v>-771000</v>
      </c>
    </row>
    <row r="1380" spans="1:4">
      <c r="A1380" s="52">
        <f t="shared" si="64"/>
        <v>36924</v>
      </c>
      <c r="B1380" s="4">
        <v>36924</v>
      </c>
      <c r="C1380" s="12">
        <f t="shared" si="63"/>
        <v>2</v>
      </c>
      <c r="D1380" s="38">
        <f>VLOOKUP($B1380,data!$A$6:$M$15000,11)</f>
        <v>-428000</v>
      </c>
    </row>
    <row r="1381" spans="1:4">
      <c r="A1381" s="52">
        <f t="shared" si="64"/>
        <v>36925</v>
      </c>
      <c r="B1381" s="4">
        <v>36925</v>
      </c>
      <c r="C1381" s="12">
        <f t="shared" si="63"/>
        <v>2</v>
      </c>
      <c r="D1381" s="38">
        <f>VLOOKUP($B1381,data!$A$6:$M$15000,11)</f>
        <v>435000</v>
      </c>
    </row>
    <row r="1382" spans="1:4">
      <c r="A1382" s="52">
        <f t="shared" si="64"/>
        <v>36926</v>
      </c>
      <c r="B1382" s="4">
        <v>36926</v>
      </c>
      <c r="C1382" s="12">
        <f t="shared" si="63"/>
        <v>2</v>
      </c>
      <c r="D1382" s="38">
        <f>VLOOKUP($B1382,data!$A$6:$M$15000,11)</f>
        <v>831000</v>
      </c>
    </row>
    <row r="1383" spans="1:4">
      <c r="A1383" s="52">
        <f t="shared" si="64"/>
        <v>36927</v>
      </c>
      <c r="B1383" s="4">
        <v>36927</v>
      </c>
      <c r="C1383" s="12">
        <f t="shared" si="63"/>
        <v>2</v>
      </c>
      <c r="D1383" s="38">
        <f>VLOOKUP($B1383,data!$A$6:$M$15000,11)</f>
        <v>416000</v>
      </c>
    </row>
    <row r="1384" spans="1:4">
      <c r="A1384" s="52">
        <f t="shared" si="64"/>
        <v>36928</v>
      </c>
      <c r="B1384" s="4">
        <v>36928</v>
      </c>
      <c r="C1384" s="12">
        <f t="shared" si="63"/>
        <v>2</v>
      </c>
      <c r="D1384" s="38">
        <f>VLOOKUP($B1384,data!$A$6:$M$15000,11)</f>
        <v>78000</v>
      </c>
    </row>
    <row r="1385" spans="1:4">
      <c r="A1385" s="52">
        <f t="shared" si="64"/>
        <v>36929</v>
      </c>
      <c r="B1385" s="4">
        <v>36929</v>
      </c>
      <c r="C1385" s="12">
        <f t="shared" si="63"/>
        <v>2</v>
      </c>
      <c r="D1385" s="38">
        <f>VLOOKUP($B1385,data!$A$6:$M$15000,11)</f>
        <v>-935000</v>
      </c>
    </row>
    <row r="1386" spans="1:4">
      <c r="A1386" s="52">
        <f t="shared" si="64"/>
        <v>36930</v>
      </c>
      <c r="B1386" s="4">
        <v>36930</v>
      </c>
      <c r="C1386" s="12">
        <f t="shared" si="63"/>
        <v>2</v>
      </c>
      <c r="D1386" s="38">
        <f>VLOOKUP($B1386,data!$A$6:$M$15000,11)</f>
        <v>-1069000</v>
      </c>
    </row>
    <row r="1387" spans="1:4">
      <c r="A1387" s="52">
        <f t="shared" si="64"/>
        <v>36931</v>
      </c>
      <c r="B1387" s="4">
        <v>36931</v>
      </c>
      <c r="C1387" s="12">
        <f t="shared" si="63"/>
        <v>2</v>
      </c>
      <c r="D1387" s="38">
        <f>VLOOKUP($B1387,data!$A$6:$M$15000,11)</f>
        <v>-1110000</v>
      </c>
    </row>
    <row r="1388" spans="1:4">
      <c r="A1388" s="52">
        <f t="shared" si="64"/>
        <v>36932</v>
      </c>
      <c r="B1388" s="4">
        <v>36932</v>
      </c>
      <c r="C1388" s="12">
        <f t="shared" si="63"/>
        <v>2</v>
      </c>
      <c r="D1388" s="38">
        <f>VLOOKUP($B1388,data!$A$6:$M$15000,11)</f>
        <v>-864000</v>
      </c>
    </row>
    <row r="1389" spans="1:4">
      <c r="A1389" s="52">
        <f t="shared" si="64"/>
        <v>36933</v>
      </c>
      <c r="B1389" s="4">
        <v>36933</v>
      </c>
      <c r="C1389" s="12">
        <f t="shared" si="63"/>
        <v>2</v>
      </c>
      <c r="D1389" s="38">
        <f>VLOOKUP($B1389,data!$A$6:$M$15000,11)</f>
        <v>-809000</v>
      </c>
    </row>
    <row r="1390" spans="1:4">
      <c r="A1390" s="52">
        <f t="shared" si="64"/>
        <v>36934</v>
      </c>
      <c r="B1390" s="4">
        <v>36934</v>
      </c>
      <c r="C1390" s="12">
        <f t="shared" si="63"/>
        <v>2</v>
      </c>
      <c r="D1390" s="38">
        <f>VLOOKUP($B1390,data!$A$6:$M$15000,11)</f>
        <v>-1454000</v>
      </c>
    </row>
    <row r="1391" spans="1:4">
      <c r="A1391" s="52">
        <f t="shared" si="64"/>
        <v>36935</v>
      </c>
      <c r="B1391" s="4">
        <v>36935</v>
      </c>
      <c r="C1391" s="12">
        <f t="shared" si="63"/>
        <v>2</v>
      </c>
      <c r="D1391" s="38">
        <f>VLOOKUP($B1391,data!$A$6:$M$15000,11)</f>
        <v>-1582000</v>
      </c>
    </row>
    <row r="1392" spans="1:4">
      <c r="A1392" s="52">
        <f t="shared" si="64"/>
        <v>36936</v>
      </c>
      <c r="B1392" s="4">
        <v>36936</v>
      </c>
      <c r="C1392" s="12">
        <f t="shared" si="63"/>
        <v>2</v>
      </c>
      <c r="D1392" s="38">
        <f>VLOOKUP($B1392,data!$A$6:$M$15000,11)</f>
        <v>-1151000</v>
      </c>
    </row>
    <row r="1393" spans="1:4">
      <c r="A1393" s="52">
        <f t="shared" si="64"/>
        <v>36937</v>
      </c>
      <c r="B1393" s="4">
        <v>36937</v>
      </c>
      <c r="C1393" s="12">
        <f t="shared" si="63"/>
        <v>2</v>
      </c>
      <c r="D1393" s="38">
        <f>VLOOKUP($B1393,data!$A$6:$M$15000,11)</f>
        <v>-1162000</v>
      </c>
    </row>
    <row r="1394" spans="1:4">
      <c r="A1394" s="52">
        <f t="shared" si="64"/>
        <v>36938</v>
      </c>
      <c r="B1394" s="4">
        <v>36938</v>
      </c>
      <c r="C1394" s="12">
        <f t="shared" si="63"/>
        <v>2</v>
      </c>
      <c r="D1394" s="38">
        <f>VLOOKUP($B1394,data!$A$6:$M$15000,11)</f>
        <v>-528000</v>
      </c>
    </row>
    <row r="1395" spans="1:4">
      <c r="A1395" s="52">
        <f t="shared" si="64"/>
        <v>36939</v>
      </c>
      <c r="B1395" s="4">
        <v>36939</v>
      </c>
      <c r="C1395" s="12">
        <f t="shared" si="63"/>
        <v>2</v>
      </c>
      <c r="D1395" s="38">
        <f>VLOOKUP($B1395,data!$A$6:$M$15000,11)</f>
        <v>-58000</v>
      </c>
    </row>
    <row r="1396" spans="1:4">
      <c r="A1396" s="52">
        <f t="shared" si="64"/>
        <v>36940</v>
      </c>
      <c r="B1396" s="4">
        <v>36940</v>
      </c>
      <c r="C1396" s="12">
        <f t="shared" si="63"/>
        <v>2</v>
      </c>
      <c r="D1396" s="38">
        <f>VLOOKUP($B1396,data!$A$6:$M$15000,11)</f>
        <v>190000</v>
      </c>
    </row>
    <row r="1397" spans="1:4">
      <c r="A1397" s="52">
        <f t="shared" si="64"/>
        <v>36941</v>
      </c>
      <c r="B1397" s="4">
        <v>36941</v>
      </c>
      <c r="C1397" s="12">
        <f t="shared" si="63"/>
        <v>2</v>
      </c>
      <c r="D1397" s="38">
        <f>VLOOKUP($B1397,data!$A$6:$M$15000,11)</f>
        <v>-339000</v>
      </c>
    </row>
    <row r="1398" spans="1:4">
      <c r="A1398" s="52">
        <f t="shared" si="64"/>
        <v>36942</v>
      </c>
      <c r="B1398" s="4">
        <v>36942</v>
      </c>
      <c r="C1398" s="12">
        <f t="shared" si="63"/>
        <v>2</v>
      </c>
      <c r="D1398" s="38">
        <f>VLOOKUP($B1398,data!$A$6:$M$15000,11)</f>
        <v>-172000</v>
      </c>
    </row>
    <row r="1399" spans="1:4">
      <c r="A1399" s="52">
        <f t="shared" si="64"/>
        <v>36943</v>
      </c>
      <c r="B1399" s="4">
        <v>36943</v>
      </c>
      <c r="C1399" s="12">
        <f t="shared" si="63"/>
        <v>2</v>
      </c>
      <c r="D1399" s="38">
        <f>VLOOKUP($B1399,data!$A$6:$M$15000,11)</f>
        <v>-82000</v>
      </c>
    </row>
    <row r="1400" spans="1:4">
      <c r="A1400" s="52">
        <f t="shared" si="64"/>
        <v>36944</v>
      </c>
      <c r="B1400" s="4">
        <v>36944</v>
      </c>
      <c r="C1400" s="12">
        <f t="shared" si="63"/>
        <v>2</v>
      </c>
      <c r="D1400" s="38">
        <f>VLOOKUP($B1400,data!$A$6:$M$15000,11)</f>
        <v>-157000</v>
      </c>
    </row>
    <row r="1401" spans="1:4">
      <c r="A1401" s="52">
        <f t="shared" si="64"/>
        <v>36945</v>
      </c>
      <c r="B1401" s="4">
        <v>36945</v>
      </c>
      <c r="C1401" s="12">
        <f t="shared" si="63"/>
        <v>2</v>
      </c>
      <c r="D1401" s="38">
        <f>VLOOKUP($B1401,data!$A$6:$M$15000,11)</f>
        <v>-494000</v>
      </c>
    </row>
    <row r="1402" spans="1:4">
      <c r="A1402" s="52">
        <f t="shared" si="64"/>
        <v>36946</v>
      </c>
      <c r="B1402" s="4">
        <v>36946</v>
      </c>
      <c r="C1402" s="12">
        <f t="shared" si="63"/>
        <v>2</v>
      </c>
      <c r="D1402" s="38">
        <f>VLOOKUP($B1402,data!$A$6:$M$15000,11)</f>
        <v>-607000</v>
      </c>
    </row>
    <row r="1403" spans="1:4">
      <c r="A1403" s="52">
        <f t="shared" si="64"/>
        <v>36947</v>
      </c>
      <c r="B1403" s="4">
        <v>36947</v>
      </c>
      <c r="C1403" s="12">
        <f t="shared" si="63"/>
        <v>2</v>
      </c>
      <c r="D1403" s="38">
        <f>VLOOKUP($B1403,data!$A$6:$M$15000,11)</f>
        <v>-199000</v>
      </c>
    </row>
    <row r="1404" spans="1:4">
      <c r="A1404" s="52">
        <f t="shared" si="64"/>
        <v>36948</v>
      </c>
      <c r="B1404" s="4">
        <v>36948</v>
      </c>
      <c r="C1404" s="12">
        <f t="shared" si="63"/>
        <v>2</v>
      </c>
      <c r="D1404" s="38">
        <f>VLOOKUP($B1404,data!$A$6:$M$15000,11)</f>
        <v>-451000</v>
      </c>
    </row>
    <row r="1405" spans="1:4">
      <c r="A1405" s="52">
        <f t="shared" si="64"/>
        <v>36949</v>
      </c>
      <c r="B1405" s="4">
        <v>36949</v>
      </c>
      <c r="C1405" s="12">
        <f t="shared" si="63"/>
        <v>2</v>
      </c>
      <c r="D1405" s="38">
        <f>VLOOKUP($B1405,data!$A$6:$M$15000,11)</f>
        <v>-768000</v>
      </c>
    </row>
    <row r="1406" spans="1:4">
      <c r="A1406" s="52">
        <f t="shared" si="64"/>
        <v>36950</v>
      </c>
      <c r="B1406" s="4">
        <v>36950</v>
      </c>
      <c r="C1406" s="12">
        <f t="shared" si="63"/>
        <v>2</v>
      </c>
      <c r="D1406" s="38">
        <f>VLOOKUP($B1406,data!$A$6:$M$15000,11)</f>
        <v>-1111000</v>
      </c>
    </row>
    <row r="1407" spans="1:4">
      <c r="A1407" s="52">
        <f t="shared" si="64"/>
        <v>36951</v>
      </c>
      <c r="B1407" s="4">
        <v>36951</v>
      </c>
      <c r="C1407" s="12">
        <f t="shared" si="63"/>
        <v>3</v>
      </c>
      <c r="D1407" s="38">
        <f>VLOOKUP($B1407,data!$A$6:$M$15000,11)</f>
        <v>-584000</v>
      </c>
    </row>
    <row r="1408" spans="1:4">
      <c r="A1408" s="52">
        <f t="shared" si="64"/>
        <v>36952</v>
      </c>
      <c r="B1408" s="4">
        <v>36952</v>
      </c>
      <c r="C1408" s="12">
        <f t="shared" si="63"/>
        <v>3</v>
      </c>
      <c r="D1408" s="38">
        <f>VLOOKUP($B1408,data!$A$6:$M$15000,11)</f>
        <v>-441000</v>
      </c>
    </row>
    <row r="1409" spans="1:4">
      <c r="A1409" s="52">
        <f t="shared" si="64"/>
        <v>36953</v>
      </c>
      <c r="B1409" s="4">
        <v>36953</v>
      </c>
      <c r="C1409" s="12">
        <f t="shared" si="63"/>
        <v>3</v>
      </c>
      <c r="D1409" s="38">
        <f>VLOOKUP($B1409,data!$A$6:$M$15000,11)</f>
        <v>16000</v>
      </c>
    </row>
    <row r="1410" spans="1:4">
      <c r="A1410" s="52">
        <f t="shared" si="64"/>
        <v>36954</v>
      </c>
      <c r="B1410" s="4">
        <v>36954</v>
      </c>
      <c r="C1410" s="12">
        <f t="shared" si="63"/>
        <v>3</v>
      </c>
      <c r="D1410" s="38">
        <f>VLOOKUP($B1410,data!$A$6:$M$15000,11)</f>
        <v>-124000</v>
      </c>
    </row>
    <row r="1411" spans="1:4">
      <c r="A1411" s="52">
        <f t="shared" si="64"/>
        <v>36955</v>
      </c>
      <c r="B1411" s="4">
        <v>36955</v>
      </c>
      <c r="C1411" s="12">
        <f t="shared" si="63"/>
        <v>3</v>
      </c>
      <c r="D1411" s="38">
        <f>VLOOKUP($B1411,data!$A$6:$M$15000,11)</f>
        <v>-105000</v>
      </c>
    </row>
    <row r="1412" spans="1:4">
      <c r="A1412" s="52">
        <f t="shared" si="64"/>
        <v>36956</v>
      </c>
      <c r="B1412" s="4">
        <v>36956</v>
      </c>
      <c r="C1412" s="12">
        <f t="shared" si="63"/>
        <v>3</v>
      </c>
      <c r="D1412" s="38">
        <f>VLOOKUP($B1412,data!$A$6:$M$15000,11)</f>
        <v>153000</v>
      </c>
    </row>
    <row r="1413" spans="1:4">
      <c r="A1413" s="52">
        <f t="shared" si="64"/>
        <v>36957</v>
      </c>
      <c r="B1413" s="4">
        <v>36957</v>
      </c>
      <c r="C1413" s="12">
        <f t="shared" si="63"/>
        <v>3</v>
      </c>
      <c r="D1413" s="38">
        <f>VLOOKUP($B1413,data!$A$6:$M$15000,11)</f>
        <v>287000</v>
      </c>
    </row>
    <row r="1414" spans="1:4">
      <c r="A1414" s="52">
        <f t="shared" si="64"/>
        <v>36958</v>
      </c>
      <c r="B1414" s="4">
        <v>36958</v>
      </c>
      <c r="C1414" s="12">
        <f t="shared" si="63"/>
        <v>3</v>
      </c>
      <c r="D1414" s="38">
        <f>VLOOKUP($B1414,data!$A$6:$M$15000,11)</f>
        <v>257000</v>
      </c>
    </row>
    <row r="1415" spans="1:4">
      <c r="A1415" s="52">
        <f t="shared" si="64"/>
        <v>36959</v>
      </c>
      <c r="B1415" s="4">
        <v>36959</v>
      </c>
      <c r="C1415" s="12">
        <f t="shared" si="63"/>
        <v>3</v>
      </c>
      <c r="D1415" s="38">
        <f>VLOOKUP($B1415,data!$A$6:$M$15000,11)</f>
        <v>99000</v>
      </c>
    </row>
    <row r="1416" spans="1:4">
      <c r="A1416" s="52">
        <f t="shared" si="64"/>
        <v>36960</v>
      </c>
      <c r="B1416" s="4">
        <v>36960</v>
      </c>
      <c r="C1416" s="12">
        <f t="shared" ref="C1416:C1479" si="65">IF(B1416&lt;&gt;"",MONTH(B1416),0)</f>
        <v>3</v>
      </c>
      <c r="D1416" s="38">
        <f>VLOOKUP($B1416,data!$A$6:$M$15000,11)</f>
        <v>458000</v>
      </c>
    </row>
    <row r="1417" spans="1:4">
      <c r="A1417" s="52">
        <f t="shared" si="64"/>
        <v>36961</v>
      </c>
      <c r="B1417" s="4">
        <v>36961</v>
      </c>
      <c r="C1417" s="12">
        <f t="shared" si="65"/>
        <v>3</v>
      </c>
      <c r="D1417" s="38">
        <f>VLOOKUP($B1417,data!$A$6:$M$15000,11)</f>
        <v>330000</v>
      </c>
    </row>
    <row r="1418" spans="1:4">
      <c r="A1418" s="52">
        <f t="shared" si="64"/>
        <v>36962</v>
      </c>
      <c r="B1418" s="4">
        <v>36962</v>
      </c>
      <c r="C1418" s="12">
        <f t="shared" si="65"/>
        <v>3</v>
      </c>
      <c r="D1418" s="38">
        <f>VLOOKUP($B1418,data!$A$6:$M$15000,11)</f>
        <v>296000</v>
      </c>
    </row>
    <row r="1419" spans="1:4">
      <c r="A1419" s="52">
        <f t="shared" si="64"/>
        <v>36963</v>
      </c>
      <c r="B1419" s="4">
        <v>36963</v>
      </c>
      <c r="C1419" s="12">
        <f t="shared" si="65"/>
        <v>3</v>
      </c>
      <c r="D1419" s="38">
        <f>VLOOKUP($B1419,data!$A$6:$M$15000,11)</f>
        <v>337000</v>
      </c>
    </row>
    <row r="1420" spans="1:4">
      <c r="A1420" s="52">
        <f t="shared" si="64"/>
        <v>36964</v>
      </c>
      <c r="B1420" s="4">
        <v>36964</v>
      </c>
      <c r="C1420" s="12">
        <f t="shared" si="65"/>
        <v>3</v>
      </c>
      <c r="D1420" s="38">
        <f>VLOOKUP($B1420,data!$A$6:$M$15000,11)</f>
        <v>342000</v>
      </c>
    </row>
    <row r="1421" spans="1:4">
      <c r="A1421" s="52">
        <f t="shared" si="64"/>
        <v>36965</v>
      </c>
      <c r="B1421" s="4">
        <v>36965</v>
      </c>
      <c r="C1421" s="12">
        <f t="shared" si="65"/>
        <v>3</v>
      </c>
      <c r="D1421" s="38">
        <f>VLOOKUP($B1421,data!$A$6:$M$15000,11)</f>
        <v>263000</v>
      </c>
    </row>
    <row r="1422" spans="1:4">
      <c r="A1422" s="52">
        <f t="shared" si="64"/>
        <v>36966</v>
      </c>
      <c r="B1422" s="4">
        <v>36966</v>
      </c>
      <c r="C1422" s="12">
        <f t="shared" si="65"/>
        <v>3</v>
      </c>
      <c r="D1422" s="38">
        <f>VLOOKUP($B1422,data!$A$6:$M$15000,11)</f>
        <v>192000</v>
      </c>
    </row>
    <row r="1423" spans="1:4">
      <c r="A1423" s="52">
        <f t="shared" ref="A1423:A1486" si="66">B1423</f>
        <v>36967</v>
      </c>
      <c r="B1423" s="4">
        <v>36967</v>
      </c>
      <c r="C1423" s="12">
        <f t="shared" si="65"/>
        <v>3</v>
      </c>
      <c r="D1423" s="38">
        <f>VLOOKUP($B1423,data!$A$6:$M$15000,11)</f>
        <v>484000</v>
      </c>
    </row>
    <row r="1424" spans="1:4">
      <c r="A1424" s="52">
        <f t="shared" si="66"/>
        <v>36968</v>
      </c>
      <c r="B1424" s="4">
        <v>36968</v>
      </c>
      <c r="C1424" s="12">
        <f t="shared" si="65"/>
        <v>3</v>
      </c>
      <c r="D1424" s="38">
        <f>VLOOKUP($B1424,data!$A$6:$M$15000,11)</f>
        <v>622000</v>
      </c>
    </row>
    <row r="1425" spans="1:4">
      <c r="A1425" s="52">
        <f t="shared" si="66"/>
        <v>36969</v>
      </c>
      <c r="B1425" s="4">
        <v>36969</v>
      </c>
      <c r="C1425" s="12">
        <f t="shared" si="65"/>
        <v>3</v>
      </c>
      <c r="D1425" s="38">
        <f>VLOOKUP($B1425,data!$A$6:$M$15000,11)</f>
        <v>321000</v>
      </c>
    </row>
    <row r="1426" spans="1:4">
      <c r="A1426" s="52">
        <f t="shared" si="66"/>
        <v>36970</v>
      </c>
      <c r="B1426" s="4">
        <v>36970</v>
      </c>
      <c r="C1426" s="12">
        <f t="shared" si="65"/>
        <v>3</v>
      </c>
      <c r="D1426" s="38">
        <f>VLOOKUP($B1426,data!$A$6:$M$15000,11)</f>
        <v>506000</v>
      </c>
    </row>
    <row r="1427" spans="1:4">
      <c r="A1427" s="52">
        <f t="shared" si="66"/>
        <v>36971</v>
      </c>
      <c r="B1427" s="4">
        <v>36971</v>
      </c>
      <c r="C1427" s="12">
        <f t="shared" si="65"/>
        <v>3</v>
      </c>
      <c r="D1427" s="38">
        <f>VLOOKUP($B1427,data!$A$6:$M$15000,11)</f>
        <v>288000</v>
      </c>
    </row>
    <row r="1428" spans="1:4">
      <c r="A1428" s="52">
        <f t="shared" si="66"/>
        <v>36972</v>
      </c>
      <c r="B1428" s="4">
        <v>36972</v>
      </c>
      <c r="C1428" s="12">
        <f t="shared" si="65"/>
        <v>3</v>
      </c>
      <c r="D1428" s="38">
        <f>VLOOKUP($B1428,data!$A$6:$M$15000,11)</f>
        <v>117000</v>
      </c>
    </row>
    <row r="1429" spans="1:4">
      <c r="A1429" s="52">
        <f t="shared" si="66"/>
        <v>36973</v>
      </c>
      <c r="B1429" s="4">
        <v>36973</v>
      </c>
      <c r="C1429" s="12">
        <f t="shared" si="65"/>
        <v>3</v>
      </c>
      <c r="D1429" s="38">
        <f>VLOOKUP($B1429,data!$A$6:$M$15000,11)</f>
        <v>279000</v>
      </c>
    </row>
    <row r="1430" spans="1:4">
      <c r="A1430" s="52">
        <f t="shared" si="66"/>
        <v>36974</v>
      </c>
      <c r="B1430" s="4">
        <v>36974</v>
      </c>
      <c r="C1430" s="12">
        <f t="shared" si="65"/>
        <v>3</v>
      </c>
      <c r="D1430" s="38">
        <f>VLOOKUP($B1430,data!$A$6:$M$15000,11)</f>
        <v>603000</v>
      </c>
    </row>
    <row r="1431" spans="1:4">
      <c r="A1431" s="52">
        <f t="shared" si="66"/>
        <v>36975</v>
      </c>
      <c r="B1431" s="4">
        <v>36975</v>
      </c>
      <c r="C1431" s="12">
        <f t="shared" si="65"/>
        <v>3</v>
      </c>
      <c r="D1431" s="38">
        <f>VLOOKUP($B1431,data!$A$6:$M$15000,11)</f>
        <v>629000</v>
      </c>
    </row>
    <row r="1432" spans="1:4">
      <c r="A1432" s="52">
        <f t="shared" si="66"/>
        <v>36976</v>
      </c>
      <c r="B1432" s="4">
        <v>36976</v>
      </c>
      <c r="C1432" s="12">
        <f t="shared" si="65"/>
        <v>3</v>
      </c>
      <c r="D1432" s="38">
        <f>VLOOKUP($B1432,data!$A$6:$M$15000,11)</f>
        <v>418000</v>
      </c>
    </row>
    <row r="1433" spans="1:4">
      <c r="A1433" s="52">
        <f t="shared" si="66"/>
        <v>36977</v>
      </c>
      <c r="B1433" s="4">
        <v>36977</v>
      </c>
      <c r="C1433" s="12">
        <f t="shared" si="65"/>
        <v>3</v>
      </c>
      <c r="D1433" s="38">
        <f>VLOOKUP($B1433,data!$A$6:$M$15000,11)</f>
        <v>395000</v>
      </c>
    </row>
    <row r="1434" spans="1:4">
      <c r="A1434" s="52">
        <f t="shared" si="66"/>
        <v>36978</v>
      </c>
      <c r="B1434" s="4">
        <v>36978</v>
      </c>
      <c r="C1434" s="12">
        <f t="shared" si="65"/>
        <v>3</v>
      </c>
      <c r="D1434" s="38">
        <f>VLOOKUP($B1434,data!$A$6:$M$15000,11)</f>
        <v>547000</v>
      </c>
    </row>
    <row r="1435" spans="1:4">
      <c r="A1435" s="52">
        <f t="shared" si="66"/>
        <v>36979</v>
      </c>
      <c r="B1435" s="4">
        <v>36979</v>
      </c>
      <c r="C1435" s="12">
        <f t="shared" si="65"/>
        <v>3</v>
      </c>
      <c r="D1435" s="38">
        <f>VLOOKUP($B1435,data!$A$6:$M$15000,11)</f>
        <v>476000</v>
      </c>
    </row>
    <row r="1436" spans="1:4">
      <c r="A1436" s="52">
        <f t="shared" si="66"/>
        <v>36980</v>
      </c>
      <c r="B1436" s="4">
        <v>36980</v>
      </c>
      <c r="C1436" s="12">
        <f t="shared" si="65"/>
        <v>3</v>
      </c>
      <c r="D1436" s="38">
        <f>VLOOKUP($B1436,data!$A$6:$M$15000,11)</f>
        <v>573000</v>
      </c>
    </row>
    <row r="1437" spans="1:4">
      <c r="A1437" s="52">
        <f t="shared" si="66"/>
        <v>36981</v>
      </c>
      <c r="B1437" s="4">
        <v>36981</v>
      </c>
      <c r="C1437" s="12">
        <f t="shared" si="65"/>
        <v>3</v>
      </c>
      <c r="D1437" s="38">
        <f>VLOOKUP($B1437,data!$A$6:$M$15000,11)</f>
        <v>509000</v>
      </c>
    </row>
    <row r="1438" spans="1:4">
      <c r="A1438" s="52">
        <f t="shared" si="66"/>
        <v>36982</v>
      </c>
      <c r="B1438" s="4">
        <v>36982</v>
      </c>
      <c r="C1438" s="12">
        <f t="shared" si="65"/>
        <v>4</v>
      </c>
      <c r="D1438" s="38">
        <f>VLOOKUP($B1438,data!$A$6:$M$15000,11)</f>
        <v>676000</v>
      </c>
    </row>
    <row r="1439" spans="1:4">
      <c r="A1439" s="52">
        <f t="shared" si="66"/>
        <v>36983</v>
      </c>
      <c r="B1439" s="4">
        <v>36983</v>
      </c>
      <c r="C1439" s="12">
        <f t="shared" si="65"/>
        <v>4</v>
      </c>
      <c r="D1439" s="38">
        <f>VLOOKUP($B1439,data!$A$6:$M$15000,11)</f>
        <v>160000</v>
      </c>
    </row>
    <row r="1440" spans="1:4">
      <c r="A1440" s="52">
        <f t="shared" si="66"/>
        <v>36984</v>
      </c>
      <c r="B1440" s="4">
        <v>36984</v>
      </c>
      <c r="C1440" s="12">
        <f t="shared" si="65"/>
        <v>4</v>
      </c>
      <c r="D1440" s="38">
        <f>VLOOKUP($B1440,data!$A$6:$M$15000,11)</f>
        <v>96000</v>
      </c>
    </row>
    <row r="1441" spans="1:4">
      <c r="A1441" s="52">
        <f t="shared" si="66"/>
        <v>36985</v>
      </c>
      <c r="B1441" s="4">
        <v>36985</v>
      </c>
      <c r="C1441" s="12">
        <f t="shared" si="65"/>
        <v>4</v>
      </c>
      <c r="D1441" s="38">
        <f>VLOOKUP($B1441,data!$A$6:$M$15000,11)</f>
        <v>1000</v>
      </c>
    </row>
    <row r="1442" spans="1:4">
      <c r="A1442" s="52">
        <f t="shared" si="66"/>
        <v>36986</v>
      </c>
      <c r="B1442" s="4">
        <v>36986</v>
      </c>
      <c r="C1442" s="12">
        <f t="shared" si="65"/>
        <v>4</v>
      </c>
      <c r="D1442" s="38">
        <f>VLOOKUP($B1442,data!$A$6:$M$15000,11)</f>
        <v>28000</v>
      </c>
    </row>
    <row r="1443" spans="1:4">
      <c r="A1443" s="52">
        <f t="shared" si="66"/>
        <v>36987</v>
      </c>
      <c r="B1443" s="4">
        <v>36987</v>
      </c>
      <c r="C1443" s="12">
        <f t="shared" si="65"/>
        <v>4</v>
      </c>
      <c r="D1443" s="38" t="str">
        <f>VLOOKUP($B1443,data!$A$6:$M$15000,11)</f>
        <v>N/A</v>
      </c>
    </row>
    <row r="1444" spans="1:4">
      <c r="A1444" s="52">
        <f t="shared" si="66"/>
        <v>36988</v>
      </c>
      <c r="B1444" s="4">
        <v>36988</v>
      </c>
      <c r="C1444" s="12">
        <f t="shared" si="65"/>
        <v>4</v>
      </c>
      <c r="D1444" s="38" t="str">
        <f>VLOOKUP($B1444,data!$A$6:$M$15000,11)</f>
        <v>N/A</v>
      </c>
    </row>
    <row r="1445" spans="1:4">
      <c r="A1445" s="52">
        <f t="shared" si="66"/>
        <v>36989</v>
      </c>
      <c r="B1445" s="4">
        <v>36989</v>
      </c>
      <c r="C1445" s="12">
        <f t="shared" si="65"/>
        <v>4</v>
      </c>
      <c r="D1445" s="38" t="str">
        <f>VLOOKUP($B1445,data!$A$6:$M$15000,11)</f>
        <v>N/A</v>
      </c>
    </row>
    <row r="1446" spans="1:4">
      <c r="A1446" s="52">
        <f t="shared" si="66"/>
        <v>36990</v>
      </c>
      <c r="B1446" s="4">
        <v>36990</v>
      </c>
      <c r="C1446" s="12">
        <f t="shared" si="65"/>
        <v>4</v>
      </c>
      <c r="D1446" s="38" t="str">
        <f>VLOOKUP($B1446,data!$A$6:$M$15000,11)</f>
        <v>N/A</v>
      </c>
    </row>
    <row r="1447" spans="1:4">
      <c r="A1447" s="52">
        <f t="shared" si="66"/>
        <v>36991</v>
      </c>
      <c r="B1447" s="4">
        <v>36991</v>
      </c>
      <c r="C1447" s="12">
        <f t="shared" si="65"/>
        <v>4</v>
      </c>
      <c r="D1447" s="38" t="str">
        <f>VLOOKUP($B1447,data!$A$6:$M$15000,11)</f>
        <v>N/A</v>
      </c>
    </row>
    <row r="1448" spans="1:4">
      <c r="A1448" s="52">
        <f t="shared" si="66"/>
        <v>36992</v>
      </c>
      <c r="B1448" s="4">
        <v>36992</v>
      </c>
      <c r="C1448" s="12">
        <f t="shared" si="65"/>
        <v>4</v>
      </c>
      <c r="D1448" s="38" t="str">
        <f>VLOOKUP($B1448,data!$A$6:$M$15000,11)</f>
        <v>N/A</v>
      </c>
    </row>
    <row r="1449" spans="1:4">
      <c r="A1449" s="52">
        <f t="shared" si="66"/>
        <v>36993</v>
      </c>
      <c r="B1449" s="4">
        <v>36993</v>
      </c>
      <c r="C1449" s="12">
        <f t="shared" si="65"/>
        <v>4</v>
      </c>
      <c r="D1449" s="38" t="str">
        <f>VLOOKUP($B1449,data!$A$6:$M$15000,11)</f>
        <v>N/A</v>
      </c>
    </row>
    <row r="1450" spans="1:4">
      <c r="A1450" s="52">
        <f t="shared" si="66"/>
        <v>36994</v>
      </c>
      <c r="B1450" s="4">
        <v>36994</v>
      </c>
      <c r="C1450" s="12">
        <f t="shared" si="65"/>
        <v>4</v>
      </c>
      <c r="D1450" s="38" t="str">
        <f>VLOOKUP($B1450,data!$A$6:$M$15000,11)</f>
        <v>N/A</v>
      </c>
    </row>
    <row r="1451" spans="1:4">
      <c r="A1451" s="52">
        <f t="shared" si="66"/>
        <v>36995</v>
      </c>
      <c r="B1451" s="4">
        <v>36995</v>
      </c>
      <c r="C1451" s="12">
        <f t="shared" si="65"/>
        <v>4</v>
      </c>
      <c r="D1451" s="38" t="str">
        <f>VLOOKUP($B1451,data!$A$6:$M$15000,11)</f>
        <v>N/A</v>
      </c>
    </row>
    <row r="1452" spans="1:4">
      <c r="A1452" s="52">
        <f t="shared" si="66"/>
        <v>36996</v>
      </c>
      <c r="B1452" s="4">
        <v>36996</v>
      </c>
      <c r="C1452" s="12">
        <f t="shared" si="65"/>
        <v>4</v>
      </c>
      <c r="D1452" s="38" t="str">
        <f>VLOOKUP($B1452,data!$A$6:$M$15000,11)</f>
        <v>N/A</v>
      </c>
    </row>
    <row r="1453" spans="1:4">
      <c r="A1453" s="52">
        <f t="shared" si="66"/>
        <v>36997</v>
      </c>
      <c r="B1453" s="4">
        <v>36997</v>
      </c>
      <c r="C1453" s="12">
        <f t="shared" si="65"/>
        <v>4</v>
      </c>
      <c r="D1453" s="38" t="str">
        <f>VLOOKUP($B1453,data!$A$6:$M$15000,11)</f>
        <v>N/A</v>
      </c>
    </row>
    <row r="1454" spans="1:4">
      <c r="A1454" s="52">
        <f t="shared" si="66"/>
        <v>36998</v>
      </c>
      <c r="B1454" s="4">
        <v>36998</v>
      </c>
      <c r="C1454" s="12">
        <f t="shared" si="65"/>
        <v>4</v>
      </c>
      <c r="D1454" s="38" t="str">
        <f>VLOOKUP($B1454,data!$A$6:$M$15000,11)</f>
        <v>N/A</v>
      </c>
    </row>
    <row r="1455" spans="1:4">
      <c r="A1455" s="52">
        <f t="shared" si="66"/>
        <v>36999</v>
      </c>
      <c r="B1455" s="4">
        <v>36999</v>
      </c>
      <c r="C1455" s="12">
        <f t="shared" si="65"/>
        <v>4</v>
      </c>
      <c r="D1455" s="38" t="str">
        <f>VLOOKUP($B1455,data!$A$6:$M$15000,11)</f>
        <v>N/A</v>
      </c>
    </row>
    <row r="1456" spans="1:4">
      <c r="A1456" s="52">
        <f t="shared" si="66"/>
        <v>37000</v>
      </c>
      <c r="B1456" s="4">
        <v>37000</v>
      </c>
      <c r="C1456" s="12">
        <f t="shared" si="65"/>
        <v>4</v>
      </c>
      <c r="D1456" s="38" t="str">
        <f>VLOOKUP($B1456,data!$A$6:$M$15000,11)</f>
        <v>N/A</v>
      </c>
    </row>
    <row r="1457" spans="1:4">
      <c r="A1457" s="52">
        <f t="shared" si="66"/>
        <v>37001</v>
      </c>
      <c r="B1457" s="4">
        <v>37001</v>
      </c>
      <c r="C1457" s="12">
        <f t="shared" si="65"/>
        <v>4</v>
      </c>
      <c r="D1457" s="38" t="str">
        <f>VLOOKUP($B1457,data!$A$6:$M$15000,11)</f>
        <v>N/A</v>
      </c>
    </row>
    <row r="1458" spans="1:4">
      <c r="A1458" s="52">
        <f t="shared" si="66"/>
        <v>37002</v>
      </c>
      <c r="B1458" s="4">
        <v>37002</v>
      </c>
      <c r="C1458" s="12">
        <f t="shared" si="65"/>
        <v>4</v>
      </c>
      <c r="D1458" s="38" t="str">
        <f>VLOOKUP($B1458,data!$A$6:$M$15000,11)</f>
        <v>N/A</v>
      </c>
    </row>
    <row r="1459" spans="1:4">
      <c r="A1459" s="52">
        <f t="shared" si="66"/>
        <v>37003</v>
      </c>
      <c r="B1459" s="4">
        <v>37003</v>
      </c>
      <c r="C1459" s="12">
        <f t="shared" si="65"/>
        <v>4</v>
      </c>
      <c r="D1459" s="38" t="str">
        <f>VLOOKUP($B1459,data!$A$6:$M$15000,11)</f>
        <v>N/A</v>
      </c>
    </row>
    <row r="1460" spans="1:4">
      <c r="A1460" s="52">
        <f t="shared" si="66"/>
        <v>37004</v>
      </c>
      <c r="B1460" s="4">
        <v>37004</v>
      </c>
      <c r="C1460" s="12">
        <f t="shared" si="65"/>
        <v>4</v>
      </c>
      <c r="D1460" s="38" t="str">
        <f>VLOOKUP($B1460,data!$A$6:$M$15000,11)</f>
        <v>N/A</v>
      </c>
    </row>
    <row r="1461" spans="1:4">
      <c r="A1461" s="52">
        <f t="shared" si="66"/>
        <v>37005</v>
      </c>
      <c r="B1461" s="4">
        <v>37005</v>
      </c>
      <c r="C1461" s="12">
        <f t="shared" si="65"/>
        <v>4</v>
      </c>
      <c r="D1461" s="38" t="str">
        <f>VLOOKUP($B1461,data!$A$6:$M$15000,11)</f>
        <v>N/A</v>
      </c>
    </row>
    <row r="1462" spans="1:4">
      <c r="A1462" s="52">
        <f t="shared" si="66"/>
        <v>37006</v>
      </c>
      <c r="B1462" s="4">
        <v>37006</v>
      </c>
      <c r="C1462" s="12">
        <f t="shared" si="65"/>
        <v>4</v>
      </c>
      <c r="D1462" s="38" t="str">
        <f>VLOOKUP($B1462,data!$A$6:$M$15000,11)</f>
        <v>N/A</v>
      </c>
    </row>
    <row r="1463" spans="1:4">
      <c r="A1463" s="52">
        <f t="shared" si="66"/>
        <v>37007</v>
      </c>
      <c r="B1463" s="4">
        <v>37007</v>
      </c>
      <c r="C1463" s="12">
        <f t="shared" si="65"/>
        <v>4</v>
      </c>
      <c r="D1463" s="38" t="str">
        <f>VLOOKUP($B1463,data!$A$6:$M$15000,11)</f>
        <v>N/A</v>
      </c>
    </row>
    <row r="1464" spans="1:4">
      <c r="A1464" s="52">
        <f t="shared" si="66"/>
        <v>37008</v>
      </c>
      <c r="B1464" s="4">
        <v>37008</v>
      </c>
      <c r="C1464" s="12">
        <f t="shared" si="65"/>
        <v>4</v>
      </c>
      <c r="D1464" s="38" t="str">
        <f>VLOOKUP($B1464,data!$A$6:$M$15000,11)</f>
        <v>N/A</v>
      </c>
    </row>
    <row r="1465" spans="1:4">
      <c r="A1465" s="52">
        <f t="shared" si="66"/>
        <v>37009</v>
      </c>
      <c r="B1465" s="4">
        <v>37009</v>
      </c>
      <c r="C1465" s="12">
        <f t="shared" si="65"/>
        <v>4</v>
      </c>
      <c r="D1465" s="38" t="str">
        <f>VLOOKUP($B1465,data!$A$6:$M$15000,11)</f>
        <v>N/A</v>
      </c>
    </row>
    <row r="1466" spans="1:4">
      <c r="A1466" s="52">
        <f t="shared" si="66"/>
        <v>37010</v>
      </c>
      <c r="B1466" s="4">
        <v>37010</v>
      </c>
      <c r="C1466" s="12">
        <f t="shared" si="65"/>
        <v>4</v>
      </c>
      <c r="D1466" s="38" t="str">
        <f>VLOOKUP($B1466,data!$A$6:$M$15000,11)</f>
        <v>N/A</v>
      </c>
    </row>
    <row r="1467" spans="1:4">
      <c r="A1467" s="52">
        <f t="shared" si="66"/>
        <v>37011</v>
      </c>
      <c r="B1467" s="4">
        <v>37011</v>
      </c>
      <c r="C1467" s="12">
        <f t="shared" si="65"/>
        <v>4</v>
      </c>
      <c r="D1467" s="38" t="str">
        <f>VLOOKUP($B1467,data!$A$6:$M$15000,11)</f>
        <v>N/A</v>
      </c>
    </row>
    <row r="1468" spans="1:4">
      <c r="A1468" s="52">
        <f t="shared" si="66"/>
        <v>37012</v>
      </c>
      <c r="B1468" s="4">
        <v>37012</v>
      </c>
      <c r="C1468" s="12">
        <f t="shared" si="65"/>
        <v>5</v>
      </c>
      <c r="D1468" s="38" t="str">
        <f>VLOOKUP($B1468,data!$A$6:$M$15000,11)</f>
        <v>N/A</v>
      </c>
    </row>
    <row r="1469" spans="1:4">
      <c r="A1469" s="52">
        <f t="shared" si="66"/>
        <v>37013</v>
      </c>
      <c r="B1469" s="4">
        <v>37013</v>
      </c>
      <c r="C1469" s="12">
        <f t="shared" si="65"/>
        <v>5</v>
      </c>
      <c r="D1469" s="38" t="str">
        <f>VLOOKUP($B1469,data!$A$6:$M$15000,11)</f>
        <v>N/A</v>
      </c>
    </row>
    <row r="1470" spans="1:4">
      <c r="A1470" s="52">
        <f t="shared" si="66"/>
        <v>37014</v>
      </c>
      <c r="B1470" s="4">
        <v>37014</v>
      </c>
      <c r="C1470" s="12">
        <f t="shared" si="65"/>
        <v>5</v>
      </c>
      <c r="D1470" s="38" t="str">
        <f>VLOOKUP($B1470,data!$A$6:$M$15000,11)</f>
        <v>N/A</v>
      </c>
    </row>
    <row r="1471" spans="1:4">
      <c r="A1471" s="52">
        <f t="shared" si="66"/>
        <v>37015</v>
      </c>
      <c r="B1471" s="4">
        <v>37015</v>
      </c>
      <c r="C1471" s="12">
        <f t="shared" si="65"/>
        <v>5</v>
      </c>
      <c r="D1471" s="38" t="str">
        <f>VLOOKUP($B1471,data!$A$6:$M$15000,11)</f>
        <v>N/A</v>
      </c>
    </row>
    <row r="1472" spans="1:4">
      <c r="A1472" s="52">
        <f t="shared" si="66"/>
        <v>37016</v>
      </c>
      <c r="B1472" s="4">
        <v>37016</v>
      </c>
      <c r="C1472" s="12">
        <f t="shared" si="65"/>
        <v>5</v>
      </c>
      <c r="D1472" s="38" t="str">
        <f>VLOOKUP($B1472,data!$A$6:$M$15000,11)</f>
        <v>N/A</v>
      </c>
    </row>
    <row r="1473" spans="1:4">
      <c r="A1473" s="52">
        <f t="shared" si="66"/>
        <v>37017</v>
      </c>
      <c r="B1473" s="4">
        <v>37017</v>
      </c>
      <c r="C1473" s="12">
        <f t="shared" si="65"/>
        <v>5</v>
      </c>
      <c r="D1473" s="38" t="str">
        <f>VLOOKUP($B1473,data!$A$6:$M$15000,11)</f>
        <v>N/A</v>
      </c>
    </row>
    <row r="1474" spans="1:4">
      <c r="A1474" s="52">
        <f t="shared" si="66"/>
        <v>37018</v>
      </c>
      <c r="B1474" s="4">
        <v>37018</v>
      </c>
      <c r="C1474" s="12">
        <f t="shared" si="65"/>
        <v>5</v>
      </c>
      <c r="D1474" s="38" t="str">
        <f>VLOOKUP($B1474,data!$A$6:$M$15000,11)</f>
        <v>N/A</v>
      </c>
    </row>
    <row r="1475" spans="1:4">
      <c r="A1475" s="52">
        <f t="shared" si="66"/>
        <v>37019</v>
      </c>
      <c r="B1475" s="4">
        <v>37019</v>
      </c>
      <c r="C1475" s="12">
        <f t="shared" si="65"/>
        <v>5</v>
      </c>
      <c r="D1475" s="38" t="str">
        <f>VLOOKUP($B1475,data!$A$6:$M$15000,11)</f>
        <v>N/A</v>
      </c>
    </row>
    <row r="1476" spans="1:4">
      <c r="A1476" s="52">
        <f t="shared" si="66"/>
        <v>37020</v>
      </c>
      <c r="B1476" s="4">
        <v>37020</v>
      </c>
      <c r="C1476" s="12">
        <f t="shared" si="65"/>
        <v>5</v>
      </c>
      <c r="D1476" s="38" t="str">
        <f>VLOOKUP($B1476,data!$A$6:$M$15000,11)</f>
        <v>N/A</v>
      </c>
    </row>
    <row r="1477" spans="1:4">
      <c r="A1477" s="52">
        <f t="shared" si="66"/>
        <v>37021</v>
      </c>
      <c r="B1477" s="4">
        <v>37021</v>
      </c>
      <c r="C1477" s="12">
        <f t="shared" si="65"/>
        <v>5</v>
      </c>
      <c r="D1477" s="38" t="str">
        <f>VLOOKUP($B1477,data!$A$6:$M$15000,11)</f>
        <v>N/A</v>
      </c>
    </row>
    <row r="1478" spans="1:4">
      <c r="A1478" s="52">
        <f t="shared" si="66"/>
        <v>37022</v>
      </c>
      <c r="B1478" s="4">
        <v>37022</v>
      </c>
      <c r="C1478" s="12">
        <f t="shared" si="65"/>
        <v>5</v>
      </c>
      <c r="D1478" s="38" t="str">
        <f>VLOOKUP($B1478,data!$A$6:$M$15000,11)</f>
        <v>N/A</v>
      </c>
    </row>
    <row r="1479" spans="1:4">
      <c r="A1479" s="52">
        <f t="shared" si="66"/>
        <v>37023</v>
      </c>
      <c r="B1479" s="4">
        <v>37023</v>
      </c>
      <c r="C1479" s="12">
        <f t="shared" si="65"/>
        <v>5</v>
      </c>
      <c r="D1479" s="38" t="str">
        <f>VLOOKUP($B1479,data!$A$6:$M$15000,11)</f>
        <v>N/A</v>
      </c>
    </row>
    <row r="1480" spans="1:4">
      <c r="A1480" s="52">
        <f t="shared" si="66"/>
        <v>37024</v>
      </c>
      <c r="B1480" s="4">
        <v>37024</v>
      </c>
      <c r="C1480" s="12">
        <f t="shared" ref="C1480:C1543" si="67">IF(B1480&lt;&gt;"",MONTH(B1480),0)</f>
        <v>5</v>
      </c>
      <c r="D1480" s="38" t="str">
        <f>VLOOKUP($B1480,data!$A$6:$M$15000,11)</f>
        <v>N/A</v>
      </c>
    </row>
    <row r="1481" spans="1:4">
      <c r="A1481" s="52">
        <f t="shared" si="66"/>
        <v>37025</v>
      </c>
      <c r="B1481" s="4">
        <v>37025</v>
      </c>
      <c r="C1481" s="12">
        <f t="shared" si="67"/>
        <v>5</v>
      </c>
      <c r="D1481" s="38" t="str">
        <f>VLOOKUP($B1481,data!$A$6:$M$15000,11)</f>
        <v>N/A</v>
      </c>
    </row>
    <row r="1482" spans="1:4">
      <c r="A1482" s="52">
        <f t="shared" si="66"/>
        <v>37026</v>
      </c>
      <c r="B1482" s="4">
        <v>37026</v>
      </c>
      <c r="C1482" s="12">
        <f t="shared" si="67"/>
        <v>5</v>
      </c>
      <c r="D1482" s="38" t="str">
        <f>VLOOKUP($B1482,data!$A$6:$M$15000,11)</f>
        <v>N/A</v>
      </c>
    </row>
    <row r="1483" spans="1:4">
      <c r="A1483" s="52">
        <f t="shared" si="66"/>
        <v>37027</v>
      </c>
      <c r="B1483" s="4">
        <v>37027</v>
      </c>
      <c r="C1483" s="12">
        <f t="shared" si="67"/>
        <v>5</v>
      </c>
      <c r="D1483" s="38" t="str">
        <f>VLOOKUP($B1483,data!$A$6:$M$15000,11)</f>
        <v>N/A</v>
      </c>
    </row>
    <row r="1484" spans="1:4">
      <c r="A1484" s="52">
        <f t="shared" si="66"/>
        <v>37028</v>
      </c>
      <c r="B1484" s="4">
        <v>37028</v>
      </c>
      <c r="C1484" s="12">
        <f t="shared" si="67"/>
        <v>5</v>
      </c>
      <c r="D1484" s="38" t="str">
        <f>VLOOKUP($B1484,data!$A$6:$M$15000,11)</f>
        <v>N/A</v>
      </c>
    </row>
    <row r="1485" spans="1:4">
      <c r="A1485" s="52">
        <f t="shared" si="66"/>
        <v>37029</v>
      </c>
      <c r="B1485" s="4">
        <v>37029</v>
      </c>
      <c r="C1485" s="12">
        <f t="shared" si="67"/>
        <v>5</v>
      </c>
      <c r="D1485" s="38" t="str">
        <f>VLOOKUP($B1485,data!$A$6:$M$15000,11)</f>
        <v>N/A</v>
      </c>
    </row>
    <row r="1486" spans="1:4">
      <c r="A1486" s="52">
        <f t="shared" si="66"/>
        <v>37030</v>
      </c>
      <c r="B1486" s="4">
        <v>37030</v>
      </c>
      <c r="C1486" s="12">
        <f t="shared" si="67"/>
        <v>5</v>
      </c>
      <c r="D1486" s="38" t="str">
        <f>VLOOKUP($B1486,data!$A$6:$M$15000,11)</f>
        <v>N/A</v>
      </c>
    </row>
    <row r="1487" spans="1:4">
      <c r="A1487" s="52">
        <f t="shared" ref="A1487:A1550" si="68">B1487</f>
        <v>37031</v>
      </c>
      <c r="B1487" s="4">
        <v>37031</v>
      </c>
      <c r="C1487" s="12">
        <f t="shared" si="67"/>
        <v>5</v>
      </c>
      <c r="D1487" s="38" t="str">
        <f>VLOOKUP($B1487,data!$A$6:$M$15000,11)</f>
        <v>N/A</v>
      </c>
    </row>
    <row r="1488" spans="1:4">
      <c r="A1488" s="52">
        <f t="shared" si="68"/>
        <v>37032</v>
      </c>
      <c r="B1488" s="4">
        <v>37032</v>
      </c>
      <c r="C1488" s="12">
        <f t="shared" si="67"/>
        <v>5</v>
      </c>
      <c r="D1488" s="38" t="str">
        <f>VLOOKUP($B1488,data!$A$6:$M$15000,11)</f>
        <v>N/A</v>
      </c>
    </row>
    <row r="1489" spans="1:4">
      <c r="A1489" s="52">
        <f t="shared" si="68"/>
        <v>37033</v>
      </c>
      <c r="B1489" s="4">
        <v>37033</v>
      </c>
      <c r="C1489" s="12">
        <f t="shared" si="67"/>
        <v>5</v>
      </c>
      <c r="D1489" s="38" t="str">
        <f>VLOOKUP($B1489,data!$A$6:$M$15000,11)</f>
        <v>N/A</v>
      </c>
    </row>
    <row r="1490" spans="1:4">
      <c r="A1490" s="52">
        <f t="shared" si="68"/>
        <v>37034</v>
      </c>
      <c r="B1490" s="4">
        <v>37034</v>
      </c>
      <c r="C1490" s="12">
        <f t="shared" si="67"/>
        <v>5</v>
      </c>
      <c r="D1490" s="38" t="str">
        <f>VLOOKUP($B1490,data!$A$6:$M$15000,11)</f>
        <v>N/A</v>
      </c>
    </row>
    <row r="1491" spans="1:4">
      <c r="A1491" s="52">
        <f t="shared" si="68"/>
        <v>37035</v>
      </c>
      <c r="B1491" s="4">
        <v>37035</v>
      </c>
      <c r="C1491" s="12">
        <f t="shared" si="67"/>
        <v>5</v>
      </c>
      <c r="D1491" s="38" t="str">
        <f>VLOOKUP($B1491,data!$A$6:$M$15000,11)</f>
        <v>N/A</v>
      </c>
    </row>
    <row r="1492" spans="1:4">
      <c r="A1492" s="52">
        <f t="shared" si="68"/>
        <v>37036</v>
      </c>
      <c r="B1492" s="4">
        <v>37036</v>
      </c>
      <c r="C1492" s="12">
        <f t="shared" si="67"/>
        <v>5</v>
      </c>
      <c r="D1492" s="38" t="str">
        <f>VLOOKUP($B1492,data!$A$6:$M$15000,11)</f>
        <v>N/A</v>
      </c>
    </row>
    <row r="1493" spans="1:4">
      <c r="A1493" s="52">
        <f t="shared" si="68"/>
        <v>37037</v>
      </c>
      <c r="B1493" s="4">
        <v>37037</v>
      </c>
      <c r="C1493" s="12">
        <f t="shared" si="67"/>
        <v>5</v>
      </c>
      <c r="D1493" s="38" t="str">
        <f>VLOOKUP($B1493,data!$A$6:$M$15000,11)</f>
        <v>N/A</v>
      </c>
    </row>
    <row r="1494" spans="1:4">
      <c r="A1494" s="52">
        <f t="shared" si="68"/>
        <v>37038</v>
      </c>
      <c r="B1494" s="4">
        <v>37038</v>
      </c>
      <c r="C1494" s="12">
        <f t="shared" si="67"/>
        <v>5</v>
      </c>
      <c r="D1494" s="38" t="str">
        <f>VLOOKUP($B1494,data!$A$6:$M$15000,11)</f>
        <v>N/A</v>
      </c>
    </row>
    <row r="1495" spans="1:4">
      <c r="A1495" s="52">
        <f t="shared" si="68"/>
        <v>37039</v>
      </c>
      <c r="B1495" s="4">
        <v>37039</v>
      </c>
      <c r="C1495" s="12">
        <f t="shared" si="67"/>
        <v>5</v>
      </c>
      <c r="D1495" s="38" t="str">
        <f>VLOOKUP($B1495,data!$A$6:$M$15000,11)</f>
        <v>N/A</v>
      </c>
    </row>
    <row r="1496" spans="1:4">
      <c r="A1496" s="52">
        <f t="shared" si="68"/>
        <v>37040</v>
      </c>
      <c r="B1496" s="4">
        <v>37040</v>
      </c>
      <c r="C1496" s="12">
        <f t="shared" si="67"/>
        <v>5</v>
      </c>
      <c r="D1496" s="38" t="str">
        <f>VLOOKUP($B1496,data!$A$6:$M$15000,11)</f>
        <v>N/A</v>
      </c>
    </row>
    <row r="1497" spans="1:4">
      <c r="A1497" s="52">
        <f t="shared" si="68"/>
        <v>37041</v>
      </c>
      <c r="B1497" s="4">
        <v>37041</v>
      </c>
      <c r="C1497" s="12">
        <f t="shared" si="67"/>
        <v>5</v>
      </c>
      <c r="D1497" s="38" t="str">
        <f>VLOOKUP($B1497,data!$A$6:$M$15000,11)</f>
        <v>N/A</v>
      </c>
    </row>
    <row r="1498" spans="1:4">
      <c r="A1498" s="52">
        <f t="shared" si="68"/>
        <v>37042</v>
      </c>
      <c r="B1498" s="4">
        <v>37042</v>
      </c>
      <c r="C1498" s="12">
        <f t="shared" si="67"/>
        <v>5</v>
      </c>
      <c r="D1498" s="38" t="str">
        <f>VLOOKUP($B1498,data!$A$6:$M$15000,11)</f>
        <v>N/A</v>
      </c>
    </row>
    <row r="1499" spans="1:4">
      <c r="A1499" s="52">
        <f t="shared" si="68"/>
        <v>37043</v>
      </c>
      <c r="B1499" s="4">
        <v>37043</v>
      </c>
      <c r="C1499" s="12">
        <f t="shared" si="67"/>
        <v>6</v>
      </c>
      <c r="D1499" s="38" t="str">
        <f>VLOOKUP($B1499,data!$A$6:$M$15000,11)</f>
        <v>N/A</v>
      </c>
    </row>
    <row r="1500" spans="1:4">
      <c r="A1500" s="52">
        <f t="shared" si="68"/>
        <v>37044</v>
      </c>
      <c r="B1500" s="4">
        <v>37044</v>
      </c>
      <c r="C1500" s="12">
        <f t="shared" si="67"/>
        <v>6</v>
      </c>
      <c r="D1500" s="38" t="str">
        <f>VLOOKUP($B1500,data!$A$6:$M$15000,11)</f>
        <v>N/A</v>
      </c>
    </row>
    <row r="1501" spans="1:4">
      <c r="A1501" s="52">
        <f t="shared" si="68"/>
        <v>37045</v>
      </c>
      <c r="B1501" s="4">
        <v>37045</v>
      </c>
      <c r="C1501" s="12">
        <f t="shared" si="67"/>
        <v>6</v>
      </c>
      <c r="D1501" s="38" t="str">
        <f>VLOOKUP($B1501,data!$A$6:$M$15000,11)</f>
        <v>N/A</v>
      </c>
    </row>
    <row r="1502" spans="1:4">
      <c r="A1502" s="52">
        <f t="shared" si="68"/>
        <v>37046</v>
      </c>
      <c r="B1502" s="4">
        <v>37046</v>
      </c>
      <c r="C1502" s="12">
        <f t="shared" si="67"/>
        <v>6</v>
      </c>
      <c r="D1502" s="38" t="str">
        <f>VLOOKUP($B1502,data!$A$6:$M$15000,11)</f>
        <v>N/A</v>
      </c>
    </row>
    <row r="1503" spans="1:4">
      <c r="A1503" s="52">
        <f t="shared" si="68"/>
        <v>37047</v>
      </c>
      <c r="B1503" s="4">
        <v>37047</v>
      </c>
      <c r="C1503" s="12">
        <f t="shared" si="67"/>
        <v>6</v>
      </c>
      <c r="D1503" s="38" t="str">
        <f>VLOOKUP($B1503,data!$A$6:$M$15000,11)</f>
        <v>N/A</v>
      </c>
    </row>
    <row r="1504" spans="1:4">
      <c r="A1504" s="52">
        <f t="shared" si="68"/>
        <v>37048</v>
      </c>
      <c r="B1504" s="4">
        <v>37048</v>
      </c>
      <c r="C1504" s="12">
        <f t="shared" si="67"/>
        <v>6</v>
      </c>
      <c r="D1504" s="38" t="str">
        <f>VLOOKUP($B1504,data!$A$6:$M$15000,11)</f>
        <v>N/A</v>
      </c>
    </row>
    <row r="1505" spans="1:4">
      <c r="A1505" s="52">
        <f t="shared" si="68"/>
        <v>37049</v>
      </c>
      <c r="B1505" s="4">
        <v>37049</v>
      </c>
      <c r="C1505" s="12">
        <f t="shared" si="67"/>
        <v>6</v>
      </c>
      <c r="D1505" s="38" t="str">
        <f>VLOOKUP($B1505,data!$A$6:$M$15000,11)</f>
        <v>N/A</v>
      </c>
    </row>
    <row r="1506" spans="1:4">
      <c r="A1506" s="52">
        <f t="shared" si="68"/>
        <v>37050</v>
      </c>
      <c r="B1506" s="4">
        <v>37050</v>
      </c>
      <c r="C1506" s="12">
        <f t="shared" si="67"/>
        <v>6</v>
      </c>
      <c r="D1506" s="38" t="str">
        <f>VLOOKUP($B1506,data!$A$6:$M$15000,11)</f>
        <v>N/A</v>
      </c>
    </row>
    <row r="1507" spans="1:4">
      <c r="A1507" s="52">
        <f t="shared" si="68"/>
        <v>37051</v>
      </c>
      <c r="B1507" s="4">
        <v>37051</v>
      </c>
      <c r="C1507" s="12">
        <f t="shared" si="67"/>
        <v>6</v>
      </c>
      <c r="D1507" s="38" t="str">
        <f>VLOOKUP($B1507,data!$A$6:$M$15000,11)</f>
        <v>N/A</v>
      </c>
    </row>
    <row r="1508" spans="1:4">
      <c r="A1508" s="52">
        <f t="shared" si="68"/>
        <v>37052</v>
      </c>
      <c r="B1508" s="4">
        <v>37052</v>
      </c>
      <c r="C1508" s="12">
        <f t="shared" si="67"/>
        <v>6</v>
      </c>
      <c r="D1508" s="38" t="str">
        <f>VLOOKUP($B1508,data!$A$6:$M$15000,11)</f>
        <v>N/A</v>
      </c>
    </row>
    <row r="1509" spans="1:4">
      <c r="A1509" s="52">
        <f t="shared" si="68"/>
        <v>37053</v>
      </c>
      <c r="B1509" s="4">
        <v>37053</v>
      </c>
      <c r="C1509" s="12">
        <f t="shared" si="67"/>
        <v>6</v>
      </c>
      <c r="D1509" s="38" t="str">
        <f>VLOOKUP($B1509,data!$A$6:$M$15000,11)</f>
        <v>N/A</v>
      </c>
    </row>
    <row r="1510" spans="1:4">
      <c r="A1510" s="52">
        <f t="shared" si="68"/>
        <v>37054</v>
      </c>
      <c r="B1510" s="4">
        <v>37054</v>
      </c>
      <c r="C1510" s="12">
        <f t="shared" si="67"/>
        <v>6</v>
      </c>
      <c r="D1510" s="38" t="str">
        <f>VLOOKUP($B1510,data!$A$6:$M$15000,11)</f>
        <v>N/A</v>
      </c>
    </row>
    <row r="1511" spans="1:4">
      <c r="A1511" s="52">
        <f t="shared" si="68"/>
        <v>37055</v>
      </c>
      <c r="B1511" s="4">
        <v>37055</v>
      </c>
      <c r="C1511" s="12">
        <f t="shared" si="67"/>
        <v>6</v>
      </c>
      <c r="D1511" s="38" t="str">
        <f>VLOOKUP($B1511,data!$A$6:$M$15000,11)</f>
        <v>N/A</v>
      </c>
    </row>
    <row r="1512" spans="1:4">
      <c r="A1512" s="52">
        <f t="shared" si="68"/>
        <v>37056</v>
      </c>
      <c r="B1512" s="4">
        <v>37056</v>
      </c>
      <c r="C1512" s="12">
        <f t="shared" si="67"/>
        <v>6</v>
      </c>
      <c r="D1512" s="38" t="str">
        <f>VLOOKUP($B1512,data!$A$6:$M$15000,11)</f>
        <v>N/A</v>
      </c>
    </row>
    <row r="1513" spans="1:4">
      <c r="A1513" s="52">
        <f t="shared" si="68"/>
        <v>37057</v>
      </c>
      <c r="B1513" s="4">
        <v>37057</v>
      </c>
      <c r="C1513" s="12">
        <f t="shared" si="67"/>
        <v>6</v>
      </c>
      <c r="D1513" s="38" t="str">
        <f>VLOOKUP($B1513,data!$A$6:$M$15000,11)</f>
        <v>N/A</v>
      </c>
    </row>
    <row r="1514" spans="1:4">
      <c r="A1514" s="52">
        <f t="shared" si="68"/>
        <v>37058</v>
      </c>
      <c r="B1514" s="4">
        <v>37058</v>
      </c>
      <c r="C1514" s="12">
        <f t="shared" si="67"/>
        <v>6</v>
      </c>
      <c r="D1514" s="38" t="str">
        <f>VLOOKUP($B1514,data!$A$6:$M$15000,11)</f>
        <v>N/A</v>
      </c>
    </row>
    <row r="1515" spans="1:4">
      <c r="A1515" s="52">
        <f t="shared" si="68"/>
        <v>37059</v>
      </c>
      <c r="B1515" s="4">
        <v>37059</v>
      </c>
      <c r="C1515" s="12">
        <f t="shared" si="67"/>
        <v>6</v>
      </c>
      <c r="D1515" s="38" t="str">
        <f>VLOOKUP($B1515,data!$A$6:$M$15000,11)</f>
        <v>N/A</v>
      </c>
    </row>
    <row r="1516" spans="1:4">
      <c r="A1516" s="52">
        <f t="shared" si="68"/>
        <v>37060</v>
      </c>
      <c r="B1516" s="4">
        <v>37060</v>
      </c>
      <c r="C1516" s="12">
        <f t="shared" si="67"/>
        <v>6</v>
      </c>
      <c r="D1516" s="38" t="str">
        <f>VLOOKUP($B1516,data!$A$6:$M$15000,11)</f>
        <v>N/A</v>
      </c>
    </row>
    <row r="1517" spans="1:4">
      <c r="A1517" s="52">
        <f t="shared" si="68"/>
        <v>37061</v>
      </c>
      <c r="B1517" s="4">
        <v>37061</v>
      </c>
      <c r="C1517" s="12">
        <f t="shared" si="67"/>
        <v>6</v>
      </c>
      <c r="D1517" s="38" t="str">
        <f>VLOOKUP($B1517,data!$A$6:$M$15000,11)</f>
        <v>N/A</v>
      </c>
    </row>
    <row r="1518" spans="1:4">
      <c r="A1518" s="52">
        <f t="shared" si="68"/>
        <v>37062</v>
      </c>
      <c r="B1518" s="4">
        <v>37062</v>
      </c>
      <c r="C1518" s="12">
        <f t="shared" si="67"/>
        <v>6</v>
      </c>
      <c r="D1518" s="38" t="str">
        <f>VLOOKUP($B1518,data!$A$6:$M$15000,11)</f>
        <v>N/A</v>
      </c>
    </row>
    <row r="1519" spans="1:4">
      <c r="A1519" s="52">
        <f t="shared" si="68"/>
        <v>37063</v>
      </c>
      <c r="B1519" s="4">
        <v>37063</v>
      </c>
      <c r="C1519" s="12">
        <f t="shared" si="67"/>
        <v>6</v>
      </c>
      <c r="D1519" s="38" t="str">
        <f>VLOOKUP($B1519,data!$A$6:$M$15000,11)</f>
        <v>N/A</v>
      </c>
    </row>
    <row r="1520" spans="1:4">
      <c r="A1520" s="52">
        <f t="shared" si="68"/>
        <v>37064</v>
      </c>
      <c r="B1520" s="4">
        <v>37064</v>
      </c>
      <c r="C1520" s="12">
        <f t="shared" si="67"/>
        <v>6</v>
      </c>
      <c r="D1520" s="38" t="str">
        <f>VLOOKUP($B1520,data!$A$6:$M$15000,11)</f>
        <v>N/A</v>
      </c>
    </row>
    <row r="1521" spans="1:4">
      <c r="A1521" s="52">
        <f t="shared" si="68"/>
        <v>37065</v>
      </c>
      <c r="B1521" s="4">
        <v>37065</v>
      </c>
      <c r="C1521" s="12">
        <f t="shared" si="67"/>
        <v>6</v>
      </c>
      <c r="D1521" s="38" t="str">
        <f>VLOOKUP($B1521,data!$A$6:$M$15000,11)</f>
        <v>N/A</v>
      </c>
    </row>
    <row r="1522" spans="1:4">
      <c r="A1522" s="52">
        <f t="shared" si="68"/>
        <v>37066</v>
      </c>
      <c r="B1522" s="4">
        <v>37066</v>
      </c>
      <c r="C1522" s="12">
        <f t="shared" si="67"/>
        <v>6</v>
      </c>
      <c r="D1522" s="38" t="str">
        <f>VLOOKUP($B1522,data!$A$6:$M$15000,11)</f>
        <v>N/A</v>
      </c>
    </row>
    <row r="1523" spans="1:4">
      <c r="A1523" s="52">
        <f t="shared" si="68"/>
        <v>37067</v>
      </c>
      <c r="B1523" s="4">
        <v>37067</v>
      </c>
      <c r="C1523" s="12">
        <f t="shared" si="67"/>
        <v>6</v>
      </c>
      <c r="D1523" s="38" t="str">
        <f>VLOOKUP($B1523,data!$A$6:$M$15000,11)</f>
        <v>N/A</v>
      </c>
    </row>
    <row r="1524" spans="1:4">
      <c r="A1524" s="52">
        <f t="shared" si="68"/>
        <v>37068</v>
      </c>
      <c r="B1524" s="4">
        <v>37068</v>
      </c>
      <c r="C1524" s="12">
        <f t="shared" si="67"/>
        <v>6</v>
      </c>
      <c r="D1524" s="38" t="str">
        <f>VLOOKUP($B1524,data!$A$6:$M$15000,11)</f>
        <v>N/A</v>
      </c>
    </row>
    <row r="1525" spans="1:4">
      <c r="A1525" s="52">
        <f t="shared" si="68"/>
        <v>37069</v>
      </c>
      <c r="B1525" s="4">
        <v>37069</v>
      </c>
      <c r="C1525" s="12">
        <f t="shared" si="67"/>
        <v>6</v>
      </c>
      <c r="D1525" s="38" t="str">
        <f>VLOOKUP($B1525,data!$A$6:$M$15000,11)</f>
        <v>N/A</v>
      </c>
    </row>
    <row r="1526" spans="1:4">
      <c r="A1526" s="52">
        <f t="shared" si="68"/>
        <v>37070</v>
      </c>
      <c r="B1526" s="4">
        <v>37070</v>
      </c>
      <c r="C1526" s="12">
        <f t="shared" si="67"/>
        <v>6</v>
      </c>
      <c r="D1526" s="38" t="str">
        <f>VLOOKUP($B1526,data!$A$6:$M$15000,11)</f>
        <v>N/A</v>
      </c>
    </row>
    <row r="1527" spans="1:4">
      <c r="A1527" s="52">
        <f t="shared" si="68"/>
        <v>37071</v>
      </c>
      <c r="B1527" s="4">
        <v>37071</v>
      </c>
      <c r="C1527" s="12">
        <f t="shared" si="67"/>
        <v>6</v>
      </c>
      <c r="D1527" s="38" t="str">
        <f>VLOOKUP($B1527,data!$A$6:$M$15000,11)</f>
        <v>N/A</v>
      </c>
    </row>
    <row r="1528" spans="1:4">
      <c r="A1528" s="52">
        <f t="shared" si="68"/>
        <v>37072</v>
      </c>
      <c r="B1528" s="4">
        <v>37072</v>
      </c>
      <c r="C1528" s="12">
        <f t="shared" si="67"/>
        <v>6</v>
      </c>
      <c r="D1528" s="38" t="str">
        <f>VLOOKUP($B1528,data!$A$6:$M$15000,11)</f>
        <v>N/A</v>
      </c>
    </row>
    <row r="1529" spans="1:4">
      <c r="A1529" s="52">
        <f t="shared" si="68"/>
        <v>37073</v>
      </c>
      <c r="B1529" s="4">
        <v>37073</v>
      </c>
      <c r="C1529" s="12">
        <f t="shared" si="67"/>
        <v>7</v>
      </c>
      <c r="D1529" s="38" t="str">
        <f>VLOOKUP($B1529,data!$A$6:$M$15000,11)</f>
        <v>N/A</v>
      </c>
    </row>
    <row r="1530" spans="1:4">
      <c r="A1530" s="52">
        <f t="shared" si="68"/>
        <v>37074</v>
      </c>
      <c r="B1530" s="4">
        <v>37074</v>
      </c>
      <c r="C1530" s="12">
        <f t="shared" si="67"/>
        <v>7</v>
      </c>
      <c r="D1530" s="38" t="str">
        <f>VLOOKUP($B1530,data!$A$6:$M$15000,11)</f>
        <v>N/A</v>
      </c>
    </row>
    <row r="1531" spans="1:4">
      <c r="A1531" s="52">
        <f t="shared" si="68"/>
        <v>37075</v>
      </c>
      <c r="B1531" s="4">
        <v>37075</v>
      </c>
      <c r="C1531" s="12">
        <f t="shared" si="67"/>
        <v>7</v>
      </c>
      <c r="D1531" s="38" t="str">
        <f>VLOOKUP($B1531,data!$A$6:$M$15000,11)</f>
        <v>N/A</v>
      </c>
    </row>
    <row r="1532" spans="1:4">
      <c r="A1532" s="52">
        <f t="shared" si="68"/>
        <v>37076</v>
      </c>
      <c r="B1532" s="4">
        <v>37076</v>
      </c>
      <c r="C1532" s="12">
        <f t="shared" si="67"/>
        <v>7</v>
      </c>
      <c r="D1532" s="38" t="str">
        <f>VLOOKUP($B1532,data!$A$6:$M$15000,11)</f>
        <v>N/A</v>
      </c>
    </row>
    <row r="1533" spans="1:4">
      <c r="A1533" s="52">
        <f t="shared" si="68"/>
        <v>37077</v>
      </c>
      <c r="B1533" s="4">
        <v>37077</v>
      </c>
      <c r="C1533" s="12">
        <f t="shared" si="67"/>
        <v>7</v>
      </c>
      <c r="D1533" s="38" t="str">
        <f>VLOOKUP($B1533,data!$A$6:$M$15000,11)</f>
        <v>N/A</v>
      </c>
    </row>
    <row r="1534" spans="1:4">
      <c r="A1534" s="52">
        <f t="shared" si="68"/>
        <v>37078</v>
      </c>
      <c r="B1534" s="4">
        <v>37078</v>
      </c>
      <c r="C1534" s="12">
        <f t="shared" si="67"/>
        <v>7</v>
      </c>
      <c r="D1534" s="38" t="str">
        <f>VLOOKUP($B1534,data!$A$6:$M$15000,11)</f>
        <v>N/A</v>
      </c>
    </row>
    <row r="1535" spans="1:4">
      <c r="A1535" s="52">
        <f t="shared" si="68"/>
        <v>37079</v>
      </c>
      <c r="B1535" s="4">
        <v>37079</v>
      </c>
      <c r="C1535" s="12">
        <f t="shared" si="67"/>
        <v>7</v>
      </c>
      <c r="D1535" s="38" t="str">
        <f>VLOOKUP($B1535,data!$A$6:$M$15000,11)</f>
        <v>N/A</v>
      </c>
    </row>
    <row r="1536" spans="1:4">
      <c r="A1536" s="52">
        <f t="shared" si="68"/>
        <v>37080</v>
      </c>
      <c r="B1536" s="4">
        <v>37080</v>
      </c>
      <c r="C1536" s="12">
        <f t="shared" si="67"/>
        <v>7</v>
      </c>
      <c r="D1536" s="38" t="str">
        <f>VLOOKUP($B1536,data!$A$6:$M$15000,11)</f>
        <v>N/A</v>
      </c>
    </row>
    <row r="1537" spans="1:4">
      <c r="A1537" s="52">
        <f t="shared" si="68"/>
        <v>37081</v>
      </c>
      <c r="B1537" s="4">
        <v>37081</v>
      </c>
      <c r="C1537" s="12">
        <f t="shared" si="67"/>
        <v>7</v>
      </c>
      <c r="D1537" s="38" t="str">
        <f>VLOOKUP($B1537,data!$A$6:$M$15000,11)</f>
        <v>N/A</v>
      </c>
    </row>
    <row r="1538" spans="1:4">
      <c r="A1538" s="52">
        <f t="shared" si="68"/>
        <v>37082</v>
      </c>
      <c r="B1538" s="4">
        <v>37082</v>
      </c>
      <c r="C1538" s="12">
        <f t="shared" si="67"/>
        <v>7</v>
      </c>
      <c r="D1538" s="38" t="str">
        <f>VLOOKUP($B1538,data!$A$6:$M$15000,11)</f>
        <v>N/A</v>
      </c>
    </row>
    <row r="1539" spans="1:4">
      <c r="A1539" s="52">
        <f t="shared" si="68"/>
        <v>37083</v>
      </c>
      <c r="B1539" s="4">
        <v>37083</v>
      </c>
      <c r="C1539" s="12">
        <f t="shared" si="67"/>
        <v>7</v>
      </c>
      <c r="D1539" s="38" t="str">
        <f>VLOOKUP($B1539,data!$A$6:$M$15000,11)</f>
        <v>N/A</v>
      </c>
    </row>
    <row r="1540" spans="1:4">
      <c r="A1540" s="52">
        <f t="shared" si="68"/>
        <v>37084</v>
      </c>
      <c r="B1540" s="4">
        <v>37084</v>
      </c>
      <c r="C1540" s="12">
        <f t="shared" si="67"/>
        <v>7</v>
      </c>
      <c r="D1540" s="38" t="str">
        <f>VLOOKUP($B1540,data!$A$6:$M$15000,11)</f>
        <v>N/A</v>
      </c>
    </row>
    <row r="1541" spans="1:4">
      <c r="A1541" s="52">
        <f t="shared" si="68"/>
        <v>37085</v>
      </c>
      <c r="B1541" s="4">
        <v>37085</v>
      </c>
      <c r="C1541" s="12">
        <f t="shared" si="67"/>
        <v>7</v>
      </c>
      <c r="D1541" s="38" t="str">
        <f>VLOOKUP($B1541,data!$A$6:$M$15000,11)</f>
        <v>N/A</v>
      </c>
    </row>
    <row r="1542" spans="1:4">
      <c r="A1542" s="52">
        <f t="shared" si="68"/>
        <v>37086</v>
      </c>
      <c r="B1542" s="4">
        <v>37086</v>
      </c>
      <c r="C1542" s="12">
        <f t="shared" si="67"/>
        <v>7</v>
      </c>
      <c r="D1542" s="38" t="str">
        <f>VLOOKUP($B1542,data!$A$6:$M$15000,11)</f>
        <v>N/A</v>
      </c>
    </row>
    <row r="1543" spans="1:4">
      <c r="A1543" s="52">
        <f t="shared" si="68"/>
        <v>37087</v>
      </c>
      <c r="B1543" s="4">
        <v>37087</v>
      </c>
      <c r="C1543" s="12">
        <f t="shared" si="67"/>
        <v>7</v>
      </c>
      <c r="D1543" s="38" t="str">
        <f>VLOOKUP($B1543,data!$A$6:$M$15000,11)</f>
        <v>N/A</v>
      </c>
    </row>
    <row r="1544" spans="1:4">
      <c r="A1544" s="52">
        <f t="shared" si="68"/>
        <v>37088</v>
      </c>
      <c r="B1544" s="4">
        <v>37088</v>
      </c>
      <c r="C1544" s="12">
        <f t="shared" ref="C1544:C1607" si="69">IF(B1544&lt;&gt;"",MONTH(B1544),0)</f>
        <v>7</v>
      </c>
      <c r="D1544" s="38" t="str">
        <f>VLOOKUP($B1544,data!$A$6:$M$15000,11)</f>
        <v>N/A</v>
      </c>
    </row>
    <row r="1545" spans="1:4">
      <c r="A1545" s="52">
        <f t="shared" si="68"/>
        <v>37089</v>
      </c>
      <c r="B1545" s="4">
        <v>37089</v>
      </c>
      <c r="C1545" s="12">
        <f t="shared" si="69"/>
        <v>7</v>
      </c>
      <c r="D1545" s="38" t="str">
        <f>VLOOKUP($B1545,data!$A$6:$M$15000,11)</f>
        <v>N/A</v>
      </c>
    </row>
    <row r="1546" spans="1:4">
      <c r="A1546" s="52">
        <f t="shared" si="68"/>
        <v>37090</v>
      </c>
      <c r="B1546" s="4">
        <v>37090</v>
      </c>
      <c r="C1546" s="12">
        <f t="shared" si="69"/>
        <v>7</v>
      </c>
      <c r="D1546" s="38" t="str">
        <f>VLOOKUP($B1546,data!$A$6:$M$15000,11)</f>
        <v>N/A</v>
      </c>
    </row>
    <row r="1547" spans="1:4">
      <c r="A1547" s="52">
        <f t="shared" si="68"/>
        <v>37091</v>
      </c>
      <c r="B1547" s="4">
        <v>37091</v>
      </c>
      <c r="C1547" s="12">
        <f t="shared" si="69"/>
        <v>7</v>
      </c>
      <c r="D1547" s="38" t="str">
        <f>VLOOKUP($B1547,data!$A$6:$M$15000,11)</f>
        <v>N/A</v>
      </c>
    </row>
    <row r="1548" spans="1:4">
      <c r="A1548" s="52">
        <f t="shared" si="68"/>
        <v>37092</v>
      </c>
      <c r="B1548" s="4">
        <v>37092</v>
      </c>
      <c r="C1548" s="12">
        <f t="shared" si="69"/>
        <v>7</v>
      </c>
      <c r="D1548" s="38" t="str">
        <f>VLOOKUP($B1548,data!$A$6:$M$15000,11)</f>
        <v>N/A</v>
      </c>
    </row>
    <row r="1549" spans="1:4">
      <c r="A1549" s="52">
        <f t="shared" si="68"/>
        <v>37093</v>
      </c>
      <c r="B1549" s="4">
        <v>37093</v>
      </c>
      <c r="C1549" s="12">
        <f t="shared" si="69"/>
        <v>7</v>
      </c>
      <c r="D1549" s="38" t="str">
        <f>VLOOKUP($B1549,data!$A$6:$M$15000,11)</f>
        <v>N/A</v>
      </c>
    </row>
    <row r="1550" spans="1:4">
      <c r="A1550" s="52">
        <f t="shared" si="68"/>
        <v>37094</v>
      </c>
      <c r="B1550" s="4">
        <v>37094</v>
      </c>
      <c r="C1550" s="12">
        <f t="shared" si="69"/>
        <v>7</v>
      </c>
      <c r="D1550" s="38" t="str">
        <f>VLOOKUP($B1550,data!$A$6:$M$15000,11)</f>
        <v>N/A</v>
      </c>
    </row>
    <row r="1551" spans="1:4">
      <c r="A1551" s="52">
        <f t="shared" ref="A1551:A1614" si="70">B1551</f>
        <v>37095</v>
      </c>
      <c r="B1551" s="4">
        <v>37095</v>
      </c>
      <c r="C1551" s="12">
        <f t="shared" si="69"/>
        <v>7</v>
      </c>
      <c r="D1551" s="38" t="str">
        <f>VLOOKUP($B1551,data!$A$6:$M$15000,11)</f>
        <v>N/A</v>
      </c>
    </row>
    <row r="1552" spans="1:4">
      <c r="A1552" s="52">
        <f t="shared" si="70"/>
        <v>37096</v>
      </c>
      <c r="B1552" s="4">
        <v>37096</v>
      </c>
      <c r="C1552" s="12">
        <f t="shared" si="69"/>
        <v>7</v>
      </c>
      <c r="D1552" s="38" t="str">
        <f>VLOOKUP($B1552,data!$A$6:$M$15000,11)</f>
        <v>N/A</v>
      </c>
    </row>
    <row r="1553" spans="1:4">
      <c r="A1553" s="52">
        <f t="shared" si="70"/>
        <v>37097</v>
      </c>
      <c r="B1553" s="4">
        <v>37097</v>
      </c>
      <c r="C1553" s="12">
        <f t="shared" si="69"/>
        <v>7</v>
      </c>
      <c r="D1553" s="38" t="str">
        <f>VLOOKUP($B1553,data!$A$6:$M$15000,11)</f>
        <v>N/A</v>
      </c>
    </row>
    <row r="1554" spans="1:4">
      <c r="A1554" s="52">
        <f t="shared" si="70"/>
        <v>37098</v>
      </c>
      <c r="B1554" s="4">
        <v>37098</v>
      </c>
      <c r="C1554" s="12">
        <f t="shared" si="69"/>
        <v>7</v>
      </c>
      <c r="D1554" s="38" t="str">
        <f>VLOOKUP($B1554,data!$A$6:$M$15000,11)</f>
        <v>N/A</v>
      </c>
    </row>
    <row r="1555" spans="1:4">
      <c r="A1555" s="52">
        <f t="shared" si="70"/>
        <v>37099</v>
      </c>
      <c r="B1555" s="4">
        <v>37099</v>
      </c>
      <c r="C1555" s="12">
        <f t="shared" si="69"/>
        <v>7</v>
      </c>
      <c r="D1555" s="38" t="str">
        <f>VLOOKUP($B1555,data!$A$6:$M$15000,11)</f>
        <v>N/A</v>
      </c>
    </row>
    <row r="1556" spans="1:4">
      <c r="A1556" s="52">
        <f t="shared" si="70"/>
        <v>37100</v>
      </c>
      <c r="B1556" s="4">
        <v>37100</v>
      </c>
      <c r="C1556" s="12">
        <f t="shared" si="69"/>
        <v>7</v>
      </c>
      <c r="D1556" s="38" t="str">
        <f>VLOOKUP($B1556,data!$A$6:$M$15000,11)</f>
        <v>N/A</v>
      </c>
    </row>
    <row r="1557" spans="1:4">
      <c r="A1557" s="52">
        <f t="shared" si="70"/>
        <v>37101</v>
      </c>
      <c r="B1557" s="4">
        <v>37101</v>
      </c>
      <c r="C1557" s="12">
        <f t="shared" si="69"/>
        <v>7</v>
      </c>
      <c r="D1557" s="38" t="str">
        <f>VLOOKUP($B1557,data!$A$6:$M$15000,11)</f>
        <v>N/A</v>
      </c>
    </row>
    <row r="1558" spans="1:4">
      <c r="A1558" s="52">
        <f t="shared" si="70"/>
        <v>37102</v>
      </c>
      <c r="B1558" s="4">
        <v>37102</v>
      </c>
      <c r="C1558" s="12">
        <f t="shared" si="69"/>
        <v>7</v>
      </c>
      <c r="D1558" s="38" t="str">
        <f>VLOOKUP($B1558,data!$A$6:$M$15000,11)</f>
        <v>N/A</v>
      </c>
    </row>
    <row r="1559" spans="1:4">
      <c r="A1559" s="52">
        <f t="shared" si="70"/>
        <v>37103</v>
      </c>
      <c r="B1559" s="4">
        <v>37103</v>
      </c>
      <c r="C1559" s="12">
        <f t="shared" si="69"/>
        <v>7</v>
      </c>
      <c r="D1559" s="38" t="str">
        <f>VLOOKUP($B1559,data!$A$6:$M$15000,11)</f>
        <v>N/A</v>
      </c>
    </row>
    <row r="1560" spans="1:4">
      <c r="A1560" s="52">
        <f t="shared" si="70"/>
        <v>37104</v>
      </c>
      <c r="B1560" s="4">
        <v>37104</v>
      </c>
      <c r="C1560" s="12">
        <f t="shared" si="69"/>
        <v>8</v>
      </c>
      <c r="D1560" s="38" t="str">
        <f>VLOOKUP($B1560,data!$A$6:$M$15000,11)</f>
        <v>N/A</v>
      </c>
    </row>
    <row r="1561" spans="1:4">
      <c r="A1561" s="52">
        <f t="shared" si="70"/>
        <v>37105</v>
      </c>
      <c r="B1561" s="4">
        <v>37105</v>
      </c>
      <c r="C1561" s="12">
        <f t="shared" si="69"/>
        <v>8</v>
      </c>
      <c r="D1561" s="38" t="str">
        <f>VLOOKUP($B1561,data!$A$6:$M$15000,11)</f>
        <v>N/A</v>
      </c>
    </row>
    <row r="1562" spans="1:4">
      <c r="A1562" s="52">
        <f t="shared" si="70"/>
        <v>37106</v>
      </c>
      <c r="B1562" s="4">
        <v>37106</v>
      </c>
      <c r="C1562" s="12">
        <f t="shared" si="69"/>
        <v>8</v>
      </c>
      <c r="D1562" s="38" t="str">
        <f>VLOOKUP($B1562,data!$A$6:$M$15000,11)</f>
        <v>N/A</v>
      </c>
    </row>
    <row r="1563" spans="1:4">
      <c r="A1563" s="52">
        <f t="shared" si="70"/>
        <v>37107</v>
      </c>
      <c r="B1563" s="4">
        <v>37107</v>
      </c>
      <c r="C1563" s="12">
        <f t="shared" si="69"/>
        <v>8</v>
      </c>
      <c r="D1563" s="38" t="str">
        <f>VLOOKUP($B1563,data!$A$6:$M$15000,11)</f>
        <v>N/A</v>
      </c>
    </row>
    <row r="1564" spans="1:4">
      <c r="A1564" s="52">
        <f t="shared" si="70"/>
        <v>37108</v>
      </c>
      <c r="B1564" s="4">
        <v>37108</v>
      </c>
      <c r="C1564" s="12">
        <f t="shared" si="69"/>
        <v>8</v>
      </c>
      <c r="D1564" s="38" t="str">
        <f>VLOOKUP($B1564,data!$A$6:$M$15000,11)</f>
        <v>N/A</v>
      </c>
    </row>
    <row r="1565" spans="1:4">
      <c r="A1565" s="52">
        <f t="shared" si="70"/>
        <v>37109</v>
      </c>
      <c r="B1565" s="4">
        <v>37109</v>
      </c>
      <c r="C1565" s="12">
        <f t="shared" si="69"/>
        <v>8</v>
      </c>
      <c r="D1565" s="38" t="str">
        <f>VLOOKUP($B1565,data!$A$6:$M$15000,11)</f>
        <v>N/A</v>
      </c>
    </row>
    <row r="1566" spans="1:4">
      <c r="A1566" s="52">
        <f t="shared" si="70"/>
        <v>37110</v>
      </c>
      <c r="B1566" s="4">
        <v>37110</v>
      </c>
      <c r="C1566" s="12">
        <f t="shared" si="69"/>
        <v>8</v>
      </c>
      <c r="D1566" s="38" t="str">
        <f>VLOOKUP($B1566,data!$A$6:$M$15000,11)</f>
        <v>N/A</v>
      </c>
    </row>
    <row r="1567" spans="1:4">
      <c r="A1567" s="52">
        <f t="shared" si="70"/>
        <v>37111</v>
      </c>
      <c r="B1567" s="4">
        <v>37111</v>
      </c>
      <c r="C1567" s="12">
        <f t="shared" si="69"/>
        <v>8</v>
      </c>
      <c r="D1567" s="38" t="str">
        <f>VLOOKUP($B1567,data!$A$6:$M$15000,11)</f>
        <v>N/A</v>
      </c>
    </row>
    <row r="1568" spans="1:4">
      <c r="A1568" s="52">
        <f t="shared" si="70"/>
        <v>37112</v>
      </c>
      <c r="B1568" s="4">
        <v>37112</v>
      </c>
      <c r="C1568" s="12">
        <f t="shared" si="69"/>
        <v>8</v>
      </c>
      <c r="D1568" s="38" t="str">
        <f>VLOOKUP($B1568,data!$A$6:$M$15000,11)</f>
        <v>N/A</v>
      </c>
    </row>
    <row r="1569" spans="1:4">
      <c r="A1569" s="52">
        <f t="shared" si="70"/>
        <v>37113</v>
      </c>
      <c r="B1569" s="4">
        <v>37113</v>
      </c>
      <c r="C1569" s="12">
        <f t="shared" si="69"/>
        <v>8</v>
      </c>
      <c r="D1569" s="38" t="str">
        <f>VLOOKUP($B1569,data!$A$6:$M$15000,11)</f>
        <v>N/A</v>
      </c>
    </row>
    <row r="1570" spans="1:4">
      <c r="A1570" s="52">
        <f t="shared" si="70"/>
        <v>37114</v>
      </c>
      <c r="B1570" s="4">
        <v>37114</v>
      </c>
      <c r="C1570" s="12">
        <f t="shared" si="69"/>
        <v>8</v>
      </c>
      <c r="D1570" s="38" t="str">
        <f>VLOOKUP($B1570,data!$A$6:$M$15000,11)</f>
        <v>N/A</v>
      </c>
    </row>
    <row r="1571" spans="1:4">
      <c r="A1571" s="52">
        <f t="shared" si="70"/>
        <v>37115</v>
      </c>
      <c r="B1571" s="4">
        <v>37115</v>
      </c>
      <c r="C1571" s="12">
        <f t="shared" si="69"/>
        <v>8</v>
      </c>
      <c r="D1571" s="38" t="str">
        <f>VLOOKUP($B1571,data!$A$6:$M$15000,11)</f>
        <v>N/A</v>
      </c>
    </row>
    <row r="1572" spans="1:4">
      <c r="A1572" s="52">
        <f t="shared" si="70"/>
        <v>37116</v>
      </c>
      <c r="B1572" s="4">
        <v>37116</v>
      </c>
      <c r="C1572" s="12">
        <f t="shared" si="69"/>
        <v>8</v>
      </c>
      <c r="D1572" s="38" t="str">
        <f>VLOOKUP($B1572,data!$A$6:$M$15000,11)</f>
        <v>N/A</v>
      </c>
    </row>
    <row r="1573" spans="1:4">
      <c r="A1573" s="52">
        <f t="shared" si="70"/>
        <v>37117</v>
      </c>
      <c r="B1573" s="4">
        <v>37117</v>
      </c>
      <c r="C1573" s="12">
        <f t="shared" si="69"/>
        <v>8</v>
      </c>
      <c r="D1573" s="38" t="str">
        <f>VLOOKUP($B1573,data!$A$6:$M$15000,11)</f>
        <v>N/A</v>
      </c>
    </row>
    <row r="1574" spans="1:4">
      <c r="A1574" s="52">
        <f t="shared" si="70"/>
        <v>37118</v>
      </c>
      <c r="B1574" s="4">
        <v>37118</v>
      </c>
      <c r="C1574" s="12">
        <f t="shared" si="69"/>
        <v>8</v>
      </c>
      <c r="D1574" s="38" t="str">
        <f>VLOOKUP($B1574,data!$A$6:$M$15000,11)</f>
        <v>N/A</v>
      </c>
    </row>
    <row r="1575" spans="1:4">
      <c r="A1575" s="52">
        <f t="shared" si="70"/>
        <v>37119</v>
      </c>
      <c r="B1575" s="4">
        <v>37119</v>
      </c>
      <c r="C1575" s="12">
        <f t="shared" si="69"/>
        <v>8</v>
      </c>
      <c r="D1575" s="38" t="str">
        <f>VLOOKUP($B1575,data!$A$6:$M$15000,11)</f>
        <v>N/A</v>
      </c>
    </row>
    <row r="1576" spans="1:4">
      <c r="A1576" s="52">
        <f t="shared" si="70"/>
        <v>37120</v>
      </c>
      <c r="B1576" s="4">
        <v>37120</v>
      </c>
      <c r="C1576" s="12">
        <f t="shared" si="69"/>
        <v>8</v>
      </c>
      <c r="D1576" s="38" t="str">
        <f>VLOOKUP($B1576,data!$A$6:$M$15000,11)</f>
        <v>N/A</v>
      </c>
    </row>
    <row r="1577" spans="1:4">
      <c r="A1577" s="52">
        <f t="shared" si="70"/>
        <v>37121</v>
      </c>
      <c r="B1577" s="4">
        <v>37121</v>
      </c>
      <c r="C1577" s="12">
        <f t="shared" si="69"/>
        <v>8</v>
      </c>
      <c r="D1577" s="38" t="str">
        <f>VLOOKUP($B1577,data!$A$6:$M$15000,11)</f>
        <v>N/A</v>
      </c>
    </row>
    <row r="1578" spans="1:4">
      <c r="A1578" s="52">
        <f t="shared" si="70"/>
        <v>37122</v>
      </c>
      <c r="B1578" s="4">
        <v>37122</v>
      </c>
      <c r="C1578" s="12">
        <f t="shared" si="69"/>
        <v>8</v>
      </c>
      <c r="D1578" s="38" t="str">
        <f>VLOOKUP($B1578,data!$A$6:$M$15000,11)</f>
        <v>N/A</v>
      </c>
    </row>
    <row r="1579" spans="1:4">
      <c r="A1579" s="52">
        <f t="shared" si="70"/>
        <v>37123</v>
      </c>
      <c r="B1579" s="4">
        <v>37123</v>
      </c>
      <c r="C1579" s="12">
        <f t="shared" si="69"/>
        <v>8</v>
      </c>
      <c r="D1579" s="38" t="str">
        <f>VLOOKUP($B1579,data!$A$6:$M$15000,11)</f>
        <v>N/A</v>
      </c>
    </row>
    <row r="1580" spans="1:4">
      <c r="A1580" s="52">
        <f t="shared" si="70"/>
        <v>37124</v>
      </c>
      <c r="B1580" s="4">
        <v>37124</v>
      </c>
      <c r="C1580" s="12">
        <f t="shared" si="69"/>
        <v>8</v>
      </c>
      <c r="D1580" s="38" t="str">
        <f>VLOOKUP($B1580,data!$A$6:$M$15000,11)</f>
        <v>N/A</v>
      </c>
    </row>
    <row r="1581" spans="1:4">
      <c r="A1581" s="52">
        <f t="shared" si="70"/>
        <v>37125</v>
      </c>
      <c r="B1581" s="4">
        <v>37125</v>
      </c>
      <c r="C1581" s="12">
        <f t="shared" si="69"/>
        <v>8</v>
      </c>
      <c r="D1581" s="38" t="str">
        <f>VLOOKUP($B1581,data!$A$6:$M$15000,11)</f>
        <v>N/A</v>
      </c>
    </row>
    <row r="1582" spans="1:4">
      <c r="A1582" s="52">
        <f t="shared" si="70"/>
        <v>37126</v>
      </c>
      <c r="B1582" s="4">
        <v>37126</v>
      </c>
      <c r="C1582" s="12">
        <f t="shared" si="69"/>
        <v>8</v>
      </c>
      <c r="D1582" s="38" t="str">
        <f>VLOOKUP($B1582,data!$A$6:$M$15000,11)</f>
        <v>N/A</v>
      </c>
    </row>
    <row r="1583" spans="1:4">
      <c r="A1583" s="52">
        <f t="shared" si="70"/>
        <v>37127</v>
      </c>
      <c r="B1583" s="4">
        <v>37127</v>
      </c>
      <c r="C1583" s="12">
        <f t="shared" si="69"/>
        <v>8</v>
      </c>
      <c r="D1583" s="38" t="str">
        <f>VLOOKUP($B1583,data!$A$6:$M$15000,11)</f>
        <v>N/A</v>
      </c>
    </row>
    <row r="1584" spans="1:4">
      <c r="A1584" s="52">
        <f t="shared" si="70"/>
        <v>37128</v>
      </c>
      <c r="B1584" s="4">
        <v>37128</v>
      </c>
      <c r="C1584" s="12">
        <f t="shared" si="69"/>
        <v>8</v>
      </c>
      <c r="D1584" s="38" t="str">
        <f>VLOOKUP($B1584,data!$A$6:$M$15000,11)</f>
        <v>N/A</v>
      </c>
    </row>
    <row r="1585" spans="1:4">
      <c r="A1585" s="52">
        <f t="shared" si="70"/>
        <v>37129</v>
      </c>
      <c r="B1585" s="4">
        <v>37129</v>
      </c>
      <c r="C1585" s="12">
        <f t="shared" si="69"/>
        <v>8</v>
      </c>
      <c r="D1585" s="38" t="str">
        <f>VLOOKUP($B1585,data!$A$6:$M$15000,11)</f>
        <v>N/A</v>
      </c>
    </row>
    <row r="1586" spans="1:4">
      <c r="A1586" s="52">
        <f t="shared" si="70"/>
        <v>37130</v>
      </c>
      <c r="B1586" s="4">
        <v>37130</v>
      </c>
      <c r="C1586" s="12">
        <f t="shared" si="69"/>
        <v>8</v>
      </c>
      <c r="D1586" s="38" t="str">
        <f>VLOOKUP($B1586,data!$A$6:$M$15000,11)</f>
        <v>N/A</v>
      </c>
    </row>
    <row r="1587" spans="1:4">
      <c r="A1587" s="52">
        <f t="shared" si="70"/>
        <v>37131</v>
      </c>
      <c r="B1587" s="4">
        <v>37131</v>
      </c>
      <c r="C1587" s="12">
        <f t="shared" si="69"/>
        <v>8</v>
      </c>
      <c r="D1587" s="38" t="str">
        <f>VLOOKUP($B1587,data!$A$6:$M$15000,11)</f>
        <v>N/A</v>
      </c>
    </row>
    <row r="1588" spans="1:4">
      <c r="A1588" s="52">
        <f t="shared" si="70"/>
        <v>37132</v>
      </c>
      <c r="B1588" s="4">
        <v>37132</v>
      </c>
      <c r="C1588" s="12">
        <f t="shared" si="69"/>
        <v>8</v>
      </c>
      <c r="D1588" s="38" t="str">
        <f>VLOOKUP($B1588,data!$A$6:$M$15000,11)</f>
        <v>N/A</v>
      </c>
    </row>
    <row r="1589" spans="1:4">
      <c r="A1589" s="52">
        <f t="shared" si="70"/>
        <v>37133</v>
      </c>
      <c r="B1589" s="4">
        <v>37133</v>
      </c>
      <c r="C1589" s="12">
        <f t="shared" si="69"/>
        <v>8</v>
      </c>
      <c r="D1589" s="38" t="str">
        <f>VLOOKUP($B1589,data!$A$6:$M$15000,11)</f>
        <v>N/A</v>
      </c>
    </row>
    <row r="1590" spans="1:4">
      <c r="A1590" s="52">
        <f t="shared" si="70"/>
        <v>37134</v>
      </c>
      <c r="B1590" s="4">
        <v>37134</v>
      </c>
      <c r="C1590" s="12">
        <f t="shared" si="69"/>
        <v>8</v>
      </c>
      <c r="D1590" s="38" t="str">
        <f>VLOOKUP($B1590,data!$A$6:$M$15000,11)</f>
        <v>N/A</v>
      </c>
    </row>
    <row r="1591" spans="1:4">
      <c r="A1591" s="52">
        <f t="shared" si="70"/>
        <v>37135</v>
      </c>
      <c r="B1591" s="4">
        <v>37135</v>
      </c>
      <c r="C1591" s="12">
        <f t="shared" si="69"/>
        <v>9</v>
      </c>
      <c r="D1591" s="38" t="str">
        <f>VLOOKUP($B1591,data!$A$6:$M$15000,11)</f>
        <v>N/A</v>
      </c>
    </row>
    <row r="1592" spans="1:4">
      <c r="A1592" s="52">
        <f t="shared" si="70"/>
        <v>37136</v>
      </c>
      <c r="B1592" s="4">
        <v>37136</v>
      </c>
      <c r="C1592" s="12">
        <f t="shared" si="69"/>
        <v>9</v>
      </c>
      <c r="D1592" s="38" t="str">
        <f>VLOOKUP($B1592,data!$A$6:$M$15000,11)</f>
        <v>N/A</v>
      </c>
    </row>
    <row r="1593" spans="1:4">
      <c r="A1593" s="52">
        <f t="shared" si="70"/>
        <v>37137</v>
      </c>
      <c r="B1593" s="4">
        <v>37137</v>
      </c>
      <c r="C1593" s="12">
        <f t="shared" si="69"/>
        <v>9</v>
      </c>
      <c r="D1593" s="38" t="str">
        <f>VLOOKUP($B1593,data!$A$6:$M$15000,11)</f>
        <v>N/A</v>
      </c>
    </row>
    <row r="1594" spans="1:4">
      <c r="A1594" s="52">
        <f t="shared" si="70"/>
        <v>37138</v>
      </c>
      <c r="B1594" s="4">
        <v>37138</v>
      </c>
      <c r="C1594" s="12">
        <f t="shared" si="69"/>
        <v>9</v>
      </c>
      <c r="D1594" s="38" t="str">
        <f>VLOOKUP($B1594,data!$A$6:$M$15000,11)</f>
        <v>N/A</v>
      </c>
    </row>
    <row r="1595" spans="1:4">
      <c r="A1595" s="52">
        <f t="shared" si="70"/>
        <v>37139</v>
      </c>
      <c r="B1595" s="4">
        <v>37139</v>
      </c>
      <c r="C1595" s="12">
        <f t="shared" si="69"/>
        <v>9</v>
      </c>
      <c r="D1595" s="38" t="str">
        <f>VLOOKUP($B1595,data!$A$6:$M$15000,11)</f>
        <v>N/A</v>
      </c>
    </row>
    <row r="1596" spans="1:4">
      <c r="A1596" s="52">
        <f t="shared" si="70"/>
        <v>37140</v>
      </c>
      <c r="B1596" s="4">
        <v>37140</v>
      </c>
      <c r="C1596" s="12">
        <f t="shared" si="69"/>
        <v>9</v>
      </c>
      <c r="D1596" s="38" t="str">
        <f>VLOOKUP($B1596,data!$A$6:$M$15000,11)</f>
        <v>N/A</v>
      </c>
    </row>
    <row r="1597" spans="1:4">
      <c r="A1597" s="52">
        <f t="shared" si="70"/>
        <v>37141</v>
      </c>
      <c r="B1597" s="4">
        <v>37141</v>
      </c>
      <c r="C1597" s="12">
        <f t="shared" si="69"/>
        <v>9</v>
      </c>
      <c r="D1597" s="38" t="str">
        <f>VLOOKUP($B1597,data!$A$6:$M$15000,11)</f>
        <v>N/A</v>
      </c>
    </row>
    <row r="1598" spans="1:4">
      <c r="A1598" s="52">
        <f t="shared" si="70"/>
        <v>37142</v>
      </c>
      <c r="B1598" s="4">
        <v>37142</v>
      </c>
      <c r="C1598" s="12">
        <f t="shared" si="69"/>
        <v>9</v>
      </c>
      <c r="D1598" s="38" t="str">
        <f>VLOOKUP($B1598,data!$A$6:$M$15000,11)</f>
        <v>N/A</v>
      </c>
    </row>
    <row r="1599" spans="1:4">
      <c r="A1599" s="52">
        <f t="shared" si="70"/>
        <v>37143</v>
      </c>
      <c r="B1599" s="4">
        <v>37143</v>
      </c>
      <c r="C1599" s="12">
        <f t="shared" si="69"/>
        <v>9</v>
      </c>
      <c r="D1599" s="38" t="str">
        <f>VLOOKUP($B1599,data!$A$6:$M$15000,11)</f>
        <v>N/A</v>
      </c>
    </row>
    <row r="1600" spans="1:4">
      <c r="A1600" s="52">
        <f t="shared" si="70"/>
        <v>37144</v>
      </c>
      <c r="B1600" s="4">
        <v>37144</v>
      </c>
      <c r="C1600" s="12">
        <f t="shared" si="69"/>
        <v>9</v>
      </c>
      <c r="D1600" s="38" t="str">
        <f>VLOOKUP($B1600,data!$A$6:$M$15000,11)</f>
        <v>N/A</v>
      </c>
    </row>
    <row r="1601" spans="1:4">
      <c r="A1601" s="52">
        <f t="shared" si="70"/>
        <v>37145</v>
      </c>
      <c r="B1601" s="4">
        <v>37145</v>
      </c>
      <c r="C1601" s="12">
        <f t="shared" si="69"/>
        <v>9</v>
      </c>
      <c r="D1601" s="38" t="str">
        <f>VLOOKUP($B1601,data!$A$6:$M$15000,11)</f>
        <v>N/A</v>
      </c>
    </row>
    <row r="1602" spans="1:4">
      <c r="A1602" s="52">
        <f t="shared" si="70"/>
        <v>37146</v>
      </c>
      <c r="B1602" s="4">
        <v>37146</v>
      </c>
      <c r="C1602" s="12">
        <f t="shared" si="69"/>
        <v>9</v>
      </c>
      <c r="D1602" s="38" t="str">
        <f>VLOOKUP($B1602,data!$A$6:$M$15000,11)</f>
        <v>N/A</v>
      </c>
    </row>
    <row r="1603" spans="1:4">
      <c r="A1603" s="52">
        <f t="shared" si="70"/>
        <v>37147</v>
      </c>
      <c r="B1603" s="4">
        <v>37147</v>
      </c>
      <c r="C1603" s="12">
        <f t="shared" si="69"/>
        <v>9</v>
      </c>
      <c r="D1603" s="38" t="str">
        <f>VLOOKUP($B1603,data!$A$6:$M$15000,11)</f>
        <v>N/A</v>
      </c>
    </row>
    <row r="1604" spans="1:4">
      <c r="A1604" s="52">
        <f t="shared" si="70"/>
        <v>37148</v>
      </c>
      <c r="B1604" s="4">
        <v>37148</v>
      </c>
      <c r="C1604" s="12">
        <f t="shared" si="69"/>
        <v>9</v>
      </c>
      <c r="D1604" s="38" t="str">
        <f>VLOOKUP($B1604,data!$A$6:$M$15000,11)</f>
        <v>N/A</v>
      </c>
    </row>
    <row r="1605" spans="1:4">
      <c r="A1605" s="52">
        <f t="shared" si="70"/>
        <v>37149</v>
      </c>
      <c r="B1605" s="4">
        <v>37149</v>
      </c>
      <c r="C1605" s="12">
        <f t="shared" si="69"/>
        <v>9</v>
      </c>
      <c r="D1605" s="38" t="str">
        <f>VLOOKUP($B1605,data!$A$6:$M$15000,11)</f>
        <v>N/A</v>
      </c>
    </row>
    <row r="1606" spans="1:4">
      <c r="A1606" s="52">
        <f t="shared" si="70"/>
        <v>37150</v>
      </c>
      <c r="B1606" s="4">
        <v>37150</v>
      </c>
      <c r="C1606" s="12">
        <f t="shared" si="69"/>
        <v>9</v>
      </c>
      <c r="D1606" s="38" t="str">
        <f>VLOOKUP($B1606,data!$A$6:$M$15000,11)</f>
        <v>N/A</v>
      </c>
    </row>
    <row r="1607" spans="1:4">
      <c r="A1607" s="52">
        <f t="shared" si="70"/>
        <v>37151</v>
      </c>
      <c r="B1607" s="4">
        <v>37151</v>
      </c>
      <c r="C1607" s="12">
        <f t="shared" si="69"/>
        <v>9</v>
      </c>
      <c r="D1607" s="38" t="str">
        <f>VLOOKUP($B1607,data!$A$6:$M$15000,11)</f>
        <v>N/A</v>
      </c>
    </row>
    <row r="1608" spans="1:4">
      <c r="A1608" s="52">
        <f t="shared" si="70"/>
        <v>37152</v>
      </c>
      <c r="B1608" s="4">
        <v>37152</v>
      </c>
      <c r="C1608" s="12">
        <f t="shared" ref="C1608:C1671" si="71">IF(B1608&lt;&gt;"",MONTH(B1608),0)</f>
        <v>9</v>
      </c>
      <c r="D1608" s="38" t="str">
        <f>VLOOKUP($B1608,data!$A$6:$M$15000,11)</f>
        <v>N/A</v>
      </c>
    </row>
    <row r="1609" spans="1:4">
      <c r="A1609" s="52">
        <f t="shared" si="70"/>
        <v>37153</v>
      </c>
      <c r="B1609" s="4">
        <v>37153</v>
      </c>
      <c r="C1609" s="12">
        <f t="shared" si="71"/>
        <v>9</v>
      </c>
      <c r="D1609" s="38" t="str">
        <f>VLOOKUP($B1609,data!$A$6:$M$15000,11)</f>
        <v>N/A</v>
      </c>
    </row>
    <row r="1610" spans="1:4">
      <c r="A1610" s="52">
        <f t="shared" si="70"/>
        <v>37154</v>
      </c>
      <c r="B1610" s="4">
        <v>37154</v>
      </c>
      <c r="C1610" s="12">
        <f t="shared" si="71"/>
        <v>9</v>
      </c>
      <c r="D1610" s="38" t="str">
        <f>VLOOKUP($B1610,data!$A$6:$M$15000,11)</f>
        <v>N/A</v>
      </c>
    </row>
    <row r="1611" spans="1:4">
      <c r="A1611" s="52">
        <f t="shared" si="70"/>
        <v>37155</v>
      </c>
      <c r="B1611" s="4">
        <v>37155</v>
      </c>
      <c r="C1611" s="12">
        <f t="shared" si="71"/>
        <v>9</v>
      </c>
      <c r="D1611" s="38" t="str">
        <f>VLOOKUP($B1611,data!$A$6:$M$15000,11)</f>
        <v>N/A</v>
      </c>
    </row>
    <row r="1612" spans="1:4">
      <c r="A1612" s="52">
        <f t="shared" si="70"/>
        <v>37156</v>
      </c>
      <c r="B1612" s="4">
        <v>37156</v>
      </c>
      <c r="C1612" s="12">
        <f t="shared" si="71"/>
        <v>9</v>
      </c>
      <c r="D1612" s="38" t="str">
        <f>VLOOKUP($B1612,data!$A$6:$M$15000,11)</f>
        <v>N/A</v>
      </c>
    </row>
    <row r="1613" spans="1:4">
      <c r="A1613" s="52">
        <f t="shared" si="70"/>
        <v>37157</v>
      </c>
      <c r="B1613" s="4">
        <v>37157</v>
      </c>
      <c r="C1613" s="12">
        <f t="shared" si="71"/>
        <v>9</v>
      </c>
      <c r="D1613" s="38" t="str">
        <f>VLOOKUP($B1613,data!$A$6:$M$15000,11)</f>
        <v>N/A</v>
      </c>
    </row>
    <row r="1614" spans="1:4">
      <c r="A1614" s="52">
        <f t="shared" si="70"/>
        <v>37158</v>
      </c>
      <c r="B1614" s="4">
        <v>37158</v>
      </c>
      <c r="C1614" s="12">
        <f t="shared" si="71"/>
        <v>9</v>
      </c>
      <c r="D1614" s="38" t="str">
        <f>VLOOKUP($B1614,data!$A$6:$M$15000,11)</f>
        <v>N/A</v>
      </c>
    </row>
    <row r="1615" spans="1:4">
      <c r="A1615" s="52">
        <f t="shared" ref="A1615:A1678" si="72">B1615</f>
        <v>37159</v>
      </c>
      <c r="B1615" s="4">
        <v>37159</v>
      </c>
      <c r="C1615" s="12">
        <f t="shared" si="71"/>
        <v>9</v>
      </c>
      <c r="D1615" s="38" t="str">
        <f>VLOOKUP($B1615,data!$A$6:$M$15000,11)</f>
        <v>N/A</v>
      </c>
    </row>
    <row r="1616" spans="1:4">
      <c r="A1616" s="52">
        <f t="shared" si="72"/>
        <v>37160</v>
      </c>
      <c r="B1616" s="4">
        <v>37160</v>
      </c>
      <c r="C1616" s="12">
        <f t="shared" si="71"/>
        <v>9</v>
      </c>
      <c r="D1616" s="38" t="str">
        <f>VLOOKUP($B1616,data!$A$6:$M$15000,11)</f>
        <v>N/A</v>
      </c>
    </row>
    <row r="1617" spans="1:4">
      <c r="A1617" s="52">
        <f t="shared" si="72"/>
        <v>37161</v>
      </c>
      <c r="B1617" s="4">
        <v>37161</v>
      </c>
      <c r="C1617" s="12">
        <f t="shared" si="71"/>
        <v>9</v>
      </c>
      <c r="D1617" s="38" t="str">
        <f>VLOOKUP($B1617,data!$A$6:$M$15000,11)</f>
        <v>N/A</v>
      </c>
    </row>
    <row r="1618" spans="1:4">
      <c r="A1618" s="52">
        <f t="shared" si="72"/>
        <v>37162</v>
      </c>
      <c r="B1618" s="4">
        <v>37162</v>
      </c>
      <c r="C1618" s="12">
        <f t="shared" si="71"/>
        <v>9</v>
      </c>
      <c r="D1618" s="38" t="str">
        <f>VLOOKUP($B1618,data!$A$6:$M$15000,11)</f>
        <v>N/A</v>
      </c>
    </row>
    <row r="1619" spans="1:4">
      <c r="A1619" s="52">
        <f t="shared" si="72"/>
        <v>37163</v>
      </c>
      <c r="B1619" s="4">
        <v>37163</v>
      </c>
      <c r="C1619" s="12">
        <f t="shared" si="71"/>
        <v>9</v>
      </c>
      <c r="D1619" s="38" t="str">
        <f>VLOOKUP($B1619,data!$A$6:$M$15000,11)</f>
        <v>N/A</v>
      </c>
    </row>
    <row r="1620" spans="1:4">
      <c r="A1620" s="52">
        <f t="shared" si="72"/>
        <v>37164</v>
      </c>
      <c r="B1620" s="4">
        <v>37164</v>
      </c>
      <c r="C1620" s="12">
        <f t="shared" si="71"/>
        <v>9</v>
      </c>
      <c r="D1620" s="38" t="str">
        <f>VLOOKUP($B1620,data!$A$6:$M$15000,11)</f>
        <v>N/A</v>
      </c>
    </row>
    <row r="1621" spans="1:4">
      <c r="A1621" s="52">
        <f t="shared" si="72"/>
        <v>37165</v>
      </c>
      <c r="B1621" s="4">
        <v>37165</v>
      </c>
      <c r="C1621" s="12">
        <f t="shared" si="71"/>
        <v>10</v>
      </c>
      <c r="D1621" s="38" t="str">
        <f>VLOOKUP($B1621,data!$A$6:$M$15000,11)</f>
        <v>N/A</v>
      </c>
    </row>
    <row r="1622" spans="1:4">
      <c r="A1622" s="52">
        <f t="shared" si="72"/>
        <v>37166</v>
      </c>
      <c r="B1622" s="4">
        <v>37166</v>
      </c>
      <c r="C1622" s="12">
        <f t="shared" si="71"/>
        <v>10</v>
      </c>
      <c r="D1622" s="38" t="str">
        <f>VLOOKUP($B1622,data!$A$6:$M$15000,11)</f>
        <v>N/A</v>
      </c>
    </row>
    <row r="1623" spans="1:4">
      <c r="A1623" s="52">
        <f t="shared" si="72"/>
        <v>37167</v>
      </c>
      <c r="B1623" s="4">
        <v>37167</v>
      </c>
      <c r="C1623" s="12">
        <f t="shared" si="71"/>
        <v>10</v>
      </c>
      <c r="D1623" s="38" t="str">
        <f>VLOOKUP($B1623,data!$A$6:$M$15000,11)</f>
        <v>N/A</v>
      </c>
    </row>
    <row r="1624" spans="1:4">
      <c r="A1624" s="52">
        <f t="shared" si="72"/>
        <v>37168</v>
      </c>
      <c r="B1624" s="4">
        <v>37168</v>
      </c>
      <c r="C1624" s="12">
        <f t="shared" si="71"/>
        <v>10</v>
      </c>
      <c r="D1624" s="38" t="str">
        <f>VLOOKUP($B1624,data!$A$6:$M$15000,11)</f>
        <v>N/A</v>
      </c>
    </row>
    <row r="1625" spans="1:4">
      <c r="A1625" s="52">
        <f t="shared" si="72"/>
        <v>37169</v>
      </c>
      <c r="B1625" s="4">
        <v>37169</v>
      </c>
      <c r="C1625" s="12">
        <f t="shared" si="71"/>
        <v>10</v>
      </c>
      <c r="D1625" s="38" t="str">
        <f>VLOOKUP($B1625,data!$A$6:$M$15000,11)</f>
        <v>N/A</v>
      </c>
    </row>
    <row r="1626" spans="1:4">
      <c r="A1626" s="52">
        <f t="shared" si="72"/>
        <v>37170</v>
      </c>
      <c r="B1626" s="4">
        <v>37170</v>
      </c>
      <c r="C1626" s="12">
        <f t="shared" si="71"/>
        <v>10</v>
      </c>
      <c r="D1626" s="38" t="str">
        <f>VLOOKUP($B1626,data!$A$6:$M$15000,11)</f>
        <v>N/A</v>
      </c>
    </row>
    <row r="1627" spans="1:4">
      <c r="A1627" s="52">
        <f t="shared" si="72"/>
        <v>37171</v>
      </c>
      <c r="B1627" s="4">
        <v>37171</v>
      </c>
      <c r="C1627" s="12">
        <f t="shared" si="71"/>
        <v>10</v>
      </c>
      <c r="D1627" s="38" t="str">
        <f>VLOOKUP($B1627,data!$A$6:$M$15000,11)</f>
        <v>N/A</v>
      </c>
    </row>
    <row r="1628" spans="1:4">
      <c r="A1628" s="52">
        <f t="shared" si="72"/>
        <v>37172</v>
      </c>
      <c r="B1628" s="4">
        <v>37172</v>
      </c>
      <c r="C1628" s="12">
        <f t="shared" si="71"/>
        <v>10</v>
      </c>
      <c r="D1628" s="38" t="str">
        <f>VLOOKUP($B1628,data!$A$6:$M$15000,11)</f>
        <v>N/A</v>
      </c>
    </row>
    <row r="1629" spans="1:4">
      <c r="A1629" s="52">
        <f t="shared" si="72"/>
        <v>37173</v>
      </c>
      <c r="B1629" s="4">
        <v>37173</v>
      </c>
      <c r="C1629" s="12">
        <f t="shared" si="71"/>
        <v>10</v>
      </c>
      <c r="D1629" s="38" t="str">
        <f>VLOOKUP($B1629,data!$A$6:$M$15000,11)</f>
        <v>N/A</v>
      </c>
    </row>
    <row r="1630" spans="1:4">
      <c r="A1630" s="52">
        <f t="shared" si="72"/>
        <v>37174</v>
      </c>
      <c r="B1630" s="4">
        <v>37174</v>
      </c>
      <c r="C1630" s="12">
        <f t="shared" si="71"/>
        <v>10</v>
      </c>
      <c r="D1630" s="38" t="str">
        <f>VLOOKUP($B1630,data!$A$6:$M$15000,11)</f>
        <v>N/A</v>
      </c>
    </row>
    <row r="1631" spans="1:4">
      <c r="A1631" s="52">
        <f t="shared" si="72"/>
        <v>37175</v>
      </c>
      <c r="B1631" s="4">
        <v>37175</v>
      </c>
      <c r="C1631" s="12">
        <f t="shared" si="71"/>
        <v>10</v>
      </c>
      <c r="D1631" s="38" t="str">
        <f>VLOOKUP($B1631,data!$A$6:$M$15000,11)</f>
        <v>N/A</v>
      </c>
    </row>
    <row r="1632" spans="1:4">
      <c r="A1632" s="52">
        <f t="shared" si="72"/>
        <v>37176</v>
      </c>
      <c r="B1632" s="4">
        <v>37176</v>
      </c>
      <c r="C1632" s="12">
        <f t="shared" si="71"/>
        <v>10</v>
      </c>
      <c r="D1632" s="38" t="str">
        <f>VLOOKUP($B1632,data!$A$6:$M$15000,11)</f>
        <v>N/A</v>
      </c>
    </row>
    <row r="1633" spans="1:4">
      <c r="A1633" s="52">
        <f t="shared" si="72"/>
        <v>37177</v>
      </c>
      <c r="B1633" s="4">
        <v>37177</v>
      </c>
      <c r="C1633" s="12">
        <f t="shared" si="71"/>
        <v>10</v>
      </c>
      <c r="D1633" s="38" t="str">
        <f>VLOOKUP($B1633,data!$A$6:$M$15000,11)</f>
        <v>N/A</v>
      </c>
    </row>
    <row r="1634" spans="1:4">
      <c r="A1634" s="52">
        <f t="shared" si="72"/>
        <v>37178</v>
      </c>
      <c r="B1634" s="4">
        <v>37178</v>
      </c>
      <c r="C1634" s="12">
        <f t="shared" si="71"/>
        <v>10</v>
      </c>
      <c r="D1634" s="38" t="str">
        <f>VLOOKUP($B1634,data!$A$6:$M$15000,11)</f>
        <v>N/A</v>
      </c>
    </row>
    <row r="1635" spans="1:4">
      <c r="A1635" s="52">
        <f t="shared" si="72"/>
        <v>37179</v>
      </c>
      <c r="B1635" s="4">
        <v>37179</v>
      </c>
      <c r="C1635" s="12">
        <f t="shared" si="71"/>
        <v>10</v>
      </c>
      <c r="D1635" s="38" t="str">
        <f>VLOOKUP($B1635,data!$A$6:$M$15000,11)</f>
        <v>N/A</v>
      </c>
    </row>
    <row r="1636" spans="1:4">
      <c r="A1636" s="52">
        <f t="shared" si="72"/>
        <v>37180</v>
      </c>
      <c r="B1636" s="4">
        <v>37180</v>
      </c>
      <c r="C1636" s="12">
        <f t="shared" si="71"/>
        <v>10</v>
      </c>
      <c r="D1636" s="38" t="str">
        <f>VLOOKUP($B1636,data!$A$6:$M$15000,11)</f>
        <v>N/A</v>
      </c>
    </row>
    <row r="1637" spans="1:4">
      <c r="A1637" s="52">
        <f t="shared" si="72"/>
        <v>37181</v>
      </c>
      <c r="B1637" s="4">
        <v>37181</v>
      </c>
      <c r="C1637" s="12">
        <f t="shared" si="71"/>
        <v>10</v>
      </c>
      <c r="D1637" s="38" t="str">
        <f>VLOOKUP($B1637,data!$A$6:$M$15000,11)</f>
        <v>N/A</v>
      </c>
    </row>
    <row r="1638" spans="1:4">
      <c r="A1638" s="52">
        <f t="shared" si="72"/>
        <v>37182</v>
      </c>
      <c r="B1638" s="4">
        <v>37182</v>
      </c>
      <c r="C1638" s="12">
        <f t="shared" si="71"/>
        <v>10</v>
      </c>
      <c r="D1638" s="38" t="str">
        <f>VLOOKUP($B1638,data!$A$6:$M$15000,11)</f>
        <v>N/A</v>
      </c>
    </row>
    <row r="1639" spans="1:4">
      <c r="A1639" s="52">
        <f t="shared" si="72"/>
        <v>37183</v>
      </c>
      <c r="B1639" s="4">
        <v>37183</v>
      </c>
      <c r="C1639" s="12">
        <f t="shared" si="71"/>
        <v>10</v>
      </c>
      <c r="D1639" s="38" t="str">
        <f>VLOOKUP($B1639,data!$A$6:$M$15000,11)</f>
        <v>N/A</v>
      </c>
    </row>
    <row r="1640" spans="1:4">
      <c r="A1640" s="52">
        <f t="shared" si="72"/>
        <v>37184</v>
      </c>
      <c r="B1640" s="4">
        <v>37184</v>
      </c>
      <c r="C1640" s="12">
        <f t="shared" si="71"/>
        <v>10</v>
      </c>
      <c r="D1640" s="38" t="str">
        <f>VLOOKUP($B1640,data!$A$6:$M$15000,11)</f>
        <v>N/A</v>
      </c>
    </row>
    <row r="1641" spans="1:4">
      <c r="A1641" s="52">
        <f t="shared" si="72"/>
        <v>37185</v>
      </c>
      <c r="B1641" s="4">
        <v>37185</v>
      </c>
      <c r="C1641" s="12">
        <f t="shared" si="71"/>
        <v>10</v>
      </c>
      <c r="D1641" s="38" t="str">
        <f>VLOOKUP($B1641,data!$A$6:$M$15000,11)</f>
        <v>N/A</v>
      </c>
    </row>
    <row r="1642" spans="1:4">
      <c r="A1642" s="52">
        <f t="shared" si="72"/>
        <v>37186</v>
      </c>
      <c r="B1642" s="4">
        <v>37186</v>
      </c>
      <c r="C1642" s="12">
        <f t="shared" si="71"/>
        <v>10</v>
      </c>
      <c r="D1642" s="38" t="str">
        <f>VLOOKUP($B1642,data!$A$6:$M$15000,11)</f>
        <v>N/A</v>
      </c>
    </row>
    <row r="1643" spans="1:4">
      <c r="A1643" s="52">
        <f t="shared" si="72"/>
        <v>37187</v>
      </c>
      <c r="B1643" s="4">
        <v>37187</v>
      </c>
      <c r="C1643" s="12">
        <f t="shared" si="71"/>
        <v>10</v>
      </c>
      <c r="D1643" s="38" t="str">
        <f>VLOOKUP($B1643,data!$A$6:$M$15000,11)</f>
        <v>N/A</v>
      </c>
    </row>
    <row r="1644" spans="1:4">
      <c r="A1644" s="52">
        <f t="shared" si="72"/>
        <v>37188</v>
      </c>
      <c r="B1644" s="4">
        <v>37188</v>
      </c>
      <c r="C1644" s="12">
        <f t="shared" si="71"/>
        <v>10</v>
      </c>
      <c r="D1644" s="38" t="str">
        <f>VLOOKUP($B1644,data!$A$6:$M$15000,11)</f>
        <v>N/A</v>
      </c>
    </row>
    <row r="1645" spans="1:4">
      <c r="A1645" s="52">
        <f t="shared" si="72"/>
        <v>37189</v>
      </c>
      <c r="B1645" s="4">
        <v>37189</v>
      </c>
      <c r="C1645" s="12">
        <f t="shared" si="71"/>
        <v>10</v>
      </c>
      <c r="D1645" s="38" t="str">
        <f>VLOOKUP($B1645,data!$A$6:$M$15000,11)</f>
        <v>N/A</v>
      </c>
    </row>
    <row r="1646" spans="1:4">
      <c r="A1646" s="52">
        <f t="shared" si="72"/>
        <v>37190</v>
      </c>
      <c r="B1646" s="4">
        <v>37190</v>
      </c>
      <c r="C1646" s="12">
        <f t="shared" si="71"/>
        <v>10</v>
      </c>
      <c r="D1646" s="38" t="str">
        <f>VLOOKUP($B1646,data!$A$6:$M$15000,11)</f>
        <v>N/A</v>
      </c>
    </row>
    <row r="1647" spans="1:4">
      <c r="A1647" s="52">
        <f t="shared" si="72"/>
        <v>37191</v>
      </c>
      <c r="B1647" s="4">
        <v>37191</v>
      </c>
      <c r="C1647" s="12">
        <f t="shared" si="71"/>
        <v>10</v>
      </c>
      <c r="D1647" s="38" t="str">
        <f>VLOOKUP($B1647,data!$A$6:$M$15000,11)</f>
        <v>N/A</v>
      </c>
    </row>
    <row r="1648" spans="1:4">
      <c r="A1648" s="52">
        <f t="shared" si="72"/>
        <v>37192</v>
      </c>
      <c r="B1648" s="4">
        <v>37192</v>
      </c>
      <c r="C1648" s="12">
        <f t="shared" si="71"/>
        <v>10</v>
      </c>
      <c r="D1648" s="38" t="str">
        <f>VLOOKUP($B1648,data!$A$6:$M$15000,11)</f>
        <v>N/A</v>
      </c>
    </row>
    <row r="1649" spans="1:4">
      <c r="A1649" s="52">
        <f t="shared" si="72"/>
        <v>37193</v>
      </c>
      <c r="B1649" s="4">
        <v>37193</v>
      </c>
      <c r="C1649" s="12">
        <f t="shared" si="71"/>
        <v>10</v>
      </c>
      <c r="D1649" s="38" t="str">
        <f>VLOOKUP($B1649,data!$A$6:$M$15000,11)</f>
        <v>N/A</v>
      </c>
    </row>
    <row r="1650" spans="1:4">
      <c r="A1650" s="52">
        <f t="shared" si="72"/>
        <v>37194</v>
      </c>
      <c r="B1650" s="4">
        <v>37194</v>
      </c>
      <c r="C1650" s="12">
        <f t="shared" si="71"/>
        <v>10</v>
      </c>
      <c r="D1650" s="38" t="str">
        <f>VLOOKUP($B1650,data!$A$6:$M$15000,11)</f>
        <v>N/A</v>
      </c>
    </row>
    <row r="1651" spans="1:4">
      <c r="A1651" s="52">
        <f t="shared" si="72"/>
        <v>37195</v>
      </c>
      <c r="B1651" s="4">
        <v>37195</v>
      </c>
      <c r="C1651" s="12">
        <f t="shared" si="71"/>
        <v>10</v>
      </c>
      <c r="D1651" s="38" t="str">
        <f>VLOOKUP($B1651,data!$A$6:$M$15000,11)</f>
        <v>N/A</v>
      </c>
    </row>
    <row r="1652" spans="1:4">
      <c r="A1652" s="52">
        <f t="shared" si="72"/>
        <v>37196</v>
      </c>
      <c r="B1652" s="4">
        <v>37196</v>
      </c>
      <c r="C1652" s="12">
        <f t="shared" si="71"/>
        <v>11</v>
      </c>
      <c r="D1652" s="38" t="str">
        <f>VLOOKUP($B1652,data!$A$6:$M$15000,11)</f>
        <v>N/A</v>
      </c>
    </row>
    <row r="1653" spans="1:4">
      <c r="A1653" s="52">
        <f t="shared" si="72"/>
        <v>37197</v>
      </c>
      <c r="B1653" s="4">
        <v>37197</v>
      </c>
      <c r="C1653" s="12">
        <f t="shared" si="71"/>
        <v>11</v>
      </c>
      <c r="D1653" s="38" t="str">
        <f>VLOOKUP($B1653,data!$A$6:$M$15000,11)</f>
        <v>N/A</v>
      </c>
    </row>
    <row r="1654" spans="1:4">
      <c r="A1654" s="52">
        <f t="shared" si="72"/>
        <v>37198</v>
      </c>
      <c r="B1654" s="4">
        <v>37198</v>
      </c>
      <c r="C1654" s="12">
        <f t="shared" si="71"/>
        <v>11</v>
      </c>
      <c r="D1654" s="38" t="str">
        <f>VLOOKUP($B1654,data!$A$6:$M$15000,11)</f>
        <v>N/A</v>
      </c>
    </row>
    <row r="1655" spans="1:4">
      <c r="A1655" s="52">
        <f t="shared" si="72"/>
        <v>37199</v>
      </c>
      <c r="B1655" s="4">
        <v>37199</v>
      </c>
      <c r="C1655" s="12">
        <f t="shared" si="71"/>
        <v>11</v>
      </c>
      <c r="D1655" s="38" t="str">
        <f>VLOOKUP($B1655,data!$A$6:$M$15000,11)</f>
        <v>N/A</v>
      </c>
    </row>
    <row r="1656" spans="1:4">
      <c r="A1656" s="52">
        <f t="shared" si="72"/>
        <v>37200</v>
      </c>
      <c r="B1656" s="4">
        <v>37200</v>
      </c>
      <c r="C1656" s="12">
        <f t="shared" si="71"/>
        <v>11</v>
      </c>
      <c r="D1656" s="38" t="str">
        <f>VLOOKUP($B1656,data!$A$6:$M$15000,11)</f>
        <v>N/A</v>
      </c>
    </row>
    <row r="1657" spans="1:4">
      <c r="A1657" s="52">
        <f t="shared" si="72"/>
        <v>37201</v>
      </c>
      <c r="B1657" s="4">
        <v>37201</v>
      </c>
      <c r="C1657" s="12">
        <f t="shared" si="71"/>
        <v>11</v>
      </c>
      <c r="D1657" s="38" t="str">
        <f>VLOOKUP($B1657,data!$A$6:$M$15000,11)</f>
        <v>N/A</v>
      </c>
    </row>
    <row r="1658" spans="1:4">
      <c r="A1658" s="52">
        <f t="shared" si="72"/>
        <v>37202</v>
      </c>
      <c r="B1658" s="4">
        <v>37202</v>
      </c>
      <c r="C1658" s="12">
        <f t="shared" si="71"/>
        <v>11</v>
      </c>
      <c r="D1658" s="38" t="str">
        <f>VLOOKUP($B1658,data!$A$6:$M$15000,11)</f>
        <v>N/A</v>
      </c>
    </row>
    <row r="1659" spans="1:4">
      <c r="A1659" s="52">
        <f t="shared" si="72"/>
        <v>37203</v>
      </c>
      <c r="B1659" s="4">
        <v>37203</v>
      </c>
      <c r="C1659" s="12">
        <f t="shared" si="71"/>
        <v>11</v>
      </c>
      <c r="D1659" s="38" t="str">
        <f>VLOOKUP($B1659,data!$A$6:$M$15000,11)</f>
        <v>N/A</v>
      </c>
    </row>
    <row r="1660" spans="1:4">
      <c r="A1660" s="52">
        <f t="shared" si="72"/>
        <v>37204</v>
      </c>
      <c r="B1660" s="4">
        <v>37204</v>
      </c>
      <c r="C1660" s="12">
        <f t="shared" si="71"/>
        <v>11</v>
      </c>
      <c r="D1660" s="38" t="str">
        <f>VLOOKUP($B1660,data!$A$6:$M$15000,11)</f>
        <v>N/A</v>
      </c>
    </row>
    <row r="1661" spans="1:4">
      <c r="A1661" s="52">
        <f t="shared" si="72"/>
        <v>37205</v>
      </c>
      <c r="B1661" s="4">
        <v>37205</v>
      </c>
      <c r="C1661" s="12">
        <f t="shared" si="71"/>
        <v>11</v>
      </c>
      <c r="D1661" s="38" t="str">
        <f>VLOOKUP($B1661,data!$A$6:$M$15000,11)</f>
        <v>N/A</v>
      </c>
    </row>
    <row r="1662" spans="1:4">
      <c r="A1662" s="52">
        <f t="shared" si="72"/>
        <v>37206</v>
      </c>
      <c r="B1662" s="4">
        <v>37206</v>
      </c>
      <c r="C1662" s="12">
        <f t="shared" si="71"/>
        <v>11</v>
      </c>
      <c r="D1662" s="38" t="str">
        <f>VLOOKUP($B1662,data!$A$6:$M$15000,11)</f>
        <v>N/A</v>
      </c>
    </row>
    <row r="1663" spans="1:4">
      <c r="A1663" s="52">
        <f t="shared" si="72"/>
        <v>37207</v>
      </c>
      <c r="B1663" s="4">
        <v>37207</v>
      </c>
      <c r="C1663" s="12">
        <f t="shared" si="71"/>
        <v>11</v>
      </c>
      <c r="D1663" s="38" t="str">
        <f>VLOOKUP($B1663,data!$A$6:$M$15000,11)</f>
        <v>N/A</v>
      </c>
    </row>
    <row r="1664" spans="1:4">
      <c r="A1664" s="52">
        <f t="shared" si="72"/>
        <v>37208</v>
      </c>
      <c r="B1664" s="4">
        <v>37208</v>
      </c>
      <c r="C1664" s="12">
        <f t="shared" si="71"/>
        <v>11</v>
      </c>
      <c r="D1664" s="38" t="str">
        <f>VLOOKUP($B1664,data!$A$6:$M$15000,11)</f>
        <v>N/A</v>
      </c>
    </row>
    <row r="1665" spans="1:4">
      <c r="A1665" s="52">
        <f t="shared" si="72"/>
        <v>37209</v>
      </c>
      <c r="B1665" s="4">
        <v>37209</v>
      </c>
      <c r="C1665" s="12">
        <f t="shared" si="71"/>
        <v>11</v>
      </c>
      <c r="D1665" s="38" t="str">
        <f>VLOOKUP($B1665,data!$A$6:$M$15000,11)</f>
        <v>N/A</v>
      </c>
    </row>
    <row r="1666" spans="1:4">
      <c r="A1666" s="52">
        <f t="shared" si="72"/>
        <v>37210</v>
      </c>
      <c r="B1666" s="4">
        <v>37210</v>
      </c>
      <c r="C1666" s="12">
        <f t="shared" si="71"/>
        <v>11</v>
      </c>
      <c r="D1666" s="38" t="str">
        <f>VLOOKUP($B1666,data!$A$6:$M$15000,11)</f>
        <v>N/A</v>
      </c>
    </row>
    <row r="1667" spans="1:4">
      <c r="A1667" s="52">
        <f t="shared" si="72"/>
        <v>37211</v>
      </c>
      <c r="B1667" s="4">
        <v>37211</v>
      </c>
      <c r="C1667" s="12">
        <f t="shared" si="71"/>
        <v>11</v>
      </c>
      <c r="D1667" s="38" t="str">
        <f>VLOOKUP($B1667,data!$A$6:$M$15000,11)</f>
        <v>N/A</v>
      </c>
    </row>
    <row r="1668" spans="1:4">
      <c r="A1668" s="52">
        <f t="shared" si="72"/>
        <v>37212</v>
      </c>
      <c r="B1668" s="4">
        <v>37212</v>
      </c>
      <c r="C1668" s="12">
        <f t="shared" si="71"/>
        <v>11</v>
      </c>
      <c r="D1668" s="38" t="str">
        <f>VLOOKUP($B1668,data!$A$6:$M$15000,11)</f>
        <v>N/A</v>
      </c>
    </row>
    <row r="1669" spans="1:4">
      <c r="A1669" s="52">
        <f t="shared" si="72"/>
        <v>37213</v>
      </c>
      <c r="B1669" s="4">
        <v>37213</v>
      </c>
      <c r="C1669" s="12">
        <f t="shared" si="71"/>
        <v>11</v>
      </c>
      <c r="D1669" s="38" t="str">
        <f>VLOOKUP($B1669,data!$A$6:$M$15000,11)</f>
        <v>N/A</v>
      </c>
    </row>
    <row r="1670" spans="1:4">
      <c r="A1670" s="52">
        <f t="shared" si="72"/>
        <v>37214</v>
      </c>
      <c r="B1670" s="4">
        <v>37214</v>
      </c>
      <c r="C1670" s="12">
        <f t="shared" si="71"/>
        <v>11</v>
      </c>
      <c r="D1670" s="38" t="str">
        <f>VLOOKUP($B1670,data!$A$6:$M$15000,11)</f>
        <v>N/A</v>
      </c>
    </row>
    <row r="1671" spans="1:4">
      <c r="A1671" s="52">
        <f t="shared" si="72"/>
        <v>37215</v>
      </c>
      <c r="B1671" s="4">
        <v>37215</v>
      </c>
      <c r="C1671" s="12">
        <f t="shared" si="71"/>
        <v>11</v>
      </c>
      <c r="D1671" s="38" t="str">
        <f>VLOOKUP($B1671,data!$A$6:$M$15000,11)</f>
        <v>N/A</v>
      </c>
    </row>
    <row r="1672" spans="1:4">
      <c r="A1672" s="52">
        <f t="shared" si="72"/>
        <v>37216</v>
      </c>
      <c r="B1672" s="4">
        <v>37216</v>
      </c>
      <c r="C1672" s="12">
        <f t="shared" ref="C1672:C1735" si="73">IF(B1672&lt;&gt;"",MONTH(B1672),0)</f>
        <v>11</v>
      </c>
      <c r="D1672" s="38" t="str">
        <f>VLOOKUP($B1672,data!$A$6:$M$15000,11)</f>
        <v>N/A</v>
      </c>
    </row>
    <row r="1673" spans="1:4">
      <c r="A1673" s="52">
        <f t="shared" si="72"/>
        <v>37217</v>
      </c>
      <c r="B1673" s="4">
        <v>37217</v>
      </c>
      <c r="C1673" s="12">
        <f t="shared" si="73"/>
        <v>11</v>
      </c>
      <c r="D1673" s="38" t="str">
        <f>VLOOKUP($B1673,data!$A$6:$M$15000,11)</f>
        <v>N/A</v>
      </c>
    </row>
    <row r="1674" spans="1:4">
      <c r="A1674" s="52">
        <f t="shared" si="72"/>
        <v>37218</v>
      </c>
      <c r="B1674" s="4">
        <v>37218</v>
      </c>
      <c r="C1674" s="12">
        <f t="shared" si="73"/>
        <v>11</v>
      </c>
      <c r="D1674" s="38" t="str">
        <f>VLOOKUP($B1674,data!$A$6:$M$15000,11)</f>
        <v>N/A</v>
      </c>
    </row>
    <row r="1675" spans="1:4">
      <c r="A1675" s="52">
        <f t="shared" si="72"/>
        <v>37219</v>
      </c>
      <c r="B1675" s="4">
        <v>37219</v>
      </c>
      <c r="C1675" s="12">
        <f t="shared" si="73"/>
        <v>11</v>
      </c>
      <c r="D1675" s="38" t="str">
        <f>VLOOKUP($B1675,data!$A$6:$M$15000,11)</f>
        <v>N/A</v>
      </c>
    </row>
    <row r="1676" spans="1:4">
      <c r="A1676" s="52">
        <f t="shared" si="72"/>
        <v>37220</v>
      </c>
      <c r="B1676" s="4">
        <v>37220</v>
      </c>
      <c r="C1676" s="12">
        <f t="shared" si="73"/>
        <v>11</v>
      </c>
      <c r="D1676" s="38" t="str">
        <f>VLOOKUP($B1676,data!$A$6:$M$15000,11)</f>
        <v>N/A</v>
      </c>
    </row>
    <row r="1677" spans="1:4">
      <c r="A1677" s="52">
        <f t="shared" si="72"/>
        <v>37221</v>
      </c>
      <c r="B1677" s="4">
        <v>37221</v>
      </c>
      <c r="C1677" s="12">
        <f t="shared" si="73"/>
        <v>11</v>
      </c>
      <c r="D1677" s="38" t="str">
        <f>VLOOKUP($B1677,data!$A$6:$M$15000,11)</f>
        <v>N/A</v>
      </c>
    </row>
    <row r="1678" spans="1:4">
      <c r="A1678" s="52">
        <f t="shared" si="72"/>
        <v>37222</v>
      </c>
      <c r="B1678" s="4">
        <v>37222</v>
      </c>
      <c r="C1678" s="12">
        <f t="shared" si="73"/>
        <v>11</v>
      </c>
      <c r="D1678" s="38" t="str">
        <f>VLOOKUP($B1678,data!$A$6:$M$15000,11)</f>
        <v>N/A</v>
      </c>
    </row>
    <row r="1679" spans="1:4">
      <c r="A1679" s="52">
        <f t="shared" ref="A1679:A1742" si="74">B1679</f>
        <v>37223</v>
      </c>
      <c r="B1679" s="4">
        <v>37223</v>
      </c>
      <c r="C1679" s="12">
        <f t="shared" si="73"/>
        <v>11</v>
      </c>
      <c r="D1679" s="38" t="str">
        <f>VLOOKUP($B1679,data!$A$6:$M$15000,11)</f>
        <v>N/A</v>
      </c>
    </row>
    <row r="1680" spans="1:4">
      <c r="A1680" s="52">
        <f t="shared" si="74"/>
        <v>37224</v>
      </c>
      <c r="B1680" s="4">
        <v>37224</v>
      </c>
      <c r="C1680" s="12">
        <f t="shared" si="73"/>
        <v>11</v>
      </c>
      <c r="D1680" s="38" t="str">
        <f>VLOOKUP($B1680,data!$A$6:$M$15000,11)</f>
        <v>N/A</v>
      </c>
    </row>
    <row r="1681" spans="1:4">
      <c r="A1681" s="52">
        <f t="shared" si="74"/>
        <v>37225</v>
      </c>
      <c r="B1681" s="4">
        <v>37225</v>
      </c>
      <c r="C1681" s="12">
        <f t="shared" si="73"/>
        <v>11</v>
      </c>
      <c r="D1681" s="38" t="str">
        <f>VLOOKUP($B1681,data!$A$6:$M$15000,11)</f>
        <v>N/A</v>
      </c>
    </row>
    <row r="1682" spans="1:4">
      <c r="A1682" s="52">
        <f t="shared" si="74"/>
        <v>37226</v>
      </c>
      <c r="B1682" s="4">
        <v>37226</v>
      </c>
      <c r="C1682" s="12">
        <f t="shared" si="73"/>
        <v>12</v>
      </c>
      <c r="D1682" s="38" t="str">
        <f>VLOOKUP($B1682,data!$A$6:$M$15000,11)</f>
        <v>N/A</v>
      </c>
    </row>
    <row r="1683" spans="1:4">
      <c r="A1683" s="52">
        <f t="shared" si="74"/>
        <v>37227</v>
      </c>
      <c r="B1683" s="4">
        <v>37227</v>
      </c>
      <c r="C1683" s="12">
        <f t="shared" si="73"/>
        <v>12</v>
      </c>
      <c r="D1683" s="38" t="str">
        <f>VLOOKUP($B1683,data!$A$6:$M$15000,11)</f>
        <v>N/A</v>
      </c>
    </row>
    <row r="1684" spans="1:4">
      <c r="A1684" s="52">
        <f t="shared" si="74"/>
        <v>37228</v>
      </c>
      <c r="B1684" s="4">
        <v>37228</v>
      </c>
      <c r="C1684" s="12">
        <f t="shared" si="73"/>
        <v>12</v>
      </c>
      <c r="D1684" s="38" t="str">
        <f>VLOOKUP($B1684,data!$A$6:$M$15000,11)</f>
        <v>N/A</v>
      </c>
    </row>
    <row r="1685" spans="1:4">
      <c r="A1685" s="52">
        <f t="shared" si="74"/>
        <v>37229</v>
      </c>
      <c r="B1685" s="4">
        <v>37229</v>
      </c>
      <c r="C1685" s="12">
        <f t="shared" si="73"/>
        <v>12</v>
      </c>
      <c r="D1685" s="38" t="str">
        <f>VLOOKUP($B1685,data!$A$6:$M$15000,11)</f>
        <v>N/A</v>
      </c>
    </row>
    <row r="1686" spans="1:4">
      <c r="A1686" s="52">
        <f t="shared" si="74"/>
        <v>37230</v>
      </c>
      <c r="B1686" s="4">
        <v>37230</v>
      </c>
      <c r="C1686" s="12">
        <f t="shared" si="73"/>
        <v>12</v>
      </c>
      <c r="D1686" s="38" t="str">
        <f>VLOOKUP($B1686,data!$A$6:$M$15000,11)</f>
        <v>N/A</v>
      </c>
    </row>
    <row r="1687" spans="1:4">
      <c r="A1687" s="52">
        <f t="shared" si="74"/>
        <v>37231</v>
      </c>
      <c r="B1687" s="4">
        <v>37231</v>
      </c>
      <c r="C1687" s="12">
        <f t="shared" si="73"/>
        <v>12</v>
      </c>
      <c r="D1687" s="38" t="str">
        <f>VLOOKUP($B1687,data!$A$6:$M$15000,11)</f>
        <v>N/A</v>
      </c>
    </row>
    <row r="1688" spans="1:4">
      <c r="A1688" s="52">
        <f t="shared" si="74"/>
        <v>37232</v>
      </c>
      <c r="B1688" s="4">
        <v>37232</v>
      </c>
      <c r="C1688" s="12">
        <f t="shared" si="73"/>
        <v>12</v>
      </c>
      <c r="D1688" s="38" t="str">
        <f>VLOOKUP($B1688,data!$A$6:$M$15000,11)</f>
        <v>N/A</v>
      </c>
    </row>
    <row r="1689" spans="1:4">
      <c r="A1689" s="52">
        <f t="shared" si="74"/>
        <v>37233</v>
      </c>
      <c r="B1689" s="4">
        <v>37233</v>
      </c>
      <c r="C1689" s="12">
        <f t="shared" si="73"/>
        <v>12</v>
      </c>
      <c r="D1689" s="38" t="str">
        <f>VLOOKUP($B1689,data!$A$6:$M$15000,11)</f>
        <v>N/A</v>
      </c>
    </row>
    <row r="1690" spans="1:4">
      <c r="A1690" s="52">
        <f t="shared" si="74"/>
        <v>37234</v>
      </c>
      <c r="B1690" s="4">
        <v>37234</v>
      </c>
      <c r="C1690" s="12">
        <f t="shared" si="73"/>
        <v>12</v>
      </c>
      <c r="D1690" s="38" t="str">
        <f>VLOOKUP($B1690,data!$A$6:$M$15000,11)</f>
        <v>N/A</v>
      </c>
    </row>
    <row r="1691" spans="1:4">
      <c r="A1691" s="52">
        <f t="shared" si="74"/>
        <v>37235</v>
      </c>
      <c r="B1691" s="4">
        <v>37235</v>
      </c>
      <c r="C1691" s="12">
        <f t="shared" si="73"/>
        <v>12</v>
      </c>
      <c r="D1691" s="38" t="str">
        <f>VLOOKUP($B1691,data!$A$6:$M$15000,11)</f>
        <v>N/A</v>
      </c>
    </row>
    <row r="1692" spans="1:4">
      <c r="A1692" s="52">
        <f t="shared" si="74"/>
        <v>37236</v>
      </c>
      <c r="B1692" s="4">
        <v>37236</v>
      </c>
      <c r="C1692" s="12">
        <f t="shared" si="73"/>
        <v>12</v>
      </c>
      <c r="D1692" s="38" t="str">
        <f>VLOOKUP($B1692,data!$A$6:$M$15000,11)</f>
        <v>N/A</v>
      </c>
    </row>
    <row r="1693" spans="1:4">
      <c r="A1693" s="52">
        <f t="shared" si="74"/>
        <v>37237</v>
      </c>
      <c r="B1693" s="4">
        <v>37237</v>
      </c>
      <c r="C1693" s="12">
        <f t="shared" si="73"/>
        <v>12</v>
      </c>
      <c r="D1693" s="38" t="str">
        <f>VLOOKUP($B1693,data!$A$6:$M$15000,11)</f>
        <v>N/A</v>
      </c>
    </row>
    <row r="1694" spans="1:4">
      <c r="A1694" s="52">
        <f t="shared" si="74"/>
        <v>37238</v>
      </c>
      <c r="B1694" s="4">
        <v>37238</v>
      </c>
      <c r="C1694" s="12">
        <f t="shared" si="73"/>
        <v>12</v>
      </c>
      <c r="D1694" s="38" t="str">
        <f>VLOOKUP($B1694,data!$A$6:$M$15000,11)</f>
        <v>N/A</v>
      </c>
    </row>
    <row r="1695" spans="1:4">
      <c r="A1695" s="52">
        <f t="shared" si="74"/>
        <v>37239</v>
      </c>
      <c r="B1695" s="4">
        <v>37239</v>
      </c>
      <c r="C1695" s="12">
        <f t="shared" si="73"/>
        <v>12</v>
      </c>
      <c r="D1695" s="38" t="str">
        <f>VLOOKUP($B1695,data!$A$6:$M$15000,11)</f>
        <v>N/A</v>
      </c>
    </row>
    <row r="1696" spans="1:4">
      <c r="A1696" s="52">
        <f t="shared" si="74"/>
        <v>37240</v>
      </c>
      <c r="B1696" s="4">
        <v>37240</v>
      </c>
      <c r="C1696" s="12">
        <f t="shared" si="73"/>
        <v>12</v>
      </c>
      <c r="D1696" s="38" t="str">
        <f>VLOOKUP($B1696,data!$A$6:$M$15000,11)</f>
        <v>N/A</v>
      </c>
    </row>
    <row r="1697" spans="1:4">
      <c r="A1697" s="52">
        <f t="shared" si="74"/>
        <v>37241</v>
      </c>
      <c r="B1697" s="4">
        <v>37241</v>
      </c>
      <c r="C1697" s="12">
        <f t="shared" si="73"/>
        <v>12</v>
      </c>
      <c r="D1697" s="38" t="str">
        <f>VLOOKUP($B1697,data!$A$6:$M$15000,11)</f>
        <v>N/A</v>
      </c>
    </row>
    <row r="1698" spans="1:4">
      <c r="A1698" s="52">
        <f t="shared" si="74"/>
        <v>37242</v>
      </c>
      <c r="B1698" s="4">
        <v>37242</v>
      </c>
      <c r="C1698" s="12">
        <f t="shared" si="73"/>
        <v>12</v>
      </c>
      <c r="D1698" s="38" t="str">
        <f>VLOOKUP($B1698,data!$A$6:$M$15000,11)</f>
        <v>N/A</v>
      </c>
    </row>
    <row r="1699" spans="1:4">
      <c r="A1699" s="52">
        <f t="shared" si="74"/>
        <v>37243</v>
      </c>
      <c r="B1699" s="4">
        <v>37243</v>
      </c>
      <c r="C1699" s="12">
        <f t="shared" si="73"/>
        <v>12</v>
      </c>
      <c r="D1699" s="38" t="str">
        <f>VLOOKUP($B1699,data!$A$6:$M$15000,11)</f>
        <v>N/A</v>
      </c>
    </row>
    <row r="1700" spans="1:4">
      <c r="A1700" s="52">
        <f t="shared" si="74"/>
        <v>37244</v>
      </c>
      <c r="B1700" s="4">
        <v>37244</v>
      </c>
      <c r="C1700" s="12">
        <f t="shared" si="73"/>
        <v>12</v>
      </c>
      <c r="D1700" s="38" t="str">
        <f>VLOOKUP($B1700,data!$A$6:$M$15000,11)</f>
        <v>N/A</v>
      </c>
    </row>
    <row r="1701" spans="1:4">
      <c r="A1701" s="52">
        <f t="shared" si="74"/>
        <v>37245</v>
      </c>
      <c r="B1701" s="4">
        <v>37245</v>
      </c>
      <c r="C1701" s="12">
        <f t="shared" si="73"/>
        <v>12</v>
      </c>
      <c r="D1701" s="38" t="str">
        <f>VLOOKUP($B1701,data!$A$6:$M$15000,11)</f>
        <v>N/A</v>
      </c>
    </row>
    <row r="1702" spans="1:4">
      <c r="A1702" s="52">
        <f t="shared" si="74"/>
        <v>37246</v>
      </c>
      <c r="B1702" s="4">
        <v>37246</v>
      </c>
      <c r="C1702" s="12">
        <f t="shared" si="73"/>
        <v>12</v>
      </c>
      <c r="D1702" s="38" t="str">
        <f>VLOOKUP($B1702,data!$A$6:$M$15000,11)</f>
        <v>N/A</v>
      </c>
    </row>
    <row r="1703" spans="1:4">
      <c r="A1703" s="52">
        <f t="shared" si="74"/>
        <v>37247</v>
      </c>
      <c r="B1703" s="4">
        <v>37247</v>
      </c>
      <c r="C1703" s="12">
        <f t="shared" si="73"/>
        <v>12</v>
      </c>
      <c r="D1703" s="38" t="str">
        <f>VLOOKUP($B1703,data!$A$6:$M$15000,11)</f>
        <v>N/A</v>
      </c>
    </row>
    <row r="1704" spans="1:4">
      <c r="A1704" s="52">
        <f t="shared" si="74"/>
        <v>37248</v>
      </c>
      <c r="B1704" s="4">
        <v>37248</v>
      </c>
      <c r="C1704" s="12">
        <f t="shared" si="73"/>
        <v>12</v>
      </c>
      <c r="D1704" s="38" t="str">
        <f>VLOOKUP($B1704,data!$A$6:$M$15000,11)</f>
        <v>N/A</v>
      </c>
    </row>
    <row r="1705" spans="1:4">
      <c r="A1705" s="52">
        <f t="shared" si="74"/>
        <v>37249</v>
      </c>
      <c r="B1705" s="4">
        <v>37249</v>
      </c>
      <c r="C1705" s="12">
        <f t="shared" si="73"/>
        <v>12</v>
      </c>
      <c r="D1705" s="38" t="str">
        <f>VLOOKUP($B1705,data!$A$6:$M$15000,11)</f>
        <v>N/A</v>
      </c>
    </row>
    <row r="1706" spans="1:4">
      <c r="A1706" s="52">
        <f t="shared" si="74"/>
        <v>37250</v>
      </c>
      <c r="B1706" s="4">
        <v>37250</v>
      </c>
      <c r="C1706" s="12">
        <f t="shared" si="73"/>
        <v>12</v>
      </c>
      <c r="D1706" s="38" t="str">
        <f>VLOOKUP($B1706,data!$A$6:$M$15000,11)</f>
        <v>N/A</v>
      </c>
    </row>
    <row r="1707" spans="1:4">
      <c r="A1707" s="52">
        <f t="shared" si="74"/>
        <v>37251</v>
      </c>
      <c r="B1707" s="4">
        <v>37251</v>
      </c>
      <c r="C1707" s="12">
        <f t="shared" si="73"/>
        <v>12</v>
      </c>
      <c r="D1707" s="38" t="str">
        <f>VLOOKUP($B1707,data!$A$6:$M$15000,11)</f>
        <v>N/A</v>
      </c>
    </row>
    <row r="1708" spans="1:4">
      <c r="A1708" s="52">
        <f t="shared" si="74"/>
        <v>37252</v>
      </c>
      <c r="B1708" s="4">
        <v>37252</v>
      </c>
      <c r="C1708" s="12">
        <f t="shared" si="73"/>
        <v>12</v>
      </c>
      <c r="D1708" s="38" t="str">
        <f>VLOOKUP($B1708,data!$A$6:$M$15000,11)</f>
        <v>N/A</v>
      </c>
    </row>
    <row r="1709" spans="1:4">
      <c r="A1709" s="52">
        <f t="shared" si="74"/>
        <v>37253</v>
      </c>
      <c r="B1709" s="4">
        <v>37253</v>
      </c>
      <c r="C1709" s="12">
        <f t="shared" si="73"/>
        <v>12</v>
      </c>
      <c r="D1709" s="38" t="str">
        <f>VLOOKUP($B1709,data!$A$6:$M$15000,11)</f>
        <v>N/A</v>
      </c>
    </row>
    <row r="1710" spans="1:4">
      <c r="A1710" s="52">
        <f t="shared" si="74"/>
        <v>37254</v>
      </c>
      <c r="B1710" s="4">
        <v>37254</v>
      </c>
      <c r="C1710" s="12">
        <f t="shared" si="73"/>
        <v>12</v>
      </c>
      <c r="D1710" s="38" t="str">
        <f>VLOOKUP($B1710,data!$A$6:$M$15000,11)</f>
        <v>N/A</v>
      </c>
    </row>
    <row r="1711" spans="1:4">
      <c r="A1711" s="52">
        <f t="shared" si="74"/>
        <v>37255</v>
      </c>
      <c r="B1711" s="4">
        <v>37255</v>
      </c>
      <c r="C1711" s="12">
        <f t="shared" si="73"/>
        <v>12</v>
      </c>
      <c r="D1711" s="38" t="str">
        <f>VLOOKUP($B1711,data!$A$6:$M$15000,11)</f>
        <v>N/A</v>
      </c>
    </row>
    <row r="1712" spans="1:4">
      <c r="A1712" s="52">
        <f t="shared" si="74"/>
        <v>37256</v>
      </c>
      <c r="B1712" s="4">
        <v>37256</v>
      </c>
      <c r="C1712" s="12">
        <f t="shared" si="73"/>
        <v>12</v>
      </c>
      <c r="D1712" s="38" t="str">
        <f>VLOOKUP($B1712,data!$A$6:$M$15000,11)</f>
        <v>N/A</v>
      </c>
    </row>
    <row r="1713" spans="1:4">
      <c r="A1713" s="52">
        <f t="shared" si="74"/>
        <v>37257</v>
      </c>
      <c r="B1713" s="4">
        <v>37257</v>
      </c>
      <c r="C1713" s="12">
        <f t="shared" si="73"/>
        <v>1</v>
      </c>
      <c r="D1713" s="38" t="str">
        <f>VLOOKUP($B1713,data!$A$6:$M$15000,11)</f>
        <v>N/A</v>
      </c>
    </row>
    <row r="1714" spans="1:4">
      <c r="A1714" s="52">
        <f t="shared" si="74"/>
        <v>37258</v>
      </c>
      <c r="B1714" s="4">
        <v>37258</v>
      </c>
      <c r="C1714" s="12">
        <f t="shared" si="73"/>
        <v>1</v>
      </c>
      <c r="D1714" s="38" t="str">
        <f>VLOOKUP($B1714,data!$A$6:$M$15000,11)</f>
        <v>N/A</v>
      </c>
    </row>
    <row r="1715" spans="1:4">
      <c r="A1715" s="52">
        <f t="shared" si="74"/>
        <v>37259</v>
      </c>
      <c r="B1715" s="4">
        <v>37259</v>
      </c>
      <c r="C1715" s="12">
        <f t="shared" si="73"/>
        <v>1</v>
      </c>
      <c r="D1715" s="38" t="str">
        <f>VLOOKUP($B1715,data!$A$6:$M$15000,11)</f>
        <v>N/A</v>
      </c>
    </row>
    <row r="1716" spans="1:4">
      <c r="A1716" s="52">
        <f t="shared" si="74"/>
        <v>37260</v>
      </c>
      <c r="B1716" s="4">
        <v>37260</v>
      </c>
      <c r="C1716" s="12">
        <f t="shared" si="73"/>
        <v>1</v>
      </c>
      <c r="D1716" s="38" t="str">
        <f>VLOOKUP($B1716,data!$A$6:$M$15000,11)</f>
        <v>N/A</v>
      </c>
    </row>
    <row r="1717" spans="1:4">
      <c r="A1717" s="52">
        <f t="shared" si="74"/>
        <v>37261</v>
      </c>
      <c r="B1717" s="4">
        <v>37261</v>
      </c>
      <c r="C1717" s="12">
        <f t="shared" si="73"/>
        <v>1</v>
      </c>
      <c r="D1717" s="38" t="str">
        <f>VLOOKUP($B1717,data!$A$6:$M$15000,11)</f>
        <v>N/A</v>
      </c>
    </row>
    <row r="1718" spans="1:4">
      <c r="A1718" s="52">
        <f t="shared" si="74"/>
        <v>37262</v>
      </c>
      <c r="B1718" s="4">
        <v>37262</v>
      </c>
      <c r="C1718" s="12">
        <f t="shared" si="73"/>
        <v>1</v>
      </c>
      <c r="D1718" s="38" t="str">
        <f>VLOOKUP($B1718,data!$A$6:$M$15000,11)</f>
        <v>N/A</v>
      </c>
    </row>
    <row r="1719" spans="1:4">
      <c r="A1719" s="52">
        <f t="shared" si="74"/>
        <v>37263</v>
      </c>
      <c r="B1719" s="4">
        <v>37263</v>
      </c>
      <c r="C1719" s="12">
        <f t="shared" si="73"/>
        <v>1</v>
      </c>
      <c r="D1719" s="38" t="str">
        <f>VLOOKUP($B1719,data!$A$6:$M$15000,11)</f>
        <v>N/A</v>
      </c>
    </row>
    <row r="1720" spans="1:4">
      <c r="A1720" s="52">
        <f t="shared" si="74"/>
        <v>37264</v>
      </c>
      <c r="B1720" s="4">
        <v>37264</v>
      </c>
      <c r="C1720" s="12">
        <f t="shared" si="73"/>
        <v>1</v>
      </c>
      <c r="D1720" s="38" t="str">
        <f>VLOOKUP($B1720,data!$A$6:$M$15000,11)</f>
        <v>N/A</v>
      </c>
    </row>
    <row r="1721" spans="1:4">
      <c r="A1721" s="52">
        <f t="shared" si="74"/>
        <v>37265</v>
      </c>
      <c r="B1721" s="4">
        <v>37265</v>
      </c>
      <c r="C1721" s="12">
        <f t="shared" si="73"/>
        <v>1</v>
      </c>
      <c r="D1721" s="38" t="str">
        <f>VLOOKUP($B1721,data!$A$6:$M$15000,11)</f>
        <v>N/A</v>
      </c>
    </row>
    <row r="1722" spans="1:4">
      <c r="A1722" s="52">
        <f t="shared" si="74"/>
        <v>37266</v>
      </c>
      <c r="B1722" s="4">
        <v>37266</v>
      </c>
      <c r="C1722" s="12">
        <f t="shared" si="73"/>
        <v>1</v>
      </c>
      <c r="D1722" s="38" t="str">
        <f>VLOOKUP($B1722,data!$A$6:$M$15000,11)</f>
        <v>N/A</v>
      </c>
    </row>
    <row r="1723" spans="1:4">
      <c r="A1723" s="52">
        <f t="shared" si="74"/>
        <v>37267</v>
      </c>
      <c r="B1723" s="4">
        <v>37267</v>
      </c>
      <c r="C1723" s="12">
        <f t="shared" si="73"/>
        <v>1</v>
      </c>
      <c r="D1723" s="38" t="str">
        <f>VLOOKUP($B1723,data!$A$6:$M$15000,11)</f>
        <v>N/A</v>
      </c>
    </row>
    <row r="1724" spans="1:4">
      <c r="A1724" s="52">
        <f t="shared" si="74"/>
        <v>37268</v>
      </c>
      <c r="B1724" s="4">
        <v>37268</v>
      </c>
      <c r="C1724" s="12">
        <f t="shared" si="73"/>
        <v>1</v>
      </c>
      <c r="D1724" s="38" t="str">
        <f>VLOOKUP($B1724,data!$A$6:$M$15000,11)</f>
        <v>N/A</v>
      </c>
    </row>
    <row r="1725" spans="1:4">
      <c r="A1725" s="52">
        <f t="shared" si="74"/>
        <v>37269</v>
      </c>
      <c r="B1725" s="4">
        <v>37269</v>
      </c>
      <c r="C1725" s="12">
        <f t="shared" si="73"/>
        <v>1</v>
      </c>
      <c r="D1725" s="38" t="str">
        <f>VLOOKUP($B1725,data!$A$6:$M$15000,11)</f>
        <v>N/A</v>
      </c>
    </row>
    <row r="1726" spans="1:4">
      <c r="A1726" s="52">
        <f t="shared" si="74"/>
        <v>37270</v>
      </c>
      <c r="B1726" s="4">
        <v>37270</v>
      </c>
      <c r="C1726" s="12">
        <f t="shared" si="73"/>
        <v>1</v>
      </c>
      <c r="D1726" s="38" t="str">
        <f>VLOOKUP($B1726,data!$A$6:$M$15000,11)</f>
        <v>N/A</v>
      </c>
    </row>
    <row r="1727" spans="1:4">
      <c r="A1727" s="52">
        <f t="shared" si="74"/>
        <v>37271</v>
      </c>
      <c r="B1727" s="4">
        <v>37271</v>
      </c>
      <c r="C1727" s="12">
        <f t="shared" si="73"/>
        <v>1</v>
      </c>
      <c r="D1727" s="38" t="str">
        <f>VLOOKUP($B1727,data!$A$6:$M$15000,11)</f>
        <v>N/A</v>
      </c>
    </row>
    <row r="1728" spans="1:4">
      <c r="A1728" s="52">
        <f t="shared" si="74"/>
        <v>37272</v>
      </c>
      <c r="B1728" s="4">
        <v>37272</v>
      </c>
      <c r="C1728" s="12">
        <f t="shared" si="73"/>
        <v>1</v>
      </c>
      <c r="D1728" s="38" t="str">
        <f>VLOOKUP($B1728,data!$A$6:$M$15000,11)</f>
        <v>N/A</v>
      </c>
    </row>
    <row r="1729" spans="1:4">
      <c r="A1729" s="52">
        <f t="shared" si="74"/>
        <v>37273</v>
      </c>
      <c r="B1729" s="4">
        <v>37273</v>
      </c>
      <c r="C1729" s="12">
        <f t="shared" si="73"/>
        <v>1</v>
      </c>
      <c r="D1729" s="38" t="str">
        <f>VLOOKUP($B1729,data!$A$6:$M$15000,11)</f>
        <v>N/A</v>
      </c>
    </row>
    <row r="1730" spans="1:4">
      <c r="A1730" s="52">
        <f t="shared" si="74"/>
        <v>37274</v>
      </c>
      <c r="B1730" s="4">
        <v>37274</v>
      </c>
      <c r="C1730" s="12">
        <f t="shared" si="73"/>
        <v>1</v>
      </c>
      <c r="D1730" s="38" t="str">
        <f>VLOOKUP($B1730,data!$A$6:$M$15000,11)</f>
        <v>N/A</v>
      </c>
    </row>
    <row r="1731" spans="1:4">
      <c r="A1731" s="52">
        <f t="shared" si="74"/>
        <v>37275</v>
      </c>
      <c r="B1731" s="4">
        <v>37275</v>
      </c>
      <c r="C1731" s="12">
        <f t="shared" si="73"/>
        <v>1</v>
      </c>
      <c r="D1731" s="38" t="str">
        <f>VLOOKUP($B1731,data!$A$6:$M$15000,11)</f>
        <v>N/A</v>
      </c>
    </row>
    <row r="1732" spans="1:4">
      <c r="A1732" s="52">
        <f t="shared" si="74"/>
        <v>37276</v>
      </c>
      <c r="B1732" s="4">
        <v>37276</v>
      </c>
      <c r="C1732" s="12">
        <f t="shared" si="73"/>
        <v>1</v>
      </c>
      <c r="D1732" s="38" t="str">
        <f>VLOOKUP($B1732,data!$A$6:$M$15000,11)</f>
        <v>N/A</v>
      </c>
    </row>
    <row r="1733" spans="1:4">
      <c r="A1733" s="52">
        <f t="shared" si="74"/>
        <v>37277</v>
      </c>
      <c r="B1733" s="4">
        <v>37277</v>
      </c>
      <c r="C1733" s="12">
        <f t="shared" si="73"/>
        <v>1</v>
      </c>
      <c r="D1733" s="38" t="str">
        <f>VLOOKUP($B1733,data!$A$6:$M$15000,11)</f>
        <v>N/A</v>
      </c>
    </row>
    <row r="1734" spans="1:4">
      <c r="A1734" s="52">
        <f t="shared" si="74"/>
        <v>37278</v>
      </c>
      <c r="B1734" s="4">
        <v>37278</v>
      </c>
      <c r="C1734" s="12">
        <f t="shared" si="73"/>
        <v>1</v>
      </c>
      <c r="D1734" s="38" t="str">
        <f>VLOOKUP($B1734,data!$A$6:$M$15000,11)</f>
        <v>N/A</v>
      </c>
    </row>
    <row r="1735" spans="1:4">
      <c r="A1735" s="52">
        <f t="shared" si="74"/>
        <v>37279</v>
      </c>
      <c r="B1735" s="4">
        <v>37279</v>
      </c>
      <c r="C1735" s="12">
        <f t="shared" si="73"/>
        <v>1</v>
      </c>
      <c r="D1735" s="38" t="str">
        <f>VLOOKUP($B1735,data!$A$6:$M$15000,11)</f>
        <v>N/A</v>
      </c>
    </row>
    <row r="1736" spans="1:4">
      <c r="A1736" s="52">
        <f t="shared" si="74"/>
        <v>37280</v>
      </c>
      <c r="B1736" s="4">
        <v>37280</v>
      </c>
      <c r="C1736" s="12">
        <f t="shared" ref="C1736:C1799" si="75">IF(B1736&lt;&gt;"",MONTH(B1736),0)</f>
        <v>1</v>
      </c>
      <c r="D1736" s="38" t="str">
        <f>VLOOKUP($B1736,data!$A$6:$M$15000,11)</f>
        <v>N/A</v>
      </c>
    </row>
    <row r="1737" spans="1:4">
      <c r="A1737" s="52">
        <f t="shared" si="74"/>
        <v>37281</v>
      </c>
      <c r="B1737" s="4">
        <v>37281</v>
      </c>
      <c r="C1737" s="12">
        <f t="shared" si="75"/>
        <v>1</v>
      </c>
      <c r="D1737" s="38" t="str">
        <f>VLOOKUP($B1737,data!$A$6:$M$15000,11)</f>
        <v>N/A</v>
      </c>
    </row>
    <row r="1738" spans="1:4">
      <c r="A1738" s="52">
        <f t="shared" si="74"/>
        <v>37282</v>
      </c>
      <c r="B1738" s="4">
        <v>37282</v>
      </c>
      <c r="C1738" s="12">
        <f t="shared" si="75"/>
        <v>1</v>
      </c>
      <c r="D1738" s="38" t="str">
        <f>VLOOKUP($B1738,data!$A$6:$M$15000,11)</f>
        <v>N/A</v>
      </c>
    </row>
    <row r="1739" spans="1:4">
      <c r="A1739" s="52">
        <f t="shared" si="74"/>
        <v>37283</v>
      </c>
      <c r="B1739" s="4">
        <v>37283</v>
      </c>
      <c r="C1739" s="12">
        <f t="shared" si="75"/>
        <v>1</v>
      </c>
      <c r="D1739" s="38" t="str">
        <f>VLOOKUP($B1739,data!$A$6:$M$15000,11)</f>
        <v>N/A</v>
      </c>
    </row>
    <row r="1740" spans="1:4">
      <c r="A1740" s="52">
        <f t="shared" si="74"/>
        <v>37284</v>
      </c>
      <c r="B1740" s="4">
        <v>37284</v>
      </c>
      <c r="C1740" s="12">
        <f t="shared" si="75"/>
        <v>1</v>
      </c>
      <c r="D1740" s="38" t="str">
        <f>VLOOKUP($B1740,data!$A$6:$M$15000,11)</f>
        <v>N/A</v>
      </c>
    </row>
    <row r="1741" spans="1:4">
      <c r="A1741" s="52">
        <f t="shared" si="74"/>
        <v>37285</v>
      </c>
      <c r="B1741" s="4">
        <v>37285</v>
      </c>
      <c r="C1741" s="12">
        <f t="shared" si="75"/>
        <v>1</v>
      </c>
      <c r="D1741" s="38" t="str">
        <f>VLOOKUP($B1741,data!$A$6:$M$15000,11)</f>
        <v>N/A</v>
      </c>
    </row>
    <row r="1742" spans="1:4">
      <c r="A1742" s="52">
        <f t="shared" si="74"/>
        <v>37286</v>
      </c>
      <c r="B1742" s="4">
        <v>37286</v>
      </c>
      <c r="C1742" s="12">
        <f t="shared" si="75"/>
        <v>1</v>
      </c>
      <c r="D1742" s="38" t="str">
        <f>VLOOKUP($B1742,data!$A$6:$M$15000,11)</f>
        <v>N/A</v>
      </c>
    </row>
    <row r="1743" spans="1:4">
      <c r="A1743" s="52">
        <f t="shared" ref="A1743:A1806" si="76">B1743</f>
        <v>37287</v>
      </c>
      <c r="B1743" s="4">
        <v>37287</v>
      </c>
      <c r="C1743" s="12">
        <f t="shared" si="75"/>
        <v>1</v>
      </c>
      <c r="D1743" s="38" t="str">
        <f>VLOOKUP($B1743,data!$A$6:$M$15000,11)</f>
        <v>N/A</v>
      </c>
    </row>
    <row r="1744" spans="1:4">
      <c r="A1744" s="52">
        <f t="shared" si="76"/>
        <v>37288</v>
      </c>
      <c r="B1744" s="4">
        <v>37288</v>
      </c>
      <c r="C1744" s="12">
        <f t="shared" si="75"/>
        <v>2</v>
      </c>
      <c r="D1744" s="38" t="str">
        <f>VLOOKUP($B1744,data!$A$6:$M$15000,11)</f>
        <v>N/A</v>
      </c>
    </row>
    <row r="1745" spans="1:4">
      <c r="A1745" s="52">
        <f t="shared" si="76"/>
        <v>37289</v>
      </c>
      <c r="B1745" s="4">
        <v>37289</v>
      </c>
      <c r="C1745" s="12">
        <f t="shared" si="75"/>
        <v>2</v>
      </c>
      <c r="D1745" s="38" t="str">
        <f>VLOOKUP($B1745,data!$A$6:$M$15000,11)</f>
        <v>N/A</v>
      </c>
    </row>
    <row r="1746" spans="1:4">
      <c r="A1746" s="52">
        <f t="shared" si="76"/>
        <v>37290</v>
      </c>
      <c r="B1746" s="4">
        <v>37290</v>
      </c>
      <c r="C1746" s="12">
        <f t="shared" si="75"/>
        <v>2</v>
      </c>
      <c r="D1746" s="38" t="str">
        <f>VLOOKUP($B1746,data!$A$6:$M$15000,11)</f>
        <v>N/A</v>
      </c>
    </row>
    <row r="1747" spans="1:4">
      <c r="A1747" s="52">
        <f t="shared" si="76"/>
        <v>37291</v>
      </c>
      <c r="B1747" s="4">
        <v>37291</v>
      </c>
      <c r="C1747" s="12">
        <f t="shared" si="75"/>
        <v>2</v>
      </c>
      <c r="D1747" s="38" t="str">
        <f>VLOOKUP($B1747,data!$A$6:$M$15000,11)</f>
        <v>N/A</v>
      </c>
    </row>
    <row r="1748" spans="1:4">
      <c r="A1748" s="52">
        <f t="shared" si="76"/>
        <v>37292</v>
      </c>
      <c r="B1748" s="4">
        <v>37292</v>
      </c>
      <c r="C1748" s="12">
        <f t="shared" si="75"/>
        <v>2</v>
      </c>
      <c r="D1748" s="38" t="str">
        <f>VLOOKUP($B1748,data!$A$6:$M$15000,11)</f>
        <v>N/A</v>
      </c>
    </row>
    <row r="1749" spans="1:4">
      <c r="A1749" s="52">
        <f t="shared" si="76"/>
        <v>37293</v>
      </c>
      <c r="B1749" s="4">
        <v>37293</v>
      </c>
      <c r="C1749" s="12">
        <f t="shared" si="75"/>
        <v>2</v>
      </c>
      <c r="D1749" s="38" t="str">
        <f>VLOOKUP($B1749,data!$A$6:$M$15000,11)</f>
        <v>N/A</v>
      </c>
    </row>
    <row r="1750" spans="1:4">
      <c r="A1750" s="52">
        <f t="shared" si="76"/>
        <v>37294</v>
      </c>
      <c r="B1750" s="4">
        <v>37294</v>
      </c>
      <c r="C1750" s="12">
        <f t="shared" si="75"/>
        <v>2</v>
      </c>
      <c r="D1750" s="38" t="str">
        <f>VLOOKUP($B1750,data!$A$6:$M$15000,11)</f>
        <v>N/A</v>
      </c>
    </row>
    <row r="1751" spans="1:4">
      <c r="A1751" s="52">
        <f t="shared" si="76"/>
        <v>37295</v>
      </c>
      <c r="B1751" s="4">
        <v>37295</v>
      </c>
      <c r="C1751" s="12">
        <f t="shared" si="75"/>
        <v>2</v>
      </c>
      <c r="D1751" s="38" t="str">
        <f>VLOOKUP($B1751,data!$A$6:$M$15000,11)</f>
        <v>N/A</v>
      </c>
    </row>
    <row r="1752" spans="1:4">
      <c r="A1752" s="52">
        <f t="shared" si="76"/>
        <v>37296</v>
      </c>
      <c r="B1752" s="4">
        <v>37296</v>
      </c>
      <c r="C1752" s="12">
        <f t="shared" si="75"/>
        <v>2</v>
      </c>
      <c r="D1752" s="38" t="str">
        <f>VLOOKUP($B1752,data!$A$6:$M$15000,11)</f>
        <v>N/A</v>
      </c>
    </row>
    <row r="1753" spans="1:4">
      <c r="A1753" s="52">
        <f t="shared" si="76"/>
        <v>37297</v>
      </c>
      <c r="B1753" s="4">
        <v>37297</v>
      </c>
      <c r="C1753" s="12">
        <f t="shared" si="75"/>
        <v>2</v>
      </c>
      <c r="D1753" s="38" t="str">
        <f>VLOOKUP($B1753,data!$A$6:$M$15000,11)</f>
        <v>N/A</v>
      </c>
    </row>
    <row r="1754" spans="1:4">
      <c r="A1754" s="52">
        <f t="shared" si="76"/>
        <v>37298</v>
      </c>
      <c r="B1754" s="4">
        <v>37298</v>
      </c>
      <c r="C1754" s="12">
        <f t="shared" si="75"/>
        <v>2</v>
      </c>
      <c r="D1754" s="38" t="str">
        <f>VLOOKUP($B1754,data!$A$6:$M$15000,11)</f>
        <v>N/A</v>
      </c>
    </row>
    <row r="1755" spans="1:4">
      <c r="A1755" s="52">
        <f t="shared" si="76"/>
        <v>37299</v>
      </c>
      <c r="B1755" s="4">
        <v>37299</v>
      </c>
      <c r="C1755" s="12">
        <f t="shared" si="75"/>
        <v>2</v>
      </c>
      <c r="D1755" s="38" t="str">
        <f>VLOOKUP($B1755,data!$A$6:$M$15000,11)</f>
        <v>N/A</v>
      </c>
    </row>
    <row r="1756" spans="1:4">
      <c r="A1756" s="52">
        <f t="shared" si="76"/>
        <v>37300</v>
      </c>
      <c r="B1756" s="4">
        <v>37300</v>
      </c>
      <c r="C1756" s="12">
        <f t="shared" si="75"/>
        <v>2</v>
      </c>
      <c r="D1756" s="38" t="str">
        <f>VLOOKUP($B1756,data!$A$6:$M$15000,11)</f>
        <v>N/A</v>
      </c>
    </row>
    <row r="1757" spans="1:4">
      <c r="A1757" s="52">
        <f t="shared" si="76"/>
        <v>37301</v>
      </c>
      <c r="B1757" s="4">
        <v>37301</v>
      </c>
      <c r="C1757" s="12">
        <f t="shared" si="75"/>
        <v>2</v>
      </c>
      <c r="D1757" s="38" t="str">
        <f>VLOOKUP($B1757,data!$A$6:$M$15000,11)</f>
        <v>N/A</v>
      </c>
    </row>
    <row r="1758" spans="1:4">
      <c r="A1758" s="52">
        <f t="shared" si="76"/>
        <v>37302</v>
      </c>
      <c r="B1758" s="4">
        <v>37302</v>
      </c>
      <c r="C1758" s="12">
        <f t="shared" si="75"/>
        <v>2</v>
      </c>
      <c r="D1758" s="38" t="str">
        <f>VLOOKUP($B1758,data!$A$6:$M$15000,11)</f>
        <v>N/A</v>
      </c>
    </row>
    <row r="1759" spans="1:4">
      <c r="A1759" s="52">
        <f t="shared" si="76"/>
        <v>37303</v>
      </c>
      <c r="B1759" s="4">
        <v>37303</v>
      </c>
      <c r="C1759" s="12">
        <f t="shared" si="75"/>
        <v>2</v>
      </c>
      <c r="D1759" s="38" t="str">
        <f>VLOOKUP($B1759,data!$A$6:$M$15000,11)</f>
        <v>N/A</v>
      </c>
    </row>
    <row r="1760" spans="1:4">
      <c r="A1760" s="52">
        <f t="shared" si="76"/>
        <v>37304</v>
      </c>
      <c r="B1760" s="4">
        <v>37304</v>
      </c>
      <c r="C1760" s="12">
        <f t="shared" si="75"/>
        <v>2</v>
      </c>
      <c r="D1760" s="38" t="str">
        <f>VLOOKUP($B1760,data!$A$6:$M$15000,11)</f>
        <v>N/A</v>
      </c>
    </row>
    <row r="1761" spans="1:4">
      <c r="A1761" s="52">
        <f t="shared" si="76"/>
        <v>37305</v>
      </c>
      <c r="B1761" s="4">
        <v>37305</v>
      </c>
      <c r="C1761" s="12">
        <f t="shared" si="75"/>
        <v>2</v>
      </c>
      <c r="D1761" s="38" t="str">
        <f>VLOOKUP($B1761,data!$A$6:$M$15000,11)</f>
        <v>N/A</v>
      </c>
    </row>
    <row r="1762" spans="1:4">
      <c r="A1762" s="52">
        <f t="shared" si="76"/>
        <v>37306</v>
      </c>
      <c r="B1762" s="4">
        <v>37306</v>
      </c>
      <c r="C1762" s="12">
        <f t="shared" si="75"/>
        <v>2</v>
      </c>
      <c r="D1762" s="38" t="str">
        <f>VLOOKUP($B1762,data!$A$6:$M$15000,11)</f>
        <v>N/A</v>
      </c>
    </row>
    <row r="1763" spans="1:4">
      <c r="A1763" s="52">
        <f t="shared" si="76"/>
        <v>37307</v>
      </c>
      <c r="B1763" s="4">
        <v>37307</v>
      </c>
      <c r="C1763" s="12">
        <f t="shared" si="75"/>
        <v>2</v>
      </c>
      <c r="D1763" s="38" t="str">
        <f>VLOOKUP($B1763,data!$A$6:$M$15000,11)</f>
        <v>N/A</v>
      </c>
    </row>
    <row r="1764" spans="1:4">
      <c r="A1764" s="52">
        <f t="shared" si="76"/>
        <v>37308</v>
      </c>
      <c r="B1764" s="4">
        <v>37308</v>
      </c>
      <c r="C1764" s="12">
        <f t="shared" si="75"/>
        <v>2</v>
      </c>
      <c r="D1764" s="38" t="str">
        <f>VLOOKUP($B1764,data!$A$6:$M$15000,11)</f>
        <v>N/A</v>
      </c>
    </row>
    <row r="1765" spans="1:4">
      <c r="A1765" s="52">
        <f t="shared" si="76"/>
        <v>37309</v>
      </c>
      <c r="B1765" s="4">
        <v>37309</v>
      </c>
      <c r="C1765" s="12">
        <f t="shared" si="75"/>
        <v>2</v>
      </c>
      <c r="D1765" s="38" t="str">
        <f>VLOOKUP($B1765,data!$A$6:$M$15000,11)</f>
        <v>N/A</v>
      </c>
    </row>
    <row r="1766" spans="1:4">
      <c r="A1766" s="52">
        <f t="shared" si="76"/>
        <v>37310</v>
      </c>
      <c r="B1766" s="4">
        <v>37310</v>
      </c>
      <c r="C1766" s="12">
        <f t="shared" si="75"/>
        <v>2</v>
      </c>
      <c r="D1766" s="38" t="str">
        <f>VLOOKUP($B1766,data!$A$6:$M$15000,11)</f>
        <v>N/A</v>
      </c>
    </row>
    <row r="1767" spans="1:4">
      <c r="A1767" s="52">
        <f t="shared" si="76"/>
        <v>37311</v>
      </c>
      <c r="B1767" s="4">
        <v>37311</v>
      </c>
      <c r="C1767" s="12">
        <f t="shared" si="75"/>
        <v>2</v>
      </c>
      <c r="D1767" s="38" t="str">
        <f>VLOOKUP($B1767,data!$A$6:$M$15000,11)</f>
        <v>N/A</v>
      </c>
    </row>
    <row r="1768" spans="1:4">
      <c r="A1768" s="52">
        <f t="shared" si="76"/>
        <v>37312</v>
      </c>
      <c r="B1768" s="4">
        <v>37312</v>
      </c>
      <c r="C1768" s="12">
        <f t="shared" si="75"/>
        <v>2</v>
      </c>
      <c r="D1768" s="38" t="str">
        <f>VLOOKUP($B1768,data!$A$6:$M$15000,11)</f>
        <v>N/A</v>
      </c>
    </row>
    <row r="1769" spans="1:4">
      <c r="A1769" s="52">
        <f t="shared" si="76"/>
        <v>37313</v>
      </c>
      <c r="B1769" s="4">
        <v>37313</v>
      </c>
      <c r="C1769" s="12">
        <f t="shared" si="75"/>
        <v>2</v>
      </c>
      <c r="D1769" s="38" t="str">
        <f>VLOOKUP($B1769,data!$A$6:$M$15000,11)</f>
        <v>N/A</v>
      </c>
    </row>
    <row r="1770" spans="1:4">
      <c r="A1770" s="52">
        <f t="shared" si="76"/>
        <v>37314</v>
      </c>
      <c r="B1770" s="4">
        <v>37314</v>
      </c>
      <c r="C1770" s="12">
        <f t="shared" si="75"/>
        <v>2</v>
      </c>
      <c r="D1770" s="38" t="str">
        <f>VLOOKUP($B1770,data!$A$6:$M$15000,11)</f>
        <v>N/A</v>
      </c>
    </row>
    <row r="1771" spans="1:4">
      <c r="A1771" s="52">
        <f t="shared" si="76"/>
        <v>37315</v>
      </c>
      <c r="B1771" s="4">
        <v>37315</v>
      </c>
      <c r="C1771" s="12">
        <f t="shared" si="75"/>
        <v>2</v>
      </c>
      <c r="D1771" s="38" t="str">
        <f>VLOOKUP($B1771,data!$A$6:$M$15000,11)</f>
        <v>N/A</v>
      </c>
    </row>
    <row r="1772" spans="1:4">
      <c r="A1772" s="52">
        <f t="shared" si="76"/>
        <v>37316</v>
      </c>
      <c r="B1772" s="4">
        <v>37316</v>
      </c>
      <c r="C1772" s="12">
        <f t="shared" si="75"/>
        <v>3</v>
      </c>
      <c r="D1772" s="38" t="str">
        <f>VLOOKUP($B1772,data!$A$6:$M$15000,11)</f>
        <v>N/A</v>
      </c>
    </row>
    <row r="1773" spans="1:4">
      <c r="A1773" s="52">
        <f t="shared" si="76"/>
        <v>37317</v>
      </c>
      <c r="B1773" s="4">
        <v>37317</v>
      </c>
      <c r="C1773" s="12">
        <f t="shared" si="75"/>
        <v>3</v>
      </c>
      <c r="D1773" s="38" t="str">
        <f>VLOOKUP($B1773,data!$A$6:$M$15000,11)</f>
        <v>N/A</v>
      </c>
    </row>
    <row r="1774" spans="1:4">
      <c r="A1774" s="52">
        <f t="shared" si="76"/>
        <v>37318</v>
      </c>
      <c r="B1774" s="4">
        <v>37318</v>
      </c>
      <c r="C1774" s="12">
        <f t="shared" si="75"/>
        <v>3</v>
      </c>
      <c r="D1774" s="38" t="str">
        <f>VLOOKUP($B1774,data!$A$6:$M$15000,11)</f>
        <v>N/A</v>
      </c>
    </row>
    <row r="1775" spans="1:4">
      <c r="A1775" s="52">
        <f t="shared" si="76"/>
        <v>37319</v>
      </c>
      <c r="B1775" s="4">
        <v>37319</v>
      </c>
      <c r="C1775" s="12">
        <f t="shared" si="75"/>
        <v>3</v>
      </c>
      <c r="D1775" s="38" t="str">
        <f>VLOOKUP($B1775,data!$A$6:$M$15000,11)</f>
        <v>N/A</v>
      </c>
    </row>
    <row r="1776" spans="1:4">
      <c r="A1776" s="52">
        <f t="shared" si="76"/>
        <v>37320</v>
      </c>
      <c r="B1776" s="4">
        <v>37320</v>
      </c>
      <c r="C1776" s="12">
        <f t="shared" si="75"/>
        <v>3</v>
      </c>
      <c r="D1776" s="38" t="str">
        <f>VLOOKUP($B1776,data!$A$6:$M$15000,11)</f>
        <v>N/A</v>
      </c>
    </row>
    <row r="1777" spans="1:4">
      <c r="A1777" s="52">
        <f t="shared" si="76"/>
        <v>37321</v>
      </c>
      <c r="B1777" s="4">
        <v>37321</v>
      </c>
      <c r="C1777" s="12">
        <f t="shared" si="75"/>
        <v>3</v>
      </c>
      <c r="D1777" s="38" t="str">
        <f>VLOOKUP($B1777,data!$A$6:$M$15000,11)</f>
        <v>N/A</v>
      </c>
    </row>
    <row r="1778" spans="1:4">
      <c r="A1778" s="52">
        <f t="shared" si="76"/>
        <v>37322</v>
      </c>
      <c r="B1778" s="4">
        <v>37322</v>
      </c>
      <c r="C1778" s="12">
        <f t="shared" si="75"/>
        <v>3</v>
      </c>
      <c r="D1778" s="38" t="str">
        <f>VLOOKUP($B1778,data!$A$6:$M$15000,11)</f>
        <v>N/A</v>
      </c>
    </row>
    <row r="1779" spans="1:4">
      <c r="A1779" s="52">
        <f t="shared" si="76"/>
        <v>37323</v>
      </c>
      <c r="B1779" s="4">
        <v>37323</v>
      </c>
      <c r="C1779" s="12">
        <f t="shared" si="75"/>
        <v>3</v>
      </c>
      <c r="D1779" s="38" t="str">
        <f>VLOOKUP($B1779,data!$A$6:$M$15000,11)</f>
        <v>N/A</v>
      </c>
    </row>
    <row r="1780" spans="1:4">
      <c r="A1780" s="52">
        <f t="shared" si="76"/>
        <v>37324</v>
      </c>
      <c r="B1780" s="4">
        <v>37324</v>
      </c>
      <c r="C1780" s="12">
        <f t="shared" si="75"/>
        <v>3</v>
      </c>
      <c r="D1780" s="38" t="str">
        <f>VLOOKUP($B1780,data!$A$6:$M$15000,11)</f>
        <v>N/A</v>
      </c>
    </row>
    <row r="1781" spans="1:4">
      <c r="A1781" s="52">
        <f t="shared" si="76"/>
        <v>37325</v>
      </c>
      <c r="B1781" s="4">
        <v>37325</v>
      </c>
      <c r="C1781" s="12">
        <f t="shared" si="75"/>
        <v>3</v>
      </c>
      <c r="D1781" s="38" t="str">
        <f>VLOOKUP($B1781,data!$A$6:$M$15000,11)</f>
        <v>N/A</v>
      </c>
    </row>
    <row r="1782" spans="1:4">
      <c r="A1782" s="52">
        <f t="shared" si="76"/>
        <v>37326</v>
      </c>
      <c r="B1782" s="4">
        <v>37326</v>
      </c>
      <c r="C1782" s="12">
        <f t="shared" si="75"/>
        <v>3</v>
      </c>
      <c r="D1782" s="38" t="str">
        <f>VLOOKUP($B1782,data!$A$6:$M$15000,11)</f>
        <v>N/A</v>
      </c>
    </row>
    <row r="1783" spans="1:4">
      <c r="A1783" s="52">
        <f t="shared" si="76"/>
        <v>37327</v>
      </c>
      <c r="B1783" s="4">
        <v>37327</v>
      </c>
      <c r="C1783" s="12">
        <f t="shared" si="75"/>
        <v>3</v>
      </c>
      <c r="D1783" s="38" t="str">
        <f>VLOOKUP($B1783,data!$A$6:$M$15000,11)</f>
        <v>N/A</v>
      </c>
    </row>
    <row r="1784" spans="1:4">
      <c r="A1784" s="52">
        <f t="shared" si="76"/>
        <v>37328</v>
      </c>
      <c r="B1784" s="4">
        <v>37328</v>
      </c>
      <c r="C1784" s="12">
        <f t="shared" si="75"/>
        <v>3</v>
      </c>
      <c r="D1784" s="38" t="str">
        <f>VLOOKUP($B1784,data!$A$6:$M$15000,11)</f>
        <v>N/A</v>
      </c>
    </row>
    <row r="1785" spans="1:4">
      <c r="A1785" s="52">
        <f t="shared" si="76"/>
        <v>37329</v>
      </c>
      <c r="B1785" s="4">
        <v>37329</v>
      </c>
      <c r="C1785" s="12">
        <f t="shared" si="75"/>
        <v>3</v>
      </c>
      <c r="D1785" s="38" t="str">
        <f>VLOOKUP($B1785,data!$A$6:$M$15000,11)</f>
        <v>N/A</v>
      </c>
    </row>
    <row r="1786" spans="1:4">
      <c r="A1786" s="52">
        <f t="shared" si="76"/>
        <v>37330</v>
      </c>
      <c r="B1786" s="4">
        <v>37330</v>
      </c>
      <c r="C1786" s="12">
        <f t="shared" si="75"/>
        <v>3</v>
      </c>
      <c r="D1786" s="38" t="str">
        <f>VLOOKUP($B1786,data!$A$6:$M$15000,11)</f>
        <v>N/A</v>
      </c>
    </row>
    <row r="1787" spans="1:4">
      <c r="A1787" s="52">
        <f t="shared" si="76"/>
        <v>37331</v>
      </c>
      <c r="B1787" s="4">
        <v>37331</v>
      </c>
      <c r="C1787" s="12">
        <f t="shared" si="75"/>
        <v>3</v>
      </c>
      <c r="D1787" s="38" t="str">
        <f>VLOOKUP($B1787,data!$A$6:$M$15000,11)</f>
        <v>N/A</v>
      </c>
    </row>
    <row r="1788" spans="1:4">
      <c r="A1788" s="52">
        <f t="shared" si="76"/>
        <v>37332</v>
      </c>
      <c r="B1788" s="4">
        <v>37332</v>
      </c>
      <c r="C1788" s="12">
        <f t="shared" si="75"/>
        <v>3</v>
      </c>
      <c r="D1788" s="38" t="str">
        <f>VLOOKUP($B1788,data!$A$6:$M$15000,11)</f>
        <v>N/A</v>
      </c>
    </row>
    <row r="1789" spans="1:4">
      <c r="A1789" s="52">
        <f t="shared" si="76"/>
        <v>37333</v>
      </c>
      <c r="B1789" s="4">
        <v>37333</v>
      </c>
      <c r="C1789" s="12">
        <f t="shared" si="75"/>
        <v>3</v>
      </c>
      <c r="D1789" s="38" t="str">
        <f>VLOOKUP($B1789,data!$A$6:$M$15000,11)</f>
        <v>N/A</v>
      </c>
    </row>
    <row r="1790" spans="1:4">
      <c r="A1790" s="52">
        <f t="shared" si="76"/>
        <v>37334</v>
      </c>
      <c r="B1790" s="4">
        <v>37334</v>
      </c>
      <c r="C1790" s="12">
        <f t="shared" si="75"/>
        <v>3</v>
      </c>
      <c r="D1790" s="38" t="str">
        <f>VLOOKUP($B1790,data!$A$6:$M$15000,11)</f>
        <v>N/A</v>
      </c>
    </row>
    <row r="1791" spans="1:4">
      <c r="A1791" s="52">
        <f t="shared" si="76"/>
        <v>37335</v>
      </c>
      <c r="B1791" s="4">
        <v>37335</v>
      </c>
      <c r="C1791" s="12">
        <f t="shared" si="75"/>
        <v>3</v>
      </c>
      <c r="D1791" s="38" t="str">
        <f>VLOOKUP($B1791,data!$A$6:$M$15000,11)</f>
        <v>N/A</v>
      </c>
    </row>
    <row r="1792" spans="1:4">
      <c r="A1792" s="52">
        <f t="shared" si="76"/>
        <v>37336</v>
      </c>
      <c r="B1792" s="4">
        <v>37336</v>
      </c>
      <c r="C1792" s="12">
        <f t="shared" si="75"/>
        <v>3</v>
      </c>
      <c r="D1792" s="38" t="str">
        <f>VLOOKUP($B1792,data!$A$6:$M$15000,11)</f>
        <v>N/A</v>
      </c>
    </row>
    <row r="1793" spans="1:4">
      <c r="A1793" s="52">
        <f t="shared" si="76"/>
        <v>37337</v>
      </c>
      <c r="B1793" s="4">
        <v>37337</v>
      </c>
      <c r="C1793" s="12">
        <f t="shared" si="75"/>
        <v>3</v>
      </c>
      <c r="D1793" s="38" t="str">
        <f>VLOOKUP($B1793,data!$A$6:$M$15000,11)</f>
        <v>N/A</v>
      </c>
    </row>
    <row r="1794" spans="1:4">
      <c r="A1794" s="52">
        <f t="shared" si="76"/>
        <v>37338</v>
      </c>
      <c r="B1794" s="4">
        <v>37338</v>
      </c>
      <c r="C1794" s="12">
        <f t="shared" si="75"/>
        <v>3</v>
      </c>
      <c r="D1794" s="38" t="str">
        <f>VLOOKUP($B1794,data!$A$6:$M$15000,11)</f>
        <v>N/A</v>
      </c>
    </row>
    <row r="1795" spans="1:4">
      <c r="A1795" s="52">
        <f t="shared" si="76"/>
        <v>37339</v>
      </c>
      <c r="B1795" s="4">
        <v>37339</v>
      </c>
      <c r="C1795" s="12">
        <f t="shared" si="75"/>
        <v>3</v>
      </c>
      <c r="D1795" s="38" t="str">
        <f>VLOOKUP($B1795,data!$A$6:$M$15000,11)</f>
        <v>N/A</v>
      </c>
    </row>
    <row r="1796" spans="1:4">
      <c r="A1796" s="52">
        <f t="shared" si="76"/>
        <v>37340</v>
      </c>
      <c r="B1796" s="4">
        <v>37340</v>
      </c>
      <c r="C1796" s="12">
        <f t="shared" si="75"/>
        <v>3</v>
      </c>
      <c r="D1796" s="38" t="str">
        <f>VLOOKUP($B1796,data!$A$6:$M$15000,11)</f>
        <v>N/A</v>
      </c>
    </row>
    <row r="1797" spans="1:4">
      <c r="A1797" s="52">
        <f t="shared" si="76"/>
        <v>37341</v>
      </c>
      <c r="B1797" s="4">
        <v>37341</v>
      </c>
      <c r="C1797" s="12">
        <f t="shared" si="75"/>
        <v>3</v>
      </c>
      <c r="D1797" s="38" t="str">
        <f>VLOOKUP($B1797,data!$A$6:$M$15000,11)</f>
        <v>N/A</v>
      </c>
    </row>
    <row r="1798" spans="1:4">
      <c r="A1798" s="52">
        <f t="shared" si="76"/>
        <v>37342</v>
      </c>
      <c r="B1798" s="4">
        <v>37342</v>
      </c>
      <c r="C1798" s="12">
        <f t="shared" si="75"/>
        <v>3</v>
      </c>
      <c r="D1798" s="38" t="str">
        <f>VLOOKUP($B1798,data!$A$6:$M$15000,11)</f>
        <v>N/A</v>
      </c>
    </row>
    <row r="1799" spans="1:4">
      <c r="A1799" s="52">
        <f t="shared" si="76"/>
        <v>37343</v>
      </c>
      <c r="B1799" s="4">
        <v>37343</v>
      </c>
      <c r="C1799" s="12">
        <f t="shared" si="75"/>
        <v>3</v>
      </c>
      <c r="D1799" s="38" t="str">
        <f>VLOOKUP($B1799,data!$A$6:$M$15000,11)</f>
        <v>N/A</v>
      </c>
    </row>
    <row r="1800" spans="1:4">
      <c r="A1800" s="52">
        <f t="shared" si="76"/>
        <v>37344</v>
      </c>
      <c r="B1800" s="4">
        <v>37344</v>
      </c>
      <c r="C1800" s="12">
        <f t="shared" ref="C1800:C1863" si="77">IF(B1800&lt;&gt;"",MONTH(B1800),0)</f>
        <v>3</v>
      </c>
      <c r="D1800" s="38" t="str">
        <f>VLOOKUP($B1800,data!$A$6:$M$15000,11)</f>
        <v>N/A</v>
      </c>
    </row>
    <row r="1801" spans="1:4">
      <c r="A1801" s="52">
        <f t="shared" si="76"/>
        <v>37345</v>
      </c>
      <c r="B1801" s="4">
        <v>37345</v>
      </c>
      <c r="C1801" s="12">
        <f t="shared" si="77"/>
        <v>3</v>
      </c>
      <c r="D1801" s="38" t="str">
        <f>VLOOKUP($B1801,data!$A$6:$M$15000,11)</f>
        <v>N/A</v>
      </c>
    </row>
    <row r="1802" spans="1:4">
      <c r="A1802" s="52">
        <f t="shared" si="76"/>
        <v>37346</v>
      </c>
      <c r="B1802" s="4">
        <v>37346</v>
      </c>
      <c r="C1802" s="12">
        <f t="shared" si="77"/>
        <v>3</v>
      </c>
      <c r="D1802" s="38" t="str">
        <f>VLOOKUP($B1802,data!$A$6:$M$15000,11)</f>
        <v>N/A</v>
      </c>
    </row>
    <row r="1803" spans="1:4">
      <c r="A1803" s="52">
        <f t="shared" si="76"/>
        <v>37347</v>
      </c>
      <c r="B1803" s="4">
        <v>37347</v>
      </c>
      <c r="C1803" s="12">
        <f t="shared" si="77"/>
        <v>4</v>
      </c>
      <c r="D1803" s="38" t="str">
        <f>VLOOKUP($B1803,data!$A$6:$M$15000,11)</f>
        <v>N/A</v>
      </c>
    </row>
    <row r="1804" spans="1:4">
      <c r="A1804" s="52">
        <f t="shared" si="76"/>
        <v>37348</v>
      </c>
      <c r="B1804" s="4">
        <v>37348</v>
      </c>
      <c r="C1804" s="12">
        <f t="shared" si="77"/>
        <v>4</v>
      </c>
      <c r="D1804" s="38" t="str">
        <f>VLOOKUP($B1804,data!$A$6:$M$15000,11)</f>
        <v>N/A</v>
      </c>
    </row>
    <row r="1805" spans="1:4">
      <c r="A1805" s="52">
        <f t="shared" si="76"/>
        <v>37349</v>
      </c>
      <c r="B1805" s="4">
        <v>37349</v>
      </c>
      <c r="C1805" s="12">
        <f t="shared" si="77"/>
        <v>4</v>
      </c>
      <c r="D1805" s="38" t="str">
        <f>VLOOKUP($B1805,data!$A$6:$M$15000,11)</f>
        <v>N/A</v>
      </c>
    </row>
    <row r="1806" spans="1:4">
      <c r="A1806" s="52">
        <f t="shared" si="76"/>
        <v>37350</v>
      </c>
      <c r="B1806" s="4">
        <v>37350</v>
      </c>
      <c r="C1806" s="12">
        <f t="shared" si="77"/>
        <v>4</v>
      </c>
      <c r="D1806" s="38" t="str">
        <f>VLOOKUP($B1806,data!$A$6:$M$15000,11)</f>
        <v>N/A</v>
      </c>
    </row>
    <row r="1807" spans="1:4">
      <c r="A1807" s="52">
        <f t="shared" ref="A1807:A1870" si="78">B1807</f>
        <v>37351</v>
      </c>
      <c r="B1807" s="4">
        <v>37351</v>
      </c>
      <c r="C1807" s="12">
        <f t="shared" si="77"/>
        <v>4</v>
      </c>
      <c r="D1807" s="38" t="str">
        <f>VLOOKUP($B1807,data!$A$6:$M$15000,11)</f>
        <v>N/A</v>
      </c>
    </row>
    <row r="1808" spans="1:4">
      <c r="A1808" s="52">
        <f t="shared" si="78"/>
        <v>37352</v>
      </c>
      <c r="B1808" s="4">
        <v>37352</v>
      </c>
      <c r="C1808" s="12">
        <f t="shared" si="77"/>
        <v>4</v>
      </c>
      <c r="D1808" s="38" t="str">
        <f>VLOOKUP($B1808,data!$A$6:$M$15000,11)</f>
        <v>N/A</v>
      </c>
    </row>
    <row r="1809" spans="1:4">
      <c r="A1809" s="52">
        <f t="shared" si="78"/>
        <v>37353</v>
      </c>
      <c r="B1809" s="4">
        <v>37353</v>
      </c>
      <c r="C1809" s="12">
        <f t="shared" si="77"/>
        <v>4</v>
      </c>
      <c r="D1809" s="38" t="str">
        <f>VLOOKUP($B1809,data!$A$6:$M$15000,11)</f>
        <v>N/A</v>
      </c>
    </row>
    <row r="1810" spans="1:4">
      <c r="A1810" s="52">
        <f t="shared" si="78"/>
        <v>37354</v>
      </c>
      <c r="B1810" s="4">
        <v>37354</v>
      </c>
      <c r="C1810" s="12">
        <f t="shared" si="77"/>
        <v>4</v>
      </c>
      <c r="D1810" s="38" t="str">
        <f>VLOOKUP($B1810,data!$A$6:$M$15000,11)</f>
        <v>N/A</v>
      </c>
    </row>
    <row r="1811" spans="1:4">
      <c r="A1811" s="52">
        <f t="shared" si="78"/>
        <v>37355</v>
      </c>
      <c r="B1811" s="4">
        <v>37355</v>
      </c>
      <c r="C1811" s="12">
        <f t="shared" si="77"/>
        <v>4</v>
      </c>
      <c r="D1811" s="38" t="str">
        <f>VLOOKUP($B1811,data!$A$6:$M$15000,11)</f>
        <v>N/A</v>
      </c>
    </row>
    <row r="1812" spans="1:4">
      <c r="A1812" s="52">
        <f t="shared" si="78"/>
        <v>37356</v>
      </c>
      <c r="B1812" s="4">
        <v>37356</v>
      </c>
      <c r="C1812" s="12">
        <f t="shared" si="77"/>
        <v>4</v>
      </c>
      <c r="D1812" s="38" t="str">
        <f>VLOOKUP($B1812,data!$A$6:$M$15000,11)</f>
        <v>N/A</v>
      </c>
    </row>
    <row r="1813" spans="1:4">
      <c r="A1813" s="52">
        <f t="shared" si="78"/>
        <v>37357</v>
      </c>
      <c r="B1813" s="4">
        <v>37357</v>
      </c>
      <c r="C1813" s="12">
        <f t="shared" si="77"/>
        <v>4</v>
      </c>
      <c r="D1813" s="38" t="str">
        <f>VLOOKUP($B1813,data!$A$6:$M$15000,11)</f>
        <v>N/A</v>
      </c>
    </row>
    <row r="1814" spans="1:4">
      <c r="A1814" s="52">
        <f t="shared" si="78"/>
        <v>37358</v>
      </c>
      <c r="B1814" s="4">
        <v>37358</v>
      </c>
      <c r="C1814" s="12">
        <f t="shared" si="77"/>
        <v>4</v>
      </c>
      <c r="D1814" s="38" t="str">
        <f>VLOOKUP($B1814,data!$A$6:$M$15000,11)</f>
        <v>N/A</v>
      </c>
    </row>
    <row r="1815" spans="1:4">
      <c r="A1815" s="52">
        <f t="shared" si="78"/>
        <v>37359</v>
      </c>
      <c r="B1815" s="4">
        <v>37359</v>
      </c>
      <c r="C1815" s="12">
        <f t="shared" si="77"/>
        <v>4</v>
      </c>
      <c r="D1815" s="38" t="str">
        <f>VLOOKUP($B1815,data!$A$6:$M$15000,11)</f>
        <v>N/A</v>
      </c>
    </row>
    <row r="1816" spans="1:4">
      <c r="A1816" s="52">
        <f t="shared" si="78"/>
        <v>37360</v>
      </c>
      <c r="B1816" s="4">
        <v>37360</v>
      </c>
      <c r="C1816" s="12">
        <f t="shared" si="77"/>
        <v>4</v>
      </c>
      <c r="D1816" s="38" t="str">
        <f>VLOOKUP($B1816,data!$A$6:$M$15000,11)</f>
        <v>N/A</v>
      </c>
    </row>
    <row r="1817" spans="1:4">
      <c r="A1817" s="52">
        <f t="shared" si="78"/>
        <v>37361</v>
      </c>
      <c r="B1817" s="4">
        <v>37361</v>
      </c>
      <c r="C1817" s="12">
        <f t="shared" si="77"/>
        <v>4</v>
      </c>
      <c r="D1817" s="38" t="str">
        <f>VLOOKUP($B1817,data!$A$6:$M$15000,11)</f>
        <v>N/A</v>
      </c>
    </row>
    <row r="1818" spans="1:4">
      <c r="A1818" s="52">
        <f t="shared" si="78"/>
        <v>37362</v>
      </c>
      <c r="B1818" s="4">
        <v>37362</v>
      </c>
      <c r="C1818" s="12">
        <f t="shared" si="77"/>
        <v>4</v>
      </c>
      <c r="D1818" s="38" t="str">
        <f>VLOOKUP($B1818,data!$A$6:$M$15000,11)</f>
        <v>N/A</v>
      </c>
    </row>
    <row r="1819" spans="1:4">
      <c r="A1819" s="52">
        <f t="shared" si="78"/>
        <v>37363</v>
      </c>
      <c r="B1819" s="4">
        <v>37363</v>
      </c>
      <c r="C1819" s="12">
        <f t="shared" si="77"/>
        <v>4</v>
      </c>
      <c r="D1819" s="38" t="str">
        <f>VLOOKUP($B1819,data!$A$6:$M$15000,11)</f>
        <v>N/A</v>
      </c>
    </row>
    <row r="1820" spans="1:4">
      <c r="A1820" s="52">
        <f t="shared" si="78"/>
        <v>37364</v>
      </c>
      <c r="B1820" s="4">
        <v>37364</v>
      </c>
      <c r="C1820" s="12">
        <f t="shared" si="77"/>
        <v>4</v>
      </c>
      <c r="D1820" s="38" t="str">
        <f>VLOOKUP($B1820,data!$A$6:$M$15000,11)</f>
        <v>N/A</v>
      </c>
    </row>
    <row r="1821" spans="1:4">
      <c r="A1821" s="52">
        <f t="shared" si="78"/>
        <v>37365</v>
      </c>
      <c r="B1821" s="4">
        <v>37365</v>
      </c>
      <c r="C1821" s="12">
        <f t="shared" si="77"/>
        <v>4</v>
      </c>
      <c r="D1821" s="38" t="str">
        <f>VLOOKUP($B1821,data!$A$6:$M$15000,11)</f>
        <v>N/A</v>
      </c>
    </row>
    <row r="1822" spans="1:4">
      <c r="A1822" s="52">
        <f t="shared" si="78"/>
        <v>37366</v>
      </c>
      <c r="B1822" s="4">
        <v>37366</v>
      </c>
      <c r="C1822" s="12">
        <f t="shared" si="77"/>
        <v>4</v>
      </c>
      <c r="D1822" s="38" t="str">
        <f>VLOOKUP($B1822,data!$A$6:$M$15000,11)</f>
        <v>N/A</v>
      </c>
    </row>
    <row r="1823" spans="1:4">
      <c r="A1823" s="52">
        <f t="shared" si="78"/>
        <v>37367</v>
      </c>
      <c r="B1823" s="4">
        <v>37367</v>
      </c>
      <c r="C1823" s="12">
        <f t="shared" si="77"/>
        <v>4</v>
      </c>
      <c r="D1823" s="38" t="str">
        <f>VLOOKUP($B1823,data!$A$6:$M$15000,11)</f>
        <v>N/A</v>
      </c>
    </row>
    <row r="1824" spans="1:4">
      <c r="A1824" s="52">
        <f t="shared" si="78"/>
        <v>37368</v>
      </c>
      <c r="B1824" s="4">
        <v>37368</v>
      </c>
      <c r="C1824" s="12">
        <f t="shared" si="77"/>
        <v>4</v>
      </c>
      <c r="D1824" s="38" t="str">
        <f>VLOOKUP($B1824,data!$A$6:$M$15000,11)</f>
        <v>N/A</v>
      </c>
    </row>
    <row r="1825" spans="1:4">
      <c r="A1825" s="52">
        <f t="shared" si="78"/>
        <v>37369</v>
      </c>
      <c r="B1825" s="4">
        <v>37369</v>
      </c>
      <c r="C1825" s="12">
        <f t="shared" si="77"/>
        <v>4</v>
      </c>
      <c r="D1825" s="38" t="str">
        <f>VLOOKUP($B1825,data!$A$6:$M$15000,11)</f>
        <v>N/A</v>
      </c>
    </row>
    <row r="1826" spans="1:4">
      <c r="A1826" s="52">
        <f t="shared" si="78"/>
        <v>37370</v>
      </c>
      <c r="B1826" s="4">
        <v>37370</v>
      </c>
      <c r="C1826" s="12">
        <f t="shared" si="77"/>
        <v>4</v>
      </c>
      <c r="D1826" s="38" t="str">
        <f>VLOOKUP($B1826,data!$A$6:$M$15000,11)</f>
        <v>N/A</v>
      </c>
    </row>
    <row r="1827" spans="1:4">
      <c r="A1827" s="52">
        <f t="shared" si="78"/>
        <v>37371</v>
      </c>
      <c r="B1827" s="4">
        <v>37371</v>
      </c>
      <c r="C1827" s="12">
        <f t="shared" si="77"/>
        <v>4</v>
      </c>
      <c r="D1827" s="38" t="str">
        <f>VLOOKUP($B1827,data!$A$6:$M$15000,11)</f>
        <v>N/A</v>
      </c>
    </row>
    <row r="1828" spans="1:4">
      <c r="A1828" s="52">
        <f t="shared" si="78"/>
        <v>37372</v>
      </c>
      <c r="B1828" s="4">
        <v>37372</v>
      </c>
      <c r="C1828" s="12">
        <f t="shared" si="77"/>
        <v>4</v>
      </c>
      <c r="D1828" s="38" t="str">
        <f>VLOOKUP($B1828,data!$A$6:$M$15000,11)</f>
        <v>N/A</v>
      </c>
    </row>
    <row r="1829" spans="1:4">
      <c r="A1829" s="52">
        <f t="shared" si="78"/>
        <v>37373</v>
      </c>
      <c r="B1829" s="4">
        <v>37373</v>
      </c>
      <c r="C1829" s="12">
        <f t="shared" si="77"/>
        <v>4</v>
      </c>
      <c r="D1829" s="38" t="str">
        <f>VLOOKUP($B1829,data!$A$6:$M$15000,11)</f>
        <v>N/A</v>
      </c>
    </row>
    <row r="1830" spans="1:4">
      <c r="A1830" s="52">
        <f t="shared" si="78"/>
        <v>37374</v>
      </c>
      <c r="B1830" s="4">
        <v>37374</v>
      </c>
      <c r="C1830" s="12">
        <f t="shared" si="77"/>
        <v>4</v>
      </c>
      <c r="D1830" s="38" t="str">
        <f>VLOOKUP($B1830,data!$A$6:$M$15000,11)</f>
        <v>N/A</v>
      </c>
    </row>
    <row r="1831" spans="1:4">
      <c r="A1831" s="52">
        <f t="shared" si="78"/>
        <v>37375</v>
      </c>
      <c r="B1831" s="4">
        <v>37375</v>
      </c>
      <c r="C1831" s="12">
        <f t="shared" si="77"/>
        <v>4</v>
      </c>
      <c r="D1831" s="38" t="str">
        <f>VLOOKUP($B1831,data!$A$6:$M$15000,11)</f>
        <v>N/A</v>
      </c>
    </row>
    <row r="1832" spans="1:4">
      <c r="A1832" s="52">
        <f t="shared" si="78"/>
        <v>37376</v>
      </c>
      <c r="B1832" s="4">
        <v>37376</v>
      </c>
      <c r="C1832" s="12">
        <f t="shared" si="77"/>
        <v>4</v>
      </c>
      <c r="D1832" s="38" t="str">
        <f>VLOOKUP($B1832,data!$A$6:$M$15000,11)</f>
        <v>N/A</v>
      </c>
    </row>
    <row r="1833" spans="1:4">
      <c r="A1833" s="52">
        <f t="shared" si="78"/>
        <v>37377</v>
      </c>
      <c r="B1833" s="4">
        <v>37377</v>
      </c>
      <c r="C1833" s="12">
        <f t="shared" si="77"/>
        <v>5</v>
      </c>
      <c r="D1833" s="38" t="str">
        <f>VLOOKUP($B1833,data!$A$6:$M$15000,11)</f>
        <v>N/A</v>
      </c>
    </row>
    <row r="1834" spans="1:4">
      <c r="A1834" s="52">
        <f t="shared" si="78"/>
        <v>37378</v>
      </c>
      <c r="B1834" s="4">
        <v>37378</v>
      </c>
      <c r="C1834" s="12">
        <f t="shared" si="77"/>
        <v>5</v>
      </c>
      <c r="D1834" s="38" t="str">
        <f>VLOOKUP($B1834,data!$A$6:$M$15000,11)</f>
        <v>N/A</v>
      </c>
    </row>
    <row r="1835" spans="1:4">
      <c r="A1835" s="52">
        <f t="shared" si="78"/>
        <v>37379</v>
      </c>
      <c r="B1835" s="4">
        <v>37379</v>
      </c>
      <c r="C1835" s="12">
        <f t="shared" si="77"/>
        <v>5</v>
      </c>
      <c r="D1835" s="38" t="str">
        <f>VLOOKUP($B1835,data!$A$6:$M$15000,11)</f>
        <v>N/A</v>
      </c>
    </row>
    <row r="1836" spans="1:4">
      <c r="A1836" s="52">
        <f t="shared" si="78"/>
        <v>37380</v>
      </c>
      <c r="B1836" s="4">
        <v>37380</v>
      </c>
      <c r="C1836" s="12">
        <f t="shared" si="77"/>
        <v>5</v>
      </c>
      <c r="D1836" s="38" t="str">
        <f>VLOOKUP($B1836,data!$A$6:$M$15000,11)</f>
        <v>N/A</v>
      </c>
    </row>
    <row r="1837" spans="1:4">
      <c r="A1837" s="52">
        <f t="shared" si="78"/>
        <v>37381</v>
      </c>
      <c r="B1837" s="4">
        <v>37381</v>
      </c>
      <c r="C1837" s="12">
        <f t="shared" si="77"/>
        <v>5</v>
      </c>
      <c r="D1837" s="38" t="str">
        <f>VLOOKUP($B1837,data!$A$6:$M$15000,11)</f>
        <v>N/A</v>
      </c>
    </row>
    <row r="1838" spans="1:4">
      <c r="A1838" s="52">
        <f t="shared" si="78"/>
        <v>37382</v>
      </c>
      <c r="B1838" s="4">
        <v>37382</v>
      </c>
      <c r="C1838" s="12">
        <f t="shared" si="77"/>
        <v>5</v>
      </c>
      <c r="D1838" s="38" t="str">
        <f>VLOOKUP($B1838,data!$A$6:$M$15000,11)</f>
        <v>N/A</v>
      </c>
    </row>
    <row r="1839" spans="1:4">
      <c r="A1839" s="52">
        <f t="shared" si="78"/>
        <v>37383</v>
      </c>
      <c r="B1839" s="4">
        <v>37383</v>
      </c>
      <c r="C1839" s="12">
        <f t="shared" si="77"/>
        <v>5</v>
      </c>
      <c r="D1839" s="38" t="str">
        <f>VLOOKUP($B1839,data!$A$6:$M$15000,11)</f>
        <v>N/A</v>
      </c>
    </row>
    <row r="1840" spans="1:4">
      <c r="A1840" s="52">
        <f t="shared" si="78"/>
        <v>37384</v>
      </c>
      <c r="B1840" s="4">
        <v>37384</v>
      </c>
      <c r="C1840" s="12">
        <f t="shared" si="77"/>
        <v>5</v>
      </c>
      <c r="D1840" s="38" t="str">
        <f>VLOOKUP($B1840,data!$A$6:$M$15000,11)</f>
        <v>N/A</v>
      </c>
    </row>
    <row r="1841" spans="1:4">
      <c r="A1841" s="52">
        <f t="shared" si="78"/>
        <v>37385</v>
      </c>
      <c r="B1841" s="4">
        <v>37385</v>
      </c>
      <c r="C1841" s="12">
        <f t="shared" si="77"/>
        <v>5</v>
      </c>
      <c r="D1841" s="38" t="str">
        <f>VLOOKUP($B1841,data!$A$6:$M$15000,11)</f>
        <v>N/A</v>
      </c>
    </row>
    <row r="1842" spans="1:4">
      <c r="A1842" s="52">
        <f t="shared" si="78"/>
        <v>37386</v>
      </c>
      <c r="B1842" s="4">
        <v>37386</v>
      </c>
      <c r="C1842" s="12">
        <f t="shared" si="77"/>
        <v>5</v>
      </c>
      <c r="D1842" s="38" t="str">
        <f>VLOOKUP($B1842,data!$A$6:$M$15000,11)</f>
        <v>N/A</v>
      </c>
    </row>
    <row r="1843" spans="1:4">
      <c r="A1843" s="52">
        <f t="shared" si="78"/>
        <v>37387</v>
      </c>
      <c r="B1843" s="4">
        <v>37387</v>
      </c>
      <c r="C1843" s="12">
        <f t="shared" si="77"/>
        <v>5</v>
      </c>
      <c r="D1843" s="38" t="str">
        <f>VLOOKUP($B1843,data!$A$6:$M$15000,11)</f>
        <v>N/A</v>
      </c>
    </row>
    <row r="1844" spans="1:4">
      <c r="A1844" s="52">
        <f t="shared" si="78"/>
        <v>37388</v>
      </c>
      <c r="B1844" s="4">
        <v>37388</v>
      </c>
      <c r="C1844" s="12">
        <f t="shared" si="77"/>
        <v>5</v>
      </c>
      <c r="D1844" s="38" t="str">
        <f>VLOOKUP($B1844,data!$A$6:$M$15000,11)</f>
        <v>N/A</v>
      </c>
    </row>
    <row r="1845" spans="1:4">
      <c r="A1845" s="52">
        <f t="shared" si="78"/>
        <v>37389</v>
      </c>
      <c r="B1845" s="4">
        <v>37389</v>
      </c>
      <c r="C1845" s="12">
        <f t="shared" si="77"/>
        <v>5</v>
      </c>
      <c r="D1845" s="38" t="str">
        <f>VLOOKUP($B1845,data!$A$6:$M$15000,11)</f>
        <v>N/A</v>
      </c>
    </row>
    <row r="1846" spans="1:4">
      <c r="A1846" s="52">
        <f t="shared" si="78"/>
        <v>37390</v>
      </c>
      <c r="B1846" s="4">
        <v>37390</v>
      </c>
      <c r="C1846" s="12">
        <f t="shared" si="77"/>
        <v>5</v>
      </c>
      <c r="D1846" s="38" t="str">
        <f>VLOOKUP($B1846,data!$A$6:$M$15000,11)</f>
        <v>N/A</v>
      </c>
    </row>
    <row r="1847" spans="1:4">
      <c r="A1847" s="52">
        <f t="shared" si="78"/>
        <v>37391</v>
      </c>
      <c r="B1847" s="4">
        <v>37391</v>
      </c>
      <c r="C1847" s="12">
        <f t="shared" si="77"/>
        <v>5</v>
      </c>
      <c r="D1847" s="38" t="str">
        <f>VLOOKUP($B1847,data!$A$6:$M$15000,11)</f>
        <v>N/A</v>
      </c>
    </row>
    <row r="1848" spans="1:4">
      <c r="A1848" s="52">
        <f t="shared" si="78"/>
        <v>37392</v>
      </c>
      <c r="B1848" s="4">
        <v>37392</v>
      </c>
      <c r="C1848" s="12">
        <f t="shared" si="77"/>
        <v>5</v>
      </c>
      <c r="D1848" s="38" t="str">
        <f>VLOOKUP($B1848,data!$A$6:$M$15000,11)</f>
        <v>N/A</v>
      </c>
    </row>
    <row r="1849" spans="1:4">
      <c r="A1849" s="52">
        <f t="shared" si="78"/>
        <v>37393</v>
      </c>
      <c r="B1849" s="4">
        <v>37393</v>
      </c>
      <c r="C1849" s="12">
        <f t="shared" si="77"/>
        <v>5</v>
      </c>
      <c r="D1849" s="38" t="str">
        <f>VLOOKUP($B1849,data!$A$6:$M$15000,11)</f>
        <v>N/A</v>
      </c>
    </row>
    <row r="1850" spans="1:4">
      <c r="A1850" s="52">
        <f t="shared" si="78"/>
        <v>37394</v>
      </c>
      <c r="B1850" s="4">
        <v>37394</v>
      </c>
      <c r="C1850" s="12">
        <f t="shared" si="77"/>
        <v>5</v>
      </c>
      <c r="D1850" s="38" t="str">
        <f>VLOOKUP($B1850,data!$A$6:$M$15000,11)</f>
        <v>N/A</v>
      </c>
    </row>
    <row r="1851" spans="1:4">
      <c r="A1851" s="52">
        <f t="shared" si="78"/>
        <v>37395</v>
      </c>
      <c r="B1851" s="4">
        <v>37395</v>
      </c>
      <c r="C1851" s="12">
        <f t="shared" si="77"/>
        <v>5</v>
      </c>
      <c r="D1851" s="38" t="str">
        <f>VLOOKUP($B1851,data!$A$6:$M$15000,11)</f>
        <v>N/A</v>
      </c>
    </row>
    <row r="1852" spans="1:4">
      <c r="A1852" s="52">
        <f t="shared" si="78"/>
        <v>37396</v>
      </c>
      <c r="B1852" s="4">
        <v>37396</v>
      </c>
      <c r="C1852" s="12">
        <f t="shared" si="77"/>
        <v>5</v>
      </c>
      <c r="D1852" s="38" t="str">
        <f>VLOOKUP($B1852,data!$A$6:$M$15000,11)</f>
        <v>N/A</v>
      </c>
    </row>
    <row r="1853" spans="1:4">
      <c r="A1853" s="52">
        <f t="shared" si="78"/>
        <v>37397</v>
      </c>
      <c r="B1853" s="4">
        <v>37397</v>
      </c>
      <c r="C1853" s="12">
        <f t="shared" si="77"/>
        <v>5</v>
      </c>
      <c r="D1853" s="38" t="str">
        <f>VLOOKUP($B1853,data!$A$6:$M$15000,11)</f>
        <v>N/A</v>
      </c>
    </row>
    <row r="1854" spans="1:4">
      <c r="A1854" s="52">
        <f t="shared" si="78"/>
        <v>37398</v>
      </c>
      <c r="B1854" s="4">
        <v>37398</v>
      </c>
      <c r="C1854" s="12">
        <f t="shared" si="77"/>
        <v>5</v>
      </c>
      <c r="D1854" s="38" t="str">
        <f>VLOOKUP($B1854,data!$A$6:$M$15000,11)</f>
        <v>N/A</v>
      </c>
    </row>
    <row r="1855" spans="1:4">
      <c r="A1855" s="52">
        <f t="shared" si="78"/>
        <v>37399</v>
      </c>
      <c r="B1855" s="4">
        <v>37399</v>
      </c>
      <c r="C1855" s="12">
        <f t="shared" si="77"/>
        <v>5</v>
      </c>
      <c r="D1855" s="38" t="str">
        <f>VLOOKUP($B1855,data!$A$6:$M$15000,11)</f>
        <v>N/A</v>
      </c>
    </row>
    <row r="1856" spans="1:4">
      <c r="A1856" s="52">
        <f t="shared" si="78"/>
        <v>37400</v>
      </c>
      <c r="B1856" s="4">
        <v>37400</v>
      </c>
      <c r="C1856" s="12">
        <f t="shared" si="77"/>
        <v>5</v>
      </c>
      <c r="D1856" s="38" t="str">
        <f>VLOOKUP($B1856,data!$A$6:$M$15000,11)</f>
        <v>N/A</v>
      </c>
    </row>
    <row r="1857" spans="1:4">
      <c r="A1857" s="52">
        <f t="shared" si="78"/>
        <v>37401</v>
      </c>
      <c r="B1857" s="4">
        <v>37401</v>
      </c>
      <c r="C1857" s="12">
        <f t="shared" si="77"/>
        <v>5</v>
      </c>
      <c r="D1857" s="38" t="str">
        <f>VLOOKUP($B1857,data!$A$6:$M$15000,11)</f>
        <v>N/A</v>
      </c>
    </row>
    <row r="1858" spans="1:4">
      <c r="A1858" s="52">
        <f t="shared" si="78"/>
        <v>37402</v>
      </c>
      <c r="B1858" s="4">
        <v>37402</v>
      </c>
      <c r="C1858" s="12">
        <f t="shared" si="77"/>
        <v>5</v>
      </c>
      <c r="D1858" s="38" t="str">
        <f>VLOOKUP($B1858,data!$A$6:$M$15000,11)</f>
        <v>N/A</v>
      </c>
    </row>
    <row r="1859" spans="1:4">
      <c r="A1859" s="52">
        <f t="shared" si="78"/>
        <v>37403</v>
      </c>
      <c r="B1859" s="4">
        <v>37403</v>
      </c>
      <c r="C1859" s="12">
        <f t="shared" si="77"/>
        <v>5</v>
      </c>
      <c r="D1859" s="38" t="str">
        <f>VLOOKUP($B1859,data!$A$6:$M$15000,11)</f>
        <v>N/A</v>
      </c>
    </row>
    <row r="1860" spans="1:4">
      <c r="A1860" s="52">
        <f t="shared" si="78"/>
        <v>37404</v>
      </c>
      <c r="B1860" s="4">
        <v>37404</v>
      </c>
      <c r="C1860" s="12">
        <f t="shared" si="77"/>
        <v>5</v>
      </c>
      <c r="D1860" s="38" t="str">
        <f>VLOOKUP($B1860,data!$A$6:$M$15000,11)</f>
        <v>N/A</v>
      </c>
    </row>
    <row r="1861" spans="1:4">
      <c r="A1861" s="52">
        <f t="shared" si="78"/>
        <v>37405</v>
      </c>
      <c r="B1861" s="4">
        <v>37405</v>
      </c>
      <c r="C1861" s="12">
        <f t="shared" si="77"/>
        <v>5</v>
      </c>
      <c r="D1861" s="38" t="str">
        <f>VLOOKUP($B1861,data!$A$6:$M$15000,11)</f>
        <v>N/A</v>
      </c>
    </row>
    <row r="1862" spans="1:4">
      <c r="A1862" s="52">
        <f t="shared" si="78"/>
        <v>37406</v>
      </c>
      <c r="B1862" s="4">
        <v>37406</v>
      </c>
      <c r="C1862" s="12">
        <f t="shared" si="77"/>
        <v>5</v>
      </c>
      <c r="D1862" s="38" t="str">
        <f>VLOOKUP($B1862,data!$A$6:$M$15000,11)</f>
        <v>N/A</v>
      </c>
    </row>
    <row r="1863" spans="1:4">
      <c r="A1863" s="52">
        <f t="shared" si="78"/>
        <v>37407</v>
      </c>
      <c r="B1863" s="4">
        <v>37407</v>
      </c>
      <c r="C1863" s="12">
        <f t="shared" si="77"/>
        <v>5</v>
      </c>
      <c r="D1863" s="38" t="str">
        <f>VLOOKUP($B1863,data!$A$6:$M$15000,11)</f>
        <v>N/A</v>
      </c>
    </row>
    <row r="1864" spans="1:4">
      <c r="A1864" s="52">
        <f t="shared" si="78"/>
        <v>37408</v>
      </c>
      <c r="B1864" s="4">
        <v>37408</v>
      </c>
      <c r="C1864" s="12">
        <f t="shared" ref="C1864:C1927" si="79">IF(B1864&lt;&gt;"",MONTH(B1864),0)</f>
        <v>6</v>
      </c>
      <c r="D1864" s="38" t="str">
        <f>VLOOKUP($B1864,data!$A$6:$M$15000,11)</f>
        <v>N/A</v>
      </c>
    </row>
    <row r="1865" spans="1:4">
      <c r="A1865" s="52">
        <f t="shared" si="78"/>
        <v>37409</v>
      </c>
      <c r="B1865" s="4">
        <v>37409</v>
      </c>
      <c r="C1865" s="12">
        <f t="shared" si="79"/>
        <v>6</v>
      </c>
      <c r="D1865" s="38" t="str">
        <f>VLOOKUP($B1865,data!$A$6:$M$15000,11)</f>
        <v>N/A</v>
      </c>
    </row>
    <row r="1866" spans="1:4">
      <c r="A1866" s="52">
        <f t="shared" si="78"/>
        <v>37410</v>
      </c>
      <c r="B1866" s="4">
        <v>37410</v>
      </c>
      <c r="C1866" s="12">
        <f t="shared" si="79"/>
        <v>6</v>
      </c>
      <c r="D1866" s="38" t="str">
        <f>VLOOKUP($B1866,data!$A$6:$M$15000,11)</f>
        <v>N/A</v>
      </c>
    </row>
    <row r="1867" spans="1:4">
      <c r="A1867" s="52">
        <f t="shared" si="78"/>
        <v>37411</v>
      </c>
      <c r="B1867" s="4">
        <v>37411</v>
      </c>
      <c r="C1867" s="12">
        <f t="shared" si="79"/>
        <v>6</v>
      </c>
      <c r="D1867" s="38" t="str">
        <f>VLOOKUP($B1867,data!$A$6:$M$15000,11)</f>
        <v>N/A</v>
      </c>
    </row>
    <row r="1868" spans="1:4">
      <c r="A1868" s="52">
        <f t="shared" si="78"/>
        <v>37412</v>
      </c>
      <c r="B1868" s="4">
        <v>37412</v>
      </c>
      <c r="C1868" s="12">
        <f t="shared" si="79"/>
        <v>6</v>
      </c>
      <c r="D1868" s="38" t="str">
        <f>VLOOKUP($B1868,data!$A$6:$M$15000,11)</f>
        <v>N/A</v>
      </c>
    </row>
    <row r="1869" spans="1:4">
      <c r="A1869" s="52">
        <f t="shared" si="78"/>
        <v>37413</v>
      </c>
      <c r="B1869" s="4">
        <v>37413</v>
      </c>
      <c r="C1869" s="12">
        <f t="shared" si="79"/>
        <v>6</v>
      </c>
      <c r="D1869" s="38" t="str">
        <f>VLOOKUP($B1869,data!$A$6:$M$15000,11)</f>
        <v>N/A</v>
      </c>
    </row>
    <row r="1870" spans="1:4">
      <c r="A1870" s="52">
        <f t="shared" si="78"/>
        <v>37414</v>
      </c>
      <c r="B1870" s="4">
        <v>37414</v>
      </c>
      <c r="C1870" s="12">
        <f t="shared" si="79"/>
        <v>6</v>
      </c>
      <c r="D1870" s="38" t="str">
        <f>VLOOKUP($B1870,data!$A$6:$M$15000,11)</f>
        <v>N/A</v>
      </c>
    </row>
    <row r="1871" spans="1:4">
      <c r="A1871" s="52">
        <f t="shared" ref="A1871:A1934" si="80">B1871</f>
        <v>37415</v>
      </c>
      <c r="B1871" s="4">
        <v>37415</v>
      </c>
      <c r="C1871" s="12">
        <f t="shared" si="79"/>
        <v>6</v>
      </c>
      <c r="D1871" s="38" t="str">
        <f>VLOOKUP($B1871,data!$A$6:$M$15000,11)</f>
        <v>N/A</v>
      </c>
    </row>
    <row r="1872" spans="1:4">
      <c r="A1872" s="52">
        <f t="shared" si="80"/>
        <v>37416</v>
      </c>
      <c r="B1872" s="4">
        <v>37416</v>
      </c>
      <c r="C1872" s="12">
        <f t="shared" si="79"/>
        <v>6</v>
      </c>
      <c r="D1872" s="38" t="str">
        <f>VLOOKUP($B1872,data!$A$6:$M$15000,11)</f>
        <v>N/A</v>
      </c>
    </row>
    <row r="1873" spans="1:4">
      <c r="A1873" s="52">
        <f t="shared" si="80"/>
        <v>37417</v>
      </c>
      <c r="B1873" s="4">
        <v>37417</v>
      </c>
      <c r="C1873" s="12">
        <f t="shared" si="79"/>
        <v>6</v>
      </c>
      <c r="D1873" s="38" t="str">
        <f>VLOOKUP($B1873,data!$A$6:$M$15000,11)</f>
        <v>N/A</v>
      </c>
    </row>
    <row r="1874" spans="1:4">
      <c r="A1874" s="52">
        <f t="shared" si="80"/>
        <v>37418</v>
      </c>
      <c r="B1874" s="4">
        <v>37418</v>
      </c>
      <c r="C1874" s="12">
        <f t="shared" si="79"/>
        <v>6</v>
      </c>
      <c r="D1874" s="38" t="str">
        <f>VLOOKUP($B1874,data!$A$6:$M$15000,11)</f>
        <v>N/A</v>
      </c>
    </row>
    <row r="1875" spans="1:4">
      <c r="A1875" s="52">
        <f t="shared" si="80"/>
        <v>37419</v>
      </c>
      <c r="B1875" s="4">
        <v>37419</v>
      </c>
      <c r="C1875" s="12">
        <f t="shared" si="79"/>
        <v>6</v>
      </c>
      <c r="D1875" s="38" t="str">
        <f>VLOOKUP($B1875,data!$A$6:$M$15000,11)</f>
        <v>N/A</v>
      </c>
    </row>
    <row r="1876" spans="1:4">
      <c r="A1876" s="52">
        <f t="shared" si="80"/>
        <v>37420</v>
      </c>
      <c r="B1876" s="4">
        <v>37420</v>
      </c>
      <c r="C1876" s="12">
        <f t="shared" si="79"/>
        <v>6</v>
      </c>
      <c r="D1876" s="38" t="str">
        <f>VLOOKUP($B1876,data!$A$6:$M$15000,11)</f>
        <v>N/A</v>
      </c>
    </row>
    <row r="1877" spans="1:4">
      <c r="A1877" s="52">
        <f t="shared" si="80"/>
        <v>37421</v>
      </c>
      <c r="B1877" s="4">
        <v>37421</v>
      </c>
      <c r="C1877" s="12">
        <f t="shared" si="79"/>
        <v>6</v>
      </c>
      <c r="D1877" s="38" t="str">
        <f>VLOOKUP($B1877,data!$A$6:$M$15000,11)</f>
        <v>N/A</v>
      </c>
    </row>
    <row r="1878" spans="1:4">
      <c r="A1878" s="52">
        <f t="shared" si="80"/>
        <v>37422</v>
      </c>
      <c r="B1878" s="4">
        <v>37422</v>
      </c>
      <c r="C1878" s="12">
        <f t="shared" si="79"/>
        <v>6</v>
      </c>
      <c r="D1878" s="38" t="str">
        <f>VLOOKUP($B1878,data!$A$6:$M$15000,11)</f>
        <v>N/A</v>
      </c>
    </row>
    <row r="1879" spans="1:4">
      <c r="A1879" s="52">
        <f t="shared" si="80"/>
        <v>37423</v>
      </c>
      <c r="B1879" s="4">
        <v>37423</v>
      </c>
      <c r="C1879" s="12">
        <f t="shared" si="79"/>
        <v>6</v>
      </c>
      <c r="D1879" s="38" t="str">
        <f>VLOOKUP($B1879,data!$A$6:$M$15000,11)</f>
        <v>N/A</v>
      </c>
    </row>
    <row r="1880" spans="1:4">
      <c r="A1880" s="52">
        <f t="shared" si="80"/>
        <v>37424</v>
      </c>
      <c r="B1880" s="4">
        <v>37424</v>
      </c>
      <c r="C1880" s="12">
        <f t="shared" si="79"/>
        <v>6</v>
      </c>
      <c r="D1880" s="38" t="str">
        <f>VLOOKUP($B1880,data!$A$6:$M$15000,11)</f>
        <v>N/A</v>
      </c>
    </row>
    <row r="1881" spans="1:4">
      <c r="A1881" s="52">
        <f t="shared" si="80"/>
        <v>37425</v>
      </c>
      <c r="B1881" s="4">
        <v>37425</v>
      </c>
      <c r="C1881" s="12">
        <f t="shared" si="79"/>
        <v>6</v>
      </c>
      <c r="D1881" s="38" t="str">
        <f>VLOOKUP($B1881,data!$A$6:$M$15000,11)</f>
        <v>N/A</v>
      </c>
    </row>
    <row r="1882" spans="1:4">
      <c r="A1882" s="52">
        <f t="shared" si="80"/>
        <v>37426</v>
      </c>
      <c r="B1882" s="4">
        <v>37426</v>
      </c>
      <c r="C1882" s="12">
        <f t="shared" si="79"/>
        <v>6</v>
      </c>
      <c r="D1882" s="38" t="str">
        <f>VLOOKUP($B1882,data!$A$6:$M$15000,11)</f>
        <v>N/A</v>
      </c>
    </row>
    <row r="1883" spans="1:4">
      <c r="A1883" s="52">
        <f t="shared" si="80"/>
        <v>37427</v>
      </c>
      <c r="B1883" s="4">
        <v>37427</v>
      </c>
      <c r="C1883" s="12">
        <f t="shared" si="79"/>
        <v>6</v>
      </c>
      <c r="D1883" s="38" t="str">
        <f>VLOOKUP($B1883,data!$A$6:$M$15000,11)</f>
        <v>N/A</v>
      </c>
    </row>
    <row r="1884" spans="1:4">
      <c r="A1884" s="52">
        <f t="shared" si="80"/>
        <v>37428</v>
      </c>
      <c r="B1884" s="4">
        <v>37428</v>
      </c>
      <c r="C1884" s="12">
        <f t="shared" si="79"/>
        <v>6</v>
      </c>
      <c r="D1884" s="38" t="str">
        <f>VLOOKUP($B1884,data!$A$6:$M$15000,11)</f>
        <v>N/A</v>
      </c>
    </row>
    <row r="1885" spans="1:4">
      <c r="A1885" s="52">
        <f t="shared" si="80"/>
        <v>37429</v>
      </c>
      <c r="B1885" s="4">
        <v>37429</v>
      </c>
      <c r="C1885" s="12">
        <f t="shared" si="79"/>
        <v>6</v>
      </c>
      <c r="D1885" s="38" t="str">
        <f>VLOOKUP($B1885,data!$A$6:$M$15000,11)</f>
        <v>N/A</v>
      </c>
    </row>
    <row r="1886" spans="1:4">
      <c r="A1886" s="52">
        <f t="shared" si="80"/>
        <v>37430</v>
      </c>
      <c r="B1886" s="4">
        <v>37430</v>
      </c>
      <c r="C1886" s="12">
        <f t="shared" si="79"/>
        <v>6</v>
      </c>
      <c r="D1886" s="38" t="str">
        <f>VLOOKUP($B1886,data!$A$6:$M$15000,11)</f>
        <v>N/A</v>
      </c>
    </row>
    <row r="1887" spans="1:4">
      <c r="A1887" s="52">
        <f t="shared" si="80"/>
        <v>37431</v>
      </c>
      <c r="B1887" s="4">
        <v>37431</v>
      </c>
      <c r="C1887" s="12">
        <f t="shared" si="79"/>
        <v>6</v>
      </c>
      <c r="D1887" s="38" t="str">
        <f>VLOOKUP($B1887,data!$A$6:$M$15000,11)</f>
        <v>N/A</v>
      </c>
    </row>
    <row r="1888" spans="1:4">
      <c r="A1888" s="52">
        <f t="shared" si="80"/>
        <v>37432</v>
      </c>
      <c r="B1888" s="4">
        <v>37432</v>
      </c>
      <c r="C1888" s="12">
        <f t="shared" si="79"/>
        <v>6</v>
      </c>
      <c r="D1888" s="38" t="str">
        <f>VLOOKUP($B1888,data!$A$6:$M$15000,11)</f>
        <v>N/A</v>
      </c>
    </row>
    <row r="1889" spans="1:4">
      <c r="A1889" s="52">
        <f t="shared" si="80"/>
        <v>37433</v>
      </c>
      <c r="B1889" s="4">
        <v>37433</v>
      </c>
      <c r="C1889" s="12">
        <f t="shared" si="79"/>
        <v>6</v>
      </c>
      <c r="D1889" s="38" t="str">
        <f>VLOOKUP($B1889,data!$A$6:$M$15000,11)</f>
        <v>N/A</v>
      </c>
    </row>
    <row r="1890" spans="1:4">
      <c r="A1890" s="52">
        <f t="shared" si="80"/>
        <v>37434</v>
      </c>
      <c r="B1890" s="4">
        <v>37434</v>
      </c>
      <c r="C1890" s="12">
        <f t="shared" si="79"/>
        <v>6</v>
      </c>
      <c r="D1890" s="38" t="str">
        <f>VLOOKUP($B1890,data!$A$6:$M$15000,11)</f>
        <v>N/A</v>
      </c>
    </row>
    <row r="1891" spans="1:4">
      <c r="A1891" s="52">
        <f t="shared" si="80"/>
        <v>37435</v>
      </c>
      <c r="B1891" s="4">
        <v>37435</v>
      </c>
      <c r="C1891" s="12">
        <f t="shared" si="79"/>
        <v>6</v>
      </c>
      <c r="D1891" s="38" t="str">
        <f>VLOOKUP($B1891,data!$A$6:$M$15000,11)</f>
        <v>N/A</v>
      </c>
    </row>
    <row r="1892" spans="1:4">
      <c r="A1892" s="52">
        <f t="shared" si="80"/>
        <v>37436</v>
      </c>
      <c r="B1892" s="4">
        <v>37436</v>
      </c>
      <c r="C1892" s="12">
        <f t="shared" si="79"/>
        <v>6</v>
      </c>
      <c r="D1892" s="38" t="str">
        <f>VLOOKUP($B1892,data!$A$6:$M$15000,11)</f>
        <v>N/A</v>
      </c>
    </row>
    <row r="1893" spans="1:4">
      <c r="A1893" s="52">
        <f t="shared" si="80"/>
        <v>37437</v>
      </c>
      <c r="B1893" s="4">
        <v>37437</v>
      </c>
      <c r="C1893" s="12">
        <f t="shared" si="79"/>
        <v>6</v>
      </c>
      <c r="D1893" s="38" t="str">
        <f>VLOOKUP($B1893,data!$A$6:$M$15000,11)</f>
        <v>N/A</v>
      </c>
    </row>
    <row r="1894" spans="1:4">
      <c r="A1894" s="52">
        <f t="shared" si="80"/>
        <v>37438</v>
      </c>
      <c r="B1894" s="4">
        <v>37438</v>
      </c>
      <c r="C1894" s="12">
        <f t="shared" si="79"/>
        <v>7</v>
      </c>
      <c r="D1894" s="38" t="str">
        <f>VLOOKUP($B1894,data!$A$6:$M$15000,11)</f>
        <v>N/A</v>
      </c>
    </row>
    <row r="1895" spans="1:4">
      <c r="A1895" s="52">
        <f t="shared" si="80"/>
        <v>37439</v>
      </c>
      <c r="B1895" s="4">
        <v>37439</v>
      </c>
      <c r="C1895" s="12">
        <f t="shared" si="79"/>
        <v>7</v>
      </c>
      <c r="D1895" s="38" t="str">
        <f>VLOOKUP($B1895,data!$A$6:$M$15000,11)</f>
        <v>N/A</v>
      </c>
    </row>
    <row r="1896" spans="1:4">
      <c r="A1896" s="52">
        <f t="shared" si="80"/>
        <v>37440</v>
      </c>
      <c r="B1896" s="4">
        <v>37440</v>
      </c>
      <c r="C1896" s="12">
        <f t="shared" si="79"/>
        <v>7</v>
      </c>
      <c r="D1896" s="38" t="str">
        <f>VLOOKUP($B1896,data!$A$6:$M$15000,11)</f>
        <v>N/A</v>
      </c>
    </row>
    <row r="1897" spans="1:4">
      <c r="A1897" s="52">
        <f t="shared" si="80"/>
        <v>37441</v>
      </c>
      <c r="B1897" s="4">
        <v>37441</v>
      </c>
      <c r="C1897" s="12">
        <f t="shared" si="79"/>
        <v>7</v>
      </c>
      <c r="D1897" s="38" t="str">
        <f>VLOOKUP($B1897,data!$A$6:$M$15000,11)</f>
        <v>N/A</v>
      </c>
    </row>
    <row r="1898" spans="1:4">
      <c r="A1898" s="52">
        <f t="shared" si="80"/>
        <v>37442</v>
      </c>
      <c r="B1898" s="4">
        <v>37442</v>
      </c>
      <c r="C1898" s="12">
        <f t="shared" si="79"/>
        <v>7</v>
      </c>
      <c r="D1898" s="38" t="str">
        <f>VLOOKUP($B1898,data!$A$6:$M$15000,11)</f>
        <v>N/A</v>
      </c>
    </row>
    <row r="1899" spans="1:4">
      <c r="A1899" s="52">
        <f t="shared" si="80"/>
        <v>37443</v>
      </c>
      <c r="B1899" s="4">
        <v>37443</v>
      </c>
      <c r="C1899" s="12">
        <f t="shared" si="79"/>
        <v>7</v>
      </c>
      <c r="D1899" s="38" t="str">
        <f>VLOOKUP($B1899,data!$A$6:$M$15000,11)</f>
        <v>N/A</v>
      </c>
    </row>
    <row r="1900" spans="1:4">
      <c r="A1900" s="52">
        <f t="shared" si="80"/>
        <v>37444</v>
      </c>
      <c r="B1900" s="4">
        <v>37444</v>
      </c>
      <c r="C1900" s="12">
        <f t="shared" si="79"/>
        <v>7</v>
      </c>
      <c r="D1900" s="38" t="str">
        <f>VLOOKUP($B1900,data!$A$6:$M$15000,11)</f>
        <v>N/A</v>
      </c>
    </row>
    <row r="1901" spans="1:4">
      <c r="A1901" s="52">
        <f t="shared" si="80"/>
        <v>37445</v>
      </c>
      <c r="B1901" s="4">
        <v>37445</v>
      </c>
      <c r="C1901" s="12">
        <f t="shared" si="79"/>
        <v>7</v>
      </c>
      <c r="D1901" s="38" t="str">
        <f>VLOOKUP($B1901,data!$A$6:$M$15000,11)</f>
        <v>N/A</v>
      </c>
    </row>
    <row r="1902" spans="1:4">
      <c r="A1902" s="52">
        <f t="shared" si="80"/>
        <v>37446</v>
      </c>
      <c r="B1902" s="4">
        <v>37446</v>
      </c>
      <c r="C1902" s="12">
        <f t="shared" si="79"/>
        <v>7</v>
      </c>
      <c r="D1902" s="38" t="str">
        <f>VLOOKUP($B1902,data!$A$6:$M$15000,11)</f>
        <v>N/A</v>
      </c>
    </row>
    <row r="1903" spans="1:4">
      <c r="A1903" s="52">
        <f t="shared" si="80"/>
        <v>37447</v>
      </c>
      <c r="B1903" s="4">
        <v>37447</v>
      </c>
      <c r="C1903" s="12">
        <f t="shared" si="79"/>
        <v>7</v>
      </c>
      <c r="D1903" s="38" t="str">
        <f>VLOOKUP($B1903,data!$A$6:$M$15000,11)</f>
        <v>N/A</v>
      </c>
    </row>
    <row r="1904" spans="1:4">
      <c r="A1904" s="52">
        <f t="shared" si="80"/>
        <v>37448</v>
      </c>
      <c r="B1904" s="4">
        <v>37448</v>
      </c>
      <c r="C1904" s="12">
        <f t="shared" si="79"/>
        <v>7</v>
      </c>
      <c r="D1904" s="38" t="str">
        <f>VLOOKUP($B1904,data!$A$6:$M$15000,11)</f>
        <v>N/A</v>
      </c>
    </row>
    <row r="1905" spans="1:4">
      <c r="A1905" s="52">
        <f t="shared" si="80"/>
        <v>37449</v>
      </c>
      <c r="B1905" s="4">
        <v>37449</v>
      </c>
      <c r="C1905" s="12">
        <f t="shared" si="79"/>
        <v>7</v>
      </c>
      <c r="D1905" s="38" t="str">
        <f>VLOOKUP($B1905,data!$A$6:$M$15000,11)</f>
        <v>N/A</v>
      </c>
    </row>
    <row r="1906" spans="1:4">
      <c r="A1906" s="52">
        <f t="shared" si="80"/>
        <v>37450</v>
      </c>
      <c r="B1906" s="4">
        <v>37450</v>
      </c>
      <c r="C1906" s="12">
        <f t="shared" si="79"/>
        <v>7</v>
      </c>
      <c r="D1906" s="38" t="str">
        <f>VLOOKUP($B1906,data!$A$6:$M$15000,11)</f>
        <v>N/A</v>
      </c>
    </row>
    <row r="1907" spans="1:4">
      <c r="A1907" s="52">
        <f t="shared" si="80"/>
        <v>37451</v>
      </c>
      <c r="B1907" s="4">
        <v>37451</v>
      </c>
      <c r="C1907" s="12">
        <f t="shared" si="79"/>
        <v>7</v>
      </c>
      <c r="D1907" s="38" t="str">
        <f>VLOOKUP($B1907,data!$A$6:$M$15000,11)</f>
        <v>N/A</v>
      </c>
    </row>
    <row r="1908" spans="1:4">
      <c r="A1908" s="52">
        <f t="shared" si="80"/>
        <v>37452</v>
      </c>
      <c r="B1908" s="4">
        <v>37452</v>
      </c>
      <c r="C1908" s="12">
        <f t="shared" si="79"/>
        <v>7</v>
      </c>
      <c r="D1908" s="38" t="str">
        <f>VLOOKUP($B1908,data!$A$6:$M$15000,11)</f>
        <v>N/A</v>
      </c>
    </row>
    <row r="1909" spans="1:4">
      <c r="A1909" s="52">
        <f t="shared" si="80"/>
        <v>37453</v>
      </c>
      <c r="B1909" s="4">
        <v>37453</v>
      </c>
      <c r="C1909" s="12">
        <f t="shared" si="79"/>
        <v>7</v>
      </c>
      <c r="D1909" s="38" t="str">
        <f>VLOOKUP($B1909,data!$A$6:$M$15000,11)</f>
        <v>N/A</v>
      </c>
    </row>
    <row r="1910" spans="1:4">
      <c r="A1910" s="52">
        <f t="shared" si="80"/>
        <v>37454</v>
      </c>
      <c r="B1910" s="4">
        <v>37454</v>
      </c>
      <c r="C1910" s="12">
        <f t="shared" si="79"/>
        <v>7</v>
      </c>
      <c r="D1910" s="38" t="str">
        <f>VLOOKUP($B1910,data!$A$6:$M$15000,11)</f>
        <v>N/A</v>
      </c>
    </row>
    <row r="1911" spans="1:4">
      <c r="A1911" s="52">
        <f t="shared" si="80"/>
        <v>37455</v>
      </c>
      <c r="B1911" s="4">
        <v>37455</v>
      </c>
      <c r="C1911" s="12">
        <f t="shared" si="79"/>
        <v>7</v>
      </c>
      <c r="D1911" s="38" t="str">
        <f>VLOOKUP($B1911,data!$A$6:$M$15000,11)</f>
        <v>N/A</v>
      </c>
    </row>
    <row r="1912" spans="1:4">
      <c r="A1912" s="52">
        <f t="shared" si="80"/>
        <v>37456</v>
      </c>
      <c r="B1912" s="4">
        <v>37456</v>
      </c>
      <c r="C1912" s="12">
        <f t="shared" si="79"/>
        <v>7</v>
      </c>
      <c r="D1912" s="38" t="str">
        <f>VLOOKUP($B1912,data!$A$6:$M$15000,11)</f>
        <v>N/A</v>
      </c>
    </row>
    <row r="1913" spans="1:4">
      <c r="A1913" s="52">
        <f t="shared" si="80"/>
        <v>37457</v>
      </c>
      <c r="B1913" s="4">
        <v>37457</v>
      </c>
      <c r="C1913" s="12">
        <f t="shared" si="79"/>
        <v>7</v>
      </c>
      <c r="D1913" s="38" t="str">
        <f>VLOOKUP($B1913,data!$A$6:$M$15000,11)</f>
        <v>N/A</v>
      </c>
    </row>
    <row r="1914" spans="1:4">
      <c r="A1914" s="52">
        <f t="shared" si="80"/>
        <v>37458</v>
      </c>
      <c r="B1914" s="4">
        <v>37458</v>
      </c>
      <c r="C1914" s="12">
        <f t="shared" si="79"/>
        <v>7</v>
      </c>
      <c r="D1914" s="38" t="str">
        <f>VLOOKUP($B1914,data!$A$6:$M$15000,11)</f>
        <v>N/A</v>
      </c>
    </row>
    <row r="1915" spans="1:4">
      <c r="A1915" s="52">
        <f t="shared" si="80"/>
        <v>37459</v>
      </c>
      <c r="B1915" s="4">
        <v>37459</v>
      </c>
      <c r="C1915" s="12">
        <f t="shared" si="79"/>
        <v>7</v>
      </c>
      <c r="D1915" s="38" t="str">
        <f>VLOOKUP($B1915,data!$A$6:$M$15000,11)</f>
        <v>N/A</v>
      </c>
    </row>
    <row r="1916" spans="1:4">
      <c r="A1916" s="52">
        <f t="shared" si="80"/>
        <v>37460</v>
      </c>
      <c r="B1916" s="4">
        <v>37460</v>
      </c>
      <c r="C1916" s="12">
        <f t="shared" si="79"/>
        <v>7</v>
      </c>
      <c r="D1916" s="38" t="str">
        <f>VLOOKUP($B1916,data!$A$6:$M$15000,11)</f>
        <v>N/A</v>
      </c>
    </row>
    <row r="1917" spans="1:4">
      <c r="A1917" s="52">
        <f t="shared" si="80"/>
        <v>37461</v>
      </c>
      <c r="B1917" s="4">
        <v>37461</v>
      </c>
      <c r="C1917" s="12">
        <f t="shared" si="79"/>
        <v>7</v>
      </c>
      <c r="D1917" s="38" t="str">
        <f>VLOOKUP($B1917,data!$A$6:$M$15000,11)</f>
        <v>N/A</v>
      </c>
    </row>
    <row r="1918" spans="1:4">
      <c r="A1918" s="52">
        <f t="shared" si="80"/>
        <v>37462</v>
      </c>
      <c r="B1918" s="4">
        <v>37462</v>
      </c>
      <c r="C1918" s="12">
        <f t="shared" si="79"/>
        <v>7</v>
      </c>
      <c r="D1918" s="38" t="str">
        <f>VLOOKUP($B1918,data!$A$6:$M$15000,11)</f>
        <v>N/A</v>
      </c>
    </row>
    <row r="1919" spans="1:4">
      <c r="A1919" s="52">
        <f t="shared" si="80"/>
        <v>37463</v>
      </c>
      <c r="B1919" s="4">
        <v>37463</v>
      </c>
      <c r="C1919" s="12">
        <f t="shared" si="79"/>
        <v>7</v>
      </c>
      <c r="D1919" s="38" t="str">
        <f>VLOOKUP($B1919,data!$A$6:$M$15000,11)</f>
        <v>N/A</v>
      </c>
    </row>
    <row r="1920" spans="1:4">
      <c r="A1920" s="52">
        <f t="shared" si="80"/>
        <v>37464</v>
      </c>
      <c r="B1920" s="4">
        <v>37464</v>
      </c>
      <c r="C1920" s="12">
        <f t="shared" si="79"/>
        <v>7</v>
      </c>
      <c r="D1920" s="38" t="str">
        <f>VLOOKUP($B1920,data!$A$6:$M$15000,11)</f>
        <v>N/A</v>
      </c>
    </row>
    <row r="1921" spans="1:4">
      <c r="A1921" s="52">
        <f t="shared" si="80"/>
        <v>37465</v>
      </c>
      <c r="B1921" s="4">
        <v>37465</v>
      </c>
      <c r="C1921" s="12">
        <f t="shared" si="79"/>
        <v>7</v>
      </c>
      <c r="D1921" s="38" t="str">
        <f>VLOOKUP($B1921,data!$A$6:$M$15000,11)</f>
        <v>N/A</v>
      </c>
    </row>
    <row r="1922" spans="1:4">
      <c r="A1922" s="52">
        <f t="shared" si="80"/>
        <v>37466</v>
      </c>
      <c r="B1922" s="4">
        <v>37466</v>
      </c>
      <c r="C1922" s="12">
        <f t="shared" si="79"/>
        <v>7</v>
      </c>
      <c r="D1922" s="38" t="str">
        <f>VLOOKUP($B1922,data!$A$6:$M$15000,11)</f>
        <v>N/A</v>
      </c>
    </row>
    <row r="1923" spans="1:4">
      <c r="A1923" s="52">
        <f t="shared" si="80"/>
        <v>37467</v>
      </c>
      <c r="B1923" s="4">
        <v>37467</v>
      </c>
      <c r="C1923" s="12">
        <f t="shared" si="79"/>
        <v>7</v>
      </c>
      <c r="D1923" s="38" t="str">
        <f>VLOOKUP($B1923,data!$A$6:$M$15000,11)</f>
        <v>N/A</v>
      </c>
    </row>
    <row r="1924" spans="1:4">
      <c r="A1924" s="52">
        <f t="shared" si="80"/>
        <v>37468</v>
      </c>
      <c r="B1924" s="4">
        <v>37468</v>
      </c>
      <c r="C1924" s="12">
        <f t="shared" si="79"/>
        <v>7</v>
      </c>
      <c r="D1924" s="38" t="str">
        <f>VLOOKUP($B1924,data!$A$6:$M$15000,11)</f>
        <v>N/A</v>
      </c>
    </row>
    <row r="1925" spans="1:4">
      <c r="A1925" s="52">
        <f t="shared" si="80"/>
        <v>37469</v>
      </c>
      <c r="B1925" s="4">
        <v>37469</v>
      </c>
      <c r="C1925" s="12">
        <f t="shared" si="79"/>
        <v>8</v>
      </c>
      <c r="D1925" s="38" t="str">
        <f>VLOOKUP($B1925,data!$A$6:$M$15000,11)</f>
        <v>N/A</v>
      </c>
    </row>
    <row r="1926" spans="1:4">
      <c r="A1926" s="52">
        <f t="shared" si="80"/>
        <v>37470</v>
      </c>
      <c r="B1926" s="4">
        <v>37470</v>
      </c>
      <c r="C1926" s="12">
        <f t="shared" si="79"/>
        <v>8</v>
      </c>
      <c r="D1926" s="38" t="str">
        <f>VLOOKUP($B1926,data!$A$6:$M$15000,11)</f>
        <v>N/A</v>
      </c>
    </row>
    <row r="1927" spans="1:4">
      <c r="A1927" s="52">
        <f t="shared" si="80"/>
        <v>37471</v>
      </c>
      <c r="B1927" s="4">
        <v>37471</v>
      </c>
      <c r="C1927" s="12">
        <f t="shared" si="79"/>
        <v>8</v>
      </c>
      <c r="D1927" s="38" t="str">
        <f>VLOOKUP($B1927,data!$A$6:$M$15000,11)</f>
        <v>N/A</v>
      </c>
    </row>
    <row r="1928" spans="1:4">
      <c r="A1928" s="52">
        <f t="shared" si="80"/>
        <v>37472</v>
      </c>
      <c r="B1928" s="4">
        <v>37472</v>
      </c>
      <c r="C1928" s="12">
        <f t="shared" ref="C1928:C1987" si="81">IF(B1928&lt;&gt;"",MONTH(B1928),0)</f>
        <v>8</v>
      </c>
      <c r="D1928" s="38" t="str">
        <f>VLOOKUP($B1928,data!$A$6:$M$15000,11)</f>
        <v>N/A</v>
      </c>
    </row>
    <row r="1929" spans="1:4">
      <c r="A1929" s="52">
        <f t="shared" si="80"/>
        <v>37473</v>
      </c>
      <c r="B1929" s="4">
        <v>37473</v>
      </c>
      <c r="C1929" s="12">
        <f t="shared" si="81"/>
        <v>8</v>
      </c>
      <c r="D1929" s="38" t="str">
        <f>VLOOKUP($B1929,data!$A$6:$M$15000,11)</f>
        <v>N/A</v>
      </c>
    </row>
    <row r="1930" spans="1:4">
      <c r="A1930" s="52">
        <f t="shared" si="80"/>
        <v>37474</v>
      </c>
      <c r="B1930" s="4">
        <v>37474</v>
      </c>
      <c r="C1930" s="12">
        <f t="shared" si="81"/>
        <v>8</v>
      </c>
      <c r="D1930" s="38" t="str">
        <f>VLOOKUP($B1930,data!$A$6:$M$15000,11)</f>
        <v>N/A</v>
      </c>
    </row>
    <row r="1931" spans="1:4">
      <c r="A1931" s="52">
        <f t="shared" si="80"/>
        <v>37475</v>
      </c>
      <c r="B1931" s="4">
        <v>37475</v>
      </c>
      <c r="C1931" s="12">
        <f t="shared" si="81"/>
        <v>8</v>
      </c>
      <c r="D1931" s="38" t="str">
        <f>VLOOKUP($B1931,data!$A$6:$M$15000,11)</f>
        <v>N/A</v>
      </c>
    </row>
    <row r="1932" spans="1:4">
      <c r="A1932" s="52">
        <f t="shared" si="80"/>
        <v>37476</v>
      </c>
      <c r="B1932" s="4">
        <v>37476</v>
      </c>
      <c r="C1932" s="12">
        <f t="shared" si="81"/>
        <v>8</v>
      </c>
      <c r="D1932" s="38" t="str">
        <f>VLOOKUP($B1932,data!$A$6:$M$15000,11)</f>
        <v>N/A</v>
      </c>
    </row>
    <row r="1933" spans="1:4">
      <c r="A1933" s="52">
        <f t="shared" si="80"/>
        <v>37477</v>
      </c>
      <c r="B1933" s="4">
        <v>37477</v>
      </c>
      <c r="C1933" s="12">
        <f t="shared" si="81"/>
        <v>8</v>
      </c>
      <c r="D1933" s="38" t="str">
        <f>VLOOKUP($B1933,data!$A$6:$M$15000,11)</f>
        <v>N/A</v>
      </c>
    </row>
    <row r="1934" spans="1:4">
      <c r="A1934" s="52">
        <f t="shared" si="80"/>
        <v>37478</v>
      </c>
      <c r="B1934" s="4">
        <v>37478</v>
      </c>
      <c r="C1934" s="12">
        <f t="shared" si="81"/>
        <v>8</v>
      </c>
      <c r="D1934" s="38" t="str">
        <f>VLOOKUP($B1934,data!$A$6:$M$15000,11)</f>
        <v>N/A</v>
      </c>
    </row>
    <row r="1935" spans="1:4">
      <c r="A1935" s="52">
        <f t="shared" ref="A1935:A1987" si="82">B1935</f>
        <v>37479</v>
      </c>
      <c r="B1935" s="4">
        <v>37479</v>
      </c>
      <c r="C1935" s="12">
        <f t="shared" si="81"/>
        <v>8</v>
      </c>
      <c r="D1935" s="38" t="str">
        <f>VLOOKUP($B1935,data!$A$6:$M$15000,11)</f>
        <v>N/A</v>
      </c>
    </row>
    <row r="1936" spans="1:4">
      <c r="A1936" s="52">
        <f t="shared" si="82"/>
        <v>37480</v>
      </c>
      <c r="B1936" s="4">
        <v>37480</v>
      </c>
      <c r="C1936" s="12">
        <f t="shared" si="81"/>
        <v>8</v>
      </c>
      <c r="D1936" s="38" t="str">
        <f>VLOOKUP($B1936,data!$A$6:$M$15000,11)</f>
        <v>N/A</v>
      </c>
    </row>
    <row r="1937" spans="1:4">
      <c r="A1937" s="52">
        <f t="shared" si="82"/>
        <v>37481</v>
      </c>
      <c r="B1937" s="4">
        <v>37481</v>
      </c>
      <c r="C1937" s="12">
        <f t="shared" si="81"/>
        <v>8</v>
      </c>
      <c r="D1937" s="38" t="str">
        <f>VLOOKUP($B1937,data!$A$6:$M$15000,11)</f>
        <v>N/A</v>
      </c>
    </row>
    <row r="1938" spans="1:4">
      <c r="A1938" s="52">
        <f t="shared" si="82"/>
        <v>37482</v>
      </c>
      <c r="B1938" s="4">
        <v>37482</v>
      </c>
      <c r="C1938" s="12">
        <f t="shared" si="81"/>
        <v>8</v>
      </c>
      <c r="D1938" s="38" t="str">
        <f>VLOOKUP($B1938,data!$A$6:$M$15000,11)</f>
        <v>N/A</v>
      </c>
    </row>
    <row r="1939" spans="1:4">
      <c r="A1939" s="52">
        <f t="shared" si="82"/>
        <v>37483</v>
      </c>
      <c r="B1939" s="4">
        <v>37483</v>
      </c>
      <c r="C1939" s="12">
        <f t="shared" si="81"/>
        <v>8</v>
      </c>
      <c r="D1939" s="38" t="str">
        <f>VLOOKUP($B1939,data!$A$6:$M$15000,11)</f>
        <v>N/A</v>
      </c>
    </row>
    <row r="1940" spans="1:4">
      <c r="A1940" s="52">
        <f t="shared" si="82"/>
        <v>37484</v>
      </c>
      <c r="B1940" s="4">
        <v>37484</v>
      </c>
      <c r="C1940" s="12">
        <f t="shared" si="81"/>
        <v>8</v>
      </c>
      <c r="D1940" s="38" t="str">
        <f>VLOOKUP($B1940,data!$A$6:$M$15000,11)</f>
        <v>N/A</v>
      </c>
    </row>
    <row r="1941" spans="1:4">
      <c r="A1941" s="52">
        <f t="shared" si="82"/>
        <v>37485</v>
      </c>
      <c r="B1941" s="4">
        <v>37485</v>
      </c>
      <c r="C1941" s="12">
        <f t="shared" si="81"/>
        <v>8</v>
      </c>
      <c r="D1941" s="38" t="str">
        <f>VLOOKUP($B1941,data!$A$6:$M$15000,11)</f>
        <v>N/A</v>
      </c>
    </row>
    <row r="1942" spans="1:4">
      <c r="A1942" s="52">
        <f t="shared" si="82"/>
        <v>37486</v>
      </c>
      <c r="B1942" s="4">
        <v>37486</v>
      </c>
      <c r="C1942" s="12">
        <f t="shared" si="81"/>
        <v>8</v>
      </c>
      <c r="D1942" s="38" t="str">
        <f>VLOOKUP($B1942,data!$A$6:$M$15000,11)</f>
        <v>N/A</v>
      </c>
    </row>
    <row r="1943" spans="1:4">
      <c r="A1943" s="52">
        <f t="shared" si="82"/>
        <v>37487</v>
      </c>
      <c r="B1943" s="4">
        <v>37487</v>
      </c>
      <c r="C1943" s="12">
        <f t="shared" si="81"/>
        <v>8</v>
      </c>
      <c r="D1943" s="38" t="str">
        <f>VLOOKUP($B1943,data!$A$6:$M$15000,11)</f>
        <v>N/A</v>
      </c>
    </row>
    <row r="1944" spans="1:4">
      <c r="A1944" s="52">
        <f t="shared" si="82"/>
        <v>37488</v>
      </c>
      <c r="B1944" s="4">
        <v>37488</v>
      </c>
      <c r="C1944" s="12">
        <f t="shared" si="81"/>
        <v>8</v>
      </c>
      <c r="D1944" s="38" t="str">
        <f>VLOOKUP($B1944,data!$A$6:$M$15000,11)</f>
        <v>N/A</v>
      </c>
    </row>
    <row r="1945" spans="1:4">
      <c r="A1945" s="52">
        <f t="shared" si="82"/>
        <v>37489</v>
      </c>
      <c r="B1945" s="4">
        <v>37489</v>
      </c>
      <c r="C1945" s="12">
        <f t="shared" si="81"/>
        <v>8</v>
      </c>
      <c r="D1945" s="38" t="str">
        <f>VLOOKUP($B1945,data!$A$6:$M$15000,11)</f>
        <v>N/A</v>
      </c>
    </row>
    <row r="1946" spans="1:4">
      <c r="A1946" s="52">
        <f t="shared" si="82"/>
        <v>37490</v>
      </c>
      <c r="B1946" s="4">
        <v>37490</v>
      </c>
      <c r="C1946" s="12">
        <f t="shared" si="81"/>
        <v>8</v>
      </c>
      <c r="D1946" s="38" t="str">
        <f>VLOOKUP($B1946,data!$A$6:$M$15000,11)</f>
        <v>N/A</v>
      </c>
    </row>
    <row r="1947" spans="1:4">
      <c r="A1947" s="52">
        <f t="shared" si="82"/>
        <v>37491</v>
      </c>
      <c r="B1947" s="4">
        <v>37491</v>
      </c>
      <c r="C1947" s="12">
        <f t="shared" si="81"/>
        <v>8</v>
      </c>
      <c r="D1947" s="38" t="str">
        <f>VLOOKUP($B1947,data!$A$6:$M$15000,11)</f>
        <v>N/A</v>
      </c>
    </row>
    <row r="1948" spans="1:4">
      <c r="A1948" s="52">
        <f t="shared" si="82"/>
        <v>37492</v>
      </c>
      <c r="B1948" s="4">
        <v>37492</v>
      </c>
      <c r="C1948" s="12">
        <f t="shared" si="81"/>
        <v>8</v>
      </c>
      <c r="D1948" s="38" t="str">
        <f>VLOOKUP($B1948,data!$A$6:$M$15000,11)</f>
        <v>N/A</v>
      </c>
    </row>
    <row r="1949" spans="1:4">
      <c r="A1949" s="52">
        <f t="shared" si="82"/>
        <v>37493</v>
      </c>
      <c r="B1949" s="4">
        <v>37493</v>
      </c>
      <c r="C1949" s="12">
        <f t="shared" si="81"/>
        <v>8</v>
      </c>
      <c r="D1949" s="38" t="str">
        <f>VLOOKUP($B1949,data!$A$6:$M$15000,11)</f>
        <v>N/A</v>
      </c>
    </row>
    <row r="1950" spans="1:4">
      <c r="A1950" s="52">
        <f t="shared" si="82"/>
        <v>37494</v>
      </c>
      <c r="B1950" s="4">
        <v>37494</v>
      </c>
      <c r="C1950" s="12">
        <f t="shared" si="81"/>
        <v>8</v>
      </c>
      <c r="D1950" s="38" t="str">
        <f>VLOOKUP($B1950,data!$A$6:$M$15000,11)</f>
        <v>N/A</v>
      </c>
    </row>
    <row r="1951" spans="1:4">
      <c r="A1951" s="52">
        <f t="shared" si="82"/>
        <v>37495</v>
      </c>
      <c r="B1951" s="4">
        <v>37495</v>
      </c>
      <c r="C1951" s="12">
        <f t="shared" si="81"/>
        <v>8</v>
      </c>
      <c r="D1951" s="38" t="str">
        <f>VLOOKUP($B1951,data!$A$6:$M$15000,11)</f>
        <v>N/A</v>
      </c>
    </row>
    <row r="1952" spans="1:4">
      <c r="A1952" s="52">
        <f t="shared" si="82"/>
        <v>37496</v>
      </c>
      <c r="B1952" s="4">
        <v>37496</v>
      </c>
      <c r="C1952" s="12">
        <f t="shared" si="81"/>
        <v>8</v>
      </c>
      <c r="D1952" s="38" t="str">
        <f>VLOOKUP($B1952,data!$A$6:$M$15000,11)</f>
        <v>N/A</v>
      </c>
    </row>
    <row r="1953" spans="1:4">
      <c r="A1953" s="52">
        <f t="shared" si="82"/>
        <v>37497</v>
      </c>
      <c r="B1953" s="4">
        <v>37497</v>
      </c>
      <c r="C1953" s="12">
        <f t="shared" si="81"/>
        <v>8</v>
      </c>
      <c r="D1953" s="38" t="str">
        <f>VLOOKUP($B1953,data!$A$6:$M$15000,11)</f>
        <v>N/A</v>
      </c>
    </row>
    <row r="1954" spans="1:4">
      <c r="A1954" s="52">
        <f t="shared" si="82"/>
        <v>37498</v>
      </c>
      <c r="B1954" s="4">
        <v>37498</v>
      </c>
      <c r="C1954" s="12">
        <f t="shared" si="81"/>
        <v>8</v>
      </c>
      <c r="D1954" s="38" t="str">
        <f>VLOOKUP($B1954,data!$A$6:$M$15000,11)</f>
        <v>N/A</v>
      </c>
    </row>
    <row r="1955" spans="1:4">
      <c r="A1955" s="52">
        <f t="shared" si="82"/>
        <v>37499</v>
      </c>
      <c r="B1955" s="4">
        <v>37499</v>
      </c>
      <c r="C1955" s="12">
        <f t="shared" si="81"/>
        <v>8</v>
      </c>
      <c r="D1955" s="38" t="str">
        <f>VLOOKUP($B1955,data!$A$6:$M$15000,11)</f>
        <v>N/A</v>
      </c>
    </row>
    <row r="1956" spans="1:4">
      <c r="A1956" s="52">
        <f t="shared" si="82"/>
        <v>37500</v>
      </c>
      <c r="B1956" s="4">
        <v>37500</v>
      </c>
      <c r="C1956" s="12">
        <f t="shared" si="81"/>
        <v>9</v>
      </c>
      <c r="D1956" s="38" t="str">
        <f>VLOOKUP($B1956,data!$A$6:$M$15000,11)</f>
        <v>N/A</v>
      </c>
    </row>
    <row r="1957" spans="1:4">
      <c r="A1957" s="52">
        <f t="shared" si="82"/>
        <v>37501</v>
      </c>
      <c r="B1957" s="4">
        <v>37501</v>
      </c>
      <c r="C1957" s="12">
        <f t="shared" si="81"/>
        <v>9</v>
      </c>
      <c r="D1957" s="38" t="str">
        <f>VLOOKUP($B1957,data!$A$6:$M$15000,11)</f>
        <v>N/A</v>
      </c>
    </row>
    <row r="1958" spans="1:4">
      <c r="A1958" s="52">
        <f t="shared" si="82"/>
        <v>37502</v>
      </c>
      <c r="B1958" s="4">
        <v>37502</v>
      </c>
      <c r="C1958" s="12">
        <f t="shared" si="81"/>
        <v>9</v>
      </c>
      <c r="D1958" s="38" t="str">
        <f>VLOOKUP($B1958,data!$A$6:$M$15000,11)</f>
        <v>N/A</v>
      </c>
    </row>
    <row r="1959" spans="1:4">
      <c r="A1959" s="52">
        <f t="shared" si="82"/>
        <v>37503</v>
      </c>
      <c r="B1959" s="4">
        <v>37503</v>
      </c>
      <c r="C1959" s="12">
        <f t="shared" si="81"/>
        <v>9</v>
      </c>
      <c r="D1959" s="38" t="str">
        <f>VLOOKUP($B1959,data!$A$6:$M$15000,11)</f>
        <v>N/A</v>
      </c>
    </row>
    <row r="1960" spans="1:4">
      <c r="A1960" s="52">
        <f t="shared" si="82"/>
        <v>37504</v>
      </c>
      <c r="B1960" s="4">
        <v>37504</v>
      </c>
      <c r="C1960" s="12">
        <f t="shared" si="81"/>
        <v>9</v>
      </c>
      <c r="D1960" s="38" t="str">
        <f>VLOOKUP($B1960,data!$A$6:$M$15000,11)</f>
        <v>N/A</v>
      </c>
    </row>
    <row r="1961" spans="1:4">
      <c r="A1961" s="52">
        <f t="shared" si="82"/>
        <v>37505</v>
      </c>
      <c r="B1961" s="4">
        <v>37505</v>
      </c>
      <c r="C1961" s="12">
        <f t="shared" si="81"/>
        <v>9</v>
      </c>
      <c r="D1961" s="38" t="str">
        <f>VLOOKUP($B1961,data!$A$6:$M$15000,11)</f>
        <v>N/A</v>
      </c>
    </row>
    <row r="1962" spans="1:4">
      <c r="A1962" s="52">
        <f t="shared" si="82"/>
        <v>37506</v>
      </c>
      <c r="B1962" s="4">
        <v>37506</v>
      </c>
      <c r="C1962" s="12">
        <f t="shared" si="81"/>
        <v>9</v>
      </c>
      <c r="D1962" s="38" t="str">
        <f>VLOOKUP($B1962,data!$A$6:$M$15000,11)</f>
        <v>N/A</v>
      </c>
    </row>
    <row r="1963" spans="1:4">
      <c r="A1963" s="52">
        <f t="shared" si="82"/>
        <v>37507</v>
      </c>
      <c r="B1963" s="4">
        <v>37507</v>
      </c>
      <c r="C1963" s="12">
        <f t="shared" si="81"/>
        <v>9</v>
      </c>
      <c r="D1963" s="38" t="str">
        <f>VLOOKUP($B1963,data!$A$6:$M$15000,11)</f>
        <v>N/A</v>
      </c>
    </row>
    <row r="1964" spans="1:4">
      <c r="A1964" s="52">
        <f t="shared" si="82"/>
        <v>37508</v>
      </c>
      <c r="B1964" s="4">
        <v>37508</v>
      </c>
      <c r="C1964" s="12">
        <f t="shared" si="81"/>
        <v>9</v>
      </c>
      <c r="D1964" s="38" t="str">
        <f>VLOOKUP($B1964,data!$A$6:$M$15000,11)</f>
        <v>N/A</v>
      </c>
    </row>
    <row r="1965" spans="1:4">
      <c r="A1965" s="52">
        <f t="shared" si="82"/>
        <v>37509</v>
      </c>
      <c r="B1965" s="4">
        <v>37509</v>
      </c>
      <c r="C1965" s="12">
        <f t="shared" si="81"/>
        <v>9</v>
      </c>
      <c r="D1965" s="38" t="str">
        <f>VLOOKUP($B1965,data!$A$6:$M$15000,11)</f>
        <v>N/A</v>
      </c>
    </row>
    <row r="1966" spans="1:4">
      <c r="A1966" s="52">
        <f t="shared" si="82"/>
        <v>37510</v>
      </c>
      <c r="B1966" s="4">
        <v>37510</v>
      </c>
      <c r="C1966" s="12">
        <f t="shared" si="81"/>
        <v>9</v>
      </c>
      <c r="D1966" s="38" t="str">
        <f>VLOOKUP($B1966,data!$A$6:$M$15000,11)</f>
        <v>N/A</v>
      </c>
    </row>
    <row r="1967" spans="1:4">
      <c r="A1967" s="52">
        <f t="shared" si="82"/>
        <v>37511</v>
      </c>
      <c r="B1967" s="4">
        <v>37511</v>
      </c>
      <c r="C1967" s="12">
        <f t="shared" si="81"/>
        <v>9</v>
      </c>
      <c r="D1967" s="38" t="str">
        <f>VLOOKUP($B1967,data!$A$6:$M$15000,11)</f>
        <v>N/A</v>
      </c>
    </row>
    <row r="1968" spans="1:4">
      <c r="A1968" s="52">
        <f t="shared" si="82"/>
        <v>37512</v>
      </c>
      <c r="B1968" s="4">
        <v>37512</v>
      </c>
      <c r="C1968" s="12">
        <f t="shared" si="81"/>
        <v>9</v>
      </c>
      <c r="D1968" s="38" t="str">
        <f>VLOOKUP($B1968,data!$A$6:$M$15000,11)</f>
        <v>N/A</v>
      </c>
    </row>
    <row r="1969" spans="1:4">
      <c r="A1969" s="52">
        <f t="shared" si="82"/>
        <v>37513</v>
      </c>
      <c r="B1969" s="4">
        <v>37513</v>
      </c>
      <c r="C1969" s="12">
        <f t="shared" si="81"/>
        <v>9</v>
      </c>
      <c r="D1969" s="38" t="str">
        <f>VLOOKUP($B1969,data!$A$6:$M$15000,11)</f>
        <v>N/A</v>
      </c>
    </row>
    <row r="1970" spans="1:4">
      <c r="A1970" s="52">
        <f t="shared" si="82"/>
        <v>37514</v>
      </c>
      <c r="B1970" s="4">
        <v>37514</v>
      </c>
      <c r="C1970" s="12">
        <f t="shared" si="81"/>
        <v>9</v>
      </c>
      <c r="D1970" s="38" t="str">
        <f>VLOOKUP($B1970,data!$A$6:$M$15000,11)</f>
        <v>N/A</v>
      </c>
    </row>
    <row r="1971" spans="1:4">
      <c r="A1971" s="52">
        <f t="shared" si="82"/>
        <v>37515</v>
      </c>
      <c r="B1971" s="4">
        <v>37515</v>
      </c>
      <c r="C1971" s="12">
        <f t="shared" si="81"/>
        <v>9</v>
      </c>
      <c r="D1971" s="38" t="str">
        <f>VLOOKUP($B1971,data!$A$6:$M$15000,11)</f>
        <v>N/A</v>
      </c>
    </row>
    <row r="1972" spans="1:4">
      <c r="A1972" s="52">
        <f t="shared" si="82"/>
        <v>37516</v>
      </c>
      <c r="B1972" s="4">
        <v>37516</v>
      </c>
      <c r="C1972" s="12">
        <f t="shared" si="81"/>
        <v>9</v>
      </c>
      <c r="D1972" s="38" t="str">
        <f>VLOOKUP($B1972,data!$A$6:$M$15000,11)</f>
        <v>N/A</v>
      </c>
    </row>
    <row r="1973" spans="1:4">
      <c r="A1973" s="52">
        <f t="shared" si="82"/>
        <v>37517</v>
      </c>
      <c r="B1973" s="4">
        <v>37517</v>
      </c>
      <c r="C1973" s="12">
        <f t="shared" si="81"/>
        <v>9</v>
      </c>
      <c r="D1973" s="38" t="str">
        <f>VLOOKUP($B1973,data!$A$6:$M$15000,11)</f>
        <v>N/A</v>
      </c>
    </row>
    <row r="1974" spans="1:4">
      <c r="A1974" s="52">
        <f t="shared" si="82"/>
        <v>37518</v>
      </c>
      <c r="B1974" s="4">
        <v>37518</v>
      </c>
      <c r="C1974" s="12">
        <f t="shared" si="81"/>
        <v>9</v>
      </c>
      <c r="D1974" s="38" t="str">
        <f>VLOOKUP($B1974,data!$A$6:$M$15000,11)</f>
        <v>N/A</v>
      </c>
    </row>
    <row r="1975" spans="1:4">
      <c r="A1975" s="52">
        <f t="shared" si="82"/>
        <v>37519</v>
      </c>
      <c r="B1975" s="4">
        <v>37519</v>
      </c>
      <c r="C1975" s="12">
        <f t="shared" si="81"/>
        <v>9</v>
      </c>
      <c r="D1975" s="38" t="str">
        <f>VLOOKUP($B1975,data!$A$6:$M$15000,11)</f>
        <v>N/A</v>
      </c>
    </row>
    <row r="1976" spans="1:4">
      <c r="A1976" s="52">
        <f t="shared" si="82"/>
        <v>37520</v>
      </c>
      <c r="B1976" s="4">
        <v>37520</v>
      </c>
      <c r="C1976" s="12">
        <f t="shared" si="81"/>
        <v>9</v>
      </c>
      <c r="D1976" s="38" t="str">
        <f>VLOOKUP($B1976,data!$A$6:$M$15000,11)</f>
        <v>N/A</v>
      </c>
    </row>
    <row r="1977" spans="1:4">
      <c r="A1977" s="52">
        <f t="shared" si="82"/>
        <v>37521</v>
      </c>
      <c r="B1977" s="4">
        <v>37521</v>
      </c>
      <c r="C1977" s="12">
        <f t="shared" si="81"/>
        <v>9</v>
      </c>
      <c r="D1977" s="38" t="str">
        <f>VLOOKUP($B1977,data!$A$6:$M$15000,11)</f>
        <v>N/A</v>
      </c>
    </row>
    <row r="1978" spans="1:4">
      <c r="A1978" s="52">
        <f t="shared" si="82"/>
        <v>37522</v>
      </c>
      <c r="B1978" s="4">
        <v>37522</v>
      </c>
      <c r="C1978" s="12">
        <f t="shared" si="81"/>
        <v>9</v>
      </c>
      <c r="D1978" s="38" t="str">
        <f>VLOOKUP($B1978,data!$A$6:$M$15000,11)</f>
        <v>N/A</v>
      </c>
    </row>
    <row r="1979" spans="1:4">
      <c r="A1979" s="52">
        <f t="shared" si="82"/>
        <v>37523</v>
      </c>
      <c r="B1979" s="4">
        <v>37523</v>
      </c>
      <c r="C1979" s="12">
        <f t="shared" si="81"/>
        <v>9</v>
      </c>
      <c r="D1979" s="38" t="str">
        <f>VLOOKUP($B1979,data!$A$6:$M$15000,11)</f>
        <v>N/A</v>
      </c>
    </row>
    <row r="1980" spans="1:4">
      <c r="A1980" s="52">
        <f t="shared" si="82"/>
        <v>37524</v>
      </c>
      <c r="B1980" s="4">
        <v>37524</v>
      </c>
      <c r="C1980" s="12">
        <f t="shared" si="81"/>
        <v>9</v>
      </c>
      <c r="D1980" s="38" t="str">
        <f>VLOOKUP($B1980,data!$A$6:$M$15000,11)</f>
        <v>N/A</v>
      </c>
    </row>
    <row r="1981" spans="1:4">
      <c r="A1981" s="52">
        <f t="shared" si="82"/>
        <v>37525</v>
      </c>
      <c r="B1981" s="4">
        <v>37525</v>
      </c>
      <c r="C1981" s="12">
        <f t="shared" si="81"/>
        <v>9</v>
      </c>
      <c r="D1981" s="38" t="str">
        <f>VLOOKUP($B1981,data!$A$6:$M$15000,11)</f>
        <v>N/A</v>
      </c>
    </row>
    <row r="1982" spans="1:4">
      <c r="A1982" s="52">
        <f t="shared" si="82"/>
        <v>37526</v>
      </c>
      <c r="B1982" s="4">
        <v>37526</v>
      </c>
      <c r="C1982" s="12">
        <f t="shared" si="81"/>
        <v>9</v>
      </c>
      <c r="D1982" s="38" t="str">
        <f>VLOOKUP($B1982,data!$A$6:$M$15000,11)</f>
        <v>N/A</v>
      </c>
    </row>
    <row r="1983" spans="1:4">
      <c r="A1983" s="52">
        <f t="shared" si="82"/>
        <v>37527</v>
      </c>
      <c r="B1983" s="4">
        <v>37527</v>
      </c>
      <c r="C1983" s="12">
        <f t="shared" si="81"/>
        <v>9</v>
      </c>
      <c r="D1983" s="38" t="str">
        <f>VLOOKUP($B1983,data!$A$6:$M$15000,11)</f>
        <v>N/A</v>
      </c>
    </row>
    <row r="1984" spans="1:4">
      <c r="A1984" s="52">
        <f t="shared" si="82"/>
        <v>37528</v>
      </c>
      <c r="B1984" s="4">
        <v>37528</v>
      </c>
      <c r="C1984" s="12">
        <f t="shared" si="81"/>
        <v>9</v>
      </c>
      <c r="D1984" s="38" t="str">
        <f>VLOOKUP($B1984,data!$A$6:$M$15000,11)</f>
        <v>N/A</v>
      </c>
    </row>
    <row r="1985" spans="1:4">
      <c r="A1985" s="52">
        <f t="shared" si="82"/>
        <v>37529</v>
      </c>
      <c r="B1985" s="4">
        <v>37529</v>
      </c>
      <c r="C1985" s="12">
        <f t="shared" si="81"/>
        <v>9</v>
      </c>
      <c r="D1985" s="38" t="str">
        <f>VLOOKUP($B1985,data!$A$6:$M$15000,11)</f>
        <v>N/A</v>
      </c>
    </row>
    <row r="1986" spans="1:4">
      <c r="A1986" s="52">
        <f t="shared" si="82"/>
        <v>37530</v>
      </c>
      <c r="B1986" s="4">
        <v>37530</v>
      </c>
      <c r="C1986" s="12">
        <f t="shared" si="81"/>
        <v>10</v>
      </c>
      <c r="D1986" s="38" t="str">
        <f>VLOOKUP($B1986,data!$A$6:$M$15000,11)</f>
        <v>N/A</v>
      </c>
    </row>
    <row r="1987" spans="1:4">
      <c r="A1987" s="52">
        <f t="shared" si="82"/>
        <v>37531</v>
      </c>
      <c r="B1987" s="4">
        <v>37531</v>
      </c>
      <c r="C1987" s="12">
        <f t="shared" si="81"/>
        <v>10</v>
      </c>
      <c r="D1987" s="38" t="str">
        <f>VLOOKUP($B1987,data!$A$6:$M$15000,11)</f>
        <v>N/A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:W2187"/>
  <sheetViews>
    <sheetView workbookViewId="0">
      <selection activeCell="X9" sqref="X9"/>
    </sheetView>
  </sheetViews>
  <sheetFormatPr defaultColWidth="8.7109375" defaultRowHeight="11.25"/>
  <cols>
    <col min="1" max="1" width="9.28515625" style="2" customWidth="1"/>
    <col min="2" max="2" width="9.28515625" style="4" customWidth="1"/>
    <col min="3" max="3" width="11.85546875" style="11" bestFit="1" customWidth="1"/>
    <col min="4" max="21" width="8.7109375" style="11" customWidth="1"/>
    <col min="22" max="22" width="11.42578125" style="46" bestFit="1" customWidth="1"/>
    <col min="23" max="16384" width="8.7109375" style="11"/>
  </cols>
  <sheetData>
    <row r="3" spans="1:23">
      <c r="A3" s="10" t="s">
        <v>0</v>
      </c>
    </row>
    <row r="4" spans="1:23" ht="12" thickBot="1">
      <c r="A4" s="7" t="s">
        <v>1</v>
      </c>
      <c r="B4" s="8" t="s">
        <v>2</v>
      </c>
      <c r="C4" s="51" t="s">
        <v>27</v>
      </c>
      <c r="D4" s="51" t="s">
        <v>14</v>
      </c>
      <c r="E4" s="51" t="s">
        <v>28</v>
      </c>
      <c r="F4" s="51" t="s">
        <v>29</v>
      </c>
      <c r="H4" s="11" t="s">
        <v>26</v>
      </c>
      <c r="V4" s="64" t="s">
        <v>80</v>
      </c>
    </row>
    <row r="5" spans="1:23">
      <c r="A5" s="1">
        <v>35551</v>
      </c>
      <c r="B5" s="4">
        <v>35551</v>
      </c>
      <c r="C5" s="14">
        <f>VLOOKUP($B5,data!$A$6:$M$15000,12)</f>
        <v>2211000</v>
      </c>
      <c r="D5" s="11">
        <f>IF(B5&lt;&gt;"",MONTH(B5),0)</f>
        <v>5</v>
      </c>
      <c r="H5" s="15">
        <v>35551</v>
      </c>
      <c r="I5" s="16">
        <v>35582</v>
      </c>
      <c r="J5" s="16">
        <v>35612</v>
      </c>
      <c r="K5" s="16">
        <v>35643</v>
      </c>
      <c r="L5" s="16">
        <v>35674</v>
      </c>
      <c r="M5" s="16">
        <v>35704</v>
      </c>
      <c r="N5" s="16">
        <v>35735</v>
      </c>
      <c r="O5" s="17">
        <v>35765</v>
      </c>
      <c r="U5" s="45">
        <v>35551</v>
      </c>
      <c r="V5" s="46">
        <f>HLOOKUP(U5,$H$5:$S$9,2)</f>
        <v>2216129.0322580645</v>
      </c>
      <c r="W5" s="46">
        <f t="shared" ref="W5:W12" si="0">HLOOKUP($U5,$H$37:$S$41,2)</f>
        <v>2669000</v>
      </c>
    </row>
    <row r="6" spans="1:23">
      <c r="A6" s="1">
        <v>35552</v>
      </c>
      <c r="B6" s="4">
        <v>35552</v>
      </c>
      <c r="C6" s="14">
        <f>VLOOKUP($B6,data!$A$6:$M$15000,12)</f>
        <v>2149000</v>
      </c>
      <c r="D6" s="11">
        <f t="shared" ref="D6:D69" si="1">IF(B6&lt;&gt;"",MONTH(B6),0)</f>
        <v>5</v>
      </c>
      <c r="H6" s="18">
        <f>DAVERAGE(send97,3,H8:H9)</f>
        <v>2216129.0322580645</v>
      </c>
      <c r="I6" s="19">
        <f t="shared" ref="I6:O6" si="2">DAVERAGE(send97,3,I8:I9)</f>
        <v>2185300</v>
      </c>
      <c r="J6" s="19">
        <f t="shared" si="2"/>
        <v>2460935.4838709678</v>
      </c>
      <c r="K6" s="19">
        <f t="shared" si="2"/>
        <v>2513838.7096774192</v>
      </c>
      <c r="L6" s="19">
        <f t="shared" si="2"/>
        <v>2709566.6666666665</v>
      </c>
      <c r="M6" s="19">
        <f t="shared" si="2"/>
        <v>2319903.2258064514</v>
      </c>
      <c r="N6" s="19">
        <f t="shared" si="2"/>
        <v>2419633.3333333335</v>
      </c>
      <c r="O6" s="20">
        <f t="shared" si="2"/>
        <v>3118516.1290322579</v>
      </c>
      <c r="U6" s="45">
        <v>35582</v>
      </c>
      <c r="V6" s="46">
        <f t="shared" ref="V6:V12" si="3">HLOOKUP(U6,$H$5:$S$9,2)</f>
        <v>2185300</v>
      </c>
      <c r="W6" s="46">
        <f t="shared" si="0"/>
        <v>2602000</v>
      </c>
    </row>
    <row r="7" spans="1:23">
      <c r="A7" s="1">
        <v>35553</v>
      </c>
      <c r="B7" s="4">
        <v>35553</v>
      </c>
      <c r="C7" s="14">
        <f>VLOOKUP($B7,data!$A$6:$M$15000,12)</f>
        <v>1921000</v>
      </c>
      <c r="D7" s="11">
        <f t="shared" si="1"/>
        <v>5</v>
      </c>
      <c r="H7" s="21"/>
      <c r="I7" s="22"/>
      <c r="J7" s="22"/>
      <c r="K7" s="22"/>
      <c r="L7" s="22"/>
      <c r="M7" s="22"/>
      <c r="N7" s="22"/>
      <c r="O7" s="23"/>
      <c r="U7" s="45">
        <v>35612</v>
      </c>
      <c r="V7" s="46">
        <f t="shared" si="3"/>
        <v>2460935.4838709678</v>
      </c>
      <c r="W7" s="46">
        <f t="shared" si="0"/>
        <v>2968000</v>
      </c>
    </row>
    <row r="8" spans="1:23">
      <c r="A8" s="1">
        <v>35554</v>
      </c>
      <c r="B8" s="4">
        <v>35554</v>
      </c>
      <c r="C8" s="14">
        <f>VLOOKUP($B8,data!$A$6:$M$15000,12)</f>
        <v>1908000</v>
      </c>
      <c r="D8" s="11">
        <f t="shared" si="1"/>
        <v>5</v>
      </c>
      <c r="H8" s="21" t="s">
        <v>14</v>
      </c>
      <c r="I8" s="22" t="s">
        <v>14</v>
      </c>
      <c r="J8" s="22" t="s">
        <v>14</v>
      </c>
      <c r="K8" s="22" t="s">
        <v>14</v>
      </c>
      <c r="L8" s="22" t="s">
        <v>14</v>
      </c>
      <c r="M8" s="22" t="s">
        <v>14</v>
      </c>
      <c r="N8" s="22" t="s">
        <v>14</v>
      </c>
      <c r="O8" s="23" t="s">
        <v>14</v>
      </c>
      <c r="U8" s="45">
        <v>35643</v>
      </c>
      <c r="V8" s="46">
        <f t="shared" si="3"/>
        <v>2513838.7096774192</v>
      </c>
      <c r="W8" s="46">
        <f t="shared" si="0"/>
        <v>3183000</v>
      </c>
    </row>
    <row r="9" spans="1:23" ht="12" thickBot="1">
      <c r="A9" s="1">
        <v>35555</v>
      </c>
      <c r="B9" s="4">
        <v>35555</v>
      </c>
      <c r="C9" s="14">
        <f>VLOOKUP($B9,data!$A$6:$M$15000,12)</f>
        <v>2388000</v>
      </c>
      <c r="D9" s="11">
        <f t="shared" si="1"/>
        <v>5</v>
      </c>
      <c r="H9" s="24">
        <v>5</v>
      </c>
      <c r="I9" s="25">
        <v>6</v>
      </c>
      <c r="J9" s="25">
        <v>7</v>
      </c>
      <c r="K9" s="25">
        <v>8</v>
      </c>
      <c r="L9" s="25">
        <v>9</v>
      </c>
      <c r="M9" s="25">
        <v>10</v>
      </c>
      <c r="N9" s="25">
        <v>11</v>
      </c>
      <c r="O9" s="26">
        <v>12</v>
      </c>
      <c r="U9" s="45">
        <v>35674</v>
      </c>
      <c r="V9" s="46">
        <f t="shared" si="3"/>
        <v>2709566.6666666665</v>
      </c>
      <c r="W9" s="46">
        <f t="shared" si="0"/>
        <v>3329000</v>
      </c>
    </row>
    <row r="10" spans="1:23" ht="12" thickBot="1">
      <c r="A10" s="1">
        <v>35556</v>
      </c>
      <c r="B10" s="4">
        <v>35556</v>
      </c>
      <c r="C10" s="14">
        <f>VLOOKUP($B10,data!$A$6:$M$15000,12)</f>
        <v>2328000</v>
      </c>
      <c r="D10" s="11">
        <f t="shared" si="1"/>
        <v>5</v>
      </c>
      <c r="U10" s="45">
        <v>35704</v>
      </c>
      <c r="V10" s="46">
        <f t="shared" si="3"/>
        <v>2319903.2258064514</v>
      </c>
      <c r="W10" s="46">
        <f t="shared" si="0"/>
        <v>2755000</v>
      </c>
    </row>
    <row r="11" spans="1:23">
      <c r="A11" s="1">
        <v>35557</v>
      </c>
      <c r="B11" s="4">
        <v>35557</v>
      </c>
      <c r="C11" s="14">
        <f>VLOOKUP($B11,data!$A$6:$M$15000,12)</f>
        <v>2420000</v>
      </c>
      <c r="D11" s="11">
        <f t="shared" si="1"/>
        <v>5</v>
      </c>
      <c r="E11" s="14">
        <f>AVERAGE(C5:C11)</f>
        <v>2189285.7142857141</v>
      </c>
      <c r="H11" s="15">
        <v>35796</v>
      </c>
      <c r="I11" s="16">
        <v>35827</v>
      </c>
      <c r="J11" s="16">
        <v>35855</v>
      </c>
      <c r="K11" s="16">
        <v>35886</v>
      </c>
      <c r="L11" s="16">
        <v>35916</v>
      </c>
      <c r="M11" s="16">
        <v>35947</v>
      </c>
      <c r="N11" s="16">
        <v>35977</v>
      </c>
      <c r="O11" s="16">
        <v>36008</v>
      </c>
      <c r="P11" s="16">
        <v>36039</v>
      </c>
      <c r="Q11" s="16">
        <v>36069</v>
      </c>
      <c r="R11" s="16">
        <v>36100</v>
      </c>
      <c r="S11" s="17">
        <v>36130</v>
      </c>
      <c r="U11" s="45">
        <v>35735</v>
      </c>
      <c r="V11" s="46">
        <f t="shared" si="3"/>
        <v>2419633.3333333335</v>
      </c>
      <c r="W11" s="46">
        <f t="shared" si="0"/>
        <v>2873000</v>
      </c>
    </row>
    <row r="12" spans="1:23">
      <c r="A12" s="1">
        <v>35558</v>
      </c>
      <c r="B12" s="4">
        <v>35558</v>
      </c>
      <c r="C12" s="14">
        <f>VLOOKUP($B12,data!$A$6:$M$15000,12)</f>
        <v>2376000</v>
      </c>
      <c r="D12" s="11">
        <f t="shared" si="1"/>
        <v>5</v>
      </c>
      <c r="E12" s="14">
        <f t="shared" ref="E12:E75" si="4">AVERAGE(C6:C12)</f>
        <v>2212857.1428571427</v>
      </c>
      <c r="H12" s="18">
        <f>DAVERAGE(send98,3,H14:H15)</f>
        <v>2979709.6774193547</v>
      </c>
      <c r="I12" s="19">
        <f t="shared" ref="I12:S12" si="5">DAVERAGE(send98,3,I14:I15)</f>
        <v>3107285.7142857141</v>
      </c>
      <c r="J12" s="19">
        <f t="shared" si="5"/>
        <v>2722354.8387096776</v>
      </c>
      <c r="K12" s="19">
        <f t="shared" si="5"/>
        <v>2586866.6666666665</v>
      </c>
      <c r="L12" s="19" t="e">
        <f t="shared" si="5"/>
        <v>#DIV/0!</v>
      </c>
      <c r="M12" s="19" t="e">
        <f t="shared" si="5"/>
        <v>#DIV/0!</v>
      </c>
      <c r="N12" s="19" t="e">
        <f t="shared" si="5"/>
        <v>#DIV/0!</v>
      </c>
      <c r="O12" s="19">
        <f t="shared" si="5"/>
        <v>2905967.7419354836</v>
      </c>
      <c r="P12" s="19">
        <f t="shared" si="5"/>
        <v>2551133.3333333335</v>
      </c>
      <c r="Q12" s="19">
        <f t="shared" si="5"/>
        <v>2319483.8709677421</v>
      </c>
      <c r="R12" s="19">
        <f t="shared" si="5"/>
        <v>2501400</v>
      </c>
      <c r="S12" s="20">
        <f t="shared" si="5"/>
        <v>3137766.6666666665</v>
      </c>
      <c r="U12" s="45">
        <v>35765</v>
      </c>
      <c r="V12" s="46">
        <f t="shared" si="3"/>
        <v>3118516.1290322579</v>
      </c>
      <c r="W12" s="46">
        <f t="shared" si="0"/>
        <v>3837000</v>
      </c>
    </row>
    <row r="13" spans="1:23">
      <c r="A13" s="1">
        <v>35559</v>
      </c>
      <c r="B13" s="4">
        <v>35559</v>
      </c>
      <c r="C13" s="14">
        <f>VLOOKUP($B13,data!$A$6:$M$15000,12)</f>
        <v>2307000</v>
      </c>
      <c r="D13" s="11">
        <f t="shared" si="1"/>
        <v>5</v>
      </c>
      <c r="E13" s="14">
        <f t="shared" si="4"/>
        <v>2235428.5714285714</v>
      </c>
      <c r="H13" s="21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3"/>
      <c r="U13" s="45">
        <v>35796</v>
      </c>
      <c r="V13" s="46">
        <f>HLOOKUP(U13,$H$11:$S$15,2)</f>
        <v>2979709.6774193547</v>
      </c>
      <c r="W13" s="46">
        <f t="shared" ref="W13:W24" si="6">HLOOKUP($U13,$H$43:$S$47,2)</f>
        <v>3858000</v>
      </c>
    </row>
    <row r="14" spans="1:23">
      <c r="A14" s="1">
        <v>35560</v>
      </c>
      <c r="B14" s="4">
        <v>35560</v>
      </c>
      <c r="C14" s="14">
        <f>VLOOKUP($B14,data!$A$6:$M$15000,12)</f>
        <v>1981000</v>
      </c>
      <c r="D14" s="11">
        <f t="shared" si="1"/>
        <v>5</v>
      </c>
      <c r="E14" s="14">
        <f t="shared" si="4"/>
        <v>2244000</v>
      </c>
      <c r="H14" s="21" t="s">
        <v>14</v>
      </c>
      <c r="I14" s="22" t="s">
        <v>14</v>
      </c>
      <c r="J14" s="22" t="s">
        <v>14</v>
      </c>
      <c r="K14" s="22" t="s">
        <v>14</v>
      </c>
      <c r="L14" s="22" t="s">
        <v>14</v>
      </c>
      <c r="M14" s="22" t="s">
        <v>14</v>
      </c>
      <c r="N14" s="22" t="s">
        <v>14</v>
      </c>
      <c r="O14" s="22" t="s">
        <v>14</v>
      </c>
      <c r="P14" s="22" t="s">
        <v>14</v>
      </c>
      <c r="Q14" s="22" t="s">
        <v>14</v>
      </c>
      <c r="R14" s="22" t="s">
        <v>14</v>
      </c>
      <c r="S14" s="23" t="s">
        <v>14</v>
      </c>
      <c r="U14" s="45">
        <v>35827</v>
      </c>
      <c r="V14" s="46">
        <f t="shared" ref="V14:V24" si="7">HLOOKUP(U14,$H$11:$S$15,2)</f>
        <v>3107285.7142857141</v>
      </c>
      <c r="W14" s="46">
        <f t="shared" si="6"/>
        <v>3650000</v>
      </c>
    </row>
    <row r="15" spans="1:23" ht="12" thickBot="1">
      <c r="A15" s="1">
        <v>35561</v>
      </c>
      <c r="B15" s="4">
        <v>35561</v>
      </c>
      <c r="C15" s="14">
        <f>VLOOKUP($B15,data!$A$6:$M$15000,12)</f>
        <v>1872000</v>
      </c>
      <c r="D15" s="11">
        <f t="shared" si="1"/>
        <v>5</v>
      </c>
      <c r="E15" s="14">
        <f t="shared" si="4"/>
        <v>2238857.1428571427</v>
      </c>
      <c r="H15" s="24">
        <v>1</v>
      </c>
      <c r="I15" s="25">
        <v>2</v>
      </c>
      <c r="J15" s="25">
        <v>3</v>
      </c>
      <c r="K15" s="25">
        <v>4</v>
      </c>
      <c r="L15" s="25">
        <v>5</v>
      </c>
      <c r="M15" s="25">
        <v>6</v>
      </c>
      <c r="N15" s="25">
        <v>7</v>
      </c>
      <c r="O15" s="25">
        <v>8</v>
      </c>
      <c r="P15" s="25">
        <v>9</v>
      </c>
      <c r="Q15" s="25">
        <v>10</v>
      </c>
      <c r="R15" s="25">
        <v>11</v>
      </c>
      <c r="S15" s="26">
        <v>12</v>
      </c>
      <c r="U15" s="45">
        <v>35855</v>
      </c>
      <c r="V15" s="46">
        <f t="shared" si="7"/>
        <v>2722354.8387096776</v>
      </c>
      <c r="W15" s="46">
        <f t="shared" si="6"/>
        <v>3600000</v>
      </c>
    </row>
    <row r="16" spans="1:23" ht="12" thickBot="1">
      <c r="A16" s="1">
        <v>35562</v>
      </c>
      <c r="B16" s="4">
        <v>35562</v>
      </c>
      <c r="C16" s="14">
        <f>VLOOKUP($B16,data!$A$6:$M$15000,12)</f>
        <v>2221000</v>
      </c>
      <c r="D16" s="11">
        <f t="shared" si="1"/>
        <v>5</v>
      </c>
      <c r="E16" s="14">
        <f t="shared" si="4"/>
        <v>2215000</v>
      </c>
      <c r="U16" s="45">
        <v>35886</v>
      </c>
      <c r="V16" s="46">
        <f t="shared" si="7"/>
        <v>2586866.6666666665</v>
      </c>
      <c r="W16" s="46">
        <f t="shared" si="6"/>
        <v>3543000</v>
      </c>
    </row>
    <row r="17" spans="1:23">
      <c r="A17" s="1">
        <v>35563</v>
      </c>
      <c r="B17" s="4">
        <v>35563</v>
      </c>
      <c r="C17" s="14">
        <f>VLOOKUP($B17,data!$A$6:$M$15000,12)</f>
        <v>2305000</v>
      </c>
      <c r="D17" s="11">
        <f t="shared" si="1"/>
        <v>5</v>
      </c>
      <c r="E17" s="14">
        <f t="shared" si="4"/>
        <v>2211714.2857142859</v>
      </c>
      <c r="H17" s="15">
        <v>36161</v>
      </c>
      <c r="I17" s="16">
        <v>36192</v>
      </c>
      <c r="J17" s="16">
        <v>36220</v>
      </c>
      <c r="K17" s="16">
        <v>36251</v>
      </c>
      <c r="L17" s="16">
        <v>36281</v>
      </c>
      <c r="M17" s="16">
        <v>36312</v>
      </c>
      <c r="N17" s="16">
        <v>36342</v>
      </c>
      <c r="O17" s="16">
        <v>36373</v>
      </c>
      <c r="P17" s="16">
        <v>36404</v>
      </c>
      <c r="Q17" s="16">
        <v>36434</v>
      </c>
      <c r="R17" s="16">
        <v>36465</v>
      </c>
      <c r="S17" s="17">
        <v>36495</v>
      </c>
      <c r="U17" s="45">
        <v>35916</v>
      </c>
      <c r="V17" s="46" t="e">
        <f t="shared" si="7"/>
        <v>#DIV/0!</v>
      </c>
      <c r="W17" s="46">
        <f t="shared" si="6"/>
        <v>0</v>
      </c>
    </row>
    <row r="18" spans="1:23">
      <c r="A18" s="1">
        <v>35564</v>
      </c>
      <c r="B18" s="4">
        <v>35564</v>
      </c>
      <c r="C18" s="14">
        <f>VLOOKUP($B18,data!$A$6:$M$15000,12)</f>
        <v>2314000</v>
      </c>
      <c r="D18" s="11">
        <f t="shared" si="1"/>
        <v>5</v>
      </c>
      <c r="E18" s="14">
        <f t="shared" si="4"/>
        <v>2196571.4285714286</v>
      </c>
      <c r="H18" s="18">
        <f>DAVERAGE(send99,3,H20:H21)</f>
        <v>2987387.0967741935</v>
      </c>
      <c r="I18" s="19">
        <f t="shared" ref="I18:S18" si="8">DAVERAGE(send99,3,I20:I21)</f>
        <v>2933071.4285714286</v>
      </c>
      <c r="J18" s="19">
        <f t="shared" si="8"/>
        <v>2835258.064516129</v>
      </c>
      <c r="K18" s="19">
        <f t="shared" si="8"/>
        <v>2801266.6666666665</v>
      </c>
      <c r="L18" s="19">
        <f t="shared" si="8"/>
        <v>2214161.2903225808</v>
      </c>
      <c r="M18" s="19">
        <f t="shared" si="8"/>
        <v>2421600</v>
      </c>
      <c r="N18" s="19">
        <f t="shared" si="8"/>
        <v>2643096.7741935486</v>
      </c>
      <c r="O18" s="19">
        <f t="shared" si="8"/>
        <v>2706516.1290322579</v>
      </c>
      <c r="P18" s="19">
        <f t="shared" si="8"/>
        <v>2645233.3333333335</v>
      </c>
      <c r="Q18" s="19">
        <f t="shared" si="8"/>
        <v>2964096.7741935486</v>
      </c>
      <c r="R18" s="19">
        <f t="shared" si="8"/>
        <v>2738600</v>
      </c>
      <c r="S18" s="20">
        <f t="shared" si="8"/>
        <v>3114903.2258064514</v>
      </c>
      <c r="U18" s="45">
        <v>35947</v>
      </c>
      <c r="V18" s="46" t="e">
        <f t="shared" si="7"/>
        <v>#DIV/0!</v>
      </c>
      <c r="W18" s="46">
        <f t="shared" si="6"/>
        <v>0</v>
      </c>
    </row>
    <row r="19" spans="1:23">
      <c r="A19" s="1">
        <v>35565</v>
      </c>
      <c r="B19" s="4">
        <v>35565</v>
      </c>
      <c r="C19" s="14">
        <f>VLOOKUP($B19,data!$A$6:$M$15000,12)</f>
        <v>2428000</v>
      </c>
      <c r="D19" s="11">
        <f t="shared" si="1"/>
        <v>5</v>
      </c>
      <c r="E19" s="14">
        <f t="shared" si="4"/>
        <v>2204000</v>
      </c>
      <c r="H19" s="21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3"/>
      <c r="U19" s="45">
        <v>35977</v>
      </c>
      <c r="V19" s="46" t="e">
        <f t="shared" si="7"/>
        <v>#DIV/0!</v>
      </c>
      <c r="W19" s="46">
        <f t="shared" si="6"/>
        <v>0</v>
      </c>
    </row>
    <row r="20" spans="1:23">
      <c r="A20" s="1">
        <v>35566</v>
      </c>
      <c r="B20" s="4">
        <v>35566</v>
      </c>
      <c r="C20" s="14">
        <f>VLOOKUP($B20,data!$A$6:$M$15000,12)</f>
        <v>2428000</v>
      </c>
      <c r="D20" s="11">
        <f t="shared" si="1"/>
        <v>5</v>
      </c>
      <c r="E20" s="14">
        <f t="shared" si="4"/>
        <v>2221285.7142857141</v>
      </c>
      <c r="H20" s="21" t="s">
        <v>14</v>
      </c>
      <c r="I20" s="22" t="s">
        <v>14</v>
      </c>
      <c r="J20" s="22" t="s">
        <v>14</v>
      </c>
      <c r="K20" s="22" t="s">
        <v>14</v>
      </c>
      <c r="L20" s="22" t="s">
        <v>14</v>
      </c>
      <c r="M20" s="22" t="s">
        <v>14</v>
      </c>
      <c r="N20" s="22" t="s">
        <v>14</v>
      </c>
      <c r="O20" s="22" t="s">
        <v>14</v>
      </c>
      <c r="P20" s="22" t="s">
        <v>14</v>
      </c>
      <c r="Q20" s="22" t="s">
        <v>14</v>
      </c>
      <c r="R20" s="22" t="s">
        <v>14</v>
      </c>
      <c r="S20" s="23" t="s">
        <v>14</v>
      </c>
      <c r="U20" s="45">
        <v>36008</v>
      </c>
      <c r="V20" s="46">
        <f t="shared" si="7"/>
        <v>2905967.7419354836</v>
      </c>
      <c r="W20" s="46">
        <f t="shared" si="6"/>
        <v>3507000</v>
      </c>
    </row>
    <row r="21" spans="1:23" ht="12" thickBot="1">
      <c r="A21" s="1">
        <v>35567</v>
      </c>
      <c r="B21" s="4">
        <v>35567</v>
      </c>
      <c r="C21" s="14">
        <f>VLOOKUP($B21,data!$A$6:$M$15000,12)</f>
        <v>2114000</v>
      </c>
      <c r="D21" s="11">
        <f t="shared" si="1"/>
        <v>5</v>
      </c>
      <c r="E21" s="14">
        <f t="shared" si="4"/>
        <v>2240285.7142857141</v>
      </c>
      <c r="H21" s="24">
        <v>1</v>
      </c>
      <c r="I21" s="25">
        <v>2</v>
      </c>
      <c r="J21" s="25">
        <v>3</v>
      </c>
      <c r="K21" s="25">
        <v>4</v>
      </c>
      <c r="L21" s="25">
        <v>5</v>
      </c>
      <c r="M21" s="25">
        <v>6</v>
      </c>
      <c r="N21" s="25">
        <v>7</v>
      </c>
      <c r="O21" s="25">
        <v>8</v>
      </c>
      <c r="P21" s="25">
        <v>9</v>
      </c>
      <c r="Q21" s="25">
        <v>10</v>
      </c>
      <c r="R21" s="25">
        <v>11</v>
      </c>
      <c r="S21" s="26">
        <v>12</v>
      </c>
      <c r="U21" s="45">
        <v>36039</v>
      </c>
      <c r="V21" s="46">
        <f t="shared" si="7"/>
        <v>2551133.3333333335</v>
      </c>
      <c r="W21" s="46">
        <f t="shared" si="6"/>
        <v>3576000</v>
      </c>
    </row>
    <row r="22" spans="1:23" ht="12" thickBot="1">
      <c r="A22" s="1">
        <v>35568</v>
      </c>
      <c r="B22" s="4">
        <v>35568</v>
      </c>
      <c r="C22" s="14">
        <f>VLOOKUP($B22,data!$A$6:$M$15000,12)</f>
        <v>2009000</v>
      </c>
      <c r="D22" s="11">
        <f t="shared" si="1"/>
        <v>5</v>
      </c>
      <c r="E22" s="14">
        <f t="shared" si="4"/>
        <v>2259857.1428571427</v>
      </c>
      <c r="U22" s="45">
        <v>36069</v>
      </c>
      <c r="V22" s="46">
        <f t="shared" si="7"/>
        <v>2319483.8709677421</v>
      </c>
      <c r="W22" s="46">
        <f t="shared" si="6"/>
        <v>4628000</v>
      </c>
    </row>
    <row r="23" spans="1:23">
      <c r="A23" s="1">
        <v>35569</v>
      </c>
      <c r="B23" s="4">
        <v>35569</v>
      </c>
      <c r="C23" s="14">
        <f>VLOOKUP($B23,data!$A$6:$M$15000,12)</f>
        <v>2420000</v>
      </c>
      <c r="D23" s="11">
        <f t="shared" si="1"/>
        <v>5</v>
      </c>
      <c r="E23" s="14">
        <f t="shared" si="4"/>
        <v>2288285.7142857141</v>
      </c>
      <c r="H23" s="15">
        <v>36526</v>
      </c>
      <c r="I23" s="16">
        <v>36557</v>
      </c>
      <c r="J23" s="16">
        <v>36586</v>
      </c>
      <c r="K23" s="16">
        <v>36617</v>
      </c>
      <c r="L23" s="16">
        <v>36647</v>
      </c>
      <c r="M23" s="16">
        <v>36678</v>
      </c>
      <c r="N23" s="16">
        <v>36708</v>
      </c>
      <c r="O23" s="16">
        <v>36739</v>
      </c>
      <c r="P23" s="16">
        <v>36770</v>
      </c>
      <c r="Q23" s="16">
        <v>36800</v>
      </c>
      <c r="R23" s="16">
        <v>36831</v>
      </c>
      <c r="S23" s="17">
        <v>36861</v>
      </c>
      <c r="U23" s="45">
        <v>36100</v>
      </c>
      <c r="V23" s="46">
        <f t="shared" si="7"/>
        <v>2501400</v>
      </c>
      <c r="W23" s="46">
        <f t="shared" si="6"/>
        <v>3042000</v>
      </c>
    </row>
    <row r="24" spans="1:23">
      <c r="A24" s="1">
        <v>35570</v>
      </c>
      <c r="B24" s="4">
        <v>35570</v>
      </c>
      <c r="C24" s="14">
        <f>VLOOKUP($B24,data!$A$6:$M$15000,12)</f>
        <v>2373000</v>
      </c>
      <c r="D24" s="11">
        <f t="shared" si="1"/>
        <v>5</v>
      </c>
      <c r="E24" s="14">
        <f t="shared" si="4"/>
        <v>2298000</v>
      </c>
      <c r="H24" s="18">
        <f>DAVERAGE(send00,3,H26:H27)</f>
        <v>3123483.8709677421</v>
      </c>
      <c r="I24" s="19">
        <f t="shared" ref="I24:S24" si="9">DAVERAGE(send00,3,I26:I27)</f>
        <v>3069448.2758620689</v>
      </c>
      <c r="J24" s="19">
        <f t="shared" si="9"/>
        <v>2825354.8387096776</v>
      </c>
      <c r="K24" s="19">
        <f t="shared" si="9"/>
        <v>2422966.6666666665</v>
      </c>
      <c r="L24" s="19">
        <f t="shared" si="9"/>
        <v>2665677.4193548388</v>
      </c>
      <c r="M24" s="19">
        <f t="shared" si="9"/>
        <v>3097900</v>
      </c>
      <c r="N24" s="19">
        <f t="shared" si="9"/>
        <v>3320806.4516129033</v>
      </c>
      <c r="O24" s="19">
        <f t="shared" si="9"/>
        <v>3616161.2903225808</v>
      </c>
      <c r="P24" s="19">
        <f t="shared" si="9"/>
        <v>3191666.6666666665</v>
      </c>
      <c r="Q24" s="19">
        <f t="shared" si="9"/>
        <v>3104806.4516129033</v>
      </c>
      <c r="R24" s="19">
        <f t="shared" si="9"/>
        <v>3509000</v>
      </c>
      <c r="S24" s="20">
        <f t="shared" si="9"/>
        <v>3433677.4193548388</v>
      </c>
      <c r="U24" s="45">
        <v>36130</v>
      </c>
      <c r="V24" s="46">
        <f t="shared" si="7"/>
        <v>3137766.6666666665</v>
      </c>
      <c r="W24" s="46">
        <f t="shared" si="6"/>
        <v>4648000</v>
      </c>
    </row>
    <row r="25" spans="1:23">
      <c r="A25" s="1">
        <v>35571</v>
      </c>
      <c r="B25" s="4">
        <v>35571</v>
      </c>
      <c r="C25" s="14">
        <f>VLOOKUP($B25,data!$A$6:$M$15000,12)</f>
        <v>2204000</v>
      </c>
      <c r="D25" s="11">
        <f t="shared" si="1"/>
        <v>5</v>
      </c>
      <c r="E25" s="14">
        <f t="shared" si="4"/>
        <v>2282285.7142857141</v>
      </c>
      <c r="H25" s="21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3"/>
      <c r="U25" s="45">
        <v>36161</v>
      </c>
      <c r="V25" s="46">
        <f>HLOOKUP(U25,$H$17:$S$21,2)</f>
        <v>2987387.0967741935</v>
      </c>
      <c r="W25" s="46">
        <f t="shared" ref="W25:W36" si="10">HLOOKUP($U25,$H$49:$S$53,2)</f>
        <v>3964000</v>
      </c>
    </row>
    <row r="26" spans="1:23">
      <c r="A26" s="1">
        <v>35572</v>
      </c>
      <c r="B26" s="4">
        <v>35572</v>
      </c>
      <c r="C26" s="14">
        <f>VLOOKUP($B26,data!$A$6:$M$15000,12)</f>
        <v>2194000</v>
      </c>
      <c r="D26" s="11">
        <f t="shared" si="1"/>
        <v>5</v>
      </c>
      <c r="E26" s="14">
        <f t="shared" si="4"/>
        <v>2248857.1428571427</v>
      </c>
      <c r="H26" s="21" t="s">
        <v>14</v>
      </c>
      <c r="I26" s="22" t="s">
        <v>14</v>
      </c>
      <c r="J26" s="22" t="s">
        <v>14</v>
      </c>
      <c r="K26" s="22" t="s">
        <v>14</v>
      </c>
      <c r="L26" s="22" t="s">
        <v>14</v>
      </c>
      <c r="M26" s="22" t="s">
        <v>14</v>
      </c>
      <c r="N26" s="22" t="s">
        <v>14</v>
      </c>
      <c r="O26" s="22" t="s">
        <v>14</v>
      </c>
      <c r="P26" s="22" t="s">
        <v>14</v>
      </c>
      <c r="Q26" s="22" t="s">
        <v>14</v>
      </c>
      <c r="R26" s="22" t="s">
        <v>14</v>
      </c>
      <c r="S26" s="23" t="s">
        <v>14</v>
      </c>
      <c r="U26" s="45">
        <v>36192</v>
      </c>
      <c r="V26" s="46">
        <f t="shared" ref="V26:V36" si="11">HLOOKUP(U26,$H$17:$S$21,2)</f>
        <v>2933071.4285714286</v>
      </c>
      <c r="W26" s="46">
        <f t="shared" si="10"/>
        <v>4011000</v>
      </c>
    </row>
    <row r="27" spans="1:23" ht="12" thickBot="1">
      <c r="A27" s="1">
        <v>35573</v>
      </c>
      <c r="B27" s="4">
        <v>35573</v>
      </c>
      <c r="C27" s="14">
        <f>VLOOKUP($B27,data!$A$6:$M$15000,12)</f>
        <v>2034000</v>
      </c>
      <c r="D27" s="11">
        <f t="shared" si="1"/>
        <v>5</v>
      </c>
      <c r="E27" s="14">
        <f t="shared" si="4"/>
        <v>2192571.4285714286</v>
      </c>
      <c r="H27" s="24">
        <v>1</v>
      </c>
      <c r="I27" s="25">
        <v>2</v>
      </c>
      <c r="J27" s="25">
        <v>3</v>
      </c>
      <c r="K27" s="25">
        <v>4</v>
      </c>
      <c r="L27" s="25">
        <v>5</v>
      </c>
      <c r="M27" s="25">
        <v>6</v>
      </c>
      <c r="N27" s="25">
        <v>7</v>
      </c>
      <c r="O27" s="25">
        <v>8</v>
      </c>
      <c r="P27" s="25">
        <v>9</v>
      </c>
      <c r="Q27" s="25">
        <v>10</v>
      </c>
      <c r="R27" s="25">
        <v>11</v>
      </c>
      <c r="S27" s="26">
        <v>12</v>
      </c>
      <c r="U27" s="45">
        <v>36220</v>
      </c>
      <c r="V27" s="46">
        <f t="shared" si="11"/>
        <v>2835258.064516129</v>
      </c>
      <c r="W27" s="46">
        <f t="shared" si="10"/>
        <v>3609000</v>
      </c>
    </row>
    <row r="28" spans="1:23" ht="12" thickBot="1">
      <c r="A28" s="1">
        <v>35574</v>
      </c>
      <c r="B28" s="4">
        <v>35574</v>
      </c>
      <c r="C28" s="14">
        <f>VLOOKUP($B28,data!$A$6:$M$15000,12)</f>
        <v>1889000</v>
      </c>
      <c r="D28" s="11">
        <f t="shared" si="1"/>
        <v>5</v>
      </c>
      <c r="E28" s="14">
        <f t="shared" si="4"/>
        <v>2160428.5714285714</v>
      </c>
      <c r="U28" s="45">
        <v>36251</v>
      </c>
      <c r="V28" s="46">
        <f t="shared" si="11"/>
        <v>2801266.6666666665</v>
      </c>
      <c r="W28" s="46">
        <f t="shared" si="10"/>
        <v>3671000</v>
      </c>
    </row>
    <row r="29" spans="1:23">
      <c r="A29" s="1">
        <v>35575</v>
      </c>
      <c r="B29" s="4">
        <v>35575</v>
      </c>
      <c r="C29" s="14">
        <f>VLOOKUP($B29,data!$A$6:$M$15000,12)</f>
        <v>1597000</v>
      </c>
      <c r="D29" s="11">
        <f t="shared" si="1"/>
        <v>5</v>
      </c>
      <c r="E29" s="14">
        <f t="shared" si="4"/>
        <v>2101571.4285714286</v>
      </c>
      <c r="H29" s="15">
        <v>36892</v>
      </c>
      <c r="I29" s="16">
        <v>36923</v>
      </c>
      <c r="J29" s="16">
        <v>36951</v>
      </c>
      <c r="K29" s="16">
        <v>36982</v>
      </c>
      <c r="L29" s="16">
        <v>37012</v>
      </c>
      <c r="M29" s="16">
        <v>37043</v>
      </c>
      <c r="N29" s="16">
        <v>37073</v>
      </c>
      <c r="O29" s="16">
        <v>37104</v>
      </c>
      <c r="P29" s="16">
        <v>37135</v>
      </c>
      <c r="Q29" s="16">
        <v>37165</v>
      </c>
      <c r="R29" s="16">
        <v>37196</v>
      </c>
      <c r="S29" s="17">
        <v>37226</v>
      </c>
      <c r="U29" s="45">
        <v>36281</v>
      </c>
      <c r="V29" s="46">
        <f t="shared" si="11"/>
        <v>2214161.2903225808</v>
      </c>
      <c r="W29" s="46">
        <f t="shared" si="10"/>
        <v>2733000</v>
      </c>
    </row>
    <row r="30" spans="1:23">
      <c r="A30" s="1">
        <v>35576</v>
      </c>
      <c r="B30" s="4">
        <v>35576</v>
      </c>
      <c r="C30" s="14">
        <f>VLOOKUP($B30,data!$A$6:$M$15000,12)</f>
        <v>1805000</v>
      </c>
      <c r="D30" s="11">
        <f t="shared" si="1"/>
        <v>5</v>
      </c>
      <c r="E30" s="14">
        <f t="shared" si="4"/>
        <v>2013714.2857142857</v>
      </c>
      <c r="H30" s="18">
        <f>DAVERAGE(send01,3,H32:H33)</f>
        <v>4231161.2903225804</v>
      </c>
      <c r="I30" s="19">
        <f t="shared" ref="I30:S30" si="12">DAVERAGE(send01,3,I32:I33)</f>
        <v>4093750</v>
      </c>
      <c r="J30" s="19">
        <f t="shared" si="12"/>
        <v>3280838.7096774192</v>
      </c>
      <c r="K30" s="19">
        <f t="shared" si="12"/>
        <v>3248200</v>
      </c>
      <c r="L30" s="19" t="e">
        <f t="shared" si="12"/>
        <v>#DIV/0!</v>
      </c>
      <c r="M30" s="19" t="e">
        <f t="shared" si="12"/>
        <v>#DIV/0!</v>
      </c>
      <c r="N30" s="19" t="e">
        <f t="shared" si="12"/>
        <v>#DIV/0!</v>
      </c>
      <c r="O30" s="19" t="e">
        <f t="shared" si="12"/>
        <v>#DIV/0!</v>
      </c>
      <c r="P30" s="19" t="e">
        <f t="shared" si="12"/>
        <v>#DIV/0!</v>
      </c>
      <c r="Q30" s="19" t="e">
        <f t="shared" si="12"/>
        <v>#DIV/0!</v>
      </c>
      <c r="R30" s="19" t="e">
        <f t="shared" si="12"/>
        <v>#DIV/0!</v>
      </c>
      <c r="S30" s="20" t="e">
        <f t="shared" si="12"/>
        <v>#DIV/0!</v>
      </c>
      <c r="U30" s="45">
        <v>36312</v>
      </c>
      <c r="V30" s="46">
        <f t="shared" si="11"/>
        <v>2421600</v>
      </c>
      <c r="W30" s="46">
        <f t="shared" si="10"/>
        <v>3102000</v>
      </c>
    </row>
    <row r="31" spans="1:23">
      <c r="A31" s="1">
        <v>35577</v>
      </c>
      <c r="B31" s="4">
        <v>35577</v>
      </c>
      <c r="C31" s="14">
        <f>VLOOKUP($B31,data!$A$6:$M$15000,12)</f>
        <v>2490000</v>
      </c>
      <c r="D31" s="11">
        <f t="shared" si="1"/>
        <v>5</v>
      </c>
      <c r="E31" s="14">
        <f t="shared" si="4"/>
        <v>2030428.5714285714</v>
      </c>
      <c r="H31" s="21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3"/>
      <c r="U31" s="45">
        <v>36342</v>
      </c>
      <c r="V31" s="46">
        <f t="shared" si="11"/>
        <v>2643096.7741935486</v>
      </c>
      <c r="W31" s="46">
        <f t="shared" si="10"/>
        <v>3456000</v>
      </c>
    </row>
    <row r="32" spans="1:23">
      <c r="A32" s="1">
        <v>35578</v>
      </c>
      <c r="B32" s="4">
        <v>35578</v>
      </c>
      <c r="C32" s="14">
        <f>VLOOKUP($B32,data!$A$6:$M$15000,12)</f>
        <v>2668000</v>
      </c>
      <c r="D32" s="11">
        <f t="shared" si="1"/>
        <v>5</v>
      </c>
      <c r="E32" s="14">
        <f t="shared" si="4"/>
        <v>2096714.2857142857</v>
      </c>
      <c r="H32" s="21" t="s">
        <v>14</v>
      </c>
      <c r="I32" s="22" t="s">
        <v>14</v>
      </c>
      <c r="J32" s="22" t="s">
        <v>14</v>
      </c>
      <c r="K32" s="22" t="s">
        <v>14</v>
      </c>
      <c r="L32" s="22" t="s">
        <v>14</v>
      </c>
      <c r="M32" s="22" t="s">
        <v>14</v>
      </c>
      <c r="N32" s="22" t="s">
        <v>14</v>
      </c>
      <c r="O32" s="22" t="s">
        <v>14</v>
      </c>
      <c r="P32" s="22" t="s">
        <v>14</v>
      </c>
      <c r="Q32" s="22" t="s">
        <v>14</v>
      </c>
      <c r="R32" s="22" t="s">
        <v>14</v>
      </c>
      <c r="S32" s="23" t="s">
        <v>14</v>
      </c>
      <c r="U32" s="45">
        <v>36373</v>
      </c>
      <c r="V32" s="46">
        <f t="shared" si="11"/>
        <v>2706516.1290322579</v>
      </c>
      <c r="W32" s="46">
        <f t="shared" si="10"/>
        <v>3691000</v>
      </c>
    </row>
    <row r="33" spans="1:23" ht="12" thickBot="1">
      <c r="A33" s="1">
        <v>35579</v>
      </c>
      <c r="B33" s="4">
        <v>35579</v>
      </c>
      <c r="C33" s="14">
        <f>VLOOKUP($B33,data!$A$6:$M$15000,12)</f>
        <v>2669000</v>
      </c>
      <c r="D33" s="11">
        <f t="shared" si="1"/>
        <v>5</v>
      </c>
      <c r="E33" s="14">
        <f t="shared" si="4"/>
        <v>2164571.4285714286</v>
      </c>
      <c r="H33" s="24">
        <v>1</v>
      </c>
      <c r="I33" s="25">
        <v>2</v>
      </c>
      <c r="J33" s="25">
        <v>3</v>
      </c>
      <c r="K33" s="25">
        <v>4</v>
      </c>
      <c r="L33" s="25">
        <v>5</v>
      </c>
      <c r="M33" s="25">
        <v>6</v>
      </c>
      <c r="N33" s="25">
        <v>7</v>
      </c>
      <c r="O33" s="25">
        <v>8</v>
      </c>
      <c r="P33" s="25">
        <v>9</v>
      </c>
      <c r="Q33" s="25">
        <v>10</v>
      </c>
      <c r="R33" s="25">
        <v>11</v>
      </c>
      <c r="S33" s="26">
        <v>12</v>
      </c>
      <c r="U33" s="45">
        <v>36404</v>
      </c>
      <c r="V33" s="46">
        <f t="shared" si="11"/>
        <v>2645233.3333333335</v>
      </c>
      <c r="W33" s="46">
        <f t="shared" si="10"/>
        <v>3168000</v>
      </c>
    </row>
    <row r="34" spans="1:23">
      <c r="A34" s="1">
        <v>35580</v>
      </c>
      <c r="B34" s="4">
        <v>35580</v>
      </c>
      <c r="C34" s="14">
        <f>VLOOKUP($B34,data!$A$6:$M$15000,12)</f>
        <v>2490000</v>
      </c>
      <c r="D34" s="11">
        <f t="shared" si="1"/>
        <v>5</v>
      </c>
      <c r="E34" s="14">
        <f t="shared" si="4"/>
        <v>2229714.2857142859</v>
      </c>
      <c r="F34" s="14">
        <f>AVERAGE(C5:C34)</f>
        <v>2217100</v>
      </c>
      <c r="U34" s="45">
        <v>36434</v>
      </c>
      <c r="V34" s="46">
        <f t="shared" si="11"/>
        <v>2964096.7741935486</v>
      </c>
      <c r="W34" s="46">
        <f t="shared" si="10"/>
        <v>3387000</v>
      </c>
    </row>
    <row r="35" spans="1:23">
      <c r="A35" s="1">
        <v>35581</v>
      </c>
      <c r="B35" s="4">
        <v>35581</v>
      </c>
      <c r="C35" s="14">
        <f>VLOOKUP($B35,data!$A$6:$M$15000,12)</f>
        <v>2187000</v>
      </c>
      <c r="D35" s="11">
        <f t="shared" si="1"/>
        <v>5</v>
      </c>
      <c r="E35" s="14">
        <f t="shared" si="4"/>
        <v>2272285.7142857141</v>
      </c>
      <c r="F35" s="14">
        <f t="shared" ref="F35:F98" si="13">AVERAGE(C6:C35)</f>
        <v>2216300</v>
      </c>
      <c r="U35" s="45">
        <v>36465</v>
      </c>
      <c r="V35" s="46">
        <f t="shared" si="11"/>
        <v>2738600</v>
      </c>
      <c r="W35" s="46">
        <f t="shared" si="10"/>
        <v>3360000</v>
      </c>
    </row>
    <row r="36" spans="1:23" ht="12" thickBot="1">
      <c r="A36" s="1">
        <v>35582</v>
      </c>
      <c r="B36" s="4">
        <v>35582</v>
      </c>
      <c r="C36" s="14">
        <f>VLOOKUP($B36,data!$A$6:$M$15000,12)</f>
        <v>2108000</v>
      </c>
      <c r="D36" s="11">
        <f t="shared" si="1"/>
        <v>6</v>
      </c>
      <c r="E36" s="14">
        <f t="shared" si="4"/>
        <v>2345285.7142857141</v>
      </c>
      <c r="F36" s="14">
        <f t="shared" si="13"/>
        <v>2214933.3333333335</v>
      </c>
      <c r="H36" s="11" t="s">
        <v>81</v>
      </c>
      <c r="U36" s="45">
        <v>36495</v>
      </c>
      <c r="V36" s="46">
        <f t="shared" si="11"/>
        <v>3114903.2258064514</v>
      </c>
      <c r="W36" s="46">
        <f t="shared" si="10"/>
        <v>3813000</v>
      </c>
    </row>
    <row r="37" spans="1:23">
      <c r="A37" s="1">
        <v>35583</v>
      </c>
      <c r="B37" s="4">
        <v>35583</v>
      </c>
      <c r="C37" s="14">
        <f>VLOOKUP($B37,data!$A$6:$M$15000,12)</f>
        <v>2409000</v>
      </c>
      <c r="D37" s="11">
        <f t="shared" si="1"/>
        <v>6</v>
      </c>
      <c r="E37" s="14">
        <f t="shared" si="4"/>
        <v>2431571.4285714286</v>
      </c>
      <c r="F37" s="14">
        <f t="shared" si="13"/>
        <v>2231200</v>
      </c>
      <c r="H37" s="103">
        <v>35551</v>
      </c>
      <c r="I37" s="104">
        <v>35582</v>
      </c>
      <c r="J37" s="104">
        <v>35612</v>
      </c>
      <c r="K37" s="104">
        <v>35643</v>
      </c>
      <c r="L37" s="104">
        <v>35674</v>
      </c>
      <c r="M37" s="104">
        <v>35704</v>
      </c>
      <c r="N37" s="104">
        <v>35735</v>
      </c>
      <c r="O37" s="105">
        <v>35765</v>
      </c>
      <c r="P37" s="116"/>
      <c r="Q37" s="116"/>
      <c r="R37" s="116"/>
      <c r="S37" s="116"/>
      <c r="U37" s="45">
        <v>36526</v>
      </c>
      <c r="V37" s="46">
        <f>HLOOKUP(U37,$H$23:$S$27,2)</f>
        <v>3123483.8709677421</v>
      </c>
      <c r="W37" s="46">
        <f>HLOOKUP($U37,$H$55:$S$59,2)</f>
        <v>3783000</v>
      </c>
    </row>
    <row r="38" spans="1:23">
      <c r="A38" s="1">
        <v>35584</v>
      </c>
      <c r="B38" s="4">
        <v>35584</v>
      </c>
      <c r="C38" s="14">
        <f>VLOOKUP($B38,data!$A$6:$M$15000,12)</f>
        <v>2353000</v>
      </c>
      <c r="D38" s="11">
        <f t="shared" si="1"/>
        <v>6</v>
      </c>
      <c r="E38" s="14">
        <f t="shared" si="4"/>
        <v>2412000</v>
      </c>
      <c r="F38" s="14">
        <f t="shared" si="13"/>
        <v>2246033.3333333335</v>
      </c>
      <c r="H38" s="143">
        <f t="shared" ref="H38:O38" si="14">DMAX(send97,3,H40:H41)</f>
        <v>2669000</v>
      </c>
      <c r="I38" s="144">
        <f t="shared" si="14"/>
        <v>2602000</v>
      </c>
      <c r="J38" s="144">
        <f t="shared" si="14"/>
        <v>2968000</v>
      </c>
      <c r="K38" s="144">
        <f t="shared" si="14"/>
        <v>3183000</v>
      </c>
      <c r="L38" s="144">
        <f t="shared" si="14"/>
        <v>3329000</v>
      </c>
      <c r="M38" s="144">
        <f t="shared" si="14"/>
        <v>2755000</v>
      </c>
      <c r="N38" s="144">
        <f t="shared" si="14"/>
        <v>2873000</v>
      </c>
      <c r="O38" s="145">
        <f t="shared" si="14"/>
        <v>3837000</v>
      </c>
      <c r="P38" s="116"/>
      <c r="Q38" s="116"/>
      <c r="R38" s="116"/>
      <c r="S38" s="116"/>
      <c r="U38" s="45">
        <v>36557</v>
      </c>
      <c r="V38" s="46">
        <f t="shared" ref="V38:V48" si="15">HLOOKUP(U38,$H$23:$S$27,2)</f>
        <v>3069448.2758620689</v>
      </c>
      <c r="W38" s="46">
        <f t="shared" ref="W38:W48" si="16">HLOOKUP($U38,$H$55:$S$59,2)</f>
        <v>3904000</v>
      </c>
    </row>
    <row r="39" spans="1:23">
      <c r="A39" s="1">
        <v>35585</v>
      </c>
      <c r="B39" s="4">
        <v>35585</v>
      </c>
      <c r="C39" s="14">
        <f>VLOOKUP($B39,data!$A$6:$M$15000,12)</f>
        <v>2479000</v>
      </c>
      <c r="D39" s="11">
        <f t="shared" si="1"/>
        <v>6</v>
      </c>
      <c r="E39" s="14">
        <f t="shared" si="4"/>
        <v>2385000</v>
      </c>
      <c r="F39" s="14">
        <f t="shared" si="13"/>
        <v>2249066.6666666665</v>
      </c>
      <c r="H39" s="109"/>
      <c r="I39" s="110"/>
      <c r="J39" s="110"/>
      <c r="K39" s="110"/>
      <c r="L39" s="110"/>
      <c r="M39" s="110"/>
      <c r="N39" s="110"/>
      <c r="O39" s="111"/>
      <c r="P39" s="116"/>
      <c r="Q39" s="116"/>
      <c r="R39" s="116"/>
      <c r="S39" s="116"/>
      <c r="U39" s="45">
        <v>36586</v>
      </c>
      <c r="V39" s="46">
        <f t="shared" si="15"/>
        <v>2825354.8387096776</v>
      </c>
      <c r="W39" s="46">
        <f t="shared" si="16"/>
        <v>3871000</v>
      </c>
    </row>
    <row r="40" spans="1:23">
      <c r="A40" s="1">
        <v>35586</v>
      </c>
      <c r="B40" s="4">
        <v>35586</v>
      </c>
      <c r="C40" s="14">
        <f>VLOOKUP($B40,data!$A$6:$M$15000,12)</f>
        <v>2101000</v>
      </c>
      <c r="D40" s="11">
        <f t="shared" si="1"/>
        <v>6</v>
      </c>
      <c r="E40" s="14">
        <f t="shared" si="4"/>
        <v>2303857.1428571427</v>
      </c>
      <c r="F40" s="14">
        <f t="shared" si="13"/>
        <v>2241500</v>
      </c>
      <c r="H40" s="109" t="s">
        <v>14</v>
      </c>
      <c r="I40" s="110" t="s">
        <v>14</v>
      </c>
      <c r="J40" s="110" t="s">
        <v>14</v>
      </c>
      <c r="K40" s="110" t="s">
        <v>14</v>
      </c>
      <c r="L40" s="110" t="s">
        <v>14</v>
      </c>
      <c r="M40" s="110" t="s">
        <v>14</v>
      </c>
      <c r="N40" s="110" t="s">
        <v>14</v>
      </c>
      <c r="O40" s="111" t="s">
        <v>14</v>
      </c>
      <c r="P40" s="116"/>
      <c r="Q40" s="116"/>
      <c r="R40" s="116"/>
      <c r="S40" s="116"/>
      <c r="U40" s="45">
        <v>36617</v>
      </c>
      <c r="V40" s="46">
        <f t="shared" si="15"/>
        <v>2422966.6666666665</v>
      </c>
      <c r="W40" s="46">
        <f t="shared" si="16"/>
        <v>2976000</v>
      </c>
    </row>
    <row r="41" spans="1:23" ht="12" thickBot="1">
      <c r="A41" s="1">
        <v>35587</v>
      </c>
      <c r="B41" s="4">
        <v>35587</v>
      </c>
      <c r="C41" s="14">
        <f>VLOOKUP($B41,data!$A$6:$M$15000,12)</f>
        <v>2098000</v>
      </c>
      <c r="D41" s="11">
        <f t="shared" si="1"/>
        <v>6</v>
      </c>
      <c r="E41" s="14">
        <f t="shared" si="4"/>
        <v>2247857.1428571427</v>
      </c>
      <c r="F41" s="14">
        <f t="shared" si="13"/>
        <v>2230766.6666666665</v>
      </c>
      <c r="H41" s="112">
        <v>5</v>
      </c>
      <c r="I41" s="113">
        <v>6</v>
      </c>
      <c r="J41" s="113">
        <v>7</v>
      </c>
      <c r="K41" s="113">
        <v>8</v>
      </c>
      <c r="L41" s="113">
        <v>9</v>
      </c>
      <c r="M41" s="113">
        <v>10</v>
      </c>
      <c r="N41" s="113">
        <v>11</v>
      </c>
      <c r="O41" s="114">
        <v>12</v>
      </c>
      <c r="P41" s="116"/>
      <c r="Q41" s="116"/>
      <c r="R41" s="116"/>
      <c r="S41" s="116"/>
      <c r="U41" s="45">
        <v>36647</v>
      </c>
      <c r="V41" s="46">
        <f t="shared" si="15"/>
        <v>2665677.4193548388</v>
      </c>
      <c r="W41" s="46">
        <f t="shared" si="16"/>
        <v>3250000</v>
      </c>
    </row>
    <row r="42" spans="1:23" ht="12" thickBot="1">
      <c r="A42" s="1">
        <v>35588</v>
      </c>
      <c r="B42" s="4">
        <v>35588</v>
      </c>
      <c r="C42" s="14">
        <f>VLOOKUP($B42,data!$A$6:$M$15000,12)</f>
        <v>2022000</v>
      </c>
      <c r="D42" s="11">
        <f t="shared" si="1"/>
        <v>6</v>
      </c>
      <c r="E42" s="14">
        <f t="shared" si="4"/>
        <v>2224285.7142857141</v>
      </c>
      <c r="F42" s="14">
        <f t="shared" si="13"/>
        <v>2218966.6666666665</v>
      </c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U42" s="45">
        <v>36678</v>
      </c>
      <c r="V42" s="46">
        <f t="shared" si="15"/>
        <v>3097900</v>
      </c>
      <c r="W42" s="46">
        <f t="shared" si="16"/>
        <v>3760000</v>
      </c>
    </row>
    <row r="43" spans="1:23">
      <c r="A43" s="1">
        <v>35589</v>
      </c>
      <c r="B43" s="4">
        <v>35589</v>
      </c>
      <c r="C43" s="14">
        <f>VLOOKUP($B43,data!$A$6:$M$15000,12)</f>
        <v>2004000</v>
      </c>
      <c r="D43" s="11">
        <f t="shared" si="1"/>
        <v>6</v>
      </c>
      <c r="E43" s="14">
        <f t="shared" si="4"/>
        <v>2209428.5714285714</v>
      </c>
      <c r="F43" s="14">
        <f t="shared" si="13"/>
        <v>2208866.6666666665</v>
      </c>
      <c r="H43" s="103">
        <v>35796</v>
      </c>
      <c r="I43" s="104">
        <v>35827</v>
      </c>
      <c r="J43" s="104">
        <v>35855</v>
      </c>
      <c r="K43" s="104">
        <v>35886</v>
      </c>
      <c r="L43" s="104">
        <v>35916</v>
      </c>
      <c r="M43" s="104">
        <v>35947</v>
      </c>
      <c r="N43" s="104">
        <v>35977</v>
      </c>
      <c r="O43" s="104">
        <v>36008</v>
      </c>
      <c r="P43" s="104">
        <v>36039</v>
      </c>
      <c r="Q43" s="104">
        <v>36069</v>
      </c>
      <c r="R43" s="104">
        <v>36100</v>
      </c>
      <c r="S43" s="105">
        <v>36130</v>
      </c>
      <c r="U43" s="45">
        <v>36708</v>
      </c>
      <c r="V43" s="46">
        <f t="shared" si="15"/>
        <v>3320806.4516129033</v>
      </c>
      <c r="W43" s="46">
        <f t="shared" si="16"/>
        <v>3919000</v>
      </c>
    </row>
    <row r="44" spans="1:23">
      <c r="A44" s="1">
        <v>35590</v>
      </c>
      <c r="B44" s="4">
        <v>35590</v>
      </c>
      <c r="C44" s="14">
        <f>VLOOKUP($B44,data!$A$6:$M$15000,12)</f>
        <v>2270000</v>
      </c>
      <c r="D44" s="11">
        <f t="shared" si="1"/>
        <v>6</v>
      </c>
      <c r="E44" s="14">
        <f t="shared" si="4"/>
        <v>2189571.4285714286</v>
      </c>
      <c r="F44" s="14">
        <f t="shared" si="13"/>
        <v>2218500</v>
      </c>
      <c r="H44" s="143">
        <f t="shared" ref="H44:S44" si="17">DMAX(send98,3,H46:H47)</f>
        <v>3858000</v>
      </c>
      <c r="I44" s="144">
        <f t="shared" si="17"/>
        <v>3650000</v>
      </c>
      <c r="J44" s="144">
        <f t="shared" si="17"/>
        <v>3600000</v>
      </c>
      <c r="K44" s="144">
        <f t="shared" si="17"/>
        <v>3543000</v>
      </c>
      <c r="L44" s="144">
        <f t="shared" si="17"/>
        <v>0</v>
      </c>
      <c r="M44" s="144">
        <f t="shared" si="17"/>
        <v>0</v>
      </c>
      <c r="N44" s="144">
        <f t="shared" si="17"/>
        <v>0</v>
      </c>
      <c r="O44" s="144">
        <f t="shared" si="17"/>
        <v>3507000</v>
      </c>
      <c r="P44" s="144">
        <f t="shared" si="17"/>
        <v>3576000</v>
      </c>
      <c r="Q44" s="144">
        <f t="shared" si="17"/>
        <v>4628000</v>
      </c>
      <c r="R44" s="144">
        <f t="shared" si="17"/>
        <v>3042000</v>
      </c>
      <c r="S44" s="145">
        <f t="shared" si="17"/>
        <v>4648000</v>
      </c>
      <c r="U44" s="45">
        <v>36739</v>
      </c>
      <c r="V44" s="46">
        <f t="shared" si="15"/>
        <v>3616161.2903225808</v>
      </c>
      <c r="W44" s="46">
        <f t="shared" si="16"/>
        <v>4016000</v>
      </c>
    </row>
    <row r="45" spans="1:23">
      <c r="A45" s="1">
        <v>35591</v>
      </c>
      <c r="B45" s="4">
        <v>35591</v>
      </c>
      <c r="C45" s="14">
        <f>VLOOKUP($B45,data!$A$6:$M$15000,12)</f>
        <v>2237000</v>
      </c>
      <c r="D45" s="11">
        <f t="shared" si="1"/>
        <v>6</v>
      </c>
      <c r="E45" s="14">
        <f t="shared" si="4"/>
        <v>2173000</v>
      </c>
      <c r="F45" s="14">
        <f t="shared" si="13"/>
        <v>2230666.6666666665</v>
      </c>
      <c r="H45" s="109"/>
      <c r="I45" s="110"/>
      <c r="J45" s="110"/>
      <c r="K45" s="110"/>
      <c r="L45" s="110"/>
      <c r="M45" s="110"/>
      <c r="N45" s="110"/>
      <c r="O45" s="110"/>
      <c r="P45" s="110"/>
      <c r="Q45" s="110"/>
      <c r="R45" s="110"/>
      <c r="S45" s="111"/>
      <c r="U45" s="45">
        <v>36770</v>
      </c>
      <c r="V45" s="46">
        <f t="shared" si="15"/>
        <v>3191666.6666666665</v>
      </c>
      <c r="W45" s="46">
        <f t="shared" si="16"/>
        <v>3847000</v>
      </c>
    </row>
    <row r="46" spans="1:23">
      <c r="A46" s="1">
        <v>35592</v>
      </c>
      <c r="B46" s="4">
        <v>35592</v>
      </c>
      <c r="C46" s="14">
        <f>VLOOKUP($B46,data!$A$6:$M$15000,12)</f>
        <v>2194000</v>
      </c>
      <c r="D46" s="11">
        <f t="shared" si="1"/>
        <v>6</v>
      </c>
      <c r="E46" s="14">
        <f t="shared" si="4"/>
        <v>2132285.7142857141</v>
      </c>
      <c r="F46" s="14">
        <f t="shared" si="13"/>
        <v>2229766.6666666665</v>
      </c>
      <c r="H46" s="109" t="s">
        <v>14</v>
      </c>
      <c r="I46" s="110" t="s">
        <v>14</v>
      </c>
      <c r="J46" s="110" t="s">
        <v>14</v>
      </c>
      <c r="K46" s="110" t="s">
        <v>14</v>
      </c>
      <c r="L46" s="110" t="s">
        <v>14</v>
      </c>
      <c r="M46" s="110" t="s">
        <v>14</v>
      </c>
      <c r="N46" s="110" t="s">
        <v>14</v>
      </c>
      <c r="O46" s="110" t="s">
        <v>14</v>
      </c>
      <c r="P46" s="110" t="s">
        <v>14</v>
      </c>
      <c r="Q46" s="110" t="s">
        <v>14</v>
      </c>
      <c r="R46" s="110" t="s">
        <v>14</v>
      </c>
      <c r="S46" s="111" t="s">
        <v>14</v>
      </c>
      <c r="U46" s="45">
        <v>36800</v>
      </c>
      <c r="V46" s="46">
        <f t="shared" si="15"/>
        <v>3104806.4516129033</v>
      </c>
      <c r="W46" s="46">
        <f t="shared" si="16"/>
        <v>3459000</v>
      </c>
    </row>
    <row r="47" spans="1:23" ht="12" thickBot="1">
      <c r="A47" s="1">
        <v>35593</v>
      </c>
      <c r="B47" s="4">
        <v>35593</v>
      </c>
      <c r="C47" s="14">
        <f>VLOOKUP($B47,data!$A$6:$M$15000,12)</f>
        <v>2133000</v>
      </c>
      <c r="D47" s="11">
        <f t="shared" si="1"/>
        <v>6</v>
      </c>
      <c r="E47" s="14">
        <f t="shared" si="4"/>
        <v>2136857.1428571427</v>
      </c>
      <c r="F47" s="14">
        <f t="shared" si="13"/>
        <v>2224033.3333333335</v>
      </c>
      <c r="H47" s="112">
        <v>1</v>
      </c>
      <c r="I47" s="113">
        <v>2</v>
      </c>
      <c r="J47" s="113">
        <v>3</v>
      </c>
      <c r="K47" s="113">
        <v>4</v>
      </c>
      <c r="L47" s="113">
        <v>5</v>
      </c>
      <c r="M47" s="113">
        <v>6</v>
      </c>
      <c r="N47" s="113">
        <v>7</v>
      </c>
      <c r="O47" s="113">
        <v>8</v>
      </c>
      <c r="P47" s="113">
        <v>9</v>
      </c>
      <c r="Q47" s="113">
        <v>10</v>
      </c>
      <c r="R47" s="113">
        <v>11</v>
      </c>
      <c r="S47" s="114">
        <v>12</v>
      </c>
      <c r="U47" s="45">
        <v>36831</v>
      </c>
      <c r="V47" s="46">
        <f t="shared" si="15"/>
        <v>3509000</v>
      </c>
      <c r="W47" s="46">
        <f t="shared" si="16"/>
        <v>4552000</v>
      </c>
    </row>
    <row r="48" spans="1:23" ht="12" thickBot="1">
      <c r="A48" s="1">
        <v>35594</v>
      </c>
      <c r="B48" s="4">
        <v>35594</v>
      </c>
      <c r="C48" s="14">
        <f>VLOOKUP($B48,data!$A$6:$M$15000,12)</f>
        <v>2090000</v>
      </c>
      <c r="D48" s="11">
        <f t="shared" si="1"/>
        <v>6</v>
      </c>
      <c r="E48" s="14">
        <f t="shared" si="4"/>
        <v>2135714.2857142859</v>
      </c>
      <c r="F48" s="14">
        <f t="shared" si="13"/>
        <v>2216566.6666666665</v>
      </c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U48" s="45">
        <v>36861</v>
      </c>
      <c r="V48" s="46">
        <f t="shared" si="15"/>
        <v>3433677.4193548388</v>
      </c>
      <c r="W48" s="46">
        <f t="shared" si="16"/>
        <v>4014000</v>
      </c>
    </row>
    <row r="49" spans="1:23">
      <c r="A49" s="1">
        <v>35595</v>
      </c>
      <c r="B49" s="4">
        <v>35595</v>
      </c>
      <c r="C49" s="14">
        <f>VLOOKUP($B49,data!$A$6:$M$15000,12)</f>
        <v>2053000</v>
      </c>
      <c r="D49" s="11">
        <f t="shared" si="1"/>
        <v>6</v>
      </c>
      <c r="E49" s="14">
        <f t="shared" si="4"/>
        <v>2140142.8571428573</v>
      </c>
      <c r="F49" s="14">
        <f t="shared" si="13"/>
        <v>2204066.6666666665</v>
      </c>
      <c r="H49" s="103">
        <v>36161</v>
      </c>
      <c r="I49" s="104">
        <v>36192</v>
      </c>
      <c r="J49" s="104">
        <v>36220</v>
      </c>
      <c r="K49" s="104">
        <v>36251</v>
      </c>
      <c r="L49" s="104">
        <v>36281</v>
      </c>
      <c r="M49" s="104">
        <v>36312</v>
      </c>
      <c r="N49" s="104">
        <v>36342</v>
      </c>
      <c r="O49" s="104">
        <v>36373</v>
      </c>
      <c r="P49" s="104">
        <v>36404</v>
      </c>
      <c r="Q49" s="104">
        <v>36434</v>
      </c>
      <c r="R49" s="104">
        <v>36465</v>
      </c>
      <c r="S49" s="105">
        <v>36495</v>
      </c>
      <c r="U49" s="45">
        <v>36892</v>
      </c>
      <c r="V49" s="46">
        <f>HLOOKUP(U49,$H$29:$S$33,2)</f>
        <v>4231161.2903225804</v>
      </c>
      <c r="W49" s="46">
        <f>HLOOKUP($U49,$H$61:$S$65,2)</f>
        <v>5211000</v>
      </c>
    </row>
    <row r="50" spans="1:23">
      <c r="A50" s="1">
        <v>35596</v>
      </c>
      <c r="B50" s="4">
        <v>35596</v>
      </c>
      <c r="C50" s="14">
        <f>VLOOKUP($B50,data!$A$6:$M$15000,12)</f>
        <v>1974000</v>
      </c>
      <c r="D50" s="11">
        <f t="shared" si="1"/>
        <v>6</v>
      </c>
      <c r="E50" s="14">
        <f t="shared" si="4"/>
        <v>2135857.1428571427</v>
      </c>
      <c r="F50" s="14">
        <f t="shared" si="13"/>
        <v>2188933.3333333335</v>
      </c>
      <c r="H50" s="143">
        <f t="shared" ref="H50:S50" si="18">DMAX(send99,3,H52:H53)</f>
        <v>3964000</v>
      </c>
      <c r="I50" s="144">
        <f t="shared" si="18"/>
        <v>4011000</v>
      </c>
      <c r="J50" s="144">
        <f t="shared" si="18"/>
        <v>3609000</v>
      </c>
      <c r="K50" s="144">
        <f t="shared" si="18"/>
        <v>3671000</v>
      </c>
      <c r="L50" s="144">
        <f t="shared" si="18"/>
        <v>2733000</v>
      </c>
      <c r="M50" s="144">
        <f t="shared" si="18"/>
        <v>3102000</v>
      </c>
      <c r="N50" s="144">
        <f t="shared" si="18"/>
        <v>3456000</v>
      </c>
      <c r="O50" s="144">
        <f t="shared" si="18"/>
        <v>3691000</v>
      </c>
      <c r="P50" s="144">
        <f t="shared" si="18"/>
        <v>3168000</v>
      </c>
      <c r="Q50" s="144">
        <f t="shared" si="18"/>
        <v>3387000</v>
      </c>
      <c r="R50" s="144">
        <f t="shared" si="18"/>
        <v>3360000</v>
      </c>
      <c r="S50" s="145">
        <f t="shared" si="18"/>
        <v>3813000</v>
      </c>
      <c r="U50" s="45">
        <v>36923</v>
      </c>
      <c r="V50" s="46">
        <f t="shared" ref="V50:V60" si="19">HLOOKUP(U50,$H$29:$S$33,2)</f>
        <v>4093750</v>
      </c>
      <c r="W50" s="46">
        <f t="shared" ref="W50:W60" si="20">HLOOKUP($U50,$H$61:$S$65,2)</f>
        <v>5177000</v>
      </c>
    </row>
    <row r="51" spans="1:23">
      <c r="A51" s="1">
        <v>35597</v>
      </c>
      <c r="B51" s="4">
        <v>35597</v>
      </c>
      <c r="C51" s="14">
        <f>VLOOKUP($B51,data!$A$6:$M$15000,12)</f>
        <v>2297000</v>
      </c>
      <c r="D51" s="11">
        <f t="shared" si="1"/>
        <v>6</v>
      </c>
      <c r="E51" s="14">
        <f t="shared" si="4"/>
        <v>2139714.2857142859</v>
      </c>
      <c r="F51" s="14">
        <f t="shared" si="13"/>
        <v>2195033.3333333335</v>
      </c>
      <c r="H51" s="109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1"/>
      <c r="U51" s="45">
        <v>36951</v>
      </c>
      <c r="V51" s="46">
        <f t="shared" si="19"/>
        <v>3280838.7096774192</v>
      </c>
      <c r="W51" s="46">
        <f t="shared" si="20"/>
        <v>4131000</v>
      </c>
    </row>
    <row r="52" spans="1:23">
      <c r="A52" s="1">
        <v>35598</v>
      </c>
      <c r="B52" s="4">
        <v>35598</v>
      </c>
      <c r="C52" s="14">
        <f>VLOOKUP($B52,data!$A$6:$M$15000,12)</f>
        <v>2517000</v>
      </c>
      <c r="D52" s="11">
        <f t="shared" si="1"/>
        <v>6</v>
      </c>
      <c r="E52" s="14">
        <f t="shared" si="4"/>
        <v>2179714.2857142859</v>
      </c>
      <c r="F52" s="14">
        <f t="shared" si="13"/>
        <v>2211966.6666666665</v>
      </c>
      <c r="H52" s="109" t="s">
        <v>14</v>
      </c>
      <c r="I52" s="110" t="s">
        <v>14</v>
      </c>
      <c r="J52" s="110" t="s">
        <v>14</v>
      </c>
      <c r="K52" s="110" t="s">
        <v>14</v>
      </c>
      <c r="L52" s="110" t="s">
        <v>14</v>
      </c>
      <c r="M52" s="110" t="s">
        <v>14</v>
      </c>
      <c r="N52" s="110" t="s">
        <v>14</v>
      </c>
      <c r="O52" s="110" t="s">
        <v>14</v>
      </c>
      <c r="P52" s="110" t="s">
        <v>14</v>
      </c>
      <c r="Q52" s="110" t="s">
        <v>14</v>
      </c>
      <c r="R52" s="110" t="s">
        <v>14</v>
      </c>
      <c r="S52" s="111" t="s">
        <v>14</v>
      </c>
      <c r="U52" s="45">
        <v>36982</v>
      </c>
      <c r="V52" s="46">
        <f t="shared" si="19"/>
        <v>3248200</v>
      </c>
      <c r="W52" s="46">
        <f t="shared" si="20"/>
        <v>3450000</v>
      </c>
    </row>
    <row r="53" spans="1:23" ht="12" thickBot="1">
      <c r="A53" s="1">
        <v>35599</v>
      </c>
      <c r="B53" s="4">
        <v>35599</v>
      </c>
      <c r="C53" s="14">
        <f>VLOOKUP($B53,data!$A$6:$M$15000,12)</f>
        <v>2602000</v>
      </c>
      <c r="D53" s="11">
        <f t="shared" si="1"/>
        <v>6</v>
      </c>
      <c r="E53" s="14">
        <f t="shared" si="4"/>
        <v>2238000</v>
      </c>
      <c r="F53" s="14">
        <f t="shared" si="13"/>
        <v>2218033.3333333335</v>
      </c>
      <c r="H53" s="112">
        <v>1</v>
      </c>
      <c r="I53" s="113">
        <v>2</v>
      </c>
      <c r="J53" s="113">
        <v>3</v>
      </c>
      <c r="K53" s="113">
        <v>4</v>
      </c>
      <c r="L53" s="113">
        <v>5</v>
      </c>
      <c r="M53" s="113">
        <v>6</v>
      </c>
      <c r="N53" s="113">
        <v>7</v>
      </c>
      <c r="O53" s="113">
        <v>8</v>
      </c>
      <c r="P53" s="113">
        <v>9</v>
      </c>
      <c r="Q53" s="113">
        <v>10</v>
      </c>
      <c r="R53" s="113">
        <v>11</v>
      </c>
      <c r="S53" s="114">
        <v>12</v>
      </c>
      <c r="U53" s="45">
        <v>37012</v>
      </c>
      <c r="V53" s="46" t="e">
        <f t="shared" si="19"/>
        <v>#DIV/0!</v>
      </c>
      <c r="W53" s="46">
        <f t="shared" si="20"/>
        <v>0</v>
      </c>
    </row>
    <row r="54" spans="1:23" ht="12" thickBot="1">
      <c r="A54" s="1">
        <v>35600</v>
      </c>
      <c r="B54" s="4">
        <v>35600</v>
      </c>
      <c r="C54" s="14">
        <f>VLOOKUP($B54,data!$A$6:$M$15000,12)</f>
        <v>2452000</v>
      </c>
      <c r="D54" s="11">
        <f t="shared" si="1"/>
        <v>6</v>
      </c>
      <c r="E54" s="14">
        <f t="shared" si="4"/>
        <v>2283571.4285714286</v>
      </c>
      <c r="F54" s="14">
        <f t="shared" si="13"/>
        <v>2220666.6666666665</v>
      </c>
      <c r="U54" s="45">
        <v>37043</v>
      </c>
      <c r="V54" s="46" t="e">
        <f t="shared" si="19"/>
        <v>#DIV/0!</v>
      </c>
      <c r="W54" s="46">
        <f t="shared" si="20"/>
        <v>0</v>
      </c>
    </row>
    <row r="55" spans="1:23">
      <c r="A55" s="1">
        <v>35601</v>
      </c>
      <c r="B55" s="4">
        <v>35601</v>
      </c>
      <c r="C55" s="14">
        <f>VLOOKUP($B55,data!$A$6:$M$15000,12)</f>
        <v>2166000</v>
      </c>
      <c r="D55" s="11">
        <f t="shared" si="1"/>
        <v>6</v>
      </c>
      <c r="E55" s="14">
        <f t="shared" si="4"/>
        <v>2294428.5714285714</v>
      </c>
      <c r="F55" s="14">
        <f t="shared" si="13"/>
        <v>2219400</v>
      </c>
      <c r="H55" s="103">
        <v>36526</v>
      </c>
      <c r="I55" s="104">
        <v>36557</v>
      </c>
      <c r="J55" s="104">
        <v>36586</v>
      </c>
      <c r="K55" s="104">
        <v>36617</v>
      </c>
      <c r="L55" s="104">
        <v>36647</v>
      </c>
      <c r="M55" s="104">
        <v>36678</v>
      </c>
      <c r="N55" s="104">
        <v>36708</v>
      </c>
      <c r="O55" s="104">
        <v>36739</v>
      </c>
      <c r="P55" s="104">
        <v>36770</v>
      </c>
      <c r="Q55" s="104">
        <v>36800</v>
      </c>
      <c r="R55" s="104">
        <v>36831</v>
      </c>
      <c r="S55" s="105">
        <v>36861</v>
      </c>
      <c r="U55" s="45">
        <v>37073</v>
      </c>
      <c r="V55" s="46" t="e">
        <f t="shared" si="19"/>
        <v>#DIV/0!</v>
      </c>
      <c r="W55" s="46">
        <f t="shared" si="20"/>
        <v>0</v>
      </c>
    </row>
    <row r="56" spans="1:23">
      <c r="A56" s="1">
        <v>35602</v>
      </c>
      <c r="B56" s="4">
        <v>35602</v>
      </c>
      <c r="C56" s="14">
        <f>VLOOKUP($B56,data!$A$6:$M$15000,12)</f>
        <v>1871000</v>
      </c>
      <c r="D56" s="11">
        <f t="shared" si="1"/>
        <v>6</v>
      </c>
      <c r="E56" s="14">
        <f t="shared" si="4"/>
        <v>2268428.5714285714</v>
      </c>
      <c r="F56" s="14">
        <f t="shared" si="13"/>
        <v>2208633.3333333335</v>
      </c>
      <c r="H56" s="143">
        <f>DMAX(send00,3,H58:H59)</f>
        <v>3783000</v>
      </c>
      <c r="I56" s="144">
        <f t="shared" ref="I56:S56" si="21">DMAX(send00,3,I58:I59)</f>
        <v>3904000</v>
      </c>
      <c r="J56" s="144">
        <f t="shared" si="21"/>
        <v>3871000</v>
      </c>
      <c r="K56" s="144">
        <f t="shared" si="21"/>
        <v>2976000</v>
      </c>
      <c r="L56" s="144">
        <f t="shared" si="21"/>
        <v>3250000</v>
      </c>
      <c r="M56" s="144">
        <f t="shared" si="21"/>
        <v>3760000</v>
      </c>
      <c r="N56" s="144">
        <f t="shared" si="21"/>
        <v>3919000</v>
      </c>
      <c r="O56" s="144">
        <f t="shared" si="21"/>
        <v>4016000</v>
      </c>
      <c r="P56" s="144">
        <f t="shared" si="21"/>
        <v>3847000</v>
      </c>
      <c r="Q56" s="144">
        <f t="shared" si="21"/>
        <v>3459000</v>
      </c>
      <c r="R56" s="144">
        <f t="shared" si="21"/>
        <v>4552000</v>
      </c>
      <c r="S56" s="145">
        <f t="shared" si="21"/>
        <v>4014000</v>
      </c>
      <c r="U56" s="45">
        <v>37104</v>
      </c>
      <c r="V56" s="46" t="e">
        <f t="shared" si="19"/>
        <v>#DIV/0!</v>
      </c>
      <c r="W56" s="46">
        <f t="shared" si="20"/>
        <v>0</v>
      </c>
    </row>
    <row r="57" spans="1:23">
      <c r="A57" s="1">
        <v>35603</v>
      </c>
      <c r="B57" s="4">
        <v>35603</v>
      </c>
      <c r="C57" s="14">
        <f>VLOOKUP($B57,data!$A$6:$M$15000,12)</f>
        <v>1856000</v>
      </c>
      <c r="D57" s="11">
        <f t="shared" si="1"/>
        <v>6</v>
      </c>
      <c r="E57" s="14">
        <f t="shared" si="4"/>
        <v>2251571.4285714286</v>
      </c>
      <c r="F57" s="14">
        <f t="shared" si="13"/>
        <v>2202700</v>
      </c>
      <c r="H57" s="109"/>
      <c r="I57" s="110"/>
      <c r="J57" s="110"/>
      <c r="K57" s="110"/>
      <c r="L57" s="110"/>
      <c r="M57" s="110"/>
      <c r="N57" s="110"/>
      <c r="O57" s="110"/>
      <c r="P57" s="110"/>
      <c r="Q57" s="110"/>
      <c r="R57" s="110"/>
      <c r="S57" s="111"/>
      <c r="U57" s="45">
        <v>37135</v>
      </c>
      <c r="V57" s="46" t="e">
        <f t="shared" si="19"/>
        <v>#DIV/0!</v>
      </c>
      <c r="W57" s="46">
        <f t="shared" si="20"/>
        <v>0</v>
      </c>
    </row>
    <row r="58" spans="1:23">
      <c r="A58" s="1">
        <v>35604</v>
      </c>
      <c r="B58" s="4">
        <v>35604</v>
      </c>
      <c r="C58" s="14">
        <f>VLOOKUP($B58,data!$A$6:$M$15000,12)</f>
        <v>2185000</v>
      </c>
      <c r="D58" s="11">
        <f t="shared" si="1"/>
        <v>6</v>
      </c>
      <c r="E58" s="14">
        <f t="shared" si="4"/>
        <v>2235571.4285714286</v>
      </c>
      <c r="F58" s="14">
        <f t="shared" si="13"/>
        <v>2212566.6666666665</v>
      </c>
      <c r="H58" s="109" t="s">
        <v>14</v>
      </c>
      <c r="I58" s="110" t="s">
        <v>14</v>
      </c>
      <c r="J58" s="110" t="s">
        <v>14</v>
      </c>
      <c r="K58" s="110" t="s">
        <v>14</v>
      </c>
      <c r="L58" s="110" t="s">
        <v>14</v>
      </c>
      <c r="M58" s="110" t="s">
        <v>14</v>
      </c>
      <c r="N58" s="110" t="s">
        <v>14</v>
      </c>
      <c r="O58" s="110" t="s">
        <v>14</v>
      </c>
      <c r="P58" s="110" t="s">
        <v>14</v>
      </c>
      <c r="Q58" s="110" t="s">
        <v>14</v>
      </c>
      <c r="R58" s="110" t="s">
        <v>14</v>
      </c>
      <c r="S58" s="111" t="s">
        <v>14</v>
      </c>
      <c r="U58" s="45">
        <v>37165</v>
      </c>
      <c r="V58" s="46" t="e">
        <f t="shared" si="19"/>
        <v>#DIV/0!</v>
      </c>
      <c r="W58" s="46">
        <f t="shared" si="20"/>
        <v>0</v>
      </c>
    </row>
    <row r="59" spans="1:23" ht="12" thickBot="1">
      <c r="A59" s="1">
        <v>35605</v>
      </c>
      <c r="B59" s="4">
        <v>35605</v>
      </c>
      <c r="C59" s="14">
        <f>VLOOKUP($B59,data!$A$6:$M$15000,12)</f>
        <v>2252000</v>
      </c>
      <c r="D59" s="11">
        <f t="shared" si="1"/>
        <v>6</v>
      </c>
      <c r="E59" s="14">
        <f t="shared" si="4"/>
        <v>2197714.2857142859</v>
      </c>
      <c r="F59" s="14">
        <f t="shared" si="13"/>
        <v>2234400</v>
      </c>
      <c r="H59" s="112">
        <v>1</v>
      </c>
      <c r="I59" s="113">
        <v>2</v>
      </c>
      <c r="J59" s="113">
        <v>3</v>
      </c>
      <c r="K59" s="113">
        <v>4</v>
      </c>
      <c r="L59" s="113">
        <v>5</v>
      </c>
      <c r="M59" s="113">
        <v>6</v>
      </c>
      <c r="N59" s="113">
        <v>7</v>
      </c>
      <c r="O59" s="113">
        <v>8</v>
      </c>
      <c r="P59" s="113">
        <v>9</v>
      </c>
      <c r="Q59" s="113">
        <v>10</v>
      </c>
      <c r="R59" s="113">
        <v>11</v>
      </c>
      <c r="S59" s="114">
        <v>12</v>
      </c>
      <c r="U59" s="45">
        <v>37196</v>
      </c>
      <c r="V59" s="46" t="e">
        <f t="shared" si="19"/>
        <v>#DIV/0!</v>
      </c>
      <c r="W59" s="46">
        <f t="shared" si="20"/>
        <v>0</v>
      </c>
    </row>
    <row r="60" spans="1:23" ht="12" thickBot="1">
      <c r="A60" s="1">
        <v>35606</v>
      </c>
      <c r="B60" s="4">
        <v>35606</v>
      </c>
      <c r="C60" s="14">
        <f>VLOOKUP($B60,data!$A$6:$M$15000,12)</f>
        <v>2324000</v>
      </c>
      <c r="D60" s="11">
        <f t="shared" si="1"/>
        <v>6</v>
      </c>
      <c r="E60" s="14">
        <f t="shared" si="4"/>
        <v>2158000</v>
      </c>
      <c r="F60" s="14">
        <f t="shared" si="13"/>
        <v>2251700</v>
      </c>
      <c r="U60" s="45">
        <v>37226</v>
      </c>
      <c r="V60" s="46" t="e">
        <f t="shared" si="19"/>
        <v>#DIV/0!</v>
      </c>
      <c r="W60" s="46">
        <f t="shared" si="20"/>
        <v>0</v>
      </c>
    </row>
    <row r="61" spans="1:23">
      <c r="A61" s="1">
        <v>35607</v>
      </c>
      <c r="B61" s="4">
        <v>35607</v>
      </c>
      <c r="C61" s="14">
        <f>VLOOKUP($B61,data!$A$6:$M$15000,12)</f>
        <v>2190000</v>
      </c>
      <c r="D61" s="11">
        <f t="shared" si="1"/>
        <v>6</v>
      </c>
      <c r="E61" s="14">
        <f t="shared" si="4"/>
        <v>2120571.4285714286</v>
      </c>
      <c r="F61" s="14">
        <f t="shared" si="13"/>
        <v>2241700</v>
      </c>
      <c r="H61" s="103">
        <v>36892</v>
      </c>
      <c r="I61" s="104">
        <v>36923</v>
      </c>
      <c r="J61" s="104">
        <v>36951</v>
      </c>
      <c r="K61" s="104">
        <v>36982</v>
      </c>
      <c r="L61" s="104">
        <v>37012</v>
      </c>
      <c r="M61" s="104">
        <v>37043</v>
      </c>
      <c r="N61" s="104">
        <v>37073</v>
      </c>
      <c r="O61" s="104">
        <v>37104</v>
      </c>
      <c r="P61" s="104">
        <v>37135</v>
      </c>
      <c r="Q61" s="104">
        <v>37165</v>
      </c>
      <c r="R61" s="104">
        <v>37196</v>
      </c>
      <c r="S61" s="105">
        <v>37226</v>
      </c>
    </row>
    <row r="62" spans="1:23">
      <c r="A62" s="1">
        <v>35608</v>
      </c>
      <c r="B62" s="4">
        <v>35608</v>
      </c>
      <c r="C62" s="14">
        <f>VLOOKUP($B62,data!$A$6:$M$15000,12)</f>
        <v>2079000</v>
      </c>
      <c r="D62" s="11">
        <f t="shared" si="1"/>
        <v>6</v>
      </c>
      <c r="E62" s="14">
        <f t="shared" si="4"/>
        <v>2108142.8571428573</v>
      </c>
      <c r="F62" s="14">
        <f t="shared" si="13"/>
        <v>2222066.6666666665</v>
      </c>
      <c r="H62" s="143">
        <f>DMAX(send01,3,H64:H65)</f>
        <v>5211000</v>
      </c>
      <c r="I62" s="144">
        <f t="shared" ref="I62:S62" si="22">DMAX(send01,3,I64:I65)</f>
        <v>5177000</v>
      </c>
      <c r="J62" s="144">
        <f t="shared" si="22"/>
        <v>4131000</v>
      </c>
      <c r="K62" s="144">
        <f t="shared" si="22"/>
        <v>3450000</v>
      </c>
      <c r="L62" s="144">
        <f t="shared" si="22"/>
        <v>0</v>
      </c>
      <c r="M62" s="144">
        <f t="shared" si="22"/>
        <v>0</v>
      </c>
      <c r="N62" s="144">
        <f t="shared" si="22"/>
        <v>0</v>
      </c>
      <c r="O62" s="144">
        <f t="shared" si="22"/>
        <v>0</v>
      </c>
      <c r="P62" s="144">
        <f t="shared" si="22"/>
        <v>0</v>
      </c>
      <c r="Q62" s="144">
        <f t="shared" si="22"/>
        <v>0</v>
      </c>
      <c r="R62" s="144">
        <f t="shared" si="22"/>
        <v>0</v>
      </c>
      <c r="S62" s="145">
        <f t="shared" si="22"/>
        <v>0</v>
      </c>
    </row>
    <row r="63" spans="1:23">
      <c r="A63" s="1">
        <v>35609</v>
      </c>
      <c r="B63" s="4">
        <v>35609</v>
      </c>
      <c r="C63" s="14">
        <f>VLOOKUP($B63,data!$A$6:$M$15000,12)</f>
        <v>1969000</v>
      </c>
      <c r="D63" s="11">
        <f t="shared" si="1"/>
        <v>6</v>
      </c>
      <c r="E63" s="14">
        <f t="shared" si="4"/>
        <v>2122142.8571428573</v>
      </c>
      <c r="F63" s="14">
        <f t="shared" si="13"/>
        <v>2198733.3333333335</v>
      </c>
      <c r="H63" s="109"/>
      <c r="I63" s="110"/>
      <c r="J63" s="110"/>
      <c r="K63" s="110"/>
      <c r="L63" s="110"/>
      <c r="M63" s="110"/>
      <c r="N63" s="110"/>
      <c r="O63" s="110"/>
      <c r="P63" s="110"/>
      <c r="Q63" s="110"/>
      <c r="R63" s="110"/>
      <c r="S63" s="111"/>
    </row>
    <row r="64" spans="1:23">
      <c r="A64" s="1">
        <v>35610</v>
      </c>
      <c r="B64" s="4">
        <v>35610</v>
      </c>
      <c r="C64" s="14">
        <f>VLOOKUP($B64,data!$A$6:$M$15000,12)</f>
        <v>1983000</v>
      </c>
      <c r="D64" s="11">
        <f t="shared" si="1"/>
        <v>6</v>
      </c>
      <c r="E64" s="14">
        <f t="shared" si="4"/>
        <v>2140285.7142857141</v>
      </c>
      <c r="F64" s="14">
        <f t="shared" si="13"/>
        <v>2181833.3333333335</v>
      </c>
      <c r="H64" s="109" t="s">
        <v>14</v>
      </c>
      <c r="I64" s="110" t="s">
        <v>14</v>
      </c>
      <c r="J64" s="110" t="s">
        <v>14</v>
      </c>
      <c r="K64" s="110" t="s">
        <v>14</v>
      </c>
      <c r="L64" s="110" t="s">
        <v>14</v>
      </c>
      <c r="M64" s="110" t="s">
        <v>14</v>
      </c>
      <c r="N64" s="110" t="s">
        <v>14</v>
      </c>
      <c r="O64" s="110" t="s">
        <v>14</v>
      </c>
      <c r="P64" s="110" t="s">
        <v>14</v>
      </c>
      <c r="Q64" s="110" t="s">
        <v>14</v>
      </c>
      <c r="R64" s="110" t="s">
        <v>14</v>
      </c>
      <c r="S64" s="111" t="s">
        <v>14</v>
      </c>
    </row>
    <row r="65" spans="1:19" ht="12" thickBot="1">
      <c r="A65" s="1">
        <v>35611</v>
      </c>
      <c r="B65" s="4">
        <v>35611</v>
      </c>
      <c r="C65" s="14">
        <f>VLOOKUP($B65,data!$A$6:$M$15000,12)</f>
        <v>2291000</v>
      </c>
      <c r="D65" s="11">
        <f t="shared" si="1"/>
        <v>6</v>
      </c>
      <c r="E65" s="14">
        <f t="shared" si="4"/>
        <v>2155428.5714285714</v>
      </c>
      <c r="F65" s="14">
        <f t="shared" si="13"/>
        <v>2185300</v>
      </c>
      <c r="H65" s="112">
        <v>1</v>
      </c>
      <c r="I65" s="113">
        <v>2</v>
      </c>
      <c r="J65" s="113">
        <v>3</v>
      </c>
      <c r="K65" s="113">
        <v>4</v>
      </c>
      <c r="L65" s="113">
        <v>5</v>
      </c>
      <c r="M65" s="113">
        <v>6</v>
      </c>
      <c r="N65" s="113">
        <v>7</v>
      </c>
      <c r="O65" s="113">
        <v>8</v>
      </c>
      <c r="P65" s="113">
        <v>9</v>
      </c>
      <c r="Q65" s="113">
        <v>10</v>
      </c>
      <c r="R65" s="113">
        <v>11</v>
      </c>
      <c r="S65" s="114">
        <v>12</v>
      </c>
    </row>
    <row r="66" spans="1:19">
      <c r="A66" s="1">
        <v>35612</v>
      </c>
      <c r="B66" s="4">
        <v>35612</v>
      </c>
      <c r="C66" s="14">
        <f>VLOOKUP($B66,data!$A$6:$M$15000,12)</f>
        <v>2412000</v>
      </c>
      <c r="D66" s="11">
        <f t="shared" si="1"/>
        <v>7</v>
      </c>
      <c r="E66" s="14">
        <f t="shared" si="4"/>
        <v>2178285.7142857141</v>
      </c>
      <c r="F66" s="14">
        <f t="shared" si="13"/>
        <v>2195433.3333333335</v>
      </c>
    </row>
    <row r="67" spans="1:19">
      <c r="A67" s="1">
        <v>35613</v>
      </c>
      <c r="B67" s="4">
        <v>35613</v>
      </c>
      <c r="C67" s="14">
        <f>VLOOKUP($B67,data!$A$6:$M$15000,12)</f>
        <v>2568000</v>
      </c>
      <c r="D67" s="11">
        <f t="shared" si="1"/>
        <v>7</v>
      </c>
      <c r="E67" s="14">
        <f t="shared" si="4"/>
        <v>2213142.8571428573</v>
      </c>
      <c r="F67" s="14">
        <f t="shared" si="13"/>
        <v>2200733.3333333335</v>
      </c>
    </row>
    <row r="68" spans="1:19">
      <c r="A68" s="1">
        <v>35614</v>
      </c>
      <c r="B68" s="4">
        <v>35614</v>
      </c>
      <c r="C68" s="14">
        <f>VLOOKUP($B68,data!$A$6:$M$15000,12)</f>
        <v>2618000</v>
      </c>
      <c r="D68" s="11">
        <f t="shared" si="1"/>
        <v>7</v>
      </c>
      <c r="E68" s="14">
        <f t="shared" si="4"/>
        <v>2274285.7142857141</v>
      </c>
      <c r="F68" s="14">
        <f t="shared" si="13"/>
        <v>2209566.6666666665</v>
      </c>
    </row>
    <row r="69" spans="1:19">
      <c r="A69" s="1">
        <v>35615</v>
      </c>
      <c r="B69" s="4">
        <v>35615</v>
      </c>
      <c r="C69" s="14">
        <f>VLOOKUP($B69,data!$A$6:$M$15000,12)</f>
        <v>2266000</v>
      </c>
      <c r="D69" s="11">
        <f t="shared" si="1"/>
        <v>7</v>
      </c>
      <c r="E69" s="14">
        <f t="shared" si="4"/>
        <v>2301000</v>
      </c>
      <c r="F69" s="14">
        <f t="shared" si="13"/>
        <v>2202466.6666666665</v>
      </c>
    </row>
    <row r="70" spans="1:19">
      <c r="A70" s="1">
        <v>35616</v>
      </c>
      <c r="B70" s="4">
        <v>35616</v>
      </c>
      <c r="C70" s="14">
        <f>VLOOKUP($B70,data!$A$6:$M$15000,12)</f>
        <v>2238000</v>
      </c>
      <c r="D70" s="11">
        <f t="shared" ref="D70:D133" si="23">IF(B70&lt;&gt;"",MONTH(B70),0)</f>
        <v>7</v>
      </c>
      <c r="E70" s="14">
        <f t="shared" si="4"/>
        <v>2339428.5714285714</v>
      </c>
      <c r="F70" s="14">
        <f t="shared" si="13"/>
        <v>2207033.3333333335</v>
      </c>
    </row>
    <row r="71" spans="1:19">
      <c r="A71" s="1">
        <v>35617</v>
      </c>
      <c r="B71" s="4">
        <v>35617</v>
      </c>
      <c r="C71" s="14">
        <f>VLOOKUP($B71,data!$A$6:$M$15000,12)</f>
        <v>2380000</v>
      </c>
      <c r="D71" s="11">
        <f t="shared" si="23"/>
        <v>7</v>
      </c>
      <c r="E71" s="14">
        <f t="shared" si="4"/>
        <v>2396142.8571428573</v>
      </c>
      <c r="F71" s="14">
        <f t="shared" si="13"/>
        <v>2216433.3333333335</v>
      </c>
    </row>
    <row r="72" spans="1:19">
      <c r="A72" s="1">
        <v>35618</v>
      </c>
      <c r="B72" s="4">
        <v>35618</v>
      </c>
      <c r="C72" s="14">
        <f>VLOOKUP($B72,data!$A$6:$M$15000,12)</f>
        <v>2714000</v>
      </c>
      <c r="D72" s="11">
        <f t="shared" si="23"/>
        <v>7</v>
      </c>
      <c r="E72" s="14">
        <f t="shared" si="4"/>
        <v>2456571.4285714286</v>
      </c>
      <c r="F72" s="14">
        <f t="shared" si="13"/>
        <v>2239500</v>
      </c>
    </row>
    <row r="73" spans="1:19">
      <c r="A73" s="1">
        <v>35619</v>
      </c>
      <c r="B73" s="4">
        <v>35619</v>
      </c>
      <c r="C73" s="14">
        <f>VLOOKUP($B73,data!$A$6:$M$15000,12)</f>
        <v>2849000</v>
      </c>
      <c r="D73" s="11">
        <f t="shared" si="23"/>
        <v>7</v>
      </c>
      <c r="E73" s="14">
        <f t="shared" si="4"/>
        <v>2519000</v>
      </c>
      <c r="F73" s="14">
        <f t="shared" si="13"/>
        <v>2267666.6666666665</v>
      </c>
    </row>
    <row r="74" spans="1:19">
      <c r="A74" s="1">
        <v>35620</v>
      </c>
      <c r="B74" s="4">
        <v>35620</v>
      </c>
      <c r="C74" s="14">
        <f>VLOOKUP($B74,data!$A$6:$M$15000,12)</f>
        <v>2765000</v>
      </c>
      <c r="D74" s="11">
        <f t="shared" si="23"/>
        <v>7</v>
      </c>
      <c r="E74" s="14">
        <f t="shared" si="4"/>
        <v>2547142.8571428573</v>
      </c>
      <c r="F74" s="14">
        <f t="shared" si="13"/>
        <v>2284166.6666666665</v>
      </c>
    </row>
    <row r="75" spans="1:19">
      <c r="A75" s="1">
        <v>35621</v>
      </c>
      <c r="B75" s="4">
        <v>35621</v>
      </c>
      <c r="C75" s="14">
        <f>VLOOKUP($B75,data!$A$6:$M$15000,12)</f>
        <v>2589000</v>
      </c>
      <c r="D75" s="11">
        <f t="shared" si="23"/>
        <v>7</v>
      </c>
      <c r="E75" s="14">
        <f t="shared" si="4"/>
        <v>2543000</v>
      </c>
      <c r="F75" s="14">
        <f t="shared" si="13"/>
        <v>2295900</v>
      </c>
    </row>
    <row r="76" spans="1:19">
      <c r="A76" s="1">
        <v>35622</v>
      </c>
      <c r="B76" s="4">
        <v>35622</v>
      </c>
      <c r="C76" s="14">
        <f>VLOOKUP($B76,data!$A$6:$M$15000,12)</f>
        <v>2422000</v>
      </c>
      <c r="D76" s="11">
        <f t="shared" si="23"/>
        <v>7</v>
      </c>
      <c r="E76" s="14">
        <f t="shared" ref="E76:E139" si="24">AVERAGE(C70:C76)</f>
        <v>2565285.7142857141</v>
      </c>
      <c r="F76" s="14">
        <f t="shared" si="13"/>
        <v>2303500</v>
      </c>
    </row>
    <row r="77" spans="1:19">
      <c r="A77" s="1">
        <v>35623</v>
      </c>
      <c r="B77" s="4">
        <v>35623</v>
      </c>
      <c r="C77" s="14">
        <f>VLOOKUP($B77,data!$A$6:$M$15000,12)</f>
        <v>2394000</v>
      </c>
      <c r="D77" s="11">
        <f t="shared" si="23"/>
        <v>7</v>
      </c>
      <c r="E77" s="14">
        <f t="shared" si="24"/>
        <v>2587571.4285714286</v>
      </c>
      <c r="F77" s="14">
        <f t="shared" si="13"/>
        <v>2312200</v>
      </c>
    </row>
    <row r="78" spans="1:19">
      <c r="A78" s="1">
        <v>35624</v>
      </c>
      <c r="B78" s="4">
        <v>35624</v>
      </c>
      <c r="C78" s="14">
        <f>VLOOKUP($B78,data!$A$6:$M$15000,12)</f>
        <v>2354000</v>
      </c>
      <c r="D78" s="11">
        <f t="shared" si="23"/>
        <v>7</v>
      </c>
      <c r="E78" s="14">
        <f t="shared" si="24"/>
        <v>2583857.1428571427</v>
      </c>
      <c r="F78" s="14">
        <f t="shared" si="13"/>
        <v>2321000</v>
      </c>
    </row>
    <row r="79" spans="1:19">
      <c r="A79" s="1">
        <v>35625</v>
      </c>
      <c r="B79" s="4">
        <v>35625</v>
      </c>
      <c r="C79" s="14">
        <f>VLOOKUP($B79,data!$A$6:$M$15000,12)</f>
        <v>2853000</v>
      </c>
      <c r="D79" s="11">
        <f t="shared" si="23"/>
        <v>7</v>
      </c>
      <c r="E79" s="14">
        <f t="shared" si="24"/>
        <v>2603714.2857142859</v>
      </c>
      <c r="F79" s="14">
        <f t="shared" si="13"/>
        <v>2347666.6666666665</v>
      </c>
    </row>
    <row r="80" spans="1:19">
      <c r="A80" s="1">
        <v>35626</v>
      </c>
      <c r="B80" s="4">
        <v>35626</v>
      </c>
      <c r="C80" s="14">
        <f>VLOOKUP($B80,data!$A$6:$M$15000,12)</f>
        <v>2896000</v>
      </c>
      <c r="D80" s="11">
        <f t="shared" si="23"/>
        <v>7</v>
      </c>
      <c r="E80" s="14">
        <f t="shared" si="24"/>
        <v>2610428.5714285714</v>
      </c>
      <c r="F80" s="14">
        <f t="shared" si="13"/>
        <v>2378400</v>
      </c>
    </row>
    <row r="81" spans="1:6">
      <c r="A81" s="1">
        <v>35627</v>
      </c>
      <c r="B81" s="4">
        <v>35627</v>
      </c>
      <c r="C81" s="14">
        <f>VLOOKUP($B81,data!$A$6:$M$15000,12)</f>
        <v>2968000</v>
      </c>
      <c r="D81" s="11">
        <f t="shared" si="23"/>
        <v>7</v>
      </c>
      <c r="E81" s="14">
        <f t="shared" si="24"/>
        <v>2639428.5714285714</v>
      </c>
      <c r="F81" s="14">
        <f t="shared" si="13"/>
        <v>2400766.6666666665</v>
      </c>
    </row>
    <row r="82" spans="1:6">
      <c r="A82" s="1">
        <v>35628</v>
      </c>
      <c r="B82" s="4">
        <v>35628</v>
      </c>
      <c r="C82" s="14">
        <f>VLOOKUP($B82,data!$A$6:$M$15000,12)</f>
        <v>2919000</v>
      </c>
      <c r="D82" s="11">
        <f t="shared" si="23"/>
        <v>7</v>
      </c>
      <c r="E82" s="14">
        <f t="shared" si="24"/>
        <v>2686571.4285714286</v>
      </c>
      <c r="F82" s="14">
        <f t="shared" si="13"/>
        <v>2414166.6666666665</v>
      </c>
    </row>
    <row r="83" spans="1:6">
      <c r="A83" s="1">
        <v>35629</v>
      </c>
      <c r="B83" s="4">
        <v>35629</v>
      </c>
      <c r="C83" s="14">
        <f>VLOOKUP($B83,data!$A$6:$M$15000,12)</f>
        <v>2713000</v>
      </c>
      <c r="D83" s="11">
        <f t="shared" si="23"/>
        <v>7</v>
      </c>
      <c r="E83" s="14">
        <f t="shared" si="24"/>
        <v>2728142.8571428573</v>
      </c>
      <c r="F83" s="14">
        <f t="shared" si="13"/>
        <v>2417866.6666666665</v>
      </c>
    </row>
    <row r="84" spans="1:6">
      <c r="A84" s="1">
        <v>35630</v>
      </c>
      <c r="B84" s="4">
        <v>35630</v>
      </c>
      <c r="C84" s="14">
        <f>VLOOKUP($B84,data!$A$6:$M$15000,12)</f>
        <v>2254000</v>
      </c>
      <c r="D84" s="11">
        <f t="shared" si="23"/>
        <v>7</v>
      </c>
      <c r="E84" s="14">
        <f t="shared" si="24"/>
        <v>2708142.8571428573</v>
      </c>
      <c r="F84" s="14">
        <f t="shared" si="13"/>
        <v>2411266.6666666665</v>
      </c>
    </row>
    <row r="85" spans="1:6">
      <c r="A85" s="1">
        <v>35631</v>
      </c>
      <c r="B85" s="4">
        <v>35631</v>
      </c>
      <c r="C85" s="14">
        <f>VLOOKUP($B85,data!$A$6:$M$15000,12)</f>
        <v>2180000</v>
      </c>
      <c r="D85" s="11">
        <f t="shared" si="23"/>
        <v>7</v>
      </c>
      <c r="E85" s="14">
        <f t="shared" si="24"/>
        <v>2683285.7142857141</v>
      </c>
      <c r="F85" s="14">
        <f t="shared" si="13"/>
        <v>2411733.3333333335</v>
      </c>
    </row>
    <row r="86" spans="1:6">
      <c r="A86" s="1">
        <v>35632</v>
      </c>
      <c r="B86" s="4">
        <v>35632</v>
      </c>
      <c r="C86" s="14">
        <f>VLOOKUP($B86,data!$A$6:$M$15000,12)</f>
        <v>2466000</v>
      </c>
      <c r="D86" s="11">
        <f t="shared" si="23"/>
        <v>7</v>
      </c>
      <c r="E86" s="14">
        <f t="shared" si="24"/>
        <v>2628000</v>
      </c>
      <c r="F86" s="14">
        <f t="shared" si="13"/>
        <v>2431566.6666666665</v>
      </c>
    </row>
    <row r="87" spans="1:6">
      <c r="A87" s="1">
        <v>35633</v>
      </c>
      <c r="B87" s="4">
        <v>35633</v>
      </c>
      <c r="C87" s="14">
        <f>VLOOKUP($B87,data!$A$6:$M$15000,12)</f>
        <v>2315000</v>
      </c>
      <c r="D87" s="11">
        <f t="shared" si="23"/>
        <v>7</v>
      </c>
      <c r="E87" s="14">
        <f t="shared" si="24"/>
        <v>2545000</v>
      </c>
      <c r="F87" s="14">
        <f t="shared" si="13"/>
        <v>2446866.6666666665</v>
      </c>
    </row>
    <row r="88" spans="1:6">
      <c r="A88" s="1">
        <v>35634</v>
      </c>
      <c r="B88" s="4">
        <v>35634</v>
      </c>
      <c r="C88" s="14">
        <f>VLOOKUP($B88,data!$A$6:$M$15000,12)</f>
        <v>2468000</v>
      </c>
      <c r="D88" s="11">
        <f t="shared" si="23"/>
        <v>7</v>
      </c>
      <c r="E88" s="14">
        <f t="shared" si="24"/>
        <v>2473571.4285714286</v>
      </c>
      <c r="F88" s="14">
        <f t="shared" si="13"/>
        <v>2456300</v>
      </c>
    </row>
    <row r="89" spans="1:6">
      <c r="A89" s="1">
        <v>35635</v>
      </c>
      <c r="B89" s="4">
        <v>35635</v>
      </c>
      <c r="C89" s="14">
        <f>VLOOKUP($B89,data!$A$6:$M$15000,12)</f>
        <v>2391000</v>
      </c>
      <c r="D89" s="11">
        <f t="shared" si="23"/>
        <v>7</v>
      </c>
      <c r="E89" s="14">
        <f t="shared" si="24"/>
        <v>2398142.8571428573</v>
      </c>
      <c r="F89" s="14">
        <f t="shared" si="13"/>
        <v>2460933.3333333335</v>
      </c>
    </row>
    <row r="90" spans="1:6">
      <c r="A90" s="1">
        <v>35636</v>
      </c>
      <c r="B90" s="4">
        <v>35636</v>
      </c>
      <c r="C90" s="14">
        <f>VLOOKUP($B90,data!$A$6:$M$15000,12)</f>
        <v>2248000</v>
      </c>
      <c r="D90" s="11">
        <f t="shared" si="23"/>
        <v>7</v>
      </c>
      <c r="E90" s="14">
        <f t="shared" si="24"/>
        <v>2331714.2857142859</v>
      </c>
      <c r="F90" s="14">
        <f t="shared" si="13"/>
        <v>2458400</v>
      </c>
    </row>
    <row r="91" spans="1:6">
      <c r="A91" s="1">
        <v>35637</v>
      </c>
      <c r="B91" s="4">
        <v>35637</v>
      </c>
      <c r="C91" s="14">
        <f>VLOOKUP($B91,data!$A$6:$M$15000,12)</f>
        <v>2031000</v>
      </c>
      <c r="D91" s="11">
        <f t="shared" si="23"/>
        <v>7</v>
      </c>
      <c r="E91" s="14">
        <f t="shared" si="24"/>
        <v>2299857.1428571427</v>
      </c>
      <c r="F91" s="14">
        <f t="shared" si="13"/>
        <v>2453100</v>
      </c>
    </row>
    <row r="92" spans="1:6">
      <c r="A92" s="1">
        <v>35638</v>
      </c>
      <c r="B92" s="4">
        <v>35638</v>
      </c>
      <c r="C92" s="14">
        <f>VLOOKUP($B92,data!$A$6:$M$15000,12)</f>
        <v>1986000</v>
      </c>
      <c r="D92" s="11">
        <f t="shared" si="23"/>
        <v>7</v>
      </c>
      <c r="E92" s="14">
        <f t="shared" si="24"/>
        <v>2272142.8571428573</v>
      </c>
      <c r="F92" s="14">
        <f t="shared" si="13"/>
        <v>2450000</v>
      </c>
    </row>
    <row r="93" spans="1:6">
      <c r="A93" s="1">
        <v>35639</v>
      </c>
      <c r="B93" s="4">
        <v>35639</v>
      </c>
      <c r="C93" s="14">
        <f>VLOOKUP($B93,data!$A$6:$M$15000,12)</f>
        <v>2240000</v>
      </c>
      <c r="D93" s="11">
        <f t="shared" si="23"/>
        <v>7</v>
      </c>
      <c r="E93" s="14">
        <f t="shared" si="24"/>
        <v>2239857.1428571427</v>
      </c>
      <c r="F93" s="14">
        <f t="shared" si="13"/>
        <v>2459033.3333333335</v>
      </c>
    </row>
    <row r="94" spans="1:6">
      <c r="A94" s="1">
        <v>35640</v>
      </c>
      <c r="B94" s="4">
        <v>35640</v>
      </c>
      <c r="C94" s="14">
        <f>VLOOKUP($B94,data!$A$6:$M$15000,12)</f>
        <v>2153000</v>
      </c>
      <c r="D94" s="11">
        <f t="shared" si="23"/>
        <v>7</v>
      </c>
      <c r="E94" s="14">
        <f t="shared" si="24"/>
        <v>2216714.2857142859</v>
      </c>
      <c r="F94" s="14">
        <f t="shared" si="13"/>
        <v>2464700</v>
      </c>
    </row>
    <row r="95" spans="1:6">
      <c r="A95" s="1">
        <v>35641</v>
      </c>
      <c r="B95" s="4">
        <v>35641</v>
      </c>
      <c r="C95" s="14">
        <f>VLOOKUP($B95,data!$A$6:$M$15000,12)</f>
        <v>2298000</v>
      </c>
      <c r="D95" s="11">
        <f t="shared" si="23"/>
        <v>7</v>
      </c>
      <c r="E95" s="14">
        <f t="shared" si="24"/>
        <v>2192428.5714285714</v>
      </c>
      <c r="F95" s="14">
        <f t="shared" si="13"/>
        <v>2464933.3333333335</v>
      </c>
    </row>
    <row r="96" spans="1:6">
      <c r="A96" s="1">
        <v>35642</v>
      </c>
      <c r="B96" s="4">
        <v>35642</v>
      </c>
      <c r="C96" s="14">
        <f>VLOOKUP($B96,data!$A$6:$M$15000,12)</f>
        <v>2341000</v>
      </c>
      <c r="D96" s="11">
        <f t="shared" si="23"/>
        <v>7</v>
      </c>
      <c r="E96" s="14">
        <f t="shared" si="24"/>
        <v>2185285.7142857141</v>
      </c>
      <c r="F96" s="14">
        <f t="shared" si="13"/>
        <v>2462566.6666666665</v>
      </c>
    </row>
    <row r="97" spans="1:6">
      <c r="A97" s="1">
        <v>35643</v>
      </c>
      <c r="B97" s="4">
        <v>35643</v>
      </c>
      <c r="C97" s="14">
        <f>VLOOKUP($B97,data!$A$6:$M$15000,12)</f>
        <v>2476000</v>
      </c>
      <c r="D97" s="11">
        <f t="shared" si="23"/>
        <v>8</v>
      </c>
      <c r="E97" s="14">
        <f t="shared" si="24"/>
        <v>2217857.1428571427</v>
      </c>
      <c r="F97" s="14">
        <f t="shared" si="13"/>
        <v>2459500</v>
      </c>
    </row>
    <row r="98" spans="1:6">
      <c r="A98" s="1">
        <v>35644</v>
      </c>
      <c r="B98" s="4">
        <v>35644</v>
      </c>
      <c r="C98" s="14">
        <f>VLOOKUP($B98,data!$A$6:$M$15000,12)</f>
        <v>2435000</v>
      </c>
      <c r="D98" s="11">
        <f t="shared" si="23"/>
        <v>8</v>
      </c>
      <c r="E98" s="14">
        <f t="shared" si="24"/>
        <v>2275571.4285714286</v>
      </c>
      <c r="F98" s="14">
        <f t="shared" si="13"/>
        <v>2453400</v>
      </c>
    </row>
    <row r="99" spans="1:6">
      <c r="A99" s="1">
        <v>35645</v>
      </c>
      <c r="B99" s="4">
        <v>35645</v>
      </c>
      <c r="C99" s="14">
        <f>VLOOKUP($B99,data!$A$6:$M$15000,12)</f>
        <v>2396000</v>
      </c>
      <c r="D99" s="11">
        <f t="shared" si="23"/>
        <v>8</v>
      </c>
      <c r="E99" s="14">
        <f t="shared" si="24"/>
        <v>2334142.8571428573</v>
      </c>
      <c r="F99" s="14">
        <f t="shared" ref="F99:F162" si="25">AVERAGE(C70:C99)</f>
        <v>2457733.3333333335</v>
      </c>
    </row>
    <row r="100" spans="1:6">
      <c r="A100" s="1">
        <v>35646</v>
      </c>
      <c r="B100" s="4">
        <v>35646</v>
      </c>
      <c r="C100" s="14">
        <f>VLOOKUP($B100,data!$A$6:$M$15000,12)</f>
        <v>2981000</v>
      </c>
      <c r="D100" s="11">
        <f t="shared" si="23"/>
        <v>8</v>
      </c>
      <c r="E100" s="14">
        <f t="shared" si="24"/>
        <v>2440000</v>
      </c>
      <c r="F100" s="14">
        <f t="shared" si="25"/>
        <v>2482500</v>
      </c>
    </row>
    <row r="101" spans="1:6">
      <c r="A101" s="1">
        <v>35647</v>
      </c>
      <c r="B101" s="4">
        <v>35647</v>
      </c>
      <c r="C101" s="14">
        <f>VLOOKUP($B101,data!$A$6:$M$15000,12)</f>
        <v>3183000</v>
      </c>
      <c r="D101" s="11">
        <f t="shared" si="23"/>
        <v>8</v>
      </c>
      <c r="E101" s="14">
        <f t="shared" si="24"/>
        <v>2587142.8571428573</v>
      </c>
      <c r="F101" s="14">
        <f t="shared" si="25"/>
        <v>2509266.6666666665</v>
      </c>
    </row>
    <row r="102" spans="1:6">
      <c r="A102" s="1">
        <v>35648</v>
      </c>
      <c r="B102" s="4">
        <v>35648</v>
      </c>
      <c r="C102" s="14">
        <f>VLOOKUP($B102,data!$A$6:$M$15000,12)</f>
        <v>3077000</v>
      </c>
      <c r="D102" s="11">
        <f t="shared" si="23"/>
        <v>8</v>
      </c>
      <c r="E102" s="14">
        <f t="shared" si="24"/>
        <v>2698428.5714285714</v>
      </c>
      <c r="F102" s="14">
        <f t="shared" si="25"/>
        <v>2521366.6666666665</v>
      </c>
    </row>
    <row r="103" spans="1:6">
      <c r="A103" s="1">
        <v>35649</v>
      </c>
      <c r="B103" s="4">
        <v>35649</v>
      </c>
      <c r="C103" s="14">
        <f>VLOOKUP($B103,data!$A$6:$M$15000,12)</f>
        <v>2901000</v>
      </c>
      <c r="D103" s="11">
        <f t="shared" si="23"/>
        <v>8</v>
      </c>
      <c r="E103" s="14">
        <f t="shared" si="24"/>
        <v>2778428.5714285714</v>
      </c>
      <c r="F103" s="14">
        <f t="shared" si="25"/>
        <v>2523100</v>
      </c>
    </row>
    <row r="104" spans="1:6">
      <c r="A104" s="1">
        <v>35650</v>
      </c>
      <c r="B104" s="4">
        <v>35650</v>
      </c>
      <c r="C104" s="14">
        <f>VLOOKUP($B104,data!$A$6:$M$15000,12)</f>
        <v>2685000</v>
      </c>
      <c r="D104" s="11">
        <f t="shared" si="23"/>
        <v>8</v>
      </c>
      <c r="E104" s="14">
        <f t="shared" si="24"/>
        <v>2808285.7142857141</v>
      </c>
      <c r="F104" s="14">
        <f t="shared" si="25"/>
        <v>2520433.3333333335</v>
      </c>
    </row>
    <row r="105" spans="1:6">
      <c r="A105" s="1">
        <v>35651</v>
      </c>
      <c r="B105" s="4">
        <v>35651</v>
      </c>
      <c r="C105" s="14">
        <f>VLOOKUP($B105,data!$A$6:$M$15000,12)</f>
        <v>2171000</v>
      </c>
      <c r="D105" s="11">
        <f t="shared" si="23"/>
        <v>8</v>
      </c>
      <c r="E105" s="14">
        <f t="shared" si="24"/>
        <v>2770571.4285714286</v>
      </c>
      <c r="F105" s="14">
        <f t="shared" si="25"/>
        <v>2506500</v>
      </c>
    </row>
    <row r="106" spans="1:6">
      <c r="A106" s="1">
        <v>35652</v>
      </c>
      <c r="B106" s="4">
        <v>35652</v>
      </c>
      <c r="C106" s="14">
        <f>VLOOKUP($B106,data!$A$6:$M$15000,12)</f>
        <v>2050000</v>
      </c>
      <c r="D106" s="11">
        <f t="shared" si="23"/>
        <v>8</v>
      </c>
      <c r="E106" s="14">
        <f t="shared" si="24"/>
        <v>2721142.8571428573</v>
      </c>
      <c r="F106" s="14">
        <f t="shared" si="25"/>
        <v>2494100</v>
      </c>
    </row>
    <row r="107" spans="1:6">
      <c r="A107" s="1">
        <v>35653</v>
      </c>
      <c r="B107" s="4">
        <v>35653</v>
      </c>
      <c r="C107" s="14">
        <f>VLOOKUP($B107,data!$A$6:$M$15000,12)</f>
        <v>2426000</v>
      </c>
      <c r="D107" s="11">
        <f t="shared" si="23"/>
        <v>8</v>
      </c>
      <c r="E107" s="14">
        <f t="shared" si="24"/>
        <v>2641857.1428571427</v>
      </c>
      <c r="F107" s="14">
        <f t="shared" si="25"/>
        <v>2495166.6666666665</v>
      </c>
    </row>
    <row r="108" spans="1:6">
      <c r="A108" s="1">
        <v>35654</v>
      </c>
      <c r="B108" s="4">
        <v>35654</v>
      </c>
      <c r="C108" s="14">
        <f>VLOOKUP($B108,data!$A$6:$M$15000,12)</f>
        <v>2399000</v>
      </c>
      <c r="D108" s="11">
        <f t="shared" si="23"/>
        <v>8</v>
      </c>
      <c r="E108" s="14">
        <f t="shared" si="24"/>
        <v>2529857.1428571427</v>
      </c>
      <c r="F108" s="14">
        <f t="shared" si="25"/>
        <v>2496666.6666666665</v>
      </c>
    </row>
    <row r="109" spans="1:6">
      <c r="A109" s="1">
        <v>35655</v>
      </c>
      <c r="B109" s="4">
        <v>35655</v>
      </c>
      <c r="C109" s="14">
        <f>VLOOKUP($B109,data!$A$6:$M$15000,12)</f>
        <v>2427000</v>
      </c>
      <c r="D109" s="11">
        <f t="shared" si="23"/>
        <v>8</v>
      </c>
      <c r="E109" s="14">
        <f t="shared" si="24"/>
        <v>2437000</v>
      </c>
      <c r="F109" s="14">
        <f t="shared" si="25"/>
        <v>2482466.6666666665</v>
      </c>
    </row>
    <row r="110" spans="1:6">
      <c r="A110" s="1">
        <v>35656</v>
      </c>
      <c r="B110" s="4">
        <v>35656</v>
      </c>
      <c r="C110" s="14">
        <f>VLOOKUP($B110,data!$A$6:$M$15000,12)</f>
        <v>2417000</v>
      </c>
      <c r="D110" s="11">
        <f t="shared" si="23"/>
        <v>8</v>
      </c>
      <c r="E110" s="14">
        <f t="shared" si="24"/>
        <v>2367857.1428571427</v>
      </c>
      <c r="F110" s="14">
        <f t="shared" si="25"/>
        <v>2466500</v>
      </c>
    </row>
    <row r="111" spans="1:6">
      <c r="A111" s="1">
        <v>35657</v>
      </c>
      <c r="B111" s="4">
        <v>35657</v>
      </c>
      <c r="C111" s="14">
        <f>VLOOKUP($B111,data!$A$6:$M$15000,12)</f>
        <v>2223000</v>
      </c>
      <c r="D111" s="11">
        <f t="shared" si="23"/>
        <v>8</v>
      </c>
      <c r="E111" s="14">
        <f t="shared" si="24"/>
        <v>2301857.1428571427</v>
      </c>
      <c r="F111" s="14">
        <f t="shared" si="25"/>
        <v>2441666.6666666665</v>
      </c>
    </row>
    <row r="112" spans="1:6">
      <c r="A112" s="1">
        <v>35658</v>
      </c>
      <c r="B112" s="4">
        <v>35658</v>
      </c>
      <c r="C112" s="14">
        <f>VLOOKUP($B112,data!$A$6:$M$15000,12)</f>
        <v>1893000</v>
      </c>
      <c r="D112" s="11">
        <f t="shared" si="23"/>
        <v>8</v>
      </c>
      <c r="E112" s="14">
        <f t="shared" si="24"/>
        <v>2262142.8571428573</v>
      </c>
      <c r="F112" s="14">
        <f t="shared" si="25"/>
        <v>2407466.6666666665</v>
      </c>
    </row>
    <row r="113" spans="1:6">
      <c r="A113" s="1">
        <v>35659</v>
      </c>
      <c r="B113" s="4">
        <v>35659</v>
      </c>
      <c r="C113" s="14">
        <f>VLOOKUP($B113,data!$A$6:$M$15000,12)</f>
        <v>2026000</v>
      </c>
      <c r="D113" s="11">
        <f t="shared" si="23"/>
        <v>8</v>
      </c>
      <c r="E113" s="14">
        <f t="shared" si="24"/>
        <v>2258714.2857142859</v>
      </c>
      <c r="F113" s="14">
        <f t="shared" si="25"/>
        <v>2384566.6666666665</v>
      </c>
    </row>
    <row r="114" spans="1:6">
      <c r="A114" s="1">
        <v>35660</v>
      </c>
      <c r="B114" s="4">
        <v>35660</v>
      </c>
      <c r="C114" s="14">
        <f>VLOOKUP($B114,data!$A$6:$M$15000,12)</f>
        <v>2343000</v>
      </c>
      <c r="D114" s="11">
        <f t="shared" si="23"/>
        <v>8</v>
      </c>
      <c r="E114" s="14">
        <f t="shared" si="24"/>
        <v>2246857.1428571427</v>
      </c>
      <c r="F114" s="14">
        <f t="shared" si="25"/>
        <v>2387533.3333333335</v>
      </c>
    </row>
    <row r="115" spans="1:6">
      <c r="A115" s="1">
        <v>35661</v>
      </c>
      <c r="B115" s="4">
        <v>35661</v>
      </c>
      <c r="C115" s="14">
        <f>VLOOKUP($B115,data!$A$6:$M$15000,12)</f>
        <v>2637000</v>
      </c>
      <c r="D115" s="11">
        <f t="shared" si="23"/>
        <v>8</v>
      </c>
      <c r="E115" s="14">
        <f t="shared" si="24"/>
        <v>2280857.1428571427</v>
      </c>
      <c r="F115" s="14">
        <f t="shared" si="25"/>
        <v>2402766.6666666665</v>
      </c>
    </row>
    <row r="116" spans="1:6">
      <c r="A116" s="1">
        <v>35662</v>
      </c>
      <c r="B116" s="4">
        <v>35662</v>
      </c>
      <c r="C116" s="14">
        <f>VLOOKUP($B116,data!$A$6:$M$15000,12)</f>
        <v>2841000</v>
      </c>
      <c r="D116" s="11">
        <f t="shared" si="23"/>
        <v>8</v>
      </c>
      <c r="E116" s="14">
        <f t="shared" si="24"/>
        <v>2340000</v>
      </c>
      <c r="F116" s="14">
        <f t="shared" si="25"/>
        <v>2415266.6666666665</v>
      </c>
    </row>
    <row r="117" spans="1:6">
      <c r="A117" s="1">
        <v>35663</v>
      </c>
      <c r="B117" s="4">
        <v>35663</v>
      </c>
      <c r="C117" s="14">
        <f>VLOOKUP($B117,data!$A$6:$M$15000,12)</f>
        <v>2791000</v>
      </c>
      <c r="D117" s="11">
        <f t="shared" si="23"/>
        <v>8</v>
      </c>
      <c r="E117" s="14">
        <f t="shared" si="24"/>
        <v>2393428.5714285714</v>
      </c>
      <c r="F117" s="14">
        <f t="shared" si="25"/>
        <v>2431133.3333333335</v>
      </c>
    </row>
    <row r="118" spans="1:6">
      <c r="A118" s="1">
        <v>35664</v>
      </c>
      <c r="B118" s="4">
        <v>35664</v>
      </c>
      <c r="C118" s="14">
        <f>VLOOKUP($B118,data!$A$6:$M$15000,12)</f>
        <v>2660000</v>
      </c>
      <c r="D118" s="11">
        <f t="shared" si="23"/>
        <v>8</v>
      </c>
      <c r="E118" s="14">
        <f t="shared" si="24"/>
        <v>2455857.1428571427</v>
      </c>
      <c r="F118" s="14">
        <f t="shared" si="25"/>
        <v>2437533.3333333335</v>
      </c>
    </row>
    <row r="119" spans="1:6">
      <c r="A119" s="1">
        <v>35665</v>
      </c>
      <c r="B119" s="4">
        <v>35665</v>
      </c>
      <c r="C119" s="14">
        <f>VLOOKUP($B119,data!$A$6:$M$15000,12)</f>
        <v>2373000</v>
      </c>
      <c r="D119" s="11">
        <f t="shared" si="23"/>
        <v>8</v>
      </c>
      <c r="E119" s="14">
        <f t="shared" si="24"/>
        <v>2524428.5714285714</v>
      </c>
      <c r="F119" s="14">
        <f t="shared" si="25"/>
        <v>2436933.3333333335</v>
      </c>
    </row>
    <row r="120" spans="1:6">
      <c r="A120" s="1">
        <v>35666</v>
      </c>
      <c r="B120" s="4">
        <v>35666</v>
      </c>
      <c r="C120" s="14">
        <f>VLOOKUP($B120,data!$A$6:$M$15000,12)</f>
        <v>2426000</v>
      </c>
      <c r="D120" s="11">
        <f t="shared" si="23"/>
        <v>8</v>
      </c>
      <c r="E120" s="14">
        <f t="shared" si="24"/>
        <v>2581571.4285714286</v>
      </c>
      <c r="F120" s="14">
        <f t="shared" si="25"/>
        <v>2442866.6666666665</v>
      </c>
    </row>
    <row r="121" spans="1:6">
      <c r="A121" s="1">
        <v>35667</v>
      </c>
      <c r="B121" s="4">
        <v>35667</v>
      </c>
      <c r="C121" s="14">
        <f>VLOOKUP($B121,data!$A$6:$M$15000,12)</f>
        <v>2757000</v>
      </c>
      <c r="D121" s="11">
        <f t="shared" si="23"/>
        <v>8</v>
      </c>
      <c r="E121" s="14">
        <f t="shared" si="24"/>
        <v>2640714.2857142859</v>
      </c>
      <c r="F121" s="14">
        <f t="shared" si="25"/>
        <v>2467066.6666666665</v>
      </c>
    </row>
    <row r="122" spans="1:6">
      <c r="A122" s="1">
        <v>35668</v>
      </c>
      <c r="B122" s="4">
        <v>35668</v>
      </c>
      <c r="C122" s="14">
        <f>VLOOKUP($B122,data!$A$6:$M$15000,12)</f>
        <v>2721000</v>
      </c>
      <c r="D122" s="11">
        <f t="shared" si="23"/>
        <v>8</v>
      </c>
      <c r="E122" s="14">
        <f t="shared" si="24"/>
        <v>2652714.2857142859</v>
      </c>
      <c r="F122" s="14">
        <f t="shared" si="25"/>
        <v>2491566.6666666665</v>
      </c>
    </row>
    <row r="123" spans="1:6">
      <c r="A123" s="1">
        <v>35669</v>
      </c>
      <c r="B123" s="4">
        <v>35669</v>
      </c>
      <c r="C123" s="14">
        <f>VLOOKUP($B123,data!$A$6:$M$15000,12)</f>
        <v>2886000</v>
      </c>
      <c r="D123" s="11">
        <f t="shared" si="23"/>
        <v>8</v>
      </c>
      <c r="E123" s="14">
        <f t="shared" si="24"/>
        <v>2659142.8571428573</v>
      </c>
      <c r="F123" s="14">
        <f t="shared" si="25"/>
        <v>2513100</v>
      </c>
    </row>
    <row r="124" spans="1:6">
      <c r="A124" s="1">
        <v>35670</v>
      </c>
      <c r="B124" s="4">
        <v>35670</v>
      </c>
      <c r="C124" s="14">
        <f>VLOOKUP($B124,data!$A$6:$M$15000,12)</f>
        <v>2827000</v>
      </c>
      <c r="D124" s="11">
        <f t="shared" si="23"/>
        <v>8</v>
      </c>
      <c r="E124" s="14">
        <f t="shared" si="24"/>
        <v>2664285.7142857141</v>
      </c>
      <c r="F124" s="14">
        <f t="shared" si="25"/>
        <v>2535566.6666666665</v>
      </c>
    </row>
    <row r="125" spans="1:6">
      <c r="A125" s="1">
        <v>35671</v>
      </c>
      <c r="B125" s="4">
        <v>35671</v>
      </c>
      <c r="C125" s="14">
        <f>VLOOKUP($B125,data!$A$6:$M$15000,12)</f>
        <v>2382000</v>
      </c>
      <c r="D125" s="11">
        <f t="shared" si="23"/>
        <v>8</v>
      </c>
      <c r="E125" s="14">
        <f t="shared" si="24"/>
        <v>2624571.4285714286</v>
      </c>
      <c r="F125" s="14">
        <f t="shared" si="25"/>
        <v>2538366.6666666665</v>
      </c>
    </row>
    <row r="126" spans="1:6">
      <c r="A126" s="1">
        <v>35672</v>
      </c>
      <c r="B126" s="4">
        <v>35672</v>
      </c>
      <c r="C126" s="14">
        <f>VLOOKUP($B126,data!$A$6:$M$15000,12)</f>
        <v>2081000</v>
      </c>
      <c r="D126" s="11">
        <f t="shared" si="23"/>
        <v>8</v>
      </c>
      <c r="E126" s="14">
        <f t="shared" si="24"/>
        <v>2582857.1428571427</v>
      </c>
      <c r="F126" s="14">
        <f t="shared" si="25"/>
        <v>2529700</v>
      </c>
    </row>
    <row r="127" spans="1:6">
      <c r="A127" s="1">
        <v>35673</v>
      </c>
      <c r="B127" s="4">
        <v>35673</v>
      </c>
      <c r="C127" s="14">
        <f>VLOOKUP($B127,data!$A$6:$M$15000,12)</f>
        <v>2038000</v>
      </c>
      <c r="D127" s="11">
        <f t="shared" si="23"/>
        <v>8</v>
      </c>
      <c r="E127" s="14">
        <f t="shared" si="24"/>
        <v>2527428.5714285714</v>
      </c>
      <c r="F127" s="14">
        <f t="shared" si="25"/>
        <v>2515100</v>
      </c>
    </row>
    <row r="128" spans="1:6">
      <c r="A128" s="1">
        <v>35674</v>
      </c>
      <c r="B128" s="4">
        <v>35674</v>
      </c>
      <c r="C128" s="14">
        <f>VLOOKUP($B128,data!$A$6:$M$15000,12)</f>
        <v>2412000</v>
      </c>
      <c r="D128" s="11">
        <f t="shared" si="23"/>
        <v>9</v>
      </c>
      <c r="E128" s="14">
        <f t="shared" si="24"/>
        <v>2478142.8571428573</v>
      </c>
      <c r="F128" s="14">
        <f t="shared" si="25"/>
        <v>2514333.3333333335</v>
      </c>
    </row>
    <row r="129" spans="1:6">
      <c r="A129" s="1">
        <v>35675</v>
      </c>
      <c r="B129" s="4">
        <v>35675</v>
      </c>
      <c r="C129" s="14">
        <f>VLOOKUP($B129,data!$A$6:$M$15000,12)</f>
        <v>2815000</v>
      </c>
      <c r="D129" s="11">
        <f t="shared" si="23"/>
        <v>9</v>
      </c>
      <c r="E129" s="14">
        <f t="shared" si="24"/>
        <v>2491571.4285714286</v>
      </c>
      <c r="F129" s="14">
        <f t="shared" si="25"/>
        <v>2528300</v>
      </c>
    </row>
    <row r="130" spans="1:6">
      <c r="A130" s="1">
        <v>35676</v>
      </c>
      <c r="B130" s="4">
        <v>35676</v>
      </c>
      <c r="C130" s="14">
        <f>VLOOKUP($B130,data!$A$6:$M$15000,12)</f>
        <v>3047000</v>
      </c>
      <c r="D130" s="11">
        <f t="shared" si="23"/>
        <v>9</v>
      </c>
      <c r="E130" s="14">
        <f t="shared" si="24"/>
        <v>2514571.4285714286</v>
      </c>
      <c r="F130" s="14">
        <f t="shared" si="25"/>
        <v>2530500</v>
      </c>
    </row>
    <row r="131" spans="1:6">
      <c r="A131" s="1">
        <v>35677</v>
      </c>
      <c r="B131" s="4">
        <v>35677</v>
      </c>
      <c r="C131" s="14">
        <f>VLOOKUP($B131,data!$A$6:$M$15000,12)</f>
        <v>3308000</v>
      </c>
      <c r="D131" s="11">
        <f t="shared" si="23"/>
        <v>9</v>
      </c>
      <c r="E131" s="14">
        <f t="shared" si="24"/>
        <v>2583285.7142857141</v>
      </c>
      <c r="F131" s="14">
        <f t="shared" si="25"/>
        <v>2534666.6666666665</v>
      </c>
    </row>
    <row r="132" spans="1:6">
      <c r="A132" s="1">
        <v>35678</v>
      </c>
      <c r="B132" s="4">
        <v>35678</v>
      </c>
      <c r="C132" s="14">
        <f>VLOOKUP($B132,data!$A$6:$M$15000,12)</f>
        <v>3124000</v>
      </c>
      <c r="D132" s="11">
        <f t="shared" si="23"/>
        <v>9</v>
      </c>
      <c r="E132" s="14">
        <f t="shared" si="24"/>
        <v>2689285.7142857141</v>
      </c>
      <c r="F132" s="14">
        <f t="shared" si="25"/>
        <v>2536233.3333333335</v>
      </c>
    </row>
    <row r="133" spans="1:6">
      <c r="A133" s="1">
        <v>35679</v>
      </c>
      <c r="B133" s="4">
        <v>35679</v>
      </c>
      <c r="C133" s="14">
        <f>VLOOKUP($B133,data!$A$6:$M$15000,12)</f>
        <v>2737000</v>
      </c>
      <c r="D133" s="11">
        <f t="shared" si="23"/>
        <v>9</v>
      </c>
      <c r="E133" s="14">
        <f t="shared" si="24"/>
        <v>2783000</v>
      </c>
      <c r="F133" s="14">
        <f t="shared" si="25"/>
        <v>2530766.6666666665</v>
      </c>
    </row>
    <row r="134" spans="1:6">
      <c r="A134" s="1">
        <v>35680</v>
      </c>
      <c r="B134" s="4">
        <v>35680</v>
      </c>
      <c r="C134" s="14">
        <f>VLOOKUP($B134,data!$A$6:$M$15000,12)</f>
        <v>2822000</v>
      </c>
      <c r="D134" s="11">
        <f t="shared" ref="D134:D197" si="26">IF(B134&lt;&gt;"",MONTH(B134),0)</f>
        <v>9</v>
      </c>
      <c r="E134" s="14">
        <f t="shared" si="24"/>
        <v>2895000</v>
      </c>
      <c r="F134" s="14">
        <f t="shared" si="25"/>
        <v>2535333.3333333335</v>
      </c>
    </row>
    <row r="135" spans="1:6">
      <c r="A135" s="1">
        <v>35681</v>
      </c>
      <c r="B135" s="4">
        <v>35681</v>
      </c>
      <c r="C135" s="14">
        <f>VLOOKUP($B135,data!$A$6:$M$15000,12)</f>
        <v>3188000</v>
      </c>
      <c r="D135" s="11">
        <f t="shared" si="26"/>
        <v>9</v>
      </c>
      <c r="E135" s="14">
        <f t="shared" si="24"/>
        <v>3005857.1428571427</v>
      </c>
      <c r="F135" s="14">
        <f t="shared" si="25"/>
        <v>2569233.3333333335</v>
      </c>
    </row>
    <row r="136" spans="1:6">
      <c r="A136" s="1">
        <v>35682</v>
      </c>
      <c r="B136" s="4">
        <v>35682</v>
      </c>
      <c r="C136" s="14">
        <f>VLOOKUP($B136,data!$A$6:$M$15000,12)</f>
        <v>3329000</v>
      </c>
      <c r="D136" s="11">
        <f t="shared" si="26"/>
        <v>9</v>
      </c>
      <c r="E136" s="14">
        <f t="shared" si="24"/>
        <v>3079285.7142857141</v>
      </c>
      <c r="F136" s="14">
        <f t="shared" si="25"/>
        <v>2611866.6666666665</v>
      </c>
    </row>
    <row r="137" spans="1:6">
      <c r="A137" s="1">
        <v>35683</v>
      </c>
      <c r="B137" s="4">
        <v>35683</v>
      </c>
      <c r="C137" s="14">
        <f>VLOOKUP($B137,data!$A$6:$M$15000,12)</f>
        <v>3221000</v>
      </c>
      <c r="D137" s="11">
        <f t="shared" si="26"/>
        <v>9</v>
      </c>
      <c r="E137" s="14">
        <f t="shared" si="24"/>
        <v>3104142.8571428573</v>
      </c>
      <c r="F137" s="14">
        <f t="shared" si="25"/>
        <v>2638366.6666666665</v>
      </c>
    </row>
    <row r="138" spans="1:6">
      <c r="A138" s="1">
        <v>35684</v>
      </c>
      <c r="B138" s="4">
        <v>35684</v>
      </c>
      <c r="C138" s="14">
        <f>VLOOKUP($B138,data!$A$6:$M$15000,12)</f>
        <v>2809000</v>
      </c>
      <c r="D138" s="11">
        <f t="shared" si="26"/>
        <v>9</v>
      </c>
      <c r="E138" s="14">
        <f t="shared" si="24"/>
        <v>3032857.1428571427</v>
      </c>
      <c r="F138" s="14">
        <f t="shared" si="25"/>
        <v>2652033.3333333335</v>
      </c>
    </row>
    <row r="139" spans="1:6">
      <c r="A139" s="1">
        <v>35685</v>
      </c>
      <c r="B139" s="4">
        <v>35685</v>
      </c>
      <c r="C139" s="14">
        <f>VLOOKUP($B139,data!$A$6:$M$15000,12)</f>
        <v>2618000</v>
      </c>
      <c r="D139" s="11">
        <f t="shared" si="26"/>
        <v>9</v>
      </c>
      <c r="E139" s="14">
        <f t="shared" si="24"/>
        <v>2960571.4285714286</v>
      </c>
      <c r="F139" s="14">
        <f t="shared" si="25"/>
        <v>2658400</v>
      </c>
    </row>
    <row r="140" spans="1:6">
      <c r="A140" s="1">
        <v>35686</v>
      </c>
      <c r="B140" s="4">
        <v>35686</v>
      </c>
      <c r="C140" s="14">
        <f>VLOOKUP($B140,data!$A$6:$M$15000,12)</f>
        <v>2398000</v>
      </c>
      <c r="D140" s="11">
        <f t="shared" si="26"/>
        <v>9</v>
      </c>
      <c r="E140" s="14">
        <f t="shared" ref="E140:E203" si="27">AVERAGE(C134:C140)</f>
        <v>2912142.8571428573</v>
      </c>
      <c r="F140" s="14">
        <f t="shared" si="25"/>
        <v>2657766.6666666665</v>
      </c>
    </row>
    <row r="141" spans="1:6">
      <c r="A141" s="1">
        <v>35687</v>
      </c>
      <c r="B141" s="4">
        <v>35687</v>
      </c>
      <c r="C141" s="14">
        <f>VLOOKUP($B141,data!$A$6:$M$15000,12)</f>
        <v>2502000</v>
      </c>
      <c r="D141" s="11">
        <f t="shared" si="26"/>
        <v>9</v>
      </c>
      <c r="E141" s="14">
        <f t="shared" si="27"/>
        <v>2866428.5714285714</v>
      </c>
      <c r="F141" s="14">
        <f t="shared" si="25"/>
        <v>2667066.6666666665</v>
      </c>
    </row>
    <row r="142" spans="1:6">
      <c r="A142" s="1">
        <v>35688</v>
      </c>
      <c r="B142" s="4">
        <v>35688</v>
      </c>
      <c r="C142" s="14">
        <f>VLOOKUP($B142,data!$A$6:$M$15000,12)</f>
        <v>2653000</v>
      </c>
      <c r="D142" s="11">
        <f t="shared" si="26"/>
        <v>9</v>
      </c>
      <c r="E142" s="14">
        <f t="shared" si="27"/>
        <v>2790000</v>
      </c>
      <c r="F142" s="14">
        <f t="shared" si="25"/>
        <v>2692400</v>
      </c>
    </row>
    <row r="143" spans="1:6">
      <c r="A143" s="1">
        <v>35689</v>
      </c>
      <c r="B143" s="4">
        <v>35689</v>
      </c>
      <c r="C143" s="14">
        <f>VLOOKUP($B143,data!$A$6:$M$15000,12)</f>
        <v>2638000</v>
      </c>
      <c r="D143" s="11">
        <f t="shared" si="26"/>
        <v>9</v>
      </c>
      <c r="E143" s="14">
        <f t="shared" si="27"/>
        <v>2691285.7142857141</v>
      </c>
      <c r="F143" s="14">
        <f t="shared" si="25"/>
        <v>2712800</v>
      </c>
    </row>
    <row r="144" spans="1:6">
      <c r="A144" s="1">
        <v>35690</v>
      </c>
      <c r="B144" s="4">
        <v>35690</v>
      </c>
      <c r="C144" s="14">
        <f>VLOOKUP($B144,data!$A$6:$M$15000,12)</f>
        <v>2676000</v>
      </c>
      <c r="D144" s="11">
        <f t="shared" si="26"/>
        <v>9</v>
      </c>
      <c r="E144" s="14">
        <f t="shared" si="27"/>
        <v>2613428.5714285714</v>
      </c>
      <c r="F144" s="14">
        <f t="shared" si="25"/>
        <v>2723900</v>
      </c>
    </row>
    <row r="145" spans="1:6">
      <c r="A145" s="1">
        <v>35691</v>
      </c>
      <c r="B145" s="4">
        <v>35691</v>
      </c>
      <c r="C145" s="14">
        <f>VLOOKUP($B145,data!$A$6:$M$15000,12)</f>
        <v>2676000</v>
      </c>
      <c r="D145" s="11">
        <f t="shared" si="26"/>
        <v>9</v>
      </c>
      <c r="E145" s="14">
        <f t="shared" si="27"/>
        <v>2594428.5714285714</v>
      </c>
      <c r="F145" s="14">
        <f t="shared" si="25"/>
        <v>2725200</v>
      </c>
    </row>
    <row r="146" spans="1:6">
      <c r="A146" s="1">
        <v>35692</v>
      </c>
      <c r="B146" s="4">
        <v>35692</v>
      </c>
      <c r="C146" s="14">
        <f>VLOOKUP($B146,data!$A$6:$M$15000,12)</f>
        <v>2429000</v>
      </c>
      <c r="D146" s="11">
        <f t="shared" si="26"/>
        <v>9</v>
      </c>
      <c r="E146" s="14">
        <f t="shared" si="27"/>
        <v>2567428.5714285714</v>
      </c>
      <c r="F146" s="14">
        <f t="shared" si="25"/>
        <v>2711466.6666666665</v>
      </c>
    </row>
    <row r="147" spans="1:6">
      <c r="A147" s="1">
        <v>35693</v>
      </c>
      <c r="B147" s="4">
        <v>35693</v>
      </c>
      <c r="C147" s="14">
        <f>VLOOKUP($B147,data!$A$6:$M$15000,12)</f>
        <v>2040000</v>
      </c>
      <c r="D147" s="11">
        <f t="shared" si="26"/>
        <v>9</v>
      </c>
      <c r="E147" s="14">
        <f t="shared" si="27"/>
        <v>2516285.7142857141</v>
      </c>
      <c r="F147" s="14">
        <f t="shared" si="25"/>
        <v>2686433.3333333335</v>
      </c>
    </row>
    <row r="148" spans="1:6">
      <c r="A148" s="1">
        <v>35694</v>
      </c>
      <c r="B148" s="4">
        <v>35694</v>
      </c>
      <c r="C148" s="14">
        <f>VLOOKUP($B148,data!$A$6:$M$15000,12)</f>
        <v>2177000</v>
      </c>
      <c r="D148" s="11">
        <f t="shared" si="26"/>
        <v>9</v>
      </c>
      <c r="E148" s="14">
        <f t="shared" si="27"/>
        <v>2469857.1428571427</v>
      </c>
      <c r="F148" s="14">
        <f t="shared" si="25"/>
        <v>2670333.3333333335</v>
      </c>
    </row>
    <row r="149" spans="1:6">
      <c r="A149" s="1">
        <v>35695</v>
      </c>
      <c r="B149" s="4">
        <v>35695</v>
      </c>
      <c r="C149" s="14">
        <f>VLOOKUP($B149,data!$A$6:$M$15000,12)</f>
        <v>2637000</v>
      </c>
      <c r="D149" s="11">
        <f t="shared" si="26"/>
        <v>9</v>
      </c>
      <c r="E149" s="14">
        <f t="shared" si="27"/>
        <v>2467571.4285714286</v>
      </c>
      <c r="F149" s="14">
        <f t="shared" si="25"/>
        <v>2679133.3333333335</v>
      </c>
    </row>
    <row r="150" spans="1:6">
      <c r="A150" s="1">
        <v>35696</v>
      </c>
      <c r="B150" s="4">
        <v>35696</v>
      </c>
      <c r="C150" s="14">
        <f>VLOOKUP($B150,data!$A$6:$M$15000,12)</f>
        <v>2873000</v>
      </c>
      <c r="D150" s="11">
        <f t="shared" si="26"/>
        <v>9</v>
      </c>
      <c r="E150" s="14">
        <f t="shared" si="27"/>
        <v>2501142.8571428573</v>
      </c>
      <c r="F150" s="14">
        <f t="shared" si="25"/>
        <v>2694033.3333333335</v>
      </c>
    </row>
    <row r="151" spans="1:6">
      <c r="A151" s="1">
        <v>35697</v>
      </c>
      <c r="B151" s="4">
        <v>35697</v>
      </c>
      <c r="C151" s="14">
        <f>VLOOKUP($B151,data!$A$6:$M$15000,12)</f>
        <v>2782000</v>
      </c>
      <c r="D151" s="11">
        <f t="shared" si="26"/>
        <v>9</v>
      </c>
      <c r="E151" s="14">
        <f t="shared" si="27"/>
        <v>2516285.7142857141</v>
      </c>
      <c r="F151" s="14">
        <f t="shared" si="25"/>
        <v>2694866.6666666665</v>
      </c>
    </row>
    <row r="152" spans="1:6">
      <c r="A152" s="1">
        <v>35698</v>
      </c>
      <c r="B152" s="4">
        <v>35698</v>
      </c>
      <c r="C152" s="14">
        <f>VLOOKUP($B152,data!$A$6:$M$15000,12)</f>
        <v>2465000</v>
      </c>
      <c r="D152" s="11">
        <f t="shared" si="26"/>
        <v>9</v>
      </c>
      <c r="E152" s="14">
        <f t="shared" si="27"/>
        <v>2486142.8571428573</v>
      </c>
      <c r="F152" s="14">
        <f t="shared" si="25"/>
        <v>2686333.3333333335</v>
      </c>
    </row>
    <row r="153" spans="1:6">
      <c r="A153" s="1">
        <v>35699</v>
      </c>
      <c r="B153" s="4">
        <v>35699</v>
      </c>
      <c r="C153" s="14">
        <f>VLOOKUP($B153,data!$A$6:$M$15000,12)</f>
        <v>2350000</v>
      </c>
      <c r="D153" s="11">
        <f t="shared" si="26"/>
        <v>9</v>
      </c>
      <c r="E153" s="14">
        <f t="shared" si="27"/>
        <v>2474857.1428571427</v>
      </c>
      <c r="F153" s="14">
        <f t="shared" si="25"/>
        <v>2668466.6666666665</v>
      </c>
    </row>
    <row r="154" spans="1:6">
      <c r="A154" s="1">
        <v>35700</v>
      </c>
      <c r="B154" s="4">
        <v>35700</v>
      </c>
      <c r="C154" s="14">
        <f>VLOOKUP($B154,data!$A$6:$M$15000,12)</f>
        <v>2348000</v>
      </c>
      <c r="D154" s="11">
        <f t="shared" si="26"/>
        <v>9</v>
      </c>
      <c r="E154" s="14">
        <f t="shared" si="27"/>
        <v>2518857.1428571427</v>
      </c>
      <c r="F154" s="14">
        <f t="shared" si="25"/>
        <v>2652500</v>
      </c>
    </row>
    <row r="155" spans="1:6">
      <c r="A155" s="1">
        <v>35701</v>
      </c>
      <c r="B155" s="4">
        <v>35701</v>
      </c>
      <c r="C155" s="14">
        <f>VLOOKUP($B155,data!$A$6:$M$15000,12)</f>
        <v>2533000</v>
      </c>
      <c r="D155" s="11">
        <f t="shared" si="26"/>
        <v>9</v>
      </c>
      <c r="E155" s="14">
        <f t="shared" si="27"/>
        <v>2569714.2857142859</v>
      </c>
      <c r="F155" s="14">
        <f t="shared" si="25"/>
        <v>2657533.3333333335</v>
      </c>
    </row>
    <row r="156" spans="1:6">
      <c r="A156" s="1">
        <v>35702</v>
      </c>
      <c r="B156" s="4">
        <v>35702</v>
      </c>
      <c r="C156" s="14">
        <f>VLOOKUP($B156,data!$A$6:$M$15000,12)</f>
        <v>2882000</v>
      </c>
      <c r="D156" s="11">
        <f t="shared" si="26"/>
        <v>9</v>
      </c>
      <c r="E156" s="14">
        <f t="shared" si="27"/>
        <v>2604714.2857142859</v>
      </c>
      <c r="F156" s="14">
        <f t="shared" si="25"/>
        <v>2684233.3333333335</v>
      </c>
    </row>
    <row r="157" spans="1:6">
      <c r="A157" s="1">
        <v>35703</v>
      </c>
      <c r="B157" s="4">
        <v>35703</v>
      </c>
      <c r="C157" s="14">
        <f>VLOOKUP($B157,data!$A$6:$M$15000,12)</f>
        <v>2798000</v>
      </c>
      <c r="D157" s="11">
        <f t="shared" si="26"/>
        <v>9</v>
      </c>
      <c r="E157" s="14">
        <f t="shared" si="27"/>
        <v>2594000</v>
      </c>
      <c r="F157" s="14">
        <f t="shared" si="25"/>
        <v>2709566.6666666665</v>
      </c>
    </row>
    <row r="158" spans="1:6">
      <c r="A158" s="1">
        <v>35704</v>
      </c>
      <c r="B158" s="4">
        <v>35704</v>
      </c>
      <c r="C158" s="14">
        <f>VLOOKUP($B158,data!$A$6:$M$15000,12)</f>
        <v>2755000</v>
      </c>
      <c r="D158" s="11">
        <f t="shared" si="26"/>
        <v>10</v>
      </c>
      <c r="E158" s="14">
        <f t="shared" si="27"/>
        <v>2590142.8571428573</v>
      </c>
      <c r="F158" s="14">
        <f t="shared" si="25"/>
        <v>2721000</v>
      </c>
    </row>
    <row r="159" spans="1:6">
      <c r="A159" s="1">
        <v>35705</v>
      </c>
      <c r="B159" s="4">
        <v>35705</v>
      </c>
      <c r="C159" s="14">
        <f>VLOOKUP($B159,data!$A$6:$M$15000,12)</f>
        <v>2584000</v>
      </c>
      <c r="D159" s="11">
        <f t="shared" si="26"/>
        <v>10</v>
      </c>
      <c r="E159" s="14">
        <f t="shared" si="27"/>
        <v>2607142.8571428573</v>
      </c>
      <c r="F159" s="14">
        <f t="shared" si="25"/>
        <v>2713300</v>
      </c>
    </row>
    <row r="160" spans="1:6">
      <c r="A160" s="1">
        <v>35706</v>
      </c>
      <c r="B160" s="4">
        <v>35706</v>
      </c>
      <c r="C160" s="14">
        <f>VLOOKUP($B160,data!$A$6:$M$15000,12)</f>
        <v>2502000</v>
      </c>
      <c r="D160" s="11">
        <f t="shared" si="26"/>
        <v>10</v>
      </c>
      <c r="E160" s="14">
        <f t="shared" si="27"/>
        <v>2628857.1428571427</v>
      </c>
      <c r="F160" s="14">
        <f t="shared" si="25"/>
        <v>2695133.3333333335</v>
      </c>
    </row>
    <row r="161" spans="1:6">
      <c r="A161" s="1">
        <v>35707</v>
      </c>
      <c r="B161" s="4">
        <v>35707</v>
      </c>
      <c r="C161" s="14">
        <f>VLOOKUP($B161,data!$A$6:$M$15000,12)</f>
        <v>2135000</v>
      </c>
      <c r="D161" s="11">
        <f t="shared" si="26"/>
        <v>10</v>
      </c>
      <c r="E161" s="14">
        <f t="shared" si="27"/>
        <v>2598428.5714285714</v>
      </c>
      <c r="F161" s="14">
        <f t="shared" si="25"/>
        <v>2656033.3333333335</v>
      </c>
    </row>
    <row r="162" spans="1:6">
      <c r="A162" s="1">
        <v>35708</v>
      </c>
      <c r="B162" s="4">
        <v>35708</v>
      </c>
      <c r="C162" s="14">
        <f>VLOOKUP($B162,data!$A$6:$M$15000,12)</f>
        <v>2076000</v>
      </c>
      <c r="D162" s="11">
        <f t="shared" si="26"/>
        <v>10</v>
      </c>
      <c r="E162" s="14">
        <f t="shared" si="27"/>
        <v>2533142.8571428573</v>
      </c>
      <c r="F162" s="14">
        <f t="shared" si="25"/>
        <v>2621100</v>
      </c>
    </row>
    <row r="163" spans="1:6">
      <c r="A163" s="1">
        <v>35709</v>
      </c>
      <c r="B163" s="4">
        <v>35709</v>
      </c>
      <c r="C163" s="14">
        <f>VLOOKUP($B163,data!$A$6:$M$15000,12)</f>
        <v>2404000</v>
      </c>
      <c r="D163" s="11">
        <f t="shared" si="26"/>
        <v>10</v>
      </c>
      <c r="E163" s="14">
        <f t="shared" si="27"/>
        <v>2464857.1428571427</v>
      </c>
      <c r="F163" s="14">
        <f t="shared" ref="F163:F226" si="28">AVERAGE(C134:C163)</f>
        <v>2610000</v>
      </c>
    </row>
    <row r="164" spans="1:6">
      <c r="A164" s="1">
        <v>35710</v>
      </c>
      <c r="B164" s="4">
        <v>35710</v>
      </c>
      <c r="C164" s="14">
        <f>VLOOKUP($B164,data!$A$6:$M$15000,12)</f>
        <v>2261000</v>
      </c>
      <c r="D164" s="11">
        <f t="shared" si="26"/>
        <v>10</v>
      </c>
      <c r="E164" s="14">
        <f t="shared" si="27"/>
        <v>2388142.8571428573</v>
      </c>
      <c r="F164" s="14">
        <f t="shared" si="28"/>
        <v>2591300</v>
      </c>
    </row>
    <row r="165" spans="1:6">
      <c r="A165" s="1">
        <v>35711</v>
      </c>
      <c r="B165" s="4">
        <v>35711</v>
      </c>
      <c r="C165" s="14">
        <f>VLOOKUP($B165,data!$A$6:$M$15000,12)</f>
        <v>2198000</v>
      </c>
      <c r="D165" s="11">
        <f t="shared" si="26"/>
        <v>10</v>
      </c>
      <c r="E165" s="14">
        <f t="shared" si="27"/>
        <v>2308571.4285714286</v>
      </c>
      <c r="F165" s="14">
        <f t="shared" si="28"/>
        <v>2558300</v>
      </c>
    </row>
    <row r="166" spans="1:6">
      <c r="A166" s="1">
        <v>35712</v>
      </c>
      <c r="B166" s="4">
        <v>35712</v>
      </c>
      <c r="C166" s="14">
        <f>VLOOKUP($B166,data!$A$6:$M$15000,12)</f>
        <v>2228000</v>
      </c>
      <c r="D166" s="11">
        <f t="shared" si="26"/>
        <v>10</v>
      </c>
      <c r="E166" s="14">
        <f t="shared" si="27"/>
        <v>2257714.2857142859</v>
      </c>
      <c r="F166" s="14">
        <f t="shared" si="28"/>
        <v>2521600</v>
      </c>
    </row>
    <row r="167" spans="1:6">
      <c r="A167" s="1">
        <v>35713</v>
      </c>
      <c r="B167" s="4">
        <v>35713</v>
      </c>
      <c r="C167" s="14">
        <f>VLOOKUP($B167,data!$A$6:$M$15000,12)</f>
        <v>2207000</v>
      </c>
      <c r="D167" s="11">
        <f t="shared" si="26"/>
        <v>10</v>
      </c>
      <c r="E167" s="14">
        <f t="shared" si="27"/>
        <v>2215571.4285714286</v>
      </c>
      <c r="F167" s="14">
        <f t="shared" si="28"/>
        <v>2487800</v>
      </c>
    </row>
    <row r="168" spans="1:6">
      <c r="A168" s="1">
        <v>35714</v>
      </c>
      <c r="B168" s="4">
        <v>35714</v>
      </c>
      <c r="C168" s="14">
        <f>VLOOKUP($B168,data!$A$6:$M$15000,12)</f>
        <v>2027000</v>
      </c>
      <c r="D168" s="11">
        <f t="shared" si="26"/>
        <v>10</v>
      </c>
      <c r="E168" s="14">
        <f t="shared" si="27"/>
        <v>2200142.8571428573</v>
      </c>
      <c r="F168" s="14">
        <f t="shared" si="28"/>
        <v>2461733.3333333335</v>
      </c>
    </row>
    <row r="169" spans="1:6">
      <c r="A169" s="1">
        <v>35715</v>
      </c>
      <c r="B169" s="4">
        <v>35715</v>
      </c>
      <c r="C169" s="14">
        <f>VLOOKUP($B169,data!$A$6:$M$15000,12)</f>
        <v>2025000</v>
      </c>
      <c r="D169" s="11">
        <f t="shared" si="26"/>
        <v>10</v>
      </c>
      <c r="E169" s="14">
        <f t="shared" si="27"/>
        <v>2192857.1428571427</v>
      </c>
      <c r="F169" s="14">
        <f t="shared" si="28"/>
        <v>2441966.6666666665</v>
      </c>
    </row>
    <row r="170" spans="1:6">
      <c r="A170" s="1">
        <v>35716</v>
      </c>
      <c r="B170" s="4">
        <v>35716</v>
      </c>
      <c r="C170" s="14">
        <f>VLOOKUP($B170,data!$A$6:$M$15000,12)</f>
        <v>2198000</v>
      </c>
      <c r="D170" s="11">
        <f t="shared" si="26"/>
        <v>10</v>
      </c>
      <c r="E170" s="14">
        <f t="shared" si="27"/>
        <v>2163428.5714285714</v>
      </c>
      <c r="F170" s="14">
        <f t="shared" si="28"/>
        <v>2435300</v>
      </c>
    </row>
    <row r="171" spans="1:6">
      <c r="A171" s="1">
        <v>35717</v>
      </c>
      <c r="B171" s="4">
        <v>35717</v>
      </c>
      <c r="C171" s="14">
        <f>VLOOKUP($B171,data!$A$6:$M$15000,12)</f>
        <v>2413000</v>
      </c>
      <c r="D171" s="11">
        <f t="shared" si="26"/>
        <v>10</v>
      </c>
      <c r="E171" s="14">
        <f t="shared" si="27"/>
        <v>2185142.8571428573</v>
      </c>
      <c r="F171" s="14">
        <f t="shared" si="28"/>
        <v>2432333.3333333335</v>
      </c>
    </row>
    <row r="172" spans="1:6">
      <c r="A172" s="1">
        <v>35718</v>
      </c>
      <c r="B172" s="4">
        <v>35718</v>
      </c>
      <c r="C172" s="14">
        <f>VLOOKUP($B172,data!$A$6:$M$15000,12)</f>
        <v>2520000</v>
      </c>
      <c r="D172" s="11">
        <f t="shared" si="26"/>
        <v>10</v>
      </c>
      <c r="E172" s="14">
        <f t="shared" si="27"/>
        <v>2231142.8571428573</v>
      </c>
      <c r="F172" s="14">
        <f t="shared" si="28"/>
        <v>2427900</v>
      </c>
    </row>
    <row r="173" spans="1:6">
      <c r="A173" s="1">
        <v>35719</v>
      </c>
      <c r="B173" s="4">
        <v>35719</v>
      </c>
      <c r="C173" s="14">
        <f>VLOOKUP($B173,data!$A$6:$M$15000,12)</f>
        <v>2574000</v>
      </c>
      <c r="D173" s="11">
        <f t="shared" si="26"/>
        <v>10</v>
      </c>
      <c r="E173" s="14">
        <f t="shared" si="27"/>
        <v>2280571.4285714286</v>
      </c>
      <c r="F173" s="14">
        <f t="shared" si="28"/>
        <v>2425766.6666666665</v>
      </c>
    </row>
    <row r="174" spans="1:6">
      <c r="A174" s="1">
        <v>35720</v>
      </c>
      <c r="B174" s="4">
        <v>35720</v>
      </c>
      <c r="C174" s="14">
        <f>VLOOKUP($B174,data!$A$6:$M$15000,12)</f>
        <v>2282000</v>
      </c>
      <c r="D174" s="11">
        <f t="shared" si="26"/>
        <v>10</v>
      </c>
      <c r="E174" s="14">
        <f t="shared" si="27"/>
        <v>2291285.7142857141</v>
      </c>
      <c r="F174" s="14">
        <f t="shared" si="28"/>
        <v>2412633.3333333335</v>
      </c>
    </row>
    <row r="175" spans="1:6">
      <c r="A175" s="1">
        <v>35721</v>
      </c>
      <c r="B175" s="4">
        <v>35721</v>
      </c>
      <c r="C175" s="14">
        <f>VLOOKUP($B175,data!$A$6:$M$15000,12)</f>
        <v>2258000</v>
      </c>
      <c r="D175" s="11">
        <f t="shared" si="26"/>
        <v>10</v>
      </c>
      <c r="E175" s="14">
        <f t="shared" si="27"/>
        <v>2324285.7142857141</v>
      </c>
      <c r="F175" s="14">
        <f t="shared" si="28"/>
        <v>2398700</v>
      </c>
    </row>
    <row r="176" spans="1:6">
      <c r="A176" s="1">
        <v>35722</v>
      </c>
      <c r="B176" s="4">
        <v>35722</v>
      </c>
      <c r="C176" s="14">
        <f>VLOOKUP($B176,data!$A$6:$M$15000,12)</f>
        <v>1995000</v>
      </c>
      <c r="D176" s="11">
        <f t="shared" si="26"/>
        <v>10</v>
      </c>
      <c r="E176" s="14">
        <f t="shared" si="27"/>
        <v>2320000</v>
      </c>
      <c r="F176" s="14">
        <f t="shared" si="28"/>
        <v>2384233.3333333335</v>
      </c>
    </row>
    <row r="177" spans="1:6">
      <c r="A177" s="1">
        <v>35723</v>
      </c>
      <c r="B177" s="4">
        <v>35723</v>
      </c>
      <c r="C177" s="14">
        <f>VLOOKUP($B177,data!$A$6:$M$15000,12)</f>
        <v>2364000</v>
      </c>
      <c r="D177" s="11">
        <f t="shared" si="26"/>
        <v>10</v>
      </c>
      <c r="E177" s="14">
        <f t="shared" si="27"/>
        <v>2343714.2857142859</v>
      </c>
      <c r="F177" s="14">
        <f t="shared" si="28"/>
        <v>2395033.3333333335</v>
      </c>
    </row>
    <row r="178" spans="1:6">
      <c r="A178" s="1">
        <v>35724</v>
      </c>
      <c r="B178" s="4">
        <v>35724</v>
      </c>
      <c r="C178" s="14">
        <f>VLOOKUP($B178,data!$A$6:$M$15000,12)</f>
        <v>2383000</v>
      </c>
      <c r="D178" s="11">
        <f t="shared" si="26"/>
        <v>10</v>
      </c>
      <c r="E178" s="14">
        <f t="shared" si="27"/>
        <v>2339428.5714285714</v>
      </c>
      <c r="F178" s="14">
        <f t="shared" si="28"/>
        <v>2401900</v>
      </c>
    </row>
    <row r="179" spans="1:6">
      <c r="A179" s="1">
        <v>35725</v>
      </c>
      <c r="B179" s="4">
        <v>35725</v>
      </c>
      <c r="C179" s="14">
        <f>VLOOKUP($B179,data!$A$6:$M$15000,12)</f>
        <v>2383000</v>
      </c>
      <c r="D179" s="11">
        <f t="shared" si="26"/>
        <v>10</v>
      </c>
      <c r="E179" s="14">
        <f t="shared" si="27"/>
        <v>2319857.1428571427</v>
      </c>
      <c r="F179" s="14">
        <f t="shared" si="28"/>
        <v>2393433.3333333335</v>
      </c>
    </row>
    <row r="180" spans="1:6">
      <c r="A180" s="1">
        <v>35726</v>
      </c>
      <c r="B180" s="4">
        <v>35726</v>
      </c>
      <c r="C180" s="14">
        <f>VLOOKUP($B180,data!$A$6:$M$15000,12)</f>
        <v>2283000</v>
      </c>
      <c r="D180" s="11">
        <f t="shared" si="26"/>
        <v>10</v>
      </c>
      <c r="E180" s="14">
        <f t="shared" si="27"/>
        <v>2278285.7142857141</v>
      </c>
      <c r="F180" s="14">
        <f t="shared" si="28"/>
        <v>2373766.6666666665</v>
      </c>
    </row>
    <row r="181" spans="1:6">
      <c r="A181" s="1">
        <v>35727</v>
      </c>
      <c r="B181" s="4">
        <v>35727</v>
      </c>
      <c r="C181" s="14">
        <f>VLOOKUP($B181,data!$A$6:$M$15000,12)</f>
        <v>2377000</v>
      </c>
      <c r="D181" s="11">
        <f t="shared" si="26"/>
        <v>10</v>
      </c>
      <c r="E181" s="14">
        <f t="shared" si="27"/>
        <v>2291857.1428571427</v>
      </c>
      <c r="F181" s="14">
        <f t="shared" si="28"/>
        <v>2360266.6666666665</v>
      </c>
    </row>
    <row r="182" spans="1:6">
      <c r="A182" s="1">
        <v>35728</v>
      </c>
      <c r="B182" s="4">
        <v>35728</v>
      </c>
      <c r="C182" s="14">
        <f>VLOOKUP($B182,data!$A$6:$M$15000,12)</f>
        <v>2209000</v>
      </c>
      <c r="D182" s="11">
        <f t="shared" si="26"/>
        <v>10</v>
      </c>
      <c r="E182" s="14">
        <f t="shared" si="27"/>
        <v>2284857.1428571427</v>
      </c>
      <c r="F182" s="14">
        <f t="shared" si="28"/>
        <v>2351733.3333333335</v>
      </c>
    </row>
    <row r="183" spans="1:6">
      <c r="A183" s="1">
        <v>35729</v>
      </c>
      <c r="B183" s="4">
        <v>35729</v>
      </c>
      <c r="C183" s="14">
        <f>VLOOKUP($B183,data!$A$6:$M$15000,12)</f>
        <v>2216000</v>
      </c>
      <c r="D183" s="11">
        <f t="shared" si="26"/>
        <v>10</v>
      </c>
      <c r="E183" s="14">
        <f t="shared" si="27"/>
        <v>2316428.5714285714</v>
      </c>
      <c r="F183" s="14">
        <f t="shared" si="28"/>
        <v>2347266.6666666665</v>
      </c>
    </row>
    <row r="184" spans="1:6">
      <c r="A184" s="1">
        <v>35730</v>
      </c>
      <c r="B184" s="4">
        <v>35730</v>
      </c>
      <c r="C184" s="14">
        <f>VLOOKUP($B184,data!$A$6:$M$15000,12)</f>
        <v>2645000</v>
      </c>
      <c r="D184" s="11">
        <f t="shared" si="26"/>
        <v>10</v>
      </c>
      <c r="E184" s="14">
        <f t="shared" si="27"/>
        <v>2356571.4285714286</v>
      </c>
      <c r="F184" s="14">
        <f t="shared" si="28"/>
        <v>2357166.6666666665</v>
      </c>
    </row>
    <row r="185" spans="1:6">
      <c r="A185" s="1">
        <v>35731</v>
      </c>
      <c r="B185" s="4">
        <v>35731</v>
      </c>
      <c r="C185" s="14">
        <f>VLOOKUP($B185,data!$A$6:$M$15000,12)</f>
        <v>2585000</v>
      </c>
      <c r="D185" s="11">
        <f t="shared" si="26"/>
        <v>10</v>
      </c>
      <c r="E185" s="14">
        <f t="shared" si="27"/>
        <v>2385428.5714285714</v>
      </c>
      <c r="F185" s="14">
        <f t="shared" si="28"/>
        <v>2358900</v>
      </c>
    </row>
    <row r="186" spans="1:6">
      <c r="A186" s="1">
        <v>35732</v>
      </c>
      <c r="B186" s="4">
        <v>35732</v>
      </c>
      <c r="C186" s="14">
        <f>VLOOKUP($B186,data!$A$6:$M$15000,12)</f>
        <v>2414000</v>
      </c>
      <c r="D186" s="11">
        <f t="shared" si="26"/>
        <v>10</v>
      </c>
      <c r="E186" s="14">
        <f t="shared" si="27"/>
        <v>2389857.1428571427</v>
      </c>
      <c r="F186" s="14">
        <f t="shared" si="28"/>
        <v>2343300</v>
      </c>
    </row>
    <row r="187" spans="1:6">
      <c r="A187" s="1">
        <v>35733</v>
      </c>
      <c r="B187" s="4">
        <v>35733</v>
      </c>
      <c r="C187" s="14">
        <f>VLOOKUP($B187,data!$A$6:$M$15000,12)</f>
        <v>2277000</v>
      </c>
      <c r="D187" s="11">
        <f t="shared" si="26"/>
        <v>10</v>
      </c>
      <c r="E187" s="14">
        <f t="shared" si="27"/>
        <v>2389000</v>
      </c>
      <c r="F187" s="14">
        <f t="shared" si="28"/>
        <v>2325933.3333333335</v>
      </c>
    </row>
    <row r="188" spans="1:6">
      <c r="A188" s="1">
        <v>35734</v>
      </c>
      <c r="B188" s="4">
        <v>35734</v>
      </c>
      <c r="C188" s="14">
        <f>VLOOKUP($B188,data!$A$6:$M$15000,12)</f>
        <v>2139000</v>
      </c>
      <c r="D188" s="11">
        <f t="shared" si="26"/>
        <v>10</v>
      </c>
      <c r="E188" s="14">
        <f t="shared" si="27"/>
        <v>2355000</v>
      </c>
      <c r="F188" s="14">
        <f t="shared" si="28"/>
        <v>2305400</v>
      </c>
    </row>
    <row r="189" spans="1:6">
      <c r="A189" s="1">
        <v>35735</v>
      </c>
      <c r="B189" s="4">
        <v>35735</v>
      </c>
      <c r="C189" s="14">
        <f>VLOOKUP($B189,data!$A$6:$M$15000,12)</f>
        <v>1986000</v>
      </c>
      <c r="D189" s="11">
        <f t="shared" si="26"/>
        <v>11</v>
      </c>
      <c r="E189" s="14">
        <f t="shared" si="27"/>
        <v>2323142.8571428573</v>
      </c>
      <c r="F189" s="14">
        <f t="shared" si="28"/>
        <v>2285466.6666666665</v>
      </c>
    </row>
    <row r="190" spans="1:6">
      <c r="A190" s="1">
        <v>35736</v>
      </c>
      <c r="B190" s="4">
        <v>35736</v>
      </c>
      <c r="C190" s="14">
        <f>VLOOKUP($B190,data!$A$6:$M$15000,12)</f>
        <v>2083000</v>
      </c>
      <c r="D190" s="11">
        <f t="shared" si="26"/>
        <v>11</v>
      </c>
      <c r="E190" s="14">
        <f t="shared" si="27"/>
        <v>2304142.8571428573</v>
      </c>
      <c r="F190" s="14">
        <f t="shared" si="28"/>
        <v>2271500</v>
      </c>
    </row>
    <row r="191" spans="1:6">
      <c r="A191" s="1">
        <v>35737</v>
      </c>
      <c r="B191" s="4">
        <v>35737</v>
      </c>
      <c r="C191" s="14">
        <f>VLOOKUP($B191,data!$A$6:$M$15000,12)</f>
        <v>2456000</v>
      </c>
      <c r="D191" s="11">
        <f t="shared" si="26"/>
        <v>11</v>
      </c>
      <c r="E191" s="14">
        <f t="shared" si="27"/>
        <v>2277142.8571428573</v>
      </c>
      <c r="F191" s="14">
        <f t="shared" si="28"/>
        <v>2282200</v>
      </c>
    </row>
    <row r="192" spans="1:6">
      <c r="A192" s="1">
        <v>35738</v>
      </c>
      <c r="B192" s="4">
        <v>35738</v>
      </c>
      <c r="C192" s="14">
        <f>VLOOKUP($B192,data!$A$6:$M$15000,12)</f>
        <v>2280000</v>
      </c>
      <c r="D192" s="11">
        <f t="shared" si="26"/>
        <v>11</v>
      </c>
      <c r="E192" s="14">
        <f t="shared" si="27"/>
        <v>2233571.4285714286</v>
      </c>
      <c r="F192" s="14">
        <f t="shared" si="28"/>
        <v>2289000</v>
      </c>
    </row>
    <row r="193" spans="1:6">
      <c r="A193" s="1">
        <v>35739</v>
      </c>
      <c r="B193" s="4">
        <v>35739</v>
      </c>
      <c r="C193" s="14">
        <f>VLOOKUP($B193,data!$A$6:$M$15000,12)</f>
        <v>2405000</v>
      </c>
      <c r="D193" s="11">
        <f t="shared" si="26"/>
        <v>11</v>
      </c>
      <c r="E193" s="14">
        <f t="shared" si="27"/>
        <v>2232285.7142857141</v>
      </c>
      <c r="F193" s="14">
        <f t="shared" si="28"/>
        <v>2289033.3333333335</v>
      </c>
    </row>
    <row r="194" spans="1:6">
      <c r="A194" s="1">
        <v>35740</v>
      </c>
      <c r="B194" s="4">
        <v>35740</v>
      </c>
      <c r="C194" s="14">
        <f>VLOOKUP($B194,data!$A$6:$M$15000,12)</f>
        <v>2300000</v>
      </c>
      <c r="D194" s="11">
        <f t="shared" si="26"/>
        <v>11</v>
      </c>
      <c r="E194" s="14">
        <f t="shared" si="27"/>
        <v>2235571.4285714286</v>
      </c>
      <c r="F194" s="14">
        <f t="shared" si="28"/>
        <v>2290333.3333333335</v>
      </c>
    </row>
    <row r="195" spans="1:6">
      <c r="A195" s="1">
        <v>35741</v>
      </c>
      <c r="B195" s="4">
        <v>35741</v>
      </c>
      <c r="C195" s="14">
        <f>VLOOKUP($B195,data!$A$6:$M$15000,12)</f>
        <v>2141000</v>
      </c>
      <c r="D195" s="11">
        <f t="shared" si="26"/>
        <v>11</v>
      </c>
      <c r="E195" s="14">
        <f t="shared" si="27"/>
        <v>2235857.1428571427</v>
      </c>
      <c r="F195" s="14">
        <f t="shared" si="28"/>
        <v>2288433.3333333335</v>
      </c>
    </row>
    <row r="196" spans="1:6">
      <c r="A196" s="1">
        <v>35742</v>
      </c>
      <c r="B196" s="4">
        <v>35742</v>
      </c>
      <c r="C196" s="14">
        <f>VLOOKUP($B196,data!$A$6:$M$15000,12)</f>
        <v>2041000</v>
      </c>
      <c r="D196" s="11">
        <f t="shared" si="26"/>
        <v>11</v>
      </c>
      <c r="E196" s="14">
        <f t="shared" si="27"/>
        <v>2243714.2857142859</v>
      </c>
      <c r="F196" s="14">
        <f t="shared" si="28"/>
        <v>2282200</v>
      </c>
    </row>
    <row r="197" spans="1:6">
      <c r="A197" s="1">
        <v>35743</v>
      </c>
      <c r="B197" s="4">
        <v>35743</v>
      </c>
      <c r="C197" s="14">
        <f>VLOOKUP($B197,data!$A$6:$M$15000,12)</f>
        <v>2068000</v>
      </c>
      <c r="D197" s="11">
        <f t="shared" si="26"/>
        <v>11</v>
      </c>
      <c r="E197" s="14">
        <f t="shared" si="27"/>
        <v>2241571.4285714286</v>
      </c>
      <c r="F197" s="14">
        <f t="shared" si="28"/>
        <v>2277566.6666666665</v>
      </c>
    </row>
    <row r="198" spans="1:6">
      <c r="A198" s="1">
        <v>35744</v>
      </c>
      <c r="B198" s="4">
        <v>35744</v>
      </c>
      <c r="C198" s="14">
        <f>VLOOKUP($B198,data!$A$6:$M$15000,12)</f>
        <v>2489000</v>
      </c>
      <c r="D198" s="11">
        <f t="shared" ref="D198:D262" si="29">IF(B198&lt;&gt;"",MONTH(B198),0)</f>
        <v>11</v>
      </c>
      <c r="E198" s="14">
        <f t="shared" si="27"/>
        <v>2246285.7142857141</v>
      </c>
      <c r="F198" s="14">
        <f t="shared" si="28"/>
        <v>2292966.6666666665</v>
      </c>
    </row>
    <row r="199" spans="1:6">
      <c r="A199" s="1">
        <v>35745</v>
      </c>
      <c r="B199" s="4">
        <v>35745</v>
      </c>
      <c r="C199" s="14">
        <f>VLOOKUP($B199,data!$A$6:$M$15000,12)</f>
        <v>2464000</v>
      </c>
      <c r="D199" s="11">
        <f t="shared" si="29"/>
        <v>11</v>
      </c>
      <c r="E199" s="14">
        <f t="shared" si="27"/>
        <v>2272571.4285714286</v>
      </c>
      <c r="F199" s="14">
        <f t="shared" si="28"/>
        <v>2307600</v>
      </c>
    </row>
    <row r="200" spans="1:6">
      <c r="A200" s="1">
        <v>35746</v>
      </c>
      <c r="B200" s="4">
        <v>35746</v>
      </c>
      <c r="C200" s="14">
        <f>VLOOKUP($B200,data!$A$6:$M$15000,12)</f>
        <v>2478000</v>
      </c>
      <c r="D200" s="11">
        <f t="shared" si="29"/>
        <v>11</v>
      </c>
      <c r="E200" s="14">
        <f t="shared" si="27"/>
        <v>2283000</v>
      </c>
      <c r="F200" s="14">
        <f t="shared" si="28"/>
        <v>2316933.3333333335</v>
      </c>
    </row>
    <row r="201" spans="1:6">
      <c r="A201" s="1">
        <v>35747</v>
      </c>
      <c r="B201" s="4">
        <v>35747</v>
      </c>
      <c r="C201" s="14">
        <f>VLOOKUP($B201,data!$A$6:$M$15000,12)</f>
        <v>2873000</v>
      </c>
      <c r="D201" s="11">
        <f t="shared" si="29"/>
        <v>11</v>
      </c>
      <c r="E201" s="14">
        <f t="shared" si="27"/>
        <v>2364857.1428571427</v>
      </c>
      <c r="F201" s="14">
        <f t="shared" si="28"/>
        <v>2332266.6666666665</v>
      </c>
    </row>
    <row r="202" spans="1:6">
      <c r="A202" s="1">
        <v>35748</v>
      </c>
      <c r="B202" s="4">
        <v>35748</v>
      </c>
      <c r="C202" s="14">
        <f>VLOOKUP($B202,data!$A$6:$M$15000,12)</f>
        <v>2618000</v>
      </c>
      <c r="D202" s="11">
        <f t="shared" si="29"/>
        <v>11</v>
      </c>
      <c r="E202" s="14">
        <f t="shared" si="27"/>
        <v>2433000</v>
      </c>
      <c r="F202" s="14">
        <f t="shared" si="28"/>
        <v>2335533.3333333335</v>
      </c>
    </row>
    <row r="203" spans="1:6">
      <c r="A203" s="1">
        <v>35749</v>
      </c>
      <c r="B203" s="4">
        <v>35749</v>
      </c>
      <c r="C203" s="14">
        <f>VLOOKUP($B203,data!$A$6:$M$15000,12)</f>
        <v>2478000</v>
      </c>
      <c r="D203" s="11">
        <f t="shared" si="29"/>
        <v>11</v>
      </c>
      <c r="E203" s="14">
        <f t="shared" si="27"/>
        <v>2495428.5714285714</v>
      </c>
      <c r="F203" s="14">
        <f t="shared" si="28"/>
        <v>2332333.3333333335</v>
      </c>
    </row>
    <row r="204" spans="1:6">
      <c r="A204" s="1">
        <v>35750</v>
      </c>
      <c r="B204" s="4">
        <v>35750</v>
      </c>
      <c r="C204" s="14">
        <f>VLOOKUP($B204,data!$A$6:$M$15000,12)</f>
        <v>2517000</v>
      </c>
      <c r="D204" s="11">
        <f t="shared" si="29"/>
        <v>11</v>
      </c>
      <c r="E204" s="14">
        <f t="shared" ref="E204:E267" si="30">AVERAGE(C198:C204)</f>
        <v>2559571.4285714286</v>
      </c>
      <c r="F204" s="14">
        <f t="shared" si="28"/>
        <v>2340166.6666666665</v>
      </c>
    </row>
    <row r="205" spans="1:6">
      <c r="A205" s="1">
        <v>35751</v>
      </c>
      <c r="B205" s="4">
        <v>35751</v>
      </c>
      <c r="C205" s="14">
        <f>VLOOKUP($B205,data!$A$6:$M$15000,12)</f>
        <v>2809000</v>
      </c>
      <c r="D205" s="11">
        <f t="shared" si="29"/>
        <v>11</v>
      </c>
      <c r="E205" s="14">
        <f t="shared" si="30"/>
        <v>2605285.7142857141</v>
      </c>
      <c r="F205" s="14">
        <f t="shared" si="28"/>
        <v>2358533.3333333335</v>
      </c>
    </row>
    <row r="206" spans="1:6">
      <c r="A206" s="1">
        <v>35752</v>
      </c>
      <c r="B206" s="4">
        <v>35752</v>
      </c>
      <c r="C206" s="14">
        <f>VLOOKUP($B206,data!$A$6:$M$15000,12)</f>
        <v>2664000</v>
      </c>
      <c r="D206" s="11">
        <f t="shared" si="29"/>
        <v>11</v>
      </c>
      <c r="E206" s="14">
        <f t="shared" si="30"/>
        <v>2633857.1428571427</v>
      </c>
      <c r="F206" s="14">
        <f t="shared" si="28"/>
        <v>2380833.3333333335</v>
      </c>
    </row>
    <row r="207" spans="1:6">
      <c r="A207" s="1">
        <v>35753</v>
      </c>
      <c r="B207" s="4">
        <v>35753</v>
      </c>
      <c r="C207" s="14">
        <f>VLOOKUP($B207,data!$A$6:$M$15000,12)</f>
        <v>2509000</v>
      </c>
      <c r="D207" s="11">
        <f t="shared" si="29"/>
        <v>11</v>
      </c>
      <c r="E207" s="14">
        <f t="shared" si="30"/>
        <v>2638285.7142857141</v>
      </c>
      <c r="F207" s="14">
        <f t="shared" si="28"/>
        <v>2385666.6666666665</v>
      </c>
    </row>
    <row r="208" spans="1:6">
      <c r="A208" s="1">
        <v>35754</v>
      </c>
      <c r="B208" s="4">
        <v>35754</v>
      </c>
      <c r="C208" s="14">
        <f>VLOOKUP($B208,data!$A$6:$M$15000,12)</f>
        <v>2507000</v>
      </c>
      <c r="D208" s="11">
        <f t="shared" si="29"/>
        <v>11</v>
      </c>
      <c r="E208" s="14">
        <f t="shared" si="30"/>
        <v>2586000</v>
      </c>
      <c r="F208" s="14">
        <f t="shared" si="28"/>
        <v>2389800</v>
      </c>
    </row>
    <row r="209" spans="1:6">
      <c r="A209" s="1">
        <v>35755</v>
      </c>
      <c r="B209" s="4">
        <v>35755</v>
      </c>
      <c r="C209" s="14">
        <f>VLOOKUP($B209,data!$A$6:$M$15000,12)</f>
        <v>2271000</v>
      </c>
      <c r="D209" s="11">
        <f t="shared" si="29"/>
        <v>11</v>
      </c>
      <c r="E209" s="14">
        <f t="shared" si="30"/>
        <v>2536428.5714285714</v>
      </c>
      <c r="F209" s="14">
        <f t="shared" si="28"/>
        <v>2386066.6666666665</v>
      </c>
    </row>
    <row r="210" spans="1:6">
      <c r="A210" s="1">
        <v>35756</v>
      </c>
      <c r="B210" s="4">
        <v>35756</v>
      </c>
      <c r="C210" s="14">
        <f>VLOOKUP($B210,data!$A$6:$M$15000,12)</f>
        <v>2251000</v>
      </c>
      <c r="D210" s="11">
        <f t="shared" si="29"/>
        <v>11</v>
      </c>
      <c r="E210" s="14">
        <f t="shared" si="30"/>
        <v>2504000</v>
      </c>
      <c r="F210" s="14">
        <f t="shared" si="28"/>
        <v>2385000</v>
      </c>
    </row>
    <row r="211" spans="1:6">
      <c r="A211" s="1">
        <v>35757</v>
      </c>
      <c r="B211" s="4">
        <v>35757</v>
      </c>
      <c r="C211" s="14">
        <f>VLOOKUP($B211,data!$A$6:$M$15000,12)</f>
        <v>2247000</v>
      </c>
      <c r="D211" s="11">
        <f t="shared" si="29"/>
        <v>11</v>
      </c>
      <c r="E211" s="14">
        <f t="shared" si="30"/>
        <v>2465428.5714285714</v>
      </c>
      <c r="F211" s="14">
        <f t="shared" si="28"/>
        <v>2380666.6666666665</v>
      </c>
    </row>
    <row r="212" spans="1:6">
      <c r="A212" s="1">
        <v>35758</v>
      </c>
      <c r="B212" s="4">
        <v>35758</v>
      </c>
      <c r="C212" s="14">
        <f>VLOOKUP($B212,data!$A$6:$M$15000,12)</f>
        <v>2574000</v>
      </c>
      <c r="D212" s="11">
        <f t="shared" si="29"/>
        <v>11</v>
      </c>
      <c r="E212" s="14">
        <f t="shared" si="30"/>
        <v>2431857.1428571427</v>
      </c>
      <c r="F212" s="14">
        <f t="shared" si="28"/>
        <v>2392833.3333333335</v>
      </c>
    </row>
    <row r="213" spans="1:6">
      <c r="A213" s="1">
        <v>35759</v>
      </c>
      <c r="B213" s="4">
        <v>35759</v>
      </c>
      <c r="C213" s="14">
        <f>VLOOKUP($B213,data!$A$6:$M$15000,12)</f>
        <v>2446000</v>
      </c>
      <c r="D213" s="11">
        <f t="shared" si="29"/>
        <v>11</v>
      </c>
      <c r="E213" s="14">
        <f t="shared" si="30"/>
        <v>2400714.2857142859</v>
      </c>
      <c r="F213" s="14">
        <f t="shared" si="28"/>
        <v>2400500</v>
      </c>
    </row>
    <row r="214" spans="1:6">
      <c r="A214" s="1">
        <v>35760</v>
      </c>
      <c r="B214" s="4">
        <v>35760</v>
      </c>
      <c r="C214" s="14">
        <f>VLOOKUP($B214,data!$A$6:$M$15000,12)</f>
        <v>2687000</v>
      </c>
      <c r="D214" s="11">
        <f t="shared" si="29"/>
        <v>11</v>
      </c>
      <c r="E214" s="14">
        <f t="shared" si="30"/>
        <v>2426142.8571428573</v>
      </c>
      <c r="F214" s="14">
        <f t="shared" si="28"/>
        <v>2401900</v>
      </c>
    </row>
    <row r="215" spans="1:6">
      <c r="A215" s="1">
        <v>35761</v>
      </c>
      <c r="B215" s="4">
        <v>35761</v>
      </c>
      <c r="C215" s="14">
        <f>VLOOKUP($B215,data!$A$6:$M$15000,12)</f>
        <v>2454000</v>
      </c>
      <c r="D215" s="11">
        <f t="shared" si="29"/>
        <v>11</v>
      </c>
      <c r="E215" s="14">
        <f t="shared" si="30"/>
        <v>2418571.4285714286</v>
      </c>
      <c r="F215" s="14">
        <f t="shared" si="28"/>
        <v>2397533.3333333335</v>
      </c>
    </row>
    <row r="216" spans="1:6">
      <c r="A216" s="1">
        <v>35762</v>
      </c>
      <c r="B216" s="4">
        <v>35762</v>
      </c>
      <c r="C216" s="14">
        <f>VLOOKUP($B216,data!$A$6:$M$15000,12)</f>
        <v>2460000</v>
      </c>
      <c r="D216" s="11">
        <f t="shared" si="29"/>
        <v>11</v>
      </c>
      <c r="E216" s="14">
        <f t="shared" si="30"/>
        <v>2445571.4285714286</v>
      </c>
      <c r="F216" s="14">
        <f t="shared" si="28"/>
        <v>2399066.6666666665</v>
      </c>
    </row>
    <row r="217" spans="1:6">
      <c r="A217" s="1">
        <v>35763</v>
      </c>
      <c r="B217" s="4">
        <v>35763</v>
      </c>
      <c r="C217" s="14">
        <f>VLOOKUP($B217,data!$A$6:$M$15000,12)</f>
        <v>2281000</v>
      </c>
      <c r="D217" s="11">
        <f t="shared" si="29"/>
        <v>11</v>
      </c>
      <c r="E217" s="14">
        <f t="shared" si="30"/>
        <v>2449857.1428571427</v>
      </c>
      <c r="F217" s="14">
        <f t="shared" si="28"/>
        <v>2399200</v>
      </c>
    </row>
    <row r="218" spans="1:6">
      <c r="A218" s="1">
        <v>35764</v>
      </c>
      <c r="B218" s="4">
        <v>35764</v>
      </c>
      <c r="C218" s="14">
        <f>VLOOKUP($B218,data!$A$6:$M$15000,12)</f>
        <v>2752000</v>
      </c>
      <c r="D218" s="11">
        <f t="shared" si="29"/>
        <v>11</v>
      </c>
      <c r="E218" s="14">
        <f t="shared" si="30"/>
        <v>2522000</v>
      </c>
      <c r="F218" s="14">
        <f t="shared" si="28"/>
        <v>2419633.3333333335</v>
      </c>
    </row>
    <row r="219" spans="1:6">
      <c r="A219" s="1">
        <v>35765</v>
      </c>
      <c r="B219" s="4">
        <v>35765</v>
      </c>
      <c r="C219" s="14">
        <f>VLOOKUP($B219,data!$A$6:$M$15000,12)</f>
        <v>2794000</v>
      </c>
      <c r="D219" s="11">
        <f t="shared" si="29"/>
        <v>12</v>
      </c>
      <c r="E219" s="14">
        <f t="shared" si="30"/>
        <v>2553428.5714285714</v>
      </c>
      <c r="F219" s="14">
        <f t="shared" si="28"/>
        <v>2446566.6666666665</v>
      </c>
    </row>
    <row r="220" spans="1:6">
      <c r="A220" s="1">
        <v>35766</v>
      </c>
      <c r="B220" s="4">
        <v>35766</v>
      </c>
      <c r="C220" s="14">
        <f>VLOOKUP($B220,data!$A$6:$M$15000,12)</f>
        <v>2794000</v>
      </c>
      <c r="D220" s="11">
        <f t="shared" si="29"/>
        <v>12</v>
      </c>
      <c r="E220" s="14">
        <f t="shared" si="30"/>
        <v>2603142.8571428573</v>
      </c>
      <c r="F220" s="14">
        <f t="shared" si="28"/>
        <v>2470266.6666666665</v>
      </c>
    </row>
    <row r="221" spans="1:6">
      <c r="A221" s="1">
        <v>35767</v>
      </c>
      <c r="B221" s="4">
        <v>35767</v>
      </c>
      <c r="C221" s="14">
        <f>VLOOKUP($B221,data!$A$6:$M$15000,12)</f>
        <v>2823000</v>
      </c>
      <c r="D221" s="11">
        <f t="shared" si="29"/>
        <v>12</v>
      </c>
      <c r="E221" s="14">
        <f t="shared" si="30"/>
        <v>2622571.4285714286</v>
      </c>
      <c r="F221" s="14">
        <f t="shared" si="28"/>
        <v>2482500</v>
      </c>
    </row>
    <row r="222" spans="1:6">
      <c r="A222" s="1">
        <v>35768</v>
      </c>
      <c r="B222" s="4">
        <v>35768</v>
      </c>
      <c r="C222" s="14">
        <f>VLOOKUP($B222,data!$A$6:$M$15000,12)</f>
        <v>2761000</v>
      </c>
      <c r="D222" s="11">
        <f t="shared" si="29"/>
        <v>12</v>
      </c>
      <c r="E222" s="14">
        <f t="shared" si="30"/>
        <v>2666428.5714285714</v>
      </c>
      <c r="F222" s="14">
        <f t="shared" si="28"/>
        <v>2498533.3333333335</v>
      </c>
    </row>
    <row r="223" spans="1:6">
      <c r="A223" s="1">
        <v>35769</v>
      </c>
      <c r="B223" s="4">
        <v>35769</v>
      </c>
      <c r="C223" s="14">
        <f>VLOOKUP($B223,data!$A$6:$M$15000,12)</f>
        <v>2785000</v>
      </c>
      <c r="D223" s="11">
        <f t="shared" si="29"/>
        <v>12</v>
      </c>
      <c r="E223" s="14">
        <f t="shared" si="30"/>
        <v>2712857.1428571427</v>
      </c>
      <c r="F223" s="14">
        <f t="shared" si="28"/>
        <v>2511200</v>
      </c>
    </row>
    <row r="224" spans="1:6">
      <c r="A224" s="1">
        <v>35770</v>
      </c>
      <c r="B224" s="4">
        <v>35770</v>
      </c>
      <c r="C224" s="14">
        <f>VLOOKUP($B224,data!$A$6:$M$15000,12)</f>
        <v>2705000</v>
      </c>
      <c r="D224" s="11">
        <f t="shared" si="29"/>
        <v>12</v>
      </c>
      <c r="E224" s="14">
        <f t="shared" si="30"/>
        <v>2773428.5714285714</v>
      </c>
      <c r="F224" s="14">
        <f t="shared" si="28"/>
        <v>2524700</v>
      </c>
    </row>
    <row r="225" spans="1:6">
      <c r="A225" s="1">
        <v>35771</v>
      </c>
      <c r="B225" s="4">
        <v>35771</v>
      </c>
      <c r="C225" s="14">
        <f>VLOOKUP($B225,data!$A$6:$M$15000,12)</f>
        <v>2745000</v>
      </c>
      <c r="D225" s="11">
        <f t="shared" si="29"/>
        <v>12</v>
      </c>
      <c r="E225" s="14">
        <f t="shared" si="30"/>
        <v>2772428.5714285714</v>
      </c>
      <c r="F225" s="14">
        <f t="shared" si="28"/>
        <v>2544833.3333333335</v>
      </c>
    </row>
    <row r="226" spans="1:6">
      <c r="A226" s="1">
        <v>35772</v>
      </c>
      <c r="B226" s="4">
        <v>35772</v>
      </c>
      <c r="C226" s="14">
        <f>VLOOKUP($B226,data!$A$6:$M$15000,12)</f>
        <v>3368000</v>
      </c>
      <c r="D226" s="11">
        <f t="shared" si="29"/>
        <v>12</v>
      </c>
      <c r="E226" s="14">
        <f t="shared" si="30"/>
        <v>2854428.5714285714</v>
      </c>
      <c r="F226" s="14">
        <f t="shared" si="28"/>
        <v>2589066.6666666665</v>
      </c>
    </row>
    <row r="227" spans="1:6">
      <c r="A227" s="1">
        <v>35773</v>
      </c>
      <c r="B227" s="4">
        <v>35773</v>
      </c>
      <c r="C227" s="14">
        <f>VLOOKUP($B227,data!$A$6:$M$15000,12)</f>
        <v>3656000</v>
      </c>
      <c r="D227" s="11">
        <f t="shared" si="29"/>
        <v>12</v>
      </c>
      <c r="E227" s="14">
        <f t="shared" si="30"/>
        <v>2977571.4285714286</v>
      </c>
      <c r="F227" s="14">
        <f t="shared" ref="F227:F290" si="31">AVERAGE(C198:C227)</f>
        <v>2642000</v>
      </c>
    </row>
    <row r="228" spans="1:6">
      <c r="A228" s="1">
        <v>35774</v>
      </c>
      <c r="B228" s="4">
        <v>35774</v>
      </c>
      <c r="C228" s="14">
        <f>VLOOKUP($B228,data!$A$6:$M$15000,12)</f>
        <v>3636000</v>
      </c>
      <c r="D228" s="11">
        <f t="shared" si="29"/>
        <v>12</v>
      </c>
      <c r="E228" s="14">
        <f t="shared" si="30"/>
        <v>3093714.2857142859</v>
      </c>
      <c r="F228" s="14">
        <f t="shared" si="31"/>
        <v>2680233.3333333335</v>
      </c>
    </row>
    <row r="229" spans="1:6">
      <c r="A229" s="1">
        <v>35775</v>
      </c>
      <c r="B229" s="4">
        <v>35775</v>
      </c>
      <c r="C229" s="14">
        <f>VLOOKUP($B229,data!$A$6:$M$15000,12)</f>
        <v>3758000</v>
      </c>
      <c r="D229" s="11">
        <f t="shared" si="29"/>
        <v>12</v>
      </c>
      <c r="E229" s="14">
        <f t="shared" si="30"/>
        <v>3236142.8571428573</v>
      </c>
      <c r="F229" s="14">
        <f t="shared" si="31"/>
        <v>2723366.6666666665</v>
      </c>
    </row>
    <row r="230" spans="1:6">
      <c r="A230" s="1">
        <v>35776</v>
      </c>
      <c r="B230" s="4">
        <v>35776</v>
      </c>
      <c r="C230" s="14">
        <f>VLOOKUP($B230,data!$A$6:$M$15000,12)</f>
        <v>3505000</v>
      </c>
      <c r="D230" s="11">
        <f t="shared" si="29"/>
        <v>12</v>
      </c>
      <c r="E230" s="14">
        <f t="shared" si="30"/>
        <v>3339000</v>
      </c>
      <c r="F230" s="14">
        <f t="shared" si="31"/>
        <v>2757600</v>
      </c>
    </row>
    <row r="231" spans="1:6">
      <c r="A231" s="1">
        <v>35777</v>
      </c>
      <c r="B231" s="4">
        <v>35777</v>
      </c>
      <c r="C231" s="14">
        <f>VLOOKUP($B231,data!$A$6:$M$15000,12)</f>
        <v>3047000</v>
      </c>
      <c r="D231" s="11">
        <f t="shared" si="29"/>
        <v>12</v>
      </c>
      <c r="E231" s="14">
        <f t="shared" si="30"/>
        <v>3387857.1428571427</v>
      </c>
      <c r="F231" s="14">
        <f t="shared" si="31"/>
        <v>2763400</v>
      </c>
    </row>
    <row r="232" spans="1:6">
      <c r="A232" s="1">
        <v>35778</v>
      </c>
      <c r="B232" s="4">
        <v>35778</v>
      </c>
      <c r="C232" s="14">
        <f>VLOOKUP($B232,data!$A$6:$M$15000,12)</f>
        <v>2904000</v>
      </c>
      <c r="D232" s="11">
        <f t="shared" si="29"/>
        <v>12</v>
      </c>
      <c r="E232" s="14">
        <f t="shared" si="30"/>
        <v>3410571.4285714286</v>
      </c>
      <c r="F232" s="14">
        <f t="shared" si="31"/>
        <v>2772933.3333333335</v>
      </c>
    </row>
    <row r="233" spans="1:6">
      <c r="A233" s="1">
        <v>35779</v>
      </c>
      <c r="B233" s="4">
        <v>35779</v>
      </c>
      <c r="C233" s="14">
        <f>VLOOKUP($B233,data!$A$6:$M$15000,12)</f>
        <v>3114000</v>
      </c>
      <c r="D233" s="11">
        <f t="shared" si="29"/>
        <v>12</v>
      </c>
      <c r="E233" s="14">
        <f t="shared" si="30"/>
        <v>3374285.7142857141</v>
      </c>
      <c r="F233" s="14">
        <f t="shared" si="31"/>
        <v>2794133.3333333335</v>
      </c>
    </row>
    <row r="234" spans="1:6">
      <c r="A234" s="1">
        <v>35780</v>
      </c>
      <c r="B234" s="4">
        <v>35780</v>
      </c>
      <c r="C234" s="14">
        <f>VLOOKUP($B234,data!$A$6:$M$15000,12)</f>
        <v>3071000</v>
      </c>
      <c r="D234" s="11">
        <f t="shared" si="29"/>
        <v>12</v>
      </c>
      <c r="E234" s="14">
        <f t="shared" si="30"/>
        <v>3290714.2857142859</v>
      </c>
      <c r="F234" s="14">
        <f t="shared" si="31"/>
        <v>2812600</v>
      </c>
    </row>
    <row r="235" spans="1:6">
      <c r="A235" s="1">
        <v>35781</v>
      </c>
      <c r="B235" s="4">
        <v>35781</v>
      </c>
      <c r="C235" s="14">
        <f>VLOOKUP($B235,data!$A$6:$M$15000,12)</f>
        <v>3050000</v>
      </c>
      <c r="D235" s="11">
        <f t="shared" si="29"/>
        <v>12</v>
      </c>
      <c r="E235" s="14">
        <f t="shared" si="30"/>
        <v>3207000</v>
      </c>
      <c r="F235" s="14">
        <f t="shared" si="31"/>
        <v>2820633.3333333335</v>
      </c>
    </row>
    <row r="236" spans="1:6">
      <c r="A236" s="1">
        <v>35782</v>
      </c>
      <c r="B236" s="4">
        <v>35782</v>
      </c>
      <c r="C236" s="14">
        <f>VLOOKUP($B236,data!$A$6:$M$15000,12)</f>
        <v>3452000</v>
      </c>
      <c r="D236" s="11">
        <f t="shared" si="29"/>
        <v>12</v>
      </c>
      <c r="E236" s="14">
        <f t="shared" si="30"/>
        <v>3163285.7142857141</v>
      </c>
      <c r="F236" s="14">
        <f t="shared" si="31"/>
        <v>2846900</v>
      </c>
    </row>
    <row r="237" spans="1:6">
      <c r="A237" s="1">
        <v>35783</v>
      </c>
      <c r="B237" s="4">
        <v>35783</v>
      </c>
      <c r="C237" s="14">
        <f>VLOOKUP($B237,data!$A$6:$M$15000,12)</f>
        <v>3222000</v>
      </c>
      <c r="D237" s="11">
        <f t="shared" si="29"/>
        <v>12</v>
      </c>
      <c r="E237" s="14">
        <f t="shared" si="30"/>
        <v>3122857.1428571427</v>
      </c>
      <c r="F237" s="14">
        <f t="shared" si="31"/>
        <v>2870666.6666666665</v>
      </c>
    </row>
    <row r="238" spans="1:6">
      <c r="A238" s="1">
        <v>35784</v>
      </c>
      <c r="B238" s="4">
        <v>35784</v>
      </c>
      <c r="C238" s="14">
        <f>VLOOKUP($B238,data!$A$6:$M$15000,12)</f>
        <v>3053000</v>
      </c>
      <c r="D238" s="11">
        <f t="shared" si="29"/>
        <v>12</v>
      </c>
      <c r="E238" s="14">
        <f t="shared" si="30"/>
        <v>3123714.2857142859</v>
      </c>
      <c r="F238" s="14">
        <f t="shared" si="31"/>
        <v>2888866.6666666665</v>
      </c>
    </row>
    <row r="239" spans="1:6">
      <c r="A239" s="1">
        <v>35785</v>
      </c>
      <c r="B239" s="4">
        <v>35785</v>
      </c>
      <c r="C239" s="14">
        <f>VLOOKUP($B239,data!$A$6:$M$15000,12)</f>
        <v>3552000</v>
      </c>
      <c r="D239" s="11">
        <f t="shared" si="29"/>
        <v>12</v>
      </c>
      <c r="E239" s="14">
        <f t="shared" si="30"/>
        <v>3216285.7142857141</v>
      </c>
      <c r="F239" s="14">
        <f t="shared" si="31"/>
        <v>2931566.6666666665</v>
      </c>
    </row>
    <row r="240" spans="1:6">
      <c r="A240" s="1">
        <v>35786</v>
      </c>
      <c r="B240" s="4">
        <v>35786</v>
      </c>
      <c r="C240" s="14">
        <f>VLOOKUP($B240,data!$A$6:$M$15000,12)</f>
        <v>3837000</v>
      </c>
      <c r="D240" s="11">
        <f t="shared" si="29"/>
        <v>12</v>
      </c>
      <c r="E240" s="14">
        <f t="shared" si="30"/>
        <v>3319571.4285714286</v>
      </c>
      <c r="F240" s="14">
        <f t="shared" si="31"/>
        <v>2984433.3333333335</v>
      </c>
    </row>
    <row r="241" spans="1:6">
      <c r="A241" s="1">
        <v>35787</v>
      </c>
      <c r="B241" s="4">
        <v>35787</v>
      </c>
      <c r="C241" s="14">
        <f>VLOOKUP($B241,data!$A$6:$M$15000,12)</f>
        <v>3481000</v>
      </c>
      <c r="D241" s="11">
        <f t="shared" si="29"/>
        <v>12</v>
      </c>
      <c r="E241" s="14">
        <f t="shared" si="30"/>
        <v>3378142.8571428573</v>
      </c>
      <c r="F241" s="14">
        <f t="shared" si="31"/>
        <v>3025566.6666666665</v>
      </c>
    </row>
    <row r="242" spans="1:6">
      <c r="A242" s="1">
        <v>35788</v>
      </c>
      <c r="B242" s="4">
        <v>35788</v>
      </c>
      <c r="C242" s="14">
        <f>VLOOKUP($B242,data!$A$6:$M$15000,12)</f>
        <v>3311000</v>
      </c>
      <c r="D242" s="11">
        <f t="shared" si="29"/>
        <v>12</v>
      </c>
      <c r="E242" s="14">
        <f t="shared" si="30"/>
        <v>3415428.5714285714</v>
      </c>
      <c r="F242" s="14">
        <f t="shared" si="31"/>
        <v>3050133.3333333335</v>
      </c>
    </row>
    <row r="243" spans="1:6">
      <c r="A243" s="1">
        <v>35789</v>
      </c>
      <c r="B243" s="4">
        <v>35789</v>
      </c>
      <c r="C243" s="14">
        <f>VLOOKUP($B243,data!$A$6:$M$15000,12)</f>
        <v>3265000</v>
      </c>
      <c r="D243" s="11">
        <f t="shared" si="29"/>
        <v>12</v>
      </c>
      <c r="E243" s="14">
        <f t="shared" si="30"/>
        <v>3388714.2857142859</v>
      </c>
      <c r="F243" s="14">
        <f t="shared" si="31"/>
        <v>3077433.3333333335</v>
      </c>
    </row>
    <row r="244" spans="1:6">
      <c r="A244" s="1">
        <v>35790</v>
      </c>
      <c r="B244" s="4">
        <v>35790</v>
      </c>
      <c r="C244" s="14">
        <f>VLOOKUP($B244,data!$A$6:$M$15000,12)</f>
        <v>3497000</v>
      </c>
      <c r="D244" s="11">
        <f t="shared" si="29"/>
        <v>12</v>
      </c>
      <c r="E244" s="14">
        <f t="shared" si="30"/>
        <v>3428000</v>
      </c>
      <c r="F244" s="14">
        <f t="shared" si="31"/>
        <v>3104433.3333333335</v>
      </c>
    </row>
    <row r="245" spans="1:6">
      <c r="A245" s="1">
        <v>35791</v>
      </c>
      <c r="B245" s="4">
        <v>35791</v>
      </c>
      <c r="C245" s="14">
        <f>VLOOKUP($B245,data!$A$6:$M$15000,12)</f>
        <v>3199000</v>
      </c>
      <c r="D245" s="11">
        <f t="shared" si="29"/>
        <v>12</v>
      </c>
      <c r="E245" s="14">
        <f t="shared" si="30"/>
        <v>3448857.1428571427</v>
      </c>
      <c r="F245" s="14">
        <f t="shared" si="31"/>
        <v>3129266.6666666665</v>
      </c>
    </row>
    <row r="246" spans="1:6">
      <c r="A246" s="1">
        <v>35792</v>
      </c>
      <c r="B246" s="4">
        <v>35792</v>
      </c>
      <c r="C246" s="14">
        <f>VLOOKUP($B246,data!$A$6:$M$15000,12)</f>
        <v>2760000</v>
      </c>
      <c r="D246" s="11">
        <f t="shared" si="29"/>
        <v>12</v>
      </c>
      <c r="E246" s="14">
        <f t="shared" si="30"/>
        <v>3335714.2857142859</v>
      </c>
      <c r="F246" s="14">
        <f t="shared" si="31"/>
        <v>3139266.6666666665</v>
      </c>
    </row>
    <row r="247" spans="1:6">
      <c r="A247" s="1">
        <v>35793</v>
      </c>
      <c r="B247" s="4">
        <v>35793</v>
      </c>
      <c r="C247" s="14">
        <f>VLOOKUP($B247,data!$A$6:$M$15000,12)</f>
        <v>2784000</v>
      </c>
      <c r="D247" s="11">
        <f t="shared" si="29"/>
        <v>12</v>
      </c>
      <c r="E247" s="14">
        <f t="shared" si="30"/>
        <v>3185285.7142857141</v>
      </c>
      <c r="F247" s="14">
        <f t="shared" si="31"/>
        <v>3156033.3333333335</v>
      </c>
    </row>
    <row r="248" spans="1:6">
      <c r="A248" s="1">
        <v>35794</v>
      </c>
      <c r="B248" s="4">
        <v>35794</v>
      </c>
      <c r="C248" s="14">
        <f>VLOOKUP($B248,data!$A$6:$M$15000,12)</f>
        <v>2469000</v>
      </c>
      <c r="D248" s="11">
        <f t="shared" si="29"/>
        <v>12</v>
      </c>
      <c r="E248" s="14">
        <f t="shared" si="30"/>
        <v>3040714.2857142859</v>
      </c>
      <c r="F248" s="14">
        <f t="shared" si="31"/>
        <v>3146600</v>
      </c>
    </row>
    <row r="249" spans="1:6">
      <c r="A249" s="1">
        <v>35795</v>
      </c>
      <c r="B249" s="4">
        <v>35795</v>
      </c>
      <c r="C249" s="14">
        <f>VLOOKUP($B249,data!$A$6:$M$15000,12)</f>
        <v>2276000</v>
      </c>
      <c r="D249" s="11">
        <f t="shared" si="29"/>
        <v>12</v>
      </c>
      <c r="E249" s="14">
        <f t="shared" si="30"/>
        <v>2892857.1428571427</v>
      </c>
      <c r="F249" s="14">
        <f t="shared" si="31"/>
        <v>3129333.3333333335</v>
      </c>
    </row>
    <row r="250" spans="1:6">
      <c r="A250" s="7" t="s">
        <v>1</v>
      </c>
      <c r="B250" s="8" t="s">
        <v>2</v>
      </c>
      <c r="C250" s="51" t="s">
        <v>27</v>
      </c>
      <c r="D250" s="51" t="s">
        <v>14</v>
      </c>
      <c r="E250" s="14">
        <f t="shared" si="30"/>
        <v>2830833.3333333335</v>
      </c>
      <c r="F250" s="14">
        <f t="shared" si="31"/>
        <v>3140896.5517241377</v>
      </c>
    </row>
    <row r="251" spans="1:6">
      <c r="A251" s="1">
        <v>35796</v>
      </c>
      <c r="B251" s="4">
        <v>35796</v>
      </c>
      <c r="C251" s="14">
        <f>VLOOKUP($B251,data!$A$6:$M$15000,12)</f>
        <v>2225000</v>
      </c>
      <c r="D251" s="11">
        <f t="shared" si="29"/>
        <v>1</v>
      </c>
      <c r="E251" s="14">
        <f t="shared" si="30"/>
        <v>2618833.3333333335</v>
      </c>
      <c r="F251" s="14">
        <f t="shared" si="31"/>
        <v>3120275.8620689656</v>
      </c>
    </row>
    <row r="252" spans="1:6">
      <c r="A252" s="1">
        <v>35797</v>
      </c>
      <c r="B252" s="4">
        <v>35797</v>
      </c>
      <c r="C252" s="14">
        <f>VLOOKUP($B252,data!$A$6:$M$15000,12)</f>
        <v>2474000</v>
      </c>
      <c r="D252" s="11">
        <f t="shared" si="29"/>
        <v>1</v>
      </c>
      <c r="E252" s="14">
        <f t="shared" si="30"/>
        <v>2498000</v>
      </c>
      <c r="F252" s="14">
        <f t="shared" si="31"/>
        <v>3110379.3103448274</v>
      </c>
    </row>
    <row r="253" spans="1:6">
      <c r="A253" s="1">
        <v>35798</v>
      </c>
      <c r="B253" s="4">
        <v>35798</v>
      </c>
      <c r="C253" s="14">
        <f>VLOOKUP($B253,data!$A$6:$M$15000,12)</f>
        <v>2628000</v>
      </c>
      <c r="D253" s="11">
        <f t="shared" si="29"/>
        <v>1</v>
      </c>
      <c r="E253" s="14">
        <f t="shared" si="30"/>
        <v>2476000</v>
      </c>
      <c r="F253" s="14">
        <f t="shared" si="31"/>
        <v>3104965.5172413792</v>
      </c>
    </row>
    <row r="254" spans="1:6">
      <c r="A254" s="1">
        <v>35799</v>
      </c>
      <c r="B254" s="4">
        <v>35799</v>
      </c>
      <c r="C254" s="14">
        <f>VLOOKUP($B254,data!$A$6:$M$15000,12)</f>
        <v>3314000</v>
      </c>
      <c r="D254" s="11">
        <f t="shared" si="29"/>
        <v>1</v>
      </c>
      <c r="E254" s="14">
        <f t="shared" si="30"/>
        <v>2564333.3333333335</v>
      </c>
      <c r="F254" s="14">
        <f t="shared" si="31"/>
        <v>3125965.5172413792</v>
      </c>
    </row>
    <row r="255" spans="1:6">
      <c r="A255" s="1">
        <v>35800</v>
      </c>
      <c r="B255" s="4">
        <v>35800</v>
      </c>
      <c r="C255" s="14">
        <f>VLOOKUP($B255,data!$A$6:$M$15000,12)</f>
        <v>3796000</v>
      </c>
      <c r="D255" s="11">
        <f t="shared" si="29"/>
        <v>1</v>
      </c>
      <c r="E255" s="14">
        <f t="shared" si="30"/>
        <v>2785500</v>
      </c>
      <c r="F255" s="14">
        <f t="shared" si="31"/>
        <v>3162206.8965517241</v>
      </c>
    </row>
    <row r="256" spans="1:6">
      <c r="A256" s="1">
        <v>35801</v>
      </c>
      <c r="B256" s="4">
        <v>35801</v>
      </c>
      <c r="C256" s="14">
        <f>VLOOKUP($B256,data!$A$6:$M$15000,12)</f>
        <v>3858000</v>
      </c>
      <c r="D256" s="11">
        <f t="shared" si="29"/>
        <v>1</v>
      </c>
      <c r="E256" s="14">
        <f t="shared" si="30"/>
        <v>3049166.6666666665</v>
      </c>
      <c r="F256" s="14">
        <f t="shared" si="31"/>
        <v>3179103.4482758623</v>
      </c>
    </row>
    <row r="257" spans="1:6">
      <c r="A257" s="1">
        <v>35802</v>
      </c>
      <c r="B257" s="4">
        <v>35802</v>
      </c>
      <c r="C257" s="14">
        <f>VLOOKUP($B257,data!$A$6:$M$15000,12)</f>
        <v>3489000</v>
      </c>
      <c r="D257" s="11">
        <f t="shared" si="29"/>
        <v>1</v>
      </c>
      <c r="E257" s="14">
        <f t="shared" si="30"/>
        <v>3112000</v>
      </c>
      <c r="F257" s="14">
        <f t="shared" si="31"/>
        <v>3173344.8275862071</v>
      </c>
    </row>
    <row r="258" spans="1:6">
      <c r="A258" s="1">
        <v>35803</v>
      </c>
      <c r="B258" s="4">
        <v>35803</v>
      </c>
      <c r="C258" s="14">
        <f>VLOOKUP($B258,data!$A$6:$M$15000,12)</f>
        <v>3213000</v>
      </c>
      <c r="D258" s="11">
        <f t="shared" si="29"/>
        <v>1</v>
      </c>
      <c r="E258" s="14">
        <f t="shared" si="30"/>
        <v>3253142.8571428573</v>
      </c>
      <c r="F258" s="14">
        <f t="shared" si="31"/>
        <v>3158758.6206896552</v>
      </c>
    </row>
    <row r="259" spans="1:6">
      <c r="A259" s="1">
        <v>35804</v>
      </c>
      <c r="B259" s="4">
        <v>35804</v>
      </c>
      <c r="C259" s="14">
        <f>VLOOKUP($B259,data!$A$6:$M$15000,12)</f>
        <v>3206000</v>
      </c>
      <c r="D259" s="11">
        <f t="shared" si="29"/>
        <v>1</v>
      </c>
      <c r="E259" s="14">
        <f t="shared" si="30"/>
        <v>3357714.2857142859</v>
      </c>
      <c r="F259" s="14">
        <f t="shared" si="31"/>
        <v>3139724.1379310344</v>
      </c>
    </row>
    <row r="260" spans="1:6">
      <c r="A260" s="1">
        <v>35805</v>
      </c>
      <c r="B260" s="4">
        <v>35805</v>
      </c>
      <c r="C260" s="14">
        <f>VLOOKUP($B260,data!$A$6:$M$15000,12)</f>
        <v>2786000</v>
      </c>
      <c r="D260" s="11">
        <f t="shared" si="29"/>
        <v>1</v>
      </c>
      <c r="E260" s="14">
        <f t="shared" si="30"/>
        <v>3380285.7142857141</v>
      </c>
      <c r="F260" s="14">
        <f t="shared" si="31"/>
        <v>3114931.0344827585</v>
      </c>
    </row>
    <row r="261" spans="1:6">
      <c r="A261" s="1">
        <v>35806</v>
      </c>
      <c r="B261" s="4">
        <v>35806</v>
      </c>
      <c r="C261" s="14">
        <f>VLOOKUP($B261,data!$A$6:$M$15000,12)</f>
        <v>2768000</v>
      </c>
      <c r="D261" s="11">
        <f t="shared" si="29"/>
        <v>1</v>
      </c>
      <c r="E261" s="14">
        <f t="shared" si="30"/>
        <v>3302285.7142857141</v>
      </c>
      <c r="F261" s="14">
        <f t="shared" si="31"/>
        <v>3105310.3448275863</v>
      </c>
    </row>
    <row r="262" spans="1:6">
      <c r="A262" s="1">
        <v>35807</v>
      </c>
      <c r="B262" s="4">
        <v>35807</v>
      </c>
      <c r="C262" s="14">
        <f>VLOOKUP($B262,data!$A$6:$M$15000,12)</f>
        <v>3185000</v>
      </c>
      <c r="D262" s="11">
        <f t="shared" si="29"/>
        <v>1</v>
      </c>
      <c r="E262" s="14">
        <f t="shared" si="30"/>
        <v>3215000</v>
      </c>
      <c r="F262" s="14">
        <f t="shared" si="31"/>
        <v>3115000</v>
      </c>
    </row>
    <row r="263" spans="1:6">
      <c r="A263" s="1">
        <v>35808</v>
      </c>
      <c r="B263" s="4">
        <v>35808</v>
      </c>
      <c r="C263" s="14">
        <f>VLOOKUP($B263,data!$A$6:$M$15000,12)</f>
        <v>2960000</v>
      </c>
      <c r="D263" s="11">
        <f t="shared" ref="D263:D326" si="32">IF(B263&lt;&gt;"",MONTH(B263),0)</f>
        <v>1</v>
      </c>
      <c r="E263" s="14">
        <f t="shared" si="30"/>
        <v>3086714.2857142859</v>
      </c>
      <c r="F263" s="14">
        <f t="shared" si="31"/>
        <v>3109689.6551724137</v>
      </c>
    </row>
    <row r="264" spans="1:6">
      <c r="A264" s="1">
        <v>35809</v>
      </c>
      <c r="B264" s="4">
        <v>35809</v>
      </c>
      <c r="C264" s="14">
        <f>VLOOKUP($B264,data!$A$6:$M$15000,12)</f>
        <v>2989000</v>
      </c>
      <c r="D264" s="11">
        <f t="shared" si="32"/>
        <v>1</v>
      </c>
      <c r="E264" s="14">
        <f t="shared" si="30"/>
        <v>3015285.7142857141</v>
      </c>
      <c r="F264" s="14">
        <f t="shared" si="31"/>
        <v>3106862.0689655175</v>
      </c>
    </row>
    <row r="265" spans="1:6">
      <c r="A265" s="1">
        <v>35810</v>
      </c>
      <c r="B265" s="4">
        <v>35810</v>
      </c>
      <c r="C265" s="14">
        <f>VLOOKUP($B265,data!$A$6:$M$15000,12)</f>
        <v>2971000</v>
      </c>
      <c r="D265" s="11">
        <f t="shared" si="32"/>
        <v>1</v>
      </c>
      <c r="E265" s="14">
        <f t="shared" si="30"/>
        <v>2980714.2857142859</v>
      </c>
      <c r="F265" s="14">
        <f t="shared" si="31"/>
        <v>3104137.9310344825</v>
      </c>
    </row>
    <row r="266" spans="1:6">
      <c r="A266" s="1">
        <v>35811</v>
      </c>
      <c r="B266" s="4">
        <v>35811</v>
      </c>
      <c r="C266" s="14">
        <f>VLOOKUP($B266,data!$A$6:$M$15000,12)</f>
        <v>2548000</v>
      </c>
      <c r="D266" s="11">
        <f t="shared" si="32"/>
        <v>1</v>
      </c>
      <c r="E266" s="14">
        <f t="shared" si="30"/>
        <v>2886714.2857142859</v>
      </c>
      <c r="F266" s="14">
        <f t="shared" si="31"/>
        <v>3072965.5172413792</v>
      </c>
    </row>
    <row r="267" spans="1:6">
      <c r="A267" s="1">
        <v>35812</v>
      </c>
      <c r="B267" s="4">
        <v>35812</v>
      </c>
      <c r="C267" s="14">
        <f>VLOOKUP($B267,data!$A$6:$M$15000,12)</f>
        <v>2344000</v>
      </c>
      <c r="D267" s="11">
        <f t="shared" si="32"/>
        <v>1</v>
      </c>
      <c r="E267" s="14">
        <f t="shared" si="30"/>
        <v>2823571.4285714286</v>
      </c>
      <c r="F267" s="14">
        <f t="shared" si="31"/>
        <v>3042689.6551724137</v>
      </c>
    </row>
    <row r="268" spans="1:6">
      <c r="A268" s="1">
        <v>35813</v>
      </c>
      <c r="B268" s="4">
        <v>35813</v>
      </c>
      <c r="C268" s="14">
        <f>VLOOKUP($B268,data!$A$6:$M$15000,12)</f>
        <v>2397000</v>
      </c>
      <c r="D268" s="11">
        <f t="shared" si="32"/>
        <v>1</v>
      </c>
      <c r="E268" s="14">
        <f t="shared" ref="E268:E331" si="33">AVERAGE(C262:C268)</f>
        <v>2770571.4285714286</v>
      </c>
      <c r="F268" s="14">
        <f t="shared" si="31"/>
        <v>3020068.9655172415</v>
      </c>
    </row>
    <row r="269" spans="1:6">
      <c r="A269" s="1">
        <v>35814</v>
      </c>
      <c r="B269" s="4">
        <v>35814</v>
      </c>
      <c r="C269" s="14">
        <f>VLOOKUP($B269,data!$A$6:$M$15000,12)</f>
        <v>3152000</v>
      </c>
      <c r="D269" s="11">
        <f t="shared" si="32"/>
        <v>1</v>
      </c>
      <c r="E269" s="14">
        <f t="shared" si="33"/>
        <v>2765857.1428571427</v>
      </c>
      <c r="F269" s="14">
        <f t="shared" si="31"/>
        <v>3006275.8620689656</v>
      </c>
    </row>
    <row r="270" spans="1:6">
      <c r="A270" s="1">
        <v>35815</v>
      </c>
      <c r="B270" s="4">
        <v>35815</v>
      </c>
      <c r="C270" s="14">
        <f>VLOOKUP($B270,data!$A$6:$M$15000,12)</f>
        <v>3360000</v>
      </c>
      <c r="D270" s="11">
        <f t="shared" si="32"/>
        <v>1</v>
      </c>
      <c r="E270" s="14">
        <f t="shared" si="33"/>
        <v>2823000</v>
      </c>
      <c r="F270" s="14">
        <f t="shared" si="31"/>
        <v>2989827.5862068967</v>
      </c>
    </row>
    <row r="271" spans="1:6">
      <c r="A271" s="1">
        <v>35816</v>
      </c>
      <c r="B271" s="4">
        <v>35816</v>
      </c>
      <c r="C271" s="14">
        <f>VLOOKUP($B271,data!$A$6:$M$15000,12)</f>
        <v>3218000</v>
      </c>
      <c r="D271" s="11">
        <f t="shared" si="32"/>
        <v>1</v>
      </c>
      <c r="E271" s="14">
        <f t="shared" si="33"/>
        <v>2855714.2857142859</v>
      </c>
      <c r="F271" s="14">
        <f t="shared" si="31"/>
        <v>2980758.6206896552</v>
      </c>
    </row>
    <row r="272" spans="1:6">
      <c r="A272" s="1">
        <v>35817</v>
      </c>
      <c r="B272" s="4">
        <v>35817</v>
      </c>
      <c r="C272" s="14">
        <f>VLOOKUP($B272,data!$A$6:$M$15000,12)</f>
        <v>3140000</v>
      </c>
      <c r="D272" s="11">
        <f t="shared" si="32"/>
        <v>1</v>
      </c>
      <c r="E272" s="14">
        <f t="shared" si="33"/>
        <v>2879857.1428571427</v>
      </c>
      <c r="F272" s="14">
        <f t="shared" si="31"/>
        <v>2974862.0689655175</v>
      </c>
    </row>
    <row r="273" spans="1:6">
      <c r="A273" s="1">
        <v>35818</v>
      </c>
      <c r="B273" s="4">
        <v>35818</v>
      </c>
      <c r="C273" s="14">
        <f>VLOOKUP($B273,data!$A$6:$M$15000,12)</f>
        <v>2939000</v>
      </c>
      <c r="D273" s="11">
        <f t="shared" si="32"/>
        <v>1</v>
      </c>
      <c r="E273" s="14">
        <f t="shared" si="33"/>
        <v>2935714.2857142859</v>
      </c>
      <c r="F273" s="14">
        <f t="shared" si="31"/>
        <v>2963620.6896551726</v>
      </c>
    </row>
    <row r="274" spans="1:6">
      <c r="A274" s="1">
        <v>35819</v>
      </c>
      <c r="B274" s="4">
        <v>35819</v>
      </c>
      <c r="C274" s="14">
        <f>VLOOKUP($B274,data!$A$6:$M$15000,12)</f>
        <v>2768000</v>
      </c>
      <c r="D274" s="11">
        <f t="shared" si="32"/>
        <v>1</v>
      </c>
      <c r="E274" s="14">
        <f t="shared" si="33"/>
        <v>2996285.7142857141</v>
      </c>
      <c r="F274" s="14">
        <f t="shared" si="31"/>
        <v>2938482.7586206896</v>
      </c>
    </row>
    <row r="275" spans="1:6">
      <c r="A275" s="1">
        <v>35820</v>
      </c>
      <c r="B275" s="4">
        <v>35820</v>
      </c>
      <c r="C275" s="14">
        <f>VLOOKUP($B275,data!$A$6:$M$15000,12)</f>
        <v>2681000</v>
      </c>
      <c r="D275" s="11">
        <f t="shared" si="32"/>
        <v>1</v>
      </c>
      <c r="E275" s="14">
        <f t="shared" si="33"/>
        <v>3036857.1428571427</v>
      </c>
      <c r="F275" s="14">
        <f t="shared" si="31"/>
        <v>2920620.6896551726</v>
      </c>
    </row>
    <row r="276" spans="1:6">
      <c r="A276" s="1">
        <v>35821</v>
      </c>
      <c r="B276" s="4">
        <v>35821</v>
      </c>
      <c r="C276" s="14">
        <f>VLOOKUP($B276,data!$A$6:$M$15000,12)</f>
        <v>3000000</v>
      </c>
      <c r="D276" s="11">
        <f t="shared" si="32"/>
        <v>1</v>
      </c>
      <c r="E276" s="14">
        <f t="shared" si="33"/>
        <v>3015142.8571428573</v>
      </c>
      <c r="F276" s="14">
        <f t="shared" si="31"/>
        <v>2928896.5517241377</v>
      </c>
    </row>
    <row r="277" spans="1:6">
      <c r="A277" s="1">
        <v>35822</v>
      </c>
      <c r="B277" s="4">
        <v>35822</v>
      </c>
      <c r="C277" s="14">
        <f>VLOOKUP($B277,data!$A$6:$M$15000,12)</f>
        <v>2955000</v>
      </c>
      <c r="D277" s="11">
        <f t="shared" si="32"/>
        <v>1</v>
      </c>
      <c r="E277" s="14">
        <f t="shared" si="33"/>
        <v>2957285.7142857141</v>
      </c>
      <c r="F277" s="14">
        <f t="shared" si="31"/>
        <v>2934793.1034482759</v>
      </c>
    </row>
    <row r="278" spans="1:6">
      <c r="A278" s="1">
        <v>35823</v>
      </c>
      <c r="B278" s="4">
        <v>35823</v>
      </c>
      <c r="C278" s="14">
        <f>VLOOKUP($B278,data!$A$6:$M$15000,12)</f>
        <v>2929000</v>
      </c>
      <c r="D278" s="11">
        <f t="shared" si="32"/>
        <v>1</v>
      </c>
      <c r="E278" s="14">
        <f t="shared" si="33"/>
        <v>2916000</v>
      </c>
      <c r="F278" s="14">
        <f t="shared" si="31"/>
        <v>2950655.1724137929</v>
      </c>
    </row>
    <row r="279" spans="1:6">
      <c r="A279" s="1">
        <v>35824</v>
      </c>
      <c r="B279" s="4">
        <v>35824</v>
      </c>
      <c r="C279" s="14">
        <f>VLOOKUP($B279,data!$A$6:$M$15000,12)</f>
        <v>3152000</v>
      </c>
      <c r="D279" s="11">
        <f t="shared" si="32"/>
        <v>1</v>
      </c>
      <c r="E279" s="14">
        <f t="shared" si="33"/>
        <v>2917714.2857142859</v>
      </c>
      <c r="F279" s="14">
        <f t="shared" si="31"/>
        <v>2980862.0689655175</v>
      </c>
    </row>
    <row r="280" spans="1:6">
      <c r="A280" s="1">
        <v>35825</v>
      </c>
      <c r="B280" s="4">
        <v>35825</v>
      </c>
      <c r="C280" s="14">
        <f>VLOOKUP($B280,data!$A$6:$M$15000,12)</f>
        <v>2891000</v>
      </c>
      <c r="D280" s="11">
        <f t="shared" si="32"/>
        <v>1</v>
      </c>
      <c r="E280" s="14">
        <f t="shared" si="33"/>
        <v>2910857.1428571427</v>
      </c>
      <c r="F280" s="14">
        <f t="shared" si="31"/>
        <v>2977866.6666666665</v>
      </c>
    </row>
    <row r="281" spans="1:6">
      <c r="A281" s="1">
        <v>35826</v>
      </c>
      <c r="B281" s="4">
        <v>35826</v>
      </c>
      <c r="C281" s="14">
        <f>VLOOKUP($B281,data!$A$6:$M$15000,12)</f>
        <v>3035000</v>
      </c>
      <c r="D281" s="11">
        <f t="shared" si="32"/>
        <v>1</v>
      </c>
      <c r="E281" s="14">
        <f t="shared" si="33"/>
        <v>2949000</v>
      </c>
      <c r="F281" s="14">
        <f t="shared" si="31"/>
        <v>3004866.6666666665</v>
      </c>
    </row>
    <row r="282" spans="1:6">
      <c r="A282" s="1">
        <v>35827</v>
      </c>
      <c r="B282" s="4">
        <v>35827</v>
      </c>
      <c r="C282" s="14">
        <f>VLOOKUP($B282,data!$A$6:$M$15000,12)</f>
        <v>2769000</v>
      </c>
      <c r="D282" s="11">
        <f t="shared" si="32"/>
        <v>2</v>
      </c>
      <c r="E282" s="14">
        <f t="shared" si="33"/>
        <v>2961571.4285714286</v>
      </c>
      <c r="F282" s="14">
        <f t="shared" si="31"/>
        <v>3014700</v>
      </c>
    </row>
    <row r="283" spans="1:6">
      <c r="A283" s="1">
        <v>35828</v>
      </c>
      <c r="B283" s="4">
        <v>35828</v>
      </c>
      <c r="C283" s="14">
        <f>VLOOKUP($B283,data!$A$6:$M$15000,12)</f>
        <v>3003000</v>
      </c>
      <c r="D283" s="11">
        <f t="shared" si="32"/>
        <v>2</v>
      </c>
      <c r="E283" s="14">
        <f t="shared" si="33"/>
        <v>2962000</v>
      </c>
      <c r="F283" s="14">
        <f t="shared" si="31"/>
        <v>3027200</v>
      </c>
    </row>
    <row r="284" spans="1:6">
      <c r="A284" s="1">
        <v>35829</v>
      </c>
      <c r="B284" s="4">
        <v>35829</v>
      </c>
      <c r="C284" s="14">
        <f>VLOOKUP($B284,data!$A$6:$M$15000,12)</f>
        <v>3650000</v>
      </c>
      <c r="D284" s="11">
        <f t="shared" si="32"/>
        <v>2</v>
      </c>
      <c r="E284" s="14">
        <f t="shared" si="33"/>
        <v>3061285.7142857141</v>
      </c>
      <c r="F284" s="14">
        <f t="shared" si="31"/>
        <v>3038400</v>
      </c>
    </row>
    <row r="285" spans="1:6">
      <c r="A285" s="1">
        <v>35830</v>
      </c>
      <c r="B285" s="4">
        <v>35830</v>
      </c>
      <c r="C285" s="14">
        <f>VLOOKUP($B285,data!$A$6:$M$15000,12)</f>
        <v>3324000</v>
      </c>
      <c r="D285" s="11">
        <f t="shared" si="32"/>
        <v>2</v>
      </c>
      <c r="E285" s="14">
        <f t="shared" si="33"/>
        <v>3117714.2857142859</v>
      </c>
      <c r="F285" s="14">
        <f t="shared" si="31"/>
        <v>3022666.6666666665</v>
      </c>
    </row>
    <row r="286" spans="1:6">
      <c r="A286" s="1">
        <v>35831</v>
      </c>
      <c r="B286" s="4">
        <v>35831</v>
      </c>
      <c r="C286" s="14">
        <f>VLOOKUP($B286,data!$A$6:$M$15000,12)</f>
        <v>3134000</v>
      </c>
      <c r="D286" s="11">
        <f t="shared" si="32"/>
        <v>2</v>
      </c>
      <c r="E286" s="14">
        <f t="shared" si="33"/>
        <v>3115142.8571428573</v>
      </c>
      <c r="F286" s="14">
        <f t="shared" si="31"/>
        <v>2998533.3333333335</v>
      </c>
    </row>
    <row r="287" spans="1:6">
      <c r="A287" s="1">
        <v>35832</v>
      </c>
      <c r="B287" s="4">
        <v>35832</v>
      </c>
      <c r="C287" s="14">
        <f>VLOOKUP($B287,data!$A$6:$M$15000,12)</f>
        <v>3359000</v>
      </c>
      <c r="D287" s="11">
        <f t="shared" si="32"/>
        <v>2</v>
      </c>
      <c r="E287" s="14">
        <f t="shared" si="33"/>
        <v>3182000</v>
      </c>
      <c r="F287" s="14">
        <f t="shared" si="31"/>
        <v>2994200</v>
      </c>
    </row>
    <row r="288" spans="1:6">
      <c r="A288" s="1">
        <v>35833</v>
      </c>
      <c r="B288" s="4">
        <v>35833</v>
      </c>
      <c r="C288" s="14">
        <f>VLOOKUP($B288,data!$A$6:$M$15000,12)</f>
        <v>2962000</v>
      </c>
      <c r="D288" s="11">
        <f t="shared" si="32"/>
        <v>2</v>
      </c>
      <c r="E288" s="14">
        <f t="shared" si="33"/>
        <v>3171571.4285714286</v>
      </c>
      <c r="F288" s="14">
        <f t="shared" si="31"/>
        <v>2985833.3333333335</v>
      </c>
    </row>
    <row r="289" spans="1:6">
      <c r="A289" s="1">
        <v>35834</v>
      </c>
      <c r="B289" s="4">
        <v>35834</v>
      </c>
      <c r="C289" s="14">
        <f>VLOOKUP($B289,data!$A$6:$M$15000,12)</f>
        <v>2935000</v>
      </c>
      <c r="D289" s="11">
        <f t="shared" si="32"/>
        <v>2</v>
      </c>
      <c r="E289" s="14">
        <f t="shared" si="33"/>
        <v>3195285.7142857141</v>
      </c>
      <c r="F289" s="14">
        <f t="shared" si="31"/>
        <v>2976800</v>
      </c>
    </row>
    <row r="290" spans="1:6">
      <c r="A290" s="1">
        <v>35835</v>
      </c>
      <c r="B290" s="4">
        <v>35835</v>
      </c>
      <c r="C290" s="14">
        <f>VLOOKUP($B290,data!$A$6:$M$15000,12)</f>
        <v>3374000</v>
      </c>
      <c r="D290" s="11">
        <f t="shared" si="32"/>
        <v>2</v>
      </c>
      <c r="E290" s="14">
        <f t="shared" si="33"/>
        <v>3248285.7142857141</v>
      </c>
      <c r="F290" s="14">
        <f t="shared" si="31"/>
        <v>2996400</v>
      </c>
    </row>
    <row r="291" spans="1:6">
      <c r="A291" s="1">
        <v>35836</v>
      </c>
      <c r="B291" s="4">
        <v>35836</v>
      </c>
      <c r="C291" s="14">
        <f>VLOOKUP($B291,data!$A$6:$M$15000,12)</f>
        <v>3212000</v>
      </c>
      <c r="D291" s="11">
        <f t="shared" si="32"/>
        <v>2</v>
      </c>
      <c r="E291" s="14">
        <f t="shared" si="33"/>
        <v>3185714.2857142859</v>
      </c>
      <c r="F291" s="14">
        <f t="shared" ref="F291:F354" si="34">AVERAGE(C262:C291)</f>
        <v>3011200</v>
      </c>
    </row>
    <row r="292" spans="1:6">
      <c r="A292" s="1">
        <v>35837</v>
      </c>
      <c r="B292" s="4">
        <v>35837</v>
      </c>
      <c r="C292" s="14">
        <f>VLOOKUP($B292,data!$A$6:$M$15000,12)</f>
        <v>3126000</v>
      </c>
      <c r="D292" s="11">
        <f t="shared" si="32"/>
        <v>2</v>
      </c>
      <c r="E292" s="14">
        <f t="shared" si="33"/>
        <v>3157428.5714285714</v>
      </c>
      <c r="F292" s="14">
        <f t="shared" si="34"/>
        <v>3009233.3333333335</v>
      </c>
    </row>
    <row r="293" spans="1:6">
      <c r="A293" s="1">
        <v>35838</v>
      </c>
      <c r="B293" s="4">
        <v>35838</v>
      </c>
      <c r="C293" s="14">
        <f>VLOOKUP($B293,data!$A$6:$M$15000,12)</f>
        <v>3029000</v>
      </c>
      <c r="D293" s="11">
        <f t="shared" si="32"/>
        <v>2</v>
      </c>
      <c r="E293" s="14">
        <f t="shared" si="33"/>
        <v>3142428.5714285714</v>
      </c>
      <c r="F293" s="14">
        <f t="shared" si="34"/>
        <v>3011533.3333333335</v>
      </c>
    </row>
    <row r="294" spans="1:6">
      <c r="A294" s="1">
        <v>35839</v>
      </c>
      <c r="B294" s="4">
        <v>35839</v>
      </c>
      <c r="C294" s="14">
        <f>VLOOKUP($B294,data!$A$6:$M$15000,12)</f>
        <v>2719000</v>
      </c>
      <c r="D294" s="11">
        <f t="shared" si="32"/>
        <v>2</v>
      </c>
      <c r="E294" s="14">
        <f t="shared" si="33"/>
        <v>3051000</v>
      </c>
      <c r="F294" s="14">
        <f t="shared" si="34"/>
        <v>3002533.3333333335</v>
      </c>
    </row>
    <row r="295" spans="1:6">
      <c r="A295" s="1">
        <v>35840</v>
      </c>
      <c r="B295" s="4">
        <v>35840</v>
      </c>
      <c r="C295" s="14">
        <f>VLOOKUP($B295,data!$A$6:$M$15000,12)</f>
        <v>3091000</v>
      </c>
      <c r="D295" s="11">
        <f t="shared" si="32"/>
        <v>2</v>
      </c>
      <c r="E295" s="14">
        <f t="shared" si="33"/>
        <v>3069428.5714285714</v>
      </c>
      <c r="F295" s="14">
        <f t="shared" si="34"/>
        <v>3006533.3333333335</v>
      </c>
    </row>
    <row r="296" spans="1:6">
      <c r="A296" s="1">
        <v>35841</v>
      </c>
      <c r="B296" s="4">
        <v>35841</v>
      </c>
      <c r="C296" s="14">
        <f>VLOOKUP($B296,data!$A$6:$M$15000,12)</f>
        <v>3055000</v>
      </c>
      <c r="D296" s="11">
        <f t="shared" si="32"/>
        <v>2</v>
      </c>
      <c r="E296" s="14">
        <f t="shared" si="33"/>
        <v>3086571.4285714286</v>
      </c>
      <c r="F296" s="14">
        <f t="shared" si="34"/>
        <v>3023433.3333333335</v>
      </c>
    </row>
    <row r="297" spans="1:6">
      <c r="A297" s="1">
        <v>35842</v>
      </c>
      <c r="B297" s="4">
        <v>35842</v>
      </c>
      <c r="C297" s="14">
        <f>VLOOKUP($B297,data!$A$6:$M$15000,12)</f>
        <v>3276000</v>
      </c>
      <c r="D297" s="11">
        <f t="shared" si="32"/>
        <v>2</v>
      </c>
      <c r="E297" s="14">
        <f t="shared" si="33"/>
        <v>3072571.4285714286</v>
      </c>
      <c r="F297" s="14">
        <f t="shared" si="34"/>
        <v>3054500</v>
      </c>
    </row>
    <row r="298" spans="1:6">
      <c r="A298" s="1">
        <v>35843</v>
      </c>
      <c r="B298" s="4">
        <v>35843</v>
      </c>
      <c r="C298" s="14">
        <f>VLOOKUP($B298,data!$A$6:$M$15000,12)</f>
        <v>3321000</v>
      </c>
      <c r="D298" s="11">
        <f t="shared" si="32"/>
        <v>2</v>
      </c>
      <c r="E298" s="14">
        <f t="shared" si="33"/>
        <v>3088142.8571428573</v>
      </c>
      <c r="F298" s="14">
        <f t="shared" si="34"/>
        <v>3085300</v>
      </c>
    </row>
    <row r="299" spans="1:6">
      <c r="A299" s="1">
        <v>35844</v>
      </c>
      <c r="B299" s="4">
        <v>35844</v>
      </c>
      <c r="C299" s="14">
        <f>VLOOKUP($B299,data!$A$6:$M$15000,12)</f>
        <v>3043000</v>
      </c>
      <c r="D299" s="11">
        <f t="shared" si="32"/>
        <v>2</v>
      </c>
      <c r="E299" s="14">
        <f t="shared" si="33"/>
        <v>3076285.7142857141</v>
      </c>
      <c r="F299" s="14">
        <f t="shared" si="34"/>
        <v>3081666.6666666665</v>
      </c>
    </row>
    <row r="300" spans="1:6">
      <c r="A300" s="1">
        <v>35845</v>
      </c>
      <c r="B300" s="4">
        <v>35845</v>
      </c>
      <c r="C300" s="14">
        <f>VLOOKUP($B300,data!$A$6:$M$15000,12)</f>
        <v>3516000</v>
      </c>
      <c r="D300" s="11">
        <f t="shared" si="32"/>
        <v>2</v>
      </c>
      <c r="E300" s="14">
        <f t="shared" si="33"/>
        <v>3145857.1428571427</v>
      </c>
      <c r="F300" s="14">
        <f t="shared" si="34"/>
        <v>3086866.6666666665</v>
      </c>
    </row>
    <row r="301" spans="1:6">
      <c r="A301" s="1">
        <v>35846</v>
      </c>
      <c r="B301" s="4">
        <v>35846</v>
      </c>
      <c r="C301" s="14">
        <f>VLOOKUP($B301,data!$A$6:$M$15000,12)</f>
        <v>3247000</v>
      </c>
      <c r="D301" s="11">
        <f t="shared" si="32"/>
        <v>2</v>
      </c>
      <c r="E301" s="14">
        <f t="shared" si="33"/>
        <v>3221285.7142857141</v>
      </c>
      <c r="F301" s="14">
        <f t="shared" si="34"/>
        <v>3087833.3333333335</v>
      </c>
    </row>
    <row r="302" spans="1:6">
      <c r="A302" s="1">
        <v>35847</v>
      </c>
      <c r="B302" s="4">
        <v>35847</v>
      </c>
      <c r="C302" s="14">
        <f>VLOOKUP($B302,data!$A$6:$M$15000,12)</f>
        <v>2881000</v>
      </c>
      <c r="D302" s="11">
        <f t="shared" si="32"/>
        <v>2</v>
      </c>
      <c r="E302" s="14">
        <f t="shared" si="33"/>
        <v>3191285.7142857141</v>
      </c>
      <c r="F302" s="14">
        <f t="shared" si="34"/>
        <v>3079200</v>
      </c>
    </row>
    <row r="303" spans="1:6">
      <c r="A303" s="1">
        <v>35848</v>
      </c>
      <c r="B303" s="4">
        <v>35848</v>
      </c>
      <c r="C303" s="14">
        <f>VLOOKUP($B303,data!$A$6:$M$15000,12)</f>
        <v>2738000</v>
      </c>
      <c r="D303" s="11">
        <f t="shared" si="32"/>
        <v>2</v>
      </c>
      <c r="E303" s="14">
        <f t="shared" si="33"/>
        <v>3146000</v>
      </c>
      <c r="F303" s="14">
        <f t="shared" si="34"/>
        <v>3072500</v>
      </c>
    </row>
    <row r="304" spans="1:6">
      <c r="A304" s="1">
        <v>35849</v>
      </c>
      <c r="B304" s="4">
        <v>35849</v>
      </c>
      <c r="C304" s="14">
        <f>VLOOKUP($B304,data!$A$6:$M$15000,12)</f>
        <v>3332000</v>
      </c>
      <c r="D304" s="11">
        <f t="shared" si="32"/>
        <v>2</v>
      </c>
      <c r="E304" s="14">
        <f t="shared" si="33"/>
        <v>3154000</v>
      </c>
      <c r="F304" s="14">
        <f t="shared" si="34"/>
        <v>3091300</v>
      </c>
    </row>
    <row r="305" spans="1:6">
      <c r="A305" s="1">
        <v>35850</v>
      </c>
      <c r="B305" s="4">
        <v>35850</v>
      </c>
      <c r="C305" s="14">
        <f>VLOOKUP($B305,data!$A$6:$M$15000,12)</f>
        <v>3322000</v>
      </c>
      <c r="D305" s="11">
        <f t="shared" si="32"/>
        <v>2</v>
      </c>
      <c r="E305" s="14">
        <f t="shared" si="33"/>
        <v>3154142.8571428573</v>
      </c>
      <c r="F305" s="14">
        <f t="shared" si="34"/>
        <v>3112666.6666666665</v>
      </c>
    </row>
    <row r="306" spans="1:6">
      <c r="A306" s="1">
        <v>35851</v>
      </c>
      <c r="B306" s="4">
        <v>35851</v>
      </c>
      <c r="C306" s="14">
        <f>VLOOKUP($B306,data!$A$6:$M$15000,12)</f>
        <v>3195000</v>
      </c>
      <c r="D306" s="11">
        <f t="shared" si="32"/>
        <v>2</v>
      </c>
      <c r="E306" s="14">
        <f t="shared" si="33"/>
        <v>3175857.1428571427</v>
      </c>
      <c r="F306" s="14">
        <f t="shared" si="34"/>
        <v>3119166.6666666665</v>
      </c>
    </row>
    <row r="307" spans="1:6">
      <c r="A307" s="1">
        <v>35852</v>
      </c>
      <c r="B307" s="4">
        <v>35852</v>
      </c>
      <c r="C307" s="14">
        <f>VLOOKUP($B307,data!$A$6:$M$15000,12)</f>
        <v>3063000</v>
      </c>
      <c r="D307" s="11">
        <f t="shared" si="32"/>
        <v>2</v>
      </c>
      <c r="E307" s="14">
        <f t="shared" si="33"/>
        <v>3111142.8571428573</v>
      </c>
      <c r="F307" s="14">
        <f t="shared" si="34"/>
        <v>3122766.6666666665</v>
      </c>
    </row>
    <row r="308" spans="1:6">
      <c r="A308" s="1">
        <v>35853</v>
      </c>
      <c r="B308" s="4">
        <v>35853</v>
      </c>
      <c r="C308" s="14">
        <f>VLOOKUP($B308,data!$A$6:$M$15000,12)</f>
        <v>2847000</v>
      </c>
      <c r="D308" s="11">
        <f t="shared" si="32"/>
        <v>2</v>
      </c>
      <c r="E308" s="14">
        <f t="shared" si="33"/>
        <v>3054000</v>
      </c>
      <c r="F308" s="14">
        <f t="shared" si="34"/>
        <v>3120033.3333333335</v>
      </c>
    </row>
    <row r="309" spans="1:6">
      <c r="A309" s="1">
        <v>35854</v>
      </c>
      <c r="B309" s="4">
        <v>35854</v>
      </c>
      <c r="C309" s="14">
        <f>VLOOKUP($B309,data!$A$6:$M$15000,12)</f>
        <v>2481000</v>
      </c>
      <c r="D309" s="11">
        <f t="shared" si="32"/>
        <v>2</v>
      </c>
      <c r="E309" s="14">
        <f t="shared" si="33"/>
        <v>2996857.1428571427</v>
      </c>
      <c r="F309" s="14">
        <f t="shared" si="34"/>
        <v>3097666.6666666665</v>
      </c>
    </row>
    <row r="310" spans="1:6">
      <c r="A310" s="1">
        <v>35855</v>
      </c>
      <c r="B310" s="4">
        <v>35855</v>
      </c>
      <c r="C310" s="14">
        <f>VLOOKUP($B310,data!$A$6:$M$15000,12)</f>
        <v>2573000</v>
      </c>
      <c r="D310" s="11">
        <f t="shared" si="32"/>
        <v>3</v>
      </c>
      <c r="E310" s="14">
        <f t="shared" si="33"/>
        <v>2973285.7142857141</v>
      </c>
      <c r="F310" s="14">
        <f t="shared" si="34"/>
        <v>3087066.6666666665</v>
      </c>
    </row>
    <row r="311" spans="1:6">
      <c r="A311" s="1">
        <v>35856</v>
      </c>
      <c r="B311" s="4">
        <v>35856</v>
      </c>
      <c r="C311" s="14">
        <f>VLOOKUP($B311,data!$A$6:$M$15000,12)</f>
        <v>2722000</v>
      </c>
      <c r="D311" s="11">
        <f t="shared" si="32"/>
        <v>3</v>
      </c>
      <c r="E311" s="14">
        <f t="shared" si="33"/>
        <v>2886142.8571428573</v>
      </c>
      <c r="F311" s="14">
        <f t="shared" si="34"/>
        <v>3076633.3333333335</v>
      </c>
    </row>
    <row r="312" spans="1:6">
      <c r="A312" s="1">
        <v>35857</v>
      </c>
      <c r="B312" s="4">
        <v>35857</v>
      </c>
      <c r="C312" s="14">
        <f>VLOOKUP($B312,data!$A$6:$M$15000,12)</f>
        <v>2787000</v>
      </c>
      <c r="D312" s="11">
        <f t="shared" si="32"/>
        <v>3</v>
      </c>
      <c r="E312" s="14">
        <f t="shared" si="33"/>
        <v>2809714.2857142859</v>
      </c>
      <c r="F312" s="14">
        <f t="shared" si="34"/>
        <v>3077233.3333333335</v>
      </c>
    </row>
    <row r="313" spans="1:6">
      <c r="A313" s="1">
        <v>35858</v>
      </c>
      <c r="B313" s="4">
        <v>35858</v>
      </c>
      <c r="C313" s="14">
        <f>VLOOKUP($B313,data!$A$6:$M$15000,12)</f>
        <v>2665000</v>
      </c>
      <c r="D313" s="11">
        <f t="shared" si="32"/>
        <v>3</v>
      </c>
      <c r="E313" s="14">
        <f t="shared" si="33"/>
        <v>2734000</v>
      </c>
      <c r="F313" s="14">
        <f t="shared" si="34"/>
        <v>3065966.6666666665</v>
      </c>
    </row>
    <row r="314" spans="1:6">
      <c r="A314" s="1">
        <v>35859</v>
      </c>
      <c r="B314" s="4">
        <v>35859</v>
      </c>
      <c r="C314" s="14">
        <f>VLOOKUP($B314,data!$A$6:$M$15000,12)</f>
        <v>2908000</v>
      </c>
      <c r="D314" s="11">
        <f t="shared" si="32"/>
        <v>3</v>
      </c>
      <c r="E314" s="14">
        <f t="shared" si="33"/>
        <v>2711857.1428571427</v>
      </c>
      <c r="F314" s="14">
        <f t="shared" si="34"/>
        <v>3041233.3333333335</v>
      </c>
    </row>
    <row r="315" spans="1:6">
      <c r="A315" s="1">
        <v>35860</v>
      </c>
      <c r="B315" s="4">
        <v>35860</v>
      </c>
      <c r="C315" s="14">
        <f>VLOOKUP($B315,data!$A$6:$M$15000,12)</f>
        <v>3063000</v>
      </c>
      <c r="D315" s="11">
        <f t="shared" si="32"/>
        <v>3</v>
      </c>
      <c r="E315" s="14">
        <f t="shared" si="33"/>
        <v>2742714.2857142859</v>
      </c>
      <c r="F315" s="14">
        <f t="shared" si="34"/>
        <v>3032533.3333333335</v>
      </c>
    </row>
    <row r="316" spans="1:6">
      <c r="A316" s="1">
        <v>35861</v>
      </c>
      <c r="B316" s="4">
        <v>35861</v>
      </c>
      <c r="C316" s="14">
        <f>VLOOKUP($B316,data!$A$6:$M$15000,12)</f>
        <v>2838000</v>
      </c>
      <c r="D316" s="11">
        <f t="shared" si="32"/>
        <v>3</v>
      </c>
      <c r="E316" s="14">
        <f t="shared" si="33"/>
        <v>2793714.2857142859</v>
      </c>
      <c r="F316" s="14">
        <f t="shared" si="34"/>
        <v>3022666.6666666665</v>
      </c>
    </row>
    <row r="317" spans="1:6">
      <c r="A317" s="1">
        <v>35862</v>
      </c>
      <c r="B317" s="4">
        <v>35862</v>
      </c>
      <c r="C317" s="14">
        <f>VLOOKUP($B317,data!$A$6:$M$15000,12)</f>
        <v>2648000</v>
      </c>
      <c r="D317" s="11">
        <f t="shared" si="32"/>
        <v>3</v>
      </c>
      <c r="E317" s="14">
        <f t="shared" si="33"/>
        <v>2804428.5714285714</v>
      </c>
      <c r="F317" s="14">
        <f t="shared" si="34"/>
        <v>2998966.6666666665</v>
      </c>
    </row>
    <row r="318" spans="1:6">
      <c r="A318" s="1">
        <v>35863</v>
      </c>
      <c r="B318" s="4">
        <v>35863</v>
      </c>
      <c r="C318" s="14">
        <f>VLOOKUP($B318,data!$A$6:$M$15000,12)</f>
        <v>2738000</v>
      </c>
      <c r="D318" s="11">
        <f t="shared" si="32"/>
        <v>3</v>
      </c>
      <c r="E318" s="14">
        <f t="shared" si="33"/>
        <v>2806714.2857142859</v>
      </c>
      <c r="F318" s="14">
        <f t="shared" si="34"/>
        <v>2991500</v>
      </c>
    </row>
    <row r="319" spans="1:6">
      <c r="A319" s="1">
        <v>35864</v>
      </c>
      <c r="B319" s="4">
        <v>35864</v>
      </c>
      <c r="C319" s="14">
        <f>VLOOKUP($B319,data!$A$6:$M$15000,12)</f>
        <v>2563000</v>
      </c>
      <c r="D319" s="11">
        <f t="shared" si="32"/>
        <v>3</v>
      </c>
      <c r="E319" s="14">
        <f t="shared" si="33"/>
        <v>2774714.2857142859</v>
      </c>
      <c r="F319" s="14">
        <f t="shared" si="34"/>
        <v>2979100</v>
      </c>
    </row>
    <row r="320" spans="1:6">
      <c r="A320" s="1">
        <v>35865</v>
      </c>
      <c r="B320" s="4">
        <v>35865</v>
      </c>
      <c r="C320" s="14">
        <f>VLOOKUP($B320,data!$A$6:$M$15000,12)</f>
        <v>2494000</v>
      </c>
      <c r="D320" s="11">
        <f t="shared" si="32"/>
        <v>3</v>
      </c>
      <c r="E320" s="14">
        <f t="shared" si="33"/>
        <v>2750285.7142857141</v>
      </c>
      <c r="F320" s="14">
        <f t="shared" si="34"/>
        <v>2949766.6666666665</v>
      </c>
    </row>
    <row r="321" spans="1:6">
      <c r="A321" s="1">
        <v>35866</v>
      </c>
      <c r="B321" s="4">
        <v>35866</v>
      </c>
      <c r="C321" s="14">
        <f>VLOOKUP($B321,data!$A$6:$M$15000,12)</f>
        <v>2484000</v>
      </c>
      <c r="D321" s="11">
        <f t="shared" si="32"/>
        <v>3</v>
      </c>
      <c r="E321" s="14">
        <f t="shared" si="33"/>
        <v>2689714.2857142859</v>
      </c>
      <c r="F321" s="14">
        <f t="shared" si="34"/>
        <v>2925500</v>
      </c>
    </row>
    <row r="322" spans="1:6">
      <c r="A322" s="1">
        <v>35867</v>
      </c>
      <c r="B322" s="4">
        <v>35867</v>
      </c>
      <c r="C322" s="14">
        <f>VLOOKUP($B322,data!$A$6:$M$15000,12)</f>
        <v>2627000</v>
      </c>
      <c r="D322" s="11">
        <f t="shared" si="32"/>
        <v>3</v>
      </c>
      <c r="E322" s="14">
        <f t="shared" si="33"/>
        <v>2627428.5714285714</v>
      </c>
      <c r="F322" s="14">
        <f t="shared" si="34"/>
        <v>2908866.6666666665</v>
      </c>
    </row>
    <row r="323" spans="1:6">
      <c r="A323" s="1">
        <v>35868</v>
      </c>
      <c r="B323" s="4">
        <v>35868</v>
      </c>
      <c r="C323" s="14">
        <f>VLOOKUP($B323,data!$A$6:$M$15000,12)</f>
        <v>2597000</v>
      </c>
      <c r="D323" s="11">
        <f t="shared" si="32"/>
        <v>3</v>
      </c>
      <c r="E323" s="14">
        <f t="shared" si="33"/>
        <v>2593000</v>
      </c>
      <c r="F323" s="14">
        <f t="shared" si="34"/>
        <v>2894466.6666666665</v>
      </c>
    </row>
    <row r="324" spans="1:6">
      <c r="A324" s="1">
        <v>35869</v>
      </c>
      <c r="B324" s="4">
        <v>35869</v>
      </c>
      <c r="C324" s="14">
        <f>VLOOKUP($B324,data!$A$6:$M$15000,12)</f>
        <v>2390000</v>
      </c>
      <c r="D324" s="11">
        <f t="shared" si="32"/>
        <v>3</v>
      </c>
      <c r="E324" s="14">
        <f t="shared" si="33"/>
        <v>2556142.8571428573</v>
      </c>
      <c r="F324" s="14">
        <f t="shared" si="34"/>
        <v>2883500</v>
      </c>
    </row>
    <row r="325" spans="1:6">
      <c r="A325" s="1">
        <v>35870</v>
      </c>
      <c r="B325" s="4">
        <v>35870</v>
      </c>
      <c r="C325" s="14">
        <f>VLOOKUP($B325,data!$A$6:$M$15000,12)</f>
        <v>2700000</v>
      </c>
      <c r="D325" s="11">
        <f t="shared" si="32"/>
        <v>3</v>
      </c>
      <c r="E325" s="14">
        <f t="shared" si="33"/>
        <v>2550714.2857142859</v>
      </c>
      <c r="F325" s="14">
        <f t="shared" si="34"/>
        <v>2870466.6666666665</v>
      </c>
    </row>
    <row r="326" spans="1:6">
      <c r="A326" s="1">
        <v>35871</v>
      </c>
      <c r="B326" s="4">
        <v>35871</v>
      </c>
      <c r="C326" s="14">
        <f>VLOOKUP($B326,data!$A$6:$M$15000,12)</f>
        <v>2543000</v>
      </c>
      <c r="D326" s="11">
        <f t="shared" si="32"/>
        <v>3</v>
      </c>
      <c r="E326" s="14">
        <f t="shared" si="33"/>
        <v>2547857.1428571427</v>
      </c>
      <c r="F326" s="14">
        <f t="shared" si="34"/>
        <v>2853400</v>
      </c>
    </row>
    <row r="327" spans="1:6">
      <c r="A327" s="1">
        <v>35872</v>
      </c>
      <c r="B327" s="4">
        <v>35872</v>
      </c>
      <c r="C327" s="14">
        <f>VLOOKUP($B327,data!$A$6:$M$15000,12)</f>
        <v>2579000</v>
      </c>
      <c r="D327" s="11">
        <f t="shared" ref="D327:D390" si="35">IF(B327&lt;&gt;"",MONTH(B327),0)</f>
        <v>3</v>
      </c>
      <c r="E327" s="14">
        <f t="shared" si="33"/>
        <v>2560000</v>
      </c>
      <c r="F327" s="14">
        <f t="shared" si="34"/>
        <v>2830166.6666666665</v>
      </c>
    </row>
    <row r="328" spans="1:6">
      <c r="A328" s="1">
        <v>35873</v>
      </c>
      <c r="B328" s="4">
        <v>35873</v>
      </c>
      <c r="C328" s="14">
        <f>VLOOKUP($B328,data!$A$6:$M$15000,12)</f>
        <v>2589000</v>
      </c>
      <c r="D328" s="11">
        <f t="shared" si="35"/>
        <v>3</v>
      </c>
      <c r="E328" s="14">
        <f t="shared" si="33"/>
        <v>2575000</v>
      </c>
      <c r="F328" s="14">
        <f t="shared" si="34"/>
        <v>2805766.6666666665</v>
      </c>
    </row>
    <row r="329" spans="1:6">
      <c r="A329" s="1">
        <v>35874</v>
      </c>
      <c r="B329" s="4">
        <v>35874</v>
      </c>
      <c r="C329" s="14">
        <f>VLOOKUP($B329,data!$A$6:$M$15000,12)</f>
        <v>2529000</v>
      </c>
      <c r="D329" s="11">
        <f t="shared" si="35"/>
        <v>3</v>
      </c>
      <c r="E329" s="14">
        <f t="shared" si="33"/>
        <v>2561000</v>
      </c>
      <c r="F329" s="14">
        <f t="shared" si="34"/>
        <v>2788633.3333333335</v>
      </c>
    </row>
    <row r="330" spans="1:6">
      <c r="A330" s="1">
        <v>35875</v>
      </c>
      <c r="B330" s="4">
        <v>35875</v>
      </c>
      <c r="C330" s="14">
        <f>VLOOKUP($B330,data!$A$6:$M$15000,12)</f>
        <v>2251000</v>
      </c>
      <c r="D330" s="11">
        <f t="shared" si="35"/>
        <v>3</v>
      </c>
      <c r="E330" s="14">
        <f t="shared" si="33"/>
        <v>2511571.4285714286</v>
      </c>
      <c r="F330" s="14">
        <f t="shared" si="34"/>
        <v>2746466.6666666665</v>
      </c>
    </row>
    <row r="331" spans="1:6">
      <c r="A331" s="1">
        <v>35876</v>
      </c>
      <c r="B331" s="4">
        <v>35876</v>
      </c>
      <c r="C331" s="14">
        <f>VLOOKUP($B331,data!$A$6:$M$15000,12)</f>
        <v>2199000</v>
      </c>
      <c r="D331" s="11">
        <f t="shared" si="35"/>
        <v>3</v>
      </c>
      <c r="E331" s="14">
        <f t="shared" si="33"/>
        <v>2484285.7142857141</v>
      </c>
      <c r="F331" s="14">
        <f t="shared" si="34"/>
        <v>2711533.3333333335</v>
      </c>
    </row>
    <row r="332" spans="1:6">
      <c r="A332" s="1">
        <v>35877</v>
      </c>
      <c r="B332" s="4">
        <v>35877</v>
      </c>
      <c r="C332" s="14">
        <f>VLOOKUP($B332,data!$A$6:$M$15000,12)</f>
        <v>2443000</v>
      </c>
      <c r="D332" s="11">
        <f t="shared" si="35"/>
        <v>3</v>
      </c>
      <c r="E332" s="14">
        <f t="shared" ref="E332:E395" si="36">AVERAGE(C326:C332)</f>
        <v>2447571.4285714286</v>
      </c>
      <c r="F332" s="14">
        <f t="shared" si="34"/>
        <v>2696933.3333333335</v>
      </c>
    </row>
    <row r="333" spans="1:6">
      <c r="A333" s="1">
        <v>35878</v>
      </c>
      <c r="B333" s="4">
        <v>35878</v>
      </c>
      <c r="C333" s="14">
        <f>VLOOKUP($B333,data!$A$6:$M$15000,12)</f>
        <v>2554000</v>
      </c>
      <c r="D333" s="11">
        <f t="shared" si="35"/>
        <v>3</v>
      </c>
      <c r="E333" s="14">
        <f t="shared" si="36"/>
        <v>2449142.8571428573</v>
      </c>
      <c r="F333" s="14">
        <f t="shared" si="34"/>
        <v>2690800</v>
      </c>
    </row>
    <row r="334" spans="1:6">
      <c r="A334" s="1">
        <v>35879</v>
      </c>
      <c r="B334" s="4">
        <v>35879</v>
      </c>
      <c r="C334" s="14">
        <f>VLOOKUP($B334,data!$A$6:$M$15000,12)</f>
        <v>3113000</v>
      </c>
      <c r="D334" s="11">
        <f t="shared" si="35"/>
        <v>3</v>
      </c>
      <c r="E334" s="14">
        <f t="shared" si="36"/>
        <v>2525428.5714285714</v>
      </c>
      <c r="F334" s="14">
        <f t="shared" si="34"/>
        <v>2683500</v>
      </c>
    </row>
    <row r="335" spans="1:6">
      <c r="A335" s="1">
        <v>35880</v>
      </c>
      <c r="B335" s="4">
        <v>35880</v>
      </c>
      <c r="C335" s="14">
        <f>VLOOKUP($B335,data!$A$6:$M$15000,12)</f>
        <v>2753000</v>
      </c>
      <c r="D335" s="11">
        <f t="shared" si="35"/>
        <v>3</v>
      </c>
      <c r="E335" s="14">
        <f t="shared" si="36"/>
        <v>2548857.1428571427</v>
      </c>
      <c r="F335" s="14">
        <f t="shared" si="34"/>
        <v>2664533.3333333335</v>
      </c>
    </row>
    <row r="336" spans="1:6">
      <c r="A336" s="1">
        <v>35881</v>
      </c>
      <c r="B336" s="4">
        <v>35881</v>
      </c>
      <c r="C336" s="14">
        <f>VLOOKUP($B336,data!$A$6:$M$15000,12)</f>
        <v>2893000</v>
      </c>
      <c r="D336" s="11">
        <f t="shared" si="35"/>
        <v>3</v>
      </c>
      <c r="E336" s="14">
        <f t="shared" si="36"/>
        <v>2600857.1428571427</v>
      </c>
      <c r="F336" s="14">
        <f t="shared" si="34"/>
        <v>2654466.6666666665</v>
      </c>
    </row>
    <row r="337" spans="1:6">
      <c r="A337" s="1">
        <v>35882</v>
      </c>
      <c r="B337" s="4">
        <v>35882</v>
      </c>
      <c r="C337" s="14">
        <f>VLOOKUP($B337,data!$A$6:$M$15000,12)</f>
        <v>3324000</v>
      </c>
      <c r="D337" s="11">
        <f t="shared" si="35"/>
        <v>3</v>
      </c>
      <c r="E337" s="14">
        <f t="shared" si="36"/>
        <v>2754142.8571428573</v>
      </c>
      <c r="F337" s="14">
        <f t="shared" si="34"/>
        <v>2663166.6666666665</v>
      </c>
    </row>
    <row r="338" spans="1:6">
      <c r="A338" s="1">
        <v>35883</v>
      </c>
      <c r="B338" s="4">
        <v>35883</v>
      </c>
      <c r="C338" s="14">
        <f>VLOOKUP($B338,data!$A$6:$M$15000,12)</f>
        <v>3181000</v>
      </c>
      <c r="D338" s="11">
        <f t="shared" si="35"/>
        <v>3</v>
      </c>
      <c r="E338" s="14">
        <f t="shared" si="36"/>
        <v>2894428.5714285714</v>
      </c>
      <c r="F338" s="14">
        <f t="shared" si="34"/>
        <v>2674300</v>
      </c>
    </row>
    <row r="339" spans="1:6">
      <c r="A339" s="1">
        <v>35884</v>
      </c>
      <c r="B339" s="4">
        <v>35884</v>
      </c>
      <c r="C339" s="14">
        <f>VLOOKUP($B339,data!$A$6:$M$15000,12)</f>
        <v>3045000</v>
      </c>
      <c r="D339" s="11">
        <f t="shared" si="35"/>
        <v>3</v>
      </c>
      <c r="E339" s="14">
        <f t="shared" si="36"/>
        <v>2980428.5714285714</v>
      </c>
      <c r="F339" s="14">
        <f t="shared" si="34"/>
        <v>2693100</v>
      </c>
    </row>
    <row r="340" spans="1:6">
      <c r="A340" s="1">
        <v>35885</v>
      </c>
      <c r="B340" s="4">
        <v>35885</v>
      </c>
      <c r="C340" s="14">
        <f>VLOOKUP($B340,data!$A$6:$M$15000,12)</f>
        <v>3600000</v>
      </c>
      <c r="D340" s="11">
        <f t="shared" si="35"/>
        <v>3</v>
      </c>
      <c r="E340" s="14">
        <f t="shared" si="36"/>
        <v>3129857.1428571427</v>
      </c>
      <c r="F340" s="14">
        <f t="shared" si="34"/>
        <v>2727333.3333333335</v>
      </c>
    </row>
    <row r="341" spans="1:6">
      <c r="A341" s="1">
        <v>35886</v>
      </c>
      <c r="B341" s="4">
        <v>35886</v>
      </c>
      <c r="C341" s="14">
        <f>VLOOKUP($B341,data!$A$6:$M$15000,12)</f>
        <v>3543000</v>
      </c>
      <c r="D341" s="11">
        <f t="shared" si="35"/>
        <v>4</v>
      </c>
      <c r="E341" s="14">
        <f t="shared" si="36"/>
        <v>3191285.7142857141</v>
      </c>
      <c r="F341" s="14">
        <f t="shared" si="34"/>
        <v>2754700</v>
      </c>
    </row>
    <row r="342" spans="1:6">
      <c r="A342" s="1">
        <v>35887</v>
      </c>
      <c r="B342" s="4">
        <v>35887</v>
      </c>
      <c r="C342" s="14">
        <f>VLOOKUP($B342,data!$A$6:$M$15000,12)</f>
        <v>3009000</v>
      </c>
      <c r="D342" s="11">
        <f t="shared" si="35"/>
        <v>4</v>
      </c>
      <c r="E342" s="14">
        <f t="shared" si="36"/>
        <v>3227857.1428571427</v>
      </c>
      <c r="F342" s="14">
        <f t="shared" si="34"/>
        <v>2762100</v>
      </c>
    </row>
    <row r="343" spans="1:6">
      <c r="A343" s="1">
        <v>35888</v>
      </c>
      <c r="B343" s="4">
        <v>35888</v>
      </c>
      <c r="C343" s="14">
        <f>VLOOKUP($B343,data!$A$6:$M$15000,12)</f>
        <v>3120000</v>
      </c>
      <c r="D343" s="11">
        <f t="shared" si="35"/>
        <v>4</v>
      </c>
      <c r="E343" s="14">
        <f t="shared" si="36"/>
        <v>3260285.7142857141</v>
      </c>
      <c r="F343" s="14">
        <f t="shared" si="34"/>
        <v>2777266.6666666665</v>
      </c>
    </row>
    <row r="344" spans="1:6">
      <c r="A344" s="1">
        <v>35889</v>
      </c>
      <c r="B344" s="4">
        <v>35889</v>
      </c>
      <c r="C344" s="14">
        <f>VLOOKUP($B344,data!$A$6:$M$15000,12)</f>
        <v>2854000</v>
      </c>
      <c r="D344" s="11">
        <f t="shared" si="35"/>
        <v>4</v>
      </c>
      <c r="E344" s="14">
        <f t="shared" si="36"/>
        <v>3193142.8571428573</v>
      </c>
      <c r="F344" s="14">
        <f t="shared" si="34"/>
        <v>2775466.6666666665</v>
      </c>
    </row>
    <row r="345" spans="1:6">
      <c r="A345" s="1">
        <v>35890</v>
      </c>
      <c r="B345" s="4">
        <v>35890</v>
      </c>
      <c r="C345" s="14">
        <f>VLOOKUP($B345,data!$A$6:$M$15000,12)</f>
        <v>2646000</v>
      </c>
      <c r="D345" s="11">
        <f t="shared" si="35"/>
        <v>4</v>
      </c>
      <c r="E345" s="14">
        <f t="shared" si="36"/>
        <v>3116714.2857142859</v>
      </c>
      <c r="F345" s="14">
        <f t="shared" si="34"/>
        <v>2761566.6666666665</v>
      </c>
    </row>
    <row r="346" spans="1:6">
      <c r="A346" s="1">
        <v>35891</v>
      </c>
      <c r="B346" s="4">
        <v>35891</v>
      </c>
      <c r="C346" s="14">
        <f>VLOOKUP($B346,data!$A$6:$M$15000,12)</f>
        <v>2992000</v>
      </c>
      <c r="D346" s="11">
        <f t="shared" si="35"/>
        <v>4</v>
      </c>
      <c r="E346" s="14">
        <f t="shared" si="36"/>
        <v>3109142.8571428573</v>
      </c>
      <c r="F346" s="14">
        <f t="shared" si="34"/>
        <v>2766700</v>
      </c>
    </row>
    <row r="347" spans="1:6">
      <c r="A347" s="1">
        <v>35892</v>
      </c>
      <c r="B347" s="4">
        <v>35892</v>
      </c>
      <c r="C347" s="14">
        <f>VLOOKUP($B347,data!$A$6:$M$15000,12)</f>
        <v>2840000</v>
      </c>
      <c r="D347" s="11">
        <f t="shared" si="35"/>
        <v>4</v>
      </c>
      <c r="E347" s="14">
        <f t="shared" si="36"/>
        <v>3000571.4285714286</v>
      </c>
      <c r="F347" s="14">
        <f t="shared" si="34"/>
        <v>2773100</v>
      </c>
    </row>
    <row r="348" spans="1:6">
      <c r="A348" s="1">
        <v>35893</v>
      </c>
      <c r="B348" s="4">
        <v>35893</v>
      </c>
      <c r="C348" s="14">
        <f>VLOOKUP($B348,data!$A$6:$M$15000,12)</f>
        <v>2663000</v>
      </c>
      <c r="D348" s="11">
        <f t="shared" si="35"/>
        <v>4</v>
      </c>
      <c r="E348" s="14">
        <f t="shared" si="36"/>
        <v>2874857.1428571427</v>
      </c>
      <c r="F348" s="14">
        <f t="shared" si="34"/>
        <v>2770600</v>
      </c>
    </row>
    <row r="349" spans="1:6">
      <c r="A349" s="1">
        <v>35894</v>
      </c>
      <c r="B349" s="4">
        <v>35894</v>
      </c>
      <c r="C349" s="14">
        <f>VLOOKUP($B349,data!$A$6:$M$15000,12)</f>
        <v>2507000</v>
      </c>
      <c r="D349" s="11">
        <f t="shared" si="35"/>
        <v>4</v>
      </c>
      <c r="E349" s="14">
        <f t="shared" si="36"/>
        <v>2803142.8571428573</v>
      </c>
      <c r="F349" s="14">
        <f t="shared" si="34"/>
        <v>2768733.3333333335</v>
      </c>
    </row>
    <row r="350" spans="1:6">
      <c r="A350" s="1">
        <v>35895</v>
      </c>
      <c r="B350" s="4">
        <v>35895</v>
      </c>
      <c r="C350" s="14">
        <f>VLOOKUP($B350,data!$A$6:$M$15000,12)</f>
        <v>2376000</v>
      </c>
      <c r="D350" s="11">
        <f t="shared" si="35"/>
        <v>4</v>
      </c>
      <c r="E350" s="14">
        <f t="shared" si="36"/>
        <v>2696857.1428571427</v>
      </c>
      <c r="F350" s="14">
        <f t="shared" si="34"/>
        <v>2764800</v>
      </c>
    </row>
    <row r="351" spans="1:6">
      <c r="A351" s="1">
        <v>35896</v>
      </c>
      <c r="B351" s="4">
        <v>35896</v>
      </c>
      <c r="C351" s="14">
        <f>VLOOKUP($B351,data!$A$6:$M$15000,12)</f>
        <v>2862000</v>
      </c>
      <c r="D351" s="11">
        <f t="shared" si="35"/>
        <v>4</v>
      </c>
      <c r="E351" s="14">
        <f t="shared" si="36"/>
        <v>2698000</v>
      </c>
      <c r="F351" s="14">
        <f t="shared" si="34"/>
        <v>2777400</v>
      </c>
    </row>
    <row r="352" spans="1:6">
      <c r="A352" s="1">
        <v>35897</v>
      </c>
      <c r="B352" s="4">
        <v>35897</v>
      </c>
      <c r="C352" s="14">
        <f>VLOOKUP($B352,data!$A$6:$M$15000,12)</f>
        <v>2619000</v>
      </c>
      <c r="D352" s="11">
        <f t="shared" si="35"/>
        <v>4</v>
      </c>
      <c r="E352" s="14">
        <f t="shared" si="36"/>
        <v>2694142.8571428573</v>
      </c>
      <c r="F352" s="14">
        <f t="shared" si="34"/>
        <v>2777133.3333333335</v>
      </c>
    </row>
    <row r="353" spans="1:6">
      <c r="A353" s="1">
        <v>35898</v>
      </c>
      <c r="B353" s="4">
        <v>35898</v>
      </c>
      <c r="C353" s="14">
        <f>VLOOKUP($B353,data!$A$6:$M$15000,12)</f>
        <v>3156000</v>
      </c>
      <c r="D353" s="11">
        <f t="shared" si="35"/>
        <v>4</v>
      </c>
      <c r="E353" s="14">
        <f t="shared" si="36"/>
        <v>2717571.4285714286</v>
      </c>
      <c r="F353" s="14">
        <f t="shared" si="34"/>
        <v>2795766.6666666665</v>
      </c>
    </row>
    <row r="354" spans="1:6">
      <c r="A354" s="1">
        <v>35899</v>
      </c>
      <c r="B354" s="4">
        <v>35899</v>
      </c>
      <c r="C354" s="14">
        <f>VLOOKUP($B354,data!$A$6:$M$15000,12)</f>
        <v>3004000</v>
      </c>
      <c r="D354" s="11">
        <f t="shared" si="35"/>
        <v>4</v>
      </c>
      <c r="E354" s="14">
        <f t="shared" si="36"/>
        <v>2741000</v>
      </c>
      <c r="F354" s="14">
        <f t="shared" si="34"/>
        <v>2816233.3333333335</v>
      </c>
    </row>
    <row r="355" spans="1:6">
      <c r="A355" s="1">
        <v>35900</v>
      </c>
      <c r="B355" s="4">
        <v>35900</v>
      </c>
      <c r="C355" s="14">
        <f>VLOOKUP($B355,data!$A$6:$M$15000,12)</f>
        <v>3055000</v>
      </c>
      <c r="D355" s="11">
        <f t="shared" si="35"/>
        <v>4</v>
      </c>
      <c r="E355" s="14">
        <f t="shared" si="36"/>
        <v>2797000</v>
      </c>
      <c r="F355" s="14">
        <f t="shared" ref="F355:F418" si="37">AVERAGE(C326:C355)</f>
        <v>2828066.6666666665</v>
      </c>
    </row>
    <row r="356" spans="1:6">
      <c r="A356" s="1">
        <v>35901</v>
      </c>
      <c r="B356" s="4">
        <v>35901</v>
      </c>
      <c r="C356" s="14">
        <f>VLOOKUP($B356,data!$A$6:$M$15000,12)</f>
        <v>2824000</v>
      </c>
      <c r="D356" s="11">
        <f t="shared" si="35"/>
        <v>4</v>
      </c>
      <c r="E356" s="14">
        <f t="shared" si="36"/>
        <v>2842285.7142857141</v>
      </c>
      <c r="F356" s="14">
        <f t="shared" si="37"/>
        <v>2837433.3333333335</v>
      </c>
    </row>
    <row r="357" spans="1:6">
      <c r="A357" s="1">
        <v>35902</v>
      </c>
      <c r="B357" s="4">
        <v>35902</v>
      </c>
      <c r="C357" s="14">
        <f>VLOOKUP($B357,data!$A$6:$M$15000,12)</f>
        <v>2523000</v>
      </c>
      <c r="D357" s="11">
        <f t="shared" si="35"/>
        <v>4</v>
      </c>
      <c r="E357" s="14">
        <f t="shared" si="36"/>
        <v>2863285.7142857141</v>
      </c>
      <c r="F357" s="14">
        <f t="shared" si="37"/>
        <v>2835566.6666666665</v>
      </c>
    </row>
    <row r="358" spans="1:6">
      <c r="A358" s="1">
        <v>35903</v>
      </c>
      <c r="B358" s="4">
        <v>35903</v>
      </c>
      <c r="C358" s="14">
        <f>VLOOKUP($B358,data!$A$6:$M$15000,12)</f>
        <v>2192000</v>
      </c>
      <c r="D358" s="11">
        <f t="shared" si="35"/>
        <v>4</v>
      </c>
      <c r="E358" s="14">
        <f t="shared" si="36"/>
        <v>2767571.4285714286</v>
      </c>
      <c r="F358" s="14">
        <f t="shared" si="37"/>
        <v>2822333.3333333335</v>
      </c>
    </row>
    <row r="359" spans="1:6">
      <c r="A359" s="1">
        <v>35904</v>
      </c>
      <c r="B359" s="4">
        <v>35904</v>
      </c>
      <c r="C359" s="14">
        <f>VLOOKUP($B359,data!$A$6:$M$15000,12)</f>
        <v>2086000</v>
      </c>
      <c r="D359" s="11">
        <f t="shared" si="35"/>
        <v>4</v>
      </c>
      <c r="E359" s="14">
        <f t="shared" si="36"/>
        <v>2691428.5714285714</v>
      </c>
      <c r="F359" s="14">
        <f t="shared" si="37"/>
        <v>2807566.6666666665</v>
      </c>
    </row>
    <row r="360" spans="1:6">
      <c r="A360" s="1">
        <v>35905</v>
      </c>
      <c r="B360" s="4">
        <v>35905</v>
      </c>
      <c r="C360" s="14">
        <f>VLOOKUP($B360,data!$A$6:$M$15000,12)</f>
        <v>2408000</v>
      </c>
      <c r="D360" s="11">
        <f t="shared" si="35"/>
        <v>4</v>
      </c>
      <c r="E360" s="14">
        <f t="shared" si="36"/>
        <v>2584571.4285714286</v>
      </c>
      <c r="F360" s="14">
        <f t="shared" si="37"/>
        <v>2812800</v>
      </c>
    </row>
    <row r="361" spans="1:6">
      <c r="A361" s="1">
        <v>35906</v>
      </c>
      <c r="B361" s="4">
        <v>35906</v>
      </c>
      <c r="C361" s="14">
        <f>VLOOKUP($B361,data!$A$6:$M$15000,12)</f>
        <v>2320000</v>
      </c>
      <c r="D361" s="11">
        <f t="shared" si="35"/>
        <v>4</v>
      </c>
      <c r="E361" s="14">
        <f t="shared" si="36"/>
        <v>2486857.1428571427</v>
      </c>
      <c r="F361" s="14">
        <f t="shared" si="37"/>
        <v>2816833.3333333335</v>
      </c>
    </row>
    <row r="362" spans="1:6">
      <c r="A362" s="1">
        <v>35907</v>
      </c>
      <c r="B362" s="4">
        <v>35907</v>
      </c>
      <c r="C362" s="14">
        <f>VLOOKUP($B362,data!$A$6:$M$15000,12)</f>
        <v>2331000</v>
      </c>
      <c r="D362" s="11">
        <f t="shared" si="35"/>
        <v>4</v>
      </c>
      <c r="E362" s="14">
        <f t="shared" si="36"/>
        <v>2383428.5714285714</v>
      </c>
      <c r="F362" s="14">
        <f t="shared" si="37"/>
        <v>2813100</v>
      </c>
    </row>
    <row r="363" spans="1:6">
      <c r="A363" s="1">
        <v>35908</v>
      </c>
      <c r="B363" s="4">
        <v>35908</v>
      </c>
      <c r="C363" s="14">
        <f>VLOOKUP($B363,data!$A$6:$M$15000,12)</f>
        <v>2352000</v>
      </c>
      <c r="D363" s="11">
        <f t="shared" si="35"/>
        <v>4</v>
      </c>
      <c r="E363" s="14">
        <f t="shared" si="36"/>
        <v>2316000</v>
      </c>
      <c r="F363" s="14">
        <f t="shared" si="37"/>
        <v>2806366.6666666665</v>
      </c>
    </row>
    <row r="364" spans="1:6">
      <c r="A364" s="1">
        <v>35909</v>
      </c>
      <c r="B364" s="4">
        <v>35909</v>
      </c>
      <c r="C364" s="14">
        <f>VLOOKUP($B364,data!$A$6:$M$15000,12)</f>
        <v>2266000</v>
      </c>
      <c r="D364" s="11">
        <f t="shared" si="35"/>
        <v>4</v>
      </c>
      <c r="E364" s="14">
        <f t="shared" si="36"/>
        <v>2279285.7142857141</v>
      </c>
      <c r="F364" s="14">
        <f t="shared" si="37"/>
        <v>2778133.3333333335</v>
      </c>
    </row>
    <row r="365" spans="1:6">
      <c r="A365" s="1">
        <v>35910</v>
      </c>
      <c r="B365" s="4">
        <v>35910</v>
      </c>
      <c r="C365" s="14">
        <f>VLOOKUP($B365,data!$A$6:$M$15000,12)</f>
        <v>2063000</v>
      </c>
      <c r="D365" s="11">
        <f t="shared" si="35"/>
        <v>4</v>
      </c>
      <c r="E365" s="14">
        <f t="shared" si="36"/>
        <v>2260857.1428571427</v>
      </c>
      <c r="F365" s="14">
        <f t="shared" si="37"/>
        <v>2755133.3333333335</v>
      </c>
    </row>
    <row r="366" spans="1:6">
      <c r="A366" s="1">
        <v>35911</v>
      </c>
      <c r="B366" s="4">
        <v>35911</v>
      </c>
      <c r="C366" s="14">
        <f>VLOOKUP($B366,data!$A$6:$M$15000,12)</f>
        <v>2016000</v>
      </c>
      <c r="D366" s="11">
        <f t="shared" si="35"/>
        <v>4</v>
      </c>
      <c r="E366" s="14">
        <f t="shared" si="36"/>
        <v>2250857.1428571427</v>
      </c>
      <c r="F366" s="14">
        <f t="shared" si="37"/>
        <v>2725900</v>
      </c>
    </row>
    <row r="367" spans="1:6">
      <c r="A367" s="1">
        <v>35912</v>
      </c>
      <c r="B367" s="4">
        <v>35912</v>
      </c>
      <c r="C367" s="14">
        <f>VLOOKUP($B367,data!$A$6:$M$15000,12)</f>
        <v>2236000</v>
      </c>
      <c r="D367" s="11">
        <f t="shared" si="35"/>
        <v>4</v>
      </c>
      <c r="E367" s="14">
        <f t="shared" si="36"/>
        <v>2226285.7142857141</v>
      </c>
      <c r="F367" s="14">
        <f t="shared" si="37"/>
        <v>2689633.3333333335</v>
      </c>
    </row>
    <row r="368" spans="1:6">
      <c r="A368" s="1">
        <v>35913</v>
      </c>
      <c r="B368" s="4">
        <v>35913</v>
      </c>
      <c r="C368" s="14">
        <f>VLOOKUP($B368,data!$A$6:$M$15000,12)</f>
        <v>2217000</v>
      </c>
      <c r="D368" s="11">
        <f t="shared" si="35"/>
        <v>4</v>
      </c>
      <c r="E368" s="14">
        <f t="shared" si="36"/>
        <v>2211571.4285714286</v>
      </c>
      <c r="F368" s="14">
        <f t="shared" si="37"/>
        <v>2657500</v>
      </c>
    </row>
    <row r="369" spans="1:6">
      <c r="A369" s="1">
        <v>35914</v>
      </c>
      <c r="B369" s="4">
        <v>35914</v>
      </c>
      <c r="C369" s="14">
        <f>VLOOKUP($B369,data!$A$6:$M$15000,12)</f>
        <v>2272000</v>
      </c>
      <c r="D369" s="11">
        <f t="shared" si="35"/>
        <v>4</v>
      </c>
      <c r="E369" s="14">
        <f t="shared" si="36"/>
        <v>2203142.8571428573</v>
      </c>
      <c r="F369" s="14">
        <f t="shared" si="37"/>
        <v>2631733.3333333335</v>
      </c>
    </row>
    <row r="370" spans="1:6">
      <c r="A370" s="1">
        <v>35915</v>
      </c>
      <c r="B370" s="4">
        <v>35915</v>
      </c>
      <c r="C370" s="14">
        <f>VLOOKUP($B370,data!$A$6:$M$15000,12)</f>
        <v>2254000</v>
      </c>
      <c r="D370" s="11">
        <f t="shared" si="35"/>
        <v>4</v>
      </c>
      <c r="E370" s="14">
        <f t="shared" si="36"/>
        <v>2189142.8571428573</v>
      </c>
      <c r="F370" s="14">
        <f t="shared" si="37"/>
        <v>2586866.6666666665</v>
      </c>
    </row>
    <row r="371" spans="1:6">
      <c r="A371" s="1">
        <v>35916</v>
      </c>
      <c r="B371" s="4">
        <v>35916</v>
      </c>
      <c r="C371" s="14" t="str">
        <f>VLOOKUP($B371,data!$A$6:$M$15000,12)</f>
        <v>N/A</v>
      </c>
      <c r="D371" s="11">
        <f t="shared" si="35"/>
        <v>5</v>
      </c>
      <c r="E371" s="14">
        <f t="shared" si="36"/>
        <v>2176333.3333333335</v>
      </c>
      <c r="F371" s="14">
        <f t="shared" si="37"/>
        <v>2553896.5517241377</v>
      </c>
    </row>
    <row r="372" spans="1:6">
      <c r="A372" s="1">
        <v>35917</v>
      </c>
      <c r="B372" s="4">
        <v>35917</v>
      </c>
      <c r="C372" s="14" t="str">
        <f>VLOOKUP($B372,data!$A$6:$M$15000,12)</f>
        <v>N/A</v>
      </c>
      <c r="D372" s="11">
        <f t="shared" si="35"/>
        <v>5</v>
      </c>
      <c r="E372" s="14">
        <f t="shared" si="36"/>
        <v>2199000</v>
      </c>
      <c r="F372" s="14">
        <f t="shared" si="37"/>
        <v>2537642.8571428573</v>
      </c>
    </row>
    <row r="373" spans="1:6">
      <c r="A373" s="1">
        <v>35918</v>
      </c>
      <c r="B373" s="4">
        <v>35918</v>
      </c>
      <c r="C373" s="14" t="str">
        <f>VLOOKUP($B373,data!$A$6:$M$15000,12)</f>
        <v>N/A</v>
      </c>
      <c r="D373" s="11">
        <f t="shared" si="35"/>
        <v>5</v>
      </c>
      <c r="E373" s="14">
        <f t="shared" si="36"/>
        <v>2244750</v>
      </c>
      <c r="F373" s="14">
        <f t="shared" si="37"/>
        <v>2516074.0740740742</v>
      </c>
    </row>
    <row r="374" spans="1:6">
      <c r="A374" s="1">
        <v>35919</v>
      </c>
      <c r="B374" s="4">
        <v>35919</v>
      </c>
      <c r="C374" s="14" t="str">
        <f>VLOOKUP($B374,data!$A$6:$M$15000,12)</f>
        <v>N/A</v>
      </c>
      <c r="D374" s="11">
        <f t="shared" si="35"/>
        <v>5</v>
      </c>
      <c r="E374" s="14">
        <f t="shared" si="36"/>
        <v>2247666.6666666665</v>
      </c>
      <c r="F374" s="14">
        <f t="shared" si="37"/>
        <v>2503076.923076923</v>
      </c>
    </row>
    <row r="375" spans="1:6">
      <c r="A375" s="1">
        <v>35920</v>
      </c>
      <c r="B375" s="4">
        <v>35920</v>
      </c>
      <c r="C375" s="14" t="str">
        <f>VLOOKUP($B375,data!$A$6:$M$15000,12)</f>
        <v>N/A</v>
      </c>
      <c r="D375" s="11">
        <f t="shared" si="35"/>
        <v>5</v>
      </c>
      <c r="E375" s="14">
        <f t="shared" si="36"/>
        <v>2263000</v>
      </c>
      <c r="F375" s="14">
        <f t="shared" si="37"/>
        <v>2497360</v>
      </c>
    </row>
    <row r="376" spans="1:6">
      <c r="A376" s="1">
        <v>35921</v>
      </c>
      <c r="B376" s="4">
        <v>35921</v>
      </c>
      <c r="C376" s="14" t="str">
        <f>VLOOKUP($B376,data!$A$6:$M$15000,12)</f>
        <v>N/A</v>
      </c>
      <c r="D376" s="11">
        <f t="shared" si="35"/>
        <v>5</v>
      </c>
      <c r="E376" s="14">
        <f t="shared" si="36"/>
        <v>2254000</v>
      </c>
      <c r="F376" s="14">
        <f t="shared" si="37"/>
        <v>2476750</v>
      </c>
    </row>
    <row r="377" spans="1:6">
      <c r="A377" s="1">
        <v>35922</v>
      </c>
      <c r="B377" s="4">
        <v>35922</v>
      </c>
      <c r="C377" s="14" t="str">
        <f>VLOOKUP($B377,data!$A$6:$M$15000,12)</f>
        <v>N/A</v>
      </c>
      <c r="D377" s="11">
        <f t="shared" si="35"/>
        <v>5</v>
      </c>
      <c r="E377" s="14" t="e">
        <f t="shared" si="36"/>
        <v>#DIV/0!</v>
      </c>
      <c r="F377" s="14">
        <f t="shared" si="37"/>
        <v>2460956.5217391304</v>
      </c>
    </row>
    <row r="378" spans="1:6">
      <c r="A378" s="1">
        <v>35923</v>
      </c>
      <c r="B378" s="4">
        <v>35923</v>
      </c>
      <c r="C378" s="14" t="str">
        <f>VLOOKUP($B378,data!$A$6:$M$15000,12)</f>
        <v>N/A</v>
      </c>
      <c r="D378" s="11">
        <f t="shared" si="35"/>
        <v>5</v>
      </c>
      <c r="E378" s="14" t="e">
        <f t="shared" si="36"/>
        <v>#DIV/0!</v>
      </c>
      <c r="F378" s="14">
        <f t="shared" si="37"/>
        <v>2451772.7272727271</v>
      </c>
    </row>
    <row r="379" spans="1:6">
      <c r="A379" s="1">
        <v>35924</v>
      </c>
      <c r="B379" s="4">
        <v>35924</v>
      </c>
      <c r="C379" s="14" t="str">
        <f>VLOOKUP($B379,data!$A$6:$M$15000,12)</f>
        <v>N/A</v>
      </c>
      <c r="D379" s="11">
        <f t="shared" si="35"/>
        <v>5</v>
      </c>
      <c r="E379" s="14" t="e">
        <f t="shared" si="36"/>
        <v>#DIV/0!</v>
      </c>
      <c r="F379" s="14">
        <f t="shared" si="37"/>
        <v>2449142.8571428573</v>
      </c>
    </row>
    <row r="380" spans="1:6">
      <c r="A380" s="1">
        <v>35925</v>
      </c>
      <c r="B380" s="4">
        <v>35925</v>
      </c>
      <c r="C380" s="14" t="str">
        <f>VLOOKUP($B380,data!$A$6:$M$15000,12)</f>
        <v>N/A</v>
      </c>
      <c r="D380" s="11">
        <f t="shared" si="35"/>
        <v>5</v>
      </c>
      <c r="E380" s="14" t="e">
        <f t="shared" si="36"/>
        <v>#DIV/0!</v>
      </c>
      <c r="F380" s="14">
        <f t="shared" si="37"/>
        <v>2452800</v>
      </c>
    </row>
    <row r="381" spans="1:6">
      <c r="A381" s="1">
        <v>35926</v>
      </c>
      <c r="B381" s="4">
        <v>35926</v>
      </c>
      <c r="C381" s="14" t="str">
        <f>VLOOKUP($B381,data!$A$6:$M$15000,12)</f>
        <v>N/A</v>
      </c>
      <c r="D381" s="11">
        <f t="shared" si="35"/>
        <v>5</v>
      </c>
      <c r="E381" s="14" t="e">
        <f t="shared" si="36"/>
        <v>#DIV/0!</v>
      </c>
      <c r="F381" s="14">
        <f t="shared" si="37"/>
        <v>2431263.1578947366</v>
      </c>
    </row>
    <row r="382" spans="1:6">
      <c r="A382" s="1">
        <v>35927</v>
      </c>
      <c r="B382" s="4">
        <v>35927</v>
      </c>
      <c r="C382" s="14" t="str">
        <f>VLOOKUP($B382,data!$A$6:$M$15000,12)</f>
        <v>N/A</v>
      </c>
      <c r="D382" s="11">
        <f t="shared" si="35"/>
        <v>5</v>
      </c>
      <c r="E382" s="14" t="e">
        <f t="shared" si="36"/>
        <v>#DIV/0!</v>
      </c>
      <c r="F382" s="14">
        <f t="shared" si="37"/>
        <v>2420833.3333333335</v>
      </c>
    </row>
    <row r="383" spans="1:6">
      <c r="A383" s="1">
        <v>35928</v>
      </c>
      <c r="B383" s="4">
        <v>35928</v>
      </c>
      <c r="C383" s="14" t="str">
        <f>VLOOKUP($B383,data!$A$6:$M$15000,12)</f>
        <v>N/A</v>
      </c>
      <c r="D383" s="11">
        <f t="shared" si="35"/>
        <v>5</v>
      </c>
      <c r="E383" s="14" t="e">
        <f t="shared" si="36"/>
        <v>#DIV/0!</v>
      </c>
      <c r="F383" s="14">
        <f t="shared" si="37"/>
        <v>2377588.2352941176</v>
      </c>
    </row>
    <row r="384" spans="1:6">
      <c r="A384" s="1">
        <v>35929</v>
      </c>
      <c r="B384" s="4">
        <v>35929</v>
      </c>
      <c r="C384" s="14" t="str">
        <f>VLOOKUP($B384,data!$A$6:$M$15000,12)</f>
        <v>N/A</v>
      </c>
      <c r="D384" s="11">
        <f t="shared" si="35"/>
        <v>5</v>
      </c>
      <c r="E384" s="14" t="e">
        <f t="shared" si="36"/>
        <v>#DIV/0!</v>
      </c>
      <c r="F384" s="14">
        <f t="shared" si="37"/>
        <v>2338437.5</v>
      </c>
    </row>
    <row r="385" spans="1:6">
      <c r="A385" s="1">
        <v>35930</v>
      </c>
      <c r="B385" s="4">
        <v>35930</v>
      </c>
      <c r="C385" s="14" t="str">
        <f>VLOOKUP($B385,data!$A$6:$M$15000,12)</f>
        <v>N/A</v>
      </c>
      <c r="D385" s="11">
        <f t="shared" si="35"/>
        <v>5</v>
      </c>
      <c r="E385" s="14" t="e">
        <f t="shared" si="36"/>
        <v>#DIV/0!</v>
      </c>
      <c r="F385" s="14">
        <f t="shared" si="37"/>
        <v>2290666.6666666665</v>
      </c>
    </row>
    <row r="386" spans="1:6">
      <c r="A386" s="1">
        <v>35931</v>
      </c>
      <c r="B386" s="4">
        <v>35931</v>
      </c>
      <c r="C386" s="14" t="str">
        <f>VLOOKUP($B386,data!$A$6:$M$15000,12)</f>
        <v>N/A</v>
      </c>
      <c r="D386" s="11">
        <f t="shared" si="35"/>
        <v>5</v>
      </c>
      <c r="E386" s="14" t="e">
        <f t="shared" si="36"/>
        <v>#DIV/0!</v>
      </c>
      <c r="F386" s="14">
        <f t="shared" si="37"/>
        <v>2252571.4285714286</v>
      </c>
    </row>
    <row r="387" spans="1:6">
      <c r="A387" s="1">
        <v>35932</v>
      </c>
      <c r="B387" s="4">
        <v>35932</v>
      </c>
      <c r="C387" s="14" t="str">
        <f>VLOOKUP($B387,data!$A$6:$M$15000,12)</f>
        <v>N/A</v>
      </c>
      <c r="D387" s="11">
        <f t="shared" si="35"/>
        <v>5</v>
      </c>
      <c r="E387" s="14" t="e">
        <f t="shared" si="36"/>
        <v>#DIV/0!</v>
      </c>
      <c r="F387" s="14">
        <f t="shared" si="37"/>
        <v>2231769.230769231</v>
      </c>
    </row>
    <row r="388" spans="1:6">
      <c r="A388" s="1">
        <v>35933</v>
      </c>
      <c r="B388" s="4">
        <v>35933</v>
      </c>
      <c r="C388" s="14" t="str">
        <f>VLOOKUP($B388,data!$A$6:$M$15000,12)</f>
        <v>N/A</v>
      </c>
      <c r="D388" s="11">
        <f t="shared" si="35"/>
        <v>5</v>
      </c>
      <c r="E388" s="14" t="e">
        <f t="shared" si="36"/>
        <v>#DIV/0!</v>
      </c>
      <c r="F388" s="14">
        <f t="shared" si="37"/>
        <v>2235083.3333333335</v>
      </c>
    </row>
    <row r="389" spans="1:6">
      <c r="A389" s="1">
        <v>35934</v>
      </c>
      <c r="B389" s="4">
        <v>35934</v>
      </c>
      <c r="C389" s="14" t="str">
        <f>VLOOKUP($B389,data!$A$6:$M$15000,12)</f>
        <v>N/A</v>
      </c>
      <c r="D389" s="11">
        <f t="shared" si="35"/>
        <v>5</v>
      </c>
      <c r="E389" s="14" t="e">
        <f t="shared" si="36"/>
        <v>#DIV/0!</v>
      </c>
      <c r="F389" s="14">
        <f t="shared" si="37"/>
        <v>2248636.3636363638</v>
      </c>
    </row>
    <row r="390" spans="1:6">
      <c r="A390" s="1">
        <v>35935</v>
      </c>
      <c r="B390" s="4">
        <v>35935</v>
      </c>
      <c r="C390" s="14" t="str">
        <f>VLOOKUP($B390,data!$A$6:$M$15000,12)</f>
        <v>N/A</v>
      </c>
      <c r="D390" s="11">
        <f t="shared" si="35"/>
        <v>5</v>
      </c>
      <c r="E390" s="14" t="e">
        <f t="shared" si="36"/>
        <v>#DIV/0!</v>
      </c>
      <c r="F390" s="14">
        <f t="shared" si="37"/>
        <v>2232700</v>
      </c>
    </row>
    <row r="391" spans="1:6">
      <c r="A391" s="1">
        <v>35936</v>
      </c>
      <c r="B391" s="4">
        <v>35936</v>
      </c>
      <c r="C391" s="14" t="str">
        <f>VLOOKUP($B391,data!$A$6:$M$15000,12)</f>
        <v>N/A</v>
      </c>
      <c r="D391" s="11">
        <f t="shared" ref="D391:D454" si="38">IF(B391&lt;&gt;"",MONTH(B391),0)</f>
        <v>5</v>
      </c>
      <c r="E391" s="14" t="e">
        <f t="shared" si="36"/>
        <v>#DIV/0!</v>
      </c>
      <c r="F391" s="14">
        <f t="shared" si="37"/>
        <v>2223000</v>
      </c>
    </row>
    <row r="392" spans="1:6">
      <c r="A392" s="1">
        <v>35937</v>
      </c>
      <c r="B392" s="4">
        <v>35937</v>
      </c>
      <c r="C392" s="14" t="str">
        <f>VLOOKUP($B392,data!$A$6:$M$15000,12)</f>
        <v>N/A</v>
      </c>
      <c r="D392" s="11">
        <f t="shared" si="38"/>
        <v>5</v>
      </c>
      <c r="E392" s="14" t="e">
        <f t="shared" si="36"/>
        <v>#DIV/0!</v>
      </c>
      <c r="F392" s="14">
        <f t="shared" si="37"/>
        <v>2209500</v>
      </c>
    </row>
    <row r="393" spans="1:6">
      <c r="A393" s="1">
        <v>35938</v>
      </c>
      <c r="B393" s="4">
        <v>35938</v>
      </c>
      <c r="C393" s="14" t="str">
        <f>VLOOKUP($B393,data!$A$6:$M$15000,12)</f>
        <v>N/A</v>
      </c>
      <c r="D393" s="11">
        <f t="shared" si="38"/>
        <v>5</v>
      </c>
      <c r="E393" s="14" t="e">
        <f t="shared" si="36"/>
        <v>#DIV/0!</v>
      </c>
      <c r="F393" s="14">
        <f t="shared" si="37"/>
        <v>2189142.8571428573</v>
      </c>
    </row>
    <row r="394" spans="1:6">
      <c r="A394" s="1">
        <v>35939</v>
      </c>
      <c r="B394" s="4">
        <v>35939</v>
      </c>
      <c r="C394" s="14" t="str">
        <f>VLOOKUP($B394,data!$A$6:$M$15000,12)</f>
        <v>N/A</v>
      </c>
      <c r="D394" s="11">
        <f t="shared" si="38"/>
        <v>5</v>
      </c>
      <c r="E394" s="14" t="e">
        <f t="shared" si="36"/>
        <v>#DIV/0!</v>
      </c>
      <c r="F394" s="14">
        <f t="shared" si="37"/>
        <v>2176333.3333333335</v>
      </c>
    </row>
    <row r="395" spans="1:6">
      <c r="A395" s="1">
        <v>35940</v>
      </c>
      <c r="B395" s="4">
        <v>35940</v>
      </c>
      <c r="C395" s="14" t="str">
        <f>VLOOKUP($B395,data!$A$6:$M$15000,12)</f>
        <v>N/A</v>
      </c>
      <c r="D395" s="11">
        <f t="shared" si="38"/>
        <v>5</v>
      </c>
      <c r="E395" s="14" t="e">
        <f t="shared" si="36"/>
        <v>#DIV/0!</v>
      </c>
      <c r="F395" s="14">
        <f t="shared" si="37"/>
        <v>2199000</v>
      </c>
    </row>
    <row r="396" spans="1:6">
      <c r="A396" s="1">
        <v>35941</v>
      </c>
      <c r="B396" s="4">
        <v>35941</v>
      </c>
      <c r="C396" s="14" t="str">
        <f>VLOOKUP($B396,data!$A$6:$M$15000,12)</f>
        <v>N/A</v>
      </c>
      <c r="D396" s="11">
        <f t="shared" si="38"/>
        <v>5</v>
      </c>
      <c r="E396" s="14" t="e">
        <f t="shared" ref="E396:E459" si="39">AVERAGE(C390:C396)</f>
        <v>#DIV/0!</v>
      </c>
      <c r="F396" s="14">
        <f t="shared" si="37"/>
        <v>2244750</v>
      </c>
    </row>
    <row r="397" spans="1:6">
      <c r="A397" s="1">
        <v>35942</v>
      </c>
      <c r="B397" s="4">
        <v>35942</v>
      </c>
      <c r="C397" s="14" t="str">
        <f>VLOOKUP($B397,data!$A$6:$M$15000,12)</f>
        <v>N/A</v>
      </c>
      <c r="D397" s="11">
        <f t="shared" si="38"/>
        <v>5</v>
      </c>
      <c r="E397" s="14" t="e">
        <f t="shared" si="39"/>
        <v>#DIV/0!</v>
      </c>
      <c r="F397" s="14">
        <f t="shared" si="37"/>
        <v>2247666.6666666665</v>
      </c>
    </row>
    <row r="398" spans="1:6">
      <c r="A398" s="1">
        <v>35943</v>
      </c>
      <c r="B398" s="4">
        <v>35943</v>
      </c>
      <c r="C398" s="14" t="str">
        <f>VLOOKUP($B398,data!$A$6:$M$15000,12)</f>
        <v>N/A</v>
      </c>
      <c r="D398" s="11">
        <f t="shared" si="38"/>
        <v>5</v>
      </c>
      <c r="E398" s="14" t="e">
        <f t="shared" si="39"/>
        <v>#DIV/0!</v>
      </c>
      <c r="F398" s="14">
        <f t="shared" si="37"/>
        <v>2263000</v>
      </c>
    </row>
    <row r="399" spans="1:6">
      <c r="A399" s="1">
        <v>35944</v>
      </c>
      <c r="B399" s="4">
        <v>35944</v>
      </c>
      <c r="C399" s="14" t="str">
        <f>VLOOKUP($B399,data!$A$6:$M$15000,12)</f>
        <v>N/A</v>
      </c>
      <c r="D399" s="11">
        <f t="shared" si="38"/>
        <v>5</v>
      </c>
      <c r="E399" s="14" t="e">
        <f t="shared" si="39"/>
        <v>#DIV/0!</v>
      </c>
      <c r="F399" s="14">
        <f t="shared" si="37"/>
        <v>2254000</v>
      </c>
    </row>
    <row r="400" spans="1:6">
      <c r="A400" s="1">
        <v>35945</v>
      </c>
      <c r="B400" s="4">
        <v>35945</v>
      </c>
      <c r="C400" s="14" t="str">
        <f>VLOOKUP($B400,data!$A$6:$M$15000,12)</f>
        <v>N/A</v>
      </c>
      <c r="D400" s="11">
        <f t="shared" si="38"/>
        <v>5</v>
      </c>
      <c r="E400" s="14" t="e">
        <f t="shared" si="39"/>
        <v>#DIV/0!</v>
      </c>
      <c r="F400" s="14" t="e">
        <f t="shared" si="37"/>
        <v>#DIV/0!</v>
      </c>
    </row>
    <row r="401" spans="1:6">
      <c r="A401" s="1">
        <v>35946</v>
      </c>
      <c r="B401" s="4">
        <v>35946</v>
      </c>
      <c r="C401" s="14" t="str">
        <f>VLOOKUP($B401,data!$A$6:$M$15000,12)</f>
        <v>N/A</v>
      </c>
      <c r="D401" s="11">
        <f t="shared" si="38"/>
        <v>5</v>
      </c>
      <c r="E401" s="14" t="e">
        <f t="shared" si="39"/>
        <v>#DIV/0!</v>
      </c>
      <c r="F401" s="14" t="e">
        <f t="shared" si="37"/>
        <v>#DIV/0!</v>
      </c>
    </row>
    <row r="402" spans="1:6">
      <c r="A402" s="1">
        <v>35947</v>
      </c>
      <c r="B402" s="4">
        <v>35947</v>
      </c>
      <c r="C402" s="14" t="str">
        <f>VLOOKUP($B402,data!$A$6:$M$15000,12)</f>
        <v>N/A</v>
      </c>
      <c r="D402" s="11">
        <f t="shared" si="38"/>
        <v>6</v>
      </c>
      <c r="E402" s="14" t="e">
        <f t="shared" si="39"/>
        <v>#DIV/0!</v>
      </c>
      <c r="F402" s="14" t="e">
        <f t="shared" si="37"/>
        <v>#DIV/0!</v>
      </c>
    </row>
    <row r="403" spans="1:6">
      <c r="A403" s="1">
        <v>35948</v>
      </c>
      <c r="B403" s="4">
        <v>35948</v>
      </c>
      <c r="C403" s="14" t="str">
        <f>VLOOKUP($B403,data!$A$6:$M$15000,12)</f>
        <v>N/A</v>
      </c>
      <c r="D403" s="11">
        <f t="shared" si="38"/>
        <v>6</v>
      </c>
      <c r="E403" s="14" t="e">
        <f t="shared" si="39"/>
        <v>#DIV/0!</v>
      </c>
      <c r="F403" s="14" t="e">
        <f t="shared" si="37"/>
        <v>#DIV/0!</v>
      </c>
    </row>
    <row r="404" spans="1:6">
      <c r="A404" s="1">
        <v>35949</v>
      </c>
      <c r="B404" s="4">
        <v>35949</v>
      </c>
      <c r="C404" s="14" t="str">
        <f>VLOOKUP($B404,data!$A$6:$M$15000,12)</f>
        <v>N/A</v>
      </c>
      <c r="D404" s="11">
        <f t="shared" si="38"/>
        <v>6</v>
      </c>
      <c r="E404" s="14" t="e">
        <f t="shared" si="39"/>
        <v>#DIV/0!</v>
      </c>
      <c r="F404" s="14" t="e">
        <f t="shared" si="37"/>
        <v>#DIV/0!</v>
      </c>
    </row>
    <row r="405" spans="1:6">
      <c r="A405" s="1">
        <v>35950</v>
      </c>
      <c r="B405" s="4">
        <v>35950</v>
      </c>
      <c r="C405" s="14" t="str">
        <f>VLOOKUP($B405,data!$A$6:$M$15000,12)</f>
        <v>N/A</v>
      </c>
      <c r="D405" s="11">
        <f t="shared" si="38"/>
        <v>6</v>
      </c>
      <c r="E405" s="14" t="e">
        <f t="shared" si="39"/>
        <v>#DIV/0!</v>
      </c>
      <c r="F405" s="14" t="e">
        <f t="shared" si="37"/>
        <v>#DIV/0!</v>
      </c>
    </row>
    <row r="406" spans="1:6">
      <c r="A406" s="1">
        <v>35951</v>
      </c>
      <c r="B406" s="4">
        <v>35951</v>
      </c>
      <c r="C406" s="14" t="str">
        <f>VLOOKUP($B406,data!$A$6:$M$15000,12)</f>
        <v>N/A</v>
      </c>
      <c r="D406" s="11">
        <f t="shared" si="38"/>
        <v>6</v>
      </c>
      <c r="E406" s="14" t="e">
        <f t="shared" si="39"/>
        <v>#DIV/0!</v>
      </c>
      <c r="F406" s="14" t="e">
        <f t="shared" si="37"/>
        <v>#DIV/0!</v>
      </c>
    </row>
    <row r="407" spans="1:6">
      <c r="A407" s="1">
        <v>35952</v>
      </c>
      <c r="B407" s="4">
        <v>35952</v>
      </c>
      <c r="C407" s="14" t="str">
        <f>VLOOKUP($B407,data!$A$6:$M$15000,12)</f>
        <v>N/A</v>
      </c>
      <c r="D407" s="11">
        <f t="shared" si="38"/>
        <v>6</v>
      </c>
      <c r="E407" s="14" t="e">
        <f t="shared" si="39"/>
        <v>#DIV/0!</v>
      </c>
      <c r="F407" s="14" t="e">
        <f t="shared" si="37"/>
        <v>#DIV/0!</v>
      </c>
    </row>
    <row r="408" spans="1:6">
      <c r="A408" s="1">
        <v>35953</v>
      </c>
      <c r="B408" s="4">
        <v>35953</v>
      </c>
      <c r="C408" s="14" t="str">
        <f>VLOOKUP($B408,data!$A$6:$M$15000,12)</f>
        <v>N/A</v>
      </c>
      <c r="D408" s="11">
        <f t="shared" si="38"/>
        <v>6</v>
      </c>
      <c r="E408" s="14" t="e">
        <f t="shared" si="39"/>
        <v>#DIV/0!</v>
      </c>
      <c r="F408" s="14" t="e">
        <f t="shared" si="37"/>
        <v>#DIV/0!</v>
      </c>
    </row>
    <row r="409" spans="1:6">
      <c r="A409" s="1">
        <v>35954</v>
      </c>
      <c r="B409" s="4">
        <v>35954</v>
      </c>
      <c r="C409" s="14" t="str">
        <f>VLOOKUP($B409,data!$A$6:$M$15000,12)</f>
        <v>N/A</v>
      </c>
      <c r="D409" s="11">
        <f t="shared" si="38"/>
        <v>6</v>
      </c>
      <c r="E409" s="14" t="e">
        <f t="shared" si="39"/>
        <v>#DIV/0!</v>
      </c>
      <c r="F409" s="14" t="e">
        <f t="shared" si="37"/>
        <v>#DIV/0!</v>
      </c>
    </row>
    <row r="410" spans="1:6">
      <c r="A410" s="1">
        <v>35955</v>
      </c>
      <c r="B410" s="4">
        <v>35955</v>
      </c>
      <c r="C410" s="14" t="str">
        <f>VLOOKUP($B410,data!$A$6:$M$15000,12)</f>
        <v>N/A</v>
      </c>
      <c r="D410" s="11">
        <f t="shared" si="38"/>
        <v>6</v>
      </c>
      <c r="E410" s="14" t="e">
        <f t="shared" si="39"/>
        <v>#DIV/0!</v>
      </c>
      <c r="F410" s="14" t="e">
        <f t="shared" si="37"/>
        <v>#DIV/0!</v>
      </c>
    </row>
    <row r="411" spans="1:6">
      <c r="A411" s="1">
        <v>35956</v>
      </c>
      <c r="B411" s="4">
        <v>35956</v>
      </c>
      <c r="C411" s="14" t="str">
        <f>VLOOKUP($B411,data!$A$6:$M$15000,12)</f>
        <v>N/A</v>
      </c>
      <c r="D411" s="11">
        <f t="shared" si="38"/>
        <v>6</v>
      </c>
      <c r="E411" s="14" t="e">
        <f t="shared" si="39"/>
        <v>#DIV/0!</v>
      </c>
      <c r="F411" s="14" t="e">
        <f t="shared" si="37"/>
        <v>#DIV/0!</v>
      </c>
    </row>
    <row r="412" spans="1:6">
      <c r="A412" s="1">
        <v>35957</v>
      </c>
      <c r="B412" s="4">
        <v>35957</v>
      </c>
      <c r="C412" s="14" t="str">
        <f>VLOOKUP($B412,data!$A$6:$M$15000,12)</f>
        <v>N/A</v>
      </c>
      <c r="D412" s="11">
        <f t="shared" si="38"/>
        <v>6</v>
      </c>
      <c r="E412" s="14" t="e">
        <f t="shared" si="39"/>
        <v>#DIV/0!</v>
      </c>
      <c r="F412" s="14" t="e">
        <f t="shared" si="37"/>
        <v>#DIV/0!</v>
      </c>
    </row>
    <row r="413" spans="1:6">
      <c r="A413" s="1">
        <v>35958</v>
      </c>
      <c r="B413" s="4">
        <v>35958</v>
      </c>
      <c r="C413" s="14" t="str">
        <f>VLOOKUP($B413,data!$A$6:$M$15000,12)</f>
        <v>N/A</v>
      </c>
      <c r="D413" s="11">
        <f t="shared" si="38"/>
        <v>6</v>
      </c>
      <c r="E413" s="14" t="e">
        <f t="shared" si="39"/>
        <v>#DIV/0!</v>
      </c>
      <c r="F413" s="14" t="e">
        <f t="shared" si="37"/>
        <v>#DIV/0!</v>
      </c>
    </row>
    <row r="414" spans="1:6">
      <c r="A414" s="1">
        <v>35959</v>
      </c>
      <c r="B414" s="4">
        <v>35959</v>
      </c>
      <c r="C414" s="14" t="str">
        <f>VLOOKUP($B414,data!$A$6:$M$15000,12)</f>
        <v>N/A</v>
      </c>
      <c r="D414" s="11">
        <f t="shared" si="38"/>
        <v>6</v>
      </c>
      <c r="E414" s="14" t="e">
        <f t="shared" si="39"/>
        <v>#DIV/0!</v>
      </c>
      <c r="F414" s="14" t="e">
        <f t="shared" si="37"/>
        <v>#DIV/0!</v>
      </c>
    </row>
    <row r="415" spans="1:6">
      <c r="A415" s="1">
        <v>35960</v>
      </c>
      <c r="B415" s="4">
        <v>35960</v>
      </c>
      <c r="C415" s="14" t="str">
        <f>VLOOKUP($B415,data!$A$6:$M$15000,12)</f>
        <v>N/A</v>
      </c>
      <c r="D415" s="11">
        <f t="shared" si="38"/>
        <v>6</v>
      </c>
      <c r="E415" s="14" t="e">
        <f t="shared" si="39"/>
        <v>#DIV/0!</v>
      </c>
      <c r="F415" s="14" t="e">
        <f t="shared" si="37"/>
        <v>#DIV/0!</v>
      </c>
    </row>
    <row r="416" spans="1:6">
      <c r="A416" s="1">
        <v>35961</v>
      </c>
      <c r="B416" s="4">
        <v>35961</v>
      </c>
      <c r="C416" s="14" t="str">
        <f>VLOOKUP($B416,data!$A$6:$M$15000,12)</f>
        <v>N/A</v>
      </c>
      <c r="D416" s="11">
        <f t="shared" si="38"/>
        <v>6</v>
      </c>
      <c r="E416" s="14" t="e">
        <f t="shared" si="39"/>
        <v>#DIV/0!</v>
      </c>
      <c r="F416" s="14" t="e">
        <f t="shared" si="37"/>
        <v>#DIV/0!</v>
      </c>
    </row>
    <row r="417" spans="1:6">
      <c r="A417" s="1">
        <v>35962</v>
      </c>
      <c r="B417" s="4">
        <v>35962</v>
      </c>
      <c r="C417" s="14" t="str">
        <f>VLOOKUP($B417,data!$A$6:$M$15000,12)</f>
        <v>N/A</v>
      </c>
      <c r="D417" s="11">
        <f t="shared" si="38"/>
        <v>6</v>
      </c>
      <c r="E417" s="14" t="e">
        <f t="shared" si="39"/>
        <v>#DIV/0!</v>
      </c>
      <c r="F417" s="14" t="e">
        <f t="shared" si="37"/>
        <v>#DIV/0!</v>
      </c>
    </row>
    <row r="418" spans="1:6">
      <c r="A418" s="1">
        <v>35963</v>
      </c>
      <c r="B418" s="4">
        <v>35963</v>
      </c>
      <c r="C418" s="14" t="str">
        <f>VLOOKUP($B418,data!$A$6:$M$15000,12)</f>
        <v>N/A</v>
      </c>
      <c r="D418" s="11">
        <f t="shared" si="38"/>
        <v>6</v>
      </c>
      <c r="E418" s="14" t="e">
        <f t="shared" si="39"/>
        <v>#DIV/0!</v>
      </c>
      <c r="F418" s="14" t="e">
        <f t="shared" si="37"/>
        <v>#DIV/0!</v>
      </c>
    </row>
    <row r="419" spans="1:6">
      <c r="A419" s="1">
        <v>35964</v>
      </c>
      <c r="B419" s="4">
        <v>35964</v>
      </c>
      <c r="C419" s="14" t="str">
        <f>VLOOKUP($B419,data!$A$6:$M$15000,12)</f>
        <v>N/A</v>
      </c>
      <c r="D419" s="11">
        <f t="shared" si="38"/>
        <v>6</v>
      </c>
      <c r="E419" s="14" t="e">
        <f t="shared" si="39"/>
        <v>#DIV/0!</v>
      </c>
      <c r="F419" s="14" t="e">
        <f t="shared" ref="F419:F482" si="40">AVERAGE(C390:C419)</f>
        <v>#DIV/0!</v>
      </c>
    </row>
    <row r="420" spans="1:6">
      <c r="A420" s="1">
        <v>35965</v>
      </c>
      <c r="B420" s="4">
        <v>35965</v>
      </c>
      <c r="C420" s="14" t="str">
        <f>VLOOKUP($B420,data!$A$6:$M$15000,12)</f>
        <v>N/A</v>
      </c>
      <c r="D420" s="11">
        <f t="shared" si="38"/>
        <v>6</v>
      </c>
      <c r="E420" s="14" t="e">
        <f t="shared" si="39"/>
        <v>#DIV/0!</v>
      </c>
      <c r="F420" s="14" t="e">
        <f t="shared" si="40"/>
        <v>#DIV/0!</v>
      </c>
    </row>
    <row r="421" spans="1:6">
      <c r="A421" s="1">
        <v>35966</v>
      </c>
      <c r="B421" s="4">
        <v>35966</v>
      </c>
      <c r="C421" s="14" t="str">
        <f>VLOOKUP($B421,data!$A$6:$M$15000,12)</f>
        <v>N/A</v>
      </c>
      <c r="D421" s="11">
        <f t="shared" si="38"/>
        <v>6</v>
      </c>
      <c r="E421" s="14" t="e">
        <f t="shared" si="39"/>
        <v>#DIV/0!</v>
      </c>
      <c r="F421" s="14" t="e">
        <f t="shared" si="40"/>
        <v>#DIV/0!</v>
      </c>
    </row>
    <row r="422" spans="1:6">
      <c r="A422" s="1">
        <v>35967</v>
      </c>
      <c r="B422" s="4">
        <v>35967</v>
      </c>
      <c r="C422" s="14" t="str">
        <f>VLOOKUP($B422,data!$A$6:$M$15000,12)</f>
        <v>N/A</v>
      </c>
      <c r="D422" s="11">
        <f t="shared" si="38"/>
        <v>6</v>
      </c>
      <c r="E422" s="14" t="e">
        <f t="shared" si="39"/>
        <v>#DIV/0!</v>
      </c>
      <c r="F422" s="14" t="e">
        <f t="shared" si="40"/>
        <v>#DIV/0!</v>
      </c>
    </row>
    <row r="423" spans="1:6">
      <c r="A423" s="1">
        <v>35968</v>
      </c>
      <c r="B423" s="4">
        <v>35968</v>
      </c>
      <c r="C423" s="14" t="str">
        <f>VLOOKUP($B423,data!$A$6:$M$15000,12)</f>
        <v>N/A</v>
      </c>
      <c r="D423" s="11">
        <f t="shared" si="38"/>
        <v>6</v>
      </c>
      <c r="E423" s="14" t="e">
        <f t="shared" si="39"/>
        <v>#DIV/0!</v>
      </c>
      <c r="F423" s="14" t="e">
        <f t="shared" si="40"/>
        <v>#DIV/0!</v>
      </c>
    </row>
    <row r="424" spans="1:6">
      <c r="A424" s="1">
        <v>35969</v>
      </c>
      <c r="B424" s="4">
        <v>35969</v>
      </c>
      <c r="C424" s="14" t="str">
        <f>VLOOKUP($B424,data!$A$6:$M$15000,12)</f>
        <v>N/A</v>
      </c>
      <c r="D424" s="11">
        <f t="shared" si="38"/>
        <v>6</v>
      </c>
      <c r="E424" s="14" t="e">
        <f t="shared" si="39"/>
        <v>#DIV/0!</v>
      </c>
      <c r="F424" s="14" t="e">
        <f t="shared" si="40"/>
        <v>#DIV/0!</v>
      </c>
    </row>
    <row r="425" spans="1:6">
      <c r="A425" s="1">
        <v>35970</v>
      </c>
      <c r="B425" s="4">
        <v>35970</v>
      </c>
      <c r="C425" s="14" t="str">
        <f>VLOOKUP($B425,data!$A$6:$M$15000,12)</f>
        <v>N/A</v>
      </c>
      <c r="D425" s="11">
        <f t="shared" si="38"/>
        <v>6</v>
      </c>
      <c r="E425" s="14" t="e">
        <f t="shared" si="39"/>
        <v>#DIV/0!</v>
      </c>
      <c r="F425" s="14" t="e">
        <f t="shared" si="40"/>
        <v>#DIV/0!</v>
      </c>
    </row>
    <row r="426" spans="1:6">
      <c r="A426" s="1">
        <v>35971</v>
      </c>
      <c r="B426" s="4">
        <v>35971</v>
      </c>
      <c r="C426" s="14" t="str">
        <f>VLOOKUP($B426,data!$A$6:$M$15000,12)</f>
        <v>N/A</v>
      </c>
      <c r="D426" s="11">
        <f t="shared" si="38"/>
        <v>6</v>
      </c>
      <c r="E426" s="14" t="e">
        <f t="shared" si="39"/>
        <v>#DIV/0!</v>
      </c>
      <c r="F426" s="14" t="e">
        <f t="shared" si="40"/>
        <v>#DIV/0!</v>
      </c>
    </row>
    <row r="427" spans="1:6">
      <c r="A427" s="1">
        <v>35972</v>
      </c>
      <c r="B427" s="4">
        <v>35972</v>
      </c>
      <c r="C427" s="14" t="str">
        <f>VLOOKUP($B427,data!$A$6:$M$15000,12)</f>
        <v>N/A</v>
      </c>
      <c r="D427" s="11">
        <f t="shared" si="38"/>
        <v>6</v>
      </c>
      <c r="E427" s="14" t="e">
        <f t="shared" si="39"/>
        <v>#DIV/0!</v>
      </c>
      <c r="F427" s="14" t="e">
        <f t="shared" si="40"/>
        <v>#DIV/0!</v>
      </c>
    </row>
    <row r="428" spans="1:6">
      <c r="A428" s="1">
        <v>35973</v>
      </c>
      <c r="B428" s="4">
        <v>35973</v>
      </c>
      <c r="C428" s="14" t="str">
        <f>VLOOKUP($B428,data!$A$6:$M$15000,12)</f>
        <v>N/A</v>
      </c>
      <c r="D428" s="11">
        <f t="shared" si="38"/>
        <v>6</v>
      </c>
      <c r="E428" s="14" t="e">
        <f t="shared" si="39"/>
        <v>#DIV/0!</v>
      </c>
      <c r="F428" s="14" t="e">
        <f t="shared" si="40"/>
        <v>#DIV/0!</v>
      </c>
    </row>
    <row r="429" spans="1:6">
      <c r="A429" s="1">
        <v>35974</v>
      </c>
      <c r="B429" s="4">
        <v>35974</v>
      </c>
      <c r="C429" s="14" t="str">
        <f>VLOOKUP($B429,data!$A$6:$M$15000,12)</f>
        <v>N/A</v>
      </c>
      <c r="D429" s="11">
        <f t="shared" si="38"/>
        <v>6</v>
      </c>
      <c r="E429" s="14" t="e">
        <f t="shared" si="39"/>
        <v>#DIV/0!</v>
      </c>
      <c r="F429" s="14" t="e">
        <f t="shared" si="40"/>
        <v>#DIV/0!</v>
      </c>
    </row>
    <row r="430" spans="1:6">
      <c r="A430" s="1">
        <v>35975</v>
      </c>
      <c r="B430" s="4">
        <v>35975</v>
      </c>
      <c r="C430" s="14" t="str">
        <f>VLOOKUP($B430,data!$A$6:$M$15000,12)</f>
        <v>N/A</v>
      </c>
      <c r="D430" s="11">
        <f t="shared" si="38"/>
        <v>6</v>
      </c>
      <c r="E430" s="14" t="e">
        <f t="shared" si="39"/>
        <v>#DIV/0!</v>
      </c>
      <c r="F430" s="14" t="e">
        <f t="shared" si="40"/>
        <v>#DIV/0!</v>
      </c>
    </row>
    <row r="431" spans="1:6">
      <c r="A431" s="1">
        <v>35976</v>
      </c>
      <c r="B431" s="4">
        <v>35976</v>
      </c>
      <c r="C431" s="14" t="str">
        <f>VLOOKUP($B431,data!$A$6:$M$15000,12)</f>
        <v>N/A</v>
      </c>
      <c r="D431" s="11">
        <f t="shared" si="38"/>
        <v>6</v>
      </c>
      <c r="E431" s="14" t="e">
        <f t="shared" si="39"/>
        <v>#DIV/0!</v>
      </c>
      <c r="F431" s="14" t="e">
        <f t="shared" si="40"/>
        <v>#DIV/0!</v>
      </c>
    </row>
    <row r="432" spans="1:6">
      <c r="A432" s="1">
        <v>35977</v>
      </c>
      <c r="B432" s="4">
        <v>35977</v>
      </c>
      <c r="C432" s="14" t="str">
        <f>VLOOKUP($B432,data!$A$6:$M$15000,12)</f>
        <v>N/A</v>
      </c>
      <c r="D432" s="11">
        <f t="shared" si="38"/>
        <v>7</v>
      </c>
      <c r="E432" s="14" t="e">
        <f t="shared" si="39"/>
        <v>#DIV/0!</v>
      </c>
      <c r="F432" s="14" t="e">
        <f t="shared" si="40"/>
        <v>#DIV/0!</v>
      </c>
    </row>
    <row r="433" spans="1:6">
      <c r="A433" s="1">
        <v>35978</v>
      </c>
      <c r="B433" s="4">
        <v>35978</v>
      </c>
      <c r="C433" s="14" t="str">
        <f>VLOOKUP($B433,data!$A$6:$M$15000,12)</f>
        <v>N/A</v>
      </c>
      <c r="D433" s="11">
        <f t="shared" si="38"/>
        <v>7</v>
      </c>
      <c r="E433" s="14" t="e">
        <f t="shared" si="39"/>
        <v>#DIV/0!</v>
      </c>
      <c r="F433" s="14" t="e">
        <f t="shared" si="40"/>
        <v>#DIV/0!</v>
      </c>
    </row>
    <row r="434" spans="1:6">
      <c r="A434" s="1">
        <v>35979</v>
      </c>
      <c r="B434" s="4">
        <v>35979</v>
      </c>
      <c r="C434" s="14" t="str">
        <f>VLOOKUP($B434,data!$A$6:$M$15000,12)</f>
        <v>N/A</v>
      </c>
      <c r="D434" s="11">
        <f t="shared" si="38"/>
        <v>7</v>
      </c>
      <c r="E434" s="14" t="e">
        <f t="shared" si="39"/>
        <v>#DIV/0!</v>
      </c>
      <c r="F434" s="14" t="e">
        <f t="shared" si="40"/>
        <v>#DIV/0!</v>
      </c>
    </row>
    <row r="435" spans="1:6">
      <c r="A435" s="1">
        <v>35980</v>
      </c>
      <c r="B435" s="4">
        <v>35980</v>
      </c>
      <c r="C435" s="14" t="str">
        <f>VLOOKUP($B435,data!$A$6:$M$15000,12)</f>
        <v>N/A</v>
      </c>
      <c r="D435" s="11">
        <f t="shared" si="38"/>
        <v>7</v>
      </c>
      <c r="E435" s="14" t="e">
        <f t="shared" si="39"/>
        <v>#DIV/0!</v>
      </c>
      <c r="F435" s="14" t="e">
        <f t="shared" si="40"/>
        <v>#DIV/0!</v>
      </c>
    </row>
    <row r="436" spans="1:6">
      <c r="A436" s="1">
        <v>35981</v>
      </c>
      <c r="B436" s="4">
        <v>35981</v>
      </c>
      <c r="C436" s="14" t="str">
        <f>VLOOKUP($B436,data!$A$6:$M$15000,12)</f>
        <v>N/A</v>
      </c>
      <c r="D436" s="11">
        <f t="shared" si="38"/>
        <v>7</v>
      </c>
      <c r="E436" s="14" t="e">
        <f t="shared" si="39"/>
        <v>#DIV/0!</v>
      </c>
      <c r="F436" s="14" t="e">
        <f t="shared" si="40"/>
        <v>#DIV/0!</v>
      </c>
    </row>
    <row r="437" spans="1:6">
      <c r="A437" s="1">
        <v>35982</v>
      </c>
      <c r="B437" s="4">
        <v>35982</v>
      </c>
      <c r="C437" s="14" t="str">
        <f>VLOOKUP($B437,data!$A$6:$M$15000,12)</f>
        <v>N/A</v>
      </c>
      <c r="D437" s="11">
        <f t="shared" si="38"/>
        <v>7</v>
      </c>
      <c r="E437" s="14" t="e">
        <f t="shared" si="39"/>
        <v>#DIV/0!</v>
      </c>
      <c r="F437" s="14" t="e">
        <f t="shared" si="40"/>
        <v>#DIV/0!</v>
      </c>
    </row>
    <row r="438" spans="1:6">
      <c r="A438" s="1">
        <v>35983</v>
      </c>
      <c r="B438" s="4">
        <v>35983</v>
      </c>
      <c r="C438" s="14" t="str">
        <f>VLOOKUP($B438,data!$A$6:$M$15000,12)</f>
        <v>N/A</v>
      </c>
      <c r="D438" s="11">
        <f t="shared" si="38"/>
        <v>7</v>
      </c>
      <c r="E438" s="14" t="e">
        <f t="shared" si="39"/>
        <v>#DIV/0!</v>
      </c>
      <c r="F438" s="14" t="e">
        <f t="shared" si="40"/>
        <v>#DIV/0!</v>
      </c>
    </row>
    <row r="439" spans="1:6">
      <c r="A439" s="1">
        <v>35984</v>
      </c>
      <c r="B439" s="4">
        <v>35984</v>
      </c>
      <c r="C439" s="14" t="str">
        <f>VLOOKUP($B439,data!$A$6:$M$15000,12)</f>
        <v>N/A</v>
      </c>
      <c r="D439" s="11">
        <f t="shared" si="38"/>
        <v>7</v>
      </c>
      <c r="E439" s="14" t="e">
        <f t="shared" si="39"/>
        <v>#DIV/0!</v>
      </c>
      <c r="F439" s="14" t="e">
        <f t="shared" si="40"/>
        <v>#DIV/0!</v>
      </c>
    </row>
    <row r="440" spans="1:6">
      <c r="A440" s="1">
        <v>35985</v>
      </c>
      <c r="B440" s="4">
        <v>35985</v>
      </c>
      <c r="C440" s="14" t="str">
        <f>VLOOKUP($B440,data!$A$6:$M$15000,12)</f>
        <v>N/A</v>
      </c>
      <c r="D440" s="11">
        <f t="shared" si="38"/>
        <v>7</v>
      </c>
      <c r="E440" s="14" t="e">
        <f t="shared" si="39"/>
        <v>#DIV/0!</v>
      </c>
      <c r="F440" s="14" t="e">
        <f t="shared" si="40"/>
        <v>#DIV/0!</v>
      </c>
    </row>
    <row r="441" spans="1:6">
      <c r="A441" s="1">
        <v>35986</v>
      </c>
      <c r="B441" s="4">
        <v>35986</v>
      </c>
      <c r="C441" s="14" t="str">
        <f>VLOOKUP($B441,data!$A$6:$M$15000,12)</f>
        <v>N/A</v>
      </c>
      <c r="D441" s="11">
        <f t="shared" si="38"/>
        <v>7</v>
      </c>
      <c r="E441" s="14" t="e">
        <f t="shared" si="39"/>
        <v>#DIV/0!</v>
      </c>
      <c r="F441" s="14" t="e">
        <f t="shared" si="40"/>
        <v>#DIV/0!</v>
      </c>
    </row>
    <row r="442" spans="1:6">
      <c r="A442" s="1">
        <v>35987</v>
      </c>
      <c r="B442" s="4">
        <v>35987</v>
      </c>
      <c r="C442" s="14" t="str">
        <f>VLOOKUP($B442,data!$A$6:$M$15000,12)</f>
        <v>N/A</v>
      </c>
      <c r="D442" s="11">
        <f t="shared" si="38"/>
        <v>7</v>
      </c>
      <c r="E442" s="14" t="e">
        <f t="shared" si="39"/>
        <v>#DIV/0!</v>
      </c>
      <c r="F442" s="14" t="e">
        <f t="shared" si="40"/>
        <v>#DIV/0!</v>
      </c>
    </row>
    <row r="443" spans="1:6">
      <c r="A443" s="1">
        <v>35988</v>
      </c>
      <c r="B443" s="4">
        <v>35988</v>
      </c>
      <c r="C443" s="14" t="str">
        <f>VLOOKUP($B443,data!$A$6:$M$15000,12)</f>
        <v>N/A</v>
      </c>
      <c r="D443" s="11">
        <f t="shared" si="38"/>
        <v>7</v>
      </c>
      <c r="E443" s="14" t="e">
        <f t="shared" si="39"/>
        <v>#DIV/0!</v>
      </c>
      <c r="F443" s="14" t="e">
        <f t="shared" si="40"/>
        <v>#DIV/0!</v>
      </c>
    </row>
    <row r="444" spans="1:6">
      <c r="A444" s="1">
        <v>35989</v>
      </c>
      <c r="B444" s="4">
        <v>35989</v>
      </c>
      <c r="C444" s="14" t="str">
        <f>VLOOKUP($B444,data!$A$6:$M$15000,12)</f>
        <v>N/A</v>
      </c>
      <c r="D444" s="11">
        <f t="shared" si="38"/>
        <v>7</v>
      </c>
      <c r="E444" s="14" t="e">
        <f t="shared" si="39"/>
        <v>#DIV/0!</v>
      </c>
      <c r="F444" s="14" t="e">
        <f t="shared" si="40"/>
        <v>#DIV/0!</v>
      </c>
    </row>
    <row r="445" spans="1:6">
      <c r="A445" s="1">
        <v>35990</v>
      </c>
      <c r="B445" s="4">
        <v>35990</v>
      </c>
      <c r="C445" s="14" t="str">
        <f>VLOOKUP($B445,data!$A$6:$M$15000,12)</f>
        <v>N/A</v>
      </c>
      <c r="D445" s="11">
        <f t="shared" si="38"/>
        <v>7</v>
      </c>
      <c r="E445" s="14" t="e">
        <f t="shared" si="39"/>
        <v>#DIV/0!</v>
      </c>
      <c r="F445" s="14" t="e">
        <f t="shared" si="40"/>
        <v>#DIV/0!</v>
      </c>
    </row>
    <row r="446" spans="1:6">
      <c r="A446" s="1">
        <v>35991</v>
      </c>
      <c r="B446" s="4">
        <v>35991</v>
      </c>
      <c r="C446" s="14" t="str">
        <f>VLOOKUP($B446,data!$A$6:$M$15000,12)</f>
        <v>N/A</v>
      </c>
      <c r="D446" s="11">
        <f t="shared" si="38"/>
        <v>7</v>
      </c>
      <c r="E446" s="14" t="e">
        <f t="shared" si="39"/>
        <v>#DIV/0!</v>
      </c>
      <c r="F446" s="14" t="e">
        <f t="shared" si="40"/>
        <v>#DIV/0!</v>
      </c>
    </row>
    <row r="447" spans="1:6">
      <c r="A447" s="1">
        <v>35992</v>
      </c>
      <c r="B447" s="4">
        <v>35992</v>
      </c>
      <c r="C447" s="14" t="str">
        <f>VLOOKUP($B447,data!$A$6:$M$15000,12)</f>
        <v>N/A</v>
      </c>
      <c r="D447" s="11">
        <f t="shared" si="38"/>
        <v>7</v>
      </c>
      <c r="E447" s="14" t="e">
        <f t="shared" si="39"/>
        <v>#DIV/0!</v>
      </c>
      <c r="F447" s="14" t="e">
        <f t="shared" si="40"/>
        <v>#DIV/0!</v>
      </c>
    </row>
    <row r="448" spans="1:6">
      <c r="A448" s="1">
        <v>35993</v>
      </c>
      <c r="B448" s="4">
        <v>35993</v>
      </c>
      <c r="C448" s="14" t="str">
        <f>VLOOKUP($B448,data!$A$6:$M$15000,12)</f>
        <v>N/A</v>
      </c>
      <c r="D448" s="11">
        <f t="shared" si="38"/>
        <v>7</v>
      </c>
      <c r="E448" s="14" t="e">
        <f t="shared" si="39"/>
        <v>#DIV/0!</v>
      </c>
      <c r="F448" s="14" t="e">
        <f t="shared" si="40"/>
        <v>#DIV/0!</v>
      </c>
    </row>
    <row r="449" spans="1:6">
      <c r="A449" s="1">
        <v>35994</v>
      </c>
      <c r="B449" s="4">
        <v>35994</v>
      </c>
      <c r="C449" s="14" t="str">
        <f>VLOOKUP($B449,data!$A$6:$M$15000,12)</f>
        <v>N/A</v>
      </c>
      <c r="D449" s="11">
        <f t="shared" si="38"/>
        <v>7</v>
      </c>
      <c r="E449" s="14" t="e">
        <f t="shared" si="39"/>
        <v>#DIV/0!</v>
      </c>
      <c r="F449" s="14" t="e">
        <f t="shared" si="40"/>
        <v>#DIV/0!</v>
      </c>
    </row>
    <row r="450" spans="1:6">
      <c r="A450" s="1">
        <v>35995</v>
      </c>
      <c r="B450" s="4">
        <v>35995</v>
      </c>
      <c r="C450" s="14" t="str">
        <f>VLOOKUP($B450,data!$A$6:$M$15000,12)</f>
        <v>N/A</v>
      </c>
      <c r="D450" s="11">
        <f t="shared" si="38"/>
        <v>7</v>
      </c>
      <c r="E450" s="14" t="e">
        <f t="shared" si="39"/>
        <v>#DIV/0!</v>
      </c>
      <c r="F450" s="14" t="e">
        <f t="shared" si="40"/>
        <v>#DIV/0!</v>
      </c>
    </row>
    <row r="451" spans="1:6">
      <c r="A451" s="1">
        <v>35996</v>
      </c>
      <c r="B451" s="4">
        <v>35996</v>
      </c>
      <c r="C451" s="14" t="str">
        <f>VLOOKUP($B451,data!$A$6:$M$15000,12)</f>
        <v>N/A</v>
      </c>
      <c r="D451" s="11">
        <f t="shared" si="38"/>
        <v>7</v>
      </c>
      <c r="E451" s="14" t="e">
        <f t="shared" si="39"/>
        <v>#DIV/0!</v>
      </c>
      <c r="F451" s="14" t="e">
        <f t="shared" si="40"/>
        <v>#DIV/0!</v>
      </c>
    </row>
    <row r="452" spans="1:6">
      <c r="A452" s="1">
        <v>35997</v>
      </c>
      <c r="B452" s="4">
        <v>35997</v>
      </c>
      <c r="C452" s="14" t="str">
        <f>VLOOKUP($B452,data!$A$6:$M$15000,12)</f>
        <v>N/A</v>
      </c>
      <c r="D452" s="11">
        <f t="shared" si="38"/>
        <v>7</v>
      </c>
      <c r="E452" s="14" t="e">
        <f t="shared" si="39"/>
        <v>#DIV/0!</v>
      </c>
      <c r="F452" s="14" t="e">
        <f t="shared" si="40"/>
        <v>#DIV/0!</v>
      </c>
    </row>
    <row r="453" spans="1:6">
      <c r="A453" s="1">
        <v>35998</v>
      </c>
      <c r="B453" s="4">
        <v>35998</v>
      </c>
      <c r="C453" s="14" t="str">
        <f>VLOOKUP($B453,data!$A$6:$M$15000,12)</f>
        <v>N/A</v>
      </c>
      <c r="D453" s="11">
        <f t="shared" si="38"/>
        <v>7</v>
      </c>
      <c r="E453" s="14" t="e">
        <f t="shared" si="39"/>
        <v>#DIV/0!</v>
      </c>
      <c r="F453" s="14" t="e">
        <f t="shared" si="40"/>
        <v>#DIV/0!</v>
      </c>
    </row>
    <row r="454" spans="1:6">
      <c r="A454" s="1">
        <v>35999</v>
      </c>
      <c r="B454" s="4">
        <v>35999</v>
      </c>
      <c r="C454" s="14" t="str">
        <f>VLOOKUP($B454,data!$A$6:$M$15000,12)</f>
        <v>N/A</v>
      </c>
      <c r="D454" s="11">
        <f t="shared" si="38"/>
        <v>7</v>
      </c>
      <c r="E454" s="14" t="e">
        <f t="shared" si="39"/>
        <v>#DIV/0!</v>
      </c>
      <c r="F454" s="14" t="e">
        <f t="shared" si="40"/>
        <v>#DIV/0!</v>
      </c>
    </row>
    <row r="455" spans="1:6">
      <c r="A455" s="1">
        <v>36000</v>
      </c>
      <c r="B455" s="4">
        <v>36000</v>
      </c>
      <c r="C455" s="14" t="str">
        <f>VLOOKUP($B455,data!$A$6:$M$15000,12)</f>
        <v>N/A</v>
      </c>
      <c r="D455" s="11">
        <f t="shared" ref="D455:D518" si="41">IF(B455&lt;&gt;"",MONTH(B455),0)</f>
        <v>7</v>
      </c>
      <c r="E455" s="14" t="e">
        <f t="shared" si="39"/>
        <v>#DIV/0!</v>
      </c>
      <c r="F455" s="14" t="e">
        <f t="shared" si="40"/>
        <v>#DIV/0!</v>
      </c>
    </row>
    <row r="456" spans="1:6">
      <c r="A456" s="1">
        <v>36001</v>
      </c>
      <c r="B456" s="4">
        <v>36001</v>
      </c>
      <c r="C456" s="14" t="str">
        <f>VLOOKUP($B456,data!$A$6:$M$15000,12)</f>
        <v>N/A</v>
      </c>
      <c r="D456" s="11">
        <f t="shared" si="41"/>
        <v>7</v>
      </c>
      <c r="E456" s="14" t="e">
        <f t="shared" si="39"/>
        <v>#DIV/0!</v>
      </c>
      <c r="F456" s="14" t="e">
        <f t="shared" si="40"/>
        <v>#DIV/0!</v>
      </c>
    </row>
    <row r="457" spans="1:6">
      <c r="A457" s="1">
        <v>36002</v>
      </c>
      <c r="B457" s="4">
        <v>36002</v>
      </c>
      <c r="C457" s="14" t="str">
        <f>VLOOKUP($B457,data!$A$6:$M$15000,12)</f>
        <v>N/A</v>
      </c>
      <c r="D457" s="11">
        <f t="shared" si="41"/>
        <v>7</v>
      </c>
      <c r="E457" s="14" t="e">
        <f t="shared" si="39"/>
        <v>#DIV/0!</v>
      </c>
      <c r="F457" s="14" t="e">
        <f t="shared" si="40"/>
        <v>#DIV/0!</v>
      </c>
    </row>
    <row r="458" spans="1:6">
      <c r="A458" s="1">
        <v>36003</v>
      </c>
      <c r="B458" s="4">
        <v>36003</v>
      </c>
      <c r="C458" s="14" t="str">
        <f>VLOOKUP($B458,data!$A$6:$M$15000,12)</f>
        <v>N/A</v>
      </c>
      <c r="D458" s="11">
        <f t="shared" si="41"/>
        <v>7</v>
      </c>
      <c r="E458" s="14" t="e">
        <f t="shared" si="39"/>
        <v>#DIV/0!</v>
      </c>
      <c r="F458" s="14" t="e">
        <f t="shared" si="40"/>
        <v>#DIV/0!</v>
      </c>
    </row>
    <row r="459" spans="1:6">
      <c r="A459" s="1">
        <v>36004</v>
      </c>
      <c r="B459" s="4">
        <v>36004</v>
      </c>
      <c r="C459" s="14" t="str">
        <f>VLOOKUP($B459,data!$A$6:$M$15000,12)</f>
        <v>N/A</v>
      </c>
      <c r="D459" s="11">
        <f t="shared" si="41"/>
        <v>7</v>
      </c>
      <c r="E459" s="14" t="e">
        <f t="shared" si="39"/>
        <v>#DIV/0!</v>
      </c>
      <c r="F459" s="14" t="e">
        <f t="shared" si="40"/>
        <v>#DIV/0!</v>
      </c>
    </row>
    <row r="460" spans="1:6">
      <c r="A460" s="1">
        <v>36005</v>
      </c>
      <c r="B460" s="4">
        <v>36005</v>
      </c>
      <c r="C460" s="14" t="str">
        <f>VLOOKUP($B460,data!$A$6:$M$15000,12)</f>
        <v>N/A</v>
      </c>
      <c r="D460" s="11">
        <f t="shared" si="41"/>
        <v>7</v>
      </c>
      <c r="E460" s="14" t="e">
        <f t="shared" ref="E460:E523" si="42">AVERAGE(C454:C460)</f>
        <v>#DIV/0!</v>
      </c>
      <c r="F460" s="14" t="e">
        <f t="shared" si="40"/>
        <v>#DIV/0!</v>
      </c>
    </row>
    <row r="461" spans="1:6">
      <c r="A461" s="1">
        <v>36006</v>
      </c>
      <c r="B461" s="4">
        <v>36006</v>
      </c>
      <c r="C461" s="14" t="str">
        <f>VLOOKUP($B461,data!$A$6:$M$15000,12)</f>
        <v>N/A</v>
      </c>
      <c r="D461" s="11">
        <f t="shared" si="41"/>
        <v>7</v>
      </c>
      <c r="E461" s="14" t="e">
        <f t="shared" si="42"/>
        <v>#DIV/0!</v>
      </c>
      <c r="F461" s="14" t="e">
        <f t="shared" si="40"/>
        <v>#DIV/0!</v>
      </c>
    </row>
    <row r="462" spans="1:6">
      <c r="A462" s="1">
        <v>36007</v>
      </c>
      <c r="B462" s="4">
        <v>36007</v>
      </c>
      <c r="C462" s="14" t="str">
        <f>VLOOKUP($B462,data!$A$6:$M$15000,12)</f>
        <v>N/A</v>
      </c>
      <c r="D462" s="11">
        <f t="shared" si="41"/>
        <v>7</v>
      </c>
      <c r="E462" s="14" t="e">
        <f t="shared" si="42"/>
        <v>#DIV/0!</v>
      </c>
      <c r="F462" s="14" t="e">
        <f t="shared" si="40"/>
        <v>#DIV/0!</v>
      </c>
    </row>
    <row r="463" spans="1:6">
      <c r="A463" s="1">
        <v>36008</v>
      </c>
      <c r="B463" s="4">
        <v>36008</v>
      </c>
      <c r="C463" s="14">
        <f>VLOOKUP($B463,data!$A$6:$M$15000,12)</f>
        <v>2562000</v>
      </c>
      <c r="D463" s="11">
        <f t="shared" si="41"/>
        <v>8</v>
      </c>
      <c r="E463" s="14">
        <f t="shared" si="42"/>
        <v>2562000</v>
      </c>
      <c r="F463" s="14">
        <f t="shared" si="40"/>
        <v>2562000</v>
      </c>
    </row>
    <row r="464" spans="1:6">
      <c r="A464" s="1">
        <v>36009</v>
      </c>
      <c r="B464" s="4">
        <v>36009</v>
      </c>
      <c r="C464" s="14">
        <f>VLOOKUP($B464,data!$A$6:$M$15000,12)</f>
        <v>2608000</v>
      </c>
      <c r="D464" s="11">
        <f t="shared" si="41"/>
        <v>8</v>
      </c>
      <c r="E464" s="14">
        <f t="shared" si="42"/>
        <v>2585000</v>
      </c>
      <c r="F464" s="14">
        <f t="shared" si="40"/>
        <v>2585000</v>
      </c>
    </row>
    <row r="465" spans="1:6">
      <c r="A465" s="1">
        <v>36010</v>
      </c>
      <c r="B465" s="4">
        <v>36010</v>
      </c>
      <c r="C465" s="14">
        <f>VLOOKUP($B465,data!$A$6:$M$15000,12)</f>
        <v>3247000</v>
      </c>
      <c r="D465" s="11">
        <f t="shared" si="41"/>
        <v>8</v>
      </c>
      <c r="E465" s="14">
        <f t="shared" si="42"/>
        <v>2805666.6666666665</v>
      </c>
      <c r="F465" s="14">
        <f t="shared" si="40"/>
        <v>2805666.6666666665</v>
      </c>
    </row>
    <row r="466" spans="1:6">
      <c r="A466" s="1">
        <v>36011</v>
      </c>
      <c r="B466" s="4">
        <v>36011</v>
      </c>
      <c r="C466" s="14">
        <f>VLOOKUP($B466,data!$A$6:$M$15000,12)</f>
        <v>3266000</v>
      </c>
      <c r="D466" s="11">
        <f t="shared" si="41"/>
        <v>8</v>
      </c>
      <c r="E466" s="14">
        <f t="shared" si="42"/>
        <v>2920750</v>
      </c>
      <c r="F466" s="14">
        <f t="shared" si="40"/>
        <v>2920750</v>
      </c>
    </row>
    <row r="467" spans="1:6">
      <c r="A467" s="1">
        <v>36012</v>
      </c>
      <c r="B467" s="4">
        <v>36012</v>
      </c>
      <c r="C467" s="14">
        <f>VLOOKUP($B467,data!$A$6:$M$15000,12)</f>
        <v>3286000</v>
      </c>
      <c r="D467" s="11">
        <f t="shared" si="41"/>
        <v>8</v>
      </c>
      <c r="E467" s="14">
        <f t="shared" si="42"/>
        <v>2993800</v>
      </c>
      <c r="F467" s="14">
        <f t="shared" si="40"/>
        <v>2993800</v>
      </c>
    </row>
    <row r="468" spans="1:6">
      <c r="A468" s="1">
        <v>36013</v>
      </c>
      <c r="B468" s="4">
        <v>36013</v>
      </c>
      <c r="C468" s="14">
        <f>VLOOKUP($B468,data!$A$6:$M$15000,12)</f>
        <v>3019000</v>
      </c>
      <c r="D468" s="11">
        <f t="shared" si="41"/>
        <v>8</v>
      </c>
      <c r="E468" s="14">
        <f t="shared" si="42"/>
        <v>2998000</v>
      </c>
      <c r="F468" s="14">
        <f t="shared" si="40"/>
        <v>2998000</v>
      </c>
    </row>
    <row r="469" spans="1:6">
      <c r="A469" s="1">
        <v>36014</v>
      </c>
      <c r="B469" s="4">
        <v>36014</v>
      </c>
      <c r="C469" s="14">
        <f>VLOOKUP($B469,data!$A$6:$M$15000,12)</f>
        <v>2850000</v>
      </c>
      <c r="D469" s="11">
        <f t="shared" si="41"/>
        <v>8</v>
      </c>
      <c r="E469" s="14">
        <f t="shared" si="42"/>
        <v>2976857.1428571427</v>
      </c>
      <c r="F469" s="14">
        <f t="shared" si="40"/>
        <v>2976857.1428571427</v>
      </c>
    </row>
    <row r="470" spans="1:6">
      <c r="A470" s="1">
        <v>36015</v>
      </c>
      <c r="B470" s="4">
        <v>36015</v>
      </c>
      <c r="C470" s="14">
        <f>VLOOKUP($B470,data!$A$6:$M$15000,12)</f>
        <v>2481000</v>
      </c>
      <c r="D470" s="11">
        <f t="shared" si="41"/>
        <v>8</v>
      </c>
      <c r="E470" s="14">
        <f t="shared" si="42"/>
        <v>2965285.7142857141</v>
      </c>
      <c r="F470" s="14">
        <f t="shared" si="40"/>
        <v>2914875</v>
      </c>
    </row>
    <row r="471" spans="1:6">
      <c r="A471" s="1">
        <v>36016</v>
      </c>
      <c r="B471" s="4">
        <v>36016</v>
      </c>
      <c r="C471" s="14">
        <f>VLOOKUP($B471,data!$A$6:$M$15000,12)</f>
        <v>2436000</v>
      </c>
      <c r="D471" s="11">
        <f t="shared" si="41"/>
        <v>8</v>
      </c>
      <c r="E471" s="14">
        <f t="shared" si="42"/>
        <v>2940714.2857142859</v>
      </c>
      <c r="F471" s="14">
        <f t="shared" si="40"/>
        <v>2861666.6666666665</v>
      </c>
    </row>
    <row r="472" spans="1:6">
      <c r="A472" s="1">
        <v>36017</v>
      </c>
      <c r="B472" s="4">
        <v>36017</v>
      </c>
      <c r="C472" s="14">
        <f>VLOOKUP($B472,data!$A$6:$M$15000,12)</f>
        <v>2936000</v>
      </c>
      <c r="D472" s="11">
        <f t="shared" si="41"/>
        <v>8</v>
      </c>
      <c r="E472" s="14">
        <f t="shared" si="42"/>
        <v>2896285.7142857141</v>
      </c>
      <c r="F472" s="14">
        <f t="shared" si="40"/>
        <v>2869100</v>
      </c>
    </row>
    <row r="473" spans="1:6">
      <c r="A473" s="1">
        <v>36018</v>
      </c>
      <c r="B473" s="4">
        <v>36018</v>
      </c>
      <c r="C473" s="14">
        <f>VLOOKUP($B473,data!$A$6:$M$15000,12)</f>
        <v>3161000</v>
      </c>
      <c r="D473" s="11">
        <f t="shared" si="41"/>
        <v>8</v>
      </c>
      <c r="E473" s="14">
        <f t="shared" si="42"/>
        <v>2881285.7142857141</v>
      </c>
      <c r="F473" s="14">
        <f t="shared" si="40"/>
        <v>2895636.3636363638</v>
      </c>
    </row>
    <row r="474" spans="1:6">
      <c r="A474" s="1">
        <v>36019</v>
      </c>
      <c r="B474" s="4">
        <v>36019</v>
      </c>
      <c r="C474" s="14">
        <f>VLOOKUP($B474,data!$A$6:$M$15000,12)</f>
        <v>3243000</v>
      </c>
      <c r="D474" s="11">
        <f t="shared" si="41"/>
        <v>8</v>
      </c>
      <c r="E474" s="14">
        <f t="shared" si="42"/>
        <v>2875142.8571428573</v>
      </c>
      <c r="F474" s="14">
        <f t="shared" si="40"/>
        <v>2924583.3333333335</v>
      </c>
    </row>
    <row r="475" spans="1:6">
      <c r="A475" s="1">
        <v>36020</v>
      </c>
      <c r="B475" s="4">
        <v>36020</v>
      </c>
      <c r="C475" s="14">
        <f>VLOOKUP($B475,data!$A$6:$M$15000,12)</f>
        <v>3221000</v>
      </c>
      <c r="D475" s="11">
        <f t="shared" si="41"/>
        <v>8</v>
      </c>
      <c r="E475" s="14">
        <f t="shared" si="42"/>
        <v>2904000</v>
      </c>
      <c r="F475" s="14">
        <f t="shared" si="40"/>
        <v>2947384.6153846155</v>
      </c>
    </row>
    <row r="476" spans="1:6">
      <c r="A476" s="1">
        <v>36021</v>
      </c>
      <c r="B476" s="4">
        <v>36021</v>
      </c>
      <c r="C476" s="14">
        <f>VLOOKUP($B476,data!$A$6:$M$15000,12)</f>
        <v>3221000</v>
      </c>
      <c r="D476" s="11">
        <f t="shared" si="41"/>
        <v>8</v>
      </c>
      <c r="E476" s="14">
        <f t="shared" si="42"/>
        <v>2957000</v>
      </c>
      <c r="F476" s="14">
        <f t="shared" si="40"/>
        <v>2966928.5714285714</v>
      </c>
    </row>
    <row r="477" spans="1:6">
      <c r="A477" s="1">
        <v>36022</v>
      </c>
      <c r="B477" s="4">
        <v>36022</v>
      </c>
      <c r="C477" s="14">
        <f>VLOOKUP($B477,data!$A$6:$M$15000,12)</f>
        <v>2740000</v>
      </c>
      <c r="D477" s="11">
        <f t="shared" si="41"/>
        <v>8</v>
      </c>
      <c r="E477" s="14">
        <f t="shared" si="42"/>
        <v>2994000</v>
      </c>
      <c r="F477" s="14">
        <f t="shared" si="40"/>
        <v>2951800</v>
      </c>
    </row>
    <row r="478" spans="1:6">
      <c r="A478" s="1">
        <v>36023</v>
      </c>
      <c r="B478" s="4">
        <v>36023</v>
      </c>
      <c r="C478" s="14">
        <f>VLOOKUP($B478,data!$A$6:$M$15000,12)</f>
        <v>2446000</v>
      </c>
      <c r="D478" s="11">
        <f t="shared" si="41"/>
        <v>8</v>
      </c>
      <c r="E478" s="14">
        <f t="shared" si="42"/>
        <v>2995428.5714285714</v>
      </c>
      <c r="F478" s="14">
        <f t="shared" si="40"/>
        <v>2920187.5</v>
      </c>
    </row>
    <row r="479" spans="1:6">
      <c r="A479" s="1">
        <v>36024</v>
      </c>
      <c r="B479" s="4">
        <v>36024</v>
      </c>
      <c r="C479" s="14">
        <f>VLOOKUP($B479,data!$A$6:$M$15000,12)</f>
        <v>2745000</v>
      </c>
      <c r="D479" s="11">
        <f t="shared" si="41"/>
        <v>8</v>
      </c>
      <c r="E479" s="14">
        <f t="shared" si="42"/>
        <v>2968142.8571428573</v>
      </c>
      <c r="F479" s="14">
        <f t="shared" si="40"/>
        <v>2909882.3529411764</v>
      </c>
    </row>
    <row r="480" spans="1:6">
      <c r="A480" s="1">
        <v>36025</v>
      </c>
      <c r="B480" s="4">
        <v>36025</v>
      </c>
      <c r="C480" s="14">
        <f>VLOOKUP($B480,data!$A$6:$M$15000,12)</f>
        <v>2758000</v>
      </c>
      <c r="D480" s="11">
        <f t="shared" si="41"/>
        <v>8</v>
      </c>
      <c r="E480" s="14">
        <f t="shared" si="42"/>
        <v>2910571.4285714286</v>
      </c>
      <c r="F480" s="14">
        <f t="shared" si="40"/>
        <v>2901444.4444444445</v>
      </c>
    </row>
    <row r="481" spans="1:6">
      <c r="A481" s="1">
        <v>36026</v>
      </c>
      <c r="B481" s="4">
        <v>36026</v>
      </c>
      <c r="C481" s="14">
        <f>VLOOKUP($B481,data!$A$6:$M$15000,12)</f>
        <v>2698000</v>
      </c>
      <c r="D481" s="11">
        <f t="shared" si="41"/>
        <v>8</v>
      </c>
      <c r="E481" s="14">
        <f t="shared" si="42"/>
        <v>2832714.2857142859</v>
      </c>
      <c r="F481" s="14">
        <f t="shared" si="40"/>
        <v>2890736.8421052634</v>
      </c>
    </row>
    <row r="482" spans="1:6">
      <c r="A482" s="1">
        <v>36027</v>
      </c>
      <c r="B482" s="4">
        <v>36027</v>
      </c>
      <c r="C482" s="14">
        <f>VLOOKUP($B482,data!$A$6:$M$15000,12)</f>
        <v>2759000</v>
      </c>
      <c r="D482" s="11">
        <f t="shared" si="41"/>
        <v>8</v>
      </c>
      <c r="E482" s="14">
        <f t="shared" si="42"/>
        <v>2766714.2857142859</v>
      </c>
      <c r="F482" s="14">
        <f t="shared" si="40"/>
        <v>2884150</v>
      </c>
    </row>
    <row r="483" spans="1:6">
      <c r="A483" s="1">
        <v>36028</v>
      </c>
      <c r="B483" s="4">
        <v>36028</v>
      </c>
      <c r="C483" s="14">
        <f>VLOOKUP($B483,data!$A$6:$M$15000,12)</f>
        <v>2669000</v>
      </c>
      <c r="D483" s="11">
        <f t="shared" si="41"/>
        <v>8</v>
      </c>
      <c r="E483" s="14">
        <f t="shared" si="42"/>
        <v>2687857.1428571427</v>
      </c>
      <c r="F483" s="14">
        <f t="shared" ref="F483:F546" si="43">AVERAGE(C454:C483)</f>
        <v>2873904.7619047621</v>
      </c>
    </row>
    <row r="484" spans="1:6">
      <c r="A484" s="1">
        <v>36029</v>
      </c>
      <c r="B484" s="4">
        <v>36029</v>
      </c>
      <c r="C484" s="14">
        <f>VLOOKUP($B484,data!$A$6:$M$15000,12)</f>
        <v>2510000</v>
      </c>
      <c r="D484" s="11">
        <f t="shared" si="41"/>
        <v>8</v>
      </c>
      <c r="E484" s="14">
        <f t="shared" si="42"/>
        <v>2655000</v>
      </c>
      <c r="F484" s="14">
        <f t="shared" si="43"/>
        <v>2857363.6363636362</v>
      </c>
    </row>
    <row r="485" spans="1:6">
      <c r="A485" s="1">
        <v>36030</v>
      </c>
      <c r="B485" s="4">
        <v>36030</v>
      </c>
      <c r="C485" s="14">
        <f>VLOOKUP($B485,data!$A$6:$M$15000,12)</f>
        <v>2450000</v>
      </c>
      <c r="D485" s="11">
        <f t="shared" si="41"/>
        <v>8</v>
      </c>
      <c r="E485" s="14">
        <f t="shared" si="42"/>
        <v>2655571.4285714286</v>
      </c>
      <c r="F485" s="14">
        <f t="shared" si="43"/>
        <v>2839652.1739130435</v>
      </c>
    </row>
    <row r="486" spans="1:6">
      <c r="A486" s="1">
        <v>36031</v>
      </c>
      <c r="B486" s="4">
        <v>36031</v>
      </c>
      <c r="C486" s="14">
        <f>VLOOKUP($B486,data!$A$6:$M$15000,12)</f>
        <v>3048000</v>
      </c>
      <c r="D486" s="11">
        <f t="shared" si="41"/>
        <v>8</v>
      </c>
      <c r="E486" s="14">
        <f t="shared" si="42"/>
        <v>2698857.1428571427</v>
      </c>
      <c r="F486" s="14">
        <f t="shared" si="43"/>
        <v>2848333.3333333335</v>
      </c>
    </row>
    <row r="487" spans="1:6">
      <c r="A487" s="1">
        <v>36032</v>
      </c>
      <c r="B487" s="4">
        <v>36032</v>
      </c>
      <c r="C487" s="14">
        <f>VLOOKUP($B487,data!$A$6:$M$15000,12)</f>
        <v>2992000</v>
      </c>
      <c r="D487" s="11">
        <f t="shared" si="41"/>
        <v>8</v>
      </c>
      <c r="E487" s="14">
        <f t="shared" si="42"/>
        <v>2732285.7142857141</v>
      </c>
      <c r="F487" s="14">
        <f t="shared" si="43"/>
        <v>2854080</v>
      </c>
    </row>
    <row r="488" spans="1:6">
      <c r="A488" s="1">
        <v>36033</v>
      </c>
      <c r="B488" s="4">
        <v>36033</v>
      </c>
      <c r="C488" s="14">
        <f>VLOOKUP($B488,data!$A$6:$M$15000,12)</f>
        <v>2991000</v>
      </c>
      <c r="D488" s="11">
        <f t="shared" si="41"/>
        <v>8</v>
      </c>
      <c r="E488" s="14">
        <f t="shared" si="42"/>
        <v>2774142.8571428573</v>
      </c>
      <c r="F488" s="14">
        <f t="shared" si="43"/>
        <v>2859346.153846154</v>
      </c>
    </row>
    <row r="489" spans="1:6">
      <c r="A489" s="1">
        <v>36034</v>
      </c>
      <c r="B489" s="4">
        <v>36034</v>
      </c>
      <c r="C489" s="14">
        <f>VLOOKUP($B489,data!$A$6:$M$15000,12)</f>
        <v>3153000</v>
      </c>
      <c r="D489" s="11">
        <f t="shared" si="41"/>
        <v>8</v>
      </c>
      <c r="E489" s="14">
        <f t="shared" si="42"/>
        <v>2830428.5714285714</v>
      </c>
      <c r="F489" s="14">
        <f t="shared" si="43"/>
        <v>2870222.222222222</v>
      </c>
    </row>
    <row r="490" spans="1:6">
      <c r="A490" s="1">
        <v>36035</v>
      </c>
      <c r="B490" s="4">
        <v>36035</v>
      </c>
      <c r="C490" s="14">
        <f>VLOOKUP($B490,data!$A$6:$M$15000,12)</f>
        <v>3162000</v>
      </c>
      <c r="D490" s="11">
        <f t="shared" si="41"/>
        <v>8</v>
      </c>
      <c r="E490" s="14">
        <f t="shared" si="42"/>
        <v>2900857.1428571427</v>
      </c>
      <c r="F490" s="14">
        <f t="shared" si="43"/>
        <v>2880642.8571428573</v>
      </c>
    </row>
    <row r="491" spans="1:6">
      <c r="A491" s="1">
        <v>36036</v>
      </c>
      <c r="B491" s="4">
        <v>36036</v>
      </c>
      <c r="C491" s="14">
        <f>VLOOKUP($B491,data!$A$6:$M$15000,12)</f>
        <v>2948000</v>
      </c>
      <c r="D491" s="11">
        <f t="shared" si="41"/>
        <v>8</v>
      </c>
      <c r="E491" s="14">
        <f t="shared" si="42"/>
        <v>2963428.5714285714</v>
      </c>
      <c r="F491" s="14">
        <f t="shared" si="43"/>
        <v>2882965.5172413792</v>
      </c>
    </row>
    <row r="492" spans="1:6">
      <c r="A492" s="1">
        <v>36037</v>
      </c>
      <c r="B492" s="4">
        <v>36037</v>
      </c>
      <c r="C492" s="14">
        <f>VLOOKUP($B492,data!$A$6:$M$15000,12)</f>
        <v>2972000</v>
      </c>
      <c r="D492" s="11">
        <f t="shared" si="41"/>
        <v>8</v>
      </c>
      <c r="E492" s="14">
        <f t="shared" si="42"/>
        <v>3038000</v>
      </c>
      <c r="F492" s="14">
        <f t="shared" si="43"/>
        <v>2885933.3333333335</v>
      </c>
    </row>
    <row r="493" spans="1:6">
      <c r="A493" s="1">
        <v>36038</v>
      </c>
      <c r="B493" s="4">
        <v>36038</v>
      </c>
      <c r="C493" s="14">
        <f>VLOOKUP($B493,data!$A$6:$M$15000,12)</f>
        <v>3507000</v>
      </c>
      <c r="D493" s="11">
        <f t="shared" si="41"/>
        <v>8</v>
      </c>
      <c r="E493" s="14">
        <f t="shared" si="42"/>
        <v>3103571.4285714286</v>
      </c>
      <c r="F493" s="14">
        <f t="shared" si="43"/>
        <v>2917433.3333333335</v>
      </c>
    </row>
    <row r="494" spans="1:6">
      <c r="A494" s="1">
        <v>36039</v>
      </c>
      <c r="B494" s="4">
        <v>36039</v>
      </c>
      <c r="C494" s="14">
        <f>VLOOKUP($B494,data!$A$6:$M$15000,12)</f>
        <v>3512000</v>
      </c>
      <c r="D494" s="11">
        <f t="shared" si="41"/>
        <v>9</v>
      </c>
      <c r="E494" s="14">
        <f t="shared" si="42"/>
        <v>3177857.1428571427</v>
      </c>
      <c r="F494" s="14">
        <f t="shared" si="43"/>
        <v>2947566.6666666665</v>
      </c>
    </row>
    <row r="495" spans="1:6">
      <c r="A495" s="1">
        <v>36040</v>
      </c>
      <c r="B495" s="4">
        <v>36040</v>
      </c>
      <c r="C495" s="14">
        <f>VLOOKUP($B495,data!$A$6:$M$15000,12)</f>
        <v>3443000</v>
      </c>
      <c r="D495" s="11">
        <f t="shared" si="41"/>
        <v>9</v>
      </c>
      <c r="E495" s="14">
        <f t="shared" si="42"/>
        <v>3242428.5714285714</v>
      </c>
      <c r="F495" s="14">
        <f t="shared" si="43"/>
        <v>2954100</v>
      </c>
    </row>
    <row r="496" spans="1:6">
      <c r="A496" s="1">
        <v>36041</v>
      </c>
      <c r="B496" s="4">
        <v>36041</v>
      </c>
      <c r="C496" s="14">
        <f>VLOOKUP($B496,data!$A$6:$M$15000,12)</f>
        <v>3576000</v>
      </c>
      <c r="D496" s="11">
        <f t="shared" si="41"/>
        <v>9</v>
      </c>
      <c r="E496" s="14">
        <f t="shared" si="42"/>
        <v>3302857.1428571427</v>
      </c>
      <c r="F496" s="14">
        <f t="shared" si="43"/>
        <v>2964433.3333333335</v>
      </c>
    </row>
    <row r="497" spans="1:6">
      <c r="A497" s="1">
        <v>36042</v>
      </c>
      <c r="B497" s="4">
        <v>36042</v>
      </c>
      <c r="C497" s="14">
        <f>VLOOKUP($B497,data!$A$6:$M$15000,12)</f>
        <v>2977000</v>
      </c>
      <c r="D497" s="11">
        <f t="shared" si="41"/>
        <v>9</v>
      </c>
      <c r="E497" s="14">
        <f t="shared" si="42"/>
        <v>3276428.5714285714</v>
      </c>
      <c r="F497" s="14">
        <f t="shared" si="43"/>
        <v>2954133.3333333335</v>
      </c>
    </row>
    <row r="498" spans="1:6">
      <c r="A498" s="1">
        <v>36043</v>
      </c>
      <c r="B498" s="4">
        <v>36043</v>
      </c>
      <c r="C498" s="14">
        <f>VLOOKUP($B498,data!$A$6:$M$15000,12)</f>
        <v>2657000</v>
      </c>
      <c r="D498" s="11">
        <f t="shared" si="41"/>
        <v>9</v>
      </c>
      <c r="E498" s="14">
        <f t="shared" si="42"/>
        <v>3234857.1428571427</v>
      </c>
      <c r="F498" s="14">
        <f t="shared" si="43"/>
        <v>2942066.6666666665</v>
      </c>
    </row>
    <row r="499" spans="1:6">
      <c r="A499" s="1">
        <v>36044</v>
      </c>
      <c r="B499" s="4">
        <v>36044</v>
      </c>
      <c r="C499" s="14">
        <f>VLOOKUP($B499,data!$A$6:$M$15000,12)</f>
        <v>2405000</v>
      </c>
      <c r="D499" s="11">
        <f t="shared" si="41"/>
        <v>9</v>
      </c>
      <c r="E499" s="14">
        <f t="shared" si="42"/>
        <v>3153857.1428571427</v>
      </c>
      <c r="F499" s="14">
        <f t="shared" si="43"/>
        <v>2927233.3333333335</v>
      </c>
    </row>
    <row r="500" spans="1:6">
      <c r="A500" s="1">
        <v>36045</v>
      </c>
      <c r="B500" s="4">
        <v>36045</v>
      </c>
      <c r="C500" s="14">
        <f>VLOOKUP($B500,data!$A$6:$M$15000,12)</f>
        <v>2696000</v>
      </c>
      <c r="D500" s="11">
        <f t="shared" si="41"/>
        <v>9</v>
      </c>
      <c r="E500" s="14">
        <f t="shared" si="42"/>
        <v>3038000</v>
      </c>
      <c r="F500" s="14">
        <f t="shared" si="43"/>
        <v>2934400</v>
      </c>
    </row>
    <row r="501" spans="1:6">
      <c r="A501" s="1">
        <v>36046</v>
      </c>
      <c r="B501" s="4">
        <v>36046</v>
      </c>
      <c r="C501" s="14">
        <f>VLOOKUP($B501,data!$A$6:$M$15000,12)</f>
        <v>3110000</v>
      </c>
      <c r="D501" s="11">
        <f t="shared" si="41"/>
        <v>9</v>
      </c>
      <c r="E501" s="14">
        <f t="shared" si="42"/>
        <v>2980571.4285714286</v>
      </c>
      <c r="F501" s="14">
        <f t="shared" si="43"/>
        <v>2956866.6666666665</v>
      </c>
    </row>
    <row r="502" spans="1:6">
      <c r="A502" s="1">
        <v>36047</v>
      </c>
      <c r="B502" s="4">
        <v>36047</v>
      </c>
      <c r="C502" s="14">
        <f>VLOOKUP($B502,data!$A$6:$M$15000,12)</f>
        <v>2773000</v>
      </c>
      <c r="D502" s="11">
        <f t="shared" si="41"/>
        <v>9</v>
      </c>
      <c r="E502" s="14">
        <f t="shared" si="42"/>
        <v>2884857.1428571427</v>
      </c>
      <c r="F502" s="14">
        <f t="shared" si="43"/>
        <v>2951433.3333333335</v>
      </c>
    </row>
    <row r="503" spans="1:6">
      <c r="A503" s="1">
        <v>36048</v>
      </c>
      <c r="B503" s="4">
        <v>36048</v>
      </c>
      <c r="C503" s="14">
        <f>VLOOKUP($B503,data!$A$6:$M$15000,12)</f>
        <v>2768000</v>
      </c>
      <c r="D503" s="11">
        <f t="shared" si="41"/>
        <v>9</v>
      </c>
      <c r="E503" s="14">
        <f t="shared" si="42"/>
        <v>2769428.5714285714</v>
      </c>
      <c r="F503" s="14">
        <f t="shared" si="43"/>
        <v>2938333.3333333335</v>
      </c>
    </row>
    <row r="504" spans="1:6">
      <c r="A504" s="1">
        <v>36049</v>
      </c>
      <c r="B504" s="4">
        <v>36049</v>
      </c>
      <c r="C504" s="14">
        <f>VLOOKUP($B504,data!$A$6:$M$15000,12)</f>
        <v>2506000</v>
      </c>
      <c r="D504" s="11">
        <f t="shared" si="41"/>
        <v>9</v>
      </c>
      <c r="E504" s="14">
        <f t="shared" si="42"/>
        <v>2702142.8571428573</v>
      </c>
      <c r="F504" s="14">
        <f t="shared" si="43"/>
        <v>2913766.6666666665</v>
      </c>
    </row>
    <row r="505" spans="1:6">
      <c r="A505" s="1">
        <v>36050</v>
      </c>
      <c r="B505" s="4">
        <v>36050</v>
      </c>
      <c r="C505" s="14">
        <f>VLOOKUP($B505,data!$A$6:$M$15000,12)</f>
        <v>2247000</v>
      </c>
      <c r="D505" s="11">
        <f t="shared" si="41"/>
        <v>9</v>
      </c>
      <c r="E505" s="14">
        <f t="shared" si="42"/>
        <v>2643571.4285714286</v>
      </c>
      <c r="F505" s="14">
        <f t="shared" si="43"/>
        <v>2881300</v>
      </c>
    </row>
    <row r="506" spans="1:6">
      <c r="A506" s="1">
        <v>36051</v>
      </c>
      <c r="B506" s="4">
        <v>36051</v>
      </c>
      <c r="C506" s="14">
        <f>VLOOKUP($B506,data!$A$6:$M$15000,12)</f>
        <v>2181000</v>
      </c>
      <c r="D506" s="11">
        <f t="shared" si="41"/>
        <v>9</v>
      </c>
      <c r="E506" s="14">
        <f t="shared" si="42"/>
        <v>2611571.4285714286</v>
      </c>
      <c r="F506" s="14">
        <f t="shared" si="43"/>
        <v>2846633.3333333335</v>
      </c>
    </row>
    <row r="507" spans="1:6">
      <c r="A507" s="1">
        <v>36052</v>
      </c>
      <c r="B507" s="4">
        <v>36052</v>
      </c>
      <c r="C507" s="14">
        <f>VLOOKUP($B507,data!$A$6:$M$15000,12)</f>
        <v>2678000</v>
      </c>
      <c r="D507" s="11">
        <f t="shared" si="41"/>
        <v>9</v>
      </c>
      <c r="E507" s="14">
        <f t="shared" si="42"/>
        <v>2609000</v>
      </c>
      <c r="F507" s="14">
        <f t="shared" si="43"/>
        <v>2844566.6666666665</v>
      </c>
    </row>
    <row r="508" spans="1:6">
      <c r="A508" s="1">
        <v>36053</v>
      </c>
      <c r="B508" s="4">
        <v>36053</v>
      </c>
      <c r="C508" s="14">
        <f>VLOOKUP($B508,data!$A$6:$M$15000,12)</f>
        <v>2669000</v>
      </c>
      <c r="D508" s="11">
        <f t="shared" si="41"/>
        <v>9</v>
      </c>
      <c r="E508" s="14">
        <f t="shared" si="42"/>
        <v>2546000</v>
      </c>
      <c r="F508" s="14">
        <f t="shared" si="43"/>
        <v>2852000</v>
      </c>
    </row>
    <row r="509" spans="1:6">
      <c r="A509" s="1">
        <v>36054</v>
      </c>
      <c r="B509" s="4">
        <v>36054</v>
      </c>
      <c r="C509" s="14">
        <f>VLOOKUP($B509,data!$A$6:$M$15000,12)</f>
        <v>2511000</v>
      </c>
      <c r="D509" s="11">
        <f t="shared" si="41"/>
        <v>9</v>
      </c>
      <c r="E509" s="14">
        <f t="shared" si="42"/>
        <v>2508571.4285714286</v>
      </c>
      <c r="F509" s="14">
        <f t="shared" si="43"/>
        <v>2844200</v>
      </c>
    </row>
    <row r="510" spans="1:6">
      <c r="A510" s="1">
        <v>36055</v>
      </c>
      <c r="B510" s="4">
        <v>36055</v>
      </c>
      <c r="C510" s="14">
        <f>VLOOKUP($B510,data!$A$6:$M$15000,12)</f>
        <v>2406000</v>
      </c>
      <c r="D510" s="11">
        <f t="shared" si="41"/>
        <v>9</v>
      </c>
      <c r="E510" s="14">
        <f t="shared" si="42"/>
        <v>2456857.1428571427</v>
      </c>
      <c r="F510" s="14">
        <f t="shared" si="43"/>
        <v>2832466.6666666665</v>
      </c>
    </row>
    <row r="511" spans="1:6">
      <c r="A511" s="1">
        <v>36056</v>
      </c>
      <c r="B511" s="4">
        <v>36056</v>
      </c>
      <c r="C511" s="14">
        <f>VLOOKUP($B511,data!$A$6:$M$15000,12)</f>
        <v>2358000</v>
      </c>
      <c r="D511" s="11">
        <f t="shared" si="41"/>
        <v>9</v>
      </c>
      <c r="E511" s="14">
        <f t="shared" si="42"/>
        <v>2435714.2857142859</v>
      </c>
      <c r="F511" s="14">
        <f t="shared" si="43"/>
        <v>2821133.3333333335</v>
      </c>
    </row>
    <row r="512" spans="1:6">
      <c r="A512" s="1">
        <v>36057</v>
      </c>
      <c r="B512" s="4">
        <v>36057</v>
      </c>
      <c r="C512" s="14">
        <f>VLOOKUP($B512,data!$A$6:$M$15000,12)</f>
        <v>2085000</v>
      </c>
      <c r="D512" s="11">
        <f t="shared" si="41"/>
        <v>9</v>
      </c>
      <c r="E512" s="14">
        <f t="shared" si="42"/>
        <v>2412571.4285714286</v>
      </c>
      <c r="F512" s="14">
        <f t="shared" si="43"/>
        <v>2798666.6666666665</v>
      </c>
    </row>
    <row r="513" spans="1:6">
      <c r="A513" s="1">
        <v>36058</v>
      </c>
      <c r="B513" s="4">
        <v>36058</v>
      </c>
      <c r="C513" s="14">
        <f>VLOOKUP($B513,data!$A$6:$M$15000,12)</f>
        <v>2036000</v>
      </c>
      <c r="D513" s="11">
        <f t="shared" si="41"/>
        <v>9</v>
      </c>
      <c r="E513" s="14">
        <f t="shared" si="42"/>
        <v>2391857.1428571427</v>
      </c>
      <c r="F513" s="14">
        <f t="shared" si="43"/>
        <v>2777566.6666666665</v>
      </c>
    </row>
    <row r="514" spans="1:6">
      <c r="A514" s="1">
        <v>36059</v>
      </c>
      <c r="B514" s="4">
        <v>36059</v>
      </c>
      <c r="C514" s="14">
        <f>VLOOKUP($B514,data!$A$6:$M$15000,12)</f>
        <v>2496000</v>
      </c>
      <c r="D514" s="11">
        <f t="shared" si="41"/>
        <v>9</v>
      </c>
      <c r="E514" s="14">
        <f t="shared" si="42"/>
        <v>2365857.1428571427</v>
      </c>
      <c r="F514" s="14">
        <f t="shared" si="43"/>
        <v>2777100</v>
      </c>
    </row>
    <row r="515" spans="1:6">
      <c r="A515" s="1">
        <v>36060</v>
      </c>
      <c r="B515" s="4">
        <v>36060</v>
      </c>
      <c r="C515" s="14">
        <f>VLOOKUP($B515,data!$A$6:$M$15000,12)</f>
        <v>2520000</v>
      </c>
      <c r="D515" s="11">
        <f t="shared" si="41"/>
        <v>9</v>
      </c>
      <c r="E515" s="14">
        <f t="shared" si="42"/>
        <v>2344571.4285714286</v>
      </c>
      <c r="F515" s="14">
        <f t="shared" si="43"/>
        <v>2779433.3333333335</v>
      </c>
    </row>
    <row r="516" spans="1:6">
      <c r="A516" s="1">
        <v>36061</v>
      </c>
      <c r="B516" s="4">
        <v>36061</v>
      </c>
      <c r="C516" s="14">
        <f>VLOOKUP($B516,data!$A$6:$M$15000,12)</f>
        <v>2436000</v>
      </c>
      <c r="D516" s="11">
        <f t="shared" si="41"/>
        <v>9</v>
      </c>
      <c r="E516" s="14">
        <f t="shared" si="42"/>
        <v>2333857.1428571427</v>
      </c>
      <c r="F516" s="14">
        <f t="shared" si="43"/>
        <v>2759033.3333333335</v>
      </c>
    </row>
    <row r="517" spans="1:6">
      <c r="A517" s="1">
        <v>36062</v>
      </c>
      <c r="B517" s="4">
        <v>36062</v>
      </c>
      <c r="C517" s="14">
        <f>VLOOKUP($B517,data!$A$6:$M$15000,12)</f>
        <v>2356000</v>
      </c>
      <c r="D517" s="11">
        <f t="shared" si="41"/>
        <v>9</v>
      </c>
      <c r="E517" s="14">
        <f t="shared" si="42"/>
        <v>2326714.2857142859</v>
      </c>
      <c r="F517" s="14">
        <f t="shared" si="43"/>
        <v>2737833.3333333335</v>
      </c>
    </row>
    <row r="518" spans="1:6">
      <c r="A518" s="1">
        <v>36063</v>
      </c>
      <c r="B518" s="4">
        <v>36063</v>
      </c>
      <c r="C518" s="14">
        <f>VLOOKUP($B518,data!$A$6:$M$15000,12)</f>
        <v>2221000</v>
      </c>
      <c r="D518" s="11">
        <f t="shared" si="41"/>
        <v>9</v>
      </c>
      <c r="E518" s="14">
        <f t="shared" si="42"/>
        <v>2307142.8571428573</v>
      </c>
      <c r="F518" s="14">
        <f t="shared" si="43"/>
        <v>2712166.6666666665</v>
      </c>
    </row>
    <row r="519" spans="1:6">
      <c r="A519" s="1">
        <v>36064</v>
      </c>
      <c r="B519" s="4">
        <v>36064</v>
      </c>
      <c r="C519" s="14">
        <f>VLOOKUP($B519,data!$A$6:$M$15000,12)</f>
        <v>1961000</v>
      </c>
      <c r="D519" s="11">
        <f t="shared" ref="D519:D582" si="44">IF(B519&lt;&gt;"",MONTH(B519),0)</f>
        <v>9</v>
      </c>
      <c r="E519" s="14">
        <f t="shared" si="42"/>
        <v>2289428.5714285714</v>
      </c>
      <c r="F519" s="14">
        <f t="shared" si="43"/>
        <v>2672433.3333333335</v>
      </c>
    </row>
    <row r="520" spans="1:6">
      <c r="A520" s="1">
        <v>36065</v>
      </c>
      <c r="B520" s="4">
        <v>36065</v>
      </c>
      <c r="C520" s="14">
        <f>VLOOKUP($B520,data!$A$6:$M$15000,12)</f>
        <v>2071000</v>
      </c>
      <c r="D520" s="11">
        <f t="shared" si="44"/>
        <v>9</v>
      </c>
      <c r="E520" s="14">
        <f t="shared" si="42"/>
        <v>2294428.5714285714</v>
      </c>
      <c r="F520" s="14">
        <f t="shared" si="43"/>
        <v>2636066.6666666665</v>
      </c>
    </row>
    <row r="521" spans="1:6">
      <c r="A521" s="1">
        <v>36066</v>
      </c>
      <c r="B521" s="4">
        <v>36066</v>
      </c>
      <c r="C521" s="14">
        <f>VLOOKUP($B521,data!$A$6:$M$15000,12)</f>
        <v>2316000</v>
      </c>
      <c r="D521" s="11">
        <f t="shared" si="44"/>
        <v>9</v>
      </c>
      <c r="E521" s="14">
        <f t="shared" si="42"/>
        <v>2268714.2857142859</v>
      </c>
      <c r="F521" s="14">
        <f t="shared" si="43"/>
        <v>2615000</v>
      </c>
    </row>
    <row r="522" spans="1:6">
      <c r="A522" s="1">
        <v>36067</v>
      </c>
      <c r="B522" s="4">
        <v>36067</v>
      </c>
      <c r="C522" s="14">
        <f>VLOOKUP($B522,data!$A$6:$M$15000,12)</f>
        <v>2287000</v>
      </c>
      <c r="D522" s="11">
        <f t="shared" si="44"/>
        <v>9</v>
      </c>
      <c r="E522" s="14">
        <f t="shared" si="42"/>
        <v>2235428.5714285714</v>
      </c>
      <c r="F522" s="14">
        <f t="shared" si="43"/>
        <v>2592166.6666666665</v>
      </c>
    </row>
    <row r="523" spans="1:6">
      <c r="A523" s="1">
        <v>36068</v>
      </c>
      <c r="B523" s="4">
        <v>36068</v>
      </c>
      <c r="C523" s="14">
        <f>VLOOKUP($B523,data!$A$6:$M$15000,12)</f>
        <v>2276000</v>
      </c>
      <c r="D523" s="11">
        <f t="shared" si="44"/>
        <v>9</v>
      </c>
      <c r="E523" s="14">
        <f t="shared" si="42"/>
        <v>2212571.4285714286</v>
      </c>
      <c r="F523" s="14">
        <f t="shared" si="43"/>
        <v>2551133.3333333335</v>
      </c>
    </row>
    <row r="524" spans="1:6">
      <c r="A524" s="1">
        <v>36069</v>
      </c>
      <c r="B524" s="4">
        <v>36069</v>
      </c>
      <c r="C524" s="14">
        <f>VLOOKUP($B524,data!$A$6:$M$15000,12)</f>
        <v>2300000</v>
      </c>
      <c r="D524" s="11">
        <f t="shared" si="44"/>
        <v>10</v>
      </c>
      <c r="E524" s="14">
        <f t="shared" ref="E524:E587" si="45">AVERAGE(C518:C524)</f>
        <v>2204571.4285714286</v>
      </c>
      <c r="F524" s="14">
        <f t="shared" si="43"/>
        <v>2510733.3333333335</v>
      </c>
    </row>
    <row r="525" spans="1:6">
      <c r="A525" s="1">
        <v>36070</v>
      </c>
      <c r="B525" s="4">
        <v>36070</v>
      </c>
      <c r="C525" s="14">
        <f>VLOOKUP($B525,data!$A$6:$M$15000,12)</f>
        <v>2240000</v>
      </c>
      <c r="D525" s="11">
        <f t="shared" si="44"/>
        <v>10</v>
      </c>
      <c r="E525" s="14">
        <f t="shared" si="45"/>
        <v>2207285.7142857141</v>
      </c>
      <c r="F525" s="14">
        <f t="shared" si="43"/>
        <v>2470633.3333333335</v>
      </c>
    </row>
    <row r="526" spans="1:6">
      <c r="A526" s="1">
        <v>36071</v>
      </c>
      <c r="B526" s="4">
        <v>36071</v>
      </c>
      <c r="C526" s="14">
        <f>VLOOKUP($B526,data!$A$6:$M$15000,12)</f>
        <v>2027000</v>
      </c>
      <c r="D526" s="11">
        <f t="shared" si="44"/>
        <v>10</v>
      </c>
      <c r="E526" s="14">
        <f t="shared" si="45"/>
        <v>2216714.2857142859</v>
      </c>
      <c r="F526" s="14">
        <f t="shared" si="43"/>
        <v>2419000</v>
      </c>
    </row>
    <row r="527" spans="1:6">
      <c r="A527" s="1">
        <v>36072</v>
      </c>
      <c r="B527" s="4">
        <v>36072</v>
      </c>
      <c r="C527" s="14">
        <f>VLOOKUP($B527,data!$A$6:$M$15000,12)</f>
        <v>1940000</v>
      </c>
      <c r="D527" s="11">
        <f t="shared" si="44"/>
        <v>10</v>
      </c>
      <c r="E527" s="14">
        <f t="shared" si="45"/>
        <v>2198000</v>
      </c>
      <c r="F527" s="14">
        <f t="shared" si="43"/>
        <v>2384433.3333333335</v>
      </c>
    </row>
    <row r="528" spans="1:6">
      <c r="A528" s="1">
        <v>36073</v>
      </c>
      <c r="B528" s="4">
        <v>36073</v>
      </c>
      <c r="C528" s="14">
        <f>VLOOKUP($B528,data!$A$6:$M$15000,12)</f>
        <v>2320000</v>
      </c>
      <c r="D528" s="11">
        <f t="shared" si="44"/>
        <v>10</v>
      </c>
      <c r="E528" s="14">
        <f t="shared" si="45"/>
        <v>2198571.4285714286</v>
      </c>
      <c r="F528" s="14">
        <f t="shared" si="43"/>
        <v>2373200</v>
      </c>
    </row>
    <row r="529" spans="1:6">
      <c r="A529" s="1">
        <v>36074</v>
      </c>
      <c r="B529" s="4">
        <v>36074</v>
      </c>
      <c r="C529" s="14">
        <f>VLOOKUP($B529,data!$A$6:$M$15000,12)</f>
        <v>2380000</v>
      </c>
      <c r="D529" s="11">
        <f t="shared" si="44"/>
        <v>10</v>
      </c>
      <c r="E529" s="14">
        <f t="shared" si="45"/>
        <v>2211857.1428571427</v>
      </c>
      <c r="F529" s="14">
        <f t="shared" si="43"/>
        <v>2372366.6666666665</v>
      </c>
    </row>
    <row r="530" spans="1:6">
      <c r="A530" s="1">
        <v>36075</v>
      </c>
      <c r="B530" s="4">
        <v>36075</v>
      </c>
      <c r="C530" s="14">
        <f>VLOOKUP($B530,data!$A$6:$M$15000,12)</f>
        <v>2324000</v>
      </c>
      <c r="D530" s="11">
        <f t="shared" si="44"/>
        <v>10</v>
      </c>
      <c r="E530" s="14">
        <f t="shared" si="45"/>
        <v>2218714.2857142859</v>
      </c>
      <c r="F530" s="14">
        <f t="shared" si="43"/>
        <v>2359966.6666666665</v>
      </c>
    </row>
    <row r="531" spans="1:6">
      <c r="A531" s="1">
        <v>36076</v>
      </c>
      <c r="B531" s="4">
        <v>36076</v>
      </c>
      <c r="C531" s="14">
        <f>VLOOKUP($B531,data!$A$6:$M$15000,12)</f>
        <v>2365000</v>
      </c>
      <c r="D531" s="11">
        <f t="shared" si="44"/>
        <v>10</v>
      </c>
      <c r="E531" s="14">
        <f t="shared" si="45"/>
        <v>2228000</v>
      </c>
      <c r="F531" s="14">
        <f t="shared" si="43"/>
        <v>2335133.3333333335</v>
      </c>
    </row>
    <row r="532" spans="1:6">
      <c r="A532" s="1">
        <v>36077</v>
      </c>
      <c r="B532" s="4">
        <v>36077</v>
      </c>
      <c r="C532" s="14">
        <f>VLOOKUP($B532,data!$A$6:$M$15000,12)</f>
        <v>2249000</v>
      </c>
      <c r="D532" s="11">
        <f t="shared" si="44"/>
        <v>10</v>
      </c>
      <c r="E532" s="14">
        <f t="shared" si="45"/>
        <v>2229285.7142857141</v>
      </c>
      <c r="F532" s="14">
        <f t="shared" si="43"/>
        <v>2317666.6666666665</v>
      </c>
    </row>
    <row r="533" spans="1:6">
      <c r="A533" s="1">
        <v>36078</v>
      </c>
      <c r="B533" s="4">
        <v>36078</v>
      </c>
      <c r="C533" s="14">
        <f>VLOOKUP($B533,data!$A$6:$M$15000,12)</f>
        <v>1936000</v>
      </c>
      <c r="D533" s="11">
        <f t="shared" si="44"/>
        <v>10</v>
      </c>
      <c r="E533" s="14">
        <f t="shared" si="45"/>
        <v>2216285.7142857141</v>
      </c>
      <c r="F533" s="14">
        <f t="shared" si="43"/>
        <v>2289933.3333333335</v>
      </c>
    </row>
    <row r="534" spans="1:6">
      <c r="A534" s="1">
        <v>36079</v>
      </c>
      <c r="B534" s="4">
        <v>36079</v>
      </c>
      <c r="C534" s="14">
        <f>VLOOKUP($B534,data!$A$6:$M$15000,12)</f>
        <v>1939000</v>
      </c>
      <c r="D534" s="11">
        <f t="shared" si="44"/>
        <v>10</v>
      </c>
      <c r="E534" s="14">
        <f t="shared" si="45"/>
        <v>2216142.8571428573</v>
      </c>
      <c r="F534" s="14">
        <f t="shared" si="43"/>
        <v>2271033.3333333335</v>
      </c>
    </row>
    <row r="535" spans="1:6">
      <c r="A535" s="1">
        <v>36080</v>
      </c>
      <c r="B535" s="4">
        <v>36080</v>
      </c>
      <c r="C535" s="14">
        <f>VLOOKUP($B535,data!$A$6:$M$15000,12)</f>
        <v>2267000</v>
      </c>
      <c r="D535" s="11">
        <f t="shared" si="44"/>
        <v>10</v>
      </c>
      <c r="E535" s="14">
        <f t="shared" si="45"/>
        <v>2208571.4285714286</v>
      </c>
      <c r="F535" s="14">
        <f t="shared" si="43"/>
        <v>2271700</v>
      </c>
    </row>
    <row r="536" spans="1:6">
      <c r="A536" s="1">
        <v>36081</v>
      </c>
      <c r="B536" s="4">
        <v>36081</v>
      </c>
      <c r="C536" s="14">
        <f>VLOOKUP($B536,data!$A$6:$M$15000,12)</f>
        <v>2351000</v>
      </c>
      <c r="D536" s="11">
        <f t="shared" si="44"/>
        <v>10</v>
      </c>
      <c r="E536" s="14">
        <f t="shared" si="45"/>
        <v>2204428.5714285714</v>
      </c>
      <c r="F536" s="14">
        <f t="shared" si="43"/>
        <v>2277366.6666666665</v>
      </c>
    </row>
    <row r="537" spans="1:6">
      <c r="A537" s="1">
        <v>36082</v>
      </c>
      <c r="B537" s="4">
        <v>36082</v>
      </c>
      <c r="C537" s="14">
        <f>VLOOKUP($B537,data!$A$6:$M$15000,12)</f>
        <v>2325000</v>
      </c>
      <c r="D537" s="11">
        <f t="shared" si="44"/>
        <v>10</v>
      </c>
      <c r="E537" s="14">
        <f t="shared" si="45"/>
        <v>2204571.4285714286</v>
      </c>
      <c r="F537" s="14">
        <f t="shared" si="43"/>
        <v>2265600</v>
      </c>
    </row>
    <row r="538" spans="1:6">
      <c r="A538" s="1">
        <v>36083</v>
      </c>
      <c r="B538" s="4">
        <v>36083</v>
      </c>
      <c r="C538" s="14">
        <f>VLOOKUP($B538,data!$A$6:$M$15000,12)</f>
        <v>4628000</v>
      </c>
      <c r="D538" s="11">
        <f t="shared" si="44"/>
        <v>10</v>
      </c>
      <c r="E538" s="14">
        <f t="shared" si="45"/>
        <v>2527857.1428571427</v>
      </c>
      <c r="F538" s="14">
        <f t="shared" si="43"/>
        <v>2330900</v>
      </c>
    </row>
    <row r="539" spans="1:6">
      <c r="A539" s="1">
        <v>36084</v>
      </c>
      <c r="B539" s="4">
        <v>36084</v>
      </c>
      <c r="C539" s="14">
        <f>VLOOKUP($B539,data!$A$6:$M$15000,12)</f>
        <v>2215000</v>
      </c>
      <c r="D539" s="11">
        <f t="shared" si="44"/>
        <v>10</v>
      </c>
      <c r="E539" s="14">
        <f t="shared" si="45"/>
        <v>2523000</v>
      </c>
      <c r="F539" s="14">
        <f t="shared" si="43"/>
        <v>2321033.3333333335</v>
      </c>
    </row>
    <row r="540" spans="1:6">
      <c r="A540" s="1">
        <v>36085</v>
      </c>
      <c r="B540" s="4">
        <v>36085</v>
      </c>
      <c r="C540" s="14">
        <f>VLOOKUP($B540,data!$A$6:$M$15000,12)</f>
        <v>1960000</v>
      </c>
      <c r="D540" s="11">
        <f t="shared" si="44"/>
        <v>10</v>
      </c>
      <c r="E540" s="14">
        <f t="shared" si="45"/>
        <v>2526428.5714285714</v>
      </c>
      <c r="F540" s="14">
        <f t="shared" si="43"/>
        <v>2306166.6666666665</v>
      </c>
    </row>
    <row r="541" spans="1:6">
      <c r="A541" s="1">
        <v>36086</v>
      </c>
      <c r="B541" s="4">
        <v>36086</v>
      </c>
      <c r="C541" s="14">
        <f>VLOOKUP($B541,data!$A$6:$M$15000,12)</f>
        <v>2047000</v>
      </c>
      <c r="D541" s="11">
        <f t="shared" si="44"/>
        <v>10</v>
      </c>
      <c r="E541" s="14">
        <f t="shared" si="45"/>
        <v>2541857.1428571427</v>
      </c>
      <c r="F541" s="14">
        <f t="shared" si="43"/>
        <v>2295800</v>
      </c>
    </row>
    <row r="542" spans="1:6">
      <c r="A542" s="1">
        <v>36087</v>
      </c>
      <c r="B542" s="4">
        <v>36087</v>
      </c>
      <c r="C542" s="14">
        <f>VLOOKUP($B542,data!$A$6:$M$15000,12)</f>
        <v>2413000</v>
      </c>
      <c r="D542" s="11">
        <f t="shared" si="44"/>
        <v>10</v>
      </c>
      <c r="E542" s="14">
        <f t="shared" si="45"/>
        <v>2562714.2857142859</v>
      </c>
      <c r="F542" s="14">
        <f t="shared" si="43"/>
        <v>2306733.3333333335</v>
      </c>
    </row>
    <row r="543" spans="1:6">
      <c r="A543" s="1">
        <v>36088</v>
      </c>
      <c r="B543" s="4">
        <v>36088</v>
      </c>
      <c r="C543" s="14">
        <f>VLOOKUP($B543,data!$A$6:$M$15000,12)</f>
        <v>2410000</v>
      </c>
      <c r="D543" s="11">
        <f t="shared" si="44"/>
        <v>10</v>
      </c>
      <c r="E543" s="14">
        <f t="shared" si="45"/>
        <v>2571142.8571428573</v>
      </c>
      <c r="F543" s="14">
        <f t="shared" si="43"/>
        <v>2319200</v>
      </c>
    </row>
    <row r="544" spans="1:6">
      <c r="A544" s="1">
        <v>36089</v>
      </c>
      <c r="B544" s="4">
        <v>36089</v>
      </c>
      <c r="C544" s="14">
        <f>VLOOKUP($B544,data!$A$6:$M$15000,12)</f>
        <v>2468000</v>
      </c>
      <c r="D544" s="11">
        <f t="shared" si="44"/>
        <v>10</v>
      </c>
      <c r="E544" s="14">
        <f t="shared" si="45"/>
        <v>2591571.4285714286</v>
      </c>
      <c r="F544" s="14">
        <f t="shared" si="43"/>
        <v>2318266.6666666665</v>
      </c>
    </row>
    <row r="545" spans="1:6">
      <c r="A545" s="1">
        <v>36090</v>
      </c>
      <c r="B545" s="4">
        <v>36090</v>
      </c>
      <c r="C545" s="14">
        <f>VLOOKUP($B545,data!$A$6:$M$15000,12)</f>
        <v>2386000</v>
      </c>
      <c r="D545" s="11">
        <f t="shared" si="44"/>
        <v>10</v>
      </c>
      <c r="E545" s="14">
        <f t="shared" si="45"/>
        <v>2271285.7142857141</v>
      </c>
      <c r="F545" s="14">
        <f t="shared" si="43"/>
        <v>2313800</v>
      </c>
    </row>
    <row r="546" spans="1:6">
      <c r="A546" s="1">
        <v>36091</v>
      </c>
      <c r="B546" s="4">
        <v>36091</v>
      </c>
      <c r="C546" s="14">
        <f>VLOOKUP($B546,data!$A$6:$M$15000,12)</f>
        <v>2295000</v>
      </c>
      <c r="D546" s="11">
        <f t="shared" si="44"/>
        <v>10</v>
      </c>
      <c r="E546" s="14">
        <f t="shared" si="45"/>
        <v>2282714.2857142859</v>
      </c>
      <c r="F546" s="14">
        <f t="shared" si="43"/>
        <v>2309100</v>
      </c>
    </row>
    <row r="547" spans="1:6">
      <c r="A547" s="1">
        <v>36092</v>
      </c>
      <c r="B547" s="4">
        <v>36092</v>
      </c>
      <c r="C547" s="14">
        <f>VLOOKUP($B547,data!$A$6:$M$15000,12)</f>
        <v>2130000</v>
      </c>
      <c r="D547" s="11">
        <f t="shared" si="44"/>
        <v>10</v>
      </c>
      <c r="E547" s="14">
        <f t="shared" si="45"/>
        <v>2307000</v>
      </c>
      <c r="F547" s="14">
        <f t="shared" ref="F547:F610" si="46">AVERAGE(C518:C547)</f>
        <v>2301566.6666666665</v>
      </c>
    </row>
    <row r="548" spans="1:6">
      <c r="A548" s="1">
        <v>36093</v>
      </c>
      <c r="B548" s="4">
        <v>36093</v>
      </c>
      <c r="C548" s="14">
        <f>VLOOKUP($B548,data!$A$6:$M$15000,12)</f>
        <v>2050000</v>
      </c>
      <c r="D548" s="11">
        <f t="shared" si="44"/>
        <v>10</v>
      </c>
      <c r="E548" s="14">
        <f t="shared" si="45"/>
        <v>2307428.5714285714</v>
      </c>
      <c r="F548" s="14">
        <f t="shared" si="46"/>
        <v>2295866.6666666665</v>
      </c>
    </row>
    <row r="549" spans="1:6">
      <c r="A549" s="1">
        <v>36094</v>
      </c>
      <c r="B549" s="4">
        <v>36094</v>
      </c>
      <c r="C549" s="14">
        <f>VLOOKUP($B549,data!$A$6:$M$15000,12)</f>
        <v>2410000</v>
      </c>
      <c r="D549" s="11">
        <f t="shared" si="44"/>
        <v>10</v>
      </c>
      <c r="E549" s="14">
        <f t="shared" si="45"/>
        <v>2307000</v>
      </c>
      <c r="F549" s="14">
        <f t="shared" si="46"/>
        <v>2310833.3333333335</v>
      </c>
    </row>
    <row r="550" spans="1:6">
      <c r="A550" s="1">
        <v>36095</v>
      </c>
      <c r="B550" s="4">
        <v>36095</v>
      </c>
      <c r="C550" s="14">
        <f>VLOOKUP($B550,data!$A$6:$M$15000,12)</f>
        <v>2457000</v>
      </c>
      <c r="D550" s="11">
        <f t="shared" si="44"/>
        <v>10</v>
      </c>
      <c r="E550" s="14">
        <f t="shared" si="45"/>
        <v>2313714.2857142859</v>
      </c>
      <c r="F550" s="14">
        <f t="shared" si="46"/>
        <v>2323700</v>
      </c>
    </row>
    <row r="551" spans="1:6">
      <c r="A551" s="1">
        <v>36096</v>
      </c>
      <c r="B551" s="4">
        <v>36096</v>
      </c>
      <c r="C551" s="14">
        <f>VLOOKUP($B551,data!$A$6:$M$15000,12)</f>
        <v>2357000</v>
      </c>
      <c r="D551" s="11">
        <f t="shared" si="44"/>
        <v>10</v>
      </c>
      <c r="E551" s="14">
        <f t="shared" si="45"/>
        <v>2297857.1428571427</v>
      </c>
      <c r="F551" s="14">
        <f t="shared" si="46"/>
        <v>2325066.6666666665</v>
      </c>
    </row>
    <row r="552" spans="1:6">
      <c r="A552" s="1">
        <v>36097</v>
      </c>
      <c r="B552" s="4">
        <v>36097</v>
      </c>
      <c r="C552" s="14">
        <f>VLOOKUP($B552,data!$A$6:$M$15000,12)</f>
        <v>2415000</v>
      </c>
      <c r="D552" s="11">
        <f t="shared" si="44"/>
        <v>10</v>
      </c>
      <c r="E552" s="14">
        <f t="shared" si="45"/>
        <v>2302000</v>
      </c>
      <c r="F552" s="14">
        <f t="shared" si="46"/>
        <v>2329333.3333333335</v>
      </c>
    </row>
    <row r="553" spans="1:6">
      <c r="A553" s="1">
        <v>36098</v>
      </c>
      <c r="B553" s="4">
        <v>36098</v>
      </c>
      <c r="C553" s="14">
        <f>VLOOKUP($B553,data!$A$6:$M$15000,12)</f>
        <v>2239000</v>
      </c>
      <c r="D553" s="11">
        <f t="shared" si="44"/>
        <v>10</v>
      </c>
      <c r="E553" s="14">
        <f t="shared" si="45"/>
        <v>2294000</v>
      </c>
      <c r="F553" s="14">
        <f t="shared" si="46"/>
        <v>2328100</v>
      </c>
    </row>
    <row r="554" spans="1:6">
      <c r="A554" s="1">
        <v>36099</v>
      </c>
      <c r="B554" s="4">
        <v>36099</v>
      </c>
      <c r="C554" s="14">
        <f>VLOOKUP($B554,data!$A$6:$M$15000,12)</f>
        <v>2061000</v>
      </c>
      <c r="D554" s="11">
        <f t="shared" si="44"/>
        <v>10</v>
      </c>
      <c r="E554" s="14">
        <f t="shared" si="45"/>
        <v>2284142.8571428573</v>
      </c>
      <c r="F554" s="14">
        <f t="shared" si="46"/>
        <v>2320133.3333333335</v>
      </c>
    </row>
    <row r="555" spans="1:6">
      <c r="A555" s="1">
        <v>36100</v>
      </c>
      <c r="B555" s="4">
        <v>36100</v>
      </c>
      <c r="C555" s="14">
        <f>VLOOKUP($B555,data!$A$6:$M$15000,12)</f>
        <v>2123000</v>
      </c>
      <c r="D555" s="11">
        <f t="shared" si="44"/>
        <v>11</v>
      </c>
      <c r="E555" s="14">
        <f t="shared" si="45"/>
        <v>2294571.4285714286</v>
      </c>
      <c r="F555" s="14">
        <f t="shared" si="46"/>
        <v>2316233.3333333335</v>
      </c>
    </row>
    <row r="556" spans="1:6">
      <c r="A556" s="1">
        <v>36101</v>
      </c>
      <c r="B556" s="4">
        <v>36101</v>
      </c>
      <c r="C556" s="14">
        <f>VLOOKUP($B556,data!$A$6:$M$15000,12)</f>
        <v>2406000</v>
      </c>
      <c r="D556" s="11">
        <f t="shared" si="44"/>
        <v>11</v>
      </c>
      <c r="E556" s="14">
        <f t="shared" si="45"/>
        <v>2294000</v>
      </c>
      <c r="F556" s="14">
        <f t="shared" si="46"/>
        <v>2328866.6666666665</v>
      </c>
    </row>
    <row r="557" spans="1:6">
      <c r="A557" s="1">
        <v>36102</v>
      </c>
      <c r="B557" s="4">
        <v>36102</v>
      </c>
      <c r="C557" s="14">
        <f>VLOOKUP($B557,data!$A$6:$M$15000,12)</f>
        <v>2272000</v>
      </c>
      <c r="D557" s="11">
        <f t="shared" si="44"/>
        <v>11</v>
      </c>
      <c r="E557" s="14">
        <f t="shared" si="45"/>
        <v>2267571.4285714286</v>
      </c>
      <c r="F557" s="14">
        <f t="shared" si="46"/>
        <v>2339933.3333333335</v>
      </c>
    </row>
    <row r="558" spans="1:6">
      <c r="A558" s="1">
        <v>36103</v>
      </c>
      <c r="B558" s="4">
        <v>36103</v>
      </c>
      <c r="C558" s="14">
        <f>VLOOKUP($B558,data!$A$6:$M$15000,12)</f>
        <v>2369000</v>
      </c>
      <c r="D558" s="11">
        <f t="shared" si="44"/>
        <v>11</v>
      </c>
      <c r="E558" s="14">
        <f t="shared" si="45"/>
        <v>2269285.7142857141</v>
      </c>
      <c r="F558" s="14">
        <f t="shared" si="46"/>
        <v>2341566.6666666665</v>
      </c>
    </row>
    <row r="559" spans="1:6">
      <c r="A559" s="1">
        <v>36104</v>
      </c>
      <c r="B559" s="4">
        <v>36104</v>
      </c>
      <c r="C559" s="14">
        <f>VLOOKUP($B559,data!$A$6:$M$15000,12)</f>
        <v>2301000</v>
      </c>
      <c r="D559" s="11">
        <f t="shared" si="44"/>
        <v>11</v>
      </c>
      <c r="E559" s="14">
        <f t="shared" si="45"/>
        <v>2253000</v>
      </c>
      <c r="F559" s="14">
        <f t="shared" si="46"/>
        <v>2338933.3333333335</v>
      </c>
    </row>
    <row r="560" spans="1:6">
      <c r="A560" s="1">
        <v>36105</v>
      </c>
      <c r="B560" s="4">
        <v>36105</v>
      </c>
      <c r="C560" s="14">
        <f>VLOOKUP($B560,data!$A$6:$M$15000,12)</f>
        <v>2327000</v>
      </c>
      <c r="D560" s="11">
        <f t="shared" si="44"/>
        <v>11</v>
      </c>
      <c r="E560" s="14">
        <f t="shared" si="45"/>
        <v>2265571.4285714286</v>
      </c>
      <c r="F560" s="14">
        <f t="shared" si="46"/>
        <v>2339033.3333333335</v>
      </c>
    </row>
    <row r="561" spans="1:6">
      <c r="A561" s="1">
        <v>36106</v>
      </c>
      <c r="B561" s="4">
        <v>36106</v>
      </c>
      <c r="C561" s="14">
        <f>VLOOKUP($B561,data!$A$6:$M$15000,12)</f>
        <v>2157000</v>
      </c>
      <c r="D561" s="11">
        <f t="shared" si="44"/>
        <v>11</v>
      </c>
      <c r="E561" s="14">
        <f t="shared" si="45"/>
        <v>2279285.7142857141</v>
      </c>
      <c r="F561" s="14">
        <f t="shared" si="46"/>
        <v>2332100</v>
      </c>
    </row>
    <row r="562" spans="1:6">
      <c r="A562" s="1">
        <v>36107</v>
      </c>
      <c r="B562" s="4">
        <v>36107</v>
      </c>
      <c r="C562" s="14">
        <f>VLOOKUP($B562,data!$A$6:$M$15000,12)</f>
        <v>2386000</v>
      </c>
      <c r="D562" s="11">
        <f t="shared" si="44"/>
        <v>11</v>
      </c>
      <c r="E562" s="14">
        <f t="shared" si="45"/>
        <v>2316857.1428571427</v>
      </c>
      <c r="F562" s="14">
        <f t="shared" si="46"/>
        <v>2336666.6666666665</v>
      </c>
    </row>
    <row r="563" spans="1:6">
      <c r="A563" s="1">
        <v>36108</v>
      </c>
      <c r="B563" s="4">
        <v>36108</v>
      </c>
      <c r="C563" s="14">
        <f>VLOOKUP($B563,data!$A$6:$M$15000,12)</f>
        <v>2766000</v>
      </c>
      <c r="D563" s="11">
        <f t="shared" si="44"/>
        <v>11</v>
      </c>
      <c r="E563" s="14">
        <f t="shared" si="45"/>
        <v>2368285.7142857141</v>
      </c>
      <c r="F563" s="14">
        <f t="shared" si="46"/>
        <v>2364333.3333333335</v>
      </c>
    </row>
    <row r="564" spans="1:6">
      <c r="A564" s="1">
        <v>36109</v>
      </c>
      <c r="B564" s="4">
        <v>36109</v>
      </c>
      <c r="C564" s="14">
        <f>VLOOKUP($B564,data!$A$6:$M$15000,12)</f>
        <v>2661000</v>
      </c>
      <c r="D564" s="11">
        <f t="shared" si="44"/>
        <v>11</v>
      </c>
      <c r="E564" s="14">
        <f t="shared" si="45"/>
        <v>2423857.1428571427</v>
      </c>
      <c r="F564" s="14">
        <f t="shared" si="46"/>
        <v>2388400</v>
      </c>
    </row>
    <row r="565" spans="1:6">
      <c r="A565" s="1">
        <v>36110</v>
      </c>
      <c r="B565" s="4">
        <v>36110</v>
      </c>
      <c r="C565" s="14">
        <f>VLOOKUP($B565,data!$A$6:$M$15000,12)</f>
        <v>3042000</v>
      </c>
      <c r="D565" s="11">
        <f t="shared" si="44"/>
        <v>11</v>
      </c>
      <c r="E565" s="14">
        <f t="shared" si="45"/>
        <v>2520000</v>
      </c>
      <c r="F565" s="14">
        <f t="shared" si="46"/>
        <v>2414233.3333333335</v>
      </c>
    </row>
    <row r="566" spans="1:6">
      <c r="A566" s="1">
        <v>36111</v>
      </c>
      <c r="B566" s="4">
        <v>36111</v>
      </c>
      <c r="C566" s="14">
        <f>VLOOKUP($B566,data!$A$6:$M$15000,12)</f>
        <v>2782000</v>
      </c>
      <c r="D566" s="11">
        <f t="shared" si="44"/>
        <v>11</v>
      </c>
      <c r="E566" s="14">
        <f t="shared" si="45"/>
        <v>2588714.2857142859</v>
      </c>
      <c r="F566" s="14">
        <f t="shared" si="46"/>
        <v>2428600</v>
      </c>
    </row>
    <row r="567" spans="1:6">
      <c r="A567" s="1">
        <v>36112</v>
      </c>
      <c r="B567" s="4">
        <v>36112</v>
      </c>
      <c r="C567" s="14">
        <f>VLOOKUP($B567,data!$A$6:$M$15000,12)</f>
        <v>2550000</v>
      </c>
      <c r="D567" s="11">
        <f t="shared" si="44"/>
        <v>11</v>
      </c>
      <c r="E567" s="14">
        <f t="shared" si="45"/>
        <v>2620571.4285714286</v>
      </c>
      <c r="F567" s="14">
        <f t="shared" si="46"/>
        <v>2436100</v>
      </c>
    </row>
    <row r="568" spans="1:6">
      <c r="A568" s="1">
        <v>36113</v>
      </c>
      <c r="B568" s="4">
        <v>36113</v>
      </c>
      <c r="C568" s="14">
        <f>VLOOKUP($B568,data!$A$6:$M$15000,12)</f>
        <v>2328000</v>
      </c>
      <c r="D568" s="11">
        <f t="shared" si="44"/>
        <v>11</v>
      </c>
      <c r="E568" s="14">
        <f t="shared" si="45"/>
        <v>2645000</v>
      </c>
      <c r="F568" s="14">
        <f t="shared" si="46"/>
        <v>2359433.3333333335</v>
      </c>
    </row>
    <row r="569" spans="1:6">
      <c r="A569" s="1">
        <v>36114</v>
      </c>
      <c r="B569" s="4">
        <v>36114</v>
      </c>
      <c r="C569" s="14">
        <f>VLOOKUP($B569,data!$A$6:$M$15000,12)</f>
        <v>2365000</v>
      </c>
      <c r="D569" s="11">
        <f t="shared" si="44"/>
        <v>11</v>
      </c>
      <c r="E569" s="14">
        <f t="shared" si="45"/>
        <v>2642000</v>
      </c>
      <c r="F569" s="14">
        <f t="shared" si="46"/>
        <v>2364433.3333333335</v>
      </c>
    </row>
    <row r="570" spans="1:6">
      <c r="A570" s="1">
        <v>36115</v>
      </c>
      <c r="B570" s="4">
        <v>36115</v>
      </c>
      <c r="C570" s="14">
        <f>VLOOKUP($B570,data!$A$6:$M$15000,12)</f>
        <v>2623000</v>
      </c>
      <c r="D570" s="11">
        <f t="shared" si="44"/>
        <v>11</v>
      </c>
      <c r="E570" s="14">
        <f t="shared" si="45"/>
        <v>2621571.4285714286</v>
      </c>
      <c r="F570" s="14">
        <f t="shared" si="46"/>
        <v>2386533.3333333335</v>
      </c>
    </row>
    <row r="571" spans="1:6">
      <c r="A571" s="1">
        <v>36116</v>
      </c>
      <c r="B571" s="4">
        <v>36116</v>
      </c>
      <c r="C571" s="14">
        <f>VLOOKUP($B571,data!$A$6:$M$15000,12)</f>
        <v>2748000</v>
      </c>
      <c r="D571" s="11">
        <f t="shared" si="44"/>
        <v>11</v>
      </c>
      <c r="E571" s="14">
        <f t="shared" si="45"/>
        <v>2634000</v>
      </c>
      <c r="F571" s="14">
        <f t="shared" si="46"/>
        <v>2409900</v>
      </c>
    </row>
    <row r="572" spans="1:6">
      <c r="A572" s="1">
        <v>36117</v>
      </c>
      <c r="B572" s="4">
        <v>36117</v>
      </c>
      <c r="C572" s="14">
        <f>VLOOKUP($B572,data!$A$6:$M$15000,12)</f>
        <v>2806000</v>
      </c>
      <c r="D572" s="11">
        <f t="shared" si="44"/>
        <v>11</v>
      </c>
      <c r="E572" s="14">
        <f t="shared" si="45"/>
        <v>2600285.7142857141</v>
      </c>
      <c r="F572" s="14">
        <f t="shared" si="46"/>
        <v>2423000</v>
      </c>
    </row>
    <row r="573" spans="1:6">
      <c r="A573" s="1">
        <v>36118</v>
      </c>
      <c r="B573" s="4">
        <v>36118</v>
      </c>
      <c r="C573" s="14">
        <f>VLOOKUP($B573,data!$A$6:$M$15000,12)</f>
        <v>2657000</v>
      </c>
      <c r="D573" s="11">
        <f t="shared" si="44"/>
        <v>11</v>
      </c>
      <c r="E573" s="14">
        <f t="shared" si="45"/>
        <v>2582428.5714285714</v>
      </c>
      <c r="F573" s="14">
        <f t="shared" si="46"/>
        <v>2431233.3333333335</v>
      </c>
    </row>
    <row r="574" spans="1:6">
      <c r="A574" s="1">
        <v>36119</v>
      </c>
      <c r="B574" s="4">
        <v>36119</v>
      </c>
      <c r="C574" s="14">
        <f>VLOOKUP($B574,data!$A$6:$M$15000,12)</f>
        <v>2536000</v>
      </c>
      <c r="D574" s="11">
        <f t="shared" si="44"/>
        <v>11</v>
      </c>
      <c r="E574" s="14">
        <f t="shared" si="45"/>
        <v>2580428.5714285714</v>
      </c>
      <c r="F574" s="14">
        <f t="shared" si="46"/>
        <v>2433500</v>
      </c>
    </row>
    <row r="575" spans="1:6">
      <c r="A575" s="1">
        <v>36120</v>
      </c>
      <c r="B575" s="4">
        <v>36120</v>
      </c>
      <c r="C575" s="14">
        <f>VLOOKUP($B575,data!$A$6:$M$15000,12)</f>
        <v>2398000</v>
      </c>
      <c r="D575" s="11">
        <f t="shared" si="44"/>
        <v>11</v>
      </c>
      <c r="E575" s="14">
        <f t="shared" si="45"/>
        <v>2590428.5714285714</v>
      </c>
      <c r="F575" s="14">
        <f t="shared" si="46"/>
        <v>2433900</v>
      </c>
    </row>
    <row r="576" spans="1:6">
      <c r="A576" s="1">
        <v>36121</v>
      </c>
      <c r="B576" s="4">
        <v>36121</v>
      </c>
      <c r="C576" s="14">
        <f>VLOOKUP($B576,data!$A$6:$M$15000,12)</f>
        <v>2394000</v>
      </c>
      <c r="D576" s="11">
        <f t="shared" si="44"/>
        <v>11</v>
      </c>
      <c r="E576" s="14">
        <f t="shared" si="45"/>
        <v>2594571.4285714286</v>
      </c>
      <c r="F576" s="14">
        <f t="shared" si="46"/>
        <v>2437200</v>
      </c>
    </row>
    <row r="577" spans="1:6">
      <c r="A577" s="1">
        <v>36122</v>
      </c>
      <c r="B577" s="4">
        <v>36122</v>
      </c>
      <c r="C577" s="14">
        <f>VLOOKUP($B577,data!$A$6:$M$15000,12)</f>
        <v>2628000</v>
      </c>
      <c r="D577" s="11">
        <f t="shared" si="44"/>
        <v>11</v>
      </c>
      <c r="E577" s="14">
        <f t="shared" si="45"/>
        <v>2595285.7142857141</v>
      </c>
      <c r="F577" s="14">
        <f t="shared" si="46"/>
        <v>2453800</v>
      </c>
    </row>
    <row r="578" spans="1:6">
      <c r="A578" s="1">
        <v>36123</v>
      </c>
      <c r="B578" s="4">
        <v>36123</v>
      </c>
      <c r="C578" s="14">
        <f>VLOOKUP($B578,data!$A$6:$M$15000,12)</f>
        <v>2614000</v>
      </c>
      <c r="D578" s="11">
        <f t="shared" si="44"/>
        <v>11</v>
      </c>
      <c r="E578" s="14">
        <f t="shared" si="45"/>
        <v>2576142.8571428573</v>
      </c>
      <c r="F578" s="14">
        <f t="shared" si="46"/>
        <v>2472600</v>
      </c>
    </row>
    <row r="579" spans="1:6">
      <c r="A579" s="1">
        <v>36124</v>
      </c>
      <c r="B579" s="4">
        <v>36124</v>
      </c>
      <c r="C579" s="14">
        <f>VLOOKUP($B579,data!$A$6:$M$15000,12)</f>
        <v>2475000</v>
      </c>
      <c r="D579" s="11">
        <f t="shared" si="44"/>
        <v>11</v>
      </c>
      <c r="E579" s="14">
        <f t="shared" si="45"/>
        <v>2528857.1428571427</v>
      </c>
      <c r="F579" s="14">
        <f t="shared" si="46"/>
        <v>2474766.6666666665</v>
      </c>
    </row>
    <row r="580" spans="1:6">
      <c r="A580" s="1">
        <v>36125</v>
      </c>
      <c r="B580" s="4">
        <v>36125</v>
      </c>
      <c r="C580" s="14">
        <f>VLOOKUP($B580,data!$A$6:$M$15000,12)</f>
        <v>2274000</v>
      </c>
      <c r="D580" s="11">
        <f t="shared" si="44"/>
        <v>11</v>
      </c>
      <c r="E580" s="14">
        <f t="shared" si="45"/>
        <v>2474142.8571428573</v>
      </c>
      <c r="F580" s="14">
        <f t="shared" si="46"/>
        <v>2468666.6666666665</v>
      </c>
    </row>
    <row r="581" spans="1:6">
      <c r="A581" s="1">
        <v>36126</v>
      </c>
      <c r="B581" s="4">
        <v>36126</v>
      </c>
      <c r="C581" s="14">
        <f>VLOOKUP($B581,data!$A$6:$M$15000,12)</f>
        <v>2230000</v>
      </c>
      <c r="D581" s="11">
        <f t="shared" si="44"/>
        <v>11</v>
      </c>
      <c r="E581" s="14">
        <f t="shared" si="45"/>
        <v>2430428.5714285714</v>
      </c>
      <c r="F581" s="14">
        <f t="shared" si="46"/>
        <v>2464433.3333333335</v>
      </c>
    </row>
    <row r="582" spans="1:6">
      <c r="A582" s="1">
        <v>36127</v>
      </c>
      <c r="B582" s="4">
        <v>36127</v>
      </c>
      <c r="C582" s="14">
        <f>VLOOKUP($B582,data!$A$6:$M$15000,12)</f>
        <v>2450000</v>
      </c>
      <c r="D582" s="11">
        <f t="shared" si="44"/>
        <v>11</v>
      </c>
      <c r="E582" s="14">
        <f t="shared" si="45"/>
        <v>2437857.1428571427</v>
      </c>
      <c r="F582" s="14">
        <f t="shared" si="46"/>
        <v>2465600</v>
      </c>
    </row>
    <row r="583" spans="1:6">
      <c r="A583" s="1">
        <v>36128</v>
      </c>
      <c r="B583" s="4">
        <v>36128</v>
      </c>
      <c r="C583" s="14">
        <f>VLOOKUP($B583,data!$A$6:$M$15000,12)</f>
        <v>2595000</v>
      </c>
      <c r="D583" s="11">
        <f t="shared" ref="D583:D647" si="47">IF(B583&lt;&gt;"",MONTH(B583),0)</f>
        <v>11</v>
      </c>
      <c r="E583" s="14">
        <f t="shared" si="45"/>
        <v>2466571.4285714286</v>
      </c>
      <c r="F583" s="14">
        <f t="shared" si="46"/>
        <v>2477466.6666666665</v>
      </c>
    </row>
    <row r="584" spans="1:6">
      <c r="A584" s="1">
        <v>36129</v>
      </c>
      <c r="B584" s="4">
        <v>36129</v>
      </c>
      <c r="C584" s="14">
        <f>VLOOKUP($B584,data!$A$6:$M$15000,12)</f>
        <v>2779000</v>
      </c>
      <c r="D584" s="11">
        <f t="shared" si="47"/>
        <v>11</v>
      </c>
      <c r="E584" s="14">
        <f t="shared" si="45"/>
        <v>2488142.8571428573</v>
      </c>
      <c r="F584" s="14">
        <f t="shared" si="46"/>
        <v>2501400</v>
      </c>
    </row>
    <row r="585" spans="1:6">
      <c r="A585" s="1">
        <v>36130</v>
      </c>
      <c r="B585" s="4">
        <v>36130</v>
      </c>
      <c r="C585" s="14">
        <f>VLOOKUP($B585,data!$A$6:$M$15000,12)</f>
        <v>2932000</v>
      </c>
      <c r="D585" s="11">
        <f t="shared" si="47"/>
        <v>12</v>
      </c>
      <c r="E585" s="14">
        <f t="shared" si="45"/>
        <v>2533571.4285714286</v>
      </c>
      <c r="F585" s="14">
        <f t="shared" si="46"/>
        <v>2528366.6666666665</v>
      </c>
    </row>
    <row r="586" spans="1:6">
      <c r="A586" s="1">
        <v>36131</v>
      </c>
      <c r="B586" s="4">
        <v>36131</v>
      </c>
      <c r="C586" s="14">
        <f>VLOOKUP($B586,data!$A$6:$M$15000,12)</f>
        <v>2848000</v>
      </c>
      <c r="D586" s="11">
        <f t="shared" si="47"/>
        <v>12</v>
      </c>
      <c r="E586" s="14">
        <f t="shared" si="45"/>
        <v>2586857.1428571427</v>
      </c>
      <c r="F586" s="14">
        <f t="shared" si="46"/>
        <v>2543100</v>
      </c>
    </row>
    <row r="587" spans="1:6">
      <c r="A587" s="1">
        <v>36132</v>
      </c>
      <c r="B587" s="4">
        <v>36132</v>
      </c>
      <c r="C587" s="14">
        <f>VLOOKUP($B587,data!$A$6:$M$15000,12)</f>
        <v>2952000</v>
      </c>
      <c r="D587" s="11">
        <f t="shared" si="47"/>
        <v>12</v>
      </c>
      <c r="E587" s="14">
        <f t="shared" si="45"/>
        <v>2683714.2857142859</v>
      </c>
      <c r="F587" s="14">
        <f t="shared" si="46"/>
        <v>2565766.6666666665</v>
      </c>
    </row>
    <row r="588" spans="1:6">
      <c r="A588" s="1">
        <v>36133</v>
      </c>
      <c r="B588" s="4">
        <v>36133</v>
      </c>
      <c r="C588" s="14">
        <f>VLOOKUP($B588,data!$A$6:$M$15000,12)</f>
        <v>3122000</v>
      </c>
      <c r="D588" s="11">
        <f t="shared" si="47"/>
        <v>12</v>
      </c>
      <c r="E588" s="14">
        <f t="shared" ref="E588:E651" si="48">AVERAGE(C582:C588)</f>
        <v>2811142.8571428573</v>
      </c>
      <c r="F588" s="14">
        <f t="shared" si="46"/>
        <v>2590866.6666666665</v>
      </c>
    </row>
    <row r="589" spans="1:6">
      <c r="A589" s="1">
        <v>36134</v>
      </c>
      <c r="B589" s="4">
        <v>36134</v>
      </c>
      <c r="C589" s="14" t="str">
        <f>VLOOKUP($B589,data!$A$6:$M$15000,12)</f>
        <v>N/A</v>
      </c>
      <c r="D589" s="11">
        <f t="shared" si="47"/>
        <v>12</v>
      </c>
      <c r="E589" s="14">
        <f t="shared" si="48"/>
        <v>2871333.3333333335</v>
      </c>
      <c r="F589" s="14">
        <f t="shared" si="46"/>
        <v>2600862.0689655175</v>
      </c>
    </row>
    <row r="590" spans="1:6">
      <c r="A590" s="1">
        <v>36135</v>
      </c>
      <c r="B590" s="4">
        <v>36135</v>
      </c>
      <c r="C590" s="14">
        <f>VLOOKUP($B590,data!$A$6:$M$15000,12)</f>
        <v>3599000</v>
      </c>
      <c r="D590" s="11">
        <f t="shared" si="47"/>
        <v>12</v>
      </c>
      <c r="E590" s="14">
        <f t="shared" si="48"/>
        <v>3038666.6666666665</v>
      </c>
      <c r="F590" s="14">
        <f t="shared" si="46"/>
        <v>2644724.1379310344</v>
      </c>
    </row>
    <row r="591" spans="1:6">
      <c r="A591" s="1">
        <v>36136</v>
      </c>
      <c r="B591" s="4">
        <v>36136</v>
      </c>
      <c r="C591" s="14">
        <f>VLOOKUP($B591,data!$A$6:$M$15000,12)</f>
        <v>3903000</v>
      </c>
      <c r="D591" s="11">
        <f t="shared" si="47"/>
        <v>12</v>
      </c>
      <c r="E591" s="14">
        <f t="shared" si="48"/>
        <v>3226000</v>
      </c>
      <c r="F591" s="14">
        <f t="shared" si="46"/>
        <v>2704931.0344827585</v>
      </c>
    </row>
    <row r="592" spans="1:6">
      <c r="A592" s="1">
        <v>36137</v>
      </c>
      <c r="B592" s="4">
        <v>36137</v>
      </c>
      <c r="C592" s="14">
        <f>VLOOKUP($B592,data!$A$6:$M$15000,12)</f>
        <v>3524000</v>
      </c>
      <c r="D592" s="11">
        <f t="shared" si="47"/>
        <v>12</v>
      </c>
      <c r="E592" s="14">
        <f t="shared" si="48"/>
        <v>3324666.6666666665</v>
      </c>
      <c r="F592" s="14">
        <f t="shared" si="46"/>
        <v>2744172.4137931033</v>
      </c>
    </row>
    <row r="593" spans="1:6">
      <c r="A593" s="1">
        <v>36138</v>
      </c>
      <c r="B593" s="4">
        <v>36138</v>
      </c>
      <c r="C593" s="14">
        <f>VLOOKUP($B593,data!$A$6:$M$15000,12)</f>
        <v>3482000</v>
      </c>
      <c r="D593" s="11">
        <f t="shared" si="47"/>
        <v>12</v>
      </c>
      <c r="E593" s="14">
        <f t="shared" si="48"/>
        <v>3430333.3333333335</v>
      </c>
      <c r="F593" s="14">
        <f t="shared" si="46"/>
        <v>2768862.0689655175</v>
      </c>
    </row>
    <row r="594" spans="1:6">
      <c r="A594" s="1">
        <v>36139</v>
      </c>
      <c r="B594" s="4">
        <v>36139</v>
      </c>
      <c r="C594" s="14">
        <f>VLOOKUP($B594,data!$A$6:$M$15000,12)</f>
        <v>3382000</v>
      </c>
      <c r="D594" s="11">
        <f t="shared" si="47"/>
        <v>12</v>
      </c>
      <c r="E594" s="14">
        <f t="shared" si="48"/>
        <v>3502000</v>
      </c>
      <c r="F594" s="14">
        <f t="shared" si="46"/>
        <v>2793724.1379310344</v>
      </c>
    </row>
    <row r="595" spans="1:6">
      <c r="A595" s="1">
        <v>36140</v>
      </c>
      <c r="B595" s="4">
        <v>36140</v>
      </c>
      <c r="C595" s="14">
        <f>VLOOKUP($B595,data!$A$6:$M$15000,12)</f>
        <v>3192000</v>
      </c>
      <c r="D595" s="11">
        <f t="shared" si="47"/>
        <v>12</v>
      </c>
      <c r="E595" s="14">
        <f t="shared" si="48"/>
        <v>3513666.6666666665</v>
      </c>
      <c r="F595" s="14">
        <f t="shared" si="46"/>
        <v>2798896.5517241377</v>
      </c>
    </row>
    <row r="596" spans="1:6">
      <c r="A596" s="1">
        <v>36141</v>
      </c>
      <c r="B596" s="4">
        <v>36141</v>
      </c>
      <c r="C596" s="14">
        <f>VLOOKUP($B596,data!$A$6:$M$15000,12)</f>
        <v>2646000</v>
      </c>
      <c r="D596" s="11">
        <f t="shared" si="47"/>
        <v>12</v>
      </c>
      <c r="E596" s="14">
        <f t="shared" si="48"/>
        <v>3389714.2857142859</v>
      </c>
      <c r="F596" s="14">
        <f t="shared" si="46"/>
        <v>2794206.8965517241</v>
      </c>
    </row>
    <row r="597" spans="1:6">
      <c r="A597" s="1">
        <v>36142</v>
      </c>
      <c r="B597" s="4">
        <v>36142</v>
      </c>
      <c r="C597" s="14">
        <f>VLOOKUP($B597,data!$A$6:$M$15000,12)</f>
        <v>2503000</v>
      </c>
      <c r="D597" s="11">
        <f t="shared" si="47"/>
        <v>12</v>
      </c>
      <c r="E597" s="14">
        <f t="shared" si="48"/>
        <v>3233142.8571428573</v>
      </c>
      <c r="F597" s="14">
        <f t="shared" si="46"/>
        <v>2792586.2068965519</v>
      </c>
    </row>
    <row r="598" spans="1:6">
      <c r="A598" s="1">
        <v>36143</v>
      </c>
      <c r="B598" s="4">
        <v>36143</v>
      </c>
      <c r="C598" s="14">
        <f>VLOOKUP($B598,data!$A$6:$M$15000,12)</f>
        <v>3089000</v>
      </c>
      <c r="D598" s="11">
        <f t="shared" si="47"/>
        <v>12</v>
      </c>
      <c r="E598" s="14">
        <f t="shared" si="48"/>
        <v>3116857.1428571427</v>
      </c>
      <c r="F598" s="14">
        <f t="shared" si="46"/>
        <v>2818827.5862068967</v>
      </c>
    </row>
    <row r="599" spans="1:6">
      <c r="A599" s="1">
        <v>36144</v>
      </c>
      <c r="B599" s="4">
        <v>36144</v>
      </c>
      <c r="C599" s="14">
        <f>VLOOKUP($B599,data!$A$6:$M$15000,12)</f>
        <v>2613000</v>
      </c>
      <c r="D599" s="11">
        <f t="shared" si="47"/>
        <v>12</v>
      </c>
      <c r="E599" s="14">
        <f t="shared" si="48"/>
        <v>2986714.2857142859</v>
      </c>
      <c r="F599" s="14">
        <f t="shared" si="46"/>
        <v>2827379.3103448274</v>
      </c>
    </row>
    <row r="600" spans="1:6">
      <c r="A600" s="1">
        <v>36145</v>
      </c>
      <c r="B600" s="4">
        <v>36145</v>
      </c>
      <c r="C600" s="14">
        <f>VLOOKUP($B600,data!$A$6:$M$15000,12)</f>
        <v>2460000</v>
      </c>
      <c r="D600" s="11">
        <f t="shared" si="47"/>
        <v>12</v>
      </c>
      <c r="E600" s="14">
        <f t="shared" si="48"/>
        <v>2840714.2857142859</v>
      </c>
      <c r="F600" s="14">
        <f t="shared" si="46"/>
        <v>2821758.6206896552</v>
      </c>
    </row>
    <row r="601" spans="1:6">
      <c r="A601" s="1">
        <v>36146</v>
      </c>
      <c r="B601" s="4">
        <v>36146</v>
      </c>
      <c r="C601" s="14">
        <f>VLOOKUP($B601,data!$A$6:$M$15000,12)</f>
        <v>2568000</v>
      </c>
      <c r="D601" s="11">
        <f t="shared" si="47"/>
        <v>12</v>
      </c>
      <c r="E601" s="14">
        <f t="shared" si="48"/>
        <v>2724428.5714285714</v>
      </c>
      <c r="F601" s="14">
        <f t="shared" si="46"/>
        <v>2815551.7241379311</v>
      </c>
    </row>
    <row r="602" spans="1:6">
      <c r="A602" s="1">
        <v>36147</v>
      </c>
      <c r="B602" s="4">
        <v>36147</v>
      </c>
      <c r="C602" s="14">
        <f>VLOOKUP($B602,data!$A$6:$M$15000,12)</f>
        <v>2684000</v>
      </c>
      <c r="D602" s="11">
        <f t="shared" si="47"/>
        <v>12</v>
      </c>
      <c r="E602" s="14">
        <f t="shared" si="48"/>
        <v>2651857.1428571427</v>
      </c>
      <c r="F602" s="14">
        <f t="shared" si="46"/>
        <v>2811344.8275862071</v>
      </c>
    </row>
    <row r="603" spans="1:6">
      <c r="A603" s="1">
        <v>36148</v>
      </c>
      <c r="B603" s="4">
        <v>36148</v>
      </c>
      <c r="C603" s="14">
        <f>VLOOKUP($B603,data!$A$6:$M$15000,12)</f>
        <v>2733000</v>
      </c>
      <c r="D603" s="11">
        <f t="shared" si="47"/>
        <v>12</v>
      </c>
      <c r="E603" s="14">
        <f t="shared" si="48"/>
        <v>2664285.7142857141</v>
      </c>
      <c r="F603" s="14">
        <f t="shared" si="46"/>
        <v>2813965.5172413792</v>
      </c>
    </row>
    <row r="604" spans="1:6">
      <c r="A604" s="1">
        <v>36149</v>
      </c>
      <c r="B604" s="4">
        <v>36149</v>
      </c>
      <c r="C604" s="14">
        <f>VLOOKUP($B604,data!$A$6:$M$15000,12)</f>
        <v>3605000</v>
      </c>
      <c r="D604" s="11">
        <f t="shared" si="47"/>
        <v>12</v>
      </c>
      <c r="E604" s="14">
        <f t="shared" si="48"/>
        <v>2821714.2857142859</v>
      </c>
      <c r="F604" s="14">
        <f t="shared" si="46"/>
        <v>2850827.5862068967</v>
      </c>
    </row>
    <row r="605" spans="1:6">
      <c r="A605" s="1">
        <v>36150</v>
      </c>
      <c r="B605" s="4">
        <v>36150</v>
      </c>
      <c r="C605" s="14">
        <f>VLOOKUP($B605,data!$A$6:$M$15000,12)</f>
        <v>4629000</v>
      </c>
      <c r="D605" s="11">
        <f t="shared" si="47"/>
        <v>12</v>
      </c>
      <c r="E605" s="14">
        <f t="shared" si="48"/>
        <v>3041714.2857142859</v>
      </c>
      <c r="F605" s="14">
        <f t="shared" si="46"/>
        <v>2927758.6206896552</v>
      </c>
    </row>
    <row r="606" spans="1:6">
      <c r="A606" s="1">
        <v>36151</v>
      </c>
      <c r="B606" s="4">
        <v>36151</v>
      </c>
      <c r="C606" s="14">
        <f>VLOOKUP($B606,data!$A$6:$M$15000,12)</f>
        <v>4648000</v>
      </c>
      <c r="D606" s="11">
        <f t="shared" si="47"/>
        <v>12</v>
      </c>
      <c r="E606" s="14">
        <f t="shared" si="48"/>
        <v>3332428.5714285714</v>
      </c>
      <c r="F606" s="14">
        <f t="shared" si="46"/>
        <v>3005482.7586206896</v>
      </c>
    </row>
    <row r="607" spans="1:6">
      <c r="A607" s="1">
        <v>36152</v>
      </c>
      <c r="B607" s="4">
        <v>36152</v>
      </c>
      <c r="C607" s="14">
        <f>VLOOKUP($B607,data!$A$6:$M$15000,12)</f>
        <v>4351000</v>
      </c>
      <c r="D607" s="11">
        <f t="shared" si="47"/>
        <v>12</v>
      </c>
      <c r="E607" s="14">
        <f t="shared" si="48"/>
        <v>3602571.4285714286</v>
      </c>
      <c r="F607" s="14">
        <f t="shared" si="46"/>
        <v>3064896.5517241377</v>
      </c>
    </row>
    <row r="608" spans="1:6">
      <c r="A608" s="1">
        <v>36153</v>
      </c>
      <c r="B608" s="4">
        <v>36153</v>
      </c>
      <c r="C608" s="14">
        <f>VLOOKUP($B608,data!$A$6:$M$15000,12)</f>
        <v>3505000</v>
      </c>
      <c r="D608" s="11">
        <f t="shared" si="47"/>
        <v>12</v>
      </c>
      <c r="E608" s="14">
        <f t="shared" si="48"/>
        <v>3736428.5714285714</v>
      </c>
      <c r="F608" s="14">
        <f t="shared" si="46"/>
        <v>3095620.6896551726</v>
      </c>
    </row>
    <row r="609" spans="1:6">
      <c r="A609" s="1">
        <v>36154</v>
      </c>
      <c r="B609" s="4">
        <v>36154</v>
      </c>
      <c r="C609" s="14">
        <f>VLOOKUP($B609,data!$A$6:$M$15000,12)</f>
        <v>2697000</v>
      </c>
      <c r="D609" s="11">
        <f t="shared" si="47"/>
        <v>12</v>
      </c>
      <c r="E609" s="14">
        <f t="shared" si="48"/>
        <v>3738285.7142857141</v>
      </c>
      <c r="F609" s="14">
        <f t="shared" si="46"/>
        <v>3103275.8620689656</v>
      </c>
    </row>
    <row r="610" spans="1:6">
      <c r="A610" s="1">
        <v>36155</v>
      </c>
      <c r="B610" s="4">
        <v>36155</v>
      </c>
      <c r="C610" s="14">
        <f>VLOOKUP($B610,data!$A$6:$M$15000,12)</f>
        <v>2737000</v>
      </c>
      <c r="D610" s="11">
        <f t="shared" si="47"/>
        <v>12</v>
      </c>
      <c r="E610" s="14">
        <f t="shared" si="48"/>
        <v>3738857.1428571427</v>
      </c>
      <c r="F610" s="14">
        <f t="shared" si="46"/>
        <v>3119241.3793103448</v>
      </c>
    </row>
    <row r="611" spans="1:6">
      <c r="A611" s="1">
        <v>36156</v>
      </c>
      <c r="B611" s="4">
        <v>36156</v>
      </c>
      <c r="C611" s="14">
        <f>VLOOKUP($B611,data!$A$6:$M$15000,12)</f>
        <v>2702000</v>
      </c>
      <c r="D611" s="11">
        <f t="shared" si="47"/>
        <v>12</v>
      </c>
      <c r="E611" s="14">
        <f t="shared" si="48"/>
        <v>3609857.1428571427</v>
      </c>
      <c r="F611" s="14">
        <f t="shared" ref="F611:F674" si="49">AVERAGE(C582:C611)</f>
        <v>3135517.2413793104</v>
      </c>
    </row>
    <row r="612" spans="1:6">
      <c r="A612" s="1">
        <v>36157</v>
      </c>
      <c r="B612" s="4">
        <v>36157</v>
      </c>
      <c r="C612" s="14">
        <f>VLOOKUP($B612,data!$A$6:$M$15000,12)</f>
        <v>2859000</v>
      </c>
      <c r="D612" s="11">
        <f t="shared" si="47"/>
        <v>12</v>
      </c>
      <c r="E612" s="14">
        <f t="shared" si="48"/>
        <v>3357000</v>
      </c>
      <c r="F612" s="14">
        <f t="shared" si="49"/>
        <v>3149620.6896551726</v>
      </c>
    </row>
    <row r="613" spans="1:6">
      <c r="A613" s="1">
        <v>36158</v>
      </c>
      <c r="B613" s="4">
        <v>36158</v>
      </c>
      <c r="C613" s="14">
        <f>VLOOKUP($B613,data!$A$6:$M$15000,12)</f>
        <v>2733000</v>
      </c>
      <c r="D613" s="11">
        <f t="shared" si="47"/>
        <v>12</v>
      </c>
      <c r="E613" s="14">
        <f t="shared" si="48"/>
        <v>3083428.5714285714</v>
      </c>
      <c r="F613" s="14">
        <f t="shared" si="49"/>
        <v>3154379.3103448274</v>
      </c>
    </row>
    <row r="614" spans="1:6">
      <c r="A614" s="1">
        <v>36159</v>
      </c>
      <c r="B614" s="4">
        <v>36159</v>
      </c>
      <c r="C614" s="14">
        <f>VLOOKUP($B614,data!$A$6:$M$15000,12)</f>
        <v>2643000</v>
      </c>
      <c r="D614" s="11">
        <f t="shared" si="47"/>
        <v>12</v>
      </c>
      <c r="E614" s="14">
        <f t="shared" si="48"/>
        <v>2839428.5714285714</v>
      </c>
      <c r="F614" s="14">
        <f t="shared" si="49"/>
        <v>3149689.6551724137</v>
      </c>
    </row>
    <row r="615" spans="1:6">
      <c r="A615" s="1">
        <v>36160</v>
      </c>
      <c r="B615" s="4">
        <v>36160</v>
      </c>
      <c r="C615" s="14">
        <f>VLOOKUP($B615,data!$A$6:$M$15000,12)</f>
        <v>2792000</v>
      </c>
      <c r="D615" s="11">
        <f t="shared" si="47"/>
        <v>12</v>
      </c>
      <c r="E615" s="14">
        <f t="shared" si="48"/>
        <v>2737571.4285714286</v>
      </c>
      <c r="F615" s="14">
        <f t="shared" si="49"/>
        <v>3144862.0689655175</v>
      </c>
    </row>
    <row r="616" spans="1:6">
      <c r="A616" s="7" t="s">
        <v>1</v>
      </c>
      <c r="B616" s="8" t="s">
        <v>2</v>
      </c>
      <c r="C616" s="51" t="s">
        <v>27</v>
      </c>
      <c r="D616" s="51" t="s">
        <v>14</v>
      </c>
      <c r="E616" s="14">
        <f t="shared" si="48"/>
        <v>2744333.3333333335</v>
      </c>
      <c r="F616" s="14">
        <f t="shared" si="49"/>
        <v>3155464.2857142859</v>
      </c>
    </row>
    <row r="617" spans="1:6">
      <c r="A617" s="1">
        <v>36161</v>
      </c>
      <c r="B617" s="4">
        <v>36161</v>
      </c>
      <c r="C617" s="14">
        <f>VLOOKUP($B617,data!$A$6:$M$15000,12)</f>
        <v>2578000</v>
      </c>
      <c r="D617" s="11">
        <f t="shared" si="47"/>
        <v>1</v>
      </c>
      <c r="E617" s="14">
        <f t="shared" si="48"/>
        <v>2717833.3333333335</v>
      </c>
      <c r="F617" s="14">
        <f t="shared" si="49"/>
        <v>3142107.1428571427</v>
      </c>
    </row>
    <row r="618" spans="1:6">
      <c r="A618" s="1">
        <v>36162</v>
      </c>
      <c r="B618" s="4">
        <v>36162</v>
      </c>
      <c r="C618" s="14">
        <f>VLOOKUP($B618,data!$A$6:$M$15000,12)</f>
        <v>2620000</v>
      </c>
      <c r="D618" s="11">
        <f t="shared" si="47"/>
        <v>1</v>
      </c>
      <c r="E618" s="14">
        <f t="shared" si="48"/>
        <v>2704166.6666666665</v>
      </c>
      <c r="F618" s="14">
        <f t="shared" si="49"/>
        <v>3124178.5714285714</v>
      </c>
    </row>
    <row r="619" spans="1:6">
      <c r="A619" s="1">
        <v>36163</v>
      </c>
      <c r="B619" s="4">
        <v>36163</v>
      </c>
      <c r="C619" s="14">
        <f>VLOOKUP($B619,data!$A$6:$M$15000,12)</f>
        <v>2637000</v>
      </c>
      <c r="D619" s="11">
        <f t="shared" si="47"/>
        <v>1</v>
      </c>
      <c r="E619" s="14">
        <f t="shared" si="48"/>
        <v>2667166.6666666665</v>
      </c>
      <c r="F619" s="14">
        <f t="shared" si="49"/>
        <v>3107379.3103448274</v>
      </c>
    </row>
    <row r="620" spans="1:6">
      <c r="A620" s="1">
        <v>36164</v>
      </c>
      <c r="B620" s="4">
        <v>36164</v>
      </c>
      <c r="C620" s="14">
        <f>VLOOKUP($B620,data!$A$6:$M$15000,12)</f>
        <v>3068000</v>
      </c>
      <c r="D620" s="11">
        <f t="shared" si="47"/>
        <v>1</v>
      </c>
      <c r="E620" s="14">
        <f t="shared" si="48"/>
        <v>2723000</v>
      </c>
      <c r="F620" s="14">
        <f t="shared" si="49"/>
        <v>3089068.9655172415</v>
      </c>
    </row>
    <row r="621" spans="1:6">
      <c r="A621" s="1">
        <v>36165</v>
      </c>
      <c r="B621" s="4">
        <v>36165</v>
      </c>
      <c r="C621" s="14">
        <f>VLOOKUP($B621,data!$A$6:$M$15000,12)</f>
        <v>3021000</v>
      </c>
      <c r="D621" s="11">
        <f t="shared" si="47"/>
        <v>1</v>
      </c>
      <c r="E621" s="14">
        <f t="shared" si="48"/>
        <v>2786000</v>
      </c>
      <c r="F621" s="14">
        <f t="shared" si="49"/>
        <v>3058655.1724137929</v>
      </c>
    </row>
    <row r="622" spans="1:6">
      <c r="A622" s="1">
        <v>36166</v>
      </c>
      <c r="B622" s="4">
        <v>36166</v>
      </c>
      <c r="C622" s="14">
        <f>VLOOKUP($B622,data!$A$6:$M$15000,12)</f>
        <v>2959000</v>
      </c>
      <c r="D622" s="11">
        <f t="shared" si="47"/>
        <v>1</v>
      </c>
      <c r="E622" s="14">
        <f t="shared" si="48"/>
        <v>2813833.3333333335</v>
      </c>
      <c r="F622" s="14">
        <f t="shared" si="49"/>
        <v>3039172.4137931033</v>
      </c>
    </row>
    <row r="623" spans="1:6">
      <c r="A623" s="1">
        <v>36167</v>
      </c>
      <c r="B623" s="4">
        <v>36167</v>
      </c>
      <c r="C623" s="14">
        <f>VLOOKUP($B623,data!$A$6:$M$15000,12)</f>
        <v>3196000</v>
      </c>
      <c r="D623" s="11">
        <f t="shared" si="47"/>
        <v>1</v>
      </c>
      <c r="E623" s="14">
        <f t="shared" si="48"/>
        <v>2868428.5714285714</v>
      </c>
      <c r="F623" s="14">
        <f t="shared" si="49"/>
        <v>3029310.3448275863</v>
      </c>
    </row>
    <row r="624" spans="1:6">
      <c r="A624" s="1">
        <v>36168</v>
      </c>
      <c r="B624" s="4">
        <v>36168</v>
      </c>
      <c r="C624" s="14">
        <f>VLOOKUP($B624,data!$A$6:$M$15000,12)</f>
        <v>2952000</v>
      </c>
      <c r="D624" s="11">
        <f t="shared" si="47"/>
        <v>1</v>
      </c>
      <c r="E624" s="14">
        <f t="shared" si="48"/>
        <v>2921857.1428571427</v>
      </c>
      <c r="F624" s="14">
        <f t="shared" si="49"/>
        <v>3014482.7586206896</v>
      </c>
    </row>
    <row r="625" spans="1:6">
      <c r="A625" s="1">
        <v>36169</v>
      </c>
      <c r="B625" s="4">
        <v>36169</v>
      </c>
      <c r="C625" s="14">
        <f>VLOOKUP($B625,data!$A$6:$M$15000,12)</f>
        <v>2649000</v>
      </c>
      <c r="D625" s="11">
        <f t="shared" si="47"/>
        <v>1</v>
      </c>
      <c r="E625" s="14">
        <f t="shared" si="48"/>
        <v>2926000</v>
      </c>
      <c r="F625" s="14">
        <f t="shared" si="49"/>
        <v>2995758.6206896552</v>
      </c>
    </row>
    <row r="626" spans="1:6">
      <c r="A626" s="1">
        <v>36170</v>
      </c>
      <c r="B626" s="4">
        <v>36170</v>
      </c>
      <c r="C626" s="14">
        <f>VLOOKUP($B626,data!$A$6:$M$15000,12)</f>
        <v>2661000</v>
      </c>
      <c r="D626" s="11">
        <f t="shared" si="47"/>
        <v>1</v>
      </c>
      <c r="E626" s="14">
        <f t="shared" si="48"/>
        <v>2929428.5714285714</v>
      </c>
      <c r="F626" s="14">
        <f t="shared" si="49"/>
        <v>2996275.8620689656</v>
      </c>
    </row>
    <row r="627" spans="1:6">
      <c r="A627" s="1">
        <v>36171</v>
      </c>
      <c r="B627" s="4">
        <v>36171</v>
      </c>
      <c r="C627" s="14">
        <f>VLOOKUP($B627,data!$A$6:$M$15000,12)</f>
        <v>2896000</v>
      </c>
      <c r="D627" s="11">
        <f t="shared" si="47"/>
        <v>1</v>
      </c>
      <c r="E627" s="14">
        <f t="shared" si="48"/>
        <v>2904857.1428571427</v>
      </c>
      <c r="F627" s="14">
        <f t="shared" si="49"/>
        <v>3009827.5862068967</v>
      </c>
    </row>
    <row r="628" spans="1:6">
      <c r="A628" s="1">
        <v>36172</v>
      </c>
      <c r="B628" s="4">
        <v>36172</v>
      </c>
      <c r="C628" s="14">
        <f>VLOOKUP($B628,data!$A$6:$M$15000,12)</f>
        <v>3156000</v>
      </c>
      <c r="D628" s="11">
        <f t="shared" si="47"/>
        <v>1</v>
      </c>
      <c r="E628" s="14">
        <f t="shared" si="48"/>
        <v>2924142.8571428573</v>
      </c>
      <c r="F628" s="14">
        <f t="shared" si="49"/>
        <v>3012137.9310344825</v>
      </c>
    </row>
    <row r="629" spans="1:6">
      <c r="A629" s="1">
        <v>36173</v>
      </c>
      <c r="B629" s="4">
        <v>36173</v>
      </c>
      <c r="C629" s="14">
        <f>VLOOKUP($B629,data!$A$6:$M$15000,12)</f>
        <v>3186000</v>
      </c>
      <c r="D629" s="11">
        <f t="shared" si="47"/>
        <v>1</v>
      </c>
      <c r="E629" s="14">
        <f t="shared" si="48"/>
        <v>2956571.4285714286</v>
      </c>
      <c r="F629" s="14">
        <f t="shared" si="49"/>
        <v>3031896.5517241377</v>
      </c>
    </row>
    <row r="630" spans="1:6">
      <c r="A630" s="1">
        <v>36174</v>
      </c>
      <c r="B630" s="4">
        <v>36174</v>
      </c>
      <c r="C630" s="14">
        <f>VLOOKUP($B630,data!$A$6:$M$15000,12)</f>
        <v>2768000</v>
      </c>
      <c r="D630" s="11">
        <f t="shared" si="47"/>
        <v>1</v>
      </c>
      <c r="E630" s="14">
        <f t="shared" si="48"/>
        <v>2895428.5714285714</v>
      </c>
      <c r="F630" s="14">
        <f t="shared" si="49"/>
        <v>3042517.2413793104</v>
      </c>
    </row>
    <row r="631" spans="1:6">
      <c r="A631" s="1">
        <v>36175</v>
      </c>
      <c r="B631" s="4">
        <v>36175</v>
      </c>
      <c r="C631" s="14">
        <f>VLOOKUP($B631,data!$A$6:$M$15000,12)</f>
        <v>2598000</v>
      </c>
      <c r="D631" s="11">
        <f t="shared" si="47"/>
        <v>1</v>
      </c>
      <c r="E631" s="14">
        <f t="shared" si="48"/>
        <v>2844857.1428571427</v>
      </c>
      <c r="F631" s="14">
        <f t="shared" si="49"/>
        <v>3043551.7241379311</v>
      </c>
    </row>
    <row r="632" spans="1:6">
      <c r="A632" s="1">
        <v>36176</v>
      </c>
      <c r="B632" s="4">
        <v>36176</v>
      </c>
      <c r="C632" s="14">
        <f>VLOOKUP($B632,data!$A$6:$M$15000,12)</f>
        <v>2384000</v>
      </c>
      <c r="D632" s="11">
        <f t="shared" si="47"/>
        <v>1</v>
      </c>
      <c r="E632" s="14">
        <f t="shared" si="48"/>
        <v>2807000</v>
      </c>
      <c r="F632" s="14">
        <f t="shared" si="49"/>
        <v>3033206.8965517241</v>
      </c>
    </row>
    <row r="633" spans="1:6">
      <c r="A633" s="1">
        <v>36177</v>
      </c>
      <c r="B633" s="4">
        <v>36177</v>
      </c>
      <c r="C633" s="14">
        <f>VLOOKUP($B633,data!$A$6:$M$15000,12)</f>
        <v>2389000</v>
      </c>
      <c r="D633" s="11">
        <f t="shared" si="47"/>
        <v>1</v>
      </c>
      <c r="E633" s="14">
        <f t="shared" si="48"/>
        <v>2768142.8571428573</v>
      </c>
      <c r="F633" s="14">
        <f t="shared" si="49"/>
        <v>3021344.8275862071</v>
      </c>
    </row>
    <row r="634" spans="1:6">
      <c r="A634" s="1">
        <v>36178</v>
      </c>
      <c r="B634" s="4">
        <v>36178</v>
      </c>
      <c r="C634" s="14">
        <f>VLOOKUP($B634,data!$A$6:$M$15000,12)</f>
        <v>2963000</v>
      </c>
      <c r="D634" s="11">
        <f t="shared" si="47"/>
        <v>1</v>
      </c>
      <c r="E634" s="14">
        <f t="shared" si="48"/>
        <v>2777714.2857142859</v>
      </c>
      <c r="F634" s="14">
        <f t="shared" si="49"/>
        <v>2999206.8965517241</v>
      </c>
    </row>
    <row r="635" spans="1:6">
      <c r="A635" s="1">
        <v>36179</v>
      </c>
      <c r="B635" s="4">
        <v>36179</v>
      </c>
      <c r="C635" s="14">
        <f>VLOOKUP($B635,data!$A$6:$M$15000,12)</f>
        <v>2852000</v>
      </c>
      <c r="D635" s="11">
        <f t="shared" si="47"/>
        <v>1</v>
      </c>
      <c r="E635" s="14">
        <f t="shared" si="48"/>
        <v>2734285.7142857141</v>
      </c>
      <c r="F635" s="14">
        <f t="shared" si="49"/>
        <v>2937931.0344827585</v>
      </c>
    </row>
    <row r="636" spans="1:6">
      <c r="A636" s="1">
        <v>36180</v>
      </c>
      <c r="B636" s="4">
        <v>36180</v>
      </c>
      <c r="C636" s="14">
        <f>VLOOKUP($B636,data!$A$6:$M$15000,12)</f>
        <v>2814000</v>
      </c>
      <c r="D636" s="11">
        <f t="shared" si="47"/>
        <v>1</v>
      </c>
      <c r="E636" s="14">
        <f t="shared" si="48"/>
        <v>2681142.8571428573</v>
      </c>
      <c r="F636" s="14">
        <f t="shared" si="49"/>
        <v>2874689.6551724137</v>
      </c>
    </row>
    <row r="637" spans="1:6">
      <c r="A637" s="1">
        <v>36181</v>
      </c>
      <c r="B637" s="4">
        <v>36181</v>
      </c>
      <c r="C637" s="14">
        <f>VLOOKUP($B637,data!$A$6:$M$15000,12)</f>
        <v>3964000</v>
      </c>
      <c r="D637" s="11">
        <f t="shared" si="47"/>
        <v>1</v>
      </c>
      <c r="E637" s="14">
        <f t="shared" si="48"/>
        <v>2852000</v>
      </c>
      <c r="F637" s="14">
        <f t="shared" si="49"/>
        <v>2861344.8275862071</v>
      </c>
    </row>
    <row r="638" spans="1:6">
      <c r="A638" s="1">
        <v>36182</v>
      </c>
      <c r="B638" s="4">
        <v>36182</v>
      </c>
      <c r="C638" s="14">
        <f>VLOOKUP($B638,data!$A$6:$M$15000,12)</f>
        <v>2812000</v>
      </c>
      <c r="D638" s="11">
        <f t="shared" si="47"/>
        <v>1</v>
      </c>
      <c r="E638" s="14">
        <f t="shared" si="48"/>
        <v>2882571.4285714286</v>
      </c>
      <c r="F638" s="14">
        <f t="shared" si="49"/>
        <v>2837448.2758620689</v>
      </c>
    </row>
    <row r="639" spans="1:6">
      <c r="A639" s="1">
        <v>36183</v>
      </c>
      <c r="B639" s="4">
        <v>36183</v>
      </c>
      <c r="C639" s="14">
        <f>VLOOKUP($B639,data!$A$6:$M$15000,12)</f>
        <v>2587000</v>
      </c>
      <c r="D639" s="11">
        <f t="shared" si="47"/>
        <v>1</v>
      </c>
      <c r="E639" s="14">
        <f t="shared" si="48"/>
        <v>2911571.4285714286</v>
      </c>
      <c r="F639" s="14">
        <f t="shared" si="49"/>
        <v>2833655.1724137929</v>
      </c>
    </row>
    <row r="640" spans="1:6">
      <c r="A640" s="1">
        <v>36184</v>
      </c>
      <c r="B640" s="4">
        <v>36184</v>
      </c>
      <c r="C640" s="14">
        <f>VLOOKUP($B640,data!$A$6:$M$15000,12)</f>
        <v>2814000</v>
      </c>
      <c r="D640" s="11">
        <f t="shared" si="47"/>
        <v>1</v>
      </c>
      <c r="E640" s="14">
        <f t="shared" si="48"/>
        <v>2972285.7142857141</v>
      </c>
      <c r="F640" s="14">
        <f t="shared" si="49"/>
        <v>2836310.3448275863</v>
      </c>
    </row>
    <row r="641" spans="1:6">
      <c r="A641" s="1">
        <v>36185</v>
      </c>
      <c r="B641" s="4">
        <v>36185</v>
      </c>
      <c r="C641" s="14">
        <f>VLOOKUP($B641,data!$A$6:$M$15000,12)</f>
        <v>3714000</v>
      </c>
      <c r="D641" s="11">
        <f t="shared" si="47"/>
        <v>1</v>
      </c>
      <c r="E641" s="14">
        <f t="shared" si="48"/>
        <v>3079571.4285714286</v>
      </c>
      <c r="F641" s="14">
        <f t="shared" si="49"/>
        <v>2871206.8965517241</v>
      </c>
    </row>
    <row r="642" spans="1:6">
      <c r="A642" s="1">
        <v>36186</v>
      </c>
      <c r="B642" s="4">
        <v>36186</v>
      </c>
      <c r="C642" s="14">
        <f>VLOOKUP($B642,data!$A$6:$M$15000,12)</f>
        <v>3964000</v>
      </c>
      <c r="D642" s="11">
        <f t="shared" si="47"/>
        <v>1</v>
      </c>
      <c r="E642" s="14">
        <f t="shared" si="48"/>
        <v>3238428.5714285714</v>
      </c>
      <c r="F642" s="14">
        <f t="shared" si="49"/>
        <v>2909310.3448275863</v>
      </c>
    </row>
    <row r="643" spans="1:6">
      <c r="A643" s="1">
        <v>36187</v>
      </c>
      <c r="B643" s="4">
        <v>36187</v>
      </c>
      <c r="C643" s="14">
        <f>VLOOKUP($B643,data!$A$6:$M$15000,12)</f>
        <v>3689000</v>
      </c>
      <c r="D643" s="11">
        <f t="shared" si="47"/>
        <v>1</v>
      </c>
      <c r="E643" s="14">
        <f t="shared" si="48"/>
        <v>3363428.5714285714</v>
      </c>
      <c r="F643" s="14">
        <f t="shared" si="49"/>
        <v>2942275.8620689656</v>
      </c>
    </row>
    <row r="644" spans="1:6">
      <c r="A644" s="1">
        <v>36188</v>
      </c>
      <c r="B644" s="4">
        <v>36188</v>
      </c>
      <c r="C644" s="14">
        <f>VLOOKUP($B644,data!$A$6:$M$15000,12)</f>
        <v>3553000</v>
      </c>
      <c r="D644" s="11">
        <f t="shared" si="47"/>
        <v>1</v>
      </c>
      <c r="E644" s="14">
        <f t="shared" si="48"/>
        <v>3304714.2857142859</v>
      </c>
      <c r="F644" s="14">
        <f t="shared" si="49"/>
        <v>2973655.1724137929</v>
      </c>
    </row>
    <row r="645" spans="1:6">
      <c r="A645" s="1">
        <v>36189</v>
      </c>
      <c r="B645" s="4">
        <v>36189</v>
      </c>
      <c r="C645" s="14">
        <f>VLOOKUP($B645,data!$A$6:$M$15000,12)</f>
        <v>3194000</v>
      </c>
      <c r="D645" s="11">
        <f t="shared" si="47"/>
        <v>1</v>
      </c>
      <c r="E645" s="14">
        <f t="shared" si="48"/>
        <v>3359285.7142857141</v>
      </c>
      <c r="F645" s="14">
        <f t="shared" si="49"/>
        <v>2987517.2413793104</v>
      </c>
    </row>
    <row r="646" spans="1:6">
      <c r="A646" s="1">
        <v>36190</v>
      </c>
      <c r="B646" s="4">
        <v>36190</v>
      </c>
      <c r="C646" s="14">
        <f>VLOOKUP($B646,data!$A$6:$M$15000,12)</f>
        <v>2830000</v>
      </c>
      <c r="D646" s="11">
        <f t="shared" si="47"/>
        <v>1</v>
      </c>
      <c r="E646" s="14">
        <f t="shared" si="48"/>
        <v>3394000</v>
      </c>
      <c r="F646" s="14">
        <f t="shared" si="49"/>
        <v>2982266.6666666665</v>
      </c>
    </row>
    <row r="647" spans="1:6">
      <c r="A647" s="1">
        <v>36191</v>
      </c>
      <c r="B647" s="4">
        <v>36191</v>
      </c>
      <c r="C647" s="14">
        <f>VLOOKUP($B647,data!$A$6:$M$15000,12)</f>
        <v>3141000</v>
      </c>
      <c r="D647" s="11">
        <f t="shared" si="47"/>
        <v>1</v>
      </c>
      <c r="E647" s="14">
        <f t="shared" si="48"/>
        <v>3440714.2857142859</v>
      </c>
      <c r="F647" s="14">
        <f t="shared" si="49"/>
        <v>3001033.3333333335</v>
      </c>
    </row>
    <row r="648" spans="1:6">
      <c r="A648" s="1">
        <v>36192</v>
      </c>
      <c r="B648" s="4">
        <v>36192</v>
      </c>
      <c r="C648" s="14">
        <f>VLOOKUP($B648,data!$A$6:$M$15000,12)</f>
        <v>3343000</v>
      </c>
      <c r="D648" s="11">
        <f t="shared" ref="D648:D711" si="50">IF(B648&lt;&gt;"",MONTH(B648),0)</f>
        <v>2</v>
      </c>
      <c r="E648" s="14">
        <f t="shared" si="48"/>
        <v>3387714.2857142859</v>
      </c>
      <c r="F648" s="14">
        <f t="shared" si="49"/>
        <v>3025133.3333333335</v>
      </c>
    </row>
    <row r="649" spans="1:6">
      <c r="A649" s="1">
        <v>36193</v>
      </c>
      <c r="B649" s="4">
        <v>36193</v>
      </c>
      <c r="C649" s="14">
        <f>VLOOKUP($B649,data!$A$6:$M$15000,12)</f>
        <v>3098000</v>
      </c>
      <c r="D649" s="11">
        <f t="shared" si="50"/>
        <v>2</v>
      </c>
      <c r="E649" s="14">
        <f t="shared" si="48"/>
        <v>3264000</v>
      </c>
      <c r="F649" s="14">
        <f t="shared" si="49"/>
        <v>3040500</v>
      </c>
    </row>
    <row r="650" spans="1:6">
      <c r="A650" s="1">
        <v>36194</v>
      </c>
      <c r="B650" s="4">
        <v>36194</v>
      </c>
      <c r="C650" s="14">
        <f>VLOOKUP($B650,data!$A$6:$M$15000,12)</f>
        <v>2946000</v>
      </c>
      <c r="D650" s="11">
        <f t="shared" si="50"/>
        <v>2</v>
      </c>
      <c r="E650" s="14">
        <f t="shared" si="48"/>
        <v>3157857.1428571427</v>
      </c>
      <c r="F650" s="14">
        <f t="shared" si="49"/>
        <v>3036433.3333333335</v>
      </c>
    </row>
    <row r="651" spans="1:6">
      <c r="A651" s="1">
        <v>36195</v>
      </c>
      <c r="B651" s="4">
        <v>36195</v>
      </c>
      <c r="C651" s="14">
        <f>VLOOKUP($B651,data!$A$6:$M$15000,12)</f>
        <v>3441000</v>
      </c>
      <c r="D651" s="11">
        <f t="shared" si="50"/>
        <v>2</v>
      </c>
      <c r="E651" s="14">
        <f t="shared" si="48"/>
        <v>3141857.1428571427</v>
      </c>
      <c r="F651" s="14">
        <f t="shared" si="49"/>
        <v>3050433.3333333335</v>
      </c>
    </row>
    <row r="652" spans="1:6">
      <c r="A652" s="1">
        <v>36196</v>
      </c>
      <c r="B652" s="4">
        <v>36196</v>
      </c>
      <c r="C652" s="14">
        <f>VLOOKUP($B652,data!$A$6:$M$15000,12)</f>
        <v>3230000</v>
      </c>
      <c r="D652" s="11">
        <f t="shared" si="50"/>
        <v>2</v>
      </c>
      <c r="E652" s="14">
        <f t="shared" ref="E652:E715" si="51">AVERAGE(C646:C652)</f>
        <v>3147000</v>
      </c>
      <c r="F652" s="14">
        <f t="shared" si="49"/>
        <v>3059466.6666666665</v>
      </c>
    </row>
    <row r="653" spans="1:6">
      <c r="A653" s="1">
        <v>36197</v>
      </c>
      <c r="B653" s="4">
        <v>36197</v>
      </c>
      <c r="C653" s="14">
        <f>VLOOKUP($B653,data!$A$6:$M$15000,12)</f>
        <v>2790000</v>
      </c>
      <c r="D653" s="11">
        <f t="shared" si="50"/>
        <v>2</v>
      </c>
      <c r="E653" s="14">
        <f t="shared" si="51"/>
        <v>3141285.7142857141</v>
      </c>
      <c r="F653" s="14">
        <f t="shared" si="49"/>
        <v>3045933.3333333335</v>
      </c>
    </row>
    <row r="654" spans="1:6">
      <c r="A654" s="1">
        <v>36198</v>
      </c>
      <c r="B654" s="4">
        <v>36198</v>
      </c>
      <c r="C654" s="14">
        <f>VLOOKUP($B654,data!$A$6:$M$15000,12)</f>
        <v>2729000</v>
      </c>
      <c r="D654" s="11">
        <f t="shared" si="50"/>
        <v>2</v>
      </c>
      <c r="E654" s="14">
        <f t="shared" si="51"/>
        <v>3082428.5714285714</v>
      </c>
      <c r="F654" s="14">
        <f t="shared" si="49"/>
        <v>3038500</v>
      </c>
    </row>
    <row r="655" spans="1:6">
      <c r="A655" s="1">
        <v>36199</v>
      </c>
      <c r="B655" s="4">
        <v>36199</v>
      </c>
      <c r="C655" s="14">
        <f>VLOOKUP($B655,data!$A$6:$M$15000,12)</f>
        <v>2805000</v>
      </c>
      <c r="D655" s="11">
        <f t="shared" si="50"/>
        <v>2</v>
      </c>
      <c r="E655" s="14">
        <f t="shared" si="51"/>
        <v>3005571.4285714286</v>
      </c>
      <c r="F655" s="14">
        <f t="shared" si="49"/>
        <v>3043700</v>
      </c>
    </row>
    <row r="656" spans="1:6">
      <c r="A656" s="1">
        <v>36200</v>
      </c>
      <c r="B656" s="4">
        <v>36200</v>
      </c>
      <c r="C656" s="14">
        <f>VLOOKUP($B656,data!$A$6:$M$15000,12)</f>
        <v>3556000</v>
      </c>
      <c r="D656" s="11">
        <f t="shared" si="50"/>
        <v>2</v>
      </c>
      <c r="E656" s="14">
        <f t="shared" si="51"/>
        <v>3071000</v>
      </c>
      <c r="F656" s="14">
        <f t="shared" si="49"/>
        <v>3073533.3333333335</v>
      </c>
    </row>
    <row r="657" spans="1:6">
      <c r="A657" s="1">
        <v>36201</v>
      </c>
      <c r="B657" s="4">
        <v>36201</v>
      </c>
      <c r="C657" s="14">
        <f>VLOOKUP($B657,data!$A$6:$M$15000,12)</f>
        <v>4011000</v>
      </c>
      <c r="D657" s="11">
        <f t="shared" si="50"/>
        <v>2</v>
      </c>
      <c r="E657" s="14">
        <f t="shared" si="51"/>
        <v>3223142.8571428573</v>
      </c>
      <c r="F657" s="14">
        <f t="shared" si="49"/>
        <v>3110700</v>
      </c>
    </row>
    <row r="658" spans="1:6">
      <c r="A658" s="1">
        <v>36202</v>
      </c>
      <c r="B658" s="4">
        <v>36202</v>
      </c>
      <c r="C658" s="14">
        <f>VLOOKUP($B658,data!$A$6:$M$15000,12)</f>
        <v>3797000</v>
      </c>
      <c r="D658" s="11">
        <f t="shared" si="50"/>
        <v>2</v>
      </c>
      <c r="E658" s="14">
        <f t="shared" si="51"/>
        <v>3274000</v>
      </c>
      <c r="F658" s="14">
        <f t="shared" si="49"/>
        <v>3132066.6666666665</v>
      </c>
    </row>
    <row r="659" spans="1:6">
      <c r="A659" s="1">
        <v>36203</v>
      </c>
      <c r="B659" s="4">
        <v>36203</v>
      </c>
      <c r="C659" s="14">
        <f>VLOOKUP($B659,data!$A$6:$M$15000,12)</f>
        <v>3153000</v>
      </c>
      <c r="D659" s="11">
        <f t="shared" si="50"/>
        <v>2</v>
      </c>
      <c r="E659" s="14">
        <f t="shared" si="51"/>
        <v>3263000</v>
      </c>
      <c r="F659" s="14">
        <f t="shared" si="49"/>
        <v>3130966.6666666665</v>
      </c>
    </row>
    <row r="660" spans="1:6">
      <c r="A660" s="1">
        <v>36204</v>
      </c>
      <c r="B660" s="4">
        <v>36204</v>
      </c>
      <c r="C660" s="14">
        <f>VLOOKUP($B660,data!$A$6:$M$15000,12)</f>
        <v>2635000</v>
      </c>
      <c r="D660" s="11">
        <f t="shared" si="50"/>
        <v>2</v>
      </c>
      <c r="E660" s="14">
        <f t="shared" si="51"/>
        <v>3240857.1428571427</v>
      </c>
      <c r="F660" s="14">
        <f t="shared" si="49"/>
        <v>3126533.3333333335</v>
      </c>
    </row>
    <row r="661" spans="1:6">
      <c r="A661" s="1">
        <v>36205</v>
      </c>
      <c r="B661" s="4">
        <v>36205</v>
      </c>
      <c r="C661" s="14">
        <f>VLOOKUP($B661,data!$A$6:$M$15000,12)</f>
        <v>2643000</v>
      </c>
      <c r="D661" s="11">
        <f t="shared" si="50"/>
        <v>2</v>
      </c>
      <c r="E661" s="14">
        <f t="shared" si="51"/>
        <v>3228571.4285714286</v>
      </c>
      <c r="F661" s="14">
        <f t="shared" si="49"/>
        <v>3128033.3333333335</v>
      </c>
    </row>
    <row r="662" spans="1:6">
      <c r="A662" s="1">
        <v>36206</v>
      </c>
      <c r="B662" s="4">
        <v>36206</v>
      </c>
      <c r="C662" s="14">
        <f>VLOOKUP($B662,data!$A$6:$M$15000,12)</f>
        <v>2946000</v>
      </c>
      <c r="D662" s="11">
        <f t="shared" si="50"/>
        <v>2</v>
      </c>
      <c r="E662" s="14">
        <f t="shared" si="51"/>
        <v>3248714.2857142859</v>
      </c>
      <c r="F662" s="14">
        <f t="shared" si="49"/>
        <v>3146766.6666666665</v>
      </c>
    </row>
    <row r="663" spans="1:6">
      <c r="A663" s="1">
        <v>36207</v>
      </c>
      <c r="B663" s="4">
        <v>36207</v>
      </c>
      <c r="C663" s="14">
        <f>VLOOKUP($B663,data!$A$6:$M$15000,12)</f>
        <v>3052000</v>
      </c>
      <c r="D663" s="11">
        <f t="shared" si="50"/>
        <v>2</v>
      </c>
      <c r="E663" s="14">
        <f t="shared" si="51"/>
        <v>3176714.2857142859</v>
      </c>
      <c r="F663" s="14">
        <f t="shared" si="49"/>
        <v>3168866.6666666665</v>
      </c>
    </row>
    <row r="664" spans="1:6">
      <c r="A664" s="1">
        <v>36208</v>
      </c>
      <c r="B664" s="4">
        <v>36208</v>
      </c>
      <c r="C664" s="14">
        <f>VLOOKUP($B664,data!$A$6:$M$15000,12)</f>
        <v>2698000</v>
      </c>
      <c r="D664" s="11">
        <f t="shared" si="50"/>
        <v>2</v>
      </c>
      <c r="E664" s="14">
        <f t="shared" si="51"/>
        <v>2989142.8571428573</v>
      </c>
      <c r="F664" s="14">
        <f t="shared" si="49"/>
        <v>3160033.3333333335</v>
      </c>
    </row>
    <row r="665" spans="1:6">
      <c r="A665" s="1">
        <v>36209</v>
      </c>
      <c r="B665" s="4">
        <v>36209</v>
      </c>
      <c r="C665" s="14">
        <f>VLOOKUP($B665,data!$A$6:$M$15000,12)</f>
        <v>2909000</v>
      </c>
      <c r="D665" s="11">
        <f t="shared" si="50"/>
        <v>2</v>
      </c>
      <c r="E665" s="14">
        <f t="shared" si="51"/>
        <v>2862285.7142857141</v>
      </c>
      <c r="F665" s="14">
        <f t="shared" si="49"/>
        <v>3161933.3333333335</v>
      </c>
    </row>
    <row r="666" spans="1:6">
      <c r="A666" s="1">
        <v>36210</v>
      </c>
      <c r="B666" s="4">
        <v>36210</v>
      </c>
      <c r="C666" s="14">
        <f>VLOOKUP($B666,data!$A$6:$M$15000,12)</f>
        <v>2732000</v>
      </c>
      <c r="D666" s="11">
        <f t="shared" si="50"/>
        <v>2</v>
      </c>
      <c r="E666" s="14">
        <f t="shared" si="51"/>
        <v>2802142.8571428573</v>
      </c>
      <c r="F666" s="14">
        <f t="shared" si="49"/>
        <v>3159200</v>
      </c>
    </row>
    <row r="667" spans="1:6">
      <c r="A667" s="1">
        <v>36211</v>
      </c>
      <c r="B667" s="4">
        <v>36211</v>
      </c>
      <c r="C667" s="14">
        <f>VLOOKUP($B667,data!$A$6:$M$15000,12)</f>
        <v>2412000</v>
      </c>
      <c r="D667" s="11">
        <f t="shared" si="50"/>
        <v>2</v>
      </c>
      <c r="E667" s="14">
        <f t="shared" si="51"/>
        <v>2770285.7142857141</v>
      </c>
      <c r="F667" s="14">
        <f t="shared" si="49"/>
        <v>3107466.6666666665</v>
      </c>
    </row>
    <row r="668" spans="1:6">
      <c r="A668" s="1">
        <v>36212</v>
      </c>
      <c r="B668" s="4">
        <v>36212</v>
      </c>
      <c r="C668" s="14">
        <f>VLOOKUP($B668,data!$A$6:$M$15000,12)</f>
        <v>2757000</v>
      </c>
      <c r="D668" s="11">
        <f t="shared" si="50"/>
        <v>2</v>
      </c>
      <c r="E668" s="14">
        <f t="shared" si="51"/>
        <v>2786571.4285714286</v>
      </c>
      <c r="F668" s="14">
        <f t="shared" si="49"/>
        <v>3105633.3333333335</v>
      </c>
    </row>
    <row r="669" spans="1:6">
      <c r="A669" s="1">
        <v>36213</v>
      </c>
      <c r="B669" s="4">
        <v>36213</v>
      </c>
      <c r="C669" s="14">
        <f>VLOOKUP($B669,data!$A$6:$M$15000,12)</f>
        <v>2848000</v>
      </c>
      <c r="D669" s="11">
        <f t="shared" si="50"/>
        <v>2</v>
      </c>
      <c r="E669" s="14">
        <f t="shared" si="51"/>
        <v>2772571.4285714286</v>
      </c>
      <c r="F669" s="14">
        <f t="shared" si="49"/>
        <v>3114333.3333333335</v>
      </c>
    </row>
    <row r="670" spans="1:6">
      <c r="A670" s="1">
        <v>36214</v>
      </c>
      <c r="B670" s="4">
        <v>36214</v>
      </c>
      <c r="C670" s="14">
        <f>VLOOKUP($B670,data!$A$6:$M$15000,12)</f>
        <v>2780000</v>
      </c>
      <c r="D670" s="11">
        <f t="shared" si="50"/>
        <v>2</v>
      </c>
      <c r="E670" s="14">
        <f t="shared" si="51"/>
        <v>2733714.2857142859</v>
      </c>
      <c r="F670" s="14">
        <f t="shared" si="49"/>
        <v>3113200</v>
      </c>
    </row>
    <row r="671" spans="1:6">
      <c r="A671" s="1">
        <v>36215</v>
      </c>
      <c r="B671" s="4">
        <v>36215</v>
      </c>
      <c r="C671" s="14">
        <f>VLOOKUP($B671,data!$A$6:$M$15000,12)</f>
        <v>2725000</v>
      </c>
      <c r="D671" s="11">
        <f t="shared" si="50"/>
        <v>2</v>
      </c>
      <c r="E671" s="14">
        <f t="shared" si="51"/>
        <v>2737571.4285714286</v>
      </c>
      <c r="F671" s="14">
        <f t="shared" si="49"/>
        <v>3080233.3333333335</v>
      </c>
    </row>
    <row r="672" spans="1:6">
      <c r="A672" s="1">
        <v>36216</v>
      </c>
      <c r="B672" s="4">
        <v>36216</v>
      </c>
      <c r="C672" s="14">
        <f>VLOOKUP($B672,data!$A$6:$M$15000,12)</f>
        <v>2796000</v>
      </c>
      <c r="D672" s="11">
        <f t="shared" si="50"/>
        <v>2</v>
      </c>
      <c r="E672" s="14">
        <f t="shared" si="51"/>
        <v>2721428.5714285714</v>
      </c>
      <c r="F672" s="14">
        <f t="shared" si="49"/>
        <v>3041300</v>
      </c>
    </row>
    <row r="673" spans="1:6">
      <c r="A673" s="1">
        <v>36217</v>
      </c>
      <c r="B673" s="4">
        <v>36217</v>
      </c>
      <c r="C673" s="14">
        <f>VLOOKUP($B673,data!$A$6:$M$15000,12)</f>
        <v>2756000</v>
      </c>
      <c r="D673" s="11">
        <f t="shared" si="50"/>
        <v>2</v>
      </c>
      <c r="E673" s="14">
        <f t="shared" si="51"/>
        <v>2724857.1428571427</v>
      </c>
      <c r="F673" s="14">
        <f t="shared" si="49"/>
        <v>3010200</v>
      </c>
    </row>
    <row r="674" spans="1:6">
      <c r="A674" s="1">
        <v>36218</v>
      </c>
      <c r="B674" s="4">
        <v>36218</v>
      </c>
      <c r="C674" s="14">
        <f>VLOOKUP($B674,data!$A$6:$M$15000,12)</f>
        <v>2305000</v>
      </c>
      <c r="D674" s="11">
        <f t="shared" si="50"/>
        <v>2</v>
      </c>
      <c r="E674" s="14">
        <f t="shared" si="51"/>
        <v>2709571.4285714286</v>
      </c>
      <c r="F674" s="14">
        <f t="shared" si="49"/>
        <v>2968600</v>
      </c>
    </row>
    <row r="675" spans="1:6">
      <c r="A675" s="1">
        <v>36219</v>
      </c>
      <c r="B675" s="4">
        <v>36219</v>
      </c>
      <c r="C675" s="14">
        <f>VLOOKUP($B675,data!$A$6:$M$15000,12)</f>
        <v>2233000</v>
      </c>
      <c r="D675" s="11">
        <f t="shared" si="50"/>
        <v>2</v>
      </c>
      <c r="E675" s="14">
        <f t="shared" si="51"/>
        <v>2634714.2857142859</v>
      </c>
      <c r="F675" s="14">
        <f t="shared" ref="F675:F738" si="52">AVERAGE(C646:C675)</f>
        <v>2936566.6666666665</v>
      </c>
    </row>
    <row r="676" spans="1:6">
      <c r="A676" s="1">
        <v>36220</v>
      </c>
      <c r="B676" s="4">
        <v>36220</v>
      </c>
      <c r="C676" s="14">
        <f>VLOOKUP($B676,data!$A$6:$M$15000,12)</f>
        <v>2407000</v>
      </c>
      <c r="D676" s="11">
        <f t="shared" si="50"/>
        <v>3</v>
      </c>
      <c r="E676" s="14">
        <f t="shared" si="51"/>
        <v>2571714.2857142859</v>
      </c>
      <c r="F676" s="14">
        <f t="shared" si="52"/>
        <v>2922466.6666666665</v>
      </c>
    </row>
    <row r="677" spans="1:6">
      <c r="A677" s="1">
        <v>36221</v>
      </c>
      <c r="B677" s="4">
        <v>36221</v>
      </c>
      <c r="C677" s="14">
        <f>VLOOKUP($B677,data!$A$6:$M$15000,12)</f>
        <v>2430000</v>
      </c>
      <c r="D677" s="11">
        <f t="shared" si="50"/>
        <v>3</v>
      </c>
      <c r="E677" s="14">
        <f t="shared" si="51"/>
        <v>2521714.2857142859</v>
      </c>
      <c r="F677" s="14">
        <f t="shared" si="52"/>
        <v>2898766.6666666665</v>
      </c>
    </row>
    <row r="678" spans="1:6">
      <c r="A678" s="1">
        <v>36222</v>
      </c>
      <c r="B678" s="4">
        <v>36222</v>
      </c>
      <c r="C678" s="14">
        <f>VLOOKUP($B678,data!$A$6:$M$15000,12)</f>
        <v>2498000</v>
      </c>
      <c r="D678" s="11">
        <f t="shared" si="50"/>
        <v>3</v>
      </c>
      <c r="E678" s="14">
        <f t="shared" si="51"/>
        <v>2489285.7142857141</v>
      </c>
      <c r="F678" s="14">
        <f t="shared" si="52"/>
        <v>2870600</v>
      </c>
    </row>
    <row r="679" spans="1:6">
      <c r="A679" s="1">
        <v>36223</v>
      </c>
      <c r="B679" s="4">
        <v>36223</v>
      </c>
      <c r="C679" s="14">
        <f>VLOOKUP($B679,data!$A$6:$M$15000,12)</f>
        <v>2751000</v>
      </c>
      <c r="D679" s="11">
        <f t="shared" si="50"/>
        <v>3</v>
      </c>
      <c r="E679" s="14">
        <f t="shared" si="51"/>
        <v>2482857.1428571427</v>
      </c>
      <c r="F679" s="14">
        <f t="shared" si="52"/>
        <v>2859033.3333333335</v>
      </c>
    </row>
    <row r="680" spans="1:6">
      <c r="A680" s="1">
        <v>36224</v>
      </c>
      <c r="B680" s="4">
        <v>36224</v>
      </c>
      <c r="C680" s="14">
        <f>VLOOKUP($B680,data!$A$6:$M$15000,12)</f>
        <v>2557000</v>
      </c>
      <c r="D680" s="11">
        <f t="shared" si="50"/>
        <v>3</v>
      </c>
      <c r="E680" s="14">
        <f t="shared" si="51"/>
        <v>2454428.5714285714</v>
      </c>
      <c r="F680" s="14">
        <f t="shared" si="52"/>
        <v>2846066.6666666665</v>
      </c>
    </row>
    <row r="681" spans="1:6">
      <c r="A681" s="1">
        <v>36225</v>
      </c>
      <c r="B681" s="4">
        <v>36225</v>
      </c>
      <c r="C681" s="14">
        <f>VLOOKUP($B681,data!$A$6:$M$15000,12)</f>
        <v>2675000</v>
      </c>
      <c r="D681" s="11">
        <f t="shared" si="50"/>
        <v>3</v>
      </c>
      <c r="E681" s="14">
        <f t="shared" si="51"/>
        <v>2507285.7142857141</v>
      </c>
      <c r="F681" s="14">
        <f t="shared" si="52"/>
        <v>2820533.3333333335</v>
      </c>
    </row>
    <row r="682" spans="1:6">
      <c r="A682" s="1">
        <v>36226</v>
      </c>
      <c r="B682" s="4">
        <v>36226</v>
      </c>
      <c r="C682" s="14">
        <f>VLOOKUP($B682,data!$A$6:$M$15000,12)</f>
        <v>2793000</v>
      </c>
      <c r="D682" s="11">
        <f t="shared" si="50"/>
        <v>3</v>
      </c>
      <c r="E682" s="14">
        <f t="shared" si="51"/>
        <v>2587285.7142857141</v>
      </c>
      <c r="F682" s="14">
        <f t="shared" si="52"/>
        <v>2805966.6666666665</v>
      </c>
    </row>
    <row r="683" spans="1:6">
      <c r="A683" s="1">
        <v>36227</v>
      </c>
      <c r="B683" s="4">
        <v>36227</v>
      </c>
      <c r="C683" s="14">
        <f>VLOOKUP($B683,data!$A$6:$M$15000,12)</f>
        <v>2913000</v>
      </c>
      <c r="D683" s="11">
        <f t="shared" si="50"/>
        <v>3</v>
      </c>
      <c r="E683" s="14">
        <f t="shared" si="51"/>
        <v>2659571.4285714286</v>
      </c>
      <c r="F683" s="14">
        <f t="shared" si="52"/>
        <v>2810066.6666666665</v>
      </c>
    </row>
    <row r="684" spans="1:6">
      <c r="A684" s="1">
        <v>36228</v>
      </c>
      <c r="B684" s="4">
        <v>36228</v>
      </c>
      <c r="C684" s="14">
        <f>VLOOKUP($B684,data!$A$6:$M$15000,12)</f>
        <v>3192000</v>
      </c>
      <c r="D684" s="11">
        <f t="shared" si="50"/>
        <v>3</v>
      </c>
      <c r="E684" s="14">
        <f t="shared" si="51"/>
        <v>2768428.5714285714</v>
      </c>
      <c r="F684" s="14">
        <f t="shared" si="52"/>
        <v>2825500</v>
      </c>
    </row>
    <row r="685" spans="1:6">
      <c r="A685" s="1">
        <v>36229</v>
      </c>
      <c r="B685" s="4">
        <v>36229</v>
      </c>
      <c r="C685" s="14">
        <f>VLOOKUP($B685,data!$A$6:$M$15000,12)</f>
        <v>3262000</v>
      </c>
      <c r="D685" s="11">
        <f t="shared" si="50"/>
        <v>3</v>
      </c>
      <c r="E685" s="14">
        <f t="shared" si="51"/>
        <v>2877571.4285714286</v>
      </c>
      <c r="F685" s="14">
        <f t="shared" si="52"/>
        <v>2840733.3333333335</v>
      </c>
    </row>
    <row r="686" spans="1:6">
      <c r="A686" s="1">
        <v>36230</v>
      </c>
      <c r="B686" s="4">
        <v>36230</v>
      </c>
      <c r="C686" s="14">
        <f>VLOOKUP($B686,data!$A$6:$M$15000,12)</f>
        <v>3532000</v>
      </c>
      <c r="D686" s="11">
        <f t="shared" si="50"/>
        <v>3</v>
      </c>
      <c r="E686" s="14">
        <f t="shared" si="51"/>
        <v>2989142.8571428573</v>
      </c>
      <c r="F686" s="14">
        <f t="shared" si="52"/>
        <v>2839933.3333333335</v>
      </c>
    </row>
    <row r="687" spans="1:6">
      <c r="A687" s="1">
        <v>36231</v>
      </c>
      <c r="B687" s="4">
        <v>36231</v>
      </c>
      <c r="C687" s="14">
        <f>VLOOKUP($B687,data!$A$6:$M$15000,12)</f>
        <v>2911000</v>
      </c>
      <c r="D687" s="11">
        <f t="shared" si="50"/>
        <v>3</v>
      </c>
      <c r="E687" s="14">
        <f t="shared" si="51"/>
        <v>3039714.2857142859</v>
      </c>
      <c r="F687" s="14">
        <f t="shared" si="52"/>
        <v>2803266.6666666665</v>
      </c>
    </row>
    <row r="688" spans="1:6">
      <c r="A688" s="1">
        <v>36232</v>
      </c>
      <c r="B688" s="4">
        <v>36232</v>
      </c>
      <c r="C688" s="14">
        <f>VLOOKUP($B688,data!$A$6:$M$15000,12)</f>
        <v>2465000</v>
      </c>
      <c r="D688" s="11">
        <f t="shared" si="50"/>
        <v>3</v>
      </c>
      <c r="E688" s="14">
        <f t="shared" si="51"/>
        <v>3009714.2857142859</v>
      </c>
      <c r="F688" s="14">
        <f t="shared" si="52"/>
        <v>2758866.6666666665</v>
      </c>
    </row>
    <row r="689" spans="1:6">
      <c r="A689" s="1">
        <v>36233</v>
      </c>
      <c r="B689" s="4">
        <v>36233</v>
      </c>
      <c r="C689" s="14">
        <f>VLOOKUP($B689,data!$A$6:$M$15000,12)</f>
        <v>2665000</v>
      </c>
      <c r="D689" s="11">
        <f t="shared" si="50"/>
        <v>3</v>
      </c>
      <c r="E689" s="14">
        <f t="shared" si="51"/>
        <v>2991428.5714285714</v>
      </c>
      <c r="F689" s="14">
        <f t="shared" si="52"/>
        <v>2742600</v>
      </c>
    </row>
    <row r="690" spans="1:6">
      <c r="A690" s="1">
        <v>36234</v>
      </c>
      <c r="B690" s="4">
        <v>36234</v>
      </c>
      <c r="C690" s="14">
        <f>VLOOKUP($B690,data!$A$6:$M$15000,12)</f>
        <v>3609000</v>
      </c>
      <c r="D690" s="11">
        <f t="shared" si="50"/>
        <v>3</v>
      </c>
      <c r="E690" s="14">
        <f t="shared" si="51"/>
        <v>3090857.1428571427</v>
      </c>
      <c r="F690" s="14">
        <f t="shared" si="52"/>
        <v>2775066.6666666665</v>
      </c>
    </row>
    <row r="691" spans="1:6">
      <c r="A691" s="1">
        <v>36235</v>
      </c>
      <c r="B691" s="4">
        <v>36235</v>
      </c>
      <c r="C691" s="14">
        <f>VLOOKUP($B691,data!$A$6:$M$15000,12)</f>
        <v>3196000</v>
      </c>
      <c r="D691" s="11">
        <f t="shared" si="50"/>
        <v>3</v>
      </c>
      <c r="E691" s="14">
        <f t="shared" si="51"/>
        <v>3091428.5714285714</v>
      </c>
      <c r="F691" s="14">
        <f t="shared" si="52"/>
        <v>2793500</v>
      </c>
    </row>
    <row r="692" spans="1:6">
      <c r="A692" s="1">
        <v>36236</v>
      </c>
      <c r="B692" s="4">
        <v>36236</v>
      </c>
      <c r="C692" s="14">
        <f>VLOOKUP($B692,data!$A$6:$M$15000,12)</f>
        <v>3111000</v>
      </c>
      <c r="D692" s="11">
        <f t="shared" si="50"/>
        <v>3</v>
      </c>
      <c r="E692" s="14">
        <f t="shared" si="51"/>
        <v>3069857.1428571427</v>
      </c>
      <c r="F692" s="14">
        <f t="shared" si="52"/>
        <v>2799000</v>
      </c>
    </row>
    <row r="693" spans="1:6">
      <c r="A693" s="1">
        <v>36237</v>
      </c>
      <c r="B693" s="4">
        <v>36237</v>
      </c>
      <c r="C693" s="14">
        <f>VLOOKUP($B693,data!$A$6:$M$15000,12)</f>
        <v>2787000</v>
      </c>
      <c r="D693" s="11">
        <f t="shared" si="50"/>
        <v>3</v>
      </c>
      <c r="E693" s="14">
        <f t="shared" si="51"/>
        <v>2963428.5714285714</v>
      </c>
      <c r="F693" s="14">
        <f t="shared" si="52"/>
        <v>2790166.6666666665</v>
      </c>
    </row>
    <row r="694" spans="1:6">
      <c r="A694" s="1">
        <v>36238</v>
      </c>
      <c r="B694" s="4">
        <v>36238</v>
      </c>
      <c r="C694" s="14">
        <f>VLOOKUP($B694,data!$A$6:$M$15000,12)</f>
        <v>2651000</v>
      </c>
      <c r="D694" s="11">
        <f t="shared" si="50"/>
        <v>3</v>
      </c>
      <c r="E694" s="14">
        <f t="shared" si="51"/>
        <v>2926285.7142857141</v>
      </c>
      <c r="F694" s="14">
        <f t="shared" si="52"/>
        <v>2788600</v>
      </c>
    </row>
    <row r="695" spans="1:6">
      <c r="A695" s="1">
        <v>36239</v>
      </c>
      <c r="B695" s="4">
        <v>36239</v>
      </c>
      <c r="C695" s="14">
        <f>VLOOKUP($B695,data!$A$6:$M$15000,12)</f>
        <v>2755000</v>
      </c>
      <c r="D695" s="11">
        <f t="shared" si="50"/>
        <v>3</v>
      </c>
      <c r="E695" s="14">
        <f t="shared" si="51"/>
        <v>2967714.2857142859</v>
      </c>
      <c r="F695" s="14">
        <f t="shared" si="52"/>
        <v>2783466.6666666665</v>
      </c>
    </row>
    <row r="696" spans="1:6">
      <c r="A696" s="1">
        <v>36240</v>
      </c>
      <c r="B696" s="4">
        <v>36240</v>
      </c>
      <c r="C696" s="14">
        <f>VLOOKUP($B696,data!$A$6:$M$15000,12)</f>
        <v>2615000</v>
      </c>
      <c r="D696" s="11">
        <f t="shared" si="50"/>
        <v>3</v>
      </c>
      <c r="E696" s="14">
        <f t="shared" si="51"/>
        <v>2960571.4285714286</v>
      </c>
      <c r="F696" s="14">
        <f t="shared" si="52"/>
        <v>2779566.6666666665</v>
      </c>
    </row>
    <row r="697" spans="1:6">
      <c r="A697" s="1">
        <v>36241</v>
      </c>
      <c r="B697" s="4">
        <v>36241</v>
      </c>
      <c r="C697" s="14">
        <f>VLOOKUP($B697,data!$A$6:$M$15000,12)</f>
        <v>2708000</v>
      </c>
      <c r="D697" s="11">
        <f t="shared" si="50"/>
        <v>3</v>
      </c>
      <c r="E697" s="14">
        <f t="shared" si="51"/>
        <v>2831857.1428571427</v>
      </c>
      <c r="F697" s="14">
        <f t="shared" si="52"/>
        <v>2789433.3333333335</v>
      </c>
    </row>
    <row r="698" spans="1:6">
      <c r="A698" s="1">
        <v>36242</v>
      </c>
      <c r="B698" s="4">
        <v>36242</v>
      </c>
      <c r="C698" s="14">
        <f>VLOOKUP($B698,data!$A$6:$M$15000,12)</f>
        <v>2898000</v>
      </c>
      <c r="D698" s="11">
        <f t="shared" si="50"/>
        <v>3</v>
      </c>
      <c r="E698" s="14">
        <f t="shared" si="51"/>
        <v>2789285.7142857141</v>
      </c>
      <c r="F698" s="14">
        <f t="shared" si="52"/>
        <v>2794133.3333333335</v>
      </c>
    </row>
    <row r="699" spans="1:6">
      <c r="A699" s="1">
        <v>36243</v>
      </c>
      <c r="B699" s="4">
        <v>36243</v>
      </c>
      <c r="C699" s="14">
        <f>VLOOKUP($B699,data!$A$6:$M$15000,12)</f>
        <v>2696000</v>
      </c>
      <c r="D699" s="11">
        <f t="shared" si="50"/>
        <v>3</v>
      </c>
      <c r="E699" s="14">
        <f t="shared" si="51"/>
        <v>2730000</v>
      </c>
      <c r="F699" s="14">
        <f t="shared" si="52"/>
        <v>2789066.6666666665</v>
      </c>
    </row>
    <row r="700" spans="1:6">
      <c r="A700" s="1">
        <v>36244</v>
      </c>
      <c r="B700" s="4">
        <v>36244</v>
      </c>
      <c r="C700" s="14">
        <f>VLOOKUP($B700,data!$A$6:$M$15000,12)</f>
        <v>3530000</v>
      </c>
      <c r="D700" s="11">
        <f t="shared" si="50"/>
        <v>3</v>
      </c>
      <c r="E700" s="14">
        <f t="shared" si="51"/>
        <v>2836142.8571428573</v>
      </c>
      <c r="F700" s="14">
        <f t="shared" si="52"/>
        <v>2814066.6666666665</v>
      </c>
    </row>
    <row r="701" spans="1:6">
      <c r="A701" s="1">
        <v>36245</v>
      </c>
      <c r="B701" s="4">
        <v>36245</v>
      </c>
      <c r="C701" s="14">
        <f>VLOOKUP($B701,data!$A$6:$M$15000,12)</f>
        <v>2630000</v>
      </c>
      <c r="D701" s="11">
        <f t="shared" si="50"/>
        <v>3</v>
      </c>
      <c r="E701" s="14">
        <f t="shared" si="51"/>
        <v>2833142.8571428573</v>
      </c>
      <c r="F701" s="14">
        <f t="shared" si="52"/>
        <v>2810900</v>
      </c>
    </row>
    <row r="702" spans="1:6">
      <c r="A702" s="1">
        <v>36246</v>
      </c>
      <c r="B702" s="4">
        <v>36246</v>
      </c>
      <c r="C702" s="14">
        <f>VLOOKUP($B702,data!$A$6:$M$15000,12)</f>
        <v>2467000</v>
      </c>
      <c r="D702" s="11">
        <f t="shared" si="50"/>
        <v>3</v>
      </c>
      <c r="E702" s="14">
        <f t="shared" si="51"/>
        <v>2792000</v>
      </c>
      <c r="F702" s="14">
        <f t="shared" si="52"/>
        <v>2799933.3333333335</v>
      </c>
    </row>
    <row r="703" spans="1:6">
      <c r="A703" s="1">
        <v>36247</v>
      </c>
      <c r="B703" s="4">
        <v>36247</v>
      </c>
      <c r="C703" s="14">
        <f>VLOOKUP($B703,data!$A$6:$M$15000,12)</f>
        <v>2447000</v>
      </c>
      <c r="D703" s="11">
        <f t="shared" si="50"/>
        <v>3</v>
      </c>
      <c r="E703" s="14">
        <f t="shared" si="51"/>
        <v>2768000</v>
      </c>
      <c r="F703" s="14">
        <f t="shared" si="52"/>
        <v>2789633.3333333335</v>
      </c>
    </row>
    <row r="704" spans="1:6">
      <c r="A704" s="1">
        <v>36248</v>
      </c>
      <c r="B704" s="4">
        <v>36248</v>
      </c>
      <c r="C704" s="14">
        <f>VLOOKUP($B704,data!$A$6:$M$15000,12)</f>
        <v>2652000</v>
      </c>
      <c r="D704" s="11">
        <f t="shared" si="50"/>
        <v>3</v>
      </c>
      <c r="E704" s="14">
        <f t="shared" si="51"/>
        <v>2760000</v>
      </c>
      <c r="F704" s="14">
        <f t="shared" si="52"/>
        <v>2801200</v>
      </c>
    </row>
    <row r="705" spans="1:6">
      <c r="A705" s="1">
        <v>36249</v>
      </c>
      <c r="B705" s="4">
        <v>36249</v>
      </c>
      <c r="C705" s="14">
        <f>VLOOKUP($B705,data!$A$6:$M$15000,12)</f>
        <v>2821000</v>
      </c>
      <c r="D705" s="11">
        <f t="shared" si="50"/>
        <v>3</v>
      </c>
      <c r="E705" s="14">
        <f t="shared" si="51"/>
        <v>2749000</v>
      </c>
      <c r="F705" s="14">
        <f t="shared" si="52"/>
        <v>2820800</v>
      </c>
    </row>
    <row r="706" spans="1:6">
      <c r="A706" s="1">
        <v>36250</v>
      </c>
      <c r="B706" s="4">
        <v>36250</v>
      </c>
      <c r="C706" s="14">
        <f>VLOOKUP($B706,data!$A$6:$M$15000,12)</f>
        <v>3269000</v>
      </c>
      <c r="D706" s="11">
        <f t="shared" si="50"/>
        <v>3</v>
      </c>
      <c r="E706" s="14">
        <f t="shared" si="51"/>
        <v>2830857.1428571427</v>
      </c>
      <c r="F706" s="14">
        <f t="shared" si="52"/>
        <v>2849533.3333333335</v>
      </c>
    </row>
    <row r="707" spans="1:6">
      <c r="A707" s="1">
        <v>36251</v>
      </c>
      <c r="B707" s="4">
        <v>36251</v>
      </c>
      <c r="C707" s="14">
        <f>VLOOKUP($B707,data!$A$6:$M$15000,12)</f>
        <v>3671000</v>
      </c>
      <c r="D707" s="11">
        <f t="shared" si="50"/>
        <v>4</v>
      </c>
      <c r="E707" s="14">
        <f t="shared" si="51"/>
        <v>2851000</v>
      </c>
      <c r="F707" s="14">
        <f t="shared" si="52"/>
        <v>2890900</v>
      </c>
    </row>
    <row r="708" spans="1:6">
      <c r="A708" s="1">
        <v>36252</v>
      </c>
      <c r="B708" s="4">
        <v>36252</v>
      </c>
      <c r="C708" s="14">
        <f>VLOOKUP($B708,data!$A$6:$M$15000,12)</f>
        <v>3109000</v>
      </c>
      <c r="D708" s="11">
        <f t="shared" si="50"/>
        <v>4</v>
      </c>
      <c r="E708" s="14">
        <f t="shared" si="51"/>
        <v>2919428.5714285714</v>
      </c>
      <c r="F708" s="14">
        <f t="shared" si="52"/>
        <v>2911266.6666666665</v>
      </c>
    </row>
    <row r="709" spans="1:6">
      <c r="A709" s="1">
        <v>36253</v>
      </c>
      <c r="B709" s="4">
        <v>36253</v>
      </c>
      <c r="C709" s="14">
        <f>VLOOKUP($B709,data!$A$6:$M$15000,12)</f>
        <v>3040000</v>
      </c>
      <c r="D709" s="11">
        <f t="shared" si="50"/>
        <v>4</v>
      </c>
      <c r="E709" s="14">
        <f t="shared" si="51"/>
        <v>3001285.7142857141</v>
      </c>
      <c r="F709" s="14">
        <f t="shared" si="52"/>
        <v>2920900</v>
      </c>
    </row>
    <row r="710" spans="1:6">
      <c r="A710" s="1">
        <v>36254</v>
      </c>
      <c r="B710" s="4">
        <v>36254</v>
      </c>
      <c r="C710" s="14">
        <f>VLOOKUP($B710,data!$A$6:$M$15000,12)</f>
        <v>2660000</v>
      </c>
      <c r="D710" s="11">
        <f t="shared" si="50"/>
        <v>4</v>
      </c>
      <c r="E710" s="14">
        <f t="shared" si="51"/>
        <v>3031714.2857142859</v>
      </c>
      <c r="F710" s="14">
        <f t="shared" si="52"/>
        <v>2924333.3333333335</v>
      </c>
    </row>
    <row r="711" spans="1:6">
      <c r="A711" s="1">
        <v>36255</v>
      </c>
      <c r="B711" s="4">
        <v>36255</v>
      </c>
      <c r="C711" s="14">
        <f>VLOOKUP($B711,data!$A$6:$M$15000,12)</f>
        <v>2900000</v>
      </c>
      <c r="D711" s="11">
        <f t="shared" si="50"/>
        <v>4</v>
      </c>
      <c r="E711" s="14">
        <f t="shared" si="51"/>
        <v>3067142.8571428573</v>
      </c>
      <c r="F711" s="14">
        <f t="shared" si="52"/>
        <v>2931833.3333333335</v>
      </c>
    </row>
    <row r="712" spans="1:6">
      <c r="A712" s="1">
        <v>36256</v>
      </c>
      <c r="B712" s="4">
        <v>36256</v>
      </c>
      <c r="C712" s="14">
        <f>VLOOKUP($B712,data!$A$6:$M$15000,12)</f>
        <v>3561000</v>
      </c>
      <c r="D712" s="11">
        <f t="shared" ref="D712:D775" si="53">IF(B712&lt;&gt;"",MONTH(B712),0)</f>
        <v>4</v>
      </c>
      <c r="E712" s="14">
        <f t="shared" si="51"/>
        <v>3172857.1428571427</v>
      </c>
      <c r="F712" s="14">
        <f t="shared" si="52"/>
        <v>2957433.3333333335</v>
      </c>
    </row>
    <row r="713" spans="1:6">
      <c r="A713" s="1">
        <v>36257</v>
      </c>
      <c r="B713" s="4">
        <v>36257</v>
      </c>
      <c r="C713" s="14">
        <f>VLOOKUP($B713,data!$A$6:$M$15000,12)</f>
        <v>3514000</v>
      </c>
      <c r="D713" s="11">
        <f t="shared" si="53"/>
        <v>4</v>
      </c>
      <c r="E713" s="14">
        <f t="shared" si="51"/>
        <v>3207857.1428571427</v>
      </c>
      <c r="F713" s="14">
        <f t="shared" si="52"/>
        <v>2977466.6666666665</v>
      </c>
    </row>
    <row r="714" spans="1:6">
      <c r="A714" s="1">
        <v>36258</v>
      </c>
      <c r="B714" s="4">
        <v>36258</v>
      </c>
      <c r="C714" s="14">
        <f>VLOOKUP($B714,data!$A$6:$M$15000,12)</f>
        <v>3621000</v>
      </c>
      <c r="D714" s="11">
        <f t="shared" si="53"/>
        <v>4</v>
      </c>
      <c r="E714" s="14">
        <f t="shared" si="51"/>
        <v>3200714.2857142859</v>
      </c>
      <c r="F714" s="14">
        <f t="shared" si="52"/>
        <v>2991766.6666666665</v>
      </c>
    </row>
    <row r="715" spans="1:6">
      <c r="A715" s="1">
        <v>36259</v>
      </c>
      <c r="B715" s="4">
        <v>36259</v>
      </c>
      <c r="C715" s="14">
        <f>VLOOKUP($B715,data!$A$6:$M$15000,12)</f>
        <v>3499000</v>
      </c>
      <c r="D715" s="11">
        <f t="shared" si="53"/>
        <v>4</v>
      </c>
      <c r="E715" s="14">
        <f t="shared" si="51"/>
        <v>3256428.5714285714</v>
      </c>
      <c r="F715" s="14">
        <f t="shared" si="52"/>
        <v>2999666.6666666665</v>
      </c>
    </row>
    <row r="716" spans="1:6">
      <c r="A716" s="1">
        <v>36260</v>
      </c>
      <c r="B716" s="4">
        <v>36260</v>
      </c>
      <c r="C716" s="14">
        <f>VLOOKUP($B716,data!$A$6:$M$15000,12)</f>
        <v>2685000</v>
      </c>
      <c r="D716" s="11">
        <f t="shared" si="53"/>
        <v>4</v>
      </c>
      <c r="E716" s="14">
        <f t="shared" ref="E716:E779" si="54">AVERAGE(C710:C716)</f>
        <v>3205714.2857142859</v>
      </c>
      <c r="F716" s="14">
        <f t="shared" si="52"/>
        <v>2971433.3333333335</v>
      </c>
    </row>
    <row r="717" spans="1:6">
      <c r="A717" s="1">
        <v>36261</v>
      </c>
      <c r="B717" s="4">
        <v>36261</v>
      </c>
      <c r="C717" s="14">
        <f>VLOOKUP($B717,data!$A$6:$M$15000,12)</f>
        <v>3357000</v>
      </c>
      <c r="D717" s="11">
        <f t="shared" si="53"/>
        <v>4</v>
      </c>
      <c r="E717" s="14">
        <f t="shared" si="54"/>
        <v>3305285.7142857141</v>
      </c>
      <c r="F717" s="14">
        <f t="shared" si="52"/>
        <v>2986300</v>
      </c>
    </row>
    <row r="718" spans="1:6">
      <c r="A718" s="1">
        <v>36262</v>
      </c>
      <c r="B718" s="4">
        <v>36262</v>
      </c>
      <c r="C718" s="14">
        <f>VLOOKUP($B718,data!$A$6:$M$15000,12)</f>
        <v>3308000</v>
      </c>
      <c r="D718" s="11">
        <f t="shared" si="53"/>
        <v>4</v>
      </c>
      <c r="E718" s="14">
        <f t="shared" si="54"/>
        <v>3363571.4285714286</v>
      </c>
      <c r="F718" s="14">
        <f t="shared" si="52"/>
        <v>3014400</v>
      </c>
    </row>
    <row r="719" spans="1:6">
      <c r="A719" s="1">
        <v>36263</v>
      </c>
      <c r="B719" s="4">
        <v>36263</v>
      </c>
      <c r="C719" s="14">
        <f>VLOOKUP($B719,data!$A$6:$M$15000,12)</f>
        <v>2899000</v>
      </c>
      <c r="D719" s="11">
        <f t="shared" si="53"/>
        <v>4</v>
      </c>
      <c r="E719" s="14">
        <f t="shared" si="54"/>
        <v>3269000</v>
      </c>
      <c r="F719" s="14">
        <f t="shared" si="52"/>
        <v>3022200</v>
      </c>
    </row>
    <row r="720" spans="1:6">
      <c r="A720" s="1">
        <v>36264</v>
      </c>
      <c r="B720" s="4">
        <v>36264</v>
      </c>
      <c r="C720" s="14">
        <f>VLOOKUP($B720,data!$A$6:$M$15000,12)</f>
        <v>2721000</v>
      </c>
      <c r="D720" s="11">
        <f t="shared" si="53"/>
        <v>4</v>
      </c>
      <c r="E720" s="14">
        <f t="shared" si="54"/>
        <v>3155714.2857142859</v>
      </c>
      <c r="F720" s="14">
        <f t="shared" si="52"/>
        <v>2992600</v>
      </c>
    </row>
    <row r="721" spans="1:6">
      <c r="A721" s="1">
        <v>36265</v>
      </c>
      <c r="B721" s="4">
        <v>36265</v>
      </c>
      <c r="C721" s="14">
        <f>VLOOKUP($B721,data!$A$6:$M$15000,12)</f>
        <v>2619000</v>
      </c>
      <c r="D721" s="11">
        <f t="shared" si="53"/>
        <v>4</v>
      </c>
      <c r="E721" s="14">
        <f t="shared" si="54"/>
        <v>3012571.4285714286</v>
      </c>
      <c r="F721" s="14">
        <f t="shared" si="52"/>
        <v>2973366.6666666665</v>
      </c>
    </row>
    <row r="722" spans="1:6">
      <c r="A722" s="1">
        <v>36266</v>
      </c>
      <c r="B722" s="4">
        <v>36266</v>
      </c>
      <c r="C722" s="14">
        <f>VLOOKUP($B722,data!$A$6:$M$15000,12)</f>
        <v>2312000</v>
      </c>
      <c r="D722" s="11">
        <f t="shared" si="53"/>
        <v>4</v>
      </c>
      <c r="E722" s="14">
        <f t="shared" si="54"/>
        <v>2843000</v>
      </c>
      <c r="F722" s="14">
        <f t="shared" si="52"/>
        <v>2946733.3333333335</v>
      </c>
    </row>
    <row r="723" spans="1:6">
      <c r="A723" s="1">
        <v>36267</v>
      </c>
      <c r="B723" s="4">
        <v>36267</v>
      </c>
      <c r="C723" s="14">
        <f>VLOOKUP($B723,data!$A$6:$M$15000,12)</f>
        <v>1975000</v>
      </c>
      <c r="D723" s="11">
        <f t="shared" si="53"/>
        <v>4</v>
      </c>
      <c r="E723" s="14">
        <f t="shared" si="54"/>
        <v>2741571.4285714286</v>
      </c>
      <c r="F723" s="14">
        <f t="shared" si="52"/>
        <v>2919666.6666666665</v>
      </c>
    </row>
    <row r="724" spans="1:6">
      <c r="A724" s="1">
        <v>36268</v>
      </c>
      <c r="B724" s="4">
        <v>36268</v>
      </c>
      <c r="C724" s="14">
        <f>VLOOKUP($B724,data!$A$6:$M$15000,12)</f>
        <v>2069000</v>
      </c>
      <c r="D724" s="11">
        <f t="shared" si="53"/>
        <v>4</v>
      </c>
      <c r="E724" s="14">
        <f t="shared" si="54"/>
        <v>2557571.4285714286</v>
      </c>
      <c r="F724" s="14">
        <f t="shared" si="52"/>
        <v>2900266.6666666665</v>
      </c>
    </row>
    <row r="725" spans="1:6">
      <c r="A725" s="1">
        <v>36269</v>
      </c>
      <c r="B725" s="4">
        <v>36269</v>
      </c>
      <c r="C725" s="14">
        <f>VLOOKUP($B725,data!$A$6:$M$15000,12)</f>
        <v>2488000</v>
      </c>
      <c r="D725" s="11">
        <f t="shared" si="53"/>
        <v>4</v>
      </c>
      <c r="E725" s="14">
        <f t="shared" si="54"/>
        <v>2440428.5714285714</v>
      </c>
      <c r="F725" s="14">
        <f t="shared" si="52"/>
        <v>2891366.6666666665</v>
      </c>
    </row>
    <row r="726" spans="1:6">
      <c r="A726" s="1">
        <v>36270</v>
      </c>
      <c r="B726" s="4">
        <v>36270</v>
      </c>
      <c r="C726" s="14">
        <f>VLOOKUP($B726,data!$A$6:$M$15000,12)</f>
        <v>2399000</v>
      </c>
      <c r="D726" s="11">
        <f t="shared" si="53"/>
        <v>4</v>
      </c>
      <c r="E726" s="14">
        <f t="shared" si="54"/>
        <v>2369000</v>
      </c>
      <c r="F726" s="14">
        <f t="shared" si="52"/>
        <v>2884166.6666666665</v>
      </c>
    </row>
    <row r="727" spans="1:6">
      <c r="A727" s="1">
        <v>36271</v>
      </c>
      <c r="B727" s="4">
        <v>36271</v>
      </c>
      <c r="C727" s="14">
        <f>VLOOKUP($B727,data!$A$6:$M$15000,12)</f>
        <v>2425000</v>
      </c>
      <c r="D727" s="11">
        <f t="shared" si="53"/>
        <v>4</v>
      </c>
      <c r="E727" s="14">
        <f t="shared" si="54"/>
        <v>2326714.2857142859</v>
      </c>
      <c r="F727" s="14">
        <f t="shared" si="52"/>
        <v>2874733.3333333335</v>
      </c>
    </row>
    <row r="728" spans="1:6">
      <c r="A728" s="1">
        <v>36272</v>
      </c>
      <c r="B728" s="4">
        <v>36272</v>
      </c>
      <c r="C728" s="14">
        <f>VLOOKUP($B728,data!$A$6:$M$15000,12)</f>
        <v>2724000</v>
      </c>
      <c r="D728" s="11">
        <f t="shared" si="53"/>
        <v>4</v>
      </c>
      <c r="E728" s="14">
        <f t="shared" si="54"/>
        <v>2341714.2857142859</v>
      </c>
      <c r="F728" s="14">
        <f t="shared" si="52"/>
        <v>2868933.3333333335</v>
      </c>
    </row>
    <row r="729" spans="1:6">
      <c r="A729" s="1">
        <v>36273</v>
      </c>
      <c r="B729" s="4">
        <v>36273</v>
      </c>
      <c r="C729" s="14">
        <f>VLOOKUP($B729,data!$A$6:$M$15000,12)</f>
        <v>2501000</v>
      </c>
      <c r="D729" s="11">
        <f t="shared" si="53"/>
        <v>4</v>
      </c>
      <c r="E729" s="14">
        <f t="shared" si="54"/>
        <v>2368714.2857142859</v>
      </c>
      <c r="F729" s="14">
        <f t="shared" si="52"/>
        <v>2862433.3333333335</v>
      </c>
    </row>
    <row r="730" spans="1:6">
      <c r="A730" s="1">
        <v>36274</v>
      </c>
      <c r="B730" s="4">
        <v>36274</v>
      </c>
      <c r="C730" s="14">
        <f>VLOOKUP($B730,data!$A$6:$M$15000,12)</f>
        <v>2310000</v>
      </c>
      <c r="D730" s="11">
        <f t="shared" si="53"/>
        <v>4</v>
      </c>
      <c r="E730" s="14">
        <f t="shared" si="54"/>
        <v>2416571.4285714286</v>
      </c>
      <c r="F730" s="14">
        <f t="shared" si="52"/>
        <v>2821766.6666666665</v>
      </c>
    </row>
    <row r="731" spans="1:6">
      <c r="A731" s="1">
        <v>36275</v>
      </c>
      <c r="B731" s="4">
        <v>36275</v>
      </c>
      <c r="C731" s="14">
        <f>VLOOKUP($B731,data!$A$6:$M$15000,12)</f>
        <v>2225000</v>
      </c>
      <c r="D731" s="11">
        <f t="shared" si="53"/>
        <v>4</v>
      </c>
      <c r="E731" s="14">
        <f t="shared" si="54"/>
        <v>2438857.1428571427</v>
      </c>
      <c r="F731" s="14">
        <f t="shared" si="52"/>
        <v>2808266.6666666665</v>
      </c>
    </row>
    <row r="732" spans="1:6">
      <c r="A732" s="1">
        <v>36276</v>
      </c>
      <c r="B732" s="4">
        <v>36276</v>
      </c>
      <c r="C732" s="14">
        <f>VLOOKUP($B732,data!$A$6:$M$15000,12)</f>
        <v>2436000</v>
      </c>
      <c r="D732" s="11">
        <f t="shared" si="53"/>
        <v>4</v>
      </c>
      <c r="E732" s="14">
        <f t="shared" si="54"/>
        <v>2431428.5714285714</v>
      </c>
      <c r="F732" s="14">
        <f t="shared" si="52"/>
        <v>2807233.3333333335</v>
      </c>
    </row>
    <row r="733" spans="1:6">
      <c r="A733" s="1">
        <v>36277</v>
      </c>
      <c r="B733" s="4">
        <v>36277</v>
      </c>
      <c r="C733" s="14">
        <f>VLOOKUP($B733,data!$A$6:$M$15000,12)</f>
        <v>2511000</v>
      </c>
      <c r="D733" s="11">
        <f t="shared" si="53"/>
        <v>4</v>
      </c>
      <c r="E733" s="14">
        <f t="shared" si="54"/>
        <v>2447428.5714285714</v>
      </c>
      <c r="F733" s="14">
        <f t="shared" si="52"/>
        <v>2809366.6666666665</v>
      </c>
    </row>
    <row r="734" spans="1:6">
      <c r="A734" s="1">
        <v>36278</v>
      </c>
      <c r="B734" s="4">
        <v>36278</v>
      </c>
      <c r="C734" s="14">
        <f>VLOOKUP($B734,data!$A$6:$M$15000,12)</f>
        <v>2857000</v>
      </c>
      <c r="D734" s="11">
        <f t="shared" si="53"/>
        <v>4</v>
      </c>
      <c r="E734" s="14">
        <f t="shared" si="54"/>
        <v>2509142.8571428573</v>
      </c>
      <c r="F734" s="14">
        <f t="shared" si="52"/>
        <v>2816200</v>
      </c>
    </row>
    <row r="735" spans="1:6">
      <c r="A735" s="1">
        <v>36279</v>
      </c>
      <c r="B735" s="4">
        <v>36279</v>
      </c>
      <c r="C735" s="14">
        <f>VLOOKUP($B735,data!$A$6:$M$15000,12)</f>
        <v>2747000</v>
      </c>
      <c r="D735" s="11">
        <f t="shared" si="53"/>
        <v>4</v>
      </c>
      <c r="E735" s="14">
        <f t="shared" si="54"/>
        <v>2512428.5714285714</v>
      </c>
      <c r="F735" s="14">
        <f t="shared" si="52"/>
        <v>2813733.3333333335</v>
      </c>
    </row>
    <row r="736" spans="1:6">
      <c r="A736" s="1">
        <v>36280</v>
      </c>
      <c r="B736" s="4">
        <v>36280</v>
      </c>
      <c r="C736" s="14">
        <f>VLOOKUP($B736,data!$A$6:$M$15000,12)</f>
        <v>2895000</v>
      </c>
      <c r="D736" s="11">
        <f t="shared" si="53"/>
        <v>4</v>
      </c>
      <c r="E736" s="14">
        <f t="shared" si="54"/>
        <v>2568714.2857142859</v>
      </c>
      <c r="F736" s="14">
        <f t="shared" si="52"/>
        <v>2801266.6666666665</v>
      </c>
    </row>
    <row r="737" spans="1:6">
      <c r="A737" s="1">
        <v>36281</v>
      </c>
      <c r="B737" s="4">
        <v>36281</v>
      </c>
      <c r="C737" s="14">
        <f>VLOOKUP($B737,data!$A$6:$M$15000,12)</f>
        <v>2261000</v>
      </c>
      <c r="D737" s="11">
        <f t="shared" si="53"/>
        <v>5</v>
      </c>
      <c r="E737" s="14">
        <f t="shared" si="54"/>
        <v>2561714.2857142859</v>
      </c>
      <c r="F737" s="14">
        <f t="shared" si="52"/>
        <v>2754266.6666666665</v>
      </c>
    </row>
    <row r="738" spans="1:6">
      <c r="A738" s="1">
        <v>36282</v>
      </c>
      <c r="B738" s="4">
        <v>36282</v>
      </c>
      <c r="C738" s="14">
        <f>VLOOKUP($B738,data!$A$6:$M$15000,12)</f>
        <v>2404000</v>
      </c>
      <c r="D738" s="11">
        <f t="shared" si="53"/>
        <v>5</v>
      </c>
      <c r="E738" s="14">
        <f t="shared" si="54"/>
        <v>2587285.7142857141</v>
      </c>
      <c r="F738" s="14">
        <f t="shared" si="52"/>
        <v>2730766.6666666665</v>
      </c>
    </row>
    <row r="739" spans="1:6">
      <c r="A739" s="1">
        <v>36283</v>
      </c>
      <c r="B739" s="4">
        <v>36283</v>
      </c>
      <c r="C739" s="14">
        <f>VLOOKUP($B739,data!$A$6:$M$15000,12)</f>
        <v>2733000</v>
      </c>
      <c r="D739" s="11">
        <f t="shared" si="53"/>
        <v>5</v>
      </c>
      <c r="E739" s="14">
        <f t="shared" si="54"/>
        <v>2629714.2857142859</v>
      </c>
      <c r="F739" s="14">
        <f t="shared" ref="F739:F802" si="55">AVERAGE(C710:C739)</f>
        <v>2720533.3333333335</v>
      </c>
    </row>
    <row r="740" spans="1:6">
      <c r="A740" s="1">
        <v>36284</v>
      </c>
      <c r="B740" s="4">
        <v>36284</v>
      </c>
      <c r="C740" s="14">
        <f>VLOOKUP($B740,data!$A$6:$M$15000,12)</f>
        <v>2504000</v>
      </c>
      <c r="D740" s="11">
        <f t="shared" si="53"/>
        <v>5</v>
      </c>
      <c r="E740" s="14">
        <f t="shared" si="54"/>
        <v>2628714.2857142859</v>
      </c>
      <c r="F740" s="14">
        <f t="shared" si="55"/>
        <v>2715333.3333333335</v>
      </c>
    </row>
    <row r="741" spans="1:6">
      <c r="A741" s="1">
        <v>36285</v>
      </c>
      <c r="B741" s="4">
        <v>36285</v>
      </c>
      <c r="C741" s="14">
        <f>VLOOKUP($B741,data!$A$6:$M$15000,12)</f>
        <v>2354000</v>
      </c>
      <c r="D741" s="11">
        <f t="shared" si="53"/>
        <v>5</v>
      </c>
      <c r="E741" s="14">
        <f t="shared" si="54"/>
        <v>2556857.1428571427</v>
      </c>
      <c r="F741" s="14">
        <f t="shared" si="55"/>
        <v>2697133.3333333335</v>
      </c>
    </row>
    <row r="742" spans="1:6">
      <c r="A742" s="1">
        <v>36286</v>
      </c>
      <c r="B742" s="4">
        <v>36286</v>
      </c>
      <c r="C742" s="14">
        <f>VLOOKUP($B742,data!$A$6:$M$15000,12)</f>
        <v>2286000</v>
      </c>
      <c r="D742" s="11">
        <f t="shared" si="53"/>
        <v>5</v>
      </c>
      <c r="E742" s="14">
        <f t="shared" si="54"/>
        <v>2491000</v>
      </c>
      <c r="F742" s="14">
        <f t="shared" si="55"/>
        <v>2654633.3333333335</v>
      </c>
    </row>
    <row r="743" spans="1:6">
      <c r="A743" s="1">
        <v>36287</v>
      </c>
      <c r="B743" s="4">
        <v>36287</v>
      </c>
      <c r="C743" s="14">
        <f>VLOOKUP($B743,data!$A$6:$M$15000,12)</f>
        <v>2111000</v>
      </c>
      <c r="D743" s="11">
        <f t="shared" si="53"/>
        <v>5</v>
      </c>
      <c r="E743" s="14">
        <f t="shared" si="54"/>
        <v>2379000</v>
      </c>
      <c r="F743" s="14">
        <f t="shared" si="55"/>
        <v>2607866.6666666665</v>
      </c>
    </row>
    <row r="744" spans="1:6">
      <c r="A744" s="1">
        <v>36288</v>
      </c>
      <c r="B744" s="4">
        <v>36288</v>
      </c>
      <c r="C744" s="14">
        <f>VLOOKUP($B744,data!$A$6:$M$15000,12)</f>
        <v>2027000</v>
      </c>
      <c r="D744" s="11">
        <f t="shared" si="53"/>
        <v>5</v>
      </c>
      <c r="E744" s="14">
        <f t="shared" si="54"/>
        <v>2345571.4285714286</v>
      </c>
      <c r="F744" s="14">
        <f t="shared" si="55"/>
        <v>2554733.3333333335</v>
      </c>
    </row>
    <row r="745" spans="1:6">
      <c r="A745" s="1">
        <v>36289</v>
      </c>
      <c r="B745" s="4">
        <v>36289</v>
      </c>
      <c r="C745" s="14">
        <f>VLOOKUP($B745,data!$A$6:$M$15000,12)</f>
        <v>2072000</v>
      </c>
      <c r="D745" s="11">
        <f t="shared" si="53"/>
        <v>5</v>
      </c>
      <c r="E745" s="14">
        <f t="shared" si="54"/>
        <v>2298142.8571428573</v>
      </c>
      <c r="F745" s="14">
        <f t="shared" si="55"/>
        <v>2507166.6666666665</v>
      </c>
    </row>
    <row r="746" spans="1:6">
      <c r="A746" s="1">
        <v>36290</v>
      </c>
      <c r="B746" s="4">
        <v>36290</v>
      </c>
      <c r="C746" s="14">
        <f>VLOOKUP($B746,data!$A$6:$M$15000,12)</f>
        <v>2293000</v>
      </c>
      <c r="D746" s="11">
        <f t="shared" si="53"/>
        <v>5</v>
      </c>
      <c r="E746" s="14">
        <f t="shared" si="54"/>
        <v>2235285.7142857141</v>
      </c>
      <c r="F746" s="14">
        <f t="shared" si="55"/>
        <v>2494100</v>
      </c>
    </row>
    <row r="747" spans="1:6">
      <c r="A747" s="1">
        <v>36291</v>
      </c>
      <c r="B747" s="4">
        <v>36291</v>
      </c>
      <c r="C747" s="14">
        <f>VLOOKUP($B747,data!$A$6:$M$15000,12)</f>
        <v>2323000</v>
      </c>
      <c r="D747" s="11">
        <f t="shared" si="53"/>
        <v>5</v>
      </c>
      <c r="E747" s="14">
        <f t="shared" si="54"/>
        <v>2209428.5714285714</v>
      </c>
      <c r="F747" s="14">
        <f t="shared" si="55"/>
        <v>2459633.3333333335</v>
      </c>
    </row>
    <row r="748" spans="1:6">
      <c r="A748" s="1">
        <v>36292</v>
      </c>
      <c r="B748" s="4">
        <v>36292</v>
      </c>
      <c r="C748" s="14">
        <f>VLOOKUP($B748,data!$A$6:$M$15000,12)</f>
        <v>2287000</v>
      </c>
      <c r="D748" s="11">
        <f t="shared" si="53"/>
        <v>5</v>
      </c>
      <c r="E748" s="14">
        <f t="shared" si="54"/>
        <v>2199857.1428571427</v>
      </c>
      <c r="F748" s="14">
        <f t="shared" si="55"/>
        <v>2425600</v>
      </c>
    </row>
    <row r="749" spans="1:6">
      <c r="A749" s="1">
        <v>36293</v>
      </c>
      <c r="B749" s="4">
        <v>36293</v>
      </c>
      <c r="C749" s="14">
        <f>VLOOKUP($B749,data!$A$6:$M$15000,12)</f>
        <v>2225000</v>
      </c>
      <c r="D749" s="11">
        <f t="shared" si="53"/>
        <v>5</v>
      </c>
      <c r="E749" s="14">
        <f t="shared" si="54"/>
        <v>2191142.8571428573</v>
      </c>
      <c r="F749" s="14">
        <f t="shared" si="55"/>
        <v>2403133.3333333335</v>
      </c>
    </row>
    <row r="750" spans="1:6">
      <c r="A750" s="1">
        <v>36294</v>
      </c>
      <c r="B750" s="4">
        <v>36294</v>
      </c>
      <c r="C750" s="14">
        <f>VLOOKUP($B750,data!$A$6:$M$15000,12)</f>
        <v>2230000</v>
      </c>
      <c r="D750" s="11">
        <f t="shared" si="53"/>
        <v>5</v>
      </c>
      <c r="E750" s="14">
        <f t="shared" si="54"/>
        <v>2208142.8571428573</v>
      </c>
      <c r="F750" s="14">
        <f t="shared" si="55"/>
        <v>2386766.6666666665</v>
      </c>
    </row>
    <row r="751" spans="1:6">
      <c r="A751" s="1">
        <v>36295</v>
      </c>
      <c r="B751" s="4">
        <v>36295</v>
      </c>
      <c r="C751" s="14">
        <f>VLOOKUP($B751,data!$A$6:$M$15000,12)</f>
        <v>2080000</v>
      </c>
      <c r="D751" s="11">
        <f t="shared" si="53"/>
        <v>5</v>
      </c>
      <c r="E751" s="14">
        <f t="shared" si="54"/>
        <v>2215714.2857142859</v>
      </c>
      <c r="F751" s="14">
        <f t="shared" si="55"/>
        <v>2368800</v>
      </c>
    </row>
    <row r="752" spans="1:6">
      <c r="A752" s="1">
        <v>36296</v>
      </c>
      <c r="B752" s="4">
        <v>36296</v>
      </c>
      <c r="C752" s="14">
        <f>VLOOKUP($B752,data!$A$6:$M$15000,12)</f>
        <v>2035000</v>
      </c>
      <c r="D752" s="11">
        <f t="shared" si="53"/>
        <v>5</v>
      </c>
      <c r="E752" s="14">
        <f t="shared" si="54"/>
        <v>2210428.5714285714</v>
      </c>
      <c r="F752" s="14">
        <f t="shared" si="55"/>
        <v>2359566.6666666665</v>
      </c>
    </row>
    <row r="753" spans="1:6">
      <c r="A753" s="1">
        <v>36297</v>
      </c>
      <c r="B753" s="4">
        <v>36297</v>
      </c>
      <c r="C753" s="14">
        <f>VLOOKUP($B753,data!$A$6:$M$15000,12)</f>
        <v>2321000</v>
      </c>
      <c r="D753" s="11">
        <f t="shared" si="53"/>
        <v>5</v>
      </c>
      <c r="E753" s="14">
        <f t="shared" si="54"/>
        <v>2214428.5714285714</v>
      </c>
      <c r="F753" s="14">
        <f t="shared" si="55"/>
        <v>2371100</v>
      </c>
    </row>
    <row r="754" spans="1:6">
      <c r="A754" s="1">
        <v>36298</v>
      </c>
      <c r="B754" s="4">
        <v>36298</v>
      </c>
      <c r="C754" s="14">
        <f>VLOOKUP($B754,data!$A$6:$M$15000,12)</f>
        <v>2266000</v>
      </c>
      <c r="D754" s="11">
        <f t="shared" si="53"/>
        <v>5</v>
      </c>
      <c r="E754" s="14">
        <f t="shared" si="54"/>
        <v>2206285.7142857141</v>
      </c>
      <c r="F754" s="14">
        <f t="shared" si="55"/>
        <v>2377666.6666666665</v>
      </c>
    </row>
    <row r="755" spans="1:6">
      <c r="A755" s="1">
        <v>36299</v>
      </c>
      <c r="B755" s="4">
        <v>36299</v>
      </c>
      <c r="C755" s="14">
        <f>VLOOKUP($B755,data!$A$6:$M$15000,12)</f>
        <v>2239000</v>
      </c>
      <c r="D755" s="11">
        <f t="shared" si="53"/>
        <v>5</v>
      </c>
      <c r="E755" s="14">
        <f t="shared" si="54"/>
        <v>2199428.5714285714</v>
      </c>
      <c r="F755" s="14">
        <f t="shared" si="55"/>
        <v>2369366.6666666665</v>
      </c>
    </row>
    <row r="756" spans="1:6">
      <c r="A756" s="1">
        <v>36300</v>
      </c>
      <c r="B756" s="4">
        <v>36300</v>
      </c>
      <c r="C756" s="14">
        <f>VLOOKUP($B756,data!$A$6:$M$15000,12)</f>
        <v>2338000</v>
      </c>
      <c r="D756" s="11">
        <f t="shared" si="53"/>
        <v>5</v>
      </c>
      <c r="E756" s="14">
        <f t="shared" si="54"/>
        <v>2215571.4285714286</v>
      </c>
      <c r="F756" s="14">
        <f t="shared" si="55"/>
        <v>2367333.3333333335</v>
      </c>
    </row>
    <row r="757" spans="1:6">
      <c r="A757" s="1">
        <v>36301</v>
      </c>
      <c r="B757" s="4">
        <v>36301</v>
      </c>
      <c r="C757" s="14">
        <f>VLOOKUP($B757,data!$A$6:$M$15000,12)</f>
        <v>2242000</v>
      </c>
      <c r="D757" s="11">
        <f t="shared" si="53"/>
        <v>5</v>
      </c>
      <c r="E757" s="14">
        <f t="shared" si="54"/>
        <v>2217285.7142857141</v>
      </c>
      <c r="F757" s="14">
        <f t="shared" si="55"/>
        <v>2361233.3333333335</v>
      </c>
    </row>
    <row r="758" spans="1:6">
      <c r="A758" s="1">
        <v>36302</v>
      </c>
      <c r="B758" s="4">
        <v>36302</v>
      </c>
      <c r="C758" s="14">
        <f>VLOOKUP($B758,data!$A$6:$M$15000,12)</f>
        <v>2007000</v>
      </c>
      <c r="D758" s="11">
        <f t="shared" si="53"/>
        <v>5</v>
      </c>
      <c r="E758" s="14">
        <f t="shared" si="54"/>
        <v>2206857.1428571427</v>
      </c>
      <c r="F758" s="14">
        <f t="shared" si="55"/>
        <v>2337333.3333333335</v>
      </c>
    </row>
    <row r="759" spans="1:6">
      <c r="A759" s="1">
        <v>36303</v>
      </c>
      <c r="B759" s="4">
        <v>36303</v>
      </c>
      <c r="C759" s="14">
        <f>VLOOKUP($B759,data!$A$6:$M$15000,12)</f>
        <v>1977000</v>
      </c>
      <c r="D759" s="11">
        <f t="shared" si="53"/>
        <v>5</v>
      </c>
      <c r="E759" s="14">
        <f t="shared" si="54"/>
        <v>2198571.4285714286</v>
      </c>
      <c r="F759" s="14">
        <f t="shared" si="55"/>
        <v>2319866.6666666665</v>
      </c>
    </row>
    <row r="760" spans="1:6">
      <c r="A760" s="1">
        <v>36304</v>
      </c>
      <c r="B760" s="4">
        <v>36304</v>
      </c>
      <c r="C760" s="14">
        <f>VLOOKUP($B760,data!$A$6:$M$15000,12)</f>
        <v>2340000</v>
      </c>
      <c r="D760" s="11">
        <f t="shared" si="53"/>
        <v>5</v>
      </c>
      <c r="E760" s="14">
        <f t="shared" si="54"/>
        <v>2201285.7142857141</v>
      </c>
      <c r="F760" s="14">
        <f t="shared" si="55"/>
        <v>2320866.6666666665</v>
      </c>
    </row>
    <row r="761" spans="1:6">
      <c r="A761" s="1">
        <v>36305</v>
      </c>
      <c r="B761" s="4">
        <v>36305</v>
      </c>
      <c r="C761" s="14">
        <f>VLOOKUP($B761,data!$A$6:$M$15000,12)</f>
        <v>2220000</v>
      </c>
      <c r="D761" s="11">
        <f t="shared" si="53"/>
        <v>5</v>
      </c>
      <c r="E761" s="14">
        <f t="shared" si="54"/>
        <v>2194714.2857142859</v>
      </c>
      <c r="F761" s="14">
        <f t="shared" si="55"/>
        <v>2320700</v>
      </c>
    </row>
    <row r="762" spans="1:6">
      <c r="A762" s="1">
        <v>36306</v>
      </c>
      <c r="B762" s="4">
        <v>36306</v>
      </c>
      <c r="C762" s="14">
        <f>VLOOKUP($B762,data!$A$6:$M$15000,12)</f>
        <v>2375000</v>
      </c>
      <c r="D762" s="11">
        <f t="shared" si="53"/>
        <v>5</v>
      </c>
      <c r="E762" s="14">
        <f t="shared" si="54"/>
        <v>2214142.8571428573</v>
      </c>
      <c r="F762" s="14">
        <f t="shared" si="55"/>
        <v>2318666.6666666665</v>
      </c>
    </row>
    <row r="763" spans="1:6">
      <c r="A763" s="1">
        <v>36307</v>
      </c>
      <c r="B763" s="4">
        <v>36307</v>
      </c>
      <c r="C763" s="14">
        <f>VLOOKUP($B763,data!$A$6:$M$15000,12)</f>
        <v>2393000</v>
      </c>
      <c r="D763" s="11">
        <f t="shared" si="53"/>
        <v>5</v>
      </c>
      <c r="E763" s="14">
        <f t="shared" si="54"/>
        <v>2222000</v>
      </c>
      <c r="F763" s="14">
        <f t="shared" si="55"/>
        <v>2314733.3333333335</v>
      </c>
    </row>
    <row r="764" spans="1:6">
      <c r="A764" s="1">
        <v>36308</v>
      </c>
      <c r="B764" s="4">
        <v>36308</v>
      </c>
      <c r="C764" s="14">
        <f>VLOOKUP($B764,data!$A$6:$M$15000,12)</f>
        <v>2182000</v>
      </c>
      <c r="D764" s="11">
        <f t="shared" si="53"/>
        <v>5</v>
      </c>
      <c r="E764" s="14">
        <f t="shared" si="54"/>
        <v>2213428.5714285714</v>
      </c>
      <c r="F764" s="14">
        <f t="shared" si="55"/>
        <v>2292233.3333333335</v>
      </c>
    </row>
    <row r="765" spans="1:6">
      <c r="A765" s="1">
        <v>36309</v>
      </c>
      <c r="B765" s="4">
        <v>36309</v>
      </c>
      <c r="C765" s="14">
        <f>VLOOKUP($B765,data!$A$6:$M$15000,12)</f>
        <v>1845000</v>
      </c>
      <c r="D765" s="11">
        <f t="shared" si="53"/>
        <v>5</v>
      </c>
      <c r="E765" s="14">
        <f t="shared" si="54"/>
        <v>2190285.7142857141</v>
      </c>
      <c r="F765" s="14">
        <f t="shared" si="55"/>
        <v>2262166.6666666665</v>
      </c>
    </row>
    <row r="766" spans="1:6">
      <c r="A766" s="1">
        <v>36310</v>
      </c>
      <c r="B766" s="4">
        <v>36310</v>
      </c>
      <c r="C766" s="14">
        <f>VLOOKUP($B766,data!$A$6:$M$15000,12)</f>
        <v>1772000</v>
      </c>
      <c r="D766" s="11">
        <f t="shared" si="53"/>
        <v>5</v>
      </c>
      <c r="E766" s="14">
        <f t="shared" si="54"/>
        <v>2161000</v>
      </c>
      <c r="F766" s="14">
        <f t="shared" si="55"/>
        <v>2224733.3333333335</v>
      </c>
    </row>
    <row r="767" spans="1:6">
      <c r="A767" s="1">
        <v>36311</v>
      </c>
      <c r="B767" s="4">
        <v>36311</v>
      </c>
      <c r="C767" s="14">
        <f>VLOOKUP($B767,data!$A$6:$M$15000,12)</f>
        <v>1897000</v>
      </c>
      <c r="D767" s="11">
        <f t="shared" si="53"/>
        <v>5</v>
      </c>
      <c r="E767" s="14">
        <f t="shared" si="54"/>
        <v>2097714.2857142859</v>
      </c>
      <c r="F767" s="14">
        <f t="shared" si="55"/>
        <v>2212600</v>
      </c>
    </row>
    <row r="768" spans="1:6">
      <c r="A768" s="1">
        <v>36312</v>
      </c>
      <c r="B768" s="4">
        <v>36312</v>
      </c>
      <c r="C768" s="14">
        <f>VLOOKUP($B768,data!$A$6:$M$15000,12)</f>
        <v>2237000</v>
      </c>
      <c r="D768" s="11">
        <f t="shared" si="53"/>
        <v>6</v>
      </c>
      <c r="E768" s="14">
        <f t="shared" si="54"/>
        <v>2100142.8571428573</v>
      </c>
      <c r="F768" s="14">
        <f t="shared" si="55"/>
        <v>2207033.3333333335</v>
      </c>
    </row>
    <row r="769" spans="1:6">
      <c r="A769" s="1">
        <v>36313</v>
      </c>
      <c r="B769" s="4">
        <v>36313</v>
      </c>
      <c r="C769" s="14">
        <f>VLOOKUP($B769,data!$A$6:$M$15000,12)</f>
        <v>2457000</v>
      </c>
      <c r="D769" s="11">
        <f t="shared" si="53"/>
        <v>6</v>
      </c>
      <c r="E769" s="14">
        <f t="shared" si="54"/>
        <v>2111857.1428571427</v>
      </c>
      <c r="F769" s="14">
        <f t="shared" si="55"/>
        <v>2197833.3333333335</v>
      </c>
    </row>
    <row r="770" spans="1:6">
      <c r="A770" s="1">
        <v>36314</v>
      </c>
      <c r="B770" s="4">
        <v>36314</v>
      </c>
      <c r="C770" s="14">
        <f>VLOOKUP($B770,data!$A$6:$M$15000,12)</f>
        <v>2519000</v>
      </c>
      <c r="D770" s="11">
        <f t="shared" si="53"/>
        <v>6</v>
      </c>
      <c r="E770" s="14">
        <f t="shared" si="54"/>
        <v>2129857.1428571427</v>
      </c>
      <c r="F770" s="14">
        <f t="shared" si="55"/>
        <v>2198333.3333333335</v>
      </c>
    </row>
    <row r="771" spans="1:6">
      <c r="A771" s="1">
        <v>36315</v>
      </c>
      <c r="B771" s="4">
        <v>36315</v>
      </c>
      <c r="C771" s="14">
        <f>VLOOKUP($B771,data!$A$6:$M$15000,12)</f>
        <v>2355000</v>
      </c>
      <c r="D771" s="11">
        <f t="shared" si="53"/>
        <v>6</v>
      </c>
      <c r="E771" s="14">
        <f t="shared" si="54"/>
        <v>2154571.4285714286</v>
      </c>
      <c r="F771" s="14">
        <f t="shared" si="55"/>
        <v>2198366.6666666665</v>
      </c>
    </row>
    <row r="772" spans="1:6">
      <c r="A772" s="1">
        <v>36316</v>
      </c>
      <c r="B772" s="4">
        <v>36316</v>
      </c>
      <c r="C772" s="14">
        <f>VLOOKUP($B772,data!$A$6:$M$15000,12)</f>
        <v>1993000</v>
      </c>
      <c r="D772" s="11">
        <f t="shared" si="53"/>
        <v>6</v>
      </c>
      <c r="E772" s="14">
        <f t="shared" si="54"/>
        <v>2175714.2857142859</v>
      </c>
      <c r="F772" s="14">
        <f t="shared" si="55"/>
        <v>2188600</v>
      </c>
    </row>
    <row r="773" spans="1:6">
      <c r="A773" s="1">
        <v>36317</v>
      </c>
      <c r="B773" s="4">
        <v>36317</v>
      </c>
      <c r="C773" s="14">
        <f>VLOOKUP($B773,data!$A$6:$M$15000,12)</f>
        <v>1998000</v>
      </c>
      <c r="D773" s="11">
        <f t="shared" si="53"/>
        <v>6</v>
      </c>
      <c r="E773" s="14">
        <f t="shared" si="54"/>
        <v>2208000</v>
      </c>
      <c r="F773" s="14">
        <f t="shared" si="55"/>
        <v>2184833.3333333335</v>
      </c>
    </row>
    <row r="774" spans="1:6">
      <c r="A774" s="1">
        <v>36318</v>
      </c>
      <c r="B774" s="4">
        <v>36318</v>
      </c>
      <c r="C774" s="14">
        <f>VLOOKUP($B774,data!$A$6:$M$15000,12)</f>
        <v>2189000</v>
      </c>
      <c r="D774" s="11">
        <f t="shared" si="53"/>
        <v>6</v>
      </c>
      <c r="E774" s="14">
        <f t="shared" si="54"/>
        <v>2249714.2857142859</v>
      </c>
      <c r="F774" s="14">
        <f t="shared" si="55"/>
        <v>2190233.3333333335</v>
      </c>
    </row>
    <row r="775" spans="1:6">
      <c r="A775" s="1">
        <v>36319</v>
      </c>
      <c r="B775" s="4">
        <v>36319</v>
      </c>
      <c r="C775" s="14">
        <f>VLOOKUP($B775,data!$A$6:$M$15000,12)</f>
        <v>2192000</v>
      </c>
      <c r="D775" s="11">
        <f t="shared" si="53"/>
        <v>6</v>
      </c>
      <c r="E775" s="14">
        <f t="shared" si="54"/>
        <v>2243285.7142857141</v>
      </c>
      <c r="F775" s="14">
        <f t="shared" si="55"/>
        <v>2194233.3333333335</v>
      </c>
    </row>
    <row r="776" spans="1:6">
      <c r="A776" s="1">
        <v>36320</v>
      </c>
      <c r="B776" s="4">
        <v>36320</v>
      </c>
      <c r="C776" s="14">
        <f>VLOOKUP($B776,data!$A$6:$M$15000,12)</f>
        <v>2217000</v>
      </c>
      <c r="D776" s="11">
        <f t="shared" ref="D776:D839" si="56">IF(B776&lt;&gt;"",MONTH(B776),0)</f>
        <v>6</v>
      </c>
      <c r="E776" s="14">
        <f t="shared" si="54"/>
        <v>2209000</v>
      </c>
      <c r="F776" s="14">
        <f t="shared" si="55"/>
        <v>2191700</v>
      </c>
    </row>
    <row r="777" spans="1:6">
      <c r="A777" s="1">
        <v>36321</v>
      </c>
      <c r="B777" s="4">
        <v>36321</v>
      </c>
      <c r="C777" s="14">
        <f>VLOOKUP($B777,data!$A$6:$M$15000,12)</f>
        <v>2274000</v>
      </c>
      <c r="D777" s="11">
        <f t="shared" si="56"/>
        <v>6</v>
      </c>
      <c r="E777" s="14">
        <f t="shared" si="54"/>
        <v>2174000</v>
      </c>
      <c r="F777" s="14">
        <f t="shared" si="55"/>
        <v>2190066.6666666665</v>
      </c>
    </row>
    <row r="778" spans="1:6">
      <c r="A778" s="1">
        <v>36322</v>
      </c>
      <c r="B778" s="4">
        <v>36322</v>
      </c>
      <c r="C778" s="14">
        <f>VLOOKUP($B778,data!$A$6:$M$15000,12)</f>
        <v>2146000</v>
      </c>
      <c r="D778" s="11">
        <f t="shared" si="56"/>
        <v>6</v>
      </c>
      <c r="E778" s="14">
        <f t="shared" si="54"/>
        <v>2144142.8571428573</v>
      </c>
      <c r="F778" s="14">
        <f t="shared" si="55"/>
        <v>2185366.6666666665</v>
      </c>
    </row>
    <row r="779" spans="1:6">
      <c r="A779" s="1">
        <v>36323</v>
      </c>
      <c r="B779" s="4">
        <v>36323</v>
      </c>
      <c r="C779" s="14">
        <f>VLOOKUP($B779,data!$A$6:$M$15000,12)</f>
        <v>2017000</v>
      </c>
      <c r="D779" s="11">
        <f t="shared" si="56"/>
        <v>6</v>
      </c>
      <c r="E779" s="14">
        <f t="shared" si="54"/>
        <v>2147571.4285714286</v>
      </c>
      <c r="F779" s="14">
        <f t="shared" si="55"/>
        <v>2178433.3333333335</v>
      </c>
    </row>
    <row r="780" spans="1:6">
      <c r="A780" s="1">
        <v>36324</v>
      </c>
      <c r="B780" s="4">
        <v>36324</v>
      </c>
      <c r="C780" s="14">
        <f>VLOOKUP($B780,data!$A$6:$M$15000,12)</f>
        <v>2084000</v>
      </c>
      <c r="D780" s="11">
        <f t="shared" si="56"/>
        <v>6</v>
      </c>
      <c r="E780" s="14">
        <f t="shared" ref="E780:E843" si="57">AVERAGE(C774:C780)</f>
        <v>2159857.1428571427</v>
      </c>
      <c r="F780" s="14">
        <f t="shared" si="55"/>
        <v>2173566.6666666665</v>
      </c>
    </row>
    <row r="781" spans="1:6">
      <c r="A781" s="1">
        <v>36325</v>
      </c>
      <c r="B781" s="4">
        <v>36325</v>
      </c>
      <c r="C781" s="14">
        <f>VLOOKUP($B781,data!$A$6:$M$15000,12)</f>
        <v>2722000</v>
      </c>
      <c r="D781" s="11">
        <f t="shared" si="56"/>
        <v>6</v>
      </c>
      <c r="E781" s="14">
        <f t="shared" si="57"/>
        <v>2236000</v>
      </c>
      <c r="F781" s="14">
        <f t="shared" si="55"/>
        <v>2194966.6666666665</v>
      </c>
    </row>
    <row r="782" spans="1:6">
      <c r="A782" s="1">
        <v>36326</v>
      </c>
      <c r="B782" s="4">
        <v>36326</v>
      </c>
      <c r="C782" s="14">
        <f>VLOOKUP($B782,data!$A$6:$M$15000,12)</f>
        <v>2701000</v>
      </c>
      <c r="D782" s="11">
        <f t="shared" si="56"/>
        <v>6</v>
      </c>
      <c r="E782" s="14">
        <f t="shared" si="57"/>
        <v>2308714.2857142859</v>
      </c>
      <c r="F782" s="14">
        <f t="shared" si="55"/>
        <v>2217166.6666666665</v>
      </c>
    </row>
    <row r="783" spans="1:6">
      <c r="A783" s="1">
        <v>36327</v>
      </c>
      <c r="B783" s="4">
        <v>36327</v>
      </c>
      <c r="C783" s="14">
        <f>VLOOKUP($B783,data!$A$6:$M$15000,12)</f>
        <v>2538000</v>
      </c>
      <c r="D783" s="11">
        <f t="shared" si="56"/>
        <v>6</v>
      </c>
      <c r="E783" s="14">
        <f t="shared" si="57"/>
        <v>2354571.4285714286</v>
      </c>
      <c r="F783" s="14">
        <f t="shared" si="55"/>
        <v>2224400</v>
      </c>
    </row>
    <row r="784" spans="1:6">
      <c r="A784" s="1">
        <v>36328</v>
      </c>
      <c r="B784" s="4">
        <v>36328</v>
      </c>
      <c r="C784" s="14">
        <f>VLOOKUP($B784,data!$A$6:$M$15000,12)</f>
        <v>2542000</v>
      </c>
      <c r="D784" s="11">
        <f t="shared" si="56"/>
        <v>6</v>
      </c>
      <c r="E784" s="14">
        <f t="shared" si="57"/>
        <v>2392857.1428571427</v>
      </c>
      <c r="F784" s="14">
        <f t="shared" si="55"/>
        <v>2233600</v>
      </c>
    </row>
    <row r="785" spans="1:6">
      <c r="A785" s="1">
        <v>36329</v>
      </c>
      <c r="B785" s="4">
        <v>36329</v>
      </c>
      <c r="C785" s="14">
        <f>VLOOKUP($B785,data!$A$6:$M$15000,12)</f>
        <v>2485000</v>
      </c>
      <c r="D785" s="11">
        <f t="shared" si="56"/>
        <v>6</v>
      </c>
      <c r="E785" s="14">
        <f t="shared" si="57"/>
        <v>2441285.7142857141</v>
      </c>
      <c r="F785" s="14">
        <f t="shared" si="55"/>
        <v>2241800</v>
      </c>
    </row>
    <row r="786" spans="1:6">
      <c r="A786" s="1">
        <v>36330</v>
      </c>
      <c r="B786" s="4">
        <v>36330</v>
      </c>
      <c r="C786" s="14">
        <f>VLOOKUP($B786,data!$A$6:$M$15000,12)</f>
        <v>2327000</v>
      </c>
      <c r="D786" s="11">
        <f t="shared" si="56"/>
        <v>6</v>
      </c>
      <c r="E786" s="14">
        <f t="shared" si="57"/>
        <v>2485571.4285714286</v>
      </c>
      <c r="F786" s="14">
        <f t="shared" si="55"/>
        <v>2241433.3333333335</v>
      </c>
    </row>
    <row r="787" spans="1:6">
      <c r="A787" s="1">
        <v>36331</v>
      </c>
      <c r="B787" s="4">
        <v>36331</v>
      </c>
      <c r="C787" s="14">
        <f>VLOOKUP($B787,data!$A$6:$M$15000,12)</f>
        <v>2183000</v>
      </c>
      <c r="D787" s="11">
        <f t="shared" si="56"/>
        <v>6</v>
      </c>
      <c r="E787" s="14">
        <f t="shared" si="57"/>
        <v>2499714.2857142859</v>
      </c>
      <c r="F787" s="14">
        <f t="shared" si="55"/>
        <v>2239466.6666666665</v>
      </c>
    </row>
    <row r="788" spans="1:6">
      <c r="A788" s="1">
        <v>36332</v>
      </c>
      <c r="B788" s="4">
        <v>36332</v>
      </c>
      <c r="C788" s="14">
        <f>VLOOKUP($B788,data!$A$6:$M$15000,12)</f>
        <v>2702000</v>
      </c>
      <c r="D788" s="11">
        <f t="shared" si="56"/>
        <v>6</v>
      </c>
      <c r="E788" s="14">
        <f t="shared" si="57"/>
        <v>2496857.1428571427</v>
      </c>
      <c r="F788" s="14">
        <f t="shared" si="55"/>
        <v>2262633.3333333335</v>
      </c>
    </row>
    <row r="789" spans="1:6">
      <c r="A789" s="1">
        <v>36333</v>
      </c>
      <c r="B789" s="4">
        <v>36333</v>
      </c>
      <c r="C789" s="14">
        <f>VLOOKUP($B789,data!$A$6:$M$15000,12)</f>
        <v>2846000</v>
      </c>
      <c r="D789" s="11">
        <f t="shared" si="56"/>
        <v>6</v>
      </c>
      <c r="E789" s="14">
        <f t="shared" si="57"/>
        <v>2517571.4285714286</v>
      </c>
      <c r="F789" s="14">
        <f t="shared" si="55"/>
        <v>2291600</v>
      </c>
    </row>
    <row r="790" spans="1:6">
      <c r="A790" s="1">
        <v>36334</v>
      </c>
      <c r="B790" s="4">
        <v>36334</v>
      </c>
      <c r="C790" s="14">
        <f>VLOOKUP($B790,data!$A$6:$M$15000,12)</f>
        <v>2715000</v>
      </c>
      <c r="D790" s="11">
        <f t="shared" si="56"/>
        <v>6</v>
      </c>
      <c r="E790" s="14">
        <f t="shared" si="57"/>
        <v>2542857.1428571427</v>
      </c>
      <c r="F790" s="14">
        <f t="shared" si="55"/>
        <v>2304100</v>
      </c>
    </row>
    <row r="791" spans="1:6">
      <c r="A791" s="1">
        <v>36335</v>
      </c>
      <c r="B791" s="4">
        <v>36335</v>
      </c>
      <c r="C791" s="14">
        <f>VLOOKUP($B791,data!$A$6:$M$15000,12)</f>
        <v>2621000</v>
      </c>
      <c r="D791" s="11">
        <f t="shared" si="56"/>
        <v>6</v>
      </c>
      <c r="E791" s="14">
        <f t="shared" si="57"/>
        <v>2554142.8571428573</v>
      </c>
      <c r="F791" s="14">
        <f t="shared" si="55"/>
        <v>2317466.6666666665</v>
      </c>
    </row>
    <row r="792" spans="1:6">
      <c r="A792" s="1">
        <v>36336</v>
      </c>
      <c r="B792" s="4">
        <v>36336</v>
      </c>
      <c r="C792" s="14">
        <f>VLOOKUP($B792,data!$A$6:$M$15000,12)</f>
        <v>2457000</v>
      </c>
      <c r="D792" s="11">
        <f t="shared" si="56"/>
        <v>6</v>
      </c>
      <c r="E792" s="14">
        <f t="shared" si="57"/>
        <v>2550142.8571428573</v>
      </c>
      <c r="F792" s="14">
        <f t="shared" si="55"/>
        <v>2320200</v>
      </c>
    </row>
    <row r="793" spans="1:6">
      <c r="A793" s="1">
        <v>36337</v>
      </c>
      <c r="B793" s="4">
        <v>36337</v>
      </c>
      <c r="C793" s="14">
        <f>VLOOKUP($B793,data!$A$6:$M$15000,12)</f>
        <v>2063000</v>
      </c>
      <c r="D793" s="11">
        <f t="shared" si="56"/>
        <v>6</v>
      </c>
      <c r="E793" s="14">
        <f t="shared" si="57"/>
        <v>2512428.5714285714</v>
      </c>
      <c r="F793" s="14">
        <f t="shared" si="55"/>
        <v>2309200</v>
      </c>
    </row>
    <row r="794" spans="1:6">
      <c r="A794" s="1">
        <v>36338</v>
      </c>
      <c r="B794" s="4">
        <v>36338</v>
      </c>
      <c r="C794" s="14">
        <f>VLOOKUP($B794,data!$A$6:$M$15000,12)</f>
        <v>2072000</v>
      </c>
      <c r="D794" s="11">
        <f t="shared" si="56"/>
        <v>6</v>
      </c>
      <c r="E794" s="14">
        <f t="shared" si="57"/>
        <v>2496571.4285714286</v>
      </c>
      <c r="F794" s="14">
        <f t="shared" si="55"/>
        <v>2305533.3333333335</v>
      </c>
    </row>
    <row r="795" spans="1:6">
      <c r="A795" s="1">
        <v>36339</v>
      </c>
      <c r="B795" s="4">
        <v>36339</v>
      </c>
      <c r="C795" s="14">
        <f>VLOOKUP($B795,data!$A$6:$M$15000,12)</f>
        <v>2793000</v>
      </c>
      <c r="D795" s="11">
        <f t="shared" si="56"/>
        <v>6</v>
      </c>
      <c r="E795" s="14">
        <f t="shared" si="57"/>
        <v>2509571.4285714286</v>
      </c>
      <c r="F795" s="14">
        <f t="shared" si="55"/>
        <v>2337133.3333333335</v>
      </c>
    </row>
    <row r="796" spans="1:6">
      <c r="A796" s="1">
        <v>36340</v>
      </c>
      <c r="B796" s="4">
        <v>36340</v>
      </c>
      <c r="C796" s="14">
        <f>VLOOKUP($B796,data!$A$6:$M$15000,12)</f>
        <v>3101000</v>
      </c>
      <c r="D796" s="11">
        <f t="shared" si="56"/>
        <v>6</v>
      </c>
      <c r="E796" s="14">
        <f t="shared" si="57"/>
        <v>2546000</v>
      </c>
      <c r="F796" s="14">
        <f t="shared" si="55"/>
        <v>2381433.3333333335</v>
      </c>
    </row>
    <row r="797" spans="1:6">
      <c r="A797" s="1">
        <v>36341</v>
      </c>
      <c r="B797" s="4">
        <v>36341</v>
      </c>
      <c r="C797" s="14">
        <f>VLOOKUP($B797,data!$A$6:$M$15000,12)</f>
        <v>3102000</v>
      </c>
      <c r="D797" s="11">
        <f t="shared" si="56"/>
        <v>6</v>
      </c>
      <c r="E797" s="14">
        <f t="shared" si="57"/>
        <v>2601285.7142857141</v>
      </c>
      <c r="F797" s="14">
        <f t="shared" si="55"/>
        <v>2421600</v>
      </c>
    </row>
    <row r="798" spans="1:6">
      <c r="A798" s="1">
        <v>36342</v>
      </c>
      <c r="B798" s="4">
        <v>36342</v>
      </c>
      <c r="C798" s="14">
        <f>VLOOKUP($B798,data!$A$6:$M$15000,12)</f>
        <v>3058000</v>
      </c>
      <c r="D798" s="11">
        <f t="shared" si="56"/>
        <v>7</v>
      </c>
      <c r="E798" s="14">
        <f t="shared" si="57"/>
        <v>2663714.2857142859</v>
      </c>
      <c r="F798" s="14">
        <f t="shared" si="55"/>
        <v>2448966.6666666665</v>
      </c>
    </row>
    <row r="799" spans="1:6">
      <c r="A799" s="1">
        <v>36343</v>
      </c>
      <c r="B799" s="4">
        <v>36343</v>
      </c>
      <c r="C799" s="14">
        <f>VLOOKUP($B799,data!$A$6:$M$15000,12)</f>
        <v>2788000</v>
      </c>
      <c r="D799" s="11">
        <f t="shared" si="56"/>
        <v>7</v>
      </c>
      <c r="E799" s="14">
        <f t="shared" si="57"/>
        <v>2711000</v>
      </c>
      <c r="F799" s="14">
        <f t="shared" si="55"/>
        <v>2460000</v>
      </c>
    </row>
    <row r="800" spans="1:6">
      <c r="A800" s="1">
        <v>36344</v>
      </c>
      <c r="B800" s="4">
        <v>36344</v>
      </c>
      <c r="C800" s="14">
        <f>VLOOKUP($B800,data!$A$6:$M$15000,12)</f>
        <v>2143000</v>
      </c>
      <c r="D800" s="11">
        <f t="shared" si="56"/>
        <v>7</v>
      </c>
      <c r="E800" s="14">
        <f t="shared" si="57"/>
        <v>2722428.5714285714</v>
      </c>
      <c r="F800" s="14">
        <f t="shared" si="55"/>
        <v>2447466.6666666665</v>
      </c>
    </row>
    <row r="801" spans="1:6">
      <c r="A801" s="1">
        <v>36345</v>
      </c>
      <c r="B801" s="4">
        <v>36345</v>
      </c>
      <c r="C801" s="14">
        <f>VLOOKUP($B801,data!$A$6:$M$15000,12)</f>
        <v>1875000</v>
      </c>
      <c r="D801" s="11">
        <f t="shared" si="56"/>
        <v>7</v>
      </c>
      <c r="E801" s="14">
        <f t="shared" si="57"/>
        <v>2694285.7142857141</v>
      </c>
      <c r="F801" s="14">
        <f t="shared" si="55"/>
        <v>2431466.6666666665</v>
      </c>
    </row>
    <row r="802" spans="1:6">
      <c r="A802" s="1">
        <v>36346</v>
      </c>
      <c r="B802" s="4">
        <v>36346</v>
      </c>
      <c r="C802" s="14">
        <f>VLOOKUP($B802,data!$A$6:$M$15000,12)</f>
        <v>2242000</v>
      </c>
      <c r="D802" s="11">
        <f t="shared" si="56"/>
        <v>7</v>
      </c>
      <c r="E802" s="14">
        <f t="shared" si="57"/>
        <v>2615571.4285714286</v>
      </c>
      <c r="F802" s="14">
        <f t="shared" si="55"/>
        <v>2439766.6666666665</v>
      </c>
    </row>
    <row r="803" spans="1:6">
      <c r="A803" s="1">
        <v>36347</v>
      </c>
      <c r="B803" s="4">
        <v>36347</v>
      </c>
      <c r="C803" s="14">
        <f>VLOOKUP($B803,data!$A$6:$M$15000,12)</f>
        <v>2904000</v>
      </c>
      <c r="D803" s="11">
        <f t="shared" si="56"/>
        <v>7</v>
      </c>
      <c r="E803" s="14">
        <f t="shared" si="57"/>
        <v>2587428.5714285714</v>
      </c>
      <c r="F803" s="14">
        <f t="shared" ref="F803:F866" si="58">AVERAGE(C774:C803)</f>
        <v>2469966.6666666665</v>
      </c>
    </row>
    <row r="804" spans="1:6">
      <c r="A804" s="1">
        <v>36348</v>
      </c>
      <c r="B804" s="4">
        <v>36348</v>
      </c>
      <c r="C804" s="14">
        <f>VLOOKUP($B804,data!$A$6:$M$15000,12)</f>
        <v>2868000</v>
      </c>
      <c r="D804" s="11">
        <f t="shared" si="56"/>
        <v>7</v>
      </c>
      <c r="E804" s="14">
        <f t="shared" si="57"/>
        <v>2554000</v>
      </c>
      <c r="F804" s="14">
        <f t="shared" si="58"/>
        <v>2492600</v>
      </c>
    </row>
    <row r="805" spans="1:6">
      <c r="A805" s="1">
        <v>36349</v>
      </c>
      <c r="B805" s="4">
        <v>36349</v>
      </c>
      <c r="C805" s="14">
        <f>VLOOKUP($B805,data!$A$6:$M$15000,12)</f>
        <v>2856000</v>
      </c>
      <c r="D805" s="11">
        <f t="shared" si="56"/>
        <v>7</v>
      </c>
      <c r="E805" s="14">
        <f t="shared" si="57"/>
        <v>2525142.8571428573</v>
      </c>
      <c r="F805" s="14">
        <f t="shared" si="58"/>
        <v>2514733.3333333335</v>
      </c>
    </row>
    <row r="806" spans="1:6">
      <c r="A806" s="1">
        <v>36350</v>
      </c>
      <c r="B806" s="4">
        <v>36350</v>
      </c>
      <c r="C806" s="14">
        <f>VLOOKUP($B806,data!$A$6:$M$15000,12)</f>
        <v>2839000</v>
      </c>
      <c r="D806" s="11">
        <f t="shared" si="56"/>
        <v>7</v>
      </c>
      <c r="E806" s="14">
        <f t="shared" si="57"/>
        <v>2532428.5714285714</v>
      </c>
      <c r="F806" s="14">
        <f t="shared" si="58"/>
        <v>2535466.6666666665</v>
      </c>
    </row>
    <row r="807" spans="1:6">
      <c r="A807" s="1">
        <v>36351</v>
      </c>
      <c r="B807" s="4">
        <v>36351</v>
      </c>
      <c r="C807" s="14">
        <f>VLOOKUP($B807,data!$A$6:$M$15000,12)</f>
        <v>2483000</v>
      </c>
      <c r="D807" s="11">
        <f t="shared" si="56"/>
        <v>7</v>
      </c>
      <c r="E807" s="14">
        <f t="shared" si="57"/>
        <v>2581000</v>
      </c>
      <c r="F807" s="14">
        <f t="shared" si="58"/>
        <v>2542433.3333333335</v>
      </c>
    </row>
    <row r="808" spans="1:6">
      <c r="A808" s="1">
        <v>36352</v>
      </c>
      <c r="B808" s="4">
        <v>36352</v>
      </c>
      <c r="C808" s="14">
        <f>VLOOKUP($B808,data!$A$6:$M$15000,12)</f>
        <v>2600000</v>
      </c>
      <c r="D808" s="11">
        <f t="shared" si="56"/>
        <v>7</v>
      </c>
      <c r="E808" s="14">
        <f t="shared" si="57"/>
        <v>2684571.4285714286</v>
      </c>
      <c r="F808" s="14">
        <f t="shared" si="58"/>
        <v>2557566.6666666665</v>
      </c>
    </row>
    <row r="809" spans="1:6">
      <c r="A809" s="1">
        <v>36353</v>
      </c>
      <c r="B809" s="4">
        <v>36353</v>
      </c>
      <c r="C809" s="14">
        <f>VLOOKUP($B809,data!$A$6:$M$15000,12)</f>
        <v>3456000</v>
      </c>
      <c r="D809" s="11">
        <f t="shared" si="56"/>
        <v>7</v>
      </c>
      <c r="E809" s="14">
        <f t="shared" si="57"/>
        <v>2858000</v>
      </c>
      <c r="F809" s="14">
        <f t="shared" si="58"/>
        <v>2605533.3333333335</v>
      </c>
    </row>
    <row r="810" spans="1:6">
      <c r="A810" s="1">
        <v>36354</v>
      </c>
      <c r="B810" s="4">
        <v>36354</v>
      </c>
      <c r="C810" s="14">
        <f>VLOOKUP($B810,data!$A$6:$M$15000,12)</f>
        <v>3389000</v>
      </c>
      <c r="D810" s="11">
        <f t="shared" si="56"/>
        <v>7</v>
      </c>
      <c r="E810" s="14">
        <f t="shared" si="57"/>
        <v>2927285.7142857141</v>
      </c>
      <c r="F810" s="14">
        <f t="shared" si="58"/>
        <v>2649033.3333333335</v>
      </c>
    </row>
    <row r="811" spans="1:6">
      <c r="A811" s="1">
        <v>36355</v>
      </c>
      <c r="B811" s="4">
        <v>36355</v>
      </c>
      <c r="C811" s="14">
        <f>VLOOKUP($B811,data!$A$6:$M$15000,12)</f>
        <v>3201000</v>
      </c>
      <c r="D811" s="11">
        <f t="shared" si="56"/>
        <v>7</v>
      </c>
      <c r="E811" s="14">
        <f t="shared" si="57"/>
        <v>2974857.1428571427</v>
      </c>
      <c r="F811" s="14">
        <f t="shared" si="58"/>
        <v>2665000</v>
      </c>
    </row>
    <row r="812" spans="1:6">
      <c r="A812" s="1">
        <v>36356</v>
      </c>
      <c r="B812" s="4">
        <v>36356</v>
      </c>
      <c r="C812" s="14">
        <f>VLOOKUP($B812,data!$A$6:$M$15000,12)</f>
        <v>2966000</v>
      </c>
      <c r="D812" s="11">
        <f t="shared" si="56"/>
        <v>7</v>
      </c>
      <c r="E812" s="14">
        <f t="shared" si="57"/>
        <v>2990571.4285714286</v>
      </c>
      <c r="F812" s="14">
        <f t="shared" si="58"/>
        <v>2673833.3333333335</v>
      </c>
    </row>
    <row r="813" spans="1:6">
      <c r="A813" s="1">
        <v>36357</v>
      </c>
      <c r="B813" s="4">
        <v>36357</v>
      </c>
      <c r="C813" s="14">
        <f>VLOOKUP($B813,data!$A$6:$M$15000,12)</f>
        <v>2616000</v>
      </c>
      <c r="D813" s="11">
        <f t="shared" si="56"/>
        <v>7</v>
      </c>
      <c r="E813" s="14">
        <f t="shared" si="57"/>
        <v>2958714.2857142859</v>
      </c>
      <c r="F813" s="14">
        <f t="shared" si="58"/>
        <v>2676433.3333333335</v>
      </c>
    </row>
    <row r="814" spans="1:6">
      <c r="A814" s="1">
        <v>36358</v>
      </c>
      <c r="B814" s="4">
        <v>36358</v>
      </c>
      <c r="C814" s="14">
        <f>VLOOKUP($B814,data!$A$6:$M$15000,12)</f>
        <v>2356000</v>
      </c>
      <c r="D814" s="11">
        <f t="shared" si="56"/>
        <v>7</v>
      </c>
      <c r="E814" s="14">
        <f t="shared" si="57"/>
        <v>2940571.4285714286</v>
      </c>
      <c r="F814" s="14">
        <f t="shared" si="58"/>
        <v>2670233.3333333335</v>
      </c>
    </row>
    <row r="815" spans="1:6">
      <c r="A815" s="1">
        <v>36359</v>
      </c>
      <c r="B815" s="4">
        <v>36359</v>
      </c>
      <c r="C815" s="14">
        <f>VLOOKUP($B815,data!$A$6:$M$15000,12)</f>
        <v>2092000</v>
      </c>
      <c r="D815" s="11">
        <f t="shared" si="56"/>
        <v>7</v>
      </c>
      <c r="E815" s="14">
        <f t="shared" si="57"/>
        <v>2868000</v>
      </c>
      <c r="F815" s="14">
        <f t="shared" si="58"/>
        <v>2657133.3333333335</v>
      </c>
    </row>
    <row r="816" spans="1:6">
      <c r="A816" s="1">
        <v>36360</v>
      </c>
      <c r="B816" s="4">
        <v>36360</v>
      </c>
      <c r="C816" s="14">
        <f>VLOOKUP($B816,data!$A$6:$M$15000,12)</f>
        <v>2649000</v>
      </c>
      <c r="D816" s="11">
        <f t="shared" si="56"/>
        <v>7</v>
      </c>
      <c r="E816" s="14">
        <f t="shared" si="57"/>
        <v>2752714.2857142859</v>
      </c>
      <c r="F816" s="14">
        <f t="shared" si="58"/>
        <v>2667866.6666666665</v>
      </c>
    </row>
    <row r="817" spans="1:6">
      <c r="A817" s="1">
        <v>36361</v>
      </c>
      <c r="B817" s="4">
        <v>36361</v>
      </c>
      <c r="C817" s="14">
        <f>VLOOKUP($B817,data!$A$6:$M$15000,12)</f>
        <v>2698000</v>
      </c>
      <c r="D817" s="11">
        <f t="shared" si="56"/>
        <v>7</v>
      </c>
      <c r="E817" s="14">
        <f t="shared" si="57"/>
        <v>2654000</v>
      </c>
      <c r="F817" s="14">
        <f t="shared" si="58"/>
        <v>2685033.3333333335</v>
      </c>
    </row>
    <row r="818" spans="1:6">
      <c r="A818" s="1">
        <v>36362</v>
      </c>
      <c r="B818" s="4">
        <v>36362</v>
      </c>
      <c r="C818" s="14">
        <f>VLOOKUP($B818,data!$A$6:$M$15000,12)</f>
        <v>2684000</v>
      </c>
      <c r="D818" s="11">
        <f t="shared" si="56"/>
        <v>7</v>
      </c>
      <c r="E818" s="14">
        <f t="shared" si="57"/>
        <v>2580142.8571428573</v>
      </c>
      <c r="F818" s="14">
        <f t="shared" si="58"/>
        <v>2684433.3333333335</v>
      </c>
    </row>
    <row r="819" spans="1:6">
      <c r="A819" s="1">
        <v>36363</v>
      </c>
      <c r="B819" s="4">
        <v>36363</v>
      </c>
      <c r="C819" s="14">
        <f>VLOOKUP($B819,data!$A$6:$M$15000,12)</f>
        <v>2686000</v>
      </c>
      <c r="D819" s="11">
        <f t="shared" si="56"/>
        <v>7</v>
      </c>
      <c r="E819" s="14">
        <f t="shared" si="57"/>
        <v>2540142.8571428573</v>
      </c>
      <c r="F819" s="14">
        <f t="shared" si="58"/>
        <v>2679100</v>
      </c>
    </row>
    <row r="820" spans="1:6">
      <c r="A820" s="1">
        <v>36364</v>
      </c>
      <c r="B820" s="4">
        <v>36364</v>
      </c>
      <c r="C820" s="14">
        <f>VLOOKUP($B820,data!$A$6:$M$15000,12)</f>
        <v>2604000</v>
      </c>
      <c r="D820" s="11">
        <f t="shared" si="56"/>
        <v>7</v>
      </c>
      <c r="E820" s="14">
        <f t="shared" si="57"/>
        <v>2538428.5714285714</v>
      </c>
      <c r="F820" s="14">
        <f t="shared" si="58"/>
        <v>2675400</v>
      </c>
    </row>
    <row r="821" spans="1:6">
      <c r="A821" s="1">
        <v>36365</v>
      </c>
      <c r="B821" s="4">
        <v>36365</v>
      </c>
      <c r="C821" s="14">
        <f>VLOOKUP($B821,data!$A$6:$M$15000,12)</f>
        <v>2226000</v>
      </c>
      <c r="D821" s="11">
        <f t="shared" si="56"/>
        <v>7</v>
      </c>
      <c r="E821" s="14">
        <f t="shared" si="57"/>
        <v>2519857.1428571427</v>
      </c>
      <c r="F821" s="14">
        <f t="shared" si="58"/>
        <v>2662233.3333333335</v>
      </c>
    </row>
    <row r="822" spans="1:6">
      <c r="A822" s="1">
        <v>36366</v>
      </c>
      <c r="B822" s="4">
        <v>36366</v>
      </c>
      <c r="C822" s="14">
        <f>VLOOKUP($B822,data!$A$6:$M$15000,12)</f>
        <v>2145000</v>
      </c>
      <c r="D822" s="11">
        <f t="shared" si="56"/>
        <v>7</v>
      </c>
      <c r="E822" s="14">
        <f t="shared" si="57"/>
        <v>2527428.5714285714</v>
      </c>
      <c r="F822" s="14">
        <f t="shared" si="58"/>
        <v>2651833.3333333335</v>
      </c>
    </row>
    <row r="823" spans="1:6">
      <c r="A823" s="1">
        <v>36367</v>
      </c>
      <c r="B823" s="4">
        <v>36367</v>
      </c>
      <c r="C823" s="14">
        <f>VLOOKUP($B823,data!$A$6:$M$15000,12)</f>
        <v>2788000</v>
      </c>
      <c r="D823" s="11">
        <f t="shared" si="56"/>
        <v>7</v>
      </c>
      <c r="E823" s="14">
        <f t="shared" si="57"/>
        <v>2547285.7142857141</v>
      </c>
      <c r="F823" s="14">
        <f t="shared" si="58"/>
        <v>2676000</v>
      </c>
    </row>
    <row r="824" spans="1:6">
      <c r="A824" s="1">
        <v>36368</v>
      </c>
      <c r="B824" s="4">
        <v>36368</v>
      </c>
      <c r="C824" s="14">
        <f>VLOOKUP($B824,data!$A$6:$M$15000,12)</f>
        <v>2716000</v>
      </c>
      <c r="D824" s="11">
        <f t="shared" si="56"/>
        <v>7</v>
      </c>
      <c r="E824" s="14">
        <f t="shared" si="57"/>
        <v>2549857.1428571427</v>
      </c>
      <c r="F824" s="14">
        <f t="shared" si="58"/>
        <v>2697466.6666666665</v>
      </c>
    </row>
    <row r="825" spans="1:6">
      <c r="A825" s="1">
        <v>36369</v>
      </c>
      <c r="B825" s="4">
        <v>36369</v>
      </c>
      <c r="C825" s="14">
        <f>VLOOKUP($B825,data!$A$6:$M$15000,12)</f>
        <v>2760000</v>
      </c>
      <c r="D825" s="11">
        <f t="shared" si="56"/>
        <v>7</v>
      </c>
      <c r="E825" s="14">
        <f t="shared" si="57"/>
        <v>2560714.2857142859</v>
      </c>
      <c r="F825" s="14">
        <f t="shared" si="58"/>
        <v>2696366.6666666665</v>
      </c>
    </row>
    <row r="826" spans="1:6">
      <c r="A826" s="1">
        <v>36370</v>
      </c>
      <c r="B826" s="4">
        <v>36370</v>
      </c>
      <c r="C826" s="14">
        <f>VLOOKUP($B826,data!$A$6:$M$15000,12)</f>
        <v>2638000</v>
      </c>
      <c r="D826" s="11">
        <f t="shared" si="56"/>
        <v>7</v>
      </c>
      <c r="E826" s="14">
        <f t="shared" si="57"/>
        <v>2553857.1428571427</v>
      </c>
      <c r="F826" s="14">
        <f t="shared" si="58"/>
        <v>2680933.3333333335</v>
      </c>
    </row>
    <row r="827" spans="1:6">
      <c r="A827" s="1">
        <v>36371</v>
      </c>
      <c r="B827" s="4">
        <v>36371</v>
      </c>
      <c r="C827" s="14">
        <f>VLOOKUP($B827,data!$A$6:$M$15000,12)</f>
        <v>2487000</v>
      </c>
      <c r="D827" s="11">
        <f t="shared" si="56"/>
        <v>7</v>
      </c>
      <c r="E827" s="14">
        <f t="shared" si="57"/>
        <v>2537142.8571428573</v>
      </c>
      <c r="F827" s="14">
        <f t="shared" si="58"/>
        <v>2660433.3333333335</v>
      </c>
    </row>
    <row r="828" spans="1:6">
      <c r="A828" s="1">
        <v>36372</v>
      </c>
      <c r="B828" s="4">
        <v>36372</v>
      </c>
      <c r="C828" s="14">
        <f>VLOOKUP($B828,data!$A$6:$M$15000,12)</f>
        <v>2123000</v>
      </c>
      <c r="D828" s="11">
        <f t="shared" si="56"/>
        <v>7</v>
      </c>
      <c r="E828" s="14">
        <f t="shared" si="57"/>
        <v>2522428.5714285714</v>
      </c>
      <c r="F828" s="14">
        <f t="shared" si="58"/>
        <v>2629266.6666666665</v>
      </c>
    </row>
    <row r="829" spans="1:6">
      <c r="A829" s="1">
        <v>36373</v>
      </c>
      <c r="B829" s="4">
        <v>36373</v>
      </c>
      <c r="C829" s="14">
        <f>VLOOKUP($B829,data!$A$6:$M$15000,12)</f>
        <v>2076000</v>
      </c>
      <c r="D829" s="11">
        <f t="shared" si="56"/>
        <v>8</v>
      </c>
      <c r="E829" s="14">
        <f t="shared" si="57"/>
        <v>2512571.4285714286</v>
      </c>
      <c r="F829" s="14">
        <f t="shared" si="58"/>
        <v>2605533.3333333335</v>
      </c>
    </row>
    <row r="830" spans="1:6">
      <c r="A830" s="1">
        <v>36374</v>
      </c>
      <c r="B830" s="4">
        <v>36374</v>
      </c>
      <c r="C830" s="14">
        <f>VLOOKUP($B830,data!$A$6:$M$15000,12)</f>
        <v>2787000</v>
      </c>
      <c r="D830" s="11">
        <f t="shared" si="56"/>
        <v>8</v>
      </c>
      <c r="E830" s="14">
        <f t="shared" si="57"/>
        <v>2512428.5714285714</v>
      </c>
      <c r="F830" s="14">
        <f t="shared" si="58"/>
        <v>2627000</v>
      </c>
    </row>
    <row r="831" spans="1:6">
      <c r="A831" s="1">
        <v>36375</v>
      </c>
      <c r="B831" s="4">
        <v>36375</v>
      </c>
      <c r="C831" s="14">
        <f>VLOOKUP($B831,data!$A$6:$M$15000,12)</f>
        <v>2862000</v>
      </c>
      <c r="D831" s="11">
        <f t="shared" si="56"/>
        <v>8</v>
      </c>
      <c r="E831" s="14">
        <f t="shared" si="57"/>
        <v>2533285.7142857141</v>
      </c>
      <c r="F831" s="14">
        <f t="shared" si="58"/>
        <v>2659900</v>
      </c>
    </row>
    <row r="832" spans="1:6">
      <c r="A832" s="1">
        <v>36376</v>
      </c>
      <c r="B832" s="4">
        <v>36376</v>
      </c>
      <c r="C832" s="14">
        <f>VLOOKUP($B832,data!$A$6:$M$15000,12)</f>
        <v>2788000</v>
      </c>
      <c r="D832" s="11">
        <f t="shared" si="56"/>
        <v>8</v>
      </c>
      <c r="E832" s="14">
        <f t="shared" si="57"/>
        <v>2537285.7142857141</v>
      </c>
      <c r="F832" s="14">
        <f t="shared" si="58"/>
        <v>2678100</v>
      </c>
    </row>
    <row r="833" spans="1:6">
      <c r="A833" s="1">
        <v>36377</v>
      </c>
      <c r="B833" s="4">
        <v>36377</v>
      </c>
      <c r="C833" s="14">
        <f>VLOOKUP($B833,data!$A$6:$M$15000,12)</f>
        <v>2639000</v>
      </c>
      <c r="D833" s="11">
        <f t="shared" si="56"/>
        <v>8</v>
      </c>
      <c r="E833" s="14">
        <f t="shared" si="57"/>
        <v>2537428.5714285714</v>
      </c>
      <c r="F833" s="14">
        <f t="shared" si="58"/>
        <v>2669266.6666666665</v>
      </c>
    </row>
    <row r="834" spans="1:6">
      <c r="A834" s="1">
        <v>36378</v>
      </c>
      <c r="B834" s="4">
        <v>36378</v>
      </c>
      <c r="C834" s="14">
        <f>VLOOKUP($B834,data!$A$6:$M$15000,12)</f>
        <v>2466000</v>
      </c>
      <c r="D834" s="11">
        <f t="shared" si="56"/>
        <v>8</v>
      </c>
      <c r="E834" s="14">
        <f t="shared" si="57"/>
        <v>2534428.5714285714</v>
      </c>
      <c r="F834" s="14">
        <f t="shared" si="58"/>
        <v>2655866.6666666665</v>
      </c>
    </row>
    <row r="835" spans="1:6">
      <c r="A835" s="1">
        <v>36379</v>
      </c>
      <c r="B835" s="4">
        <v>36379</v>
      </c>
      <c r="C835" s="14">
        <f>VLOOKUP($B835,data!$A$6:$M$15000,12)</f>
        <v>2118000</v>
      </c>
      <c r="D835" s="11">
        <f t="shared" si="56"/>
        <v>8</v>
      </c>
      <c r="E835" s="14">
        <f t="shared" si="57"/>
        <v>2533714.2857142859</v>
      </c>
      <c r="F835" s="14">
        <f t="shared" si="58"/>
        <v>2631266.6666666665</v>
      </c>
    </row>
    <row r="836" spans="1:6">
      <c r="A836" s="1">
        <v>36380</v>
      </c>
      <c r="B836" s="4">
        <v>36380</v>
      </c>
      <c r="C836" s="14">
        <f>VLOOKUP($B836,data!$A$6:$M$15000,12)</f>
        <v>2018000</v>
      </c>
      <c r="D836" s="11">
        <f t="shared" si="56"/>
        <v>8</v>
      </c>
      <c r="E836" s="14">
        <f t="shared" si="57"/>
        <v>2525428.5714285714</v>
      </c>
      <c r="F836" s="14">
        <f t="shared" si="58"/>
        <v>2603900</v>
      </c>
    </row>
    <row r="837" spans="1:6">
      <c r="A837" s="1">
        <v>36381</v>
      </c>
      <c r="B837" s="4">
        <v>36381</v>
      </c>
      <c r="C837" s="14">
        <f>VLOOKUP($B837,data!$A$6:$M$15000,12)</f>
        <v>2576000</v>
      </c>
      <c r="D837" s="11">
        <f t="shared" si="56"/>
        <v>8</v>
      </c>
      <c r="E837" s="14">
        <f t="shared" si="57"/>
        <v>2495285.7142857141</v>
      </c>
      <c r="F837" s="14">
        <f t="shared" si="58"/>
        <v>2607000</v>
      </c>
    </row>
    <row r="838" spans="1:6">
      <c r="A838" s="1">
        <v>36382</v>
      </c>
      <c r="B838" s="4">
        <v>36382</v>
      </c>
      <c r="C838" s="14">
        <f>VLOOKUP($B838,data!$A$6:$M$15000,12)</f>
        <v>2502000</v>
      </c>
      <c r="D838" s="11">
        <f t="shared" si="56"/>
        <v>8</v>
      </c>
      <c r="E838" s="14">
        <f t="shared" si="57"/>
        <v>2443857.1428571427</v>
      </c>
      <c r="F838" s="14">
        <f t="shared" si="58"/>
        <v>2603733.3333333335</v>
      </c>
    </row>
    <row r="839" spans="1:6">
      <c r="A839" s="1">
        <v>36383</v>
      </c>
      <c r="B839" s="4">
        <v>36383</v>
      </c>
      <c r="C839" s="14">
        <f>VLOOKUP($B839,data!$A$6:$M$15000,12)</f>
        <v>2326000</v>
      </c>
      <c r="D839" s="11">
        <f t="shared" si="56"/>
        <v>8</v>
      </c>
      <c r="E839" s="14">
        <f t="shared" si="57"/>
        <v>2377857.1428571427</v>
      </c>
      <c r="F839" s="14">
        <f t="shared" si="58"/>
        <v>2566066.6666666665</v>
      </c>
    </row>
    <row r="840" spans="1:6">
      <c r="A840" s="1">
        <v>36384</v>
      </c>
      <c r="B840" s="4">
        <v>36384</v>
      </c>
      <c r="C840" s="14">
        <f>VLOOKUP($B840,data!$A$6:$M$15000,12)</f>
        <v>2492000</v>
      </c>
      <c r="D840" s="11">
        <f t="shared" ref="D840:D903" si="59">IF(B840&lt;&gt;"",MONTH(B840),0)</f>
        <v>8</v>
      </c>
      <c r="E840" s="14">
        <f t="shared" si="57"/>
        <v>2356857.1428571427</v>
      </c>
      <c r="F840" s="14">
        <f t="shared" si="58"/>
        <v>2536166.6666666665</v>
      </c>
    </row>
    <row r="841" spans="1:6">
      <c r="A841" s="1">
        <v>36385</v>
      </c>
      <c r="B841" s="4">
        <v>36385</v>
      </c>
      <c r="C841" s="14">
        <f>VLOOKUP($B841,data!$A$6:$M$15000,12)</f>
        <v>2456000</v>
      </c>
      <c r="D841" s="11">
        <f t="shared" si="59"/>
        <v>8</v>
      </c>
      <c r="E841" s="14">
        <f t="shared" si="57"/>
        <v>2355428.5714285714</v>
      </c>
      <c r="F841" s="14">
        <f t="shared" si="58"/>
        <v>2511333.3333333335</v>
      </c>
    </row>
    <row r="842" spans="1:6">
      <c r="A842" s="1">
        <v>36386</v>
      </c>
      <c r="B842" s="4">
        <v>36386</v>
      </c>
      <c r="C842" s="14">
        <f>VLOOKUP($B842,data!$A$6:$M$15000,12)</f>
        <v>2141000</v>
      </c>
      <c r="D842" s="11">
        <f t="shared" si="59"/>
        <v>8</v>
      </c>
      <c r="E842" s="14">
        <f t="shared" si="57"/>
        <v>2358714.2857142859</v>
      </c>
      <c r="F842" s="14">
        <f t="shared" si="58"/>
        <v>2483833.3333333335</v>
      </c>
    </row>
    <row r="843" spans="1:6">
      <c r="A843" s="1">
        <v>36387</v>
      </c>
      <c r="B843" s="4">
        <v>36387</v>
      </c>
      <c r="C843" s="14">
        <f>VLOOKUP($B843,data!$A$6:$M$15000,12)</f>
        <v>2096000</v>
      </c>
      <c r="D843" s="11">
        <f t="shared" si="59"/>
        <v>8</v>
      </c>
      <c r="E843" s="14">
        <f t="shared" si="57"/>
        <v>2369857.1428571427</v>
      </c>
      <c r="F843" s="14">
        <f t="shared" si="58"/>
        <v>2466500</v>
      </c>
    </row>
    <row r="844" spans="1:6">
      <c r="A844" s="1">
        <v>36388</v>
      </c>
      <c r="B844" s="4">
        <v>36388</v>
      </c>
      <c r="C844" s="14">
        <f>VLOOKUP($B844,data!$A$6:$M$15000,12)</f>
        <v>2573000</v>
      </c>
      <c r="D844" s="11">
        <f t="shared" si="59"/>
        <v>8</v>
      </c>
      <c r="E844" s="14">
        <f t="shared" ref="E844:E907" si="60">AVERAGE(C838:C844)</f>
        <v>2369428.5714285714</v>
      </c>
      <c r="F844" s="14">
        <f t="shared" si="58"/>
        <v>2473733.3333333335</v>
      </c>
    </row>
    <row r="845" spans="1:6">
      <c r="A845" s="1">
        <v>36389</v>
      </c>
      <c r="B845" s="4">
        <v>36389</v>
      </c>
      <c r="C845" s="14">
        <f>VLOOKUP($B845,data!$A$6:$M$15000,12)</f>
        <v>2793000</v>
      </c>
      <c r="D845" s="11">
        <f t="shared" si="59"/>
        <v>8</v>
      </c>
      <c r="E845" s="14">
        <f t="shared" si="60"/>
        <v>2411000</v>
      </c>
      <c r="F845" s="14">
        <f t="shared" si="58"/>
        <v>2497100</v>
      </c>
    </row>
    <row r="846" spans="1:6">
      <c r="A846" s="1">
        <v>36390</v>
      </c>
      <c r="B846" s="4">
        <v>36390</v>
      </c>
      <c r="C846" s="14">
        <f>VLOOKUP($B846,data!$A$6:$M$15000,12)</f>
        <v>2806000</v>
      </c>
      <c r="D846" s="11">
        <f t="shared" si="59"/>
        <v>8</v>
      </c>
      <c r="E846" s="14">
        <f t="shared" si="60"/>
        <v>2479571.4285714286</v>
      </c>
      <c r="F846" s="14">
        <f t="shared" si="58"/>
        <v>2502333.3333333335</v>
      </c>
    </row>
    <row r="847" spans="1:6">
      <c r="A847" s="1">
        <v>36391</v>
      </c>
      <c r="B847" s="4">
        <v>36391</v>
      </c>
      <c r="C847" s="14">
        <f>VLOOKUP($B847,data!$A$6:$M$15000,12)</f>
        <v>2861000</v>
      </c>
      <c r="D847" s="11">
        <f t="shared" si="59"/>
        <v>8</v>
      </c>
      <c r="E847" s="14">
        <f t="shared" si="60"/>
        <v>2532285.7142857141</v>
      </c>
      <c r="F847" s="14">
        <f t="shared" si="58"/>
        <v>2507766.6666666665</v>
      </c>
    </row>
    <row r="848" spans="1:6">
      <c r="A848" s="1">
        <v>36392</v>
      </c>
      <c r="B848" s="4">
        <v>36392</v>
      </c>
      <c r="C848" s="14">
        <f>VLOOKUP($B848,data!$A$6:$M$15000,12)</f>
        <v>2704000</v>
      </c>
      <c r="D848" s="11">
        <f t="shared" si="59"/>
        <v>8</v>
      </c>
      <c r="E848" s="14">
        <f t="shared" si="60"/>
        <v>2567714.2857142859</v>
      </c>
      <c r="F848" s="14">
        <f t="shared" si="58"/>
        <v>2508433.3333333335</v>
      </c>
    </row>
    <row r="849" spans="1:6">
      <c r="A849" s="1">
        <v>36393</v>
      </c>
      <c r="B849" s="4">
        <v>36393</v>
      </c>
      <c r="C849" s="14">
        <f>VLOOKUP($B849,data!$A$6:$M$15000,12)</f>
        <v>2461000</v>
      </c>
      <c r="D849" s="11">
        <f t="shared" si="59"/>
        <v>8</v>
      </c>
      <c r="E849" s="14">
        <f t="shared" si="60"/>
        <v>2613428.5714285714</v>
      </c>
      <c r="F849" s="14">
        <f t="shared" si="58"/>
        <v>2500933.3333333335</v>
      </c>
    </row>
    <row r="850" spans="1:6">
      <c r="A850" s="1">
        <v>36394</v>
      </c>
      <c r="B850" s="4">
        <v>36394</v>
      </c>
      <c r="C850" s="14">
        <f>VLOOKUP($B850,data!$A$6:$M$15000,12)</f>
        <v>2428000</v>
      </c>
      <c r="D850" s="11">
        <f t="shared" si="59"/>
        <v>8</v>
      </c>
      <c r="E850" s="14">
        <f t="shared" si="60"/>
        <v>2660857.1428571427</v>
      </c>
      <c r="F850" s="14">
        <f t="shared" si="58"/>
        <v>2495066.6666666665</v>
      </c>
    </row>
    <row r="851" spans="1:6">
      <c r="A851" s="1">
        <v>36395</v>
      </c>
      <c r="B851" s="4">
        <v>36395</v>
      </c>
      <c r="C851" s="14">
        <f>VLOOKUP($B851,data!$A$6:$M$15000,12)</f>
        <v>3355000</v>
      </c>
      <c r="D851" s="11">
        <f t="shared" si="59"/>
        <v>8</v>
      </c>
      <c r="E851" s="14">
        <f t="shared" si="60"/>
        <v>2772571.4285714286</v>
      </c>
      <c r="F851" s="14">
        <f t="shared" si="58"/>
        <v>2532700</v>
      </c>
    </row>
    <row r="852" spans="1:6">
      <c r="A852" s="1">
        <v>36396</v>
      </c>
      <c r="B852" s="4">
        <v>36396</v>
      </c>
      <c r="C852" s="14">
        <f>VLOOKUP($B852,data!$A$6:$M$15000,12)</f>
        <v>3479000</v>
      </c>
      <c r="D852" s="11">
        <f t="shared" si="59"/>
        <v>8</v>
      </c>
      <c r="E852" s="14">
        <f t="shared" si="60"/>
        <v>2870571.4285714286</v>
      </c>
      <c r="F852" s="14">
        <f t="shared" si="58"/>
        <v>2577166.6666666665</v>
      </c>
    </row>
    <row r="853" spans="1:6">
      <c r="A853" s="1">
        <v>36397</v>
      </c>
      <c r="B853" s="4">
        <v>36397</v>
      </c>
      <c r="C853" s="14">
        <f>VLOOKUP($B853,data!$A$6:$M$15000,12)</f>
        <v>3691000</v>
      </c>
      <c r="D853" s="11">
        <f t="shared" si="59"/>
        <v>8</v>
      </c>
      <c r="E853" s="14">
        <f t="shared" si="60"/>
        <v>2997000</v>
      </c>
      <c r="F853" s="14">
        <f t="shared" si="58"/>
        <v>2607266.6666666665</v>
      </c>
    </row>
    <row r="854" spans="1:6">
      <c r="A854" s="1">
        <v>36398</v>
      </c>
      <c r="B854" s="4">
        <v>36398</v>
      </c>
      <c r="C854" s="14">
        <f>VLOOKUP($B854,data!$A$6:$M$15000,12)</f>
        <v>3639000</v>
      </c>
      <c r="D854" s="11">
        <f t="shared" si="59"/>
        <v>8</v>
      </c>
      <c r="E854" s="14">
        <f t="shared" si="60"/>
        <v>3108142.8571428573</v>
      </c>
      <c r="F854" s="14">
        <f t="shared" si="58"/>
        <v>2638033.3333333335</v>
      </c>
    </row>
    <row r="855" spans="1:6">
      <c r="A855" s="1">
        <v>36399</v>
      </c>
      <c r="B855" s="4">
        <v>36399</v>
      </c>
      <c r="C855" s="14">
        <f>VLOOKUP($B855,data!$A$6:$M$15000,12)</f>
        <v>3377000</v>
      </c>
      <c r="D855" s="11">
        <f t="shared" si="59"/>
        <v>8</v>
      </c>
      <c r="E855" s="14">
        <f t="shared" si="60"/>
        <v>3204285.7142857141</v>
      </c>
      <c r="F855" s="14">
        <f t="shared" si="58"/>
        <v>2658600</v>
      </c>
    </row>
    <row r="856" spans="1:6">
      <c r="A856" s="1">
        <v>36400</v>
      </c>
      <c r="B856" s="4">
        <v>36400</v>
      </c>
      <c r="C856" s="14">
        <f>VLOOKUP($B856,data!$A$6:$M$15000,12)</f>
        <v>2864000</v>
      </c>
      <c r="D856" s="11">
        <f t="shared" si="59"/>
        <v>8</v>
      </c>
      <c r="E856" s="14">
        <f t="shared" si="60"/>
        <v>3261857.1428571427</v>
      </c>
      <c r="F856" s="14">
        <f t="shared" si="58"/>
        <v>2666133.3333333335</v>
      </c>
    </row>
    <row r="857" spans="1:6">
      <c r="A857" s="1">
        <v>36401</v>
      </c>
      <c r="B857" s="4">
        <v>36401</v>
      </c>
      <c r="C857" s="14">
        <f>VLOOKUP($B857,data!$A$6:$M$15000,12)</f>
        <v>2633000</v>
      </c>
      <c r="D857" s="11">
        <f t="shared" si="59"/>
        <v>8</v>
      </c>
      <c r="E857" s="14">
        <f t="shared" si="60"/>
        <v>3291142.8571428573</v>
      </c>
      <c r="F857" s="14">
        <f t="shared" si="58"/>
        <v>2671000</v>
      </c>
    </row>
    <row r="858" spans="1:6">
      <c r="A858" s="1">
        <v>36402</v>
      </c>
      <c r="B858" s="4">
        <v>36402</v>
      </c>
      <c r="C858" s="14">
        <f>VLOOKUP($B858,data!$A$6:$M$15000,12)</f>
        <v>3054000</v>
      </c>
      <c r="D858" s="11">
        <f t="shared" si="59"/>
        <v>8</v>
      </c>
      <c r="E858" s="14">
        <f t="shared" si="60"/>
        <v>3248142.8571428573</v>
      </c>
      <c r="F858" s="14">
        <f t="shared" si="58"/>
        <v>2702033.3333333335</v>
      </c>
    </row>
    <row r="859" spans="1:6">
      <c r="A859" s="1">
        <v>36403</v>
      </c>
      <c r="B859" s="4">
        <v>36403</v>
      </c>
      <c r="C859" s="14">
        <f>VLOOKUP($B859,data!$A$6:$M$15000,12)</f>
        <v>2841000</v>
      </c>
      <c r="D859" s="11">
        <f t="shared" si="59"/>
        <v>8</v>
      </c>
      <c r="E859" s="14">
        <f t="shared" si="60"/>
        <v>3157000</v>
      </c>
      <c r="F859" s="14">
        <f t="shared" si="58"/>
        <v>2727533.3333333335</v>
      </c>
    </row>
    <row r="860" spans="1:6">
      <c r="A860" s="1">
        <v>36404</v>
      </c>
      <c r="B860" s="4">
        <v>36404</v>
      </c>
      <c r="C860" s="14">
        <f>VLOOKUP($B860,data!$A$6:$M$15000,12)</f>
        <v>2617000</v>
      </c>
      <c r="D860" s="11">
        <f t="shared" si="59"/>
        <v>9</v>
      </c>
      <c r="E860" s="14">
        <f t="shared" si="60"/>
        <v>3003571.4285714286</v>
      </c>
      <c r="F860" s="14">
        <f t="shared" si="58"/>
        <v>2721866.6666666665</v>
      </c>
    </row>
    <row r="861" spans="1:6">
      <c r="A861" s="1">
        <v>36405</v>
      </c>
      <c r="B861" s="4">
        <v>36405</v>
      </c>
      <c r="C861" s="14">
        <f>VLOOKUP($B861,data!$A$6:$M$15000,12)</f>
        <v>2559000</v>
      </c>
      <c r="D861" s="11">
        <f t="shared" si="59"/>
        <v>9</v>
      </c>
      <c r="E861" s="14">
        <f t="shared" si="60"/>
        <v>2849285.7142857141</v>
      </c>
      <c r="F861" s="14">
        <f t="shared" si="58"/>
        <v>2711766.6666666665</v>
      </c>
    </row>
    <row r="862" spans="1:6">
      <c r="A862" s="1">
        <v>36406</v>
      </c>
      <c r="B862" s="4">
        <v>36406</v>
      </c>
      <c r="C862" s="14">
        <f>VLOOKUP($B862,data!$A$6:$M$15000,12)</f>
        <v>2412000</v>
      </c>
      <c r="D862" s="11">
        <f t="shared" si="59"/>
        <v>9</v>
      </c>
      <c r="E862" s="14">
        <f t="shared" si="60"/>
        <v>2711428.5714285714</v>
      </c>
      <c r="F862" s="14">
        <f t="shared" si="58"/>
        <v>2699233.3333333335</v>
      </c>
    </row>
    <row r="863" spans="1:6">
      <c r="A863" s="1">
        <v>36407</v>
      </c>
      <c r="B863" s="4">
        <v>36407</v>
      </c>
      <c r="C863" s="14">
        <f>VLOOKUP($B863,data!$A$6:$M$15000,12)</f>
        <v>2127000</v>
      </c>
      <c r="D863" s="11">
        <f t="shared" si="59"/>
        <v>9</v>
      </c>
      <c r="E863" s="14">
        <f t="shared" si="60"/>
        <v>2606142.8571428573</v>
      </c>
      <c r="F863" s="14">
        <f t="shared" si="58"/>
        <v>2682166.6666666665</v>
      </c>
    </row>
    <row r="864" spans="1:6">
      <c r="A864" s="1">
        <v>36408</v>
      </c>
      <c r="B864" s="4">
        <v>36408</v>
      </c>
      <c r="C864" s="14">
        <f>VLOOKUP($B864,data!$A$6:$M$15000,12)</f>
        <v>1986000</v>
      </c>
      <c r="D864" s="11">
        <f t="shared" si="59"/>
        <v>9</v>
      </c>
      <c r="E864" s="14">
        <f t="shared" si="60"/>
        <v>2513714.2857142859</v>
      </c>
      <c r="F864" s="14">
        <f t="shared" si="58"/>
        <v>2666166.6666666665</v>
      </c>
    </row>
    <row r="865" spans="1:6">
      <c r="A865" s="1">
        <v>36409</v>
      </c>
      <c r="B865" s="4">
        <v>36409</v>
      </c>
      <c r="C865" s="14">
        <f>VLOOKUP($B865,data!$A$6:$M$15000,12)</f>
        <v>2188000</v>
      </c>
      <c r="D865" s="11">
        <f t="shared" si="59"/>
        <v>9</v>
      </c>
      <c r="E865" s="14">
        <f t="shared" si="60"/>
        <v>2390000</v>
      </c>
      <c r="F865" s="14">
        <f t="shared" si="58"/>
        <v>2668500</v>
      </c>
    </row>
    <row r="866" spans="1:6">
      <c r="A866" s="1">
        <v>36410</v>
      </c>
      <c r="B866" s="4">
        <v>36410</v>
      </c>
      <c r="C866" s="14">
        <f>VLOOKUP($B866,data!$A$6:$M$15000,12)</f>
        <v>2676000</v>
      </c>
      <c r="D866" s="11">
        <f t="shared" si="59"/>
        <v>9</v>
      </c>
      <c r="E866" s="14">
        <f t="shared" si="60"/>
        <v>2366428.5714285714</v>
      </c>
      <c r="F866" s="14">
        <f t="shared" si="58"/>
        <v>2690433.3333333335</v>
      </c>
    </row>
    <row r="867" spans="1:6">
      <c r="A867" s="1">
        <v>36411</v>
      </c>
      <c r="B867" s="4">
        <v>36411</v>
      </c>
      <c r="C867" s="14">
        <f>VLOOKUP($B867,data!$A$6:$M$15000,12)</f>
        <v>2881000</v>
      </c>
      <c r="D867" s="11">
        <f t="shared" si="59"/>
        <v>9</v>
      </c>
      <c r="E867" s="14">
        <f t="shared" si="60"/>
        <v>2404142.8571428573</v>
      </c>
      <c r="F867" s="14">
        <f t="shared" ref="F867:F930" si="61">AVERAGE(C838:C867)</f>
        <v>2700600</v>
      </c>
    </row>
    <row r="868" spans="1:6">
      <c r="A868" s="1">
        <v>36412</v>
      </c>
      <c r="B868" s="4">
        <v>36412</v>
      </c>
      <c r="C868" s="14">
        <f>VLOOKUP($B868,data!$A$6:$M$15000,12)</f>
        <v>2720000</v>
      </c>
      <c r="D868" s="11">
        <f t="shared" si="59"/>
        <v>9</v>
      </c>
      <c r="E868" s="14">
        <f t="shared" si="60"/>
        <v>2427142.8571428573</v>
      </c>
      <c r="F868" s="14">
        <f t="shared" si="61"/>
        <v>2707866.6666666665</v>
      </c>
    </row>
    <row r="869" spans="1:6">
      <c r="A869" s="1">
        <v>36413</v>
      </c>
      <c r="B869" s="4">
        <v>36413</v>
      </c>
      <c r="C869" s="14">
        <f>VLOOKUP($B869,data!$A$6:$M$15000,12)</f>
        <v>2752000</v>
      </c>
      <c r="D869" s="11">
        <f t="shared" si="59"/>
        <v>9</v>
      </c>
      <c r="E869" s="14">
        <f t="shared" si="60"/>
        <v>2475714.2857142859</v>
      </c>
      <c r="F869" s="14">
        <f t="shared" si="61"/>
        <v>2722066.6666666665</v>
      </c>
    </row>
    <row r="870" spans="1:6">
      <c r="A870" s="1">
        <v>36414</v>
      </c>
      <c r="B870" s="4">
        <v>36414</v>
      </c>
      <c r="C870" s="14">
        <f>VLOOKUP($B870,data!$A$6:$M$15000,12)</f>
        <v>2397000</v>
      </c>
      <c r="D870" s="11">
        <f t="shared" si="59"/>
        <v>9</v>
      </c>
      <c r="E870" s="14">
        <f t="shared" si="60"/>
        <v>2514285.7142857141</v>
      </c>
      <c r="F870" s="14">
        <f t="shared" si="61"/>
        <v>2718900</v>
      </c>
    </row>
    <row r="871" spans="1:6">
      <c r="A871" s="1">
        <v>36415</v>
      </c>
      <c r="B871" s="4">
        <v>36415</v>
      </c>
      <c r="C871" s="14">
        <f>VLOOKUP($B871,data!$A$6:$M$15000,12)</f>
        <v>2293000</v>
      </c>
      <c r="D871" s="11">
        <f t="shared" si="59"/>
        <v>9</v>
      </c>
      <c r="E871" s="14">
        <f t="shared" si="60"/>
        <v>2558142.8571428573</v>
      </c>
      <c r="F871" s="14">
        <f t="shared" si="61"/>
        <v>2713466.6666666665</v>
      </c>
    </row>
    <row r="872" spans="1:6">
      <c r="A872" s="1">
        <v>36416</v>
      </c>
      <c r="B872" s="4">
        <v>36416</v>
      </c>
      <c r="C872" s="14">
        <f>VLOOKUP($B872,data!$A$6:$M$15000,12)</f>
        <v>2860000</v>
      </c>
      <c r="D872" s="11">
        <f t="shared" si="59"/>
        <v>9</v>
      </c>
      <c r="E872" s="14">
        <f t="shared" si="60"/>
        <v>2654142.8571428573</v>
      </c>
      <c r="F872" s="14">
        <f t="shared" si="61"/>
        <v>2737433.3333333335</v>
      </c>
    </row>
    <row r="873" spans="1:6">
      <c r="A873" s="1">
        <v>36417</v>
      </c>
      <c r="B873" s="4">
        <v>36417</v>
      </c>
      <c r="C873" s="14">
        <f>VLOOKUP($B873,data!$A$6:$M$15000,12)</f>
        <v>2805000</v>
      </c>
      <c r="D873" s="11">
        <f t="shared" si="59"/>
        <v>9</v>
      </c>
      <c r="E873" s="14">
        <f t="shared" si="60"/>
        <v>2672571.4285714286</v>
      </c>
      <c r="F873" s="14">
        <f t="shared" si="61"/>
        <v>2761066.6666666665</v>
      </c>
    </row>
    <row r="874" spans="1:6">
      <c r="A874" s="1">
        <v>36418</v>
      </c>
      <c r="B874" s="4">
        <v>36418</v>
      </c>
      <c r="C874" s="14">
        <f>VLOOKUP($B874,data!$A$6:$M$15000,12)</f>
        <v>2834000</v>
      </c>
      <c r="D874" s="11">
        <f t="shared" si="59"/>
        <v>9</v>
      </c>
      <c r="E874" s="14">
        <f t="shared" si="60"/>
        <v>2665857.1428571427</v>
      </c>
      <c r="F874" s="14">
        <f t="shared" si="61"/>
        <v>2769766.6666666665</v>
      </c>
    </row>
    <row r="875" spans="1:6">
      <c r="A875" s="1">
        <v>36419</v>
      </c>
      <c r="B875" s="4">
        <v>36419</v>
      </c>
      <c r="C875" s="14">
        <f>VLOOKUP($B875,data!$A$6:$M$15000,12)</f>
        <v>2777000</v>
      </c>
      <c r="D875" s="11">
        <f t="shared" si="59"/>
        <v>9</v>
      </c>
      <c r="E875" s="14">
        <f t="shared" si="60"/>
        <v>2674000</v>
      </c>
      <c r="F875" s="14">
        <f t="shared" si="61"/>
        <v>2769233.3333333335</v>
      </c>
    </row>
    <row r="876" spans="1:6">
      <c r="A876" s="1">
        <v>36420</v>
      </c>
      <c r="B876" s="4">
        <v>36420</v>
      </c>
      <c r="C876" s="14">
        <f>VLOOKUP($B876,data!$A$6:$M$15000,12)</f>
        <v>2613000</v>
      </c>
      <c r="D876" s="11">
        <f t="shared" si="59"/>
        <v>9</v>
      </c>
      <c r="E876" s="14">
        <f t="shared" si="60"/>
        <v>2654142.8571428573</v>
      </c>
      <c r="F876" s="14">
        <f t="shared" si="61"/>
        <v>2762800</v>
      </c>
    </row>
    <row r="877" spans="1:6">
      <c r="A877" s="1">
        <v>36421</v>
      </c>
      <c r="B877" s="4">
        <v>36421</v>
      </c>
      <c r="C877" s="14">
        <f>VLOOKUP($B877,data!$A$6:$M$15000,12)</f>
        <v>2320000</v>
      </c>
      <c r="D877" s="11">
        <f t="shared" si="59"/>
        <v>9</v>
      </c>
      <c r="E877" s="14">
        <f t="shared" si="60"/>
        <v>2643142.8571428573</v>
      </c>
      <c r="F877" s="14">
        <f t="shared" si="61"/>
        <v>2744766.6666666665</v>
      </c>
    </row>
    <row r="878" spans="1:6">
      <c r="A878" s="1">
        <v>36422</v>
      </c>
      <c r="B878" s="4">
        <v>36422</v>
      </c>
      <c r="C878" s="14">
        <f>VLOOKUP($B878,data!$A$6:$M$15000,12)</f>
        <v>2210000</v>
      </c>
      <c r="D878" s="11">
        <f t="shared" si="59"/>
        <v>9</v>
      </c>
      <c r="E878" s="14">
        <f t="shared" si="60"/>
        <v>2631285.7142857141</v>
      </c>
      <c r="F878" s="14">
        <f t="shared" si="61"/>
        <v>2728300</v>
      </c>
    </row>
    <row r="879" spans="1:6">
      <c r="A879" s="1">
        <v>36423</v>
      </c>
      <c r="B879" s="4">
        <v>36423</v>
      </c>
      <c r="C879" s="14">
        <f>VLOOKUP($B879,data!$A$6:$M$15000,12)</f>
        <v>2734000</v>
      </c>
      <c r="D879" s="11">
        <f t="shared" si="59"/>
        <v>9</v>
      </c>
      <c r="E879" s="14">
        <f t="shared" si="60"/>
        <v>2613285.7142857141</v>
      </c>
      <c r="F879" s="14">
        <f t="shared" si="61"/>
        <v>2737400</v>
      </c>
    </row>
    <row r="880" spans="1:6">
      <c r="A880" s="1">
        <v>36424</v>
      </c>
      <c r="B880" s="4">
        <v>36424</v>
      </c>
      <c r="C880" s="14">
        <f>VLOOKUP($B880,data!$A$6:$M$15000,12)</f>
        <v>2819000</v>
      </c>
      <c r="D880" s="11">
        <f t="shared" si="59"/>
        <v>9</v>
      </c>
      <c r="E880" s="14">
        <f t="shared" si="60"/>
        <v>2615285.7142857141</v>
      </c>
      <c r="F880" s="14">
        <f t="shared" si="61"/>
        <v>2750433.3333333335</v>
      </c>
    </row>
    <row r="881" spans="1:6">
      <c r="A881" s="1">
        <v>36425</v>
      </c>
      <c r="B881" s="4">
        <v>36425</v>
      </c>
      <c r="C881" s="14">
        <f>VLOOKUP($B881,data!$A$6:$M$15000,12)</f>
        <v>2909000</v>
      </c>
      <c r="D881" s="11">
        <f t="shared" si="59"/>
        <v>9</v>
      </c>
      <c r="E881" s="14">
        <f t="shared" si="60"/>
        <v>2626000</v>
      </c>
      <c r="F881" s="14">
        <f t="shared" si="61"/>
        <v>2735566.6666666665</v>
      </c>
    </row>
    <row r="882" spans="1:6">
      <c r="A882" s="1">
        <v>36426</v>
      </c>
      <c r="B882" s="4">
        <v>36426</v>
      </c>
      <c r="C882" s="14">
        <f>VLOOKUP($B882,data!$A$6:$M$15000,12)</f>
        <v>2872000</v>
      </c>
      <c r="D882" s="11">
        <f t="shared" si="59"/>
        <v>9</v>
      </c>
      <c r="E882" s="14">
        <f t="shared" si="60"/>
        <v>2639571.4285714286</v>
      </c>
      <c r="F882" s="14">
        <f t="shared" si="61"/>
        <v>2715333.3333333335</v>
      </c>
    </row>
    <row r="883" spans="1:6">
      <c r="A883" s="1">
        <v>36427</v>
      </c>
      <c r="B883" s="4">
        <v>36427</v>
      </c>
      <c r="C883" s="14">
        <f>VLOOKUP($B883,data!$A$6:$M$15000,12)</f>
        <v>2797000</v>
      </c>
      <c r="D883" s="11">
        <f t="shared" si="59"/>
        <v>9</v>
      </c>
      <c r="E883" s="14">
        <f t="shared" si="60"/>
        <v>2665857.1428571427</v>
      </c>
      <c r="F883" s="14">
        <f t="shared" si="61"/>
        <v>2685533.3333333335</v>
      </c>
    </row>
    <row r="884" spans="1:6">
      <c r="A884" s="1">
        <v>36428</v>
      </c>
      <c r="B884" s="4">
        <v>36428</v>
      </c>
      <c r="C884" s="14">
        <f>VLOOKUP($B884,data!$A$6:$M$15000,12)</f>
        <v>2479000</v>
      </c>
      <c r="D884" s="11">
        <f t="shared" si="59"/>
        <v>9</v>
      </c>
      <c r="E884" s="14">
        <f t="shared" si="60"/>
        <v>2688571.4285714286</v>
      </c>
      <c r="F884" s="14">
        <f t="shared" si="61"/>
        <v>2646866.6666666665</v>
      </c>
    </row>
    <row r="885" spans="1:6">
      <c r="A885" s="1">
        <v>36429</v>
      </c>
      <c r="B885" s="4">
        <v>36429</v>
      </c>
      <c r="C885" s="14">
        <f>VLOOKUP($B885,data!$A$6:$M$15000,12)</f>
        <v>2433000</v>
      </c>
      <c r="D885" s="11">
        <f t="shared" si="59"/>
        <v>9</v>
      </c>
      <c r="E885" s="14">
        <f t="shared" si="60"/>
        <v>2720428.5714285714</v>
      </c>
      <c r="F885" s="14">
        <f t="shared" si="61"/>
        <v>2615400</v>
      </c>
    </row>
    <row r="886" spans="1:6">
      <c r="A886" s="1">
        <v>36430</v>
      </c>
      <c r="B886" s="4">
        <v>36430</v>
      </c>
      <c r="C886" s="14">
        <f>VLOOKUP($B886,data!$A$6:$M$15000,12)</f>
        <v>2999000</v>
      </c>
      <c r="D886" s="11">
        <f t="shared" si="59"/>
        <v>9</v>
      </c>
      <c r="E886" s="14">
        <f t="shared" si="60"/>
        <v>2758285.7142857141</v>
      </c>
      <c r="F886" s="14">
        <f t="shared" si="61"/>
        <v>2619900</v>
      </c>
    </row>
    <row r="887" spans="1:6">
      <c r="A887" s="1">
        <v>36431</v>
      </c>
      <c r="B887" s="4">
        <v>36431</v>
      </c>
      <c r="C887" s="14">
        <f>VLOOKUP($B887,data!$A$6:$M$15000,12)</f>
        <v>3008000</v>
      </c>
      <c r="D887" s="11">
        <f t="shared" si="59"/>
        <v>9</v>
      </c>
      <c r="E887" s="14">
        <f t="shared" si="60"/>
        <v>2785285.7142857141</v>
      </c>
      <c r="F887" s="14">
        <f t="shared" si="61"/>
        <v>2632400</v>
      </c>
    </row>
    <row r="888" spans="1:6">
      <c r="A888" s="1">
        <v>36432</v>
      </c>
      <c r="B888" s="4">
        <v>36432</v>
      </c>
      <c r="C888" s="14">
        <f>VLOOKUP($B888,data!$A$6:$M$15000,12)</f>
        <v>3112000</v>
      </c>
      <c r="D888" s="11">
        <f t="shared" si="59"/>
        <v>9</v>
      </c>
      <c r="E888" s="14">
        <f t="shared" si="60"/>
        <v>2814285.7142857141</v>
      </c>
      <c r="F888" s="14">
        <f t="shared" si="61"/>
        <v>2634333.3333333335</v>
      </c>
    </row>
    <row r="889" spans="1:6">
      <c r="A889" s="1">
        <v>36433</v>
      </c>
      <c r="B889" s="4">
        <v>36433</v>
      </c>
      <c r="C889" s="14">
        <f>VLOOKUP($B889,data!$A$6:$M$15000,12)</f>
        <v>3168000</v>
      </c>
      <c r="D889" s="11">
        <f t="shared" si="59"/>
        <v>9</v>
      </c>
      <c r="E889" s="14">
        <f t="shared" si="60"/>
        <v>2856571.4285714286</v>
      </c>
      <c r="F889" s="14">
        <f t="shared" si="61"/>
        <v>2645233.3333333335</v>
      </c>
    </row>
    <row r="890" spans="1:6">
      <c r="A890" s="1">
        <v>36434</v>
      </c>
      <c r="B890" s="4">
        <v>36434</v>
      </c>
      <c r="C890" s="14">
        <f>VLOOKUP($B890,data!$A$6:$M$15000,12)</f>
        <v>2905000</v>
      </c>
      <c r="D890" s="11">
        <f t="shared" si="59"/>
        <v>10</v>
      </c>
      <c r="E890" s="14">
        <f t="shared" si="60"/>
        <v>2872000</v>
      </c>
      <c r="F890" s="14">
        <f t="shared" si="61"/>
        <v>2654833.3333333335</v>
      </c>
    </row>
    <row r="891" spans="1:6">
      <c r="A891" s="1">
        <v>36435</v>
      </c>
      <c r="B891" s="4">
        <v>36435</v>
      </c>
      <c r="C891" s="14">
        <f>VLOOKUP($B891,data!$A$6:$M$15000,12)</f>
        <v>2573000</v>
      </c>
      <c r="D891" s="11">
        <f t="shared" si="59"/>
        <v>10</v>
      </c>
      <c r="E891" s="14">
        <f t="shared" si="60"/>
        <v>2885428.5714285714</v>
      </c>
      <c r="F891" s="14">
        <f t="shared" si="61"/>
        <v>2655300</v>
      </c>
    </row>
    <row r="892" spans="1:6">
      <c r="A892" s="1">
        <v>36436</v>
      </c>
      <c r="B892" s="4">
        <v>36436</v>
      </c>
      <c r="C892" s="14">
        <f>VLOOKUP($B892,data!$A$6:$M$15000,12)</f>
        <v>2567000</v>
      </c>
      <c r="D892" s="11">
        <f t="shared" si="59"/>
        <v>10</v>
      </c>
      <c r="E892" s="14">
        <f t="shared" si="60"/>
        <v>2904571.4285714286</v>
      </c>
      <c r="F892" s="14">
        <f t="shared" si="61"/>
        <v>2660466.6666666665</v>
      </c>
    </row>
    <row r="893" spans="1:6">
      <c r="A893" s="1">
        <v>36437</v>
      </c>
      <c r="B893" s="4">
        <v>36437</v>
      </c>
      <c r="C893" s="14">
        <f>VLOOKUP($B893,data!$A$6:$M$15000,12)</f>
        <v>2954000</v>
      </c>
      <c r="D893" s="11">
        <f t="shared" si="59"/>
        <v>10</v>
      </c>
      <c r="E893" s="14">
        <f t="shared" si="60"/>
        <v>2898142.8571428573</v>
      </c>
      <c r="F893" s="14">
        <f t="shared" si="61"/>
        <v>2688033.3333333335</v>
      </c>
    </row>
    <row r="894" spans="1:6">
      <c r="A894" s="1">
        <v>36438</v>
      </c>
      <c r="B894" s="4">
        <v>36438</v>
      </c>
      <c r="C894" s="14">
        <f>VLOOKUP($B894,data!$A$6:$M$15000,12)</f>
        <v>3049000</v>
      </c>
      <c r="D894" s="11">
        <f t="shared" si="59"/>
        <v>10</v>
      </c>
      <c r="E894" s="14">
        <f t="shared" si="60"/>
        <v>2904000</v>
      </c>
      <c r="F894" s="14">
        <f t="shared" si="61"/>
        <v>2723466.6666666665</v>
      </c>
    </row>
    <row r="895" spans="1:6">
      <c r="A895" s="1">
        <v>36439</v>
      </c>
      <c r="B895" s="4">
        <v>36439</v>
      </c>
      <c r="C895" s="14">
        <f>VLOOKUP($B895,data!$A$6:$M$15000,12)</f>
        <v>3013000</v>
      </c>
      <c r="D895" s="11">
        <f t="shared" si="59"/>
        <v>10</v>
      </c>
      <c r="E895" s="14">
        <f t="shared" si="60"/>
        <v>2889857.1428571427</v>
      </c>
      <c r="F895" s="14">
        <f t="shared" si="61"/>
        <v>2750966.6666666665</v>
      </c>
    </row>
    <row r="896" spans="1:6">
      <c r="A896" s="1">
        <v>36440</v>
      </c>
      <c r="B896" s="4">
        <v>36440</v>
      </c>
      <c r="C896" s="14">
        <f>VLOOKUP($B896,data!$A$6:$M$15000,12)</f>
        <v>3109000</v>
      </c>
      <c r="D896" s="11">
        <f t="shared" si="59"/>
        <v>10</v>
      </c>
      <c r="E896" s="14">
        <f t="shared" si="60"/>
        <v>2881428.5714285714</v>
      </c>
      <c r="F896" s="14">
        <f t="shared" si="61"/>
        <v>2765400</v>
      </c>
    </row>
    <row r="897" spans="1:6">
      <c r="A897" s="1">
        <v>36441</v>
      </c>
      <c r="B897" s="4">
        <v>36441</v>
      </c>
      <c r="C897" s="14">
        <f>VLOOKUP($B897,data!$A$6:$M$15000,12)</f>
        <v>3166000</v>
      </c>
      <c r="D897" s="11">
        <f t="shared" si="59"/>
        <v>10</v>
      </c>
      <c r="E897" s="14">
        <f t="shared" si="60"/>
        <v>2918714.2857142859</v>
      </c>
      <c r="F897" s="14">
        <f t="shared" si="61"/>
        <v>2774900</v>
      </c>
    </row>
    <row r="898" spans="1:6">
      <c r="A898" s="1">
        <v>36442</v>
      </c>
      <c r="B898" s="4">
        <v>36442</v>
      </c>
      <c r="C898" s="14">
        <f>VLOOKUP($B898,data!$A$6:$M$15000,12)</f>
        <v>2520000</v>
      </c>
      <c r="D898" s="11">
        <f t="shared" si="59"/>
        <v>10</v>
      </c>
      <c r="E898" s="14">
        <f t="shared" si="60"/>
        <v>2911142.8571428573</v>
      </c>
      <c r="F898" s="14">
        <f t="shared" si="61"/>
        <v>2768233.3333333335</v>
      </c>
    </row>
    <row r="899" spans="1:6">
      <c r="A899" s="1">
        <v>36443</v>
      </c>
      <c r="B899" s="4">
        <v>36443</v>
      </c>
      <c r="C899" s="14">
        <f>VLOOKUP($B899,data!$A$6:$M$15000,12)</f>
        <v>2698000</v>
      </c>
      <c r="D899" s="11">
        <f t="shared" si="59"/>
        <v>10</v>
      </c>
      <c r="E899" s="14">
        <f t="shared" si="60"/>
        <v>2929857.1428571427</v>
      </c>
      <c r="F899" s="14">
        <f t="shared" si="61"/>
        <v>2766433.3333333335</v>
      </c>
    </row>
    <row r="900" spans="1:6">
      <c r="A900" s="1">
        <v>36444</v>
      </c>
      <c r="B900" s="4">
        <v>36444</v>
      </c>
      <c r="C900" s="14">
        <f>VLOOKUP($B900,data!$A$6:$M$15000,12)</f>
        <v>3288000</v>
      </c>
      <c r="D900" s="11">
        <f t="shared" si="59"/>
        <v>10</v>
      </c>
      <c r="E900" s="14">
        <f t="shared" si="60"/>
        <v>2977571.4285714286</v>
      </c>
      <c r="F900" s="14">
        <f t="shared" si="61"/>
        <v>2796133.3333333335</v>
      </c>
    </row>
    <row r="901" spans="1:6">
      <c r="A901" s="1">
        <v>36445</v>
      </c>
      <c r="B901" s="4">
        <v>36445</v>
      </c>
      <c r="C901" s="14">
        <f>VLOOKUP($B901,data!$A$6:$M$15000,12)</f>
        <v>3374000</v>
      </c>
      <c r="D901" s="11">
        <f t="shared" si="59"/>
        <v>10</v>
      </c>
      <c r="E901" s="14">
        <f t="shared" si="60"/>
        <v>3024000</v>
      </c>
      <c r="F901" s="14">
        <f t="shared" si="61"/>
        <v>2832166.6666666665</v>
      </c>
    </row>
    <row r="902" spans="1:6">
      <c r="A902" s="1">
        <v>36446</v>
      </c>
      <c r="B902" s="4">
        <v>36446</v>
      </c>
      <c r="C902" s="14">
        <f>VLOOKUP($B902,data!$A$6:$M$15000,12)</f>
        <v>3387000</v>
      </c>
      <c r="D902" s="11">
        <f t="shared" si="59"/>
        <v>10</v>
      </c>
      <c r="E902" s="14">
        <f t="shared" si="60"/>
        <v>3077428.5714285714</v>
      </c>
      <c r="F902" s="14">
        <f t="shared" si="61"/>
        <v>2849733.3333333335</v>
      </c>
    </row>
    <row r="903" spans="1:6">
      <c r="A903" s="1">
        <v>36447</v>
      </c>
      <c r="B903" s="4">
        <v>36447</v>
      </c>
      <c r="C903" s="14">
        <f>VLOOKUP($B903,data!$A$6:$M$15000,12)</f>
        <v>3223000</v>
      </c>
      <c r="D903" s="11">
        <f t="shared" si="59"/>
        <v>10</v>
      </c>
      <c r="E903" s="14">
        <f t="shared" si="60"/>
        <v>3093714.2857142859</v>
      </c>
      <c r="F903" s="14">
        <f t="shared" si="61"/>
        <v>2863666.6666666665</v>
      </c>
    </row>
    <row r="904" spans="1:6">
      <c r="A904" s="1">
        <v>36448</v>
      </c>
      <c r="B904" s="4">
        <v>36448</v>
      </c>
      <c r="C904" s="14">
        <f>VLOOKUP($B904,data!$A$6:$M$15000,12)</f>
        <v>3085000</v>
      </c>
      <c r="D904" s="11">
        <f t="shared" ref="D904:D967" si="62">IF(B904&lt;&gt;"",MONTH(B904),0)</f>
        <v>10</v>
      </c>
      <c r="E904" s="14">
        <f t="shared" si="60"/>
        <v>3082142.8571428573</v>
      </c>
      <c r="F904" s="14">
        <f t="shared" si="61"/>
        <v>2872033.3333333335</v>
      </c>
    </row>
    <row r="905" spans="1:6">
      <c r="A905" s="1">
        <v>36449</v>
      </c>
      <c r="B905" s="4">
        <v>36449</v>
      </c>
      <c r="C905" s="14">
        <f>VLOOKUP($B905,data!$A$6:$M$15000,12)</f>
        <v>2843000</v>
      </c>
      <c r="D905" s="11">
        <f t="shared" si="62"/>
        <v>10</v>
      </c>
      <c r="E905" s="14">
        <f t="shared" si="60"/>
        <v>3128285.7142857141</v>
      </c>
      <c r="F905" s="14">
        <f t="shared" si="61"/>
        <v>2874233.3333333335</v>
      </c>
    </row>
    <row r="906" spans="1:6">
      <c r="A906" s="1">
        <v>36450</v>
      </c>
      <c r="B906" s="4">
        <v>36450</v>
      </c>
      <c r="C906" s="14">
        <f>VLOOKUP($B906,data!$A$6:$M$15000,12)</f>
        <v>2616000</v>
      </c>
      <c r="D906" s="11">
        <f t="shared" si="62"/>
        <v>10</v>
      </c>
      <c r="E906" s="14">
        <f t="shared" si="60"/>
        <v>3116571.4285714286</v>
      </c>
      <c r="F906" s="14">
        <f t="shared" si="61"/>
        <v>2874333.3333333335</v>
      </c>
    </row>
    <row r="907" spans="1:6">
      <c r="A907" s="1">
        <v>36451</v>
      </c>
      <c r="B907" s="4">
        <v>36451</v>
      </c>
      <c r="C907" s="14">
        <f>VLOOKUP($B907,data!$A$6:$M$15000,12)</f>
        <v>3024000</v>
      </c>
      <c r="D907" s="11">
        <f t="shared" si="62"/>
        <v>10</v>
      </c>
      <c r="E907" s="14">
        <f t="shared" si="60"/>
        <v>3078857.1428571427</v>
      </c>
      <c r="F907" s="14">
        <f t="shared" si="61"/>
        <v>2897800</v>
      </c>
    </row>
    <row r="908" spans="1:6">
      <c r="A908" s="1">
        <v>36452</v>
      </c>
      <c r="B908" s="4">
        <v>36452</v>
      </c>
      <c r="C908" s="14">
        <f>VLOOKUP($B908,data!$A$6:$M$15000,12)</f>
        <v>3040000</v>
      </c>
      <c r="D908" s="11">
        <f t="shared" si="62"/>
        <v>10</v>
      </c>
      <c r="E908" s="14">
        <f t="shared" ref="E908:E971" si="63">AVERAGE(C902:C908)</f>
        <v>3031142.8571428573</v>
      </c>
      <c r="F908" s="14">
        <f t="shared" si="61"/>
        <v>2925466.6666666665</v>
      </c>
    </row>
    <row r="909" spans="1:6">
      <c r="A909" s="1">
        <v>36453</v>
      </c>
      <c r="B909" s="4">
        <v>36453</v>
      </c>
      <c r="C909" s="14">
        <f>VLOOKUP($B909,data!$A$6:$M$15000,12)</f>
        <v>3132000</v>
      </c>
      <c r="D909" s="11">
        <f t="shared" si="62"/>
        <v>10</v>
      </c>
      <c r="E909" s="14">
        <f t="shared" si="63"/>
        <v>2994714.2857142859</v>
      </c>
      <c r="F909" s="14">
        <f t="shared" si="61"/>
        <v>2938733.3333333335</v>
      </c>
    </row>
    <row r="910" spans="1:6">
      <c r="A910" s="1">
        <v>36454</v>
      </c>
      <c r="B910" s="4">
        <v>36454</v>
      </c>
      <c r="C910" s="14">
        <f>VLOOKUP($B910,data!$A$6:$M$15000,12)</f>
        <v>3147000</v>
      </c>
      <c r="D910" s="11">
        <f t="shared" si="62"/>
        <v>10</v>
      </c>
      <c r="E910" s="14">
        <f t="shared" si="63"/>
        <v>2983857.1428571427</v>
      </c>
      <c r="F910" s="14">
        <f t="shared" si="61"/>
        <v>2949666.6666666665</v>
      </c>
    </row>
    <row r="911" spans="1:6">
      <c r="A911" s="1">
        <v>36455</v>
      </c>
      <c r="B911" s="4">
        <v>36455</v>
      </c>
      <c r="C911" s="14">
        <f>VLOOKUP($B911,data!$A$6:$M$15000,12)</f>
        <v>3019000</v>
      </c>
      <c r="D911" s="11">
        <f t="shared" si="62"/>
        <v>10</v>
      </c>
      <c r="E911" s="14">
        <f t="shared" si="63"/>
        <v>2974428.5714285714</v>
      </c>
      <c r="F911" s="14">
        <f t="shared" si="61"/>
        <v>2953333.3333333335</v>
      </c>
    </row>
    <row r="912" spans="1:6">
      <c r="A912" s="1">
        <v>36456</v>
      </c>
      <c r="B912" s="4">
        <v>36456</v>
      </c>
      <c r="C912" s="14">
        <f>VLOOKUP($B912,data!$A$6:$M$15000,12)</f>
        <v>2595000</v>
      </c>
      <c r="D912" s="11">
        <f t="shared" si="62"/>
        <v>10</v>
      </c>
      <c r="E912" s="14">
        <f t="shared" si="63"/>
        <v>2939000</v>
      </c>
      <c r="F912" s="14">
        <f t="shared" si="61"/>
        <v>2944100</v>
      </c>
    </row>
    <row r="913" spans="1:6">
      <c r="A913" s="1">
        <v>36457</v>
      </c>
      <c r="B913" s="4">
        <v>36457</v>
      </c>
      <c r="C913" s="14">
        <f>VLOOKUP($B913,data!$A$6:$M$15000,12)</f>
        <v>2577000</v>
      </c>
      <c r="D913" s="11">
        <f t="shared" si="62"/>
        <v>10</v>
      </c>
      <c r="E913" s="14">
        <f t="shared" si="63"/>
        <v>2933428.5714285714</v>
      </c>
      <c r="F913" s="14">
        <f t="shared" si="61"/>
        <v>2936766.6666666665</v>
      </c>
    </row>
    <row r="914" spans="1:6">
      <c r="A914" s="1">
        <v>36458</v>
      </c>
      <c r="B914" s="4">
        <v>36458</v>
      </c>
      <c r="C914" s="14">
        <f>VLOOKUP($B914,data!$A$6:$M$15000,12)</f>
        <v>3071000</v>
      </c>
      <c r="D914" s="11">
        <f t="shared" si="62"/>
        <v>10</v>
      </c>
      <c r="E914" s="14">
        <f t="shared" si="63"/>
        <v>2940142.8571428573</v>
      </c>
      <c r="F914" s="14">
        <f t="shared" si="61"/>
        <v>2956500</v>
      </c>
    </row>
    <row r="915" spans="1:6">
      <c r="A915" s="1">
        <v>36459</v>
      </c>
      <c r="B915" s="4">
        <v>36459</v>
      </c>
      <c r="C915" s="14">
        <f>VLOOKUP($B915,data!$A$6:$M$15000,12)</f>
        <v>3167000</v>
      </c>
      <c r="D915" s="11">
        <f t="shared" si="62"/>
        <v>10</v>
      </c>
      <c r="E915" s="14">
        <f t="shared" si="63"/>
        <v>2958285.7142857141</v>
      </c>
      <c r="F915" s="14">
        <f t="shared" si="61"/>
        <v>2980966.6666666665</v>
      </c>
    </row>
    <row r="916" spans="1:6">
      <c r="A916" s="1">
        <v>36460</v>
      </c>
      <c r="B916" s="4">
        <v>36460</v>
      </c>
      <c r="C916" s="14">
        <f>VLOOKUP($B916,data!$A$6:$M$15000,12)</f>
        <v>3286000</v>
      </c>
      <c r="D916" s="11">
        <f t="shared" si="62"/>
        <v>10</v>
      </c>
      <c r="E916" s="14">
        <f t="shared" si="63"/>
        <v>2980285.7142857141</v>
      </c>
      <c r="F916" s="14">
        <f t="shared" si="61"/>
        <v>2990533.3333333335</v>
      </c>
    </row>
    <row r="917" spans="1:6">
      <c r="A917" s="1">
        <v>36461</v>
      </c>
      <c r="B917" s="4">
        <v>36461</v>
      </c>
      <c r="C917" s="14">
        <f>VLOOKUP($B917,data!$A$6:$M$15000,12)</f>
        <v>3099000</v>
      </c>
      <c r="D917" s="11">
        <f t="shared" si="62"/>
        <v>10</v>
      </c>
      <c r="E917" s="14">
        <f t="shared" si="63"/>
        <v>2973428.5714285714</v>
      </c>
      <c r="F917" s="14">
        <f t="shared" si="61"/>
        <v>2993566.6666666665</v>
      </c>
    </row>
    <row r="918" spans="1:6">
      <c r="A918" s="1">
        <v>36462</v>
      </c>
      <c r="B918" s="4">
        <v>36462</v>
      </c>
      <c r="C918" s="14">
        <f>VLOOKUP($B918,data!$A$6:$M$15000,12)</f>
        <v>2962000</v>
      </c>
      <c r="D918" s="11">
        <f t="shared" si="62"/>
        <v>10</v>
      </c>
      <c r="E918" s="14">
        <f t="shared" si="63"/>
        <v>2965285.7142857141</v>
      </c>
      <c r="F918" s="14">
        <f t="shared" si="61"/>
        <v>2988566.6666666665</v>
      </c>
    </row>
    <row r="919" spans="1:6">
      <c r="A919" s="1">
        <v>36463</v>
      </c>
      <c r="B919" s="4">
        <v>36463</v>
      </c>
      <c r="C919" s="14">
        <f>VLOOKUP($B919,data!$A$6:$M$15000,12)</f>
        <v>2918000</v>
      </c>
      <c r="D919" s="11">
        <f t="shared" si="62"/>
        <v>10</v>
      </c>
      <c r="E919" s="14">
        <f t="shared" si="63"/>
        <v>3011428.5714285714</v>
      </c>
      <c r="F919" s="14">
        <f t="shared" si="61"/>
        <v>2980233.3333333335</v>
      </c>
    </row>
    <row r="920" spans="1:6">
      <c r="A920" s="1">
        <v>36464</v>
      </c>
      <c r="B920" s="4">
        <v>36464</v>
      </c>
      <c r="C920" s="14">
        <f>VLOOKUP($B920,data!$A$6:$M$15000,12)</f>
        <v>2480000</v>
      </c>
      <c r="D920" s="11">
        <f t="shared" si="62"/>
        <v>10</v>
      </c>
      <c r="E920" s="14">
        <f t="shared" si="63"/>
        <v>2997571.4285714286</v>
      </c>
      <c r="F920" s="14">
        <f t="shared" si="61"/>
        <v>2966066.6666666665</v>
      </c>
    </row>
    <row r="921" spans="1:6">
      <c r="A921" s="1">
        <v>36465</v>
      </c>
      <c r="B921" s="4">
        <v>36465</v>
      </c>
      <c r="C921" s="14">
        <f>VLOOKUP($B921,data!$A$6:$M$15000,12)</f>
        <v>2895000</v>
      </c>
      <c r="D921" s="11">
        <f t="shared" si="62"/>
        <v>11</v>
      </c>
      <c r="E921" s="14">
        <f t="shared" si="63"/>
        <v>2972428.5714285714</v>
      </c>
      <c r="F921" s="14">
        <f t="shared" si="61"/>
        <v>2976800</v>
      </c>
    </row>
    <row r="922" spans="1:6">
      <c r="A922" s="1">
        <v>36466</v>
      </c>
      <c r="B922" s="4">
        <v>36466</v>
      </c>
      <c r="C922" s="14">
        <f>VLOOKUP($B922,data!$A$6:$M$15000,12)</f>
        <v>2990000</v>
      </c>
      <c r="D922" s="11">
        <f t="shared" si="62"/>
        <v>11</v>
      </c>
      <c r="E922" s="14">
        <f t="shared" si="63"/>
        <v>2947142.8571428573</v>
      </c>
      <c r="F922" s="14">
        <f t="shared" si="61"/>
        <v>2990900</v>
      </c>
    </row>
    <row r="923" spans="1:6">
      <c r="A923" s="1">
        <v>36467</v>
      </c>
      <c r="B923" s="4">
        <v>36467</v>
      </c>
      <c r="C923" s="14">
        <f>VLOOKUP($B923,data!$A$6:$M$15000,12)</f>
        <v>2866000</v>
      </c>
      <c r="D923" s="11">
        <f t="shared" si="62"/>
        <v>11</v>
      </c>
      <c r="E923" s="14">
        <f t="shared" si="63"/>
        <v>2887142.8571428573</v>
      </c>
      <c r="F923" s="14">
        <f t="shared" si="61"/>
        <v>2987966.6666666665</v>
      </c>
    </row>
    <row r="924" spans="1:6">
      <c r="A924" s="1">
        <v>36468</v>
      </c>
      <c r="B924" s="4">
        <v>36468</v>
      </c>
      <c r="C924" s="14">
        <f>VLOOKUP($B924,data!$A$6:$M$15000,12)</f>
        <v>2814000</v>
      </c>
      <c r="D924" s="11">
        <f t="shared" si="62"/>
        <v>11</v>
      </c>
      <c r="E924" s="14">
        <f t="shared" si="63"/>
        <v>2846428.5714285714</v>
      </c>
      <c r="F924" s="14">
        <f t="shared" si="61"/>
        <v>2980133.3333333335</v>
      </c>
    </row>
    <row r="925" spans="1:6">
      <c r="A925" s="1">
        <v>36469</v>
      </c>
      <c r="B925" s="4">
        <v>36469</v>
      </c>
      <c r="C925" s="14">
        <f>VLOOKUP($B925,data!$A$6:$M$15000,12)</f>
        <v>2794000</v>
      </c>
      <c r="D925" s="11">
        <f t="shared" si="62"/>
        <v>11</v>
      </c>
      <c r="E925" s="14">
        <f t="shared" si="63"/>
        <v>2822428.5714285714</v>
      </c>
      <c r="F925" s="14">
        <f t="shared" si="61"/>
        <v>2972833.3333333335</v>
      </c>
    </row>
    <row r="926" spans="1:6">
      <c r="A926" s="1">
        <v>36470</v>
      </c>
      <c r="B926" s="4">
        <v>36470</v>
      </c>
      <c r="C926" s="14">
        <f>VLOOKUP($B926,data!$A$6:$M$15000,12)</f>
        <v>2508000</v>
      </c>
      <c r="D926" s="11">
        <f t="shared" si="62"/>
        <v>11</v>
      </c>
      <c r="E926" s="14">
        <f t="shared" si="63"/>
        <v>2763857.1428571427</v>
      </c>
      <c r="F926" s="14">
        <f t="shared" si="61"/>
        <v>2952800</v>
      </c>
    </row>
    <row r="927" spans="1:6">
      <c r="A927" s="1">
        <v>36471</v>
      </c>
      <c r="B927" s="4">
        <v>36471</v>
      </c>
      <c r="C927" s="14">
        <f>VLOOKUP($B927,data!$A$6:$M$15000,12)</f>
        <v>2305000</v>
      </c>
      <c r="D927" s="11">
        <f t="shared" si="62"/>
        <v>11</v>
      </c>
      <c r="E927" s="14">
        <f t="shared" si="63"/>
        <v>2738857.1428571427</v>
      </c>
      <c r="F927" s="14">
        <f t="shared" si="61"/>
        <v>2924100</v>
      </c>
    </row>
    <row r="928" spans="1:6">
      <c r="A928" s="1">
        <v>36472</v>
      </c>
      <c r="B928" s="4">
        <v>36472</v>
      </c>
      <c r="C928" s="14">
        <f>VLOOKUP($B928,data!$A$6:$M$15000,12)</f>
        <v>2917000</v>
      </c>
      <c r="D928" s="11">
        <f t="shared" si="62"/>
        <v>11</v>
      </c>
      <c r="E928" s="14">
        <f t="shared" si="63"/>
        <v>2742000</v>
      </c>
      <c r="F928" s="14">
        <f t="shared" si="61"/>
        <v>2937333.3333333335</v>
      </c>
    </row>
    <row r="929" spans="1:6">
      <c r="A929" s="1">
        <v>36473</v>
      </c>
      <c r="B929" s="4">
        <v>36473</v>
      </c>
      <c r="C929" s="14">
        <f>VLOOKUP($B929,data!$A$6:$M$15000,12)</f>
        <v>2890000</v>
      </c>
      <c r="D929" s="11">
        <f t="shared" si="62"/>
        <v>11</v>
      </c>
      <c r="E929" s="14">
        <f t="shared" si="63"/>
        <v>2727714.2857142859</v>
      </c>
      <c r="F929" s="14">
        <f t="shared" si="61"/>
        <v>2943733.3333333335</v>
      </c>
    </row>
    <row r="930" spans="1:6">
      <c r="A930" s="1">
        <v>36474</v>
      </c>
      <c r="B930" s="4">
        <v>36474</v>
      </c>
      <c r="C930" s="14">
        <f>VLOOKUP($B930,data!$A$6:$M$15000,12)</f>
        <v>2919000</v>
      </c>
      <c r="D930" s="11">
        <f t="shared" si="62"/>
        <v>11</v>
      </c>
      <c r="E930" s="14">
        <f t="shared" si="63"/>
        <v>2735285.7142857141</v>
      </c>
      <c r="F930" s="14">
        <f t="shared" si="61"/>
        <v>2931433.3333333335</v>
      </c>
    </row>
    <row r="931" spans="1:6">
      <c r="A931" s="1">
        <v>36475</v>
      </c>
      <c r="B931" s="4">
        <v>36475</v>
      </c>
      <c r="C931" s="14">
        <f>VLOOKUP($B931,data!$A$6:$M$15000,12)</f>
        <v>2818000</v>
      </c>
      <c r="D931" s="11">
        <f t="shared" si="62"/>
        <v>11</v>
      </c>
      <c r="E931" s="14">
        <f t="shared" si="63"/>
        <v>2735857.1428571427</v>
      </c>
      <c r="F931" s="14">
        <f t="shared" ref="F931:F981" si="64">AVERAGE(C902:C931)</f>
        <v>2912900</v>
      </c>
    </row>
    <row r="932" spans="1:6">
      <c r="A932" s="1">
        <v>36476</v>
      </c>
      <c r="B932" s="4">
        <v>36476</v>
      </c>
      <c r="C932" s="14">
        <f>VLOOKUP($B932,data!$A$6:$M$15000,12)</f>
        <v>2601000</v>
      </c>
      <c r="D932" s="11">
        <f t="shared" si="62"/>
        <v>11</v>
      </c>
      <c r="E932" s="14">
        <f t="shared" si="63"/>
        <v>2708285.7142857141</v>
      </c>
      <c r="F932" s="14">
        <f t="shared" si="64"/>
        <v>2886700</v>
      </c>
    </row>
    <row r="933" spans="1:6">
      <c r="A933" s="1">
        <v>36477</v>
      </c>
      <c r="B933" s="4">
        <v>36477</v>
      </c>
      <c r="C933" s="14">
        <f>VLOOKUP($B933,data!$A$6:$M$15000,12)</f>
        <v>2311000</v>
      </c>
      <c r="D933" s="11">
        <f t="shared" si="62"/>
        <v>11</v>
      </c>
      <c r="E933" s="14">
        <f t="shared" si="63"/>
        <v>2680142.8571428573</v>
      </c>
      <c r="F933" s="14">
        <f t="shared" si="64"/>
        <v>2856300</v>
      </c>
    </row>
    <row r="934" spans="1:6">
      <c r="A934" s="1">
        <v>36478</v>
      </c>
      <c r="B934" s="4">
        <v>36478</v>
      </c>
      <c r="C934" s="14">
        <f>VLOOKUP($B934,data!$A$6:$M$15000,12)</f>
        <v>2280000</v>
      </c>
      <c r="D934" s="11">
        <f t="shared" si="62"/>
        <v>11</v>
      </c>
      <c r="E934" s="14">
        <f t="shared" si="63"/>
        <v>2676571.4285714286</v>
      </c>
      <c r="F934" s="14">
        <f t="shared" si="64"/>
        <v>2829466.6666666665</v>
      </c>
    </row>
    <row r="935" spans="1:6">
      <c r="A935" s="1">
        <v>36479</v>
      </c>
      <c r="B935" s="4">
        <v>36479</v>
      </c>
      <c r="C935" s="14">
        <f>VLOOKUP($B935,data!$A$6:$M$15000,12)</f>
        <v>2696000</v>
      </c>
      <c r="D935" s="11">
        <f t="shared" si="62"/>
        <v>11</v>
      </c>
      <c r="E935" s="14">
        <f t="shared" si="63"/>
        <v>2645000</v>
      </c>
      <c r="F935" s="14">
        <f t="shared" si="64"/>
        <v>2824566.6666666665</v>
      </c>
    </row>
    <row r="936" spans="1:6">
      <c r="A936" s="1">
        <v>36480</v>
      </c>
      <c r="B936" s="4">
        <v>36480</v>
      </c>
      <c r="C936" s="14">
        <f>VLOOKUP($B936,data!$A$6:$M$15000,12)</f>
        <v>2684000</v>
      </c>
      <c r="D936" s="11">
        <f t="shared" si="62"/>
        <v>11</v>
      </c>
      <c r="E936" s="14">
        <f t="shared" si="63"/>
        <v>2615571.4285714286</v>
      </c>
      <c r="F936" s="14">
        <f t="shared" si="64"/>
        <v>2826833.3333333335</v>
      </c>
    </row>
    <row r="937" spans="1:6">
      <c r="A937" s="1">
        <v>36481</v>
      </c>
      <c r="B937" s="4">
        <v>36481</v>
      </c>
      <c r="C937" s="14">
        <f>VLOOKUP($B937,data!$A$6:$M$15000,12)</f>
        <v>2793000</v>
      </c>
      <c r="D937" s="11">
        <f t="shared" si="62"/>
        <v>11</v>
      </c>
      <c r="E937" s="14">
        <f t="shared" si="63"/>
        <v>2597571.4285714286</v>
      </c>
      <c r="F937" s="14">
        <f t="shared" si="64"/>
        <v>2819133.3333333335</v>
      </c>
    </row>
    <row r="938" spans="1:6">
      <c r="A938" s="1">
        <v>36482</v>
      </c>
      <c r="B938" s="4">
        <v>36482</v>
      </c>
      <c r="C938" s="14">
        <f>VLOOKUP($B938,data!$A$6:$M$15000,12)</f>
        <v>2905000</v>
      </c>
      <c r="D938" s="11">
        <f t="shared" si="62"/>
        <v>11</v>
      </c>
      <c r="E938" s="14">
        <f t="shared" si="63"/>
        <v>2610000</v>
      </c>
      <c r="F938" s="14">
        <f t="shared" si="64"/>
        <v>2814633.3333333335</v>
      </c>
    </row>
    <row r="939" spans="1:6">
      <c r="A939" s="1">
        <v>36483</v>
      </c>
      <c r="B939" s="4">
        <v>36483</v>
      </c>
      <c r="C939" s="14">
        <f>VLOOKUP($B939,data!$A$6:$M$15000,12)</f>
        <v>2745000</v>
      </c>
      <c r="D939" s="11">
        <f t="shared" si="62"/>
        <v>11</v>
      </c>
      <c r="E939" s="14">
        <f t="shared" si="63"/>
        <v>2630571.4285714286</v>
      </c>
      <c r="F939" s="14">
        <f t="shared" si="64"/>
        <v>2801733.3333333335</v>
      </c>
    </row>
    <row r="940" spans="1:6">
      <c r="A940" s="1">
        <v>36484</v>
      </c>
      <c r="B940" s="4">
        <v>36484</v>
      </c>
      <c r="C940" s="14">
        <f>VLOOKUP($B940,data!$A$6:$M$15000,12)</f>
        <v>2612000</v>
      </c>
      <c r="D940" s="11">
        <f t="shared" si="62"/>
        <v>11</v>
      </c>
      <c r="E940" s="14">
        <f t="shared" si="63"/>
        <v>2673571.4285714286</v>
      </c>
      <c r="F940" s="14">
        <f t="shared" si="64"/>
        <v>2783900</v>
      </c>
    </row>
    <row r="941" spans="1:6">
      <c r="A941" s="1">
        <v>36485</v>
      </c>
      <c r="B941" s="4">
        <v>36485</v>
      </c>
      <c r="C941" s="14">
        <f>VLOOKUP($B941,data!$A$6:$M$15000,12)</f>
        <v>2806000</v>
      </c>
      <c r="D941" s="11">
        <f t="shared" si="62"/>
        <v>11</v>
      </c>
      <c r="E941" s="14">
        <f t="shared" si="63"/>
        <v>2748714.2857142859</v>
      </c>
      <c r="F941" s="14">
        <f t="shared" si="64"/>
        <v>2776800</v>
      </c>
    </row>
    <row r="942" spans="1:6">
      <c r="A942" s="1">
        <v>36486</v>
      </c>
      <c r="B942" s="4">
        <v>36486</v>
      </c>
      <c r="C942" s="14">
        <f>VLOOKUP($B942,data!$A$6:$M$15000,12)</f>
        <v>3360000</v>
      </c>
      <c r="D942" s="11">
        <f t="shared" si="62"/>
        <v>11</v>
      </c>
      <c r="E942" s="14">
        <f t="shared" si="63"/>
        <v>2843571.4285714286</v>
      </c>
      <c r="F942" s="14">
        <f t="shared" si="64"/>
        <v>2802300</v>
      </c>
    </row>
    <row r="943" spans="1:6">
      <c r="A943" s="1">
        <v>36487</v>
      </c>
      <c r="B943" s="4">
        <v>36487</v>
      </c>
      <c r="C943" s="14">
        <f>VLOOKUP($B943,data!$A$6:$M$15000,12)</f>
        <v>3065000</v>
      </c>
      <c r="D943" s="11">
        <f t="shared" si="62"/>
        <v>11</v>
      </c>
      <c r="E943" s="14">
        <f t="shared" si="63"/>
        <v>2898000</v>
      </c>
      <c r="F943" s="14">
        <f t="shared" si="64"/>
        <v>2818566.6666666665</v>
      </c>
    </row>
    <row r="944" spans="1:6">
      <c r="A944" s="1">
        <v>36488</v>
      </c>
      <c r="B944" s="4">
        <v>36488</v>
      </c>
      <c r="C944" s="14">
        <f>VLOOKUP($B944,data!$A$6:$M$15000,12)</f>
        <v>2990000</v>
      </c>
      <c r="D944" s="11">
        <f t="shared" si="62"/>
        <v>11</v>
      </c>
      <c r="E944" s="14">
        <f t="shared" si="63"/>
        <v>2926142.8571428573</v>
      </c>
      <c r="F944" s="14">
        <f t="shared" si="64"/>
        <v>2815866.6666666665</v>
      </c>
    </row>
    <row r="945" spans="1:6">
      <c r="A945" s="1">
        <v>36489</v>
      </c>
      <c r="B945" s="4">
        <v>36489</v>
      </c>
      <c r="C945" s="14">
        <f>VLOOKUP($B945,data!$A$6:$M$15000,12)</f>
        <v>2420000</v>
      </c>
      <c r="D945" s="11">
        <f t="shared" si="62"/>
        <v>11</v>
      </c>
      <c r="E945" s="14">
        <f t="shared" si="63"/>
        <v>2856857.1428571427</v>
      </c>
      <c r="F945" s="14">
        <f t="shared" si="64"/>
        <v>2790966.6666666665</v>
      </c>
    </row>
    <row r="946" spans="1:6">
      <c r="A946" s="1">
        <v>36490</v>
      </c>
      <c r="B946" s="4">
        <v>36490</v>
      </c>
      <c r="C946" s="14">
        <f>VLOOKUP($B946,data!$A$6:$M$15000,12)</f>
        <v>2331000</v>
      </c>
      <c r="D946" s="11">
        <f t="shared" si="62"/>
        <v>11</v>
      </c>
      <c r="E946" s="14">
        <f t="shared" si="63"/>
        <v>2797714.2857142859</v>
      </c>
      <c r="F946" s="14">
        <f t="shared" si="64"/>
        <v>2759133.3333333335</v>
      </c>
    </row>
    <row r="947" spans="1:6">
      <c r="A947" s="1">
        <v>36491</v>
      </c>
      <c r="B947" s="4">
        <v>36491</v>
      </c>
      <c r="C947" s="14">
        <f>VLOOKUP($B947,data!$A$6:$M$15000,12)</f>
        <v>2428000</v>
      </c>
      <c r="D947" s="11">
        <f t="shared" si="62"/>
        <v>11</v>
      </c>
      <c r="E947" s="14">
        <f t="shared" si="63"/>
        <v>2771428.5714285714</v>
      </c>
      <c r="F947" s="14">
        <f t="shared" si="64"/>
        <v>2736766.6666666665</v>
      </c>
    </row>
    <row r="948" spans="1:6">
      <c r="A948" s="1">
        <v>36492</v>
      </c>
      <c r="B948" s="4">
        <v>36492</v>
      </c>
      <c r="C948" s="14">
        <f>VLOOKUP($B948,data!$A$6:$M$15000,12)</f>
        <v>2565000</v>
      </c>
      <c r="D948" s="11">
        <f t="shared" si="62"/>
        <v>11</v>
      </c>
      <c r="E948" s="14">
        <f t="shared" si="63"/>
        <v>2737000</v>
      </c>
      <c r="F948" s="14">
        <f t="shared" si="64"/>
        <v>2723533.3333333335</v>
      </c>
    </row>
    <row r="949" spans="1:6">
      <c r="A949" s="1">
        <v>36493</v>
      </c>
      <c r="B949" s="4">
        <v>36493</v>
      </c>
      <c r="C949" s="14">
        <f>VLOOKUP($B949,data!$A$6:$M$15000,12)</f>
        <v>2871000</v>
      </c>
      <c r="D949" s="11">
        <f t="shared" si="62"/>
        <v>11</v>
      </c>
      <c r="E949" s="14">
        <f t="shared" si="63"/>
        <v>2667142.8571428573</v>
      </c>
      <c r="F949" s="14">
        <f t="shared" si="64"/>
        <v>2721966.6666666665</v>
      </c>
    </row>
    <row r="950" spans="1:6">
      <c r="A950" s="1">
        <v>36494</v>
      </c>
      <c r="B950" s="4">
        <v>36494</v>
      </c>
      <c r="C950" s="14">
        <f>VLOOKUP($B950,data!$A$6:$M$15000,12)</f>
        <v>2979000</v>
      </c>
      <c r="D950" s="11">
        <f t="shared" si="62"/>
        <v>11</v>
      </c>
      <c r="E950" s="14">
        <f t="shared" si="63"/>
        <v>2654857.1428571427</v>
      </c>
      <c r="F950" s="14">
        <f t="shared" si="64"/>
        <v>2738600</v>
      </c>
    </row>
    <row r="951" spans="1:6">
      <c r="A951" s="1">
        <v>36495</v>
      </c>
      <c r="B951" s="4">
        <v>36495</v>
      </c>
      <c r="C951" s="14">
        <f>VLOOKUP($B951,data!$A$6:$M$15000,12)</f>
        <v>3224000</v>
      </c>
      <c r="D951" s="11">
        <f t="shared" si="62"/>
        <v>12</v>
      </c>
      <c r="E951" s="14">
        <f t="shared" si="63"/>
        <v>2688285.7142857141</v>
      </c>
      <c r="F951" s="14">
        <f t="shared" si="64"/>
        <v>2749566.6666666665</v>
      </c>
    </row>
    <row r="952" spans="1:6">
      <c r="A952" s="1">
        <v>36496</v>
      </c>
      <c r="B952" s="4">
        <v>36496</v>
      </c>
      <c r="C952" s="14">
        <f>VLOOKUP($B952,data!$A$6:$M$15000,12)</f>
        <v>3158000</v>
      </c>
      <c r="D952" s="11">
        <f t="shared" si="62"/>
        <v>12</v>
      </c>
      <c r="E952" s="14">
        <f t="shared" si="63"/>
        <v>2793714.2857142859</v>
      </c>
      <c r="F952" s="14">
        <f t="shared" si="64"/>
        <v>2755166.6666666665</v>
      </c>
    </row>
    <row r="953" spans="1:6">
      <c r="A953" s="1">
        <v>36497</v>
      </c>
      <c r="B953" s="4">
        <v>36497</v>
      </c>
      <c r="C953" s="14">
        <f>VLOOKUP($B953,data!$A$6:$M$15000,12)</f>
        <v>3203000</v>
      </c>
      <c r="D953" s="11">
        <f t="shared" si="62"/>
        <v>12</v>
      </c>
      <c r="E953" s="14">
        <f t="shared" si="63"/>
        <v>2918285.7142857141</v>
      </c>
      <c r="F953" s="14">
        <f t="shared" si="64"/>
        <v>2766400</v>
      </c>
    </row>
    <row r="954" spans="1:6">
      <c r="A954" s="1">
        <v>36498</v>
      </c>
      <c r="B954" s="4">
        <v>36498</v>
      </c>
      <c r="C954" s="14">
        <f>VLOOKUP($B954,data!$A$6:$M$15000,12)</f>
        <v>2990000</v>
      </c>
      <c r="D954" s="11">
        <f t="shared" si="62"/>
        <v>12</v>
      </c>
      <c r="E954" s="14">
        <f t="shared" si="63"/>
        <v>2998571.4285714286</v>
      </c>
      <c r="F954" s="14">
        <f t="shared" si="64"/>
        <v>2772266.6666666665</v>
      </c>
    </row>
    <row r="955" spans="1:6">
      <c r="A955" s="1">
        <v>36499</v>
      </c>
      <c r="B955" s="4">
        <v>36499</v>
      </c>
      <c r="C955" s="14">
        <f>VLOOKUP($B955,data!$A$6:$M$15000,12)</f>
        <v>3143000</v>
      </c>
      <c r="D955" s="11">
        <f t="shared" si="62"/>
        <v>12</v>
      </c>
      <c r="E955" s="14">
        <f t="shared" si="63"/>
        <v>3081142.8571428573</v>
      </c>
      <c r="F955" s="14">
        <f t="shared" si="64"/>
        <v>2783900</v>
      </c>
    </row>
    <row r="956" spans="1:6">
      <c r="A956" s="1">
        <v>36500</v>
      </c>
      <c r="B956" s="4">
        <v>36500</v>
      </c>
      <c r="C956" s="14">
        <f>VLOOKUP($B956,data!$A$6:$M$15000,12)</f>
        <v>3467000</v>
      </c>
      <c r="D956" s="11">
        <f t="shared" si="62"/>
        <v>12</v>
      </c>
      <c r="E956" s="14">
        <f t="shared" si="63"/>
        <v>3166285.7142857141</v>
      </c>
      <c r="F956" s="14">
        <f t="shared" si="64"/>
        <v>2815866.6666666665</v>
      </c>
    </row>
    <row r="957" spans="1:6">
      <c r="A957" s="1">
        <v>36501</v>
      </c>
      <c r="B957" s="4">
        <v>36501</v>
      </c>
      <c r="C957" s="14">
        <f>VLOOKUP($B957,data!$A$6:$M$15000,12)</f>
        <v>3562000</v>
      </c>
      <c r="D957" s="11">
        <f t="shared" si="62"/>
        <v>12</v>
      </c>
      <c r="E957" s="14">
        <f t="shared" si="63"/>
        <v>3249571.4285714286</v>
      </c>
      <c r="F957" s="14">
        <f t="shared" si="64"/>
        <v>2857766.6666666665</v>
      </c>
    </row>
    <row r="958" spans="1:6">
      <c r="A958" s="1">
        <v>36502</v>
      </c>
      <c r="B958" s="4">
        <v>36502</v>
      </c>
      <c r="C958" s="14">
        <f>VLOOKUP($B958,data!$A$6:$M$15000,12)</f>
        <v>3659000</v>
      </c>
      <c r="D958" s="11">
        <f t="shared" si="62"/>
        <v>12</v>
      </c>
      <c r="E958" s="14">
        <f t="shared" si="63"/>
        <v>3311714.2857142859</v>
      </c>
      <c r="F958" s="14">
        <f t="shared" si="64"/>
        <v>2882500</v>
      </c>
    </row>
    <row r="959" spans="1:6">
      <c r="A959" s="1">
        <v>36503</v>
      </c>
      <c r="B959" s="4">
        <v>36503</v>
      </c>
      <c r="C959" s="14">
        <f>VLOOKUP($B959,data!$A$6:$M$15000,12)</f>
        <v>3636000</v>
      </c>
      <c r="D959" s="11">
        <f t="shared" si="62"/>
        <v>12</v>
      </c>
      <c r="E959" s="14">
        <f t="shared" si="63"/>
        <v>3380000</v>
      </c>
      <c r="F959" s="14">
        <f t="shared" si="64"/>
        <v>2907366.6666666665</v>
      </c>
    </row>
    <row r="960" spans="1:6">
      <c r="A960" s="1">
        <v>36504</v>
      </c>
      <c r="B960" s="4">
        <v>36504</v>
      </c>
      <c r="C960" s="14">
        <f>VLOOKUP($B960,data!$A$6:$M$15000,12)</f>
        <v>3676000</v>
      </c>
      <c r="D960" s="11">
        <f t="shared" si="62"/>
        <v>12</v>
      </c>
      <c r="E960" s="14">
        <f t="shared" si="63"/>
        <v>3447571.4285714286</v>
      </c>
      <c r="F960" s="14">
        <f t="shared" si="64"/>
        <v>2932600</v>
      </c>
    </row>
    <row r="961" spans="1:6">
      <c r="A961" s="1">
        <v>36505</v>
      </c>
      <c r="B961" s="4">
        <v>36505</v>
      </c>
      <c r="C961" s="14">
        <f>VLOOKUP($B961,data!$A$6:$M$15000,12)</f>
        <v>3292000</v>
      </c>
      <c r="D961" s="11">
        <f t="shared" si="62"/>
        <v>12</v>
      </c>
      <c r="E961" s="14">
        <f t="shared" si="63"/>
        <v>3490714.2857142859</v>
      </c>
      <c r="F961" s="14">
        <f t="shared" si="64"/>
        <v>2948400</v>
      </c>
    </row>
    <row r="962" spans="1:6">
      <c r="A962" s="1">
        <v>36506</v>
      </c>
      <c r="B962" s="4">
        <v>36506</v>
      </c>
      <c r="C962" s="14">
        <f>VLOOKUP($B962,data!$A$6:$M$15000,12)</f>
        <v>3256000</v>
      </c>
      <c r="D962" s="11">
        <f t="shared" si="62"/>
        <v>12</v>
      </c>
      <c r="E962" s="14">
        <f t="shared" si="63"/>
        <v>3506857.1428571427</v>
      </c>
      <c r="F962" s="14">
        <f t="shared" si="64"/>
        <v>2970233.3333333335</v>
      </c>
    </row>
    <row r="963" spans="1:6">
      <c r="A963" s="1">
        <v>36507</v>
      </c>
      <c r="B963" s="4">
        <v>36507</v>
      </c>
      <c r="C963" s="14">
        <f>VLOOKUP($B963,data!$A$6:$M$15000,12)</f>
        <v>3774000</v>
      </c>
      <c r="D963" s="11">
        <f t="shared" si="62"/>
        <v>12</v>
      </c>
      <c r="E963" s="14">
        <f t="shared" si="63"/>
        <v>3550714.2857142859</v>
      </c>
      <c r="F963" s="14">
        <f t="shared" si="64"/>
        <v>3019000</v>
      </c>
    </row>
    <row r="964" spans="1:6">
      <c r="A964" s="1">
        <v>36508</v>
      </c>
      <c r="B964" s="4">
        <v>36508</v>
      </c>
      <c r="C964" s="14">
        <f>VLOOKUP($B964,data!$A$6:$M$15000,12)</f>
        <v>3813000</v>
      </c>
      <c r="D964" s="11">
        <f t="shared" si="62"/>
        <v>12</v>
      </c>
      <c r="E964" s="14">
        <f t="shared" si="63"/>
        <v>3586571.4285714286</v>
      </c>
      <c r="F964" s="14">
        <f t="shared" si="64"/>
        <v>3070100</v>
      </c>
    </row>
    <row r="965" spans="1:6">
      <c r="A965" s="1">
        <v>36509</v>
      </c>
      <c r="B965" s="4">
        <v>36509</v>
      </c>
      <c r="C965" s="14">
        <f>VLOOKUP($B965,data!$A$6:$M$15000,12)</f>
        <v>3494000</v>
      </c>
      <c r="D965" s="11">
        <f t="shared" si="62"/>
        <v>12</v>
      </c>
      <c r="E965" s="14">
        <f t="shared" si="63"/>
        <v>3563000</v>
      </c>
      <c r="F965" s="14">
        <f t="shared" si="64"/>
        <v>3096700</v>
      </c>
    </row>
    <row r="966" spans="1:6">
      <c r="A966" s="1">
        <v>36510</v>
      </c>
      <c r="B966" s="4">
        <v>36510</v>
      </c>
      <c r="C966" s="14">
        <f>VLOOKUP($B966,data!$A$6:$M$15000,12)</f>
        <v>3143000</v>
      </c>
      <c r="D966" s="11">
        <f t="shared" si="62"/>
        <v>12</v>
      </c>
      <c r="E966" s="14">
        <f t="shared" si="63"/>
        <v>3492571.4285714286</v>
      </c>
      <c r="F966" s="14">
        <f t="shared" si="64"/>
        <v>3112000</v>
      </c>
    </row>
    <row r="967" spans="1:6">
      <c r="A967" s="1">
        <v>36511</v>
      </c>
      <c r="B967" s="4">
        <v>36511</v>
      </c>
      <c r="C967" s="14">
        <f>VLOOKUP($B967,data!$A$6:$M$15000,12)</f>
        <v>2874000</v>
      </c>
      <c r="D967" s="11">
        <f t="shared" si="62"/>
        <v>12</v>
      </c>
      <c r="E967" s="14">
        <f t="shared" si="63"/>
        <v>3378000</v>
      </c>
      <c r="F967" s="14">
        <f t="shared" si="64"/>
        <v>3114700</v>
      </c>
    </row>
    <row r="968" spans="1:6">
      <c r="A968" s="1">
        <v>36512</v>
      </c>
      <c r="B968" s="4">
        <v>36512</v>
      </c>
      <c r="C968" s="14">
        <f>VLOOKUP($B968,data!$A$6:$M$15000,12)</f>
        <v>2717000</v>
      </c>
      <c r="D968" s="11">
        <f t="shared" ref="D968:D1032" si="65">IF(B968&lt;&gt;"",MONTH(B968),0)</f>
        <v>12</v>
      </c>
      <c r="E968" s="14">
        <f t="shared" si="63"/>
        <v>3295857.1428571427</v>
      </c>
      <c r="F968" s="14">
        <f t="shared" si="64"/>
        <v>3108433.3333333335</v>
      </c>
    </row>
    <row r="969" spans="1:6">
      <c r="A969" s="1">
        <v>36513</v>
      </c>
      <c r="B969" s="4">
        <v>36513</v>
      </c>
      <c r="C969" s="14">
        <f>VLOOKUP($B969,data!$A$6:$M$15000,12)</f>
        <v>2619000</v>
      </c>
      <c r="D969" s="11">
        <f t="shared" si="65"/>
        <v>12</v>
      </c>
      <c r="E969" s="14">
        <f t="shared" si="63"/>
        <v>3204857.1428571427</v>
      </c>
      <c r="F969" s="14">
        <f t="shared" si="64"/>
        <v>3104233.3333333335</v>
      </c>
    </row>
    <row r="970" spans="1:6">
      <c r="A970" s="1">
        <v>36514</v>
      </c>
      <c r="B970" s="4">
        <v>36514</v>
      </c>
      <c r="C970" s="14">
        <f>VLOOKUP($B970,data!$A$6:$M$15000,12)</f>
        <v>2880000</v>
      </c>
      <c r="D970" s="11">
        <f t="shared" si="65"/>
        <v>12</v>
      </c>
      <c r="E970" s="14">
        <f t="shared" si="63"/>
        <v>3077142.8571428573</v>
      </c>
      <c r="F970" s="14">
        <f t="shared" si="64"/>
        <v>3113166.6666666665</v>
      </c>
    </row>
    <row r="971" spans="1:6">
      <c r="A971" s="1">
        <v>36515</v>
      </c>
      <c r="B971" s="4">
        <v>36515</v>
      </c>
      <c r="C971" s="14">
        <f>VLOOKUP($B971,data!$A$6:$M$15000,12)</f>
        <v>2859000</v>
      </c>
      <c r="D971" s="11">
        <f t="shared" si="65"/>
        <v>12</v>
      </c>
      <c r="E971" s="14">
        <f t="shared" si="63"/>
        <v>2940857.1428571427</v>
      </c>
      <c r="F971" s="14">
        <f t="shared" si="64"/>
        <v>3114933.3333333335</v>
      </c>
    </row>
    <row r="972" spans="1:6">
      <c r="A972" s="1">
        <v>36516</v>
      </c>
      <c r="B972" s="4">
        <v>36516</v>
      </c>
      <c r="C972" s="14">
        <f>VLOOKUP($B972,data!$A$6:$M$15000,12)</f>
        <v>2875000</v>
      </c>
      <c r="D972" s="11">
        <f t="shared" si="65"/>
        <v>12</v>
      </c>
      <c r="E972" s="14">
        <f t="shared" ref="E972:E981" si="66">AVERAGE(C966:C972)</f>
        <v>2852428.5714285714</v>
      </c>
      <c r="F972" s="14">
        <f t="shared" si="64"/>
        <v>3098766.6666666665</v>
      </c>
    </row>
    <row r="973" spans="1:6">
      <c r="A973" s="1">
        <v>36517</v>
      </c>
      <c r="B973" s="4">
        <v>36517</v>
      </c>
      <c r="C973" s="14">
        <f>VLOOKUP($B973,data!$A$6:$M$15000,12)</f>
        <v>2699000</v>
      </c>
      <c r="D973" s="11">
        <f t="shared" si="65"/>
        <v>12</v>
      </c>
      <c r="E973" s="14">
        <f t="shared" si="66"/>
        <v>2789000</v>
      </c>
      <c r="F973" s="14">
        <f t="shared" si="64"/>
        <v>3086566.6666666665</v>
      </c>
    </row>
    <row r="974" spans="1:6">
      <c r="A974" s="1">
        <v>36518</v>
      </c>
      <c r="B974" s="4">
        <v>36518</v>
      </c>
      <c r="C974" s="14">
        <f>VLOOKUP($B974,data!$A$6:$M$15000,12)</f>
        <v>2440000</v>
      </c>
      <c r="D974" s="11">
        <f t="shared" si="65"/>
        <v>12</v>
      </c>
      <c r="E974" s="14">
        <f t="shared" si="66"/>
        <v>2727000</v>
      </c>
      <c r="F974" s="14">
        <f t="shared" si="64"/>
        <v>3068233.3333333335</v>
      </c>
    </row>
    <row r="975" spans="1:6">
      <c r="A975" s="1">
        <v>36519</v>
      </c>
      <c r="B975" s="4">
        <v>36519</v>
      </c>
      <c r="C975" s="14">
        <f>VLOOKUP($B975,data!$A$6:$M$15000,12)</f>
        <v>2311000</v>
      </c>
      <c r="D975" s="11">
        <f t="shared" si="65"/>
        <v>12</v>
      </c>
      <c r="E975" s="14">
        <f t="shared" si="66"/>
        <v>2669000</v>
      </c>
      <c r="F975" s="14">
        <f t="shared" si="64"/>
        <v>3064600</v>
      </c>
    </row>
    <row r="976" spans="1:6">
      <c r="A976" s="1">
        <v>36520</v>
      </c>
      <c r="B976" s="4">
        <v>36520</v>
      </c>
      <c r="C976" s="14">
        <f>VLOOKUP($B976,data!$A$6:$M$15000,12)</f>
        <v>2477000</v>
      </c>
      <c r="D976" s="11">
        <f t="shared" si="65"/>
        <v>12</v>
      </c>
      <c r="E976" s="14">
        <f t="shared" si="66"/>
        <v>2648714.2857142859</v>
      </c>
      <c r="F976" s="14">
        <f t="shared" si="64"/>
        <v>3069466.6666666665</v>
      </c>
    </row>
    <row r="977" spans="1:6">
      <c r="A977" s="1">
        <v>36521</v>
      </c>
      <c r="B977" s="4">
        <v>36521</v>
      </c>
      <c r="C977" s="14">
        <f>VLOOKUP($B977,data!$A$6:$M$15000,12)</f>
        <v>2800000</v>
      </c>
      <c r="D977" s="11">
        <f t="shared" si="65"/>
        <v>12</v>
      </c>
      <c r="E977" s="14">
        <f t="shared" si="66"/>
        <v>2637285.7142857141</v>
      </c>
      <c r="F977" s="14">
        <f t="shared" si="64"/>
        <v>3081866.6666666665</v>
      </c>
    </row>
    <row r="978" spans="1:6">
      <c r="A978" s="1">
        <v>36522</v>
      </c>
      <c r="B978" s="4">
        <v>36522</v>
      </c>
      <c r="C978" s="14">
        <f>VLOOKUP($B978,data!$A$6:$M$15000,12)</f>
        <v>2929000</v>
      </c>
      <c r="D978" s="11">
        <f t="shared" si="65"/>
        <v>12</v>
      </c>
      <c r="E978" s="14">
        <f t="shared" si="66"/>
        <v>2647285.7142857141</v>
      </c>
      <c r="F978" s="14">
        <f t="shared" si="64"/>
        <v>3094000</v>
      </c>
    </row>
    <row r="979" spans="1:6">
      <c r="A979" s="1">
        <v>36523</v>
      </c>
      <c r="B979" s="4">
        <v>36523</v>
      </c>
      <c r="C979" s="14">
        <f>VLOOKUP($B979,data!$A$6:$M$15000,12)</f>
        <v>3143000</v>
      </c>
      <c r="D979" s="11">
        <f t="shared" si="65"/>
        <v>12</v>
      </c>
      <c r="E979" s="14">
        <f t="shared" si="66"/>
        <v>2685571.4285714286</v>
      </c>
      <c r="F979" s="14">
        <f t="shared" si="64"/>
        <v>3103066.6666666665</v>
      </c>
    </row>
    <row r="980" spans="1:6">
      <c r="A980" s="1">
        <v>36524</v>
      </c>
      <c r="B980" s="4">
        <v>36524</v>
      </c>
      <c r="C980" s="14">
        <f>VLOOKUP($B980,data!$A$6:$M$15000,12)</f>
        <v>3091000</v>
      </c>
      <c r="D980" s="11">
        <f t="shared" si="65"/>
        <v>12</v>
      </c>
      <c r="E980" s="14">
        <f t="shared" si="66"/>
        <v>2741571.4285714286</v>
      </c>
      <c r="F980" s="14">
        <f t="shared" si="64"/>
        <v>3106800</v>
      </c>
    </row>
    <row r="981" spans="1:6">
      <c r="A981" s="1">
        <v>36525</v>
      </c>
      <c r="B981" s="4">
        <v>36525</v>
      </c>
      <c r="C981" s="14">
        <f>VLOOKUP($B981,data!$A$6:$M$15000,12)</f>
        <v>3358000</v>
      </c>
      <c r="D981" s="11">
        <f t="shared" si="65"/>
        <v>12</v>
      </c>
      <c r="E981" s="14">
        <f t="shared" si="66"/>
        <v>2872714.2857142859</v>
      </c>
      <c r="F981" s="14">
        <f t="shared" si="64"/>
        <v>3111266.6666666665</v>
      </c>
    </row>
    <row r="982" spans="1:6">
      <c r="A982" s="7" t="s">
        <v>1</v>
      </c>
      <c r="B982" s="8" t="s">
        <v>2</v>
      </c>
      <c r="C982" s="51" t="s">
        <v>27</v>
      </c>
      <c r="D982" s="51" t="s">
        <v>14</v>
      </c>
      <c r="E982" s="14">
        <f t="shared" ref="E982:E1045" si="67">AVERAGE(C976:C982)</f>
        <v>2966333.3333333335</v>
      </c>
      <c r="F982" s="14">
        <f t="shared" ref="F982:F1045" si="68">AVERAGE(C953:C982)</f>
        <v>3109655.1724137929</v>
      </c>
    </row>
    <row r="983" spans="1:6">
      <c r="A983" s="1">
        <v>36526</v>
      </c>
      <c r="B983" s="4">
        <v>36526</v>
      </c>
      <c r="C983" s="14">
        <f>VLOOKUP($B983,data!$A$6:$M$15000,12)</f>
        <v>3030000</v>
      </c>
      <c r="D983" s="11">
        <f t="shared" si="65"/>
        <v>1</v>
      </c>
      <c r="E983" s="14">
        <f t="shared" si="67"/>
        <v>3058500</v>
      </c>
      <c r="F983" s="14">
        <f t="shared" si="68"/>
        <v>3103689.6551724137</v>
      </c>
    </row>
    <row r="984" spans="1:6">
      <c r="A984" s="1">
        <v>36527</v>
      </c>
      <c r="B984" s="4">
        <v>36527</v>
      </c>
      <c r="C984" s="14">
        <f>VLOOKUP($B984,data!$A$6:$M$15000,12)</f>
        <v>3392000</v>
      </c>
      <c r="D984" s="11">
        <f t="shared" si="65"/>
        <v>1</v>
      </c>
      <c r="E984" s="14">
        <f t="shared" si="67"/>
        <v>3157166.6666666665</v>
      </c>
      <c r="F984" s="14">
        <f t="shared" si="68"/>
        <v>3117551.7241379311</v>
      </c>
    </row>
    <row r="985" spans="1:6">
      <c r="A985" s="1">
        <v>36528</v>
      </c>
      <c r="B985" s="4">
        <v>36528</v>
      </c>
      <c r="C985" s="14">
        <f>VLOOKUP($B985,data!$A$6:$M$15000,12)</f>
        <v>3767000</v>
      </c>
      <c r="D985" s="11">
        <f t="shared" si="65"/>
        <v>1</v>
      </c>
      <c r="E985" s="14">
        <f t="shared" si="67"/>
        <v>3296833.3333333335</v>
      </c>
      <c r="F985" s="14">
        <f t="shared" si="68"/>
        <v>3139068.9655172415</v>
      </c>
    </row>
    <row r="986" spans="1:6">
      <c r="A986" s="1">
        <v>36529</v>
      </c>
      <c r="B986" s="4">
        <v>36529</v>
      </c>
      <c r="C986" s="14">
        <f>VLOOKUP($B986,data!$A$6:$M$15000,12)</f>
        <v>3503000</v>
      </c>
      <c r="D986" s="11">
        <f t="shared" si="65"/>
        <v>1</v>
      </c>
      <c r="E986" s="14">
        <f t="shared" si="67"/>
        <v>3356833.3333333335</v>
      </c>
      <c r="F986" s="14">
        <f t="shared" si="68"/>
        <v>3140310.3448275863</v>
      </c>
    </row>
    <row r="987" spans="1:6">
      <c r="A987" s="1">
        <v>36530</v>
      </c>
      <c r="B987" s="4">
        <v>36530</v>
      </c>
      <c r="C987" s="14">
        <f>VLOOKUP($B987,data!$A$6:$M$15000,12)</f>
        <v>3509000</v>
      </c>
      <c r="D987" s="11">
        <f t="shared" si="65"/>
        <v>1</v>
      </c>
      <c r="E987" s="14">
        <f t="shared" si="67"/>
        <v>3426500</v>
      </c>
      <c r="F987" s="14">
        <f t="shared" si="68"/>
        <v>3138482.7586206896</v>
      </c>
    </row>
    <row r="988" spans="1:6">
      <c r="A988" s="1">
        <v>36531</v>
      </c>
      <c r="B988" s="4">
        <v>36531</v>
      </c>
      <c r="C988" s="14">
        <f>VLOOKUP($B988,data!$A$6:$M$15000,12)</f>
        <v>3603000</v>
      </c>
      <c r="D988" s="11">
        <f t="shared" si="65"/>
        <v>1</v>
      </c>
      <c r="E988" s="14">
        <f t="shared" si="67"/>
        <v>3467333.3333333335</v>
      </c>
      <c r="F988" s="14">
        <f t="shared" si="68"/>
        <v>3136551.7241379311</v>
      </c>
    </row>
    <row r="989" spans="1:6">
      <c r="A989" s="1">
        <v>36532</v>
      </c>
      <c r="B989" s="4">
        <v>36532</v>
      </c>
      <c r="C989" s="14">
        <f>VLOOKUP($B989,data!$A$6:$M$15000,12)</f>
        <v>3783000</v>
      </c>
      <c r="D989" s="11">
        <f t="shared" si="65"/>
        <v>1</v>
      </c>
      <c r="E989" s="14">
        <f t="shared" si="67"/>
        <v>3512428.5714285714</v>
      </c>
      <c r="F989" s="14">
        <f t="shared" si="68"/>
        <v>3141620.6896551726</v>
      </c>
    </row>
    <row r="990" spans="1:6">
      <c r="A990" s="1">
        <v>36533</v>
      </c>
      <c r="B990" s="4">
        <v>36533</v>
      </c>
      <c r="C990" s="14">
        <f>VLOOKUP($B990,data!$A$6:$M$15000,12)</f>
        <v>3374000</v>
      </c>
      <c r="D990" s="11">
        <f t="shared" si="65"/>
        <v>1</v>
      </c>
      <c r="E990" s="14">
        <f t="shared" si="67"/>
        <v>3561571.4285714286</v>
      </c>
      <c r="F990" s="14">
        <f t="shared" si="68"/>
        <v>3131206.8965517241</v>
      </c>
    </row>
    <row r="991" spans="1:6">
      <c r="A991" s="1">
        <v>36534</v>
      </c>
      <c r="B991" s="4">
        <v>36534</v>
      </c>
      <c r="C991" s="14">
        <f>VLOOKUP($B991,data!$A$6:$M$15000,12)</f>
        <v>3433000</v>
      </c>
      <c r="D991" s="11">
        <f t="shared" si="65"/>
        <v>1</v>
      </c>
      <c r="E991" s="14">
        <f t="shared" si="67"/>
        <v>3567428.5714285714</v>
      </c>
      <c r="F991" s="14">
        <f t="shared" si="68"/>
        <v>3136068.9655172415</v>
      </c>
    </row>
    <row r="992" spans="1:6">
      <c r="A992" s="1">
        <v>36535</v>
      </c>
      <c r="B992" s="4">
        <v>36535</v>
      </c>
      <c r="C992" s="14">
        <f>VLOOKUP($B992,data!$A$6:$M$15000,12)</f>
        <v>3662000</v>
      </c>
      <c r="D992" s="11">
        <f t="shared" si="65"/>
        <v>1</v>
      </c>
      <c r="E992" s="14">
        <f t="shared" si="67"/>
        <v>3552428.5714285714</v>
      </c>
      <c r="F992" s="14">
        <f t="shared" si="68"/>
        <v>3150068.9655172415</v>
      </c>
    </row>
    <row r="993" spans="1:6">
      <c r="A993" s="1">
        <v>36536</v>
      </c>
      <c r="B993" s="4">
        <v>36536</v>
      </c>
      <c r="C993" s="14">
        <f>VLOOKUP($B993,data!$A$6:$M$15000,12)</f>
        <v>3434000</v>
      </c>
      <c r="D993" s="11">
        <f t="shared" si="65"/>
        <v>1</v>
      </c>
      <c r="E993" s="14">
        <f t="shared" si="67"/>
        <v>3542571.4285714286</v>
      </c>
      <c r="F993" s="14">
        <f t="shared" si="68"/>
        <v>3138344.8275862071</v>
      </c>
    </row>
    <row r="994" spans="1:6">
      <c r="A994" s="1">
        <v>36537</v>
      </c>
      <c r="B994" s="4">
        <v>36537</v>
      </c>
      <c r="C994" s="14">
        <f>VLOOKUP($B994,data!$A$6:$M$15000,12)</f>
        <v>3498000</v>
      </c>
      <c r="D994" s="11">
        <f t="shared" si="65"/>
        <v>1</v>
      </c>
      <c r="E994" s="14">
        <f t="shared" si="67"/>
        <v>3541000</v>
      </c>
      <c r="F994" s="14">
        <f t="shared" si="68"/>
        <v>3127482.7586206896</v>
      </c>
    </row>
    <row r="995" spans="1:6">
      <c r="A995" s="1">
        <v>36538</v>
      </c>
      <c r="B995" s="4">
        <v>36538</v>
      </c>
      <c r="C995" s="14">
        <f>VLOOKUP($B995,data!$A$6:$M$15000,12)</f>
        <v>3234000</v>
      </c>
      <c r="D995" s="11">
        <f t="shared" si="65"/>
        <v>1</v>
      </c>
      <c r="E995" s="14">
        <f t="shared" si="67"/>
        <v>3488285.7142857141</v>
      </c>
      <c r="F995" s="14">
        <f t="shared" si="68"/>
        <v>3118517.2413793104</v>
      </c>
    </row>
    <row r="996" spans="1:6">
      <c r="A996" s="1">
        <v>36539</v>
      </c>
      <c r="B996" s="4">
        <v>36539</v>
      </c>
      <c r="C996" s="14">
        <f>VLOOKUP($B996,data!$A$6:$M$15000,12)</f>
        <v>2908000</v>
      </c>
      <c r="D996" s="11">
        <f t="shared" si="65"/>
        <v>1</v>
      </c>
      <c r="E996" s="14">
        <f t="shared" si="67"/>
        <v>3363285.7142857141</v>
      </c>
      <c r="F996" s="14">
        <f t="shared" si="68"/>
        <v>3110413.7931034481</v>
      </c>
    </row>
    <row r="997" spans="1:6">
      <c r="A997" s="1">
        <v>36540</v>
      </c>
      <c r="B997" s="4">
        <v>36540</v>
      </c>
      <c r="C997" s="14">
        <f>VLOOKUP($B997,data!$A$6:$M$15000,12)</f>
        <v>2527000</v>
      </c>
      <c r="D997" s="11">
        <f t="shared" si="65"/>
        <v>1</v>
      </c>
      <c r="E997" s="14">
        <f t="shared" si="67"/>
        <v>3242285.7142857141</v>
      </c>
      <c r="F997" s="14">
        <f t="shared" si="68"/>
        <v>3098448.2758620689</v>
      </c>
    </row>
    <row r="998" spans="1:6">
      <c r="A998" s="1">
        <v>36541</v>
      </c>
      <c r="B998" s="4">
        <v>36541</v>
      </c>
      <c r="C998" s="14">
        <f>VLOOKUP($B998,data!$A$6:$M$15000,12)</f>
        <v>2648000</v>
      </c>
      <c r="D998" s="11">
        <f t="shared" si="65"/>
        <v>1</v>
      </c>
      <c r="E998" s="14">
        <f t="shared" si="67"/>
        <v>3130142.8571428573</v>
      </c>
      <c r="F998" s="14">
        <f t="shared" si="68"/>
        <v>3096068.9655172415</v>
      </c>
    </row>
    <row r="999" spans="1:6">
      <c r="A999" s="1">
        <v>36542</v>
      </c>
      <c r="B999" s="4">
        <v>36542</v>
      </c>
      <c r="C999" s="14">
        <f>VLOOKUP($B999,data!$A$6:$M$15000,12)</f>
        <v>2896000</v>
      </c>
      <c r="D999" s="11">
        <f t="shared" si="65"/>
        <v>1</v>
      </c>
      <c r="E999" s="14">
        <f t="shared" si="67"/>
        <v>3020714.2857142859</v>
      </c>
      <c r="F999" s="14">
        <f t="shared" si="68"/>
        <v>3105620.6896551726</v>
      </c>
    </row>
    <row r="1000" spans="1:6">
      <c r="A1000" s="1">
        <v>36543</v>
      </c>
      <c r="B1000" s="4">
        <v>36543</v>
      </c>
      <c r="C1000" s="14">
        <f>VLOOKUP($B1000,data!$A$6:$M$15000,12)</f>
        <v>2701000</v>
      </c>
      <c r="D1000" s="11">
        <f t="shared" si="65"/>
        <v>1</v>
      </c>
      <c r="E1000" s="14">
        <f t="shared" si="67"/>
        <v>2916000</v>
      </c>
      <c r="F1000" s="14">
        <f t="shared" si="68"/>
        <v>3099448.2758620689</v>
      </c>
    </row>
    <row r="1001" spans="1:6">
      <c r="A1001" s="1">
        <v>36544</v>
      </c>
      <c r="B1001" s="4">
        <v>36544</v>
      </c>
      <c r="C1001" s="14">
        <f>VLOOKUP($B1001,data!$A$6:$M$15000,12)</f>
        <v>2709000</v>
      </c>
      <c r="D1001" s="11">
        <f t="shared" si="65"/>
        <v>1</v>
      </c>
      <c r="E1001" s="14">
        <f t="shared" si="67"/>
        <v>2803285.7142857141</v>
      </c>
      <c r="F1001" s="14">
        <f t="shared" si="68"/>
        <v>3094275.8620689656</v>
      </c>
    </row>
    <row r="1002" spans="1:6">
      <c r="A1002" s="1">
        <v>36545</v>
      </c>
      <c r="B1002" s="4">
        <v>36545</v>
      </c>
      <c r="C1002" s="14">
        <f>VLOOKUP($B1002,data!$A$6:$M$15000,12)</f>
        <v>2735000</v>
      </c>
      <c r="D1002" s="11">
        <f t="shared" si="65"/>
        <v>1</v>
      </c>
      <c r="E1002" s="14">
        <f t="shared" si="67"/>
        <v>2732000</v>
      </c>
      <c r="F1002" s="14">
        <f t="shared" si="68"/>
        <v>3089448.2758620689</v>
      </c>
    </row>
    <row r="1003" spans="1:6">
      <c r="A1003" s="1">
        <v>36546</v>
      </c>
      <c r="B1003" s="4">
        <v>36546</v>
      </c>
      <c r="C1003" s="14">
        <f>VLOOKUP($B1003,data!$A$6:$M$15000,12)</f>
        <v>2809000</v>
      </c>
      <c r="D1003" s="11">
        <f t="shared" si="65"/>
        <v>1</v>
      </c>
      <c r="E1003" s="14">
        <f t="shared" si="67"/>
        <v>2717857.1428571427</v>
      </c>
      <c r="F1003" s="14">
        <f t="shared" si="68"/>
        <v>3093241.3793103448</v>
      </c>
    </row>
    <row r="1004" spans="1:6">
      <c r="A1004" s="1">
        <v>36547</v>
      </c>
      <c r="B1004" s="4">
        <v>36547</v>
      </c>
      <c r="C1004" s="14">
        <f>VLOOKUP($B1004,data!$A$6:$M$15000,12)</f>
        <v>2828000</v>
      </c>
      <c r="D1004" s="11">
        <f t="shared" si="65"/>
        <v>1</v>
      </c>
      <c r="E1004" s="14">
        <f t="shared" si="67"/>
        <v>2760857.1428571427</v>
      </c>
      <c r="F1004" s="14">
        <f t="shared" si="68"/>
        <v>3106620.6896551726</v>
      </c>
    </row>
    <row r="1005" spans="1:6">
      <c r="A1005" s="1">
        <v>36548</v>
      </c>
      <c r="B1005" s="4">
        <v>36548</v>
      </c>
      <c r="C1005" s="14">
        <f>VLOOKUP($B1005,data!$A$6:$M$15000,12)</f>
        <v>2800000</v>
      </c>
      <c r="D1005" s="11">
        <f t="shared" si="65"/>
        <v>1</v>
      </c>
      <c r="E1005" s="14">
        <f t="shared" si="67"/>
        <v>2782571.4285714286</v>
      </c>
      <c r="F1005" s="14">
        <f t="shared" si="68"/>
        <v>3123482.7586206896</v>
      </c>
    </row>
    <row r="1006" spans="1:6">
      <c r="A1006" s="1">
        <v>36549</v>
      </c>
      <c r="B1006" s="4">
        <v>36549</v>
      </c>
      <c r="C1006" s="14">
        <f>VLOOKUP($B1006,data!$A$6:$M$15000,12)</f>
        <v>2652000</v>
      </c>
      <c r="D1006" s="11">
        <f t="shared" si="65"/>
        <v>1</v>
      </c>
      <c r="E1006" s="14">
        <f t="shared" si="67"/>
        <v>2747714.2857142859</v>
      </c>
      <c r="F1006" s="14">
        <f t="shared" si="68"/>
        <v>3129517.2413793104</v>
      </c>
    </row>
    <row r="1007" spans="1:6">
      <c r="A1007" s="1">
        <v>36550</v>
      </c>
      <c r="B1007" s="4">
        <v>36550</v>
      </c>
      <c r="C1007" s="14">
        <f>VLOOKUP($B1007,data!$A$6:$M$15000,12)</f>
        <v>2967000</v>
      </c>
      <c r="D1007" s="11">
        <f t="shared" si="65"/>
        <v>1</v>
      </c>
      <c r="E1007" s="14">
        <f t="shared" si="67"/>
        <v>2785714.2857142859</v>
      </c>
      <c r="F1007" s="14">
        <f t="shared" si="68"/>
        <v>3135275.8620689656</v>
      </c>
    </row>
    <row r="1008" spans="1:6">
      <c r="A1008" s="1">
        <v>36551</v>
      </c>
      <c r="B1008" s="4">
        <v>36551</v>
      </c>
      <c r="C1008" s="14">
        <f>VLOOKUP($B1008,data!$A$6:$M$15000,12)</f>
        <v>3101000</v>
      </c>
      <c r="D1008" s="11">
        <f t="shared" si="65"/>
        <v>1</v>
      </c>
      <c r="E1008" s="14">
        <f t="shared" si="67"/>
        <v>2841714.2857142859</v>
      </c>
      <c r="F1008" s="14">
        <f t="shared" si="68"/>
        <v>3141206.8965517241</v>
      </c>
    </row>
    <row r="1009" spans="1:6">
      <c r="A1009" s="1">
        <v>36552</v>
      </c>
      <c r="B1009" s="4">
        <v>36552</v>
      </c>
      <c r="C1009" s="14">
        <f>VLOOKUP($B1009,data!$A$6:$M$15000,12)</f>
        <v>3245000</v>
      </c>
      <c r="D1009" s="11">
        <f t="shared" si="65"/>
        <v>1</v>
      </c>
      <c r="E1009" s="14">
        <f t="shared" si="67"/>
        <v>2914571.4285714286</v>
      </c>
      <c r="F1009" s="14">
        <f t="shared" si="68"/>
        <v>3144724.1379310344</v>
      </c>
    </row>
    <row r="1010" spans="1:6">
      <c r="A1010" s="1">
        <v>36553</v>
      </c>
      <c r="B1010" s="4">
        <v>36553</v>
      </c>
      <c r="C1010" s="14">
        <f>VLOOKUP($B1010,data!$A$6:$M$15000,12)</f>
        <v>3092000</v>
      </c>
      <c r="D1010" s="11">
        <f t="shared" si="65"/>
        <v>1</v>
      </c>
      <c r="E1010" s="14">
        <f t="shared" si="67"/>
        <v>2955000</v>
      </c>
      <c r="F1010" s="14">
        <f t="shared" si="68"/>
        <v>3144758.6206896552</v>
      </c>
    </row>
    <row r="1011" spans="1:6">
      <c r="A1011" s="1">
        <v>36554</v>
      </c>
      <c r="B1011" s="4">
        <v>36554</v>
      </c>
      <c r="C1011" s="14">
        <f>VLOOKUP($B1011,data!$A$6:$M$15000,12)</f>
        <v>2841000</v>
      </c>
      <c r="D1011" s="11">
        <f t="shared" si="65"/>
        <v>1</v>
      </c>
      <c r="E1011" s="14">
        <f t="shared" si="67"/>
        <v>2956857.1428571427</v>
      </c>
      <c r="F1011" s="14">
        <f t="shared" si="68"/>
        <v>3126931.0344827585</v>
      </c>
    </row>
    <row r="1012" spans="1:6">
      <c r="A1012" s="1">
        <v>36555</v>
      </c>
      <c r="B1012" s="4">
        <v>36555</v>
      </c>
      <c r="C1012" s="14">
        <f>VLOOKUP($B1012,data!$A$6:$M$15000,12)</f>
        <v>2875000</v>
      </c>
      <c r="D1012" s="11">
        <f t="shared" si="65"/>
        <v>1</v>
      </c>
      <c r="E1012" s="14">
        <f t="shared" si="67"/>
        <v>2967571.4285714286</v>
      </c>
      <c r="F1012" s="14">
        <f t="shared" si="68"/>
        <v>3118533.3333333335</v>
      </c>
    </row>
    <row r="1013" spans="1:6">
      <c r="A1013" s="1">
        <v>36556</v>
      </c>
      <c r="B1013" s="4">
        <v>36556</v>
      </c>
      <c r="C1013" s="14">
        <f>VLOOKUP($B1013,data!$A$6:$M$15000,12)</f>
        <v>3272000</v>
      </c>
      <c r="D1013" s="11">
        <f t="shared" si="65"/>
        <v>1</v>
      </c>
      <c r="E1013" s="14">
        <f t="shared" si="67"/>
        <v>3056142.8571428573</v>
      </c>
      <c r="F1013" s="14">
        <f t="shared" si="68"/>
        <v>3126600</v>
      </c>
    </row>
    <row r="1014" spans="1:6">
      <c r="A1014" s="1">
        <v>36557</v>
      </c>
      <c r="B1014" s="4">
        <v>36557</v>
      </c>
      <c r="C1014" s="14">
        <f>VLOOKUP($B1014,data!$A$6:$M$15000,12)</f>
        <v>2871000</v>
      </c>
      <c r="D1014" s="11">
        <f t="shared" si="65"/>
        <v>2</v>
      </c>
      <c r="E1014" s="14">
        <f t="shared" si="67"/>
        <v>3042428.5714285714</v>
      </c>
      <c r="F1014" s="14">
        <f t="shared" si="68"/>
        <v>3109233.3333333335</v>
      </c>
    </row>
    <row r="1015" spans="1:6">
      <c r="A1015" s="1">
        <v>36558</v>
      </c>
      <c r="B1015" s="4">
        <v>36558</v>
      </c>
      <c r="C1015" s="14">
        <f>VLOOKUP($B1015,data!$A$6:$M$15000,12)</f>
        <v>2784000</v>
      </c>
      <c r="D1015" s="11">
        <f t="shared" si="65"/>
        <v>2</v>
      </c>
      <c r="E1015" s="14">
        <f t="shared" si="67"/>
        <v>2997142.8571428573</v>
      </c>
      <c r="F1015" s="14">
        <f t="shared" si="68"/>
        <v>3076466.6666666665</v>
      </c>
    </row>
    <row r="1016" spans="1:6">
      <c r="A1016" s="1">
        <v>36559</v>
      </c>
      <c r="B1016" s="4">
        <v>36559</v>
      </c>
      <c r="C1016" s="14">
        <f>VLOOKUP($B1016,data!$A$6:$M$15000,12)</f>
        <v>2785000</v>
      </c>
      <c r="D1016" s="11">
        <f t="shared" si="65"/>
        <v>2</v>
      </c>
      <c r="E1016" s="14">
        <f t="shared" si="67"/>
        <v>2931428.5714285714</v>
      </c>
      <c r="F1016" s="14">
        <f t="shared" si="68"/>
        <v>3052533.3333333335</v>
      </c>
    </row>
    <row r="1017" spans="1:6">
      <c r="A1017" s="1">
        <v>36560</v>
      </c>
      <c r="B1017" s="4">
        <v>36560</v>
      </c>
      <c r="C1017" s="14">
        <f>VLOOKUP($B1017,data!$A$6:$M$15000,12)</f>
        <v>2835000</v>
      </c>
      <c r="D1017" s="11">
        <f t="shared" si="65"/>
        <v>2</v>
      </c>
      <c r="E1017" s="14">
        <f t="shared" si="67"/>
        <v>2894714.2857142859</v>
      </c>
      <c r="F1017" s="14">
        <f t="shared" si="68"/>
        <v>3030066.6666666665</v>
      </c>
    </row>
    <row r="1018" spans="1:6">
      <c r="A1018" s="1">
        <v>36561</v>
      </c>
      <c r="B1018" s="4">
        <v>36561</v>
      </c>
      <c r="C1018" s="14">
        <f>VLOOKUP($B1018,data!$A$6:$M$15000,12)</f>
        <v>2463000</v>
      </c>
      <c r="D1018" s="11">
        <f t="shared" si="65"/>
        <v>2</v>
      </c>
      <c r="E1018" s="14">
        <f t="shared" si="67"/>
        <v>2840714.2857142859</v>
      </c>
      <c r="F1018" s="14">
        <f t="shared" si="68"/>
        <v>2992066.6666666665</v>
      </c>
    </row>
    <row r="1019" spans="1:6">
      <c r="A1019" s="1">
        <v>36562</v>
      </c>
      <c r="B1019" s="4">
        <v>36562</v>
      </c>
      <c r="C1019" s="14">
        <f>VLOOKUP($B1019,data!$A$6:$M$15000,12)</f>
        <v>2495000</v>
      </c>
      <c r="D1019" s="11">
        <f t="shared" si="65"/>
        <v>2</v>
      </c>
      <c r="E1019" s="14">
        <f t="shared" si="67"/>
        <v>2786428.5714285714</v>
      </c>
      <c r="F1019" s="14">
        <f t="shared" si="68"/>
        <v>2949133.3333333335</v>
      </c>
    </row>
    <row r="1020" spans="1:6">
      <c r="A1020" s="1">
        <v>36563</v>
      </c>
      <c r="B1020" s="4">
        <v>36563</v>
      </c>
      <c r="C1020" s="14">
        <f>VLOOKUP($B1020,data!$A$6:$M$15000,12)</f>
        <v>2711000</v>
      </c>
      <c r="D1020" s="11">
        <f t="shared" si="65"/>
        <v>2</v>
      </c>
      <c r="E1020" s="14">
        <f t="shared" si="67"/>
        <v>2706285.7142857141</v>
      </c>
      <c r="F1020" s="14">
        <f t="shared" si="68"/>
        <v>2927033.3333333335</v>
      </c>
    </row>
    <row r="1021" spans="1:6">
      <c r="A1021" s="1">
        <v>36564</v>
      </c>
      <c r="B1021" s="4">
        <v>36564</v>
      </c>
      <c r="C1021" s="14">
        <f>VLOOKUP($B1021,data!$A$6:$M$15000,12)</f>
        <v>2832000</v>
      </c>
      <c r="D1021" s="11">
        <f t="shared" si="65"/>
        <v>2</v>
      </c>
      <c r="E1021" s="14">
        <f t="shared" si="67"/>
        <v>2700714.2857142859</v>
      </c>
      <c r="F1021" s="14">
        <f t="shared" si="68"/>
        <v>2907000</v>
      </c>
    </row>
    <row r="1022" spans="1:6">
      <c r="A1022" s="1">
        <v>36565</v>
      </c>
      <c r="B1022" s="4">
        <v>36565</v>
      </c>
      <c r="C1022" s="14">
        <f>VLOOKUP($B1022,data!$A$6:$M$15000,12)</f>
        <v>2865000</v>
      </c>
      <c r="D1022" s="11">
        <f t="shared" si="65"/>
        <v>2</v>
      </c>
      <c r="E1022" s="14">
        <f t="shared" si="67"/>
        <v>2712285.7142857141</v>
      </c>
      <c r="F1022" s="14">
        <f t="shared" si="68"/>
        <v>2880433.3333333335</v>
      </c>
    </row>
    <row r="1023" spans="1:6">
      <c r="A1023" s="1">
        <v>36566</v>
      </c>
      <c r="B1023" s="4">
        <v>36566</v>
      </c>
      <c r="C1023" s="14">
        <f>VLOOKUP($B1023,data!$A$6:$M$15000,12)</f>
        <v>3170000</v>
      </c>
      <c r="D1023" s="11">
        <f t="shared" si="65"/>
        <v>2</v>
      </c>
      <c r="E1023" s="14">
        <f t="shared" si="67"/>
        <v>2767285.7142857141</v>
      </c>
      <c r="F1023" s="14">
        <f t="shared" si="68"/>
        <v>2871633.3333333335</v>
      </c>
    </row>
    <row r="1024" spans="1:6">
      <c r="A1024" s="1">
        <v>36567</v>
      </c>
      <c r="B1024" s="4">
        <v>36567</v>
      </c>
      <c r="C1024" s="14">
        <f>VLOOKUP($B1024,data!$A$6:$M$15000,12)</f>
        <v>3041000</v>
      </c>
      <c r="D1024" s="11">
        <f t="shared" si="65"/>
        <v>2</v>
      </c>
      <c r="E1024" s="14">
        <f t="shared" si="67"/>
        <v>2796714.2857142859</v>
      </c>
      <c r="F1024" s="14">
        <f t="shared" si="68"/>
        <v>2856400</v>
      </c>
    </row>
    <row r="1025" spans="1:6">
      <c r="A1025" s="1">
        <v>36568</v>
      </c>
      <c r="B1025" s="4">
        <v>36568</v>
      </c>
      <c r="C1025" s="14">
        <f>VLOOKUP($B1025,data!$A$6:$M$15000,12)</f>
        <v>2793000</v>
      </c>
      <c r="D1025" s="11">
        <f t="shared" si="65"/>
        <v>2</v>
      </c>
      <c r="E1025" s="14">
        <f t="shared" si="67"/>
        <v>2843857.1428571427</v>
      </c>
      <c r="F1025" s="14">
        <f t="shared" si="68"/>
        <v>2841700</v>
      </c>
    </row>
    <row r="1026" spans="1:6">
      <c r="A1026" s="1">
        <v>36569</v>
      </c>
      <c r="B1026" s="4">
        <v>36569</v>
      </c>
      <c r="C1026" s="14">
        <f>VLOOKUP($B1026,data!$A$6:$M$15000,12)</f>
        <v>2962000</v>
      </c>
      <c r="D1026" s="11">
        <f t="shared" si="65"/>
        <v>2</v>
      </c>
      <c r="E1026" s="14">
        <f t="shared" si="67"/>
        <v>2910571.4285714286</v>
      </c>
      <c r="F1026" s="14">
        <f t="shared" si="68"/>
        <v>2843500</v>
      </c>
    </row>
    <row r="1027" spans="1:6">
      <c r="A1027" s="1">
        <v>36570</v>
      </c>
      <c r="B1027" s="4">
        <v>36570</v>
      </c>
      <c r="C1027" s="14">
        <f>VLOOKUP($B1027,data!$A$6:$M$15000,12)</f>
        <v>2951000</v>
      </c>
      <c r="D1027" s="11">
        <f t="shared" si="65"/>
        <v>2</v>
      </c>
      <c r="E1027" s="14">
        <f t="shared" si="67"/>
        <v>2944857.1428571427</v>
      </c>
      <c r="F1027" s="14">
        <f t="shared" si="68"/>
        <v>2857633.3333333335</v>
      </c>
    </row>
    <row r="1028" spans="1:6">
      <c r="A1028" s="1">
        <v>36571</v>
      </c>
      <c r="B1028" s="4">
        <v>36571</v>
      </c>
      <c r="C1028" s="14">
        <f>VLOOKUP($B1028,data!$A$6:$M$15000,12)</f>
        <v>2922000</v>
      </c>
      <c r="D1028" s="11">
        <f t="shared" si="65"/>
        <v>2</v>
      </c>
      <c r="E1028" s="14">
        <f t="shared" si="67"/>
        <v>2957714.2857142859</v>
      </c>
      <c r="F1028" s="14">
        <f t="shared" si="68"/>
        <v>2866766.6666666665</v>
      </c>
    </row>
    <row r="1029" spans="1:6">
      <c r="A1029" s="1">
        <v>36572</v>
      </c>
      <c r="B1029" s="4">
        <v>36572</v>
      </c>
      <c r="C1029" s="14">
        <f>VLOOKUP($B1029,data!$A$6:$M$15000,12)</f>
        <v>3622000</v>
      </c>
      <c r="D1029" s="11">
        <f t="shared" si="65"/>
        <v>2</v>
      </c>
      <c r="E1029" s="14">
        <f t="shared" si="67"/>
        <v>3065857.1428571427</v>
      </c>
      <c r="F1029" s="14">
        <f t="shared" si="68"/>
        <v>2890966.6666666665</v>
      </c>
    </row>
    <row r="1030" spans="1:6">
      <c r="A1030" s="1">
        <v>36573</v>
      </c>
      <c r="B1030" s="4">
        <v>36573</v>
      </c>
      <c r="C1030" s="14">
        <f>VLOOKUP($B1030,data!$A$6:$M$15000,12)</f>
        <v>3549000</v>
      </c>
      <c r="D1030" s="11">
        <f t="shared" si="65"/>
        <v>2</v>
      </c>
      <c r="E1030" s="14">
        <f t="shared" si="67"/>
        <v>3120000</v>
      </c>
      <c r="F1030" s="14">
        <f t="shared" si="68"/>
        <v>2919233.3333333335</v>
      </c>
    </row>
    <row r="1031" spans="1:6">
      <c r="A1031" s="1">
        <v>36574</v>
      </c>
      <c r="B1031" s="4">
        <v>36574</v>
      </c>
      <c r="C1031" s="14">
        <f>VLOOKUP($B1031,data!$A$6:$M$15000,12)</f>
        <v>3243000</v>
      </c>
      <c r="D1031" s="11">
        <f t="shared" si="65"/>
        <v>2</v>
      </c>
      <c r="E1031" s="14">
        <f t="shared" si="67"/>
        <v>3148857.1428571427</v>
      </c>
      <c r="F1031" s="14">
        <f t="shared" si="68"/>
        <v>2937033.3333333335</v>
      </c>
    </row>
    <row r="1032" spans="1:6">
      <c r="A1032" s="1">
        <v>36575</v>
      </c>
      <c r="B1032" s="4">
        <v>36575</v>
      </c>
      <c r="C1032" s="14">
        <f>VLOOKUP($B1032,data!$A$6:$M$15000,12)</f>
        <v>2592000</v>
      </c>
      <c r="D1032" s="11">
        <f t="shared" si="65"/>
        <v>2</v>
      </c>
      <c r="E1032" s="14">
        <f t="shared" si="67"/>
        <v>3120142.8571428573</v>
      </c>
      <c r="F1032" s="14">
        <f t="shared" si="68"/>
        <v>2932266.6666666665</v>
      </c>
    </row>
    <row r="1033" spans="1:6">
      <c r="A1033" s="1">
        <v>36576</v>
      </c>
      <c r="B1033" s="4">
        <v>36576</v>
      </c>
      <c r="C1033" s="14">
        <f>VLOOKUP($B1033,data!$A$6:$M$15000,12)</f>
        <v>2956000</v>
      </c>
      <c r="D1033" s="11">
        <f t="shared" ref="D1033:D1096" si="69">IF(B1033&lt;&gt;"",MONTH(B1033),0)</f>
        <v>2</v>
      </c>
      <c r="E1033" s="14">
        <f t="shared" si="67"/>
        <v>3119285.7142857141</v>
      </c>
      <c r="F1033" s="14">
        <f t="shared" si="68"/>
        <v>2937166.6666666665</v>
      </c>
    </row>
    <row r="1034" spans="1:6">
      <c r="A1034" s="1">
        <v>36577</v>
      </c>
      <c r="B1034" s="4">
        <v>36577</v>
      </c>
      <c r="C1034" s="14">
        <f>VLOOKUP($B1034,data!$A$6:$M$15000,12)</f>
        <v>3783000</v>
      </c>
      <c r="D1034" s="11">
        <f t="shared" si="69"/>
        <v>2</v>
      </c>
      <c r="E1034" s="14">
        <f t="shared" si="67"/>
        <v>3238142.8571428573</v>
      </c>
      <c r="F1034" s="14">
        <f t="shared" si="68"/>
        <v>2969000</v>
      </c>
    </row>
    <row r="1035" spans="1:6">
      <c r="A1035" s="1">
        <v>36578</v>
      </c>
      <c r="B1035" s="4">
        <v>36578</v>
      </c>
      <c r="C1035" s="14">
        <f>VLOOKUP($B1035,data!$A$6:$M$15000,12)</f>
        <v>3387000</v>
      </c>
      <c r="D1035" s="11">
        <f t="shared" si="69"/>
        <v>2</v>
      </c>
      <c r="E1035" s="14">
        <f t="shared" si="67"/>
        <v>3304571.4285714286</v>
      </c>
      <c r="F1035" s="14">
        <f t="shared" si="68"/>
        <v>2988566.6666666665</v>
      </c>
    </row>
    <row r="1036" spans="1:6">
      <c r="A1036" s="1">
        <v>36579</v>
      </c>
      <c r="B1036" s="4">
        <v>36579</v>
      </c>
      <c r="C1036" s="14">
        <f>VLOOKUP($B1036,data!$A$6:$M$15000,12)</f>
        <v>3904000</v>
      </c>
      <c r="D1036" s="11">
        <f t="shared" si="69"/>
        <v>2</v>
      </c>
      <c r="E1036" s="14">
        <f t="shared" si="67"/>
        <v>3344857.1428571427</v>
      </c>
      <c r="F1036" s="14">
        <f t="shared" si="68"/>
        <v>3030300</v>
      </c>
    </row>
    <row r="1037" spans="1:6">
      <c r="A1037" s="1">
        <v>36580</v>
      </c>
      <c r="B1037" s="4">
        <v>36580</v>
      </c>
      <c r="C1037" s="14">
        <f>VLOOKUP($B1037,data!$A$6:$M$15000,12)</f>
        <v>3580000</v>
      </c>
      <c r="D1037" s="11">
        <f t="shared" si="69"/>
        <v>2</v>
      </c>
      <c r="E1037" s="14">
        <f t="shared" si="67"/>
        <v>3349285.7142857141</v>
      </c>
      <c r="F1037" s="14">
        <f t="shared" si="68"/>
        <v>3050733.3333333335</v>
      </c>
    </row>
    <row r="1038" spans="1:6">
      <c r="A1038" s="1">
        <v>36581</v>
      </c>
      <c r="B1038" s="4">
        <v>36581</v>
      </c>
      <c r="C1038" s="14">
        <f>VLOOKUP($B1038,data!$A$6:$M$15000,12)</f>
        <v>3366000</v>
      </c>
      <c r="D1038" s="11">
        <f t="shared" si="69"/>
        <v>2</v>
      </c>
      <c r="E1038" s="14">
        <f t="shared" si="67"/>
        <v>3366857.1428571427</v>
      </c>
      <c r="F1038" s="14">
        <f t="shared" si="68"/>
        <v>3059566.6666666665</v>
      </c>
    </row>
    <row r="1039" spans="1:6">
      <c r="A1039" s="1">
        <v>36582</v>
      </c>
      <c r="B1039" s="4">
        <v>36582</v>
      </c>
      <c r="C1039" s="14">
        <f>VLOOKUP($B1039,data!$A$6:$M$15000,12)</f>
        <v>2764000</v>
      </c>
      <c r="D1039" s="11">
        <f t="shared" si="69"/>
        <v>2</v>
      </c>
      <c r="E1039" s="14">
        <f t="shared" si="67"/>
        <v>3391428.5714285714</v>
      </c>
      <c r="F1039" s="14">
        <f t="shared" si="68"/>
        <v>3043533.3333333335</v>
      </c>
    </row>
    <row r="1040" spans="1:6">
      <c r="A1040" s="1">
        <v>36583</v>
      </c>
      <c r="B1040" s="4">
        <v>36583</v>
      </c>
      <c r="C1040" s="14">
        <f>VLOOKUP($B1040,data!$A$6:$M$15000,12)</f>
        <v>3279000</v>
      </c>
      <c r="D1040" s="11">
        <f t="shared" si="69"/>
        <v>2</v>
      </c>
      <c r="E1040" s="14">
        <f t="shared" si="67"/>
        <v>3437571.4285714286</v>
      </c>
      <c r="F1040" s="14">
        <f t="shared" si="68"/>
        <v>3049766.6666666665</v>
      </c>
    </row>
    <row r="1041" spans="1:6">
      <c r="A1041" s="1">
        <v>36584</v>
      </c>
      <c r="B1041" s="4">
        <v>36584</v>
      </c>
      <c r="C1041" s="14">
        <f>VLOOKUP($B1041,data!$A$6:$M$15000,12)</f>
        <v>3283000</v>
      </c>
      <c r="D1041" s="11">
        <f t="shared" si="69"/>
        <v>2</v>
      </c>
      <c r="E1041" s="14">
        <f t="shared" si="67"/>
        <v>3366142.8571428573</v>
      </c>
      <c r="F1041" s="14">
        <f t="shared" si="68"/>
        <v>3064500</v>
      </c>
    </row>
    <row r="1042" spans="1:6">
      <c r="A1042" s="1">
        <v>36585</v>
      </c>
      <c r="B1042" s="4">
        <v>36585</v>
      </c>
      <c r="C1042" s="14">
        <f>VLOOKUP($B1042,data!$A$6:$M$15000,12)</f>
        <v>3226000</v>
      </c>
      <c r="D1042" s="11">
        <f t="shared" si="69"/>
        <v>2</v>
      </c>
      <c r="E1042" s="14">
        <f t="shared" si="67"/>
        <v>3343142.8571428573</v>
      </c>
      <c r="F1042" s="14">
        <f t="shared" si="68"/>
        <v>3076200</v>
      </c>
    </row>
    <row r="1043" spans="1:6">
      <c r="A1043" s="1">
        <v>36586</v>
      </c>
      <c r="B1043" s="4">
        <v>36586</v>
      </c>
      <c r="C1043" s="14">
        <f>VLOOKUP($B1043,data!$A$6:$M$15000,12)</f>
        <v>3170000</v>
      </c>
      <c r="D1043" s="11">
        <f t="shared" si="69"/>
        <v>3</v>
      </c>
      <c r="E1043" s="14">
        <f t="shared" si="67"/>
        <v>3238285.7142857141</v>
      </c>
      <c r="F1043" s="14">
        <f t="shared" si="68"/>
        <v>3072800</v>
      </c>
    </row>
    <row r="1044" spans="1:6">
      <c r="A1044" s="1">
        <v>36587</v>
      </c>
      <c r="B1044" s="4">
        <v>36587</v>
      </c>
      <c r="C1044" s="14">
        <f>VLOOKUP($B1044,data!$A$6:$M$15000,12)</f>
        <v>2972000</v>
      </c>
      <c r="D1044" s="11">
        <f t="shared" si="69"/>
        <v>3</v>
      </c>
      <c r="E1044" s="14">
        <f t="shared" si="67"/>
        <v>3151428.5714285714</v>
      </c>
      <c r="F1044" s="14">
        <f t="shared" si="68"/>
        <v>3076166.6666666665</v>
      </c>
    </row>
    <row r="1045" spans="1:6">
      <c r="A1045" s="1">
        <v>36588</v>
      </c>
      <c r="B1045" s="4">
        <v>36588</v>
      </c>
      <c r="C1045" s="14">
        <f>VLOOKUP($B1045,data!$A$6:$M$15000,12)</f>
        <v>3131000</v>
      </c>
      <c r="D1045" s="11">
        <f t="shared" si="69"/>
        <v>3</v>
      </c>
      <c r="E1045" s="14">
        <f t="shared" si="67"/>
        <v>3117857.1428571427</v>
      </c>
      <c r="F1045" s="14">
        <f t="shared" si="68"/>
        <v>3087733.3333333335</v>
      </c>
    </row>
    <row r="1046" spans="1:6">
      <c r="A1046" s="1">
        <v>36589</v>
      </c>
      <c r="B1046" s="4">
        <v>36589</v>
      </c>
      <c r="C1046" s="14">
        <f>VLOOKUP($B1046,data!$A$6:$M$15000,12)</f>
        <v>3161000</v>
      </c>
      <c r="D1046" s="11">
        <f t="shared" si="69"/>
        <v>3</v>
      </c>
      <c r="E1046" s="14">
        <f t="shared" ref="E1046:E1109" si="70">AVERAGE(C1040:C1046)</f>
        <v>3174571.4285714286</v>
      </c>
      <c r="F1046" s="14">
        <f t="shared" ref="F1046:F1109" si="71">AVERAGE(C1017:C1046)</f>
        <v>3100266.6666666665</v>
      </c>
    </row>
    <row r="1047" spans="1:6">
      <c r="A1047" s="1">
        <v>36590</v>
      </c>
      <c r="B1047" s="4">
        <v>36590</v>
      </c>
      <c r="C1047" s="14">
        <f>VLOOKUP($B1047,data!$A$6:$M$15000,12)</f>
        <v>3871000</v>
      </c>
      <c r="D1047" s="11">
        <f t="shared" si="69"/>
        <v>3</v>
      </c>
      <c r="E1047" s="14">
        <f t="shared" si="70"/>
        <v>3259142.8571428573</v>
      </c>
      <c r="F1047" s="14">
        <f t="shared" si="71"/>
        <v>3134800</v>
      </c>
    </row>
    <row r="1048" spans="1:6">
      <c r="A1048" s="1">
        <v>36591</v>
      </c>
      <c r="B1048" s="4">
        <v>36591</v>
      </c>
      <c r="C1048" s="14">
        <f>VLOOKUP($B1048,data!$A$6:$M$15000,12)</f>
        <v>3813000</v>
      </c>
      <c r="D1048" s="11">
        <f t="shared" si="69"/>
        <v>3</v>
      </c>
      <c r="E1048" s="14">
        <f t="shared" si="70"/>
        <v>3334857.1428571427</v>
      </c>
      <c r="F1048" s="14">
        <f t="shared" si="71"/>
        <v>3179800</v>
      </c>
    </row>
    <row r="1049" spans="1:6">
      <c r="A1049" s="1">
        <v>36592</v>
      </c>
      <c r="B1049" s="4">
        <v>36592</v>
      </c>
      <c r="C1049" s="14">
        <f>VLOOKUP($B1049,data!$A$6:$M$15000,12)</f>
        <v>3679000</v>
      </c>
      <c r="D1049" s="11">
        <f t="shared" si="69"/>
        <v>3</v>
      </c>
      <c r="E1049" s="14">
        <f t="shared" si="70"/>
        <v>3399571.4285714286</v>
      </c>
      <c r="F1049" s="14">
        <f t="shared" si="71"/>
        <v>3219266.6666666665</v>
      </c>
    </row>
    <row r="1050" spans="1:6">
      <c r="A1050" s="1">
        <v>36593</v>
      </c>
      <c r="B1050" s="4">
        <v>36593</v>
      </c>
      <c r="C1050" s="14">
        <f>VLOOKUP($B1050,data!$A$6:$M$15000,12)</f>
        <v>3762000</v>
      </c>
      <c r="D1050" s="11">
        <f t="shared" si="69"/>
        <v>3</v>
      </c>
      <c r="E1050" s="14">
        <f t="shared" si="70"/>
        <v>3484142.8571428573</v>
      </c>
      <c r="F1050" s="14">
        <f t="shared" si="71"/>
        <v>3254300</v>
      </c>
    </row>
    <row r="1051" spans="1:6">
      <c r="A1051" s="1">
        <v>36594</v>
      </c>
      <c r="B1051" s="4">
        <v>36594</v>
      </c>
      <c r="C1051" s="14">
        <f>VLOOKUP($B1051,data!$A$6:$M$15000,12)</f>
        <v>3425000</v>
      </c>
      <c r="D1051" s="11">
        <f t="shared" si="69"/>
        <v>3</v>
      </c>
      <c r="E1051" s="14">
        <f t="shared" si="70"/>
        <v>3548857.1428571427</v>
      </c>
      <c r="F1051" s="14">
        <f t="shared" si="71"/>
        <v>3274066.6666666665</v>
      </c>
    </row>
    <row r="1052" spans="1:6">
      <c r="A1052" s="1">
        <v>36595</v>
      </c>
      <c r="B1052" s="4">
        <v>36595</v>
      </c>
      <c r="C1052" s="14">
        <f>VLOOKUP($B1052,data!$A$6:$M$15000,12)</f>
        <v>2824000</v>
      </c>
      <c r="D1052" s="11">
        <f t="shared" si="69"/>
        <v>3</v>
      </c>
      <c r="E1052" s="14">
        <f t="shared" si="70"/>
        <v>3505000</v>
      </c>
      <c r="F1052" s="14">
        <f t="shared" si="71"/>
        <v>3272700</v>
      </c>
    </row>
    <row r="1053" spans="1:6">
      <c r="A1053" s="1">
        <v>36596</v>
      </c>
      <c r="B1053" s="4">
        <v>36596</v>
      </c>
      <c r="C1053" s="14">
        <f>VLOOKUP($B1053,data!$A$6:$M$15000,12)</f>
        <v>2355000</v>
      </c>
      <c r="D1053" s="11">
        <f t="shared" si="69"/>
        <v>3</v>
      </c>
      <c r="E1053" s="14">
        <f t="shared" si="70"/>
        <v>3389857.1428571427</v>
      </c>
      <c r="F1053" s="14">
        <f t="shared" si="71"/>
        <v>3245533.3333333335</v>
      </c>
    </row>
    <row r="1054" spans="1:6">
      <c r="A1054" s="1">
        <v>36597</v>
      </c>
      <c r="B1054" s="4">
        <v>36597</v>
      </c>
      <c r="C1054" s="14">
        <f>VLOOKUP($B1054,data!$A$6:$M$15000,12)</f>
        <v>2307000</v>
      </c>
      <c r="D1054" s="11">
        <f t="shared" si="69"/>
        <v>3</v>
      </c>
      <c r="E1054" s="14">
        <f t="shared" si="70"/>
        <v>3166428.5714285714</v>
      </c>
      <c r="F1054" s="14">
        <f t="shared" si="71"/>
        <v>3221066.6666666665</v>
      </c>
    </row>
    <row r="1055" spans="1:6">
      <c r="A1055" s="1">
        <v>36598</v>
      </c>
      <c r="B1055" s="4">
        <v>36598</v>
      </c>
      <c r="C1055" s="14">
        <f>VLOOKUP($B1055,data!$A$6:$M$15000,12)</f>
        <v>2887000</v>
      </c>
      <c r="D1055" s="11">
        <f t="shared" si="69"/>
        <v>3</v>
      </c>
      <c r="E1055" s="14">
        <f t="shared" si="70"/>
        <v>3034142.8571428573</v>
      </c>
      <c r="F1055" s="14">
        <f t="shared" si="71"/>
        <v>3224200</v>
      </c>
    </row>
    <row r="1056" spans="1:6">
      <c r="A1056" s="1">
        <v>36599</v>
      </c>
      <c r="B1056" s="4">
        <v>36599</v>
      </c>
      <c r="C1056" s="14">
        <f>VLOOKUP($B1056,data!$A$6:$M$15000,12)</f>
        <v>2687000</v>
      </c>
      <c r="D1056" s="11">
        <f t="shared" si="69"/>
        <v>3</v>
      </c>
      <c r="E1056" s="14">
        <f t="shared" si="70"/>
        <v>2892428.5714285714</v>
      </c>
      <c r="F1056" s="14">
        <f t="shared" si="71"/>
        <v>3215033.3333333335</v>
      </c>
    </row>
    <row r="1057" spans="1:6">
      <c r="A1057" s="1">
        <v>36600</v>
      </c>
      <c r="B1057" s="4">
        <v>36600</v>
      </c>
      <c r="C1057" s="14">
        <f>VLOOKUP($B1057,data!$A$6:$M$15000,12)</f>
        <v>2589000</v>
      </c>
      <c r="D1057" s="11">
        <f t="shared" si="69"/>
        <v>3</v>
      </c>
      <c r="E1057" s="14">
        <f t="shared" si="70"/>
        <v>2724857.1428571427</v>
      </c>
      <c r="F1057" s="14">
        <f t="shared" si="71"/>
        <v>3202966.6666666665</v>
      </c>
    </row>
    <row r="1058" spans="1:6">
      <c r="A1058" s="1">
        <v>36601</v>
      </c>
      <c r="B1058" s="4">
        <v>36601</v>
      </c>
      <c r="C1058" s="14">
        <f>VLOOKUP($B1058,data!$A$6:$M$15000,12)</f>
        <v>2614000</v>
      </c>
      <c r="D1058" s="11">
        <f t="shared" si="69"/>
        <v>3</v>
      </c>
      <c r="E1058" s="14">
        <f t="shared" si="70"/>
        <v>2609000</v>
      </c>
      <c r="F1058" s="14">
        <f t="shared" si="71"/>
        <v>3192700</v>
      </c>
    </row>
    <row r="1059" spans="1:6">
      <c r="A1059" s="1">
        <v>36602</v>
      </c>
      <c r="B1059" s="4">
        <v>36602</v>
      </c>
      <c r="C1059" s="14">
        <f>VLOOKUP($B1059,data!$A$6:$M$15000,12)</f>
        <v>2502000</v>
      </c>
      <c r="D1059" s="11">
        <f t="shared" si="69"/>
        <v>3</v>
      </c>
      <c r="E1059" s="14">
        <f t="shared" si="70"/>
        <v>2563000</v>
      </c>
      <c r="F1059" s="14">
        <f t="shared" si="71"/>
        <v>3155366.6666666665</v>
      </c>
    </row>
    <row r="1060" spans="1:6">
      <c r="A1060" s="1">
        <v>36603</v>
      </c>
      <c r="B1060" s="4">
        <v>36603</v>
      </c>
      <c r="C1060" s="14">
        <f>VLOOKUP($B1060,data!$A$6:$M$15000,12)</f>
        <v>2100000</v>
      </c>
      <c r="D1060" s="11">
        <f t="shared" si="69"/>
        <v>3</v>
      </c>
      <c r="E1060" s="14">
        <f t="shared" si="70"/>
        <v>2526571.4285714286</v>
      </c>
      <c r="F1060" s="14">
        <f t="shared" si="71"/>
        <v>3107066.6666666665</v>
      </c>
    </row>
    <row r="1061" spans="1:6">
      <c r="A1061" s="1">
        <v>36604</v>
      </c>
      <c r="B1061" s="4">
        <v>36604</v>
      </c>
      <c r="C1061" s="14">
        <f>VLOOKUP($B1061,data!$A$6:$M$15000,12)</f>
        <v>2217000</v>
      </c>
      <c r="D1061" s="11">
        <f t="shared" si="69"/>
        <v>3</v>
      </c>
      <c r="E1061" s="14">
        <f t="shared" si="70"/>
        <v>2513714.2857142859</v>
      </c>
      <c r="F1061" s="14">
        <f t="shared" si="71"/>
        <v>3072866.6666666665</v>
      </c>
    </row>
    <row r="1062" spans="1:6">
      <c r="A1062" s="1">
        <v>36605</v>
      </c>
      <c r="B1062" s="4">
        <v>36605</v>
      </c>
      <c r="C1062" s="14">
        <f>VLOOKUP($B1062,data!$A$6:$M$15000,12)</f>
        <v>2746000</v>
      </c>
      <c r="D1062" s="11">
        <f t="shared" si="69"/>
        <v>3</v>
      </c>
      <c r="E1062" s="14">
        <f t="shared" si="70"/>
        <v>2493571.4285714286</v>
      </c>
      <c r="F1062" s="14">
        <f t="shared" si="71"/>
        <v>3078000</v>
      </c>
    </row>
    <row r="1063" spans="1:6">
      <c r="A1063" s="1">
        <v>36606</v>
      </c>
      <c r="B1063" s="4">
        <v>36606</v>
      </c>
      <c r="C1063" s="14">
        <f>VLOOKUP($B1063,data!$A$6:$M$15000,12)</f>
        <v>2795000</v>
      </c>
      <c r="D1063" s="11">
        <f t="shared" si="69"/>
        <v>3</v>
      </c>
      <c r="E1063" s="14">
        <f t="shared" si="70"/>
        <v>2509000</v>
      </c>
      <c r="F1063" s="14">
        <f t="shared" si="71"/>
        <v>3072633.3333333335</v>
      </c>
    </row>
    <row r="1064" spans="1:6">
      <c r="A1064" s="1">
        <v>36607</v>
      </c>
      <c r="B1064" s="4">
        <v>36607</v>
      </c>
      <c r="C1064" s="14">
        <f>VLOOKUP($B1064,data!$A$6:$M$15000,12)</f>
        <v>2737000</v>
      </c>
      <c r="D1064" s="11">
        <f t="shared" si="69"/>
        <v>3</v>
      </c>
      <c r="E1064" s="14">
        <f t="shared" si="70"/>
        <v>2530142.8571428573</v>
      </c>
      <c r="F1064" s="14">
        <f t="shared" si="71"/>
        <v>3037766.6666666665</v>
      </c>
    </row>
    <row r="1065" spans="1:6">
      <c r="A1065" s="1">
        <v>36608</v>
      </c>
      <c r="B1065" s="4">
        <v>36608</v>
      </c>
      <c r="C1065" s="14">
        <f>VLOOKUP($B1065,data!$A$6:$M$15000,12)</f>
        <v>2754000</v>
      </c>
      <c r="D1065" s="11">
        <f t="shared" si="69"/>
        <v>3</v>
      </c>
      <c r="E1065" s="14">
        <f t="shared" si="70"/>
        <v>2550142.8571428573</v>
      </c>
      <c r="F1065" s="14">
        <f t="shared" si="71"/>
        <v>3016666.6666666665</v>
      </c>
    </row>
    <row r="1066" spans="1:6">
      <c r="A1066" s="1">
        <v>36609</v>
      </c>
      <c r="B1066" s="4">
        <v>36609</v>
      </c>
      <c r="C1066" s="14">
        <f>VLOOKUP($B1066,data!$A$6:$M$15000,12)</f>
        <v>2654000</v>
      </c>
      <c r="D1066" s="11">
        <f t="shared" si="69"/>
        <v>3</v>
      </c>
      <c r="E1066" s="14">
        <f t="shared" si="70"/>
        <v>2571857.1428571427</v>
      </c>
      <c r="F1066" s="14">
        <f t="shared" si="71"/>
        <v>2975000</v>
      </c>
    </row>
    <row r="1067" spans="1:6">
      <c r="A1067" s="1">
        <v>36610</v>
      </c>
      <c r="B1067" s="4">
        <v>36610</v>
      </c>
      <c r="C1067" s="14">
        <f>VLOOKUP($B1067,data!$A$6:$M$15000,12)</f>
        <v>2450000</v>
      </c>
      <c r="D1067" s="11">
        <f t="shared" si="69"/>
        <v>3</v>
      </c>
      <c r="E1067" s="14">
        <f t="shared" si="70"/>
        <v>2621857.1428571427</v>
      </c>
      <c r="F1067" s="14">
        <f t="shared" si="71"/>
        <v>2937333.3333333335</v>
      </c>
    </row>
    <row r="1068" spans="1:6">
      <c r="A1068" s="1">
        <v>36611</v>
      </c>
      <c r="B1068" s="4">
        <v>36611</v>
      </c>
      <c r="C1068" s="14">
        <f>VLOOKUP($B1068,data!$A$6:$M$15000,12)</f>
        <v>2100000</v>
      </c>
      <c r="D1068" s="11">
        <f t="shared" si="69"/>
        <v>3</v>
      </c>
      <c r="E1068" s="14">
        <f t="shared" si="70"/>
        <v>2605142.8571428573</v>
      </c>
      <c r="F1068" s="14">
        <f t="shared" si="71"/>
        <v>2895133.3333333335</v>
      </c>
    </row>
    <row r="1069" spans="1:6">
      <c r="A1069" s="1">
        <v>36612</v>
      </c>
      <c r="B1069" s="4">
        <v>36612</v>
      </c>
      <c r="C1069" s="14">
        <f>VLOOKUP($B1069,data!$A$6:$M$15000,12)</f>
        <v>2709000</v>
      </c>
      <c r="D1069" s="11">
        <f t="shared" si="69"/>
        <v>3</v>
      </c>
      <c r="E1069" s="14">
        <f t="shared" si="70"/>
        <v>2599857.1428571427</v>
      </c>
      <c r="F1069" s="14">
        <f t="shared" si="71"/>
        <v>2893300</v>
      </c>
    </row>
    <row r="1070" spans="1:6">
      <c r="A1070" s="1">
        <v>36613</v>
      </c>
      <c r="B1070" s="4">
        <v>36613</v>
      </c>
      <c r="C1070" s="14">
        <f>VLOOKUP($B1070,data!$A$6:$M$15000,12)</f>
        <v>2763000</v>
      </c>
      <c r="D1070" s="11">
        <f t="shared" si="69"/>
        <v>3</v>
      </c>
      <c r="E1070" s="14">
        <f t="shared" si="70"/>
        <v>2595285.7142857141</v>
      </c>
      <c r="F1070" s="14">
        <f t="shared" si="71"/>
        <v>2876100</v>
      </c>
    </row>
    <row r="1071" spans="1:6">
      <c r="A1071" s="1">
        <v>36614</v>
      </c>
      <c r="B1071" s="4">
        <v>36614</v>
      </c>
      <c r="C1071" s="14">
        <f>VLOOKUP($B1071,data!$A$6:$M$15000,12)</f>
        <v>2767000</v>
      </c>
      <c r="D1071" s="11">
        <f t="shared" si="69"/>
        <v>3</v>
      </c>
      <c r="E1071" s="14">
        <f t="shared" si="70"/>
        <v>2599571.4285714286</v>
      </c>
      <c r="F1071" s="14">
        <f t="shared" si="71"/>
        <v>2858900</v>
      </c>
    </row>
    <row r="1072" spans="1:6">
      <c r="A1072" s="1">
        <v>36615</v>
      </c>
      <c r="B1072" s="4">
        <v>36615</v>
      </c>
      <c r="C1072" s="14">
        <f>VLOOKUP($B1072,data!$A$6:$M$15000,12)</f>
        <v>2640000</v>
      </c>
      <c r="D1072" s="11">
        <f t="shared" si="69"/>
        <v>3</v>
      </c>
      <c r="E1072" s="14">
        <f t="shared" si="70"/>
        <v>2583285.7142857141</v>
      </c>
      <c r="F1072" s="14">
        <f t="shared" si="71"/>
        <v>2839366.6666666665</v>
      </c>
    </row>
    <row r="1073" spans="1:6">
      <c r="A1073" s="1">
        <v>36616</v>
      </c>
      <c r="B1073" s="4">
        <v>36616</v>
      </c>
      <c r="C1073" s="14">
        <f>VLOOKUP($B1073,data!$A$6:$M$15000,12)</f>
        <v>2405000</v>
      </c>
      <c r="D1073" s="11">
        <f t="shared" si="69"/>
        <v>3</v>
      </c>
      <c r="E1073" s="14">
        <f t="shared" si="70"/>
        <v>2547714.2857142859</v>
      </c>
      <c r="F1073" s="14">
        <f t="shared" si="71"/>
        <v>2813866.6666666665</v>
      </c>
    </row>
    <row r="1074" spans="1:6">
      <c r="A1074" s="1">
        <v>36617</v>
      </c>
      <c r="B1074" s="4">
        <v>36617</v>
      </c>
      <c r="C1074" s="14">
        <f>VLOOKUP($B1074,data!$A$6:$M$15000,12)</f>
        <v>2175000</v>
      </c>
      <c r="D1074" s="11">
        <f t="shared" si="69"/>
        <v>4</v>
      </c>
      <c r="E1074" s="14">
        <f t="shared" si="70"/>
        <v>2508428.5714285714</v>
      </c>
      <c r="F1074" s="14">
        <f t="shared" si="71"/>
        <v>2787300</v>
      </c>
    </row>
    <row r="1075" spans="1:6">
      <c r="A1075" s="1">
        <v>36618</v>
      </c>
      <c r="B1075" s="4">
        <v>36618</v>
      </c>
      <c r="C1075" s="14">
        <f>VLOOKUP($B1075,data!$A$6:$M$15000,12)</f>
        <v>2181000</v>
      </c>
      <c r="D1075" s="11">
        <f t="shared" si="69"/>
        <v>4</v>
      </c>
      <c r="E1075" s="14">
        <f t="shared" si="70"/>
        <v>2520000</v>
      </c>
      <c r="F1075" s="14">
        <f t="shared" si="71"/>
        <v>2755633.3333333335</v>
      </c>
    </row>
    <row r="1076" spans="1:6">
      <c r="A1076" s="1">
        <v>36619</v>
      </c>
      <c r="B1076" s="4">
        <v>36619</v>
      </c>
      <c r="C1076" s="14">
        <f>VLOOKUP($B1076,data!$A$6:$M$15000,12)</f>
        <v>2508000</v>
      </c>
      <c r="D1076" s="11">
        <f t="shared" si="69"/>
        <v>4</v>
      </c>
      <c r="E1076" s="14">
        <f t="shared" si="70"/>
        <v>2491285.7142857141</v>
      </c>
      <c r="F1076" s="14">
        <f t="shared" si="71"/>
        <v>2733866.6666666665</v>
      </c>
    </row>
    <row r="1077" spans="1:6">
      <c r="A1077" s="1">
        <v>36620</v>
      </c>
      <c r="B1077" s="4">
        <v>36620</v>
      </c>
      <c r="C1077" s="14">
        <f>VLOOKUP($B1077,data!$A$6:$M$15000,12)</f>
        <v>2527000</v>
      </c>
      <c r="D1077" s="11">
        <f t="shared" si="69"/>
        <v>4</v>
      </c>
      <c r="E1077" s="14">
        <f t="shared" si="70"/>
        <v>2457571.4285714286</v>
      </c>
      <c r="F1077" s="14">
        <f t="shared" si="71"/>
        <v>2689066.6666666665</v>
      </c>
    </row>
    <row r="1078" spans="1:6">
      <c r="A1078" s="1">
        <v>36621</v>
      </c>
      <c r="B1078" s="4">
        <v>36621</v>
      </c>
      <c r="C1078" s="14">
        <f>VLOOKUP($B1078,data!$A$6:$M$15000,12)</f>
        <v>2688000</v>
      </c>
      <c r="D1078" s="11">
        <f t="shared" si="69"/>
        <v>4</v>
      </c>
      <c r="E1078" s="14">
        <f t="shared" si="70"/>
        <v>2446285.7142857141</v>
      </c>
      <c r="F1078" s="14">
        <f t="shared" si="71"/>
        <v>2651566.6666666665</v>
      </c>
    </row>
    <row r="1079" spans="1:6">
      <c r="A1079" s="1">
        <v>36622</v>
      </c>
      <c r="B1079" s="4">
        <v>36622</v>
      </c>
      <c r="C1079" s="14">
        <f>VLOOKUP($B1079,data!$A$6:$M$15000,12)</f>
        <v>2639000</v>
      </c>
      <c r="D1079" s="11">
        <f t="shared" si="69"/>
        <v>4</v>
      </c>
      <c r="E1079" s="14">
        <f t="shared" si="70"/>
        <v>2446142.8571428573</v>
      </c>
      <c r="F1079" s="14">
        <f t="shared" si="71"/>
        <v>2616900</v>
      </c>
    </row>
    <row r="1080" spans="1:6">
      <c r="A1080" s="1">
        <v>36623</v>
      </c>
      <c r="B1080" s="4">
        <v>36623</v>
      </c>
      <c r="C1080" s="14">
        <f>VLOOKUP($B1080,data!$A$6:$M$15000,12)</f>
        <v>2471000</v>
      </c>
      <c r="D1080" s="11">
        <f t="shared" si="69"/>
        <v>4</v>
      </c>
      <c r="E1080" s="14">
        <f t="shared" si="70"/>
        <v>2455571.4285714286</v>
      </c>
      <c r="F1080" s="14">
        <f t="shared" si="71"/>
        <v>2573866.6666666665</v>
      </c>
    </row>
    <row r="1081" spans="1:6">
      <c r="A1081" s="1">
        <v>36624</v>
      </c>
      <c r="B1081" s="4">
        <v>36624</v>
      </c>
      <c r="C1081" s="14">
        <f>VLOOKUP($B1081,data!$A$6:$M$15000,12)</f>
        <v>2177000</v>
      </c>
      <c r="D1081" s="11">
        <f t="shared" si="69"/>
        <v>4</v>
      </c>
      <c r="E1081" s="14">
        <f t="shared" si="70"/>
        <v>2455857.1428571427</v>
      </c>
      <c r="F1081" s="14">
        <f t="shared" si="71"/>
        <v>2532266.6666666665</v>
      </c>
    </row>
    <row r="1082" spans="1:6">
      <c r="A1082" s="1">
        <v>36625</v>
      </c>
      <c r="B1082" s="4">
        <v>36625</v>
      </c>
      <c r="C1082" s="14">
        <f>VLOOKUP($B1082,data!$A$6:$M$15000,12)</f>
        <v>2170000</v>
      </c>
      <c r="D1082" s="11">
        <f t="shared" si="69"/>
        <v>4</v>
      </c>
      <c r="E1082" s="14">
        <f t="shared" si="70"/>
        <v>2454285.7142857141</v>
      </c>
      <c r="F1082" s="14">
        <f t="shared" si="71"/>
        <v>2510466.6666666665</v>
      </c>
    </row>
    <row r="1083" spans="1:6">
      <c r="A1083" s="1">
        <v>36626</v>
      </c>
      <c r="B1083" s="4">
        <v>36626</v>
      </c>
      <c r="C1083" s="14">
        <f>VLOOKUP($B1083,data!$A$6:$M$15000,12)</f>
        <v>2619000</v>
      </c>
      <c r="D1083" s="11">
        <f t="shared" si="69"/>
        <v>4</v>
      </c>
      <c r="E1083" s="14">
        <f t="shared" si="70"/>
        <v>2470142.8571428573</v>
      </c>
      <c r="F1083" s="14">
        <f t="shared" si="71"/>
        <v>2519266.6666666665</v>
      </c>
    </row>
    <row r="1084" spans="1:6">
      <c r="A1084" s="1">
        <v>36627</v>
      </c>
      <c r="B1084" s="4">
        <v>36627</v>
      </c>
      <c r="C1084" s="14">
        <f>VLOOKUP($B1084,data!$A$6:$M$15000,12)</f>
        <v>2532000</v>
      </c>
      <c r="D1084" s="11">
        <f t="shared" si="69"/>
        <v>4</v>
      </c>
      <c r="E1084" s="14">
        <f t="shared" si="70"/>
        <v>2470857.1428571427</v>
      </c>
      <c r="F1084" s="14">
        <f t="shared" si="71"/>
        <v>2526766.6666666665</v>
      </c>
    </row>
    <row r="1085" spans="1:6">
      <c r="A1085" s="1">
        <v>36628</v>
      </c>
      <c r="B1085" s="4">
        <v>36628</v>
      </c>
      <c r="C1085" s="14">
        <f>VLOOKUP($B1085,data!$A$6:$M$15000,12)</f>
        <v>2707000</v>
      </c>
      <c r="D1085" s="11">
        <f t="shared" si="69"/>
        <v>4</v>
      </c>
      <c r="E1085" s="14">
        <f t="shared" si="70"/>
        <v>2473571.4285714286</v>
      </c>
      <c r="F1085" s="14">
        <f t="shared" si="71"/>
        <v>2520766.6666666665</v>
      </c>
    </row>
    <row r="1086" spans="1:6">
      <c r="A1086" s="1">
        <v>36629</v>
      </c>
      <c r="B1086" s="4">
        <v>36629</v>
      </c>
      <c r="C1086" s="14">
        <f>VLOOKUP($B1086,data!$A$6:$M$15000,12)</f>
        <v>2469000</v>
      </c>
      <c r="D1086" s="11">
        <f t="shared" si="69"/>
        <v>4</v>
      </c>
      <c r="E1086" s="14">
        <f t="shared" si="70"/>
        <v>2449285.7142857141</v>
      </c>
      <c r="F1086" s="14">
        <f t="shared" si="71"/>
        <v>2513500</v>
      </c>
    </row>
    <row r="1087" spans="1:6">
      <c r="A1087" s="1">
        <v>36630</v>
      </c>
      <c r="B1087" s="4">
        <v>36630</v>
      </c>
      <c r="C1087" s="14">
        <f>VLOOKUP($B1087,data!$A$6:$M$15000,12)</f>
        <v>2540000</v>
      </c>
      <c r="D1087" s="11">
        <f t="shared" si="69"/>
        <v>4</v>
      </c>
      <c r="E1087" s="14">
        <f t="shared" si="70"/>
        <v>2459142.8571428573</v>
      </c>
      <c r="F1087" s="14">
        <f t="shared" si="71"/>
        <v>2511866.6666666665</v>
      </c>
    </row>
    <row r="1088" spans="1:6">
      <c r="A1088" s="1">
        <v>36631</v>
      </c>
      <c r="B1088" s="4">
        <v>36631</v>
      </c>
      <c r="C1088" s="14">
        <f>VLOOKUP($B1088,data!$A$6:$M$15000,12)</f>
        <v>2216000</v>
      </c>
      <c r="D1088" s="11">
        <f t="shared" si="69"/>
        <v>4</v>
      </c>
      <c r="E1088" s="14">
        <f t="shared" si="70"/>
        <v>2464714.2857142859</v>
      </c>
      <c r="F1088" s="14">
        <f t="shared" si="71"/>
        <v>2498600</v>
      </c>
    </row>
    <row r="1089" spans="1:6">
      <c r="A1089" s="1">
        <v>36632</v>
      </c>
      <c r="B1089" s="4">
        <v>36632</v>
      </c>
      <c r="C1089" s="14">
        <f>VLOOKUP($B1089,data!$A$6:$M$15000,12)</f>
        <v>2170000</v>
      </c>
      <c r="D1089" s="11">
        <f t="shared" si="69"/>
        <v>4</v>
      </c>
      <c r="E1089" s="14">
        <f t="shared" si="70"/>
        <v>2464714.2857142859</v>
      </c>
      <c r="F1089" s="14">
        <f t="shared" si="71"/>
        <v>2487533.3333333335</v>
      </c>
    </row>
    <row r="1090" spans="1:6">
      <c r="A1090" s="1">
        <v>36633</v>
      </c>
      <c r="B1090" s="4">
        <v>36633</v>
      </c>
      <c r="C1090" s="14">
        <f>VLOOKUP($B1090,data!$A$6:$M$15000,12)</f>
        <v>2976000</v>
      </c>
      <c r="D1090" s="11">
        <f t="shared" si="69"/>
        <v>4</v>
      </c>
      <c r="E1090" s="14">
        <f t="shared" si="70"/>
        <v>2515714.2857142859</v>
      </c>
      <c r="F1090" s="14">
        <f t="shared" si="71"/>
        <v>2516733.3333333335</v>
      </c>
    </row>
    <row r="1091" spans="1:6">
      <c r="A1091" s="1">
        <v>36634</v>
      </c>
      <c r="B1091" s="4">
        <v>36634</v>
      </c>
      <c r="C1091" s="14">
        <f>VLOOKUP($B1091,data!$A$6:$M$15000,12)</f>
        <v>2728000</v>
      </c>
      <c r="D1091" s="11">
        <f t="shared" si="69"/>
        <v>4</v>
      </c>
      <c r="E1091" s="14">
        <f t="shared" si="70"/>
        <v>2543714.2857142859</v>
      </c>
      <c r="F1091" s="14">
        <f t="shared" si="71"/>
        <v>2533766.6666666665</v>
      </c>
    </row>
    <row r="1092" spans="1:6">
      <c r="A1092" s="1">
        <v>36635</v>
      </c>
      <c r="B1092" s="4">
        <v>36635</v>
      </c>
      <c r="C1092" s="14">
        <f>VLOOKUP($B1092,data!$A$6:$M$15000,12)</f>
        <v>2439000</v>
      </c>
      <c r="D1092" s="11">
        <f t="shared" si="69"/>
        <v>4</v>
      </c>
      <c r="E1092" s="14">
        <f t="shared" si="70"/>
        <v>2505428.5714285714</v>
      </c>
      <c r="F1092" s="14">
        <f t="shared" si="71"/>
        <v>2523533.3333333335</v>
      </c>
    </row>
    <row r="1093" spans="1:6">
      <c r="A1093" s="1">
        <v>36636</v>
      </c>
      <c r="B1093" s="4">
        <v>36636</v>
      </c>
      <c r="C1093" s="14">
        <f>VLOOKUP($B1093,data!$A$6:$M$15000,12)</f>
        <v>2294000</v>
      </c>
      <c r="D1093" s="11">
        <f t="shared" si="69"/>
        <v>4</v>
      </c>
      <c r="E1093" s="14">
        <f t="shared" si="70"/>
        <v>2480428.5714285714</v>
      </c>
      <c r="F1093" s="14">
        <f t="shared" si="71"/>
        <v>2506833.3333333335</v>
      </c>
    </row>
    <row r="1094" spans="1:6">
      <c r="A1094" s="1">
        <v>36637</v>
      </c>
      <c r="B1094" s="4">
        <v>36637</v>
      </c>
      <c r="C1094" s="14">
        <f>VLOOKUP($B1094,data!$A$6:$M$15000,12)</f>
        <v>2237000</v>
      </c>
      <c r="D1094" s="11">
        <f t="shared" si="69"/>
        <v>4</v>
      </c>
      <c r="E1094" s="14">
        <f t="shared" si="70"/>
        <v>2437142.8571428573</v>
      </c>
      <c r="F1094" s="14">
        <f t="shared" si="71"/>
        <v>2490166.6666666665</v>
      </c>
    </row>
    <row r="1095" spans="1:6">
      <c r="A1095" s="1">
        <v>36638</v>
      </c>
      <c r="B1095" s="4">
        <v>36638</v>
      </c>
      <c r="C1095" s="14">
        <f>VLOOKUP($B1095,data!$A$6:$M$15000,12)</f>
        <v>2177000</v>
      </c>
      <c r="D1095" s="11">
        <f t="shared" si="69"/>
        <v>4</v>
      </c>
      <c r="E1095" s="14">
        <f t="shared" si="70"/>
        <v>2431571.4285714286</v>
      </c>
      <c r="F1095" s="14">
        <f t="shared" si="71"/>
        <v>2470933.3333333335</v>
      </c>
    </row>
    <row r="1096" spans="1:6">
      <c r="A1096" s="1">
        <v>36639</v>
      </c>
      <c r="B1096" s="4">
        <v>36639</v>
      </c>
      <c r="C1096" s="14">
        <f>VLOOKUP($B1096,data!$A$6:$M$15000,12)</f>
        <v>2074000</v>
      </c>
      <c r="D1096" s="11">
        <f t="shared" si="69"/>
        <v>4</v>
      </c>
      <c r="E1096" s="14">
        <f t="shared" si="70"/>
        <v>2417857.1428571427</v>
      </c>
      <c r="F1096" s="14">
        <f t="shared" si="71"/>
        <v>2451600</v>
      </c>
    </row>
    <row r="1097" spans="1:6">
      <c r="A1097" s="1">
        <v>36640</v>
      </c>
      <c r="B1097" s="4">
        <v>36640</v>
      </c>
      <c r="C1097" s="14">
        <f>VLOOKUP($B1097,data!$A$6:$M$15000,12)</f>
        <v>2298000</v>
      </c>
      <c r="D1097" s="11">
        <f t="shared" ref="D1097:D1160" si="72">IF(B1097&lt;&gt;"",MONTH(B1097),0)</f>
        <v>4</v>
      </c>
      <c r="E1097" s="14">
        <f t="shared" si="70"/>
        <v>2321000</v>
      </c>
      <c r="F1097" s="14">
        <f t="shared" si="71"/>
        <v>2446533.3333333335</v>
      </c>
    </row>
    <row r="1098" spans="1:6">
      <c r="A1098" s="1">
        <v>36641</v>
      </c>
      <c r="B1098" s="4">
        <v>36641</v>
      </c>
      <c r="C1098" s="14">
        <f>VLOOKUP($B1098,data!$A$6:$M$15000,12)</f>
        <v>2388000</v>
      </c>
      <c r="D1098" s="11">
        <f t="shared" si="72"/>
        <v>4</v>
      </c>
      <c r="E1098" s="14">
        <f t="shared" si="70"/>
        <v>2272428.5714285714</v>
      </c>
      <c r="F1098" s="14">
        <f t="shared" si="71"/>
        <v>2456133.3333333335</v>
      </c>
    </row>
    <row r="1099" spans="1:6">
      <c r="A1099" s="1">
        <v>36642</v>
      </c>
      <c r="B1099" s="4">
        <v>36642</v>
      </c>
      <c r="C1099" s="14">
        <f>VLOOKUP($B1099,data!$A$6:$M$15000,12)</f>
        <v>2580000</v>
      </c>
      <c r="D1099" s="11">
        <f t="shared" si="72"/>
        <v>4</v>
      </c>
      <c r="E1099" s="14">
        <f t="shared" si="70"/>
        <v>2292571.4285714286</v>
      </c>
      <c r="F1099" s="14">
        <f t="shared" si="71"/>
        <v>2451833.3333333335</v>
      </c>
    </row>
    <row r="1100" spans="1:6">
      <c r="A1100" s="1">
        <v>36643</v>
      </c>
      <c r="B1100" s="4">
        <v>36643</v>
      </c>
      <c r="C1100" s="14">
        <f>VLOOKUP($B1100,data!$A$6:$M$15000,12)</f>
        <v>2609000</v>
      </c>
      <c r="D1100" s="11">
        <f t="shared" si="72"/>
        <v>4</v>
      </c>
      <c r="E1100" s="14">
        <f t="shared" si="70"/>
        <v>2337571.4285714286</v>
      </c>
      <c r="F1100" s="14">
        <f t="shared" si="71"/>
        <v>2446700</v>
      </c>
    </row>
    <row r="1101" spans="1:6">
      <c r="A1101" s="1">
        <v>36644</v>
      </c>
      <c r="B1101" s="4">
        <v>36644</v>
      </c>
      <c r="C1101" s="14">
        <f>VLOOKUP($B1101,data!$A$6:$M$15000,12)</f>
        <v>2566000</v>
      </c>
      <c r="D1101" s="11">
        <f t="shared" si="72"/>
        <v>4</v>
      </c>
      <c r="E1101" s="14">
        <f t="shared" si="70"/>
        <v>2384571.4285714286</v>
      </c>
      <c r="F1101" s="14">
        <f t="shared" si="71"/>
        <v>2440000</v>
      </c>
    </row>
    <row r="1102" spans="1:6">
      <c r="A1102" s="1">
        <v>36645</v>
      </c>
      <c r="B1102" s="4">
        <v>36645</v>
      </c>
      <c r="C1102" s="14">
        <f>VLOOKUP($B1102,data!$A$6:$M$15000,12)</f>
        <v>2267000</v>
      </c>
      <c r="D1102" s="11">
        <f t="shared" si="72"/>
        <v>4</v>
      </c>
      <c r="E1102" s="14">
        <f t="shared" si="70"/>
        <v>2397428.5714285714</v>
      </c>
      <c r="F1102" s="14">
        <f t="shared" si="71"/>
        <v>2427566.6666666665</v>
      </c>
    </row>
    <row r="1103" spans="1:6">
      <c r="A1103" s="1">
        <v>36646</v>
      </c>
      <c r="B1103" s="4">
        <v>36646</v>
      </c>
      <c r="C1103" s="14">
        <f>VLOOKUP($B1103,data!$A$6:$M$15000,12)</f>
        <v>2267000</v>
      </c>
      <c r="D1103" s="11">
        <f t="shared" si="72"/>
        <v>4</v>
      </c>
      <c r="E1103" s="14">
        <f t="shared" si="70"/>
        <v>2425000</v>
      </c>
      <c r="F1103" s="14">
        <f t="shared" si="71"/>
        <v>2422966.6666666665</v>
      </c>
    </row>
    <row r="1104" spans="1:6">
      <c r="A1104" s="1">
        <v>36647</v>
      </c>
      <c r="B1104" s="4">
        <v>36647</v>
      </c>
      <c r="C1104" s="14">
        <f>VLOOKUP($B1104,data!$A$6:$M$15000,12)</f>
        <v>2741000</v>
      </c>
      <c r="D1104" s="11">
        <f t="shared" si="72"/>
        <v>5</v>
      </c>
      <c r="E1104" s="14">
        <f t="shared" si="70"/>
        <v>2488285.7142857141</v>
      </c>
      <c r="F1104" s="14">
        <f t="shared" si="71"/>
        <v>2441833.3333333335</v>
      </c>
    </row>
    <row r="1105" spans="1:6">
      <c r="A1105" s="1">
        <v>36648</v>
      </c>
      <c r="B1105" s="4">
        <v>36648</v>
      </c>
      <c r="C1105" s="14">
        <f>VLOOKUP($B1105,data!$A$6:$M$15000,12)</f>
        <v>2819000</v>
      </c>
      <c r="D1105" s="11">
        <f t="shared" si="72"/>
        <v>5</v>
      </c>
      <c r="E1105" s="14">
        <f t="shared" si="70"/>
        <v>2549857.1428571427</v>
      </c>
      <c r="F1105" s="14">
        <f t="shared" si="71"/>
        <v>2463100</v>
      </c>
    </row>
    <row r="1106" spans="1:6">
      <c r="A1106" s="1">
        <v>36649</v>
      </c>
      <c r="B1106" s="4">
        <v>36649</v>
      </c>
      <c r="C1106" s="14">
        <f>VLOOKUP($B1106,data!$A$6:$M$15000,12)</f>
        <v>2925000</v>
      </c>
      <c r="D1106" s="11">
        <f t="shared" si="72"/>
        <v>5</v>
      </c>
      <c r="E1106" s="14">
        <f t="shared" si="70"/>
        <v>2599142.8571428573</v>
      </c>
      <c r="F1106" s="14">
        <f t="shared" si="71"/>
        <v>2477000</v>
      </c>
    </row>
    <row r="1107" spans="1:6">
      <c r="A1107" s="1">
        <v>36650</v>
      </c>
      <c r="B1107" s="4">
        <v>36650</v>
      </c>
      <c r="C1107" s="14">
        <f>VLOOKUP($B1107,data!$A$6:$M$15000,12)</f>
        <v>2792000</v>
      </c>
      <c r="D1107" s="11">
        <f t="shared" si="72"/>
        <v>5</v>
      </c>
      <c r="E1107" s="14">
        <f t="shared" si="70"/>
        <v>2625285.7142857141</v>
      </c>
      <c r="F1107" s="14">
        <f t="shared" si="71"/>
        <v>2485833.3333333335</v>
      </c>
    </row>
    <row r="1108" spans="1:6">
      <c r="A1108" s="1">
        <v>36651</v>
      </c>
      <c r="B1108" s="4">
        <v>36651</v>
      </c>
      <c r="C1108" s="14">
        <f>VLOOKUP($B1108,data!$A$6:$M$15000,12)</f>
        <v>2570000</v>
      </c>
      <c r="D1108" s="11">
        <f t="shared" si="72"/>
        <v>5</v>
      </c>
      <c r="E1108" s="14">
        <f t="shared" si="70"/>
        <v>2625857.1428571427</v>
      </c>
      <c r="F1108" s="14">
        <f t="shared" si="71"/>
        <v>2481900</v>
      </c>
    </row>
    <row r="1109" spans="1:6">
      <c r="A1109" s="1">
        <v>36652</v>
      </c>
      <c r="B1109" s="4">
        <v>36652</v>
      </c>
      <c r="C1109" s="14">
        <f>VLOOKUP($B1109,data!$A$6:$M$15000,12)</f>
        <v>2252000</v>
      </c>
      <c r="D1109" s="11">
        <f t="shared" si="72"/>
        <v>5</v>
      </c>
      <c r="E1109" s="14">
        <f t="shared" si="70"/>
        <v>2623714.2857142859</v>
      </c>
      <c r="F1109" s="14">
        <f t="shared" si="71"/>
        <v>2469000</v>
      </c>
    </row>
    <row r="1110" spans="1:6">
      <c r="A1110" s="1">
        <v>36653</v>
      </c>
      <c r="B1110" s="4">
        <v>36653</v>
      </c>
      <c r="C1110" s="14">
        <f>VLOOKUP($B1110,data!$A$6:$M$15000,12)</f>
        <v>2180000</v>
      </c>
      <c r="D1110" s="11">
        <f t="shared" si="72"/>
        <v>5</v>
      </c>
      <c r="E1110" s="14">
        <f t="shared" ref="E1110:E1173" si="73">AVERAGE(C1104:C1110)</f>
        <v>2611285.7142857141</v>
      </c>
      <c r="F1110" s="14">
        <f t="shared" ref="F1110:F1173" si="74">AVERAGE(C1081:C1110)</f>
        <v>2459300</v>
      </c>
    </row>
    <row r="1111" spans="1:6">
      <c r="A1111" s="1">
        <v>36654</v>
      </c>
      <c r="B1111" s="4">
        <v>36654</v>
      </c>
      <c r="C1111" s="14">
        <f>VLOOKUP($B1111,data!$A$6:$M$15000,12)</f>
        <v>2622000</v>
      </c>
      <c r="D1111" s="11">
        <f t="shared" si="72"/>
        <v>5</v>
      </c>
      <c r="E1111" s="14">
        <f t="shared" si="73"/>
        <v>2594285.7142857141</v>
      </c>
      <c r="F1111" s="14">
        <f t="shared" si="74"/>
        <v>2474133.3333333335</v>
      </c>
    </row>
    <row r="1112" spans="1:6">
      <c r="A1112" s="1">
        <v>36655</v>
      </c>
      <c r="B1112" s="4">
        <v>36655</v>
      </c>
      <c r="C1112" s="14">
        <f>VLOOKUP($B1112,data!$A$6:$M$15000,12)</f>
        <v>2694000</v>
      </c>
      <c r="D1112" s="11">
        <f t="shared" si="72"/>
        <v>5</v>
      </c>
      <c r="E1112" s="14">
        <f t="shared" si="73"/>
        <v>2576428.5714285714</v>
      </c>
      <c r="F1112" s="14">
        <f t="shared" si="74"/>
        <v>2491600</v>
      </c>
    </row>
    <row r="1113" spans="1:6">
      <c r="A1113" s="1">
        <v>36656</v>
      </c>
      <c r="B1113" s="4">
        <v>36656</v>
      </c>
      <c r="C1113" s="14">
        <f>VLOOKUP($B1113,data!$A$6:$M$15000,12)</f>
        <v>2691000</v>
      </c>
      <c r="D1113" s="11">
        <f t="shared" si="72"/>
        <v>5</v>
      </c>
      <c r="E1113" s="14">
        <f t="shared" si="73"/>
        <v>2543000</v>
      </c>
      <c r="F1113" s="14">
        <f t="shared" si="74"/>
        <v>2494000</v>
      </c>
    </row>
    <row r="1114" spans="1:6">
      <c r="A1114" s="1">
        <v>36657</v>
      </c>
      <c r="B1114" s="4">
        <v>36657</v>
      </c>
      <c r="C1114" s="14">
        <f>VLOOKUP($B1114,data!$A$6:$M$15000,12)</f>
        <v>2679000</v>
      </c>
      <c r="D1114" s="11">
        <f t="shared" si="72"/>
        <v>5</v>
      </c>
      <c r="E1114" s="14">
        <f t="shared" si="73"/>
        <v>2526857.1428571427</v>
      </c>
      <c r="F1114" s="14">
        <f t="shared" si="74"/>
        <v>2498900</v>
      </c>
    </row>
    <row r="1115" spans="1:6">
      <c r="A1115" s="1">
        <v>36658</v>
      </c>
      <c r="B1115" s="4">
        <v>36658</v>
      </c>
      <c r="C1115" s="14">
        <f>VLOOKUP($B1115,data!$A$6:$M$15000,12)</f>
        <v>2473000</v>
      </c>
      <c r="D1115" s="11">
        <f t="shared" si="72"/>
        <v>5</v>
      </c>
      <c r="E1115" s="14">
        <f t="shared" si="73"/>
        <v>2513000</v>
      </c>
      <c r="F1115" s="14">
        <f t="shared" si="74"/>
        <v>2491100</v>
      </c>
    </row>
    <row r="1116" spans="1:6">
      <c r="A1116" s="1">
        <v>36659</v>
      </c>
      <c r="B1116" s="4">
        <v>36659</v>
      </c>
      <c r="C1116" s="14">
        <f>VLOOKUP($B1116,data!$A$6:$M$15000,12)</f>
        <v>2234000</v>
      </c>
      <c r="D1116" s="11">
        <f t="shared" si="72"/>
        <v>5</v>
      </c>
      <c r="E1116" s="14">
        <f t="shared" si="73"/>
        <v>2510428.5714285714</v>
      </c>
      <c r="F1116" s="14">
        <f t="shared" si="74"/>
        <v>2483266.6666666665</v>
      </c>
    </row>
    <row r="1117" spans="1:6">
      <c r="A1117" s="1">
        <v>36660</v>
      </c>
      <c r="B1117" s="4">
        <v>36660</v>
      </c>
      <c r="C1117" s="14">
        <f>VLOOKUP($B1117,data!$A$6:$M$15000,12)</f>
        <v>2147000</v>
      </c>
      <c r="D1117" s="11">
        <f t="shared" si="72"/>
        <v>5</v>
      </c>
      <c r="E1117" s="14">
        <f t="shared" si="73"/>
        <v>2505714.2857142859</v>
      </c>
      <c r="F1117" s="14">
        <f t="shared" si="74"/>
        <v>2470166.6666666665</v>
      </c>
    </row>
    <row r="1118" spans="1:6">
      <c r="A1118" s="1">
        <v>36661</v>
      </c>
      <c r="B1118" s="4">
        <v>36661</v>
      </c>
      <c r="C1118" s="14">
        <f>VLOOKUP($B1118,data!$A$6:$M$15000,12)</f>
        <v>2684000</v>
      </c>
      <c r="D1118" s="11">
        <f t="shared" si="72"/>
        <v>5</v>
      </c>
      <c r="E1118" s="14">
        <f t="shared" si="73"/>
        <v>2514571.4285714286</v>
      </c>
      <c r="F1118" s="14">
        <f t="shared" si="74"/>
        <v>2485766.6666666665</v>
      </c>
    </row>
    <row r="1119" spans="1:6">
      <c r="A1119" s="1">
        <v>36662</v>
      </c>
      <c r="B1119" s="4">
        <v>36662</v>
      </c>
      <c r="C1119" s="14">
        <f>VLOOKUP($B1119,data!$A$6:$M$15000,12)</f>
        <v>2748000</v>
      </c>
      <c r="D1119" s="11">
        <f t="shared" si="72"/>
        <v>5</v>
      </c>
      <c r="E1119" s="14">
        <f t="shared" si="73"/>
        <v>2522285.7142857141</v>
      </c>
      <c r="F1119" s="14">
        <f t="shared" si="74"/>
        <v>2505033.3333333335</v>
      </c>
    </row>
    <row r="1120" spans="1:6">
      <c r="A1120" s="1">
        <v>36663</v>
      </c>
      <c r="B1120" s="4">
        <v>36663</v>
      </c>
      <c r="C1120" s="14">
        <f>VLOOKUP($B1120,data!$A$6:$M$15000,12)</f>
        <v>2627000</v>
      </c>
      <c r="D1120" s="11">
        <f t="shared" si="72"/>
        <v>5</v>
      </c>
      <c r="E1120" s="14">
        <f t="shared" si="73"/>
        <v>2513142.8571428573</v>
      </c>
      <c r="F1120" s="14">
        <f t="shared" si="74"/>
        <v>2493400</v>
      </c>
    </row>
    <row r="1121" spans="1:6">
      <c r="A1121" s="1">
        <v>36664</v>
      </c>
      <c r="B1121" s="4">
        <v>36664</v>
      </c>
      <c r="C1121" s="14">
        <f>VLOOKUP($B1121,data!$A$6:$M$15000,12)</f>
        <v>2584000</v>
      </c>
      <c r="D1121" s="11">
        <f t="shared" si="72"/>
        <v>5</v>
      </c>
      <c r="E1121" s="14">
        <f t="shared" si="73"/>
        <v>2499571.4285714286</v>
      </c>
      <c r="F1121" s="14">
        <f t="shared" si="74"/>
        <v>2488600</v>
      </c>
    </row>
    <row r="1122" spans="1:6">
      <c r="A1122" s="1">
        <v>36665</v>
      </c>
      <c r="B1122" s="4">
        <v>36665</v>
      </c>
      <c r="C1122" s="14">
        <f>VLOOKUP($B1122,data!$A$6:$M$15000,12)</f>
        <v>2615000</v>
      </c>
      <c r="D1122" s="11">
        <f t="shared" si="72"/>
        <v>5</v>
      </c>
      <c r="E1122" s="14">
        <f t="shared" si="73"/>
        <v>2519857.1428571427</v>
      </c>
      <c r="F1122" s="14">
        <f t="shared" si="74"/>
        <v>2494466.6666666665</v>
      </c>
    </row>
    <row r="1123" spans="1:6">
      <c r="A1123" s="1">
        <v>36666</v>
      </c>
      <c r="B1123" s="4">
        <v>36666</v>
      </c>
      <c r="C1123" s="14">
        <f>VLOOKUP($B1123,data!$A$6:$M$15000,12)</f>
        <v>2495000</v>
      </c>
      <c r="D1123" s="11">
        <f t="shared" si="72"/>
        <v>5</v>
      </c>
      <c r="E1123" s="14">
        <f t="shared" si="73"/>
        <v>2557142.8571428573</v>
      </c>
      <c r="F1123" s="14">
        <f t="shared" si="74"/>
        <v>2501166.6666666665</v>
      </c>
    </row>
    <row r="1124" spans="1:6">
      <c r="A1124" s="1">
        <v>36667</v>
      </c>
      <c r="B1124" s="4">
        <v>36667</v>
      </c>
      <c r="C1124" s="14">
        <f>VLOOKUP($B1124,data!$A$6:$M$15000,12)</f>
        <v>2668000</v>
      </c>
      <c r="D1124" s="11">
        <f t="shared" si="72"/>
        <v>5</v>
      </c>
      <c r="E1124" s="14">
        <f t="shared" si="73"/>
        <v>2631571.4285714286</v>
      </c>
      <c r="F1124" s="14">
        <f t="shared" si="74"/>
        <v>2515533.3333333335</v>
      </c>
    </row>
    <row r="1125" spans="1:6">
      <c r="A1125" s="1">
        <v>36668</v>
      </c>
      <c r="B1125" s="4">
        <v>36668</v>
      </c>
      <c r="C1125" s="14">
        <f>VLOOKUP($B1125,data!$A$6:$M$15000,12)</f>
        <v>3250000</v>
      </c>
      <c r="D1125" s="11">
        <f t="shared" si="72"/>
        <v>5</v>
      </c>
      <c r="E1125" s="14">
        <f t="shared" si="73"/>
        <v>2712428.5714285714</v>
      </c>
      <c r="F1125" s="14">
        <f t="shared" si="74"/>
        <v>2551300</v>
      </c>
    </row>
    <row r="1126" spans="1:6">
      <c r="A1126" s="1">
        <v>36669</v>
      </c>
      <c r="B1126" s="4">
        <v>36669</v>
      </c>
      <c r="C1126" s="14">
        <f>VLOOKUP($B1126,data!$A$6:$M$15000,12)</f>
        <v>3054000</v>
      </c>
      <c r="D1126" s="11">
        <f t="shared" si="72"/>
        <v>5</v>
      </c>
      <c r="E1126" s="14">
        <f t="shared" si="73"/>
        <v>2756142.8571428573</v>
      </c>
      <c r="F1126" s="14">
        <f t="shared" si="74"/>
        <v>2583966.6666666665</v>
      </c>
    </row>
    <row r="1127" spans="1:6">
      <c r="A1127" s="1">
        <v>36670</v>
      </c>
      <c r="B1127" s="4">
        <v>36670</v>
      </c>
      <c r="C1127" s="14">
        <f>VLOOKUP($B1127,data!$A$6:$M$15000,12)</f>
        <v>2961000</v>
      </c>
      <c r="D1127" s="11">
        <f t="shared" si="72"/>
        <v>5</v>
      </c>
      <c r="E1127" s="14">
        <f t="shared" si="73"/>
        <v>2803857.1428571427</v>
      </c>
      <c r="F1127" s="14">
        <f t="shared" si="74"/>
        <v>2606066.6666666665</v>
      </c>
    </row>
    <row r="1128" spans="1:6">
      <c r="A1128" s="1">
        <v>36671</v>
      </c>
      <c r="B1128" s="4">
        <v>36671</v>
      </c>
      <c r="C1128" s="14">
        <f>VLOOKUP($B1128,data!$A$6:$M$15000,12)</f>
        <v>2936000</v>
      </c>
      <c r="D1128" s="11">
        <f t="shared" si="72"/>
        <v>5</v>
      </c>
      <c r="E1128" s="14">
        <f t="shared" si="73"/>
        <v>2854142.8571428573</v>
      </c>
      <c r="F1128" s="14">
        <f t="shared" si="74"/>
        <v>2624333.3333333335</v>
      </c>
    </row>
    <row r="1129" spans="1:6">
      <c r="A1129" s="1">
        <v>36672</v>
      </c>
      <c r="B1129" s="4">
        <v>36672</v>
      </c>
      <c r="C1129" s="14">
        <f>VLOOKUP($B1129,data!$A$6:$M$15000,12)</f>
        <v>2749000</v>
      </c>
      <c r="D1129" s="11">
        <f t="shared" si="72"/>
        <v>5</v>
      </c>
      <c r="E1129" s="14">
        <f t="shared" si="73"/>
        <v>2873285.7142857141</v>
      </c>
      <c r="F1129" s="14">
        <f t="shared" si="74"/>
        <v>2629966.6666666665</v>
      </c>
    </row>
    <row r="1130" spans="1:6">
      <c r="A1130" s="1">
        <v>36673</v>
      </c>
      <c r="B1130" s="4">
        <v>36673</v>
      </c>
      <c r="C1130" s="14">
        <f>VLOOKUP($B1130,data!$A$6:$M$15000,12)</f>
        <v>2626000</v>
      </c>
      <c r="D1130" s="11">
        <f t="shared" si="72"/>
        <v>5</v>
      </c>
      <c r="E1130" s="14">
        <f t="shared" si="73"/>
        <v>2892000</v>
      </c>
      <c r="F1130" s="14">
        <f t="shared" si="74"/>
        <v>2630533.3333333335</v>
      </c>
    </row>
    <row r="1131" spans="1:6">
      <c r="A1131" s="1">
        <v>36674</v>
      </c>
      <c r="B1131" s="4">
        <v>36674</v>
      </c>
      <c r="C1131" s="14">
        <f>VLOOKUP($B1131,data!$A$6:$M$15000,12)</f>
        <v>2485000</v>
      </c>
      <c r="D1131" s="11">
        <f t="shared" si="72"/>
        <v>5</v>
      </c>
      <c r="E1131" s="14">
        <f t="shared" si="73"/>
        <v>2865857.1428571427</v>
      </c>
      <c r="F1131" s="14">
        <f t="shared" si="74"/>
        <v>2627833.3333333335</v>
      </c>
    </row>
    <row r="1132" spans="1:6">
      <c r="A1132" s="1">
        <v>36675</v>
      </c>
      <c r="B1132" s="4">
        <v>36675</v>
      </c>
      <c r="C1132" s="14">
        <f>VLOOKUP($B1132,data!$A$6:$M$15000,12)</f>
        <v>2540000</v>
      </c>
      <c r="D1132" s="11">
        <f t="shared" si="72"/>
        <v>5</v>
      </c>
      <c r="E1132" s="14">
        <f t="shared" si="73"/>
        <v>2764428.5714285714</v>
      </c>
      <c r="F1132" s="14">
        <f t="shared" si="74"/>
        <v>2636933.3333333335</v>
      </c>
    </row>
    <row r="1133" spans="1:6">
      <c r="A1133" s="1">
        <v>36676</v>
      </c>
      <c r="B1133" s="4">
        <v>36676</v>
      </c>
      <c r="C1133" s="14">
        <f>VLOOKUP($B1133,data!$A$6:$M$15000,12)</f>
        <v>2927000</v>
      </c>
      <c r="D1133" s="11">
        <f t="shared" si="72"/>
        <v>5</v>
      </c>
      <c r="E1133" s="14">
        <f t="shared" si="73"/>
        <v>2746285.7142857141</v>
      </c>
      <c r="F1133" s="14">
        <f t="shared" si="74"/>
        <v>2658933.3333333335</v>
      </c>
    </row>
    <row r="1134" spans="1:6">
      <c r="A1134" s="1">
        <v>36677</v>
      </c>
      <c r="B1134" s="4">
        <v>36677</v>
      </c>
      <c r="C1134" s="14">
        <f>VLOOKUP($B1134,data!$A$6:$M$15000,12)</f>
        <v>2868000</v>
      </c>
      <c r="D1134" s="11">
        <f t="shared" si="72"/>
        <v>5</v>
      </c>
      <c r="E1134" s="14">
        <f t="shared" si="73"/>
        <v>2733000</v>
      </c>
      <c r="F1134" s="14">
        <f t="shared" si="74"/>
        <v>2663166.6666666665</v>
      </c>
    </row>
    <row r="1135" spans="1:6">
      <c r="A1135" s="1">
        <v>36678</v>
      </c>
      <c r="B1135" s="4">
        <v>36678</v>
      </c>
      <c r="C1135" s="14">
        <f>VLOOKUP($B1135,data!$A$6:$M$15000,12)</f>
        <v>2946000</v>
      </c>
      <c r="D1135" s="11">
        <f t="shared" si="72"/>
        <v>6</v>
      </c>
      <c r="E1135" s="14">
        <f t="shared" si="73"/>
        <v>2734428.5714285714</v>
      </c>
      <c r="F1135" s="14">
        <f t="shared" si="74"/>
        <v>2667400</v>
      </c>
    </row>
    <row r="1136" spans="1:6">
      <c r="A1136" s="1">
        <v>36679</v>
      </c>
      <c r="B1136" s="4">
        <v>36679</v>
      </c>
      <c r="C1136" s="14">
        <f>VLOOKUP($B1136,data!$A$6:$M$15000,12)</f>
        <v>2876000</v>
      </c>
      <c r="D1136" s="11">
        <f t="shared" si="72"/>
        <v>6</v>
      </c>
      <c r="E1136" s="14">
        <f t="shared" si="73"/>
        <v>2752571.4285714286</v>
      </c>
      <c r="F1136" s="14">
        <f t="shared" si="74"/>
        <v>2665766.6666666665</v>
      </c>
    </row>
    <row r="1137" spans="1:6">
      <c r="A1137" s="1">
        <v>36680</v>
      </c>
      <c r="B1137" s="4">
        <v>36680</v>
      </c>
      <c r="C1137" s="14">
        <f>VLOOKUP($B1137,data!$A$6:$M$15000,12)</f>
        <v>2693000</v>
      </c>
      <c r="D1137" s="11">
        <f t="shared" si="72"/>
        <v>6</v>
      </c>
      <c r="E1137" s="14">
        <f t="shared" si="73"/>
        <v>2762142.8571428573</v>
      </c>
      <c r="F1137" s="14">
        <f t="shared" si="74"/>
        <v>2662466.6666666665</v>
      </c>
    </row>
    <row r="1138" spans="1:6">
      <c r="A1138" s="1">
        <v>36681</v>
      </c>
      <c r="B1138" s="4">
        <v>36681</v>
      </c>
      <c r="C1138" s="14">
        <f>VLOOKUP($B1138,data!$A$6:$M$15000,12)</f>
        <v>2488000</v>
      </c>
      <c r="D1138" s="11">
        <f t="shared" si="72"/>
        <v>6</v>
      </c>
      <c r="E1138" s="14">
        <f t="shared" si="73"/>
        <v>2762571.4285714286</v>
      </c>
      <c r="F1138" s="14">
        <f t="shared" si="74"/>
        <v>2659733.3333333335</v>
      </c>
    </row>
    <row r="1139" spans="1:6">
      <c r="A1139" s="1">
        <v>36682</v>
      </c>
      <c r="B1139" s="4">
        <v>36682</v>
      </c>
      <c r="C1139" s="14">
        <f>VLOOKUP($B1139,data!$A$6:$M$15000,12)</f>
        <v>3117000</v>
      </c>
      <c r="D1139" s="11">
        <f t="shared" si="72"/>
        <v>6</v>
      </c>
      <c r="E1139" s="14">
        <f t="shared" si="73"/>
        <v>2845000</v>
      </c>
      <c r="F1139" s="14">
        <f t="shared" si="74"/>
        <v>2688566.6666666665</v>
      </c>
    </row>
    <row r="1140" spans="1:6">
      <c r="A1140" s="1">
        <v>36683</v>
      </c>
      <c r="B1140" s="4">
        <v>36683</v>
      </c>
      <c r="C1140" s="14">
        <f>VLOOKUP($B1140,data!$A$6:$M$15000,12)</f>
        <v>3192000</v>
      </c>
      <c r="D1140" s="11">
        <f t="shared" si="72"/>
        <v>6</v>
      </c>
      <c r="E1140" s="14">
        <f t="shared" si="73"/>
        <v>2882857.1428571427</v>
      </c>
      <c r="F1140" s="14">
        <f t="shared" si="74"/>
        <v>2722300</v>
      </c>
    </row>
    <row r="1141" spans="1:6">
      <c r="A1141" s="1">
        <v>36684</v>
      </c>
      <c r="B1141" s="4">
        <v>36684</v>
      </c>
      <c r="C1141" s="14">
        <f>VLOOKUP($B1141,data!$A$6:$M$15000,12)</f>
        <v>3163000</v>
      </c>
      <c r="D1141" s="11">
        <f t="shared" si="72"/>
        <v>6</v>
      </c>
      <c r="E1141" s="14">
        <f t="shared" si="73"/>
        <v>2925000</v>
      </c>
      <c r="F1141" s="14">
        <f t="shared" si="74"/>
        <v>2740333.3333333335</v>
      </c>
    </row>
    <row r="1142" spans="1:6">
      <c r="A1142" s="1">
        <v>36685</v>
      </c>
      <c r="B1142" s="4">
        <v>36685</v>
      </c>
      <c r="C1142" s="14">
        <f>VLOOKUP($B1142,data!$A$6:$M$15000,12)</f>
        <v>3039000</v>
      </c>
      <c r="D1142" s="11">
        <f t="shared" si="72"/>
        <v>6</v>
      </c>
      <c r="E1142" s="14">
        <f t="shared" si="73"/>
        <v>2938285.7142857141</v>
      </c>
      <c r="F1142" s="14">
        <f t="shared" si="74"/>
        <v>2751833.3333333335</v>
      </c>
    </row>
    <row r="1143" spans="1:6">
      <c r="A1143" s="1">
        <v>36686</v>
      </c>
      <c r="B1143" s="4">
        <v>36686</v>
      </c>
      <c r="C1143" s="14">
        <f>VLOOKUP($B1143,data!$A$6:$M$15000,12)</f>
        <v>2956000</v>
      </c>
      <c r="D1143" s="11">
        <f t="shared" si="72"/>
        <v>6</v>
      </c>
      <c r="E1143" s="14">
        <f t="shared" si="73"/>
        <v>2949714.2857142859</v>
      </c>
      <c r="F1143" s="14">
        <f t="shared" si="74"/>
        <v>2760666.6666666665</v>
      </c>
    </row>
    <row r="1144" spans="1:6">
      <c r="A1144" s="1">
        <v>36687</v>
      </c>
      <c r="B1144" s="4">
        <v>36687</v>
      </c>
      <c r="C1144" s="14">
        <f>VLOOKUP($B1144,data!$A$6:$M$15000,12)</f>
        <v>2723000</v>
      </c>
      <c r="D1144" s="11">
        <f t="shared" si="72"/>
        <v>6</v>
      </c>
      <c r="E1144" s="14">
        <f t="shared" si="73"/>
        <v>2954000</v>
      </c>
      <c r="F1144" s="14">
        <f t="shared" si="74"/>
        <v>2762133.3333333335</v>
      </c>
    </row>
    <row r="1145" spans="1:6">
      <c r="A1145" s="1">
        <v>36688</v>
      </c>
      <c r="B1145" s="4">
        <v>36688</v>
      </c>
      <c r="C1145" s="14">
        <f>VLOOKUP($B1145,data!$A$6:$M$15000,12)</f>
        <v>2434000</v>
      </c>
      <c r="D1145" s="11">
        <f t="shared" si="72"/>
        <v>6</v>
      </c>
      <c r="E1145" s="14">
        <f t="shared" si="73"/>
        <v>2946285.7142857141</v>
      </c>
      <c r="F1145" s="14">
        <f t="shared" si="74"/>
        <v>2760833.3333333335</v>
      </c>
    </row>
    <row r="1146" spans="1:6">
      <c r="A1146" s="1">
        <v>36689</v>
      </c>
      <c r="B1146" s="4">
        <v>36689</v>
      </c>
      <c r="C1146" s="14">
        <f>VLOOKUP($B1146,data!$A$6:$M$15000,12)</f>
        <v>3178000</v>
      </c>
      <c r="D1146" s="11">
        <f t="shared" si="72"/>
        <v>6</v>
      </c>
      <c r="E1146" s="14">
        <f t="shared" si="73"/>
        <v>2955000</v>
      </c>
      <c r="F1146" s="14">
        <f t="shared" si="74"/>
        <v>2792300</v>
      </c>
    </row>
    <row r="1147" spans="1:6">
      <c r="A1147" s="1">
        <v>36690</v>
      </c>
      <c r="B1147" s="4">
        <v>36690</v>
      </c>
      <c r="C1147" s="14">
        <f>VLOOKUP($B1147,data!$A$6:$M$15000,12)</f>
        <v>3454000</v>
      </c>
      <c r="D1147" s="11">
        <f t="shared" si="72"/>
        <v>6</v>
      </c>
      <c r="E1147" s="14">
        <f t="shared" si="73"/>
        <v>2992428.5714285714</v>
      </c>
      <c r="F1147" s="14">
        <f t="shared" si="74"/>
        <v>2835866.6666666665</v>
      </c>
    </row>
    <row r="1148" spans="1:6">
      <c r="A1148" s="1">
        <v>36691</v>
      </c>
      <c r="B1148" s="4">
        <v>36691</v>
      </c>
      <c r="C1148" s="14">
        <f>VLOOKUP($B1148,data!$A$6:$M$15000,12)</f>
        <v>3459000</v>
      </c>
      <c r="D1148" s="11">
        <f t="shared" si="72"/>
        <v>6</v>
      </c>
      <c r="E1148" s="14">
        <f t="shared" si="73"/>
        <v>3034714.2857142859</v>
      </c>
      <c r="F1148" s="14">
        <f t="shared" si="74"/>
        <v>2861700</v>
      </c>
    </row>
    <row r="1149" spans="1:6">
      <c r="A1149" s="1">
        <v>36692</v>
      </c>
      <c r="B1149" s="4">
        <v>36692</v>
      </c>
      <c r="C1149" s="14">
        <f>VLOOKUP($B1149,data!$A$6:$M$15000,12)</f>
        <v>3390000</v>
      </c>
      <c r="D1149" s="11">
        <f t="shared" si="72"/>
        <v>6</v>
      </c>
      <c r="E1149" s="14">
        <f t="shared" si="73"/>
        <v>3084857.1428571427</v>
      </c>
      <c r="F1149" s="14">
        <f t="shared" si="74"/>
        <v>2883100</v>
      </c>
    </row>
    <row r="1150" spans="1:6">
      <c r="A1150" s="1">
        <v>36693</v>
      </c>
      <c r="B1150" s="4">
        <v>36693</v>
      </c>
      <c r="C1150" s="14">
        <f>VLOOKUP($B1150,data!$A$6:$M$15000,12)</f>
        <v>3103000</v>
      </c>
      <c r="D1150" s="11">
        <f t="shared" si="72"/>
        <v>6</v>
      </c>
      <c r="E1150" s="14">
        <f t="shared" si="73"/>
        <v>3105857.1428571427</v>
      </c>
      <c r="F1150" s="14">
        <f t="shared" si="74"/>
        <v>2898966.6666666665</v>
      </c>
    </row>
    <row r="1151" spans="1:6">
      <c r="A1151" s="1">
        <v>36694</v>
      </c>
      <c r="B1151" s="4">
        <v>36694</v>
      </c>
      <c r="C1151" s="14">
        <f>VLOOKUP($B1151,data!$A$6:$M$15000,12)</f>
        <v>2797000</v>
      </c>
      <c r="D1151" s="11">
        <f t="shared" si="72"/>
        <v>6</v>
      </c>
      <c r="E1151" s="14">
        <f t="shared" si="73"/>
        <v>3116428.5714285714</v>
      </c>
      <c r="F1151" s="14">
        <f t="shared" si="74"/>
        <v>2906066.6666666665</v>
      </c>
    </row>
    <row r="1152" spans="1:6">
      <c r="A1152" s="1">
        <v>36695</v>
      </c>
      <c r="B1152" s="4">
        <v>36695</v>
      </c>
      <c r="C1152" s="14">
        <f>VLOOKUP($B1152,data!$A$6:$M$15000,12)</f>
        <v>2598000</v>
      </c>
      <c r="D1152" s="11">
        <f t="shared" si="72"/>
        <v>6</v>
      </c>
      <c r="E1152" s="14">
        <f t="shared" si="73"/>
        <v>3139857.1428571427</v>
      </c>
      <c r="F1152" s="14">
        <f t="shared" si="74"/>
        <v>2905500</v>
      </c>
    </row>
    <row r="1153" spans="1:6">
      <c r="A1153" s="1">
        <v>36696</v>
      </c>
      <c r="B1153" s="4">
        <v>36696</v>
      </c>
      <c r="C1153" s="14">
        <f>VLOOKUP($B1153,data!$A$6:$M$15000,12)</f>
        <v>3218000</v>
      </c>
      <c r="D1153" s="11">
        <f t="shared" si="72"/>
        <v>6</v>
      </c>
      <c r="E1153" s="14">
        <f t="shared" si="73"/>
        <v>3145571.4285714286</v>
      </c>
      <c r="F1153" s="14">
        <f t="shared" si="74"/>
        <v>2929600</v>
      </c>
    </row>
    <row r="1154" spans="1:6">
      <c r="A1154" s="1">
        <v>36697</v>
      </c>
      <c r="B1154" s="4">
        <v>36697</v>
      </c>
      <c r="C1154" s="14">
        <f>VLOOKUP($B1154,data!$A$6:$M$15000,12)</f>
        <v>3171000</v>
      </c>
      <c r="D1154" s="11">
        <f t="shared" si="72"/>
        <v>6</v>
      </c>
      <c r="E1154" s="14">
        <f t="shared" si="73"/>
        <v>3105142.8571428573</v>
      </c>
      <c r="F1154" s="14">
        <f t="shared" si="74"/>
        <v>2946366.6666666665</v>
      </c>
    </row>
    <row r="1155" spans="1:6">
      <c r="A1155" s="1">
        <v>36698</v>
      </c>
      <c r="B1155" s="4">
        <v>36698</v>
      </c>
      <c r="C1155" s="14">
        <f>VLOOKUP($B1155,data!$A$6:$M$15000,12)</f>
        <v>3090000</v>
      </c>
      <c r="D1155" s="11">
        <f t="shared" si="72"/>
        <v>6</v>
      </c>
      <c r="E1155" s="14">
        <f t="shared" si="73"/>
        <v>3052428.5714285714</v>
      </c>
      <c r="F1155" s="14">
        <f t="shared" si="74"/>
        <v>2941033.3333333335</v>
      </c>
    </row>
    <row r="1156" spans="1:6">
      <c r="A1156" s="1">
        <v>36699</v>
      </c>
      <c r="B1156" s="4">
        <v>36699</v>
      </c>
      <c r="C1156" s="14">
        <f>VLOOKUP($B1156,data!$A$6:$M$15000,12)</f>
        <v>3070000</v>
      </c>
      <c r="D1156" s="11">
        <f t="shared" si="72"/>
        <v>6</v>
      </c>
      <c r="E1156" s="14">
        <f t="shared" si="73"/>
        <v>3006714.2857142859</v>
      </c>
      <c r="F1156" s="14">
        <f t="shared" si="74"/>
        <v>2941566.6666666665</v>
      </c>
    </row>
    <row r="1157" spans="1:6">
      <c r="A1157" s="1">
        <v>36700</v>
      </c>
      <c r="B1157" s="4">
        <v>36700</v>
      </c>
      <c r="C1157" s="14">
        <f>VLOOKUP($B1157,data!$A$6:$M$15000,12)</f>
        <v>3132000</v>
      </c>
      <c r="D1157" s="11">
        <f t="shared" si="72"/>
        <v>6</v>
      </c>
      <c r="E1157" s="14">
        <f t="shared" si="73"/>
        <v>3010857.1428571427</v>
      </c>
      <c r="F1157" s="14">
        <f t="shared" si="74"/>
        <v>2947266.6666666665</v>
      </c>
    </row>
    <row r="1158" spans="1:6">
      <c r="A1158" s="1">
        <v>36701</v>
      </c>
      <c r="B1158" s="4">
        <v>36701</v>
      </c>
      <c r="C1158" s="14">
        <f>VLOOKUP($B1158,data!$A$6:$M$15000,12)</f>
        <v>2907000</v>
      </c>
      <c r="D1158" s="11">
        <f t="shared" si="72"/>
        <v>6</v>
      </c>
      <c r="E1158" s="14">
        <f t="shared" si="73"/>
        <v>3026571.4285714286</v>
      </c>
      <c r="F1158" s="14">
        <f t="shared" si="74"/>
        <v>2946300</v>
      </c>
    </row>
    <row r="1159" spans="1:6">
      <c r="A1159" s="1">
        <v>36702</v>
      </c>
      <c r="B1159" s="4">
        <v>36702</v>
      </c>
      <c r="C1159" s="14">
        <f>VLOOKUP($B1159,data!$A$6:$M$15000,12)</f>
        <v>2772000</v>
      </c>
      <c r="D1159" s="11">
        <f t="shared" si="72"/>
        <v>6</v>
      </c>
      <c r="E1159" s="14">
        <f t="shared" si="73"/>
        <v>3051428.5714285714</v>
      </c>
      <c r="F1159" s="14">
        <f t="shared" si="74"/>
        <v>2947066.6666666665</v>
      </c>
    </row>
    <row r="1160" spans="1:6">
      <c r="A1160" s="1">
        <v>36703</v>
      </c>
      <c r="B1160" s="4">
        <v>36703</v>
      </c>
      <c r="C1160" s="14">
        <f>VLOOKUP($B1160,data!$A$6:$M$15000,12)</f>
        <v>3601000</v>
      </c>
      <c r="D1160" s="11">
        <f t="shared" si="72"/>
        <v>6</v>
      </c>
      <c r="E1160" s="14">
        <f t="shared" si="73"/>
        <v>3106142.8571428573</v>
      </c>
      <c r="F1160" s="14">
        <f t="shared" si="74"/>
        <v>2979566.6666666665</v>
      </c>
    </row>
    <row r="1161" spans="1:6">
      <c r="A1161" s="1">
        <v>36704</v>
      </c>
      <c r="B1161" s="4">
        <v>36704</v>
      </c>
      <c r="C1161" s="14">
        <f>VLOOKUP($B1161,data!$A$6:$M$15000,12)</f>
        <v>3760000</v>
      </c>
      <c r="D1161" s="11">
        <f t="shared" ref="D1161:D1224" si="75">IF(B1161&lt;&gt;"",MONTH(B1161),0)</f>
        <v>6</v>
      </c>
      <c r="E1161" s="14">
        <f t="shared" si="73"/>
        <v>3190285.7142857141</v>
      </c>
      <c r="F1161" s="14">
        <f t="shared" si="74"/>
        <v>3022066.6666666665</v>
      </c>
    </row>
    <row r="1162" spans="1:6">
      <c r="A1162" s="1">
        <v>36705</v>
      </c>
      <c r="B1162" s="4">
        <v>36705</v>
      </c>
      <c r="C1162" s="14">
        <f>VLOOKUP($B1162,data!$A$6:$M$15000,12)</f>
        <v>3675000</v>
      </c>
      <c r="D1162" s="11">
        <f t="shared" si="75"/>
        <v>6</v>
      </c>
      <c r="E1162" s="14">
        <f t="shared" si="73"/>
        <v>3273857.1428571427</v>
      </c>
      <c r="F1162" s="14">
        <f t="shared" si="74"/>
        <v>3059900</v>
      </c>
    </row>
    <row r="1163" spans="1:6">
      <c r="A1163" s="1">
        <v>36706</v>
      </c>
      <c r="B1163" s="4">
        <v>36706</v>
      </c>
      <c r="C1163" s="14">
        <f>VLOOKUP($B1163,data!$A$6:$M$15000,12)</f>
        <v>3588000</v>
      </c>
      <c r="D1163" s="11">
        <f t="shared" si="75"/>
        <v>6</v>
      </c>
      <c r="E1163" s="14">
        <f t="shared" si="73"/>
        <v>3347857.1428571427</v>
      </c>
      <c r="F1163" s="14">
        <f t="shared" si="74"/>
        <v>3081933.3333333335</v>
      </c>
    </row>
    <row r="1164" spans="1:6">
      <c r="A1164" s="1">
        <v>36707</v>
      </c>
      <c r="B1164" s="4">
        <v>36707</v>
      </c>
      <c r="C1164" s="14">
        <f>VLOOKUP($B1164,data!$A$6:$M$15000,12)</f>
        <v>3347000</v>
      </c>
      <c r="D1164" s="11">
        <f t="shared" si="75"/>
        <v>6</v>
      </c>
      <c r="E1164" s="14">
        <f t="shared" si="73"/>
        <v>3378571.4285714286</v>
      </c>
      <c r="F1164" s="14">
        <f t="shared" si="74"/>
        <v>3097900</v>
      </c>
    </row>
    <row r="1165" spans="1:6">
      <c r="A1165" s="1">
        <v>36708</v>
      </c>
      <c r="B1165" s="4">
        <v>36708</v>
      </c>
      <c r="C1165" s="14">
        <f>VLOOKUP($B1165,data!$A$6:$M$15000,12)</f>
        <v>3019000</v>
      </c>
      <c r="D1165" s="11">
        <f t="shared" si="75"/>
        <v>7</v>
      </c>
      <c r="E1165" s="14">
        <f t="shared" si="73"/>
        <v>3394571.4285714286</v>
      </c>
      <c r="F1165" s="14">
        <f t="shared" si="74"/>
        <v>3100333.3333333335</v>
      </c>
    </row>
    <row r="1166" spans="1:6">
      <c r="A1166" s="1">
        <v>36709</v>
      </c>
      <c r="B1166" s="4">
        <v>36709</v>
      </c>
      <c r="C1166" s="14">
        <f>VLOOKUP($B1166,data!$A$6:$M$15000,12)</f>
        <v>2701000</v>
      </c>
      <c r="D1166" s="11">
        <f t="shared" si="75"/>
        <v>7</v>
      </c>
      <c r="E1166" s="14">
        <f t="shared" si="73"/>
        <v>3384428.5714285714</v>
      </c>
      <c r="F1166" s="14">
        <f t="shared" si="74"/>
        <v>3094500</v>
      </c>
    </row>
    <row r="1167" spans="1:6">
      <c r="A1167" s="1">
        <v>36710</v>
      </c>
      <c r="B1167" s="4">
        <v>36710</v>
      </c>
      <c r="C1167" s="14">
        <f>VLOOKUP($B1167,data!$A$6:$M$15000,12)</f>
        <v>2953000</v>
      </c>
      <c r="D1167" s="11">
        <f t="shared" si="75"/>
        <v>7</v>
      </c>
      <c r="E1167" s="14">
        <f t="shared" si="73"/>
        <v>3291857.1428571427</v>
      </c>
      <c r="F1167" s="14">
        <f t="shared" si="74"/>
        <v>3103166.6666666665</v>
      </c>
    </row>
    <row r="1168" spans="1:6">
      <c r="A1168" s="1">
        <v>36711</v>
      </c>
      <c r="B1168" s="4">
        <v>36711</v>
      </c>
      <c r="C1168" s="14">
        <f>VLOOKUP($B1168,data!$A$6:$M$15000,12)</f>
        <v>2483000</v>
      </c>
      <c r="D1168" s="11">
        <f t="shared" si="75"/>
        <v>7</v>
      </c>
      <c r="E1168" s="14">
        <f t="shared" si="73"/>
        <v>3109428.5714285714</v>
      </c>
      <c r="F1168" s="14">
        <f t="shared" si="74"/>
        <v>3103000</v>
      </c>
    </row>
    <row r="1169" spans="1:6">
      <c r="A1169" s="1">
        <v>36712</v>
      </c>
      <c r="B1169" s="4">
        <v>36712</v>
      </c>
      <c r="C1169" s="14">
        <f>VLOOKUP($B1169,data!$A$6:$M$15000,12)</f>
        <v>3139000</v>
      </c>
      <c r="D1169" s="11">
        <f t="shared" si="75"/>
        <v>7</v>
      </c>
      <c r="E1169" s="14">
        <f t="shared" si="73"/>
        <v>3032857.1428571427</v>
      </c>
      <c r="F1169" s="14">
        <f t="shared" si="74"/>
        <v>3103733.3333333335</v>
      </c>
    </row>
    <row r="1170" spans="1:6">
      <c r="A1170" s="1">
        <v>36713</v>
      </c>
      <c r="B1170" s="4">
        <v>36713</v>
      </c>
      <c r="C1170" s="14">
        <f>VLOOKUP($B1170,data!$A$6:$M$15000,12)</f>
        <v>3166000</v>
      </c>
      <c r="D1170" s="11">
        <f t="shared" si="75"/>
        <v>7</v>
      </c>
      <c r="E1170" s="14">
        <f t="shared" si="73"/>
        <v>2972571.4285714286</v>
      </c>
      <c r="F1170" s="14">
        <f t="shared" si="74"/>
        <v>3102866.6666666665</v>
      </c>
    </row>
    <row r="1171" spans="1:6">
      <c r="A1171" s="1">
        <v>36714</v>
      </c>
      <c r="B1171" s="4">
        <v>36714</v>
      </c>
      <c r="C1171" s="14">
        <f>VLOOKUP($B1171,data!$A$6:$M$15000,12)</f>
        <v>3008000</v>
      </c>
      <c r="D1171" s="11">
        <f t="shared" si="75"/>
        <v>7</v>
      </c>
      <c r="E1171" s="14">
        <f t="shared" si="73"/>
        <v>2924142.8571428573</v>
      </c>
      <c r="F1171" s="14">
        <f t="shared" si="74"/>
        <v>3097700</v>
      </c>
    </row>
    <row r="1172" spans="1:6">
      <c r="A1172" s="1">
        <v>36715</v>
      </c>
      <c r="B1172" s="4">
        <v>36715</v>
      </c>
      <c r="C1172" s="14">
        <f>VLOOKUP($B1172,data!$A$6:$M$15000,12)</f>
        <v>2840000</v>
      </c>
      <c r="D1172" s="11">
        <f t="shared" si="75"/>
        <v>7</v>
      </c>
      <c r="E1172" s="14">
        <f t="shared" si="73"/>
        <v>2898571.4285714286</v>
      </c>
      <c r="F1172" s="14">
        <f t="shared" si="74"/>
        <v>3091066.6666666665</v>
      </c>
    </row>
    <row r="1173" spans="1:6">
      <c r="A1173" s="1">
        <v>36716</v>
      </c>
      <c r="B1173" s="4">
        <v>36716</v>
      </c>
      <c r="C1173" s="14">
        <f>VLOOKUP($B1173,data!$A$6:$M$15000,12)</f>
        <v>2658000</v>
      </c>
      <c r="D1173" s="11">
        <f t="shared" si="75"/>
        <v>7</v>
      </c>
      <c r="E1173" s="14">
        <f t="shared" si="73"/>
        <v>2892428.5714285714</v>
      </c>
      <c r="F1173" s="14">
        <f t="shared" si="74"/>
        <v>3081133.3333333335</v>
      </c>
    </row>
    <row r="1174" spans="1:6">
      <c r="A1174" s="1">
        <v>36717</v>
      </c>
      <c r="B1174" s="4">
        <v>36717</v>
      </c>
      <c r="C1174" s="14">
        <f>VLOOKUP($B1174,data!$A$6:$M$15000,12)</f>
        <v>3256000</v>
      </c>
      <c r="D1174" s="11">
        <f t="shared" si="75"/>
        <v>7</v>
      </c>
      <c r="E1174" s="14">
        <f t="shared" ref="E1174:E1237" si="76">AVERAGE(C1168:C1174)</f>
        <v>2935714.2857142859</v>
      </c>
      <c r="F1174" s="14">
        <f t="shared" ref="F1174:F1237" si="77">AVERAGE(C1145:C1174)</f>
        <v>3098900</v>
      </c>
    </row>
    <row r="1175" spans="1:6">
      <c r="A1175" s="1">
        <v>36718</v>
      </c>
      <c r="B1175" s="4">
        <v>36718</v>
      </c>
      <c r="C1175" s="14">
        <f>VLOOKUP($B1175,data!$A$6:$M$15000,12)</f>
        <v>3342000</v>
      </c>
      <c r="D1175" s="11">
        <f t="shared" si="75"/>
        <v>7</v>
      </c>
      <c r="E1175" s="14">
        <f t="shared" si="76"/>
        <v>3058428.5714285714</v>
      </c>
      <c r="F1175" s="14">
        <f t="shared" si="77"/>
        <v>3129166.6666666665</v>
      </c>
    </row>
    <row r="1176" spans="1:6">
      <c r="A1176" s="1">
        <v>36719</v>
      </c>
      <c r="B1176" s="4">
        <v>36719</v>
      </c>
      <c r="C1176" s="14">
        <f>VLOOKUP($B1176,data!$A$6:$M$15000,12)</f>
        <v>3349000</v>
      </c>
      <c r="D1176" s="11">
        <f t="shared" si="75"/>
        <v>7</v>
      </c>
      <c r="E1176" s="14">
        <f t="shared" si="76"/>
        <v>3088428.5714285714</v>
      </c>
      <c r="F1176" s="14">
        <f t="shared" si="77"/>
        <v>3134866.6666666665</v>
      </c>
    </row>
    <row r="1177" spans="1:6">
      <c r="A1177" s="1">
        <v>36720</v>
      </c>
      <c r="B1177" s="4">
        <v>36720</v>
      </c>
      <c r="C1177" s="14">
        <f>VLOOKUP($B1177,data!$A$6:$M$15000,12)</f>
        <v>3306000</v>
      </c>
      <c r="D1177" s="11">
        <f t="shared" si="75"/>
        <v>7</v>
      </c>
      <c r="E1177" s="14">
        <f t="shared" si="76"/>
        <v>3108428.5714285714</v>
      </c>
      <c r="F1177" s="14">
        <f t="shared" si="77"/>
        <v>3129933.3333333335</v>
      </c>
    </row>
    <row r="1178" spans="1:6">
      <c r="A1178" s="1">
        <v>36721</v>
      </c>
      <c r="B1178" s="4">
        <v>36721</v>
      </c>
      <c r="C1178" s="14">
        <f>VLOOKUP($B1178,data!$A$6:$M$15000,12)</f>
        <v>3258000</v>
      </c>
      <c r="D1178" s="11">
        <f t="shared" si="75"/>
        <v>7</v>
      </c>
      <c r="E1178" s="14">
        <f t="shared" si="76"/>
        <v>3144142.8571428573</v>
      </c>
      <c r="F1178" s="14">
        <f t="shared" si="77"/>
        <v>3123233.3333333335</v>
      </c>
    </row>
    <row r="1179" spans="1:6">
      <c r="A1179" s="1">
        <v>36722</v>
      </c>
      <c r="B1179" s="4">
        <v>36722</v>
      </c>
      <c r="C1179" s="14">
        <f>VLOOKUP($B1179,data!$A$6:$M$15000,12)</f>
        <v>3013000</v>
      </c>
      <c r="D1179" s="11">
        <f t="shared" si="75"/>
        <v>7</v>
      </c>
      <c r="E1179" s="14">
        <f t="shared" si="76"/>
        <v>3168857.1428571427</v>
      </c>
      <c r="F1179" s="14">
        <f t="shared" si="77"/>
        <v>3110666.6666666665</v>
      </c>
    </row>
    <row r="1180" spans="1:6">
      <c r="A1180" s="1">
        <v>36723</v>
      </c>
      <c r="B1180" s="4">
        <v>36723</v>
      </c>
      <c r="C1180" s="14">
        <f>VLOOKUP($B1180,data!$A$6:$M$15000,12)</f>
        <v>2866000</v>
      </c>
      <c r="D1180" s="11">
        <f t="shared" si="75"/>
        <v>7</v>
      </c>
      <c r="E1180" s="14">
        <f t="shared" si="76"/>
        <v>3198571.4285714286</v>
      </c>
      <c r="F1180" s="14">
        <f t="shared" si="77"/>
        <v>3102766.6666666665</v>
      </c>
    </row>
    <row r="1181" spans="1:6">
      <c r="A1181" s="1">
        <v>36724</v>
      </c>
      <c r="B1181" s="4">
        <v>36724</v>
      </c>
      <c r="C1181" s="14">
        <f>VLOOKUP($B1181,data!$A$6:$M$15000,12)</f>
        <v>3409000</v>
      </c>
      <c r="D1181" s="11">
        <f t="shared" si="75"/>
        <v>7</v>
      </c>
      <c r="E1181" s="14">
        <f t="shared" si="76"/>
        <v>3220428.5714285714</v>
      </c>
      <c r="F1181" s="14">
        <f t="shared" si="77"/>
        <v>3123166.6666666665</v>
      </c>
    </row>
    <row r="1182" spans="1:6">
      <c r="A1182" s="1">
        <v>36725</v>
      </c>
      <c r="B1182" s="4">
        <v>36725</v>
      </c>
      <c r="C1182" s="14">
        <f>VLOOKUP($B1182,data!$A$6:$M$15000,12)</f>
        <v>3577000</v>
      </c>
      <c r="D1182" s="11">
        <f t="shared" si="75"/>
        <v>7</v>
      </c>
      <c r="E1182" s="14">
        <f t="shared" si="76"/>
        <v>3254000</v>
      </c>
      <c r="F1182" s="14">
        <f t="shared" si="77"/>
        <v>3155800</v>
      </c>
    </row>
    <row r="1183" spans="1:6">
      <c r="A1183" s="1">
        <v>36726</v>
      </c>
      <c r="B1183" s="4">
        <v>36726</v>
      </c>
      <c r="C1183" s="14">
        <f>VLOOKUP($B1183,data!$A$6:$M$15000,12)</f>
        <v>3792000</v>
      </c>
      <c r="D1183" s="11">
        <f t="shared" si="75"/>
        <v>7</v>
      </c>
      <c r="E1183" s="14">
        <f t="shared" si="76"/>
        <v>3317285.7142857141</v>
      </c>
      <c r="F1183" s="14">
        <f t="shared" si="77"/>
        <v>3174933.3333333335</v>
      </c>
    </row>
    <row r="1184" spans="1:6">
      <c r="A1184" s="1">
        <v>36727</v>
      </c>
      <c r="B1184" s="4">
        <v>36727</v>
      </c>
      <c r="C1184" s="14">
        <f>VLOOKUP($B1184,data!$A$6:$M$15000,12)</f>
        <v>3721000</v>
      </c>
      <c r="D1184" s="11">
        <f t="shared" si="75"/>
        <v>7</v>
      </c>
      <c r="E1184" s="14">
        <f t="shared" si="76"/>
        <v>3376571.4285714286</v>
      </c>
      <c r="F1184" s="14">
        <f t="shared" si="77"/>
        <v>3193266.6666666665</v>
      </c>
    </row>
    <row r="1185" spans="1:6">
      <c r="A1185" s="1">
        <v>36728</v>
      </c>
      <c r="B1185" s="4">
        <v>36728</v>
      </c>
      <c r="C1185" s="14">
        <f>VLOOKUP($B1185,data!$A$6:$M$15000,12)</f>
        <v>3551000</v>
      </c>
      <c r="D1185" s="11">
        <f t="shared" si="75"/>
        <v>7</v>
      </c>
      <c r="E1185" s="14">
        <f t="shared" si="76"/>
        <v>3418428.5714285714</v>
      </c>
      <c r="F1185" s="14">
        <f t="shared" si="77"/>
        <v>3208633.3333333335</v>
      </c>
    </row>
    <row r="1186" spans="1:6">
      <c r="A1186" s="1">
        <v>36729</v>
      </c>
      <c r="B1186" s="4">
        <v>36729</v>
      </c>
      <c r="C1186" s="14">
        <f>VLOOKUP($B1186,data!$A$6:$M$15000,12)</f>
        <v>3010000</v>
      </c>
      <c r="D1186" s="11">
        <f t="shared" si="75"/>
        <v>7</v>
      </c>
      <c r="E1186" s="14">
        <f t="shared" si="76"/>
        <v>3418000</v>
      </c>
      <c r="F1186" s="14">
        <f t="shared" si="77"/>
        <v>3206633.3333333335</v>
      </c>
    </row>
    <row r="1187" spans="1:6">
      <c r="A1187" s="1">
        <v>36730</v>
      </c>
      <c r="B1187" s="4">
        <v>36730</v>
      </c>
      <c r="C1187" s="14">
        <f>VLOOKUP($B1187,data!$A$6:$M$15000,12)</f>
        <v>3226000</v>
      </c>
      <c r="D1187" s="11">
        <f t="shared" si="75"/>
        <v>7</v>
      </c>
      <c r="E1187" s="14">
        <f t="shared" si="76"/>
        <v>3469428.5714285714</v>
      </c>
      <c r="F1187" s="14">
        <f t="shared" si="77"/>
        <v>3209766.6666666665</v>
      </c>
    </row>
    <row r="1188" spans="1:6">
      <c r="A1188" s="1">
        <v>36731</v>
      </c>
      <c r="B1188" s="4">
        <v>36731</v>
      </c>
      <c r="C1188" s="14">
        <f>VLOOKUP($B1188,data!$A$6:$M$15000,12)</f>
        <v>3855000</v>
      </c>
      <c r="D1188" s="11">
        <f t="shared" si="75"/>
        <v>7</v>
      </c>
      <c r="E1188" s="14">
        <f t="shared" si="76"/>
        <v>3533142.8571428573</v>
      </c>
      <c r="F1188" s="14">
        <f t="shared" si="77"/>
        <v>3241366.6666666665</v>
      </c>
    </row>
    <row r="1189" spans="1:6">
      <c r="A1189" s="1">
        <v>36732</v>
      </c>
      <c r="B1189" s="4">
        <v>36732</v>
      </c>
      <c r="C1189" s="14">
        <f>VLOOKUP($B1189,data!$A$6:$M$15000,12)</f>
        <v>3867000</v>
      </c>
      <c r="D1189" s="11">
        <f t="shared" si="75"/>
        <v>7</v>
      </c>
      <c r="E1189" s="14">
        <f t="shared" si="76"/>
        <v>3574571.4285714286</v>
      </c>
      <c r="F1189" s="14">
        <f t="shared" si="77"/>
        <v>3277866.6666666665</v>
      </c>
    </row>
    <row r="1190" spans="1:6">
      <c r="A1190" s="1">
        <v>36733</v>
      </c>
      <c r="B1190" s="4">
        <v>36733</v>
      </c>
      <c r="C1190" s="14">
        <f>VLOOKUP($B1190,data!$A$6:$M$15000,12)</f>
        <v>3845000</v>
      </c>
      <c r="D1190" s="11">
        <f t="shared" si="75"/>
        <v>7</v>
      </c>
      <c r="E1190" s="14">
        <f t="shared" si="76"/>
        <v>3582142.8571428573</v>
      </c>
      <c r="F1190" s="14">
        <f t="shared" si="77"/>
        <v>3286000</v>
      </c>
    </row>
    <row r="1191" spans="1:6">
      <c r="A1191" s="1">
        <v>36734</v>
      </c>
      <c r="B1191" s="4">
        <v>36734</v>
      </c>
      <c r="C1191" s="14">
        <f>VLOOKUP($B1191,data!$A$6:$M$15000,12)</f>
        <v>3919000</v>
      </c>
      <c r="D1191" s="11">
        <f t="shared" si="75"/>
        <v>7</v>
      </c>
      <c r="E1191" s="14">
        <f t="shared" si="76"/>
        <v>3610428.5714285714</v>
      </c>
      <c r="F1191" s="14">
        <f t="shared" si="77"/>
        <v>3291300</v>
      </c>
    </row>
    <row r="1192" spans="1:6">
      <c r="A1192" s="1">
        <v>36735</v>
      </c>
      <c r="B1192" s="4">
        <v>36735</v>
      </c>
      <c r="C1192" s="14">
        <f>VLOOKUP($B1192,data!$A$6:$M$15000,12)</f>
        <v>3905000</v>
      </c>
      <c r="D1192" s="11">
        <f t="shared" si="75"/>
        <v>7</v>
      </c>
      <c r="E1192" s="14">
        <f t="shared" si="76"/>
        <v>3661000</v>
      </c>
      <c r="F1192" s="14">
        <f t="shared" si="77"/>
        <v>3298966.6666666665</v>
      </c>
    </row>
    <row r="1193" spans="1:6">
      <c r="A1193" s="1">
        <v>36736</v>
      </c>
      <c r="B1193" s="4">
        <v>36736</v>
      </c>
      <c r="C1193" s="14">
        <f>VLOOKUP($B1193,data!$A$6:$M$15000,12)</f>
        <v>3548000</v>
      </c>
      <c r="D1193" s="11">
        <f t="shared" si="75"/>
        <v>7</v>
      </c>
      <c r="E1193" s="14">
        <f t="shared" si="76"/>
        <v>3737857.1428571427</v>
      </c>
      <c r="F1193" s="14">
        <f t="shared" si="77"/>
        <v>3297633.3333333335</v>
      </c>
    </row>
    <row r="1194" spans="1:6">
      <c r="A1194" s="1">
        <v>36737</v>
      </c>
      <c r="B1194" s="4">
        <v>36737</v>
      </c>
      <c r="C1194" s="14">
        <f>VLOOKUP($B1194,data!$A$6:$M$15000,12)</f>
        <v>3477000</v>
      </c>
      <c r="D1194" s="11">
        <f t="shared" si="75"/>
        <v>7</v>
      </c>
      <c r="E1194" s="14">
        <f t="shared" si="76"/>
        <v>3773714.2857142859</v>
      </c>
      <c r="F1194" s="14">
        <f t="shared" si="77"/>
        <v>3301966.6666666665</v>
      </c>
    </row>
    <row r="1195" spans="1:6">
      <c r="A1195" s="1">
        <v>36738</v>
      </c>
      <c r="B1195" s="4">
        <v>36738</v>
      </c>
      <c r="C1195" s="14">
        <f>VLOOKUP($B1195,data!$A$6:$M$15000,12)</f>
        <v>3886000</v>
      </c>
      <c r="D1195" s="11">
        <f t="shared" si="75"/>
        <v>7</v>
      </c>
      <c r="E1195" s="14">
        <f t="shared" si="76"/>
        <v>3778142.8571428573</v>
      </c>
      <c r="F1195" s="14">
        <f t="shared" si="77"/>
        <v>3330866.6666666665</v>
      </c>
    </row>
    <row r="1196" spans="1:6">
      <c r="A1196" s="1">
        <v>36739</v>
      </c>
      <c r="B1196" s="4">
        <v>36739</v>
      </c>
      <c r="C1196" s="14">
        <f>VLOOKUP($B1196,data!$A$6:$M$15000,12)</f>
        <v>4016000</v>
      </c>
      <c r="D1196" s="11">
        <f t="shared" si="75"/>
        <v>8</v>
      </c>
      <c r="E1196" s="14">
        <f t="shared" si="76"/>
        <v>3799428.5714285714</v>
      </c>
      <c r="F1196" s="14">
        <f t="shared" si="77"/>
        <v>3374700</v>
      </c>
    </row>
    <row r="1197" spans="1:6">
      <c r="A1197" s="1">
        <v>36740</v>
      </c>
      <c r="B1197" s="4">
        <v>36740</v>
      </c>
      <c r="C1197" s="14">
        <f>VLOOKUP($B1197,data!$A$6:$M$15000,12)</f>
        <v>3907000</v>
      </c>
      <c r="D1197" s="11">
        <f t="shared" si="75"/>
        <v>8</v>
      </c>
      <c r="E1197" s="14">
        <f t="shared" si="76"/>
        <v>3808285.7142857141</v>
      </c>
      <c r="F1197" s="14">
        <f t="shared" si="77"/>
        <v>3406500</v>
      </c>
    </row>
    <row r="1198" spans="1:6">
      <c r="A1198" s="1">
        <v>36741</v>
      </c>
      <c r="B1198" s="4">
        <v>36741</v>
      </c>
      <c r="C1198" s="14">
        <f>VLOOKUP($B1198,data!$A$6:$M$15000,12)</f>
        <v>3995000</v>
      </c>
      <c r="D1198" s="11">
        <f t="shared" si="75"/>
        <v>8</v>
      </c>
      <c r="E1198" s="14">
        <f t="shared" si="76"/>
        <v>3819142.8571428573</v>
      </c>
      <c r="F1198" s="14">
        <f t="shared" si="77"/>
        <v>3456900</v>
      </c>
    </row>
    <row r="1199" spans="1:6">
      <c r="A1199" s="1">
        <v>36742</v>
      </c>
      <c r="B1199" s="4">
        <v>36742</v>
      </c>
      <c r="C1199" s="14">
        <f>VLOOKUP($B1199,data!$A$6:$M$15000,12)</f>
        <v>3851000</v>
      </c>
      <c r="D1199" s="11">
        <f t="shared" si="75"/>
        <v>8</v>
      </c>
      <c r="E1199" s="14">
        <f t="shared" si="76"/>
        <v>3811428.5714285714</v>
      </c>
      <c r="F1199" s="14">
        <f t="shared" si="77"/>
        <v>3480633.3333333335</v>
      </c>
    </row>
    <row r="1200" spans="1:6">
      <c r="A1200" s="1">
        <v>36743</v>
      </c>
      <c r="B1200" s="4">
        <v>36743</v>
      </c>
      <c r="C1200" s="14">
        <f>VLOOKUP($B1200,data!$A$6:$M$15000,12)</f>
        <v>3696000</v>
      </c>
      <c r="D1200" s="11">
        <f t="shared" si="75"/>
        <v>8</v>
      </c>
      <c r="E1200" s="14">
        <f t="shared" si="76"/>
        <v>3832571.4285714286</v>
      </c>
      <c r="F1200" s="14">
        <f t="shared" si="77"/>
        <v>3498300</v>
      </c>
    </row>
    <row r="1201" spans="1:6">
      <c r="A1201" s="1">
        <v>36744</v>
      </c>
      <c r="B1201" s="4">
        <v>36744</v>
      </c>
      <c r="C1201" s="14">
        <f>VLOOKUP($B1201,data!$A$6:$M$15000,12)</f>
        <v>3399000</v>
      </c>
      <c r="D1201" s="11">
        <f t="shared" si="75"/>
        <v>8</v>
      </c>
      <c r="E1201" s="14">
        <f t="shared" si="76"/>
        <v>3821428.5714285714</v>
      </c>
      <c r="F1201" s="14">
        <f t="shared" si="77"/>
        <v>3511333.3333333335</v>
      </c>
    </row>
    <row r="1202" spans="1:6">
      <c r="A1202" s="1">
        <v>36745</v>
      </c>
      <c r="B1202" s="4">
        <v>36745</v>
      </c>
      <c r="C1202" s="14">
        <f>VLOOKUP($B1202,data!$A$6:$M$15000,12)</f>
        <v>3687000</v>
      </c>
      <c r="D1202" s="11">
        <f t="shared" si="75"/>
        <v>8</v>
      </c>
      <c r="E1202" s="14">
        <f t="shared" si="76"/>
        <v>3793000</v>
      </c>
      <c r="F1202" s="14">
        <f t="shared" si="77"/>
        <v>3539566.6666666665</v>
      </c>
    </row>
    <row r="1203" spans="1:6">
      <c r="A1203" s="1">
        <v>36746</v>
      </c>
      <c r="B1203" s="4">
        <v>36746</v>
      </c>
      <c r="C1203" s="14">
        <f>VLOOKUP($B1203,data!$A$6:$M$15000,12)</f>
        <v>3625000</v>
      </c>
      <c r="D1203" s="11">
        <f t="shared" si="75"/>
        <v>8</v>
      </c>
      <c r="E1203" s="14">
        <f t="shared" si="76"/>
        <v>3737142.8571428573</v>
      </c>
      <c r="F1203" s="14">
        <f t="shared" si="77"/>
        <v>3571800</v>
      </c>
    </row>
    <row r="1204" spans="1:6">
      <c r="A1204" s="1">
        <v>36747</v>
      </c>
      <c r="B1204" s="4">
        <v>36747</v>
      </c>
      <c r="C1204" s="14">
        <f>VLOOKUP($B1204,data!$A$6:$M$15000,12)</f>
        <v>3734000</v>
      </c>
      <c r="D1204" s="11">
        <f t="shared" si="75"/>
        <v>8</v>
      </c>
      <c r="E1204" s="14">
        <f t="shared" si="76"/>
        <v>3712428.5714285714</v>
      </c>
      <c r="F1204" s="14">
        <f t="shared" si="77"/>
        <v>3587733.3333333335</v>
      </c>
    </row>
    <row r="1205" spans="1:6">
      <c r="A1205" s="1">
        <v>36748</v>
      </c>
      <c r="B1205" s="4">
        <v>36748</v>
      </c>
      <c r="C1205" s="14">
        <f>VLOOKUP($B1205,data!$A$6:$M$15000,12)</f>
        <v>3742000</v>
      </c>
      <c r="D1205" s="11">
        <f t="shared" si="75"/>
        <v>8</v>
      </c>
      <c r="E1205" s="14">
        <f t="shared" si="76"/>
        <v>3676285.7142857141</v>
      </c>
      <c r="F1205" s="14">
        <f t="shared" si="77"/>
        <v>3601066.6666666665</v>
      </c>
    </row>
    <row r="1206" spans="1:6">
      <c r="A1206" s="1">
        <v>36749</v>
      </c>
      <c r="B1206" s="4">
        <v>36749</v>
      </c>
      <c r="C1206" s="14">
        <f>VLOOKUP($B1206,data!$A$6:$M$15000,12)</f>
        <v>3688000</v>
      </c>
      <c r="D1206" s="11">
        <f t="shared" si="75"/>
        <v>8</v>
      </c>
      <c r="E1206" s="14">
        <f t="shared" si="76"/>
        <v>3653000</v>
      </c>
      <c r="F1206" s="14">
        <f t="shared" si="77"/>
        <v>3612366.6666666665</v>
      </c>
    </row>
    <row r="1207" spans="1:6">
      <c r="A1207" s="1">
        <v>36750</v>
      </c>
      <c r="B1207" s="4">
        <v>36750</v>
      </c>
      <c r="C1207" s="14">
        <f>VLOOKUP($B1207,data!$A$6:$M$15000,12)</f>
        <v>3371000</v>
      </c>
      <c r="D1207" s="11">
        <f t="shared" si="75"/>
        <v>8</v>
      </c>
      <c r="E1207" s="14">
        <f t="shared" si="76"/>
        <v>3606571.4285714286</v>
      </c>
      <c r="F1207" s="14">
        <f t="shared" si="77"/>
        <v>3614533.3333333335</v>
      </c>
    </row>
    <row r="1208" spans="1:6">
      <c r="A1208" s="1">
        <v>36751</v>
      </c>
      <c r="B1208" s="4">
        <v>36751</v>
      </c>
      <c r="C1208" s="14">
        <f>VLOOKUP($B1208,data!$A$6:$M$15000,12)</f>
        <v>3158000</v>
      </c>
      <c r="D1208" s="11">
        <f t="shared" si="75"/>
        <v>8</v>
      </c>
      <c r="E1208" s="14">
        <f t="shared" si="76"/>
        <v>3572142.8571428573</v>
      </c>
      <c r="F1208" s="14">
        <f t="shared" si="77"/>
        <v>3611200</v>
      </c>
    </row>
    <row r="1209" spans="1:6">
      <c r="A1209" s="1">
        <v>36752</v>
      </c>
      <c r="B1209" s="4">
        <v>36752</v>
      </c>
      <c r="C1209" s="14">
        <f>VLOOKUP($B1209,data!$A$6:$M$15000,12)</f>
        <v>3803000</v>
      </c>
      <c r="D1209" s="11">
        <f t="shared" si="75"/>
        <v>8</v>
      </c>
      <c r="E1209" s="14">
        <f t="shared" si="76"/>
        <v>3588714.2857142859</v>
      </c>
      <c r="F1209" s="14">
        <f t="shared" si="77"/>
        <v>3637533.3333333335</v>
      </c>
    </row>
    <row r="1210" spans="1:6">
      <c r="A1210" s="1">
        <v>36753</v>
      </c>
      <c r="B1210" s="4">
        <v>36753</v>
      </c>
      <c r="C1210" s="14">
        <f>VLOOKUP($B1210,data!$A$6:$M$15000,12)</f>
        <v>3845000</v>
      </c>
      <c r="D1210" s="11">
        <f t="shared" si="75"/>
        <v>8</v>
      </c>
      <c r="E1210" s="14">
        <f t="shared" si="76"/>
        <v>3620142.8571428573</v>
      </c>
      <c r="F1210" s="14">
        <f t="shared" si="77"/>
        <v>3670166.6666666665</v>
      </c>
    </row>
    <row r="1211" spans="1:6">
      <c r="A1211" s="1">
        <v>36754</v>
      </c>
      <c r="B1211" s="4">
        <v>36754</v>
      </c>
      <c r="C1211" s="14">
        <f>VLOOKUP($B1211,data!$A$6:$M$15000,12)</f>
        <v>3939000</v>
      </c>
      <c r="D1211" s="11">
        <f t="shared" si="75"/>
        <v>8</v>
      </c>
      <c r="E1211" s="14">
        <f t="shared" si="76"/>
        <v>3649428.5714285714</v>
      </c>
      <c r="F1211" s="14">
        <f t="shared" si="77"/>
        <v>3687833.3333333335</v>
      </c>
    </row>
    <row r="1212" spans="1:6">
      <c r="A1212" s="1">
        <v>36755</v>
      </c>
      <c r="B1212" s="4">
        <v>36755</v>
      </c>
      <c r="C1212" s="14">
        <f>VLOOKUP($B1212,data!$A$6:$M$15000,12)</f>
        <v>3891000</v>
      </c>
      <c r="D1212" s="11">
        <f t="shared" si="75"/>
        <v>8</v>
      </c>
      <c r="E1212" s="14">
        <f t="shared" si="76"/>
        <v>3670714.2857142859</v>
      </c>
      <c r="F1212" s="14">
        <f t="shared" si="77"/>
        <v>3698300</v>
      </c>
    </row>
    <row r="1213" spans="1:6">
      <c r="A1213" s="1">
        <v>36756</v>
      </c>
      <c r="B1213" s="4">
        <v>36756</v>
      </c>
      <c r="C1213" s="14">
        <f>VLOOKUP($B1213,data!$A$6:$M$15000,12)</f>
        <v>3692000</v>
      </c>
      <c r="D1213" s="11">
        <f t="shared" si="75"/>
        <v>8</v>
      </c>
      <c r="E1213" s="14">
        <f t="shared" si="76"/>
        <v>3671285.7142857141</v>
      </c>
      <c r="F1213" s="14">
        <f t="shared" si="77"/>
        <v>3694966.6666666665</v>
      </c>
    </row>
    <row r="1214" spans="1:6">
      <c r="A1214" s="1">
        <v>36757</v>
      </c>
      <c r="B1214" s="4">
        <v>36757</v>
      </c>
      <c r="C1214" s="14">
        <f>VLOOKUP($B1214,data!$A$6:$M$15000,12)</f>
        <v>3382000</v>
      </c>
      <c r="D1214" s="11">
        <f t="shared" si="75"/>
        <v>8</v>
      </c>
      <c r="E1214" s="14">
        <f t="shared" si="76"/>
        <v>3672857.1428571427</v>
      </c>
      <c r="F1214" s="14">
        <f t="shared" si="77"/>
        <v>3683666.6666666665</v>
      </c>
    </row>
    <row r="1215" spans="1:6">
      <c r="A1215" s="1">
        <v>36758</v>
      </c>
      <c r="B1215" s="4">
        <v>36758</v>
      </c>
      <c r="C1215" s="14">
        <f>VLOOKUP($B1215,data!$A$6:$M$15000,12)</f>
        <v>3252000</v>
      </c>
      <c r="D1215" s="11">
        <f t="shared" si="75"/>
        <v>8</v>
      </c>
      <c r="E1215" s="14">
        <f t="shared" si="76"/>
        <v>3686285.7142857141</v>
      </c>
      <c r="F1215" s="14">
        <f t="shared" si="77"/>
        <v>3673700</v>
      </c>
    </row>
    <row r="1216" spans="1:6">
      <c r="A1216" s="1">
        <v>36759</v>
      </c>
      <c r="B1216" s="4">
        <v>36759</v>
      </c>
      <c r="C1216" s="14">
        <f>VLOOKUP($B1216,data!$A$6:$M$15000,12)</f>
        <v>3667000</v>
      </c>
      <c r="D1216" s="11">
        <f t="shared" si="75"/>
        <v>8</v>
      </c>
      <c r="E1216" s="14">
        <f t="shared" si="76"/>
        <v>3666857.1428571427</v>
      </c>
      <c r="F1216" s="14">
        <f t="shared" si="77"/>
        <v>3695600</v>
      </c>
    </row>
    <row r="1217" spans="1:6">
      <c r="A1217" s="1">
        <v>36760</v>
      </c>
      <c r="B1217" s="4">
        <v>36760</v>
      </c>
      <c r="C1217" s="14">
        <f>VLOOKUP($B1217,data!$A$6:$M$15000,12)</f>
        <v>3711000</v>
      </c>
      <c r="D1217" s="11">
        <f t="shared" si="75"/>
        <v>8</v>
      </c>
      <c r="E1217" s="14">
        <f t="shared" si="76"/>
        <v>3647714.2857142859</v>
      </c>
      <c r="F1217" s="14">
        <f t="shared" si="77"/>
        <v>3711766.6666666665</v>
      </c>
    </row>
    <row r="1218" spans="1:6">
      <c r="A1218" s="1">
        <v>36761</v>
      </c>
      <c r="B1218" s="4">
        <v>36761</v>
      </c>
      <c r="C1218" s="14">
        <f>VLOOKUP($B1218,data!$A$6:$M$15000,12)</f>
        <v>3714000</v>
      </c>
      <c r="D1218" s="11">
        <f t="shared" si="75"/>
        <v>8</v>
      </c>
      <c r="E1218" s="14">
        <f t="shared" si="76"/>
        <v>3615571.4285714286</v>
      </c>
      <c r="F1218" s="14">
        <f t="shared" si="77"/>
        <v>3707066.6666666665</v>
      </c>
    </row>
    <row r="1219" spans="1:6">
      <c r="A1219" s="1">
        <v>36762</v>
      </c>
      <c r="B1219" s="4">
        <v>36762</v>
      </c>
      <c r="C1219" s="14">
        <f>VLOOKUP($B1219,data!$A$6:$M$15000,12)</f>
        <v>3826000</v>
      </c>
      <c r="D1219" s="11">
        <f t="shared" si="75"/>
        <v>8</v>
      </c>
      <c r="E1219" s="14">
        <f t="shared" si="76"/>
        <v>3606285.7142857141</v>
      </c>
      <c r="F1219" s="14">
        <f t="shared" si="77"/>
        <v>3705700</v>
      </c>
    </row>
    <row r="1220" spans="1:6">
      <c r="A1220" s="1">
        <v>36763</v>
      </c>
      <c r="B1220" s="4">
        <v>36763</v>
      </c>
      <c r="C1220" s="14">
        <f>VLOOKUP($B1220,data!$A$6:$M$15000,12)</f>
        <v>3705000</v>
      </c>
      <c r="D1220" s="11">
        <f t="shared" si="75"/>
        <v>8</v>
      </c>
      <c r="E1220" s="14">
        <f t="shared" si="76"/>
        <v>3608142.8571428573</v>
      </c>
      <c r="F1220" s="14">
        <f t="shared" si="77"/>
        <v>3701033.3333333335</v>
      </c>
    </row>
    <row r="1221" spans="1:6">
      <c r="A1221" s="1">
        <v>36764</v>
      </c>
      <c r="B1221" s="4">
        <v>36764</v>
      </c>
      <c r="C1221" s="14">
        <f>VLOOKUP($B1221,data!$A$6:$M$15000,12)</f>
        <v>3350000</v>
      </c>
      <c r="D1221" s="11">
        <f t="shared" si="75"/>
        <v>8</v>
      </c>
      <c r="E1221" s="14">
        <f t="shared" si="76"/>
        <v>3603571.4285714286</v>
      </c>
      <c r="F1221" s="14">
        <f t="shared" si="77"/>
        <v>3682066.6666666665</v>
      </c>
    </row>
    <row r="1222" spans="1:6">
      <c r="A1222" s="1">
        <v>36765</v>
      </c>
      <c r="B1222" s="4">
        <v>36765</v>
      </c>
      <c r="C1222" s="14">
        <f>VLOOKUP($B1222,data!$A$6:$M$15000,12)</f>
        <v>3123000</v>
      </c>
      <c r="D1222" s="11">
        <f t="shared" si="75"/>
        <v>8</v>
      </c>
      <c r="E1222" s="14">
        <f t="shared" si="76"/>
        <v>3585142.8571428573</v>
      </c>
      <c r="F1222" s="14">
        <f t="shared" si="77"/>
        <v>3656000</v>
      </c>
    </row>
    <row r="1223" spans="1:6">
      <c r="A1223" s="1">
        <v>36766</v>
      </c>
      <c r="B1223" s="4">
        <v>36766</v>
      </c>
      <c r="C1223" s="14">
        <f>VLOOKUP($B1223,data!$A$6:$M$15000,12)</f>
        <v>3616000</v>
      </c>
      <c r="D1223" s="11">
        <f t="shared" si="75"/>
        <v>8</v>
      </c>
      <c r="E1223" s="14">
        <f t="shared" si="76"/>
        <v>3577857.1428571427</v>
      </c>
      <c r="F1223" s="14">
        <f t="shared" si="77"/>
        <v>3658266.6666666665</v>
      </c>
    </row>
    <row r="1224" spans="1:6">
      <c r="A1224" s="1">
        <v>36767</v>
      </c>
      <c r="B1224" s="4">
        <v>36767</v>
      </c>
      <c r="C1224" s="14">
        <f>VLOOKUP($B1224,data!$A$6:$M$15000,12)</f>
        <v>3391000</v>
      </c>
      <c r="D1224" s="11">
        <f t="shared" si="75"/>
        <v>8</v>
      </c>
      <c r="E1224" s="14">
        <f t="shared" si="76"/>
        <v>3532142.8571428573</v>
      </c>
      <c r="F1224" s="14">
        <f t="shared" si="77"/>
        <v>3655400</v>
      </c>
    </row>
    <row r="1225" spans="1:6">
      <c r="A1225" s="1">
        <v>36768</v>
      </c>
      <c r="B1225" s="4">
        <v>36768</v>
      </c>
      <c r="C1225" s="14">
        <f>VLOOKUP($B1225,data!$A$6:$M$15000,12)</f>
        <v>3236000</v>
      </c>
      <c r="D1225" s="11">
        <f t="shared" ref="D1225:D1288" si="78">IF(B1225&lt;&gt;"",MONTH(B1225),0)</f>
        <v>8</v>
      </c>
      <c r="E1225" s="14">
        <f t="shared" si="76"/>
        <v>3463857.1428571427</v>
      </c>
      <c r="F1225" s="14">
        <f t="shared" si="77"/>
        <v>3633733.3333333335</v>
      </c>
    </row>
    <row r="1226" spans="1:6">
      <c r="A1226" s="1">
        <v>36769</v>
      </c>
      <c r="B1226" s="4">
        <v>36769</v>
      </c>
      <c r="C1226" s="14">
        <f>VLOOKUP($B1226,data!$A$6:$M$15000,12)</f>
        <v>3089000</v>
      </c>
      <c r="D1226" s="11">
        <f t="shared" si="78"/>
        <v>8</v>
      </c>
      <c r="E1226" s="14">
        <f t="shared" si="76"/>
        <v>3358571.4285714286</v>
      </c>
      <c r="F1226" s="14">
        <f t="shared" si="77"/>
        <v>3602833.3333333335</v>
      </c>
    </row>
    <row r="1227" spans="1:6">
      <c r="A1227" s="1">
        <v>36770</v>
      </c>
      <c r="B1227" s="4">
        <v>36770</v>
      </c>
      <c r="C1227" s="14">
        <f>VLOOKUP($B1227,data!$A$6:$M$15000,12)</f>
        <v>2891000</v>
      </c>
      <c r="D1227" s="11">
        <f t="shared" si="78"/>
        <v>9</v>
      </c>
      <c r="E1227" s="14">
        <f t="shared" si="76"/>
        <v>3242285.7142857141</v>
      </c>
      <c r="F1227" s="14">
        <f t="shared" si="77"/>
        <v>3568966.6666666665</v>
      </c>
    </row>
    <row r="1228" spans="1:6">
      <c r="A1228" s="1">
        <v>36771</v>
      </c>
      <c r="B1228" s="4">
        <v>36771</v>
      </c>
      <c r="C1228" s="14">
        <f>VLOOKUP($B1228,data!$A$6:$M$15000,12)</f>
        <v>2549000</v>
      </c>
      <c r="D1228" s="11">
        <f t="shared" si="78"/>
        <v>9</v>
      </c>
      <c r="E1228" s="14">
        <f t="shared" si="76"/>
        <v>3127857.1428571427</v>
      </c>
      <c r="F1228" s="14">
        <f t="shared" si="77"/>
        <v>3520766.6666666665</v>
      </c>
    </row>
    <row r="1229" spans="1:6">
      <c r="A1229" s="1">
        <v>36772</v>
      </c>
      <c r="B1229" s="4">
        <v>36772</v>
      </c>
      <c r="C1229" s="14">
        <f>VLOOKUP($B1229,data!$A$6:$M$15000,12)</f>
        <v>2320000</v>
      </c>
      <c r="D1229" s="11">
        <f t="shared" si="78"/>
        <v>9</v>
      </c>
      <c r="E1229" s="14">
        <f t="shared" si="76"/>
        <v>3013142.8571428573</v>
      </c>
      <c r="F1229" s="14">
        <f t="shared" si="77"/>
        <v>3469733.3333333335</v>
      </c>
    </row>
    <row r="1230" spans="1:6">
      <c r="A1230" s="1">
        <v>36773</v>
      </c>
      <c r="B1230" s="4">
        <v>36773</v>
      </c>
      <c r="C1230" s="14">
        <f>VLOOKUP($B1230,data!$A$6:$M$15000,12)</f>
        <v>2573000</v>
      </c>
      <c r="D1230" s="11">
        <f t="shared" si="78"/>
        <v>9</v>
      </c>
      <c r="E1230" s="14">
        <f t="shared" si="76"/>
        <v>2864142.8571428573</v>
      </c>
      <c r="F1230" s="14">
        <f t="shared" si="77"/>
        <v>3432300</v>
      </c>
    </row>
    <row r="1231" spans="1:6">
      <c r="A1231" s="1">
        <v>36774</v>
      </c>
      <c r="B1231" s="4">
        <v>36774</v>
      </c>
      <c r="C1231" s="14">
        <f>VLOOKUP($B1231,data!$A$6:$M$15000,12)</f>
        <v>3080000</v>
      </c>
      <c r="D1231" s="11">
        <f t="shared" si="78"/>
        <v>9</v>
      </c>
      <c r="E1231" s="14">
        <f t="shared" si="76"/>
        <v>2819714.2857142859</v>
      </c>
      <c r="F1231" s="14">
        <f t="shared" si="77"/>
        <v>3421666.6666666665</v>
      </c>
    </row>
    <row r="1232" spans="1:6">
      <c r="A1232" s="1">
        <v>36775</v>
      </c>
      <c r="B1232" s="4">
        <v>36775</v>
      </c>
      <c r="C1232" s="14">
        <f>VLOOKUP($B1232,data!$A$6:$M$15000,12)</f>
        <v>3314000</v>
      </c>
      <c r="D1232" s="11">
        <f t="shared" si="78"/>
        <v>9</v>
      </c>
      <c r="E1232" s="14">
        <f t="shared" si="76"/>
        <v>2830857.1428571427</v>
      </c>
      <c r="F1232" s="14">
        <f t="shared" si="77"/>
        <v>3409233.3333333335</v>
      </c>
    </row>
    <row r="1233" spans="1:6">
      <c r="A1233" s="1">
        <v>36776</v>
      </c>
      <c r="B1233" s="4">
        <v>36776</v>
      </c>
      <c r="C1233" s="14">
        <f>VLOOKUP($B1233,data!$A$6:$M$15000,12)</f>
        <v>3410000</v>
      </c>
      <c r="D1233" s="11">
        <f t="shared" si="78"/>
        <v>9</v>
      </c>
      <c r="E1233" s="14">
        <f t="shared" si="76"/>
        <v>2876714.2857142859</v>
      </c>
      <c r="F1233" s="14">
        <f t="shared" si="77"/>
        <v>3402066.6666666665</v>
      </c>
    </row>
    <row r="1234" spans="1:6">
      <c r="A1234" s="1">
        <v>36777</v>
      </c>
      <c r="B1234" s="4">
        <v>36777</v>
      </c>
      <c r="C1234" s="14">
        <f>VLOOKUP($B1234,data!$A$6:$M$15000,12)</f>
        <v>3343000</v>
      </c>
      <c r="D1234" s="11">
        <f t="shared" si="78"/>
        <v>9</v>
      </c>
      <c r="E1234" s="14">
        <f t="shared" si="76"/>
        <v>2941285.7142857141</v>
      </c>
      <c r="F1234" s="14">
        <f t="shared" si="77"/>
        <v>3389033.3333333335</v>
      </c>
    </row>
    <row r="1235" spans="1:6">
      <c r="A1235" s="1">
        <v>36778</v>
      </c>
      <c r="B1235" s="4">
        <v>36778</v>
      </c>
      <c r="C1235" s="14">
        <f>VLOOKUP($B1235,data!$A$6:$M$15000,12)</f>
        <v>2989000</v>
      </c>
      <c r="D1235" s="11">
        <f t="shared" si="78"/>
        <v>9</v>
      </c>
      <c r="E1235" s="14">
        <f t="shared" si="76"/>
        <v>3004142.8571428573</v>
      </c>
      <c r="F1235" s="14">
        <f t="shared" si="77"/>
        <v>3363933.3333333335</v>
      </c>
    </row>
    <row r="1236" spans="1:6">
      <c r="A1236" s="1">
        <v>36779</v>
      </c>
      <c r="B1236" s="4">
        <v>36779</v>
      </c>
      <c r="C1236" s="14">
        <f>VLOOKUP($B1236,data!$A$6:$M$15000,12)</f>
        <v>2822000</v>
      </c>
      <c r="D1236" s="11">
        <f t="shared" si="78"/>
        <v>9</v>
      </c>
      <c r="E1236" s="14">
        <f t="shared" si="76"/>
        <v>3075857.1428571427</v>
      </c>
      <c r="F1236" s="14">
        <f t="shared" si="77"/>
        <v>3335066.6666666665</v>
      </c>
    </row>
    <row r="1237" spans="1:6">
      <c r="A1237" s="1">
        <v>36780</v>
      </c>
      <c r="B1237" s="4">
        <v>36780</v>
      </c>
      <c r="C1237" s="14">
        <f>VLOOKUP($B1237,data!$A$6:$M$15000,12)</f>
        <v>3443000</v>
      </c>
      <c r="D1237" s="11">
        <f t="shared" si="78"/>
        <v>9</v>
      </c>
      <c r="E1237" s="14">
        <f t="shared" si="76"/>
        <v>3200142.8571428573</v>
      </c>
      <c r="F1237" s="14">
        <f t="shared" si="77"/>
        <v>3337466.6666666665</v>
      </c>
    </row>
    <row r="1238" spans="1:6">
      <c r="A1238" s="1">
        <v>36781</v>
      </c>
      <c r="B1238" s="4">
        <v>36781</v>
      </c>
      <c r="C1238" s="14">
        <f>VLOOKUP($B1238,data!$A$6:$M$15000,12)</f>
        <v>3596000</v>
      </c>
      <c r="D1238" s="11">
        <f t="shared" si="78"/>
        <v>9</v>
      </c>
      <c r="E1238" s="14">
        <f t="shared" ref="E1238:E1301" si="79">AVERAGE(C1232:C1238)</f>
        <v>3273857.1428571427</v>
      </c>
      <c r="F1238" s="14">
        <f t="shared" ref="F1238:F1301" si="80">AVERAGE(C1209:C1238)</f>
        <v>3352066.6666666665</v>
      </c>
    </row>
    <row r="1239" spans="1:6">
      <c r="A1239" s="1">
        <v>36782</v>
      </c>
      <c r="B1239" s="4">
        <v>36782</v>
      </c>
      <c r="C1239" s="14">
        <f>VLOOKUP($B1239,data!$A$6:$M$15000,12)</f>
        <v>3847000</v>
      </c>
      <c r="D1239" s="11">
        <f t="shared" si="78"/>
        <v>9</v>
      </c>
      <c r="E1239" s="14">
        <f t="shared" si="79"/>
        <v>3350000</v>
      </c>
      <c r="F1239" s="14">
        <f t="shared" si="80"/>
        <v>3353533.3333333335</v>
      </c>
    </row>
    <row r="1240" spans="1:6">
      <c r="A1240" s="1">
        <v>36783</v>
      </c>
      <c r="B1240" s="4">
        <v>36783</v>
      </c>
      <c r="C1240" s="14">
        <f>VLOOKUP($B1240,data!$A$6:$M$15000,12)</f>
        <v>3823000</v>
      </c>
      <c r="D1240" s="11">
        <f t="shared" si="78"/>
        <v>9</v>
      </c>
      <c r="E1240" s="14">
        <f t="shared" si="79"/>
        <v>3409000</v>
      </c>
      <c r="F1240" s="14">
        <f t="shared" si="80"/>
        <v>3352800</v>
      </c>
    </row>
    <row r="1241" spans="1:6">
      <c r="A1241" s="1">
        <v>36784</v>
      </c>
      <c r="B1241" s="4">
        <v>36784</v>
      </c>
      <c r="C1241" s="14">
        <f>VLOOKUP($B1241,data!$A$6:$M$15000,12)</f>
        <v>3664000</v>
      </c>
      <c r="D1241" s="11">
        <f t="shared" si="78"/>
        <v>9</v>
      </c>
      <c r="E1241" s="14">
        <f t="shared" si="79"/>
        <v>3454857.1428571427</v>
      </c>
      <c r="F1241" s="14">
        <f t="shared" si="80"/>
        <v>3343633.3333333335</v>
      </c>
    </row>
    <row r="1242" spans="1:6">
      <c r="A1242" s="1">
        <v>36785</v>
      </c>
      <c r="B1242" s="4">
        <v>36785</v>
      </c>
      <c r="C1242" s="14">
        <f>VLOOKUP($B1242,data!$A$6:$M$15000,12)</f>
        <v>3438000</v>
      </c>
      <c r="D1242" s="11">
        <f t="shared" si="78"/>
        <v>9</v>
      </c>
      <c r="E1242" s="14">
        <f t="shared" si="79"/>
        <v>3519000</v>
      </c>
      <c r="F1242" s="14">
        <f t="shared" si="80"/>
        <v>3328533.3333333335</v>
      </c>
    </row>
    <row r="1243" spans="1:6">
      <c r="A1243" s="1">
        <v>36786</v>
      </c>
      <c r="B1243" s="4">
        <v>36786</v>
      </c>
      <c r="C1243" s="14">
        <f>VLOOKUP($B1243,data!$A$6:$M$15000,12)</f>
        <v>3323000</v>
      </c>
      <c r="D1243" s="11">
        <f t="shared" si="78"/>
        <v>9</v>
      </c>
      <c r="E1243" s="14">
        <f t="shared" si="79"/>
        <v>3590571.4285714286</v>
      </c>
      <c r="F1243" s="14">
        <f t="shared" si="80"/>
        <v>3316233.3333333335</v>
      </c>
    </row>
    <row r="1244" spans="1:6">
      <c r="A1244" s="1">
        <v>36787</v>
      </c>
      <c r="B1244" s="4">
        <v>36787</v>
      </c>
      <c r="C1244" s="14">
        <f>VLOOKUP($B1244,data!$A$6:$M$15000,12)</f>
        <v>3688000</v>
      </c>
      <c r="D1244" s="11">
        <f t="shared" si="78"/>
        <v>9</v>
      </c>
      <c r="E1244" s="14">
        <f t="shared" si="79"/>
        <v>3625571.4285714286</v>
      </c>
      <c r="F1244" s="14">
        <f t="shared" si="80"/>
        <v>3326433.3333333335</v>
      </c>
    </row>
    <row r="1245" spans="1:6">
      <c r="A1245" s="1">
        <v>36788</v>
      </c>
      <c r="B1245" s="4">
        <v>36788</v>
      </c>
      <c r="C1245" s="14">
        <f>VLOOKUP($B1245,data!$A$6:$M$15000,12)</f>
        <v>3522000</v>
      </c>
      <c r="D1245" s="11">
        <f t="shared" si="78"/>
        <v>9</v>
      </c>
      <c r="E1245" s="14">
        <f t="shared" si="79"/>
        <v>3615000</v>
      </c>
      <c r="F1245" s="14">
        <f t="shared" si="80"/>
        <v>3335433.3333333335</v>
      </c>
    </row>
    <row r="1246" spans="1:6">
      <c r="A1246" s="1">
        <v>36789</v>
      </c>
      <c r="B1246" s="4">
        <v>36789</v>
      </c>
      <c r="C1246" s="14">
        <f>VLOOKUP($B1246,data!$A$6:$M$15000,12)</f>
        <v>3423000</v>
      </c>
      <c r="D1246" s="11">
        <f t="shared" si="78"/>
        <v>9</v>
      </c>
      <c r="E1246" s="14">
        <f t="shared" si="79"/>
        <v>3554428.5714285714</v>
      </c>
      <c r="F1246" s="14">
        <f t="shared" si="80"/>
        <v>3327300</v>
      </c>
    </row>
    <row r="1247" spans="1:6">
      <c r="A1247" s="1">
        <v>36790</v>
      </c>
      <c r="B1247" s="4">
        <v>36790</v>
      </c>
      <c r="C1247" s="14">
        <f>VLOOKUP($B1247,data!$A$6:$M$15000,12)</f>
        <v>3244000</v>
      </c>
      <c r="D1247" s="11">
        <f t="shared" si="78"/>
        <v>9</v>
      </c>
      <c r="E1247" s="14">
        <f t="shared" si="79"/>
        <v>3471714.2857142859</v>
      </c>
      <c r="F1247" s="14">
        <f t="shared" si="80"/>
        <v>3311733.3333333335</v>
      </c>
    </row>
    <row r="1248" spans="1:6">
      <c r="A1248" s="1">
        <v>36791</v>
      </c>
      <c r="B1248" s="4">
        <v>36791</v>
      </c>
      <c r="C1248" s="14">
        <f>VLOOKUP($B1248,data!$A$6:$M$15000,12)</f>
        <v>2994000</v>
      </c>
      <c r="D1248" s="11">
        <f t="shared" si="78"/>
        <v>9</v>
      </c>
      <c r="E1248" s="14">
        <f t="shared" si="79"/>
        <v>3376000</v>
      </c>
      <c r="F1248" s="14">
        <f t="shared" si="80"/>
        <v>3287733.3333333335</v>
      </c>
    </row>
    <row r="1249" spans="1:6">
      <c r="A1249" s="1">
        <v>36792</v>
      </c>
      <c r="B1249" s="4">
        <v>36792</v>
      </c>
      <c r="C1249" s="14">
        <f>VLOOKUP($B1249,data!$A$6:$M$15000,12)</f>
        <v>2714000</v>
      </c>
      <c r="D1249" s="11">
        <f t="shared" si="78"/>
        <v>9</v>
      </c>
      <c r="E1249" s="14">
        <f t="shared" si="79"/>
        <v>3272571.4285714286</v>
      </c>
      <c r="F1249" s="14">
        <f t="shared" si="80"/>
        <v>3250666.6666666665</v>
      </c>
    </row>
    <row r="1250" spans="1:6">
      <c r="A1250" s="1">
        <v>36793</v>
      </c>
      <c r="B1250" s="4">
        <v>36793</v>
      </c>
      <c r="C1250" s="14">
        <f>VLOOKUP($B1250,data!$A$6:$M$15000,12)</f>
        <v>2539000</v>
      </c>
      <c r="D1250" s="11">
        <f t="shared" si="78"/>
        <v>9</v>
      </c>
      <c r="E1250" s="14">
        <f t="shared" si="79"/>
        <v>3160571.4285714286</v>
      </c>
      <c r="F1250" s="14">
        <f t="shared" si="80"/>
        <v>3211800</v>
      </c>
    </row>
    <row r="1251" spans="1:6">
      <c r="A1251" s="1">
        <v>36794</v>
      </c>
      <c r="B1251" s="4">
        <v>36794</v>
      </c>
      <c r="C1251" s="14">
        <f>VLOOKUP($B1251,data!$A$6:$M$15000,12)</f>
        <v>3262000</v>
      </c>
      <c r="D1251" s="11">
        <f t="shared" si="78"/>
        <v>9</v>
      </c>
      <c r="E1251" s="14">
        <f t="shared" si="79"/>
        <v>3099714.2857142859</v>
      </c>
      <c r="F1251" s="14">
        <f t="shared" si="80"/>
        <v>3208866.6666666665</v>
      </c>
    </row>
    <row r="1252" spans="1:6">
      <c r="A1252" s="1">
        <v>36795</v>
      </c>
      <c r="B1252" s="4">
        <v>36795</v>
      </c>
      <c r="C1252" s="14">
        <f>VLOOKUP($B1252,data!$A$6:$M$15000,12)</f>
        <v>3206000</v>
      </c>
      <c r="D1252" s="11">
        <f t="shared" si="78"/>
        <v>9</v>
      </c>
      <c r="E1252" s="14">
        <f t="shared" si="79"/>
        <v>3054571.4285714286</v>
      </c>
      <c r="F1252" s="14">
        <f t="shared" si="80"/>
        <v>3211633.3333333335</v>
      </c>
    </row>
    <row r="1253" spans="1:6">
      <c r="A1253" s="1">
        <v>36796</v>
      </c>
      <c r="B1253" s="4">
        <v>36796</v>
      </c>
      <c r="C1253" s="14">
        <f>VLOOKUP($B1253,data!$A$6:$M$15000,12)</f>
        <v>3284000</v>
      </c>
      <c r="D1253" s="11">
        <f t="shared" si="78"/>
        <v>9</v>
      </c>
      <c r="E1253" s="14">
        <f t="shared" si="79"/>
        <v>3034714.2857142859</v>
      </c>
      <c r="F1253" s="14">
        <f t="shared" si="80"/>
        <v>3200566.6666666665</v>
      </c>
    </row>
    <row r="1254" spans="1:6">
      <c r="A1254" s="1">
        <v>36797</v>
      </c>
      <c r="B1254" s="4">
        <v>36797</v>
      </c>
      <c r="C1254" s="14">
        <f>VLOOKUP($B1254,data!$A$6:$M$15000,12)</f>
        <v>3238000</v>
      </c>
      <c r="D1254" s="11">
        <f t="shared" si="78"/>
        <v>9</v>
      </c>
      <c r="E1254" s="14">
        <f t="shared" si="79"/>
        <v>3033857.1428571427</v>
      </c>
      <c r="F1254" s="14">
        <f t="shared" si="80"/>
        <v>3195466.6666666665</v>
      </c>
    </row>
    <row r="1255" spans="1:6">
      <c r="A1255" s="1">
        <v>36798</v>
      </c>
      <c r="B1255" s="4">
        <v>36798</v>
      </c>
      <c r="C1255" s="14">
        <f>VLOOKUP($B1255,data!$A$6:$M$15000,12)</f>
        <v>3245000</v>
      </c>
      <c r="D1255" s="11">
        <f t="shared" si="78"/>
        <v>9</v>
      </c>
      <c r="E1255" s="14">
        <f t="shared" si="79"/>
        <v>3069714.2857142859</v>
      </c>
      <c r="F1255" s="14">
        <f t="shared" si="80"/>
        <v>3195766.6666666665</v>
      </c>
    </row>
    <row r="1256" spans="1:6">
      <c r="A1256" s="1">
        <v>36799</v>
      </c>
      <c r="B1256" s="4">
        <v>36799</v>
      </c>
      <c r="C1256" s="14">
        <f>VLOOKUP($B1256,data!$A$6:$M$15000,12)</f>
        <v>2966000</v>
      </c>
      <c r="D1256" s="11">
        <f t="shared" si="78"/>
        <v>9</v>
      </c>
      <c r="E1256" s="14">
        <f t="shared" si="79"/>
        <v>3105714.2857142859</v>
      </c>
      <c r="F1256" s="14">
        <f t="shared" si="80"/>
        <v>3191666.6666666665</v>
      </c>
    </row>
    <row r="1257" spans="1:6">
      <c r="A1257" s="1">
        <v>36800</v>
      </c>
      <c r="B1257" s="4">
        <v>36800</v>
      </c>
      <c r="C1257" s="14">
        <f>VLOOKUP($B1257,data!$A$6:$M$15000,12)</f>
        <v>2826000</v>
      </c>
      <c r="D1257" s="11">
        <f t="shared" si="78"/>
        <v>10</v>
      </c>
      <c r="E1257" s="14">
        <f t="shared" si="79"/>
        <v>3146714.2857142859</v>
      </c>
      <c r="F1257" s="14">
        <f t="shared" si="80"/>
        <v>3189500</v>
      </c>
    </row>
    <row r="1258" spans="1:6">
      <c r="A1258" s="1">
        <v>36801</v>
      </c>
      <c r="B1258" s="4">
        <v>36801</v>
      </c>
      <c r="C1258" s="14">
        <f>VLOOKUP($B1258,data!$A$6:$M$15000,12)</f>
        <v>3310000</v>
      </c>
      <c r="D1258" s="11">
        <f t="shared" si="78"/>
        <v>10</v>
      </c>
      <c r="E1258" s="14">
        <f t="shared" si="79"/>
        <v>3153571.4285714286</v>
      </c>
      <c r="F1258" s="14">
        <f t="shared" si="80"/>
        <v>3214866.6666666665</v>
      </c>
    </row>
    <row r="1259" spans="1:6">
      <c r="A1259" s="1">
        <v>36802</v>
      </c>
      <c r="B1259" s="4">
        <v>36802</v>
      </c>
      <c r="C1259" s="14">
        <f>VLOOKUP($B1259,data!$A$6:$M$15000,12)</f>
        <v>3423000</v>
      </c>
      <c r="D1259" s="11">
        <f t="shared" si="78"/>
        <v>10</v>
      </c>
      <c r="E1259" s="14">
        <f t="shared" si="79"/>
        <v>3184571.4285714286</v>
      </c>
      <c r="F1259" s="14">
        <f t="shared" si="80"/>
        <v>3251633.3333333335</v>
      </c>
    </row>
    <row r="1260" spans="1:6">
      <c r="A1260" s="1">
        <v>36803</v>
      </c>
      <c r="B1260" s="4">
        <v>36803</v>
      </c>
      <c r="C1260" s="14">
        <f>VLOOKUP($B1260,data!$A$6:$M$15000,12)</f>
        <v>3344000</v>
      </c>
      <c r="D1260" s="11">
        <f t="shared" si="78"/>
        <v>10</v>
      </c>
      <c r="E1260" s="14">
        <f t="shared" si="79"/>
        <v>3193142.8571428573</v>
      </c>
      <c r="F1260" s="14">
        <f t="shared" si="80"/>
        <v>3277333.3333333335</v>
      </c>
    </row>
    <row r="1261" spans="1:6">
      <c r="A1261" s="1">
        <v>36804</v>
      </c>
      <c r="B1261" s="4">
        <v>36804</v>
      </c>
      <c r="C1261" s="14">
        <f>VLOOKUP($B1261,data!$A$6:$M$15000,12)</f>
        <v>3459000</v>
      </c>
      <c r="D1261" s="11">
        <f t="shared" si="78"/>
        <v>10</v>
      </c>
      <c r="E1261" s="14">
        <f t="shared" si="79"/>
        <v>3224714.2857142859</v>
      </c>
      <c r="F1261" s="14">
        <f t="shared" si="80"/>
        <v>3289966.6666666665</v>
      </c>
    </row>
    <row r="1262" spans="1:6">
      <c r="A1262" s="1">
        <v>36805</v>
      </c>
      <c r="B1262" s="4">
        <v>36805</v>
      </c>
      <c r="C1262" s="14">
        <f>VLOOKUP($B1262,data!$A$6:$M$15000,12)</f>
        <v>3200000</v>
      </c>
      <c r="D1262" s="11">
        <f t="shared" si="78"/>
        <v>10</v>
      </c>
      <c r="E1262" s="14">
        <f t="shared" si="79"/>
        <v>3218285.7142857141</v>
      </c>
      <c r="F1262" s="14">
        <f t="shared" si="80"/>
        <v>3286166.6666666665</v>
      </c>
    </row>
    <row r="1263" spans="1:6">
      <c r="A1263" s="1">
        <v>36806</v>
      </c>
      <c r="B1263" s="4">
        <v>36806</v>
      </c>
      <c r="C1263" s="14">
        <f>VLOOKUP($B1263,data!$A$6:$M$15000,12)</f>
        <v>2873000</v>
      </c>
      <c r="D1263" s="11">
        <f t="shared" si="78"/>
        <v>10</v>
      </c>
      <c r="E1263" s="14">
        <f t="shared" si="79"/>
        <v>3205000</v>
      </c>
      <c r="F1263" s="14">
        <f t="shared" si="80"/>
        <v>3268266.6666666665</v>
      </c>
    </row>
    <row r="1264" spans="1:6">
      <c r="A1264" s="1">
        <v>36807</v>
      </c>
      <c r="B1264" s="4">
        <v>36807</v>
      </c>
      <c r="C1264" s="14">
        <f>VLOOKUP($B1264,data!$A$6:$M$15000,12)</f>
        <v>2927000</v>
      </c>
      <c r="D1264" s="11">
        <f t="shared" si="78"/>
        <v>10</v>
      </c>
      <c r="E1264" s="14">
        <f t="shared" si="79"/>
        <v>3219428.5714285714</v>
      </c>
      <c r="F1264" s="14">
        <f t="shared" si="80"/>
        <v>3254400</v>
      </c>
    </row>
    <row r="1265" spans="1:6">
      <c r="A1265" s="1">
        <v>36808</v>
      </c>
      <c r="B1265" s="4">
        <v>36808</v>
      </c>
      <c r="C1265" s="14">
        <f>VLOOKUP($B1265,data!$A$6:$M$15000,12)</f>
        <v>3258000</v>
      </c>
      <c r="D1265" s="11">
        <f t="shared" si="78"/>
        <v>10</v>
      </c>
      <c r="E1265" s="14">
        <f t="shared" si="79"/>
        <v>3212000</v>
      </c>
      <c r="F1265" s="14">
        <f t="shared" si="80"/>
        <v>3263366.6666666665</v>
      </c>
    </row>
    <row r="1266" spans="1:6">
      <c r="A1266" s="1">
        <v>36809</v>
      </c>
      <c r="B1266" s="4">
        <v>36809</v>
      </c>
      <c r="C1266" s="14">
        <f>VLOOKUP($B1266,data!$A$6:$M$15000,12)</f>
        <v>3307000</v>
      </c>
      <c r="D1266" s="11">
        <f t="shared" si="78"/>
        <v>10</v>
      </c>
      <c r="E1266" s="14">
        <f t="shared" si="79"/>
        <v>3195428.5714285714</v>
      </c>
      <c r="F1266" s="14">
        <f t="shared" si="80"/>
        <v>3279533.3333333335</v>
      </c>
    </row>
    <row r="1267" spans="1:6">
      <c r="A1267" s="1">
        <v>36810</v>
      </c>
      <c r="B1267" s="4">
        <v>36810</v>
      </c>
      <c r="C1267" s="14">
        <f>VLOOKUP($B1267,data!$A$6:$M$15000,12)</f>
        <v>3350000</v>
      </c>
      <c r="D1267" s="11">
        <f t="shared" si="78"/>
        <v>10</v>
      </c>
      <c r="E1267" s="14">
        <f t="shared" si="79"/>
        <v>3196285.7142857141</v>
      </c>
      <c r="F1267" s="14">
        <f t="shared" si="80"/>
        <v>3276433.3333333335</v>
      </c>
    </row>
    <row r="1268" spans="1:6">
      <c r="A1268" s="1">
        <v>36811</v>
      </c>
      <c r="B1268" s="4">
        <v>36811</v>
      </c>
      <c r="C1268" s="14">
        <f>VLOOKUP($B1268,data!$A$6:$M$15000,12)</f>
        <v>3262000</v>
      </c>
      <c r="D1268" s="11">
        <f t="shared" si="78"/>
        <v>10</v>
      </c>
      <c r="E1268" s="14">
        <f t="shared" si="79"/>
        <v>3168142.8571428573</v>
      </c>
      <c r="F1268" s="14">
        <f t="shared" si="80"/>
        <v>3265300</v>
      </c>
    </row>
    <row r="1269" spans="1:6">
      <c r="A1269" s="1">
        <v>36812</v>
      </c>
      <c r="B1269" s="4">
        <v>36812</v>
      </c>
      <c r="C1269" s="14">
        <f>VLOOKUP($B1269,data!$A$6:$M$15000,12)</f>
        <v>3197000</v>
      </c>
      <c r="D1269" s="11">
        <f t="shared" si="78"/>
        <v>10</v>
      </c>
      <c r="E1269" s="14">
        <f t="shared" si="79"/>
        <v>3167714.2857142859</v>
      </c>
      <c r="F1269" s="14">
        <f t="shared" si="80"/>
        <v>3243633.3333333335</v>
      </c>
    </row>
    <row r="1270" spans="1:6">
      <c r="A1270" s="1">
        <v>36813</v>
      </c>
      <c r="B1270" s="4">
        <v>36813</v>
      </c>
      <c r="C1270" s="14">
        <f>VLOOKUP($B1270,data!$A$6:$M$15000,12)</f>
        <v>2814000</v>
      </c>
      <c r="D1270" s="11">
        <f t="shared" si="78"/>
        <v>10</v>
      </c>
      <c r="E1270" s="14">
        <f t="shared" si="79"/>
        <v>3159285.7142857141</v>
      </c>
      <c r="F1270" s="14">
        <f t="shared" si="80"/>
        <v>3210000</v>
      </c>
    </row>
    <row r="1271" spans="1:6">
      <c r="A1271" s="1">
        <v>36814</v>
      </c>
      <c r="B1271" s="4">
        <v>36814</v>
      </c>
      <c r="C1271" s="14">
        <f>VLOOKUP($B1271,data!$A$6:$M$15000,12)</f>
        <v>2737000</v>
      </c>
      <c r="D1271" s="11">
        <f t="shared" si="78"/>
        <v>10</v>
      </c>
      <c r="E1271" s="14">
        <f t="shared" si="79"/>
        <v>3132142.8571428573</v>
      </c>
      <c r="F1271" s="14">
        <f t="shared" si="80"/>
        <v>3179100</v>
      </c>
    </row>
    <row r="1272" spans="1:6">
      <c r="A1272" s="1">
        <v>36815</v>
      </c>
      <c r="B1272" s="4">
        <v>36815</v>
      </c>
      <c r="C1272" s="14">
        <f>VLOOKUP($B1272,data!$A$6:$M$15000,12)</f>
        <v>3163000</v>
      </c>
      <c r="D1272" s="11">
        <f t="shared" si="78"/>
        <v>10</v>
      </c>
      <c r="E1272" s="14">
        <f t="shared" si="79"/>
        <v>3118571.4285714286</v>
      </c>
      <c r="F1272" s="14">
        <f t="shared" si="80"/>
        <v>3169933.3333333335</v>
      </c>
    </row>
    <row r="1273" spans="1:6">
      <c r="A1273" s="1">
        <v>36816</v>
      </c>
      <c r="B1273" s="4">
        <v>36816</v>
      </c>
      <c r="C1273" s="14">
        <f>VLOOKUP($B1273,data!$A$6:$M$15000,12)</f>
        <v>3182000</v>
      </c>
      <c r="D1273" s="11">
        <f t="shared" si="78"/>
        <v>10</v>
      </c>
      <c r="E1273" s="14">
        <f t="shared" si="79"/>
        <v>3100714.2857142859</v>
      </c>
      <c r="F1273" s="14">
        <f t="shared" si="80"/>
        <v>3165233.3333333335</v>
      </c>
    </row>
    <row r="1274" spans="1:6">
      <c r="A1274" s="1">
        <v>36817</v>
      </c>
      <c r="B1274" s="4">
        <v>36817</v>
      </c>
      <c r="C1274" s="14">
        <f>VLOOKUP($B1274,data!$A$6:$M$15000,12)</f>
        <v>3190000</v>
      </c>
      <c r="D1274" s="11">
        <f t="shared" si="78"/>
        <v>10</v>
      </c>
      <c r="E1274" s="14">
        <f t="shared" si="79"/>
        <v>3077857.1428571427</v>
      </c>
      <c r="F1274" s="14">
        <f t="shared" si="80"/>
        <v>3148633.3333333335</v>
      </c>
    </row>
    <row r="1275" spans="1:6">
      <c r="A1275" s="1">
        <v>36818</v>
      </c>
      <c r="B1275" s="4">
        <v>36818</v>
      </c>
      <c r="C1275" s="14">
        <f>VLOOKUP($B1275,data!$A$6:$M$15000,12)</f>
        <v>3226000</v>
      </c>
      <c r="D1275" s="11">
        <f t="shared" si="78"/>
        <v>10</v>
      </c>
      <c r="E1275" s="14">
        <f t="shared" si="79"/>
        <v>3072714.2857142859</v>
      </c>
      <c r="F1275" s="14">
        <f t="shared" si="80"/>
        <v>3138766.6666666665</v>
      </c>
    </row>
    <row r="1276" spans="1:6">
      <c r="A1276" s="1">
        <v>36819</v>
      </c>
      <c r="B1276" s="4">
        <v>36819</v>
      </c>
      <c r="C1276" s="14">
        <f>VLOOKUP($B1276,data!$A$6:$M$15000,12)</f>
        <v>3053000</v>
      </c>
      <c r="D1276" s="11">
        <f t="shared" si="78"/>
        <v>10</v>
      </c>
      <c r="E1276" s="14">
        <f t="shared" si="79"/>
        <v>3052142.8571428573</v>
      </c>
      <c r="F1276" s="14">
        <f t="shared" si="80"/>
        <v>3126433.3333333335</v>
      </c>
    </row>
    <row r="1277" spans="1:6">
      <c r="A1277" s="1">
        <v>36820</v>
      </c>
      <c r="B1277" s="4">
        <v>36820</v>
      </c>
      <c r="C1277" s="14">
        <f>VLOOKUP($B1277,data!$A$6:$M$15000,12)</f>
        <v>2750000</v>
      </c>
      <c r="D1277" s="11">
        <f t="shared" si="78"/>
        <v>10</v>
      </c>
      <c r="E1277" s="14">
        <f t="shared" si="79"/>
        <v>3043000</v>
      </c>
      <c r="F1277" s="14">
        <f t="shared" si="80"/>
        <v>3109966.6666666665</v>
      </c>
    </row>
    <row r="1278" spans="1:6">
      <c r="A1278" s="1">
        <v>36821</v>
      </c>
      <c r="B1278" s="4">
        <v>36821</v>
      </c>
      <c r="C1278" s="14">
        <f>VLOOKUP($B1278,data!$A$6:$M$15000,12)</f>
        <v>2707000</v>
      </c>
      <c r="D1278" s="11">
        <f t="shared" si="78"/>
        <v>10</v>
      </c>
      <c r="E1278" s="14">
        <f t="shared" si="79"/>
        <v>3038714.2857142859</v>
      </c>
      <c r="F1278" s="14">
        <f t="shared" si="80"/>
        <v>3100400</v>
      </c>
    </row>
    <row r="1279" spans="1:6">
      <c r="A1279" s="1">
        <v>36822</v>
      </c>
      <c r="B1279" s="4">
        <v>36822</v>
      </c>
      <c r="C1279" s="14">
        <f>VLOOKUP($B1279,data!$A$6:$M$15000,12)</f>
        <v>2960000</v>
      </c>
      <c r="D1279" s="11">
        <f t="shared" si="78"/>
        <v>10</v>
      </c>
      <c r="E1279" s="14">
        <f t="shared" si="79"/>
        <v>3009714.2857142859</v>
      </c>
      <c r="F1279" s="14">
        <f t="shared" si="80"/>
        <v>3108600</v>
      </c>
    </row>
    <row r="1280" spans="1:6">
      <c r="A1280" s="1">
        <v>36823</v>
      </c>
      <c r="B1280" s="4">
        <v>36823</v>
      </c>
      <c r="C1280" s="14">
        <f>VLOOKUP($B1280,data!$A$6:$M$15000,12)</f>
        <v>3048000</v>
      </c>
      <c r="D1280" s="11">
        <f t="shared" si="78"/>
        <v>10</v>
      </c>
      <c r="E1280" s="14">
        <f t="shared" si="79"/>
        <v>2990571.4285714286</v>
      </c>
      <c r="F1280" s="14">
        <f t="shared" si="80"/>
        <v>3125566.6666666665</v>
      </c>
    </row>
    <row r="1281" spans="1:6">
      <c r="A1281" s="1">
        <v>36824</v>
      </c>
      <c r="B1281" s="4">
        <v>36824</v>
      </c>
      <c r="C1281" s="14">
        <f>VLOOKUP($B1281,data!$A$6:$M$15000,12)</f>
        <v>3014000</v>
      </c>
      <c r="D1281" s="11">
        <f t="shared" si="78"/>
        <v>10</v>
      </c>
      <c r="E1281" s="14">
        <f t="shared" si="79"/>
        <v>2965428.5714285714</v>
      </c>
      <c r="F1281" s="14">
        <f t="shared" si="80"/>
        <v>3117300</v>
      </c>
    </row>
    <row r="1282" spans="1:6">
      <c r="A1282" s="1">
        <v>36825</v>
      </c>
      <c r="B1282" s="4">
        <v>36825</v>
      </c>
      <c r="C1282" s="14">
        <f>VLOOKUP($B1282,data!$A$6:$M$15000,12)</f>
        <v>3134000</v>
      </c>
      <c r="D1282" s="11">
        <f t="shared" si="78"/>
        <v>10</v>
      </c>
      <c r="E1282" s="14">
        <f t="shared" si="79"/>
        <v>2952285.7142857141</v>
      </c>
      <c r="F1282" s="14">
        <f t="shared" si="80"/>
        <v>3114900</v>
      </c>
    </row>
    <row r="1283" spans="1:6">
      <c r="A1283" s="1">
        <v>36826</v>
      </c>
      <c r="B1283" s="4">
        <v>36826</v>
      </c>
      <c r="C1283" s="14">
        <f>VLOOKUP($B1283,data!$A$6:$M$15000,12)</f>
        <v>3053000</v>
      </c>
      <c r="D1283" s="11">
        <f t="shared" si="78"/>
        <v>10</v>
      </c>
      <c r="E1283" s="14">
        <f t="shared" si="79"/>
        <v>2952285.7142857141</v>
      </c>
      <c r="F1283" s="14">
        <f t="shared" si="80"/>
        <v>3107200</v>
      </c>
    </row>
    <row r="1284" spans="1:6">
      <c r="A1284" s="1">
        <v>36827</v>
      </c>
      <c r="B1284" s="4">
        <v>36827</v>
      </c>
      <c r="C1284" s="14">
        <f>VLOOKUP($B1284,data!$A$6:$M$15000,12)</f>
        <v>2830000</v>
      </c>
      <c r="D1284" s="11">
        <f t="shared" si="78"/>
        <v>10</v>
      </c>
      <c r="E1284" s="14">
        <f t="shared" si="79"/>
        <v>2963714.2857142859</v>
      </c>
      <c r="F1284" s="14">
        <f t="shared" si="80"/>
        <v>3093600</v>
      </c>
    </row>
    <row r="1285" spans="1:6">
      <c r="A1285" s="1">
        <v>36828</v>
      </c>
      <c r="B1285" s="4">
        <v>36828</v>
      </c>
      <c r="C1285" s="14">
        <f>VLOOKUP($B1285,data!$A$6:$M$15000,12)</f>
        <v>2887000</v>
      </c>
      <c r="D1285" s="11">
        <f t="shared" si="78"/>
        <v>10</v>
      </c>
      <c r="E1285" s="14">
        <f t="shared" si="79"/>
        <v>2989428.5714285714</v>
      </c>
      <c r="F1285" s="14">
        <f t="shared" si="80"/>
        <v>3081666.6666666665</v>
      </c>
    </row>
    <row r="1286" spans="1:6">
      <c r="A1286" s="1">
        <v>36829</v>
      </c>
      <c r="B1286" s="4">
        <v>36829</v>
      </c>
      <c r="C1286" s="14">
        <f>VLOOKUP($B1286,data!$A$6:$M$15000,12)</f>
        <v>3322000</v>
      </c>
      <c r="D1286" s="11">
        <f t="shared" si="78"/>
        <v>10</v>
      </c>
      <c r="E1286" s="14">
        <f t="shared" si="79"/>
        <v>3041142.8571428573</v>
      </c>
      <c r="F1286" s="14">
        <f t="shared" si="80"/>
        <v>3093533.3333333335</v>
      </c>
    </row>
    <row r="1287" spans="1:6">
      <c r="A1287" s="1">
        <v>36830</v>
      </c>
      <c r="B1287" s="4">
        <v>36830</v>
      </c>
      <c r="C1287" s="14">
        <f>VLOOKUP($B1287,data!$A$6:$M$15000,12)</f>
        <v>3443000</v>
      </c>
      <c r="D1287" s="11">
        <f t="shared" si="78"/>
        <v>10</v>
      </c>
      <c r="E1287" s="14">
        <f t="shared" si="79"/>
        <v>3097571.4285714286</v>
      </c>
      <c r="F1287" s="14">
        <f t="shared" si="80"/>
        <v>3114100</v>
      </c>
    </row>
    <row r="1288" spans="1:6">
      <c r="A1288" s="1">
        <v>36831</v>
      </c>
      <c r="B1288" s="4">
        <v>36831</v>
      </c>
      <c r="C1288" s="14">
        <f>VLOOKUP($B1288,data!$A$6:$M$15000,12)</f>
        <v>3388000</v>
      </c>
      <c r="D1288" s="11">
        <f t="shared" si="78"/>
        <v>11</v>
      </c>
      <c r="E1288" s="14">
        <f t="shared" si="79"/>
        <v>3151000</v>
      </c>
      <c r="F1288" s="14">
        <f t="shared" si="80"/>
        <v>3116700</v>
      </c>
    </row>
    <row r="1289" spans="1:6">
      <c r="A1289" s="1">
        <v>36832</v>
      </c>
      <c r="B1289" s="4">
        <v>36832</v>
      </c>
      <c r="C1289" s="14">
        <f>VLOOKUP($B1289,data!$A$6:$M$15000,12)</f>
        <v>3291000</v>
      </c>
      <c r="D1289" s="11">
        <f t="shared" ref="D1289:D1348" si="81">IF(B1289&lt;&gt;"",MONTH(B1289),0)</f>
        <v>11</v>
      </c>
      <c r="E1289" s="14">
        <f t="shared" si="79"/>
        <v>3173428.5714285714</v>
      </c>
      <c r="F1289" s="14">
        <f t="shared" si="80"/>
        <v>3112300</v>
      </c>
    </row>
    <row r="1290" spans="1:6">
      <c r="A1290" s="1">
        <v>36833</v>
      </c>
      <c r="B1290" s="4">
        <v>36833</v>
      </c>
      <c r="C1290" s="14">
        <f>VLOOKUP($B1290,data!$A$6:$M$15000,12)</f>
        <v>3056000</v>
      </c>
      <c r="D1290" s="11">
        <f t="shared" si="81"/>
        <v>11</v>
      </c>
      <c r="E1290" s="14">
        <f t="shared" si="79"/>
        <v>3173857.1428571427</v>
      </c>
      <c r="F1290" s="14">
        <f t="shared" si="80"/>
        <v>3102700</v>
      </c>
    </row>
    <row r="1291" spans="1:6">
      <c r="A1291" s="1">
        <v>36834</v>
      </c>
      <c r="B1291" s="4">
        <v>36834</v>
      </c>
      <c r="C1291" s="14">
        <f>VLOOKUP($B1291,data!$A$6:$M$15000,12)</f>
        <v>2849000</v>
      </c>
      <c r="D1291" s="11">
        <f t="shared" si="81"/>
        <v>11</v>
      </c>
      <c r="E1291" s="14">
        <f t="shared" si="79"/>
        <v>3176571.4285714286</v>
      </c>
      <c r="F1291" s="14">
        <f t="shared" si="80"/>
        <v>3082366.6666666665</v>
      </c>
    </row>
    <row r="1292" spans="1:6">
      <c r="A1292" s="1">
        <v>36835</v>
      </c>
      <c r="B1292" s="4">
        <v>36835</v>
      </c>
      <c r="C1292" s="14">
        <f>VLOOKUP($B1292,data!$A$6:$M$15000,12)</f>
        <v>2974000</v>
      </c>
      <c r="D1292" s="11">
        <f t="shared" si="81"/>
        <v>11</v>
      </c>
      <c r="E1292" s="14">
        <f t="shared" si="79"/>
        <v>3189000</v>
      </c>
      <c r="F1292" s="14">
        <f t="shared" si="80"/>
        <v>3074833.3333333335</v>
      </c>
    </row>
    <row r="1293" spans="1:6">
      <c r="A1293" s="1">
        <v>36836</v>
      </c>
      <c r="B1293" s="4">
        <v>36836</v>
      </c>
      <c r="C1293" s="14">
        <f>VLOOKUP($B1293,data!$A$6:$M$15000,12)</f>
        <v>3453000</v>
      </c>
      <c r="D1293" s="11">
        <f t="shared" si="81"/>
        <v>11</v>
      </c>
      <c r="E1293" s="14">
        <f t="shared" si="79"/>
        <v>3207714.2857142859</v>
      </c>
      <c r="F1293" s="14">
        <f t="shared" si="80"/>
        <v>3094166.6666666665</v>
      </c>
    </row>
    <row r="1294" spans="1:6">
      <c r="A1294" s="1">
        <v>36837</v>
      </c>
      <c r="B1294" s="4">
        <v>36837</v>
      </c>
      <c r="C1294" s="14">
        <f>VLOOKUP($B1294,data!$A$6:$M$15000,12)</f>
        <v>3637000</v>
      </c>
      <c r="D1294" s="11">
        <f t="shared" si="81"/>
        <v>11</v>
      </c>
      <c r="E1294" s="14">
        <f t="shared" si="79"/>
        <v>3235428.5714285714</v>
      </c>
      <c r="F1294" s="14">
        <f t="shared" si="80"/>
        <v>3117833.3333333335</v>
      </c>
    </row>
    <row r="1295" spans="1:6">
      <c r="A1295" s="1">
        <v>36838</v>
      </c>
      <c r="B1295" s="4">
        <v>36838</v>
      </c>
      <c r="C1295" s="14">
        <f>VLOOKUP($B1295,data!$A$6:$M$15000,12)</f>
        <v>3609000</v>
      </c>
      <c r="D1295" s="11">
        <f t="shared" si="81"/>
        <v>11</v>
      </c>
      <c r="E1295" s="14">
        <f t="shared" si="79"/>
        <v>3267000</v>
      </c>
      <c r="F1295" s="14">
        <f t="shared" si="80"/>
        <v>3129533.3333333335</v>
      </c>
    </row>
    <row r="1296" spans="1:6">
      <c r="A1296" s="1">
        <v>36839</v>
      </c>
      <c r="B1296" s="4">
        <v>36839</v>
      </c>
      <c r="C1296" s="14">
        <f>VLOOKUP($B1296,data!$A$6:$M$15000,12)</f>
        <v>3738000</v>
      </c>
      <c r="D1296" s="11">
        <f t="shared" si="81"/>
        <v>11</v>
      </c>
      <c r="E1296" s="14">
        <f t="shared" si="79"/>
        <v>3330857.1428571427</v>
      </c>
      <c r="F1296" s="14">
        <f t="shared" si="80"/>
        <v>3143900</v>
      </c>
    </row>
    <row r="1297" spans="1:6">
      <c r="A1297" s="1">
        <v>36840</v>
      </c>
      <c r="B1297" s="4">
        <v>36840</v>
      </c>
      <c r="C1297" s="14">
        <f>VLOOKUP($B1297,data!$A$6:$M$15000,12)</f>
        <v>3889000</v>
      </c>
      <c r="D1297" s="11">
        <f t="shared" si="81"/>
        <v>11</v>
      </c>
      <c r="E1297" s="14">
        <f t="shared" si="79"/>
        <v>3449857.1428571427</v>
      </c>
      <c r="F1297" s="14">
        <f t="shared" si="80"/>
        <v>3161866.6666666665</v>
      </c>
    </row>
    <row r="1298" spans="1:6">
      <c r="A1298" s="1">
        <v>36841</v>
      </c>
      <c r="B1298" s="4">
        <v>36841</v>
      </c>
      <c r="C1298" s="14">
        <f>VLOOKUP($B1298,data!$A$6:$M$15000,12)</f>
        <v>3783000</v>
      </c>
      <c r="D1298" s="11">
        <f t="shared" si="81"/>
        <v>11</v>
      </c>
      <c r="E1298" s="14">
        <f t="shared" si="79"/>
        <v>3583285.7142857141</v>
      </c>
      <c r="F1298" s="14">
        <f t="shared" si="80"/>
        <v>3179233.3333333335</v>
      </c>
    </row>
    <row r="1299" spans="1:6">
      <c r="A1299" s="1">
        <v>36842</v>
      </c>
      <c r="B1299" s="4">
        <v>36842</v>
      </c>
      <c r="C1299" s="14">
        <f>VLOOKUP($B1299,data!$A$6:$M$15000,12)</f>
        <v>3874000</v>
      </c>
      <c r="D1299" s="11">
        <f t="shared" si="81"/>
        <v>11</v>
      </c>
      <c r="E1299" s="14">
        <f t="shared" si="79"/>
        <v>3711857.1428571427</v>
      </c>
      <c r="F1299" s="14">
        <f t="shared" si="80"/>
        <v>3201800</v>
      </c>
    </row>
    <row r="1300" spans="1:6">
      <c r="A1300" s="1">
        <v>36843</v>
      </c>
      <c r="B1300" s="4">
        <v>36843</v>
      </c>
      <c r="C1300" s="14">
        <f>VLOOKUP($B1300,data!$A$6:$M$15000,12)</f>
        <v>4390000</v>
      </c>
      <c r="D1300" s="11">
        <f t="shared" si="81"/>
        <v>11</v>
      </c>
      <c r="E1300" s="14">
        <f t="shared" si="79"/>
        <v>3845714.2857142859</v>
      </c>
      <c r="F1300" s="14">
        <f t="shared" si="80"/>
        <v>3254333.3333333335</v>
      </c>
    </row>
    <row r="1301" spans="1:6">
      <c r="A1301" s="1">
        <v>36844</v>
      </c>
      <c r="B1301" s="4">
        <v>36844</v>
      </c>
      <c r="C1301" s="14">
        <f>VLOOKUP($B1301,data!$A$6:$M$15000,12)</f>
        <v>4527000</v>
      </c>
      <c r="D1301" s="11">
        <f t="shared" si="81"/>
        <v>11</v>
      </c>
      <c r="E1301" s="14">
        <f t="shared" si="79"/>
        <v>3972857.1428571427</v>
      </c>
      <c r="F1301" s="14">
        <f t="shared" si="80"/>
        <v>3314000</v>
      </c>
    </row>
    <row r="1302" spans="1:6">
      <c r="A1302" s="1">
        <v>36845</v>
      </c>
      <c r="B1302" s="4">
        <v>36845</v>
      </c>
      <c r="C1302" s="14">
        <f>VLOOKUP($B1302,data!$A$6:$M$15000,12)</f>
        <v>4552000</v>
      </c>
      <c r="D1302" s="11">
        <f t="shared" si="81"/>
        <v>11</v>
      </c>
      <c r="E1302" s="14">
        <f t="shared" ref="E1302:E1348" si="82">AVERAGE(C1296:C1302)</f>
        <v>4107571.4285714286</v>
      </c>
      <c r="F1302" s="14">
        <f t="shared" ref="F1302:F1348" si="83">AVERAGE(C1273:C1302)</f>
        <v>3360300</v>
      </c>
    </row>
    <row r="1303" spans="1:6">
      <c r="A1303" s="1">
        <v>36846</v>
      </c>
      <c r="B1303" s="4">
        <v>36846</v>
      </c>
      <c r="C1303" s="14">
        <f>VLOOKUP($B1303,data!$A$6:$M$15000,12)</f>
        <v>4250000</v>
      </c>
      <c r="D1303" s="11">
        <f t="shared" si="81"/>
        <v>11</v>
      </c>
      <c r="E1303" s="14">
        <f t="shared" si="82"/>
        <v>4180714.2857142859</v>
      </c>
      <c r="F1303" s="14">
        <f t="shared" si="83"/>
        <v>3395900</v>
      </c>
    </row>
    <row r="1304" spans="1:6">
      <c r="A1304" s="1">
        <v>36847</v>
      </c>
      <c r="B1304" s="4">
        <v>36847</v>
      </c>
      <c r="C1304" s="14">
        <f>VLOOKUP($B1304,data!$A$6:$M$15000,12)</f>
        <v>3845000</v>
      </c>
      <c r="D1304" s="11">
        <f t="shared" si="81"/>
        <v>11</v>
      </c>
      <c r="E1304" s="14">
        <f t="shared" si="82"/>
        <v>4174428.5714285714</v>
      </c>
      <c r="F1304" s="14">
        <f t="shared" si="83"/>
        <v>3417733.3333333335</v>
      </c>
    </row>
    <row r="1305" spans="1:6">
      <c r="A1305" s="1">
        <v>36848</v>
      </c>
      <c r="B1305" s="4">
        <v>36848</v>
      </c>
      <c r="C1305" s="14">
        <f>VLOOKUP($B1305,data!$A$6:$M$15000,12)</f>
        <v>3870000</v>
      </c>
      <c r="D1305" s="11">
        <f t="shared" si="81"/>
        <v>11</v>
      </c>
      <c r="E1305" s="14">
        <f t="shared" si="82"/>
        <v>4186857.1428571427</v>
      </c>
      <c r="F1305" s="14">
        <f t="shared" si="83"/>
        <v>3439200</v>
      </c>
    </row>
    <row r="1306" spans="1:6">
      <c r="A1306" s="1">
        <v>36849</v>
      </c>
      <c r="B1306" s="4">
        <v>36849</v>
      </c>
      <c r="C1306" s="14">
        <f>VLOOKUP($B1306,data!$A$6:$M$15000,12)</f>
        <v>3458000</v>
      </c>
      <c r="D1306" s="11">
        <f t="shared" si="81"/>
        <v>11</v>
      </c>
      <c r="E1306" s="14">
        <f t="shared" si="82"/>
        <v>4127428.5714285714</v>
      </c>
      <c r="F1306" s="14">
        <f t="shared" si="83"/>
        <v>3452700</v>
      </c>
    </row>
    <row r="1307" spans="1:6">
      <c r="A1307" s="1">
        <v>36850</v>
      </c>
      <c r="B1307" s="4">
        <v>36850</v>
      </c>
      <c r="C1307" s="14">
        <f>VLOOKUP($B1307,data!$A$6:$M$15000,12)</f>
        <v>3595000</v>
      </c>
      <c r="D1307" s="11">
        <f t="shared" si="81"/>
        <v>11</v>
      </c>
      <c r="E1307" s="14">
        <f t="shared" si="82"/>
        <v>4013857.1428571427</v>
      </c>
      <c r="F1307" s="14">
        <f t="shared" si="83"/>
        <v>3480866.6666666665</v>
      </c>
    </row>
    <row r="1308" spans="1:6">
      <c r="A1308" s="1">
        <v>36851</v>
      </c>
      <c r="B1308" s="4">
        <v>36851</v>
      </c>
      <c r="C1308" s="14">
        <f>VLOOKUP($B1308,data!$A$6:$M$15000,12)</f>
        <v>3404000</v>
      </c>
      <c r="D1308" s="11">
        <f t="shared" si="81"/>
        <v>11</v>
      </c>
      <c r="E1308" s="14">
        <f t="shared" si="82"/>
        <v>3853428.5714285714</v>
      </c>
      <c r="F1308" s="14">
        <f t="shared" si="83"/>
        <v>3504100</v>
      </c>
    </row>
    <row r="1309" spans="1:6">
      <c r="A1309" s="1">
        <v>36852</v>
      </c>
      <c r="B1309" s="4">
        <v>36852</v>
      </c>
      <c r="C1309" s="14">
        <f>VLOOKUP($B1309,data!$A$6:$M$15000,12)</f>
        <v>3340000</v>
      </c>
      <c r="D1309" s="11">
        <f t="shared" si="81"/>
        <v>11</v>
      </c>
      <c r="E1309" s="14">
        <f t="shared" si="82"/>
        <v>3680285.7142857141</v>
      </c>
      <c r="F1309" s="14">
        <f t="shared" si="83"/>
        <v>3516766.6666666665</v>
      </c>
    </row>
    <row r="1310" spans="1:6">
      <c r="A1310" s="1">
        <v>36853</v>
      </c>
      <c r="B1310" s="4">
        <v>36853</v>
      </c>
      <c r="C1310" s="14">
        <f>VLOOKUP($B1310,data!$A$6:$M$15000,12)</f>
        <v>2811000</v>
      </c>
      <c r="D1310" s="11">
        <f t="shared" si="81"/>
        <v>11</v>
      </c>
      <c r="E1310" s="14">
        <f t="shared" si="82"/>
        <v>3474714.2857142859</v>
      </c>
      <c r="F1310" s="14">
        <f t="shared" si="83"/>
        <v>3508866.6666666665</v>
      </c>
    </row>
    <row r="1311" spans="1:6">
      <c r="A1311" s="1">
        <v>36854</v>
      </c>
      <c r="B1311" s="4">
        <v>36854</v>
      </c>
      <c r="C1311" s="14">
        <f>VLOOKUP($B1311,data!$A$6:$M$15000,12)</f>
        <v>2867000</v>
      </c>
      <c r="D1311" s="11">
        <f t="shared" si="81"/>
        <v>11</v>
      </c>
      <c r="E1311" s="14">
        <f t="shared" si="82"/>
        <v>3335000</v>
      </c>
      <c r="F1311" s="14">
        <f t="shared" si="83"/>
        <v>3503966.6666666665</v>
      </c>
    </row>
    <row r="1312" spans="1:6">
      <c r="A1312" s="1">
        <v>36855</v>
      </c>
      <c r="B1312" s="4">
        <v>36855</v>
      </c>
      <c r="C1312" s="14">
        <f>VLOOKUP($B1312,data!$A$6:$M$15000,12)</f>
        <v>2671000</v>
      </c>
      <c r="D1312" s="11">
        <f t="shared" si="81"/>
        <v>11</v>
      </c>
      <c r="E1312" s="14">
        <f t="shared" si="82"/>
        <v>3163714.2857142859</v>
      </c>
      <c r="F1312" s="14">
        <f t="shared" si="83"/>
        <v>3488533.3333333335</v>
      </c>
    </row>
    <row r="1313" spans="1:6">
      <c r="A1313" s="1">
        <v>36856</v>
      </c>
      <c r="B1313" s="4">
        <v>36856</v>
      </c>
      <c r="C1313" s="14">
        <f>VLOOKUP($B1313,data!$A$6:$M$15000,12)</f>
        <v>2773000</v>
      </c>
      <c r="D1313" s="11">
        <f t="shared" si="81"/>
        <v>11</v>
      </c>
      <c r="E1313" s="14">
        <f t="shared" si="82"/>
        <v>3065857.1428571427</v>
      </c>
      <c r="F1313" s="14">
        <f t="shared" si="83"/>
        <v>3479200</v>
      </c>
    </row>
    <row r="1314" spans="1:6">
      <c r="A1314" s="1">
        <v>36857</v>
      </c>
      <c r="B1314" s="4">
        <v>36857</v>
      </c>
      <c r="C1314" s="14">
        <f>VLOOKUP($B1314,data!$A$6:$M$15000,12)</f>
        <v>3378000</v>
      </c>
      <c r="D1314" s="11">
        <f t="shared" si="81"/>
        <v>11</v>
      </c>
      <c r="E1314" s="14">
        <f t="shared" si="82"/>
        <v>3034857.1428571427</v>
      </c>
      <c r="F1314" s="14">
        <f t="shared" si="83"/>
        <v>3497466.6666666665</v>
      </c>
    </row>
    <row r="1315" spans="1:6">
      <c r="A1315" s="1">
        <v>36858</v>
      </c>
      <c r="B1315" s="4">
        <v>36858</v>
      </c>
      <c r="C1315" s="14">
        <f>VLOOKUP($B1315,data!$A$6:$M$15000,12)</f>
        <v>3179000</v>
      </c>
      <c r="D1315" s="11">
        <f t="shared" si="81"/>
        <v>11</v>
      </c>
      <c r="E1315" s="14">
        <f t="shared" si="82"/>
        <v>3002714.2857142859</v>
      </c>
      <c r="F1315" s="14">
        <f t="shared" si="83"/>
        <v>3507200</v>
      </c>
    </row>
    <row r="1316" spans="1:6">
      <c r="A1316" s="1">
        <v>36859</v>
      </c>
      <c r="B1316" s="4">
        <v>36859</v>
      </c>
      <c r="C1316" s="14">
        <f>VLOOKUP($B1316,data!$A$6:$M$15000,12)</f>
        <v>3358000</v>
      </c>
      <c r="D1316" s="11">
        <f t="shared" si="81"/>
        <v>11</v>
      </c>
      <c r="E1316" s="14">
        <f t="shared" si="82"/>
        <v>3005285.7142857141</v>
      </c>
      <c r="F1316" s="14">
        <f t="shared" si="83"/>
        <v>3508400</v>
      </c>
    </row>
    <row r="1317" spans="1:6">
      <c r="A1317" s="1">
        <v>36860</v>
      </c>
      <c r="B1317" s="4">
        <v>36860</v>
      </c>
      <c r="C1317" s="14">
        <f>VLOOKUP($B1317,data!$A$6:$M$15000,12)</f>
        <v>3461000</v>
      </c>
      <c r="D1317" s="11">
        <f t="shared" si="81"/>
        <v>11</v>
      </c>
      <c r="E1317" s="14">
        <f t="shared" si="82"/>
        <v>3098142.8571428573</v>
      </c>
      <c r="F1317" s="14">
        <f t="shared" si="83"/>
        <v>3509000</v>
      </c>
    </row>
    <row r="1318" spans="1:6">
      <c r="A1318" s="1">
        <v>36861</v>
      </c>
      <c r="B1318" s="4">
        <v>36861</v>
      </c>
      <c r="C1318" s="14">
        <f>VLOOKUP($B1318,data!$A$6:$M$15000,12)</f>
        <v>3389000</v>
      </c>
      <c r="D1318" s="11">
        <f t="shared" si="81"/>
        <v>12</v>
      </c>
      <c r="E1318" s="14">
        <f t="shared" si="82"/>
        <v>3172714.2857142859</v>
      </c>
      <c r="F1318" s="14">
        <f t="shared" si="83"/>
        <v>3509033.3333333335</v>
      </c>
    </row>
    <row r="1319" spans="1:6">
      <c r="A1319" s="1">
        <v>36862</v>
      </c>
      <c r="B1319" s="4">
        <v>36862</v>
      </c>
      <c r="C1319" s="14">
        <f>VLOOKUP($B1319,data!$A$6:$M$15000,12)</f>
        <v>3054000</v>
      </c>
      <c r="D1319" s="11">
        <f t="shared" si="81"/>
        <v>12</v>
      </c>
      <c r="E1319" s="14">
        <f t="shared" si="82"/>
        <v>3227428.5714285714</v>
      </c>
      <c r="F1319" s="14">
        <f t="shared" si="83"/>
        <v>3501133.3333333335</v>
      </c>
    </row>
    <row r="1320" spans="1:6">
      <c r="A1320" s="1">
        <v>36863</v>
      </c>
      <c r="B1320" s="4">
        <v>36863</v>
      </c>
      <c r="C1320" s="14">
        <f>VLOOKUP($B1320,data!$A$6:$M$15000,12)</f>
        <v>3022000</v>
      </c>
      <c r="D1320" s="11">
        <f t="shared" si="81"/>
        <v>12</v>
      </c>
      <c r="E1320" s="14">
        <f t="shared" si="82"/>
        <v>3263000</v>
      </c>
      <c r="F1320" s="14">
        <f t="shared" si="83"/>
        <v>3500000</v>
      </c>
    </row>
    <row r="1321" spans="1:6">
      <c r="A1321" s="1">
        <v>36864</v>
      </c>
      <c r="B1321" s="4">
        <v>36864</v>
      </c>
      <c r="C1321" s="14">
        <f>VLOOKUP($B1321,data!$A$6:$M$15000,12)</f>
        <v>3454000</v>
      </c>
      <c r="D1321" s="11">
        <f t="shared" si="81"/>
        <v>12</v>
      </c>
      <c r="E1321" s="14">
        <f t="shared" si="82"/>
        <v>3273857.1428571427</v>
      </c>
      <c r="F1321" s="14">
        <f t="shared" si="83"/>
        <v>3520166.6666666665</v>
      </c>
    </row>
    <row r="1322" spans="1:6">
      <c r="A1322" s="1">
        <v>36865</v>
      </c>
      <c r="B1322" s="4">
        <v>36865</v>
      </c>
      <c r="C1322" s="14">
        <f>VLOOKUP($B1322,data!$A$6:$M$15000,12)</f>
        <v>3205000</v>
      </c>
      <c r="D1322" s="11">
        <f t="shared" si="81"/>
        <v>12</v>
      </c>
      <c r="E1322" s="14">
        <f t="shared" si="82"/>
        <v>3277571.4285714286</v>
      </c>
      <c r="F1322" s="14">
        <f t="shared" si="83"/>
        <v>3527866.6666666665</v>
      </c>
    </row>
    <row r="1323" spans="1:6">
      <c r="A1323" s="1">
        <v>36866</v>
      </c>
      <c r="B1323" s="4">
        <v>36866</v>
      </c>
      <c r="C1323" s="14">
        <f>VLOOKUP($B1323,data!$A$6:$M$15000,12)</f>
        <v>3517000</v>
      </c>
      <c r="D1323" s="11">
        <f t="shared" si="81"/>
        <v>12</v>
      </c>
      <c r="E1323" s="14">
        <f t="shared" si="82"/>
        <v>3300285.7142857141</v>
      </c>
      <c r="F1323" s="14">
        <f t="shared" si="83"/>
        <v>3530000</v>
      </c>
    </row>
    <row r="1324" spans="1:6">
      <c r="A1324" s="1">
        <v>36867</v>
      </c>
      <c r="B1324" s="4">
        <v>36867</v>
      </c>
      <c r="C1324" s="14">
        <f>VLOOKUP($B1324,data!$A$6:$M$15000,12)</f>
        <v>3350000</v>
      </c>
      <c r="D1324" s="11">
        <f t="shared" si="81"/>
        <v>12</v>
      </c>
      <c r="E1324" s="14">
        <f t="shared" si="82"/>
        <v>3284428.5714285714</v>
      </c>
      <c r="F1324" s="14">
        <f t="shared" si="83"/>
        <v>3520433.3333333335</v>
      </c>
    </row>
    <row r="1325" spans="1:6">
      <c r="A1325" s="1">
        <v>36868</v>
      </c>
      <c r="B1325" s="4">
        <v>36868</v>
      </c>
      <c r="C1325" s="14">
        <f>VLOOKUP($B1325,data!$A$6:$M$15000,12)</f>
        <v>3398000</v>
      </c>
      <c r="D1325" s="11">
        <f t="shared" si="81"/>
        <v>12</v>
      </c>
      <c r="E1325" s="14">
        <f t="shared" si="82"/>
        <v>3285714.2857142859</v>
      </c>
      <c r="F1325" s="14">
        <f t="shared" si="83"/>
        <v>3513400</v>
      </c>
    </row>
    <row r="1326" spans="1:6">
      <c r="A1326" s="1">
        <v>36869</v>
      </c>
      <c r="B1326" s="4">
        <v>36869</v>
      </c>
      <c r="C1326" s="14">
        <f>VLOOKUP($B1326,data!$A$6:$M$15000,12)</f>
        <v>2952000</v>
      </c>
      <c r="D1326" s="11">
        <f t="shared" si="81"/>
        <v>12</v>
      </c>
      <c r="E1326" s="14">
        <f t="shared" si="82"/>
        <v>3271142.8571428573</v>
      </c>
      <c r="F1326" s="14">
        <f t="shared" si="83"/>
        <v>3487200</v>
      </c>
    </row>
    <row r="1327" spans="1:6">
      <c r="A1327" s="1">
        <v>36870</v>
      </c>
      <c r="B1327" s="4">
        <v>36870</v>
      </c>
      <c r="C1327" s="14">
        <f>VLOOKUP($B1327,data!$A$6:$M$15000,12)</f>
        <v>3063000</v>
      </c>
      <c r="D1327" s="11">
        <f t="shared" si="81"/>
        <v>12</v>
      </c>
      <c r="E1327" s="14">
        <f t="shared" si="82"/>
        <v>3277000</v>
      </c>
      <c r="F1327" s="14">
        <f t="shared" si="83"/>
        <v>3459666.6666666665</v>
      </c>
    </row>
    <row r="1328" spans="1:6">
      <c r="A1328" s="1">
        <v>36871</v>
      </c>
      <c r="B1328" s="4">
        <v>36871</v>
      </c>
      <c r="C1328" s="14">
        <f>VLOOKUP($B1328,data!$A$6:$M$15000,12)</f>
        <v>3707000</v>
      </c>
      <c r="D1328" s="11">
        <f t="shared" si="81"/>
        <v>12</v>
      </c>
      <c r="E1328" s="14">
        <f t="shared" si="82"/>
        <v>3313142.8571428573</v>
      </c>
      <c r="F1328" s="14">
        <f t="shared" si="83"/>
        <v>3457133.3333333335</v>
      </c>
    </row>
    <row r="1329" spans="1:6">
      <c r="A1329" s="1">
        <v>36872</v>
      </c>
      <c r="B1329" s="4">
        <v>36872</v>
      </c>
      <c r="C1329" s="14">
        <f>VLOOKUP($B1329,data!$A$6:$M$15000,12)</f>
        <v>3865000</v>
      </c>
      <c r="D1329" s="11">
        <f t="shared" si="81"/>
        <v>12</v>
      </c>
      <c r="E1329" s="14">
        <f t="shared" si="82"/>
        <v>3407428.5714285714</v>
      </c>
      <c r="F1329" s="14">
        <f t="shared" si="83"/>
        <v>3456833.3333333335</v>
      </c>
    </row>
    <row r="1330" spans="1:6">
      <c r="A1330" s="1">
        <v>36873</v>
      </c>
      <c r="B1330" s="4">
        <v>36873</v>
      </c>
      <c r="C1330" s="14">
        <f>VLOOKUP($B1330,data!$A$6:$M$15000,12)</f>
        <v>3999000</v>
      </c>
      <c r="D1330" s="11">
        <f t="shared" si="81"/>
        <v>12</v>
      </c>
      <c r="E1330" s="14">
        <f t="shared" si="82"/>
        <v>3476285.7142857141</v>
      </c>
      <c r="F1330" s="14">
        <f t="shared" si="83"/>
        <v>3443800</v>
      </c>
    </row>
    <row r="1331" spans="1:6">
      <c r="A1331" s="1">
        <v>36874</v>
      </c>
      <c r="B1331" s="4">
        <v>36874</v>
      </c>
      <c r="C1331" s="14">
        <f>VLOOKUP($B1331,data!$A$6:$M$15000,12)</f>
        <v>4014000</v>
      </c>
      <c r="D1331" s="11">
        <f t="shared" si="81"/>
        <v>12</v>
      </c>
      <c r="E1331" s="14">
        <f t="shared" si="82"/>
        <v>3571142.8571428573</v>
      </c>
      <c r="F1331" s="14">
        <f t="shared" si="83"/>
        <v>3426700</v>
      </c>
    </row>
    <row r="1332" spans="1:6">
      <c r="A1332" s="1">
        <v>36875</v>
      </c>
      <c r="B1332" s="4">
        <v>36875</v>
      </c>
      <c r="C1332" s="14">
        <f>VLOOKUP($B1332,data!$A$6:$M$15000,12)</f>
        <v>3858000</v>
      </c>
      <c r="D1332" s="11">
        <f t="shared" si="81"/>
        <v>12</v>
      </c>
      <c r="E1332" s="14">
        <f t="shared" si="82"/>
        <v>3636857.1428571427</v>
      </c>
      <c r="F1332" s="14">
        <f t="shared" si="83"/>
        <v>3403566.6666666665</v>
      </c>
    </row>
    <row r="1333" spans="1:6">
      <c r="A1333" s="1">
        <v>36876</v>
      </c>
      <c r="B1333" s="4">
        <v>36876</v>
      </c>
      <c r="C1333" s="14">
        <f>VLOOKUP($B1333,data!$A$6:$M$15000,12)</f>
        <v>3280000</v>
      </c>
      <c r="D1333" s="11">
        <f t="shared" si="81"/>
        <v>12</v>
      </c>
      <c r="E1333" s="14">
        <f t="shared" si="82"/>
        <v>3683714.2857142859</v>
      </c>
      <c r="F1333" s="14">
        <f t="shared" si="83"/>
        <v>3371233.3333333335</v>
      </c>
    </row>
    <row r="1334" spans="1:6">
      <c r="A1334" s="1">
        <v>36877</v>
      </c>
      <c r="B1334" s="4">
        <v>36877</v>
      </c>
      <c r="C1334" s="14">
        <f>VLOOKUP($B1334,data!$A$6:$M$15000,12)</f>
        <v>3002000</v>
      </c>
      <c r="D1334" s="11">
        <f t="shared" si="81"/>
        <v>12</v>
      </c>
      <c r="E1334" s="14">
        <f t="shared" si="82"/>
        <v>3675000</v>
      </c>
      <c r="F1334" s="14">
        <f t="shared" si="83"/>
        <v>3343133.3333333335</v>
      </c>
    </row>
    <row r="1335" spans="1:6">
      <c r="A1335" s="1">
        <v>36878</v>
      </c>
      <c r="B1335" s="4">
        <v>36878</v>
      </c>
      <c r="C1335" s="14">
        <f>VLOOKUP($B1335,data!$A$6:$M$15000,12)</f>
        <v>3808000</v>
      </c>
      <c r="D1335" s="11">
        <f t="shared" si="81"/>
        <v>12</v>
      </c>
      <c r="E1335" s="14">
        <f t="shared" si="82"/>
        <v>3689428.5714285714</v>
      </c>
      <c r="F1335" s="14">
        <f t="shared" si="83"/>
        <v>3341066.6666666665</v>
      </c>
    </row>
    <row r="1336" spans="1:6">
      <c r="A1336" s="1">
        <v>36879</v>
      </c>
      <c r="B1336" s="4">
        <v>36879</v>
      </c>
      <c r="C1336" s="14">
        <f>VLOOKUP($B1336,data!$A$6:$M$15000,12)</f>
        <v>3906000</v>
      </c>
      <c r="D1336" s="11">
        <f t="shared" si="81"/>
        <v>12</v>
      </c>
      <c r="E1336" s="14">
        <f t="shared" si="82"/>
        <v>3695285.7142857141</v>
      </c>
      <c r="F1336" s="14">
        <f t="shared" si="83"/>
        <v>3356000</v>
      </c>
    </row>
    <row r="1337" spans="1:6">
      <c r="A1337" s="1">
        <v>36880</v>
      </c>
      <c r="B1337" s="4">
        <v>36880</v>
      </c>
      <c r="C1337" s="14">
        <f>VLOOKUP($B1337,data!$A$6:$M$15000,12)</f>
        <v>3927000</v>
      </c>
      <c r="D1337" s="11">
        <f t="shared" si="81"/>
        <v>12</v>
      </c>
      <c r="E1337" s="14">
        <f t="shared" si="82"/>
        <v>3685000</v>
      </c>
      <c r="F1337" s="14">
        <f t="shared" si="83"/>
        <v>3367066.6666666665</v>
      </c>
    </row>
    <row r="1338" spans="1:6">
      <c r="A1338" s="1">
        <v>36881</v>
      </c>
      <c r="B1338" s="4">
        <v>36881</v>
      </c>
      <c r="C1338" s="14">
        <f>VLOOKUP($B1338,data!$A$6:$M$15000,12)</f>
        <v>3930000</v>
      </c>
      <c r="D1338" s="11">
        <f t="shared" si="81"/>
        <v>12</v>
      </c>
      <c r="E1338" s="14">
        <f t="shared" si="82"/>
        <v>3673000</v>
      </c>
      <c r="F1338" s="14">
        <f t="shared" si="83"/>
        <v>3384600</v>
      </c>
    </row>
    <row r="1339" spans="1:6">
      <c r="A1339" s="1">
        <v>36882</v>
      </c>
      <c r="B1339" s="4">
        <v>36882</v>
      </c>
      <c r="C1339" s="14">
        <f>VLOOKUP($B1339,data!$A$6:$M$15000,12)</f>
        <v>3763000</v>
      </c>
      <c r="D1339" s="11">
        <f t="shared" si="81"/>
        <v>12</v>
      </c>
      <c r="E1339" s="14">
        <f t="shared" si="82"/>
        <v>3659428.5714285714</v>
      </c>
      <c r="F1339" s="14">
        <f t="shared" si="83"/>
        <v>3398700</v>
      </c>
    </row>
    <row r="1340" spans="1:6">
      <c r="A1340" s="1">
        <v>36883</v>
      </c>
      <c r="B1340" s="4">
        <v>36883</v>
      </c>
      <c r="C1340" s="14">
        <f>VLOOKUP($B1340,data!$A$6:$M$15000,12)</f>
        <v>3457000</v>
      </c>
      <c r="D1340" s="11">
        <f t="shared" si="81"/>
        <v>12</v>
      </c>
      <c r="E1340" s="14">
        <f t="shared" si="82"/>
        <v>3684714.2857142859</v>
      </c>
      <c r="F1340" s="14">
        <f t="shared" si="83"/>
        <v>3420233.3333333335</v>
      </c>
    </row>
    <row r="1341" spans="1:6">
      <c r="A1341" s="1">
        <v>36884</v>
      </c>
      <c r="B1341" s="4">
        <v>36884</v>
      </c>
      <c r="C1341" s="14">
        <f>VLOOKUP($B1341,data!$A$6:$M$15000,12)</f>
        <v>3160000</v>
      </c>
      <c r="D1341" s="11">
        <f t="shared" si="81"/>
        <v>12</v>
      </c>
      <c r="E1341" s="14">
        <f t="shared" si="82"/>
        <v>3707285.7142857141</v>
      </c>
      <c r="F1341" s="14">
        <f t="shared" si="83"/>
        <v>3430000</v>
      </c>
    </row>
    <row r="1342" spans="1:6">
      <c r="A1342" s="1">
        <v>36885</v>
      </c>
      <c r="B1342" s="4">
        <v>36885</v>
      </c>
      <c r="C1342" s="14">
        <f>VLOOKUP($B1342,data!$A$6:$M$15000,12)</f>
        <v>2822000</v>
      </c>
      <c r="D1342" s="11">
        <f t="shared" si="81"/>
        <v>12</v>
      </c>
      <c r="E1342" s="14">
        <f t="shared" si="82"/>
        <v>3566428.5714285714</v>
      </c>
      <c r="F1342" s="14">
        <f t="shared" si="83"/>
        <v>3435033.3333333335</v>
      </c>
    </row>
    <row r="1343" spans="1:6">
      <c r="A1343" s="1">
        <v>36886</v>
      </c>
      <c r="B1343" s="4">
        <v>36886</v>
      </c>
      <c r="C1343" s="14">
        <f>VLOOKUP($B1343,data!$A$6:$M$15000,12)</f>
        <v>3435000</v>
      </c>
      <c r="D1343" s="11">
        <f t="shared" si="81"/>
        <v>12</v>
      </c>
      <c r="E1343" s="14">
        <f t="shared" si="82"/>
        <v>3499142.8571428573</v>
      </c>
      <c r="F1343" s="14">
        <f t="shared" si="83"/>
        <v>3457100</v>
      </c>
    </row>
    <row r="1344" spans="1:6">
      <c r="A1344" s="1">
        <v>36887</v>
      </c>
      <c r="B1344" s="4">
        <v>36887</v>
      </c>
      <c r="C1344" s="14">
        <f>VLOOKUP($B1344,data!$A$6:$M$15000,12)</f>
        <v>3597000</v>
      </c>
      <c r="D1344" s="11">
        <f t="shared" si="81"/>
        <v>12</v>
      </c>
      <c r="E1344" s="14">
        <f t="shared" si="82"/>
        <v>3452000</v>
      </c>
      <c r="F1344" s="14">
        <f t="shared" si="83"/>
        <v>3464400</v>
      </c>
    </row>
    <row r="1345" spans="1:6">
      <c r="A1345" s="1">
        <v>36888</v>
      </c>
      <c r="B1345" s="4">
        <v>36888</v>
      </c>
      <c r="C1345" s="14">
        <f>VLOOKUP($B1345,data!$A$6:$M$15000,12)</f>
        <v>3458000</v>
      </c>
      <c r="D1345" s="11">
        <f t="shared" si="81"/>
        <v>12</v>
      </c>
      <c r="E1345" s="14">
        <f t="shared" si="82"/>
        <v>3384571.4285714286</v>
      </c>
      <c r="F1345" s="14">
        <f t="shared" si="83"/>
        <v>3473700</v>
      </c>
    </row>
    <row r="1346" spans="1:6">
      <c r="A1346" s="1">
        <v>36889</v>
      </c>
      <c r="B1346" s="4">
        <v>36889</v>
      </c>
      <c r="C1346" s="14">
        <f>VLOOKUP($B1346,data!$A$6:$M$15000,12)</f>
        <v>3247000</v>
      </c>
      <c r="D1346" s="11">
        <f t="shared" si="81"/>
        <v>12</v>
      </c>
      <c r="E1346" s="14">
        <f t="shared" si="82"/>
        <v>3310857.1428571427</v>
      </c>
      <c r="F1346" s="14">
        <f t="shared" si="83"/>
        <v>3470000</v>
      </c>
    </row>
    <row r="1347" spans="1:6">
      <c r="A1347" s="1">
        <v>36890</v>
      </c>
      <c r="B1347" s="4">
        <v>36890</v>
      </c>
      <c r="C1347" s="14">
        <f>VLOOKUP($B1347,data!$A$6:$M$15000,12)</f>
        <v>2988000</v>
      </c>
      <c r="D1347" s="11">
        <f t="shared" si="81"/>
        <v>12</v>
      </c>
      <c r="E1347" s="14">
        <f t="shared" si="82"/>
        <v>3243857.1428571427</v>
      </c>
      <c r="F1347" s="14">
        <f t="shared" si="83"/>
        <v>3454233.3333333335</v>
      </c>
    </row>
    <row r="1348" spans="1:6">
      <c r="A1348" s="1">
        <v>36891</v>
      </c>
      <c r="B1348" s="4">
        <v>36891</v>
      </c>
      <c r="C1348" s="14">
        <f>VLOOKUP($B1348,data!$A$6:$M$15000,12)</f>
        <v>2817000</v>
      </c>
      <c r="D1348" s="11">
        <f t="shared" si="81"/>
        <v>12</v>
      </c>
      <c r="E1348" s="14">
        <f t="shared" si="82"/>
        <v>3194857.1428571427</v>
      </c>
      <c r="F1348" s="14">
        <f t="shared" si="83"/>
        <v>3435166.6666666665</v>
      </c>
    </row>
    <row r="1349" spans="1:6">
      <c r="A1349" s="353" t="s">
        <v>1</v>
      </c>
      <c r="B1349" s="354" t="s">
        <v>2</v>
      </c>
      <c r="C1349" s="359" t="s">
        <v>130</v>
      </c>
      <c r="D1349" s="60" t="s">
        <v>14</v>
      </c>
      <c r="E1349" s="14"/>
      <c r="F1349" s="14"/>
    </row>
    <row r="1350" spans="1:6">
      <c r="A1350" s="1">
        <v>36892</v>
      </c>
      <c r="B1350" s="4">
        <v>36892</v>
      </c>
      <c r="C1350" s="14">
        <f>VLOOKUP($B1350,data!$A$6:$M$15000,12)</f>
        <v>2898000</v>
      </c>
      <c r="D1350" s="11">
        <f t="shared" ref="D1350:D1369" si="84">IF(B1350&lt;&gt;"",MONTH(B1350),0)</f>
        <v>1</v>
      </c>
      <c r="E1350" s="14">
        <f t="shared" ref="E1350:E1355" si="85">AVERAGE(C1343:C1350)</f>
        <v>3205714.2857142859</v>
      </c>
      <c r="F1350" s="14">
        <f t="shared" ref="F1350:F1369" si="86">AVERAGE(C1320:C1350)</f>
        <v>3429966.6666666665</v>
      </c>
    </row>
    <row r="1351" spans="1:6">
      <c r="A1351" s="1">
        <v>36893</v>
      </c>
      <c r="B1351" s="4">
        <v>36893</v>
      </c>
      <c r="C1351" s="14">
        <f>VLOOKUP($B1351,data!$A$6:$M$15000,12)</f>
        <v>3361000</v>
      </c>
      <c r="D1351" s="11">
        <f t="shared" si="84"/>
        <v>1</v>
      </c>
      <c r="E1351" s="14">
        <f t="shared" si="85"/>
        <v>3195142.8571428573</v>
      </c>
      <c r="F1351" s="14">
        <f t="shared" si="86"/>
        <v>3441266.6666666665</v>
      </c>
    </row>
    <row r="1352" spans="1:6">
      <c r="A1352" s="1">
        <v>36894</v>
      </c>
      <c r="B1352" s="4">
        <v>36894</v>
      </c>
      <c r="C1352" s="14">
        <f>VLOOKUP($B1352,data!$A$6:$M$15000,12)</f>
        <v>3500000</v>
      </c>
      <c r="D1352" s="11">
        <f t="shared" si="84"/>
        <v>1</v>
      </c>
      <c r="E1352" s="14">
        <f t="shared" si="85"/>
        <v>3181285.7142857141</v>
      </c>
      <c r="F1352" s="14">
        <f t="shared" si="86"/>
        <v>3442800</v>
      </c>
    </row>
    <row r="1353" spans="1:6">
      <c r="A1353" s="1">
        <v>36895</v>
      </c>
      <c r="B1353" s="4">
        <v>36895</v>
      </c>
      <c r="C1353" s="14">
        <f>VLOOKUP($B1353,data!$A$6:$M$15000,12)</f>
        <v>3401000</v>
      </c>
      <c r="D1353" s="11">
        <f t="shared" si="84"/>
        <v>1</v>
      </c>
      <c r="E1353" s="14">
        <f t="shared" si="85"/>
        <v>3173142.8571428573</v>
      </c>
      <c r="F1353" s="14">
        <f t="shared" si="86"/>
        <v>3449333.3333333335</v>
      </c>
    </row>
    <row r="1354" spans="1:6">
      <c r="A1354" s="1">
        <v>36896</v>
      </c>
      <c r="B1354" s="4">
        <v>36896</v>
      </c>
      <c r="C1354" s="14">
        <f>VLOOKUP($B1354,data!$A$6:$M$15000,12)</f>
        <v>3459000</v>
      </c>
      <c r="D1354" s="11">
        <f t="shared" si="84"/>
        <v>1</v>
      </c>
      <c r="E1354" s="14">
        <f t="shared" si="85"/>
        <v>3203428.5714285714</v>
      </c>
      <c r="F1354" s="14">
        <f t="shared" si="86"/>
        <v>3447400</v>
      </c>
    </row>
    <row r="1355" spans="1:6">
      <c r="A1355" s="1">
        <v>36897</v>
      </c>
      <c r="B1355" s="4">
        <v>36897</v>
      </c>
      <c r="C1355" s="14">
        <f>VLOOKUP($B1355,data!$A$6:$M$15000,12)</f>
        <v>3074000</v>
      </c>
      <c r="D1355" s="11">
        <f t="shared" si="84"/>
        <v>1</v>
      </c>
      <c r="E1355" s="14">
        <f t="shared" si="85"/>
        <v>3215714.2857142859</v>
      </c>
      <c r="F1355" s="14">
        <f t="shared" si="86"/>
        <v>3438200</v>
      </c>
    </row>
    <row r="1356" spans="1:6">
      <c r="A1356" s="1">
        <v>36898</v>
      </c>
      <c r="B1356" s="4">
        <v>36898</v>
      </c>
      <c r="C1356" s="14">
        <f>VLOOKUP($B1356,data!$A$6:$M$15000,12)</f>
        <v>3196000</v>
      </c>
      <c r="D1356" s="11">
        <f t="shared" si="84"/>
        <v>1</v>
      </c>
      <c r="E1356" s="14">
        <f t="shared" ref="E1356:E1369" si="87">AVERAGE(C1350:C1356)</f>
        <v>3269857.1428571427</v>
      </c>
      <c r="F1356" s="14">
        <f t="shared" si="86"/>
        <v>3431466.6666666665</v>
      </c>
    </row>
    <row r="1357" spans="1:6">
      <c r="A1357" s="1">
        <v>36899</v>
      </c>
      <c r="B1357" s="4">
        <v>36899</v>
      </c>
      <c r="C1357" s="14">
        <f>VLOOKUP($B1357,data!$A$6:$M$15000,12)</f>
        <v>4396000</v>
      </c>
      <c r="D1357" s="11">
        <f t="shared" si="84"/>
        <v>1</v>
      </c>
      <c r="E1357" s="14">
        <f t="shared" si="87"/>
        <v>3483857.1428571427</v>
      </c>
      <c r="F1357" s="14">
        <f t="shared" si="86"/>
        <v>3479600</v>
      </c>
    </row>
    <row r="1358" spans="1:6">
      <c r="A1358" s="1">
        <v>36900</v>
      </c>
      <c r="B1358" s="4">
        <v>36900</v>
      </c>
      <c r="C1358" s="14">
        <f>VLOOKUP($B1358,data!$A$6:$M$15000,12)</f>
        <v>4103000</v>
      </c>
      <c r="D1358" s="11">
        <f t="shared" si="84"/>
        <v>1</v>
      </c>
      <c r="E1358" s="14">
        <f t="shared" si="87"/>
        <v>3589857.1428571427</v>
      </c>
      <c r="F1358" s="14">
        <f t="shared" si="86"/>
        <v>3514266.6666666665</v>
      </c>
    </row>
    <row r="1359" spans="1:6">
      <c r="A1359" s="1">
        <v>36901</v>
      </c>
      <c r="B1359" s="4">
        <v>36901</v>
      </c>
      <c r="C1359" s="14">
        <f>VLOOKUP($B1359,data!$A$6:$M$15000,12)</f>
        <v>4614000</v>
      </c>
      <c r="D1359" s="11">
        <f t="shared" si="84"/>
        <v>1</v>
      </c>
      <c r="E1359" s="14">
        <f t="shared" si="87"/>
        <v>3749000</v>
      </c>
      <c r="F1359" s="14">
        <f t="shared" si="86"/>
        <v>3544500</v>
      </c>
    </row>
    <row r="1360" spans="1:6">
      <c r="A1360" s="1">
        <v>36902</v>
      </c>
      <c r="B1360" s="4">
        <v>36902</v>
      </c>
      <c r="C1360" s="14">
        <f>VLOOKUP($B1360,data!$A$6:$M$15000,12)</f>
        <v>4564000</v>
      </c>
      <c r="D1360" s="11">
        <f t="shared" si="84"/>
        <v>1</v>
      </c>
      <c r="E1360" s="14">
        <f t="shared" si="87"/>
        <v>3915142.8571428573</v>
      </c>
      <c r="F1360" s="14">
        <f t="shared" si="86"/>
        <v>3567800</v>
      </c>
    </row>
    <row r="1361" spans="1:6">
      <c r="A1361" s="1">
        <v>36903</v>
      </c>
      <c r="B1361" s="4">
        <v>36903</v>
      </c>
      <c r="C1361" s="14">
        <f>VLOOKUP($B1361,data!$A$6:$M$15000,12)</f>
        <v>4681000</v>
      </c>
      <c r="D1361" s="11">
        <f t="shared" si="84"/>
        <v>1</v>
      </c>
      <c r="E1361" s="14">
        <f t="shared" si="87"/>
        <v>4089714.2857142859</v>
      </c>
      <c r="F1361" s="14">
        <f t="shared" si="86"/>
        <v>3590533.3333333335</v>
      </c>
    </row>
    <row r="1362" spans="1:6">
      <c r="A1362" s="1">
        <v>36904</v>
      </c>
      <c r="B1362" s="4">
        <v>36904</v>
      </c>
      <c r="C1362" s="14">
        <f>VLOOKUP($B1362,data!$A$6:$M$15000,12)</f>
        <v>4189000</v>
      </c>
      <c r="D1362" s="11">
        <f t="shared" si="84"/>
        <v>1</v>
      </c>
      <c r="E1362" s="14">
        <f t="shared" si="87"/>
        <v>4249000</v>
      </c>
      <c r="F1362" s="14">
        <f t="shared" si="86"/>
        <v>3596366.6666666665</v>
      </c>
    </row>
    <row r="1363" spans="1:6">
      <c r="A1363" s="1">
        <v>36905</v>
      </c>
      <c r="B1363" s="4">
        <v>36905</v>
      </c>
      <c r="C1363" s="14">
        <f>VLOOKUP($B1363,data!$A$6:$M$15000,12)</f>
        <v>4091000</v>
      </c>
      <c r="D1363" s="11">
        <f t="shared" si="84"/>
        <v>1</v>
      </c>
      <c r="E1363" s="14">
        <f t="shared" si="87"/>
        <v>4376857.1428571427</v>
      </c>
      <c r="F1363" s="14">
        <f t="shared" si="86"/>
        <v>3604133.3333333335</v>
      </c>
    </row>
    <row r="1364" spans="1:6">
      <c r="A1364" s="1">
        <v>36906</v>
      </c>
      <c r="B1364" s="4">
        <v>36906</v>
      </c>
      <c r="C1364" s="14">
        <f>VLOOKUP($B1364,data!$A$6:$M$15000,12)</f>
        <v>5076000</v>
      </c>
      <c r="D1364" s="11">
        <f t="shared" si="84"/>
        <v>1</v>
      </c>
      <c r="E1364" s="14">
        <f t="shared" si="87"/>
        <v>4474000</v>
      </c>
      <c r="F1364" s="14">
        <f t="shared" si="86"/>
        <v>3664000</v>
      </c>
    </row>
    <row r="1365" spans="1:6">
      <c r="A1365" s="1">
        <v>36907</v>
      </c>
      <c r="B1365" s="4">
        <v>36907</v>
      </c>
      <c r="C1365" s="14">
        <f>VLOOKUP($B1365,data!$A$6:$M$15000,12)</f>
        <v>5211000</v>
      </c>
      <c r="D1365" s="11">
        <f t="shared" si="84"/>
        <v>1</v>
      </c>
      <c r="E1365" s="14">
        <f t="shared" si="87"/>
        <v>4632285.7142857146</v>
      </c>
      <c r="F1365" s="14">
        <f t="shared" si="86"/>
        <v>3737633.3333333335</v>
      </c>
    </row>
    <row r="1366" spans="1:6">
      <c r="A1366" s="1">
        <v>36908</v>
      </c>
      <c r="B1366" s="4">
        <v>36908</v>
      </c>
      <c r="C1366" s="14">
        <f>VLOOKUP($B1366,data!$A$6:$M$15000,12)</f>
        <v>4989000</v>
      </c>
      <c r="D1366" s="11">
        <f t="shared" si="84"/>
        <v>1</v>
      </c>
      <c r="E1366" s="14">
        <f t="shared" si="87"/>
        <v>4685857.1428571427</v>
      </c>
      <c r="F1366" s="14">
        <f t="shared" si="86"/>
        <v>3777000</v>
      </c>
    </row>
    <row r="1367" spans="1:6">
      <c r="A1367" s="1">
        <v>36909</v>
      </c>
      <c r="B1367" s="4">
        <v>36909</v>
      </c>
      <c r="C1367" s="14">
        <f>VLOOKUP($B1367,data!$A$6:$M$15000,12)</f>
        <v>4675000</v>
      </c>
      <c r="D1367" s="11">
        <f t="shared" si="84"/>
        <v>1</v>
      </c>
      <c r="E1367" s="14">
        <f t="shared" si="87"/>
        <v>4701714.2857142854</v>
      </c>
      <c r="F1367" s="14">
        <f t="shared" si="86"/>
        <v>3802633.3333333335</v>
      </c>
    </row>
    <row r="1368" spans="1:6">
      <c r="A1368" s="1">
        <v>36910</v>
      </c>
      <c r="B1368" s="4">
        <v>36910</v>
      </c>
      <c r="C1368" s="14">
        <f>VLOOKUP($B1368,data!$A$6:$M$15000,12)</f>
        <v>4374000</v>
      </c>
      <c r="D1368" s="11">
        <f t="shared" si="84"/>
        <v>1</v>
      </c>
      <c r="E1368" s="14">
        <f t="shared" si="87"/>
        <v>4657857.1428571427</v>
      </c>
      <c r="F1368" s="14">
        <f t="shared" si="86"/>
        <v>3817533.3333333335</v>
      </c>
    </row>
    <row r="1369" spans="1:6">
      <c r="A1369" s="1">
        <v>36911</v>
      </c>
      <c r="B1369" s="4">
        <v>36911</v>
      </c>
      <c r="C1369" s="14">
        <f>VLOOKUP($B1369,data!$A$6:$M$15000,12)</f>
        <v>3812000</v>
      </c>
      <c r="D1369" s="11">
        <f t="shared" si="84"/>
        <v>1</v>
      </c>
      <c r="E1369" s="14">
        <f t="shared" si="87"/>
        <v>4604000</v>
      </c>
      <c r="F1369" s="14">
        <f t="shared" si="86"/>
        <v>3813600</v>
      </c>
    </row>
    <row r="1370" spans="1:6">
      <c r="A1370" s="1">
        <v>36912</v>
      </c>
      <c r="B1370" s="4">
        <v>36912</v>
      </c>
      <c r="C1370" s="14">
        <f>VLOOKUP($B1370,data!$A$6:$M$15000,12)</f>
        <v>3668000</v>
      </c>
      <c r="D1370" s="11">
        <f t="shared" ref="D1370:D1433" si="88">IF(B1370&lt;&gt;"",MONTH(B1370),0)</f>
        <v>1</v>
      </c>
      <c r="E1370" s="14">
        <f t="shared" ref="E1370:E1433" si="89">AVERAGE(C1364:C1370)</f>
        <v>4543571.4285714282</v>
      </c>
      <c r="F1370" s="14">
        <f t="shared" ref="F1370:F1433" si="90">AVERAGE(C1340:C1370)</f>
        <v>3810433.3333333335</v>
      </c>
    </row>
    <row r="1371" spans="1:6">
      <c r="A1371" s="1">
        <v>36913</v>
      </c>
      <c r="B1371" s="4">
        <v>36913</v>
      </c>
      <c r="C1371" s="14">
        <f>VLOOKUP($B1371,data!$A$6:$M$15000,12)</f>
        <v>4284000</v>
      </c>
      <c r="D1371" s="11">
        <f t="shared" si="88"/>
        <v>1</v>
      </c>
      <c r="E1371" s="14">
        <f t="shared" si="89"/>
        <v>4430428.5714285718</v>
      </c>
      <c r="F1371" s="14">
        <f t="shared" si="90"/>
        <v>3838000</v>
      </c>
    </row>
    <row r="1372" spans="1:6">
      <c r="A1372" s="1">
        <v>36914</v>
      </c>
      <c r="B1372" s="4">
        <v>36914</v>
      </c>
      <c r="C1372" s="14">
        <f>VLOOKUP($B1372,data!$A$6:$M$15000,12)</f>
        <v>4313000</v>
      </c>
      <c r="D1372" s="11">
        <f t="shared" si="88"/>
        <v>1</v>
      </c>
      <c r="E1372" s="14">
        <f t="shared" si="89"/>
        <v>4302142.8571428573</v>
      </c>
      <c r="F1372" s="14">
        <f t="shared" si="90"/>
        <v>3876433.3333333335</v>
      </c>
    </row>
    <row r="1373" spans="1:6">
      <c r="A1373" s="1">
        <v>36915</v>
      </c>
      <c r="B1373" s="4">
        <v>36915</v>
      </c>
      <c r="C1373" s="14">
        <f>VLOOKUP($B1373,data!$A$6:$M$15000,12)</f>
        <v>4734000</v>
      </c>
      <c r="D1373" s="11">
        <f t="shared" si="88"/>
        <v>1</v>
      </c>
      <c r="E1373" s="14">
        <f t="shared" si="89"/>
        <v>4265714.2857142854</v>
      </c>
      <c r="F1373" s="14">
        <f t="shared" si="90"/>
        <v>3940166.6666666665</v>
      </c>
    </row>
    <row r="1374" spans="1:6">
      <c r="A1374" s="1">
        <v>36916</v>
      </c>
      <c r="B1374" s="4">
        <v>36916</v>
      </c>
      <c r="C1374" s="14">
        <f>VLOOKUP($B1374,data!$A$6:$M$15000,12)</f>
        <v>4822000</v>
      </c>
      <c r="D1374" s="11">
        <f t="shared" si="88"/>
        <v>1</v>
      </c>
      <c r="E1374" s="14">
        <f t="shared" si="89"/>
        <v>4286714.2857142854</v>
      </c>
      <c r="F1374" s="14">
        <f t="shared" si="90"/>
        <v>3986400</v>
      </c>
    </row>
    <row r="1375" spans="1:6">
      <c r="A1375" s="1">
        <v>36917</v>
      </c>
      <c r="B1375" s="4">
        <v>36917</v>
      </c>
      <c r="C1375" s="14">
        <f>VLOOKUP($B1375,data!$A$6:$M$15000,12)</f>
        <v>4982000</v>
      </c>
      <c r="D1375" s="11">
        <f t="shared" si="88"/>
        <v>1</v>
      </c>
      <c r="E1375" s="14">
        <f t="shared" si="89"/>
        <v>4373571.4285714282</v>
      </c>
      <c r="F1375" s="14">
        <f t="shared" si="90"/>
        <v>4032566.6666666665</v>
      </c>
    </row>
    <row r="1376" spans="1:6">
      <c r="A1376" s="1">
        <v>36918</v>
      </c>
      <c r="B1376" s="4">
        <v>36918</v>
      </c>
      <c r="C1376" s="14">
        <f>VLOOKUP($B1376,data!$A$6:$M$15000,12)</f>
        <v>4552000</v>
      </c>
      <c r="D1376" s="11">
        <f t="shared" si="88"/>
        <v>1</v>
      </c>
      <c r="E1376" s="14">
        <f t="shared" si="89"/>
        <v>4479285.7142857146</v>
      </c>
      <c r="F1376" s="14">
        <f t="shared" si="90"/>
        <v>4069033.3333333335</v>
      </c>
    </row>
    <row r="1377" spans="1:6">
      <c r="A1377" s="1">
        <v>36919</v>
      </c>
      <c r="B1377" s="4">
        <v>36919</v>
      </c>
      <c r="C1377" s="14">
        <f>VLOOKUP($B1377,data!$A$6:$M$15000,12)</f>
        <v>4098000</v>
      </c>
      <c r="D1377" s="11">
        <f t="shared" si="88"/>
        <v>1</v>
      </c>
      <c r="E1377" s="14">
        <f t="shared" si="89"/>
        <v>4540714.2857142854</v>
      </c>
      <c r="F1377" s="14">
        <f t="shared" si="90"/>
        <v>4097400</v>
      </c>
    </row>
    <row r="1378" spans="1:6">
      <c r="A1378" s="1">
        <v>36920</v>
      </c>
      <c r="B1378" s="4">
        <v>36920</v>
      </c>
      <c r="C1378" s="14">
        <f>VLOOKUP($B1378,data!$A$6:$M$15000,12)</f>
        <v>4721000</v>
      </c>
      <c r="D1378" s="11">
        <f t="shared" si="88"/>
        <v>1</v>
      </c>
      <c r="E1378" s="14">
        <f t="shared" si="89"/>
        <v>4603142.8571428573</v>
      </c>
      <c r="F1378" s="14">
        <f t="shared" si="90"/>
        <v>4155166.6666666665</v>
      </c>
    </row>
    <row r="1379" spans="1:6">
      <c r="A1379" s="1">
        <v>36921</v>
      </c>
      <c r="B1379" s="4">
        <v>36921</v>
      </c>
      <c r="C1379" s="14">
        <f>VLOOKUP($B1379,data!$A$6:$M$15000,12)</f>
        <v>4627000</v>
      </c>
      <c r="D1379" s="11">
        <f t="shared" si="88"/>
        <v>1</v>
      </c>
      <c r="E1379" s="14">
        <f t="shared" si="89"/>
        <v>4648000</v>
      </c>
      <c r="F1379" s="14">
        <f t="shared" si="90"/>
        <v>4215500</v>
      </c>
    </row>
    <row r="1380" spans="1:6">
      <c r="A1380" s="1">
        <v>36922</v>
      </c>
      <c r="B1380" s="4">
        <v>36922</v>
      </c>
      <c r="C1380" s="14">
        <f>VLOOKUP($B1380,data!$A$6:$M$15000,12)</f>
        <v>4701000</v>
      </c>
      <c r="D1380" s="11">
        <f t="shared" si="88"/>
        <v>1</v>
      </c>
      <c r="E1380" s="14">
        <f t="shared" si="89"/>
        <v>4643285.7142857146</v>
      </c>
      <c r="F1380" s="14">
        <f t="shared" si="90"/>
        <v>4231161.2903225804</v>
      </c>
    </row>
    <row r="1381" spans="1:6">
      <c r="A1381" s="1">
        <v>36923</v>
      </c>
      <c r="B1381" s="4">
        <v>36923</v>
      </c>
      <c r="C1381" s="14">
        <f>VLOOKUP($B1381,data!$A$6:$M$15000,12)</f>
        <v>4240000</v>
      </c>
      <c r="D1381" s="11">
        <f t="shared" si="88"/>
        <v>2</v>
      </c>
      <c r="E1381" s="14">
        <f t="shared" si="89"/>
        <v>4560142.8571428573</v>
      </c>
      <c r="F1381" s="14">
        <f t="shared" si="90"/>
        <v>4274451.6129032262</v>
      </c>
    </row>
    <row r="1382" spans="1:6">
      <c r="A1382" s="1">
        <v>36924</v>
      </c>
      <c r="B1382" s="4">
        <v>36924</v>
      </c>
      <c r="C1382" s="14">
        <f>VLOOKUP($B1382,data!$A$6:$M$15000,12)</f>
        <v>3798000</v>
      </c>
      <c r="D1382" s="11">
        <f t="shared" si="88"/>
        <v>2</v>
      </c>
      <c r="E1382" s="14">
        <f t="shared" si="89"/>
        <v>4391000</v>
      </c>
      <c r="F1382" s="14">
        <f t="shared" si="90"/>
        <v>4288548.3870967738</v>
      </c>
    </row>
    <row r="1383" spans="1:6">
      <c r="A1383" s="1">
        <v>36925</v>
      </c>
      <c r="B1383" s="4">
        <v>36925</v>
      </c>
      <c r="C1383" s="14">
        <f>VLOOKUP($B1383,data!$A$6:$M$15000,12)</f>
        <v>2973000</v>
      </c>
      <c r="D1383" s="11">
        <f t="shared" si="88"/>
        <v>2</v>
      </c>
      <c r="E1383" s="14">
        <f t="shared" si="89"/>
        <v>4165428.5714285714</v>
      </c>
      <c r="F1383" s="14">
        <f t="shared" si="90"/>
        <v>4271548.3870967738</v>
      </c>
    </row>
    <row r="1384" spans="1:6">
      <c r="A1384" s="1">
        <v>36926</v>
      </c>
      <c r="B1384" s="4">
        <v>36926</v>
      </c>
      <c r="C1384" s="14">
        <f>VLOOKUP($B1384,data!$A$6:$M$15000,12)</f>
        <v>2689000</v>
      </c>
      <c r="D1384" s="11">
        <f t="shared" si="88"/>
        <v>2</v>
      </c>
      <c r="E1384" s="14">
        <f t="shared" si="89"/>
        <v>3964142.8571428573</v>
      </c>
      <c r="F1384" s="14">
        <f t="shared" si="90"/>
        <v>4248580.6451612907</v>
      </c>
    </row>
    <row r="1385" spans="1:6">
      <c r="A1385" s="1">
        <v>36927</v>
      </c>
      <c r="B1385" s="4">
        <v>36927</v>
      </c>
      <c r="C1385" s="14">
        <f>VLOOKUP($B1385,data!$A$6:$M$15000,12)</f>
        <v>3173000</v>
      </c>
      <c r="D1385" s="11">
        <f t="shared" si="88"/>
        <v>2</v>
      </c>
      <c r="E1385" s="14">
        <f t="shared" si="89"/>
        <v>3743000</v>
      </c>
      <c r="F1385" s="14">
        <f t="shared" si="90"/>
        <v>4239354.8387096776</v>
      </c>
    </row>
    <row r="1386" spans="1:6">
      <c r="A1386" s="1">
        <v>36928</v>
      </c>
      <c r="B1386" s="4">
        <v>36928</v>
      </c>
      <c r="C1386" s="14">
        <f>VLOOKUP($B1386,data!$A$6:$M$15000,12)</f>
        <v>3589000</v>
      </c>
      <c r="D1386" s="11">
        <f t="shared" si="88"/>
        <v>2</v>
      </c>
      <c r="E1386" s="14">
        <f t="shared" si="89"/>
        <v>3594714.2857142859</v>
      </c>
      <c r="F1386" s="14">
        <f t="shared" si="90"/>
        <v>4255967.7419354841</v>
      </c>
    </row>
    <row r="1387" spans="1:6">
      <c r="A1387" s="1">
        <v>36929</v>
      </c>
      <c r="B1387" s="4">
        <v>36929</v>
      </c>
      <c r="C1387" s="14">
        <f>VLOOKUP($B1387,data!$A$6:$M$15000,12)</f>
        <v>4567000</v>
      </c>
      <c r="D1387" s="11">
        <f t="shared" si="88"/>
        <v>2</v>
      </c>
      <c r="E1387" s="14">
        <f t="shared" si="89"/>
        <v>3575571.4285714286</v>
      </c>
      <c r="F1387" s="14">
        <f t="shared" si="90"/>
        <v>4300193.5483870972</v>
      </c>
    </row>
    <row r="1388" spans="1:6">
      <c r="A1388" s="1">
        <v>36930</v>
      </c>
      <c r="B1388" s="4">
        <v>36930</v>
      </c>
      <c r="C1388" s="14">
        <f>VLOOKUP($B1388,data!$A$6:$M$15000,12)</f>
        <v>4699000</v>
      </c>
      <c r="D1388" s="11">
        <f t="shared" si="88"/>
        <v>2</v>
      </c>
      <c r="E1388" s="14">
        <f t="shared" si="89"/>
        <v>3641142.8571428573</v>
      </c>
      <c r="F1388" s="14">
        <f t="shared" si="90"/>
        <v>4309967.7419354841</v>
      </c>
    </row>
    <row r="1389" spans="1:6">
      <c r="A1389" s="1">
        <v>36931</v>
      </c>
      <c r="B1389" s="4">
        <v>36931</v>
      </c>
      <c r="C1389" s="14">
        <f>VLOOKUP($B1389,data!$A$6:$M$15000,12)</f>
        <v>4614000</v>
      </c>
      <c r="D1389" s="11">
        <f t="shared" si="88"/>
        <v>2</v>
      </c>
      <c r="E1389" s="14">
        <f t="shared" si="89"/>
        <v>3757714.2857142859</v>
      </c>
      <c r="F1389" s="14">
        <f t="shared" si="90"/>
        <v>4326451.6129032262</v>
      </c>
    </row>
    <row r="1390" spans="1:6">
      <c r="A1390" s="1">
        <v>36932</v>
      </c>
      <c r="B1390" s="4">
        <v>36932</v>
      </c>
      <c r="C1390" s="14">
        <f>VLOOKUP($B1390,data!$A$6:$M$15000,12)</f>
        <v>4411000</v>
      </c>
      <c r="D1390" s="11">
        <f t="shared" si="88"/>
        <v>2</v>
      </c>
      <c r="E1390" s="14">
        <f t="shared" si="89"/>
        <v>3963142.8571428573</v>
      </c>
      <c r="F1390" s="14">
        <f t="shared" si="90"/>
        <v>4319903.2258064514</v>
      </c>
    </row>
    <row r="1391" spans="1:6">
      <c r="A1391" s="1">
        <v>36933</v>
      </c>
      <c r="B1391" s="4">
        <v>36933</v>
      </c>
      <c r="C1391" s="14">
        <f>VLOOKUP($B1391,data!$A$6:$M$15000,12)</f>
        <v>4290000</v>
      </c>
      <c r="D1391" s="11">
        <f t="shared" si="88"/>
        <v>2</v>
      </c>
      <c r="E1391" s="14">
        <f t="shared" si="89"/>
        <v>4191857.1428571427</v>
      </c>
      <c r="F1391" s="14">
        <f t="shared" si="90"/>
        <v>4311064.5161290327</v>
      </c>
    </row>
    <row r="1392" spans="1:6">
      <c r="A1392" s="1">
        <v>36934</v>
      </c>
      <c r="B1392" s="4">
        <v>36934</v>
      </c>
      <c r="C1392" s="14">
        <f>VLOOKUP($B1392,data!$A$6:$M$15000,12)</f>
        <v>4944000</v>
      </c>
      <c r="D1392" s="11">
        <f t="shared" si="88"/>
        <v>2</v>
      </c>
      <c r="E1392" s="14">
        <f t="shared" si="89"/>
        <v>4444857.1428571427</v>
      </c>
      <c r="F1392" s="14">
        <f t="shared" si="90"/>
        <v>4319548.3870967738</v>
      </c>
    </row>
    <row r="1393" spans="1:6">
      <c r="A1393" s="1">
        <v>36935</v>
      </c>
      <c r="B1393" s="4">
        <v>36935</v>
      </c>
      <c r="C1393" s="14">
        <f>VLOOKUP($B1393,data!$A$6:$M$15000,12)</f>
        <v>5177000</v>
      </c>
      <c r="D1393" s="11">
        <f t="shared" si="88"/>
        <v>2</v>
      </c>
      <c r="E1393" s="14">
        <f t="shared" si="89"/>
        <v>4671714.2857142854</v>
      </c>
      <c r="F1393" s="14">
        <f t="shared" si="90"/>
        <v>4351419.3548387093</v>
      </c>
    </row>
    <row r="1394" spans="1:6">
      <c r="A1394" s="1">
        <v>36936</v>
      </c>
      <c r="B1394" s="4">
        <v>36936</v>
      </c>
      <c r="C1394" s="14">
        <f>VLOOKUP($B1394,data!$A$6:$M$15000,12)</f>
        <v>4828000</v>
      </c>
      <c r="D1394" s="11">
        <f t="shared" si="88"/>
        <v>2</v>
      </c>
      <c r="E1394" s="14">
        <f t="shared" si="89"/>
        <v>4709000</v>
      </c>
      <c r="F1394" s="14">
        <f t="shared" si="90"/>
        <v>4375193.5483870972</v>
      </c>
    </row>
    <row r="1395" spans="1:6">
      <c r="A1395" s="1">
        <v>36937</v>
      </c>
      <c r="B1395" s="4">
        <v>36937</v>
      </c>
      <c r="C1395" s="14">
        <f>VLOOKUP($B1395,data!$A$6:$M$15000,12)</f>
        <v>4521000</v>
      </c>
      <c r="D1395" s="11">
        <f t="shared" si="88"/>
        <v>2</v>
      </c>
      <c r="E1395" s="14">
        <f t="shared" si="89"/>
        <v>4683571.4285714282</v>
      </c>
      <c r="F1395" s="14">
        <f t="shared" si="90"/>
        <v>4357290.3225806449</v>
      </c>
    </row>
    <row r="1396" spans="1:6">
      <c r="A1396" s="1">
        <v>36938</v>
      </c>
      <c r="B1396" s="4">
        <v>36938</v>
      </c>
      <c r="C1396" s="14">
        <f>VLOOKUP($B1396,data!$A$6:$M$15000,12)</f>
        <v>4049000</v>
      </c>
      <c r="D1396" s="11">
        <f t="shared" si="88"/>
        <v>2</v>
      </c>
      <c r="E1396" s="14">
        <f t="shared" si="89"/>
        <v>4602857.1428571427</v>
      </c>
      <c r="F1396" s="14">
        <f t="shared" si="90"/>
        <v>4319806.4516129028</v>
      </c>
    </row>
    <row r="1397" spans="1:6">
      <c r="A1397" s="1">
        <v>36939</v>
      </c>
      <c r="B1397" s="4">
        <v>36939</v>
      </c>
      <c r="C1397" s="14">
        <f>VLOOKUP($B1397,data!$A$6:$M$15000,12)</f>
        <v>3708000</v>
      </c>
      <c r="D1397" s="11">
        <f t="shared" si="88"/>
        <v>2</v>
      </c>
      <c r="E1397" s="14">
        <f t="shared" si="89"/>
        <v>4502428.5714285718</v>
      </c>
      <c r="F1397" s="14">
        <f t="shared" si="90"/>
        <v>4278483.8709677421</v>
      </c>
    </row>
    <row r="1398" spans="1:6">
      <c r="A1398" s="1">
        <v>36940</v>
      </c>
      <c r="B1398" s="4">
        <v>36940</v>
      </c>
      <c r="C1398" s="14">
        <f>VLOOKUP($B1398,data!$A$6:$M$15000,12)</f>
        <v>3412000</v>
      </c>
      <c r="D1398" s="11">
        <f t="shared" si="88"/>
        <v>2</v>
      </c>
      <c r="E1398" s="14">
        <f t="shared" si="89"/>
        <v>4377000</v>
      </c>
      <c r="F1398" s="14">
        <f t="shared" si="90"/>
        <v>4237741.935483871</v>
      </c>
    </row>
    <row r="1399" spans="1:6">
      <c r="A1399" s="1">
        <v>36941</v>
      </c>
      <c r="B1399" s="4">
        <v>36941</v>
      </c>
      <c r="C1399" s="14">
        <f>VLOOKUP($B1399,data!$A$6:$M$15000,12)</f>
        <v>3985000</v>
      </c>
      <c r="D1399" s="11">
        <f t="shared" si="88"/>
        <v>2</v>
      </c>
      <c r="E1399" s="14">
        <f t="shared" si="89"/>
        <v>4240000</v>
      </c>
      <c r="F1399" s="14">
        <f t="shared" si="90"/>
        <v>4225193.5483870972</v>
      </c>
    </row>
    <row r="1400" spans="1:6">
      <c r="A1400" s="1">
        <v>36942</v>
      </c>
      <c r="B1400" s="4">
        <v>36942</v>
      </c>
      <c r="C1400" s="14">
        <f>VLOOKUP($B1400,data!$A$6:$M$15000,12)</f>
        <v>3871000</v>
      </c>
      <c r="D1400" s="11">
        <f t="shared" si="88"/>
        <v>2</v>
      </c>
      <c r="E1400" s="14">
        <f t="shared" si="89"/>
        <v>4053428.5714285714</v>
      </c>
      <c r="F1400" s="14">
        <f t="shared" si="90"/>
        <v>4227096.7741935486</v>
      </c>
    </row>
    <row r="1401" spans="1:6">
      <c r="A1401" s="1">
        <v>36943</v>
      </c>
      <c r="B1401" s="4">
        <v>36943</v>
      </c>
      <c r="C1401" s="14">
        <f>VLOOKUP($B1401,data!$A$6:$M$15000,12)</f>
        <v>3656000</v>
      </c>
      <c r="D1401" s="11">
        <f t="shared" si="88"/>
        <v>2</v>
      </c>
      <c r="E1401" s="14">
        <f t="shared" si="89"/>
        <v>3886000</v>
      </c>
      <c r="F1401" s="14">
        <f t="shared" si="90"/>
        <v>4226709.6774193551</v>
      </c>
    </row>
    <row r="1402" spans="1:6">
      <c r="A1402" s="1">
        <v>36944</v>
      </c>
      <c r="B1402" s="4">
        <v>36944</v>
      </c>
      <c r="C1402" s="14">
        <f>VLOOKUP($B1402,data!$A$6:$M$15000,12)</f>
        <v>3856000</v>
      </c>
      <c r="D1402" s="11">
        <f t="shared" si="88"/>
        <v>2</v>
      </c>
      <c r="E1402" s="14">
        <f t="shared" si="89"/>
        <v>3791000</v>
      </c>
      <c r="F1402" s="14">
        <f t="shared" si="90"/>
        <v>4212903.2258064514</v>
      </c>
    </row>
    <row r="1403" spans="1:6">
      <c r="A1403" s="1">
        <v>36945</v>
      </c>
      <c r="B1403" s="4">
        <v>36945</v>
      </c>
      <c r="C1403" s="14">
        <f>VLOOKUP($B1403,data!$A$6:$M$15000,12)</f>
        <v>4164000</v>
      </c>
      <c r="D1403" s="11">
        <f t="shared" si="88"/>
        <v>2</v>
      </c>
      <c r="E1403" s="14">
        <f t="shared" si="89"/>
        <v>3807428.5714285714</v>
      </c>
      <c r="F1403" s="14">
        <f t="shared" si="90"/>
        <v>4208096.7741935486</v>
      </c>
    </row>
    <row r="1404" spans="1:6">
      <c r="A1404" s="1">
        <v>36946</v>
      </c>
      <c r="B1404" s="4">
        <v>36946</v>
      </c>
      <c r="C1404" s="14">
        <f>VLOOKUP($B1404,data!$A$6:$M$15000,12)</f>
        <v>4141000</v>
      </c>
      <c r="D1404" s="11">
        <f t="shared" si="88"/>
        <v>2</v>
      </c>
      <c r="E1404" s="14">
        <f t="shared" si="89"/>
        <v>3869285.7142857141</v>
      </c>
      <c r="F1404" s="14">
        <f t="shared" si="90"/>
        <v>4188967.7419354836</v>
      </c>
    </row>
    <row r="1405" spans="1:6">
      <c r="A1405" s="1">
        <v>36947</v>
      </c>
      <c r="B1405" s="4">
        <v>36947</v>
      </c>
      <c r="C1405" s="14">
        <f>VLOOKUP($B1405,data!$A$6:$M$15000,12)</f>
        <v>3989000</v>
      </c>
      <c r="D1405" s="11">
        <f t="shared" si="88"/>
        <v>2</v>
      </c>
      <c r="E1405" s="14">
        <f t="shared" si="89"/>
        <v>3951714.2857142859</v>
      </c>
      <c r="F1405" s="14">
        <f t="shared" si="90"/>
        <v>4162096.7741935486</v>
      </c>
    </row>
    <row r="1406" spans="1:6">
      <c r="A1406" s="1">
        <v>36948</v>
      </c>
      <c r="B1406" s="4">
        <v>36948</v>
      </c>
      <c r="C1406" s="14">
        <f>VLOOKUP($B1406,data!$A$6:$M$15000,12)</f>
        <v>4087000</v>
      </c>
      <c r="D1406" s="11">
        <f t="shared" si="88"/>
        <v>2</v>
      </c>
      <c r="E1406" s="14">
        <f t="shared" si="89"/>
        <v>3966285.7142857141</v>
      </c>
      <c r="F1406" s="14">
        <f t="shared" si="90"/>
        <v>4133225.8064516131</v>
      </c>
    </row>
    <row r="1407" spans="1:6">
      <c r="A1407" s="1">
        <v>36949</v>
      </c>
      <c r="B1407" s="4">
        <v>36949</v>
      </c>
      <c r="C1407" s="14">
        <f>VLOOKUP($B1407,data!$A$6:$M$15000,12)</f>
        <v>4490000</v>
      </c>
      <c r="D1407" s="11">
        <f t="shared" si="88"/>
        <v>2</v>
      </c>
      <c r="E1407" s="14">
        <f t="shared" si="89"/>
        <v>4054714.2857142859</v>
      </c>
      <c r="F1407" s="14">
        <f t="shared" si="90"/>
        <v>4131225.8064516131</v>
      </c>
    </row>
    <row r="1408" spans="1:6">
      <c r="A1408" s="1">
        <v>36950</v>
      </c>
      <c r="B1408" s="4">
        <v>36950</v>
      </c>
      <c r="C1408" s="14">
        <f>VLOOKUP($B1408,data!$A$6:$M$15000,12)</f>
        <v>4704000</v>
      </c>
      <c r="D1408" s="11">
        <f t="shared" si="88"/>
        <v>2</v>
      </c>
      <c r="E1408" s="14">
        <f t="shared" si="89"/>
        <v>4204428.5714285718</v>
      </c>
      <c r="F1408" s="14">
        <f t="shared" si="90"/>
        <v>4150774.1935483869</v>
      </c>
    </row>
    <row r="1409" spans="1:6">
      <c r="A1409" s="1">
        <v>36951</v>
      </c>
      <c r="B1409" s="4">
        <v>36951</v>
      </c>
      <c r="C1409" s="14">
        <f>VLOOKUP($B1409,data!$A$6:$M$15000,12)</f>
        <v>4131000</v>
      </c>
      <c r="D1409" s="11">
        <f t="shared" si="88"/>
        <v>3</v>
      </c>
      <c r="E1409" s="14">
        <f t="shared" si="89"/>
        <v>4243714.2857142854</v>
      </c>
      <c r="F1409" s="14">
        <f t="shared" si="90"/>
        <v>4131741.935483871</v>
      </c>
    </row>
    <row r="1410" spans="1:6">
      <c r="A1410" s="1">
        <v>36952</v>
      </c>
      <c r="B1410" s="4">
        <v>36952</v>
      </c>
      <c r="C1410" s="14">
        <f>VLOOKUP($B1410,data!$A$6:$M$15000,12)</f>
        <v>3903000</v>
      </c>
      <c r="D1410" s="11">
        <f t="shared" si="88"/>
        <v>3</v>
      </c>
      <c r="E1410" s="14">
        <f t="shared" si="89"/>
        <v>4206428.5714285718</v>
      </c>
      <c r="F1410" s="14">
        <f t="shared" si="90"/>
        <v>4108387.0967741935</v>
      </c>
    </row>
    <row r="1411" spans="1:6">
      <c r="A1411" s="1">
        <v>36953</v>
      </c>
      <c r="B1411" s="4">
        <v>36953</v>
      </c>
      <c r="C1411" s="14">
        <f>VLOOKUP($B1411,data!$A$6:$M$15000,12)</f>
        <v>3521000</v>
      </c>
      <c r="D1411" s="11">
        <f t="shared" si="88"/>
        <v>3</v>
      </c>
      <c r="E1411" s="14">
        <f t="shared" si="89"/>
        <v>4117857.1428571427</v>
      </c>
      <c r="F1411" s="14">
        <f t="shared" si="90"/>
        <v>4070322.5806451612</v>
      </c>
    </row>
    <row r="1412" spans="1:6">
      <c r="A1412" s="1">
        <v>36954</v>
      </c>
      <c r="B1412" s="4">
        <v>36954</v>
      </c>
      <c r="C1412" s="14">
        <f>VLOOKUP($B1412,data!$A$6:$M$15000,12)</f>
        <v>3598000</v>
      </c>
      <c r="D1412" s="11">
        <f t="shared" si="88"/>
        <v>3</v>
      </c>
      <c r="E1412" s="14">
        <f t="shared" si="89"/>
        <v>4062000</v>
      </c>
      <c r="F1412" s="14">
        <f t="shared" si="90"/>
        <v>4049612.9032258065</v>
      </c>
    </row>
    <row r="1413" spans="1:6">
      <c r="A1413" s="1">
        <v>36955</v>
      </c>
      <c r="B1413" s="4">
        <v>36955</v>
      </c>
      <c r="C1413" s="14">
        <f>VLOOKUP($B1413,data!$A$6:$M$15000,12)</f>
        <v>3647000</v>
      </c>
      <c r="D1413" s="11">
        <f t="shared" si="88"/>
        <v>3</v>
      </c>
      <c r="E1413" s="14">
        <f t="shared" si="89"/>
        <v>3999142.8571428573</v>
      </c>
      <c r="F1413" s="14">
        <f t="shared" si="90"/>
        <v>4044741.935483871</v>
      </c>
    </row>
    <row r="1414" spans="1:6">
      <c r="A1414" s="1">
        <v>36956</v>
      </c>
      <c r="B1414" s="4">
        <v>36956</v>
      </c>
      <c r="C1414" s="14">
        <f>VLOOKUP($B1414,data!$A$6:$M$15000,12)</f>
        <v>3458000</v>
      </c>
      <c r="D1414" s="11">
        <f t="shared" si="88"/>
        <v>3</v>
      </c>
      <c r="E1414" s="14">
        <f t="shared" si="89"/>
        <v>3851714.2857142859</v>
      </c>
      <c r="F1414" s="14">
        <f t="shared" si="90"/>
        <v>4060387.0967741935</v>
      </c>
    </row>
    <row r="1415" spans="1:6">
      <c r="A1415" s="1">
        <v>36957</v>
      </c>
      <c r="B1415" s="4">
        <v>36957</v>
      </c>
      <c r="C1415" s="14">
        <f>VLOOKUP($B1415,data!$A$6:$M$15000,12)</f>
        <v>3385000</v>
      </c>
      <c r="D1415" s="11">
        <f t="shared" si="88"/>
        <v>3</v>
      </c>
      <c r="E1415" s="14">
        <f t="shared" si="89"/>
        <v>3663285.7142857141</v>
      </c>
      <c r="F1415" s="14">
        <f t="shared" si="90"/>
        <v>4082838.7096774192</v>
      </c>
    </row>
    <row r="1416" spans="1:6">
      <c r="A1416" s="1">
        <v>36958</v>
      </c>
      <c r="B1416" s="4">
        <v>36958</v>
      </c>
      <c r="C1416" s="14">
        <f>VLOOKUP($B1416,data!$A$6:$M$15000,12)</f>
        <v>3276000</v>
      </c>
      <c r="D1416" s="11">
        <f t="shared" si="88"/>
        <v>3</v>
      </c>
      <c r="E1416" s="14">
        <f t="shared" si="89"/>
        <v>3541142.8571428573</v>
      </c>
      <c r="F1416" s="14">
        <f t="shared" si="90"/>
        <v>4086161.2903225808</v>
      </c>
    </row>
    <row r="1417" spans="1:6">
      <c r="A1417" s="1">
        <v>36959</v>
      </c>
      <c r="B1417" s="4">
        <v>36959</v>
      </c>
      <c r="C1417" s="14">
        <f>VLOOKUP($B1417,data!$A$6:$M$15000,12)</f>
        <v>3629000</v>
      </c>
      <c r="D1417" s="11">
        <f t="shared" si="88"/>
        <v>3</v>
      </c>
      <c r="E1417" s="14">
        <f t="shared" si="89"/>
        <v>3502000</v>
      </c>
      <c r="F1417" s="14">
        <f t="shared" si="90"/>
        <v>4087451.6129032257</v>
      </c>
    </row>
    <row r="1418" spans="1:6">
      <c r="A1418" s="1">
        <v>36960</v>
      </c>
      <c r="B1418" s="4">
        <v>36960</v>
      </c>
      <c r="C1418" s="14">
        <f>VLOOKUP($B1418,data!$A$6:$M$15000,12)</f>
        <v>3247000</v>
      </c>
      <c r="D1418" s="11">
        <f t="shared" si="88"/>
        <v>3</v>
      </c>
      <c r="E1418" s="14">
        <f t="shared" si="89"/>
        <v>3462857.1428571427</v>
      </c>
      <c r="F1418" s="14">
        <f t="shared" si="90"/>
        <v>4044870.9677419355</v>
      </c>
    </row>
    <row r="1419" spans="1:6">
      <c r="A1419" s="1">
        <v>36961</v>
      </c>
      <c r="B1419" s="4">
        <v>36961</v>
      </c>
      <c r="C1419" s="14">
        <f>VLOOKUP($B1419,data!$A$6:$M$15000,12)</f>
        <v>3266000</v>
      </c>
      <c r="D1419" s="11">
        <f t="shared" si="88"/>
        <v>3</v>
      </c>
      <c r="E1419" s="14">
        <f t="shared" si="89"/>
        <v>3415428.5714285714</v>
      </c>
      <c r="F1419" s="14">
        <f t="shared" si="90"/>
        <v>3998645.1612903224</v>
      </c>
    </row>
    <row r="1420" spans="1:6">
      <c r="A1420" s="1">
        <v>36962</v>
      </c>
      <c r="B1420" s="4">
        <v>36962</v>
      </c>
      <c r="C1420" s="14">
        <f>VLOOKUP($B1420,data!$A$6:$M$15000,12)</f>
        <v>3415000</v>
      </c>
      <c r="D1420" s="11">
        <f t="shared" si="88"/>
        <v>3</v>
      </c>
      <c r="E1420" s="14">
        <f t="shared" si="89"/>
        <v>3382285.7142857141</v>
      </c>
      <c r="F1420" s="14">
        <f t="shared" si="90"/>
        <v>3959967.7419354836</v>
      </c>
    </row>
    <row r="1421" spans="1:6">
      <c r="A1421" s="1">
        <v>36963</v>
      </c>
      <c r="B1421" s="4">
        <v>36963</v>
      </c>
      <c r="C1421" s="14">
        <f>VLOOKUP($B1421,data!$A$6:$M$15000,12)</f>
        <v>3242000</v>
      </c>
      <c r="D1421" s="11">
        <f t="shared" si="88"/>
        <v>3</v>
      </c>
      <c r="E1421" s="14">
        <f t="shared" si="89"/>
        <v>3351428.5714285714</v>
      </c>
      <c r="F1421" s="14">
        <f t="shared" si="90"/>
        <v>3922258.064516129</v>
      </c>
    </row>
    <row r="1422" spans="1:6">
      <c r="A1422" s="1">
        <v>36964</v>
      </c>
      <c r="B1422" s="4">
        <v>36964</v>
      </c>
      <c r="C1422" s="14">
        <f>VLOOKUP($B1422,data!$A$6:$M$15000,12)</f>
        <v>3288000</v>
      </c>
      <c r="D1422" s="11">
        <f t="shared" si="88"/>
        <v>3</v>
      </c>
      <c r="E1422" s="14">
        <f t="shared" si="89"/>
        <v>3337571.4285714286</v>
      </c>
      <c r="F1422" s="14">
        <f t="shared" si="90"/>
        <v>3889935.4838709678</v>
      </c>
    </row>
    <row r="1423" spans="1:6">
      <c r="A1423" s="1">
        <v>36965</v>
      </c>
      <c r="B1423" s="4">
        <v>36965</v>
      </c>
      <c r="C1423" s="14">
        <f>VLOOKUP($B1423,data!$A$6:$M$15000,12)</f>
        <v>3454000</v>
      </c>
      <c r="D1423" s="11">
        <f t="shared" si="88"/>
        <v>3</v>
      </c>
      <c r="E1423" s="14">
        <f t="shared" si="89"/>
        <v>3363000</v>
      </c>
      <c r="F1423" s="14">
        <f t="shared" si="90"/>
        <v>3841870.9677419355</v>
      </c>
    </row>
    <row r="1424" spans="1:6">
      <c r="A1424" s="1">
        <v>36966</v>
      </c>
      <c r="B1424" s="4">
        <v>36966</v>
      </c>
      <c r="C1424" s="14">
        <f>VLOOKUP($B1424,data!$A$6:$M$15000,12)</f>
        <v>3429000</v>
      </c>
      <c r="D1424" s="11">
        <f t="shared" si="88"/>
        <v>3</v>
      </c>
      <c r="E1424" s="14">
        <f t="shared" si="89"/>
        <v>3334428.5714285714</v>
      </c>
      <c r="F1424" s="14">
        <f t="shared" si="90"/>
        <v>3785483.8709677421</v>
      </c>
    </row>
    <row r="1425" spans="1:6">
      <c r="A1425" s="1">
        <v>36967</v>
      </c>
      <c r="B1425" s="4">
        <v>36967</v>
      </c>
      <c r="C1425" s="14">
        <f>VLOOKUP($B1425,data!$A$6:$M$15000,12)</f>
        <v>3057000</v>
      </c>
      <c r="D1425" s="11">
        <f t="shared" si="88"/>
        <v>3</v>
      </c>
      <c r="E1425" s="14">
        <f t="shared" si="89"/>
        <v>3307285.7142857141</v>
      </c>
      <c r="F1425" s="14">
        <f t="shared" si="90"/>
        <v>3728354.8387096776</v>
      </c>
    </row>
    <row r="1426" spans="1:6">
      <c r="A1426" s="1">
        <v>36968</v>
      </c>
      <c r="B1426" s="4">
        <v>36968</v>
      </c>
      <c r="C1426" s="14">
        <f>VLOOKUP($B1426,data!$A$6:$M$15000,12)</f>
        <v>2907000</v>
      </c>
      <c r="D1426" s="11">
        <f t="shared" si="88"/>
        <v>3</v>
      </c>
      <c r="E1426" s="14">
        <f t="shared" si="89"/>
        <v>3256000</v>
      </c>
      <c r="F1426" s="14">
        <f t="shared" si="90"/>
        <v>3676290.3225806453</v>
      </c>
    </row>
    <row r="1427" spans="1:6">
      <c r="A1427" s="1">
        <v>36969</v>
      </c>
      <c r="B1427" s="4">
        <v>36969</v>
      </c>
      <c r="C1427" s="14">
        <f>VLOOKUP($B1427,data!$A$6:$M$15000,12)</f>
        <v>3165000</v>
      </c>
      <c r="D1427" s="11">
        <f t="shared" si="88"/>
        <v>3</v>
      </c>
      <c r="E1427" s="14">
        <f t="shared" si="89"/>
        <v>3220285.7142857141</v>
      </c>
      <c r="F1427" s="14">
        <f t="shared" si="90"/>
        <v>3647774.1935483869</v>
      </c>
    </row>
    <row r="1428" spans="1:6">
      <c r="A1428" s="1">
        <v>36970</v>
      </c>
      <c r="B1428" s="4">
        <v>36970</v>
      </c>
      <c r="C1428" s="14">
        <f>VLOOKUP($B1428,data!$A$6:$M$15000,12)</f>
        <v>3186000</v>
      </c>
      <c r="D1428" s="11">
        <f t="shared" si="88"/>
        <v>3</v>
      </c>
      <c r="E1428" s="14">
        <f t="shared" si="89"/>
        <v>3212285.7142857141</v>
      </c>
      <c r="F1428" s="14">
        <f t="shared" si="90"/>
        <v>3630935.4838709678</v>
      </c>
    </row>
    <row r="1429" spans="1:6">
      <c r="A1429" s="1">
        <v>36971</v>
      </c>
      <c r="B1429" s="4">
        <v>36971</v>
      </c>
      <c r="C1429" s="14">
        <f>VLOOKUP($B1429,data!$A$6:$M$15000,12)</f>
        <v>3214000</v>
      </c>
      <c r="D1429" s="11">
        <f t="shared" si="88"/>
        <v>3</v>
      </c>
      <c r="E1429" s="14">
        <f t="shared" si="89"/>
        <v>3201714.2857142859</v>
      </c>
      <c r="F1429" s="14">
        <f t="shared" si="90"/>
        <v>3624548.3870967743</v>
      </c>
    </row>
    <row r="1430" spans="1:6">
      <c r="A1430" s="1">
        <v>36972</v>
      </c>
      <c r="B1430" s="4">
        <v>36972</v>
      </c>
      <c r="C1430" s="14">
        <f>VLOOKUP($B1430,data!$A$6:$M$15000,12)</f>
        <v>3324000</v>
      </c>
      <c r="D1430" s="11">
        <f t="shared" si="88"/>
        <v>3</v>
      </c>
      <c r="E1430" s="14">
        <f t="shared" si="89"/>
        <v>3183142.8571428573</v>
      </c>
      <c r="F1430" s="14">
        <f t="shared" si="90"/>
        <v>3603225.8064516131</v>
      </c>
    </row>
    <row r="1431" spans="1:6">
      <c r="A1431" s="1">
        <v>36973</v>
      </c>
      <c r="B1431" s="4">
        <v>36973</v>
      </c>
      <c r="C1431" s="14">
        <f>VLOOKUP($B1431,data!$A$6:$M$15000,12)</f>
        <v>3127000</v>
      </c>
      <c r="D1431" s="11">
        <f t="shared" si="88"/>
        <v>3</v>
      </c>
      <c r="E1431" s="14">
        <f t="shared" si="89"/>
        <v>3140000</v>
      </c>
      <c r="F1431" s="14">
        <f t="shared" si="90"/>
        <v>3579225.8064516131</v>
      </c>
    </row>
    <row r="1432" spans="1:6">
      <c r="A1432" s="1">
        <v>36974</v>
      </c>
      <c r="B1432" s="4">
        <v>36974</v>
      </c>
      <c r="C1432" s="14">
        <f>VLOOKUP($B1432,data!$A$6:$M$15000,12)</f>
        <v>2830000</v>
      </c>
      <c r="D1432" s="11">
        <f t="shared" si="88"/>
        <v>3</v>
      </c>
      <c r="E1432" s="14">
        <f t="shared" si="89"/>
        <v>3107571.4285714286</v>
      </c>
      <c r="F1432" s="14">
        <f t="shared" si="90"/>
        <v>3552580.6451612902</v>
      </c>
    </row>
    <row r="1433" spans="1:6">
      <c r="A1433" s="1">
        <v>36975</v>
      </c>
      <c r="B1433" s="4">
        <v>36975</v>
      </c>
      <c r="C1433" s="14">
        <f>VLOOKUP($B1433,data!$A$6:$M$15000,12)</f>
        <v>2724000</v>
      </c>
      <c r="D1433" s="11">
        <f t="shared" si="88"/>
        <v>3</v>
      </c>
      <c r="E1433" s="14">
        <f t="shared" si="89"/>
        <v>3081428.5714285714</v>
      </c>
      <c r="F1433" s="14">
        <f t="shared" si="90"/>
        <v>3516064.5161290322</v>
      </c>
    </row>
    <row r="1434" spans="1:6">
      <c r="A1434" s="1">
        <v>36976</v>
      </c>
      <c r="B1434" s="4">
        <v>36976</v>
      </c>
      <c r="C1434" s="14">
        <f>VLOOKUP($B1434,data!$A$6:$M$15000,12)</f>
        <v>3052000</v>
      </c>
      <c r="D1434" s="11">
        <f t="shared" ref="D1434:D1497" si="91">IF(B1434&lt;&gt;"",MONTH(B1434),0)</f>
        <v>3</v>
      </c>
      <c r="E1434" s="14">
        <f t="shared" ref="E1434:E1497" si="92">AVERAGE(C1428:C1434)</f>
        <v>3065285.7142857141</v>
      </c>
      <c r="F1434" s="14">
        <f t="shared" ref="F1434:F1497" si="93">AVERAGE(C1404:C1434)</f>
        <v>3480193.5483870967</v>
      </c>
    </row>
    <row r="1435" spans="1:6">
      <c r="A1435" s="1">
        <v>36977</v>
      </c>
      <c r="B1435" s="4">
        <v>36977</v>
      </c>
      <c r="C1435" s="14">
        <f>VLOOKUP($B1435,data!$A$6:$M$15000,12)</f>
        <v>3097000</v>
      </c>
      <c r="D1435" s="11">
        <f t="shared" si="91"/>
        <v>3</v>
      </c>
      <c r="E1435" s="14">
        <f t="shared" si="92"/>
        <v>3052571.4285714286</v>
      </c>
      <c r="F1435" s="14">
        <f t="shared" si="93"/>
        <v>3446516.1290322579</v>
      </c>
    </row>
    <row r="1436" spans="1:6">
      <c r="A1436" s="1">
        <v>36978</v>
      </c>
      <c r="B1436" s="4">
        <v>36978</v>
      </c>
      <c r="C1436" s="14">
        <f>VLOOKUP($B1436,data!$A$6:$M$15000,12)</f>
        <v>3183000</v>
      </c>
      <c r="D1436" s="11">
        <f t="shared" si="91"/>
        <v>3</v>
      </c>
      <c r="E1436" s="14">
        <f t="shared" si="92"/>
        <v>3048142.8571428573</v>
      </c>
      <c r="F1436" s="14">
        <f t="shared" si="93"/>
        <v>3420516.1290322579</v>
      </c>
    </row>
    <row r="1437" spans="1:6">
      <c r="A1437" s="1">
        <v>36979</v>
      </c>
      <c r="B1437" s="4">
        <v>36979</v>
      </c>
      <c r="C1437" s="14">
        <f>VLOOKUP($B1437,data!$A$6:$M$15000,12)</f>
        <v>3140000</v>
      </c>
      <c r="D1437" s="11">
        <f t="shared" si="91"/>
        <v>3</v>
      </c>
      <c r="E1437" s="14">
        <f t="shared" si="92"/>
        <v>3021857.1428571427</v>
      </c>
      <c r="F1437" s="14">
        <f t="shared" si="93"/>
        <v>3389967.7419354836</v>
      </c>
    </row>
    <row r="1438" spans="1:6">
      <c r="A1438" s="1">
        <v>36980</v>
      </c>
      <c r="B1438" s="4">
        <v>36980</v>
      </c>
      <c r="C1438" s="14">
        <f>VLOOKUP($B1438,data!$A$6:$M$15000,12)</f>
        <v>3081000</v>
      </c>
      <c r="D1438" s="11">
        <f t="shared" si="91"/>
        <v>3</v>
      </c>
      <c r="E1438" s="14">
        <f t="shared" si="92"/>
        <v>3015285.7142857141</v>
      </c>
      <c r="F1438" s="14">
        <f t="shared" si="93"/>
        <v>3344516.1290322579</v>
      </c>
    </row>
    <row r="1439" spans="1:6">
      <c r="A1439" s="1">
        <v>36981</v>
      </c>
      <c r="B1439" s="4">
        <v>36981</v>
      </c>
      <c r="C1439" s="14">
        <f>VLOOKUP($B1439,data!$A$6:$M$15000,12)</f>
        <v>2730000</v>
      </c>
      <c r="D1439" s="11">
        <f t="shared" si="91"/>
        <v>3</v>
      </c>
      <c r="E1439" s="14">
        <f t="shared" si="92"/>
        <v>3001000</v>
      </c>
      <c r="F1439" s="14">
        <f t="shared" si="93"/>
        <v>3280838.7096774192</v>
      </c>
    </row>
    <row r="1440" spans="1:6">
      <c r="A1440" s="1">
        <v>36982</v>
      </c>
      <c r="B1440" s="4">
        <v>36982</v>
      </c>
      <c r="C1440" s="14">
        <f>VLOOKUP($B1440,data!$A$6:$M$15000,12)</f>
        <v>2815000</v>
      </c>
      <c r="D1440" s="11">
        <f t="shared" si="91"/>
        <v>4</v>
      </c>
      <c r="E1440" s="14">
        <f t="shared" si="92"/>
        <v>3014000</v>
      </c>
      <c r="F1440" s="14">
        <f t="shared" si="93"/>
        <v>3238387.0967741935</v>
      </c>
    </row>
    <row r="1441" spans="1:6">
      <c r="A1441" s="1">
        <v>36983</v>
      </c>
      <c r="B1441" s="4">
        <v>36983</v>
      </c>
      <c r="C1441" s="14">
        <f>VLOOKUP($B1441,data!$A$6:$M$15000,12)</f>
        <v>3200000</v>
      </c>
      <c r="D1441" s="11">
        <f t="shared" si="91"/>
        <v>4</v>
      </c>
      <c r="E1441" s="14">
        <f t="shared" si="92"/>
        <v>3035142.8571428573</v>
      </c>
      <c r="F1441" s="14">
        <f t="shared" si="93"/>
        <v>3215709.6774193547</v>
      </c>
    </row>
    <row r="1442" spans="1:6">
      <c r="A1442" s="1">
        <v>36984</v>
      </c>
      <c r="B1442" s="4">
        <v>36984</v>
      </c>
      <c r="C1442" s="14">
        <f>VLOOKUP($B1442,data!$A$6:$M$15000,12)</f>
        <v>3356000</v>
      </c>
      <c r="D1442" s="11">
        <f t="shared" si="91"/>
        <v>4</v>
      </c>
      <c r="E1442" s="14">
        <f t="shared" si="92"/>
        <v>3072142.8571428573</v>
      </c>
      <c r="F1442" s="14">
        <f t="shared" si="93"/>
        <v>3210387.0967741935</v>
      </c>
    </row>
    <row r="1443" spans="1:6">
      <c r="A1443" s="1">
        <v>36985</v>
      </c>
      <c r="B1443" s="4">
        <v>36985</v>
      </c>
      <c r="C1443" s="14">
        <f>VLOOKUP($B1443,data!$A$6:$M$15000,12)</f>
        <v>3420000</v>
      </c>
      <c r="D1443" s="11">
        <f t="shared" si="91"/>
        <v>4</v>
      </c>
      <c r="E1443" s="14">
        <f t="shared" si="92"/>
        <v>3106000</v>
      </c>
      <c r="F1443" s="14">
        <f t="shared" si="93"/>
        <v>3204645.1612903224</v>
      </c>
    </row>
    <row r="1444" spans="1:6">
      <c r="A1444" s="1">
        <v>36986</v>
      </c>
      <c r="B1444" s="4">
        <v>36986</v>
      </c>
      <c r="C1444" s="14">
        <f>VLOOKUP($B1444,data!$A$6:$M$15000,12)</f>
        <v>3450000</v>
      </c>
      <c r="D1444" s="11">
        <f t="shared" si="91"/>
        <v>4</v>
      </c>
      <c r="E1444" s="14">
        <f t="shared" si="92"/>
        <v>3150285.7142857141</v>
      </c>
      <c r="F1444" s="14">
        <f t="shared" si="93"/>
        <v>3198290.3225806453</v>
      </c>
    </row>
    <row r="1445" spans="1:6">
      <c r="A1445" s="1">
        <v>36987</v>
      </c>
      <c r="B1445" s="4">
        <v>36987</v>
      </c>
      <c r="C1445" s="14" t="str">
        <f>VLOOKUP($B1445,data!$A$6:$M$15000,12)</f>
        <v>N/A</v>
      </c>
      <c r="D1445" s="11">
        <f t="shared" si="91"/>
        <v>4</v>
      </c>
      <c r="E1445" s="14">
        <f t="shared" si="92"/>
        <v>3161833.3333333335</v>
      </c>
      <c r="F1445" s="14">
        <f t="shared" si="93"/>
        <v>3189633.3333333335</v>
      </c>
    </row>
    <row r="1446" spans="1:6">
      <c r="A1446" s="1">
        <v>36988</v>
      </c>
      <c r="B1446" s="4">
        <v>36988</v>
      </c>
      <c r="C1446" s="14" t="str">
        <f>VLOOKUP($B1446,data!$A$6:$M$15000,12)</f>
        <v>N/A</v>
      </c>
      <c r="D1446" s="11">
        <f t="shared" si="91"/>
        <v>4</v>
      </c>
      <c r="E1446" s="14">
        <f t="shared" si="92"/>
        <v>3248200</v>
      </c>
      <c r="F1446" s="14">
        <f t="shared" si="93"/>
        <v>3182896.5517241377</v>
      </c>
    </row>
    <row r="1447" spans="1:6">
      <c r="A1447" s="1">
        <v>36989</v>
      </c>
      <c r="B1447" s="4">
        <v>36989</v>
      </c>
      <c r="C1447" s="14" t="str">
        <f>VLOOKUP($B1447,data!$A$6:$M$15000,12)</f>
        <v>N/A</v>
      </c>
      <c r="D1447" s="11">
        <f t="shared" si="91"/>
        <v>4</v>
      </c>
      <c r="E1447" s="14">
        <f t="shared" si="92"/>
        <v>3356500</v>
      </c>
      <c r="F1447" s="14">
        <f t="shared" si="93"/>
        <v>3179571.4285714286</v>
      </c>
    </row>
    <row r="1448" spans="1:6">
      <c r="A1448" s="1">
        <v>36990</v>
      </c>
      <c r="B1448" s="4">
        <v>36990</v>
      </c>
      <c r="C1448" s="14" t="str">
        <f>VLOOKUP($B1448,data!$A$6:$M$15000,12)</f>
        <v>N/A</v>
      </c>
      <c r="D1448" s="11">
        <f t="shared" si="91"/>
        <v>4</v>
      </c>
      <c r="E1448" s="14">
        <f t="shared" si="92"/>
        <v>3408666.6666666665</v>
      </c>
      <c r="F1448" s="14">
        <f t="shared" si="93"/>
        <v>3162925.9259259258</v>
      </c>
    </row>
    <row r="1449" spans="1:6">
      <c r="A1449" s="1">
        <v>36991</v>
      </c>
      <c r="B1449" s="4">
        <v>36991</v>
      </c>
      <c r="C1449" s="14" t="str">
        <f>VLOOKUP($B1449,data!$A$6:$M$15000,12)</f>
        <v>N/A</v>
      </c>
      <c r="D1449" s="11">
        <f t="shared" si="91"/>
        <v>4</v>
      </c>
      <c r="E1449" s="14">
        <f t="shared" si="92"/>
        <v>3435000</v>
      </c>
      <c r="F1449" s="14">
        <f t="shared" si="93"/>
        <v>3159692.3076923075</v>
      </c>
    </row>
    <row r="1450" spans="1:6">
      <c r="A1450" s="1">
        <v>36992</v>
      </c>
      <c r="B1450" s="4">
        <v>36992</v>
      </c>
      <c r="C1450" s="14" t="str">
        <f>VLOOKUP($B1450,data!$A$6:$M$15000,12)</f>
        <v>N/A</v>
      </c>
      <c r="D1450" s="11">
        <f t="shared" si="91"/>
        <v>4</v>
      </c>
      <c r="E1450" s="14">
        <f t="shared" si="92"/>
        <v>3450000</v>
      </c>
      <c r="F1450" s="14">
        <f t="shared" si="93"/>
        <v>3155440</v>
      </c>
    </row>
    <row r="1451" spans="1:6">
      <c r="A1451" s="1">
        <v>36993</v>
      </c>
      <c r="B1451" s="4">
        <v>36993</v>
      </c>
      <c r="C1451" s="14" t="str">
        <f>VLOOKUP($B1451,data!$A$6:$M$15000,12)</f>
        <v>N/A</v>
      </c>
      <c r="D1451" s="11">
        <f t="shared" si="91"/>
        <v>4</v>
      </c>
      <c r="E1451" s="14" t="e">
        <f t="shared" si="92"/>
        <v>#DIV/0!</v>
      </c>
      <c r="F1451" s="14">
        <f t="shared" si="93"/>
        <v>3144625</v>
      </c>
    </row>
    <row r="1452" spans="1:6">
      <c r="A1452" s="1">
        <v>36994</v>
      </c>
      <c r="B1452" s="4">
        <v>36994</v>
      </c>
      <c r="C1452" s="14" t="str">
        <f>VLOOKUP($B1452,data!$A$6:$M$15000,12)</f>
        <v>N/A</v>
      </c>
      <c r="D1452" s="11">
        <f t="shared" si="91"/>
        <v>4</v>
      </c>
      <c r="E1452" s="14" t="e">
        <f t="shared" si="92"/>
        <v>#DIV/0!</v>
      </c>
      <c r="F1452" s="14">
        <f t="shared" si="93"/>
        <v>3140391.3043478262</v>
      </c>
    </row>
    <row r="1453" spans="1:6">
      <c r="A1453" s="1">
        <v>36995</v>
      </c>
      <c r="B1453" s="4">
        <v>36995</v>
      </c>
      <c r="C1453" s="14" t="str">
        <f>VLOOKUP($B1453,data!$A$6:$M$15000,12)</f>
        <v>N/A</v>
      </c>
      <c r="D1453" s="11">
        <f t="shared" si="91"/>
        <v>4</v>
      </c>
      <c r="E1453" s="14" t="e">
        <f t="shared" si="92"/>
        <v>#DIV/0!</v>
      </c>
      <c r="F1453" s="14">
        <f t="shared" si="93"/>
        <v>3133681.8181818184</v>
      </c>
    </row>
    <row r="1454" spans="1:6">
      <c r="A1454" s="1">
        <v>36996</v>
      </c>
      <c r="B1454" s="4">
        <v>36996</v>
      </c>
      <c r="C1454" s="14" t="str">
        <f>VLOOKUP($B1454,data!$A$6:$M$15000,12)</f>
        <v>N/A</v>
      </c>
      <c r="D1454" s="11">
        <f t="shared" si="91"/>
        <v>4</v>
      </c>
      <c r="E1454" s="14" t="e">
        <f t="shared" si="92"/>
        <v>#DIV/0!</v>
      </c>
      <c r="F1454" s="14">
        <f t="shared" si="93"/>
        <v>3118428.5714285714</v>
      </c>
    </row>
    <row r="1455" spans="1:6">
      <c r="A1455" s="1">
        <v>36997</v>
      </c>
      <c r="B1455" s="4">
        <v>36997</v>
      </c>
      <c r="C1455" s="14" t="str">
        <f>VLOOKUP($B1455,data!$A$6:$M$15000,12)</f>
        <v>N/A</v>
      </c>
      <c r="D1455" s="11">
        <f t="shared" si="91"/>
        <v>4</v>
      </c>
      <c r="E1455" s="14" t="e">
        <f t="shared" si="92"/>
        <v>#DIV/0!</v>
      </c>
      <c r="F1455" s="14">
        <f t="shared" si="93"/>
        <v>3102900</v>
      </c>
    </row>
    <row r="1456" spans="1:6">
      <c r="A1456" s="1">
        <v>36998</v>
      </c>
      <c r="B1456" s="4">
        <v>36998</v>
      </c>
      <c r="C1456" s="14" t="str">
        <f>VLOOKUP($B1456,data!$A$6:$M$15000,12)</f>
        <v>N/A</v>
      </c>
      <c r="D1456" s="11">
        <f t="shared" si="91"/>
        <v>4</v>
      </c>
      <c r="E1456" s="14" t="e">
        <f t="shared" si="92"/>
        <v>#DIV/0!</v>
      </c>
      <c r="F1456" s="14">
        <f t="shared" si="93"/>
        <v>3105315.789473684</v>
      </c>
    </row>
    <row r="1457" spans="1:6">
      <c r="A1457" s="1">
        <v>36999</v>
      </c>
      <c r="B1457" s="4">
        <v>36999</v>
      </c>
      <c r="C1457" s="14" t="str">
        <f>VLOOKUP($B1457,data!$A$6:$M$15000,12)</f>
        <v>N/A</v>
      </c>
      <c r="D1457" s="11">
        <f t="shared" si="91"/>
        <v>4</v>
      </c>
      <c r="E1457" s="14" t="e">
        <f t="shared" si="92"/>
        <v>#DIV/0!</v>
      </c>
      <c r="F1457" s="14">
        <f t="shared" si="93"/>
        <v>3116333.3333333335</v>
      </c>
    </row>
    <row r="1458" spans="1:6">
      <c r="A1458" s="1">
        <v>37000</v>
      </c>
      <c r="B1458" s="4">
        <v>37000</v>
      </c>
      <c r="C1458" s="14" t="str">
        <f>VLOOKUP($B1458,data!$A$6:$M$15000,12)</f>
        <v>N/A</v>
      </c>
      <c r="D1458" s="11">
        <f t="shared" si="91"/>
        <v>4</v>
      </c>
      <c r="E1458" s="14" t="e">
        <f t="shared" si="92"/>
        <v>#DIV/0!</v>
      </c>
      <c r="F1458" s="14">
        <f t="shared" si="93"/>
        <v>3113470.588235294</v>
      </c>
    </row>
    <row r="1459" spans="1:6">
      <c r="A1459" s="1">
        <v>37001</v>
      </c>
      <c r="B1459" s="4">
        <v>37001</v>
      </c>
      <c r="C1459" s="14" t="str">
        <f>VLOOKUP($B1459,data!$A$6:$M$15000,12)</f>
        <v>N/A</v>
      </c>
      <c r="D1459" s="11">
        <f t="shared" si="91"/>
        <v>4</v>
      </c>
      <c r="E1459" s="14" t="e">
        <f t="shared" si="92"/>
        <v>#DIV/0!</v>
      </c>
      <c r="F1459" s="14">
        <f t="shared" si="93"/>
        <v>3108937.5</v>
      </c>
    </row>
    <row r="1460" spans="1:6">
      <c r="A1460" s="1">
        <v>37002</v>
      </c>
      <c r="B1460" s="4">
        <v>37002</v>
      </c>
      <c r="C1460" s="14" t="str">
        <f>VLOOKUP($B1460,data!$A$6:$M$15000,12)</f>
        <v>N/A</v>
      </c>
      <c r="D1460" s="11">
        <f t="shared" si="91"/>
        <v>4</v>
      </c>
      <c r="E1460" s="14" t="e">
        <f t="shared" si="92"/>
        <v>#DIV/0!</v>
      </c>
      <c r="F1460" s="14">
        <f t="shared" si="93"/>
        <v>3101933.3333333335</v>
      </c>
    </row>
    <row r="1461" spans="1:6">
      <c r="A1461" s="1">
        <v>37003</v>
      </c>
      <c r="B1461" s="4">
        <v>37003</v>
      </c>
      <c r="C1461" s="14" t="str">
        <f>VLOOKUP($B1461,data!$A$6:$M$15000,12)</f>
        <v>N/A</v>
      </c>
      <c r="D1461" s="11">
        <f t="shared" si="91"/>
        <v>4</v>
      </c>
      <c r="E1461" s="14" t="e">
        <f t="shared" si="92"/>
        <v>#DIV/0!</v>
      </c>
      <c r="F1461" s="14">
        <f t="shared" si="93"/>
        <v>3086071.4285714286</v>
      </c>
    </row>
    <row r="1462" spans="1:6">
      <c r="A1462" s="1">
        <v>37004</v>
      </c>
      <c r="B1462" s="4">
        <v>37004</v>
      </c>
      <c r="C1462" s="14" t="str">
        <f>VLOOKUP($B1462,data!$A$6:$M$15000,12)</f>
        <v>N/A</v>
      </c>
      <c r="D1462" s="11">
        <f t="shared" si="91"/>
        <v>4</v>
      </c>
      <c r="E1462" s="14" t="e">
        <f t="shared" si="92"/>
        <v>#DIV/0!</v>
      </c>
      <c r="F1462" s="14">
        <f t="shared" si="93"/>
        <v>3082923.076923077</v>
      </c>
    </row>
    <row r="1463" spans="1:6">
      <c r="A1463" s="1">
        <v>37005</v>
      </c>
      <c r="B1463" s="4">
        <v>37005</v>
      </c>
      <c r="C1463" s="14" t="str">
        <f>VLOOKUP($B1463,data!$A$6:$M$15000,12)</f>
        <v>N/A</v>
      </c>
      <c r="D1463" s="11">
        <f t="shared" si="91"/>
        <v>4</v>
      </c>
      <c r="E1463" s="14" t="e">
        <f t="shared" si="92"/>
        <v>#DIV/0!</v>
      </c>
      <c r="F1463" s="14">
        <f t="shared" si="93"/>
        <v>3104000</v>
      </c>
    </row>
    <row r="1464" spans="1:6">
      <c r="A1464" s="1">
        <v>37006</v>
      </c>
      <c r="B1464" s="4">
        <v>37006</v>
      </c>
      <c r="C1464" s="14" t="str">
        <f>VLOOKUP($B1464,data!$A$6:$M$15000,12)</f>
        <v>N/A</v>
      </c>
      <c r="D1464" s="11">
        <f t="shared" si="91"/>
        <v>4</v>
      </c>
      <c r="E1464" s="14" t="e">
        <f t="shared" si="92"/>
        <v>#DIV/0!</v>
      </c>
      <c r="F1464" s="14">
        <f t="shared" si="93"/>
        <v>3138545.4545454546</v>
      </c>
    </row>
    <row r="1465" spans="1:6">
      <c r="A1465" s="1">
        <v>37007</v>
      </c>
      <c r="B1465" s="4">
        <v>37007</v>
      </c>
      <c r="C1465" s="14" t="str">
        <f>VLOOKUP($B1465,data!$A$6:$M$15000,12)</f>
        <v>N/A</v>
      </c>
      <c r="D1465" s="11">
        <f t="shared" si="91"/>
        <v>4</v>
      </c>
      <c r="E1465" s="14" t="e">
        <f t="shared" si="92"/>
        <v>#DIV/0!</v>
      </c>
      <c r="F1465" s="14">
        <f t="shared" si="93"/>
        <v>3147200</v>
      </c>
    </row>
    <row r="1466" spans="1:6">
      <c r="A1466" s="1">
        <v>37008</v>
      </c>
      <c r="B1466" s="4">
        <v>37008</v>
      </c>
      <c r="C1466" s="14" t="str">
        <f>VLOOKUP($B1466,data!$A$6:$M$15000,12)</f>
        <v>N/A</v>
      </c>
      <c r="D1466" s="11">
        <f t="shared" si="91"/>
        <v>4</v>
      </c>
      <c r="E1466" s="14" t="e">
        <f t="shared" si="92"/>
        <v>#DIV/0!</v>
      </c>
      <c r="F1466" s="14">
        <f t="shared" si="93"/>
        <v>3152777.777777778</v>
      </c>
    </row>
    <row r="1467" spans="1:6">
      <c r="A1467" s="1">
        <v>37009</v>
      </c>
      <c r="B1467" s="4">
        <v>37009</v>
      </c>
      <c r="C1467" s="14" t="str">
        <f>VLOOKUP($B1467,data!$A$6:$M$15000,12)</f>
        <v>N/A</v>
      </c>
      <c r="D1467" s="11">
        <f t="shared" si="91"/>
        <v>4</v>
      </c>
      <c r="E1467" s="14" t="e">
        <f t="shared" si="92"/>
        <v>#DIV/0!</v>
      </c>
      <c r="F1467" s="14">
        <f t="shared" si="93"/>
        <v>3149000</v>
      </c>
    </row>
    <row r="1468" spans="1:6">
      <c r="A1468" s="1">
        <v>37010</v>
      </c>
      <c r="B1468" s="4">
        <v>37010</v>
      </c>
      <c r="C1468" s="14" t="str">
        <f>VLOOKUP($B1468,data!$A$6:$M$15000,12)</f>
        <v>N/A</v>
      </c>
      <c r="D1468" s="11">
        <f t="shared" si="91"/>
        <v>4</v>
      </c>
      <c r="E1468" s="14" t="e">
        <f t="shared" si="92"/>
        <v>#DIV/0!</v>
      </c>
      <c r="F1468" s="14">
        <f t="shared" si="93"/>
        <v>3150285.7142857141</v>
      </c>
    </row>
    <row r="1469" spans="1:6">
      <c r="A1469" s="1">
        <v>37011</v>
      </c>
      <c r="B1469" s="4">
        <v>37011</v>
      </c>
      <c r="C1469" s="14" t="str">
        <f>VLOOKUP($B1469,data!$A$6:$M$15000,12)</f>
        <v>N/A</v>
      </c>
      <c r="D1469" s="11">
        <f t="shared" si="91"/>
        <v>4</v>
      </c>
      <c r="E1469" s="14" t="e">
        <f t="shared" si="92"/>
        <v>#DIV/0!</v>
      </c>
      <c r="F1469" s="14">
        <f t="shared" si="93"/>
        <v>3161833.3333333335</v>
      </c>
    </row>
    <row r="1470" spans="1:6">
      <c r="A1470" s="1">
        <v>37012</v>
      </c>
      <c r="B1470" s="4">
        <v>37012</v>
      </c>
      <c r="C1470" s="14" t="str">
        <f>VLOOKUP($B1470,data!$A$6:$M$15000,12)</f>
        <v>N/A</v>
      </c>
      <c r="D1470" s="11">
        <f t="shared" si="91"/>
        <v>5</v>
      </c>
      <c r="E1470" s="14" t="e">
        <f t="shared" si="92"/>
        <v>#DIV/0!</v>
      </c>
      <c r="F1470" s="14">
        <f t="shared" si="93"/>
        <v>3248200</v>
      </c>
    </row>
    <row r="1471" spans="1:6">
      <c r="A1471" s="1">
        <v>37013</v>
      </c>
      <c r="B1471" s="4">
        <v>37013</v>
      </c>
      <c r="C1471" s="14" t="str">
        <f>VLOOKUP($B1471,data!$A$6:$M$15000,12)</f>
        <v>N/A</v>
      </c>
      <c r="D1471" s="11">
        <f t="shared" si="91"/>
        <v>5</v>
      </c>
      <c r="E1471" s="14" t="e">
        <f t="shared" si="92"/>
        <v>#DIV/0!</v>
      </c>
      <c r="F1471" s="14">
        <f t="shared" si="93"/>
        <v>3356500</v>
      </c>
    </row>
    <row r="1472" spans="1:6">
      <c r="A1472" s="1">
        <v>37014</v>
      </c>
      <c r="B1472" s="4">
        <v>37014</v>
      </c>
      <c r="C1472" s="14" t="str">
        <f>VLOOKUP($B1472,data!$A$6:$M$15000,12)</f>
        <v>N/A</v>
      </c>
      <c r="D1472" s="11">
        <f t="shared" si="91"/>
        <v>5</v>
      </c>
      <c r="E1472" s="14" t="e">
        <f t="shared" si="92"/>
        <v>#DIV/0!</v>
      </c>
      <c r="F1472" s="14">
        <f t="shared" si="93"/>
        <v>3408666.6666666665</v>
      </c>
    </row>
    <row r="1473" spans="1:6">
      <c r="A1473" s="1">
        <v>37015</v>
      </c>
      <c r="B1473" s="4">
        <v>37015</v>
      </c>
      <c r="C1473" s="14" t="str">
        <f>VLOOKUP($B1473,data!$A$6:$M$15000,12)</f>
        <v>N/A</v>
      </c>
      <c r="D1473" s="11">
        <f t="shared" si="91"/>
        <v>5</v>
      </c>
      <c r="E1473" s="14" t="e">
        <f t="shared" si="92"/>
        <v>#DIV/0!</v>
      </c>
      <c r="F1473" s="14">
        <f t="shared" si="93"/>
        <v>3435000</v>
      </c>
    </row>
    <row r="1474" spans="1:6">
      <c r="A1474" s="1">
        <v>37016</v>
      </c>
      <c r="B1474" s="4">
        <v>37016</v>
      </c>
      <c r="C1474" s="14" t="str">
        <f>VLOOKUP($B1474,data!$A$6:$M$15000,12)</f>
        <v>N/A</v>
      </c>
      <c r="D1474" s="11">
        <f t="shared" si="91"/>
        <v>5</v>
      </c>
      <c r="E1474" s="14" t="e">
        <f t="shared" si="92"/>
        <v>#DIV/0!</v>
      </c>
      <c r="F1474" s="14">
        <f t="shared" si="93"/>
        <v>3450000</v>
      </c>
    </row>
    <row r="1475" spans="1:6">
      <c r="A1475" s="1">
        <v>37017</v>
      </c>
      <c r="B1475" s="4">
        <v>37017</v>
      </c>
      <c r="C1475" s="14" t="str">
        <f>VLOOKUP($B1475,data!$A$6:$M$15000,12)</f>
        <v>N/A</v>
      </c>
      <c r="D1475" s="11">
        <f t="shared" si="91"/>
        <v>5</v>
      </c>
      <c r="E1475" s="14" t="e">
        <f t="shared" si="92"/>
        <v>#DIV/0!</v>
      </c>
      <c r="F1475" s="14" t="e">
        <f t="shared" si="93"/>
        <v>#DIV/0!</v>
      </c>
    </row>
    <row r="1476" spans="1:6">
      <c r="A1476" s="1">
        <v>37018</v>
      </c>
      <c r="B1476" s="4">
        <v>37018</v>
      </c>
      <c r="C1476" s="14" t="str">
        <f>VLOOKUP($B1476,data!$A$6:$M$15000,12)</f>
        <v>N/A</v>
      </c>
      <c r="D1476" s="11">
        <f t="shared" si="91"/>
        <v>5</v>
      </c>
      <c r="E1476" s="14" t="e">
        <f t="shared" si="92"/>
        <v>#DIV/0!</v>
      </c>
      <c r="F1476" s="14" t="e">
        <f t="shared" si="93"/>
        <v>#DIV/0!</v>
      </c>
    </row>
    <row r="1477" spans="1:6">
      <c r="A1477" s="1">
        <v>37019</v>
      </c>
      <c r="B1477" s="4">
        <v>37019</v>
      </c>
      <c r="C1477" s="14" t="str">
        <f>VLOOKUP($B1477,data!$A$6:$M$15000,12)</f>
        <v>N/A</v>
      </c>
      <c r="D1477" s="11">
        <f t="shared" si="91"/>
        <v>5</v>
      </c>
      <c r="E1477" s="14" t="e">
        <f t="shared" si="92"/>
        <v>#DIV/0!</v>
      </c>
      <c r="F1477" s="14" t="e">
        <f t="shared" si="93"/>
        <v>#DIV/0!</v>
      </c>
    </row>
    <row r="1478" spans="1:6">
      <c r="A1478" s="1">
        <v>37020</v>
      </c>
      <c r="B1478" s="4">
        <v>37020</v>
      </c>
      <c r="C1478" s="14" t="str">
        <f>VLOOKUP($B1478,data!$A$6:$M$15000,12)</f>
        <v>N/A</v>
      </c>
      <c r="D1478" s="11">
        <f t="shared" si="91"/>
        <v>5</v>
      </c>
      <c r="E1478" s="14" t="e">
        <f t="shared" si="92"/>
        <v>#DIV/0!</v>
      </c>
      <c r="F1478" s="14" t="e">
        <f t="shared" si="93"/>
        <v>#DIV/0!</v>
      </c>
    </row>
    <row r="1479" spans="1:6">
      <c r="A1479" s="1">
        <v>37021</v>
      </c>
      <c r="B1479" s="4">
        <v>37021</v>
      </c>
      <c r="C1479" s="14" t="str">
        <f>VLOOKUP($B1479,data!$A$6:$M$15000,12)</f>
        <v>N/A</v>
      </c>
      <c r="D1479" s="11">
        <f t="shared" si="91"/>
        <v>5</v>
      </c>
      <c r="E1479" s="14" t="e">
        <f t="shared" si="92"/>
        <v>#DIV/0!</v>
      </c>
      <c r="F1479" s="14" t="e">
        <f t="shared" si="93"/>
        <v>#DIV/0!</v>
      </c>
    </row>
    <row r="1480" spans="1:6">
      <c r="A1480" s="1">
        <v>37022</v>
      </c>
      <c r="B1480" s="4">
        <v>37022</v>
      </c>
      <c r="C1480" s="14" t="str">
        <f>VLOOKUP($B1480,data!$A$6:$M$15000,12)</f>
        <v>N/A</v>
      </c>
      <c r="D1480" s="11">
        <f t="shared" si="91"/>
        <v>5</v>
      </c>
      <c r="E1480" s="14" t="e">
        <f t="shared" si="92"/>
        <v>#DIV/0!</v>
      </c>
      <c r="F1480" s="14" t="e">
        <f t="shared" si="93"/>
        <v>#DIV/0!</v>
      </c>
    </row>
    <row r="1481" spans="1:6">
      <c r="A1481" s="1">
        <v>37023</v>
      </c>
      <c r="B1481" s="4">
        <v>37023</v>
      </c>
      <c r="C1481" s="14" t="str">
        <f>VLOOKUP($B1481,data!$A$6:$M$15000,12)</f>
        <v>N/A</v>
      </c>
      <c r="D1481" s="11">
        <f t="shared" si="91"/>
        <v>5</v>
      </c>
      <c r="E1481" s="14" t="e">
        <f t="shared" si="92"/>
        <v>#DIV/0!</v>
      </c>
      <c r="F1481" s="14" t="e">
        <f t="shared" si="93"/>
        <v>#DIV/0!</v>
      </c>
    </row>
    <row r="1482" spans="1:6">
      <c r="A1482" s="1">
        <v>37024</v>
      </c>
      <c r="B1482" s="4">
        <v>37024</v>
      </c>
      <c r="C1482" s="14" t="str">
        <f>VLOOKUP($B1482,data!$A$6:$M$15000,12)</f>
        <v>N/A</v>
      </c>
      <c r="D1482" s="11">
        <f t="shared" si="91"/>
        <v>5</v>
      </c>
      <c r="E1482" s="14" t="e">
        <f t="shared" si="92"/>
        <v>#DIV/0!</v>
      </c>
      <c r="F1482" s="14" t="e">
        <f t="shared" si="93"/>
        <v>#DIV/0!</v>
      </c>
    </row>
    <row r="1483" spans="1:6">
      <c r="A1483" s="1">
        <v>37025</v>
      </c>
      <c r="B1483" s="4">
        <v>37025</v>
      </c>
      <c r="C1483" s="14" t="str">
        <f>VLOOKUP($B1483,data!$A$6:$M$15000,12)</f>
        <v>N/A</v>
      </c>
      <c r="D1483" s="11">
        <f t="shared" si="91"/>
        <v>5</v>
      </c>
      <c r="E1483" s="14" t="e">
        <f t="shared" si="92"/>
        <v>#DIV/0!</v>
      </c>
      <c r="F1483" s="14" t="e">
        <f t="shared" si="93"/>
        <v>#DIV/0!</v>
      </c>
    </row>
    <row r="1484" spans="1:6">
      <c r="A1484" s="1">
        <v>37026</v>
      </c>
      <c r="B1484" s="4">
        <v>37026</v>
      </c>
      <c r="C1484" s="14" t="str">
        <f>VLOOKUP($B1484,data!$A$6:$M$15000,12)</f>
        <v>N/A</v>
      </c>
      <c r="D1484" s="11">
        <f t="shared" si="91"/>
        <v>5</v>
      </c>
      <c r="E1484" s="14" t="e">
        <f t="shared" si="92"/>
        <v>#DIV/0!</v>
      </c>
      <c r="F1484" s="14" t="e">
        <f t="shared" si="93"/>
        <v>#DIV/0!</v>
      </c>
    </row>
    <row r="1485" spans="1:6">
      <c r="A1485" s="1">
        <v>37027</v>
      </c>
      <c r="B1485" s="4">
        <v>37027</v>
      </c>
      <c r="C1485" s="14" t="str">
        <f>VLOOKUP($B1485,data!$A$6:$M$15000,12)</f>
        <v>N/A</v>
      </c>
      <c r="D1485" s="11">
        <f t="shared" si="91"/>
        <v>5</v>
      </c>
      <c r="E1485" s="14" t="e">
        <f t="shared" si="92"/>
        <v>#DIV/0!</v>
      </c>
      <c r="F1485" s="14" t="e">
        <f t="shared" si="93"/>
        <v>#DIV/0!</v>
      </c>
    </row>
    <row r="1486" spans="1:6">
      <c r="A1486" s="1">
        <v>37028</v>
      </c>
      <c r="B1486" s="4">
        <v>37028</v>
      </c>
      <c r="C1486" s="14" t="str">
        <f>VLOOKUP($B1486,data!$A$6:$M$15000,12)</f>
        <v>N/A</v>
      </c>
      <c r="D1486" s="11">
        <f t="shared" si="91"/>
        <v>5</v>
      </c>
      <c r="E1486" s="14" t="e">
        <f t="shared" si="92"/>
        <v>#DIV/0!</v>
      </c>
      <c r="F1486" s="14" t="e">
        <f t="shared" si="93"/>
        <v>#DIV/0!</v>
      </c>
    </row>
    <row r="1487" spans="1:6">
      <c r="A1487" s="1">
        <v>37029</v>
      </c>
      <c r="B1487" s="4">
        <v>37029</v>
      </c>
      <c r="C1487" s="14" t="str">
        <f>VLOOKUP($B1487,data!$A$6:$M$15000,12)</f>
        <v>N/A</v>
      </c>
      <c r="D1487" s="11">
        <f t="shared" si="91"/>
        <v>5</v>
      </c>
      <c r="E1487" s="14" t="e">
        <f t="shared" si="92"/>
        <v>#DIV/0!</v>
      </c>
      <c r="F1487" s="14" t="e">
        <f t="shared" si="93"/>
        <v>#DIV/0!</v>
      </c>
    </row>
    <row r="1488" spans="1:6">
      <c r="A1488" s="1">
        <v>37030</v>
      </c>
      <c r="B1488" s="4">
        <v>37030</v>
      </c>
      <c r="C1488" s="14" t="str">
        <f>VLOOKUP($B1488,data!$A$6:$M$15000,12)</f>
        <v>N/A</v>
      </c>
      <c r="D1488" s="11">
        <f t="shared" si="91"/>
        <v>5</v>
      </c>
      <c r="E1488" s="14" t="e">
        <f t="shared" si="92"/>
        <v>#DIV/0!</v>
      </c>
      <c r="F1488" s="14" t="e">
        <f t="shared" si="93"/>
        <v>#DIV/0!</v>
      </c>
    </row>
    <row r="1489" spans="1:6">
      <c r="A1489" s="1">
        <v>37031</v>
      </c>
      <c r="B1489" s="4">
        <v>37031</v>
      </c>
      <c r="C1489" s="14" t="str">
        <f>VLOOKUP($B1489,data!$A$6:$M$15000,12)</f>
        <v>N/A</v>
      </c>
      <c r="D1489" s="11">
        <f t="shared" si="91"/>
        <v>5</v>
      </c>
      <c r="E1489" s="14" t="e">
        <f t="shared" si="92"/>
        <v>#DIV/0!</v>
      </c>
      <c r="F1489" s="14" t="e">
        <f t="shared" si="93"/>
        <v>#DIV/0!</v>
      </c>
    </row>
    <row r="1490" spans="1:6">
      <c r="A1490" s="1">
        <v>37032</v>
      </c>
      <c r="B1490" s="4">
        <v>37032</v>
      </c>
      <c r="C1490" s="14" t="str">
        <f>VLOOKUP($B1490,data!$A$6:$M$15000,12)</f>
        <v>N/A</v>
      </c>
      <c r="D1490" s="11">
        <f t="shared" si="91"/>
        <v>5</v>
      </c>
      <c r="E1490" s="14" t="e">
        <f t="shared" si="92"/>
        <v>#DIV/0!</v>
      </c>
      <c r="F1490" s="14" t="e">
        <f t="shared" si="93"/>
        <v>#DIV/0!</v>
      </c>
    </row>
    <row r="1491" spans="1:6">
      <c r="A1491" s="1">
        <v>37033</v>
      </c>
      <c r="B1491" s="4">
        <v>37033</v>
      </c>
      <c r="C1491" s="14" t="str">
        <f>VLOOKUP($B1491,data!$A$6:$M$15000,12)</f>
        <v>N/A</v>
      </c>
      <c r="D1491" s="11">
        <f t="shared" si="91"/>
        <v>5</v>
      </c>
      <c r="E1491" s="14" t="e">
        <f t="shared" si="92"/>
        <v>#DIV/0!</v>
      </c>
      <c r="F1491" s="14" t="e">
        <f t="shared" si="93"/>
        <v>#DIV/0!</v>
      </c>
    </row>
    <row r="1492" spans="1:6">
      <c r="A1492" s="1">
        <v>37034</v>
      </c>
      <c r="B1492" s="4">
        <v>37034</v>
      </c>
      <c r="C1492" s="14" t="str">
        <f>VLOOKUP($B1492,data!$A$6:$M$15000,12)</f>
        <v>N/A</v>
      </c>
      <c r="D1492" s="11">
        <f t="shared" si="91"/>
        <v>5</v>
      </c>
      <c r="E1492" s="14" t="e">
        <f t="shared" si="92"/>
        <v>#DIV/0!</v>
      </c>
      <c r="F1492" s="14" t="e">
        <f t="shared" si="93"/>
        <v>#DIV/0!</v>
      </c>
    </row>
    <row r="1493" spans="1:6">
      <c r="A1493" s="1">
        <v>37035</v>
      </c>
      <c r="B1493" s="4">
        <v>37035</v>
      </c>
      <c r="C1493" s="14" t="str">
        <f>VLOOKUP($B1493,data!$A$6:$M$15000,12)</f>
        <v>N/A</v>
      </c>
      <c r="D1493" s="11">
        <f t="shared" si="91"/>
        <v>5</v>
      </c>
      <c r="E1493" s="14" t="e">
        <f t="shared" si="92"/>
        <v>#DIV/0!</v>
      </c>
      <c r="F1493" s="14" t="e">
        <f t="shared" si="93"/>
        <v>#DIV/0!</v>
      </c>
    </row>
    <row r="1494" spans="1:6">
      <c r="A1494" s="1">
        <v>37036</v>
      </c>
      <c r="B1494" s="4">
        <v>37036</v>
      </c>
      <c r="C1494" s="14" t="str">
        <f>VLOOKUP($B1494,data!$A$6:$M$15000,12)</f>
        <v>N/A</v>
      </c>
      <c r="D1494" s="11">
        <f t="shared" si="91"/>
        <v>5</v>
      </c>
      <c r="E1494" s="14" t="e">
        <f t="shared" si="92"/>
        <v>#DIV/0!</v>
      </c>
      <c r="F1494" s="14" t="e">
        <f t="shared" si="93"/>
        <v>#DIV/0!</v>
      </c>
    </row>
    <row r="1495" spans="1:6">
      <c r="A1495" s="1">
        <v>37037</v>
      </c>
      <c r="B1495" s="4">
        <v>37037</v>
      </c>
      <c r="C1495" s="14" t="str">
        <f>VLOOKUP($B1495,data!$A$6:$M$15000,12)</f>
        <v>N/A</v>
      </c>
      <c r="D1495" s="11">
        <f t="shared" si="91"/>
        <v>5</v>
      </c>
      <c r="E1495" s="14" t="e">
        <f t="shared" si="92"/>
        <v>#DIV/0!</v>
      </c>
      <c r="F1495" s="14" t="e">
        <f t="shared" si="93"/>
        <v>#DIV/0!</v>
      </c>
    </row>
    <row r="1496" spans="1:6">
      <c r="A1496" s="1">
        <v>37038</v>
      </c>
      <c r="B1496" s="4">
        <v>37038</v>
      </c>
      <c r="C1496" s="14" t="str">
        <f>VLOOKUP($B1496,data!$A$6:$M$15000,12)</f>
        <v>N/A</v>
      </c>
      <c r="D1496" s="11">
        <f t="shared" si="91"/>
        <v>5</v>
      </c>
      <c r="E1496" s="14" t="e">
        <f t="shared" si="92"/>
        <v>#DIV/0!</v>
      </c>
      <c r="F1496" s="14" t="e">
        <f t="shared" si="93"/>
        <v>#DIV/0!</v>
      </c>
    </row>
    <row r="1497" spans="1:6">
      <c r="A1497" s="1">
        <v>37039</v>
      </c>
      <c r="B1497" s="4">
        <v>37039</v>
      </c>
      <c r="C1497" s="14" t="str">
        <f>VLOOKUP($B1497,data!$A$6:$M$15000,12)</f>
        <v>N/A</v>
      </c>
      <c r="D1497" s="11">
        <f t="shared" si="91"/>
        <v>5</v>
      </c>
      <c r="E1497" s="14" t="e">
        <f t="shared" si="92"/>
        <v>#DIV/0!</v>
      </c>
      <c r="F1497" s="14" t="e">
        <f t="shared" si="93"/>
        <v>#DIV/0!</v>
      </c>
    </row>
    <row r="1498" spans="1:6">
      <c r="A1498" s="1">
        <v>37040</v>
      </c>
      <c r="B1498" s="4">
        <v>37040</v>
      </c>
      <c r="C1498" s="14" t="str">
        <f>VLOOKUP($B1498,data!$A$6:$M$15000,12)</f>
        <v>N/A</v>
      </c>
      <c r="D1498" s="11">
        <f t="shared" ref="D1498:D1561" si="94">IF(B1498&lt;&gt;"",MONTH(B1498),0)</f>
        <v>5</v>
      </c>
      <c r="E1498" s="14" t="e">
        <f t="shared" ref="E1498:E1561" si="95">AVERAGE(C1492:C1498)</f>
        <v>#DIV/0!</v>
      </c>
      <c r="F1498" s="14" t="e">
        <f t="shared" ref="F1498:F1561" si="96">AVERAGE(C1468:C1498)</f>
        <v>#DIV/0!</v>
      </c>
    </row>
    <row r="1499" spans="1:6">
      <c r="A1499" s="1">
        <v>37041</v>
      </c>
      <c r="B1499" s="4">
        <v>37041</v>
      </c>
      <c r="C1499" s="14" t="str">
        <f>VLOOKUP($B1499,data!$A$6:$M$15000,12)</f>
        <v>N/A</v>
      </c>
      <c r="D1499" s="11">
        <f t="shared" si="94"/>
        <v>5</v>
      </c>
      <c r="E1499" s="14" t="e">
        <f t="shared" si="95"/>
        <v>#DIV/0!</v>
      </c>
      <c r="F1499" s="14" t="e">
        <f t="shared" si="96"/>
        <v>#DIV/0!</v>
      </c>
    </row>
    <row r="1500" spans="1:6">
      <c r="A1500" s="1">
        <v>37042</v>
      </c>
      <c r="B1500" s="4">
        <v>37042</v>
      </c>
      <c r="C1500" s="14" t="str">
        <f>VLOOKUP($B1500,data!$A$6:$M$15000,12)</f>
        <v>N/A</v>
      </c>
      <c r="D1500" s="11">
        <f t="shared" si="94"/>
        <v>5</v>
      </c>
      <c r="E1500" s="14" t="e">
        <f t="shared" si="95"/>
        <v>#DIV/0!</v>
      </c>
      <c r="F1500" s="14" t="e">
        <f t="shared" si="96"/>
        <v>#DIV/0!</v>
      </c>
    </row>
    <row r="1501" spans="1:6">
      <c r="A1501" s="1">
        <v>37043</v>
      </c>
      <c r="B1501" s="4">
        <v>37043</v>
      </c>
      <c r="C1501" s="14" t="str">
        <f>VLOOKUP($B1501,data!$A$6:$M$15000,12)</f>
        <v>N/A</v>
      </c>
      <c r="D1501" s="11">
        <f t="shared" si="94"/>
        <v>6</v>
      </c>
      <c r="E1501" s="14" t="e">
        <f t="shared" si="95"/>
        <v>#DIV/0!</v>
      </c>
      <c r="F1501" s="14" t="e">
        <f t="shared" si="96"/>
        <v>#DIV/0!</v>
      </c>
    </row>
    <row r="1502" spans="1:6">
      <c r="A1502" s="1">
        <v>37044</v>
      </c>
      <c r="B1502" s="4">
        <v>37044</v>
      </c>
      <c r="C1502" s="14" t="str">
        <f>VLOOKUP($B1502,data!$A$6:$M$15000,12)</f>
        <v>N/A</v>
      </c>
      <c r="D1502" s="11">
        <f t="shared" si="94"/>
        <v>6</v>
      </c>
      <c r="E1502" s="14" t="e">
        <f t="shared" si="95"/>
        <v>#DIV/0!</v>
      </c>
      <c r="F1502" s="14" t="e">
        <f t="shared" si="96"/>
        <v>#DIV/0!</v>
      </c>
    </row>
    <row r="1503" spans="1:6">
      <c r="A1503" s="1">
        <v>37045</v>
      </c>
      <c r="B1503" s="4">
        <v>37045</v>
      </c>
      <c r="C1503" s="14" t="str">
        <f>VLOOKUP($B1503,data!$A$6:$M$15000,12)</f>
        <v>N/A</v>
      </c>
      <c r="D1503" s="11">
        <f t="shared" si="94"/>
        <v>6</v>
      </c>
      <c r="E1503" s="14" t="e">
        <f t="shared" si="95"/>
        <v>#DIV/0!</v>
      </c>
      <c r="F1503" s="14" t="e">
        <f t="shared" si="96"/>
        <v>#DIV/0!</v>
      </c>
    </row>
    <row r="1504" spans="1:6">
      <c r="A1504" s="1">
        <v>37046</v>
      </c>
      <c r="B1504" s="4">
        <v>37046</v>
      </c>
      <c r="C1504" s="14" t="str">
        <f>VLOOKUP($B1504,data!$A$6:$M$15000,12)</f>
        <v>N/A</v>
      </c>
      <c r="D1504" s="11">
        <f t="shared" si="94"/>
        <v>6</v>
      </c>
      <c r="E1504" s="14" t="e">
        <f t="shared" si="95"/>
        <v>#DIV/0!</v>
      </c>
      <c r="F1504" s="14" t="e">
        <f t="shared" si="96"/>
        <v>#DIV/0!</v>
      </c>
    </row>
    <row r="1505" spans="1:6">
      <c r="A1505" s="1">
        <v>37047</v>
      </c>
      <c r="B1505" s="4">
        <v>37047</v>
      </c>
      <c r="C1505" s="14" t="str">
        <f>VLOOKUP($B1505,data!$A$6:$M$15000,12)</f>
        <v>N/A</v>
      </c>
      <c r="D1505" s="11">
        <f t="shared" si="94"/>
        <v>6</v>
      </c>
      <c r="E1505" s="14" t="e">
        <f t="shared" si="95"/>
        <v>#DIV/0!</v>
      </c>
      <c r="F1505" s="14" t="e">
        <f t="shared" si="96"/>
        <v>#DIV/0!</v>
      </c>
    </row>
    <row r="1506" spans="1:6">
      <c r="A1506" s="1">
        <v>37048</v>
      </c>
      <c r="B1506" s="4">
        <v>37048</v>
      </c>
      <c r="C1506" s="14" t="str">
        <f>VLOOKUP($B1506,data!$A$6:$M$15000,12)</f>
        <v>N/A</v>
      </c>
      <c r="D1506" s="11">
        <f t="shared" si="94"/>
        <v>6</v>
      </c>
      <c r="E1506" s="14" t="e">
        <f t="shared" si="95"/>
        <v>#DIV/0!</v>
      </c>
      <c r="F1506" s="14" t="e">
        <f t="shared" si="96"/>
        <v>#DIV/0!</v>
      </c>
    </row>
    <row r="1507" spans="1:6">
      <c r="A1507" s="1">
        <v>37049</v>
      </c>
      <c r="B1507" s="4">
        <v>37049</v>
      </c>
      <c r="C1507" s="14" t="str">
        <f>VLOOKUP($B1507,data!$A$6:$M$15000,12)</f>
        <v>N/A</v>
      </c>
      <c r="D1507" s="11">
        <f t="shared" si="94"/>
        <v>6</v>
      </c>
      <c r="E1507" s="14" t="e">
        <f t="shared" si="95"/>
        <v>#DIV/0!</v>
      </c>
      <c r="F1507" s="14" t="e">
        <f t="shared" si="96"/>
        <v>#DIV/0!</v>
      </c>
    </row>
    <row r="1508" spans="1:6">
      <c r="A1508" s="1">
        <v>37050</v>
      </c>
      <c r="B1508" s="4">
        <v>37050</v>
      </c>
      <c r="C1508" s="14" t="str">
        <f>VLOOKUP($B1508,data!$A$6:$M$15000,12)</f>
        <v>N/A</v>
      </c>
      <c r="D1508" s="11">
        <f t="shared" si="94"/>
        <v>6</v>
      </c>
      <c r="E1508" s="14" t="e">
        <f t="shared" si="95"/>
        <v>#DIV/0!</v>
      </c>
      <c r="F1508" s="14" t="e">
        <f t="shared" si="96"/>
        <v>#DIV/0!</v>
      </c>
    </row>
    <row r="1509" spans="1:6">
      <c r="A1509" s="1">
        <v>37051</v>
      </c>
      <c r="B1509" s="4">
        <v>37051</v>
      </c>
      <c r="C1509" s="14" t="str">
        <f>VLOOKUP($B1509,data!$A$6:$M$15000,12)</f>
        <v>N/A</v>
      </c>
      <c r="D1509" s="11">
        <f t="shared" si="94"/>
        <v>6</v>
      </c>
      <c r="E1509" s="14" t="e">
        <f t="shared" si="95"/>
        <v>#DIV/0!</v>
      </c>
      <c r="F1509" s="14" t="e">
        <f t="shared" si="96"/>
        <v>#DIV/0!</v>
      </c>
    </row>
    <row r="1510" spans="1:6">
      <c r="A1510" s="1">
        <v>37052</v>
      </c>
      <c r="B1510" s="4">
        <v>37052</v>
      </c>
      <c r="C1510" s="14" t="str">
        <f>VLOOKUP($B1510,data!$A$6:$M$15000,12)</f>
        <v>N/A</v>
      </c>
      <c r="D1510" s="11">
        <f t="shared" si="94"/>
        <v>6</v>
      </c>
      <c r="E1510" s="14" t="e">
        <f t="shared" si="95"/>
        <v>#DIV/0!</v>
      </c>
      <c r="F1510" s="14" t="e">
        <f t="shared" si="96"/>
        <v>#DIV/0!</v>
      </c>
    </row>
    <row r="1511" spans="1:6">
      <c r="A1511" s="1">
        <v>37053</v>
      </c>
      <c r="B1511" s="4">
        <v>37053</v>
      </c>
      <c r="C1511" s="14" t="str">
        <f>VLOOKUP($B1511,data!$A$6:$M$15000,12)</f>
        <v>N/A</v>
      </c>
      <c r="D1511" s="11">
        <f t="shared" si="94"/>
        <v>6</v>
      </c>
      <c r="E1511" s="14" t="e">
        <f t="shared" si="95"/>
        <v>#DIV/0!</v>
      </c>
      <c r="F1511" s="14" t="e">
        <f t="shared" si="96"/>
        <v>#DIV/0!</v>
      </c>
    </row>
    <row r="1512" spans="1:6">
      <c r="A1512" s="1">
        <v>37054</v>
      </c>
      <c r="B1512" s="4">
        <v>37054</v>
      </c>
      <c r="C1512" s="14" t="str">
        <f>VLOOKUP($B1512,data!$A$6:$M$15000,12)</f>
        <v>N/A</v>
      </c>
      <c r="D1512" s="11">
        <f t="shared" si="94"/>
        <v>6</v>
      </c>
      <c r="E1512" s="14" t="e">
        <f t="shared" si="95"/>
        <v>#DIV/0!</v>
      </c>
      <c r="F1512" s="14" t="e">
        <f t="shared" si="96"/>
        <v>#DIV/0!</v>
      </c>
    </row>
    <row r="1513" spans="1:6">
      <c r="A1513" s="1">
        <v>37055</v>
      </c>
      <c r="B1513" s="4">
        <v>37055</v>
      </c>
      <c r="C1513" s="14" t="str">
        <f>VLOOKUP($B1513,data!$A$6:$M$15000,12)</f>
        <v>N/A</v>
      </c>
      <c r="D1513" s="11">
        <f t="shared" si="94"/>
        <v>6</v>
      </c>
      <c r="E1513" s="14" t="e">
        <f t="shared" si="95"/>
        <v>#DIV/0!</v>
      </c>
      <c r="F1513" s="14" t="e">
        <f t="shared" si="96"/>
        <v>#DIV/0!</v>
      </c>
    </row>
    <row r="1514" spans="1:6">
      <c r="A1514" s="1">
        <v>37056</v>
      </c>
      <c r="B1514" s="4">
        <v>37056</v>
      </c>
      <c r="C1514" s="14" t="str">
        <f>VLOOKUP($B1514,data!$A$6:$M$15000,12)</f>
        <v>N/A</v>
      </c>
      <c r="D1514" s="11">
        <f t="shared" si="94"/>
        <v>6</v>
      </c>
      <c r="E1514" s="14" t="e">
        <f t="shared" si="95"/>
        <v>#DIV/0!</v>
      </c>
      <c r="F1514" s="14" t="e">
        <f t="shared" si="96"/>
        <v>#DIV/0!</v>
      </c>
    </row>
    <row r="1515" spans="1:6">
      <c r="A1515" s="1">
        <v>37057</v>
      </c>
      <c r="B1515" s="4">
        <v>37057</v>
      </c>
      <c r="C1515" s="14" t="str">
        <f>VLOOKUP($B1515,data!$A$6:$M$15000,12)</f>
        <v>N/A</v>
      </c>
      <c r="D1515" s="11">
        <f t="shared" si="94"/>
        <v>6</v>
      </c>
      <c r="E1515" s="14" t="e">
        <f t="shared" si="95"/>
        <v>#DIV/0!</v>
      </c>
      <c r="F1515" s="14" t="e">
        <f t="shared" si="96"/>
        <v>#DIV/0!</v>
      </c>
    </row>
    <row r="1516" spans="1:6">
      <c r="A1516" s="1">
        <v>37058</v>
      </c>
      <c r="B1516" s="4">
        <v>37058</v>
      </c>
      <c r="C1516" s="14" t="str">
        <f>VLOOKUP($B1516,data!$A$6:$M$15000,12)</f>
        <v>N/A</v>
      </c>
      <c r="D1516" s="11">
        <f t="shared" si="94"/>
        <v>6</v>
      </c>
      <c r="E1516" s="14" t="e">
        <f t="shared" si="95"/>
        <v>#DIV/0!</v>
      </c>
      <c r="F1516" s="14" t="e">
        <f t="shared" si="96"/>
        <v>#DIV/0!</v>
      </c>
    </row>
    <row r="1517" spans="1:6">
      <c r="A1517" s="1">
        <v>37059</v>
      </c>
      <c r="B1517" s="4">
        <v>37059</v>
      </c>
      <c r="C1517" s="14" t="str">
        <f>VLOOKUP($B1517,data!$A$6:$M$15000,12)</f>
        <v>N/A</v>
      </c>
      <c r="D1517" s="11">
        <f t="shared" si="94"/>
        <v>6</v>
      </c>
      <c r="E1517" s="14" t="e">
        <f t="shared" si="95"/>
        <v>#DIV/0!</v>
      </c>
      <c r="F1517" s="14" t="e">
        <f t="shared" si="96"/>
        <v>#DIV/0!</v>
      </c>
    </row>
    <row r="1518" spans="1:6">
      <c r="A1518" s="1">
        <v>37060</v>
      </c>
      <c r="B1518" s="4">
        <v>37060</v>
      </c>
      <c r="C1518" s="14" t="str">
        <f>VLOOKUP($B1518,data!$A$6:$M$15000,12)</f>
        <v>N/A</v>
      </c>
      <c r="D1518" s="11">
        <f t="shared" si="94"/>
        <v>6</v>
      </c>
      <c r="E1518" s="14" t="e">
        <f t="shared" si="95"/>
        <v>#DIV/0!</v>
      </c>
      <c r="F1518" s="14" t="e">
        <f t="shared" si="96"/>
        <v>#DIV/0!</v>
      </c>
    </row>
    <row r="1519" spans="1:6">
      <c r="A1519" s="1">
        <v>37061</v>
      </c>
      <c r="B1519" s="4">
        <v>37061</v>
      </c>
      <c r="C1519" s="14" t="str">
        <f>VLOOKUP($B1519,data!$A$6:$M$15000,12)</f>
        <v>N/A</v>
      </c>
      <c r="D1519" s="11">
        <f t="shared" si="94"/>
        <v>6</v>
      </c>
      <c r="E1519" s="14" t="e">
        <f t="shared" si="95"/>
        <v>#DIV/0!</v>
      </c>
      <c r="F1519" s="14" t="e">
        <f t="shared" si="96"/>
        <v>#DIV/0!</v>
      </c>
    </row>
    <row r="1520" spans="1:6">
      <c r="A1520" s="1">
        <v>37062</v>
      </c>
      <c r="B1520" s="4">
        <v>37062</v>
      </c>
      <c r="C1520" s="14" t="str">
        <f>VLOOKUP($B1520,data!$A$6:$M$15000,12)</f>
        <v>N/A</v>
      </c>
      <c r="D1520" s="11">
        <f t="shared" si="94"/>
        <v>6</v>
      </c>
      <c r="E1520" s="14" t="e">
        <f t="shared" si="95"/>
        <v>#DIV/0!</v>
      </c>
      <c r="F1520" s="14" t="e">
        <f t="shared" si="96"/>
        <v>#DIV/0!</v>
      </c>
    </row>
    <row r="1521" spans="1:6">
      <c r="A1521" s="1">
        <v>37063</v>
      </c>
      <c r="B1521" s="4">
        <v>37063</v>
      </c>
      <c r="C1521" s="14" t="str">
        <f>VLOOKUP($B1521,data!$A$6:$M$15000,12)</f>
        <v>N/A</v>
      </c>
      <c r="D1521" s="11">
        <f t="shared" si="94"/>
        <v>6</v>
      </c>
      <c r="E1521" s="14" t="e">
        <f t="shared" si="95"/>
        <v>#DIV/0!</v>
      </c>
      <c r="F1521" s="14" t="e">
        <f t="shared" si="96"/>
        <v>#DIV/0!</v>
      </c>
    </row>
    <row r="1522" spans="1:6">
      <c r="A1522" s="1">
        <v>37064</v>
      </c>
      <c r="B1522" s="4">
        <v>37064</v>
      </c>
      <c r="C1522" s="14" t="str">
        <f>VLOOKUP($B1522,data!$A$6:$M$15000,12)</f>
        <v>N/A</v>
      </c>
      <c r="D1522" s="11">
        <f t="shared" si="94"/>
        <v>6</v>
      </c>
      <c r="E1522" s="14" t="e">
        <f t="shared" si="95"/>
        <v>#DIV/0!</v>
      </c>
      <c r="F1522" s="14" t="e">
        <f t="shared" si="96"/>
        <v>#DIV/0!</v>
      </c>
    </row>
    <row r="1523" spans="1:6">
      <c r="A1523" s="1">
        <v>37065</v>
      </c>
      <c r="B1523" s="4">
        <v>37065</v>
      </c>
      <c r="C1523" s="14" t="str">
        <f>VLOOKUP($B1523,data!$A$6:$M$15000,12)</f>
        <v>N/A</v>
      </c>
      <c r="D1523" s="11">
        <f t="shared" si="94"/>
        <v>6</v>
      </c>
      <c r="E1523" s="14" t="e">
        <f t="shared" si="95"/>
        <v>#DIV/0!</v>
      </c>
      <c r="F1523" s="14" t="e">
        <f t="shared" si="96"/>
        <v>#DIV/0!</v>
      </c>
    </row>
    <row r="1524" spans="1:6">
      <c r="A1524" s="1">
        <v>37066</v>
      </c>
      <c r="B1524" s="4">
        <v>37066</v>
      </c>
      <c r="C1524" s="14" t="str">
        <f>VLOOKUP($B1524,data!$A$6:$M$15000,12)</f>
        <v>N/A</v>
      </c>
      <c r="D1524" s="11">
        <f t="shared" si="94"/>
        <v>6</v>
      </c>
      <c r="E1524" s="14" t="e">
        <f t="shared" si="95"/>
        <v>#DIV/0!</v>
      </c>
      <c r="F1524" s="14" t="e">
        <f t="shared" si="96"/>
        <v>#DIV/0!</v>
      </c>
    </row>
    <row r="1525" spans="1:6">
      <c r="A1525" s="1">
        <v>37067</v>
      </c>
      <c r="B1525" s="4">
        <v>37067</v>
      </c>
      <c r="C1525" s="14" t="str">
        <f>VLOOKUP($B1525,data!$A$6:$M$15000,12)</f>
        <v>N/A</v>
      </c>
      <c r="D1525" s="11">
        <f t="shared" si="94"/>
        <v>6</v>
      </c>
      <c r="E1525" s="14" t="e">
        <f t="shared" si="95"/>
        <v>#DIV/0!</v>
      </c>
      <c r="F1525" s="14" t="e">
        <f t="shared" si="96"/>
        <v>#DIV/0!</v>
      </c>
    </row>
    <row r="1526" spans="1:6">
      <c r="A1526" s="1">
        <v>37068</v>
      </c>
      <c r="B1526" s="4">
        <v>37068</v>
      </c>
      <c r="C1526" s="14" t="str">
        <f>VLOOKUP($B1526,data!$A$6:$M$15000,12)</f>
        <v>N/A</v>
      </c>
      <c r="D1526" s="11">
        <f t="shared" si="94"/>
        <v>6</v>
      </c>
      <c r="E1526" s="14" t="e">
        <f t="shared" si="95"/>
        <v>#DIV/0!</v>
      </c>
      <c r="F1526" s="14" t="e">
        <f t="shared" si="96"/>
        <v>#DIV/0!</v>
      </c>
    </row>
    <row r="1527" spans="1:6">
      <c r="A1527" s="1">
        <v>37069</v>
      </c>
      <c r="B1527" s="4">
        <v>37069</v>
      </c>
      <c r="C1527" s="14" t="str">
        <f>VLOOKUP($B1527,data!$A$6:$M$15000,12)</f>
        <v>N/A</v>
      </c>
      <c r="D1527" s="11">
        <f t="shared" si="94"/>
        <v>6</v>
      </c>
      <c r="E1527" s="14" t="e">
        <f t="shared" si="95"/>
        <v>#DIV/0!</v>
      </c>
      <c r="F1527" s="14" t="e">
        <f t="shared" si="96"/>
        <v>#DIV/0!</v>
      </c>
    </row>
    <row r="1528" spans="1:6">
      <c r="A1528" s="1">
        <v>37070</v>
      </c>
      <c r="B1528" s="4">
        <v>37070</v>
      </c>
      <c r="C1528" s="14" t="str">
        <f>VLOOKUP($B1528,data!$A$6:$M$15000,12)</f>
        <v>N/A</v>
      </c>
      <c r="D1528" s="11">
        <f t="shared" si="94"/>
        <v>6</v>
      </c>
      <c r="E1528" s="14" t="e">
        <f t="shared" si="95"/>
        <v>#DIV/0!</v>
      </c>
      <c r="F1528" s="14" t="e">
        <f t="shared" si="96"/>
        <v>#DIV/0!</v>
      </c>
    </row>
    <row r="1529" spans="1:6">
      <c r="A1529" s="1">
        <v>37071</v>
      </c>
      <c r="B1529" s="4">
        <v>37071</v>
      </c>
      <c r="C1529" s="14" t="str">
        <f>VLOOKUP($B1529,data!$A$6:$M$15000,12)</f>
        <v>N/A</v>
      </c>
      <c r="D1529" s="11">
        <f t="shared" si="94"/>
        <v>6</v>
      </c>
      <c r="E1529" s="14" t="e">
        <f t="shared" si="95"/>
        <v>#DIV/0!</v>
      </c>
      <c r="F1529" s="14" t="e">
        <f t="shared" si="96"/>
        <v>#DIV/0!</v>
      </c>
    </row>
    <row r="1530" spans="1:6">
      <c r="A1530" s="1">
        <v>37072</v>
      </c>
      <c r="B1530" s="4">
        <v>37072</v>
      </c>
      <c r="C1530" s="14" t="str">
        <f>VLOOKUP($B1530,data!$A$6:$M$15000,12)</f>
        <v>N/A</v>
      </c>
      <c r="D1530" s="11">
        <f t="shared" si="94"/>
        <v>6</v>
      </c>
      <c r="E1530" s="14" t="e">
        <f t="shared" si="95"/>
        <v>#DIV/0!</v>
      </c>
      <c r="F1530" s="14" t="e">
        <f t="shared" si="96"/>
        <v>#DIV/0!</v>
      </c>
    </row>
    <row r="1531" spans="1:6">
      <c r="A1531" s="1">
        <v>37073</v>
      </c>
      <c r="B1531" s="4">
        <v>37073</v>
      </c>
      <c r="C1531" s="14" t="str">
        <f>VLOOKUP($B1531,data!$A$6:$M$15000,12)</f>
        <v>N/A</v>
      </c>
      <c r="D1531" s="11">
        <f t="shared" si="94"/>
        <v>7</v>
      </c>
      <c r="E1531" s="14" t="e">
        <f t="shared" si="95"/>
        <v>#DIV/0!</v>
      </c>
      <c r="F1531" s="14" t="e">
        <f t="shared" si="96"/>
        <v>#DIV/0!</v>
      </c>
    </row>
    <row r="1532" spans="1:6">
      <c r="A1532" s="1">
        <v>37074</v>
      </c>
      <c r="B1532" s="4">
        <v>37074</v>
      </c>
      <c r="C1532" s="14" t="str">
        <f>VLOOKUP($B1532,data!$A$6:$M$15000,12)</f>
        <v>N/A</v>
      </c>
      <c r="D1532" s="11">
        <f t="shared" si="94"/>
        <v>7</v>
      </c>
      <c r="E1532" s="14" t="e">
        <f t="shared" si="95"/>
        <v>#DIV/0!</v>
      </c>
      <c r="F1532" s="14" t="e">
        <f t="shared" si="96"/>
        <v>#DIV/0!</v>
      </c>
    </row>
    <row r="1533" spans="1:6">
      <c r="A1533" s="1">
        <v>37075</v>
      </c>
      <c r="B1533" s="4">
        <v>37075</v>
      </c>
      <c r="C1533" s="14" t="str">
        <f>VLOOKUP($B1533,data!$A$6:$M$15000,12)</f>
        <v>N/A</v>
      </c>
      <c r="D1533" s="11">
        <f t="shared" si="94"/>
        <v>7</v>
      </c>
      <c r="E1533" s="14" t="e">
        <f t="shared" si="95"/>
        <v>#DIV/0!</v>
      </c>
      <c r="F1533" s="14" t="e">
        <f t="shared" si="96"/>
        <v>#DIV/0!</v>
      </c>
    </row>
    <row r="1534" spans="1:6">
      <c r="A1534" s="1">
        <v>37076</v>
      </c>
      <c r="B1534" s="4">
        <v>37076</v>
      </c>
      <c r="C1534" s="14" t="str">
        <f>VLOOKUP($B1534,data!$A$6:$M$15000,12)</f>
        <v>N/A</v>
      </c>
      <c r="D1534" s="11">
        <f t="shared" si="94"/>
        <v>7</v>
      </c>
      <c r="E1534" s="14" t="e">
        <f t="shared" si="95"/>
        <v>#DIV/0!</v>
      </c>
      <c r="F1534" s="14" t="e">
        <f t="shared" si="96"/>
        <v>#DIV/0!</v>
      </c>
    </row>
    <row r="1535" spans="1:6">
      <c r="A1535" s="1">
        <v>37077</v>
      </c>
      <c r="B1535" s="4">
        <v>37077</v>
      </c>
      <c r="C1535" s="14" t="str">
        <f>VLOOKUP($B1535,data!$A$6:$M$15000,12)</f>
        <v>N/A</v>
      </c>
      <c r="D1535" s="11">
        <f t="shared" si="94"/>
        <v>7</v>
      </c>
      <c r="E1535" s="14" t="e">
        <f t="shared" si="95"/>
        <v>#DIV/0!</v>
      </c>
      <c r="F1535" s="14" t="e">
        <f t="shared" si="96"/>
        <v>#DIV/0!</v>
      </c>
    </row>
    <row r="1536" spans="1:6">
      <c r="A1536" s="1">
        <v>37078</v>
      </c>
      <c r="B1536" s="4">
        <v>37078</v>
      </c>
      <c r="C1536" s="14" t="str">
        <f>VLOOKUP($B1536,data!$A$6:$M$15000,12)</f>
        <v>N/A</v>
      </c>
      <c r="D1536" s="11">
        <f t="shared" si="94"/>
        <v>7</v>
      </c>
      <c r="E1536" s="14" t="e">
        <f t="shared" si="95"/>
        <v>#DIV/0!</v>
      </c>
      <c r="F1536" s="14" t="e">
        <f t="shared" si="96"/>
        <v>#DIV/0!</v>
      </c>
    </row>
    <row r="1537" spans="1:6">
      <c r="A1537" s="1">
        <v>37079</v>
      </c>
      <c r="B1537" s="4">
        <v>37079</v>
      </c>
      <c r="C1537" s="14" t="str">
        <f>VLOOKUP($B1537,data!$A$6:$M$15000,12)</f>
        <v>N/A</v>
      </c>
      <c r="D1537" s="11">
        <f t="shared" si="94"/>
        <v>7</v>
      </c>
      <c r="E1537" s="14" t="e">
        <f t="shared" si="95"/>
        <v>#DIV/0!</v>
      </c>
      <c r="F1537" s="14" t="e">
        <f t="shared" si="96"/>
        <v>#DIV/0!</v>
      </c>
    </row>
    <row r="1538" spans="1:6">
      <c r="A1538" s="1">
        <v>37080</v>
      </c>
      <c r="B1538" s="4">
        <v>37080</v>
      </c>
      <c r="C1538" s="14" t="str">
        <f>VLOOKUP($B1538,data!$A$6:$M$15000,12)</f>
        <v>N/A</v>
      </c>
      <c r="D1538" s="11">
        <f t="shared" si="94"/>
        <v>7</v>
      </c>
      <c r="E1538" s="14" t="e">
        <f t="shared" si="95"/>
        <v>#DIV/0!</v>
      </c>
      <c r="F1538" s="14" t="e">
        <f t="shared" si="96"/>
        <v>#DIV/0!</v>
      </c>
    </row>
    <row r="1539" spans="1:6">
      <c r="A1539" s="1">
        <v>37081</v>
      </c>
      <c r="B1539" s="4">
        <v>37081</v>
      </c>
      <c r="C1539" s="14" t="str">
        <f>VLOOKUP($B1539,data!$A$6:$M$15000,12)</f>
        <v>N/A</v>
      </c>
      <c r="D1539" s="11">
        <f t="shared" si="94"/>
        <v>7</v>
      </c>
      <c r="E1539" s="14" t="e">
        <f t="shared" si="95"/>
        <v>#DIV/0!</v>
      </c>
      <c r="F1539" s="14" t="e">
        <f t="shared" si="96"/>
        <v>#DIV/0!</v>
      </c>
    </row>
    <row r="1540" spans="1:6">
      <c r="A1540" s="1">
        <v>37082</v>
      </c>
      <c r="B1540" s="4">
        <v>37082</v>
      </c>
      <c r="C1540" s="14" t="str">
        <f>VLOOKUP($B1540,data!$A$6:$M$15000,12)</f>
        <v>N/A</v>
      </c>
      <c r="D1540" s="11">
        <f t="shared" si="94"/>
        <v>7</v>
      </c>
      <c r="E1540" s="14" t="e">
        <f t="shared" si="95"/>
        <v>#DIV/0!</v>
      </c>
      <c r="F1540" s="14" t="e">
        <f t="shared" si="96"/>
        <v>#DIV/0!</v>
      </c>
    </row>
    <row r="1541" spans="1:6">
      <c r="A1541" s="1">
        <v>37083</v>
      </c>
      <c r="B1541" s="4">
        <v>37083</v>
      </c>
      <c r="C1541" s="14" t="str">
        <f>VLOOKUP($B1541,data!$A$6:$M$15000,12)</f>
        <v>N/A</v>
      </c>
      <c r="D1541" s="11">
        <f t="shared" si="94"/>
        <v>7</v>
      </c>
      <c r="E1541" s="14" t="e">
        <f t="shared" si="95"/>
        <v>#DIV/0!</v>
      </c>
      <c r="F1541" s="14" t="e">
        <f t="shared" si="96"/>
        <v>#DIV/0!</v>
      </c>
    </row>
    <row r="1542" spans="1:6">
      <c r="A1542" s="1">
        <v>37084</v>
      </c>
      <c r="B1542" s="4">
        <v>37084</v>
      </c>
      <c r="C1542" s="14" t="str">
        <f>VLOOKUP($B1542,data!$A$6:$M$15000,12)</f>
        <v>N/A</v>
      </c>
      <c r="D1542" s="11">
        <f t="shared" si="94"/>
        <v>7</v>
      </c>
      <c r="E1542" s="14" t="e">
        <f t="shared" si="95"/>
        <v>#DIV/0!</v>
      </c>
      <c r="F1542" s="14" t="e">
        <f t="shared" si="96"/>
        <v>#DIV/0!</v>
      </c>
    </row>
    <row r="1543" spans="1:6">
      <c r="A1543" s="1">
        <v>37085</v>
      </c>
      <c r="B1543" s="4">
        <v>37085</v>
      </c>
      <c r="C1543" s="14" t="str">
        <f>VLOOKUP($B1543,data!$A$6:$M$15000,12)</f>
        <v>N/A</v>
      </c>
      <c r="D1543" s="11">
        <f t="shared" si="94"/>
        <v>7</v>
      </c>
      <c r="E1543" s="14" t="e">
        <f t="shared" si="95"/>
        <v>#DIV/0!</v>
      </c>
      <c r="F1543" s="14" t="e">
        <f t="shared" si="96"/>
        <v>#DIV/0!</v>
      </c>
    </row>
    <row r="1544" spans="1:6">
      <c r="A1544" s="1">
        <v>37086</v>
      </c>
      <c r="B1544" s="4">
        <v>37086</v>
      </c>
      <c r="C1544" s="14" t="str">
        <f>VLOOKUP($B1544,data!$A$6:$M$15000,12)</f>
        <v>N/A</v>
      </c>
      <c r="D1544" s="11">
        <f t="shared" si="94"/>
        <v>7</v>
      </c>
      <c r="E1544" s="14" t="e">
        <f t="shared" si="95"/>
        <v>#DIV/0!</v>
      </c>
      <c r="F1544" s="14" t="e">
        <f t="shared" si="96"/>
        <v>#DIV/0!</v>
      </c>
    </row>
    <row r="1545" spans="1:6">
      <c r="A1545" s="1">
        <v>37087</v>
      </c>
      <c r="B1545" s="4">
        <v>37087</v>
      </c>
      <c r="C1545" s="14" t="str">
        <f>VLOOKUP($B1545,data!$A$6:$M$15000,12)</f>
        <v>N/A</v>
      </c>
      <c r="D1545" s="11">
        <f t="shared" si="94"/>
        <v>7</v>
      </c>
      <c r="E1545" s="14" t="e">
        <f t="shared" si="95"/>
        <v>#DIV/0!</v>
      </c>
      <c r="F1545" s="14" t="e">
        <f t="shared" si="96"/>
        <v>#DIV/0!</v>
      </c>
    </row>
    <row r="1546" spans="1:6">
      <c r="A1546" s="1">
        <v>37088</v>
      </c>
      <c r="B1546" s="4">
        <v>37088</v>
      </c>
      <c r="C1546" s="14" t="str">
        <f>VLOOKUP($B1546,data!$A$6:$M$15000,12)</f>
        <v>N/A</v>
      </c>
      <c r="D1546" s="11">
        <f t="shared" si="94"/>
        <v>7</v>
      </c>
      <c r="E1546" s="14" t="e">
        <f t="shared" si="95"/>
        <v>#DIV/0!</v>
      </c>
      <c r="F1546" s="14" t="e">
        <f t="shared" si="96"/>
        <v>#DIV/0!</v>
      </c>
    </row>
    <row r="1547" spans="1:6">
      <c r="A1547" s="1">
        <v>37089</v>
      </c>
      <c r="B1547" s="4">
        <v>37089</v>
      </c>
      <c r="C1547" s="14" t="str">
        <f>VLOOKUP($B1547,data!$A$6:$M$15000,12)</f>
        <v>N/A</v>
      </c>
      <c r="D1547" s="11">
        <f t="shared" si="94"/>
        <v>7</v>
      </c>
      <c r="E1547" s="14" t="e">
        <f t="shared" si="95"/>
        <v>#DIV/0!</v>
      </c>
      <c r="F1547" s="14" t="e">
        <f t="shared" si="96"/>
        <v>#DIV/0!</v>
      </c>
    </row>
    <row r="1548" spans="1:6">
      <c r="A1548" s="1">
        <v>37090</v>
      </c>
      <c r="B1548" s="4">
        <v>37090</v>
      </c>
      <c r="C1548" s="14" t="str">
        <f>VLOOKUP($B1548,data!$A$6:$M$15000,12)</f>
        <v>N/A</v>
      </c>
      <c r="D1548" s="11">
        <f t="shared" si="94"/>
        <v>7</v>
      </c>
      <c r="E1548" s="14" t="e">
        <f t="shared" si="95"/>
        <v>#DIV/0!</v>
      </c>
      <c r="F1548" s="14" t="e">
        <f t="shared" si="96"/>
        <v>#DIV/0!</v>
      </c>
    </row>
    <row r="1549" spans="1:6">
      <c r="A1549" s="1">
        <v>37091</v>
      </c>
      <c r="B1549" s="4">
        <v>37091</v>
      </c>
      <c r="C1549" s="14" t="str">
        <f>VLOOKUP($B1549,data!$A$6:$M$15000,12)</f>
        <v>N/A</v>
      </c>
      <c r="D1549" s="11">
        <f t="shared" si="94"/>
        <v>7</v>
      </c>
      <c r="E1549" s="14" t="e">
        <f t="shared" si="95"/>
        <v>#DIV/0!</v>
      </c>
      <c r="F1549" s="14" t="e">
        <f t="shared" si="96"/>
        <v>#DIV/0!</v>
      </c>
    </row>
    <row r="1550" spans="1:6">
      <c r="A1550" s="1">
        <v>37092</v>
      </c>
      <c r="B1550" s="4">
        <v>37092</v>
      </c>
      <c r="C1550" s="14" t="str">
        <f>VLOOKUP($B1550,data!$A$6:$M$15000,12)</f>
        <v>N/A</v>
      </c>
      <c r="D1550" s="11">
        <f t="shared" si="94"/>
        <v>7</v>
      </c>
      <c r="E1550" s="14" t="e">
        <f t="shared" si="95"/>
        <v>#DIV/0!</v>
      </c>
      <c r="F1550" s="14" t="e">
        <f t="shared" si="96"/>
        <v>#DIV/0!</v>
      </c>
    </row>
    <row r="1551" spans="1:6">
      <c r="A1551" s="1">
        <v>37093</v>
      </c>
      <c r="B1551" s="4">
        <v>37093</v>
      </c>
      <c r="C1551" s="14" t="str">
        <f>VLOOKUP($B1551,data!$A$6:$M$15000,12)</f>
        <v>N/A</v>
      </c>
      <c r="D1551" s="11">
        <f t="shared" si="94"/>
        <v>7</v>
      </c>
      <c r="E1551" s="14" t="e">
        <f t="shared" si="95"/>
        <v>#DIV/0!</v>
      </c>
      <c r="F1551" s="14" t="e">
        <f t="shared" si="96"/>
        <v>#DIV/0!</v>
      </c>
    </row>
    <row r="1552" spans="1:6">
      <c r="A1552" s="1">
        <v>37094</v>
      </c>
      <c r="B1552" s="4">
        <v>37094</v>
      </c>
      <c r="C1552" s="14" t="str">
        <f>VLOOKUP($B1552,data!$A$6:$M$15000,12)</f>
        <v>N/A</v>
      </c>
      <c r="D1552" s="11">
        <f t="shared" si="94"/>
        <v>7</v>
      </c>
      <c r="E1552" s="14" t="e">
        <f t="shared" si="95"/>
        <v>#DIV/0!</v>
      </c>
      <c r="F1552" s="14" t="e">
        <f t="shared" si="96"/>
        <v>#DIV/0!</v>
      </c>
    </row>
    <row r="1553" spans="1:6">
      <c r="A1553" s="1">
        <v>37095</v>
      </c>
      <c r="B1553" s="4">
        <v>37095</v>
      </c>
      <c r="C1553" s="14" t="str">
        <f>VLOOKUP($B1553,data!$A$6:$M$15000,12)</f>
        <v>N/A</v>
      </c>
      <c r="D1553" s="11">
        <f t="shared" si="94"/>
        <v>7</v>
      </c>
      <c r="E1553" s="14" t="e">
        <f t="shared" si="95"/>
        <v>#DIV/0!</v>
      </c>
      <c r="F1553" s="14" t="e">
        <f t="shared" si="96"/>
        <v>#DIV/0!</v>
      </c>
    </row>
    <row r="1554" spans="1:6">
      <c r="A1554" s="1">
        <v>37096</v>
      </c>
      <c r="B1554" s="4">
        <v>37096</v>
      </c>
      <c r="C1554" s="14" t="str">
        <f>VLOOKUP($B1554,data!$A$6:$M$15000,12)</f>
        <v>N/A</v>
      </c>
      <c r="D1554" s="11">
        <f t="shared" si="94"/>
        <v>7</v>
      </c>
      <c r="E1554" s="14" t="e">
        <f t="shared" si="95"/>
        <v>#DIV/0!</v>
      </c>
      <c r="F1554" s="14" t="e">
        <f t="shared" si="96"/>
        <v>#DIV/0!</v>
      </c>
    </row>
    <row r="1555" spans="1:6">
      <c r="A1555" s="1">
        <v>37097</v>
      </c>
      <c r="B1555" s="4">
        <v>37097</v>
      </c>
      <c r="C1555" s="14" t="str">
        <f>VLOOKUP($B1555,data!$A$6:$M$15000,12)</f>
        <v>N/A</v>
      </c>
      <c r="D1555" s="11">
        <f t="shared" si="94"/>
        <v>7</v>
      </c>
      <c r="E1555" s="14" t="e">
        <f t="shared" si="95"/>
        <v>#DIV/0!</v>
      </c>
      <c r="F1555" s="14" t="e">
        <f t="shared" si="96"/>
        <v>#DIV/0!</v>
      </c>
    </row>
    <row r="1556" spans="1:6">
      <c r="A1556" s="1">
        <v>37098</v>
      </c>
      <c r="B1556" s="4">
        <v>37098</v>
      </c>
      <c r="C1556" s="14" t="str">
        <f>VLOOKUP($B1556,data!$A$6:$M$15000,12)</f>
        <v>N/A</v>
      </c>
      <c r="D1556" s="11">
        <f t="shared" si="94"/>
        <v>7</v>
      </c>
      <c r="E1556" s="14" t="e">
        <f t="shared" si="95"/>
        <v>#DIV/0!</v>
      </c>
      <c r="F1556" s="14" t="e">
        <f t="shared" si="96"/>
        <v>#DIV/0!</v>
      </c>
    </row>
    <row r="1557" spans="1:6">
      <c r="A1557" s="1">
        <v>37099</v>
      </c>
      <c r="B1557" s="4">
        <v>37099</v>
      </c>
      <c r="C1557" s="14" t="str">
        <f>VLOOKUP($B1557,data!$A$6:$M$15000,12)</f>
        <v>N/A</v>
      </c>
      <c r="D1557" s="11">
        <f t="shared" si="94"/>
        <v>7</v>
      </c>
      <c r="E1557" s="14" t="e">
        <f t="shared" si="95"/>
        <v>#DIV/0!</v>
      </c>
      <c r="F1557" s="14" t="e">
        <f t="shared" si="96"/>
        <v>#DIV/0!</v>
      </c>
    </row>
    <row r="1558" spans="1:6">
      <c r="A1558" s="1">
        <v>37100</v>
      </c>
      <c r="B1558" s="4">
        <v>37100</v>
      </c>
      <c r="C1558" s="14" t="str">
        <f>VLOOKUP($B1558,data!$A$6:$M$15000,12)</f>
        <v>N/A</v>
      </c>
      <c r="D1558" s="11">
        <f t="shared" si="94"/>
        <v>7</v>
      </c>
      <c r="E1558" s="14" t="e">
        <f t="shared" si="95"/>
        <v>#DIV/0!</v>
      </c>
      <c r="F1558" s="14" t="e">
        <f t="shared" si="96"/>
        <v>#DIV/0!</v>
      </c>
    </row>
    <row r="1559" spans="1:6">
      <c r="A1559" s="1">
        <v>37101</v>
      </c>
      <c r="B1559" s="4">
        <v>37101</v>
      </c>
      <c r="C1559" s="14" t="str">
        <f>VLOOKUP($B1559,data!$A$6:$M$15000,12)</f>
        <v>N/A</v>
      </c>
      <c r="D1559" s="11">
        <f t="shared" si="94"/>
        <v>7</v>
      </c>
      <c r="E1559" s="14" t="e">
        <f t="shared" si="95"/>
        <v>#DIV/0!</v>
      </c>
      <c r="F1559" s="14" t="e">
        <f t="shared" si="96"/>
        <v>#DIV/0!</v>
      </c>
    </row>
    <row r="1560" spans="1:6">
      <c r="A1560" s="1">
        <v>37102</v>
      </c>
      <c r="B1560" s="4">
        <v>37102</v>
      </c>
      <c r="C1560" s="14" t="str">
        <f>VLOOKUP($B1560,data!$A$6:$M$15000,12)</f>
        <v>N/A</v>
      </c>
      <c r="D1560" s="11">
        <f t="shared" si="94"/>
        <v>7</v>
      </c>
      <c r="E1560" s="14" t="e">
        <f t="shared" si="95"/>
        <v>#DIV/0!</v>
      </c>
      <c r="F1560" s="14" t="e">
        <f t="shared" si="96"/>
        <v>#DIV/0!</v>
      </c>
    </row>
    <row r="1561" spans="1:6">
      <c r="A1561" s="1">
        <v>37103</v>
      </c>
      <c r="B1561" s="4">
        <v>37103</v>
      </c>
      <c r="C1561" s="14" t="str">
        <f>VLOOKUP($B1561,data!$A$6:$M$15000,12)</f>
        <v>N/A</v>
      </c>
      <c r="D1561" s="11">
        <f t="shared" si="94"/>
        <v>7</v>
      </c>
      <c r="E1561" s="14" t="e">
        <f t="shared" si="95"/>
        <v>#DIV/0!</v>
      </c>
      <c r="F1561" s="14" t="e">
        <f t="shared" si="96"/>
        <v>#DIV/0!</v>
      </c>
    </row>
    <row r="1562" spans="1:6">
      <c r="A1562" s="1">
        <v>37104</v>
      </c>
      <c r="B1562" s="4">
        <v>37104</v>
      </c>
      <c r="C1562" s="14" t="str">
        <f>VLOOKUP($B1562,data!$A$6:$M$15000,12)</f>
        <v>N/A</v>
      </c>
      <c r="D1562" s="11">
        <f t="shared" ref="D1562:D1625" si="97">IF(B1562&lt;&gt;"",MONTH(B1562),0)</f>
        <v>8</v>
      </c>
      <c r="E1562" s="14" t="e">
        <f t="shared" ref="E1562:E1625" si="98">AVERAGE(C1556:C1562)</f>
        <v>#DIV/0!</v>
      </c>
      <c r="F1562" s="14" t="e">
        <f t="shared" ref="F1562:F1625" si="99">AVERAGE(C1532:C1562)</f>
        <v>#DIV/0!</v>
      </c>
    </row>
    <row r="1563" spans="1:6">
      <c r="A1563" s="1">
        <v>37105</v>
      </c>
      <c r="B1563" s="4">
        <v>37105</v>
      </c>
      <c r="C1563" s="14" t="str">
        <f>VLOOKUP($B1563,data!$A$6:$M$15000,12)</f>
        <v>N/A</v>
      </c>
      <c r="D1563" s="11">
        <f t="shared" si="97"/>
        <v>8</v>
      </c>
      <c r="E1563" s="14" t="e">
        <f t="shared" si="98"/>
        <v>#DIV/0!</v>
      </c>
      <c r="F1563" s="14" t="e">
        <f t="shared" si="99"/>
        <v>#DIV/0!</v>
      </c>
    </row>
    <row r="1564" spans="1:6">
      <c r="A1564" s="1">
        <v>37106</v>
      </c>
      <c r="B1564" s="4">
        <v>37106</v>
      </c>
      <c r="C1564" s="14" t="str">
        <f>VLOOKUP($B1564,data!$A$6:$M$15000,12)</f>
        <v>N/A</v>
      </c>
      <c r="D1564" s="11">
        <f t="shared" si="97"/>
        <v>8</v>
      </c>
      <c r="E1564" s="14" t="e">
        <f t="shared" si="98"/>
        <v>#DIV/0!</v>
      </c>
      <c r="F1564" s="14" t="e">
        <f t="shared" si="99"/>
        <v>#DIV/0!</v>
      </c>
    </row>
    <row r="1565" spans="1:6">
      <c r="A1565" s="1">
        <v>37107</v>
      </c>
      <c r="B1565" s="4">
        <v>37107</v>
      </c>
      <c r="C1565" s="14" t="str">
        <f>VLOOKUP($B1565,data!$A$6:$M$15000,12)</f>
        <v>N/A</v>
      </c>
      <c r="D1565" s="11">
        <f t="shared" si="97"/>
        <v>8</v>
      </c>
      <c r="E1565" s="14" t="e">
        <f t="shared" si="98"/>
        <v>#DIV/0!</v>
      </c>
      <c r="F1565" s="14" t="e">
        <f t="shared" si="99"/>
        <v>#DIV/0!</v>
      </c>
    </row>
    <row r="1566" spans="1:6">
      <c r="A1566" s="1">
        <v>37108</v>
      </c>
      <c r="B1566" s="4">
        <v>37108</v>
      </c>
      <c r="C1566" s="14" t="str">
        <f>VLOOKUP($B1566,data!$A$6:$M$15000,12)</f>
        <v>N/A</v>
      </c>
      <c r="D1566" s="11">
        <f t="shared" si="97"/>
        <v>8</v>
      </c>
      <c r="E1566" s="14" t="e">
        <f t="shared" si="98"/>
        <v>#DIV/0!</v>
      </c>
      <c r="F1566" s="14" t="e">
        <f t="shared" si="99"/>
        <v>#DIV/0!</v>
      </c>
    </row>
    <row r="1567" spans="1:6">
      <c r="A1567" s="1">
        <v>37109</v>
      </c>
      <c r="B1567" s="4">
        <v>37109</v>
      </c>
      <c r="C1567" s="14" t="str">
        <f>VLOOKUP($B1567,data!$A$6:$M$15000,12)</f>
        <v>N/A</v>
      </c>
      <c r="D1567" s="11">
        <f t="shared" si="97"/>
        <v>8</v>
      </c>
      <c r="E1567" s="14" t="e">
        <f t="shared" si="98"/>
        <v>#DIV/0!</v>
      </c>
      <c r="F1567" s="14" t="e">
        <f t="shared" si="99"/>
        <v>#DIV/0!</v>
      </c>
    </row>
    <row r="1568" spans="1:6">
      <c r="A1568" s="1">
        <v>37110</v>
      </c>
      <c r="B1568" s="4">
        <v>37110</v>
      </c>
      <c r="C1568" s="14" t="str">
        <f>VLOOKUP($B1568,data!$A$6:$M$15000,12)</f>
        <v>N/A</v>
      </c>
      <c r="D1568" s="11">
        <f t="shared" si="97"/>
        <v>8</v>
      </c>
      <c r="E1568" s="14" t="e">
        <f t="shared" si="98"/>
        <v>#DIV/0!</v>
      </c>
      <c r="F1568" s="14" t="e">
        <f t="shared" si="99"/>
        <v>#DIV/0!</v>
      </c>
    </row>
    <row r="1569" spans="1:6">
      <c r="A1569" s="1">
        <v>37111</v>
      </c>
      <c r="B1569" s="4">
        <v>37111</v>
      </c>
      <c r="C1569" s="14" t="str">
        <f>VLOOKUP($B1569,data!$A$6:$M$15000,12)</f>
        <v>N/A</v>
      </c>
      <c r="D1569" s="11">
        <f t="shared" si="97"/>
        <v>8</v>
      </c>
      <c r="E1569" s="14" t="e">
        <f t="shared" si="98"/>
        <v>#DIV/0!</v>
      </c>
      <c r="F1569" s="14" t="e">
        <f t="shared" si="99"/>
        <v>#DIV/0!</v>
      </c>
    </row>
    <row r="1570" spans="1:6">
      <c r="A1570" s="1">
        <v>37112</v>
      </c>
      <c r="B1570" s="4">
        <v>37112</v>
      </c>
      <c r="C1570" s="14" t="str">
        <f>VLOOKUP($B1570,data!$A$6:$M$15000,12)</f>
        <v>N/A</v>
      </c>
      <c r="D1570" s="11">
        <f t="shared" si="97"/>
        <v>8</v>
      </c>
      <c r="E1570" s="14" t="e">
        <f t="shared" si="98"/>
        <v>#DIV/0!</v>
      </c>
      <c r="F1570" s="14" t="e">
        <f t="shared" si="99"/>
        <v>#DIV/0!</v>
      </c>
    </row>
    <row r="1571" spans="1:6">
      <c r="A1571" s="1">
        <v>37113</v>
      </c>
      <c r="B1571" s="4">
        <v>37113</v>
      </c>
      <c r="C1571" s="14" t="str">
        <f>VLOOKUP($B1571,data!$A$6:$M$15000,12)</f>
        <v>N/A</v>
      </c>
      <c r="D1571" s="11">
        <f t="shared" si="97"/>
        <v>8</v>
      </c>
      <c r="E1571" s="14" t="e">
        <f t="shared" si="98"/>
        <v>#DIV/0!</v>
      </c>
      <c r="F1571" s="14" t="e">
        <f t="shared" si="99"/>
        <v>#DIV/0!</v>
      </c>
    </row>
    <row r="1572" spans="1:6">
      <c r="A1572" s="1">
        <v>37114</v>
      </c>
      <c r="B1572" s="4">
        <v>37114</v>
      </c>
      <c r="C1572" s="14" t="str">
        <f>VLOOKUP($B1572,data!$A$6:$M$15000,12)</f>
        <v>N/A</v>
      </c>
      <c r="D1572" s="11">
        <f t="shared" si="97"/>
        <v>8</v>
      </c>
      <c r="E1572" s="14" t="e">
        <f t="shared" si="98"/>
        <v>#DIV/0!</v>
      </c>
      <c r="F1572" s="14" t="e">
        <f t="shared" si="99"/>
        <v>#DIV/0!</v>
      </c>
    </row>
    <row r="1573" spans="1:6">
      <c r="A1573" s="1">
        <v>37115</v>
      </c>
      <c r="B1573" s="4">
        <v>37115</v>
      </c>
      <c r="C1573" s="14" t="str">
        <f>VLOOKUP($B1573,data!$A$6:$M$15000,12)</f>
        <v>N/A</v>
      </c>
      <c r="D1573" s="11">
        <f t="shared" si="97"/>
        <v>8</v>
      </c>
      <c r="E1573" s="14" t="e">
        <f t="shared" si="98"/>
        <v>#DIV/0!</v>
      </c>
      <c r="F1573" s="14" t="e">
        <f t="shared" si="99"/>
        <v>#DIV/0!</v>
      </c>
    </row>
    <row r="1574" spans="1:6">
      <c r="A1574" s="1">
        <v>37116</v>
      </c>
      <c r="B1574" s="4">
        <v>37116</v>
      </c>
      <c r="C1574" s="14" t="str">
        <f>VLOOKUP($B1574,data!$A$6:$M$15000,12)</f>
        <v>N/A</v>
      </c>
      <c r="D1574" s="11">
        <f t="shared" si="97"/>
        <v>8</v>
      </c>
      <c r="E1574" s="14" t="e">
        <f t="shared" si="98"/>
        <v>#DIV/0!</v>
      </c>
      <c r="F1574" s="14" t="e">
        <f t="shared" si="99"/>
        <v>#DIV/0!</v>
      </c>
    </row>
    <row r="1575" spans="1:6">
      <c r="A1575" s="1">
        <v>37117</v>
      </c>
      <c r="B1575" s="4">
        <v>37117</v>
      </c>
      <c r="C1575" s="14" t="str">
        <f>VLOOKUP($B1575,data!$A$6:$M$15000,12)</f>
        <v>N/A</v>
      </c>
      <c r="D1575" s="11">
        <f t="shared" si="97"/>
        <v>8</v>
      </c>
      <c r="E1575" s="14" t="e">
        <f t="shared" si="98"/>
        <v>#DIV/0!</v>
      </c>
      <c r="F1575" s="14" t="e">
        <f t="shared" si="99"/>
        <v>#DIV/0!</v>
      </c>
    </row>
    <row r="1576" spans="1:6">
      <c r="A1576" s="1">
        <v>37118</v>
      </c>
      <c r="B1576" s="4">
        <v>37118</v>
      </c>
      <c r="C1576" s="14" t="str">
        <f>VLOOKUP($B1576,data!$A$6:$M$15000,12)</f>
        <v>N/A</v>
      </c>
      <c r="D1576" s="11">
        <f t="shared" si="97"/>
        <v>8</v>
      </c>
      <c r="E1576" s="14" t="e">
        <f t="shared" si="98"/>
        <v>#DIV/0!</v>
      </c>
      <c r="F1576" s="14" t="e">
        <f t="shared" si="99"/>
        <v>#DIV/0!</v>
      </c>
    </row>
    <row r="1577" spans="1:6">
      <c r="A1577" s="1">
        <v>37119</v>
      </c>
      <c r="B1577" s="4">
        <v>37119</v>
      </c>
      <c r="C1577" s="14" t="str">
        <f>VLOOKUP($B1577,data!$A$6:$M$15000,12)</f>
        <v>N/A</v>
      </c>
      <c r="D1577" s="11">
        <f t="shared" si="97"/>
        <v>8</v>
      </c>
      <c r="E1577" s="14" t="e">
        <f t="shared" si="98"/>
        <v>#DIV/0!</v>
      </c>
      <c r="F1577" s="14" t="e">
        <f t="shared" si="99"/>
        <v>#DIV/0!</v>
      </c>
    </row>
    <row r="1578" spans="1:6">
      <c r="A1578" s="1">
        <v>37120</v>
      </c>
      <c r="B1578" s="4">
        <v>37120</v>
      </c>
      <c r="C1578" s="14" t="str">
        <f>VLOOKUP($B1578,data!$A$6:$M$15000,12)</f>
        <v>N/A</v>
      </c>
      <c r="D1578" s="11">
        <f t="shared" si="97"/>
        <v>8</v>
      </c>
      <c r="E1578" s="14" t="e">
        <f t="shared" si="98"/>
        <v>#DIV/0!</v>
      </c>
      <c r="F1578" s="14" t="e">
        <f t="shared" si="99"/>
        <v>#DIV/0!</v>
      </c>
    </row>
    <row r="1579" spans="1:6">
      <c r="A1579" s="1">
        <v>37121</v>
      </c>
      <c r="B1579" s="4">
        <v>37121</v>
      </c>
      <c r="C1579" s="14" t="str">
        <f>VLOOKUP($B1579,data!$A$6:$M$15000,12)</f>
        <v>N/A</v>
      </c>
      <c r="D1579" s="11">
        <f t="shared" si="97"/>
        <v>8</v>
      </c>
      <c r="E1579" s="14" t="e">
        <f t="shared" si="98"/>
        <v>#DIV/0!</v>
      </c>
      <c r="F1579" s="14" t="e">
        <f t="shared" si="99"/>
        <v>#DIV/0!</v>
      </c>
    </row>
    <row r="1580" spans="1:6">
      <c r="A1580" s="1">
        <v>37122</v>
      </c>
      <c r="B1580" s="4">
        <v>37122</v>
      </c>
      <c r="C1580" s="14" t="str">
        <f>VLOOKUP($B1580,data!$A$6:$M$15000,12)</f>
        <v>N/A</v>
      </c>
      <c r="D1580" s="11">
        <f t="shared" si="97"/>
        <v>8</v>
      </c>
      <c r="E1580" s="14" t="e">
        <f t="shared" si="98"/>
        <v>#DIV/0!</v>
      </c>
      <c r="F1580" s="14" t="e">
        <f t="shared" si="99"/>
        <v>#DIV/0!</v>
      </c>
    </row>
    <row r="1581" spans="1:6">
      <c r="A1581" s="1">
        <v>37123</v>
      </c>
      <c r="B1581" s="4">
        <v>37123</v>
      </c>
      <c r="C1581" s="14" t="str">
        <f>VLOOKUP($B1581,data!$A$6:$M$15000,12)</f>
        <v>N/A</v>
      </c>
      <c r="D1581" s="11">
        <f t="shared" si="97"/>
        <v>8</v>
      </c>
      <c r="E1581" s="14" t="e">
        <f t="shared" si="98"/>
        <v>#DIV/0!</v>
      </c>
      <c r="F1581" s="14" t="e">
        <f t="shared" si="99"/>
        <v>#DIV/0!</v>
      </c>
    </row>
    <row r="1582" spans="1:6">
      <c r="A1582" s="1">
        <v>37124</v>
      </c>
      <c r="B1582" s="4">
        <v>37124</v>
      </c>
      <c r="C1582" s="14" t="str">
        <f>VLOOKUP($B1582,data!$A$6:$M$15000,12)</f>
        <v>N/A</v>
      </c>
      <c r="D1582" s="11">
        <f t="shared" si="97"/>
        <v>8</v>
      </c>
      <c r="E1582" s="14" t="e">
        <f t="shared" si="98"/>
        <v>#DIV/0!</v>
      </c>
      <c r="F1582" s="14" t="e">
        <f t="shared" si="99"/>
        <v>#DIV/0!</v>
      </c>
    </row>
    <row r="1583" spans="1:6">
      <c r="A1583" s="1">
        <v>37125</v>
      </c>
      <c r="B1583" s="4">
        <v>37125</v>
      </c>
      <c r="C1583" s="14" t="str">
        <f>VLOOKUP($B1583,data!$A$6:$M$15000,12)</f>
        <v>N/A</v>
      </c>
      <c r="D1583" s="11">
        <f t="shared" si="97"/>
        <v>8</v>
      </c>
      <c r="E1583" s="14" t="e">
        <f t="shared" si="98"/>
        <v>#DIV/0!</v>
      </c>
      <c r="F1583" s="14" t="e">
        <f t="shared" si="99"/>
        <v>#DIV/0!</v>
      </c>
    </row>
    <row r="1584" spans="1:6">
      <c r="A1584" s="1">
        <v>37126</v>
      </c>
      <c r="B1584" s="4">
        <v>37126</v>
      </c>
      <c r="C1584" s="14" t="str">
        <f>VLOOKUP($B1584,data!$A$6:$M$15000,12)</f>
        <v>N/A</v>
      </c>
      <c r="D1584" s="11">
        <f t="shared" si="97"/>
        <v>8</v>
      </c>
      <c r="E1584" s="14" t="e">
        <f t="shared" si="98"/>
        <v>#DIV/0!</v>
      </c>
      <c r="F1584" s="14" t="e">
        <f t="shared" si="99"/>
        <v>#DIV/0!</v>
      </c>
    </row>
    <row r="1585" spans="1:6">
      <c r="A1585" s="1">
        <v>37127</v>
      </c>
      <c r="B1585" s="4">
        <v>37127</v>
      </c>
      <c r="C1585" s="14" t="str">
        <f>VLOOKUP($B1585,data!$A$6:$M$15000,12)</f>
        <v>N/A</v>
      </c>
      <c r="D1585" s="11">
        <f t="shared" si="97"/>
        <v>8</v>
      </c>
      <c r="E1585" s="14" t="e">
        <f t="shared" si="98"/>
        <v>#DIV/0!</v>
      </c>
      <c r="F1585" s="14" t="e">
        <f t="shared" si="99"/>
        <v>#DIV/0!</v>
      </c>
    </row>
    <row r="1586" spans="1:6">
      <c r="A1586" s="1">
        <v>37128</v>
      </c>
      <c r="B1586" s="4">
        <v>37128</v>
      </c>
      <c r="C1586" s="14" t="str">
        <f>VLOOKUP($B1586,data!$A$6:$M$15000,12)</f>
        <v>N/A</v>
      </c>
      <c r="D1586" s="11">
        <f t="shared" si="97"/>
        <v>8</v>
      </c>
      <c r="E1586" s="14" t="e">
        <f t="shared" si="98"/>
        <v>#DIV/0!</v>
      </c>
      <c r="F1586" s="14" t="e">
        <f t="shared" si="99"/>
        <v>#DIV/0!</v>
      </c>
    </row>
    <row r="1587" spans="1:6">
      <c r="A1587" s="1">
        <v>37129</v>
      </c>
      <c r="B1587" s="4">
        <v>37129</v>
      </c>
      <c r="C1587" s="14" t="str">
        <f>VLOOKUP($B1587,data!$A$6:$M$15000,12)</f>
        <v>N/A</v>
      </c>
      <c r="D1587" s="11">
        <f t="shared" si="97"/>
        <v>8</v>
      </c>
      <c r="E1587" s="14" t="e">
        <f t="shared" si="98"/>
        <v>#DIV/0!</v>
      </c>
      <c r="F1587" s="14" t="e">
        <f t="shared" si="99"/>
        <v>#DIV/0!</v>
      </c>
    </row>
    <row r="1588" spans="1:6">
      <c r="A1588" s="1">
        <v>37130</v>
      </c>
      <c r="B1588" s="4">
        <v>37130</v>
      </c>
      <c r="C1588" s="14" t="str">
        <f>VLOOKUP($B1588,data!$A$6:$M$15000,12)</f>
        <v>N/A</v>
      </c>
      <c r="D1588" s="11">
        <f t="shared" si="97"/>
        <v>8</v>
      </c>
      <c r="E1588" s="14" t="e">
        <f t="shared" si="98"/>
        <v>#DIV/0!</v>
      </c>
      <c r="F1588" s="14" t="e">
        <f t="shared" si="99"/>
        <v>#DIV/0!</v>
      </c>
    </row>
    <row r="1589" spans="1:6">
      <c r="A1589" s="1">
        <v>37131</v>
      </c>
      <c r="B1589" s="4">
        <v>37131</v>
      </c>
      <c r="C1589" s="14" t="str">
        <f>VLOOKUP($B1589,data!$A$6:$M$15000,12)</f>
        <v>N/A</v>
      </c>
      <c r="D1589" s="11">
        <f t="shared" si="97"/>
        <v>8</v>
      </c>
      <c r="E1589" s="14" t="e">
        <f t="shared" si="98"/>
        <v>#DIV/0!</v>
      </c>
      <c r="F1589" s="14" t="e">
        <f t="shared" si="99"/>
        <v>#DIV/0!</v>
      </c>
    </row>
    <row r="1590" spans="1:6">
      <c r="A1590" s="1">
        <v>37132</v>
      </c>
      <c r="B1590" s="4">
        <v>37132</v>
      </c>
      <c r="C1590" s="14" t="str">
        <f>VLOOKUP($B1590,data!$A$6:$M$15000,12)</f>
        <v>N/A</v>
      </c>
      <c r="D1590" s="11">
        <f t="shared" si="97"/>
        <v>8</v>
      </c>
      <c r="E1590" s="14" t="e">
        <f t="shared" si="98"/>
        <v>#DIV/0!</v>
      </c>
      <c r="F1590" s="14" t="e">
        <f t="shared" si="99"/>
        <v>#DIV/0!</v>
      </c>
    </row>
    <row r="1591" spans="1:6">
      <c r="A1591" s="1">
        <v>37133</v>
      </c>
      <c r="B1591" s="4">
        <v>37133</v>
      </c>
      <c r="C1591" s="14" t="str">
        <f>VLOOKUP($B1591,data!$A$6:$M$15000,12)</f>
        <v>N/A</v>
      </c>
      <c r="D1591" s="11">
        <f t="shared" si="97"/>
        <v>8</v>
      </c>
      <c r="E1591" s="14" t="e">
        <f t="shared" si="98"/>
        <v>#DIV/0!</v>
      </c>
      <c r="F1591" s="14" t="e">
        <f t="shared" si="99"/>
        <v>#DIV/0!</v>
      </c>
    </row>
    <row r="1592" spans="1:6">
      <c r="A1592" s="1">
        <v>37134</v>
      </c>
      <c r="B1592" s="4">
        <v>37134</v>
      </c>
      <c r="C1592" s="14" t="str">
        <f>VLOOKUP($B1592,data!$A$6:$M$15000,12)</f>
        <v>N/A</v>
      </c>
      <c r="D1592" s="11">
        <f t="shared" si="97"/>
        <v>8</v>
      </c>
      <c r="E1592" s="14" t="e">
        <f t="shared" si="98"/>
        <v>#DIV/0!</v>
      </c>
      <c r="F1592" s="14" t="e">
        <f t="shared" si="99"/>
        <v>#DIV/0!</v>
      </c>
    </row>
    <row r="1593" spans="1:6">
      <c r="A1593" s="1">
        <v>37135</v>
      </c>
      <c r="B1593" s="4">
        <v>37135</v>
      </c>
      <c r="C1593" s="14" t="str">
        <f>VLOOKUP($B1593,data!$A$6:$M$15000,12)</f>
        <v>N/A</v>
      </c>
      <c r="D1593" s="11">
        <f t="shared" si="97"/>
        <v>9</v>
      </c>
      <c r="E1593" s="14" t="e">
        <f t="shared" si="98"/>
        <v>#DIV/0!</v>
      </c>
      <c r="F1593" s="14" t="e">
        <f t="shared" si="99"/>
        <v>#DIV/0!</v>
      </c>
    </row>
    <row r="1594" spans="1:6">
      <c r="A1594" s="1">
        <v>37136</v>
      </c>
      <c r="B1594" s="4">
        <v>37136</v>
      </c>
      <c r="C1594" s="14" t="str">
        <f>VLOOKUP($B1594,data!$A$6:$M$15000,12)</f>
        <v>N/A</v>
      </c>
      <c r="D1594" s="11">
        <f t="shared" si="97"/>
        <v>9</v>
      </c>
      <c r="E1594" s="14" t="e">
        <f t="shared" si="98"/>
        <v>#DIV/0!</v>
      </c>
      <c r="F1594" s="14" t="e">
        <f t="shared" si="99"/>
        <v>#DIV/0!</v>
      </c>
    </row>
    <row r="1595" spans="1:6">
      <c r="A1595" s="1">
        <v>37137</v>
      </c>
      <c r="B1595" s="4">
        <v>37137</v>
      </c>
      <c r="C1595" s="14" t="str">
        <f>VLOOKUP($B1595,data!$A$6:$M$15000,12)</f>
        <v>N/A</v>
      </c>
      <c r="D1595" s="11">
        <f t="shared" si="97"/>
        <v>9</v>
      </c>
      <c r="E1595" s="14" t="e">
        <f t="shared" si="98"/>
        <v>#DIV/0!</v>
      </c>
      <c r="F1595" s="14" t="e">
        <f t="shared" si="99"/>
        <v>#DIV/0!</v>
      </c>
    </row>
    <row r="1596" spans="1:6">
      <c r="A1596" s="1">
        <v>37138</v>
      </c>
      <c r="B1596" s="4">
        <v>37138</v>
      </c>
      <c r="C1596" s="14" t="str">
        <f>VLOOKUP($B1596,data!$A$6:$M$15000,12)</f>
        <v>N/A</v>
      </c>
      <c r="D1596" s="11">
        <f t="shared" si="97"/>
        <v>9</v>
      </c>
      <c r="E1596" s="14" t="e">
        <f t="shared" si="98"/>
        <v>#DIV/0!</v>
      </c>
      <c r="F1596" s="14" t="e">
        <f t="shared" si="99"/>
        <v>#DIV/0!</v>
      </c>
    </row>
    <row r="1597" spans="1:6">
      <c r="A1597" s="1">
        <v>37139</v>
      </c>
      <c r="B1597" s="4">
        <v>37139</v>
      </c>
      <c r="C1597" s="14" t="str">
        <f>VLOOKUP($B1597,data!$A$6:$M$15000,12)</f>
        <v>N/A</v>
      </c>
      <c r="D1597" s="11">
        <f t="shared" si="97"/>
        <v>9</v>
      </c>
      <c r="E1597" s="14" t="e">
        <f t="shared" si="98"/>
        <v>#DIV/0!</v>
      </c>
      <c r="F1597" s="14" t="e">
        <f t="shared" si="99"/>
        <v>#DIV/0!</v>
      </c>
    </row>
    <row r="1598" spans="1:6">
      <c r="A1598" s="1">
        <v>37140</v>
      </c>
      <c r="B1598" s="4">
        <v>37140</v>
      </c>
      <c r="C1598" s="14" t="str">
        <f>VLOOKUP($B1598,data!$A$6:$M$15000,12)</f>
        <v>N/A</v>
      </c>
      <c r="D1598" s="11">
        <f t="shared" si="97"/>
        <v>9</v>
      </c>
      <c r="E1598" s="14" t="e">
        <f t="shared" si="98"/>
        <v>#DIV/0!</v>
      </c>
      <c r="F1598" s="14" t="e">
        <f t="shared" si="99"/>
        <v>#DIV/0!</v>
      </c>
    </row>
    <row r="1599" spans="1:6">
      <c r="A1599" s="1">
        <v>37141</v>
      </c>
      <c r="B1599" s="4">
        <v>37141</v>
      </c>
      <c r="C1599" s="14" t="str">
        <f>VLOOKUP($B1599,data!$A$6:$M$15000,12)</f>
        <v>N/A</v>
      </c>
      <c r="D1599" s="11">
        <f t="shared" si="97"/>
        <v>9</v>
      </c>
      <c r="E1599" s="14" t="e">
        <f t="shared" si="98"/>
        <v>#DIV/0!</v>
      </c>
      <c r="F1599" s="14" t="e">
        <f t="shared" si="99"/>
        <v>#DIV/0!</v>
      </c>
    </row>
    <row r="1600" spans="1:6">
      <c r="A1600" s="1">
        <v>37142</v>
      </c>
      <c r="B1600" s="4">
        <v>37142</v>
      </c>
      <c r="C1600" s="14" t="str">
        <f>VLOOKUP($B1600,data!$A$6:$M$15000,12)</f>
        <v>N/A</v>
      </c>
      <c r="D1600" s="11">
        <f t="shared" si="97"/>
        <v>9</v>
      </c>
      <c r="E1600" s="14" t="e">
        <f t="shared" si="98"/>
        <v>#DIV/0!</v>
      </c>
      <c r="F1600" s="14" t="e">
        <f t="shared" si="99"/>
        <v>#DIV/0!</v>
      </c>
    </row>
    <row r="1601" spans="1:6">
      <c r="A1601" s="1">
        <v>37143</v>
      </c>
      <c r="B1601" s="4">
        <v>37143</v>
      </c>
      <c r="C1601" s="14" t="str">
        <f>VLOOKUP($B1601,data!$A$6:$M$15000,12)</f>
        <v>N/A</v>
      </c>
      <c r="D1601" s="11">
        <f t="shared" si="97"/>
        <v>9</v>
      </c>
      <c r="E1601" s="14" t="e">
        <f t="shared" si="98"/>
        <v>#DIV/0!</v>
      </c>
      <c r="F1601" s="14" t="e">
        <f t="shared" si="99"/>
        <v>#DIV/0!</v>
      </c>
    </row>
    <row r="1602" spans="1:6">
      <c r="A1602" s="1">
        <v>37144</v>
      </c>
      <c r="B1602" s="4">
        <v>37144</v>
      </c>
      <c r="C1602" s="14" t="str">
        <f>VLOOKUP($B1602,data!$A$6:$M$15000,12)</f>
        <v>N/A</v>
      </c>
      <c r="D1602" s="11">
        <f t="shared" si="97"/>
        <v>9</v>
      </c>
      <c r="E1602" s="14" t="e">
        <f t="shared" si="98"/>
        <v>#DIV/0!</v>
      </c>
      <c r="F1602" s="14" t="e">
        <f t="shared" si="99"/>
        <v>#DIV/0!</v>
      </c>
    </row>
    <row r="1603" spans="1:6">
      <c r="A1603" s="1">
        <v>37145</v>
      </c>
      <c r="B1603" s="4">
        <v>37145</v>
      </c>
      <c r="C1603" s="14" t="str">
        <f>VLOOKUP($B1603,data!$A$6:$M$15000,12)</f>
        <v>N/A</v>
      </c>
      <c r="D1603" s="11">
        <f t="shared" si="97"/>
        <v>9</v>
      </c>
      <c r="E1603" s="14" t="e">
        <f t="shared" si="98"/>
        <v>#DIV/0!</v>
      </c>
      <c r="F1603" s="14" t="e">
        <f t="shared" si="99"/>
        <v>#DIV/0!</v>
      </c>
    </row>
    <row r="1604" spans="1:6">
      <c r="A1604" s="1">
        <v>37146</v>
      </c>
      <c r="B1604" s="4">
        <v>37146</v>
      </c>
      <c r="C1604" s="14" t="str">
        <f>VLOOKUP($B1604,data!$A$6:$M$15000,12)</f>
        <v>N/A</v>
      </c>
      <c r="D1604" s="11">
        <f t="shared" si="97"/>
        <v>9</v>
      </c>
      <c r="E1604" s="14" t="e">
        <f t="shared" si="98"/>
        <v>#DIV/0!</v>
      </c>
      <c r="F1604" s="14" t="e">
        <f t="shared" si="99"/>
        <v>#DIV/0!</v>
      </c>
    </row>
    <row r="1605" spans="1:6">
      <c r="A1605" s="1">
        <v>37147</v>
      </c>
      <c r="B1605" s="4">
        <v>37147</v>
      </c>
      <c r="C1605" s="14" t="str">
        <f>VLOOKUP($B1605,data!$A$6:$M$15000,12)</f>
        <v>N/A</v>
      </c>
      <c r="D1605" s="11">
        <f t="shared" si="97"/>
        <v>9</v>
      </c>
      <c r="E1605" s="14" t="e">
        <f t="shared" si="98"/>
        <v>#DIV/0!</v>
      </c>
      <c r="F1605" s="14" t="e">
        <f t="shared" si="99"/>
        <v>#DIV/0!</v>
      </c>
    </row>
    <row r="1606" spans="1:6">
      <c r="A1606" s="1">
        <v>37148</v>
      </c>
      <c r="B1606" s="4">
        <v>37148</v>
      </c>
      <c r="C1606" s="14" t="str">
        <f>VLOOKUP($B1606,data!$A$6:$M$15000,12)</f>
        <v>N/A</v>
      </c>
      <c r="D1606" s="11">
        <f t="shared" si="97"/>
        <v>9</v>
      </c>
      <c r="E1606" s="14" t="e">
        <f t="shared" si="98"/>
        <v>#DIV/0!</v>
      </c>
      <c r="F1606" s="14" t="e">
        <f t="shared" si="99"/>
        <v>#DIV/0!</v>
      </c>
    </row>
    <row r="1607" spans="1:6">
      <c r="A1607" s="1">
        <v>37149</v>
      </c>
      <c r="B1607" s="4">
        <v>37149</v>
      </c>
      <c r="C1607" s="14" t="str">
        <f>VLOOKUP($B1607,data!$A$6:$M$15000,12)</f>
        <v>N/A</v>
      </c>
      <c r="D1607" s="11">
        <f t="shared" si="97"/>
        <v>9</v>
      </c>
      <c r="E1607" s="14" t="e">
        <f t="shared" si="98"/>
        <v>#DIV/0!</v>
      </c>
      <c r="F1607" s="14" t="e">
        <f t="shared" si="99"/>
        <v>#DIV/0!</v>
      </c>
    </row>
    <row r="1608" spans="1:6">
      <c r="A1608" s="1">
        <v>37150</v>
      </c>
      <c r="B1608" s="4">
        <v>37150</v>
      </c>
      <c r="C1608" s="14" t="str">
        <f>VLOOKUP($B1608,data!$A$6:$M$15000,12)</f>
        <v>N/A</v>
      </c>
      <c r="D1608" s="11">
        <f t="shared" si="97"/>
        <v>9</v>
      </c>
      <c r="E1608" s="14" t="e">
        <f t="shared" si="98"/>
        <v>#DIV/0!</v>
      </c>
      <c r="F1608" s="14" t="e">
        <f t="shared" si="99"/>
        <v>#DIV/0!</v>
      </c>
    </row>
    <row r="1609" spans="1:6">
      <c r="A1609" s="1">
        <v>37151</v>
      </c>
      <c r="B1609" s="4">
        <v>37151</v>
      </c>
      <c r="C1609" s="14" t="str">
        <f>VLOOKUP($B1609,data!$A$6:$M$15000,12)</f>
        <v>N/A</v>
      </c>
      <c r="D1609" s="11">
        <f t="shared" si="97"/>
        <v>9</v>
      </c>
      <c r="E1609" s="14" t="e">
        <f t="shared" si="98"/>
        <v>#DIV/0!</v>
      </c>
      <c r="F1609" s="14" t="e">
        <f t="shared" si="99"/>
        <v>#DIV/0!</v>
      </c>
    </row>
    <row r="1610" spans="1:6">
      <c r="A1610" s="1">
        <v>37152</v>
      </c>
      <c r="B1610" s="4">
        <v>37152</v>
      </c>
      <c r="C1610" s="14" t="str">
        <f>VLOOKUP($B1610,data!$A$6:$M$15000,12)</f>
        <v>N/A</v>
      </c>
      <c r="D1610" s="11">
        <f t="shared" si="97"/>
        <v>9</v>
      </c>
      <c r="E1610" s="14" t="e">
        <f t="shared" si="98"/>
        <v>#DIV/0!</v>
      </c>
      <c r="F1610" s="14" t="e">
        <f t="shared" si="99"/>
        <v>#DIV/0!</v>
      </c>
    </row>
    <row r="1611" spans="1:6">
      <c r="A1611" s="1">
        <v>37153</v>
      </c>
      <c r="B1611" s="4">
        <v>37153</v>
      </c>
      <c r="C1611" s="14" t="str">
        <f>VLOOKUP($B1611,data!$A$6:$M$15000,12)</f>
        <v>N/A</v>
      </c>
      <c r="D1611" s="11">
        <f t="shared" si="97"/>
        <v>9</v>
      </c>
      <c r="E1611" s="14" t="e">
        <f t="shared" si="98"/>
        <v>#DIV/0!</v>
      </c>
      <c r="F1611" s="14" t="e">
        <f t="shared" si="99"/>
        <v>#DIV/0!</v>
      </c>
    </row>
    <row r="1612" spans="1:6">
      <c r="A1612" s="1">
        <v>37154</v>
      </c>
      <c r="B1612" s="4">
        <v>37154</v>
      </c>
      <c r="C1612" s="14" t="str">
        <f>VLOOKUP($B1612,data!$A$6:$M$15000,12)</f>
        <v>N/A</v>
      </c>
      <c r="D1612" s="11">
        <f t="shared" si="97"/>
        <v>9</v>
      </c>
      <c r="E1612" s="14" t="e">
        <f t="shared" si="98"/>
        <v>#DIV/0!</v>
      </c>
      <c r="F1612" s="14" t="e">
        <f t="shared" si="99"/>
        <v>#DIV/0!</v>
      </c>
    </row>
    <row r="1613" spans="1:6">
      <c r="A1613" s="1">
        <v>37155</v>
      </c>
      <c r="B1613" s="4">
        <v>37155</v>
      </c>
      <c r="C1613" s="14" t="str">
        <f>VLOOKUP($B1613,data!$A$6:$M$15000,12)</f>
        <v>N/A</v>
      </c>
      <c r="D1613" s="11">
        <f t="shared" si="97"/>
        <v>9</v>
      </c>
      <c r="E1613" s="14" t="e">
        <f t="shared" si="98"/>
        <v>#DIV/0!</v>
      </c>
      <c r="F1613" s="14" t="e">
        <f t="shared" si="99"/>
        <v>#DIV/0!</v>
      </c>
    </row>
    <row r="1614" spans="1:6">
      <c r="A1614" s="1">
        <v>37156</v>
      </c>
      <c r="B1614" s="4">
        <v>37156</v>
      </c>
      <c r="C1614" s="14" t="str">
        <f>VLOOKUP($B1614,data!$A$6:$M$15000,12)</f>
        <v>N/A</v>
      </c>
      <c r="D1614" s="11">
        <f t="shared" si="97"/>
        <v>9</v>
      </c>
      <c r="E1614" s="14" t="e">
        <f t="shared" si="98"/>
        <v>#DIV/0!</v>
      </c>
      <c r="F1614" s="14" t="e">
        <f t="shared" si="99"/>
        <v>#DIV/0!</v>
      </c>
    </row>
    <row r="1615" spans="1:6">
      <c r="A1615" s="1">
        <v>37157</v>
      </c>
      <c r="B1615" s="4">
        <v>37157</v>
      </c>
      <c r="C1615" s="14" t="str">
        <f>VLOOKUP($B1615,data!$A$6:$M$15000,12)</f>
        <v>N/A</v>
      </c>
      <c r="D1615" s="11">
        <f t="shared" si="97"/>
        <v>9</v>
      </c>
      <c r="E1615" s="14" t="e">
        <f t="shared" si="98"/>
        <v>#DIV/0!</v>
      </c>
      <c r="F1615" s="14" t="e">
        <f t="shared" si="99"/>
        <v>#DIV/0!</v>
      </c>
    </row>
    <row r="1616" spans="1:6">
      <c r="A1616" s="1">
        <v>37158</v>
      </c>
      <c r="B1616" s="4">
        <v>37158</v>
      </c>
      <c r="C1616" s="14" t="str">
        <f>VLOOKUP($B1616,data!$A$6:$M$15000,12)</f>
        <v>N/A</v>
      </c>
      <c r="D1616" s="11">
        <f t="shared" si="97"/>
        <v>9</v>
      </c>
      <c r="E1616" s="14" t="e">
        <f t="shared" si="98"/>
        <v>#DIV/0!</v>
      </c>
      <c r="F1616" s="14" t="e">
        <f t="shared" si="99"/>
        <v>#DIV/0!</v>
      </c>
    </row>
    <row r="1617" spans="1:6">
      <c r="A1617" s="1">
        <v>37159</v>
      </c>
      <c r="B1617" s="4">
        <v>37159</v>
      </c>
      <c r="C1617" s="14" t="str">
        <f>VLOOKUP($B1617,data!$A$6:$M$15000,12)</f>
        <v>N/A</v>
      </c>
      <c r="D1617" s="11">
        <f t="shared" si="97"/>
        <v>9</v>
      </c>
      <c r="E1617" s="14" t="e">
        <f t="shared" si="98"/>
        <v>#DIV/0!</v>
      </c>
      <c r="F1617" s="14" t="e">
        <f t="shared" si="99"/>
        <v>#DIV/0!</v>
      </c>
    </row>
    <row r="1618" spans="1:6">
      <c r="A1618" s="1">
        <v>37160</v>
      </c>
      <c r="B1618" s="4">
        <v>37160</v>
      </c>
      <c r="C1618" s="14" t="str">
        <f>VLOOKUP($B1618,data!$A$6:$M$15000,12)</f>
        <v>N/A</v>
      </c>
      <c r="D1618" s="11">
        <f t="shared" si="97"/>
        <v>9</v>
      </c>
      <c r="E1618" s="14" t="e">
        <f t="shared" si="98"/>
        <v>#DIV/0!</v>
      </c>
      <c r="F1618" s="14" t="e">
        <f t="shared" si="99"/>
        <v>#DIV/0!</v>
      </c>
    </row>
    <row r="1619" spans="1:6">
      <c r="A1619" s="1">
        <v>37161</v>
      </c>
      <c r="B1619" s="4">
        <v>37161</v>
      </c>
      <c r="C1619" s="14" t="str">
        <f>VLOOKUP($B1619,data!$A$6:$M$15000,12)</f>
        <v>N/A</v>
      </c>
      <c r="D1619" s="11">
        <f t="shared" si="97"/>
        <v>9</v>
      </c>
      <c r="E1619" s="14" t="e">
        <f t="shared" si="98"/>
        <v>#DIV/0!</v>
      </c>
      <c r="F1619" s="14" t="e">
        <f t="shared" si="99"/>
        <v>#DIV/0!</v>
      </c>
    </row>
    <row r="1620" spans="1:6">
      <c r="A1620" s="1">
        <v>37162</v>
      </c>
      <c r="B1620" s="4">
        <v>37162</v>
      </c>
      <c r="C1620" s="14" t="str">
        <f>VLOOKUP($B1620,data!$A$6:$M$15000,12)</f>
        <v>N/A</v>
      </c>
      <c r="D1620" s="11">
        <f t="shared" si="97"/>
        <v>9</v>
      </c>
      <c r="E1620" s="14" t="e">
        <f t="shared" si="98"/>
        <v>#DIV/0!</v>
      </c>
      <c r="F1620" s="14" t="e">
        <f t="shared" si="99"/>
        <v>#DIV/0!</v>
      </c>
    </row>
    <row r="1621" spans="1:6">
      <c r="A1621" s="1">
        <v>37163</v>
      </c>
      <c r="B1621" s="4">
        <v>37163</v>
      </c>
      <c r="C1621" s="14" t="str">
        <f>VLOOKUP($B1621,data!$A$6:$M$15000,12)</f>
        <v>N/A</v>
      </c>
      <c r="D1621" s="11">
        <f t="shared" si="97"/>
        <v>9</v>
      </c>
      <c r="E1621" s="14" t="e">
        <f t="shared" si="98"/>
        <v>#DIV/0!</v>
      </c>
      <c r="F1621" s="14" t="e">
        <f t="shared" si="99"/>
        <v>#DIV/0!</v>
      </c>
    </row>
    <row r="1622" spans="1:6">
      <c r="A1622" s="1">
        <v>37164</v>
      </c>
      <c r="B1622" s="4">
        <v>37164</v>
      </c>
      <c r="C1622" s="14" t="str">
        <f>VLOOKUP($B1622,data!$A$6:$M$15000,12)</f>
        <v>N/A</v>
      </c>
      <c r="D1622" s="11">
        <f t="shared" si="97"/>
        <v>9</v>
      </c>
      <c r="E1622" s="14" t="e">
        <f t="shared" si="98"/>
        <v>#DIV/0!</v>
      </c>
      <c r="F1622" s="14" t="e">
        <f t="shared" si="99"/>
        <v>#DIV/0!</v>
      </c>
    </row>
    <row r="1623" spans="1:6">
      <c r="A1623" s="1">
        <v>37165</v>
      </c>
      <c r="B1623" s="4">
        <v>37165</v>
      </c>
      <c r="C1623" s="14" t="str">
        <f>VLOOKUP($B1623,data!$A$6:$M$15000,12)</f>
        <v>N/A</v>
      </c>
      <c r="D1623" s="11">
        <f t="shared" si="97"/>
        <v>10</v>
      </c>
      <c r="E1623" s="14" t="e">
        <f t="shared" si="98"/>
        <v>#DIV/0!</v>
      </c>
      <c r="F1623" s="14" t="e">
        <f t="shared" si="99"/>
        <v>#DIV/0!</v>
      </c>
    </row>
    <row r="1624" spans="1:6">
      <c r="A1624" s="1">
        <v>37166</v>
      </c>
      <c r="B1624" s="4">
        <v>37166</v>
      </c>
      <c r="C1624" s="14" t="str">
        <f>VLOOKUP($B1624,data!$A$6:$M$15000,12)</f>
        <v>N/A</v>
      </c>
      <c r="D1624" s="11">
        <f t="shared" si="97"/>
        <v>10</v>
      </c>
      <c r="E1624" s="14" t="e">
        <f t="shared" si="98"/>
        <v>#DIV/0!</v>
      </c>
      <c r="F1624" s="14" t="e">
        <f t="shared" si="99"/>
        <v>#DIV/0!</v>
      </c>
    </row>
    <row r="1625" spans="1:6">
      <c r="A1625" s="1">
        <v>37167</v>
      </c>
      <c r="B1625" s="4">
        <v>37167</v>
      </c>
      <c r="C1625" s="14" t="str">
        <f>VLOOKUP($B1625,data!$A$6:$M$15000,12)</f>
        <v>N/A</v>
      </c>
      <c r="D1625" s="11">
        <f t="shared" si="97"/>
        <v>10</v>
      </c>
      <c r="E1625" s="14" t="e">
        <f t="shared" si="98"/>
        <v>#DIV/0!</v>
      </c>
      <c r="F1625" s="14" t="e">
        <f t="shared" si="99"/>
        <v>#DIV/0!</v>
      </c>
    </row>
    <row r="1626" spans="1:6">
      <c r="A1626" s="1">
        <v>37168</v>
      </c>
      <c r="B1626" s="4">
        <v>37168</v>
      </c>
      <c r="C1626" s="14" t="str">
        <f>VLOOKUP($B1626,data!$A$6:$M$15000,12)</f>
        <v>N/A</v>
      </c>
      <c r="D1626" s="11">
        <f t="shared" ref="D1626:D1689" si="100">IF(B1626&lt;&gt;"",MONTH(B1626),0)</f>
        <v>10</v>
      </c>
      <c r="E1626" s="14" t="e">
        <f t="shared" ref="E1626:E1689" si="101">AVERAGE(C1620:C1626)</f>
        <v>#DIV/0!</v>
      </c>
      <c r="F1626" s="14" t="e">
        <f t="shared" ref="F1626:F1689" si="102">AVERAGE(C1596:C1626)</f>
        <v>#DIV/0!</v>
      </c>
    </row>
    <row r="1627" spans="1:6">
      <c r="A1627" s="1">
        <v>37169</v>
      </c>
      <c r="B1627" s="4">
        <v>37169</v>
      </c>
      <c r="C1627" s="14" t="str">
        <f>VLOOKUP($B1627,data!$A$6:$M$15000,12)</f>
        <v>N/A</v>
      </c>
      <c r="D1627" s="11">
        <f t="shared" si="100"/>
        <v>10</v>
      </c>
      <c r="E1627" s="14" t="e">
        <f t="shared" si="101"/>
        <v>#DIV/0!</v>
      </c>
      <c r="F1627" s="14" t="e">
        <f t="shared" si="102"/>
        <v>#DIV/0!</v>
      </c>
    </row>
    <row r="1628" spans="1:6">
      <c r="A1628" s="1">
        <v>37170</v>
      </c>
      <c r="B1628" s="4">
        <v>37170</v>
      </c>
      <c r="C1628" s="14" t="str">
        <f>VLOOKUP($B1628,data!$A$6:$M$15000,12)</f>
        <v>N/A</v>
      </c>
      <c r="D1628" s="11">
        <f t="shared" si="100"/>
        <v>10</v>
      </c>
      <c r="E1628" s="14" t="e">
        <f t="shared" si="101"/>
        <v>#DIV/0!</v>
      </c>
      <c r="F1628" s="14" t="e">
        <f t="shared" si="102"/>
        <v>#DIV/0!</v>
      </c>
    </row>
    <row r="1629" spans="1:6">
      <c r="A1629" s="1">
        <v>37171</v>
      </c>
      <c r="B1629" s="4">
        <v>37171</v>
      </c>
      <c r="C1629" s="14" t="str">
        <f>VLOOKUP($B1629,data!$A$6:$M$15000,12)</f>
        <v>N/A</v>
      </c>
      <c r="D1629" s="11">
        <f t="shared" si="100"/>
        <v>10</v>
      </c>
      <c r="E1629" s="14" t="e">
        <f t="shared" si="101"/>
        <v>#DIV/0!</v>
      </c>
      <c r="F1629" s="14" t="e">
        <f t="shared" si="102"/>
        <v>#DIV/0!</v>
      </c>
    </row>
    <row r="1630" spans="1:6">
      <c r="A1630" s="1">
        <v>37172</v>
      </c>
      <c r="B1630" s="4">
        <v>37172</v>
      </c>
      <c r="C1630" s="14" t="str">
        <f>VLOOKUP($B1630,data!$A$6:$M$15000,12)</f>
        <v>N/A</v>
      </c>
      <c r="D1630" s="11">
        <f t="shared" si="100"/>
        <v>10</v>
      </c>
      <c r="E1630" s="14" t="e">
        <f t="shared" si="101"/>
        <v>#DIV/0!</v>
      </c>
      <c r="F1630" s="14" t="e">
        <f t="shared" si="102"/>
        <v>#DIV/0!</v>
      </c>
    </row>
    <row r="1631" spans="1:6">
      <c r="A1631" s="1">
        <v>37173</v>
      </c>
      <c r="B1631" s="4">
        <v>37173</v>
      </c>
      <c r="C1631" s="14" t="str">
        <f>VLOOKUP($B1631,data!$A$6:$M$15000,12)</f>
        <v>N/A</v>
      </c>
      <c r="D1631" s="11">
        <f t="shared" si="100"/>
        <v>10</v>
      </c>
      <c r="E1631" s="14" t="e">
        <f t="shared" si="101"/>
        <v>#DIV/0!</v>
      </c>
      <c r="F1631" s="14" t="e">
        <f t="shared" si="102"/>
        <v>#DIV/0!</v>
      </c>
    </row>
    <row r="1632" spans="1:6">
      <c r="A1632" s="1">
        <v>37174</v>
      </c>
      <c r="B1632" s="4">
        <v>37174</v>
      </c>
      <c r="C1632" s="14" t="str">
        <f>VLOOKUP($B1632,data!$A$6:$M$15000,12)</f>
        <v>N/A</v>
      </c>
      <c r="D1632" s="11">
        <f t="shared" si="100"/>
        <v>10</v>
      </c>
      <c r="E1632" s="14" t="e">
        <f t="shared" si="101"/>
        <v>#DIV/0!</v>
      </c>
      <c r="F1632" s="14" t="e">
        <f t="shared" si="102"/>
        <v>#DIV/0!</v>
      </c>
    </row>
    <row r="1633" spans="1:6">
      <c r="A1633" s="1">
        <v>37175</v>
      </c>
      <c r="B1633" s="4">
        <v>37175</v>
      </c>
      <c r="C1633" s="14" t="str">
        <f>VLOOKUP($B1633,data!$A$6:$M$15000,12)</f>
        <v>N/A</v>
      </c>
      <c r="D1633" s="11">
        <f t="shared" si="100"/>
        <v>10</v>
      </c>
      <c r="E1633" s="14" t="e">
        <f t="shared" si="101"/>
        <v>#DIV/0!</v>
      </c>
      <c r="F1633" s="14" t="e">
        <f t="shared" si="102"/>
        <v>#DIV/0!</v>
      </c>
    </row>
    <row r="1634" spans="1:6">
      <c r="A1634" s="1">
        <v>37176</v>
      </c>
      <c r="B1634" s="4">
        <v>37176</v>
      </c>
      <c r="C1634" s="14" t="str">
        <f>VLOOKUP($B1634,data!$A$6:$M$15000,12)</f>
        <v>N/A</v>
      </c>
      <c r="D1634" s="11">
        <f t="shared" si="100"/>
        <v>10</v>
      </c>
      <c r="E1634" s="14" t="e">
        <f t="shared" si="101"/>
        <v>#DIV/0!</v>
      </c>
      <c r="F1634" s="14" t="e">
        <f t="shared" si="102"/>
        <v>#DIV/0!</v>
      </c>
    </row>
    <row r="1635" spans="1:6">
      <c r="A1635" s="1">
        <v>37177</v>
      </c>
      <c r="B1635" s="4">
        <v>37177</v>
      </c>
      <c r="C1635" s="14" t="str">
        <f>VLOOKUP($B1635,data!$A$6:$M$15000,12)</f>
        <v>N/A</v>
      </c>
      <c r="D1635" s="11">
        <f t="shared" si="100"/>
        <v>10</v>
      </c>
      <c r="E1635" s="14" t="e">
        <f t="shared" si="101"/>
        <v>#DIV/0!</v>
      </c>
      <c r="F1635" s="14" t="e">
        <f t="shared" si="102"/>
        <v>#DIV/0!</v>
      </c>
    </row>
    <row r="1636" spans="1:6">
      <c r="A1636" s="1">
        <v>37178</v>
      </c>
      <c r="B1636" s="4">
        <v>37178</v>
      </c>
      <c r="C1636" s="14" t="str">
        <f>VLOOKUP($B1636,data!$A$6:$M$15000,12)</f>
        <v>N/A</v>
      </c>
      <c r="D1636" s="11">
        <f t="shared" si="100"/>
        <v>10</v>
      </c>
      <c r="E1636" s="14" t="e">
        <f t="shared" si="101"/>
        <v>#DIV/0!</v>
      </c>
      <c r="F1636" s="14" t="e">
        <f t="shared" si="102"/>
        <v>#DIV/0!</v>
      </c>
    </row>
    <row r="1637" spans="1:6">
      <c r="A1637" s="1">
        <v>37179</v>
      </c>
      <c r="B1637" s="4">
        <v>37179</v>
      </c>
      <c r="C1637" s="14" t="str">
        <f>VLOOKUP($B1637,data!$A$6:$M$15000,12)</f>
        <v>N/A</v>
      </c>
      <c r="D1637" s="11">
        <f t="shared" si="100"/>
        <v>10</v>
      </c>
      <c r="E1637" s="14" t="e">
        <f t="shared" si="101"/>
        <v>#DIV/0!</v>
      </c>
      <c r="F1637" s="14" t="e">
        <f t="shared" si="102"/>
        <v>#DIV/0!</v>
      </c>
    </row>
    <row r="1638" spans="1:6">
      <c r="A1638" s="1">
        <v>37180</v>
      </c>
      <c r="B1638" s="4">
        <v>37180</v>
      </c>
      <c r="C1638" s="14" t="str">
        <f>VLOOKUP($B1638,data!$A$6:$M$15000,12)</f>
        <v>N/A</v>
      </c>
      <c r="D1638" s="11">
        <f t="shared" si="100"/>
        <v>10</v>
      </c>
      <c r="E1638" s="14" t="e">
        <f t="shared" si="101"/>
        <v>#DIV/0!</v>
      </c>
      <c r="F1638" s="14" t="e">
        <f t="shared" si="102"/>
        <v>#DIV/0!</v>
      </c>
    </row>
    <row r="1639" spans="1:6">
      <c r="A1639" s="1">
        <v>37181</v>
      </c>
      <c r="B1639" s="4">
        <v>37181</v>
      </c>
      <c r="C1639" s="14" t="str">
        <f>VLOOKUP($B1639,data!$A$6:$M$15000,12)</f>
        <v>N/A</v>
      </c>
      <c r="D1639" s="11">
        <f t="shared" si="100"/>
        <v>10</v>
      </c>
      <c r="E1639" s="14" t="e">
        <f t="shared" si="101"/>
        <v>#DIV/0!</v>
      </c>
      <c r="F1639" s="14" t="e">
        <f t="shared" si="102"/>
        <v>#DIV/0!</v>
      </c>
    </row>
    <row r="1640" spans="1:6">
      <c r="A1640" s="1">
        <v>37182</v>
      </c>
      <c r="B1640" s="4">
        <v>37182</v>
      </c>
      <c r="C1640" s="14" t="str">
        <f>VLOOKUP($B1640,data!$A$6:$M$15000,12)</f>
        <v>N/A</v>
      </c>
      <c r="D1640" s="11">
        <f t="shared" si="100"/>
        <v>10</v>
      </c>
      <c r="E1640" s="14" t="e">
        <f t="shared" si="101"/>
        <v>#DIV/0!</v>
      </c>
      <c r="F1640" s="14" t="e">
        <f t="shared" si="102"/>
        <v>#DIV/0!</v>
      </c>
    </row>
    <row r="1641" spans="1:6">
      <c r="A1641" s="1">
        <v>37183</v>
      </c>
      <c r="B1641" s="4">
        <v>37183</v>
      </c>
      <c r="C1641" s="14" t="str">
        <f>VLOOKUP($B1641,data!$A$6:$M$15000,12)</f>
        <v>N/A</v>
      </c>
      <c r="D1641" s="11">
        <f t="shared" si="100"/>
        <v>10</v>
      </c>
      <c r="E1641" s="14" t="e">
        <f t="shared" si="101"/>
        <v>#DIV/0!</v>
      </c>
      <c r="F1641" s="14" t="e">
        <f t="shared" si="102"/>
        <v>#DIV/0!</v>
      </c>
    </row>
    <row r="1642" spans="1:6">
      <c r="A1642" s="1">
        <v>37184</v>
      </c>
      <c r="B1642" s="4">
        <v>37184</v>
      </c>
      <c r="C1642" s="14" t="str">
        <f>VLOOKUP($B1642,data!$A$6:$M$15000,12)</f>
        <v>N/A</v>
      </c>
      <c r="D1642" s="11">
        <f t="shared" si="100"/>
        <v>10</v>
      </c>
      <c r="E1642" s="14" t="e">
        <f t="shared" si="101"/>
        <v>#DIV/0!</v>
      </c>
      <c r="F1642" s="14" t="e">
        <f t="shared" si="102"/>
        <v>#DIV/0!</v>
      </c>
    </row>
    <row r="1643" spans="1:6">
      <c r="A1643" s="1">
        <v>37185</v>
      </c>
      <c r="B1643" s="4">
        <v>37185</v>
      </c>
      <c r="C1643" s="14" t="str">
        <f>VLOOKUP($B1643,data!$A$6:$M$15000,12)</f>
        <v>N/A</v>
      </c>
      <c r="D1643" s="11">
        <f t="shared" si="100"/>
        <v>10</v>
      </c>
      <c r="E1643" s="14" t="e">
        <f t="shared" si="101"/>
        <v>#DIV/0!</v>
      </c>
      <c r="F1643" s="14" t="e">
        <f t="shared" si="102"/>
        <v>#DIV/0!</v>
      </c>
    </row>
    <row r="1644" spans="1:6">
      <c r="A1644" s="1">
        <v>37186</v>
      </c>
      <c r="B1644" s="4">
        <v>37186</v>
      </c>
      <c r="C1644" s="14" t="str">
        <f>VLOOKUP($B1644,data!$A$6:$M$15000,12)</f>
        <v>N/A</v>
      </c>
      <c r="D1644" s="11">
        <f t="shared" si="100"/>
        <v>10</v>
      </c>
      <c r="E1644" s="14" t="e">
        <f t="shared" si="101"/>
        <v>#DIV/0!</v>
      </c>
      <c r="F1644" s="14" t="e">
        <f t="shared" si="102"/>
        <v>#DIV/0!</v>
      </c>
    </row>
    <row r="1645" spans="1:6">
      <c r="A1645" s="1">
        <v>37187</v>
      </c>
      <c r="B1645" s="4">
        <v>37187</v>
      </c>
      <c r="C1645" s="14" t="str">
        <f>VLOOKUP($B1645,data!$A$6:$M$15000,12)</f>
        <v>N/A</v>
      </c>
      <c r="D1645" s="11">
        <f t="shared" si="100"/>
        <v>10</v>
      </c>
      <c r="E1645" s="14" t="e">
        <f t="shared" si="101"/>
        <v>#DIV/0!</v>
      </c>
      <c r="F1645" s="14" t="e">
        <f t="shared" si="102"/>
        <v>#DIV/0!</v>
      </c>
    </row>
    <row r="1646" spans="1:6">
      <c r="A1646" s="1">
        <v>37188</v>
      </c>
      <c r="B1646" s="4">
        <v>37188</v>
      </c>
      <c r="C1646" s="14" t="str">
        <f>VLOOKUP($B1646,data!$A$6:$M$15000,12)</f>
        <v>N/A</v>
      </c>
      <c r="D1646" s="11">
        <f t="shared" si="100"/>
        <v>10</v>
      </c>
      <c r="E1646" s="14" t="e">
        <f t="shared" si="101"/>
        <v>#DIV/0!</v>
      </c>
      <c r="F1646" s="14" t="e">
        <f t="shared" si="102"/>
        <v>#DIV/0!</v>
      </c>
    </row>
    <row r="1647" spans="1:6">
      <c r="A1647" s="1">
        <v>37189</v>
      </c>
      <c r="B1647" s="4">
        <v>37189</v>
      </c>
      <c r="C1647" s="14" t="str">
        <f>VLOOKUP($B1647,data!$A$6:$M$15000,12)</f>
        <v>N/A</v>
      </c>
      <c r="D1647" s="11">
        <f t="shared" si="100"/>
        <v>10</v>
      </c>
      <c r="E1647" s="14" t="e">
        <f t="shared" si="101"/>
        <v>#DIV/0!</v>
      </c>
      <c r="F1647" s="14" t="e">
        <f t="shared" si="102"/>
        <v>#DIV/0!</v>
      </c>
    </row>
    <row r="1648" spans="1:6">
      <c r="A1648" s="1">
        <v>37190</v>
      </c>
      <c r="B1648" s="4">
        <v>37190</v>
      </c>
      <c r="C1648" s="14" t="str">
        <f>VLOOKUP($B1648,data!$A$6:$M$15000,12)</f>
        <v>N/A</v>
      </c>
      <c r="D1648" s="11">
        <f t="shared" si="100"/>
        <v>10</v>
      </c>
      <c r="E1648" s="14" t="e">
        <f t="shared" si="101"/>
        <v>#DIV/0!</v>
      </c>
      <c r="F1648" s="14" t="e">
        <f t="shared" si="102"/>
        <v>#DIV/0!</v>
      </c>
    </row>
    <row r="1649" spans="1:6">
      <c r="A1649" s="1">
        <v>37191</v>
      </c>
      <c r="B1649" s="4">
        <v>37191</v>
      </c>
      <c r="C1649" s="14" t="str">
        <f>VLOOKUP($B1649,data!$A$6:$M$15000,12)</f>
        <v>N/A</v>
      </c>
      <c r="D1649" s="11">
        <f t="shared" si="100"/>
        <v>10</v>
      </c>
      <c r="E1649" s="14" t="e">
        <f t="shared" si="101"/>
        <v>#DIV/0!</v>
      </c>
      <c r="F1649" s="14" t="e">
        <f t="shared" si="102"/>
        <v>#DIV/0!</v>
      </c>
    </row>
    <row r="1650" spans="1:6">
      <c r="A1650" s="1">
        <v>37192</v>
      </c>
      <c r="B1650" s="4">
        <v>37192</v>
      </c>
      <c r="C1650" s="14" t="str">
        <f>VLOOKUP($B1650,data!$A$6:$M$15000,12)</f>
        <v>N/A</v>
      </c>
      <c r="D1650" s="11">
        <f t="shared" si="100"/>
        <v>10</v>
      </c>
      <c r="E1650" s="14" t="e">
        <f t="shared" si="101"/>
        <v>#DIV/0!</v>
      </c>
      <c r="F1650" s="14" t="e">
        <f t="shared" si="102"/>
        <v>#DIV/0!</v>
      </c>
    </row>
    <row r="1651" spans="1:6">
      <c r="A1651" s="1">
        <v>37193</v>
      </c>
      <c r="B1651" s="4">
        <v>37193</v>
      </c>
      <c r="C1651" s="14" t="str">
        <f>VLOOKUP($B1651,data!$A$6:$M$15000,12)</f>
        <v>N/A</v>
      </c>
      <c r="D1651" s="11">
        <f t="shared" si="100"/>
        <v>10</v>
      </c>
      <c r="E1651" s="14" t="e">
        <f t="shared" si="101"/>
        <v>#DIV/0!</v>
      </c>
      <c r="F1651" s="14" t="e">
        <f t="shared" si="102"/>
        <v>#DIV/0!</v>
      </c>
    </row>
    <row r="1652" spans="1:6">
      <c r="A1652" s="1">
        <v>37194</v>
      </c>
      <c r="B1652" s="4">
        <v>37194</v>
      </c>
      <c r="C1652" s="14" t="str">
        <f>VLOOKUP($B1652,data!$A$6:$M$15000,12)</f>
        <v>N/A</v>
      </c>
      <c r="D1652" s="11">
        <f t="shared" si="100"/>
        <v>10</v>
      </c>
      <c r="E1652" s="14" t="e">
        <f t="shared" si="101"/>
        <v>#DIV/0!</v>
      </c>
      <c r="F1652" s="14" t="e">
        <f t="shared" si="102"/>
        <v>#DIV/0!</v>
      </c>
    </row>
    <row r="1653" spans="1:6">
      <c r="A1653" s="1">
        <v>37195</v>
      </c>
      <c r="B1653" s="4">
        <v>37195</v>
      </c>
      <c r="C1653" s="14" t="str">
        <f>VLOOKUP($B1653,data!$A$6:$M$15000,12)</f>
        <v>N/A</v>
      </c>
      <c r="D1653" s="11">
        <f t="shared" si="100"/>
        <v>10</v>
      </c>
      <c r="E1653" s="14" t="e">
        <f t="shared" si="101"/>
        <v>#DIV/0!</v>
      </c>
      <c r="F1653" s="14" t="e">
        <f t="shared" si="102"/>
        <v>#DIV/0!</v>
      </c>
    </row>
    <row r="1654" spans="1:6">
      <c r="A1654" s="1">
        <v>37196</v>
      </c>
      <c r="B1654" s="4">
        <v>37196</v>
      </c>
      <c r="C1654" s="14" t="str">
        <f>VLOOKUP($B1654,data!$A$6:$M$15000,12)</f>
        <v>N/A</v>
      </c>
      <c r="D1654" s="11">
        <f t="shared" si="100"/>
        <v>11</v>
      </c>
      <c r="E1654" s="14" t="e">
        <f t="shared" si="101"/>
        <v>#DIV/0!</v>
      </c>
      <c r="F1654" s="14" t="e">
        <f t="shared" si="102"/>
        <v>#DIV/0!</v>
      </c>
    </row>
    <row r="1655" spans="1:6">
      <c r="A1655" s="1">
        <v>37197</v>
      </c>
      <c r="B1655" s="4">
        <v>37197</v>
      </c>
      <c r="C1655" s="14" t="str">
        <f>VLOOKUP($B1655,data!$A$6:$M$15000,12)</f>
        <v>N/A</v>
      </c>
      <c r="D1655" s="11">
        <f t="shared" si="100"/>
        <v>11</v>
      </c>
      <c r="E1655" s="14" t="e">
        <f t="shared" si="101"/>
        <v>#DIV/0!</v>
      </c>
      <c r="F1655" s="14" t="e">
        <f t="shared" si="102"/>
        <v>#DIV/0!</v>
      </c>
    </row>
    <row r="1656" spans="1:6">
      <c r="A1656" s="1">
        <v>37198</v>
      </c>
      <c r="B1656" s="4">
        <v>37198</v>
      </c>
      <c r="C1656" s="14" t="str">
        <f>VLOOKUP($B1656,data!$A$6:$M$15000,12)</f>
        <v>N/A</v>
      </c>
      <c r="D1656" s="11">
        <f t="shared" si="100"/>
        <v>11</v>
      </c>
      <c r="E1656" s="14" t="e">
        <f t="shared" si="101"/>
        <v>#DIV/0!</v>
      </c>
      <c r="F1656" s="14" t="e">
        <f t="shared" si="102"/>
        <v>#DIV/0!</v>
      </c>
    </row>
    <row r="1657" spans="1:6">
      <c r="A1657" s="1">
        <v>37199</v>
      </c>
      <c r="B1657" s="4">
        <v>37199</v>
      </c>
      <c r="C1657" s="14" t="str">
        <f>VLOOKUP($B1657,data!$A$6:$M$15000,12)</f>
        <v>N/A</v>
      </c>
      <c r="D1657" s="11">
        <f t="shared" si="100"/>
        <v>11</v>
      </c>
      <c r="E1657" s="14" t="e">
        <f t="shared" si="101"/>
        <v>#DIV/0!</v>
      </c>
      <c r="F1657" s="14" t="e">
        <f t="shared" si="102"/>
        <v>#DIV/0!</v>
      </c>
    </row>
    <row r="1658" spans="1:6">
      <c r="A1658" s="1">
        <v>37200</v>
      </c>
      <c r="B1658" s="4">
        <v>37200</v>
      </c>
      <c r="C1658" s="14" t="str">
        <f>VLOOKUP($B1658,data!$A$6:$M$15000,12)</f>
        <v>N/A</v>
      </c>
      <c r="D1658" s="11">
        <f t="shared" si="100"/>
        <v>11</v>
      </c>
      <c r="E1658" s="14" t="e">
        <f t="shared" si="101"/>
        <v>#DIV/0!</v>
      </c>
      <c r="F1658" s="14" t="e">
        <f t="shared" si="102"/>
        <v>#DIV/0!</v>
      </c>
    </row>
    <row r="1659" spans="1:6">
      <c r="A1659" s="1">
        <v>37201</v>
      </c>
      <c r="B1659" s="4">
        <v>37201</v>
      </c>
      <c r="C1659" s="14" t="str">
        <f>VLOOKUP($B1659,data!$A$6:$M$15000,12)</f>
        <v>N/A</v>
      </c>
      <c r="D1659" s="11">
        <f t="shared" si="100"/>
        <v>11</v>
      </c>
      <c r="E1659" s="14" t="e">
        <f t="shared" si="101"/>
        <v>#DIV/0!</v>
      </c>
      <c r="F1659" s="14" t="e">
        <f t="shared" si="102"/>
        <v>#DIV/0!</v>
      </c>
    </row>
    <row r="1660" spans="1:6">
      <c r="A1660" s="1">
        <v>37202</v>
      </c>
      <c r="B1660" s="4">
        <v>37202</v>
      </c>
      <c r="C1660" s="14" t="str">
        <f>VLOOKUP($B1660,data!$A$6:$M$15000,12)</f>
        <v>N/A</v>
      </c>
      <c r="D1660" s="11">
        <f t="shared" si="100"/>
        <v>11</v>
      </c>
      <c r="E1660" s="14" t="e">
        <f t="shared" si="101"/>
        <v>#DIV/0!</v>
      </c>
      <c r="F1660" s="14" t="e">
        <f t="shared" si="102"/>
        <v>#DIV/0!</v>
      </c>
    </row>
    <row r="1661" spans="1:6">
      <c r="A1661" s="1">
        <v>37203</v>
      </c>
      <c r="B1661" s="4">
        <v>37203</v>
      </c>
      <c r="C1661" s="14" t="str">
        <f>VLOOKUP($B1661,data!$A$6:$M$15000,12)</f>
        <v>N/A</v>
      </c>
      <c r="D1661" s="11">
        <f t="shared" si="100"/>
        <v>11</v>
      </c>
      <c r="E1661" s="14" t="e">
        <f t="shared" si="101"/>
        <v>#DIV/0!</v>
      </c>
      <c r="F1661" s="14" t="e">
        <f t="shared" si="102"/>
        <v>#DIV/0!</v>
      </c>
    </row>
    <row r="1662" spans="1:6">
      <c r="A1662" s="1">
        <v>37204</v>
      </c>
      <c r="B1662" s="4">
        <v>37204</v>
      </c>
      <c r="C1662" s="14" t="str">
        <f>VLOOKUP($B1662,data!$A$6:$M$15000,12)</f>
        <v>N/A</v>
      </c>
      <c r="D1662" s="11">
        <f t="shared" si="100"/>
        <v>11</v>
      </c>
      <c r="E1662" s="14" t="e">
        <f t="shared" si="101"/>
        <v>#DIV/0!</v>
      </c>
      <c r="F1662" s="14" t="e">
        <f t="shared" si="102"/>
        <v>#DIV/0!</v>
      </c>
    </row>
    <row r="1663" spans="1:6">
      <c r="A1663" s="1">
        <v>37205</v>
      </c>
      <c r="B1663" s="4">
        <v>37205</v>
      </c>
      <c r="C1663" s="14" t="str">
        <f>VLOOKUP($B1663,data!$A$6:$M$15000,12)</f>
        <v>N/A</v>
      </c>
      <c r="D1663" s="11">
        <f t="shared" si="100"/>
        <v>11</v>
      </c>
      <c r="E1663" s="14" t="e">
        <f t="shared" si="101"/>
        <v>#DIV/0!</v>
      </c>
      <c r="F1663" s="14" t="e">
        <f t="shared" si="102"/>
        <v>#DIV/0!</v>
      </c>
    </row>
    <row r="1664" spans="1:6">
      <c r="A1664" s="1">
        <v>37206</v>
      </c>
      <c r="B1664" s="4">
        <v>37206</v>
      </c>
      <c r="C1664" s="14" t="str">
        <f>VLOOKUP($B1664,data!$A$6:$M$15000,12)</f>
        <v>N/A</v>
      </c>
      <c r="D1664" s="11">
        <f t="shared" si="100"/>
        <v>11</v>
      </c>
      <c r="E1664" s="14" t="e">
        <f t="shared" si="101"/>
        <v>#DIV/0!</v>
      </c>
      <c r="F1664" s="14" t="e">
        <f t="shared" si="102"/>
        <v>#DIV/0!</v>
      </c>
    </row>
    <row r="1665" spans="1:6">
      <c r="A1665" s="1">
        <v>37207</v>
      </c>
      <c r="B1665" s="4">
        <v>37207</v>
      </c>
      <c r="C1665" s="14" t="str">
        <f>VLOOKUP($B1665,data!$A$6:$M$15000,12)</f>
        <v>N/A</v>
      </c>
      <c r="D1665" s="11">
        <f t="shared" si="100"/>
        <v>11</v>
      </c>
      <c r="E1665" s="14" t="e">
        <f t="shared" si="101"/>
        <v>#DIV/0!</v>
      </c>
      <c r="F1665" s="14" t="e">
        <f t="shared" si="102"/>
        <v>#DIV/0!</v>
      </c>
    </row>
    <row r="1666" spans="1:6">
      <c r="A1666" s="1">
        <v>37208</v>
      </c>
      <c r="B1666" s="4">
        <v>37208</v>
      </c>
      <c r="C1666" s="14" t="str">
        <f>VLOOKUP($B1666,data!$A$6:$M$15000,12)</f>
        <v>N/A</v>
      </c>
      <c r="D1666" s="11">
        <f t="shared" si="100"/>
        <v>11</v>
      </c>
      <c r="E1666" s="14" t="e">
        <f t="shared" si="101"/>
        <v>#DIV/0!</v>
      </c>
      <c r="F1666" s="14" t="e">
        <f t="shared" si="102"/>
        <v>#DIV/0!</v>
      </c>
    </row>
    <row r="1667" spans="1:6">
      <c r="A1667" s="1">
        <v>37209</v>
      </c>
      <c r="B1667" s="4">
        <v>37209</v>
      </c>
      <c r="C1667" s="14" t="str">
        <f>VLOOKUP($B1667,data!$A$6:$M$15000,12)</f>
        <v>N/A</v>
      </c>
      <c r="D1667" s="11">
        <f t="shared" si="100"/>
        <v>11</v>
      </c>
      <c r="E1667" s="14" t="e">
        <f t="shared" si="101"/>
        <v>#DIV/0!</v>
      </c>
      <c r="F1667" s="14" t="e">
        <f t="shared" si="102"/>
        <v>#DIV/0!</v>
      </c>
    </row>
    <row r="1668" spans="1:6">
      <c r="A1668" s="1">
        <v>37210</v>
      </c>
      <c r="B1668" s="4">
        <v>37210</v>
      </c>
      <c r="C1668" s="14" t="str">
        <f>VLOOKUP($B1668,data!$A$6:$M$15000,12)</f>
        <v>N/A</v>
      </c>
      <c r="D1668" s="11">
        <f t="shared" si="100"/>
        <v>11</v>
      </c>
      <c r="E1668" s="14" t="e">
        <f t="shared" si="101"/>
        <v>#DIV/0!</v>
      </c>
      <c r="F1668" s="14" t="e">
        <f t="shared" si="102"/>
        <v>#DIV/0!</v>
      </c>
    </row>
    <row r="1669" spans="1:6">
      <c r="A1669" s="1">
        <v>37211</v>
      </c>
      <c r="B1669" s="4">
        <v>37211</v>
      </c>
      <c r="C1669" s="14" t="str">
        <f>VLOOKUP($B1669,data!$A$6:$M$15000,12)</f>
        <v>N/A</v>
      </c>
      <c r="D1669" s="11">
        <f t="shared" si="100"/>
        <v>11</v>
      </c>
      <c r="E1669" s="14" t="e">
        <f t="shared" si="101"/>
        <v>#DIV/0!</v>
      </c>
      <c r="F1669" s="14" t="e">
        <f t="shared" si="102"/>
        <v>#DIV/0!</v>
      </c>
    </row>
    <row r="1670" spans="1:6">
      <c r="A1670" s="1">
        <v>37212</v>
      </c>
      <c r="B1670" s="4">
        <v>37212</v>
      </c>
      <c r="C1670" s="14" t="str">
        <f>VLOOKUP($B1670,data!$A$6:$M$15000,12)</f>
        <v>N/A</v>
      </c>
      <c r="D1670" s="11">
        <f t="shared" si="100"/>
        <v>11</v>
      </c>
      <c r="E1670" s="14" t="e">
        <f t="shared" si="101"/>
        <v>#DIV/0!</v>
      </c>
      <c r="F1670" s="14" t="e">
        <f t="shared" si="102"/>
        <v>#DIV/0!</v>
      </c>
    </row>
    <row r="1671" spans="1:6">
      <c r="A1671" s="1">
        <v>37213</v>
      </c>
      <c r="B1671" s="4">
        <v>37213</v>
      </c>
      <c r="C1671" s="14" t="str">
        <f>VLOOKUP($B1671,data!$A$6:$M$15000,12)</f>
        <v>N/A</v>
      </c>
      <c r="D1671" s="11">
        <f t="shared" si="100"/>
        <v>11</v>
      </c>
      <c r="E1671" s="14" t="e">
        <f t="shared" si="101"/>
        <v>#DIV/0!</v>
      </c>
      <c r="F1671" s="14" t="e">
        <f t="shared" si="102"/>
        <v>#DIV/0!</v>
      </c>
    </row>
    <row r="1672" spans="1:6">
      <c r="A1672" s="1">
        <v>37214</v>
      </c>
      <c r="B1672" s="4">
        <v>37214</v>
      </c>
      <c r="C1672" s="14" t="str">
        <f>VLOOKUP($B1672,data!$A$6:$M$15000,12)</f>
        <v>N/A</v>
      </c>
      <c r="D1672" s="11">
        <f t="shared" si="100"/>
        <v>11</v>
      </c>
      <c r="E1672" s="14" t="e">
        <f t="shared" si="101"/>
        <v>#DIV/0!</v>
      </c>
      <c r="F1672" s="14" t="e">
        <f t="shared" si="102"/>
        <v>#DIV/0!</v>
      </c>
    </row>
    <row r="1673" spans="1:6">
      <c r="A1673" s="1">
        <v>37215</v>
      </c>
      <c r="B1673" s="4">
        <v>37215</v>
      </c>
      <c r="C1673" s="14" t="str">
        <f>VLOOKUP($B1673,data!$A$6:$M$15000,12)</f>
        <v>N/A</v>
      </c>
      <c r="D1673" s="11">
        <f t="shared" si="100"/>
        <v>11</v>
      </c>
      <c r="E1673" s="14" t="e">
        <f t="shared" si="101"/>
        <v>#DIV/0!</v>
      </c>
      <c r="F1673" s="14" t="e">
        <f t="shared" si="102"/>
        <v>#DIV/0!</v>
      </c>
    </row>
    <row r="1674" spans="1:6">
      <c r="A1674" s="1">
        <v>37216</v>
      </c>
      <c r="B1674" s="4">
        <v>37216</v>
      </c>
      <c r="C1674" s="14" t="str">
        <f>VLOOKUP($B1674,data!$A$6:$M$15000,12)</f>
        <v>N/A</v>
      </c>
      <c r="D1674" s="11">
        <f t="shared" si="100"/>
        <v>11</v>
      </c>
      <c r="E1674" s="14" t="e">
        <f t="shared" si="101"/>
        <v>#DIV/0!</v>
      </c>
      <c r="F1674" s="14" t="e">
        <f t="shared" si="102"/>
        <v>#DIV/0!</v>
      </c>
    </row>
    <row r="1675" spans="1:6">
      <c r="A1675" s="1">
        <v>37217</v>
      </c>
      <c r="B1675" s="4">
        <v>37217</v>
      </c>
      <c r="C1675" s="14" t="str">
        <f>VLOOKUP($B1675,data!$A$6:$M$15000,12)</f>
        <v>N/A</v>
      </c>
      <c r="D1675" s="11">
        <f t="shared" si="100"/>
        <v>11</v>
      </c>
      <c r="E1675" s="14" t="e">
        <f t="shared" si="101"/>
        <v>#DIV/0!</v>
      </c>
      <c r="F1675" s="14" t="e">
        <f t="shared" si="102"/>
        <v>#DIV/0!</v>
      </c>
    </row>
    <row r="1676" spans="1:6">
      <c r="A1676" s="1">
        <v>37218</v>
      </c>
      <c r="B1676" s="4">
        <v>37218</v>
      </c>
      <c r="C1676" s="14" t="str">
        <f>VLOOKUP($B1676,data!$A$6:$M$15000,12)</f>
        <v>N/A</v>
      </c>
      <c r="D1676" s="11">
        <f t="shared" si="100"/>
        <v>11</v>
      </c>
      <c r="E1676" s="14" t="e">
        <f t="shared" si="101"/>
        <v>#DIV/0!</v>
      </c>
      <c r="F1676" s="14" t="e">
        <f t="shared" si="102"/>
        <v>#DIV/0!</v>
      </c>
    </row>
    <row r="1677" spans="1:6">
      <c r="A1677" s="1">
        <v>37219</v>
      </c>
      <c r="B1677" s="4">
        <v>37219</v>
      </c>
      <c r="C1677" s="14" t="str">
        <f>VLOOKUP($B1677,data!$A$6:$M$15000,12)</f>
        <v>N/A</v>
      </c>
      <c r="D1677" s="11">
        <f t="shared" si="100"/>
        <v>11</v>
      </c>
      <c r="E1677" s="14" t="e">
        <f t="shared" si="101"/>
        <v>#DIV/0!</v>
      </c>
      <c r="F1677" s="14" t="e">
        <f t="shared" si="102"/>
        <v>#DIV/0!</v>
      </c>
    </row>
    <row r="1678" spans="1:6">
      <c r="A1678" s="1">
        <v>37220</v>
      </c>
      <c r="B1678" s="4">
        <v>37220</v>
      </c>
      <c r="C1678" s="14" t="str">
        <f>VLOOKUP($B1678,data!$A$6:$M$15000,12)</f>
        <v>N/A</v>
      </c>
      <c r="D1678" s="11">
        <f t="shared" si="100"/>
        <v>11</v>
      </c>
      <c r="E1678" s="14" t="e">
        <f t="shared" si="101"/>
        <v>#DIV/0!</v>
      </c>
      <c r="F1678" s="14" t="e">
        <f t="shared" si="102"/>
        <v>#DIV/0!</v>
      </c>
    </row>
    <row r="1679" spans="1:6">
      <c r="A1679" s="1">
        <v>37221</v>
      </c>
      <c r="B1679" s="4">
        <v>37221</v>
      </c>
      <c r="C1679" s="14" t="str">
        <f>VLOOKUP($B1679,data!$A$6:$M$15000,12)</f>
        <v>N/A</v>
      </c>
      <c r="D1679" s="11">
        <f t="shared" si="100"/>
        <v>11</v>
      </c>
      <c r="E1679" s="14" t="e">
        <f t="shared" si="101"/>
        <v>#DIV/0!</v>
      </c>
      <c r="F1679" s="14" t="e">
        <f t="shared" si="102"/>
        <v>#DIV/0!</v>
      </c>
    </row>
    <row r="1680" spans="1:6">
      <c r="A1680" s="1">
        <v>37222</v>
      </c>
      <c r="B1680" s="4">
        <v>37222</v>
      </c>
      <c r="C1680" s="14" t="str">
        <f>VLOOKUP($B1680,data!$A$6:$M$15000,12)</f>
        <v>N/A</v>
      </c>
      <c r="D1680" s="11">
        <f t="shared" si="100"/>
        <v>11</v>
      </c>
      <c r="E1680" s="14" t="e">
        <f t="shared" si="101"/>
        <v>#DIV/0!</v>
      </c>
      <c r="F1680" s="14" t="e">
        <f t="shared" si="102"/>
        <v>#DIV/0!</v>
      </c>
    </row>
    <row r="1681" spans="1:6">
      <c r="A1681" s="1">
        <v>37223</v>
      </c>
      <c r="B1681" s="4">
        <v>37223</v>
      </c>
      <c r="C1681" s="14" t="str">
        <f>VLOOKUP($B1681,data!$A$6:$M$15000,12)</f>
        <v>N/A</v>
      </c>
      <c r="D1681" s="11">
        <f t="shared" si="100"/>
        <v>11</v>
      </c>
      <c r="E1681" s="14" t="e">
        <f t="shared" si="101"/>
        <v>#DIV/0!</v>
      </c>
      <c r="F1681" s="14" t="e">
        <f t="shared" si="102"/>
        <v>#DIV/0!</v>
      </c>
    </row>
    <row r="1682" spans="1:6">
      <c r="A1682" s="1">
        <v>37224</v>
      </c>
      <c r="B1682" s="4">
        <v>37224</v>
      </c>
      <c r="C1682" s="14" t="str">
        <f>VLOOKUP($B1682,data!$A$6:$M$15000,12)</f>
        <v>N/A</v>
      </c>
      <c r="D1682" s="11">
        <f t="shared" si="100"/>
        <v>11</v>
      </c>
      <c r="E1682" s="14" t="e">
        <f t="shared" si="101"/>
        <v>#DIV/0!</v>
      </c>
      <c r="F1682" s="14" t="e">
        <f t="shared" si="102"/>
        <v>#DIV/0!</v>
      </c>
    </row>
    <row r="1683" spans="1:6">
      <c r="A1683" s="1">
        <v>37225</v>
      </c>
      <c r="B1683" s="4">
        <v>37225</v>
      </c>
      <c r="C1683" s="14" t="str">
        <f>VLOOKUP($B1683,data!$A$6:$M$15000,12)</f>
        <v>N/A</v>
      </c>
      <c r="D1683" s="11">
        <f t="shared" si="100"/>
        <v>11</v>
      </c>
      <c r="E1683" s="14" t="e">
        <f t="shared" si="101"/>
        <v>#DIV/0!</v>
      </c>
      <c r="F1683" s="14" t="e">
        <f t="shared" si="102"/>
        <v>#DIV/0!</v>
      </c>
    </row>
    <row r="1684" spans="1:6">
      <c r="A1684" s="1">
        <v>37226</v>
      </c>
      <c r="B1684" s="4">
        <v>37226</v>
      </c>
      <c r="C1684" s="14" t="str">
        <f>VLOOKUP($B1684,data!$A$6:$M$15000,12)</f>
        <v>N/A</v>
      </c>
      <c r="D1684" s="11">
        <f t="shared" si="100"/>
        <v>12</v>
      </c>
      <c r="E1684" s="14" t="e">
        <f t="shared" si="101"/>
        <v>#DIV/0!</v>
      </c>
      <c r="F1684" s="14" t="e">
        <f t="shared" si="102"/>
        <v>#DIV/0!</v>
      </c>
    </row>
    <row r="1685" spans="1:6">
      <c r="A1685" s="1">
        <v>37227</v>
      </c>
      <c r="B1685" s="4">
        <v>37227</v>
      </c>
      <c r="C1685" s="14" t="str">
        <f>VLOOKUP($B1685,data!$A$6:$M$15000,12)</f>
        <v>N/A</v>
      </c>
      <c r="D1685" s="11">
        <f t="shared" si="100"/>
        <v>12</v>
      </c>
      <c r="E1685" s="14" t="e">
        <f t="shared" si="101"/>
        <v>#DIV/0!</v>
      </c>
      <c r="F1685" s="14" t="e">
        <f t="shared" si="102"/>
        <v>#DIV/0!</v>
      </c>
    </row>
    <row r="1686" spans="1:6">
      <c r="A1686" s="1">
        <v>37228</v>
      </c>
      <c r="B1686" s="4">
        <v>37228</v>
      </c>
      <c r="C1686" s="14" t="str">
        <f>VLOOKUP($B1686,data!$A$6:$M$15000,12)</f>
        <v>N/A</v>
      </c>
      <c r="D1686" s="11">
        <f t="shared" si="100"/>
        <v>12</v>
      </c>
      <c r="E1686" s="14" t="e">
        <f t="shared" si="101"/>
        <v>#DIV/0!</v>
      </c>
      <c r="F1686" s="14" t="e">
        <f t="shared" si="102"/>
        <v>#DIV/0!</v>
      </c>
    </row>
    <row r="1687" spans="1:6">
      <c r="A1687" s="1">
        <v>37229</v>
      </c>
      <c r="B1687" s="4">
        <v>37229</v>
      </c>
      <c r="C1687" s="14" t="str">
        <f>VLOOKUP($B1687,data!$A$6:$M$15000,12)</f>
        <v>N/A</v>
      </c>
      <c r="D1687" s="11">
        <f t="shared" si="100"/>
        <v>12</v>
      </c>
      <c r="E1687" s="14" t="e">
        <f t="shared" si="101"/>
        <v>#DIV/0!</v>
      </c>
      <c r="F1687" s="14" t="e">
        <f t="shared" si="102"/>
        <v>#DIV/0!</v>
      </c>
    </row>
    <row r="1688" spans="1:6">
      <c r="A1688" s="1">
        <v>37230</v>
      </c>
      <c r="B1688" s="4">
        <v>37230</v>
      </c>
      <c r="C1688" s="14" t="str">
        <f>VLOOKUP($B1688,data!$A$6:$M$15000,12)</f>
        <v>N/A</v>
      </c>
      <c r="D1688" s="11">
        <f t="shared" si="100"/>
        <v>12</v>
      </c>
      <c r="E1688" s="14" t="e">
        <f t="shared" si="101"/>
        <v>#DIV/0!</v>
      </c>
      <c r="F1688" s="14" t="e">
        <f t="shared" si="102"/>
        <v>#DIV/0!</v>
      </c>
    </row>
    <row r="1689" spans="1:6">
      <c r="A1689" s="1">
        <v>37231</v>
      </c>
      <c r="B1689" s="4">
        <v>37231</v>
      </c>
      <c r="C1689" s="14" t="str">
        <f>VLOOKUP($B1689,data!$A$6:$M$15000,12)</f>
        <v>N/A</v>
      </c>
      <c r="D1689" s="11">
        <f t="shared" si="100"/>
        <v>12</v>
      </c>
      <c r="E1689" s="14" t="e">
        <f t="shared" si="101"/>
        <v>#DIV/0!</v>
      </c>
      <c r="F1689" s="14" t="e">
        <f t="shared" si="102"/>
        <v>#DIV/0!</v>
      </c>
    </row>
    <row r="1690" spans="1:6">
      <c r="A1690" s="1">
        <v>37232</v>
      </c>
      <c r="B1690" s="4">
        <v>37232</v>
      </c>
      <c r="C1690" s="14" t="str">
        <f>VLOOKUP($B1690,data!$A$6:$M$15000,12)</f>
        <v>N/A</v>
      </c>
      <c r="D1690" s="11">
        <f t="shared" ref="D1690:D1753" si="103">IF(B1690&lt;&gt;"",MONTH(B1690),0)</f>
        <v>12</v>
      </c>
      <c r="E1690" s="14" t="e">
        <f t="shared" ref="E1690:E1753" si="104">AVERAGE(C1684:C1690)</f>
        <v>#DIV/0!</v>
      </c>
      <c r="F1690" s="14" t="e">
        <f t="shared" ref="F1690:F1753" si="105">AVERAGE(C1660:C1690)</f>
        <v>#DIV/0!</v>
      </c>
    </row>
    <row r="1691" spans="1:6">
      <c r="A1691" s="1">
        <v>37233</v>
      </c>
      <c r="B1691" s="4">
        <v>37233</v>
      </c>
      <c r="C1691" s="14" t="str">
        <f>VLOOKUP($B1691,data!$A$6:$M$15000,12)</f>
        <v>N/A</v>
      </c>
      <c r="D1691" s="11">
        <f t="shared" si="103"/>
        <v>12</v>
      </c>
      <c r="E1691" s="14" t="e">
        <f t="shared" si="104"/>
        <v>#DIV/0!</v>
      </c>
      <c r="F1691" s="14" t="e">
        <f t="shared" si="105"/>
        <v>#DIV/0!</v>
      </c>
    </row>
    <row r="1692" spans="1:6">
      <c r="A1692" s="1">
        <v>37234</v>
      </c>
      <c r="B1692" s="4">
        <v>37234</v>
      </c>
      <c r="C1692" s="14" t="str">
        <f>VLOOKUP($B1692,data!$A$6:$M$15000,12)</f>
        <v>N/A</v>
      </c>
      <c r="D1692" s="11">
        <f t="shared" si="103"/>
        <v>12</v>
      </c>
      <c r="E1692" s="14" t="e">
        <f t="shared" si="104"/>
        <v>#DIV/0!</v>
      </c>
      <c r="F1692" s="14" t="e">
        <f t="shared" si="105"/>
        <v>#DIV/0!</v>
      </c>
    </row>
    <row r="1693" spans="1:6">
      <c r="A1693" s="1">
        <v>37235</v>
      </c>
      <c r="B1693" s="4">
        <v>37235</v>
      </c>
      <c r="C1693" s="14" t="str">
        <f>VLOOKUP($B1693,data!$A$6:$M$15000,12)</f>
        <v>N/A</v>
      </c>
      <c r="D1693" s="11">
        <f t="shared" si="103"/>
        <v>12</v>
      </c>
      <c r="E1693" s="14" t="e">
        <f t="shared" si="104"/>
        <v>#DIV/0!</v>
      </c>
      <c r="F1693" s="14" t="e">
        <f t="shared" si="105"/>
        <v>#DIV/0!</v>
      </c>
    </row>
    <row r="1694" spans="1:6">
      <c r="A1694" s="1">
        <v>37236</v>
      </c>
      <c r="B1694" s="4">
        <v>37236</v>
      </c>
      <c r="C1694" s="14" t="str">
        <f>VLOOKUP($B1694,data!$A$6:$M$15000,12)</f>
        <v>N/A</v>
      </c>
      <c r="D1694" s="11">
        <f t="shared" si="103"/>
        <v>12</v>
      </c>
      <c r="E1694" s="14" t="e">
        <f t="shared" si="104"/>
        <v>#DIV/0!</v>
      </c>
      <c r="F1694" s="14" t="e">
        <f t="shared" si="105"/>
        <v>#DIV/0!</v>
      </c>
    </row>
    <row r="1695" spans="1:6">
      <c r="A1695" s="1">
        <v>37237</v>
      </c>
      <c r="B1695" s="4">
        <v>37237</v>
      </c>
      <c r="C1695" s="14" t="str">
        <f>VLOOKUP($B1695,data!$A$6:$M$15000,12)</f>
        <v>N/A</v>
      </c>
      <c r="D1695" s="11">
        <f t="shared" si="103"/>
        <v>12</v>
      </c>
      <c r="E1695" s="14" t="e">
        <f t="shared" si="104"/>
        <v>#DIV/0!</v>
      </c>
      <c r="F1695" s="14" t="e">
        <f t="shared" si="105"/>
        <v>#DIV/0!</v>
      </c>
    </row>
    <row r="1696" spans="1:6">
      <c r="A1696" s="1">
        <v>37238</v>
      </c>
      <c r="B1696" s="4">
        <v>37238</v>
      </c>
      <c r="C1696" s="14" t="str">
        <f>VLOOKUP($B1696,data!$A$6:$M$15000,12)</f>
        <v>N/A</v>
      </c>
      <c r="D1696" s="11">
        <f t="shared" si="103"/>
        <v>12</v>
      </c>
      <c r="E1696" s="14" t="e">
        <f t="shared" si="104"/>
        <v>#DIV/0!</v>
      </c>
      <c r="F1696" s="14" t="e">
        <f t="shared" si="105"/>
        <v>#DIV/0!</v>
      </c>
    </row>
    <row r="1697" spans="1:6">
      <c r="A1697" s="1">
        <v>37239</v>
      </c>
      <c r="B1697" s="4">
        <v>37239</v>
      </c>
      <c r="C1697" s="14" t="str">
        <f>VLOOKUP($B1697,data!$A$6:$M$15000,12)</f>
        <v>N/A</v>
      </c>
      <c r="D1697" s="11">
        <f t="shared" si="103"/>
        <v>12</v>
      </c>
      <c r="E1697" s="14" t="e">
        <f t="shared" si="104"/>
        <v>#DIV/0!</v>
      </c>
      <c r="F1697" s="14" t="e">
        <f t="shared" si="105"/>
        <v>#DIV/0!</v>
      </c>
    </row>
    <row r="1698" spans="1:6">
      <c r="A1698" s="1">
        <v>37240</v>
      </c>
      <c r="B1698" s="4">
        <v>37240</v>
      </c>
      <c r="C1698" s="14" t="str">
        <f>VLOOKUP($B1698,data!$A$6:$M$15000,12)</f>
        <v>N/A</v>
      </c>
      <c r="D1698" s="11">
        <f t="shared" si="103"/>
        <v>12</v>
      </c>
      <c r="E1698" s="14" t="e">
        <f t="shared" si="104"/>
        <v>#DIV/0!</v>
      </c>
      <c r="F1698" s="14" t="e">
        <f t="shared" si="105"/>
        <v>#DIV/0!</v>
      </c>
    </row>
    <row r="1699" spans="1:6">
      <c r="A1699" s="1">
        <v>37241</v>
      </c>
      <c r="B1699" s="4">
        <v>37241</v>
      </c>
      <c r="C1699" s="14" t="str">
        <f>VLOOKUP($B1699,data!$A$6:$M$15000,12)</f>
        <v>N/A</v>
      </c>
      <c r="D1699" s="11">
        <f t="shared" si="103"/>
        <v>12</v>
      </c>
      <c r="E1699" s="14" t="e">
        <f t="shared" si="104"/>
        <v>#DIV/0!</v>
      </c>
      <c r="F1699" s="14" t="e">
        <f t="shared" si="105"/>
        <v>#DIV/0!</v>
      </c>
    </row>
    <row r="1700" spans="1:6">
      <c r="A1700" s="1">
        <v>37242</v>
      </c>
      <c r="B1700" s="4">
        <v>37242</v>
      </c>
      <c r="C1700" s="14" t="str">
        <f>VLOOKUP($B1700,data!$A$6:$M$15000,12)</f>
        <v>N/A</v>
      </c>
      <c r="D1700" s="11">
        <f t="shared" si="103"/>
        <v>12</v>
      </c>
      <c r="E1700" s="14" t="e">
        <f t="shared" si="104"/>
        <v>#DIV/0!</v>
      </c>
      <c r="F1700" s="14" t="e">
        <f t="shared" si="105"/>
        <v>#DIV/0!</v>
      </c>
    </row>
    <row r="1701" spans="1:6">
      <c r="A1701" s="1">
        <v>37243</v>
      </c>
      <c r="B1701" s="4">
        <v>37243</v>
      </c>
      <c r="C1701" s="14" t="str">
        <f>VLOOKUP($B1701,data!$A$6:$M$15000,12)</f>
        <v>N/A</v>
      </c>
      <c r="D1701" s="11">
        <f t="shared" si="103"/>
        <v>12</v>
      </c>
      <c r="E1701" s="14" t="e">
        <f t="shared" si="104"/>
        <v>#DIV/0!</v>
      </c>
      <c r="F1701" s="14" t="e">
        <f t="shared" si="105"/>
        <v>#DIV/0!</v>
      </c>
    </row>
    <row r="1702" spans="1:6">
      <c r="A1702" s="1">
        <v>37244</v>
      </c>
      <c r="B1702" s="4">
        <v>37244</v>
      </c>
      <c r="C1702" s="14" t="str">
        <f>VLOOKUP($B1702,data!$A$6:$M$15000,12)</f>
        <v>N/A</v>
      </c>
      <c r="D1702" s="11">
        <f t="shared" si="103"/>
        <v>12</v>
      </c>
      <c r="E1702" s="14" t="e">
        <f t="shared" si="104"/>
        <v>#DIV/0!</v>
      </c>
      <c r="F1702" s="14" t="e">
        <f t="shared" si="105"/>
        <v>#DIV/0!</v>
      </c>
    </row>
    <row r="1703" spans="1:6">
      <c r="A1703" s="1">
        <v>37245</v>
      </c>
      <c r="B1703" s="4">
        <v>37245</v>
      </c>
      <c r="C1703" s="14" t="str">
        <f>VLOOKUP($B1703,data!$A$6:$M$15000,12)</f>
        <v>N/A</v>
      </c>
      <c r="D1703" s="11">
        <f t="shared" si="103"/>
        <v>12</v>
      </c>
      <c r="E1703" s="14" t="e">
        <f t="shared" si="104"/>
        <v>#DIV/0!</v>
      </c>
      <c r="F1703" s="14" t="e">
        <f t="shared" si="105"/>
        <v>#DIV/0!</v>
      </c>
    </row>
    <row r="1704" spans="1:6">
      <c r="A1704" s="1">
        <v>37246</v>
      </c>
      <c r="B1704" s="4">
        <v>37246</v>
      </c>
      <c r="C1704" s="14" t="str">
        <f>VLOOKUP($B1704,data!$A$6:$M$15000,12)</f>
        <v>N/A</v>
      </c>
      <c r="D1704" s="11">
        <f t="shared" si="103"/>
        <v>12</v>
      </c>
      <c r="E1704" s="14" t="e">
        <f t="shared" si="104"/>
        <v>#DIV/0!</v>
      </c>
      <c r="F1704" s="14" t="e">
        <f t="shared" si="105"/>
        <v>#DIV/0!</v>
      </c>
    </row>
    <row r="1705" spans="1:6">
      <c r="A1705" s="1">
        <v>37247</v>
      </c>
      <c r="B1705" s="4">
        <v>37247</v>
      </c>
      <c r="C1705" s="14" t="str">
        <f>VLOOKUP($B1705,data!$A$6:$M$15000,12)</f>
        <v>N/A</v>
      </c>
      <c r="D1705" s="11">
        <f t="shared" si="103"/>
        <v>12</v>
      </c>
      <c r="E1705" s="14" t="e">
        <f t="shared" si="104"/>
        <v>#DIV/0!</v>
      </c>
      <c r="F1705" s="14" t="e">
        <f t="shared" si="105"/>
        <v>#DIV/0!</v>
      </c>
    </row>
    <row r="1706" spans="1:6">
      <c r="A1706" s="1">
        <v>37248</v>
      </c>
      <c r="B1706" s="4">
        <v>37248</v>
      </c>
      <c r="C1706" s="14" t="str">
        <f>VLOOKUP($B1706,data!$A$6:$M$15000,12)</f>
        <v>N/A</v>
      </c>
      <c r="D1706" s="11">
        <f t="shared" si="103"/>
        <v>12</v>
      </c>
      <c r="E1706" s="14" t="e">
        <f t="shared" si="104"/>
        <v>#DIV/0!</v>
      </c>
      <c r="F1706" s="14" t="e">
        <f t="shared" si="105"/>
        <v>#DIV/0!</v>
      </c>
    </row>
    <row r="1707" spans="1:6">
      <c r="A1707" s="1">
        <v>37249</v>
      </c>
      <c r="B1707" s="4">
        <v>37249</v>
      </c>
      <c r="C1707" s="14" t="str">
        <f>VLOOKUP($B1707,data!$A$6:$M$15000,12)</f>
        <v>N/A</v>
      </c>
      <c r="D1707" s="11">
        <f t="shared" si="103"/>
        <v>12</v>
      </c>
      <c r="E1707" s="14" t="e">
        <f t="shared" si="104"/>
        <v>#DIV/0!</v>
      </c>
      <c r="F1707" s="14" t="e">
        <f t="shared" si="105"/>
        <v>#DIV/0!</v>
      </c>
    </row>
    <row r="1708" spans="1:6">
      <c r="A1708" s="1">
        <v>37250</v>
      </c>
      <c r="B1708" s="4">
        <v>37250</v>
      </c>
      <c r="C1708" s="14" t="str">
        <f>VLOOKUP($B1708,data!$A$6:$M$15000,12)</f>
        <v>N/A</v>
      </c>
      <c r="D1708" s="11">
        <f t="shared" si="103"/>
        <v>12</v>
      </c>
      <c r="E1708" s="14" t="e">
        <f t="shared" si="104"/>
        <v>#DIV/0!</v>
      </c>
      <c r="F1708" s="14" t="e">
        <f t="shared" si="105"/>
        <v>#DIV/0!</v>
      </c>
    </row>
    <row r="1709" spans="1:6">
      <c r="A1709" s="1">
        <v>37251</v>
      </c>
      <c r="B1709" s="4">
        <v>37251</v>
      </c>
      <c r="C1709" s="14" t="str">
        <f>VLOOKUP($B1709,data!$A$6:$M$15000,12)</f>
        <v>N/A</v>
      </c>
      <c r="D1709" s="11">
        <f t="shared" si="103"/>
        <v>12</v>
      </c>
      <c r="E1709" s="14" t="e">
        <f t="shared" si="104"/>
        <v>#DIV/0!</v>
      </c>
      <c r="F1709" s="14" t="e">
        <f t="shared" si="105"/>
        <v>#DIV/0!</v>
      </c>
    </row>
    <row r="1710" spans="1:6">
      <c r="A1710" s="1">
        <v>37252</v>
      </c>
      <c r="B1710" s="4">
        <v>37252</v>
      </c>
      <c r="C1710" s="14" t="str">
        <f>VLOOKUP($B1710,data!$A$6:$M$15000,12)</f>
        <v>N/A</v>
      </c>
      <c r="D1710" s="11">
        <f t="shared" si="103"/>
        <v>12</v>
      </c>
      <c r="E1710" s="14" t="e">
        <f t="shared" si="104"/>
        <v>#DIV/0!</v>
      </c>
      <c r="F1710" s="14" t="e">
        <f t="shared" si="105"/>
        <v>#DIV/0!</v>
      </c>
    </row>
    <row r="1711" spans="1:6">
      <c r="A1711" s="1">
        <v>37253</v>
      </c>
      <c r="B1711" s="4">
        <v>37253</v>
      </c>
      <c r="C1711" s="14" t="str">
        <f>VLOOKUP($B1711,data!$A$6:$M$15000,12)</f>
        <v>N/A</v>
      </c>
      <c r="D1711" s="11">
        <f t="shared" si="103"/>
        <v>12</v>
      </c>
      <c r="E1711" s="14" t="e">
        <f t="shared" si="104"/>
        <v>#DIV/0!</v>
      </c>
      <c r="F1711" s="14" t="e">
        <f t="shared" si="105"/>
        <v>#DIV/0!</v>
      </c>
    </row>
    <row r="1712" spans="1:6">
      <c r="A1712" s="1">
        <v>37254</v>
      </c>
      <c r="B1712" s="4">
        <v>37254</v>
      </c>
      <c r="C1712" s="14" t="str">
        <f>VLOOKUP($B1712,data!$A$6:$M$15000,12)</f>
        <v>N/A</v>
      </c>
      <c r="D1712" s="11">
        <f t="shared" si="103"/>
        <v>12</v>
      </c>
      <c r="E1712" s="14" t="e">
        <f t="shared" si="104"/>
        <v>#DIV/0!</v>
      </c>
      <c r="F1712" s="14" t="e">
        <f t="shared" si="105"/>
        <v>#DIV/0!</v>
      </c>
    </row>
    <row r="1713" spans="1:6">
      <c r="A1713" s="1">
        <v>37255</v>
      </c>
      <c r="B1713" s="4">
        <v>37255</v>
      </c>
      <c r="C1713" s="14" t="str">
        <f>VLOOKUP($B1713,data!$A$6:$M$15000,12)</f>
        <v>N/A</v>
      </c>
      <c r="D1713" s="11">
        <f t="shared" si="103"/>
        <v>12</v>
      </c>
      <c r="E1713" s="14" t="e">
        <f t="shared" si="104"/>
        <v>#DIV/0!</v>
      </c>
      <c r="F1713" s="14" t="e">
        <f t="shared" si="105"/>
        <v>#DIV/0!</v>
      </c>
    </row>
    <row r="1714" spans="1:6">
      <c r="A1714" s="1">
        <v>37256</v>
      </c>
      <c r="B1714" s="4">
        <v>37256</v>
      </c>
      <c r="C1714" s="14" t="str">
        <f>VLOOKUP($B1714,data!$A$6:$M$15000,12)</f>
        <v>N/A</v>
      </c>
      <c r="D1714" s="11">
        <f t="shared" si="103"/>
        <v>12</v>
      </c>
      <c r="E1714" s="14" t="e">
        <f t="shared" si="104"/>
        <v>#DIV/0!</v>
      </c>
      <c r="F1714" s="14" t="e">
        <f t="shared" si="105"/>
        <v>#DIV/0!</v>
      </c>
    </row>
    <row r="1715" spans="1:6">
      <c r="A1715" s="1">
        <v>37257</v>
      </c>
      <c r="B1715" s="4">
        <v>37257</v>
      </c>
      <c r="C1715" s="14" t="str">
        <f>VLOOKUP($B1715,data!$A$6:$M$15000,12)</f>
        <v>N/A</v>
      </c>
      <c r="D1715" s="11">
        <f t="shared" si="103"/>
        <v>1</v>
      </c>
      <c r="E1715" s="14" t="e">
        <f t="shared" si="104"/>
        <v>#DIV/0!</v>
      </c>
      <c r="F1715" s="14" t="e">
        <f t="shared" si="105"/>
        <v>#DIV/0!</v>
      </c>
    </row>
    <row r="1716" spans="1:6">
      <c r="A1716" s="1">
        <v>37258</v>
      </c>
      <c r="B1716" s="4">
        <v>37258</v>
      </c>
      <c r="C1716" s="14" t="str">
        <f>VLOOKUP($B1716,data!$A$6:$M$15000,12)</f>
        <v>N/A</v>
      </c>
      <c r="D1716" s="11">
        <f t="shared" si="103"/>
        <v>1</v>
      </c>
      <c r="E1716" s="14" t="e">
        <f t="shared" si="104"/>
        <v>#DIV/0!</v>
      </c>
      <c r="F1716" s="14" t="e">
        <f t="shared" si="105"/>
        <v>#DIV/0!</v>
      </c>
    </row>
    <row r="1717" spans="1:6">
      <c r="A1717" s="1">
        <v>37259</v>
      </c>
      <c r="B1717" s="4">
        <v>37259</v>
      </c>
      <c r="C1717" s="14" t="str">
        <f>VLOOKUP($B1717,data!$A$6:$M$15000,12)</f>
        <v>N/A</v>
      </c>
      <c r="D1717" s="11">
        <f t="shared" si="103"/>
        <v>1</v>
      </c>
      <c r="E1717" s="14" t="e">
        <f t="shared" si="104"/>
        <v>#DIV/0!</v>
      </c>
      <c r="F1717" s="14" t="e">
        <f t="shared" si="105"/>
        <v>#DIV/0!</v>
      </c>
    </row>
    <row r="1718" spans="1:6">
      <c r="A1718" s="1">
        <v>37260</v>
      </c>
      <c r="B1718" s="4">
        <v>37260</v>
      </c>
      <c r="C1718" s="14" t="str">
        <f>VLOOKUP($B1718,data!$A$6:$M$15000,12)</f>
        <v>N/A</v>
      </c>
      <c r="D1718" s="11">
        <f t="shared" si="103"/>
        <v>1</v>
      </c>
      <c r="E1718" s="14" t="e">
        <f t="shared" si="104"/>
        <v>#DIV/0!</v>
      </c>
      <c r="F1718" s="14" t="e">
        <f t="shared" si="105"/>
        <v>#DIV/0!</v>
      </c>
    </row>
    <row r="1719" spans="1:6">
      <c r="A1719" s="1">
        <v>37261</v>
      </c>
      <c r="B1719" s="4">
        <v>37261</v>
      </c>
      <c r="C1719" s="14" t="str">
        <f>VLOOKUP($B1719,data!$A$6:$M$15000,12)</f>
        <v>N/A</v>
      </c>
      <c r="D1719" s="11">
        <f t="shared" si="103"/>
        <v>1</v>
      </c>
      <c r="E1719" s="14" t="e">
        <f t="shared" si="104"/>
        <v>#DIV/0!</v>
      </c>
      <c r="F1719" s="14" t="e">
        <f t="shared" si="105"/>
        <v>#DIV/0!</v>
      </c>
    </row>
    <row r="1720" spans="1:6">
      <c r="A1720" s="1">
        <v>37262</v>
      </c>
      <c r="B1720" s="4">
        <v>37262</v>
      </c>
      <c r="C1720" s="14" t="str">
        <f>VLOOKUP($B1720,data!$A$6:$M$15000,12)</f>
        <v>N/A</v>
      </c>
      <c r="D1720" s="11">
        <f t="shared" si="103"/>
        <v>1</v>
      </c>
      <c r="E1720" s="14" t="e">
        <f t="shared" si="104"/>
        <v>#DIV/0!</v>
      </c>
      <c r="F1720" s="14" t="e">
        <f t="shared" si="105"/>
        <v>#DIV/0!</v>
      </c>
    </row>
    <row r="1721" spans="1:6">
      <c r="A1721" s="1">
        <v>37263</v>
      </c>
      <c r="B1721" s="4">
        <v>37263</v>
      </c>
      <c r="C1721" s="14" t="str">
        <f>VLOOKUP($B1721,data!$A$6:$M$15000,12)</f>
        <v>N/A</v>
      </c>
      <c r="D1721" s="11">
        <f t="shared" si="103"/>
        <v>1</v>
      </c>
      <c r="E1721" s="14" t="e">
        <f t="shared" si="104"/>
        <v>#DIV/0!</v>
      </c>
      <c r="F1721" s="14" t="e">
        <f t="shared" si="105"/>
        <v>#DIV/0!</v>
      </c>
    </row>
    <row r="1722" spans="1:6">
      <c r="A1722" s="1">
        <v>37264</v>
      </c>
      <c r="B1722" s="4">
        <v>37264</v>
      </c>
      <c r="C1722" s="14" t="str">
        <f>VLOOKUP($B1722,data!$A$6:$M$15000,12)</f>
        <v>N/A</v>
      </c>
      <c r="D1722" s="11">
        <f t="shared" si="103"/>
        <v>1</v>
      </c>
      <c r="E1722" s="14" t="e">
        <f t="shared" si="104"/>
        <v>#DIV/0!</v>
      </c>
      <c r="F1722" s="14" t="e">
        <f t="shared" si="105"/>
        <v>#DIV/0!</v>
      </c>
    </row>
    <row r="1723" spans="1:6">
      <c r="A1723" s="1">
        <v>37265</v>
      </c>
      <c r="B1723" s="4">
        <v>37265</v>
      </c>
      <c r="C1723" s="14" t="str">
        <f>VLOOKUP($B1723,data!$A$6:$M$15000,12)</f>
        <v>N/A</v>
      </c>
      <c r="D1723" s="11">
        <f t="shared" si="103"/>
        <v>1</v>
      </c>
      <c r="E1723" s="14" t="e">
        <f t="shared" si="104"/>
        <v>#DIV/0!</v>
      </c>
      <c r="F1723" s="14" t="e">
        <f t="shared" si="105"/>
        <v>#DIV/0!</v>
      </c>
    </row>
    <row r="1724" spans="1:6">
      <c r="A1724" s="1">
        <v>37266</v>
      </c>
      <c r="B1724" s="4">
        <v>37266</v>
      </c>
      <c r="C1724" s="14" t="str">
        <f>VLOOKUP($B1724,data!$A$6:$M$15000,12)</f>
        <v>N/A</v>
      </c>
      <c r="D1724" s="11">
        <f t="shared" si="103"/>
        <v>1</v>
      </c>
      <c r="E1724" s="14" t="e">
        <f t="shared" si="104"/>
        <v>#DIV/0!</v>
      </c>
      <c r="F1724" s="14" t="e">
        <f t="shared" si="105"/>
        <v>#DIV/0!</v>
      </c>
    </row>
    <row r="1725" spans="1:6">
      <c r="A1725" s="1">
        <v>37267</v>
      </c>
      <c r="B1725" s="4">
        <v>37267</v>
      </c>
      <c r="C1725" s="14" t="str">
        <f>VLOOKUP($B1725,data!$A$6:$M$15000,12)</f>
        <v>N/A</v>
      </c>
      <c r="D1725" s="11">
        <f t="shared" si="103"/>
        <v>1</v>
      </c>
      <c r="E1725" s="14" t="e">
        <f t="shared" si="104"/>
        <v>#DIV/0!</v>
      </c>
      <c r="F1725" s="14" t="e">
        <f t="shared" si="105"/>
        <v>#DIV/0!</v>
      </c>
    </row>
    <row r="1726" spans="1:6">
      <c r="A1726" s="1">
        <v>37268</v>
      </c>
      <c r="B1726" s="4">
        <v>37268</v>
      </c>
      <c r="C1726" s="14" t="str">
        <f>VLOOKUP($B1726,data!$A$6:$M$15000,12)</f>
        <v>N/A</v>
      </c>
      <c r="D1726" s="11">
        <f t="shared" si="103"/>
        <v>1</v>
      </c>
      <c r="E1726" s="14" t="e">
        <f t="shared" si="104"/>
        <v>#DIV/0!</v>
      </c>
      <c r="F1726" s="14" t="e">
        <f t="shared" si="105"/>
        <v>#DIV/0!</v>
      </c>
    </row>
    <row r="1727" spans="1:6">
      <c r="A1727" s="1">
        <v>37269</v>
      </c>
      <c r="B1727" s="4">
        <v>37269</v>
      </c>
      <c r="C1727" s="14" t="str">
        <f>VLOOKUP($B1727,data!$A$6:$M$15000,12)</f>
        <v>N/A</v>
      </c>
      <c r="D1727" s="11">
        <f t="shared" si="103"/>
        <v>1</v>
      </c>
      <c r="E1727" s="14" t="e">
        <f t="shared" si="104"/>
        <v>#DIV/0!</v>
      </c>
      <c r="F1727" s="14" t="e">
        <f t="shared" si="105"/>
        <v>#DIV/0!</v>
      </c>
    </row>
    <row r="1728" spans="1:6">
      <c r="A1728" s="1">
        <v>37270</v>
      </c>
      <c r="B1728" s="4">
        <v>37270</v>
      </c>
      <c r="C1728" s="14" t="str">
        <f>VLOOKUP($B1728,data!$A$6:$M$15000,12)</f>
        <v>N/A</v>
      </c>
      <c r="D1728" s="11">
        <f t="shared" si="103"/>
        <v>1</v>
      </c>
      <c r="E1728" s="14" t="e">
        <f t="shared" si="104"/>
        <v>#DIV/0!</v>
      </c>
      <c r="F1728" s="14" t="e">
        <f t="shared" si="105"/>
        <v>#DIV/0!</v>
      </c>
    </row>
    <row r="1729" spans="1:6">
      <c r="A1729" s="1">
        <v>37271</v>
      </c>
      <c r="B1729" s="4">
        <v>37271</v>
      </c>
      <c r="C1729" s="14" t="str">
        <f>VLOOKUP($B1729,data!$A$6:$M$15000,12)</f>
        <v>N/A</v>
      </c>
      <c r="D1729" s="11">
        <f t="shared" si="103"/>
        <v>1</v>
      </c>
      <c r="E1729" s="14" t="e">
        <f t="shared" si="104"/>
        <v>#DIV/0!</v>
      </c>
      <c r="F1729" s="14" t="e">
        <f t="shared" si="105"/>
        <v>#DIV/0!</v>
      </c>
    </row>
    <row r="1730" spans="1:6">
      <c r="A1730" s="1">
        <v>37272</v>
      </c>
      <c r="B1730" s="4">
        <v>37272</v>
      </c>
      <c r="C1730" s="14" t="str">
        <f>VLOOKUP($B1730,data!$A$6:$M$15000,12)</f>
        <v>N/A</v>
      </c>
      <c r="D1730" s="11">
        <f t="shared" si="103"/>
        <v>1</v>
      </c>
      <c r="E1730" s="14" t="e">
        <f t="shared" si="104"/>
        <v>#DIV/0!</v>
      </c>
      <c r="F1730" s="14" t="e">
        <f t="shared" si="105"/>
        <v>#DIV/0!</v>
      </c>
    </row>
    <row r="1731" spans="1:6">
      <c r="A1731" s="1">
        <v>37273</v>
      </c>
      <c r="B1731" s="4">
        <v>37273</v>
      </c>
      <c r="C1731" s="14" t="str">
        <f>VLOOKUP($B1731,data!$A$6:$M$15000,12)</f>
        <v>N/A</v>
      </c>
      <c r="D1731" s="11">
        <f t="shared" si="103"/>
        <v>1</v>
      </c>
      <c r="E1731" s="14" t="e">
        <f t="shared" si="104"/>
        <v>#DIV/0!</v>
      </c>
      <c r="F1731" s="14" t="e">
        <f t="shared" si="105"/>
        <v>#DIV/0!</v>
      </c>
    </row>
    <row r="1732" spans="1:6">
      <c r="A1732" s="1">
        <v>37274</v>
      </c>
      <c r="B1732" s="4">
        <v>37274</v>
      </c>
      <c r="C1732" s="14" t="str">
        <f>VLOOKUP($B1732,data!$A$6:$M$15000,12)</f>
        <v>N/A</v>
      </c>
      <c r="D1732" s="11">
        <f t="shared" si="103"/>
        <v>1</v>
      </c>
      <c r="E1732" s="14" t="e">
        <f t="shared" si="104"/>
        <v>#DIV/0!</v>
      </c>
      <c r="F1732" s="14" t="e">
        <f t="shared" si="105"/>
        <v>#DIV/0!</v>
      </c>
    </row>
    <row r="1733" spans="1:6">
      <c r="A1733" s="1">
        <v>37275</v>
      </c>
      <c r="B1733" s="4">
        <v>37275</v>
      </c>
      <c r="C1733" s="14" t="str">
        <f>VLOOKUP($B1733,data!$A$6:$M$15000,12)</f>
        <v>N/A</v>
      </c>
      <c r="D1733" s="11">
        <f t="shared" si="103"/>
        <v>1</v>
      </c>
      <c r="E1733" s="14" t="e">
        <f t="shared" si="104"/>
        <v>#DIV/0!</v>
      </c>
      <c r="F1733" s="14" t="e">
        <f t="shared" si="105"/>
        <v>#DIV/0!</v>
      </c>
    </row>
    <row r="1734" spans="1:6">
      <c r="A1734" s="1">
        <v>37276</v>
      </c>
      <c r="B1734" s="4">
        <v>37276</v>
      </c>
      <c r="C1734" s="14" t="str">
        <f>VLOOKUP($B1734,data!$A$6:$M$15000,12)</f>
        <v>N/A</v>
      </c>
      <c r="D1734" s="11">
        <f t="shared" si="103"/>
        <v>1</v>
      </c>
      <c r="E1734" s="14" t="e">
        <f t="shared" si="104"/>
        <v>#DIV/0!</v>
      </c>
      <c r="F1734" s="14" t="e">
        <f t="shared" si="105"/>
        <v>#DIV/0!</v>
      </c>
    </row>
    <row r="1735" spans="1:6">
      <c r="A1735" s="1">
        <v>37277</v>
      </c>
      <c r="B1735" s="4">
        <v>37277</v>
      </c>
      <c r="C1735" s="14" t="str">
        <f>VLOOKUP($B1735,data!$A$6:$M$15000,12)</f>
        <v>N/A</v>
      </c>
      <c r="D1735" s="11">
        <f t="shared" si="103"/>
        <v>1</v>
      </c>
      <c r="E1735" s="14" t="e">
        <f t="shared" si="104"/>
        <v>#DIV/0!</v>
      </c>
      <c r="F1735" s="14" t="e">
        <f t="shared" si="105"/>
        <v>#DIV/0!</v>
      </c>
    </row>
    <row r="1736" spans="1:6">
      <c r="A1736" s="1">
        <v>37278</v>
      </c>
      <c r="B1736" s="4">
        <v>37278</v>
      </c>
      <c r="C1736" s="14" t="str">
        <f>VLOOKUP($B1736,data!$A$6:$M$15000,12)</f>
        <v>N/A</v>
      </c>
      <c r="D1736" s="11">
        <f t="shared" si="103"/>
        <v>1</v>
      </c>
      <c r="E1736" s="14" t="e">
        <f t="shared" si="104"/>
        <v>#DIV/0!</v>
      </c>
      <c r="F1736" s="14" t="e">
        <f t="shared" si="105"/>
        <v>#DIV/0!</v>
      </c>
    </row>
    <row r="1737" spans="1:6">
      <c r="A1737" s="1">
        <v>37279</v>
      </c>
      <c r="B1737" s="4">
        <v>37279</v>
      </c>
      <c r="C1737" s="14" t="str">
        <f>VLOOKUP($B1737,data!$A$6:$M$15000,12)</f>
        <v>N/A</v>
      </c>
      <c r="D1737" s="11">
        <f t="shared" si="103"/>
        <v>1</v>
      </c>
      <c r="E1737" s="14" t="e">
        <f t="shared" si="104"/>
        <v>#DIV/0!</v>
      </c>
      <c r="F1737" s="14" t="e">
        <f t="shared" si="105"/>
        <v>#DIV/0!</v>
      </c>
    </row>
    <row r="1738" spans="1:6">
      <c r="A1738" s="1">
        <v>37280</v>
      </c>
      <c r="B1738" s="4">
        <v>37280</v>
      </c>
      <c r="C1738" s="14" t="str">
        <f>VLOOKUP($B1738,data!$A$6:$M$15000,12)</f>
        <v>N/A</v>
      </c>
      <c r="D1738" s="11">
        <f t="shared" si="103"/>
        <v>1</v>
      </c>
      <c r="E1738" s="14" t="e">
        <f t="shared" si="104"/>
        <v>#DIV/0!</v>
      </c>
      <c r="F1738" s="14" t="e">
        <f t="shared" si="105"/>
        <v>#DIV/0!</v>
      </c>
    </row>
    <row r="1739" spans="1:6">
      <c r="A1739" s="1">
        <v>37281</v>
      </c>
      <c r="B1739" s="4">
        <v>37281</v>
      </c>
      <c r="C1739" s="14" t="str">
        <f>VLOOKUP($B1739,data!$A$6:$M$15000,12)</f>
        <v>N/A</v>
      </c>
      <c r="D1739" s="11">
        <f t="shared" si="103"/>
        <v>1</v>
      </c>
      <c r="E1739" s="14" t="e">
        <f t="shared" si="104"/>
        <v>#DIV/0!</v>
      </c>
      <c r="F1739" s="14" t="e">
        <f t="shared" si="105"/>
        <v>#DIV/0!</v>
      </c>
    </row>
    <row r="1740" spans="1:6">
      <c r="A1740" s="1">
        <v>37282</v>
      </c>
      <c r="B1740" s="4">
        <v>37282</v>
      </c>
      <c r="C1740" s="14" t="str">
        <f>VLOOKUP($B1740,data!$A$6:$M$15000,12)</f>
        <v>N/A</v>
      </c>
      <c r="D1740" s="11">
        <f t="shared" si="103"/>
        <v>1</v>
      </c>
      <c r="E1740" s="14" t="e">
        <f t="shared" si="104"/>
        <v>#DIV/0!</v>
      </c>
      <c r="F1740" s="14" t="e">
        <f t="shared" si="105"/>
        <v>#DIV/0!</v>
      </c>
    </row>
    <row r="1741" spans="1:6">
      <c r="A1741" s="1">
        <v>37283</v>
      </c>
      <c r="B1741" s="4">
        <v>37283</v>
      </c>
      <c r="C1741" s="14" t="str">
        <f>VLOOKUP($B1741,data!$A$6:$M$15000,12)</f>
        <v>N/A</v>
      </c>
      <c r="D1741" s="11">
        <f t="shared" si="103"/>
        <v>1</v>
      </c>
      <c r="E1741" s="14" t="e">
        <f t="shared" si="104"/>
        <v>#DIV/0!</v>
      </c>
      <c r="F1741" s="14" t="e">
        <f t="shared" si="105"/>
        <v>#DIV/0!</v>
      </c>
    </row>
    <row r="1742" spans="1:6">
      <c r="A1742" s="1">
        <v>37284</v>
      </c>
      <c r="B1742" s="4">
        <v>37284</v>
      </c>
      <c r="C1742" s="14" t="str">
        <f>VLOOKUP($B1742,data!$A$6:$M$15000,12)</f>
        <v>N/A</v>
      </c>
      <c r="D1742" s="11">
        <f t="shared" si="103"/>
        <v>1</v>
      </c>
      <c r="E1742" s="14" t="e">
        <f t="shared" si="104"/>
        <v>#DIV/0!</v>
      </c>
      <c r="F1742" s="14" t="e">
        <f t="shared" si="105"/>
        <v>#DIV/0!</v>
      </c>
    </row>
    <row r="1743" spans="1:6">
      <c r="A1743" s="1">
        <v>37285</v>
      </c>
      <c r="B1743" s="4">
        <v>37285</v>
      </c>
      <c r="C1743" s="14" t="str">
        <f>VLOOKUP($B1743,data!$A$6:$M$15000,12)</f>
        <v>N/A</v>
      </c>
      <c r="D1743" s="11">
        <f t="shared" si="103"/>
        <v>1</v>
      </c>
      <c r="E1743" s="14" t="e">
        <f t="shared" si="104"/>
        <v>#DIV/0!</v>
      </c>
      <c r="F1743" s="14" t="e">
        <f t="shared" si="105"/>
        <v>#DIV/0!</v>
      </c>
    </row>
    <row r="1744" spans="1:6">
      <c r="A1744" s="1">
        <v>37286</v>
      </c>
      <c r="B1744" s="4">
        <v>37286</v>
      </c>
      <c r="C1744" s="14" t="str">
        <f>VLOOKUP($B1744,data!$A$6:$M$15000,12)</f>
        <v>N/A</v>
      </c>
      <c r="D1744" s="11">
        <f t="shared" si="103"/>
        <v>1</v>
      </c>
      <c r="E1744" s="14" t="e">
        <f t="shared" si="104"/>
        <v>#DIV/0!</v>
      </c>
      <c r="F1744" s="14" t="e">
        <f t="shared" si="105"/>
        <v>#DIV/0!</v>
      </c>
    </row>
    <row r="1745" spans="1:6">
      <c r="A1745" s="1">
        <v>37287</v>
      </c>
      <c r="B1745" s="4">
        <v>37287</v>
      </c>
      <c r="C1745" s="14" t="str">
        <f>VLOOKUP($B1745,data!$A$6:$M$15000,12)</f>
        <v>N/A</v>
      </c>
      <c r="D1745" s="11">
        <f t="shared" si="103"/>
        <v>1</v>
      </c>
      <c r="E1745" s="14" t="e">
        <f t="shared" si="104"/>
        <v>#DIV/0!</v>
      </c>
      <c r="F1745" s="14" t="e">
        <f t="shared" si="105"/>
        <v>#DIV/0!</v>
      </c>
    </row>
    <row r="1746" spans="1:6">
      <c r="A1746" s="1">
        <v>37288</v>
      </c>
      <c r="B1746" s="4">
        <v>37288</v>
      </c>
      <c r="C1746" s="14" t="str">
        <f>VLOOKUP($B1746,data!$A$6:$M$15000,12)</f>
        <v>N/A</v>
      </c>
      <c r="D1746" s="11">
        <f t="shared" si="103"/>
        <v>2</v>
      </c>
      <c r="E1746" s="14" t="e">
        <f t="shared" si="104"/>
        <v>#DIV/0!</v>
      </c>
      <c r="F1746" s="14" t="e">
        <f t="shared" si="105"/>
        <v>#DIV/0!</v>
      </c>
    </row>
    <row r="1747" spans="1:6">
      <c r="A1747" s="1">
        <v>37289</v>
      </c>
      <c r="B1747" s="4">
        <v>37289</v>
      </c>
      <c r="C1747" s="14" t="str">
        <f>VLOOKUP($B1747,data!$A$6:$M$15000,12)</f>
        <v>N/A</v>
      </c>
      <c r="D1747" s="11">
        <f t="shared" si="103"/>
        <v>2</v>
      </c>
      <c r="E1747" s="14" t="e">
        <f t="shared" si="104"/>
        <v>#DIV/0!</v>
      </c>
      <c r="F1747" s="14" t="e">
        <f t="shared" si="105"/>
        <v>#DIV/0!</v>
      </c>
    </row>
    <row r="1748" spans="1:6">
      <c r="A1748" s="1">
        <v>37290</v>
      </c>
      <c r="B1748" s="4">
        <v>37290</v>
      </c>
      <c r="C1748" s="14" t="str">
        <f>VLOOKUP($B1748,data!$A$6:$M$15000,12)</f>
        <v>N/A</v>
      </c>
      <c r="D1748" s="11">
        <f t="shared" si="103"/>
        <v>2</v>
      </c>
      <c r="E1748" s="14" t="e">
        <f t="shared" si="104"/>
        <v>#DIV/0!</v>
      </c>
      <c r="F1748" s="14" t="e">
        <f t="shared" si="105"/>
        <v>#DIV/0!</v>
      </c>
    </row>
    <row r="1749" spans="1:6">
      <c r="A1749" s="1">
        <v>37291</v>
      </c>
      <c r="B1749" s="4">
        <v>37291</v>
      </c>
      <c r="C1749" s="14" t="str">
        <f>VLOOKUP($B1749,data!$A$6:$M$15000,12)</f>
        <v>N/A</v>
      </c>
      <c r="D1749" s="11">
        <f t="shared" si="103"/>
        <v>2</v>
      </c>
      <c r="E1749" s="14" t="e">
        <f t="shared" si="104"/>
        <v>#DIV/0!</v>
      </c>
      <c r="F1749" s="14" t="e">
        <f t="shared" si="105"/>
        <v>#DIV/0!</v>
      </c>
    </row>
    <row r="1750" spans="1:6">
      <c r="A1750" s="1">
        <v>37292</v>
      </c>
      <c r="B1750" s="4">
        <v>37292</v>
      </c>
      <c r="C1750" s="14" t="str">
        <f>VLOOKUP($B1750,data!$A$6:$M$15000,12)</f>
        <v>N/A</v>
      </c>
      <c r="D1750" s="11">
        <f t="shared" si="103"/>
        <v>2</v>
      </c>
      <c r="E1750" s="14" t="e">
        <f t="shared" si="104"/>
        <v>#DIV/0!</v>
      </c>
      <c r="F1750" s="14" t="e">
        <f t="shared" si="105"/>
        <v>#DIV/0!</v>
      </c>
    </row>
    <row r="1751" spans="1:6">
      <c r="A1751" s="1">
        <v>37293</v>
      </c>
      <c r="B1751" s="4">
        <v>37293</v>
      </c>
      <c r="C1751" s="14" t="str">
        <f>VLOOKUP($B1751,data!$A$6:$M$15000,12)</f>
        <v>N/A</v>
      </c>
      <c r="D1751" s="11">
        <f t="shared" si="103"/>
        <v>2</v>
      </c>
      <c r="E1751" s="14" t="e">
        <f t="shared" si="104"/>
        <v>#DIV/0!</v>
      </c>
      <c r="F1751" s="14" t="e">
        <f t="shared" si="105"/>
        <v>#DIV/0!</v>
      </c>
    </row>
    <row r="1752" spans="1:6">
      <c r="A1752" s="1">
        <v>37294</v>
      </c>
      <c r="B1752" s="4">
        <v>37294</v>
      </c>
      <c r="C1752" s="14" t="str">
        <f>VLOOKUP($B1752,data!$A$6:$M$15000,12)</f>
        <v>N/A</v>
      </c>
      <c r="D1752" s="11">
        <f t="shared" si="103"/>
        <v>2</v>
      </c>
      <c r="E1752" s="14" t="e">
        <f t="shared" si="104"/>
        <v>#DIV/0!</v>
      </c>
      <c r="F1752" s="14" t="e">
        <f t="shared" si="105"/>
        <v>#DIV/0!</v>
      </c>
    </row>
    <row r="1753" spans="1:6">
      <c r="A1753" s="1">
        <v>37295</v>
      </c>
      <c r="B1753" s="4">
        <v>37295</v>
      </c>
      <c r="C1753" s="14" t="str">
        <f>VLOOKUP($B1753,data!$A$6:$M$15000,12)</f>
        <v>N/A</v>
      </c>
      <c r="D1753" s="11">
        <f t="shared" si="103"/>
        <v>2</v>
      </c>
      <c r="E1753" s="14" t="e">
        <f t="shared" si="104"/>
        <v>#DIV/0!</v>
      </c>
      <c r="F1753" s="14" t="e">
        <f t="shared" si="105"/>
        <v>#DIV/0!</v>
      </c>
    </row>
    <row r="1754" spans="1:6">
      <c r="A1754" s="1">
        <v>37296</v>
      </c>
      <c r="B1754" s="4">
        <v>37296</v>
      </c>
      <c r="C1754" s="14" t="str">
        <f>VLOOKUP($B1754,data!$A$6:$M$15000,12)</f>
        <v>N/A</v>
      </c>
      <c r="D1754" s="11">
        <f t="shared" ref="D1754:D1817" si="106">IF(B1754&lt;&gt;"",MONTH(B1754),0)</f>
        <v>2</v>
      </c>
      <c r="E1754" s="14" t="e">
        <f t="shared" ref="E1754:E1817" si="107">AVERAGE(C1748:C1754)</f>
        <v>#DIV/0!</v>
      </c>
      <c r="F1754" s="14" t="e">
        <f t="shared" ref="F1754:F1817" si="108">AVERAGE(C1724:C1754)</f>
        <v>#DIV/0!</v>
      </c>
    </row>
    <row r="1755" spans="1:6">
      <c r="A1755" s="1">
        <v>37297</v>
      </c>
      <c r="B1755" s="4">
        <v>37297</v>
      </c>
      <c r="C1755" s="14" t="str">
        <f>VLOOKUP($B1755,data!$A$6:$M$15000,12)</f>
        <v>N/A</v>
      </c>
      <c r="D1755" s="11">
        <f t="shared" si="106"/>
        <v>2</v>
      </c>
      <c r="E1755" s="14" t="e">
        <f t="shared" si="107"/>
        <v>#DIV/0!</v>
      </c>
      <c r="F1755" s="14" t="e">
        <f t="shared" si="108"/>
        <v>#DIV/0!</v>
      </c>
    </row>
    <row r="1756" spans="1:6">
      <c r="A1756" s="1">
        <v>37298</v>
      </c>
      <c r="B1756" s="4">
        <v>37298</v>
      </c>
      <c r="C1756" s="14" t="str">
        <f>VLOOKUP($B1756,data!$A$6:$M$15000,12)</f>
        <v>N/A</v>
      </c>
      <c r="D1756" s="11">
        <f t="shared" si="106"/>
        <v>2</v>
      </c>
      <c r="E1756" s="14" t="e">
        <f t="shared" si="107"/>
        <v>#DIV/0!</v>
      </c>
      <c r="F1756" s="14" t="e">
        <f t="shared" si="108"/>
        <v>#DIV/0!</v>
      </c>
    </row>
    <row r="1757" spans="1:6">
      <c r="A1757" s="1">
        <v>37299</v>
      </c>
      <c r="B1757" s="4">
        <v>37299</v>
      </c>
      <c r="C1757" s="14" t="str">
        <f>VLOOKUP($B1757,data!$A$6:$M$15000,12)</f>
        <v>N/A</v>
      </c>
      <c r="D1757" s="11">
        <f t="shared" si="106"/>
        <v>2</v>
      </c>
      <c r="E1757" s="14" t="e">
        <f t="shared" si="107"/>
        <v>#DIV/0!</v>
      </c>
      <c r="F1757" s="14" t="e">
        <f t="shared" si="108"/>
        <v>#DIV/0!</v>
      </c>
    </row>
    <row r="1758" spans="1:6">
      <c r="A1758" s="1">
        <v>37300</v>
      </c>
      <c r="B1758" s="4">
        <v>37300</v>
      </c>
      <c r="C1758" s="14" t="str">
        <f>VLOOKUP($B1758,data!$A$6:$M$15000,12)</f>
        <v>N/A</v>
      </c>
      <c r="D1758" s="11">
        <f t="shared" si="106"/>
        <v>2</v>
      </c>
      <c r="E1758" s="14" t="e">
        <f t="shared" si="107"/>
        <v>#DIV/0!</v>
      </c>
      <c r="F1758" s="14" t="e">
        <f t="shared" si="108"/>
        <v>#DIV/0!</v>
      </c>
    </row>
    <row r="1759" spans="1:6">
      <c r="A1759" s="1">
        <v>37301</v>
      </c>
      <c r="B1759" s="4">
        <v>37301</v>
      </c>
      <c r="C1759" s="14" t="str">
        <f>VLOOKUP($B1759,data!$A$6:$M$15000,12)</f>
        <v>N/A</v>
      </c>
      <c r="D1759" s="11">
        <f t="shared" si="106"/>
        <v>2</v>
      </c>
      <c r="E1759" s="14" t="e">
        <f t="shared" si="107"/>
        <v>#DIV/0!</v>
      </c>
      <c r="F1759" s="14" t="e">
        <f t="shared" si="108"/>
        <v>#DIV/0!</v>
      </c>
    </row>
    <row r="1760" spans="1:6">
      <c r="A1760" s="1">
        <v>37302</v>
      </c>
      <c r="B1760" s="4">
        <v>37302</v>
      </c>
      <c r="C1760" s="14" t="str">
        <f>VLOOKUP($B1760,data!$A$6:$M$15000,12)</f>
        <v>N/A</v>
      </c>
      <c r="D1760" s="11">
        <f t="shared" si="106"/>
        <v>2</v>
      </c>
      <c r="E1760" s="14" t="e">
        <f t="shared" si="107"/>
        <v>#DIV/0!</v>
      </c>
      <c r="F1760" s="14" t="e">
        <f t="shared" si="108"/>
        <v>#DIV/0!</v>
      </c>
    </row>
    <row r="1761" spans="1:6">
      <c r="A1761" s="1">
        <v>37303</v>
      </c>
      <c r="B1761" s="4">
        <v>37303</v>
      </c>
      <c r="C1761" s="14" t="str">
        <f>VLOOKUP($B1761,data!$A$6:$M$15000,12)</f>
        <v>N/A</v>
      </c>
      <c r="D1761" s="11">
        <f t="shared" si="106"/>
        <v>2</v>
      </c>
      <c r="E1761" s="14" t="e">
        <f t="shared" si="107"/>
        <v>#DIV/0!</v>
      </c>
      <c r="F1761" s="14" t="e">
        <f t="shared" si="108"/>
        <v>#DIV/0!</v>
      </c>
    </row>
    <row r="1762" spans="1:6">
      <c r="A1762" s="1">
        <v>37304</v>
      </c>
      <c r="B1762" s="4">
        <v>37304</v>
      </c>
      <c r="C1762" s="14" t="str">
        <f>VLOOKUP($B1762,data!$A$6:$M$15000,12)</f>
        <v>N/A</v>
      </c>
      <c r="D1762" s="11">
        <f t="shared" si="106"/>
        <v>2</v>
      </c>
      <c r="E1762" s="14" t="e">
        <f t="shared" si="107"/>
        <v>#DIV/0!</v>
      </c>
      <c r="F1762" s="14" t="e">
        <f t="shared" si="108"/>
        <v>#DIV/0!</v>
      </c>
    </row>
    <row r="1763" spans="1:6">
      <c r="A1763" s="1">
        <v>37305</v>
      </c>
      <c r="B1763" s="4">
        <v>37305</v>
      </c>
      <c r="C1763" s="14" t="str">
        <f>VLOOKUP($B1763,data!$A$6:$M$15000,12)</f>
        <v>N/A</v>
      </c>
      <c r="D1763" s="11">
        <f t="shared" si="106"/>
        <v>2</v>
      </c>
      <c r="E1763" s="14" t="e">
        <f t="shared" si="107"/>
        <v>#DIV/0!</v>
      </c>
      <c r="F1763" s="14" t="e">
        <f t="shared" si="108"/>
        <v>#DIV/0!</v>
      </c>
    </row>
    <row r="1764" spans="1:6">
      <c r="A1764" s="1">
        <v>37306</v>
      </c>
      <c r="B1764" s="4">
        <v>37306</v>
      </c>
      <c r="C1764" s="14" t="str">
        <f>VLOOKUP($B1764,data!$A$6:$M$15000,12)</f>
        <v>N/A</v>
      </c>
      <c r="D1764" s="11">
        <f t="shared" si="106"/>
        <v>2</v>
      </c>
      <c r="E1764" s="14" t="e">
        <f t="shared" si="107"/>
        <v>#DIV/0!</v>
      </c>
      <c r="F1764" s="14" t="e">
        <f t="shared" si="108"/>
        <v>#DIV/0!</v>
      </c>
    </row>
    <row r="1765" spans="1:6">
      <c r="A1765" s="1">
        <v>37307</v>
      </c>
      <c r="B1765" s="4">
        <v>37307</v>
      </c>
      <c r="C1765" s="14" t="str">
        <f>VLOOKUP($B1765,data!$A$6:$M$15000,12)</f>
        <v>N/A</v>
      </c>
      <c r="D1765" s="11">
        <f t="shared" si="106"/>
        <v>2</v>
      </c>
      <c r="E1765" s="14" t="e">
        <f t="shared" si="107"/>
        <v>#DIV/0!</v>
      </c>
      <c r="F1765" s="14" t="e">
        <f t="shared" si="108"/>
        <v>#DIV/0!</v>
      </c>
    </row>
    <row r="1766" spans="1:6">
      <c r="A1766" s="1">
        <v>37308</v>
      </c>
      <c r="B1766" s="4">
        <v>37308</v>
      </c>
      <c r="C1766" s="14" t="str">
        <f>VLOOKUP($B1766,data!$A$6:$M$15000,12)</f>
        <v>N/A</v>
      </c>
      <c r="D1766" s="11">
        <f t="shared" si="106"/>
        <v>2</v>
      </c>
      <c r="E1766" s="14" t="e">
        <f t="shared" si="107"/>
        <v>#DIV/0!</v>
      </c>
      <c r="F1766" s="14" t="e">
        <f t="shared" si="108"/>
        <v>#DIV/0!</v>
      </c>
    </row>
    <row r="1767" spans="1:6">
      <c r="A1767" s="1">
        <v>37309</v>
      </c>
      <c r="B1767" s="4">
        <v>37309</v>
      </c>
      <c r="C1767" s="14" t="str">
        <f>VLOOKUP($B1767,data!$A$6:$M$15000,12)</f>
        <v>N/A</v>
      </c>
      <c r="D1767" s="11">
        <f t="shared" si="106"/>
        <v>2</v>
      </c>
      <c r="E1767" s="14" t="e">
        <f t="shared" si="107"/>
        <v>#DIV/0!</v>
      </c>
      <c r="F1767" s="14" t="e">
        <f t="shared" si="108"/>
        <v>#DIV/0!</v>
      </c>
    </row>
    <row r="1768" spans="1:6">
      <c r="A1768" s="1">
        <v>37310</v>
      </c>
      <c r="B1768" s="4">
        <v>37310</v>
      </c>
      <c r="C1768" s="14" t="str">
        <f>VLOOKUP($B1768,data!$A$6:$M$15000,12)</f>
        <v>N/A</v>
      </c>
      <c r="D1768" s="11">
        <f t="shared" si="106"/>
        <v>2</v>
      </c>
      <c r="E1768" s="14" t="e">
        <f t="shared" si="107"/>
        <v>#DIV/0!</v>
      </c>
      <c r="F1768" s="14" t="e">
        <f t="shared" si="108"/>
        <v>#DIV/0!</v>
      </c>
    </row>
    <row r="1769" spans="1:6">
      <c r="A1769" s="1">
        <v>37311</v>
      </c>
      <c r="B1769" s="4">
        <v>37311</v>
      </c>
      <c r="C1769" s="14" t="str">
        <f>VLOOKUP($B1769,data!$A$6:$M$15000,12)</f>
        <v>N/A</v>
      </c>
      <c r="D1769" s="11">
        <f t="shared" si="106"/>
        <v>2</v>
      </c>
      <c r="E1769" s="14" t="e">
        <f t="shared" si="107"/>
        <v>#DIV/0!</v>
      </c>
      <c r="F1769" s="14" t="e">
        <f t="shared" si="108"/>
        <v>#DIV/0!</v>
      </c>
    </row>
    <row r="1770" spans="1:6">
      <c r="A1770" s="1">
        <v>37312</v>
      </c>
      <c r="B1770" s="4">
        <v>37312</v>
      </c>
      <c r="C1770" s="14" t="str">
        <f>VLOOKUP($B1770,data!$A$6:$M$15000,12)</f>
        <v>N/A</v>
      </c>
      <c r="D1770" s="11">
        <f t="shared" si="106"/>
        <v>2</v>
      </c>
      <c r="E1770" s="14" t="e">
        <f t="shared" si="107"/>
        <v>#DIV/0!</v>
      </c>
      <c r="F1770" s="14" t="e">
        <f t="shared" si="108"/>
        <v>#DIV/0!</v>
      </c>
    </row>
    <row r="1771" spans="1:6">
      <c r="A1771" s="1">
        <v>37313</v>
      </c>
      <c r="B1771" s="4">
        <v>37313</v>
      </c>
      <c r="C1771" s="14" t="str">
        <f>VLOOKUP($B1771,data!$A$6:$M$15000,12)</f>
        <v>N/A</v>
      </c>
      <c r="D1771" s="11">
        <f t="shared" si="106"/>
        <v>2</v>
      </c>
      <c r="E1771" s="14" t="e">
        <f t="shared" si="107"/>
        <v>#DIV/0!</v>
      </c>
      <c r="F1771" s="14" t="e">
        <f t="shared" si="108"/>
        <v>#DIV/0!</v>
      </c>
    </row>
    <row r="1772" spans="1:6">
      <c r="A1772" s="1">
        <v>37314</v>
      </c>
      <c r="B1772" s="4">
        <v>37314</v>
      </c>
      <c r="C1772" s="14" t="str">
        <f>VLOOKUP($B1772,data!$A$6:$M$15000,12)</f>
        <v>N/A</v>
      </c>
      <c r="D1772" s="11">
        <f t="shared" si="106"/>
        <v>2</v>
      </c>
      <c r="E1772" s="14" t="e">
        <f t="shared" si="107"/>
        <v>#DIV/0!</v>
      </c>
      <c r="F1772" s="14" t="e">
        <f t="shared" si="108"/>
        <v>#DIV/0!</v>
      </c>
    </row>
    <row r="1773" spans="1:6">
      <c r="A1773" s="1">
        <v>37315</v>
      </c>
      <c r="B1773" s="4">
        <v>37315</v>
      </c>
      <c r="C1773" s="14" t="str">
        <f>VLOOKUP($B1773,data!$A$6:$M$15000,12)</f>
        <v>N/A</v>
      </c>
      <c r="D1773" s="11">
        <f t="shared" si="106"/>
        <v>2</v>
      </c>
      <c r="E1773" s="14" t="e">
        <f t="shared" si="107"/>
        <v>#DIV/0!</v>
      </c>
      <c r="F1773" s="14" t="e">
        <f t="shared" si="108"/>
        <v>#DIV/0!</v>
      </c>
    </row>
    <row r="1774" spans="1:6">
      <c r="A1774" s="1">
        <v>37316</v>
      </c>
      <c r="B1774" s="4">
        <v>37316</v>
      </c>
      <c r="C1774" s="14" t="str">
        <f>VLOOKUP($B1774,data!$A$6:$M$15000,12)</f>
        <v>N/A</v>
      </c>
      <c r="D1774" s="11">
        <f t="shared" si="106"/>
        <v>3</v>
      </c>
      <c r="E1774" s="14" t="e">
        <f t="shared" si="107"/>
        <v>#DIV/0!</v>
      </c>
      <c r="F1774" s="14" t="e">
        <f t="shared" si="108"/>
        <v>#DIV/0!</v>
      </c>
    </row>
    <row r="1775" spans="1:6">
      <c r="A1775" s="1">
        <v>37317</v>
      </c>
      <c r="B1775" s="4">
        <v>37317</v>
      </c>
      <c r="C1775" s="14" t="str">
        <f>VLOOKUP($B1775,data!$A$6:$M$15000,12)</f>
        <v>N/A</v>
      </c>
      <c r="D1775" s="11">
        <f t="shared" si="106"/>
        <v>3</v>
      </c>
      <c r="E1775" s="14" t="e">
        <f t="shared" si="107"/>
        <v>#DIV/0!</v>
      </c>
      <c r="F1775" s="14" t="e">
        <f t="shared" si="108"/>
        <v>#DIV/0!</v>
      </c>
    </row>
    <row r="1776" spans="1:6">
      <c r="A1776" s="1">
        <v>37318</v>
      </c>
      <c r="B1776" s="4">
        <v>37318</v>
      </c>
      <c r="C1776" s="14" t="str">
        <f>VLOOKUP($B1776,data!$A$6:$M$15000,12)</f>
        <v>N/A</v>
      </c>
      <c r="D1776" s="11">
        <f t="shared" si="106"/>
        <v>3</v>
      </c>
      <c r="E1776" s="14" t="e">
        <f t="shared" si="107"/>
        <v>#DIV/0!</v>
      </c>
      <c r="F1776" s="14" t="e">
        <f t="shared" si="108"/>
        <v>#DIV/0!</v>
      </c>
    </row>
    <row r="1777" spans="1:6">
      <c r="A1777" s="1">
        <v>37319</v>
      </c>
      <c r="B1777" s="4">
        <v>37319</v>
      </c>
      <c r="C1777" s="14" t="str">
        <f>VLOOKUP($B1777,data!$A$6:$M$15000,12)</f>
        <v>N/A</v>
      </c>
      <c r="D1777" s="11">
        <f t="shared" si="106"/>
        <v>3</v>
      </c>
      <c r="E1777" s="14" t="e">
        <f t="shared" si="107"/>
        <v>#DIV/0!</v>
      </c>
      <c r="F1777" s="14" t="e">
        <f t="shared" si="108"/>
        <v>#DIV/0!</v>
      </c>
    </row>
    <row r="1778" spans="1:6">
      <c r="A1778" s="1">
        <v>37320</v>
      </c>
      <c r="B1778" s="4">
        <v>37320</v>
      </c>
      <c r="C1778" s="14" t="str">
        <f>VLOOKUP($B1778,data!$A$6:$M$15000,12)</f>
        <v>N/A</v>
      </c>
      <c r="D1778" s="11">
        <f t="shared" si="106"/>
        <v>3</v>
      </c>
      <c r="E1778" s="14" t="e">
        <f t="shared" si="107"/>
        <v>#DIV/0!</v>
      </c>
      <c r="F1778" s="14" t="e">
        <f t="shared" si="108"/>
        <v>#DIV/0!</v>
      </c>
    </row>
    <row r="1779" spans="1:6">
      <c r="A1779" s="1">
        <v>37321</v>
      </c>
      <c r="B1779" s="4">
        <v>37321</v>
      </c>
      <c r="C1779" s="14" t="str">
        <f>VLOOKUP($B1779,data!$A$6:$M$15000,12)</f>
        <v>N/A</v>
      </c>
      <c r="D1779" s="11">
        <f t="shared" si="106"/>
        <v>3</v>
      </c>
      <c r="E1779" s="14" t="e">
        <f t="shared" si="107"/>
        <v>#DIV/0!</v>
      </c>
      <c r="F1779" s="14" t="e">
        <f t="shared" si="108"/>
        <v>#DIV/0!</v>
      </c>
    </row>
    <row r="1780" spans="1:6">
      <c r="A1780" s="1">
        <v>37322</v>
      </c>
      <c r="B1780" s="4">
        <v>37322</v>
      </c>
      <c r="C1780" s="14" t="str">
        <f>VLOOKUP($B1780,data!$A$6:$M$15000,12)</f>
        <v>N/A</v>
      </c>
      <c r="D1780" s="11">
        <f t="shared" si="106"/>
        <v>3</v>
      </c>
      <c r="E1780" s="14" t="e">
        <f t="shared" si="107"/>
        <v>#DIV/0!</v>
      </c>
      <c r="F1780" s="14" t="e">
        <f t="shared" si="108"/>
        <v>#DIV/0!</v>
      </c>
    </row>
    <row r="1781" spans="1:6">
      <c r="A1781" s="1">
        <v>37323</v>
      </c>
      <c r="B1781" s="4">
        <v>37323</v>
      </c>
      <c r="C1781" s="14" t="str">
        <f>VLOOKUP($B1781,data!$A$6:$M$15000,12)</f>
        <v>N/A</v>
      </c>
      <c r="D1781" s="11">
        <f t="shared" si="106"/>
        <v>3</v>
      </c>
      <c r="E1781" s="14" t="e">
        <f t="shared" si="107"/>
        <v>#DIV/0!</v>
      </c>
      <c r="F1781" s="14" t="e">
        <f t="shared" si="108"/>
        <v>#DIV/0!</v>
      </c>
    </row>
    <row r="1782" spans="1:6">
      <c r="A1782" s="1">
        <v>37324</v>
      </c>
      <c r="B1782" s="4">
        <v>37324</v>
      </c>
      <c r="C1782" s="14" t="str">
        <f>VLOOKUP($B1782,data!$A$6:$M$15000,12)</f>
        <v>N/A</v>
      </c>
      <c r="D1782" s="11">
        <f t="shared" si="106"/>
        <v>3</v>
      </c>
      <c r="E1782" s="14" t="e">
        <f t="shared" si="107"/>
        <v>#DIV/0!</v>
      </c>
      <c r="F1782" s="14" t="e">
        <f t="shared" si="108"/>
        <v>#DIV/0!</v>
      </c>
    </row>
    <row r="1783" spans="1:6">
      <c r="A1783" s="1">
        <v>37325</v>
      </c>
      <c r="B1783" s="4">
        <v>37325</v>
      </c>
      <c r="C1783" s="14" t="str">
        <f>VLOOKUP($B1783,data!$A$6:$M$15000,12)</f>
        <v>N/A</v>
      </c>
      <c r="D1783" s="11">
        <f t="shared" si="106"/>
        <v>3</v>
      </c>
      <c r="E1783" s="14" t="e">
        <f t="shared" si="107"/>
        <v>#DIV/0!</v>
      </c>
      <c r="F1783" s="14" t="e">
        <f t="shared" si="108"/>
        <v>#DIV/0!</v>
      </c>
    </row>
    <row r="1784" spans="1:6">
      <c r="A1784" s="1">
        <v>37326</v>
      </c>
      <c r="B1784" s="4">
        <v>37326</v>
      </c>
      <c r="C1784" s="14" t="str">
        <f>VLOOKUP($B1784,data!$A$6:$M$15000,12)</f>
        <v>N/A</v>
      </c>
      <c r="D1784" s="11">
        <f t="shared" si="106"/>
        <v>3</v>
      </c>
      <c r="E1784" s="14" t="e">
        <f t="shared" si="107"/>
        <v>#DIV/0!</v>
      </c>
      <c r="F1784" s="14" t="e">
        <f t="shared" si="108"/>
        <v>#DIV/0!</v>
      </c>
    </row>
    <row r="1785" spans="1:6">
      <c r="A1785" s="1">
        <v>37327</v>
      </c>
      <c r="B1785" s="4">
        <v>37327</v>
      </c>
      <c r="C1785" s="14" t="str">
        <f>VLOOKUP($B1785,data!$A$6:$M$15000,12)</f>
        <v>N/A</v>
      </c>
      <c r="D1785" s="11">
        <f t="shared" si="106"/>
        <v>3</v>
      </c>
      <c r="E1785" s="14" t="e">
        <f t="shared" si="107"/>
        <v>#DIV/0!</v>
      </c>
      <c r="F1785" s="14" t="e">
        <f t="shared" si="108"/>
        <v>#DIV/0!</v>
      </c>
    </row>
    <row r="1786" spans="1:6">
      <c r="A1786" s="1">
        <v>37328</v>
      </c>
      <c r="B1786" s="4">
        <v>37328</v>
      </c>
      <c r="C1786" s="14" t="str">
        <f>VLOOKUP($B1786,data!$A$6:$M$15000,12)</f>
        <v>N/A</v>
      </c>
      <c r="D1786" s="11">
        <f t="shared" si="106"/>
        <v>3</v>
      </c>
      <c r="E1786" s="14" t="e">
        <f t="shared" si="107"/>
        <v>#DIV/0!</v>
      </c>
      <c r="F1786" s="14" t="e">
        <f t="shared" si="108"/>
        <v>#DIV/0!</v>
      </c>
    </row>
    <row r="1787" spans="1:6">
      <c r="A1787" s="1">
        <v>37329</v>
      </c>
      <c r="B1787" s="4">
        <v>37329</v>
      </c>
      <c r="C1787" s="14" t="str">
        <f>VLOOKUP($B1787,data!$A$6:$M$15000,12)</f>
        <v>N/A</v>
      </c>
      <c r="D1787" s="11">
        <f t="shared" si="106"/>
        <v>3</v>
      </c>
      <c r="E1787" s="14" t="e">
        <f t="shared" si="107"/>
        <v>#DIV/0!</v>
      </c>
      <c r="F1787" s="14" t="e">
        <f t="shared" si="108"/>
        <v>#DIV/0!</v>
      </c>
    </row>
    <row r="1788" spans="1:6">
      <c r="A1788" s="1">
        <v>37330</v>
      </c>
      <c r="B1788" s="4">
        <v>37330</v>
      </c>
      <c r="C1788" s="14" t="str">
        <f>VLOOKUP($B1788,data!$A$6:$M$15000,12)</f>
        <v>N/A</v>
      </c>
      <c r="D1788" s="11">
        <f t="shared" si="106"/>
        <v>3</v>
      </c>
      <c r="E1788" s="14" t="e">
        <f t="shared" si="107"/>
        <v>#DIV/0!</v>
      </c>
      <c r="F1788" s="14" t="e">
        <f t="shared" si="108"/>
        <v>#DIV/0!</v>
      </c>
    </row>
    <row r="1789" spans="1:6">
      <c r="A1789" s="1">
        <v>37331</v>
      </c>
      <c r="B1789" s="4">
        <v>37331</v>
      </c>
      <c r="C1789" s="14" t="str">
        <f>VLOOKUP($B1789,data!$A$6:$M$15000,12)</f>
        <v>N/A</v>
      </c>
      <c r="D1789" s="11">
        <f t="shared" si="106"/>
        <v>3</v>
      </c>
      <c r="E1789" s="14" t="e">
        <f t="shared" si="107"/>
        <v>#DIV/0!</v>
      </c>
      <c r="F1789" s="14" t="e">
        <f t="shared" si="108"/>
        <v>#DIV/0!</v>
      </c>
    </row>
    <row r="1790" spans="1:6">
      <c r="A1790" s="1">
        <v>37332</v>
      </c>
      <c r="B1790" s="4">
        <v>37332</v>
      </c>
      <c r="C1790" s="14" t="str">
        <f>VLOOKUP($B1790,data!$A$6:$M$15000,12)</f>
        <v>N/A</v>
      </c>
      <c r="D1790" s="11">
        <f t="shared" si="106"/>
        <v>3</v>
      </c>
      <c r="E1790" s="14" t="e">
        <f t="shared" si="107"/>
        <v>#DIV/0!</v>
      </c>
      <c r="F1790" s="14" t="e">
        <f t="shared" si="108"/>
        <v>#DIV/0!</v>
      </c>
    </row>
    <row r="1791" spans="1:6">
      <c r="A1791" s="1">
        <v>37333</v>
      </c>
      <c r="B1791" s="4">
        <v>37333</v>
      </c>
      <c r="C1791" s="14" t="str">
        <f>VLOOKUP($B1791,data!$A$6:$M$15000,12)</f>
        <v>N/A</v>
      </c>
      <c r="D1791" s="11">
        <f t="shared" si="106"/>
        <v>3</v>
      </c>
      <c r="E1791" s="14" t="e">
        <f t="shared" si="107"/>
        <v>#DIV/0!</v>
      </c>
      <c r="F1791" s="14" t="e">
        <f t="shared" si="108"/>
        <v>#DIV/0!</v>
      </c>
    </row>
    <row r="1792" spans="1:6">
      <c r="A1792" s="1">
        <v>37334</v>
      </c>
      <c r="B1792" s="4">
        <v>37334</v>
      </c>
      <c r="C1792" s="14" t="str">
        <f>VLOOKUP($B1792,data!$A$6:$M$15000,12)</f>
        <v>N/A</v>
      </c>
      <c r="D1792" s="11">
        <f t="shared" si="106"/>
        <v>3</v>
      </c>
      <c r="E1792" s="14" t="e">
        <f t="shared" si="107"/>
        <v>#DIV/0!</v>
      </c>
      <c r="F1792" s="14" t="e">
        <f t="shared" si="108"/>
        <v>#DIV/0!</v>
      </c>
    </row>
    <row r="1793" spans="1:6">
      <c r="A1793" s="1">
        <v>37335</v>
      </c>
      <c r="B1793" s="4">
        <v>37335</v>
      </c>
      <c r="C1793" s="14" t="str">
        <f>VLOOKUP($B1793,data!$A$6:$M$15000,12)</f>
        <v>N/A</v>
      </c>
      <c r="D1793" s="11">
        <f t="shared" si="106"/>
        <v>3</v>
      </c>
      <c r="E1793" s="14" t="e">
        <f t="shared" si="107"/>
        <v>#DIV/0!</v>
      </c>
      <c r="F1793" s="14" t="e">
        <f t="shared" si="108"/>
        <v>#DIV/0!</v>
      </c>
    </row>
    <row r="1794" spans="1:6">
      <c r="A1794" s="1">
        <v>37336</v>
      </c>
      <c r="B1794" s="4">
        <v>37336</v>
      </c>
      <c r="C1794" s="14" t="str">
        <f>VLOOKUP($B1794,data!$A$6:$M$15000,12)</f>
        <v>N/A</v>
      </c>
      <c r="D1794" s="11">
        <f t="shared" si="106"/>
        <v>3</v>
      </c>
      <c r="E1794" s="14" t="e">
        <f t="shared" si="107"/>
        <v>#DIV/0!</v>
      </c>
      <c r="F1794" s="14" t="e">
        <f t="shared" si="108"/>
        <v>#DIV/0!</v>
      </c>
    </row>
    <row r="1795" spans="1:6">
      <c r="A1795" s="1">
        <v>37337</v>
      </c>
      <c r="B1795" s="4">
        <v>37337</v>
      </c>
      <c r="C1795" s="14" t="str">
        <f>VLOOKUP($B1795,data!$A$6:$M$15000,12)</f>
        <v>N/A</v>
      </c>
      <c r="D1795" s="11">
        <f t="shared" si="106"/>
        <v>3</v>
      </c>
      <c r="E1795" s="14" t="e">
        <f t="shared" si="107"/>
        <v>#DIV/0!</v>
      </c>
      <c r="F1795" s="14" t="e">
        <f t="shared" si="108"/>
        <v>#DIV/0!</v>
      </c>
    </row>
    <row r="1796" spans="1:6">
      <c r="A1796" s="1">
        <v>37338</v>
      </c>
      <c r="B1796" s="4">
        <v>37338</v>
      </c>
      <c r="C1796" s="14" t="str">
        <f>VLOOKUP($B1796,data!$A$6:$M$15000,12)</f>
        <v>N/A</v>
      </c>
      <c r="D1796" s="11">
        <f t="shared" si="106"/>
        <v>3</v>
      </c>
      <c r="E1796" s="14" t="e">
        <f t="shared" si="107"/>
        <v>#DIV/0!</v>
      </c>
      <c r="F1796" s="14" t="e">
        <f t="shared" si="108"/>
        <v>#DIV/0!</v>
      </c>
    </row>
    <row r="1797" spans="1:6">
      <c r="A1797" s="1">
        <v>37339</v>
      </c>
      <c r="B1797" s="4">
        <v>37339</v>
      </c>
      <c r="C1797" s="14" t="str">
        <f>VLOOKUP($B1797,data!$A$6:$M$15000,12)</f>
        <v>N/A</v>
      </c>
      <c r="D1797" s="11">
        <f t="shared" si="106"/>
        <v>3</v>
      </c>
      <c r="E1797" s="14" t="e">
        <f t="shared" si="107"/>
        <v>#DIV/0!</v>
      </c>
      <c r="F1797" s="14" t="e">
        <f t="shared" si="108"/>
        <v>#DIV/0!</v>
      </c>
    </row>
    <row r="1798" spans="1:6">
      <c r="A1798" s="1">
        <v>37340</v>
      </c>
      <c r="B1798" s="4">
        <v>37340</v>
      </c>
      <c r="C1798" s="14" t="str">
        <f>VLOOKUP($B1798,data!$A$6:$M$15000,12)</f>
        <v>N/A</v>
      </c>
      <c r="D1798" s="11">
        <f t="shared" si="106"/>
        <v>3</v>
      </c>
      <c r="E1798" s="14" t="e">
        <f t="shared" si="107"/>
        <v>#DIV/0!</v>
      </c>
      <c r="F1798" s="14" t="e">
        <f t="shared" si="108"/>
        <v>#DIV/0!</v>
      </c>
    </row>
    <row r="1799" spans="1:6">
      <c r="A1799" s="1">
        <v>37341</v>
      </c>
      <c r="B1799" s="4">
        <v>37341</v>
      </c>
      <c r="C1799" s="14" t="str">
        <f>VLOOKUP($B1799,data!$A$6:$M$15000,12)</f>
        <v>N/A</v>
      </c>
      <c r="D1799" s="11">
        <f t="shared" si="106"/>
        <v>3</v>
      </c>
      <c r="E1799" s="14" t="e">
        <f t="shared" si="107"/>
        <v>#DIV/0!</v>
      </c>
      <c r="F1799" s="14" t="e">
        <f t="shared" si="108"/>
        <v>#DIV/0!</v>
      </c>
    </row>
    <row r="1800" spans="1:6">
      <c r="A1800" s="1">
        <v>37342</v>
      </c>
      <c r="B1800" s="4">
        <v>37342</v>
      </c>
      <c r="C1800" s="14" t="str">
        <f>VLOOKUP($B1800,data!$A$6:$M$15000,12)</f>
        <v>N/A</v>
      </c>
      <c r="D1800" s="11">
        <f t="shared" si="106"/>
        <v>3</v>
      </c>
      <c r="E1800" s="14" t="e">
        <f t="shared" si="107"/>
        <v>#DIV/0!</v>
      </c>
      <c r="F1800" s="14" t="e">
        <f t="shared" si="108"/>
        <v>#DIV/0!</v>
      </c>
    </row>
    <row r="1801" spans="1:6">
      <c r="A1801" s="1">
        <v>37343</v>
      </c>
      <c r="B1801" s="4">
        <v>37343</v>
      </c>
      <c r="C1801" s="14" t="str">
        <f>VLOOKUP($B1801,data!$A$6:$M$15000,12)</f>
        <v>N/A</v>
      </c>
      <c r="D1801" s="11">
        <f t="shared" si="106"/>
        <v>3</v>
      </c>
      <c r="E1801" s="14" t="e">
        <f t="shared" si="107"/>
        <v>#DIV/0!</v>
      </c>
      <c r="F1801" s="14" t="e">
        <f t="shared" si="108"/>
        <v>#DIV/0!</v>
      </c>
    </row>
    <row r="1802" spans="1:6">
      <c r="A1802" s="1">
        <v>37344</v>
      </c>
      <c r="B1802" s="4">
        <v>37344</v>
      </c>
      <c r="C1802" s="14" t="str">
        <f>VLOOKUP($B1802,data!$A$6:$M$15000,12)</f>
        <v>N/A</v>
      </c>
      <c r="D1802" s="11">
        <f t="shared" si="106"/>
        <v>3</v>
      </c>
      <c r="E1802" s="14" t="e">
        <f t="shared" si="107"/>
        <v>#DIV/0!</v>
      </c>
      <c r="F1802" s="14" t="e">
        <f t="shared" si="108"/>
        <v>#DIV/0!</v>
      </c>
    </row>
    <row r="1803" spans="1:6">
      <c r="A1803" s="1">
        <v>37345</v>
      </c>
      <c r="B1803" s="4">
        <v>37345</v>
      </c>
      <c r="C1803" s="14" t="str">
        <f>VLOOKUP($B1803,data!$A$6:$M$15000,12)</f>
        <v>N/A</v>
      </c>
      <c r="D1803" s="11">
        <f t="shared" si="106"/>
        <v>3</v>
      </c>
      <c r="E1803" s="14" t="e">
        <f t="shared" si="107"/>
        <v>#DIV/0!</v>
      </c>
      <c r="F1803" s="14" t="e">
        <f t="shared" si="108"/>
        <v>#DIV/0!</v>
      </c>
    </row>
    <row r="1804" spans="1:6">
      <c r="A1804" s="1">
        <v>37346</v>
      </c>
      <c r="B1804" s="4">
        <v>37346</v>
      </c>
      <c r="C1804" s="14" t="str">
        <f>VLOOKUP($B1804,data!$A$6:$M$15000,12)</f>
        <v>N/A</v>
      </c>
      <c r="D1804" s="11">
        <f t="shared" si="106"/>
        <v>3</v>
      </c>
      <c r="E1804" s="14" t="e">
        <f t="shared" si="107"/>
        <v>#DIV/0!</v>
      </c>
      <c r="F1804" s="14" t="e">
        <f t="shared" si="108"/>
        <v>#DIV/0!</v>
      </c>
    </row>
    <row r="1805" spans="1:6">
      <c r="A1805" s="1">
        <v>37347</v>
      </c>
      <c r="B1805" s="4">
        <v>37347</v>
      </c>
      <c r="C1805" s="14" t="str">
        <f>VLOOKUP($B1805,data!$A$6:$M$15000,12)</f>
        <v>N/A</v>
      </c>
      <c r="D1805" s="11">
        <f t="shared" si="106"/>
        <v>4</v>
      </c>
      <c r="E1805" s="14" t="e">
        <f t="shared" si="107"/>
        <v>#DIV/0!</v>
      </c>
      <c r="F1805" s="14" t="e">
        <f t="shared" si="108"/>
        <v>#DIV/0!</v>
      </c>
    </row>
    <row r="1806" spans="1:6">
      <c r="A1806" s="1">
        <v>37348</v>
      </c>
      <c r="B1806" s="4">
        <v>37348</v>
      </c>
      <c r="C1806" s="14" t="str">
        <f>VLOOKUP($B1806,data!$A$6:$M$15000,12)</f>
        <v>N/A</v>
      </c>
      <c r="D1806" s="11">
        <f t="shared" si="106"/>
        <v>4</v>
      </c>
      <c r="E1806" s="14" t="e">
        <f t="shared" si="107"/>
        <v>#DIV/0!</v>
      </c>
      <c r="F1806" s="14" t="e">
        <f t="shared" si="108"/>
        <v>#DIV/0!</v>
      </c>
    </row>
    <row r="1807" spans="1:6">
      <c r="A1807" s="1">
        <v>37349</v>
      </c>
      <c r="B1807" s="4">
        <v>37349</v>
      </c>
      <c r="C1807" s="14" t="str">
        <f>VLOOKUP($B1807,data!$A$6:$M$15000,12)</f>
        <v>N/A</v>
      </c>
      <c r="D1807" s="11">
        <f t="shared" si="106"/>
        <v>4</v>
      </c>
      <c r="E1807" s="14" t="e">
        <f t="shared" si="107"/>
        <v>#DIV/0!</v>
      </c>
      <c r="F1807" s="14" t="e">
        <f t="shared" si="108"/>
        <v>#DIV/0!</v>
      </c>
    </row>
    <row r="1808" spans="1:6">
      <c r="A1808" s="1">
        <v>37350</v>
      </c>
      <c r="B1808" s="4">
        <v>37350</v>
      </c>
      <c r="C1808" s="14" t="str">
        <f>VLOOKUP($B1808,data!$A$6:$M$15000,12)</f>
        <v>N/A</v>
      </c>
      <c r="D1808" s="11">
        <f t="shared" si="106"/>
        <v>4</v>
      </c>
      <c r="E1808" s="14" t="e">
        <f t="shared" si="107"/>
        <v>#DIV/0!</v>
      </c>
      <c r="F1808" s="14" t="e">
        <f t="shared" si="108"/>
        <v>#DIV/0!</v>
      </c>
    </row>
    <row r="1809" spans="1:6">
      <c r="A1809" s="1">
        <v>37351</v>
      </c>
      <c r="B1809" s="4">
        <v>37351</v>
      </c>
      <c r="C1809" s="14" t="str">
        <f>VLOOKUP($B1809,data!$A$6:$M$15000,12)</f>
        <v>N/A</v>
      </c>
      <c r="D1809" s="11">
        <f t="shared" si="106"/>
        <v>4</v>
      </c>
      <c r="E1809" s="14" t="e">
        <f t="shared" si="107"/>
        <v>#DIV/0!</v>
      </c>
      <c r="F1809" s="14" t="e">
        <f t="shared" si="108"/>
        <v>#DIV/0!</v>
      </c>
    </row>
    <row r="1810" spans="1:6">
      <c r="A1810" s="1">
        <v>37352</v>
      </c>
      <c r="B1810" s="4">
        <v>37352</v>
      </c>
      <c r="C1810" s="14" t="str">
        <f>VLOOKUP($B1810,data!$A$6:$M$15000,12)</f>
        <v>N/A</v>
      </c>
      <c r="D1810" s="11">
        <f t="shared" si="106"/>
        <v>4</v>
      </c>
      <c r="E1810" s="14" t="e">
        <f t="shared" si="107"/>
        <v>#DIV/0!</v>
      </c>
      <c r="F1810" s="14" t="e">
        <f t="shared" si="108"/>
        <v>#DIV/0!</v>
      </c>
    </row>
    <row r="1811" spans="1:6">
      <c r="A1811" s="1">
        <v>37353</v>
      </c>
      <c r="B1811" s="4">
        <v>37353</v>
      </c>
      <c r="C1811" s="14" t="str">
        <f>VLOOKUP($B1811,data!$A$6:$M$15000,12)</f>
        <v>N/A</v>
      </c>
      <c r="D1811" s="11">
        <f t="shared" si="106"/>
        <v>4</v>
      </c>
      <c r="E1811" s="14" t="e">
        <f t="shared" si="107"/>
        <v>#DIV/0!</v>
      </c>
      <c r="F1811" s="14" t="e">
        <f t="shared" si="108"/>
        <v>#DIV/0!</v>
      </c>
    </row>
    <row r="1812" spans="1:6">
      <c r="A1812" s="1">
        <v>37354</v>
      </c>
      <c r="B1812" s="4">
        <v>37354</v>
      </c>
      <c r="C1812" s="14" t="str">
        <f>VLOOKUP($B1812,data!$A$6:$M$15000,12)</f>
        <v>N/A</v>
      </c>
      <c r="D1812" s="11">
        <f t="shared" si="106"/>
        <v>4</v>
      </c>
      <c r="E1812" s="14" t="e">
        <f t="shared" si="107"/>
        <v>#DIV/0!</v>
      </c>
      <c r="F1812" s="14" t="e">
        <f t="shared" si="108"/>
        <v>#DIV/0!</v>
      </c>
    </row>
    <row r="1813" spans="1:6">
      <c r="A1813" s="1">
        <v>37355</v>
      </c>
      <c r="B1813" s="4">
        <v>37355</v>
      </c>
      <c r="C1813" s="14" t="str">
        <f>VLOOKUP($B1813,data!$A$6:$M$15000,12)</f>
        <v>N/A</v>
      </c>
      <c r="D1813" s="11">
        <f t="shared" si="106"/>
        <v>4</v>
      </c>
      <c r="E1813" s="14" t="e">
        <f t="shared" si="107"/>
        <v>#DIV/0!</v>
      </c>
      <c r="F1813" s="14" t="e">
        <f t="shared" si="108"/>
        <v>#DIV/0!</v>
      </c>
    </row>
    <row r="1814" spans="1:6">
      <c r="A1814" s="1">
        <v>37356</v>
      </c>
      <c r="B1814" s="4">
        <v>37356</v>
      </c>
      <c r="C1814" s="14" t="str">
        <f>VLOOKUP($B1814,data!$A$6:$M$15000,12)</f>
        <v>N/A</v>
      </c>
      <c r="D1814" s="11">
        <f t="shared" si="106"/>
        <v>4</v>
      </c>
      <c r="E1814" s="14" t="e">
        <f t="shared" si="107"/>
        <v>#DIV/0!</v>
      </c>
      <c r="F1814" s="14" t="e">
        <f t="shared" si="108"/>
        <v>#DIV/0!</v>
      </c>
    </row>
    <row r="1815" spans="1:6">
      <c r="A1815" s="1">
        <v>37357</v>
      </c>
      <c r="B1815" s="4">
        <v>37357</v>
      </c>
      <c r="C1815" s="14" t="str">
        <f>VLOOKUP($B1815,data!$A$6:$M$15000,12)</f>
        <v>N/A</v>
      </c>
      <c r="D1815" s="11">
        <f t="shared" si="106"/>
        <v>4</v>
      </c>
      <c r="E1815" s="14" t="e">
        <f t="shared" si="107"/>
        <v>#DIV/0!</v>
      </c>
      <c r="F1815" s="14" t="e">
        <f t="shared" si="108"/>
        <v>#DIV/0!</v>
      </c>
    </row>
    <row r="1816" spans="1:6">
      <c r="A1816" s="1">
        <v>37358</v>
      </c>
      <c r="B1816" s="4">
        <v>37358</v>
      </c>
      <c r="C1816" s="14" t="str">
        <f>VLOOKUP($B1816,data!$A$6:$M$15000,12)</f>
        <v>N/A</v>
      </c>
      <c r="D1816" s="11">
        <f t="shared" si="106"/>
        <v>4</v>
      </c>
      <c r="E1816" s="14" t="e">
        <f t="shared" si="107"/>
        <v>#DIV/0!</v>
      </c>
      <c r="F1816" s="14" t="e">
        <f t="shared" si="108"/>
        <v>#DIV/0!</v>
      </c>
    </row>
    <row r="1817" spans="1:6">
      <c r="A1817" s="1">
        <v>37359</v>
      </c>
      <c r="B1817" s="4">
        <v>37359</v>
      </c>
      <c r="C1817" s="14" t="str">
        <f>VLOOKUP($B1817,data!$A$6:$M$15000,12)</f>
        <v>N/A</v>
      </c>
      <c r="D1817" s="11">
        <f t="shared" si="106"/>
        <v>4</v>
      </c>
      <c r="E1817" s="14" t="e">
        <f t="shared" si="107"/>
        <v>#DIV/0!</v>
      </c>
      <c r="F1817" s="14" t="e">
        <f t="shared" si="108"/>
        <v>#DIV/0!</v>
      </c>
    </row>
    <row r="1818" spans="1:6">
      <c r="A1818" s="1">
        <v>37360</v>
      </c>
      <c r="B1818" s="4">
        <v>37360</v>
      </c>
      <c r="C1818" s="14" t="str">
        <f>VLOOKUP($B1818,data!$A$6:$M$15000,12)</f>
        <v>N/A</v>
      </c>
      <c r="D1818" s="11">
        <f t="shared" ref="D1818:D1881" si="109">IF(B1818&lt;&gt;"",MONTH(B1818),0)</f>
        <v>4</v>
      </c>
      <c r="E1818" s="14" t="e">
        <f t="shared" ref="E1818:E1881" si="110">AVERAGE(C1812:C1818)</f>
        <v>#DIV/0!</v>
      </c>
      <c r="F1818" s="14" t="e">
        <f t="shared" ref="F1818:F1881" si="111">AVERAGE(C1788:C1818)</f>
        <v>#DIV/0!</v>
      </c>
    </row>
    <row r="1819" spans="1:6">
      <c r="A1819" s="1">
        <v>37361</v>
      </c>
      <c r="B1819" s="4">
        <v>37361</v>
      </c>
      <c r="C1819" s="14" t="str">
        <f>VLOOKUP($B1819,data!$A$6:$M$15000,12)</f>
        <v>N/A</v>
      </c>
      <c r="D1819" s="11">
        <f t="shared" si="109"/>
        <v>4</v>
      </c>
      <c r="E1819" s="14" t="e">
        <f t="shared" si="110"/>
        <v>#DIV/0!</v>
      </c>
      <c r="F1819" s="14" t="e">
        <f t="shared" si="111"/>
        <v>#DIV/0!</v>
      </c>
    </row>
    <row r="1820" spans="1:6">
      <c r="A1820" s="1">
        <v>37362</v>
      </c>
      <c r="B1820" s="4">
        <v>37362</v>
      </c>
      <c r="C1820" s="14" t="str">
        <f>VLOOKUP($B1820,data!$A$6:$M$15000,12)</f>
        <v>N/A</v>
      </c>
      <c r="D1820" s="11">
        <f t="shared" si="109"/>
        <v>4</v>
      </c>
      <c r="E1820" s="14" t="e">
        <f t="shared" si="110"/>
        <v>#DIV/0!</v>
      </c>
      <c r="F1820" s="14" t="e">
        <f t="shared" si="111"/>
        <v>#DIV/0!</v>
      </c>
    </row>
    <row r="1821" spans="1:6">
      <c r="A1821" s="1">
        <v>37363</v>
      </c>
      <c r="B1821" s="4">
        <v>37363</v>
      </c>
      <c r="C1821" s="14" t="str">
        <f>VLOOKUP($B1821,data!$A$6:$M$15000,12)</f>
        <v>N/A</v>
      </c>
      <c r="D1821" s="11">
        <f t="shared" si="109"/>
        <v>4</v>
      </c>
      <c r="E1821" s="14" t="e">
        <f t="shared" si="110"/>
        <v>#DIV/0!</v>
      </c>
      <c r="F1821" s="14" t="e">
        <f t="shared" si="111"/>
        <v>#DIV/0!</v>
      </c>
    </row>
    <row r="1822" spans="1:6">
      <c r="A1822" s="1">
        <v>37364</v>
      </c>
      <c r="B1822" s="4">
        <v>37364</v>
      </c>
      <c r="C1822" s="14" t="str">
        <f>VLOOKUP($B1822,data!$A$6:$M$15000,12)</f>
        <v>N/A</v>
      </c>
      <c r="D1822" s="11">
        <f t="shared" si="109"/>
        <v>4</v>
      </c>
      <c r="E1822" s="14" t="e">
        <f t="shared" si="110"/>
        <v>#DIV/0!</v>
      </c>
      <c r="F1822" s="14" t="e">
        <f t="shared" si="111"/>
        <v>#DIV/0!</v>
      </c>
    </row>
    <row r="1823" spans="1:6">
      <c r="A1823" s="1">
        <v>37365</v>
      </c>
      <c r="B1823" s="4">
        <v>37365</v>
      </c>
      <c r="C1823" s="14" t="str">
        <f>VLOOKUP($B1823,data!$A$6:$M$15000,12)</f>
        <v>N/A</v>
      </c>
      <c r="D1823" s="11">
        <f t="shared" si="109"/>
        <v>4</v>
      </c>
      <c r="E1823" s="14" t="e">
        <f t="shared" si="110"/>
        <v>#DIV/0!</v>
      </c>
      <c r="F1823" s="14" t="e">
        <f t="shared" si="111"/>
        <v>#DIV/0!</v>
      </c>
    </row>
    <row r="1824" spans="1:6">
      <c r="A1824" s="1">
        <v>37366</v>
      </c>
      <c r="B1824" s="4">
        <v>37366</v>
      </c>
      <c r="C1824" s="14" t="str">
        <f>VLOOKUP($B1824,data!$A$6:$M$15000,12)</f>
        <v>N/A</v>
      </c>
      <c r="D1824" s="11">
        <f t="shared" si="109"/>
        <v>4</v>
      </c>
      <c r="E1824" s="14" t="e">
        <f t="shared" si="110"/>
        <v>#DIV/0!</v>
      </c>
      <c r="F1824" s="14" t="e">
        <f t="shared" si="111"/>
        <v>#DIV/0!</v>
      </c>
    </row>
    <row r="1825" spans="1:6">
      <c r="A1825" s="1">
        <v>37367</v>
      </c>
      <c r="B1825" s="4">
        <v>37367</v>
      </c>
      <c r="C1825" s="14" t="str">
        <f>VLOOKUP($B1825,data!$A$6:$M$15000,12)</f>
        <v>N/A</v>
      </c>
      <c r="D1825" s="11">
        <f t="shared" si="109"/>
        <v>4</v>
      </c>
      <c r="E1825" s="14" t="e">
        <f t="shared" si="110"/>
        <v>#DIV/0!</v>
      </c>
      <c r="F1825" s="14" t="e">
        <f t="shared" si="111"/>
        <v>#DIV/0!</v>
      </c>
    </row>
    <row r="1826" spans="1:6">
      <c r="A1826" s="1">
        <v>37368</v>
      </c>
      <c r="B1826" s="4">
        <v>37368</v>
      </c>
      <c r="C1826" s="14" t="str">
        <f>VLOOKUP($B1826,data!$A$6:$M$15000,12)</f>
        <v>N/A</v>
      </c>
      <c r="D1826" s="11">
        <f t="shared" si="109"/>
        <v>4</v>
      </c>
      <c r="E1826" s="14" t="e">
        <f t="shared" si="110"/>
        <v>#DIV/0!</v>
      </c>
      <c r="F1826" s="14" t="e">
        <f t="shared" si="111"/>
        <v>#DIV/0!</v>
      </c>
    </row>
    <row r="1827" spans="1:6">
      <c r="A1827" s="1">
        <v>37369</v>
      </c>
      <c r="B1827" s="4">
        <v>37369</v>
      </c>
      <c r="C1827" s="14" t="str">
        <f>VLOOKUP($B1827,data!$A$6:$M$15000,12)</f>
        <v>N/A</v>
      </c>
      <c r="D1827" s="11">
        <f t="shared" si="109"/>
        <v>4</v>
      </c>
      <c r="E1827" s="14" t="e">
        <f t="shared" si="110"/>
        <v>#DIV/0!</v>
      </c>
      <c r="F1827" s="14" t="e">
        <f t="shared" si="111"/>
        <v>#DIV/0!</v>
      </c>
    </row>
    <row r="1828" spans="1:6">
      <c r="A1828" s="1">
        <v>37370</v>
      </c>
      <c r="B1828" s="4">
        <v>37370</v>
      </c>
      <c r="C1828" s="14" t="str">
        <f>VLOOKUP($B1828,data!$A$6:$M$15000,12)</f>
        <v>N/A</v>
      </c>
      <c r="D1828" s="11">
        <f t="shared" si="109"/>
        <v>4</v>
      </c>
      <c r="E1828" s="14" t="e">
        <f t="shared" si="110"/>
        <v>#DIV/0!</v>
      </c>
      <c r="F1828" s="14" t="e">
        <f t="shared" si="111"/>
        <v>#DIV/0!</v>
      </c>
    </row>
    <row r="1829" spans="1:6">
      <c r="A1829" s="1">
        <v>37371</v>
      </c>
      <c r="B1829" s="4">
        <v>37371</v>
      </c>
      <c r="C1829" s="14" t="str">
        <f>VLOOKUP($B1829,data!$A$6:$M$15000,12)</f>
        <v>N/A</v>
      </c>
      <c r="D1829" s="11">
        <f t="shared" si="109"/>
        <v>4</v>
      </c>
      <c r="E1829" s="14" t="e">
        <f t="shared" si="110"/>
        <v>#DIV/0!</v>
      </c>
      <c r="F1829" s="14" t="e">
        <f t="shared" si="111"/>
        <v>#DIV/0!</v>
      </c>
    </row>
    <row r="1830" spans="1:6">
      <c r="A1830" s="1">
        <v>37372</v>
      </c>
      <c r="B1830" s="4">
        <v>37372</v>
      </c>
      <c r="C1830" s="14" t="str">
        <f>VLOOKUP($B1830,data!$A$6:$M$15000,12)</f>
        <v>N/A</v>
      </c>
      <c r="D1830" s="11">
        <f t="shared" si="109"/>
        <v>4</v>
      </c>
      <c r="E1830" s="14" t="e">
        <f t="shared" si="110"/>
        <v>#DIV/0!</v>
      </c>
      <c r="F1830" s="14" t="e">
        <f t="shared" si="111"/>
        <v>#DIV/0!</v>
      </c>
    </row>
    <row r="1831" spans="1:6">
      <c r="A1831" s="1">
        <v>37373</v>
      </c>
      <c r="B1831" s="4">
        <v>37373</v>
      </c>
      <c r="C1831" s="14" t="str">
        <f>VLOOKUP($B1831,data!$A$6:$M$15000,12)</f>
        <v>N/A</v>
      </c>
      <c r="D1831" s="11">
        <f t="shared" si="109"/>
        <v>4</v>
      </c>
      <c r="E1831" s="14" t="e">
        <f t="shared" si="110"/>
        <v>#DIV/0!</v>
      </c>
      <c r="F1831" s="14" t="e">
        <f t="shared" si="111"/>
        <v>#DIV/0!</v>
      </c>
    </row>
    <row r="1832" spans="1:6">
      <c r="A1832" s="1">
        <v>37374</v>
      </c>
      <c r="B1832" s="4">
        <v>37374</v>
      </c>
      <c r="C1832" s="14" t="str">
        <f>VLOOKUP($B1832,data!$A$6:$M$15000,12)</f>
        <v>N/A</v>
      </c>
      <c r="D1832" s="11">
        <f t="shared" si="109"/>
        <v>4</v>
      </c>
      <c r="E1832" s="14" t="e">
        <f t="shared" si="110"/>
        <v>#DIV/0!</v>
      </c>
      <c r="F1832" s="14" t="e">
        <f t="shared" si="111"/>
        <v>#DIV/0!</v>
      </c>
    </row>
    <row r="1833" spans="1:6">
      <c r="A1833" s="1">
        <v>37375</v>
      </c>
      <c r="B1833" s="4">
        <v>37375</v>
      </c>
      <c r="C1833" s="14" t="str">
        <f>VLOOKUP($B1833,data!$A$6:$M$15000,12)</f>
        <v>N/A</v>
      </c>
      <c r="D1833" s="11">
        <f t="shared" si="109"/>
        <v>4</v>
      </c>
      <c r="E1833" s="14" t="e">
        <f t="shared" si="110"/>
        <v>#DIV/0!</v>
      </c>
      <c r="F1833" s="14" t="e">
        <f t="shared" si="111"/>
        <v>#DIV/0!</v>
      </c>
    </row>
    <row r="1834" spans="1:6">
      <c r="A1834" s="1">
        <v>37376</v>
      </c>
      <c r="B1834" s="4">
        <v>37376</v>
      </c>
      <c r="C1834" s="14" t="str">
        <f>VLOOKUP($B1834,data!$A$6:$M$15000,12)</f>
        <v>N/A</v>
      </c>
      <c r="D1834" s="11">
        <f t="shared" si="109"/>
        <v>4</v>
      </c>
      <c r="E1834" s="14" t="e">
        <f t="shared" si="110"/>
        <v>#DIV/0!</v>
      </c>
      <c r="F1834" s="14" t="e">
        <f t="shared" si="111"/>
        <v>#DIV/0!</v>
      </c>
    </row>
    <row r="1835" spans="1:6">
      <c r="A1835" s="1">
        <v>37377</v>
      </c>
      <c r="B1835" s="4">
        <v>37377</v>
      </c>
      <c r="C1835" s="14" t="str">
        <f>VLOOKUP($B1835,data!$A$6:$M$15000,12)</f>
        <v>N/A</v>
      </c>
      <c r="D1835" s="11">
        <f t="shared" si="109"/>
        <v>5</v>
      </c>
      <c r="E1835" s="14" t="e">
        <f t="shared" si="110"/>
        <v>#DIV/0!</v>
      </c>
      <c r="F1835" s="14" t="e">
        <f t="shared" si="111"/>
        <v>#DIV/0!</v>
      </c>
    </row>
    <row r="1836" spans="1:6">
      <c r="A1836" s="1">
        <v>37378</v>
      </c>
      <c r="B1836" s="4">
        <v>37378</v>
      </c>
      <c r="C1836" s="14" t="str">
        <f>VLOOKUP($B1836,data!$A$6:$M$15000,12)</f>
        <v>N/A</v>
      </c>
      <c r="D1836" s="11">
        <f t="shared" si="109"/>
        <v>5</v>
      </c>
      <c r="E1836" s="14" t="e">
        <f t="shared" si="110"/>
        <v>#DIV/0!</v>
      </c>
      <c r="F1836" s="14" t="e">
        <f t="shared" si="111"/>
        <v>#DIV/0!</v>
      </c>
    </row>
    <row r="1837" spans="1:6">
      <c r="A1837" s="1">
        <v>37379</v>
      </c>
      <c r="B1837" s="4">
        <v>37379</v>
      </c>
      <c r="C1837" s="14" t="str">
        <f>VLOOKUP($B1837,data!$A$6:$M$15000,12)</f>
        <v>N/A</v>
      </c>
      <c r="D1837" s="11">
        <f t="shared" si="109"/>
        <v>5</v>
      </c>
      <c r="E1837" s="14" t="e">
        <f t="shared" si="110"/>
        <v>#DIV/0!</v>
      </c>
      <c r="F1837" s="14" t="e">
        <f t="shared" si="111"/>
        <v>#DIV/0!</v>
      </c>
    </row>
    <row r="1838" spans="1:6">
      <c r="A1838" s="1">
        <v>37380</v>
      </c>
      <c r="B1838" s="4">
        <v>37380</v>
      </c>
      <c r="C1838" s="14" t="str">
        <f>VLOOKUP($B1838,data!$A$6:$M$15000,12)</f>
        <v>N/A</v>
      </c>
      <c r="D1838" s="11">
        <f t="shared" si="109"/>
        <v>5</v>
      </c>
      <c r="E1838" s="14" t="e">
        <f t="shared" si="110"/>
        <v>#DIV/0!</v>
      </c>
      <c r="F1838" s="14" t="e">
        <f t="shared" si="111"/>
        <v>#DIV/0!</v>
      </c>
    </row>
    <row r="1839" spans="1:6">
      <c r="A1839" s="1">
        <v>37381</v>
      </c>
      <c r="B1839" s="4">
        <v>37381</v>
      </c>
      <c r="C1839" s="14" t="str">
        <f>VLOOKUP($B1839,data!$A$6:$M$15000,12)</f>
        <v>N/A</v>
      </c>
      <c r="D1839" s="11">
        <f t="shared" si="109"/>
        <v>5</v>
      </c>
      <c r="E1839" s="14" t="e">
        <f t="shared" si="110"/>
        <v>#DIV/0!</v>
      </c>
      <c r="F1839" s="14" t="e">
        <f t="shared" si="111"/>
        <v>#DIV/0!</v>
      </c>
    </row>
    <row r="1840" spans="1:6">
      <c r="A1840" s="1">
        <v>37382</v>
      </c>
      <c r="B1840" s="4">
        <v>37382</v>
      </c>
      <c r="C1840" s="14" t="str">
        <f>VLOOKUP($B1840,data!$A$6:$M$15000,12)</f>
        <v>N/A</v>
      </c>
      <c r="D1840" s="11">
        <f t="shared" si="109"/>
        <v>5</v>
      </c>
      <c r="E1840" s="14" t="e">
        <f t="shared" si="110"/>
        <v>#DIV/0!</v>
      </c>
      <c r="F1840" s="14" t="e">
        <f t="shared" si="111"/>
        <v>#DIV/0!</v>
      </c>
    </row>
    <row r="1841" spans="1:6">
      <c r="A1841" s="1">
        <v>37383</v>
      </c>
      <c r="B1841" s="4">
        <v>37383</v>
      </c>
      <c r="C1841" s="14" t="str">
        <f>VLOOKUP($B1841,data!$A$6:$M$15000,12)</f>
        <v>N/A</v>
      </c>
      <c r="D1841" s="11">
        <f t="shared" si="109"/>
        <v>5</v>
      </c>
      <c r="E1841" s="14" t="e">
        <f t="shared" si="110"/>
        <v>#DIV/0!</v>
      </c>
      <c r="F1841" s="14" t="e">
        <f t="shared" si="111"/>
        <v>#DIV/0!</v>
      </c>
    </row>
    <row r="1842" spans="1:6">
      <c r="A1842" s="1">
        <v>37384</v>
      </c>
      <c r="B1842" s="4">
        <v>37384</v>
      </c>
      <c r="C1842" s="14" t="str">
        <f>VLOOKUP($B1842,data!$A$6:$M$15000,12)</f>
        <v>N/A</v>
      </c>
      <c r="D1842" s="11">
        <f t="shared" si="109"/>
        <v>5</v>
      </c>
      <c r="E1842" s="14" t="e">
        <f t="shared" si="110"/>
        <v>#DIV/0!</v>
      </c>
      <c r="F1842" s="14" t="e">
        <f t="shared" si="111"/>
        <v>#DIV/0!</v>
      </c>
    </row>
    <row r="1843" spans="1:6">
      <c r="A1843" s="1">
        <v>37385</v>
      </c>
      <c r="B1843" s="4">
        <v>37385</v>
      </c>
      <c r="C1843" s="14" t="str">
        <f>VLOOKUP($B1843,data!$A$6:$M$15000,12)</f>
        <v>N/A</v>
      </c>
      <c r="D1843" s="11">
        <f t="shared" si="109"/>
        <v>5</v>
      </c>
      <c r="E1843" s="14" t="e">
        <f t="shared" si="110"/>
        <v>#DIV/0!</v>
      </c>
      <c r="F1843" s="14" t="e">
        <f t="shared" si="111"/>
        <v>#DIV/0!</v>
      </c>
    </row>
    <row r="1844" spans="1:6">
      <c r="A1844" s="1">
        <v>37386</v>
      </c>
      <c r="B1844" s="4">
        <v>37386</v>
      </c>
      <c r="C1844" s="14" t="str">
        <f>VLOOKUP($B1844,data!$A$6:$M$15000,12)</f>
        <v>N/A</v>
      </c>
      <c r="D1844" s="11">
        <f t="shared" si="109"/>
        <v>5</v>
      </c>
      <c r="E1844" s="14" t="e">
        <f t="shared" si="110"/>
        <v>#DIV/0!</v>
      </c>
      <c r="F1844" s="14" t="e">
        <f t="shared" si="111"/>
        <v>#DIV/0!</v>
      </c>
    </row>
    <row r="1845" spans="1:6">
      <c r="A1845" s="1">
        <v>37387</v>
      </c>
      <c r="B1845" s="4">
        <v>37387</v>
      </c>
      <c r="C1845" s="14" t="str">
        <f>VLOOKUP($B1845,data!$A$6:$M$15000,12)</f>
        <v>N/A</v>
      </c>
      <c r="D1845" s="11">
        <f t="shared" si="109"/>
        <v>5</v>
      </c>
      <c r="E1845" s="14" t="e">
        <f t="shared" si="110"/>
        <v>#DIV/0!</v>
      </c>
      <c r="F1845" s="14" t="e">
        <f t="shared" si="111"/>
        <v>#DIV/0!</v>
      </c>
    </row>
    <row r="1846" spans="1:6">
      <c r="A1846" s="1">
        <v>37388</v>
      </c>
      <c r="B1846" s="4">
        <v>37388</v>
      </c>
      <c r="C1846" s="14" t="str">
        <f>VLOOKUP($B1846,data!$A$6:$M$15000,12)</f>
        <v>N/A</v>
      </c>
      <c r="D1846" s="11">
        <f t="shared" si="109"/>
        <v>5</v>
      </c>
      <c r="E1846" s="14" t="e">
        <f t="shared" si="110"/>
        <v>#DIV/0!</v>
      </c>
      <c r="F1846" s="14" t="e">
        <f t="shared" si="111"/>
        <v>#DIV/0!</v>
      </c>
    </row>
    <row r="1847" spans="1:6">
      <c r="A1847" s="1">
        <v>37389</v>
      </c>
      <c r="B1847" s="4">
        <v>37389</v>
      </c>
      <c r="C1847" s="14" t="str">
        <f>VLOOKUP($B1847,data!$A$6:$M$15000,12)</f>
        <v>N/A</v>
      </c>
      <c r="D1847" s="11">
        <f t="shared" si="109"/>
        <v>5</v>
      </c>
      <c r="E1847" s="14" t="e">
        <f t="shared" si="110"/>
        <v>#DIV/0!</v>
      </c>
      <c r="F1847" s="14" t="e">
        <f t="shared" si="111"/>
        <v>#DIV/0!</v>
      </c>
    </row>
    <row r="1848" spans="1:6">
      <c r="A1848" s="1">
        <v>37390</v>
      </c>
      <c r="B1848" s="4">
        <v>37390</v>
      </c>
      <c r="C1848" s="14" t="str">
        <f>VLOOKUP($B1848,data!$A$6:$M$15000,12)</f>
        <v>N/A</v>
      </c>
      <c r="D1848" s="11">
        <f t="shared" si="109"/>
        <v>5</v>
      </c>
      <c r="E1848" s="14" t="e">
        <f t="shared" si="110"/>
        <v>#DIV/0!</v>
      </c>
      <c r="F1848" s="14" t="e">
        <f t="shared" si="111"/>
        <v>#DIV/0!</v>
      </c>
    </row>
    <row r="1849" spans="1:6">
      <c r="A1849" s="1">
        <v>37391</v>
      </c>
      <c r="B1849" s="4">
        <v>37391</v>
      </c>
      <c r="C1849" s="14" t="str">
        <f>VLOOKUP($B1849,data!$A$6:$M$15000,12)</f>
        <v>N/A</v>
      </c>
      <c r="D1849" s="11">
        <f t="shared" si="109"/>
        <v>5</v>
      </c>
      <c r="E1849" s="14" t="e">
        <f t="shared" si="110"/>
        <v>#DIV/0!</v>
      </c>
      <c r="F1849" s="14" t="e">
        <f t="shared" si="111"/>
        <v>#DIV/0!</v>
      </c>
    </row>
    <row r="1850" spans="1:6">
      <c r="A1850" s="1">
        <v>37392</v>
      </c>
      <c r="B1850" s="4">
        <v>37392</v>
      </c>
      <c r="C1850" s="14" t="str">
        <f>VLOOKUP($B1850,data!$A$6:$M$15000,12)</f>
        <v>N/A</v>
      </c>
      <c r="D1850" s="11">
        <f t="shared" si="109"/>
        <v>5</v>
      </c>
      <c r="E1850" s="14" t="e">
        <f t="shared" si="110"/>
        <v>#DIV/0!</v>
      </c>
      <c r="F1850" s="14" t="e">
        <f t="shared" si="111"/>
        <v>#DIV/0!</v>
      </c>
    </row>
    <row r="1851" spans="1:6">
      <c r="A1851" s="1">
        <v>37393</v>
      </c>
      <c r="B1851" s="4">
        <v>37393</v>
      </c>
      <c r="C1851" s="14" t="str">
        <f>VLOOKUP($B1851,data!$A$6:$M$15000,12)</f>
        <v>N/A</v>
      </c>
      <c r="D1851" s="11">
        <f t="shared" si="109"/>
        <v>5</v>
      </c>
      <c r="E1851" s="14" t="e">
        <f t="shared" si="110"/>
        <v>#DIV/0!</v>
      </c>
      <c r="F1851" s="14" t="e">
        <f t="shared" si="111"/>
        <v>#DIV/0!</v>
      </c>
    </row>
    <row r="1852" spans="1:6">
      <c r="A1852" s="1">
        <v>37394</v>
      </c>
      <c r="B1852" s="4">
        <v>37394</v>
      </c>
      <c r="C1852" s="14" t="str">
        <f>VLOOKUP($B1852,data!$A$6:$M$15000,12)</f>
        <v>N/A</v>
      </c>
      <c r="D1852" s="11">
        <f t="shared" si="109"/>
        <v>5</v>
      </c>
      <c r="E1852" s="14" t="e">
        <f t="shared" si="110"/>
        <v>#DIV/0!</v>
      </c>
      <c r="F1852" s="14" t="e">
        <f t="shared" si="111"/>
        <v>#DIV/0!</v>
      </c>
    </row>
    <row r="1853" spans="1:6">
      <c r="A1853" s="1">
        <v>37395</v>
      </c>
      <c r="B1853" s="4">
        <v>37395</v>
      </c>
      <c r="C1853" s="14" t="str">
        <f>VLOOKUP($B1853,data!$A$6:$M$15000,12)</f>
        <v>N/A</v>
      </c>
      <c r="D1853" s="11">
        <f t="shared" si="109"/>
        <v>5</v>
      </c>
      <c r="E1853" s="14" t="e">
        <f t="shared" si="110"/>
        <v>#DIV/0!</v>
      </c>
      <c r="F1853" s="14" t="e">
        <f t="shared" si="111"/>
        <v>#DIV/0!</v>
      </c>
    </row>
    <row r="1854" spans="1:6">
      <c r="A1854" s="1">
        <v>37396</v>
      </c>
      <c r="B1854" s="4">
        <v>37396</v>
      </c>
      <c r="C1854" s="14" t="str">
        <f>VLOOKUP($B1854,data!$A$6:$M$15000,12)</f>
        <v>N/A</v>
      </c>
      <c r="D1854" s="11">
        <f t="shared" si="109"/>
        <v>5</v>
      </c>
      <c r="E1854" s="14" t="e">
        <f t="shared" si="110"/>
        <v>#DIV/0!</v>
      </c>
      <c r="F1854" s="14" t="e">
        <f t="shared" si="111"/>
        <v>#DIV/0!</v>
      </c>
    </row>
    <row r="1855" spans="1:6">
      <c r="A1855" s="1">
        <v>37397</v>
      </c>
      <c r="B1855" s="4">
        <v>37397</v>
      </c>
      <c r="C1855" s="14" t="str">
        <f>VLOOKUP($B1855,data!$A$6:$M$15000,12)</f>
        <v>N/A</v>
      </c>
      <c r="D1855" s="11">
        <f t="shared" si="109"/>
        <v>5</v>
      </c>
      <c r="E1855" s="14" t="e">
        <f t="shared" si="110"/>
        <v>#DIV/0!</v>
      </c>
      <c r="F1855" s="14" t="e">
        <f t="shared" si="111"/>
        <v>#DIV/0!</v>
      </c>
    </row>
    <row r="1856" spans="1:6">
      <c r="A1856" s="1">
        <v>37398</v>
      </c>
      <c r="B1856" s="4">
        <v>37398</v>
      </c>
      <c r="C1856" s="14" t="str">
        <f>VLOOKUP($B1856,data!$A$6:$M$15000,12)</f>
        <v>N/A</v>
      </c>
      <c r="D1856" s="11">
        <f t="shared" si="109"/>
        <v>5</v>
      </c>
      <c r="E1856" s="14" t="e">
        <f t="shared" si="110"/>
        <v>#DIV/0!</v>
      </c>
      <c r="F1856" s="14" t="e">
        <f t="shared" si="111"/>
        <v>#DIV/0!</v>
      </c>
    </row>
    <row r="1857" spans="1:6">
      <c r="A1857" s="1">
        <v>37399</v>
      </c>
      <c r="B1857" s="4">
        <v>37399</v>
      </c>
      <c r="C1857" s="14" t="str">
        <f>VLOOKUP($B1857,data!$A$6:$M$15000,12)</f>
        <v>N/A</v>
      </c>
      <c r="D1857" s="11">
        <f t="shared" si="109"/>
        <v>5</v>
      </c>
      <c r="E1857" s="14" t="e">
        <f t="shared" si="110"/>
        <v>#DIV/0!</v>
      </c>
      <c r="F1857" s="14" t="e">
        <f t="shared" si="111"/>
        <v>#DIV/0!</v>
      </c>
    </row>
    <row r="1858" spans="1:6">
      <c r="A1858" s="1">
        <v>37400</v>
      </c>
      <c r="B1858" s="4">
        <v>37400</v>
      </c>
      <c r="C1858" s="14" t="str">
        <f>VLOOKUP($B1858,data!$A$6:$M$15000,12)</f>
        <v>N/A</v>
      </c>
      <c r="D1858" s="11">
        <f t="shared" si="109"/>
        <v>5</v>
      </c>
      <c r="E1858" s="14" t="e">
        <f t="shared" si="110"/>
        <v>#DIV/0!</v>
      </c>
      <c r="F1858" s="14" t="e">
        <f t="shared" si="111"/>
        <v>#DIV/0!</v>
      </c>
    </row>
    <row r="1859" spans="1:6">
      <c r="A1859" s="1">
        <v>37401</v>
      </c>
      <c r="B1859" s="4">
        <v>37401</v>
      </c>
      <c r="C1859" s="14" t="str">
        <f>VLOOKUP($B1859,data!$A$6:$M$15000,12)</f>
        <v>N/A</v>
      </c>
      <c r="D1859" s="11">
        <f t="shared" si="109"/>
        <v>5</v>
      </c>
      <c r="E1859" s="14" t="e">
        <f t="shared" si="110"/>
        <v>#DIV/0!</v>
      </c>
      <c r="F1859" s="14" t="e">
        <f t="shared" si="111"/>
        <v>#DIV/0!</v>
      </c>
    </row>
    <row r="1860" spans="1:6">
      <c r="A1860" s="1">
        <v>37402</v>
      </c>
      <c r="B1860" s="4">
        <v>37402</v>
      </c>
      <c r="C1860" s="14" t="str">
        <f>VLOOKUP($B1860,data!$A$6:$M$15000,12)</f>
        <v>N/A</v>
      </c>
      <c r="D1860" s="11">
        <f t="shared" si="109"/>
        <v>5</v>
      </c>
      <c r="E1860" s="14" t="e">
        <f t="shared" si="110"/>
        <v>#DIV/0!</v>
      </c>
      <c r="F1860" s="14" t="e">
        <f t="shared" si="111"/>
        <v>#DIV/0!</v>
      </c>
    </row>
    <row r="1861" spans="1:6">
      <c r="A1861" s="1">
        <v>37403</v>
      </c>
      <c r="B1861" s="4">
        <v>37403</v>
      </c>
      <c r="C1861" s="14" t="str">
        <f>VLOOKUP($B1861,data!$A$6:$M$15000,12)</f>
        <v>N/A</v>
      </c>
      <c r="D1861" s="11">
        <f t="shared" si="109"/>
        <v>5</v>
      </c>
      <c r="E1861" s="14" t="e">
        <f t="shared" si="110"/>
        <v>#DIV/0!</v>
      </c>
      <c r="F1861" s="14" t="e">
        <f t="shared" si="111"/>
        <v>#DIV/0!</v>
      </c>
    </row>
    <row r="1862" spans="1:6">
      <c r="A1862" s="1">
        <v>37404</v>
      </c>
      <c r="B1862" s="4">
        <v>37404</v>
      </c>
      <c r="C1862" s="14" t="str">
        <f>VLOOKUP($B1862,data!$A$6:$M$15000,12)</f>
        <v>N/A</v>
      </c>
      <c r="D1862" s="11">
        <f t="shared" si="109"/>
        <v>5</v>
      </c>
      <c r="E1862" s="14" t="e">
        <f t="shared" si="110"/>
        <v>#DIV/0!</v>
      </c>
      <c r="F1862" s="14" t="e">
        <f t="shared" si="111"/>
        <v>#DIV/0!</v>
      </c>
    </row>
    <row r="1863" spans="1:6">
      <c r="A1863" s="1">
        <v>37405</v>
      </c>
      <c r="B1863" s="4">
        <v>37405</v>
      </c>
      <c r="C1863" s="14" t="str">
        <f>VLOOKUP($B1863,data!$A$6:$M$15000,12)</f>
        <v>N/A</v>
      </c>
      <c r="D1863" s="11">
        <f t="shared" si="109"/>
        <v>5</v>
      </c>
      <c r="E1863" s="14" t="e">
        <f t="shared" si="110"/>
        <v>#DIV/0!</v>
      </c>
      <c r="F1863" s="14" t="e">
        <f t="shared" si="111"/>
        <v>#DIV/0!</v>
      </c>
    </row>
    <row r="1864" spans="1:6">
      <c r="A1864" s="1">
        <v>37406</v>
      </c>
      <c r="B1864" s="4">
        <v>37406</v>
      </c>
      <c r="C1864" s="14" t="str">
        <f>VLOOKUP($B1864,data!$A$6:$M$15000,12)</f>
        <v>N/A</v>
      </c>
      <c r="D1864" s="11">
        <f t="shared" si="109"/>
        <v>5</v>
      </c>
      <c r="E1864" s="14" t="e">
        <f t="shared" si="110"/>
        <v>#DIV/0!</v>
      </c>
      <c r="F1864" s="14" t="e">
        <f t="shared" si="111"/>
        <v>#DIV/0!</v>
      </c>
    </row>
    <row r="1865" spans="1:6">
      <c r="A1865" s="1">
        <v>37407</v>
      </c>
      <c r="B1865" s="4">
        <v>37407</v>
      </c>
      <c r="C1865" s="14" t="str">
        <f>VLOOKUP($B1865,data!$A$6:$M$15000,12)</f>
        <v>N/A</v>
      </c>
      <c r="D1865" s="11">
        <f t="shared" si="109"/>
        <v>5</v>
      </c>
      <c r="E1865" s="14" t="e">
        <f t="shared" si="110"/>
        <v>#DIV/0!</v>
      </c>
      <c r="F1865" s="14" t="e">
        <f t="shared" si="111"/>
        <v>#DIV/0!</v>
      </c>
    </row>
    <row r="1866" spans="1:6">
      <c r="A1866" s="1">
        <v>37408</v>
      </c>
      <c r="B1866" s="4">
        <v>37408</v>
      </c>
      <c r="C1866" s="14" t="str">
        <f>VLOOKUP($B1866,data!$A$6:$M$15000,12)</f>
        <v>N/A</v>
      </c>
      <c r="D1866" s="11">
        <f t="shared" si="109"/>
        <v>6</v>
      </c>
      <c r="E1866" s="14" t="e">
        <f t="shared" si="110"/>
        <v>#DIV/0!</v>
      </c>
      <c r="F1866" s="14" t="e">
        <f t="shared" si="111"/>
        <v>#DIV/0!</v>
      </c>
    </row>
    <row r="1867" spans="1:6">
      <c r="A1867" s="1">
        <v>37409</v>
      </c>
      <c r="B1867" s="4">
        <v>37409</v>
      </c>
      <c r="C1867" s="14" t="str">
        <f>VLOOKUP($B1867,data!$A$6:$M$15000,12)</f>
        <v>N/A</v>
      </c>
      <c r="D1867" s="11">
        <f t="shared" si="109"/>
        <v>6</v>
      </c>
      <c r="E1867" s="14" t="e">
        <f t="shared" si="110"/>
        <v>#DIV/0!</v>
      </c>
      <c r="F1867" s="14" t="e">
        <f t="shared" si="111"/>
        <v>#DIV/0!</v>
      </c>
    </row>
    <row r="1868" spans="1:6">
      <c r="A1868" s="1">
        <v>37410</v>
      </c>
      <c r="B1868" s="4">
        <v>37410</v>
      </c>
      <c r="C1868" s="14" t="str">
        <f>VLOOKUP($B1868,data!$A$6:$M$15000,12)</f>
        <v>N/A</v>
      </c>
      <c r="D1868" s="11">
        <f t="shared" si="109"/>
        <v>6</v>
      </c>
      <c r="E1868" s="14" t="e">
        <f t="shared" si="110"/>
        <v>#DIV/0!</v>
      </c>
      <c r="F1868" s="14" t="e">
        <f t="shared" si="111"/>
        <v>#DIV/0!</v>
      </c>
    </row>
    <row r="1869" spans="1:6">
      <c r="A1869" s="1">
        <v>37411</v>
      </c>
      <c r="B1869" s="4">
        <v>37411</v>
      </c>
      <c r="C1869" s="14" t="str">
        <f>VLOOKUP($B1869,data!$A$6:$M$15000,12)</f>
        <v>N/A</v>
      </c>
      <c r="D1869" s="11">
        <f t="shared" si="109"/>
        <v>6</v>
      </c>
      <c r="E1869" s="14" t="e">
        <f t="shared" si="110"/>
        <v>#DIV/0!</v>
      </c>
      <c r="F1869" s="14" t="e">
        <f t="shared" si="111"/>
        <v>#DIV/0!</v>
      </c>
    </row>
    <row r="1870" spans="1:6">
      <c r="A1870" s="1">
        <v>37412</v>
      </c>
      <c r="B1870" s="4">
        <v>37412</v>
      </c>
      <c r="C1870" s="14" t="str">
        <f>VLOOKUP($B1870,data!$A$6:$M$15000,12)</f>
        <v>N/A</v>
      </c>
      <c r="D1870" s="11">
        <f t="shared" si="109"/>
        <v>6</v>
      </c>
      <c r="E1870" s="14" t="e">
        <f t="shared" si="110"/>
        <v>#DIV/0!</v>
      </c>
      <c r="F1870" s="14" t="e">
        <f t="shared" si="111"/>
        <v>#DIV/0!</v>
      </c>
    </row>
    <row r="1871" spans="1:6">
      <c r="A1871" s="1">
        <v>37413</v>
      </c>
      <c r="B1871" s="4">
        <v>37413</v>
      </c>
      <c r="C1871" s="14" t="str">
        <f>VLOOKUP($B1871,data!$A$6:$M$15000,12)</f>
        <v>N/A</v>
      </c>
      <c r="D1871" s="11">
        <f t="shared" si="109"/>
        <v>6</v>
      </c>
      <c r="E1871" s="14" t="e">
        <f t="shared" si="110"/>
        <v>#DIV/0!</v>
      </c>
      <c r="F1871" s="14" t="e">
        <f t="shared" si="111"/>
        <v>#DIV/0!</v>
      </c>
    </row>
    <row r="1872" spans="1:6">
      <c r="A1872" s="1">
        <v>37414</v>
      </c>
      <c r="B1872" s="4">
        <v>37414</v>
      </c>
      <c r="C1872" s="14" t="str">
        <f>VLOOKUP($B1872,data!$A$6:$M$15000,12)</f>
        <v>N/A</v>
      </c>
      <c r="D1872" s="11">
        <f t="shared" si="109"/>
        <v>6</v>
      </c>
      <c r="E1872" s="14" t="e">
        <f t="shared" si="110"/>
        <v>#DIV/0!</v>
      </c>
      <c r="F1872" s="14" t="e">
        <f t="shared" si="111"/>
        <v>#DIV/0!</v>
      </c>
    </row>
    <row r="1873" spans="1:6">
      <c r="A1873" s="1">
        <v>37415</v>
      </c>
      <c r="B1873" s="4">
        <v>37415</v>
      </c>
      <c r="C1873" s="14" t="str">
        <f>VLOOKUP($B1873,data!$A$6:$M$15000,12)</f>
        <v>N/A</v>
      </c>
      <c r="D1873" s="11">
        <f t="shared" si="109"/>
        <v>6</v>
      </c>
      <c r="E1873" s="14" t="e">
        <f t="shared" si="110"/>
        <v>#DIV/0!</v>
      </c>
      <c r="F1873" s="14" t="e">
        <f t="shared" si="111"/>
        <v>#DIV/0!</v>
      </c>
    </row>
    <row r="1874" spans="1:6">
      <c r="A1874" s="1">
        <v>37416</v>
      </c>
      <c r="B1874" s="4">
        <v>37416</v>
      </c>
      <c r="C1874" s="14" t="str">
        <f>VLOOKUP($B1874,data!$A$6:$M$15000,12)</f>
        <v>N/A</v>
      </c>
      <c r="D1874" s="11">
        <f t="shared" si="109"/>
        <v>6</v>
      </c>
      <c r="E1874" s="14" t="e">
        <f t="shared" si="110"/>
        <v>#DIV/0!</v>
      </c>
      <c r="F1874" s="14" t="e">
        <f t="shared" si="111"/>
        <v>#DIV/0!</v>
      </c>
    </row>
    <row r="1875" spans="1:6">
      <c r="A1875" s="1">
        <v>37417</v>
      </c>
      <c r="B1875" s="4">
        <v>37417</v>
      </c>
      <c r="C1875" s="14" t="str">
        <f>VLOOKUP($B1875,data!$A$6:$M$15000,12)</f>
        <v>N/A</v>
      </c>
      <c r="D1875" s="11">
        <f t="shared" si="109"/>
        <v>6</v>
      </c>
      <c r="E1875" s="14" t="e">
        <f t="shared" si="110"/>
        <v>#DIV/0!</v>
      </c>
      <c r="F1875" s="14" t="e">
        <f t="shared" si="111"/>
        <v>#DIV/0!</v>
      </c>
    </row>
    <row r="1876" spans="1:6">
      <c r="A1876" s="1">
        <v>37418</v>
      </c>
      <c r="B1876" s="4">
        <v>37418</v>
      </c>
      <c r="C1876" s="14" t="str">
        <f>VLOOKUP($B1876,data!$A$6:$M$15000,12)</f>
        <v>N/A</v>
      </c>
      <c r="D1876" s="11">
        <f t="shared" si="109"/>
        <v>6</v>
      </c>
      <c r="E1876" s="14" t="e">
        <f t="shared" si="110"/>
        <v>#DIV/0!</v>
      </c>
      <c r="F1876" s="14" t="e">
        <f t="shared" si="111"/>
        <v>#DIV/0!</v>
      </c>
    </row>
    <row r="1877" spans="1:6">
      <c r="A1877" s="1">
        <v>37419</v>
      </c>
      <c r="B1877" s="4">
        <v>37419</v>
      </c>
      <c r="C1877" s="14" t="str">
        <f>VLOOKUP($B1877,data!$A$6:$M$15000,12)</f>
        <v>N/A</v>
      </c>
      <c r="D1877" s="11">
        <f t="shared" si="109"/>
        <v>6</v>
      </c>
      <c r="E1877" s="14" t="e">
        <f t="shared" si="110"/>
        <v>#DIV/0!</v>
      </c>
      <c r="F1877" s="14" t="e">
        <f t="shared" si="111"/>
        <v>#DIV/0!</v>
      </c>
    </row>
    <row r="1878" spans="1:6">
      <c r="A1878" s="1">
        <v>37420</v>
      </c>
      <c r="B1878" s="4">
        <v>37420</v>
      </c>
      <c r="C1878" s="14" t="str">
        <f>VLOOKUP($B1878,data!$A$6:$M$15000,12)</f>
        <v>N/A</v>
      </c>
      <c r="D1878" s="11">
        <f t="shared" si="109"/>
        <v>6</v>
      </c>
      <c r="E1878" s="14" t="e">
        <f t="shared" si="110"/>
        <v>#DIV/0!</v>
      </c>
      <c r="F1878" s="14" t="e">
        <f t="shared" si="111"/>
        <v>#DIV/0!</v>
      </c>
    </row>
    <row r="1879" spans="1:6">
      <c r="A1879" s="1">
        <v>37421</v>
      </c>
      <c r="B1879" s="4">
        <v>37421</v>
      </c>
      <c r="C1879" s="14" t="str">
        <f>VLOOKUP($B1879,data!$A$6:$M$15000,12)</f>
        <v>N/A</v>
      </c>
      <c r="D1879" s="11">
        <f t="shared" si="109"/>
        <v>6</v>
      </c>
      <c r="E1879" s="14" t="e">
        <f t="shared" si="110"/>
        <v>#DIV/0!</v>
      </c>
      <c r="F1879" s="14" t="e">
        <f t="shared" si="111"/>
        <v>#DIV/0!</v>
      </c>
    </row>
    <row r="1880" spans="1:6">
      <c r="A1880" s="1">
        <v>37422</v>
      </c>
      <c r="B1880" s="4">
        <v>37422</v>
      </c>
      <c r="C1880" s="14" t="str">
        <f>VLOOKUP($B1880,data!$A$6:$M$15000,12)</f>
        <v>N/A</v>
      </c>
      <c r="D1880" s="11">
        <f t="shared" si="109"/>
        <v>6</v>
      </c>
      <c r="E1880" s="14" t="e">
        <f t="shared" si="110"/>
        <v>#DIV/0!</v>
      </c>
      <c r="F1880" s="14" t="e">
        <f t="shared" si="111"/>
        <v>#DIV/0!</v>
      </c>
    </row>
    <row r="1881" spans="1:6">
      <c r="A1881" s="1">
        <v>37423</v>
      </c>
      <c r="B1881" s="4">
        <v>37423</v>
      </c>
      <c r="C1881" s="14" t="str">
        <f>VLOOKUP($B1881,data!$A$6:$M$15000,12)</f>
        <v>N/A</v>
      </c>
      <c r="D1881" s="11">
        <f t="shared" si="109"/>
        <v>6</v>
      </c>
      <c r="E1881" s="14" t="e">
        <f t="shared" si="110"/>
        <v>#DIV/0!</v>
      </c>
      <c r="F1881" s="14" t="e">
        <f t="shared" si="111"/>
        <v>#DIV/0!</v>
      </c>
    </row>
    <row r="1882" spans="1:6">
      <c r="A1882" s="1">
        <v>37424</v>
      </c>
      <c r="B1882" s="4">
        <v>37424</v>
      </c>
      <c r="C1882" s="14" t="str">
        <f>VLOOKUP($B1882,data!$A$6:$M$15000,12)</f>
        <v>N/A</v>
      </c>
      <c r="D1882" s="11">
        <f t="shared" ref="D1882:D1945" si="112">IF(B1882&lt;&gt;"",MONTH(B1882),0)</f>
        <v>6</v>
      </c>
      <c r="E1882" s="14" t="e">
        <f t="shared" ref="E1882:E1945" si="113">AVERAGE(C1876:C1882)</f>
        <v>#DIV/0!</v>
      </c>
      <c r="F1882" s="14" t="e">
        <f t="shared" ref="F1882:F1945" si="114">AVERAGE(C1852:C1882)</f>
        <v>#DIV/0!</v>
      </c>
    </row>
    <row r="1883" spans="1:6">
      <c r="A1883" s="1">
        <v>37425</v>
      </c>
      <c r="B1883" s="4">
        <v>37425</v>
      </c>
      <c r="C1883" s="14" t="str">
        <f>VLOOKUP($B1883,data!$A$6:$M$15000,12)</f>
        <v>N/A</v>
      </c>
      <c r="D1883" s="11">
        <f t="shared" si="112"/>
        <v>6</v>
      </c>
      <c r="E1883" s="14" t="e">
        <f t="shared" si="113"/>
        <v>#DIV/0!</v>
      </c>
      <c r="F1883" s="14" t="e">
        <f t="shared" si="114"/>
        <v>#DIV/0!</v>
      </c>
    </row>
    <row r="1884" spans="1:6">
      <c r="A1884" s="1">
        <v>37426</v>
      </c>
      <c r="B1884" s="4">
        <v>37426</v>
      </c>
      <c r="C1884" s="14" t="str">
        <f>VLOOKUP($B1884,data!$A$6:$M$15000,12)</f>
        <v>N/A</v>
      </c>
      <c r="D1884" s="11">
        <f t="shared" si="112"/>
        <v>6</v>
      </c>
      <c r="E1884" s="14" t="e">
        <f t="shared" si="113"/>
        <v>#DIV/0!</v>
      </c>
      <c r="F1884" s="14" t="e">
        <f t="shared" si="114"/>
        <v>#DIV/0!</v>
      </c>
    </row>
    <row r="1885" spans="1:6">
      <c r="A1885" s="1">
        <v>37427</v>
      </c>
      <c r="B1885" s="4">
        <v>37427</v>
      </c>
      <c r="C1885" s="14" t="str">
        <f>VLOOKUP($B1885,data!$A$6:$M$15000,12)</f>
        <v>N/A</v>
      </c>
      <c r="D1885" s="11">
        <f t="shared" si="112"/>
        <v>6</v>
      </c>
      <c r="E1885" s="14" t="e">
        <f t="shared" si="113"/>
        <v>#DIV/0!</v>
      </c>
      <c r="F1885" s="14" t="e">
        <f t="shared" si="114"/>
        <v>#DIV/0!</v>
      </c>
    </row>
    <row r="1886" spans="1:6">
      <c r="A1886" s="1">
        <v>37428</v>
      </c>
      <c r="B1886" s="4">
        <v>37428</v>
      </c>
      <c r="C1886" s="14" t="str">
        <f>VLOOKUP($B1886,data!$A$6:$M$15000,12)</f>
        <v>N/A</v>
      </c>
      <c r="D1886" s="11">
        <f t="shared" si="112"/>
        <v>6</v>
      </c>
      <c r="E1886" s="14" t="e">
        <f t="shared" si="113"/>
        <v>#DIV/0!</v>
      </c>
      <c r="F1886" s="14" t="e">
        <f t="shared" si="114"/>
        <v>#DIV/0!</v>
      </c>
    </row>
    <row r="1887" spans="1:6">
      <c r="A1887" s="1">
        <v>37429</v>
      </c>
      <c r="B1887" s="4">
        <v>37429</v>
      </c>
      <c r="C1887" s="14" t="str">
        <f>VLOOKUP($B1887,data!$A$6:$M$15000,12)</f>
        <v>N/A</v>
      </c>
      <c r="D1887" s="11">
        <f t="shared" si="112"/>
        <v>6</v>
      </c>
      <c r="E1887" s="14" t="e">
        <f t="shared" si="113"/>
        <v>#DIV/0!</v>
      </c>
      <c r="F1887" s="14" t="e">
        <f t="shared" si="114"/>
        <v>#DIV/0!</v>
      </c>
    </row>
    <row r="1888" spans="1:6">
      <c r="A1888" s="1">
        <v>37430</v>
      </c>
      <c r="B1888" s="4">
        <v>37430</v>
      </c>
      <c r="C1888" s="14" t="str">
        <f>VLOOKUP($B1888,data!$A$6:$M$15000,12)</f>
        <v>N/A</v>
      </c>
      <c r="D1888" s="11">
        <f t="shared" si="112"/>
        <v>6</v>
      </c>
      <c r="E1888" s="14" t="e">
        <f t="shared" si="113"/>
        <v>#DIV/0!</v>
      </c>
      <c r="F1888" s="14" t="e">
        <f t="shared" si="114"/>
        <v>#DIV/0!</v>
      </c>
    </row>
    <row r="1889" spans="1:6">
      <c r="A1889" s="1">
        <v>37431</v>
      </c>
      <c r="B1889" s="4">
        <v>37431</v>
      </c>
      <c r="C1889" s="14" t="str">
        <f>VLOOKUP($B1889,data!$A$6:$M$15000,12)</f>
        <v>N/A</v>
      </c>
      <c r="D1889" s="11">
        <f t="shared" si="112"/>
        <v>6</v>
      </c>
      <c r="E1889" s="14" t="e">
        <f t="shared" si="113"/>
        <v>#DIV/0!</v>
      </c>
      <c r="F1889" s="14" t="e">
        <f t="shared" si="114"/>
        <v>#DIV/0!</v>
      </c>
    </row>
    <row r="1890" spans="1:6">
      <c r="A1890" s="1">
        <v>37432</v>
      </c>
      <c r="B1890" s="4">
        <v>37432</v>
      </c>
      <c r="C1890" s="14" t="str">
        <f>VLOOKUP($B1890,data!$A$6:$M$15000,12)</f>
        <v>N/A</v>
      </c>
      <c r="D1890" s="11">
        <f t="shared" si="112"/>
        <v>6</v>
      </c>
      <c r="E1890" s="14" t="e">
        <f t="shared" si="113"/>
        <v>#DIV/0!</v>
      </c>
      <c r="F1890" s="14" t="e">
        <f t="shared" si="114"/>
        <v>#DIV/0!</v>
      </c>
    </row>
    <row r="1891" spans="1:6">
      <c r="A1891" s="1">
        <v>37433</v>
      </c>
      <c r="B1891" s="4">
        <v>37433</v>
      </c>
      <c r="C1891" s="14" t="str">
        <f>VLOOKUP($B1891,data!$A$6:$M$15000,12)</f>
        <v>N/A</v>
      </c>
      <c r="D1891" s="11">
        <f t="shared" si="112"/>
        <v>6</v>
      </c>
      <c r="E1891" s="14" t="e">
        <f t="shared" si="113"/>
        <v>#DIV/0!</v>
      </c>
      <c r="F1891" s="14" t="e">
        <f t="shared" si="114"/>
        <v>#DIV/0!</v>
      </c>
    </row>
    <row r="1892" spans="1:6">
      <c r="A1892" s="1">
        <v>37434</v>
      </c>
      <c r="B1892" s="4">
        <v>37434</v>
      </c>
      <c r="C1892" s="14" t="str">
        <f>VLOOKUP($B1892,data!$A$6:$M$15000,12)</f>
        <v>N/A</v>
      </c>
      <c r="D1892" s="11">
        <f t="shared" si="112"/>
        <v>6</v>
      </c>
      <c r="E1892" s="14" t="e">
        <f t="shared" si="113"/>
        <v>#DIV/0!</v>
      </c>
      <c r="F1892" s="14" t="e">
        <f t="shared" si="114"/>
        <v>#DIV/0!</v>
      </c>
    </row>
    <row r="1893" spans="1:6">
      <c r="A1893" s="1">
        <v>37435</v>
      </c>
      <c r="B1893" s="4">
        <v>37435</v>
      </c>
      <c r="C1893" s="14" t="str">
        <f>VLOOKUP($B1893,data!$A$6:$M$15000,12)</f>
        <v>N/A</v>
      </c>
      <c r="D1893" s="11">
        <f t="shared" si="112"/>
        <v>6</v>
      </c>
      <c r="E1893" s="14" t="e">
        <f t="shared" si="113"/>
        <v>#DIV/0!</v>
      </c>
      <c r="F1893" s="14" t="e">
        <f t="shared" si="114"/>
        <v>#DIV/0!</v>
      </c>
    </row>
    <row r="1894" spans="1:6">
      <c r="A1894" s="1">
        <v>37436</v>
      </c>
      <c r="B1894" s="4">
        <v>37436</v>
      </c>
      <c r="C1894" s="14" t="str">
        <f>VLOOKUP($B1894,data!$A$6:$M$15000,12)</f>
        <v>N/A</v>
      </c>
      <c r="D1894" s="11">
        <f t="shared" si="112"/>
        <v>6</v>
      </c>
      <c r="E1894" s="14" t="e">
        <f t="shared" si="113"/>
        <v>#DIV/0!</v>
      </c>
      <c r="F1894" s="14" t="e">
        <f t="shared" si="114"/>
        <v>#DIV/0!</v>
      </c>
    </row>
    <row r="1895" spans="1:6">
      <c r="A1895" s="1">
        <v>37437</v>
      </c>
      <c r="B1895" s="4">
        <v>37437</v>
      </c>
      <c r="C1895" s="14" t="str">
        <f>VLOOKUP($B1895,data!$A$6:$M$15000,12)</f>
        <v>N/A</v>
      </c>
      <c r="D1895" s="11">
        <f t="shared" si="112"/>
        <v>6</v>
      </c>
      <c r="E1895" s="14" t="e">
        <f t="shared" si="113"/>
        <v>#DIV/0!</v>
      </c>
      <c r="F1895" s="14" t="e">
        <f t="shared" si="114"/>
        <v>#DIV/0!</v>
      </c>
    </row>
    <row r="1896" spans="1:6">
      <c r="A1896" s="1">
        <v>37438</v>
      </c>
      <c r="B1896" s="4">
        <v>37438</v>
      </c>
      <c r="C1896" s="14" t="str">
        <f>VLOOKUP($B1896,data!$A$6:$M$15000,12)</f>
        <v>N/A</v>
      </c>
      <c r="D1896" s="11">
        <f t="shared" si="112"/>
        <v>7</v>
      </c>
      <c r="E1896" s="14" t="e">
        <f t="shared" si="113"/>
        <v>#DIV/0!</v>
      </c>
      <c r="F1896" s="14" t="e">
        <f t="shared" si="114"/>
        <v>#DIV/0!</v>
      </c>
    </row>
    <row r="1897" spans="1:6">
      <c r="A1897" s="1">
        <v>37439</v>
      </c>
      <c r="B1897" s="4">
        <v>37439</v>
      </c>
      <c r="C1897" s="14" t="str">
        <f>VLOOKUP($B1897,data!$A$6:$M$15000,12)</f>
        <v>N/A</v>
      </c>
      <c r="D1897" s="11">
        <f t="shared" si="112"/>
        <v>7</v>
      </c>
      <c r="E1897" s="14" t="e">
        <f t="shared" si="113"/>
        <v>#DIV/0!</v>
      </c>
      <c r="F1897" s="14" t="e">
        <f t="shared" si="114"/>
        <v>#DIV/0!</v>
      </c>
    </row>
    <row r="1898" spans="1:6">
      <c r="A1898" s="1">
        <v>37440</v>
      </c>
      <c r="B1898" s="4">
        <v>37440</v>
      </c>
      <c r="C1898" s="14" t="str">
        <f>VLOOKUP($B1898,data!$A$6:$M$15000,12)</f>
        <v>N/A</v>
      </c>
      <c r="D1898" s="11">
        <f t="shared" si="112"/>
        <v>7</v>
      </c>
      <c r="E1898" s="14" t="e">
        <f t="shared" si="113"/>
        <v>#DIV/0!</v>
      </c>
      <c r="F1898" s="14" t="e">
        <f t="shared" si="114"/>
        <v>#DIV/0!</v>
      </c>
    </row>
    <row r="1899" spans="1:6">
      <c r="A1899" s="1">
        <v>37441</v>
      </c>
      <c r="B1899" s="4">
        <v>37441</v>
      </c>
      <c r="C1899" s="14" t="str">
        <f>VLOOKUP($B1899,data!$A$6:$M$15000,12)</f>
        <v>N/A</v>
      </c>
      <c r="D1899" s="11">
        <f t="shared" si="112"/>
        <v>7</v>
      </c>
      <c r="E1899" s="14" t="e">
        <f t="shared" si="113"/>
        <v>#DIV/0!</v>
      </c>
      <c r="F1899" s="14" t="e">
        <f t="shared" si="114"/>
        <v>#DIV/0!</v>
      </c>
    </row>
    <row r="1900" spans="1:6">
      <c r="A1900" s="1">
        <v>37442</v>
      </c>
      <c r="B1900" s="4">
        <v>37442</v>
      </c>
      <c r="C1900" s="14" t="str">
        <f>VLOOKUP($B1900,data!$A$6:$M$15000,12)</f>
        <v>N/A</v>
      </c>
      <c r="D1900" s="11">
        <f t="shared" si="112"/>
        <v>7</v>
      </c>
      <c r="E1900" s="14" t="e">
        <f t="shared" si="113"/>
        <v>#DIV/0!</v>
      </c>
      <c r="F1900" s="14" t="e">
        <f t="shared" si="114"/>
        <v>#DIV/0!</v>
      </c>
    </row>
    <row r="1901" spans="1:6">
      <c r="A1901" s="1">
        <v>37443</v>
      </c>
      <c r="B1901" s="4">
        <v>37443</v>
      </c>
      <c r="C1901" s="14" t="str">
        <f>VLOOKUP($B1901,data!$A$6:$M$15000,12)</f>
        <v>N/A</v>
      </c>
      <c r="D1901" s="11">
        <f t="shared" si="112"/>
        <v>7</v>
      </c>
      <c r="E1901" s="14" t="e">
        <f t="shared" si="113"/>
        <v>#DIV/0!</v>
      </c>
      <c r="F1901" s="14" t="e">
        <f t="shared" si="114"/>
        <v>#DIV/0!</v>
      </c>
    </row>
    <row r="1902" spans="1:6">
      <c r="A1902" s="1">
        <v>37444</v>
      </c>
      <c r="B1902" s="4">
        <v>37444</v>
      </c>
      <c r="C1902" s="14" t="str">
        <f>VLOOKUP($B1902,data!$A$6:$M$15000,12)</f>
        <v>N/A</v>
      </c>
      <c r="D1902" s="11">
        <f t="shared" si="112"/>
        <v>7</v>
      </c>
      <c r="E1902" s="14" t="e">
        <f t="shared" si="113"/>
        <v>#DIV/0!</v>
      </c>
      <c r="F1902" s="14" t="e">
        <f t="shared" si="114"/>
        <v>#DIV/0!</v>
      </c>
    </row>
    <row r="1903" spans="1:6">
      <c r="A1903" s="1">
        <v>37445</v>
      </c>
      <c r="B1903" s="4">
        <v>37445</v>
      </c>
      <c r="C1903" s="14" t="str">
        <f>VLOOKUP($B1903,data!$A$6:$M$15000,12)</f>
        <v>N/A</v>
      </c>
      <c r="D1903" s="11">
        <f t="shared" si="112"/>
        <v>7</v>
      </c>
      <c r="E1903" s="14" t="e">
        <f t="shared" si="113"/>
        <v>#DIV/0!</v>
      </c>
      <c r="F1903" s="14" t="e">
        <f t="shared" si="114"/>
        <v>#DIV/0!</v>
      </c>
    </row>
    <row r="1904" spans="1:6">
      <c r="A1904" s="1">
        <v>37446</v>
      </c>
      <c r="B1904" s="4">
        <v>37446</v>
      </c>
      <c r="C1904" s="14" t="str">
        <f>VLOOKUP($B1904,data!$A$6:$M$15000,12)</f>
        <v>N/A</v>
      </c>
      <c r="D1904" s="11">
        <f t="shared" si="112"/>
        <v>7</v>
      </c>
      <c r="E1904" s="14" t="e">
        <f t="shared" si="113"/>
        <v>#DIV/0!</v>
      </c>
      <c r="F1904" s="14" t="e">
        <f t="shared" si="114"/>
        <v>#DIV/0!</v>
      </c>
    </row>
    <row r="1905" spans="1:6">
      <c r="A1905" s="1">
        <v>37447</v>
      </c>
      <c r="B1905" s="4">
        <v>37447</v>
      </c>
      <c r="C1905" s="14" t="str">
        <f>VLOOKUP($B1905,data!$A$6:$M$15000,12)</f>
        <v>N/A</v>
      </c>
      <c r="D1905" s="11">
        <f t="shared" si="112"/>
        <v>7</v>
      </c>
      <c r="E1905" s="14" t="e">
        <f t="shared" si="113"/>
        <v>#DIV/0!</v>
      </c>
      <c r="F1905" s="14" t="e">
        <f t="shared" si="114"/>
        <v>#DIV/0!</v>
      </c>
    </row>
    <row r="1906" spans="1:6">
      <c r="A1906" s="1">
        <v>37448</v>
      </c>
      <c r="B1906" s="4">
        <v>37448</v>
      </c>
      <c r="C1906" s="14" t="str">
        <f>VLOOKUP($B1906,data!$A$6:$M$15000,12)</f>
        <v>N/A</v>
      </c>
      <c r="D1906" s="11">
        <f t="shared" si="112"/>
        <v>7</v>
      </c>
      <c r="E1906" s="14" t="e">
        <f t="shared" si="113"/>
        <v>#DIV/0!</v>
      </c>
      <c r="F1906" s="14" t="e">
        <f t="shared" si="114"/>
        <v>#DIV/0!</v>
      </c>
    </row>
    <row r="1907" spans="1:6">
      <c r="A1907" s="1">
        <v>37449</v>
      </c>
      <c r="B1907" s="4">
        <v>37449</v>
      </c>
      <c r="C1907" s="14" t="str">
        <f>VLOOKUP($B1907,data!$A$6:$M$15000,12)</f>
        <v>N/A</v>
      </c>
      <c r="D1907" s="11">
        <f t="shared" si="112"/>
        <v>7</v>
      </c>
      <c r="E1907" s="14" t="e">
        <f t="shared" si="113"/>
        <v>#DIV/0!</v>
      </c>
      <c r="F1907" s="14" t="e">
        <f t="shared" si="114"/>
        <v>#DIV/0!</v>
      </c>
    </row>
    <row r="1908" spans="1:6">
      <c r="A1908" s="1">
        <v>37450</v>
      </c>
      <c r="B1908" s="4">
        <v>37450</v>
      </c>
      <c r="C1908" s="14" t="str">
        <f>VLOOKUP($B1908,data!$A$6:$M$15000,12)</f>
        <v>N/A</v>
      </c>
      <c r="D1908" s="11">
        <f t="shared" si="112"/>
        <v>7</v>
      </c>
      <c r="E1908" s="14" t="e">
        <f t="shared" si="113"/>
        <v>#DIV/0!</v>
      </c>
      <c r="F1908" s="14" t="e">
        <f t="shared" si="114"/>
        <v>#DIV/0!</v>
      </c>
    </row>
    <row r="1909" spans="1:6">
      <c r="A1909" s="1">
        <v>37451</v>
      </c>
      <c r="B1909" s="4">
        <v>37451</v>
      </c>
      <c r="C1909" s="14" t="str">
        <f>VLOOKUP($B1909,data!$A$6:$M$15000,12)</f>
        <v>N/A</v>
      </c>
      <c r="D1909" s="11">
        <f t="shared" si="112"/>
        <v>7</v>
      </c>
      <c r="E1909" s="14" t="e">
        <f t="shared" si="113"/>
        <v>#DIV/0!</v>
      </c>
      <c r="F1909" s="14" t="e">
        <f t="shared" si="114"/>
        <v>#DIV/0!</v>
      </c>
    </row>
    <row r="1910" spans="1:6">
      <c r="A1910" s="1">
        <v>37452</v>
      </c>
      <c r="B1910" s="4">
        <v>37452</v>
      </c>
      <c r="C1910" s="14" t="str">
        <f>VLOOKUP($B1910,data!$A$6:$M$15000,12)</f>
        <v>N/A</v>
      </c>
      <c r="D1910" s="11">
        <f t="shared" si="112"/>
        <v>7</v>
      </c>
      <c r="E1910" s="14" t="e">
        <f t="shared" si="113"/>
        <v>#DIV/0!</v>
      </c>
      <c r="F1910" s="14" t="e">
        <f t="shared" si="114"/>
        <v>#DIV/0!</v>
      </c>
    </row>
    <row r="1911" spans="1:6">
      <c r="A1911" s="1">
        <v>37453</v>
      </c>
      <c r="B1911" s="4">
        <v>37453</v>
      </c>
      <c r="C1911" s="14" t="str">
        <f>VLOOKUP($B1911,data!$A$6:$M$15000,12)</f>
        <v>N/A</v>
      </c>
      <c r="D1911" s="11">
        <f t="shared" si="112"/>
        <v>7</v>
      </c>
      <c r="E1911" s="14" t="e">
        <f t="shared" si="113"/>
        <v>#DIV/0!</v>
      </c>
      <c r="F1911" s="14" t="e">
        <f t="shared" si="114"/>
        <v>#DIV/0!</v>
      </c>
    </row>
    <row r="1912" spans="1:6">
      <c r="A1912" s="1">
        <v>37454</v>
      </c>
      <c r="B1912" s="4">
        <v>37454</v>
      </c>
      <c r="C1912" s="14" t="str">
        <f>VLOOKUP($B1912,data!$A$6:$M$15000,12)</f>
        <v>N/A</v>
      </c>
      <c r="D1912" s="11">
        <f t="shared" si="112"/>
        <v>7</v>
      </c>
      <c r="E1912" s="14" t="e">
        <f t="shared" si="113"/>
        <v>#DIV/0!</v>
      </c>
      <c r="F1912" s="14" t="e">
        <f t="shared" si="114"/>
        <v>#DIV/0!</v>
      </c>
    </row>
    <row r="1913" spans="1:6">
      <c r="A1913" s="1">
        <v>37455</v>
      </c>
      <c r="B1913" s="4">
        <v>37455</v>
      </c>
      <c r="C1913" s="14" t="str">
        <f>VLOOKUP($B1913,data!$A$6:$M$15000,12)</f>
        <v>N/A</v>
      </c>
      <c r="D1913" s="11">
        <f t="shared" si="112"/>
        <v>7</v>
      </c>
      <c r="E1913" s="14" t="e">
        <f t="shared" si="113"/>
        <v>#DIV/0!</v>
      </c>
      <c r="F1913" s="14" t="e">
        <f t="shared" si="114"/>
        <v>#DIV/0!</v>
      </c>
    </row>
    <row r="1914" spans="1:6">
      <c r="A1914" s="1">
        <v>37456</v>
      </c>
      <c r="B1914" s="4">
        <v>37456</v>
      </c>
      <c r="C1914" s="14" t="str">
        <f>VLOOKUP($B1914,data!$A$6:$M$15000,12)</f>
        <v>N/A</v>
      </c>
      <c r="D1914" s="11">
        <f t="shared" si="112"/>
        <v>7</v>
      </c>
      <c r="E1914" s="14" t="e">
        <f t="shared" si="113"/>
        <v>#DIV/0!</v>
      </c>
      <c r="F1914" s="14" t="e">
        <f t="shared" si="114"/>
        <v>#DIV/0!</v>
      </c>
    </row>
    <row r="1915" spans="1:6">
      <c r="A1915" s="1">
        <v>37457</v>
      </c>
      <c r="B1915" s="4">
        <v>37457</v>
      </c>
      <c r="C1915" s="14" t="str">
        <f>VLOOKUP($B1915,data!$A$6:$M$15000,12)</f>
        <v>N/A</v>
      </c>
      <c r="D1915" s="11">
        <f t="shared" si="112"/>
        <v>7</v>
      </c>
      <c r="E1915" s="14" t="e">
        <f t="shared" si="113"/>
        <v>#DIV/0!</v>
      </c>
      <c r="F1915" s="14" t="e">
        <f t="shared" si="114"/>
        <v>#DIV/0!</v>
      </c>
    </row>
    <row r="1916" spans="1:6">
      <c r="A1916" s="1">
        <v>37458</v>
      </c>
      <c r="B1916" s="4">
        <v>37458</v>
      </c>
      <c r="C1916" s="14" t="str">
        <f>VLOOKUP($B1916,data!$A$6:$M$15000,12)</f>
        <v>N/A</v>
      </c>
      <c r="D1916" s="11">
        <f t="shared" si="112"/>
        <v>7</v>
      </c>
      <c r="E1916" s="14" t="e">
        <f t="shared" si="113"/>
        <v>#DIV/0!</v>
      </c>
      <c r="F1916" s="14" t="e">
        <f t="shared" si="114"/>
        <v>#DIV/0!</v>
      </c>
    </row>
    <row r="1917" spans="1:6">
      <c r="A1917" s="1">
        <v>37459</v>
      </c>
      <c r="B1917" s="4">
        <v>37459</v>
      </c>
      <c r="C1917" s="14" t="str">
        <f>VLOOKUP($B1917,data!$A$6:$M$15000,12)</f>
        <v>N/A</v>
      </c>
      <c r="D1917" s="11">
        <f t="shared" si="112"/>
        <v>7</v>
      </c>
      <c r="E1917" s="14" t="e">
        <f t="shared" si="113"/>
        <v>#DIV/0!</v>
      </c>
      <c r="F1917" s="14" t="e">
        <f t="shared" si="114"/>
        <v>#DIV/0!</v>
      </c>
    </row>
    <row r="1918" spans="1:6">
      <c r="A1918" s="1">
        <v>37460</v>
      </c>
      <c r="B1918" s="4">
        <v>37460</v>
      </c>
      <c r="C1918" s="14" t="str">
        <f>VLOOKUP($B1918,data!$A$6:$M$15000,12)</f>
        <v>N/A</v>
      </c>
      <c r="D1918" s="11">
        <f t="shared" si="112"/>
        <v>7</v>
      </c>
      <c r="E1918" s="14" t="e">
        <f t="shared" si="113"/>
        <v>#DIV/0!</v>
      </c>
      <c r="F1918" s="14" t="e">
        <f t="shared" si="114"/>
        <v>#DIV/0!</v>
      </c>
    </row>
    <row r="1919" spans="1:6">
      <c r="A1919" s="1">
        <v>37461</v>
      </c>
      <c r="B1919" s="4">
        <v>37461</v>
      </c>
      <c r="C1919" s="14" t="str">
        <f>VLOOKUP($B1919,data!$A$6:$M$15000,12)</f>
        <v>N/A</v>
      </c>
      <c r="D1919" s="11">
        <f t="shared" si="112"/>
        <v>7</v>
      </c>
      <c r="E1919" s="14" t="e">
        <f t="shared" si="113"/>
        <v>#DIV/0!</v>
      </c>
      <c r="F1919" s="14" t="e">
        <f t="shared" si="114"/>
        <v>#DIV/0!</v>
      </c>
    </row>
    <row r="1920" spans="1:6">
      <c r="A1920" s="1">
        <v>37462</v>
      </c>
      <c r="B1920" s="4">
        <v>37462</v>
      </c>
      <c r="C1920" s="14" t="str">
        <f>VLOOKUP($B1920,data!$A$6:$M$15000,12)</f>
        <v>N/A</v>
      </c>
      <c r="D1920" s="11">
        <f t="shared" si="112"/>
        <v>7</v>
      </c>
      <c r="E1920" s="14" t="e">
        <f t="shared" si="113"/>
        <v>#DIV/0!</v>
      </c>
      <c r="F1920" s="14" t="e">
        <f t="shared" si="114"/>
        <v>#DIV/0!</v>
      </c>
    </row>
    <row r="1921" spans="1:6">
      <c r="A1921" s="1">
        <v>37463</v>
      </c>
      <c r="B1921" s="4">
        <v>37463</v>
      </c>
      <c r="C1921" s="14" t="str">
        <f>VLOOKUP($B1921,data!$A$6:$M$15000,12)</f>
        <v>N/A</v>
      </c>
      <c r="D1921" s="11">
        <f t="shared" si="112"/>
        <v>7</v>
      </c>
      <c r="E1921" s="14" t="e">
        <f t="shared" si="113"/>
        <v>#DIV/0!</v>
      </c>
      <c r="F1921" s="14" t="e">
        <f t="shared" si="114"/>
        <v>#DIV/0!</v>
      </c>
    </row>
    <row r="1922" spans="1:6">
      <c r="A1922" s="1">
        <v>37464</v>
      </c>
      <c r="B1922" s="4">
        <v>37464</v>
      </c>
      <c r="C1922" s="14" t="str">
        <f>VLOOKUP($B1922,data!$A$6:$M$15000,12)</f>
        <v>N/A</v>
      </c>
      <c r="D1922" s="11">
        <f t="shared" si="112"/>
        <v>7</v>
      </c>
      <c r="E1922" s="14" t="e">
        <f t="shared" si="113"/>
        <v>#DIV/0!</v>
      </c>
      <c r="F1922" s="14" t="e">
        <f t="shared" si="114"/>
        <v>#DIV/0!</v>
      </c>
    </row>
    <row r="1923" spans="1:6">
      <c r="A1923" s="1">
        <v>37465</v>
      </c>
      <c r="B1923" s="4">
        <v>37465</v>
      </c>
      <c r="C1923" s="14" t="str">
        <f>VLOOKUP($B1923,data!$A$6:$M$15000,12)</f>
        <v>N/A</v>
      </c>
      <c r="D1923" s="11">
        <f t="shared" si="112"/>
        <v>7</v>
      </c>
      <c r="E1923" s="14" t="e">
        <f t="shared" si="113"/>
        <v>#DIV/0!</v>
      </c>
      <c r="F1923" s="14" t="e">
        <f t="shared" si="114"/>
        <v>#DIV/0!</v>
      </c>
    </row>
    <row r="1924" spans="1:6">
      <c r="A1924" s="1">
        <v>37466</v>
      </c>
      <c r="B1924" s="4">
        <v>37466</v>
      </c>
      <c r="C1924" s="14" t="str">
        <f>VLOOKUP($B1924,data!$A$6:$M$15000,12)</f>
        <v>N/A</v>
      </c>
      <c r="D1924" s="11">
        <f t="shared" si="112"/>
        <v>7</v>
      </c>
      <c r="E1924" s="14" t="e">
        <f t="shared" si="113"/>
        <v>#DIV/0!</v>
      </c>
      <c r="F1924" s="14" t="e">
        <f t="shared" si="114"/>
        <v>#DIV/0!</v>
      </c>
    </row>
    <row r="1925" spans="1:6">
      <c r="A1925" s="1">
        <v>37467</v>
      </c>
      <c r="B1925" s="4">
        <v>37467</v>
      </c>
      <c r="C1925" s="14" t="str">
        <f>VLOOKUP($B1925,data!$A$6:$M$15000,12)</f>
        <v>N/A</v>
      </c>
      <c r="D1925" s="11">
        <f t="shared" si="112"/>
        <v>7</v>
      </c>
      <c r="E1925" s="14" t="e">
        <f t="shared" si="113"/>
        <v>#DIV/0!</v>
      </c>
      <c r="F1925" s="14" t="e">
        <f t="shared" si="114"/>
        <v>#DIV/0!</v>
      </c>
    </row>
    <row r="1926" spans="1:6">
      <c r="A1926" s="1">
        <v>37468</v>
      </c>
      <c r="B1926" s="4">
        <v>37468</v>
      </c>
      <c r="C1926" s="14" t="str">
        <f>VLOOKUP($B1926,data!$A$6:$M$15000,12)</f>
        <v>N/A</v>
      </c>
      <c r="D1926" s="11">
        <f t="shared" si="112"/>
        <v>7</v>
      </c>
      <c r="E1926" s="14" t="e">
        <f t="shared" si="113"/>
        <v>#DIV/0!</v>
      </c>
      <c r="F1926" s="14" t="e">
        <f t="shared" si="114"/>
        <v>#DIV/0!</v>
      </c>
    </row>
    <row r="1927" spans="1:6">
      <c r="A1927" s="1">
        <v>37469</v>
      </c>
      <c r="B1927" s="4">
        <v>37469</v>
      </c>
      <c r="C1927" s="14" t="str">
        <f>VLOOKUP($B1927,data!$A$6:$M$15000,12)</f>
        <v>N/A</v>
      </c>
      <c r="D1927" s="11">
        <f t="shared" si="112"/>
        <v>8</v>
      </c>
      <c r="E1927" s="14" t="e">
        <f t="shared" si="113"/>
        <v>#DIV/0!</v>
      </c>
      <c r="F1927" s="14" t="e">
        <f t="shared" si="114"/>
        <v>#DIV/0!</v>
      </c>
    </row>
    <row r="1928" spans="1:6">
      <c r="A1928" s="1">
        <v>37470</v>
      </c>
      <c r="B1928" s="4">
        <v>37470</v>
      </c>
      <c r="C1928" s="14" t="str">
        <f>VLOOKUP($B1928,data!$A$6:$M$15000,12)</f>
        <v>N/A</v>
      </c>
      <c r="D1928" s="11">
        <f t="shared" si="112"/>
        <v>8</v>
      </c>
      <c r="E1928" s="14" t="e">
        <f t="shared" si="113"/>
        <v>#DIV/0!</v>
      </c>
      <c r="F1928" s="14" t="e">
        <f t="shared" si="114"/>
        <v>#DIV/0!</v>
      </c>
    </row>
    <row r="1929" spans="1:6">
      <c r="A1929" s="1">
        <v>37471</v>
      </c>
      <c r="B1929" s="4">
        <v>37471</v>
      </c>
      <c r="C1929" s="14" t="str">
        <f>VLOOKUP($B1929,data!$A$6:$M$15000,12)</f>
        <v>N/A</v>
      </c>
      <c r="D1929" s="11">
        <f t="shared" si="112"/>
        <v>8</v>
      </c>
      <c r="E1929" s="14" t="e">
        <f t="shared" si="113"/>
        <v>#DIV/0!</v>
      </c>
      <c r="F1929" s="14" t="e">
        <f t="shared" si="114"/>
        <v>#DIV/0!</v>
      </c>
    </row>
    <row r="1930" spans="1:6">
      <c r="A1930" s="1">
        <v>37472</v>
      </c>
      <c r="B1930" s="4">
        <v>37472</v>
      </c>
      <c r="C1930" s="14" t="str">
        <f>VLOOKUP($B1930,data!$A$6:$M$15000,12)</f>
        <v>N/A</v>
      </c>
      <c r="D1930" s="11">
        <f t="shared" si="112"/>
        <v>8</v>
      </c>
      <c r="E1930" s="14" t="e">
        <f t="shared" si="113"/>
        <v>#DIV/0!</v>
      </c>
      <c r="F1930" s="14" t="e">
        <f t="shared" si="114"/>
        <v>#DIV/0!</v>
      </c>
    </row>
    <row r="1931" spans="1:6">
      <c r="A1931" s="1">
        <v>37473</v>
      </c>
      <c r="B1931" s="4">
        <v>37473</v>
      </c>
      <c r="C1931" s="14" t="str">
        <f>VLOOKUP($B1931,data!$A$6:$M$15000,12)</f>
        <v>N/A</v>
      </c>
      <c r="D1931" s="11">
        <f t="shared" si="112"/>
        <v>8</v>
      </c>
      <c r="E1931" s="14" t="e">
        <f t="shared" si="113"/>
        <v>#DIV/0!</v>
      </c>
      <c r="F1931" s="14" t="e">
        <f t="shared" si="114"/>
        <v>#DIV/0!</v>
      </c>
    </row>
    <row r="1932" spans="1:6">
      <c r="A1932" s="1">
        <v>37474</v>
      </c>
      <c r="B1932" s="4">
        <v>37474</v>
      </c>
      <c r="C1932" s="14" t="str">
        <f>VLOOKUP($B1932,data!$A$6:$M$15000,12)</f>
        <v>N/A</v>
      </c>
      <c r="D1932" s="11">
        <f t="shared" si="112"/>
        <v>8</v>
      </c>
      <c r="E1932" s="14" t="e">
        <f t="shared" si="113"/>
        <v>#DIV/0!</v>
      </c>
      <c r="F1932" s="14" t="e">
        <f t="shared" si="114"/>
        <v>#DIV/0!</v>
      </c>
    </row>
    <row r="1933" spans="1:6">
      <c r="A1933" s="1">
        <v>37475</v>
      </c>
      <c r="B1933" s="4">
        <v>37475</v>
      </c>
      <c r="C1933" s="14" t="str">
        <f>VLOOKUP($B1933,data!$A$6:$M$15000,12)</f>
        <v>N/A</v>
      </c>
      <c r="D1933" s="11">
        <f t="shared" si="112"/>
        <v>8</v>
      </c>
      <c r="E1933" s="14" t="e">
        <f t="shared" si="113"/>
        <v>#DIV/0!</v>
      </c>
      <c r="F1933" s="14" t="e">
        <f t="shared" si="114"/>
        <v>#DIV/0!</v>
      </c>
    </row>
    <row r="1934" spans="1:6">
      <c r="A1934" s="1">
        <v>37476</v>
      </c>
      <c r="B1934" s="4">
        <v>37476</v>
      </c>
      <c r="C1934" s="14" t="str">
        <f>VLOOKUP($B1934,data!$A$6:$M$15000,12)</f>
        <v>N/A</v>
      </c>
      <c r="D1934" s="11">
        <f t="shared" si="112"/>
        <v>8</v>
      </c>
      <c r="E1934" s="14" t="e">
        <f t="shared" si="113"/>
        <v>#DIV/0!</v>
      </c>
      <c r="F1934" s="14" t="e">
        <f t="shared" si="114"/>
        <v>#DIV/0!</v>
      </c>
    </row>
    <row r="1935" spans="1:6">
      <c r="A1935" s="1">
        <v>37477</v>
      </c>
      <c r="B1935" s="4">
        <v>37477</v>
      </c>
      <c r="C1935" s="14" t="str">
        <f>VLOOKUP($B1935,data!$A$6:$M$15000,12)</f>
        <v>N/A</v>
      </c>
      <c r="D1935" s="11">
        <f t="shared" si="112"/>
        <v>8</v>
      </c>
      <c r="E1935" s="14" t="e">
        <f t="shared" si="113"/>
        <v>#DIV/0!</v>
      </c>
      <c r="F1935" s="14" t="e">
        <f t="shared" si="114"/>
        <v>#DIV/0!</v>
      </c>
    </row>
    <row r="1936" spans="1:6">
      <c r="A1936" s="1">
        <v>37478</v>
      </c>
      <c r="B1936" s="4">
        <v>37478</v>
      </c>
      <c r="C1936" s="14" t="str">
        <f>VLOOKUP($B1936,data!$A$6:$M$15000,12)</f>
        <v>N/A</v>
      </c>
      <c r="D1936" s="11">
        <f t="shared" si="112"/>
        <v>8</v>
      </c>
      <c r="E1936" s="14" t="e">
        <f t="shared" si="113"/>
        <v>#DIV/0!</v>
      </c>
      <c r="F1936" s="14" t="e">
        <f t="shared" si="114"/>
        <v>#DIV/0!</v>
      </c>
    </row>
    <row r="1937" spans="1:6">
      <c r="A1937" s="1">
        <v>37479</v>
      </c>
      <c r="B1937" s="4">
        <v>37479</v>
      </c>
      <c r="C1937" s="14" t="str">
        <f>VLOOKUP($B1937,data!$A$6:$M$15000,12)</f>
        <v>N/A</v>
      </c>
      <c r="D1937" s="11">
        <f t="shared" si="112"/>
        <v>8</v>
      </c>
      <c r="E1937" s="14" t="e">
        <f t="shared" si="113"/>
        <v>#DIV/0!</v>
      </c>
      <c r="F1937" s="14" t="e">
        <f t="shared" si="114"/>
        <v>#DIV/0!</v>
      </c>
    </row>
    <row r="1938" spans="1:6">
      <c r="A1938" s="1">
        <v>37480</v>
      </c>
      <c r="B1938" s="4">
        <v>37480</v>
      </c>
      <c r="C1938" s="14" t="str">
        <f>VLOOKUP($B1938,data!$A$6:$M$15000,12)</f>
        <v>N/A</v>
      </c>
      <c r="D1938" s="11">
        <f t="shared" si="112"/>
        <v>8</v>
      </c>
      <c r="E1938" s="14" t="e">
        <f t="shared" si="113"/>
        <v>#DIV/0!</v>
      </c>
      <c r="F1938" s="14" t="e">
        <f t="shared" si="114"/>
        <v>#DIV/0!</v>
      </c>
    </row>
    <row r="1939" spans="1:6">
      <c r="A1939" s="1">
        <v>37481</v>
      </c>
      <c r="B1939" s="4">
        <v>37481</v>
      </c>
      <c r="C1939" s="14" t="str">
        <f>VLOOKUP($B1939,data!$A$6:$M$15000,12)</f>
        <v>N/A</v>
      </c>
      <c r="D1939" s="11">
        <f t="shared" si="112"/>
        <v>8</v>
      </c>
      <c r="E1939" s="14" t="e">
        <f t="shared" si="113"/>
        <v>#DIV/0!</v>
      </c>
      <c r="F1939" s="14" t="e">
        <f t="shared" si="114"/>
        <v>#DIV/0!</v>
      </c>
    </row>
    <row r="1940" spans="1:6">
      <c r="A1940" s="1">
        <v>37482</v>
      </c>
      <c r="B1940" s="4">
        <v>37482</v>
      </c>
      <c r="C1940" s="14" t="str">
        <f>VLOOKUP($B1940,data!$A$6:$M$15000,12)</f>
        <v>N/A</v>
      </c>
      <c r="D1940" s="11">
        <f t="shared" si="112"/>
        <v>8</v>
      </c>
      <c r="E1940" s="14" t="e">
        <f t="shared" si="113"/>
        <v>#DIV/0!</v>
      </c>
      <c r="F1940" s="14" t="e">
        <f t="shared" si="114"/>
        <v>#DIV/0!</v>
      </c>
    </row>
    <row r="1941" spans="1:6">
      <c r="A1941" s="1">
        <v>37483</v>
      </c>
      <c r="B1941" s="4">
        <v>37483</v>
      </c>
      <c r="C1941" s="14" t="str">
        <f>VLOOKUP($B1941,data!$A$6:$M$15000,12)</f>
        <v>N/A</v>
      </c>
      <c r="D1941" s="11">
        <f t="shared" si="112"/>
        <v>8</v>
      </c>
      <c r="E1941" s="14" t="e">
        <f t="shared" si="113"/>
        <v>#DIV/0!</v>
      </c>
      <c r="F1941" s="14" t="e">
        <f t="shared" si="114"/>
        <v>#DIV/0!</v>
      </c>
    </row>
    <row r="1942" spans="1:6">
      <c r="A1942" s="1">
        <v>37484</v>
      </c>
      <c r="B1942" s="4">
        <v>37484</v>
      </c>
      <c r="C1942" s="14" t="str">
        <f>VLOOKUP($B1942,data!$A$6:$M$15000,12)</f>
        <v>N/A</v>
      </c>
      <c r="D1942" s="11">
        <f t="shared" si="112"/>
        <v>8</v>
      </c>
      <c r="E1942" s="14" t="e">
        <f t="shared" si="113"/>
        <v>#DIV/0!</v>
      </c>
      <c r="F1942" s="14" t="e">
        <f t="shared" si="114"/>
        <v>#DIV/0!</v>
      </c>
    </row>
    <row r="1943" spans="1:6">
      <c r="A1943" s="1">
        <v>37485</v>
      </c>
      <c r="B1943" s="4">
        <v>37485</v>
      </c>
      <c r="C1943" s="14" t="str">
        <f>VLOOKUP($B1943,data!$A$6:$M$15000,12)</f>
        <v>N/A</v>
      </c>
      <c r="D1943" s="11">
        <f t="shared" si="112"/>
        <v>8</v>
      </c>
      <c r="E1943" s="14" t="e">
        <f t="shared" si="113"/>
        <v>#DIV/0!</v>
      </c>
      <c r="F1943" s="14" t="e">
        <f t="shared" si="114"/>
        <v>#DIV/0!</v>
      </c>
    </row>
    <row r="1944" spans="1:6">
      <c r="A1944" s="1">
        <v>37486</v>
      </c>
      <c r="B1944" s="4">
        <v>37486</v>
      </c>
      <c r="C1944" s="14" t="str">
        <f>VLOOKUP($B1944,data!$A$6:$M$15000,12)</f>
        <v>N/A</v>
      </c>
      <c r="D1944" s="11">
        <f t="shared" si="112"/>
        <v>8</v>
      </c>
      <c r="E1944" s="14" t="e">
        <f t="shared" si="113"/>
        <v>#DIV/0!</v>
      </c>
      <c r="F1944" s="14" t="e">
        <f t="shared" si="114"/>
        <v>#DIV/0!</v>
      </c>
    </row>
    <row r="1945" spans="1:6">
      <c r="A1945" s="1">
        <v>37487</v>
      </c>
      <c r="B1945" s="4">
        <v>37487</v>
      </c>
      <c r="C1945" s="14" t="str">
        <f>VLOOKUP($B1945,data!$A$6:$M$15000,12)</f>
        <v>N/A</v>
      </c>
      <c r="D1945" s="11">
        <f t="shared" si="112"/>
        <v>8</v>
      </c>
      <c r="E1945" s="14" t="e">
        <f t="shared" si="113"/>
        <v>#DIV/0!</v>
      </c>
      <c r="F1945" s="14" t="e">
        <f t="shared" si="114"/>
        <v>#DIV/0!</v>
      </c>
    </row>
    <row r="1946" spans="1:6">
      <c r="A1946" s="1">
        <v>37488</v>
      </c>
      <c r="B1946" s="4">
        <v>37488</v>
      </c>
      <c r="C1946" s="14" t="str">
        <f>VLOOKUP($B1946,data!$A$6:$M$15000,12)</f>
        <v>N/A</v>
      </c>
      <c r="D1946" s="11">
        <f t="shared" ref="D1946:D2009" si="115">IF(B1946&lt;&gt;"",MONTH(B1946),0)</f>
        <v>8</v>
      </c>
      <c r="E1946" s="14" t="e">
        <f t="shared" ref="E1946:E2009" si="116">AVERAGE(C1940:C1946)</f>
        <v>#DIV/0!</v>
      </c>
      <c r="F1946" s="14" t="e">
        <f t="shared" ref="F1946:F2009" si="117">AVERAGE(C1916:C1946)</f>
        <v>#DIV/0!</v>
      </c>
    </row>
    <row r="1947" spans="1:6">
      <c r="A1947" s="1">
        <v>37489</v>
      </c>
      <c r="B1947" s="4">
        <v>37489</v>
      </c>
      <c r="C1947" s="14" t="str">
        <f>VLOOKUP($B1947,data!$A$6:$M$15000,12)</f>
        <v>N/A</v>
      </c>
      <c r="D1947" s="11">
        <f t="shared" si="115"/>
        <v>8</v>
      </c>
      <c r="E1947" s="14" t="e">
        <f t="shared" si="116"/>
        <v>#DIV/0!</v>
      </c>
      <c r="F1947" s="14" t="e">
        <f t="shared" si="117"/>
        <v>#DIV/0!</v>
      </c>
    </row>
    <row r="1948" spans="1:6">
      <c r="A1948" s="1">
        <v>37490</v>
      </c>
      <c r="B1948" s="4">
        <v>37490</v>
      </c>
      <c r="C1948" s="14" t="str">
        <f>VLOOKUP($B1948,data!$A$6:$M$15000,12)</f>
        <v>N/A</v>
      </c>
      <c r="D1948" s="11">
        <f t="shared" si="115"/>
        <v>8</v>
      </c>
      <c r="E1948" s="14" t="e">
        <f t="shared" si="116"/>
        <v>#DIV/0!</v>
      </c>
      <c r="F1948" s="14" t="e">
        <f t="shared" si="117"/>
        <v>#DIV/0!</v>
      </c>
    </row>
    <row r="1949" spans="1:6">
      <c r="A1949" s="1">
        <v>37491</v>
      </c>
      <c r="B1949" s="4">
        <v>37491</v>
      </c>
      <c r="C1949" s="14" t="str">
        <f>VLOOKUP($B1949,data!$A$6:$M$15000,12)</f>
        <v>N/A</v>
      </c>
      <c r="D1949" s="11">
        <f t="shared" si="115"/>
        <v>8</v>
      </c>
      <c r="E1949" s="14" t="e">
        <f t="shared" si="116"/>
        <v>#DIV/0!</v>
      </c>
      <c r="F1949" s="14" t="e">
        <f t="shared" si="117"/>
        <v>#DIV/0!</v>
      </c>
    </row>
    <row r="1950" spans="1:6">
      <c r="A1950" s="1">
        <v>37492</v>
      </c>
      <c r="B1950" s="4">
        <v>37492</v>
      </c>
      <c r="C1950" s="14" t="str">
        <f>VLOOKUP($B1950,data!$A$6:$M$15000,12)</f>
        <v>N/A</v>
      </c>
      <c r="D1950" s="11">
        <f t="shared" si="115"/>
        <v>8</v>
      </c>
      <c r="E1950" s="14" t="e">
        <f t="shared" si="116"/>
        <v>#DIV/0!</v>
      </c>
      <c r="F1950" s="14" t="e">
        <f t="shared" si="117"/>
        <v>#DIV/0!</v>
      </c>
    </row>
    <row r="1951" spans="1:6">
      <c r="A1951" s="1">
        <v>37493</v>
      </c>
      <c r="B1951" s="4">
        <v>37493</v>
      </c>
      <c r="C1951" s="14" t="str">
        <f>VLOOKUP($B1951,data!$A$6:$M$15000,12)</f>
        <v>N/A</v>
      </c>
      <c r="D1951" s="11">
        <f t="shared" si="115"/>
        <v>8</v>
      </c>
      <c r="E1951" s="14" t="e">
        <f t="shared" si="116"/>
        <v>#DIV/0!</v>
      </c>
      <c r="F1951" s="14" t="e">
        <f t="shared" si="117"/>
        <v>#DIV/0!</v>
      </c>
    </row>
    <row r="1952" spans="1:6">
      <c r="A1952" s="1">
        <v>37494</v>
      </c>
      <c r="B1952" s="4">
        <v>37494</v>
      </c>
      <c r="C1952" s="14" t="str">
        <f>VLOOKUP($B1952,data!$A$6:$M$15000,12)</f>
        <v>N/A</v>
      </c>
      <c r="D1952" s="11">
        <f t="shared" si="115"/>
        <v>8</v>
      </c>
      <c r="E1952" s="14" t="e">
        <f t="shared" si="116"/>
        <v>#DIV/0!</v>
      </c>
      <c r="F1952" s="14" t="e">
        <f t="shared" si="117"/>
        <v>#DIV/0!</v>
      </c>
    </row>
    <row r="1953" spans="1:6">
      <c r="A1953" s="1">
        <v>37495</v>
      </c>
      <c r="B1953" s="4">
        <v>37495</v>
      </c>
      <c r="C1953" s="14" t="str">
        <f>VLOOKUP($B1953,data!$A$6:$M$15000,12)</f>
        <v>N/A</v>
      </c>
      <c r="D1953" s="11">
        <f t="shared" si="115"/>
        <v>8</v>
      </c>
      <c r="E1953" s="14" t="e">
        <f t="shared" si="116"/>
        <v>#DIV/0!</v>
      </c>
      <c r="F1953" s="14" t="e">
        <f t="shared" si="117"/>
        <v>#DIV/0!</v>
      </c>
    </row>
    <row r="1954" spans="1:6">
      <c r="A1954" s="1">
        <v>37496</v>
      </c>
      <c r="B1954" s="4">
        <v>37496</v>
      </c>
      <c r="C1954" s="14" t="str">
        <f>VLOOKUP($B1954,data!$A$6:$M$15000,12)</f>
        <v>N/A</v>
      </c>
      <c r="D1954" s="11">
        <f t="shared" si="115"/>
        <v>8</v>
      </c>
      <c r="E1954" s="14" t="e">
        <f t="shared" si="116"/>
        <v>#DIV/0!</v>
      </c>
      <c r="F1954" s="14" t="e">
        <f t="shared" si="117"/>
        <v>#DIV/0!</v>
      </c>
    </row>
    <row r="1955" spans="1:6">
      <c r="A1955" s="1">
        <v>37497</v>
      </c>
      <c r="B1955" s="4">
        <v>37497</v>
      </c>
      <c r="C1955" s="14" t="str">
        <f>VLOOKUP($B1955,data!$A$6:$M$15000,12)</f>
        <v>N/A</v>
      </c>
      <c r="D1955" s="11">
        <f t="shared" si="115"/>
        <v>8</v>
      </c>
      <c r="E1955" s="14" t="e">
        <f t="shared" si="116"/>
        <v>#DIV/0!</v>
      </c>
      <c r="F1955" s="14" t="e">
        <f t="shared" si="117"/>
        <v>#DIV/0!</v>
      </c>
    </row>
    <row r="1956" spans="1:6">
      <c r="A1956" s="1">
        <v>37498</v>
      </c>
      <c r="B1956" s="4">
        <v>37498</v>
      </c>
      <c r="C1956" s="14" t="str">
        <f>VLOOKUP($B1956,data!$A$6:$M$15000,12)</f>
        <v>N/A</v>
      </c>
      <c r="D1956" s="11">
        <f t="shared" si="115"/>
        <v>8</v>
      </c>
      <c r="E1956" s="14" t="e">
        <f t="shared" si="116"/>
        <v>#DIV/0!</v>
      </c>
      <c r="F1956" s="14" t="e">
        <f t="shared" si="117"/>
        <v>#DIV/0!</v>
      </c>
    </row>
    <row r="1957" spans="1:6">
      <c r="A1957" s="1">
        <v>37499</v>
      </c>
      <c r="B1957" s="4">
        <v>37499</v>
      </c>
      <c r="C1957" s="14" t="str">
        <f>VLOOKUP($B1957,data!$A$6:$M$15000,12)</f>
        <v>N/A</v>
      </c>
      <c r="D1957" s="11">
        <f t="shared" si="115"/>
        <v>8</v>
      </c>
      <c r="E1957" s="14" t="e">
        <f t="shared" si="116"/>
        <v>#DIV/0!</v>
      </c>
      <c r="F1957" s="14" t="e">
        <f t="shared" si="117"/>
        <v>#DIV/0!</v>
      </c>
    </row>
    <row r="1958" spans="1:6">
      <c r="A1958" s="1">
        <v>37500</v>
      </c>
      <c r="B1958" s="4">
        <v>37500</v>
      </c>
      <c r="C1958" s="14" t="str">
        <f>VLOOKUP($B1958,data!$A$6:$M$15000,12)</f>
        <v>N/A</v>
      </c>
      <c r="D1958" s="11">
        <f t="shared" si="115"/>
        <v>9</v>
      </c>
      <c r="E1958" s="14" t="e">
        <f t="shared" si="116"/>
        <v>#DIV/0!</v>
      </c>
      <c r="F1958" s="14" t="e">
        <f t="shared" si="117"/>
        <v>#DIV/0!</v>
      </c>
    </row>
    <row r="1959" spans="1:6">
      <c r="A1959" s="1">
        <v>37501</v>
      </c>
      <c r="B1959" s="4">
        <v>37501</v>
      </c>
      <c r="C1959" s="14" t="str">
        <f>VLOOKUP($B1959,data!$A$6:$M$15000,12)</f>
        <v>N/A</v>
      </c>
      <c r="D1959" s="11">
        <f t="shared" si="115"/>
        <v>9</v>
      </c>
      <c r="E1959" s="14" t="e">
        <f t="shared" si="116"/>
        <v>#DIV/0!</v>
      </c>
      <c r="F1959" s="14" t="e">
        <f t="shared" si="117"/>
        <v>#DIV/0!</v>
      </c>
    </row>
    <row r="1960" spans="1:6">
      <c r="A1960" s="1">
        <v>37502</v>
      </c>
      <c r="B1960" s="4">
        <v>37502</v>
      </c>
      <c r="C1960" s="14" t="str">
        <f>VLOOKUP($B1960,data!$A$6:$M$15000,12)</f>
        <v>N/A</v>
      </c>
      <c r="D1960" s="11">
        <f t="shared" si="115"/>
        <v>9</v>
      </c>
      <c r="E1960" s="14" t="e">
        <f t="shared" si="116"/>
        <v>#DIV/0!</v>
      </c>
      <c r="F1960" s="14" t="e">
        <f t="shared" si="117"/>
        <v>#DIV/0!</v>
      </c>
    </row>
    <row r="1961" spans="1:6">
      <c r="A1961" s="1">
        <v>37503</v>
      </c>
      <c r="B1961" s="4">
        <v>37503</v>
      </c>
      <c r="C1961" s="14" t="str">
        <f>VLOOKUP($B1961,data!$A$6:$M$15000,12)</f>
        <v>N/A</v>
      </c>
      <c r="D1961" s="11">
        <f t="shared" si="115"/>
        <v>9</v>
      </c>
      <c r="E1961" s="14" t="e">
        <f t="shared" si="116"/>
        <v>#DIV/0!</v>
      </c>
      <c r="F1961" s="14" t="e">
        <f t="shared" si="117"/>
        <v>#DIV/0!</v>
      </c>
    </row>
    <row r="1962" spans="1:6">
      <c r="A1962" s="1">
        <v>37504</v>
      </c>
      <c r="B1962" s="4">
        <v>37504</v>
      </c>
      <c r="C1962" s="14" t="str">
        <f>VLOOKUP($B1962,data!$A$6:$M$15000,12)</f>
        <v>N/A</v>
      </c>
      <c r="D1962" s="11">
        <f t="shared" si="115"/>
        <v>9</v>
      </c>
      <c r="E1962" s="14" t="e">
        <f t="shared" si="116"/>
        <v>#DIV/0!</v>
      </c>
      <c r="F1962" s="14" t="e">
        <f t="shared" si="117"/>
        <v>#DIV/0!</v>
      </c>
    </row>
    <row r="1963" spans="1:6">
      <c r="A1963" s="1">
        <v>37505</v>
      </c>
      <c r="B1963" s="4">
        <v>37505</v>
      </c>
      <c r="C1963" s="14" t="str">
        <f>VLOOKUP($B1963,data!$A$6:$M$15000,12)</f>
        <v>N/A</v>
      </c>
      <c r="D1963" s="11">
        <f t="shared" si="115"/>
        <v>9</v>
      </c>
      <c r="E1963" s="14" t="e">
        <f t="shared" si="116"/>
        <v>#DIV/0!</v>
      </c>
      <c r="F1963" s="14" t="e">
        <f t="shared" si="117"/>
        <v>#DIV/0!</v>
      </c>
    </row>
    <row r="1964" spans="1:6">
      <c r="A1964" s="1">
        <v>37506</v>
      </c>
      <c r="B1964" s="4">
        <v>37506</v>
      </c>
      <c r="C1964" s="14" t="str">
        <f>VLOOKUP($B1964,data!$A$6:$M$15000,12)</f>
        <v>N/A</v>
      </c>
      <c r="D1964" s="11">
        <f t="shared" si="115"/>
        <v>9</v>
      </c>
      <c r="E1964" s="14" t="e">
        <f t="shared" si="116"/>
        <v>#DIV/0!</v>
      </c>
      <c r="F1964" s="14" t="e">
        <f t="shared" si="117"/>
        <v>#DIV/0!</v>
      </c>
    </row>
    <row r="1965" spans="1:6">
      <c r="A1965" s="1">
        <v>37507</v>
      </c>
      <c r="B1965" s="4">
        <v>37507</v>
      </c>
      <c r="C1965" s="14" t="str">
        <f>VLOOKUP($B1965,data!$A$6:$M$15000,12)</f>
        <v>N/A</v>
      </c>
      <c r="D1965" s="11">
        <f t="shared" si="115"/>
        <v>9</v>
      </c>
      <c r="E1965" s="14" t="e">
        <f t="shared" si="116"/>
        <v>#DIV/0!</v>
      </c>
      <c r="F1965" s="14" t="e">
        <f t="shared" si="117"/>
        <v>#DIV/0!</v>
      </c>
    </row>
    <row r="1966" spans="1:6">
      <c r="A1966" s="1">
        <v>37508</v>
      </c>
      <c r="B1966" s="4">
        <v>37508</v>
      </c>
      <c r="C1966" s="14" t="str">
        <f>VLOOKUP($B1966,data!$A$6:$M$15000,12)</f>
        <v>N/A</v>
      </c>
      <c r="D1966" s="11">
        <f t="shared" si="115"/>
        <v>9</v>
      </c>
      <c r="E1966" s="14" t="e">
        <f t="shared" si="116"/>
        <v>#DIV/0!</v>
      </c>
      <c r="F1966" s="14" t="e">
        <f t="shared" si="117"/>
        <v>#DIV/0!</v>
      </c>
    </row>
    <row r="1967" spans="1:6">
      <c r="A1967" s="1">
        <v>37509</v>
      </c>
      <c r="B1967" s="4">
        <v>37509</v>
      </c>
      <c r="C1967" s="14" t="str">
        <f>VLOOKUP($B1967,data!$A$6:$M$15000,12)</f>
        <v>N/A</v>
      </c>
      <c r="D1967" s="11">
        <f t="shared" si="115"/>
        <v>9</v>
      </c>
      <c r="E1967" s="14" t="e">
        <f t="shared" si="116"/>
        <v>#DIV/0!</v>
      </c>
      <c r="F1967" s="14" t="e">
        <f t="shared" si="117"/>
        <v>#DIV/0!</v>
      </c>
    </row>
    <row r="1968" spans="1:6">
      <c r="A1968" s="1">
        <v>37510</v>
      </c>
      <c r="B1968" s="4">
        <v>37510</v>
      </c>
      <c r="C1968" s="14" t="str">
        <f>VLOOKUP($B1968,data!$A$6:$M$15000,12)</f>
        <v>N/A</v>
      </c>
      <c r="D1968" s="11">
        <f t="shared" si="115"/>
        <v>9</v>
      </c>
      <c r="E1968" s="14" t="e">
        <f t="shared" si="116"/>
        <v>#DIV/0!</v>
      </c>
      <c r="F1968" s="14" t="e">
        <f t="shared" si="117"/>
        <v>#DIV/0!</v>
      </c>
    </row>
    <row r="1969" spans="1:6">
      <c r="A1969" s="1">
        <v>37511</v>
      </c>
      <c r="B1969" s="4">
        <v>37511</v>
      </c>
      <c r="C1969" s="14" t="str">
        <f>VLOOKUP($B1969,data!$A$6:$M$15000,12)</f>
        <v>N/A</v>
      </c>
      <c r="D1969" s="11">
        <f t="shared" si="115"/>
        <v>9</v>
      </c>
      <c r="E1969" s="14" t="e">
        <f t="shared" si="116"/>
        <v>#DIV/0!</v>
      </c>
      <c r="F1969" s="14" t="e">
        <f t="shared" si="117"/>
        <v>#DIV/0!</v>
      </c>
    </row>
    <row r="1970" spans="1:6">
      <c r="A1970" s="1">
        <v>37512</v>
      </c>
      <c r="B1970" s="4">
        <v>37512</v>
      </c>
      <c r="C1970" s="14" t="str">
        <f>VLOOKUP($B1970,data!$A$6:$M$15000,12)</f>
        <v>N/A</v>
      </c>
      <c r="D1970" s="11">
        <f t="shared" si="115"/>
        <v>9</v>
      </c>
      <c r="E1970" s="14" t="e">
        <f t="shared" si="116"/>
        <v>#DIV/0!</v>
      </c>
      <c r="F1970" s="14" t="e">
        <f t="shared" si="117"/>
        <v>#DIV/0!</v>
      </c>
    </row>
    <row r="1971" spans="1:6">
      <c r="A1971" s="1">
        <v>37513</v>
      </c>
      <c r="B1971" s="4">
        <v>37513</v>
      </c>
      <c r="C1971" s="14" t="str">
        <f>VLOOKUP($B1971,data!$A$6:$M$15000,12)</f>
        <v>N/A</v>
      </c>
      <c r="D1971" s="11">
        <f t="shared" si="115"/>
        <v>9</v>
      </c>
      <c r="E1971" s="14" t="e">
        <f t="shared" si="116"/>
        <v>#DIV/0!</v>
      </c>
      <c r="F1971" s="14" t="e">
        <f t="shared" si="117"/>
        <v>#DIV/0!</v>
      </c>
    </row>
    <row r="1972" spans="1:6">
      <c r="A1972" s="1">
        <v>37514</v>
      </c>
      <c r="B1972" s="4">
        <v>37514</v>
      </c>
      <c r="C1972" s="14" t="str">
        <f>VLOOKUP($B1972,data!$A$6:$M$15000,12)</f>
        <v>N/A</v>
      </c>
      <c r="D1972" s="11">
        <f t="shared" si="115"/>
        <v>9</v>
      </c>
      <c r="E1972" s="14" t="e">
        <f t="shared" si="116"/>
        <v>#DIV/0!</v>
      </c>
      <c r="F1972" s="14" t="e">
        <f t="shared" si="117"/>
        <v>#DIV/0!</v>
      </c>
    </row>
    <row r="1973" spans="1:6">
      <c r="A1973" s="1">
        <v>37515</v>
      </c>
      <c r="B1973" s="4">
        <v>37515</v>
      </c>
      <c r="C1973" s="14" t="str">
        <f>VLOOKUP($B1973,data!$A$6:$M$15000,12)</f>
        <v>N/A</v>
      </c>
      <c r="D1973" s="11">
        <f t="shared" si="115"/>
        <v>9</v>
      </c>
      <c r="E1973" s="14" t="e">
        <f t="shared" si="116"/>
        <v>#DIV/0!</v>
      </c>
      <c r="F1973" s="14" t="e">
        <f t="shared" si="117"/>
        <v>#DIV/0!</v>
      </c>
    </row>
    <row r="1974" spans="1:6">
      <c r="A1974" s="1">
        <v>37516</v>
      </c>
      <c r="B1974" s="4">
        <v>37516</v>
      </c>
      <c r="C1974" s="14" t="str">
        <f>VLOOKUP($B1974,data!$A$6:$M$15000,12)</f>
        <v>N/A</v>
      </c>
      <c r="D1974" s="11">
        <f t="shared" si="115"/>
        <v>9</v>
      </c>
      <c r="E1974" s="14" t="e">
        <f t="shared" si="116"/>
        <v>#DIV/0!</v>
      </c>
      <c r="F1974" s="14" t="e">
        <f t="shared" si="117"/>
        <v>#DIV/0!</v>
      </c>
    </row>
    <row r="1975" spans="1:6">
      <c r="A1975" s="1">
        <v>37517</v>
      </c>
      <c r="B1975" s="4">
        <v>37517</v>
      </c>
      <c r="C1975" s="14" t="str">
        <f>VLOOKUP($B1975,data!$A$6:$M$15000,12)</f>
        <v>N/A</v>
      </c>
      <c r="D1975" s="11">
        <f t="shared" si="115"/>
        <v>9</v>
      </c>
      <c r="E1975" s="14" t="e">
        <f t="shared" si="116"/>
        <v>#DIV/0!</v>
      </c>
      <c r="F1975" s="14" t="e">
        <f t="shared" si="117"/>
        <v>#DIV/0!</v>
      </c>
    </row>
    <row r="1976" spans="1:6">
      <c r="A1976" s="1">
        <v>37518</v>
      </c>
      <c r="B1976" s="4">
        <v>37518</v>
      </c>
      <c r="C1976" s="14" t="str">
        <f>VLOOKUP($B1976,data!$A$6:$M$15000,12)</f>
        <v>N/A</v>
      </c>
      <c r="D1976" s="11">
        <f t="shared" si="115"/>
        <v>9</v>
      </c>
      <c r="E1976" s="14" t="e">
        <f t="shared" si="116"/>
        <v>#DIV/0!</v>
      </c>
      <c r="F1976" s="14" t="e">
        <f t="shared" si="117"/>
        <v>#DIV/0!</v>
      </c>
    </row>
    <row r="1977" spans="1:6">
      <c r="A1977" s="1">
        <v>37519</v>
      </c>
      <c r="B1977" s="4">
        <v>37519</v>
      </c>
      <c r="C1977" s="14" t="str">
        <f>VLOOKUP($B1977,data!$A$6:$M$15000,12)</f>
        <v>N/A</v>
      </c>
      <c r="D1977" s="11">
        <f t="shared" si="115"/>
        <v>9</v>
      </c>
      <c r="E1977" s="14" t="e">
        <f t="shared" si="116"/>
        <v>#DIV/0!</v>
      </c>
      <c r="F1977" s="14" t="e">
        <f t="shared" si="117"/>
        <v>#DIV/0!</v>
      </c>
    </row>
    <row r="1978" spans="1:6">
      <c r="A1978" s="1">
        <v>37520</v>
      </c>
      <c r="B1978" s="4">
        <v>37520</v>
      </c>
      <c r="C1978" s="14" t="str">
        <f>VLOOKUP($B1978,data!$A$6:$M$15000,12)</f>
        <v>N/A</v>
      </c>
      <c r="D1978" s="11">
        <f t="shared" si="115"/>
        <v>9</v>
      </c>
      <c r="E1978" s="14" t="e">
        <f t="shared" si="116"/>
        <v>#DIV/0!</v>
      </c>
      <c r="F1978" s="14" t="e">
        <f t="shared" si="117"/>
        <v>#DIV/0!</v>
      </c>
    </row>
    <row r="1979" spans="1:6">
      <c r="A1979" s="1">
        <v>37521</v>
      </c>
      <c r="B1979" s="4">
        <v>37521</v>
      </c>
      <c r="C1979" s="14" t="str">
        <f>VLOOKUP($B1979,data!$A$6:$M$15000,12)</f>
        <v>N/A</v>
      </c>
      <c r="D1979" s="11">
        <f t="shared" si="115"/>
        <v>9</v>
      </c>
      <c r="E1979" s="14" t="e">
        <f t="shared" si="116"/>
        <v>#DIV/0!</v>
      </c>
      <c r="F1979" s="14" t="e">
        <f t="shared" si="117"/>
        <v>#DIV/0!</v>
      </c>
    </row>
    <row r="1980" spans="1:6">
      <c r="A1980" s="1">
        <v>37522</v>
      </c>
      <c r="B1980" s="4">
        <v>37522</v>
      </c>
      <c r="C1980" s="14" t="str">
        <f>VLOOKUP($B1980,data!$A$6:$M$15000,12)</f>
        <v>N/A</v>
      </c>
      <c r="D1980" s="11">
        <f t="shared" si="115"/>
        <v>9</v>
      </c>
      <c r="E1980" s="14" t="e">
        <f t="shared" si="116"/>
        <v>#DIV/0!</v>
      </c>
      <c r="F1980" s="14" t="e">
        <f t="shared" si="117"/>
        <v>#DIV/0!</v>
      </c>
    </row>
    <row r="1981" spans="1:6">
      <c r="A1981" s="1">
        <v>37523</v>
      </c>
      <c r="B1981" s="4">
        <v>37523</v>
      </c>
      <c r="C1981" s="14" t="str">
        <f>VLOOKUP($B1981,data!$A$6:$M$15000,12)</f>
        <v>N/A</v>
      </c>
      <c r="D1981" s="11">
        <f t="shared" si="115"/>
        <v>9</v>
      </c>
      <c r="E1981" s="14" t="e">
        <f t="shared" si="116"/>
        <v>#DIV/0!</v>
      </c>
      <c r="F1981" s="14" t="e">
        <f t="shared" si="117"/>
        <v>#DIV/0!</v>
      </c>
    </row>
    <row r="1982" spans="1:6">
      <c r="A1982" s="1">
        <v>37524</v>
      </c>
      <c r="B1982" s="4">
        <v>37524</v>
      </c>
      <c r="C1982" s="14" t="str">
        <f>VLOOKUP($B1982,data!$A$6:$M$15000,12)</f>
        <v>N/A</v>
      </c>
      <c r="D1982" s="11">
        <f t="shared" si="115"/>
        <v>9</v>
      </c>
      <c r="E1982" s="14" t="e">
        <f t="shared" si="116"/>
        <v>#DIV/0!</v>
      </c>
      <c r="F1982" s="14" t="e">
        <f t="shared" si="117"/>
        <v>#DIV/0!</v>
      </c>
    </row>
    <row r="1983" spans="1:6">
      <c r="A1983" s="1">
        <v>37525</v>
      </c>
      <c r="B1983" s="4">
        <v>37525</v>
      </c>
      <c r="C1983" s="14" t="str">
        <f>VLOOKUP($B1983,data!$A$6:$M$15000,12)</f>
        <v>N/A</v>
      </c>
      <c r="D1983" s="11">
        <f t="shared" si="115"/>
        <v>9</v>
      </c>
      <c r="E1983" s="14" t="e">
        <f t="shared" si="116"/>
        <v>#DIV/0!</v>
      </c>
      <c r="F1983" s="14" t="e">
        <f t="shared" si="117"/>
        <v>#DIV/0!</v>
      </c>
    </row>
    <row r="1984" spans="1:6">
      <c r="A1984" s="1">
        <v>37526</v>
      </c>
      <c r="B1984" s="4">
        <v>37526</v>
      </c>
      <c r="C1984" s="14" t="str">
        <f>VLOOKUP($B1984,data!$A$6:$M$15000,12)</f>
        <v>N/A</v>
      </c>
      <c r="D1984" s="11">
        <f t="shared" si="115"/>
        <v>9</v>
      </c>
      <c r="E1984" s="14" t="e">
        <f t="shared" si="116"/>
        <v>#DIV/0!</v>
      </c>
      <c r="F1984" s="14" t="e">
        <f t="shared" si="117"/>
        <v>#DIV/0!</v>
      </c>
    </row>
    <row r="1985" spans="1:6">
      <c r="A1985" s="1">
        <v>37527</v>
      </c>
      <c r="B1985" s="4">
        <v>37527</v>
      </c>
      <c r="C1985" s="14" t="str">
        <f>VLOOKUP($B1985,data!$A$6:$M$15000,12)</f>
        <v>N/A</v>
      </c>
      <c r="D1985" s="11">
        <f t="shared" si="115"/>
        <v>9</v>
      </c>
      <c r="E1985" s="14" t="e">
        <f t="shared" si="116"/>
        <v>#DIV/0!</v>
      </c>
      <c r="F1985" s="14" t="e">
        <f t="shared" si="117"/>
        <v>#DIV/0!</v>
      </c>
    </row>
    <row r="1986" spans="1:6">
      <c r="A1986" s="1">
        <v>37528</v>
      </c>
      <c r="B1986" s="4">
        <v>37528</v>
      </c>
      <c r="C1986" s="14" t="str">
        <f>VLOOKUP($B1986,data!$A$6:$M$15000,12)</f>
        <v>N/A</v>
      </c>
      <c r="D1986" s="11">
        <f t="shared" si="115"/>
        <v>9</v>
      </c>
      <c r="E1986" s="14" t="e">
        <f t="shared" si="116"/>
        <v>#DIV/0!</v>
      </c>
      <c r="F1986" s="14" t="e">
        <f t="shared" si="117"/>
        <v>#DIV/0!</v>
      </c>
    </row>
    <row r="1987" spans="1:6">
      <c r="A1987" s="1">
        <v>37529</v>
      </c>
      <c r="B1987" s="4">
        <v>37529</v>
      </c>
      <c r="C1987" s="14" t="str">
        <f>VLOOKUP($B1987,data!$A$6:$M$15000,12)</f>
        <v>N/A</v>
      </c>
      <c r="D1987" s="11">
        <f t="shared" si="115"/>
        <v>9</v>
      </c>
      <c r="E1987" s="14" t="e">
        <f t="shared" si="116"/>
        <v>#DIV/0!</v>
      </c>
      <c r="F1987" s="14" t="e">
        <f t="shared" si="117"/>
        <v>#DIV/0!</v>
      </c>
    </row>
    <row r="1988" spans="1:6">
      <c r="A1988" s="1">
        <v>37530</v>
      </c>
      <c r="B1988" s="4">
        <v>37530</v>
      </c>
      <c r="C1988" s="14" t="str">
        <f>VLOOKUP($B1988,data!$A$6:$M$15000,12)</f>
        <v>N/A</v>
      </c>
      <c r="D1988" s="11">
        <f t="shared" si="115"/>
        <v>10</v>
      </c>
      <c r="E1988" s="14" t="e">
        <f t="shared" si="116"/>
        <v>#DIV/0!</v>
      </c>
      <c r="F1988" s="14" t="e">
        <f t="shared" si="117"/>
        <v>#DIV/0!</v>
      </c>
    </row>
    <row r="1989" spans="1:6">
      <c r="A1989" s="1">
        <v>37531</v>
      </c>
      <c r="B1989" s="4">
        <v>37531</v>
      </c>
      <c r="C1989" s="14" t="str">
        <f>VLOOKUP($B1989,data!$A$6:$M$15000,12)</f>
        <v>N/A</v>
      </c>
      <c r="D1989" s="11">
        <f t="shared" si="115"/>
        <v>10</v>
      </c>
      <c r="E1989" s="14" t="e">
        <f t="shared" si="116"/>
        <v>#DIV/0!</v>
      </c>
      <c r="F1989" s="14" t="e">
        <f t="shared" si="117"/>
        <v>#DIV/0!</v>
      </c>
    </row>
    <row r="1990" spans="1:6">
      <c r="A1990" s="1">
        <v>37532</v>
      </c>
      <c r="B1990" s="4">
        <v>37532</v>
      </c>
      <c r="C1990" s="14" t="str">
        <f>VLOOKUP($B1990,data!$A$6:$M$15000,12)</f>
        <v>N/A</v>
      </c>
      <c r="D1990" s="11">
        <f t="shared" si="115"/>
        <v>10</v>
      </c>
      <c r="E1990" s="14" t="e">
        <f t="shared" si="116"/>
        <v>#DIV/0!</v>
      </c>
      <c r="F1990" s="14" t="e">
        <f t="shared" si="117"/>
        <v>#DIV/0!</v>
      </c>
    </row>
    <row r="1991" spans="1:6">
      <c r="A1991" s="1">
        <v>37533</v>
      </c>
      <c r="B1991" s="4">
        <v>37533</v>
      </c>
      <c r="C1991" s="14" t="str">
        <f>VLOOKUP($B1991,data!$A$6:$M$15000,12)</f>
        <v>N/A</v>
      </c>
      <c r="D1991" s="11">
        <f t="shared" si="115"/>
        <v>10</v>
      </c>
      <c r="E1991" s="14" t="e">
        <f t="shared" si="116"/>
        <v>#DIV/0!</v>
      </c>
      <c r="F1991" s="14" t="e">
        <f t="shared" si="117"/>
        <v>#DIV/0!</v>
      </c>
    </row>
    <row r="1992" spans="1:6">
      <c r="A1992" s="1">
        <v>37534</v>
      </c>
      <c r="B1992" s="4">
        <v>37534</v>
      </c>
      <c r="C1992" s="14" t="str">
        <f>VLOOKUP($B1992,data!$A$6:$M$15000,12)</f>
        <v>N/A</v>
      </c>
      <c r="D1992" s="11">
        <f t="shared" si="115"/>
        <v>10</v>
      </c>
      <c r="E1992" s="14" t="e">
        <f t="shared" si="116"/>
        <v>#DIV/0!</v>
      </c>
      <c r="F1992" s="14" t="e">
        <f t="shared" si="117"/>
        <v>#DIV/0!</v>
      </c>
    </row>
    <row r="1993" spans="1:6">
      <c r="A1993" s="1">
        <v>37535</v>
      </c>
      <c r="B1993" s="4">
        <v>37535</v>
      </c>
      <c r="C1993" s="14" t="str">
        <f>VLOOKUP($B1993,data!$A$6:$M$15000,12)</f>
        <v>N/A</v>
      </c>
      <c r="D1993" s="11">
        <f t="shared" si="115"/>
        <v>10</v>
      </c>
      <c r="E1993" s="14" t="e">
        <f t="shared" si="116"/>
        <v>#DIV/0!</v>
      </c>
      <c r="F1993" s="14" t="e">
        <f t="shared" si="117"/>
        <v>#DIV/0!</v>
      </c>
    </row>
    <row r="1994" spans="1:6">
      <c r="A1994" s="1">
        <v>37536</v>
      </c>
      <c r="B1994" s="4">
        <v>37536</v>
      </c>
      <c r="C1994" s="14" t="str">
        <f>VLOOKUP($B1994,data!$A$6:$M$15000,12)</f>
        <v>N/A</v>
      </c>
      <c r="D1994" s="11">
        <f t="shared" si="115"/>
        <v>10</v>
      </c>
      <c r="E1994" s="14" t="e">
        <f t="shared" si="116"/>
        <v>#DIV/0!</v>
      </c>
      <c r="F1994" s="14" t="e">
        <f t="shared" si="117"/>
        <v>#DIV/0!</v>
      </c>
    </row>
    <row r="1995" spans="1:6">
      <c r="A1995" s="1">
        <v>37537</v>
      </c>
      <c r="B1995" s="4">
        <v>37537</v>
      </c>
      <c r="C1995" s="14" t="str">
        <f>VLOOKUP($B1995,data!$A$6:$M$15000,12)</f>
        <v>N/A</v>
      </c>
      <c r="D1995" s="11">
        <f t="shared" si="115"/>
        <v>10</v>
      </c>
      <c r="E1995" s="14" t="e">
        <f t="shared" si="116"/>
        <v>#DIV/0!</v>
      </c>
      <c r="F1995" s="14" t="e">
        <f t="shared" si="117"/>
        <v>#DIV/0!</v>
      </c>
    </row>
    <row r="1996" spans="1:6">
      <c r="A1996" s="1">
        <v>37538</v>
      </c>
      <c r="B1996" s="4">
        <v>37538</v>
      </c>
      <c r="C1996" s="14" t="str">
        <f>VLOOKUP($B1996,data!$A$6:$M$15000,12)</f>
        <v>N/A</v>
      </c>
      <c r="D1996" s="11">
        <f t="shared" si="115"/>
        <v>10</v>
      </c>
      <c r="E1996" s="14" t="e">
        <f t="shared" si="116"/>
        <v>#DIV/0!</v>
      </c>
      <c r="F1996" s="14" t="e">
        <f t="shared" si="117"/>
        <v>#DIV/0!</v>
      </c>
    </row>
    <row r="1997" spans="1:6">
      <c r="A1997" s="1">
        <v>37539</v>
      </c>
      <c r="B1997" s="4">
        <v>37539</v>
      </c>
      <c r="C1997" s="14" t="str">
        <f>VLOOKUP($B1997,data!$A$6:$M$15000,12)</f>
        <v>N/A</v>
      </c>
      <c r="D1997" s="11">
        <f t="shared" si="115"/>
        <v>10</v>
      </c>
      <c r="E1997" s="14" t="e">
        <f t="shared" si="116"/>
        <v>#DIV/0!</v>
      </c>
      <c r="F1997" s="14" t="e">
        <f t="shared" si="117"/>
        <v>#DIV/0!</v>
      </c>
    </row>
    <row r="1998" spans="1:6">
      <c r="A1998" s="1">
        <v>37540</v>
      </c>
      <c r="B1998" s="4">
        <v>37540</v>
      </c>
      <c r="C1998" s="14" t="str">
        <f>VLOOKUP($B1998,data!$A$6:$M$15000,12)</f>
        <v>N/A</v>
      </c>
      <c r="D1998" s="11">
        <f t="shared" si="115"/>
        <v>10</v>
      </c>
      <c r="E1998" s="14" t="e">
        <f t="shared" si="116"/>
        <v>#DIV/0!</v>
      </c>
      <c r="F1998" s="14" t="e">
        <f t="shared" si="117"/>
        <v>#DIV/0!</v>
      </c>
    </row>
    <row r="1999" spans="1:6">
      <c r="A1999" s="1">
        <v>37541</v>
      </c>
      <c r="B1999" s="4">
        <v>37541</v>
      </c>
      <c r="C1999" s="14" t="str">
        <f>VLOOKUP($B1999,data!$A$6:$M$15000,12)</f>
        <v>N/A</v>
      </c>
      <c r="D1999" s="11">
        <f t="shared" si="115"/>
        <v>10</v>
      </c>
      <c r="E1999" s="14" t="e">
        <f t="shared" si="116"/>
        <v>#DIV/0!</v>
      </c>
      <c r="F1999" s="14" t="e">
        <f t="shared" si="117"/>
        <v>#DIV/0!</v>
      </c>
    </row>
    <row r="2000" spans="1:6">
      <c r="A2000" s="1">
        <v>37542</v>
      </c>
      <c r="B2000" s="4">
        <v>37542</v>
      </c>
      <c r="C2000" s="14" t="str">
        <f>VLOOKUP($B2000,data!$A$6:$M$15000,12)</f>
        <v>N/A</v>
      </c>
      <c r="D2000" s="11">
        <f t="shared" si="115"/>
        <v>10</v>
      </c>
      <c r="E2000" s="14" t="e">
        <f t="shared" si="116"/>
        <v>#DIV/0!</v>
      </c>
      <c r="F2000" s="14" t="e">
        <f t="shared" si="117"/>
        <v>#DIV/0!</v>
      </c>
    </row>
    <row r="2001" spans="1:6">
      <c r="A2001" s="1">
        <v>37543</v>
      </c>
      <c r="B2001" s="4">
        <v>37543</v>
      </c>
      <c r="C2001" s="14" t="str">
        <f>VLOOKUP($B2001,data!$A$6:$M$15000,12)</f>
        <v>N/A</v>
      </c>
      <c r="D2001" s="11">
        <f t="shared" si="115"/>
        <v>10</v>
      </c>
      <c r="E2001" s="14" t="e">
        <f t="shared" si="116"/>
        <v>#DIV/0!</v>
      </c>
      <c r="F2001" s="14" t="e">
        <f t="shared" si="117"/>
        <v>#DIV/0!</v>
      </c>
    </row>
    <row r="2002" spans="1:6">
      <c r="A2002" s="1">
        <v>37544</v>
      </c>
      <c r="B2002" s="4">
        <v>37544</v>
      </c>
      <c r="C2002" s="14" t="str">
        <f>VLOOKUP($B2002,data!$A$6:$M$15000,12)</f>
        <v>N/A</v>
      </c>
      <c r="D2002" s="11">
        <f t="shared" si="115"/>
        <v>10</v>
      </c>
      <c r="E2002" s="14" t="e">
        <f t="shared" si="116"/>
        <v>#DIV/0!</v>
      </c>
      <c r="F2002" s="14" t="e">
        <f t="shared" si="117"/>
        <v>#DIV/0!</v>
      </c>
    </row>
    <row r="2003" spans="1:6">
      <c r="A2003" s="1">
        <v>37545</v>
      </c>
      <c r="B2003" s="4">
        <v>37545</v>
      </c>
      <c r="C2003" s="14" t="str">
        <f>VLOOKUP($B2003,data!$A$6:$M$15000,12)</f>
        <v>N/A</v>
      </c>
      <c r="D2003" s="11">
        <f t="shared" si="115"/>
        <v>10</v>
      </c>
      <c r="E2003" s="14" t="e">
        <f t="shared" si="116"/>
        <v>#DIV/0!</v>
      </c>
      <c r="F2003" s="14" t="e">
        <f t="shared" si="117"/>
        <v>#DIV/0!</v>
      </c>
    </row>
    <row r="2004" spans="1:6">
      <c r="A2004" s="1">
        <v>37546</v>
      </c>
      <c r="B2004" s="4">
        <v>37546</v>
      </c>
      <c r="C2004" s="14" t="str">
        <f>VLOOKUP($B2004,data!$A$6:$M$15000,12)</f>
        <v>N/A</v>
      </c>
      <c r="D2004" s="11">
        <f t="shared" si="115"/>
        <v>10</v>
      </c>
      <c r="E2004" s="14" t="e">
        <f t="shared" si="116"/>
        <v>#DIV/0!</v>
      </c>
      <c r="F2004" s="14" t="e">
        <f t="shared" si="117"/>
        <v>#DIV/0!</v>
      </c>
    </row>
    <row r="2005" spans="1:6">
      <c r="A2005" s="1">
        <v>37547</v>
      </c>
      <c r="B2005" s="4">
        <v>37547</v>
      </c>
      <c r="C2005" s="14" t="str">
        <f>VLOOKUP($B2005,data!$A$6:$M$15000,12)</f>
        <v>N/A</v>
      </c>
      <c r="D2005" s="11">
        <f t="shared" si="115"/>
        <v>10</v>
      </c>
      <c r="E2005" s="14" t="e">
        <f t="shared" si="116"/>
        <v>#DIV/0!</v>
      </c>
      <c r="F2005" s="14" t="e">
        <f t="shared" si="117"/>
        <v>#DIV/0!</v>
      </c>
    </row>
    <row r="2006" spans="1:6">
      <c r="A2006" s="1">
        <v>37548</v>
      </c>
      <c r="B2006" s="4">
        <v>37548</v>
      </c>
      <c r="C2006" s="14" t="str">
        <f>VLOOKUP($B2006,data!$A$6:$M$15000,12)</f>
        <v>N/A</v>
      </c>
      <c r="D2006" s="11">
        <f t="shared" si="115"/>
        <v>10</v>
      </c>
      <c r="E2006" s="14" t="e">
        <f t="shared" si="116"/>
        <v>#DIV/0!</v>
      </c>
      <c r="F2006" s="14" t="e">
        <f t="shared" si="117"/>
        <v>#DIV/0!</v>
      </c>
    </row>
    <row r="2007" spans="1:6">
      <c r="A2007" s="1">
        <v>37549</v>
      </c>
      <c r="B2007" s="4">
        <v>37549</v>
      </c>
      <c r="C2007" s="14" t="str">
        <f>VLOOKUP($B2007,data!$A$6:$M$15000,12)</f>
        <v>N/A</v>
      </c>
      <c r="D2007" s="11">
        <f t="shared" si="115"/>
        <v>10</v>
      </c>
      <c r="E2007" s="14" t="e">
        <f t="shared" si="116"/>
        <v>#DIV/0!</v>
      </c>
      <c r="F2007" s="14" t="e">
        <f t="shared" si="117"/>
        <v>#DIV/0!</v>
      </c>
    </row>
    <row r="2008" spans="1:6">
      <c r="A2008" s="1">
        <v>37550</v>
      </c>
      <c r="B2008" s="4">
        <v>37550</v>
      </c>
      <c r="C2008" s="14" t="str">
        <f>VLOOKUP($B2008,data!$A$6:$M$15000,12)</f>
        <v>N/A</v>
      </c>
      <c r="D2008" s="11">
        <f t="shared" si="115"/>
        <v>10</v>
      </c>
      <c r="E2008" s="14" t="e">
        <f t="shared" si="116"/>
        <v>#DIV/0!</v>
      </c>
      <c r="F2008" s="14" t="e">
        <f t="shared" si="117"/>
        <v>#DIV/0!</v>
      </c>
    </row>
    <row r="2009" spans="1:6">
      <c r="A2009" s="1">
        <v>37551</v>
      </c>
      <c r="B2009" s="4">
        <v>37551</v>
      </c>
      <c r="C2009" s="14" t="str">
        <f>VLOOKUP($B2009,data!$A$6:$M$15000,12)</f>
        <v>N/A</v>
      </c>
      <c r="D2009" s="11">
        <f t="shared" si="115"/>
        <v>10</v>
      </c>
      <c r="E2009" s="14" t="e">
        <f t="shared" si="116"/>
        <v>#DIV/0!</v>
      </c>
      <c r="F2009" s="14" t="e">
        <f t="shared" si="117"/>
        <v>#DIV/0!</v>
      </c>
    </row>
    <row r="2010" spans="1:6">
      <c r="A2010" s="1">
        <v>37552</v>
      </c>
      <c r="B2010" s="4">
        <v>37552</v>
      </c>
      <c r="C2010" s="14" t="str">
        <f>VLOOKUP($B2010,data!$A$6:$M$15000,12)</f>
        <v>N/A</v>
      </c>
      <c r="D2010" s="11">
        <f t="shared" ref="D2010:D2073" si="118">IF(B2010&lt;&gt;"",MONTH(B2010),0)</f>
        <v>10</v>
      </c>
      <c r="E2010" s="14" t="e">
        <f t="shared" ref="E2010:E2073" si="119">AVERAGE(C2004:C2010)</f>
        <v>#DIV/0!</v>
      </c>
      <c r="F2010" s="14" t="e">
        <f t="shared" ref="F2010:F2073" si="120">AVERAGE(C1980:C2010)</f>
        <v>#DIV/0!</v>
      </c>
    </row>
    <row r="2011" spans="1:6">
      <c r="A2011" s="1">
        <v>37553</v>
      </c>
      <c r="B2011" s="4">
        <v>37553</v>
      </c>
      <c r="C2011" s="14" t="str">
        <f>VLOOKUP($B2011,data!$A$6:$M$15000,12)</f>
        <v>N/A</v>
      </c>
      <c r="D2011" s="11">
        <f t="shared" si="118"/>
        <v>10</v>
      </c>
      <c r="E2011" s="14" t="e">
        <f t="shared" si="119"/>
        <v>#DIV/0!</v>
      </c>
      <c r="F2011" s="14" t="e">
        <f t="shared" si="120"/>
        <v>#DIV/0!</v>
      </c>
    </row>
    <row r="2012" spans="1:6">
      <c r="A2012" s="1">
        <v>37554</v>
      </c>
      <c r="B2012" s="4">
        <v>37554</v>
      </c>
      <c r="C2012" s="14" t="str">
        <f>VLOOKUP($B2012,data!$A$6:$M$15000,12)</f>
        <v>N/A</v>
      </c>
      <c r="D2012" s="11">
        <f t="shared" si="118"/>
        <v>10</v>
      </c>
      <c r="E2012" s="14" t="e">
        <f t="shared" si="119"/>
        <v>#DIV/0!</v>
      </c>
      <c r="F2012" s="14" t="e">
        <f t="shared" si="120"/>
        <v>#DIV/0!</v>
      </c>
    </row>
    <row r="2013" spans="1:6">
      <c r="A2013" s="1">
        <v>37555</v>
      </c>
      <c r="B2013" s="4">
        <v>37555</v>
      </c>
      <c r="C2013" s="14" t="str">
        <f>VLOOKUP($B2013,data!$A$6:$M$15000,12)</f>
        <v>N/A</v>
      </c>
      <c r="D2013" s="11">
        <f t="shared" si="118"/>
        <v>10</v>
      </c>
      <c r="E2013" s="14" t="e">
        <f t="shared" si="119"/>
        <v>#DIV/0!</v>
      </c>
      <c r="F2013" s="14" t="e">
        <f t="shared" si="120"/>
        <v>#DIV/0!</v>
      </c>
    </row>
    <row r="2014" spans="1:6">
      <c r="A2014" s="1">
        <v>37556</v>
      </c>
      <c r="B2014" s="4">
        <v>37556</v>
      </c>
      <c r="C2014" s="14" t="str">
        <f>VLOOKUP($B2014,data!$A$6:$M$15000,12)</f>
        <v>N/A</v>
      </c>
      <c r="D2014" s="11">
        <f t="shared" si="118"/>
        <v>10</v>
      </c>
      <c r="E2014" s="14" t="e">
        <f t="shared" si="119"/>
        <v>#DIV/0!</v>
      </c>
      <c r="F2014" s="14" t="e">
        <f t="shared" si="120"/>
        <v>#DIV/0!</v>
      </c>
    </row>
    <row r="2015" spans="1:6">
      <c r="A2015" s="1">
        <v>37557</v>
      </c>
      <c r="B2015" s="4">
        <v>37557</v>
      </c>
      <c r="C2015" s="14" t="str">
        <f>VLOOKUP($B2015,data!$A$6:$M$15000,12)</f>
        <v>N/A</v>
      </c>
      <c r="D2015" s="11">
        <f t="shared" si="118"/>
        <v>10</v>
      </c>
      <c r="E2015" s="14" t="e">
        <f t="shared" si="119"/>
        <v>#DIV/0!</v>
      </c>
      <c r="F2015" s="14" t="e">
        <f t="shared" si="120"/>
        <v>#DIV/0!</v>
      </c>
    </row>
    <row r="2016" spans="1:6">
      <c r="A2016" s="1">
        <v>37558</v>
      </c>
      <c r="B2016" s="4">
        <v>37558</v>
      </c>
      <c r="C2016" s="14" t="str">
        <f>VLOOKUP($B2016,data!$A$6:$M$15000,12)</f>
        <v>N/A</v>
      </c>
      <c r="D2016" s="11">
        <f t="shared" si="118"/>
        <v>10</v>
      </c>
      <c r="E2016" s="14" t="e">
        <f t="shared" si="119"/>
        <v>#DIV/0!</v>
      </c>
      <c r="F2016" s="14" t="e">
        <f t="shared" si="120"/>
        <v>#DIV/0!</v>
      </c>
    </row>
    <row r="2017" spans="1:6">
      <c r="A2017" s="1">
        <v>37559</v>
      </c>
      <c r="B2017" s="4">
        <v>37559</v>
      </c>
      <c r="C2017" s="14" t="str">
        <f>VLOOKUP($B2017,data!$A$6:$M$15000,12)</f>
        <v>N/A</v>
      </c>
      <c r="D2017" s="11">
        <f t="shared" si="118"/>
        <v>10</v>
      </c>
      <c r="E2017" s="14" t="e">
        <f t="shared" si="119"/>
        <v>#DIV/0!</v>
      </c>
      <c r="F2017" s="14" t="e">
        <f t="shared" si="120"/>
        <v>#DIV/0!</v>
      </c>
    </row>
    <row r="2018" spans="1:6">
      <c r="A2018" s="1">
        <v>37560</v>
      </c>
      <c r="B2018" s="4">
        <v>37560</v>
      </c>
      <c r="C2018" s="14" t="str">
        <f>VLOOKUP($B2018,data!$A$6:$M$15000,12)</f>
        <v>N/A</v>
      </c>
      <c r="D2018" s="11">
        <f t="shared" si="118"/>
        <v>10</v>
      </c>
      <c r="E2018" s="14" t="e">
        <f t="shared" si="119"/>
        <v>#DIV/0!</v>
      </c>
      <c r="F2018" s="14" t="e">
        <f t="shared" si="120"/>
        <v>#DIV/0!</v>
      </c>
    </row>
    <row r="2019" spans="1:6">
      <c r="A2019" s="1">
        <v>37561</v>
      </c>
      <c r="B2019" s="4">
        <v>37561</v>
      </c>
      <c r="C2019" s="14" t="str">
        <f>VLOOKUP($B2019,data!$A$6:$M$15000,12)</f>
        <v>N/A</v>
      </c>
      <c r="D2019" s="11">
        <f t="shared" si="118"/>
        <v>11</v>
      </c>
      <c r="E2019" s="14" t="e">
        <f t="shared" si="119"/>
        <v>#DIV/0!</v>
      </c>
      <c r="F2019" s="14" t="e">
        <f t="shared" si="120"/>
        <v>#DIV/0!</v>
      </c>
    </row>
    <row r="2020" spans="1:6">
      <c r="A2020" s="1">
        <v>37562</v>
      </c>
      <c r="B2020" s="4">
        <v>37562</v>
      </c>
      <c r="C2020" s="14" t="str">
        <f>VLOOKUP($B2020,data!$A$6:$M$15000,12)</f>
        <v>N/A</v>
      </c>
      <c r="D2020" s="11">
        <f t="shared" si="118"/>
        <v>11</v>
      </c>
      <c r="E2020" s="14" t="e">
        <f t="shared" si="119"/>
        <v>#DIV/0!</v>
      </c>
      <c r="F2020" s="14" t="e">
        <f t="shared" si="120"/>
        <v>#DIV/0!</v>
      </c>
    </row>
    <row r="2021" spans="1:6">
      <c r="A2021" s="1">
        <v>37563</v>
      </c>
      <c r="B2021" s="4">
        <v>37563</v>
      </c>
      <c r="C2021" s="14" t="str">
        <f>VLOOKUP($B2021,data!$A$6:$M$15000,12)</f>
        <v>N/A</v>
      </c>
      <c r="D2021" s="11">
        <f t="shared" si="118"/>
        <v>11</v>
      </c>
      <c r="E2021" s="14" t="e">
        <f t="shared" si="119"/>
        <v>#DIV/0!</v>
      </c>
      <c r="F2021" s="14" t="e">
        <f t="shared" si="120"/>
        <v>#DIV/0!</v>
      </c>
    </row>
    <row r="2022" spans="1:6">
      <c r="A2022" s="1">
        <v>37564</v>
      </c>
      <c r="B2022" s="4">
        <v>37564</v>
      </c>
      <c r="C2022" s="14" t="str">
        <f>VLOOKUP($B2022,data!$A$6:$M$15000,12)</f>
        <v>N/A</v>
      </c>
      <c r="D2022" s="11">
        <f t="shared" si="118"/>
        <v>11</v>
      </c>
      <c r="E2022" s="14" t="e">
        <f t="shared" si="119"/>
        <v>#DIV/0!</v>
      </c>
      <c r="F2022" s="14" t="e">
        <f t="shared" si="120"/>
        <v>#DIV/0!</v>
      </c>
    </row>
    <row r="2023" spans="1:6">
      <c r="A2023" s="1">
        <v>37565</v>
      </c>
      <c r="B2023" s="4">
        <v>37565</v>
      </c>
      <c r="C2023" s="14" t="str">
        <f>VLOOKUP($B2023,data!$A$6:$M$15000,12)</f>
        <v>N/A</v>
      </c>
      <c r="D2023" s="11">
        <f t="shared" si="118"/>
        <v>11</v>
      </c>
      <c r="E2023" s="14" t="e">
        <f t="shared" si="119"/>
        <v>#DIV/0!</v>
      </c>
      <c r="F2023" s="14" t="e">
        <f t="shared" si="120"/>
        <v>#DIV/0!</v>
      </c>
    </row>
    <row r="2024" spans="1:6">
      <c r="A2024" s="1">
        <v>37566</v>
      </c>
      <c r="B2024" s="4">
        <v>37566</v>
      </c>
      <c r="C2024" s="14" t="str">
        <f>VLOOKUP($B2024,data!$A$6:$M$15000,12)</f>
        <v>N/A</v>
      </c>
      <c r="D2024" s="11">
        <f t="shared" si="118"/>
        <v>11</v>
      </c>
      <c r="E2024" s="14" t="e">
        <f t="shared" si="119"/>
        <v>#DIV/0!</v>
      </c>
      <c r="F2024" s="14" t="e">
        <f t="shared" si="120"/>
        <v>#DIV/0!</v>
      </c>
    </row>
    <row r="2025" spans="1:6">
      <c r="A2025" s="1">
        <v>37567</v>
      </c>
      <c r="B2025" s="4">
        <v>37567</v>
      </c>
      <c r="C2025" s="14" t="str">
        <f>VLOOKUP($B2025,data!$A$6:$M$15000,12)</f>
        <v>N/A</v>
      </c>
      <c r="D2025" s="11">
        <f t="shared" si="118"/>
        <v>11</v>
      </c>
      <c r="E2025" s="14" t="e">
        <f t="shared" si="119"/>
        <v>#DIV/0!</v>
      </c>
      <c r="F2025" s="14" t="e">
        <f t="shared" si="120"/>
        <v>#DIV/0!</v>
      </c>
    </row>
    <row r="2026" spans="1:6">
      <c r="A2026" s="1">
        <v>37568</v>
      </c>
      <c r="B2026" s="4">
        <v>37568</v>
      </c>
      <c r="C2026" s="14" t="str">
        <f>VLOOKUP($B2026,data!$A$6:$M$15000,12)</f>
        <v>N/A</v>
      </c>
      <c r="D2026" s="11">
        <f t="shared" si="118"/>
        <v>11</v>
      </c>
      <c r="E2026" s="14" t="e">
        <f t="shared" si="119"/>
        <v>#DIV/0!</v>
      </c>
      <c r="F2026" s="14" t="e">
        <f t="shared" si="120"/>
        <v>#DIV/0!</v>
      </c>
    </row>
    <row r="2027" spans="1:6">
      <c r="A2027" s="1">
        <v>37569</v>
      </c>
      <c r="B2027" s="4">
        <v>37569</v>
      </c>
      <c r="C2027" s="14" t="str">
        <f>VLOOKUP($B2027,data!$A$6:$M$15000,12)</f>
        <v>N/A</v>
      </c>
      <c r="D2027" s="11">
        <f t="shared" si="118"/>
        <v>11</v>
      </c>
      <c r="E2027" s="14" t="e">
        <f t="shared" si="119"/>
        <v>#DIV/0!</v>
      </c>
      <c r="F2027" s="14" t="e">
        <f t="shared" si="120"/>
        <v>#DIV/0!</v>
      </c>
    </row>
    <row r="2028" spans="1:6">
      <c r="A2028" s="1">
        <v>37570</v>
      </c>
      <c r="B2028" s="4">
        <v>37570</v>
      </c>
      <c r="C2028" s="14" t="str">
        <f>VLOOKUP($B2028,data!$A$6:$M$15000,12)</f>
        <v>N/A</v>
      </c>
      <c r="D2028" s="11">
        <f t="shared" si="118"/>
        <v>11</v>
      </c>
      <c r="E2028" s="14" t="e">
        <f t="shared" si="119"/>
        <v>#DIV/0!</v>
      </c>
      <c r="F2028" s="14" t="e">
        <f t="shared" si="120"/>
        <v>#DIV/0!</v>
      </c>
    </row>
    <row r="2029" spans="1:6">
      <c r="A2029" s="1">
        <v>37571</v>
      </c>
      <c r="B2029" s="4">
        <v>37571</v>
      </c>
      <c r="C2029" s="14" t="str">
        <f>VLOOKUP($B2029,data!$A$6:$M$15000,12)</f>
        <v>N/A</v>
      </c>
      <c r="D2029" s="11">
        <f t="shared" si="118"/>
        <v>11</v>
      </c>
      <c r="E2029" s="14" t="e">
        <f t="shared" si="119"/>
        <v>#DIV/0!</v>
      </c>
      <c r="F2029" s="14" t="e">
        <f t="shared" si="120"/>
        <v>#DIV/0!</v>
      </c>
    </row>
    <row r="2030" spans="1:6">
      <c r="A2030" s="1">
        <v>37572</v>
      </c>
      <c r="B2030" s="4">
        <v>37572</v>
      </c>
      <c r="C2030" s="14" t="str">
        <f>VLOOKUP($B2030,data!$A$6:$M$15000,12)</f>
        <v>N/A</v>
      </c>
      <c r="D2030" s="11">
        <f t="shared" si="118"/>
        <v>11</v>
      </c>
      <c r="E2030" s="14" t="e">
        <f t="shared" si="119"/>
        <v>#DIV/0!</v>
      </c>
      <c r="F2030" s="14" t="e">
        <f t="shared" si="120"/>
        <v>#DIV/0!</v>
      </c>
    </row>
    <row r="2031" spans="1:6">
      <c r="A2031" s="1">
        <v>37573</v>
      </c>
      <c r="B2031" s="4">
        <v>37573</v>
      </c>
      <c r="C2031" s="14" t="str">
        <f>VLOOKUP($B2031,data!$A$6:$M$15000,12)</f>
        <v>N/A</v>
      </c>
      <c r="D2031" s="11">
        <f t="shared" si="118"/>
        <v>11</v>
      </c>
      <c r="E2031" s="14" t="e">
        <f t="shared" si="119"/>
        <v>#DIV/0!</v>
      </c>
      <c r="F2031" s="14" t="e">
        <f t="shared" si="120"/>
        <v>#DIV/0!</v>
      </c>
    </row>
    <row r="2032" spans="1:6">
      <c r="A2032" s="1">
        <v>37574</v>
      </c>
      <c r="B2032" s="4">
        <v>37574</v>
      </c>
      <c r="C2032" s="14" t="str">
        <f>VLOOKUP($B2032,data!$A$6:$M$15000,12)</f>
        <v>N/A</v>
      </c>
      <c r="D2032" s="11">
        <f t="shared" si="118"/>
        <v>11</v>
      </c>
      <c r="E2032" s="14" t="e">
        <f t="shared" si="119"/>
        <v>#DIV/0!</v>
      </c>
      <c r="F2032" s="14" t="e">
        <f t="shared" si="120"/>
        <v>#DIV/0!</v>
      </c>
    </row>
    <row r="2033" spans="1:6">
      <c r="A2033" s="1">
        <v>37575</v>
      </c>
      <c r="B2033" s="4">
        <v>37575</v>
      </c>
      <c r="C2033" s="14" t="str">
        <f>VLOOKUP($B2033,data!$A$6:$M$15000,12)</f>
        <v>N/A</v>
      </c>
      <c r="D2033" s="11">
        <f t="shared" si="118"/>
        <v>11</v>
      </c>
      <c r="E2033" s="14" t="e">
        <f t="shared" si="119"/>
        <v>#DIV/0!</v>
      </c>
      <c r="F2033" s="14" t="e">
        <f t="shared" si="120"/>
        <v>#DIV/0!</v>
      </c>
    </row>
    <row r="2034" spans="1:6">
      <c r="A2034" s="1">
        <v>37576</v>
      </c>
      <c r="B2034" s="4">
        <v>37576</v>
      </c>
      <c r="C2034" s="14" t="str">
        <f>VLOOKUP($B2034,data!$A$6:$M$15000,12)</f>
        <v>N/A</v>
      </c>
      <c r="D2034" s="11">
        <f t="shared" si="118"/>
        <v>11</v>
      </c>
      <c r="E2034" s="14" t="e">
        <f t="shared" si="119"/>
        <v>#DIV/0!</v>
      </c>
      <c r="F2034" s="14" t="e">
        <f t="shared" si="120"/>
        <v>#DIV/0!</v>
      </c>
    </row>
    <row r="2035" spans="1:6">
      <c r="A2035" s="1">
        <v>37577</v>
      </c>
      <c r="B2035" s="4">
        <v>37577</v>
      </c>
      <c r="C2035" s="14" t="str">
        <f>VLOOKUP($B2035,data!$A$6:$M$15000,12)</f>
        <v>N/A</v>
      </c>
      <c r="D2035" s="11">
        <f t="shared" si="118"/>
        <v>11</v>
      </c>
      <c r="E2035" s="14" t="e">
        <f t="shared" si="119"/>
        <v>#DIV/0!</v>
      </c>
      <c r="F2035" s="14" t="e">
        <f t="shared" si="120"/>
        <v>#DIV/0!</v>
      </c>
    </row>
    <row r="2036" spans="1:6">
      <c r="A2036" s="1">
        <v>37578</v>
      </c>
      <c r="B2036" s="4">
        <v>37578</v>
      </c>
      <c r="C2036" s="14" t="str">
        <f>VLOOKUP($B2036,data!$A$6:$M$15000,12)</f>
        <v>N/A</v>
      </c>
      <c r="D2036" s="11">
        <f t="shared" si="118"/>
        <v>11</v>
      </c>
      <c r="E2036" s="14" t="e">
        <f t="shared" si="119"/>
        <v>#DIV/0!</v>
      </c>
      <c r="F2036" s="14" t="e">
        <f t="shared" si="120"/>
        <v>#DIV/0!</v>
      </c>
    </row>
    <row r="2037" spans="1:6">
      <c r="A2037" s="1">
        <v>37579</v>
      </c>
      <c r="B2037" s="4">
        <v>37579</v>
      </c>
      <c r="C2037" s="14" t="str">
        <f>VLOOKUP($B2037,data!$A$6:$M$15000,12)</f>
        <v>N/A</v>
      </c>
      <c r="D2037" s="11">
        <f t="shared" si="118"/>
        <v>11</v>
      </c>
      <c r="E2037" s="14" t="e">
        <f t="shared" si="119"/>
        <v>#DIV/0!</v>
      </c>
      <c r="F2037" s="14" t="e">
        <f t="shared" si="120"/>
        <v>#DIV/0!</v>
      </c>
    </row>
    <row r="2038" spans="1:6">
      <c r="A2038" s="1">
        <v>37580</v>
      </c>
      <c r="B2038" s="4">
        <v>37580</v>
      </c>
      <c r="C2038" s="14" t="str">
        <f>VLOOKUP($B2038,data!$A$6:$M$15000,12)</f>
        <v>N/A</v>
      </c>
      <c r="D2038" s="11">
        <f t="shared" si="118"/>
        <v>11</v>
      </c>
      <c r="E2038" s="14" t="e">
        <f t="shared" si="119"/>
        <v>#DIV/0!</v>
      </c>
      <c r="F2038" s="14" t="e">
        <f t="shared" si="120"/>
        <v>#DIV/0!</v>
      </c>
    </row>
    <row r="2039" spans="1:6">
      <c r="A2039" s="1">
        <v>37581</v>
      </c>
      <c r="B2039" s="4">
        <v>37581</v>
      </c>
      <c r="C2039" s="14" t="str">
        <f>VLOOKUP($B2039,data!$A$6:$M$15000,12)</f>
        <v>N/A</v>
      </c>
      <c r="D2039" s="11">
        <f t="shared" si="118"/>
        <v>11</v>
      </c>
      <c r="E2039" s="14" t="e">
        <f t="shared" si="119"/>
        <v>#DIV/0!</v>
      </c>
      <c r="F2039" s="14" t="e">
        <f t="shared" si="120"/>
        <v>#DIV/0!</v>
      </c>
    </row>
    <row r="2040" spans="1:6">
      <c r="A2040" s="1">
        <v>37582</v>
      </c>
      <c r="B2040" s="4">
        <v>37582</v>
      </c>
      <c r="C2040" s="14" t="str">
        <f>VLOOKUP($B2040,data!$A$6:$M$15000,12)</f>
        <v>N/A</v>
      </c>
      <c r="D2040" s="11">
        <f t="shared" si="118"/>
        <v>11</v>
      </c>
      <c r="E2040" s="14" t="e">
        <f t="shared" si="119"/>
        <v>#DIV/0!</v>
      </c>
      <c r="F2040" s="14" t="e">
        <f t="shared" si="120"/>
        <v>#DIV/0!</v>
      </c>
    </row>
    <row r="2041" spans="1:6">
      <c r="A2041" s="1">
        <v>37583</v>
      </c>
      <c r="B2041" s="4">
        <v>37583</v>
      </c>
      <c r="C2041" s="14" t="str">
        <f>VLOOKUP($B2041,data!$A$6:$M$15000,12)</f>
        <v>N/A</v>
      </c>
      <c r="D2041" s="11">
        <f t="shared" si="118"/>
        <v>11</v>
      </c>
      <c r="E2041" s="14" t="e">
        <f t="shared" si="119"/>
        <v>#DIV/0!</v>
      </c>
      <c r="F2041" s="14" t="e">
        <f t="shared" si="120"/>
        <v>#DIV/0!</v>
      </c>
    </row>
    <row r="2042" spans="1:6">
      <c r="A2042" s="1">
        <v>37584</v>
      </c>
      <c r="B2042" s="4">
        <v>37584</v>
      </c>
      <c r="C2042" s="14" t="str">
        <f>VLOOKUP($B2042,data!$A$6:$M$15000,12)</f>
        <v>N/A</v>
      </c>
      <c r="D2042" s="11">
        <f t="shared" si="118"/>
        <v>11</v>
      </c>
      <c r="E2042" s="14" t="e">
        <f t="shared" si="119"/>
        <v>#DIV/0!</v>
      </c>
      <c r="F2042" s="14" t="e">
        <f t="shared" si="120"/>
        <v>#DIV/0!</v>
      </c>
    </row>
    <row r="2043" spans="1:6">
      <c r="A2043" s="1">
        <v>37585</v>
      </c>
      <c r="B2043" s="4">
        <v>37585</v>
      </c>
      <c r="C2043" s="14" t="str">
        <f>VLOOKUP($B2043,data!$A$6:$M$15000,12)</f>
        <v>N/A</v>
      </c>
      <c r="D2043" s="11">
        <f t="shared" si="118"/>
        <v>11</v>
      </c>
      <c r="E2043" s="14" t="e">
        <f t="shared" si="119"/>
        <v>#DIV/0!</v>
      </c>
      <c r="F2043" s="14" t="e">
        <f t="shared" si="120"/>
        <v>#DIV/0!</v>
      </c>
    </row>
    <row r="2044" spans="1:6">
      <c r="A2044" s="1">
        <v>37586</v>
      </c>
      <c r="B2044" s="4">
        <v>37586</v>
      </c>
      <c r="C2044" s="14" t="str">
        <f>VLOOKUP($B2044,data!$A$6:$M$15000,12)</f>
        <v>N/A</v>
      </c>
      <c r="D2044" s="11">
        <f t="shared" si="118"/>
        <v>11</v>
      </c>
      <c r="E2044" s="14" t="e">
        <f t="shared" si="119"/>
        <v>#DIV/0!</v>
      </c>
      <c r="F2044" s="14" t="e">
        <f t="shared" si="120"/>
        <v>#DIV/0!</v>
      </c>
    </row>
    <row r="2045" spans="1:6">
      <c r="A2045" s="1">
        <v>37587</v>
      </c>
      <c r="B2045" s="4">
        <v>37587</v>
      </c>
      <c r="C2045" s="14" t="str">
        <f>VLOOKUP($B2045,data!$A$6:$M$15000,12)</f>
        <v>N/A</v>
      </c>
      <c r="D2045" s="11">
        <f t="shared" si="118"/>
        <v>11</v>
      </c>
      <c r="E2045" s="14" t="e">
        <f t="shared" si="119"/>
        <v>#DIV/0!</v>
      </c>
      <c r="F2045" s="14" t="e">
        <f t="shared" si="120"/>
        <v>#DIV/0!</v>
      </c>
    </row>
    <row r="2046" spans="1:6">
      <c r="A2046" s="1">
        <v>37588</v>
      </c>
      <c r="B2046" s="4">
        <v>37588</v>
      </c>
      <c r="C2046" s="14" t="str">
        <f>VLOOKUP($B2046,data!$A$6:$M$15000,12)</f>
        <v>N/A</v>
      </c>
      <c r="D2046" s="11">
        <f t="shared" si="118"/>
        <v>11</v>
      </c>
      <c r="E2046" s="14" t="e">
        <f t="shared" si="119"/>
        <v>#DIV/0!</v>
      </c>
      <c r="F2046" s="14" t="e">
        <f t="shared" si="120"/>
        <v>#DIV/0!</v>
      </c>
    </row>
    <row r="2047" spans="1:6">
      <c r="A2047" s="1">
        <v>37589</v>
      </c>
      <c r="B2047" s="4">
        <v>37589</v>
      </c>
      <c r="C2047" s="14" t="str">
        <f>VLOOKUP($B2047,data!$A$6:$M$15000,12)</f>
        <v>N/A</v>
      </c>
      <c r="D2047" s="11">
        <f t="shared" si="118"/>
        <v>11</v>
      </c>
      <c r="E2047" s="14" t="e">
        <f t="shared" si="119"/>
        <v>#DIV/0!</v>
      </c>
      <c r="F2047" s="14" t="e">
        <f t="shared" si="120"/>
        <v>#DIV/0!</v>
      </c>
    </row>
    <row r="2048" spans="1:6">
      <c r="A2048" s="1">
        <v>37590</v>
      </c>
      <c r="B2048" s="4">
        <v>37590</v>
      </c>
      <c r="C2048" s="14" t="str">
        <f>VLOOKUP($B2048,data!$A$6:$M$15000,12)</f>
        <v>N/A</v>
      </c>
      <c r="D2048" s="11">
        <f t="shared" si="118"/>
        <v>11</v>
      </c>
      <c r="E2048" s="14" t="e">
        <f t="shared" si="119"/>
        <v>#DIV/0!</v>
      </c>
      <c r="F2048" s="14" t="e">
        <f t="shared" si="120"/>
        <v>#DIV/0!</v>
      </c>
    </row>
    <row r="2049" spans="1:6">
      <c r="A2049" s="1">
        <v>37591</v>
      </c>
      <c r="B2049" s="4">
        <v>37591</v>
      </c>
      <c r="C2049" s="14" t="str">
        <f>VLOOKUP($B2049,data!$A$6:$M$15000,12)</f>
        <v>N/A</v>
      </c>
      <c r="D2049" s="11">
        <f t="shared" si="118"/>
        <v>12</v>
      </c>
      <c r="E2049" s="14" t="e">
        <f t="shared" si="119"/>
        <v>#DIV/0!</v>
      </c>
      <c r="F2049" s="14" t="e">
        <f t="shared" si="120"/>
        <v>#DIV/0!</v>
      </c>
    </row>
    <row r="2050" spans="1:6">
      <c r="A2050" s="1">
        <v>37592</v>
      </c>
      <c r="B2050" s="4">
        <v>37592</v>
      </c>
      <c r="C2050" s="14" t="str">
        <f>VLOOKUP($B2050,data!$A$6:$M$15000,12)</f>
        <v>N/A</v>
      </c>
      <c r="D2050" s="11">
        <f t="shared" si="118"/>
        <v>12</v>
      </c>
      <c r="E2050" s="14" t="e">
        <f t="shared" si="119"/>
        <v>#DIV/0!</v>
      </c>
      <c r="F2050" s="14" t="e">
        <f t="shared" si="120"/>
        <v>#DIV/0!</v>
      </c>
    </row>
    <row r="2051" spans="1:6">
      <c r="A2051" s="1">
        <v>37593</v>
      </c>
      <c r="B2051" s="4">
        <v>37593</v>
      </c>
      <c r="C2051" s="14" t="str">
        <f>VLOOKUP($B2051,data!$A$6:$M$15000,12)</f>
        <v>N/A</v>
      </c>
      <c r="D2051" s="11">
        <f t="shared" si="118"/>
        <v>12</v>
      </c>
      <c r="E2051" s="14" t="e">
        <f t="shared" si="119"/>
        <v>#DIV/0!</v>
      </c>
      <c r="F2051" s="14" t="e">
        <f t="shared" si="120"/>
        <v>#DIV/0!</v>
      </c>
    </row>
    <row r="2052" spans="1:6">
      <c r="A2052" s="1">
        <v>37594</v>
      </c>
      <c r="B2052" s="4">
        <v>37594</v>
      </c>
      <c r="C2052" s="14" t="str">
        <f>VLOOKUP($B2052,data!$A$6:$M$15000,12)</f>
        <v>N/A</v>
      </c>
      <c r="D2052" s="11">
        <f t="shared" si="118"/>
        <v>12</v>
      </c>
      <c r="E2052" s="14" t="e">
        <f t="shared" si="119"/>
        <v>#DIV/0!</v>
      </c>
      <c r="F2052" s="14" t="e">
        <f t="shared" si="120"/>
        <v>#DIV/0!</v>
      </c>
    </row>
    <row r="2053" spans="1:6">
      <c r="A2053" s="1">
        <v>37595</v>
      </c>
      <c r="B2053" s="4">
        <v>37595</v>
      </c>
      <c r="C2053" s="14" t="str">
        <f>VLOOKUP($B2053,data!$A$6:$M$15000,12)</f>
        <v>N/A</v>
      </c>
      <c r="D2053" s="11">
        <f t="shared" si="118"/>
        <v>12</v>
      </c>
      <c r="E2053" s="14" t="e">
        <f t="shared" si="119"/>
        <v>#DIV/0!</v>
      </c>
      <c r="F2053" s="14" t="e">
        <f t="shared" si="120"/>
        <v>#DIV/0!</v>
      </c>
    </row>
    <row r="2054" spans="1:6">
      <c r="A2054" s="1">
        <v>37596</v>
      </c>
      <c r="B2054" s="4">
        <v>37596</v>
      </c>
      <c r="C2054" s="14" t="str">
        <f>VLOOKUP($B2054,data!$A$6:$M$15000,12)</f>
        <v>N/A</v>
      </c>
      <c r="D2054" s="11">
        <f t="shared" si="118"/>
        <v>12</v>
      </c>
      <c r="E2054" s="14" t="e">
        <f t="shared" si="119"/>
        <v>#DIV/0!</v>
      </c>
      <c r="F2054" s="14" t="e">
        <f t="shared" si="120"/>
        <v>#DIV/0!</v>
      </c>
    </row>
    <row r="2055" spans="1:6">
      <c r="A2055" s="1">
        <v>37597</v>
      </c>
      <c r="B2055" s="4">
        <v>37597</v>
      </c>
      <c r="C2055" s="14" t="str">
        <f>VLOOKUP($B2055,data!$A$6:$M$15000,12)</f>
        <v>N/A</v>
      </c>
      <c r="D2055" s="11">
        <f t="shared" si="118"/>
        <v>12</v>
      </c>
      <c r="E2055" s="14" t="e">
        <f t="shared" si="119"/>
        <v>#DIV/0!</v>
      </c>
      <c r="F2055" s="14" t="e">
        <f t="shared" si="120"/>
        <v>#DIV/0!</v>
      </c>
    </row>
    <row r="2056" spans="1:6">
      <c r="A2056" s="1">
        <v>37598</v>
      </c>
      <c r="B2056" s="4">
        <v>37598</v>
      </c>
      <c r="C2056" s="14" t="str">
        <f>VLOOKUP($B2056,data!$A$6:$M$15000,12)</f>
        <v>N/A</v>
      </c>
      <c r="D2056" s="11">
        <f t="shared" si="118"/>
        <v>12</v>
      </c>
      <c r="E2056" s="14" t="e">
        <f t="shared" si="119"/>
        <v>#DIV/0!</v>
      </c>
      <c r="F2056" s="14" t="e">
        <f t="shared" si="120"/>
        <v>#DIV/0!</v>
      </c>
    </row>
    <row r="2057" spans="1:6">
      <c r="A2057" s="1">
        <v>37599</v>
      </c>
      <c r="B2057" s="4">
        <v>37599</v>
      </c>
      <c r="C2057" s="14" t="str">
        <f>VLOOKUP($B2057,data!$A$6:$M$15000,12)</f>
        <v>N/A</v>
      </c>
      <c r="D2057" s="11">
        <f t="shared" si="118"/>
        <v>12</v>
      </c>
      <c r="E2057" s="14" t="e">
        <f t="shared" si="119"/>
        <v>#DIV/0!</v>
      </c>
      <c r="F2057" s="14" t="e">
        <f t="shared" si="120"/>
        <v>#DIV/0!</v>
      </c>
    </row>
    <row r="2058" spans="1:6">
      <c r="A2058" s="1">
        <v>37600</v>
      </c>
      <c r="B2058" s="4">
        <v>37600</v>
      </c>
      <c r="C2058" s="14" t="str">
        <f>VLOOKUP($B2058,data!$A$6:$M$15000,12)</f>
        <v>N/A</v>
      </c>
      <c r="D2058" s="11">
        <f t="shared" si="118"/>
        <v>12</v>
      </c>
      <c r="E2058" s="14" t="e">
        <f t="shared" si="119"/>
        <v>#DIV/0!</v>
      </c>
      <c r="F2058" s="14" t="e">
        <f t="shared" si="120"/>
        <v>#DIV/0!</v>
      </c>
    </row>
    <row r="2059" spans="1:6">
      <c r="A2059" s="1">
        <v>37601</v>
      </c>
      <c r="B2059" s="4">
        <v>37601</v>
      </c>
      <c r="C2059" s="14" t="str">
        <f>VLOOKUP($B2059,data!$A$6:$M$15000,12)</f>
        <v>N/A</v>
      </c>
      <c r="D2059" s="11">
        <f t="shared" si="118"/>
        <v>12</v>
      </c>
      <c r="E2059" s="14" t="e">
        <f t="shared" si="119"/>
        <v>#DIV/0!</v>
      </c>
      <c r="F2059" s="14" t="e">
        <f t="shared" si="120"/>
        <v>#DIV/0!</v>
      </c>
    </row>
    <row r="2060" spans="1:6">
      <c r="A2060" s="1">
        <v>37602</v>
      </c>
      <c r="B2060" s="4">
        <v>37602</v>
      </c>
      <c r="C2060" s="14" t="str">
        <f>VLOOKUP($B2060,data!$A$6:$M$15000,12)</f>
        <v>N/A</v>
      </c>
      <c r="D2060" s="11">
        <f t="shared" si="118"/>
        <v>12</v>
      </c>
      <c r="E2060" s="14" t="e">
        <f t="shared" si="119"/>
        <v>#DIV/0!</v>
      </c>
      <c r="F2060" s="14" t="e">
        <f t="shared" si="120"/>
        <v>#DIV/0!</v>
      </c>
    </row>
    <row r="2061" spans="1:6">
      <c r="A2061" s="1">
        <v>37603</v>
      </c>
      <c r="B2061" s="4">
        <v>37603</v>
      </c>
      <c r="C2061" s="14" t="str">
        <f>VLOOKUP($B2061,data!$A$6:$M$15000,12)</f>
        <v>N/A</v>
      </c>
      <c r="D2061" s="11">
        <f t="shared" si="118"/>
        <v>12</v>
      </c>
      <c r="E2061" s="14" t="e">
        <f t="shared" si="119"/>
        <v>#DIV/0!</v>
      </c>
      <c r="F2061" s="14" t="e">
        <f t="shared" si="120"/>
        <v>#DIV/0!</v>
      </c>
    </row>
    <row r="2062" spans="1:6">
      <c r="A2062" s="1">
        <v>37604</v>
      </c>
      <c r="B2062" s="4">
        <v>37604</v>
      </c>
      <c r="C2062" s="14" t="str">
        <f>VLOOKUP($B2062,data!$A$6:$M$15000,12)</f>
        <v>N/A</v>
      </c>
      <c r="D2062" s="11">
        <f t="shared" si="118"/>
        <v>12</v>
      </c>
      <c r="E2062" s="14" t="e">
        <f t="shared" si="119"/>
        <v>#DIV/0!</v>
      </c>
      <c r="F2062" s="14" t="e">
        <f t="shared" si="120"/>
        <v>#DIV/0!</v>
      </c>
    </row>
    <row r="2063" spans="1:6">
      <c r="A2063" s="1">
        <v>37605</v>
      </c>
      <c r="B2063" s="4">
        <v>37605</v>
      </c>
      <c r="C2063" s="14" t="str">
        <f>VLOOKUP($B2063,data!$A$6:$M$15000,12)</f>
        <v>N/A</v>
      </c>
      <c r="D2063" s="11">
        <f t="shared" si="118"/>
        <v>12</v>
      </c>
      <c r="E2063" s="14" t="e">
        <f t="shared" si="119"/>
        <v>#DIV/0!</v>
      </c>
      <c r="F2063" s="14" t="e">
        <f t="shared" si="120"/>
        <v>#DIV/0!</v>
      </c>
    </row>
    <row r="2064" spans="1:6">
      <c r="A2064" s="1">
        <v>37606</v>
      </c>
      <c r="B2064" s="4">
        <v>37606</v>
      </c>
      <c r="C2064" s="14" t="str">
        <f>VLOOKUP($B2064,data!$A$6:$M$15000,12)</f>
        <v>N/A</v>
      </c>
      <c r="D2064" s="11">
        <f t="shared" si="118"/>
        <v>12</v>
      </c>
      <c r="E2064" s="14" t="e">
        <f t="shared" si="119"/>
        <v>#DIV/0!</v>
      </c>
      <c r="F2064" s="14" t="e">
        <f t="shared" si="120"/>
        <v>#DIV/0!</v>
      </c>
    </row>
    <row r="2065" spans="1:6">
      <c r="A2065" s="1">
        <v>37607</v>
      </c>
      <c r="B2065" s="4">
        <v>37607</v>
      </c>
      <c r="C2065" s="14" t="str">
        <f>VLOOKUP($B2065,data!$A$6:$M$15000,12)</f>
        <v>N/A</v>
      </c>
      <c r="D2065" s="11">
        <f t="shared" si="118"/>
        <v>12</v>
      </c>
      <c r="E2065" s="14" t="e">
        <f t="shared" si="119"/>
        <v>#DIV/0!</v>
      </c>
      <c r="F2065" s="14" t="e">
        <f t="shared" si="120"/>
        <v>#DIV/0!</v>
      </c>
    </row>
    <row r="2066" spans="1:6">
      <c r="A2066" s="1">
        <v>37608</v>
      </c>
      <c r="B2066" s="4">
        <v>37608</v>
      </c>
      <c r="C2066" s="14" t="str">
        <f>VLOOKUP($B2066,data!$A$6:$M$15000,12)</f>
        <v>N/A</v>
      </c>
      <c r="D2066" s="11">
        <f t="shared" si="118"/>
        <v>12</v>
      </c>
      <c r="E2066" s="14" t="e">
        <f t="shared" si="119"/>
        <v>#DIV/0!</v>
      </c>
      <c r="F2066" s="14" t="e">
        <f t="shared" si="120"/>
        <v>#DIV/0!</v>
      </c>
    </row>
    <row r="2067" spans="1:6">
      <c r="A2067" s="1">
        <v>37609</v>
      </c>
      <c r="B2067" s="4">
        <v>37609</v>
      </c>
      <c r="C2067" s="14" t="str">
        <f>VLOOKUP($B2067,data!$A$6:$M$15000,12)</f>
        <v>N/A</v>
      </c>
      <c r="D2067" s="11">
        <f t="shared" si="118"/>
        <v>12</v>
      </c>
      <c r="E2067" s="14" t="e">
        <f t="shared" si="119"/>
        <v>#DIV/0!</v>
      </c>
      <c r="F2067" s="14" t="e">
        <f t="shared" si="120"/>
        <v>#DIV/0!</v>
      </c>
    </row>
    <row r="2068" spans="1:6">
      <c r="A2068" s="1">
        <v>37610</v>
      </c>
      <c r="B2068" s="4">
        <v>37610</v>
      </c>
      <c r="C2068" s="14" t="str">
        <f>VLOOKUP($B2068,data!$A$6:$M$15000,12)</f>
        <v>N/A</v>
      </c>
      <c r="D2068" s="11">
        <f t="shared" si="118"/>
        <v>12</v>
      </c>
      <c r="E2068" s="14" t="e">
        <f t="shared" si="119"/>
        <v>#DIV/0!</v>
      </c>
      <c r="F2068" s="14" t="e">
        <f t="shared" si="120"/>
        <v>#DIV/0!</v>
      </c>
    </row>
    <row r="2069" spans="1:6">
      <c r="A2069" s="1">
        <v>37611</v>
      </c>
      <c r="B2069" s="4">
        <v>37611</v>
      </c>
      <c r="C2069" s="14" t="str">
        <f>VLOOKUP($B2069,data!$A$6:$M$15000,12)</f>
        <v>N/A</v>
      </c>
      <c r="D2069" s="11">
        <f t="shared" si="118"/>
        <v>12</v>
      </c>
      <c r="E2069" s="14" t="e">
        <f t="shared" si="119"/>
        <v>#DIV/0!</v>
      </c>
      <c r="F2069" s="14" t="e">
        <f t="shared" si="120"/>
        <v>#DIV/0!</v>
      </c>
    </row>
    <row r="2070" spans="1:6">
      <c r="A2070" s="1">
        <v>37612</v>
      </c>
      <c r="B2070" s="4">
        <v>37612</v>
      </c>
      <c r="C2070" s="14" t="str">
        <f>VLOOKUP($B2070,data!$A$6:$M$15000,12)</f>
        <v>N/A</v>
      </c>
      <c r="D2070" s="11">
        <f t="shared" si="118"/>
        <v>12</v>
      </c>
      <c r="E2070" s="14" t="e">
        <f t="shared" si="119"/>
        <v>#DIV/0!</v>
      </c>
      <c r="F2070" s="14" t="e">
        <f t="shared" si="120"/>
        <v>#DIV/0!</v>
      </c>
    </row>
    <row r="2071" spans="1:6">
      <c r="A2071" s="1">
        <v>37613</v>
      </c>
      <c r="B2071" s="4">
        <v>37613</v>
      </c>
      <c r="C2071" s="14" t="str">
        <f>VLOOKUP($B2071,data!$A$6:$M$15000,12)</f>
        <v>N/A</v>
      </c>
      <c r="D2071" s="11">
        <f t="shared" si="118"/>
        <v>12</v>
      </c>
      <c r="E2071" s="14" t="e">
        <f t="shared" si="119"/>
        <v>#DIV/0!</v>
      </c>
      <c r="F2071" s="14" t="e">
        <f t="shared" si="120"/>
        <v>#DIV/0!</v>
      </c>
    </row>
    <row r="2072" spans="1:6">
      <c r="A2072" s="1">
        <v>37614</v>
      </c>
      <c r="B2072" s="4">
        <v>37614</v>
      </c>
      <c r="C2072" s="14" t="str">
        <f>VLOOKUP($B2072,data!$A$6:$M$15000,12)</f>
        <v>N/A</v>
      </c>
      <c r="D2072" s="11">
        <f t="shared" si="118"/>
        <v>12</v>
      </c>
      <c r="E2072" s="14" t="e">
        <f t="shared" si="119"/>
        <v>#DIV/0!</v>
      </c>
      <c r="F2072" s="14" t="e">
        <f t="shared" si="120"/>
        <v>#DIV/0!</v>
      </c>
    </row>
    <row r="2073" spans="1:6">
      <c r="A2073" s="1">
        <v>37615</v>
      </c>
      <c r="B2073" s="4">
        <v>37615</v>
      </c>
      <c r="C2073" s="14" t="str">
        <f>VLOOKUP($B2073,data!$A$6:$M$15000,12)</f>
        <v>N/A</v>
      </c>
      <c r="D2073" s="11">
        <f t="shared" si="118"/>
        <v>12</v>
      </c>
      <c r="E2073" s="14" t="e">
        <f t="shared" si="119"/>
        <v>#DIV/0!</v>
      </c>
      <c r="F2073" s="14" t="e">
        <f t="shared" si="120"/>
        <v>#DIV/0!</v>
      </c>
    </row>
    <row r="2074" spans="1:6">
      <c r="A2074" s="1">
        <v>37616</v>
      </c>
      <c r="B2074" s="4">
        <v>37616</v>
      </c>
      <c r="C2074" s="14" t="str">
        <f>VLOOKUP($B2074,data!$A$6:$M$15000,12)</f>
        <v>N/A</v>
      </c>
      <c r="D2074" s="11">
        <f t="shared" ref="D2074:D2137" si="121">IF(B2074&lt;&gt;"",MONTH(B2074),0)</f>
        <v>12</v>
      </c>
      <c r="E2074" s="14" t="e">
        <f t="shared" ref="E2074:E2137" si="122">AVERAGE(C2068:C2074)</f>
        <v>#DIV/0!</v>
      </c>
      <c r="F2074" s="14" t="e">
        <f t="shared" ref="F2074:F2137" si="123">AVERAGE(C2044:C2074)</f>
        <v>#DIV/0!</v>
      </c>
    </row>
    <row r="2075" spans="1:6">
      <c r="A2075" s="1">
        <v>37617</v>
      </c>
      <c r="B2075" s="4">
        <v>37617</v>
      </c>
      <c r="C2075" s="14" t="str">
        <f>VLOOKUP($B2075,data!$A$6:$M$15000,12)</f>
        <v>N/A</v>
      </c>
      <c r="D2075" s="11">
        <f t="shared" si="121"/>
        <v>12</v>
      </c>
      <c r="E2075" s="14" t="e">
        <f t="shared" si="122"/>
        <v>#DIV/0!</v>
      </c>
      <c r="F2075" s="14" t="e">
        <f t="shared" si="123"/>
        <v>#DIV/0!</v>
      </c>
    </row>
    <row r="2076" spans="1:6">
      <c r="A2076" s="1">
        <v>37618</v>
      </c>
      <c r="B2076" s="4">
        <v>37618</v>
      </c>
      <c r="C2076" s="14" t="str">
        <f>VLOOKUP($B2076,data!$A$6:$M$15000,12)</f>
        <v>N/A</v>
      </c>
      <c r="D2076" s="11">
        <f t="shared" si="121"/>
        <v>12</v>
      </c>
      <c r="E2076" s="14" t="e">
        <f t="shared" si="122"/>
        <v>#DIV/0!</v>
      </c>
      <c r="F2076" s="14" t="e">
        <f t="shared" si="123"/>
        <v>#DIV/0!</v>
      </c>
    </row>
    <row r="2077" spans="1:6">
      <c r="A2077" s="1">
        <v>37619</v>
      </c>
      <c r="B2077" s="4">
        <v>37619</v>
      </c>
      <c r="C2077" s="14" t="str">
        <f>VLOOKUP($B2077,data!$A$6:$M$15000,12)</f>
        <v>N/A</v>
      </c>
      <c r="D2077" s="11">
        <f t="shared" si="121"/>
        <v>12</v>
      </c>
      <c r="E2077" s="14" t="e">
        <f t="shared" si="122"/>
        <v>#DIV/0!</v>
      </c>
      <c r="F2077" s="14" t="e">
        <f t="shared" si="123"/>
        <v>#DIV/0!</v>
      </c>
    </row>
    <row r="2078" spans="1:6">
      <c r="A2078" s="1">
        <v>37620</v>
      </c>
      <c r="B2078" s="4">
        <v>37620</v>
      </c>
      <c r="C2078" s="14" t="str">
        <f>VLOOKUP($B2078,data!$A$6:$M$15000,12)</f>
        <v>N/A</v>
      </c>
      <c r="D2078" s="11">
        <f t="shared" si="121"/>
        <v>12</v>
      </c>
      <c r="E2078" s="14" t="e">
        <f t="shared" si="122"/>
        <v>#DIV/0!</v>
      </c>
      <c r="F2078" s="14" t="e">
        <f t="shared" si="123"/>
        <v>#DIV/0!</v>
      </c>
    </row>
    <row r="2079" spans="1:6">
      <c r="A2079" s="1">
        <v>37621</v>
      </c>
      <c r="B2079" s="4">
        <v>37621</v>
      </c>
      <c r="C2079" s="14" t="str">
        <f>VLOOKUP($B2079,data!$A$6:$M$15000,12)</f>
        <v>N/A</v>
      </c>
      <c r="D2079" s="11">
        <f t="shared" si="121"/>
        <v>12</v>
      </c>
      <c r="E2079" s="14" t="e">
        <f t="shared" si="122"/>
        <v>#DIV/0!</v>
      </c>
      <c r="F2079" s="14" t="e">
        <f t="shared" si="123"/>
        <v>#DIV/0!</v>
      </c>
    </row>
    <row r="2080" spans="1:6">
      <c r="A2080" s="1">
        <v>37622</v>
      </c>
      <c r="B2080" s="4">
        <v>37622</v>
      </c>
      <c r="C2080" s="14" t="str">
        <f>VLOOKUP($B2080,data!$A$6:$M$15000,12)</f>
        <v>N/A</v>
      </c>
      <c r="D2080" s="11">
        <f t="shared" si="121"/>
        <v>1</v>
      </c>
      <c r="E2080" s="14" t="e">
        <f t="shared" si="122"/>
        <v>#DIV/0!</v>
      </c>
      <c r="F2080" s="14" t="e">
        <f t="shared" si="123"/>
        <v>#DIV/0!</v>
      </c>
    </row>
    <row r="2081" spans="1:6">
      <c r="A2081" s="1">
        <v>37623</v>
      </c>
      <c r="B2081" s="4">
        <v>37623</v>
      </c>
      <c r="C2081" s="14" t="str">
        <f>VLOOKUP($B2081,data!$A$6:$M$15000,12)</f>
        <v>N/A</v>
      </c>
      <c r="D2081" s="11">
        <f t="shared" si="121"/>
        <v>1</v>
      </c>
      <c r="E2081" s="14" t="e">
        <f t="shared" si="122"/>
        <v>#DIV/0!</v>
      </c>
      <c r="F2081" s="14" t="e">
        <f t="shared" si="123"/>
        <v>#DIV/0!</v>
      </c>
    </row>
    <row r="2082" spans="1:6">
      <c r="A2082" s="1">
        <v>37624</v>
      </c>
      <c r="B2082" s="4">
        <v>37624</v>
      </c>
      <c r="C2082" s="14" t="str">
        <f>VLOOKUP($B2082,data!$A$6:$M$15000,12)</f>
        <v>N/A</v>
      </c>
      <c r="D2082" s="11">
        <f t="shared" si="121"/>
        <v>1</v>
      </c>
      <c r="E2082" s="14" t="e">
        <f t="shared" si="122"/>
        <v>#DIV/0!</v>
      </c>
      <c r="F2082" s="14" t="e">
        <f t="shared" si="123"/>
        <v>#DIV/0!</v>
      </c>
    </row>
    <row r="2083" spans="1:6">
      <c r="A2083" s="1">
        <v>37625</v>
      </c>
      <c r="B2083" s="4">
        <v>37625</v>
      </c>
      <c r="C2083" s="14" t="str">
        <f>VLOOKUP($B2083,data!$A$6:$M$15000,12)</f>
        <v>N/A</v>
      </c>
      <c r="D2083" s="11">
        <f t="shared" si="121"/>
        <v>1</v>
      </c>
      <c r="E2083" s="14" t="e">
        <f t="shared" si="122"/>
        <v>#DIV/0!</v>
      </c>
      <c r="F2083" s="14" t="e">
        <f t="shared" si="123"/>
        <v>#DIV/0!</v>
      </c>
    </row>
    <row r="2084" spans="1:6">
      <c r="A2084" s="1">
        <v>37626</v>
      </c>
      <c r="B2084" s="4">
        <v>37626</v>
      </c>
      <c r="C2084" s="14" t="str">
        <f>VLOOKUP($B2084,data!$A$6:$M$15000,12)</f>
        <v>N/A</v>
      </c>
      <c r="D2084" s="11">
        <f t="shared" si="121"/>
        <v>1</v>
      </c>
      <c r="E2084" s="14" t="e">
        <f t="shared" si="122"/>
        <v>#DIV/0!</v>
      </c>
      <c r="F2084" s="14" t="e">
        <f t="shared" si="123"/>
        <v>#DIV/0!</v>
      </c>
    </row>
    <row r="2085" spans="1:6">
      <c r="A2085" s="1">
        <v>37627</v>
      </c>
      <c r="B2085" s="4">
        <v>37627</v>
      </c>
      <c r="C2085" s="14" t="str">
        <f>VLOOKUP($B2085,data!$A$6:$M$15000,12)</f>
        <v>N/A</v>
      </c>
      <c r="D2085" s="11">
        <f t="shared" si="121"/>
        <v>1</v>
      </c>
      <c r="E2085" s="14" t="e">
        <f t="shared" si="122"/>
        <v>#DIV/0!</v>
      </c>
      <c r="F2085" s="14" t="e">
        <f t="shared" si="123"/>
        <v>#DIV/0!</v>
      </c>
    </row>
    <row r="2086" spans="1:6">
      <c r="A2086" s="1">
        <v>37628</v>
      </c>
      <c r="B2086" s="4">
        <v>37628</v>
      </c>
      <c r="C2086" s="14" t="str">
        <f>VLOOKUP($B2086,data!$A$6:$M$15000,12)</f>
        <v>N/A</v>
      </c>
      <c r="D2086" s="11">
        <f t="shared" si="121"/>
        <v>1</v>
      </c>
      <c r="E2086" s="14" t="e">
        <f t="shared" si="122"/>
        <v>#DIV/0!</v>
      </c>
      <c r="F2086" s="14" t="e">
        <f t="shared" si="123"/>
        <v>#DIV/0!</v>
      </c>
    </row>
    <row r="2087" spans="1:6">
      <c r="A2087" s="1">
        <v>37629</v>
      </c>
      <c r="B2087" s="4">
        <v>37629</v>
      </c>
      <c r="C2087" s="14" t="str">
        <f>VLOOKUP($B2087,data!$A$6:$M$15000,12)</f>
        <v>N/A</v>
      </c>
      <c r="D2087" s="11">
        <f t="shared" si="121"/>
        <v>1</v>
      </c>
      <c r="E2087" s="14" t="e">
        <f t="shared" si="122"/>
        <v>#DIV/0!</v>
      </c>
      <c r="F2087" s="14" t="e">
        <f t="shared" si="123"/>
        <v>#DIV/0!</v>
      </c>
    </row>
    <row r="2088" spans="1:6">
      <c r="A2088" s="1">
        <v>37630</v>
      </c>
      <c r="B2088" s="4">
        <v>37630</v>
      </c>
      <c r="C2088" s="14" t="str">
        <f>VLOOKUP($B2088,data!$A$6:$M$15000,12)</f>
        <v>N/A</v>
      </c>
      <c r="D2088" s="11">
        <f t="shared" si="121"/>
        <v>1</v>
      </c>
      <c r="E2088" s="14" t="e">
        <f t="shared" si="122"/>
        <v>#DIV/0!</v>
      </c>
      <c r="F2088" s="14" t="e">
        <f t="shared" si="123"/>
        <v>#DIV/0!</v>
      </c>
    </row>
    <row r="2089" spans="1:6">
      <c r="A2089" s="1">
        <v>37631</v>
      </c>
      <c r="B2089" s="4">
        <v>37631</v>
      </c>
      <c r="C2089" s="14" t="str">
        <f>VLOOKUP($B2089,data!$A$6:$M$15000,12)</f>
        <v>N/A</v>
      </c>
      <c r="D2089" s="11">
        <f t="shared" si="121"/>
        <v>1</v>
      </c>
      <c r="E2089" s="14" t="e">
        <f t="shared" si="122"/>
        <v>#DIV/0!</v>
      </c>
      <c r="F2089" s="14" t="e">
        <f t="shared" si="123"/>
        <v>#DIV/0!</v>
      </c>
    </row>
    <row r="2090" spans="1:6">
      <c r="A2090" s="1">
        <v>37632</v>
      </c>
      <c r="B2090" s="4">
        <v>37632</v>
      </c>
      <c r="C2090" s="14" t="str">
        <f>VLOOKUP($B2090,data!$A$6:$M$15000,12)</f>
        <v>N/A</v>
      </c>
      <c r="D2090" s="11">
        <f t="shared" si="121"/>
        <v>1</v>
      </c>
      <c r="E2090" s="14" t="e">
        <f t="shared" si="122"/>
        <v>#DIV/0!</v>
      </c>
      <c r="F2090" s="14" t="e">
        <f t="shared" si="123"/>
        <v>#DIV/0!</v>
      </c>
    </row>
    <row r="2091" spans="1:6">
      <c r="A2091" s="1">
        <v>37633</v>
      </c>
      <c r="B2091" s="4">
        <v>37633</v>
      </c>
      <c r="C2091" s="14" t="str">
        <f>VLOOKUP($B2091,data!$A$6:$M$15000,12)</f>
        <v>N/A</v>
      </c>
      <c r="D2091" s="11">
        <f t="shared" si="121"/>
        <v>1</v>
      </c>
      <c r="E2091" s="14" t="e">
        <f t="shared" si="122"/>
        <v>#DIV/0!</v>
      </c>
      <c r="F2091" s="14" t="e">
        <f t="shared" si="123"/>
        <v>#DIV/0!</v>
      </c>
    </row>
    <row r="2092" spans="1:6">
      <c r="A2092" s="1">
        <v>37634</v>
      </c>
      <c r="B2092" s="4">
        <v>37634</v>
      </c>
      <c r="C2092" s="14" t="str">
        <f>VLOOKUP($B2092,data!$A$6:$M$15000,12)</f>
        <v>N/A</v>
      </c>
      <c r="D2092" s="11">
        <f t="shared" si="121"/>
        <v>1</v>
      </c>
      <c r="E2092" s="14" t="e">
        <f t="shared" si="122"/>
        <v>#DIV/0!</v>
      </c>
      <c r="F2092" s="14" t="e">
        <f t="shared" si="123"/>
        <v>#DIV/0!</v>
      </c>
    </row>
    <row r="2093" spans="1:6">
      <c r="A2093" s="1">
        <v>37635</v>
      </c>
      <c r="B2093" s="4">
        <v>37635</v>
      </c>
      <c r="C2093" s="14" t="str">
        <f>VLOOKUP($B2093,data!$A$6:$M$15000,12)</f>
        <v>N/A</v>
      </c>
      <c r="D2093" s="11">
        <f t="shared" si="121"/>
        <v>1</v>
      </c>
      <c r="E2093" s="14" t="e">
        <f t="shared" si="122"/>
        <v>#DIV/0!</v>
      </c>
      <c r="F2093" s="14" t="e">
        <f t="shared" si="123"/>
        <v>#DIV/0!</v>
      </c>
    </row>
    <row r="2094" spans="1:6">
      <c r="A2094" s="1">
        <v>37636</v>
      </c>
      <c r="B2094" s="4">
        <v>37636</v>
      </c>
      <c r="C2094" s="14" t="str">
        <f>VLOOKUP($B2094,data!$A$6:$M$15000,12)</f>
        <v>N/A</v>
      </c>
      <c r="D2094" s="11">
        <f t="shared" si="121"/>
        <v>1</v>
      </c>
      <c r="E2094" s="14" t="e">
        <f t="shared" si="122"/>
        <v>#DIV/0!</v>
      </c>
      <c r="F2094" s="14" t="e">
        <f t="shared" si="123"/>
        <v>#DIV/0!</v>
      </c>
    </row>
    <row r="2095" spans="1:6">
      <c r="A2095" s="1">
        <v>37637</v>
      </c>
      <c r="B2095" s="4">
        <v>37637</v>
      </c>
      <c r="C2095" s="14" t="str">
        <f>VLOOKUP($B2095,data!$A$6:$M$15000,12)</f>
        <v>N/A</v>
      </c>
      <c r="D2095" s="11">
        <f t="shared" si="121"/>
        <v>1</v>
      </c>
      <c r="E2095" s="14" t="e">
        <f t="shared" si="122"/>
        <v>#DIV/0!</v>
      </c>
      <c r="F2095" s="14" t="e">
        <f t="shared" si="123"/>
        <v>#DIV/0!</v>
      </c>
    </row>
    <row r="2096" spans="1:6">
      <c r="A2096" s="1">
        <v>37638</v>
      </c>
      <c r="B2096" s="4">
        <v>37638</v>
      </c>
      <c r="C2096" s="14" t="str">
        <f>VLOOKUP($B2096,data!$A$6:$M$15000,12)</f>
        <v>N/A</v>
      </c>
      <c r="D2096" s="11">
        <f t="shared" si="121"/>
        <v>1</v>
      </c>
      <c r="E2096" s="14" t="e">
        <f t="shared" si="122"/>
        <v>#DIV/0!</v>
      </c>
      <c r="F2096" s="14" t="e">
        <f t="shared" si="123"/>
        <v>#DIV/0!</v>
      </c>
    </row>
    <row r="2097" spans="1:6">
      <c r="A2097" s="1">
        <v>37639</v>
      </c>
      <c r="B2097" s="4">
        <v>37639</v>
      </c>
      <c r="C2097" s="14" t="str">
        <f>VLOOKUP($B2097,data!$A$6:$M$15000,12)</f>
        <v>N/A</v>
      </c>
      <c r="D2097" s="11">
        <f t="shared" si="121"/>
        <v>1</v>
      </c>
      <c r="E2097" s="14" t="e">
        <f t="shared" si="122"/>
        <v>#DIV/0!</v>
      </c>
      <c r="F2097" s="14" t="e">
        <f t="shared" si="123"/>
        <v>#DIV/0!</v>
      </c>
    </row>
    <row r="2098" spans="1:6">
      <c r="A2098" s="1">
        <v>37640</v>
      </c>
      <c r="B2098" s="4">
        <v>37640</v>
      </c>
      <c r="C2098" s="14" t="str">
        <f>VLOOKUP($B2098,data!$A$6:$M$15000,12)</f>
        <v>N/A</v>
      </c>
      <c r="D2098" s="11">
        <f t="shared" si="121"/>
        <v>1</v>
      </c>
      <c r="E2098" s="14" t="e">
        <f t="shared" si="122"/>
        <v>#DIV/0!</v>
      </c>
      <c r="F2098" s="14" t="e">
        <f t="shared" si="123"/>
        <v>#DIV/0!</v>
      </c>
    </row>
    <row r="2099" spans="1:6">
      <c r="A2099" s="1">
        <v>37641</v>
      </c>
      <c r="B2099" s="4">
        <v>37641</v>
      </c>
      <c r="C2099" s="14" t="str">
        <f>VLOOKUP($B2099,data!$A$6:$M$15000,12)</f>
        <v>N/A</v>
      </c>
      <c r="D2099" s="11">
        <f t="shared" si="121"/>
        <v>1</v>
      </c>
      <c r="E2099" s="14" t="e">
        <f t="shared" si="122"/>
        <v>#DIV/0!</v>
      </c>
      <c r="F2099" s="14" t="e">
        <f t="shared" si="123"/>
        <v>#DIV/0!</v>
      </c>
    </row>
    <row r="2100" spans="1:6">
      <c r="A2100" s="1">
        <v>37642</v>
      </c>
      <c r="B2100" s="4">
        <v>37642</v>
      </c>
      <c r="C2100" s="14" t="str">
        <f>VLOOKUP($B2100,data!$A$6:$M$15000,12)</f>
        <v>N/A</v>
      </c>
      <c r="D2100" s="11">
        <f t="shared" si="121"/>
        <v>1</v>
      </c>
      <c r="E2100" s="14" t="e">
        <f t="shared" si="122"/>
        <v>#DIV/0!</v>
      </c>
      <c r="F2100" s="14" t="e">
        <f t="shared" si="123"/>
        <v>#DIV/0!</v>
      </c>
    </row>
    <row r="2101" spans="1:6">
      <c r="A2101" s="1">
        <v>37643</v>
      </c>
      <c r="B2101" s="4">
        <v>37643</v>
      </c>
      <c r="C2101" s="14" t="str">
        <f>VLOOKUP($B2101,data!$A$6:$M$15000,12)</f>
        <v>N/A</v>
      </c>
      <c r="D2101" s="11">
        <f t="shared" si="121"/>
        <v>1</v>
      </c>
      <c r="E2101" s="14" t="e">
        <f t="shared" si="122"/>
        <v>#DIV/0!</v>
      </c>
      <c r="F2101" s="14" t="e">
        <f t="shared" si="123"/>
        <v>#DIV/0!</v>
      </c>
    </row>
    <row r="2102" spans="1:6">
      <c r="A2102" s="1">
        <v>37644</v>
      </c>
      <c r="B2102" s="4">
        <v>37644</v>
      </c>
      <c r="C2102" s="14" t="str">
        <f>VLOOKUP($B2102,data!$A$6:$M$15000,12)</f>
        <v>N/A</v>
      </c>
      <c r="D2102" s="11">
        <f t="shared" si="121"/>
        <v>1</v>
      </c>
      <c r="E2102" s="14" t="e">
        <f t="shared" si="122"/>
        <v>#DIV/0!</v>
      </c>
      <c r="F2102" s="14" t="e">
        <f t="shared" si="123"/>
        <v>#DIV/0!</v>
      </c>
    </row>
    <row r="2103" spans="1:6">
      <c r="A2103" s="1">
        <v>37645</v>
      </c>
      <c r="B2103" s="4">
        <v>37645</v>
      </c>
      <c r="C2103" s="14" t="str">
        <f>VLOOKUP($B2103,data!$A$6:$M$15000,12)</f>
        <v>N/A</v>
      </c>
      <c r="D2103" s="11">
        <f t="shared" si="121"/>
        <v>1</v>
      </c>
      <c r="E2103" s="14" t="e">
        <f t="shared" si="122"/>
        <v>#DIV/0!</v>
      </c>
      <c r="F2103" s="14" t="e">
        <f t="shared" si="123"/>
        <v>#DIV/0!</v>
      </c>
    </row>
    <row r="2104" spans="1:6">
      <c r="A2104" s="1">
        <v>37646</v>
      </c>
      <c r="B2104" s="4">
        <v>37646</v>
      </c>
      <c r="C2104" s="14" t="str">
        <f>VLOOKUP($B2104,data!$A$6:$M$15000,12)</f>
        <v>N/A</v>
      </c>
      <c r="D2104" s="11">
        <f t="shared" si="121"/>
        <v>1</v>
      </c>
      <c r="E2104" s="14" t="e">
        <f t="shared" si="122"/>
        <v>#DIV/0!</v>
      </c>
      <c r="F2104" s="14" t="e">
        <f t="shared" si="123"/>
        <v>#DIV/0!</v>
      </c>
    </row>
    <row r="2105" spans="1:6">
      <c r="A2105" s="1">
        <v>37647</v>
      </c>
      <c r="B2105" s="4">
        <v>37647</v>
      </c>
      <c r="C2105" s="14" t="str">
        <f>VLOOKUP($B2105,data!$A$6:$M$15000,12)</f>
        <v>N/A</v>
      </c>
      <c r="D2105" s="11">
        <f t="shared" si="121"/>
        <v>1</v>
      </c>
      <c r="E2105" s="14" t="e">
        <f t="shared" si="122"/>
        <v>#DIV/0!</v>
      </c>
      <c r="F2105" s="14" t="e">
        <f t="shared" si="123"/>
        <v>#DIV/0!</v>
      </c>
    </row>
    <row r="2106" spans="1:6">
      <c r="A2106" s="1">
        <v>37648</v>
      </c>
      <c r="B2106" s="4">
        <v>37648</v>
      </c>
      <c r="C2106" s="14" t="str">
        <f>VLOOKUP($B2106,data!$A$6:$M$15000,12)</f>
        <v>N/A</v>
      </c>
      <c r="D2106" s="11">
        <f t="shared" si="121"/>
        <v>1</v>
      </c>
      <c r="E2106" s="14" t="e">
        <f t="shared" si="122"/>
        <v>#DIV/0!</v>
      </c>
      <c r="F2106" s="14" t="e">
        <f t="shared" si="123"/>
        <v>#DIV/0!</v>
      </c>
    </row>
    <row r="2107" spans="1:6">
      <c r="A2107" s="1">
        <v>37649</v>
      </c>
      <c r="B2107" s="4">
        <v>37649</v>
      </c>
      <c r="C2107" s="14" t="str">
        <f>VLOOKUP($B2107,data!$A$6:$M$15000,12)</f>
        <v>N/A</v>
      </c>
      <c r="D2107" s="11">
        <f t="shared" si="121"/>
        <v>1</v>
      </c>
      <c r="E2107" s="14" t="e">
        <f t="shared" si="122"/>
        <v>#DIV/0!</v>
      </c>
      <c r="F2107" s="14" t="e">
        <f t="shared" si="123"/>
        <v>#DIV/0!</v>
      </c>
    </row>
    <row r="2108" spans="1:6">
      <c r="A2108" s="1">
        <v>37650</v>
      </c>
      <c r="B2108" s="4">
        <v>37650</v>
      </c>
      <c r="C2108" s="14" t="str">
        <f>VLOOKUP($B2108,data!$A$6:$M$15000,12)</f>
        <v>N/A</v>
      </c>
      <c r="D2108" s="11">
        <f t="shared" si="121"/>
        <v>1</v>
      </c>
      <c r="E2108" s="14" t="e">
        <f t="shared" si="122"/>
        <v>#DIV/0!</v>
      </c>
      <c r="F2108" s="14" t="e">
        <f t="shared" si="123"/>
        <v>#DIV/0!</v>
      </c>
    </row>
    <row r="2109" spans="1:6">
      <c r="A2109" s="1">
        <v>37651</v>
      </c>
      <c r="B2109" s="4">
        <v>37651</v>
      </c>
      <c r="C2109" s="14" t="str">
        <f>VLOOKUP($B2109,data!$A$6:$M$15000,12)</f>
        <v>N/A</v>
      </c>
      <c r="D2109" s="11">
        <f t="shared" si="121"/>
        <v>1</v>
      </c>
      <c r="E2109" s="14" t="e">
        <f t="shared" si="122"/>
        <v>#DIV/0!</v>
      </c>
      <c r="F2109" s="14" t="e">
        <f t="shared" si="123"/>
        <v>#DIV/0!</v>
      </c>
    </row>
    <row r="2110" spans="1:6">
      <c r="A2110" s="1">
        <v>37652</v>
      </c>
      <c r="B2110" s="4">
        <v>37652</v>
      </c>
      <c r="C2110" s="14" t="str">
        <f>VLOOKUP($B2110,data!$A$6:$M$15000,12)</f>
        <v>N/A</v>
      </c>
      <c r="D2110" s="11">
        <f t="shared" si="121"/>
        <v>1</v>
      </c>
      <c r="E2110" s="14" t="e">
        <f t="shared" si="122"/>
        <v>#DIV/0!</v>
      </c>
      <c r="F2110" s="14" t="e">
        <f t="shared" si="123"/>
        <v>#DIV/0!</v>
      </c>
    </row>
    <row r="2111" spans="1:6">
      <c r="A2111" s="1">
        <v>37653</v>
      </c>
      <c r="B2111" s="4">
        <v>37653</v>
      </c>
      <c r="C2111" s="14" t="str">
        <f>VLOOKUP($B2111,data!$A$6:$M$15000,12)</f>
        <v>N/A</v>
      </c>
      <c r="D2111" s="11">
        <f t="shared" si="121"/>
        <v>2</v>
      </c>
      <c r="E2111" s="14" t="e">
        <f t="shared" si="122"/>
        <v>#DIV/0!</v>
      </c>
      <c r="F2111" s="14" t="e">
        <f t="shared" si="123"/>
        <v>#DIV/0!</v>
      </c>
    </row>
    <row r="2112" spans="1:6">
      <c r="A2112" s="1">
        <v>37654</v>
      </c>
      <c r="B2112" s="4">
        <v>37654</v>
      </c>
      <c r="C2112" s="14" t="str">
        <f>VLOOKUP($B2112,data!$A$6:$M$15000,12)</f>
        <v>N/A</v>
      </c>
      <c r="D2112" s="11">
        <f t="shared" si="121"/>
        <v>2</v>
      </c>
      <c r="E2112" s="14" t="e">
        <f t="shared" si="122"/>
        <v>#DIV/0!</v>
      </c>
      <c r="F2112" s="14" t="e">
        <f t="shared" si="123"/>
        <v>#DIV/0!</v>
      </c>
    </row>
    <row r="2113" spans="1:6">
      <c r="A2113" s="1">
        <v>37655</v>
      </c>
      <c r="B2113" s="4">
        <v>37655</v>
      </c>
      <c r="C2113" s="14" t="str">
        <f>VLOOKUP($B2113,data!$A$6:$M$15000,12)</f>
        <v>N/A</v>
      </c>
      <c r="D2113" s="11">
        <f t="shared" si="121"/>
        <v>2</v>
      </c>
      <c r="E2113" s="14" t="e">
        <f t="shared" si="122"/>
        <v>#DIV/0!</v>
      </c>
      <c r="F2113" s="14" t="e">
        <f t="shared" si="123"/>
        <v>#DIV/0!</v>
      </c>
    </row>
    <row r="2114" spans="1:6">
      <c r="A2114" s="1">
        <v>37656</v>
      </c>
      <c r="B2114" s="4">
        <v>37656</v>
      </c>
      <c r="C2114" s="14" t="str">
        <f>VLOOKUP($B2114,data!$A$6:$M$15000,12)</f>
        <v>N/A</v>
      </c>
      <c r="D2114" s="11">
        <f t="shared" si="121"/>
        <v>2</v>
      </c>
      <c r="E2114" s="14" t="e">
        <f t="shared" si="122"/>
        <v>#DIV/0!</v>
      </c>
      <c r="F2114" s="14" t="e">
        <f t="shared" si="123"/>
        <v>#DIV/0!</v>
      </c>
    </row>
    <row r="2115" spans="1:6">
      <c r="A2115" s="1">
        <v>37657</v>
      </c>
      <c r="B2115" s="4">
        <v>37657</v>
      </c>
      <c r="C2115" s="14" t="str">
        <f>VLOOKUP($B2115,data!$A$6:$M$15000,12)</f>
        <v>N/A</v>
      </c>
      <c r="D2115" s="11">
        <f t="shared" si="121"/>
        <v>2</v>
      </c>
      <c r="E2115" s="14" t="e">
        <f t="shared" si="122"/>
        <v>#DIV/0!</v>
      </c>
      <c r="F2115" s="14" t="e">
        <f t="shared" si="123"/>
        <v>#DIV/0!</v>
      </c>
    </row>
    <row r="2116" spans="1:6">
      <c r="A2116" s="1">
        <v>37658</v>
      </c>
      <c r="B2116" s="4">
        <v>37658</v>
      </c>
      <c r="C2116" s="14" t="str">
        <f>VLOOKUP($B2116,data!$A$6:$M$15000,12)</f>
        <v>N/A</v>
      </c>
      <c r="D2116" s="11">
        <f t="shared" si="121"/>
        <v>2</v>
      </c>
      <c r="E2116" s="14" t="e">
        <f t="shared" si="122"/>
        <v>#DIV/0!</v>
      </c>
      <c r="F2116" s="14" t="e">
        <f t="shared" si="123"/>
        <v>#DIV/0!</v>
      </c>
    </row>
    <row r="2117" spans="1:6">
      <c r="A2117" s="1">
        <v>37659</v>
      </c>
      <c r="B2117" s="4">
        <v>37659</v>
      </c>
      <c r="C2117" s="14" t="str">
        <f>VLOOKUP($B2117,data!$A$6:$M$15000,12)</f>
        <v>N/A</v>
      </c>
      <c r="D2117" s="11">
        <f t="shared" si="121"/>
        <v>2</v>
      </c>
      <c r="E2117" s="14" t="e">
        <f t="shared" si="122"/>
        <v>#DIV/0!</v>
      </c>
      <c r="F2117" s="14" t="e">
        <f t="shared" si="123"/>
        <v>#DIV/0!</v>
      </c>
    </row>
    <row r="2118" spans="1:6">
      <c r="A2118" s="1">
        <v>37660</v>
      </c>
      <c r="B2118" s="4">
        <v>37660</v>
      </c>
      <c r="C2118" s="14" t="str">
        <f>VLOOKUP($B2118,data!$A$6:$M$15000,12)</f>
        <v>N/A</v>
      </c>
      <c r="D2118" s="11">
        <f t="shared" si="121"/>
        <v>2</v>
      </c>
      <c r="E2118" s="14" t="e">
        <f t="shared" si="122"/>
        <v>#DIV/0!</v>
      </c>
      <c r="F2118" s="14" t="e">
        <f t="shared" si="123"/>
        <v>#DIV/0!</v>
      </c>
    </row>
    <row r="2119" spans="1:6">
      <c r="A2119" s="1">
        <v>37661</v>
      </c>
      <c r="B2119" s="4">
        <v>37661</v>
      </c>
      <c r="C2119" s="14" t="str">
        <f>VLOOKUP($B2119,data!$A$6:$M$15000,12)</f>
        <v>N/A</v>
      </c>
      <c r="D2119" s="11">
        <f t="shared" si="121"/>
        <v>2</v>
      </c>
      <c r="E2119" s="14" t="e">
        <f t="shared" si="122"/>
        <v>#DIV/0!</v>
      </c>
      <c r="F2119" s="14" t="e">
        <f t="shared" si="123"/>
        <v>#DIV/0!</v>
      </c>
    </row>
    <row r="2120" spans="1:6">
      <c r="A2120" s="1">
        <v>37662</v>
      </c>
      <c r="B2120" s="4">
        <v>37662</v>
      </c>
      <c r="C2120" s="14" t="str">
        <f>VLOOKUP($B2120,data!$A$6:$M$15000,12)</f>
        <v>N/A</v>
      </c>
      <c r="D2120" s="11">
        <f t="shared" si="121"/>
        <v>2</v>
      </c>
      <c r="E2120" s="14" t="e">
        <f t="shared" si="122"/>
        <v>#DIV/0!</v>
      </c>
      <c r="F2120" s="14" t="e">
        <f t="shared" si="123"/>
        <v>#DIV/0!</v>
      </c>
    </row>
    <row r="2121" spans="1:6">
      <c r="A2121" s="1">
        <v>37663</v>
      </c>
      <c r="B2121" s="4">
        <v>37663</v>
      </c>
      <c r="C2121" s="14" t="str">
        <f>VLOOKUP($B2121,data!$A$6:$M$15000,12)</f>
        <v>N/A</v>
      </c>
      <c r="D2121" s="11">
        <f t="shared" si="121"/>
        <v>2</v>
      </c>
      <c r="E2121" s="14" t="e">
        <f t="shared" si="122"/>
        <v>#DIV/0!</v>
      </c>
      <c r="F2121" s="14" t="e">
        <f t="shared" si="123"/>
        <v>#DIV/0!</v>
      </c>
    </row>
    <row r="2122" spans="1:6">
      <c r="A2122" s="1">
        <v>37664</v>
      </c>
      <c r="B2122" s="4">
        <v>37664</v>
      </c>
      <c r="C2122" s="14" t="str">
        <f>VLOOKUP($B2122,data!$A$6:$M$15000,12)</f>
        <v>N/A</v>
      </c>
      <c r="D2122" s="11">
        <f t="shared" si="121"/>
        <v>2</v>
      </c>
      <c r="E2122" s="14" t="e">
        <f t="shared" si="122"/>
        <v>#DIV/0!</v>
      </c>
      <c r="F2122" s="14" t="e">
        <f t="shared" si="123"/>
        <v>#DIV/0!</v>
      </c>
    </row>
    <row r="2123" spans="1:6">
      <c r="A2123" s="1">
        <v>37665</v>
      </c>
      <c r="B2123" s="4">
        <v>37665</v>
      </c>
      <c r="C2123" s="14" t="str">
        <f>VLOOKUP($B2123,data!$A$6:$M$15000,12)</f>
        <v>N/A</v>
      </c>
      <c r="D2123" s="11">
        <f t="shared" si="121"/>
        <v>2</v>
      </c>
      <c r="E2123" s="14" t="e">
        <f t="shared" si="122"/>
        <v>#DIV/0!</v>
      </c>
      <c r="F2123" s="14" t="e">
        <f t="shared" si="123"/>
        <v>#DIV/0!</v>
      </c>
    </row>
    <row r="2124" spans="1:6">
      <c r="A2124" s="1">
        <v>37666</v>
      </c>
      <c r="B2124" s="4">
        <v>37666</v>
      </c>
      <c r="C2124" s="14" t="str">
        <f>VLOOKUP($B2124,data!$A$6:$M$15000,12)</f>
        <v>N/A</v>
      </c>
      <c r="D2124" s="11">
        <f t="shared" si="121"/>
        <v>2</v>
      </c>
      <c r="E2124" s="14" t="e">
        <f t="shared" si="122"/>
        <v>#DIV/0!</v>
      </c>
      <c r="F2124" s="14" t="e">
        <f t="shared" si="123"/>
        <v>#DIV/0!</v>
      </c>
    </row>
    <row r="2125" spans="1:6">
      <c r="A2125" s="1">
        <v>37667</v>
      </c>
      <c r="B2125" s="4">
        <v>37667</v>
      </c>
      <c r="C2125" s="14" t="str">
        <f>VLOOKUP($B2125,data!$A$6:$M$15000,12)</f>
        <v>N/A</v>
      </c>
      <c r="D2125" s="11">
        <f t="shared" si="121"/>
        <v>2</v>
      </c>
      <c r="E2125" s="14" t="e">
        <f t="shared" si="122"/>
        <v>#DIV/0!</v>
      </c>
      <c r="F2125" s="14" t="e">
        <f t="shared" si="123"/>
        <v>#DIV/0!</v>
      </c>
    </row>
    <row r="2126" spans="1:6">
      <c r="A2126" s="1">
        <v>37668</v>
      </c>
      <c r="B2126" s="4">
        <v>37668</v>
      </c>
      <c r="C2126" s="14" t="str">
        <f>VLOOKUP($B2126,data!$A$6:$M$15000,12)</f>
        <v>N/A</v>
      </c>
      <c r="D2126" s="11">
        <f t="shared" si="121"/>
        <v>2</v>
      </c>
      <c r="E2126" s="14" t="e">
        <f t="shared" si="122"/>
        <v>#DIV/0!</v>
      </c>
      <c r="F2126" s="14" t="e">
        <f t="shared" si="123"/>
        <v>#DIV/0!</v>
      </c>
    </row>
    <row r="2127" spans="1:6">
      <c r="A2127" s="1">
        <v>37669</v>
      </c>
      <c r="B2127" s="4">
        <v>37669</v>
      </c>
      <c r="C2127" s="14" t="str">
        <f>VLOOKUP($B2127,data!$A$6:$M$15000,12)</f>
        <v>N/A</v>
      </c>
      <c r="D2127" s="11">
        <f t="shared" si="121"/>
        <v>2</v>
      </c>
      <c r="E2127" s="14" t="e">
        <f t="shared" si="122"/>
        <v>#DIV/0!</v>
      </c>
      <c r="F2127" s="14" t="e">
        <f t="shared" si="123"/>
        <v>#DIV/0!</v>
      </c>
    </row>
    <row r="2128" spans="1:6">
      <c r="A2128" s="1">
        <v>37670</v>
      </c>
      <c r="B2128" s="4">
        <v>37670</v>
      </c>
      <c r="C2128" s="14" t="str">
        <f>VLOOKUP($B2128,data!$A$6:$M$15000,12)</f>
        <v>N/A</v>
      </c>
      <c r="D2128" s="11">
        <f t="shared" si="121"/>
        <v>2</v>
      </c>
      <c r="E2128" s="14" t="e">
        <f t="shared" si="122"/>
        <v>#DIV/0!</v>
      </c>
      <c r="F2128" s="14" t="e">
        <f t="shared" si="123"/>
        <v>#DIV/0!</v>
      </c>
    </row>
    <row r="2129" spans="1:6">
      <c r="A2129" s="1">
        <v>37671</v>
      </c>
      <c r="B2129" s="4">
        <v>37671</v>
      </c>
      <c r="C2129" s="14" t="str">
        <f>VLOOKUP($B2129,data!$A$6:$M$15000,12)</f>
        <v>N/A</v>
      </c>
      <c r="D2129" s="11">
        <f t="shared" si="121"/>
        <v>2</v>
      </c>
      <c r="E2129" s="14" t="e">
        <f t="shared" si="122"/>
        <v>#DIV/0!</v>
      </c>
      <c r="F2129" s="14" t="e">
        <f t="shared" si="123"/>
        <v>#DIV/0!</v>
      </c>
    </row>
    <row r="2130" spans="1:6">
      <c r="A2130" s="1">
        <v>37672</v>
      </c>
      <c r="B2130" s="4">
        <v>37672</v>
      </c>
      <c r="C2130" s="14" t="str">
        <f>VLOOKUP($B2130,data!$A$6:$M$15000,12)</f>
        <v>N/A</v>
      </c>
      <c r="D2130" s="11">
        <f t="shared" si="121"/>
        <v>2</v>
      </c>
      <c r="E2130" s="14" t="e">
        <f t="shared" si="122"/>
        <v>#DIV/0!</v>
      </c>
      <c r="F2130" s="14" t="e">
        <f t="shared" si="123"/>
        <v>#DIV/0!</v>
      </c>
    </row>
    <row r="2131" spans="1:6">
      <c r="A2131" s="1">
        <v>37673</v>
      </c>
      <c r="B2131" s="4">
        <v>37673</v>
      </c>
      <c r="C2131" s="14" t="str">
        <f>VLOOKUP($B2131,data!$A$6:$M$15000,12)</f>
        <v>N/A</v>
      </c>
      <c r="D2131" s="11">
        <f t="shared" si="121"/>
        <v>2</v>
      </c>
      <c r="E2131" s="14" t="e">
        <f t="shared" si="122"/>
        <v>#DIV/0!</v>
      </c>
      <c r="F2131" s="14" t="e">
        <f t="shared" si="123"/>
        <v>#DIV/0!</v>
      </c>
    </row>
    <row r="2132" spans="1:6">
      <c r="A2132" s="1">
        <v>37674</v>
      </c>
      <c r="B2132" s="4">
        <v>37674</v>
      </c>
      <c r="C2132" s="14" t="str">
        <f>VLOOKUP($B2132,data!$A$6:$M$15000,12)</f>
        <v>N/A</v>
      </c>
      <c r="D2132" s="11">
        <f t="shared" si="121"/>
        <v>2</v>
      </c>
      <c r="E2132" s="14" t="e">
        <f t="shared" si="122"/>
        <v>#DIV/0!</v>
      </c>
      <c r="F2132" s="14" t="e">
        <f t="shared" si="123"/>
        <v>#DIV/0!</v>
      </c>
    </row>
    <row r="2133" spans="1:6">
      <c r="A2133" s="1">
        <v>37675</v>
      </c>
      <c r="B2133" s="4">
        <v>37675</v>
      </c>
      <c r="C2133" s="14" t="str">
        <f>VLOOKUP($B2133,data!$A$6:$M$15000,12)</f>
        <v>N/A</v>
      </c>
      <c r="D2133" s="11">
        <f t="shared" si="121"/>
        <v>2</v>
      </c>
      <c r="E2133" s="14" t="e">
        <f t="shared" si="122"/>
        <v>#DIV/0!</v>
      </c>
      <c r="F2133" s="14" t="e">
        <f t="shared" si="123"/>
        <v>#DIV/0!</v>
      </c>
    </row>
    <row r="2134" spans="1:6">
      <c r="A2134" s="1">
        <v>37676</v>
      </c>
      <c r="B2134" s="4">
        <v>37676</v>
      </c>
      <c r="C2134" s="14" t="str">
        <f>VLOOKUP($B2134,data!$A$6:$M$15000,12)</f>
        <v>N/A</v>
      </c>
      <c r="D2134" s="11">
        <f t="shared" si="121"/>
        <v>2</v>
      </c>
      <c r="E2134" s="14" t="e">
        <f t="shared" si="122"/>
        <v>#DIV/0!</v>
      </c>
      <c r="F2134" s="14" t="e">
        <f t="shared" si="123"/>
        <v>#DIV/0!</v>
      </c>
    </row>
    <row r="2135" spans="1:6">
      <c r="A2135" s="1">
        <v>37677</v>
      </c>
      <c r="B2135" s="4">
        <v>37677</v>
      </c>
      <c r="C2135" s="14" t="str">
        <f>VLOOKUP($B2135,data!$A$6:$M$15000,12)</f>
        <v>N/A</v>
      </c>
      <c r="D2135" s="11">
        <f t="shared" si="121"/>
        <v>2</v>
      </c>
      <c r="E2135" s="14" t="e">
        <f t="shared" si="122"/>
        <v>#DIV/0!</v>
      </c>
      <c r="F2135" s="14" t="e">
        <f t="shared" si="123"/>
        <v>#DIV/0!</v>
      </c>
    </row>
    <row r="2136" spans="1:6">
      <c r="A2136" s="1">
        <v>37678</v>
      </c>
      <c r="B2136" s="4">
        <v>37678</v>
      </c>
      <c r="C2136" s="14" t="str">
        <f>VLOOKUP($B2136,data!$A$6:$M$15000,12)</f>
        <v>N/A</v>
      </c>
      <c r="D2136" s="11">
        <f t="shared" si="121"/>
        <v>2</v>
      </c>
      <c r="E2136" s="14" t="e">
        <f t="shared" si="122"/>
        <v>#DIV/0!</v>
      </c>
      <c r="F2136" s="14" t="e">
        <f t="shared" si="123"/>
        <v>#DIV/0!</v>
      </c>
    </row>
    <row r="2137" spans="1:6">
      <c r="A2137" s="1">
        <v>37679</v>
      </c>
      <c r="B2137" s="4">
        <v>37679</v>
      </c>
      <c r="C2137" s="14" t="str">
        <f>VLOOKUP($B2137,data!$A$6:$M$15000,12)</f>
        <v>N/A</v>
      </c>
      <c r="D2137" s="11">
        <f t="shared" si="121"/>
        <v>2</v>
      </c>
      <c r="E2137" s="14" t="e">
        <f t="shared" si="122"/>
        <v>#DIV/0!</v>
      </c>
      <c r="F2137" s="14" t="e">
        <f t="shared" si="123"/>
        <v>#DIV/0!</v>
      </c>
    </row>
    <row r="2138" spans="1:6">
      <c r="A2138" s="1">
        <v>37680</v>
      </c>
      <c r="B2138" s="4">
        <v>37680</v>
      </c>
      <c r="C2138" s="14" t="str">
        <f>VLOOKUP($B2138,data!$A$6:$M$15000,12)</f>
        <v>N/A</v>
      </c>
      <c r="D2138" s="11">
        <f t="shared" ref="D2138:D2187" si="124">IF(B2138&lt;&gt;"",MONTH(B2138),0)</f>
        <v>2</v>
      </c>
      <c r="E2138" s="14" t="e">
        <f t="shared" ref="E2138:E2187" si="125">AVERAGE(C2132:C2138)</f>
        <v>#DIV/0!</v>
      </c>
      <c r="F2138" s="14" t="e">
        <f t="shared" ref="F2138:F2187" si="126">AVERAGE(C2108:C2138)</f>
        <v>#DIV/0!</v>
      </c>
    </row>
    <row r="2139" spans="1:6">
      <c r="A2139" s="1">
        <v>37681</v>
      </c>
      <c r="B2139" s="4">
        <v>37681</v>
      </c>
      <c r="C2139" s="14" t="str">
        <f>VLOOKUP($B2139,data!$A$6:$M$15000,12)</f>
        <v>N/A</v>
      </c>
      <c r="D2139" s="11">
        <f t="shared" si="124"/>
        <v>3</v>
      </c>
      <c r="E2139" s="14" t="e">
        <f t="shared" si="125"/>
        <v>#DIV/0!</v>
      </c>
      <c r="F2139" s="14" t="e">
        <f t="shared" si="126"/>
        <v>#DIV/0!</v>
      </c>
    </row>
    <row r="2140" spans="1:6">
      <c r="A2140" s="1">
        <v>37682</v>
      </c>
      <c r="B2140" s="4">
        <v>37682</v>
      </c>
      <c r="C2140" s="14" t="str">
        <f>VLOOKUP($B2140,data!$A$6:$M$15000,12)</f>
        <v>N/A</v>
      </c>
      <c r="D2140" s="11">
        <f t="shared" si="124"/>
        <v>3</v>
      </c>
      <c r="E2140" s="14" t="e">
        <f t="shared" si="125"/>
        <v>#DIV/0!</v>
      </c>
      <c r="F2140" s="14" t="e">
        <f t="shared" si="126"/>
        <v>#DIV/0!</v>
      </c>
    </row>
    <row r="2141" spans="1:6">
      <c r="A2141" s="1">
        <v>37683</v>
      </c>
      <c r="B2141" s="4">
        <v>37683</v>
      </c>
      <c r="C2141" s="14" t="str">
        <f>VLOOKUP($B2141,data!$A$6:$M$15000,12)</f>
        <v>N/A</v>
      </c>
      <c r="D2141" s="11">
        <f t="shared" si="124"/>
        <v>3</v>
      </c>
      <c r="E2141" s="14" t="e">
        <f t="shared" si="125"/>
        <v>#DIV/0!</v>
      </c>
      <c r="F2141" s="14" t="e">
        <f t="shared" si="126"/>
        <v>#DIV/0!</v>
      </c>
    </row>
    <row r="2142" spans="1:6">
      <c r="A2142" s="1">
        <v>37684</v>
      </c>
      <c r="B2142" s="4">
        <v>37684</v>
      </c>
      <c r="C2142" s="14" t="str">
        <f>VLOOKUP($B2142,data!$A$6:$M$15000,12)</f>
        <v>N/A</v>
      </c>
      <c r="D2142" s="11">
        <f t="shared" si="124"/>
        <v>3</v>
      </c>
      <c r="E2142" s="14" t="e">
        <f t="shared" si="125"/>
        <v>#DIV/0!</v>
      </c>
      <c r="F2142" s="14" t="e">
        <f t="shared" si="126"/>
        <v>#DIV/0!</v>
      </c>
    </row>
    <row r="2143" spans="1:6">
      <c r="A2143" s="1">
        <v>37685</v>
      </c>
      <c r="B2143" s="4">
        <v>37685</v>
      </c>
      <c r="C2143" s="14" t="str">
        <f>VLOOKUP($B2143,data!$A$6:$M$15000,12)</f>
        <v>N/A</v>
      </c>
      <c r="D2143" s="11">
        <f t="shared" si="124"/>
        <v>3</v>
      </c>
      <c r="E2143" s="14" t="e">
        <f t="shared" si="125"/>
        <v>#DIV/0!</v>
      </c>
      <c r="F2143" s="14" t="e">
        <f t="shared" si="126"/>
        <v>#DIV/0!</v>
      </c>
    </row>
    <row r="2144" spans="1:6">
      <c r="A2144" s="1">
        <v>37686</v>
      </c>
      <c r="B2144" s="4">
        <v>37686</v>
      </c>
      <c r="C2144" s="14" t="str">
        <f>VLOOKUP($B2144,data!$A$6:$M$15000,12)</f>
        <v>N/A</v>
      </c>
      <c r="D2144" s="11">
        <f t="shared" si="124"/>
        <v>3</v>
      </c>
      <c r="E2144" s="14" t="e">
        <f t="shared" si="125"/>
        <v>#DIV/0!</v>
      </c>
      <c r="F2144" s="14" t="e">
        <f t="shared" si="126"/>
        <v>#DIV/0!</v>
      </c>
    </row>
    <row r="2145" spans="1:6">
      <c r="A2145" s="1">
        <v>37687</v>
      </c>
      <c r="B2145" s="4">
        <v>37687</v>
      </c>
      <c r="C2145" s="14" t="str">
        <f>VLOOKUP($B2145,data!$A$6:$M$15000,12)</f>
        <v>N/A</v>
      </c>
      <c r="D2145" s="11">
        <f t="shared" si="124"/>
        <v>3</v>
      </c>
      <c r="E2145" s="14" t="e">
        <f t="shared" si="125"/>
        <v>#DIV/0!</v>
      </c>
      <c r="F2145" s="14" t="e">
        <f t="shared" si="126"/>
        <v>#DIV/0!</v>
      </c>
    </row>
    <row r="2146" spans="1:6">
      <c r="A2146" s="1">
        <v>37688</v>
      </c>
      <c r="B2146" s="4">
        <v>37688</v>
      </c>
      <c r="C2146" s="14" t="str">
        <f>VLOOKUP($B2146,data!$A$6:$M$15000,12)</f>
        <v>N/A</v>
      </c>
      <c r="D2146" s="11">
        <f t="shared" si="124"/>
        <v>3</v>
      </c>
      <c r="E2146" s="14" t="e">
        <f t="shared" si="125"/>
        <v>#DIV/0!</v>
      </c>
      <c r="F2146" s="14" t="e">
        <f t="shared" si="126"/>
        <v>#DIV/0!</v>
      </c>
    </row>
    <row r="2147" spans="1:6">
      <c r="A2147" s="1">
        <v>37689</v>
      </c>
      <c r="B2147" s="4">
        <v>37689</v>
      </c>
      <c r="C2147" s="14" t="str">
        <f>VLOOKUP($B2147,data!$A$6:$M$15000,12)</f>
        <v>N/A</v>
      </c>
      <c r="D2147" s="11">
        <f t="shared" si="124"/>
        <v>3</v>
      </c>
      <c r="E2147" s="14" t="e">
        <f t="shared" si="125"/>
        <v>#DIV/0!</v>
      </c>
      <c r="F2147" s="14" t="e">
        <f t="shared" si="126"/>
        <v>#DIV/0!</v>
      </c>
    </row>
    <row r="2148" spans="1:6">
      <c r="A2148" s="1">
        <v>37690</v>
      </c>
      <c r="B2148" s="4">
        <v>37690</v>
      </c>
      <c r="C2148" s="14" t="str">
        <f>VLOOKUP($B2148,data!$A$6:$M$15000,12)</f>
        <v>N/A</v>
      </c>
      <c r="D2148" s="11">
        <f t="shared" si="124"/>
        <v>3</v>
      </c>
      <c r="E2148" s="14" t="e">
        <f t="shared" si="125"/>
        <v>#DIV/0!</v>
      </c>
      <c r="F2148" s="14" t="e">
        <f t="shared" si="126"/>
        <v>#DIV/0!</v>
      </c>
    </row>
    <row r="2149" spans="1:6">
      <c r="A2149" s="1">
        <v>37691</v>
      </c>
      <c r="B2149" s="4">
        <v>37691</v>
      </c>
      <c r="C2149" s="14" t="str">
        <f>VLOOKUP($B2149,data!$A$6:$M$15000,12)</f>
        <v>N/A</v>
      </c>
      <c r="D2149" s="11">
        <f t="shared" si="124"/>
        <v>3</v>
      </c>
      <c r="E2149" s="14" t="e">
        <f t="shared" si="125"/>
        <v>#DIV/0!</v>
      </c>
      <c r="F2149" s="14" t="e">
        <f t="shared" si="126"/>
        <v>#DIV/0!</v>
      </c>
    </row>
    <row r="2150" spans="1:6">
      <c r="A2150" s="1">
        <v>37692</v>
      </c>
      <c r="B2150" s="4">
        <v>37692</v>
      </c>
      <c r="C2150" s="14" t="str">
        <f>VLOOKUP($B2150,data!$A$6:$M$15000,12)</f>
        <v>N/A</v>
      </c>
      <c r="D2150" s="11">
        <f t="shared" si="124"/>
        <v>3</v>
      </c>
      <c r="E2150" s="14" t="e">
        <f t="shared" si="125"/>
        <v>#DIV/0!</v>
      </c>
      <c r="F2150" s="14" t="e">
        <f t="shared" si="126"/>
        <v>#DIV/0!</v>
      </c>
    </row>
    <row r="2151" spans="1:6">
      <c r="A2151" s="1">
        <v>37693</v>
      </c>
      <c r="B2151" s="4">
        <v>37693</v>
      </c>
      <c r="C2151" s="14" t="str">
        <f>VLOOKUP($B2151,data!$A$6:$M$15000,12)</f>
        <v>N/A</v>
      </c>
      <c r="D2151" s="11">
        <f t="shared" si="124"/>
        <v>3</v>
      </c>
      <c r="E2151" s="14" t="e">
        <f t="shared" si="125"/>
        <v>#DIV/0!</v>
      </c>
      <c r="F2151" s="14" t="e">
        <f t="shared" si="126"/>
        <v>#DIV/0!</v>
      </c>
    </row>
    <row r="2152" spans="1:6">
      <c r="A2152" s="1">
        <v>37694</v>
      </c>
      <c r="B2152" s="4">
        <v>37694</v>
      </c>
      <c r="C2152" s="14" t="str">
        <f>VLOOKUP($B2152,data!$A$6:$M$15000,12)</f>
        <v>N/A</v>
      </c>
      <c r="D2152" s="11">
        <f t="shared" si="124"/>
        <v>3</v>
      </c>
      <c r="E2152" s="14" t="e">
        <f t="shared" si="125"/>
        <v>#DIV/0!</v>
      </c>
      <c r="F2152" s="14" t="e">
        <f t="shared" si="126"/>
        <v>#DIV/0!</v>
      </c>
    </row>
    <row r="2153" spans="1:6">
      <c r="A2153" s="1">
        <v>37695</v>
      </c>
      <c r="B2153" s="4">
        <v>37695</v>
      </c>
      <c r="C2153" s="14" t="str">
        <f>VLOOKUP($B2153,data!$A$6:$M$15000,12)</f>
        <v>N/A</v>
      </c>
      <c r="D2153" s="11">
        <f t="shared" si="124"/>
        <v>3</v>
      </c>
      <c r="E2153" s="14" t="e">
        <f t="shared" si="125"/>
        <v>#DIV/0!</v>
      </c>
      <c r="F2153" s="14" t="e">
        <f t="shared" si="126"/>
        <v>#DIV/0!</v>
      </c>
    </row>
    <row r="2154" spans="1:6">
      <c r="A2154" s="1">
        <v>37696</v>
      </c>
      <c r="B2154" s="4">
        <v>37696</v>
      </c>
      <c r="C2154" s="14" t="str">
        <f>VLOOKUP($B2154,data!$A$6:$M$15000,12)</f>
        <v>N/A</v>
      </c>
      <c r="D2154" s="11">
        <f t="shared" si="124"/>
        <v>3</v>
      </c>
      <c r="E2154" s="14" t="e">
        <f t="shared" si="125"/>
        <v>#DIV/0!</v>
      </c>
      <c r="F2154" s="14" t="e">
        <f t="shared" si="126"/>
        <v>#DIV/0!</v>
      </c>
    </row>
    <row r="2155" spans="1:6">
      <c r="A2155" s="1">
        <v>37697</v>
      </c>
      <c r="B2155" s="4">
        <v>37697</v>
      </c>
      <c r="C2155" s="14" t="str">
        <f>VLOOKUP($B2155,data!$A$6:$M$15000,12)</f>
        <v>N/A</v>
      </c>
      <c r="D2155" s="11">
        <f t="shared" si="124"/>
        <v>3</v>
      </c>
      <c r="E2155" s="14" t="e">
        <f t="shared" si="125"/>
        <v>#DIV/0!</v>
      </c>
      <c r="F2155" s="14" t="e">
        <f t="shared" si="126"/>
        <v>#DIV/0!</v>
      </c>
    </row>
    <row r="2156" spans="1:6">
      <c r="A2156" s="1">
        <v>37698</v>
      </c>
      <c r="B2156" s="4">
        <v>37698</v>
      </c>
      <c r="C2156" s="14" t="str">
        <f>VLOOKUP($B2156,data!$A$6:$M$15000,12)</f>
        <v>N/A</v>
      </c>
      <c r="D2156" s="11">
        <f t="shared" si="124"/>
        <v>3</v>
      </c>
      <c r="E2156" s="14" t="e">
        <f t="shared" si="125"/>
        <v>#DIV/0!</v>
      </c>
      <c r="F2156" s="14" t="e">
        <f t="shared" si="126"/>
        <v>#DIV/0!</v>
      </c>
    </row>
    <row r="2157" spans="1:6">
      <c r="A2157" s="1">
        <v>37699</v>
      </c>
      <c r="B2157" s="4">
        <v>37699</v>
      </c>
      <c r="C2157" s="14" t="str">
        <f>VLOOKUP($B2157,data!$A$6:$M$15000,12)</f>
        <v>N/A</v>
      </c>
      <c r="D2157" s="11">
        <f t="shared" si="124"/>
        <v>3</v>
      </c>
      <c r="E2157" s="14" t="e">
        <f t="shared" si="125"/>
        <v>#DIV/0!</v>
      </c>
      <c r="F2157" s="14" t="e">
        <f t="shared" si="126"/>
        <v>#DIV/0!</v>
      </c>
    </row>
    <row r="2158" spans="1:6">
      <c r="A2158" s="1">
        <v>37700</v>
      </c>
      <c r="B2158" s="4">
        <v>37700</v>
      </c>
      <c r="C2158" s="14" t="str">
        <f>VLOOKUP($B2158,data!$A$6:$M$15000,12)</f>
        <v>N/A</v>
      </c>
      <c r="D2158" s="11">
        <f t="shared" si="124"/>
        <v>3</v>
      </c>
      <c r="E2158" s="14" t="e">
        <f t="shared" si="125"/>
        <v>#DIV/0!</v>
      </c>
      <c r="F2158" s="14" t="e">
        <f t="shared" si="126"/>
        <v>#DIV/0!</v>
      </c>
    </row>
    <row r="2159" spans="1:6">
      <c r="A2159" s="1">
        <v>37701</v>
      </c>
      <c r="B2159" s="4">
        <v>37701</v>
      </c>
      <c r="C2159" s="14" t="str">
        <f>VLOOKUP($B2159,data!$A$6:$M$15000,12)</f>
        <v>N/A</v>
      </c>
      <c r="D2159" s="11">
        <f t="shared" si="124"/>
        <v>3</v>
      </c>
      <c r="E2159" s="14" t="e">
        <f t="shared" si="125"/>
        <v>#DIV/0!</v>
      </c>
      <c r="F2159" s="14" t="e">
        <f t="shared" si="126"/>
        <v>#DIV/0!</v>
      </c>
    </row>
    <row r="2160" spans="1:6">
      <c r="A2160" s="1">
        <v>37702</v>
      </c>
      <c r="B2160" s="4">
        <v>37702</v>
      </c>
      <c r="C2160" s="14" t="str">
        <f>VLOOKUP($B2160,data!$A$6:$M$15000,12)</f>
        <v>N/A</v>
      </c>
      <c r="D2160" s="11">
        <f t="shared" si="124"/>
        <v>3</v>
      </c>
      <c r="E2160" s="14" t="e">
        <f t="shared" si="125"/>
        <v>#DIV/0!</v>
      </c>
      <c r="F2160" s="14" t="e">
        <f t="shared" si="126"/>
        <v>#DIV/0!</v>
      </c>
    </row>
    <row r="2161" spans="1:6">
      <c r="A2161" s="1">
        <v>37703</v>
      </c>
      <c r="B2161" s="4">
        <v>37703</v>
      </c>
      <c r="C2161" s="14" t="str">
        <f>VLOOKUP($B2161,data!$A$6:$M$15000,12)</f>
        <v>N/A</v>
      </c>
      <c r="D2161" s="11">
        <f t="shared" si="124"/>
        <v>3</v>
      </c>
      <c r="E2161" s="14" t="e">
        <f t="shared" si="125"/>
        <v>#DIV/0!</v>
      </c>
      <c r="F2161" s="14" t="e">
        <f t="shared" si="126"/>
        <v>#DIV/0!</v>
      </c>
    </row>
    <row r="2162" spans="1:6">
      <c r="A2162" s="1">
        <v>37704</v>
      </c>
      <c r="B2162" s="4">
        <v>37704</v>
      </c>
      <c r="C2162" s="14" t="str">
        <f>VLOOKUP($B2162,data!$A$6:$M$15000,12)</f>
        <v>N/A</v>
      </c>
      <c r="D2162" s="11">
        <f t="shared" si="124"/>
        <v>3</v>
      </c>
      <c r="E2162" s="14" t="e">
        <f t="shared" si="125"/>
        <v>#DIV/0!</v>
      </c>
      <c r="F2162" s="14" t="e">
        <f t="shared" si="126"/>
        <v>#DIV/0!</v>
      </c>
    </row>
    <row r="2163" spans="1:6">
      <c r="A2163" s="1">
        <v>37705</v>
      </c>
      <c r="B2163" s="4">
        <v>37705</v>
      </c>
      <c r="C2163" s="14" t="str">
        <f>VLOOKUP($B2163,data!$A$6:$M$15000,12)</f>
        <v>N/A</v>
      </c>
      <c r="D2163" s="11">
        <f t="shared" si="124"/>
        <v>3</v>
      </c>
      <c r="E2163" s="14" t="e">
        <f t="shared" si="125"/>
        <v>#DIV/0!</v>
      </c>
      <c r="F2163" s="14" t="e">
        <f t="shared" si="126"/>
        <v>#DIV/0!</v>
      </c>
    </row>
    <row r="2164" spans="1:6">
      <c r="A2164" s="1">
        <v>37706</v>
      </c>
      <c r="B2164" s="4">
        <v>37706</v>
      </c>
      <c r="C2164" s="14" t="str">
        <f>VLOOKUP($B2164,data!$A$6:$M$15000,12)</f>
        <v>N/A</v>
      </c>
      <c r="D2164" s="11">
        <f t="shared" si="124"/>
        <v>3</v>
      </c>
      <c r="E2164" s="14" t="e">
        <f t="shared" si="125"/>
        <v>#DIV/0!</v>
      </c>
      <c r="F2164" s="14" t="e">
        <f t="shared" si="126"/>
        <v>#DIV/0!</v>
      </c>
    </row>
    <row r="2165" spans="1:6">
      <c r="A2165" s="1">
        <v>37707</v>
      </c>
      <c r="B2165" s="4">
        <v>37707</v>
      </c>
      <c r="C2165" s="14" t="str">
        <f>VLOOKUP($B2165,data!$A$6:$M$15000,12)</f>
        <v>N/A</v>
      </c>
      <c r="D2165" s="11">
        <f t="shared" si="124"/>
        <v>3</v>
      </c>
      <c r="E2165" s="14" t="e">
        <f t="shared" si="125"/>
        <v>#DIV/0!</v>
      </c>
      <c r="F2165" s="14" t="e">
        <f t="shared" si="126"/>
        <v>#DIV/0!</v>
      </c>
    </row>
    <row r="2166" spans="1:6">
      <c r="A2166" s="1">
        <v>37708</v>
      </c>
      <c r="B2166" s="4">
        <v>37708</v>
      </c>
      <c r="C2166" s="14" t="str">
        <f>VLOOKUP($B2166,data!$A$6:$M$15000,12)</f>
        <v>N/A</v>
      </c>
      <c r="D2166" s="11">
        <f t="shared" si="124"/>
        <v>3</v>
      </c>
      <c r="E2166" s="14" t="e">
        <f t="shared" si="125"/>
        <v>#DIV/0!</v>
      </c>
      <c r="F2166" s="14" t="e">
        <f t="shared" si="126"/>
        <v>#DIV/0!</v>
      </c>
    </row>
    <row r="2167" spans="1:6">
      <c r="A2167" s="1">
        <v>37709</v>
      </c>
      <c r="B2167" s="4">
        <v>37709</v>
      </c>
      <c r="C2167" s="14" t="str">
        <f>VLOOKUP($B2167,data!$A$6:$M$15000,12)</f>
        <v>N/A</v>
      </c>
      <c r="D2167" s="11">
        <f t="shared" si="124"/>
        <v>3</v>
      </c>
      <c r="E2167" s="14" t="e">
        <f t="shared" si="125"/>
        <v>#DIV/0!</v>
      </c>
      <c r="F2167" s="14" t="e">
        <f t="shared" si="126"/>
        <v>#DIV/0!</v>
      </c>
    </row>
    <row r="2168" spans="1:6">
      <c r="A2168" s="1">
        <v>37710</v>
      </c>
      <c r="B2168" s="4">
        <v>37710</v>
      </c>
      <c r="C2168" s="14" t="str">
        <f>VLOOKUP($B2168,data!$A$6:$M$15000,12)</f>
        <v>N/A</v>
      </c>
      <c r="D2168" s="11">
        <f t="shared" si="124"/>
        <v>3</v>
      </c>
      <c r="E2168" s="14" t="e">
        <f t="shared" si="125"/>
        <v>#DIV/0!</v>
      </c>
      <c r="F2168" s="14" t="e">
        <f t="shared" si="126"/>
        <v>#DIV/0!</v>
      </c>
    </row>
    <row r="2169" spans="1:6">
      <c r="A2169" s="1">
        <v>37711</v>
      </c>
      <c r="B2169" s="4">
        <v>37711</v>
      </c>
      <c r="C2169" s="14" t="str">
        <f>VLOOKUP($B2169,data!$A$6:$M$15000,12)</f>
        <v>N/A</v>
      </c>
      <c r="D2169" s="11">
        <f t="shared" si="124"/>
        <v>3</v>
      </c>
      <c r="E2169" s="14" t="e">
        <f t="shared" si="125"/>
        <v>#DIV/0!</v>
      </c>
      <c r="F2169" s="14" t="e">
        <f t="shared" si="126"/>
        <v>#DIV/0!</v>
      </c>
    </row>
    <row r="2170" spans="1:6">
      <c r="A2170" s="1">
        <v>37712</v>
      </c>
      <c r="B2170" s="4">
        <v>37712</v>
      </c>
      <c r="C2170" s="14" t="str">
        <f>VLOOKUP($B2170,data!$A$6:$M$15000,12)</f>
        <v>N/A</v>
      </c>
      <c r="D2170" s="11">
        <f t="shared" si="124"/>
        <v>4</v>
      </c>
      <c r="E2170" s="14" t="e">
        <f t="shared" si="125"/>
        <v>#DIV/0!</v>
      </c>
      <c r="F2170" s="14" t="e">
        <f t="shared" si="126"/>
        <v>#DIV/0!</v>
      </c>
    </row>
    <row r="2171" spans="1:6">
      <c r="A2171" s="1">
        <v>37713</v>
      </c>
      <c r="B2171" s="4">
        <v>37713</v>
      </c>
      <c r="C2171" s="14" t="str">
        <f>VLOOKUP($B2171,data!$A$6:$M$15000,12)</f>
        <v>N/A</v>
      </c>
      <c r="D2171" s="11">
        <f t="shared" si="124"/>
        <v>4</v>
      </c>
      <c r="E2171" s="14" t="e">
        <f t="shared" si="125"/>
        <v>#DIV/0!</v>
      </c>
      <c r="F2171" s="14" t="e">
        <f t="shared" si="126"/>
        <v>#DIV/0!</v>
      </c>
    </row>
    <row r="2172" spans="1:6">
      <c r="A2172" s="1">
        <v>37714</v>
      </c>
      <c r="B2172" s="4">
        <v>37714</v>
      </c>
      <c r="C2172" s="14" t="str">
        <f>VLOOKUP($B2172,data!$A$6:$M$15000,12)</f>
        <v>N/A</v>
      </c>
      <c r="D2172" s="11">
        <f t="shared" si="124"/>
        <v>4</v>
      </c>
      <c r="E2172" s="14" t="e">
        <f t="shared" si="125"/>
        <v>#DIV/0!</v>
      </c>
      <c r="F2172" s="14" t="e">
        <f t="shared" si="126"/>
        <v>#DIV/0!</v>
      </c>
    </row>
    <row r="2173" spans="1:6">
      <c r="A2173" s="1">
        <v>37715</v>
      </c>
      <c r="B2173" s="4">
        <v>37715</v>
      </c>
      <c r="C2173" s="14" t="str">
        <f>VLOOKUP($B2173,data!$A$6:$M$15000,12)</f>
        <v>N/A</v>
      </c>
      <c r="D2173" s="11">
        <f t="shared" si="124"/>
        <v>4</v>
      </c>
      <c r="E2173" s="14" t="e">
        <f t="shared" si="125"/>
        <v>#DIV/0!</v>
      </c>
      <c r="F2173" s="14" t="e">
        <f t="shared" si="126"/>
        <v>#DIV/0!</v>
      </c>
    </row>
    <row r="2174" spans="1:6">
      <c r="A2174" s="1">
        <v>37716</v>
      </c>
      <c r="B2174" s="4">
        <v>37716</v>
      </c>
      <c r="C2174" s="14" t="str">
        <f>VLOOKUP($B2174,data!$A$6:$M$15000,12)</f>
        <v>N/A</v>
      </c>
      <c r="D2174" s="11">
        <f t="shared" si="124"/>
        <v>4</v>
      </c>
      <c r="E2174" s="14" t="e">
        <f t="shared" si="125"/>
        <v>#DIV/0!</v>
      </c>
      <c r="F2174" s="14" t="e">
        <f t="shared" si="126"/>
        <v>#DIV/0!</v>
      </c>
    </row>
    <row r="2175" spans="1:6">
      <c r="A2175" s="1">
        <v>37717</v>
      </c>
      <c r="B2175" s="4">
        <v>37717</v>
      </c>
      <c r="C2175" s="14" t="str">
        <f>VLOOKUP($B2175,data!$A$6:$M$15000,12)</f>
        <v>N/A</v>
      </c>
      <c r="D2175" s="11">
        <f t="shared" si="124"/>
        <v>4</v>
      </c>
      <c r="E2175" s="14" t="e">
        <f t="shared" si="125"/>
        <v>#DIV/0!</v>
      </c>
      <c r="F2175" s="14" t="e">
        <f t="shared" si="126"/>
        <v>#DIV/0!</v>
      </c>
    </row>
    <row r="2176" spans="1:6">
      <c r="A2176" s="1">
        <v>37718</v>
      </c>
      <c r="B2176" s="4">
        <v>37718</v>
      </c>
      <c r="C2176" s="14" t="str">
        <f>VLOOKUP($B2176,data!$A$6:$M$15000,12)</f>
        <v>N/A</v>
      </c>
      <c r="D2176" s="11">
        <f t="shared" si="124"/>
        <v>4</v>
      </c>
      <c r="E2176" s="14" t="e">
        <f t="shared" si="125"/>
        <v>#DIV/0!</v>
      </c>
      <c r="F2176" s="14" t="e">
        <f t="shared" si="126"/>
        <v>#DIV/0!</v>
      </c>
    </row>
    <row r="2177" spans="1:6">
      <c r="A2177" s="1">
        <v>37719</v>
      </c>
      <c r="B2177" s="4">
        <v>37719</v>
      </c>
      <c r="C2177" s="14" t="str">
        <f>VLOOKUP($B2177,data!$A$6:$M$15000,12)</f>
        <v>N/A</v>
      </c>
      <c r="D2177" s="11">
        <f t="shared" si="124"/>
        <v>4</v>
      </c>
      <c r="E2177" s="14" t="e">
        <f t="shared" si="125"/>
        <v>#DIV/0!</v>
      </c>
      <c r="F2177" s="14" t="e">
        <f t="shared" si="126"/>
        <v>#DIV/0!</v>
      </c>
    </row>
    <row r="2178" spans="1:6">
      <c r="A2178" s="1">
        <v>37720</v>
      </c>
      <c r="B2178" s="4">
        <v>37720</v>
      </c>
      <c r="C2178" s="14" t="str">
        <f>VLOOKUP($B2178,data!$A$6:$M$15000,12)</f>
        <v>N/A</v>
      </c>
      <c r="D2178" s="11">
        <f t="shared" si="124"/>
        <v>4</v>
      </c>
      <c r="E2178" s="14" t="e">
        <f t="shared" si="125"/>
        <v>#DIV/0!</v>
      </c>
      <c r="F2178" s="14" t="e">
        <f t="shared" si="126"/>
        <v>#DIV/0!</v>
      </c>
    </row>
    <row r="2179" spans="1:6">
      <c r="A2179" s="1">
        <v>37721</v>
      </c>
      <c r="B2179" s="4">
        <v>37721</v>
      </c>
      <c r="C2179" s="14" t="str">
        <f>VLOOKUP($B2179,data!$A$6:$M$15000,12)</f>
        <v>N/A</v>
      </c>
      <c r="D2179" s="11">
        <f t="shared" si="124"/>
        <v>4</v>
      </c>
      <c r="E2179" s="14" t="e">
        <f t="shared" si="125"/>
        <v>#DIV/0!</v>
      </c>
      <c r="F2179" s="14" t="e">
        <f t="shared" si="126"/>
        <v>#DIV/0!</v>
      </c>
    </row>
    <row r="2180" spans="1:6">
      <c r="A2180" s="1">
        <v>37722</v>
      </c>
      <c r="B2180" s="4">
        <v>37722</v>
      </c>
      <c r="C2180" s="14" t="str">
        <f>VLOOKUP($B2180,data!$A$6:$M$15000,12)</f>
        <v>N/A</v>
      </c>
      <c r="D2180" s="11">
        <f t="shared" si="124"/>
        <v>4</v>
      </c>
      <c r="E2180" s="14" t="e">
        <f t="shared" si="125"/>
        <v>#DIV/0!</v>
      </c>
      <c r="F2180" s="14" t="e">
        <f t="shared" si="126"/>
        <v>#DIV/0!</v>
      </c>
    </row>
    <row r="2181" spans="1:6">
      <c r="A2181" s="1">
        <v>37723</v>
      </c>
      <c r="B2181" s="4">
        <v>37723</v>
      </c>
      <c r="C2181" s="14" t="str">
        <f>VLOOKUP($B2181,data!$A$6:$M$15000,12)</f>
        <v>N/A</v>
      </c>
      <c r="D2181" s="11">
        <f t="shared" si="124"/>
        <v>4</v>
      </c>
      <c r="E2181" s="14" t="e">
        <f t="shared" si="125"/>
        <v>#DIV/0!</v>
      </c>
      <c r="F2181" s="14" t="e">
        <f t="shared" si="126"/>
        <v>#DIV/0!</v>
      </c>
    </row>
    <row r="2182" spans="1:6">
      <c r="A2182" s="1">
        <v>37724</v>
      </c>
      <c r="B2182" s="4">
        <v>37724</v>
      </c>
      <c r="C2182" s="14" t="str">
        <f>VLOOKUP($B2182,data!$A$6:$M$15000,12)</f>
        <v>N/A</v>
      </c>
      <c r="D2182" s="11">
        <f t="shared" si="124"/>
        <v>4</v>
      </c>
      <c r="E2182" s="14" t="e">
        <f t="shared" si="125"/>
        <v>#DIV/0!</v>
      </c>
      <c r="F2182" s="14" t="e">
        <f t="shared" si="126"/>
        <v>#DIV/0!</v>
      </c>
    </row>
    <row r="2183" spans="1:6">
      <c r="A2183" s="1">
        <v>37725</v>
      </c>
      <c r="B2183" s="4">
        <v>37725</v>
      </c>
      <c r="C2183" s="14" t="str">
        <f>VLOOKUP($B2183,data!$A$6:$M$15000,12)</f>
        <v>N/A</v>
      </c>
      <c r="D2183" s="11">
        <f t="shared" si="124"/>
        <v>4</v>
      </c>
      <c r="E2183" s="14" t="e">
        <f t="shared" si="125"/>
        <v>#DIV/0!</v>
      </c>
      <c r="F2183" s="14" t="e">
        <f t="shared" si="126"/>
        <v>#DIV/0!</v>
      </c>
    </row>
    <row r="2184" spans="1:6">
      <c r="A2184" s="1">
        <v>37726</v>
      </c>
      <c r="B2184" s="4">
        <v>37726</v>
      </c>
      <c r="C2184" s="14" t="str">
        <f>VLOOKUP($B2184,data!$A$6:$M$15000,12)</f>
        <v>N/A</v>
      </c>
      <c r="D2184" s="11">
        <f t="shared" si="124"/>
        <v>4</v>
      </c>
      <c r="E2184" s="14" t="e">
        <f t="shared" si="125"/>
        <v>#DIV/0!</v>
      </c>
      <c r="F2184" s="14" t="e">
        <f t="shared" si="126"/>
        <v>#DIV/0!</v>
      </c>
    </row>
    <row r="2185" spans="1:6">
      <c r="A2185" s="1">
        <v>37727</v>
      </c>
      <c r="B2185" s="4">
        <v>37727</v>
      </c>
      <c r="C2185" s="14" t="str">
        <f>VLOOKUP($B2185,data!$A$6:$M$15000,12)</f>
        <v>N/A</v>
      </c>
      <c r="D2185" s="11">
        <f t="shared" si="124"/>
        <v>4</v>
      </c>
      <c r="E2185" s="14" t="e">
        <f t="shared" si="125"/>
        <v>#DIV/0!</v>
      </c>
      <c r="F2185" s="14" t="e">
        <f t="shared" si="126"/>
        <v>#DIV/0!</v>
      </c>
    </row>
    <row r="2186" spans="1:6">
      <c r="A2186" s="1">
        <v>37728</v>
      </c>
      <c r="B2186" s="4">
        <v>37728</v>
      </c>
      <c r="C2186" s="14" t="str">
        <f>VLOOKUP($B2186,data!$A$6:$M$15000,12)</f>
        <v>N/A</v>
      </c>
      <c r="D2186" s="11">
        <f t="shared" si="124"/>
        <v>4</v>
      </c>
      <c r="E2186" s="14" t="e">
        <f t="shared" si="125"/>
        <v>#DIV/0!</v>
      </c>
      <c r="F2186" s="14" t="e">
        <f t="shared" si="126"/>
        <v>#DIV/0!</v>
      </c>
    </row>
    <row r="2187" spans="1:6">
      <c r="A2187" s="1">
        <v>37729</v>
      </c>
      <c r="B2187" s="4">
        <v>37729</v>
      </c>
      <c r="C2187" s="14" t="str">
        <f>VLOOKUP($B2187,data!$A$6:$M$15000,12)</f>
        <v>N/A</v>
      </c>
      <c r="D2187" s="11">
        <f t="shared" si="124"/>
        <v>4</v>
      </c>
      <c r="E2187" s="14" t="e">
        <f t="shared" si="125"/>
        <v>#DIV/0!</v>
      </c>
      <c r="F2187" s="14" t="e">
        <f t="shared" si="126"/>
        <v>#DIV/0!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2:AE1861"/>
  <sheetViews>
    <sheetView topLeftCell="T1" workbookViewId="0">
      <selection activeCell="AE16" sqref="AE16"/>
    </sheetView>
  </sheetViews>
  <sheetFormatPr defaultColWidth="8.7109375" defaultRowHeight="11.25"/>
  <cols>
    <col min="1" max="1" width="9.28515625" style="2" customWidth="1"/>
    <col min="2" max="2" width="9.28515625" style="4" customWidth="1"/>
    <col min="3" max="3" width="12.7109375" style="11" bestFit="1" customWidth="1"/>
    <col min="4" max="21" width="8.7109375" style="11" customWidth="1"/>
    <col min="22" max="22" width="8.7109375" style="14" customWidth="1"/>
    <col min="23" max="23" width="9.28515625" style="46" bestFit="1" customWidth="1"/>
    <col min="24" max="24" width="8.7109375" style="45" customWidth="1"/>
    <col min="25" max="26" width="8.7109375" style="46" customWidth="1"/>
    <col min="27" max="27" width="8.7109375" style="11" customWidth="1"/>
    <col min="28" max="30" width="9.28515625" style="11" bestFit="1" customWidth="1"/>
    <col min="31" max="31" width="10.140625" style="11" customWidth="1"/>
    <col min="32" max="16384" width="8.7109375" style="11"/>
  </cols>
  <sheetData>
    <row r="2" spans="1:31">
      <c r="A2" s="10" t="s">
        <v>0</v>
      </c>
      <c r="V2" s="29" t="s">
        <v>38</v>
      </c>
      <c r="W2" s="64" t="s">
        <v>82</v>
      </c>
      <c r="X2" s="146"/>
      <c r="Y2" s="64"/>
      <c r="Z2" s="64"/>
    </row>
    <row r="3" spans="1:31" ht="12" thickBot="1">
      <c r="A3" s="7" t="s">
        <v>1</v>
      </c>
      <c r="B3" s="8" t="s">
        <v>2</v>
      </c>
      <c r="C3" s="51" t="s">
        <v>13</v>
      </c>
      <c r="D3" s="51" t="s">
        <v>14</v>
      </c>
      <c r="E3" s="51" t="s">
        <v>28</v>
      </c>
      <c r="F3" s="51" t="s">
        <v>29</v>
      </c>
      <c r="U3" s="45">
        <v>35551</v>
      </c>
      <c r="V3" s="14">
        <f>HLOOKUP(U3,$H$4:$S$8,2)</f>
        <v>41215354.838709675</v>
      </c>
      <c r="W3" s="46">
        <f>VLOOKUP($X3,$B$4:$C$980,2)</f>
        <v>48797000</v>
      </c>
      <c r="X3" s="45">
        <v>35581</v>
      </c>
    </row>
    <row r="4" spans="1:31">
      <c r="A4" s="1">
        <v>35551</v>
      </c>
      <c r="B4" s="4">
        <v>35551</v>
      </c>
      <c r="C4" s="14">
        <f>VLOOKUP($B4,data!$A$6:$M$15000,13)</f>
        <v>32062000</v>
      </c>
      <c r="D4" s="11">
        <f>IF(B4&lt;&gt;"",MONTH(B4),0)</f>
        <v>5</v>
      </c>
      <c r="E4" s="14"/>
      <c r="H4" s="15">
        <v>35551</v>
      </c>
      <c r="I4" s="16">
        <v>35582</v>
      </c>
      <c r="J4" s="16">
        <v>35612</v>
      </c>
      <c r="K4" s="16">
        <v>35643</v>
      </c>
      <c r="L4" s="16">
        <v>35674</v>
      </c>
      <c r="M4" s="16">
        <v>35704</v>
      </c>
      <c r="N4" s="16">
        <v>35735</v>
      </c>
      <c r="O4" s="17">
        <v>35765</v>
      </c>
      <c r="U4" s="45">
        <v>35582</v>
      </c>
      <c r="V4" s="14">
        <f t="shared" ref="V4:V10" si="0">HLOOKUP(U4,$H$4:$S$8,2)</f>
        <v>57797700</v>
      </c>
      <c r="W4" s="46">
        <f t="shared" ref="W4:W34" si="1">VLOOKUP($X4,$B$4:$C$980,2)</f>
        <v>66511000</v>
      </c>
      <c r="X4" s="45">
        <v>35611</v>
      </c>
      <c r="AB4" s="30" t="s">
        <v>40</v>
      </c>
      <c r="AC4" s="30" t="s">
        <v>41</v>
      </c>
      <c r="AD4" s="30" t="s">
        <v>42</v>
      </c>
      <c r="AE4" s="30" t="s">
        <v>97</v>
      </c>
    </row>
    <row r="5" spans="1:31">
      <c r="A5" s="1">
        <v>35552</v>
      </c>
      <c r="B5" s="4">
        <v>35552</v>
      </c>
      <c r="C5" s="14">
        <f>VLOOKUP($B5,data!$A$6:$M$15000,13)</f>
        <v>32929000</v>
      </c>
      <c r="D5" s="11">
        <f t="shared" ref="D5:D68" si="2">IF(B5&lt;&gt;"",MONTH(B5),0)</f>
        <v>5</v>
      </c>
      <c r="E5" s="14"/>
      <c r="H5" s="18">
        <f>DAVERAGE(_inv97,3,H7:H8)</f>
        <v>41215354.838709675</v>
      </c>
      <c r="I5" s="19">
        <f t="shared" ref="I5:O5" si="3">DAVERAGE(_inv97,3,I7:I8)</f>
        <v>57797700</v>
      </c>
      <c r="J5" s="19">
        <f t="shared" si="3"/>
        <v>69724967.741935477</v>
      </c>
      <c r="K5" s="19">
        <f t="shared" si="3"/>
        <v>77023709.67741935</v>
      </c>
      <c r="L5" s="19">
        <f t="shared" si="3"/>
        <v>81597866.666666672</v>
      </c>
      <c r="M5" s="19">
        <f t="shared" si="3"/>
        <v>89421645.161290318</v>
      </c>
      <c r="N5" s="19">
        <f t="shared" si="3"/>
        <v>94876666.666666672</v>
      </c>
      <c r="O5" s="20">
        <f t="shared" si="3"/>
        <v>73667774.193548381</v>
      </c>
      <c r="U5" s="45">
        <v>35612</v>
      </c>
      <c r="V5" s="14">
        <f t="shared" si="0"/>
        <v>69724967.741935477</v>
      </c>
      <c r="W5" s="46">
        <f t="shared" si="1"/>
        <v>74703000</v>
      </c>
      <c r="X5" s="45">
        <v>35642</v>
      </c>
      <c r="AA5" s="60" t="s">
        <v>43</v>
      </c>
      <c r="AC5" s="73">
        <v>92893000</v>
      </c>
      <c r="AD5" s="73">
        <v>98791000</v>
      </c>
      <c r="AE5" s="73">
        <v>92944000</v>
      </c>
    </row>
    <row r="6" spans="1:31">
      <c r="A6" s="1">
        <v>35553</v>
      </c>
      <c r="B6" s="4">
        <v>35553</v>
      </c>
      <c r="C6" s="14">
        <f>VLOOKUP($B6,data!$A$6:$M$15000,13)</f>
        <v>33822000</v>
      </c>
      <c r="D6" s="11">
        <f t="shared" si="2"/>
        <v>5</v>
      </c>
      <c r="E6" s="14"/>
      <c r="H6" s="21"/>
      <c r="I6" s="22"/>
      <c r="J6" s="22"/>
      <c r="K6" s="22"/>
      <c r="L6" s="22"/>
      <c r="M6" s="22"/>
      <c r="N6" s="22"/>
      <c r="O6" s="23"/>
      <c r="U6" s="45">
        <v>35643</v>
      </c>
      <c r="V6" s="14">
        <f t="shared" si="0"/>
        <v>77023709.67741935</v>
      </c>
      <c r="W6" s="46">
        <f t="shared" si="1"/>
        <v>80577000</v>
      </c>
      <c r="X6" s="45">
        <v>35673</v>
      </c>
      <c r="AA6" s="60" t="s">
        <v>44</v>
      </c>
      <c r="AC6" s="73">
        <v>55335000</v>
      </c>
      <c r="AD6" s="73">
        <v>81080000</v>
      </c>
      <c r="AE6" s="73">
        <v>78580000</v>
      </c>
    </row>
    <row r="7" spans="1:31">
      <c r="A7" s="1">
        <v>35554</v>
      </c>
      <c r="B7" s="4">
        <v>35554</v>
      </c>
      <c r="C7" s="14">
        <f>VLOOKUP($B7,data!$A$6:$M$15000,13)</f>
        <v>34721000</v>
      </c>
      <c r="D7" s="11">
        <f t="shared" si="2"/>
        <v>5</v>
      </c>
      <c r="E7" s="14"/>
      <c r="H7" s="21" t="s">
        <v>14</v>
      </c>
      <c r="I7" s="22" t="s">
        <v>14</v>
      </c>
      <c r="J7" s="22" t="s">
        <v>14</v>
      </c>
      <c r="K7" s="22" t="s">
        <v>14</v>
      </c>
      <c r="L7" s="22" t="s">
        <v>14</v>
      </c>
      <c r="M7" s="22" t="s">
        <v>14</v>
      </c>
      <c r="N7" s="22" t="s">
        <v>14</v>
      </c>
      <c r="O7" s="23" t="s">
        <v>14</v>
      </c>
      <c r="U7" s="45">
        <v>35674</v>
      </c>
      <c r="V7" s="14">
        <f t="shared" si="0"/>
        <v>81597866.666666672</v>
      </c>
      <c r="W7" s="46">
        <f t="shared" si="1"/>
        <v>84058000</v>
      </c>
      <c r="X7" s="45">
        <v>35703</v>
      </c>
      <c r="AA7" s="60" t="s">
        <v>45</v>
      </c>
      <c r="AC7" s="73">
        <v>39934000</v>
      </c>
      <c r="AD7" s="73">
        <v>65284000</v>
      </c>
      <c r="AE7" s="73">
        <v>62970000</v>
      </c>
    </row>
    <row r="8" spans="1:31" ht="12" thickBot="1">
      <c r="A8" s="1">
        <v>35555</v>
      </c>
      <c r="B8" s="4">
        <v>35555</v>
      </c>
      <c r="C8" s="14">
        <f>VLOOKUP($B8,data!$A$6:$M$15000,13)</f>
        <v>35200000</v>
      </c>
      <c r="D8" s="11">
        <f t="shared" si="2"/>
        <v>5</v>
      </c>
      <c r="E8" s="14"/>
      <c r="H8" s="24">
        <v>5</v>
      </c>
      <c r="I8" s="25">
        <v>6</v>
      </c>
      <c r="J8" s="25">
        <v>7</v>
      </c>
      <c r="K8" s="25">
        <v>8</v>
      </c>
      <c r="L8" s="25">
        <v>9</v>
      </c>
      <c r="M8" s="25">
        <v>10</v>
      </c>
      <c r="N8" s="25">
        <v>11</v>
      </c>
      <c r="O8" s="26">
        <v>12</v>
      </c>
      <c r="U8" s="45">
        <v>35704</v>
      </c>
      <c r="V8" s="14">
        <f t="shared" si="0"/>
        <v>89421645.161290318</v>
      </c>
      <c r="W8" s="46">
        <f t="shared" si="1"/>
        <v>93976000</v>
      </c>
      <c r="X8" s="45">
        <v>35734</v>
      </c>
      <c r="AA8" s="60" t="s">
        <v>46</v>
      </c>
      <c r="AC8" s="73">
        <v>21507000</v>
      </c>
      <c r="AD8" s="73">
        <v>52783000</v>
      </c>
      <c r="AE8" s="73">
        <v>48405000</v>
      </c>
    </row>
    <row r="9" spans="1:31" ht="12" thickBot="1">
      <c r="A9" s="1">
        <v>35556</v>
      </c>
      <c r="B9" s="4">
        <v>35556</v>
      </c>
      <c r="C9" s="14">
        <f>VLOOKUP($B9,data!$A$6:$M$15000,13)</f>
        <v>35512000</v>
      </c>
      <c r="D9" s="11">
        <f t="shared" si="2"/>
        <v>5</v>
      </c>
      <c r="E9" s="14"/>
      <c r="U9" s="45">
        <v>35735</v>
      </c>
      <c r="V9" s="14">
        <f t="shared" si="0"/>
        <v>94876666.666666672</v>
      </c>
      <c r="W9" s="46">
        <f t="shared" si="1"/>
        <v>92893000</v>
      </c>
      <c r="X9" s="45">
        <v>35764</v>
      </c>
      <c r="AA9" s="60" t="s">
        <v>47</v>
      </c>
      <c r="AC9" s="73">
        <v>23218000</v>
      </c>
      <c r="AD9" s="73">
        <v>44969000</v>
      </c>
      <c r="AE9" s="73">
        <v>48405000</v>
      </c>
    </row>
    <row r="10" spans="1:31">
      <c r="A10" s="1">
        <v>35557</v>
      </c>
      <c r="B10" s="4">
        <v>35557</v>
      </c>
      <c r="C10" s="14">
        <f>VLOOKUP($B10,data!$A$6:$M$15000,13)</f>
        <v>35852000</v>
      </c>
      <c r="D10" s="11">
        <f t="shared" si="2"/>
        <v>5</v>
      </c>
      <c r="E10" s="14">
        <f>AVERAGE(C4:C10)</f>
        <v>34299714.285714284</v>
      </c>
      <c r="H10" s="15">
        <v>35796</v>
      </c>
      <c r="I10" s="16">
        <v>35827</v>
      </c>
      <c r="J10" s="16">
        <v>35855</v>
      </c>
      <c r="K10" s="16">
        <v>35886</v>
      </c>
      <c r="L10" s="16">
        <v>35916</v>
      </c>
      <c r="M10" s="16">
        <v>35947</v>
      </c>
      <c r="N10" s="16">
        <v>35977</v>
      </c>
      <c r="O10" s="16">
        <v>36008</v>
      </c>
      <c r="P10" s="16">
        <v>36039</v>
      </c>
      <c r="Q10" s="16">
        <v>36069</v>
      </c>
      <c r="R10" s="16">
        <v>36100</v>
      </c>
      <c r="S10" s="17">
        <v>36130</v>
      </c>
      <c r="U10" s="45">
        <v>35765</v>
      </c>
      <c r="V10" s="14">
        <f t="shared" si="0"/>
        <v>73667774.193548381</v>
      </c>
      <c r="W10" s="46">
        <f t="shared" si="1"/>
        <v>55335000</v>
      </c>
      <c r="X10" s="45">
        <v>35795</v>
      </c>
      <c r="AA10" s="60" t="s">
        <v>48</v>
      </c>
      <c r="AC10" s="73">
        <v>28262000</v>
      </c>
      <c r="AD10" s="73">
        <v>38789000</v>
      </c>
      <c r="AE10" s="73">
        <v>48405000</v>
      </c>
    </row>
    <row r="11" spans="1:31">
      <c r="A11" s="1">
        <v>35558</v>
      </c>
      <c r="B11" s="4">
        <v>35558</v>
      </c>
      <c r="C11" s="14">
        <f>VLOOKUP($B11,data!$A$6:$M$15000,13)</f>
        <v>36306000</v>
      </c>
      <c r="D11" s="11">
        <f t="shared" si="2"/>
        <v>5</v>
      </c>
      <c r="E11" s="14">
        <f t="shared" ref="E11:E74" si="4">AVERAGE(C5:C11)</f>
        <v>34906000</v>
      </c>
      <c r="H11" s="18">
        <f>DAVERAGE(_inv98,3,H13:H14)</f>
        <v>46308677.419354841</v>
      </c>
      <c r="I11" s="19">
        <f t="shared" ref="I11:S11" si="5">DAVERAGE(_inv98,3,I13:I14)</f>
        <v>30127035.714285713</v>
      </c>
      <c r="J11" s="19">
        <f t="shared" si="5"/>
        <v>22765096.774193548</v>
      </c>
      <c r="K11" s="19">
        <f t="shared" si="5"/>
        <v>22278233.333333332</v>
      </c>
      <c r="L11" s="19" t="e">
        <f t="shared" si="5"/>
        <v>#DIV/0!</v>
      </c>
      <c r="M11" s="19" t="e">
        <f t="shared" si="5"/>
        <v>#DIV/0!</v>
      </c>
      <c r="N11" s="19" t="e">
        <f t="shared" si="5"/>
        <v>#DIV/0!</v>
      </c>
      <c r="O11" s="19">
        <f t="shared" si="5"/>
        <v>73474580.645161286</v>
      </c>
      <c r="P11" s="19">
        <f t="shared" si="5"/>
        <v>73853433.333333328</v>
      </c>
      <c r="Q11" s="19">
        <f t="shared" si="5"/>
        <v>85023064.516129032</v>
      </c>
      <c r="R11" s="19">
        <f t="shared" si="5"/>
        <v>95900333.333333328</v>
      </c>
      <c r="S11" s="20">
        <f t="shared" si="5"/>
        <v>90674903.225806445</v>
      </c>
      <c r="U11" s="45">
        <v>35796</v>
      </c>
      <c r="V11" s="14">
        <f>HLOOKUP(U11,$H$10:$S$14,2)</f>
        <v>46308677.419354841</v>
      </c>
      <c r="W11" s="46">
        <f t="shared" si="1"/>
        <v>39934000</v>
      </c>
      <c r="X11" s="45">
        <v>35826</v>
      </c>
      <c r="AA11" s="60" t="s">
        <v>49</v>
      </c>
      <c r="AB11" s="73">
        <v>48797000</v>
      </c>
      <c r="AC11" s="127">
        <v>52427000</v>
      </c>
      <c r="AD11" s="73">
        <v>56057000</v>
      </c>
      <c r="AE11" s="73">
        <v>48405000</v>
      </c>
    </row>
    <row r="12" spans="1:31">
      <c r="A12" s="1">
        <v>35559</v>
      </c>
      <c r="B12" s="4">
        <v>35559</v>
      </c>
      <c r="C12" s="14">
        <f>VLOOKUP($B12,data!$A$6:$M$15000,13)</f>
        <v>36890000</v>
      </c>
      <c r="D12" s="11">
        <f t="shared" si="2"/>
        <v>5</v>
      </c>
      <c r="E12" s="14">
        <f t="shared" si="4"/>
        <v>35471857.142857142</v>
      </c>
      <c r="H12" s="21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3"/>
      <c r="U12" s="45">
        <v>35827</v>
      </c>
      <c r="V12" s="14">
        <f t="shared" ref="V12:V22" si="6">HLOOKUP(U12,$H$10:$S$14,2)</f>
        <v>30127035.714285713</v>
      </c>
      <c r="W12" s="46">
        <f t="shared" si="1"/>
        <v>21507000</v>
      </c>
      <c r="X12" s="45">
        <v>35854</v>
      </c>
      <c r="AA12" s="60" t="s">
        <v>50</v>
      </c>
      <c r="AB12" s="73">
        <v>66511000</v>
      </c>
      <c r="AC12" s="127">
        <v>67454000</v>
      </c>
      <c r="AD12" s="73">
        <v>68397000</v>
      </c>
      <c r="AE12" s="73">
        <v>48405000</v>
      </c>
    </row>
    <row r="13" spans="1:31">
      <c r="A13" s="1">
        <v>35560</v>
      </c>
      <c r="B13" s="4">
        <v>35560</v>
      </c>
      <c r="C13" s="14">
        <f>VLOOKUP($B13,data!$A$6:$M$15000,13)</f>
        <v>37738000</v>
      </c>
      <c r="D13" s="11">
        <f t="shared" si="2"/>
        <v>5</v>
      </c>
      <c r="E13" s="14">
        <f t="shared" si="4"/>
        <v>36031285.714285716</v>
      </c>
      <c r="H13" s="21" t="s">
        <v>14</v>
      </c>
      <c r="I13" s="22" t="s">
        <v>14</v>
      </c>
      <c r="J13" s="22" t="s">
        <v>14</v>
      </c>
      <c r="K13" s="22" t="s">
        <v>14</v>
      </c>
      <c r="L13" s="22" t="s">
        <v>14</v>
      </c>
      <c r="M13" s="22" t="s">
        <v>14</v>
      </c>
      <c r="N13" s="22" t="s">
        <v>14</v>
      </c>
      <c r="O13" s="22" t="s">
        <v>14</v>
      </c>
      <c r="P13" s="22" t="s">
        <v>14</v>
      </c>
      <c r="Q13" s="22" t="s">
        <v>14</v>
      </c>
      <c r="R13" s="22" t="s">
        <v>14</v>
      </c>
      <c r="S13" s="23" t="s">
        <v>14</v>
      </c>
      <c r="U13" s="45">
        <v>35855</v>
      </c>
      <c r="V13" s="14">
        <f t="shared" si="6"/>
        <v>22765096.774193548</v>
      </c>
      <c r="W13" s="46">
        <f t="shared" si="1"/>
        <v>23218000</v>
      </c>
      <c r="X13" s="45">
        <v>35885</v>
      </c>
      <c r="AA13" s="60" t="s">
        <v>51</v>
      </c>
      <c r="AB13" s="73">
        <v>74703000</v>
      </c>
      <c r="AC13" s="127">
        <v>75910000</v>
      </c>
      <c r="AD13" s="73">
        <v>77117000</v>
      </c>
      <c r="AE13" s="73">
        <v>48405000</v>
      </c>
    </row>
    <row r="14" spans="1:31" ht="12" thickBot="1">
      <c r="A14" s="1">
        <v>35561</v>
      </c>
      <c r="B14" s="4">
        <v>35561</v>
      </c>
      <c r="C14" s="14">
        <f>VLOOKUP($B14,data!$A$6:$M$15000,13)</f>
        <v>38597000</v>
      </c>
      <c r="D14" s="11">
        <f t="shared" si="2"/>
        <v>5</v>
      </c>
      <c r="E14" s="14">
        <f t="shared" si="4"/>
        <v>36585000</v>
      </c>
      <c r="H14" s="24">
        <v>1</v>
      </c>
      <c r="I14" s="25">
        <v>2</v>
      </c>
      <c r="J14" s="25">
        <v>3</v>
      </c>
      <c r="K14" s="25">
        <v>4</v>
      </c>
      <c r="L14" s="25">
        <v>5</v>
      </c>
      <c r="M14" s="25">
        <v>6</v>
      </c>
      <c r="N14" s="25">
        <v>7</v>
      </c>
      <c r="O14" s="25">
        <v>8</v>
      </c>
      <c r="P14" s="25">
        <v>9</v>
      </c>
      <c r="Q14" s="25">
        <v>10</v>
      </c>
      <c r="R14" s="25">
        <v>11</v>
      </c>
      <c r="S14" s="26">
        <v>12</v>
      </c>
      <c r="U14" s="45">
        <v>35886</v>
      </c>
      <c r="V14" s="14">
        <f t="shared" si="6"/>
        <v>22278233.333333332</v>
      </c>
      <c r="W14" s="46">
        <f t="shared" si="1"/>
        <v>28262000</v>
      </c>
      <c r="X14" s="45">
        <v>35915</v>
      </c>
      <c r="AA14" s="60" t="s">
        <v>52</v>
      </c>
      <c r="AB14" s="73">
        <v>80577000</v>
      </c>
      <c r="AC14" s="73">
        <v>74661000</v>
      </c>
      <c r="AD14" s="73">
        <v>78044000</v>
      </c>
      <c r="AE14" s="73">
        <v>48405000</v>
      </c>
    </row>
    <row r="15" spans="1:31" ht="12" thickBot="1">
      <c r="A15" s="1">
        <v>35562</v>
      </c>
      <c r="B15" s="4">
        <v>35562</v>
      </c>
      <c r="C15" s="14">
        <f>VLOOKUP($B15,data!$A$6:$M$15000,13)</f>
        <v>39238000</v>
      </c>
      <c r="D15" s="11">
        <f t="shared" si="2"/>
        <v>5</v>
      </c>
      <c r="E15" s="14">
        <f t="shared" si="4"/>
        <v>37161857.142857142</v>
      </c>
      <c r="U15" s="45">
        <v>35916</v>
      </c>
      <c r="V15" s="14" t="e">
        <f t="shared" si="6"/>
        <v>#DIV/0!</v>
      </c>
      <c r="W15" s="46" t="str">
        <f t="shared" si="1"/>
        <v>N/A</v>
      </c>
      <c r="X15" s="45">
        <v>35946</v>
      </c>
      <c r="AA15" s="60" t="s">
        <v>53</v>
      </c>
      <c r="AB15" s="73">
        <v>84058000</v>
      </c>
      <c r="AC15" s="73">
        <v>77170000</v>
      </c>
      <c r="AD15" s="73">
        <f>W31</f>
        <v>86618000</v>
      </c>
      <c r="AE15" s="73">
        <v>48405000</v>
      </c>
    </row>
    <row r="16" spans="1:31">
      <c r="A16" s="1">
        <v>35563</v>
      </c>
      <c r="B16" s="4">
        <v>35563</v>
      </c>
      <c r="C16" s="14">
        <f>VLOOKUP($B16,data!$A$6:$M$15000,13)</f>
        <v>39699000</v>
      </c>
      <c r="D16" s="11">
        <f t="shared" si="2"/>
        <v>5</v>
      </c>
      <c r="E16" s="14">
        <f t="shared" si="4"/>
        <v>37760000</v>
      </c>
      <c r="H16" s="15">
        <v>36161</v>
      </c>
      <c r="I16" s="16">
        <v>36192</v>
      </c>
      <c r="J16" s="16">
        <v>36220</v>
      </c>
      <c r="K16" s="16">
        <v>36251</v>
      </c>
      <c r="L16" s="16">
        <v>36281</v>
      </c>
      <c r="M16" s="16">
        <v>36312</v>
      </c>
      <c r="N16" s="16">
        <v>36342</v>
      </c>
      <c r="O16" s="16">
        <v>36373</v>
      </c>
      <c r="P16" s="16">
        <v>36404</v>
      </c>
      <c r="Q16" s="16">
        <v>36434</v>
      </c>
      <c r="R16" s="16">
        <v>36465</v>
      </c>
      <c r="S16" s="17">
        <v>36495</v>
      </c>
      <c r="U16" s="45">
        <v>35947</v>
      </c>
      <c r="V16" s="14" t="e">
        <f t="shared" si="6"/>
        <v>#DIV/0!</v>
      </c>
      <c r="W16" s="46" t="str">
        <f t="shared" si="1"/>
        <v>N/A</v>
      </c>
      <c r="X16" s="45">
        <v>35976</v>
      </c>
      <c r="AA16" s="60" t="s">
        <v>54</v>
      </c>
      <c r="AB16" s="73">
        <v>93976000</v>
      </c>
      <c r="AC16" s="73">
        <v>93259000</v>
      </c>
      <c r="AD16" s="73">
        <v>89228000</v>
      </c>
      <c r="AE16" s="73">
        <v>48405000</v>
      </c>
    </row>
    <row r="17" spans="1:24">
      <c r="A17" s="1">
        <v>35564</v>
      </c>
      <c r="B17" s="4">
        <v>35564</v>
      </c>
      <c r="C17" s="14">
        <f>VLOOKUP($B17,data!$A$6:$M$15000,13)</f>
        <v>40243000</v>
      </c>
      <c r="D17" s="11">
        <f t="shared" si="2"/>
        <v>5</v>
      </c>
      <c r="E17" s="14">
        <f t="shared" si="4"/>
        <v>38387285.714285716</v>
      </c>
      <c r="H17" s="18">
        <f>DAVERAGE(_inv99,3,H19:H20)</f>
        <v>72865516.129032254</v>
      </c>
      <c r="I17" s="19">
        <f t="shared" ref="I17:S17" si="7">DAVERAGE(_inv99,3,I19:I20)</f>
        <v>56166392.857142858</v>
      </c>
      <c r="J17" s="19">
        <f t="shared" si="7"/>
        <v>49180290.322580643</v>
      </c>
      <c r="K17" s="19">
        <f t="shared" si="7"/>
        <v>37280100</v>
      </c>
      <c r="L17" s="19">
        <f t="shared" si="7"/>
        <v>47259258.064516127</v>
      </c>
      <c r="M17" s="19">
        <f t="shared" si="7"/>
        <v>62742600</v>
      </c>
      <c r="N17" s="19">
        <f t="shared" si="7"/>
        <v>72616580.645161286</v>
      </c>
      <c r="O17" s="19">
        <f t="shared" si="7"/>
        <v>80038387.096774191</v>
      </c>
      <c r="P17" s="19">
        <f t="shared" si="7"/>
        <v>83061033.333333328</v>
      </c>
      <c r="Q17" s="19">
        <f t="shared" si="7"/>
        <v>87650677.419354841</v>
      </c>
      <c r="R17" s="19">
        <f t="shared" si="7"/>
        <v>91485333.333333328</v>
      </c>
      <c r="S17" s="20">
        <f t="shared" si="7"/>
        <v>83774903.225806445</v>
      </c>
      <c r="U17" s="45">
        <v>35977</v>
      </c>
      <c r="V17" s="14" t="e">
        <f t="shared" si="6"/>
        <v>#DIV/0!</v>
      </c>
      <c r="W17" s="46" t="str">
        <f t="shared" si="1"/>
        <v>N/A</v>
      </c>
      <c r="X17" s="45">
        <v>36007</v>
      </c>
    </row>
    <row r="18" spans="1:24">
      <c r="A18" s="1">
        <v>35565</v>
      </c>
      <c r="B18" s="4">
        <v>35565</v>
      </c>
      <c r="C18" s="14">
        <f>VLOOKUP($B18,data!$A$6:$M$15000,13)</f>
        <v>40646000</v>
      </c>
      <c r="D18" s="11">
        <f t="shared" si="2"/>
        <v>5</v>
      </c>
      <c r="E18" s="14">
        <f t="shared" si="4"/>
        <v>39007285.714285716</v>
      </c>
      <c r="H18" s="21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3"/>
      <c r="U18" s="45">
        <v>36008</v>
      </c>
      <c r="V18" s="14">
        <f t="shared" si="6"/>
        <v>73474580.645161286</v>
      </c>
      <c r="W18" s="46">
        <f t="shared" si="1"/>
        <v>74661000</v>
      </c>
      <c r="X18" s="45">
        <v>36038</v>
      </c>
    </row>
    <row r="19" spans="1:24">
      <c r="A19" s="1">
        <v>35566</v>
      </c>
      <c r="B19" s="4">
        <v>35566</v>
      </c>
      <c r="C19" s="14">
        <f>VLOOKUP($B19,data!$A$6:$M$15000,13)</f>
        <v>41103000</v>
      </c>
      <c r="D19" s="11">
        <f t="shared" si="2"/>
        <v>5</v>
      </c>
      <c r="E19" s="14">
        <f t="shared" si="4"/>
        <v>39609142.857142858</v>
      </c>
      <c r="H19" s="21" t="s">
        <v>14</v>
      </c>
      <c r="I19" s="22" t="s">
        <v>14</v>
      </c>
      <c r="J19" s="22" t="s">
        <v>14</v>
      </c>
      <c r="K19" s="22" t="s">
        <v>14</v>
      </c>
      <c r="L19" s="22" t="s">
        <v>14</v>
      </c>
      <c r="M19" s="22" t="s">
        <v>14</v>
      </c>
      <c r="N19" s="22" t="s">
        <v>14</v>
      </c>
      <c r="O19" s="22" t="s">
        <v>14</v>
      </c>
      <c r="P19" s="22" t="s">
        <v>14</v>
      </c>
      <c r="Q19" s="22" t="s">
        <v>14</v>
      </c>
      <c r="R19" s="22" t="s">
        <v>14</v>
      </c>
      <c r="S19" s="23" t="s">
        <v>14</v>
      </c>
      <c r="U19" s="45">
        <v>36039</v>
      </c>
      <c r="V19" s="14">
        <f t="shared" si="6"/>
        <v>73853433.333333328</v>
      </c>
      <c r="W19" s="46">
        <f t="shared" si="1"/>
        <v>77170000</v>
      </c>
      <c r="X19" s="45">
        <v>36068</v>
      </c>
    </row>
    <row r="20" spans="1:24" ht="12" thickBot="1">
      <c r="A20" s="1">
        <v>35567</v>
      </c>
      <c r="B20" s="4">
        <v>35567</v>
      </c>
      <c r="C20" s="14">
        <f>VLOOKUP($B20,data!$A$6:$M$15000,13)</f>
        <v>41808000</v>
      </c>
      <c r="D20" s="11">
        <f t="shared" si="2"/>
        <v>5</v>
      </c>
      <c r="E20" s="14">
        <f t="shared" si="4"/>
        <v>40190571.428571425</v>
      </c>
      <c r="H20" s="24">
        <v>1</v>
      </c>
      <c r="I20" s="25">
        <v>2</v>
      </c>
      <c r="J20" s="25">
        <v>3</v>
      </c>
      <c r="K20" s="25">
        <v>4</v>
      </c>
      <c r="L20" s="25">
        <v>5</v>
      </c>
      <c r="M20" s="25">
        <v>6</v>
      </c>
      <c r="N20" s="25">
        <v>7</v>
      </c>
      <c r="O20" s="25">
        <v>8</v>
      </c>
      <c r="P20" s="25">
        <v>9</v>
      </c>
      <c r="Q20" s="25">
        <v>10</v>
      </c>
      <c r="R20" s="25">
        <v>11</v>
      </c>
      <c r="S20" s="26">
        <v>12</v>
      </c>
      <c r="U20" s="45">
        <v>36069</v>
      </c>
      <c r="V20" s="14">
        <f t="shared" si="6"/>
        <v>85023064.516129032</v>
      </c>
      <c r="W20" s="46">
        <f t="shared" si="1"/>
        <v>93259000</v>
      </c>
      <c r="X20" s="45">
        <v>36099</v>
      </c>
    </row>
    <row r="21" spans="1:24" ht="12" thickBot="1">
      <c r="A21" s="1">
        <v>35568</v>
      </c>
      <c r="B21" s="4">
        <v>35568</v>
      </c>
      <c r="C21" s="14">
        <f>VLOOKUP($B21,data!$A$6:$M$15000,13)</f>
        <v>42624000</v>
      </c>
      <c r="D21" s="11">
        <f t="shared" si="2"/>
        <v>5</v>
      </c>
      <c r="E21" s="14">
        <f t="shared" si="4"/>
        <v>40765857.142857142</v>
      </c>
      <c r="U21" s="45">
        <v>36100</v>
      </c>
      <c r="V21" s="14">
        <f t="shared" si="6"/>
        <v>95900333.333333328</v>
      </c>
      <c r="W21" s="46">
        <f t="shared" si="1"/>
        <v>98791000</v>
      </c>
      <c r="X21" s="45">
        <v>36129</v>
      </c>
    </row>
    <row r="22" spans="1:24">
      <c r="A22" s="1">
        <v>35569</v>
      </c>
      <c r="B22" s="4">
        <v>35569</v>
      </c>
      <c r="C22" s="14">
        <f>VLOOKUP($B22,data!$A$6:$M$15000,13)</f>
        <v>43024000</v>
      </c>
      <c r="D22" s="11">
        <f t="shared" si="2"/>
        <v>5</v>
      </c>
      <c r="E22" s="14">
        <f t="shared" si="4"/>
        <v>41306714.285714284</v>
      </c>
      <c r="H22" s="15">
        <v>36526</v>
      </c>
      <c r="I22" s="16">
        <v>36557</v>
      </c>
      <c r="J22" s="16">
        <v>36586</v>
      </c>
      <c r="K22" s="16">
        <v>36617</v>
      </c>
      <c r="L22" s="16">
        <v>36647</v>
      </c>
      <c r="M22" s="16">
        <v>36678</v>
      </c>
      <c r="N22" s="16">
        <v>36708</v>
      </c>
      <c r="O22" s="16">
        <v>36739</v>
      </c>
      <c r="P22" s="16">
        <v>36770</v>
      </c>
      <c r="Q22" s="16">
        <v>36800</v>
      </c>
      <c r="R22" s="16">
        <v>36831</v>
      </c>
      <c r="S22" s="17">
        <v>36861</v>
      </c>
      <c r="U22" s="45">
        <v>36130</v>
      </c>
      <c r="V22" s="14">
        <f t="shared" si="6"/>
        <v>90674903.225806445</v>
      </c>
      <c r="W22" s="46">
        <f t="shared" si="1"/>
        <v>81080000</v>
      </c>
      <c r="X22" s="45">
        <v>36160</v>
      </c>
    </row>
    <row r="23" spans="1:24">
      <c r="A23" s="1">
        <v>35570</v>
      </c>
      <c r="B23" s="4">
        <v>35570</v>
      </c>
      <c r="C23" s="14">
        <f>VLOOKUP($B23,data!$A$6:$M$15000,13)</f>
        <v>43472000</v>
      </c>
      <c r="D23" s="11">
        <f t="shared" si="2"/>
        <v>5</v>
      </c>
      <c r="E23" s="14">
        <f t="shared" si="4"/>
        <v>41845714.285714284</v>
      </c>
      <c r="F23" s="14"/>
      <c r="H23" s="18">
        <f>DAVERAGE(inv00,3,H25:H26)</f>
        <v>69660225.806451619</v>
      </c>
      <c r="I23" s="19">
        <f t="shared" ref="I23:S23" si="8">DAVERAGE(inv00,3,I25:I26)</f>
        <v>56236310.344827585</v>
      </c>
      <c r="J23" s="19">
        <f t="shared" si="8"/>
        <v>46315419.354838707</v>
      </c>
      <c r="K23" s="19">
        <f t="shared" si="8"/>
        <v>55090366.666666664</v>
      </c>
      <c r="L23" s="19">
        <f t="shared" si="8"/>
        <v>63674548.387096778</v>
      </c>
      <c r="M23" s="19">
        <f t="shared" si="8"/>
        <v>67432333.333333328</v>
      </c>
      <c r="N23" s="19">
        <f t="shared" si="8"/>
        <v>69368161.290322587</v>
      </c>
      <c r="O23" s="19">
        <f t="shared" si="8"/>
        <v>59978161.290322579</v>
      </c>
      <c r="P23" s="19">
        <f t="shared" si="8"/>
        <v>56677800</v>
      </c>
      <c r="Q23" s="19">
        <f t="shared" si="8"/>
        <v>60681548.387096778</v>
      </c>
      <c r="R23" s="19">
        <f t="shared" si="8"/>
        <v>55849700</v>
      </c>
      <c r="S23" s="20">
        <f t="shared" si="8"/>
        <v>49721387.096774191</v>
      </c>
      <c r="U23" s="45">
        <v>36161</v>
      </c>
      <c r="V23" s="14">
        <f>HLOOKUP(U23,$H$16:$S$20,2)</f>
        <v>72865516.129032254</v>
      </c>
      <c r="W23" s="46">
        <f t="shared" si="1"/>
        <v>65284000</v>
      </c>
      <c r="X23" s="45">
        <v>36191</v>
      </c>
    </row>
    <row r="24" spans="1:24">
      <c r="A24" s="1">
        <v>35571</v>
      </c>
      <c r="B24" s="4">
        <v>35571</v>
      </c>
      <c r="C24" s="14">
        <f>VLOOKUP($B24,data!$A$6:$M$15000,13)</f>
        <v>44099000</v>
      </c>
      <c r="D24" s="11">
        <f t="shared" si="2"/>
        <v>5</v>
      </c>
      <c r="E24" s="14">
        <f t="shared" si="4"/>
        <v>42396571.428571425</v>
      </c>
      <c r="F24" s="14"/>
      <c r="H24" s="21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3"/>
      <c r="U24" s="45">
        <v>36192</v>
      </c>
      <c r="V24" s="14">
        <f t="shared" ref="V24:V34" si="9">HLOOKUP(U24,$H$16:$S$20,2)</f>
        <v>56166392.857142858</v>
      </c>
      <c r="W24" s="46">
        <f t="shared" si="1"/>
        <v>52783000</v>
      </c>
      <c r="X24" s="45">
        <v>36219</v>
      </c>
    </row>
    <row r="25" spans="1:24">
      <c r="A25" s="1">
        <v>35572</v>
      </c>
      <c r="B25" s="4">
        <v>35572</v>
      </c>
      <c r="C25" s="14">
        <f>VLOOKUP($B25,data!$A$6:$M$15000,13)</f>
        <v>44872000</v>
      </c>
      <c r="D25" s="11">
        <f t="shared" si="2"/>
        <v>5</v>
      </c>
      <c r="E25" s="14">
        <f t="shared" si="4"/>
        <v>43000285.714285716</v>
      </c>
      <c r="F25" s="14"/>
      <c r="H25" s="21" t="s">
        <v>14</v>
      </c>
      <c r="I25" s="22" t="s">
        <v>14</v>
      </c>
      <c r="J25" s="22" t="s">
        <v>14</v>
      </c>
      <c r="K25" s="22" t="s">
        <v>14</v>
      </c>
      <c r="L25" s="22" t="s">
        <v>14</v>
      </c>
      <c r="M25" s="22" t="s">
        <v>14</v>
      </c>
      <c r="N25" s="22" t="s">
        <v>14</v>
      </c>
      <c r="O25" s="22" t="s">
        <v>14</v>
      </c>
      <c r="P25" s="22" t="s">
        <v>14</v>
      </c>
      <c r="Q25" s="22" t="s">
        <v>14</v>
      </c>
      <c r="R25" s="22" t="s">
        <v>14</v>
      </c>
      <c r="S25" s="23" t="s">
        <v>14</v>
      </c>
      <c r="U25" s="45">
        <v>36220</v>
      </c>
      <c r="V25" s="14">
        <f t="shared" si="9"/>
        <v>49180290.322580643</v>
      </c>
      <c r="W25" s="46">
        <f t="shared" si="1"/>
        <v>44969000</v>
      </c>
      <c r="X25" s="45">
        <v>36250</v>
      </c>
    </row>
    <row r="26" spans="1:24" ht="12" thickBot="1">
      <c r="A26" s="1">
        <v>35573</v>
      </c>
      <c r="B26" s="4">
        <v>35573</v>
      </c>
      <c r="C26" s="14">
        <f>VLOOKUP($B26,data!$A$6:$M$15000,13)</f>
        <v>45728000</v>
      </c>
      <c r="D26" s="11">
        <f t="shared" si="2"/>
        <v>5</v>
      </c>
      <c r="E26" s="14">
        <f t="shared" si="4"/>
        <v>43661000</v>
      </c>
      <c r="F26" s="14"/>
      <c r="H26" s="24">
        <v>1</v>
      </c>
      <c r="I26" s="25">
        <v>2</v>
      </c>
      <c r="J26" s="25">
        <v>3</v>
      </c>
      <c r="K26" s="25">
        <v>4</v>
      </c>
      <c r="L26" s="25">
        <v>5</v>
      </c>
      <c r="M26" s="25">
        <v>6</v>
      </c>
      <c r="N26" s="25">
        <v>7</v>
      </c>
      <c r="O26" s="25">
        <v>8</v>
      </c>
      <c r="P26" s="25">
        <v>9</v>
      </c>
      <c r="Q26" s="25">
        <v>10</v>
      </c>
      <c r="R26" s="25">
        <v>11</v>
      </c>
      <c r="S26" s="26">
        <v>12</v>
      </c>
      <c r="U26" s="45">
        <v>36251</v>
      </c>
      <c r="V26" s="14">
        <f t="shared" si="9"/>
        <v>37280100</v>
      </c>
      <c r="W26" s="46">
        <f t="shared" si="1"/>
        <v>38789000</v>
      </c>
      <c r="X26" s="45">
        <v>36280</v>
      </c>
    </row>
    <row r="27" spans="1:24" ht="12" thickBot="1">
      <c r="A27" s="1">
        <v>35574</v>
      </c>
      <c r="B27" s="4">
        <v>35574</v>
      </c>
      <c r="C27" s="14">
        <f>VLOOKUP($B27,data!$A$6:$M$15000,13)</f>
        <v>46283000</v>
      </c>
      <c r="D27" s="11">
        <f t="shared" si="2"/>
        <v>5</v>
      </c>
      <c r="E27" s="14">
        <f t="shared" si="4"/>
        <v>44300285.714285716</v>
      </c>
      <c r="F27" s="14"/>
      <c r="U27" s="45">
        <v>36281</v>
      </c>
      <c r="V27" s="14">
        <f t="shared" si="9"/>
        <v>47259258.064516127</v>
      </c>
      <c r="W27" s="46">
        <f t="shared" si="1"/>
        <v>56057000</v>
      </c>
      <c r="X27" s="45">
        <v>36311</v>
      </c>
    </row>
    <row r="28" spans="1:24">
      <c r="A28" s="1">
        <v>35575</v>
      </c>
      <c r="B28" s="4">
        <v>35575</v>
      </c>
      <c r="C28" s="14">
        <f>VLOOKUP($B28,data!$A$6:$M$15000,13)</f>
        <v>47001000</v>
      </c>
      <c r="D28" s="11">
        <f t="shared" si="2"/>
        <v>5</v>
      </c>
      <c r="E28" s="14">
        <f t="shared" si="4"/>
        <v>44925571.428571425</v>
      </c>
      <c r="F28" s="14"/>
      <c r="H28" s="15">
        <v>36892</v>
      </c>
      <c r="I28" s="16">
        <v>36923</v>
      </c>
      <c r="J28" s="16">
        <v>36951</v>
      </c>
      <c r="K28" s="16">
        <v>36982</v>
      </c>
      <c r="L28" s="16">
        <v>37012</v>
      </c>
      <c r="M28" s="16">
        <v>37043</v>
      </c>
      <c r="N28" s="16">
        <v>37073</v>
      </c>
      <c r="O28" s="16">
        <v>37104</v>
      </c>
      <c r="P28" s="16">
        <v>37135</v>
      </c>
      <c r="Q28" s="16">
        <v>37165</v>
      </c>
      <c r="R28" s="16">
        <v>37196</v>
      </c>
      <c r="S28" s="17">
        <v>37226</v>
      </c>
      <c r="U28" s="45">
        <v>36312</v>
      </c>
      <c r="V28" s="14">
        <f t="shared" si="9"/>
        <v>62742600</v>
      </c>
      <c r="W28" s="46">
        <f t="shared" si="1"/>
        <v>68397000</v>
      </c>
      <c r="X28" s="45">
        <v>36341</v>
      </c>
    </row>
    <row r="29" spans="1:24">
      <c r="A29" s="1">
        <v>35576</v>
      </c>
      <c r="B29" s="4">
        <v>35576</v>
      </c>
      <c r="C29" s="14">
        <f>VLOOKUP($B29,data!$A$6:$M$15000,13)</f>
        <v>47749000</v>
      </c>
      <c r="D29" s="11">
        <f t="shared" si="2"/>
        <v>5</v>
      </c>
      <c r="E29" s="14">
        <f t="shared" si="4"/>
        <v>45600571.428571425</v>
      </c>
      <c r="F29" s="14"/>
      <c r="H29" s="18">
        <f>DAVERAGE(_inv01,3,H31:H32)</f>
        <v>42208290.322580643</v>
      </c>
      <c r="I29" s="19">
        <f t="shared" ref="I29:S29" si="10">DAVERAGE(_inv01,3,I31:I32)</f>
        <v>21177464.285714287</v>
      </c>
      <c r="J29" s="19">
        <f t="shared" si="10"/>
        <v>16072354.838709677</v>
      </c>
      <c r="K29" s="19">
        <f t="shared" si="10"/>
        <v>23002200</v>
      </c>
      <c r="L29" s="19" t="e">
        <f t="shared" si="10"/>
        <v>#DIV/0!</v>
      </c>
      <c r="M29" s="19" t="e">
        <f t="shared" si="10"/>
        <v>#DIV/0!</v>
      </c>
      <c r="N29" s="19" t="e">
        <f t="shared" si="10"/>
        <v>#DIV/0!</v>
      </c>
      <c r="O29" s="19" t="e">
        <f t="shared" si="10"/>
        <v>#DIV/0!</v>
      </c>
      <c r="P29" s="19" t="e">
        <f t="shared" si="10"/>
        <v>#DIV/0!</v>
      </c>
      <c r="Q29" s="19" t="e">
        <f t="shared" si="10"/>
        <v>#DIV/0!</v>
      </c>
      <c r="R29" s="19" t="e">
        <f t="shared" si="10"/>
        <v>#DIV/0!</v>
      </c>
      <c r="S29" s="20" t="e">
        <f t="shared" si="10"/>
        <v>#DIV/0!</v>
      </c>
      <c r="U29" s="45">
        <v>36342</v>
      </c>
      <c r="V29" s="14">
        <f t="shared" si="9"/>
        <v>72616580.645161286</v>
      </c>
      <c r="W29" s="46">
        <f t="shared" si="1"/>
        <v>77117000</v>
      </c>
      <c r="X29" s="45">
        <v>36372</v>
      </c>
    </row>
    <row r="30" spans="1:24">
      <c r="A30" s="1">
        <v>35577</v>
      </c>
      <c r="B30" s="4">
        <v>35577</v>
      </c>
      <c r="C30" s="14">
        <f>VLOOKUP($B30,data!$A$6:$M$15000,13)</f>
        <v>47802000</v>
      </c>
      <c r="D30" s="11">
        <f t="shared" si="2"/>
        <v>5</v>
      </c>
      <c r="E30" s="14">
        <f t="shared" si="4"/>
        <v>46219142.857142858</v>
      </c>
      <c r="F30" s="14"/>
      <c r="H30" s="21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3"/>
      <c r="U30" s="45">
        <v>36373</v>
      </c>
      <c r="V30" s="14">
        <f t="shared" si="9"/>
        <v>80038387.096774191</v>
      </c>
      <c r="W30" s="46">
        <f t="shared" si="1"/>
        <v>78044000</v>
      </c>
      <c r="X30" s="45">
        <v>36403</v>
      </c>
    </row>
    <row r="31" spans="1:24">
      <c r="A31" s="1">
        <v>35578</v>
      </c>
      <c r="B31" s="4">
        <v>35578</v>
      </c>
      <c r="C31" s="14">
        <f>VLOOKUP($B31,data!$A$6:$M$15000,13)</f>
        <v>47863000</v>
      </c>
      <c r="D31" s="11">
        <f t="shared" si="2"/>
        <v>5</v>
      </c>
      <c r="E31" s="14">
        <f t="shared" si="4"/>
        <v>46756857.142857142</v>
      </c>
      <c r="F31" s="14"/>
      <c r="H31" s="21" t="s">
        <v>14</v>
      </c>
      <c r="I31" s="22" t="s">
        <v>14</v>
      </c>
      <c r="J31" s="22" t="s">
        <v>14</v>
      </c>
      <c r="K31" s="22" t="s">
        <v>14</v>
      </c>
      <c r="L31" s="22" t="s">
        <v>14</v>
      </c>
      <c r="M31" s="22" t="s">
        <v>14</v>
      </c>
      <c r="N31" s="22" t="s">
        <v>14</v>
      </c>
      <c r="O31" s="22" t="s">
        <v>14</v>
      </c>
      <c r="P31" s="22" t="s">
        <v>14</v>
      </c>
      <c r="Q31" s="22" t="s">
        <v>14</v>
      </c>
      <c r="R31" s="22" t="s">
        <v>14</v>
      </c>
      <c r="S31" s="23" t="s">
        <v>14</v>
      </c>
      <c r="U31" s="45">
        <v>36404</v>
      </c>
      <c r="V31" s="14">
        <f t="shared" si="9"/>
        <v>83061033.333333328</v>
      </c>
      <c r="W31" s="46">
        <f t="shared" si="1"/>
        <v>86618000</v>
      </c>
      <c r="X31" s="45">
        <v>36433</v>
      </c>
    </row>
    <row r="32" spans="1:24" ht="12" thickBot="1">
      <c r="A32" s="1">
        <v>35579</v>
      </c>
      <c r="B32" s="4">
        <v>35579</v>
      </c>
      <c r="C32" s="14">
        <f>VLOOKUP($B32,data!$A$6:$M$15000,13)</f>
        <v>47821000</v>
      </c>
      <c r="D32" s="11">
        <f t="shared" si="2"/>
        <v>5</v>
      </c>
      <c r="E32" s="14">
        <f t="shared" si="4"/>
        <v>47178142.857142858</v>
      </c>
      <c r="F32" s="14"/>
      <c r="H32" s="24">
        <v>1</v>
      </c>
      <c r="I32" s="25">
        <v>2</v>
      </c>
      <c r="J32" s="25">
        <v>3</v>
      </c>
      <c r="K32" s="25">
        <v>4</v>
      </c>
      <c r="L32" s="25">
        <v>5</v>
      </c>
      <c r="M32" s="25">
        <v>6</v>
      </c>
      <c r="N32" s="25">
        <v>7</v>
      </c>
      <c r="O32" s="25">
        <v>8</v>
      </c>
      <c r="P32" s="25">
        <v>9</v>
      </c>
      <c r="Q32" s="25">
        <v>10</v>
      </c>
      <c r="R32" s="25">
        <v>11</v>
      </c>
      <c r="S32" s="26">
        <v>12</v>
      </c>
      <c r="U32" s="45">
        <v>36434</v>
      </c>
      <c r="V32" s="14">
        <f t="shared" si="9"/>
        <v>87650677.419354841</v>
      </c>
      <c r="W32" s="46">
        <f t="shared" si="1"/>
        <v>89228000</v>
      </c>
      <c r="X32" s="45">
        <v>36464</v>
      </c>
    </row>
    <row r="33" spans="1:24">
      <c r="A33" s="1">
        <v>35580</v>
      </c>
      <c r="B33" s="4">
        <v>35580</v>
      </c>
      <c r="C33" s="14">
        <f>VLOOKUP($B33,data!$A$6:$M$15000,13)</f>
        <v>48175000</v>
      </c>
      <c r="D33" s="11">
        <f t="shared" si="2"/>
        <v>5</v>
      </c>
      <c r="E33" s="14">
        <f t="shared" si="4"/>
        <v>47527714.285714284</v>
      </c>
      <c r="F33" s="14">
        <f>AVERAGE(C4:C33)</f>
        <v>40962633.333333336</v>
      </c>
      <c r="U33" s="45">
        <v>36465</v>
      </c>
      <c r="V33" s="14">
        <f t="shared" si="9"/>
        <v>91485333.333333328</v>
      </c>
      <c r="W33" s="46">
        <f t="shared" si="1"/>
        <v>92944000</v>
      </c>
      <c r="X33" s="45">
        <v>36494</v>
      </c>
    </row>
    <row r="34" spans="1:24">
      <c r="A34" s="1">
        <v>35581</v>
      </c>
      <c r="B34" s="4">
        <v>35581</v>
      </c>
      <c r="C34" s="14">
        <f>VLOOKUP($B34,data!$A$6:$M$15000,13)</f>
        <v>48797000</v>
      </c>
      <c r="D34" s="11">
        <f t="shared" si="2"/>
        <v>5</v>
      </c>
      <c r="E34" s="14">
        <f t="shared" si="4"/>
        <v>47886857.142857142</v>
      </c>
      <c r="F34" s="14">
        <f t="shared" ref="F34:F97" si="11">AVERAGE(C5:C34)</f>
        <v>41520466.666666664</v>
      </c>
      <c r="U34" s="45">
        <v>36495</v>
      </c>
      <c r="V34" s="14">
        <f t="shared" si="9"/>
        <v>83774903.225806445</v>
      </c>
      <c r="W34" s="46">
        <f t="shared" si="1"/>
        <v>78580000</v>
      </c>
      <c r="X34" s="45">
        <v>36525</v>
      </c>
    </row>
    <row r="35" spans="1:24">
      <c r="A35" s="1">
        <v>35582</v>
      </c>
      <c r="B35" s="4">
        <v>35582</v>
      </c>
      <c r="C35" s="14">
        <f>VLOOKUP($B35,data!$A$6:$M$15000,13)</f>
        <v>49331000</v>
      </c>
      <c r="D35" s="11">
        <f t="shared" si="2"/>
        <v>6</v>
      </c>
      <c r="E35" s="14">
        <f t="shared" si="4"/>
        <v>48219714.285714284</v>
      </c>
      <c r="F35" s="14">
        <f t="shared" si="11"/>
        <v>42067200</v>
      </c>
      <c r="U35" s="45">
        <v>36526</v>
      </c>
      <c r="V35" s="14">
        <f>HLOOKUP(U35,$H$22:$S$26,2)</f>
        <v>69660225.806451619</v>
      </c>
      <c r="W35" s="46">
        <f>VLOOKUP($X35,$B$4:$C$2001,2)</f>
        <v>62970000</v>
      </c>
      <c r="X35" s="45">
        <v>36556</v>
      </c>
    </row>
    <row r="36" spans="1:24">
      <c r="A36" s="1">
        <v>35583</v>
      </c>
      <c r="B36" s="4">
        <v>35583</v>
      </c>
      <c r="C36" s="14">
        <f>VLOOKUP($B36,data!$A$6:$M$15000,13)</f>
        <v>49616000</v>
      </c>
      <c r="D36" s="11">
        <f t="shared" si="2"/>
        <v>6</v>
      </c>
      <c r="E36" s="14">
        <f t="shared" si="4"/>
        <v>48486428.571428575</v>
      </c>
      <c r="F36" s="14">
        <f t="shared" si="11"/>
        <v>42593666.666666664</v>
      </c>
      <c r="U36" s="45">
        <v>36557</v>
      </c>
      <c r="V36" s="14">
        <f t="shared" ref="V36:V46" si="12">HLOOKUP(U36,$H$22:$S$26,2)</f>
        <v>56236310.344827585</v>
      </c>
      <c r="W36" s="46">
        <f t="shared" ref="W36:W58" si="13">VLOOKUP($X36,$B$4:$C$2001,2)</f>
        <v>48405000</v>
      </c>
      <c r="X36" s="45">
        <v>36585</v>
      </c>
    </row>
    <row r="37" spans="1:24">
      <c r="A37" s="1">
        <v>35584</v>
      </c>
      <c r="B37" s="4">
        <v>35584</v>
      </c>
      <c r="C37" s="14">
        <f>VLOOKUP($B37,data!$A$6:$M$15000,13)</f>
        <v>50119000</v>
      </c>
      <c r="D37" s="11">
        <f t="shared" si="2"/>
        <v>6</v>
      </c>
      <c r="E37" s="14">
        <f t="shared" si="4"/>
        <v>48817428.571428575</v>
      </c>
      <c r="F37" s="14">
        <f t="shared" si="11"/>
        <v>43106933.333333336</v>
      </c>
      <c r="U37" s="45">
        <v>36586</v>
      </c>
      <c r="V37" s="14">
        <f t="shared" si="12"/>
        <v>46315419.354838707</v>
      </c>
      <c r="W37" s="46">
        <f t="shared" si="13"/>
        <v>49222000</v>
      </c>
      <c r="X37" s="45">
        <v>36616</v>
      </c>
    </row>
    <row r="38" spans="1:24">
      <c r="A38" s="1">
        <v>35585</v>
      </c>
      <c r="B38" s="4">
        <v>35585</v>
      </c>
      <c r="C38" s="14">
        <f>VLOOKUP($B38,data!$A$6:$M$15000,13)</f>
        <v>50607000</v>
      </c>
      <c r="D38" s="11">
        <f t="shared" si="2"/>
        <v>6</v>
      </c>
      <c r="E38" s="14">
        <f t="shared" si="4"/>
        <v>49209428.571428575</v>
      </c>
      <c r="F38" s="14">
        <f t="shared" si="11"/>
        <v>43620500</v>
      </c>
      <c r="U38" s="45">
        <v>36617</v>
      </c>
      <c r="V38" s="14">
        <f t="shared" si="12"/>
        <v>55090366.666666664</v>
      </c>
      <c r="W38" s="46">
        <f t="shared" si="13"/>
        <v>60911000</v>
      </c>
      <c r="X38" s="45">
        <v>36646</v>
      </c>
    </row>
    <row r="39" spans="1:24">
      <c r="A39" s="1">
        <v>35586</v>
      </c>
      <c r="B39" s="4">
        <v>35586</v>
      </c>
      <c r="C39" s="14">
        <f>VLOOKUP($B39,data!$A$6:$M$15000,13)</f>
        <v>51337000</v>
      </c>
      <c r="D39" s="11">
        <f t="shared" si="2"/>
        <v>6</v>
      </c>
      <c r="E39" s="14">
        <f t="shared" si="4"/>
        <v>49711714.285714284</v>
      </c>
      <c r="F39" s="14">
        <f t="shared" si="11"/>
        <v>44148000</v>
      </c>
      <c r="U39" s="45">
        <v>36647</v>
      </c>
      <c r="V39" s="14">
        <f t="shared" si="12"/>
        <v>63674548.387096778</v>
      </c>
      <c r="W39" s="46">
        <f t="shared" si="13"/>
        <v>65633000</v>
      </c>
      <c r="X39" s="45">
        <v>36677</v>
      </c>
    </row>
    <row r="40" spans="1:24">
      <c r="A40" s="1">
        <v>35587</v>
      </c>
      <c r="B40" s="4">
        <v>35587</v>
      </c>
      <c r="C40" s="14">
        <f>VLOOKUP($B40,data!$A$6:$M$15000,13)</f>
        <v>52221000</v>
      </c>
      <c r="D40" s="11">
        <f t="shared" si="2"/>
        <v>6</v>
      </c>
      <c r="E40" s="14">
        <f t="shared" si="4"/>
        <v>50289714.285714284</v>
      </c>
      <c r="F40" s="14">
        <f t="shared" si="11"/>
        <v>44693633.333333336</v>
      </c>
      <c r="U40" s="45">
        <v>36678</v>
      </c>
      <c r="V40" s="14">
        <f t="shared" si="12"/>
        <v>67432333.333333328</v>
      </c>
      <c r="W40" s="46">
        <f t="shared" si="13"/>
        <v>67650000</v>
      </c>
      <c r="X40" s="45">
        <v>36707</v>
      </c>
    </row>
    <row r="41" spans="1:24">
      <c r="A41" s="1">
        <v>35588</v>
      </c>
      <c r="B41" s="4">
        <v>35588</v>
      </c>
      <c r="C41" s="14">
        <f>VLOOKUP($B41,data!$A$6:$M$15000,13)</f>
        <v>52720000</v>
      </c>
      <c r="D41" s="11">
        <f t="shared" si="2"/>
        <v>6</v>
      </c>
      <c r="E41" s="14">
        <f t="shared" si="4"/>
        <v>50850142.857142858</v>
      </c>
      <c r="F41" s="14">
        <f t="shared" si="11"/>
        <v>45240766.666666664</v>
      </c>
      <c r="U41" s="45">
        <v>36708</v>
      </c>
      <c r="V41" s="14">
        <f t="shared" si="12"/>
        <v>69368161.290322587</v>
      </c>
      <c r="W41" s="46">
        <f t="shared" si="13"/>
        <v>66434000</v>
      </c>
      <c r="X41" s="45">
        <v>36738</v>
      </c>
    </row>
    <row r="42" spans="1:24">
      <c r="A42" s="1">
        <v>35589</v>
      </c>
      <c r="B42" s="4">
        <v>35589</v>
      </c>
      <c r="C42" s="14">
        <f>VLOOKUP($B42,data!$A$6:$M$15000,13)</f>
        <v>53265000</v>
      </c>
      <c r="D42" s="11">
        <f t="shared" si="2"/>
        <v>6</v>
      </c>
      <c r="E42" s="14">
        <f t="shared" si="4"/>
        <v>51412142.857142858</v>
      </c>
      <c r="F42" s="14">
        <f t="shared" si="11"/>
        <v>45786600</v>
      </c>
      <c r="U42" s="45">
        <v>36739</v>
      </c>
      <c r="V42" s="14">
        <f t="shared" si="12"/>
        <v>59978161.290322579</v>
      </c>
      <c r="W42" s="46">
        <f t="shared" si="13"/>
        <v>53831000</v>
      </c>
      <c r="X42" s="45">
        <v>36769</v>
      </c>
    </row>
    <row r="43" spans="1:24">
      <c r="A43" s="1">
        <v>35590</v>
      </c>
      <c r="B43" s="4">
        <v>35590</v>
      </c>
      <c r="C43" s="14">
        <f>VLOOKUP($B43,data!$A$6:$M$15000,13)</f>
        <v>53851000</v>
      </c>
      <c r="D43" s="11">
        <f t="shared" si="2"/>
        <v>6</v>
      </c>
      <c r="E43" s="14">
        <f t="shared" si="4"/>
        <v>52017142.857142858</v>
      </c>
      <c r="F43" s="14">
        <f t="shared" si="11"/>
        <v>46323700</v>
      </c>
      <c r="U43" s="45">
        <v>36770</v>
      </c>
      <c r="V43" s="14">
        <f t="shared" si="12"/>
        <v>56677800</v>
      </c>
      <c r="W43" s="46">
        <f t="shared" si="13"/>
        <v>57385000</v>
      </c>
      <c r="X43" s="45">
        <v>36799</v>
      </c>
    </row>
    <row r="44" spans="1:24">
      <c r="A44" s="1">
        <v>35591</v>
      </c>
      <c r="B44" s="4">
        <v>35591</v>
      </c>
      <c r="C44" s="14">
        <f>VLOOKUP($B44,data!$A$6:$M$15000,13)</f>
        <v>54458000</v>
      </c>
      <c r="D44" s="11">
        <f t="shared" si="2"/>
        <v>6</v>
      </c>
      <c r="E44" s="14">
        <f t="shared" si="4"/>
        <v>52637000</v>
      </c>
      <c r="F44" s="14">
        <f t="shared" si="11"/>
        <v>46852400</v>
      </c>
      <c r="U44" s="45">
        <v>36800</v>
      </c>
      <c r="V44" s="14">
        <f t="shared" si="12"/>
        <v>60681548.387096778</v>
      </c>
      <c r="W44" s="46">
        <f t="shared" si="13"/>
        <v>65292000</v>
      </c>
      <c r="X44" s="45">
        <v>36830</v>
      </c>
    </row>
    <row r="45" spans="1:24">
      <c r="A45" s="1">
        <v>35592</v>
      </c>
      <c r="B45" s="4">
        <v>35592</v>
      </c>
      <c r="C45" s="14">
        <f>VLOOKUP($B45,data!$A$6:$M$15000,13)</f>
        <v>55088000</v>
      </c>
      <c r="D45" s="11">
        <f t="shared" si="2"/>
        <v>6</v>
      </c>
      <c r="E45" s="14">
        <f t="shared" si="4"/>
        <v>53277142.857142858</v>
      </c>
      <c r="F45" s="14">
        <f t="shared" si="11"/>
        <v>47380733.333333336</v>
      </c>
      <c r="U45" s="45">
        <v>36831</v>
      </c>
      <c r="V45" s="14">
        <f t="shared" si="12"/>
        <v>55849700</v>
      </c>
      <c r="W45" s="46">
        <f t="shared" si="13"/>
        <v>50042000</v>
      </c>
      <c r="X45" s="45">
        <v>36860</v>
      </c>
    </row>
    <row r="46" spans="1:24">
      <c r="A46" s="1">
        <v>35593</v>
      </c>
      <c r="B46" s="4">
        <v>35593</v>
      </c>
      <c r="C46" s="14">
        <f>VLOOKUP($B46,data!$A$6:$M$15000,13)</f>
        <v>55884000</v>
      </c>
      <c r="D46" s="11">
        <f t="shared" si="2"/>
        <v>6</v>
      </c>
      <c r="E46" s="14">
        <f t="shared" si="4"/>
        <v>53926714.285714284</v>
      </c>
      <c r="F46" s="14">
        <f t="shared" si="11"/>
        <v>47920233.333333336</v>
      </c>
      <c r="U46" s="45">
        <v>36861</v>
      </c>
      <c r="V46" s="14">
        <f t="shared" si="12"/>
        <v>49721387.096774191</v>
      </c>
      <c r="W46" s="46">
        <f t="shared" si="13"/>
        <v>50168000</v>
      </c>
      <c r="X46" s="45">
        <v>36891</v>
      </c>
    </row>
    <row r="47" spans="1:24">
      <c r="A47" s="1">
        <v>35594</v>
      </c>
      <c r="B47" s="4">
        <v>35594</v>
      </c>
      <c r="C47" s="14">
        <f>VLOOKUP($B47,data!$A$6:$M$15000,13)</f>
        <v>56636000</v>
      </c>
      <c r="D47" s="11">
        <f t="shared" si="2"/>
        <v>6</v>
      </c>
      <c r="E47" s="14">
        <f t="shared" si="4"/>
        <v>54557428.571428575</v>
      </c>
      <c r="F47" s="14">
        <f t="shared" si="11"/>
        <v>48466666.666666664</v>
      </c>
      <c r="U47" s="45">
        <v>36892</v>
      </c>
      <c r="V47" s="14">
        <f>HLOOKUP(U47,$H$28:$S$32,2)</f>
        <v>42208290.322580643</v>
      </c>
      <c r="W47" s="46">
        <f t="shared" si="13"/>
        <v>28000000</v>
      </c>
      <c r="X47" s="45">
        <v>36922</v>
      </c>
    </row>
    <row r="48" spans="1:24">
      <c r="A48" s="1">
        <v>35595</v>
      </c>
      <c r="B48" s="4">
        <v>35595</v>
      </c>
      <c r="C48" s="14">
        <f>VLOOKUP($B48,data!$A$6:$M$15000,13)</f>
        <v>57388000</v>
      </c>
      <c r="D48" s="11">
        <f t="shared" si="2"/>
        <v>6</v>
      </c>
      <c r="E48" s="14">
        <f t="shared" si="4"/>
        <v>55224285.714285716</v>
      </c>
      <c r="F48" s="14">
        <f t="shared" si="11"/>
        <v>49024733.333333336</v>
      </c>
      <c r="U48" s="45">
        <v>36923</v>
      </c>
      <c r="V48" s="14">
        <f t="shared" ref="V48:V58" si="14">HLOOKUP(U48,$H$28:$S$32,2)</f>
        <v>21177464.285714287</v>
      </c>
      <c r="W48" s="46">
        <f t="shared" si="13"/>
        <v>13953000</v>
      </c>
      <c r="X48" s="45">
        <v>36950</v>
      </c>
    </row>
    <row r="49" spans="1:24">
      <c r="A49" s="1">
        <v>35596</v>
      </c>
      <c r="B49" s="4">
        <v>35596</v>
      </c>
      <c r="C49" s="14">
        <f>VLOOKUP($B49,data!$A$6:$M$15000,13)</f>
        <v>57921000</v>
      </c>
      <c r="D49" s="11">
        <f t="shared" si="2"/>
        <v>6</v>
      </c>
      <c r="E49" s="14">
        <f t="shared" si="4"/>
        <v>55889428.571428575</v>
      </c>
      <c r="F49" s="14">
        <f t="shared" si="11"/>
        <v>49585333.333333336</v>
      </c>
      <c r="U49" s="45">
        <v>36951</v>
      </c>
      <c r="V49" s="14">
        <f t="shared" si="14"/>
        <v>16072354.838709677</v>
      </c>
      <c r="W49" s="46">
        <f t="shared" si="13"/>
        <v>22111000</v>
      </c>
      <c r="X49" s="45">
        <v>36981</v>
      </c>
    </row>
    <row r="50" spans="1:24">
      <c r="A50" s="1">
        <v>35597</v>
      </c>
      <c r="B50" s="4">
        <v>35597</v>
      </c>
      <c r="C50" s="14">
        <f>VLOOKUP($B50,data!$A$6:$M$15000,13)</f>
        <v>58367000</v>
      </c>
      <c r="D50" s="11">
        <f t="shared" si="2"/>
        <v>6</v>
      </c>
      <c r="E50" s="14">
        <f t="shared" si="4"/>
        <v>56534571.428571425</v>
      </c>
      <c r="F50" s="14">
        <f t="shared" si="11"/>
        <v>50137300</v>
      </c>
      <c r="U50" s="45">
        <v>36982</v>
      </c>
      <c r="V50" s="14">
        <f t="shared" si="14"/>
        <v>23002200</v>
      </c>
      <c r="W50" s="46" t="str">
        <f t="shared" si="13"/>
        <v>N/A</v>
      </c>
      <c r="X50" s="45">
        <v>37011</v>
      </c>
    </row>
    <row r="51" spans="1:24">
      <c r="A51" s="1">
        <v>35598</v>
      </c>
      <c r="B51" s="4">
        <v>35598</v>
      </c>
      <c r="C51" s="14">
        <f>VLOOKUP($B51,data!$A$6:$M$15000,13)</f>
        <v>58545000</v>
      </c>
      <c r="D51" s="11">
        <f t="shared" si="2"/>
        <v>6</v>
      </c>
      <c r="E51" s="14">
        <f t="shared" si="4"/>
        <v>57118428.571428575</v>
      </c>
      <c r="F51" s="14">
        <f t="shared" si="11"/>
        <v>50668000</v>
      </c>
      <c r="U51" s="45">
        <v>37012</v>
      </c>
      <c r="V51" s="14" t="e">
        <f t="shared" si="14"/>
        <v>#DIV/0!</v>
      </c>
      <c r="W51" s="46" t="str">
        <f t="shared" si="13"/>
        <v>N/A</v>
      </c>
      <c r="X51" s="45">
        <v>37042</v>
      </c>
    </row>
    <row r="52" spans="1:24">
      <c r="A52" s="1">
        <v>35599</v>
      </c>
      <c r="B52" s="4">
        <v>35599</v>
      </c>
      <c r="C52" s="14">
        <f>VLOOKUP($B52,data!$A$6:$M$15000,13)</f>
        <v>58824000</v>
      </c>
      <c r="D52" s="11">
        <f t="shared" si="2"/>
        <v>6</v>
      </c>
      <c r="E52" s="14">
        <f t="shared" si="4"/>
        <v>57652142.857142858</v>
      </c>
      <c r="F52" s="14">
        <f t="shared" si="11"/>
        <v>51194666.666666664</v>
      </c>
      <c r="U52" s="45">
        <v>37043</v>
      </c>
      <c r="V52" s="14" t="e">
        <f t="shared" si="14"/>
        <v>#DIV/0!</v>
      </c>
      <c r="W52" s="46" t="str">
        <f t="shared" si="13"/>
        <v>N/A</v>
      </c>
      <c r="X52" s="45">
        <v>37072</v>
      </c>
    </row>
    <row r="53" spans="1:24">
      <c r="A53" s="1">
        <v>35600</v>
      </c>
      <c r="B53" s="4">
        <v>35600</v>
      </c>
      <c r="C53" s="14">
        <f>VLOOKUP($B53,data!$A$6:$M$15000,13)</f>
        <v>59324000</v>
      </c>
      <c r="D53" s="11">
        <f t="shared" si="2"/>
        <v>6</v>
      </c>
      <c r="E53" s="14">
        <f t="shared" si="4"/>
        <v>58143571.428571425</v>
      </c>
      <c r="F53" s="14">
        <f t="shared" si="11"/>
        <v>51723066.666666664</v>
      </c>
      <c r="U53" s="45">
        <v>37073</v>
      </c>
      <c r="V53" s="14" t="e">
        <f t="shared" si="14"/>
        <v>#DIV/0!</v>
      </c>
      <c r="W53" s="46" t="str">
        <f t="shared" si="13"/>
        <v>N/A</v>
      </c>
      <c r="X53" s="45">
        <v>37103</v>
      </c>
    </row>
    <row r="54" spans="1:24">
      <c r="A54" s="1">
        <v>35601</v>
      </c>
      <c r="B54" s="4">
        <v>35601</v>
      </c>
      <c r="C54" s="14">
        <f>VLOOKUP($B54,data!$A$6:$M$15000,13)</f>
        <v>60046000</v>
      </c>
      <c r="D54" s="11">
        <f t="shared" si="2"/>
        <v>6</v>
      </c>
      <c r="E54" s="14">
        <f t="shared" si="4"/>
        <v>58630714.285714284</v>
      </c>
      <c r="F54" s="14">
        <f t="shared" si="11"/>
        <v>52254633.333333336</v>
      </c>
      <c r="U54" s="45">
        <v>37104</v>
      </c>
      <c r="V54" s="14" t="e">
        <f t="shared" si="14"/>
        <v>#DIV/0!</v>
      </c>
      <c r="W54" s="46" t="str">
        <f t="shared" si="13"/>
        <v>N/A</v>
      </c>
      <c r="X54" s="45">
        <v>37134</v>
      </c>
    </row>
    <row r="55" spans="1:24">
      <c r="A55" s="1">
        <v>35602</v>
      </c>
      <c r="B55" s="4">
        <v>35602</v>
      </c>
      <c r="C55" s="14">
        <f>VLOOKUP($B55,data!$A$6:$M$15000,13)</f>
        <v>60870000</v>
      </c>
      <c r="D55" s="11">
        <f t="shared" si="2"/>
        <v>6</v>
      </c>
      <c r="E55" s="14">
        <f t="shared" si="4"/>
        <v>59128142.857142858</v>
      </c>
      <c r="F55" s="14">
        <f t="shared" si="11"/>
        <v>52787900</v>
      </c>
      <c r="U55" s="45">
        <v>37135</v>
      </c>
      <c r="V55" s="14" t="e">
        <f t="shared" si="14"/>
        <v>#DIV/0!</v>
      </c>
      <c r="W55" s="46" t="str">
        <f t="shared" si="13"/>
        <v>N/A</v>
      </c>
      <c r="X55" s="45">
        <v>37164</v>
      </c>
    </row>
    <row r="56" spans="1:24">
      <c r="A56" s="1">
        <v>35603</v>
      </c>
      <c r="B56" s="4">
        <v>35603</v>
      </c>
      <c r="C56" s="14">
        <f>VLOOKUP($B56,data!$A$6:$M$15000,13)</f>
        <v>61634000</v>
      </c>
      <c r="D56" s="11">
        <f t="shared" si="2"/>
        <v>6</v>
      </c>
      <c r="E56" s="14">
        <f t="shared" si="4"/>
        <v>59658571.428571425</v>
      </c>
      <c r="F56" s="14">
        <f t="shared" si="11"/>
        <v>53318100</v>
      </c>
      <c r="U56" s="45">
        <v>37165</v>
      </c>
      <c r="V56" s="14" t="e">
        <f t="shared" si="14"/>
        <v>#DIV/0!</v>
      </c>
      <c r="W56" s="46" t="str">
        <f t="shared" si="13"/>
        <v>N/A</v>
      </c>
      <c r="X56" s="45">
        <v>37195</v>
      </c>
    </row>
    <row r="57" spans="1:24">
      <c r="A57" s="1">
        <v>35604</v>
      </c>
      <c r="B57" s="4">
        <v>35604</v>
      </c>
      <c r="C57" s="14">
        <f>VLOOKUP($B57,data!$A$6:$M$15000,13)</f>
        <v>62183000</v>
      </c>
      <c r="D57" s="11">
        <f t="shared" si="2"/>
        <v>6</v>
      </c>
      <c r="E57" s="14">
        <f t="shared" si="4"/>
        <v>60203714.285714284</v>
      </c>
      <c r="F57" s="14">
        <f t="shared" si="11"/>
        <v>53848100</v>
      </c>
      <c r="U57" s="45">
        <v>37196</v>
      </c>
      <c r="V57" s="14" t="e">
        <f t="shared" si="14"/>
        <v>#DIV/0!</v>
      </c>
      <c r="W57" s="46" t="str">
        <f t="shared" si="13"/>
        <v>N/A</v>
      </c>
      <c r="X57" s="45">
        <v>37225</v>
      </c>
    </row>
    <row r="58" spans="1:24">
      <c r="A58" s="1">
        <v>35605</v>
      </c>
      <c r="B58" s="4">
        <v>35605</v>
      </c>
      <c r="C58" s="14">
        <f>VLOOKUP($B58,data!$A$6:$M$15000,13)</f>
        <v>62930000</v>
      </c>
      <c r="D58" s="11">
        <f t="shared" si="2"/>
        <v>6</v>
      </c>
      <c r="E58" s="14">
        <f t="shared" si="4"/>
        <v>60830142.857142858</v>
      </c>
      <c r="F58" s="14">
        <f t="shared" si="11"/>
        <v>54379066.666666664</v>
      </c>
      <c r="U58" s="45">
        <v>37226</v>
      </c>
      <c r="V58" s="14" t="e">
        <f t="shared" si="14"/>
        <v>#DIV/0!</v>
      </c>
      <c r="W58" s="46" t="str">
        <f t="shared" si="13"/>
        <v>N/A</v>
      </c>
      <c r="X58" s="45">
        <v>37256</v>
      </c>
    </row>
    <row r="59" spans="1:24">
      <c r="A59" s="1">
        <v>35606</v>
      </c>
      <c r="B59" s="4">
        <v>35606</v>
      </c>
      <c r="C59" s="14">
        <f>VLOOKUP($B59,data!$A$6:$M$15000,13)</f>
        <v>63493000</v>
      </c>
      <c r="D59" s="11">
        <f t="shared" si="2"/>
        <v>6</v>
      </c>
      <c r="E59" s="14">
        <f t="shared" si="4"/>
        <v>61497142.857142858</v>
      </c>
      <c r="F59" s="14">
        <f t="shared" si="11"/>
        <v>54903866.666666664</v>
      </c>
    </row>
    <row r="60" spans="1:24">
      <c r="A60" s="1">
        <v>35607</v>
      </c>
      <c r="B60" s="4">
        <v>35607</v>
      </c>
      <c r="C60" s="14">
        <f>VLOOKUP($B60,data!$A$6:$M$15000,13)</f>
        <v>64197000</v>
      </c>
      <c r="D60" s="11">
        <f t="shared" si="2"/>
        <v>6</v>
      </c>
      <c r="E60" s="14">
        <f t="shared" si="4"/>
        <v>62193285.714285716</v>
      </c>
      <c r="F60" s="14">
        <f t="shared" si="11"/>
        <v>55450366.666666664</v>
      </c>
    </row>
    <row r="61" spans="1:24">
      <c r="A61" s="1">
        <v>35608</v>
      </c>
      <c r="B61" s="4">
        <v>35608</v>
      </c>
      <c r="C61" s="14">
        <f>VLOOKUP($B61,data!$A$6:$M$15000,13)</f>
        <v>64921000</v>
      </c>
      <c r="D61" s="11">
        <f t="shared" si="2"/>
        <v>6</v>
      </c>
      <c r="E61" s="14">
        <f t="shared" si="4"/>
        <v>62889714.285714284</v>
      </c>
      <c r="F61" s="14">
        <f t="shared" si="11"/>
        <v>56018966.666666664</v>
      </c>
    </row>
    <row r="62" spans="1:24">
      <c r="A62" s="1">
        <v>35609</v>
      </c>
      <c r="B62" s="4">
        <v>35609</v>
      </c>
      <c r="C62" s="14">
        <f>VLOOKUP($B62,data!$A$6:$M$15000,13)</f>
        <v>65642000</v>
      </c>
      <c r="D62" s="11">
        <f t="shared" si="2"/>
        <v>6</v>
      </c>
      <c r="E62" s="14">
        <f t="shared" si="4"/>
        <v>63571428.571428575</v>
      </c>
      <c r="F62" s="14">
        <f t="shared" si="11"/>
        <v>56613000</v>
      </c>
    </row>
    <row r="63" spans="1:24">
      <c r="A63" s="1">
        <v>35610</v>
      </c>
      <c r="B63" s="4">
        <v>35610</v>
      </c>
      <c r="C63" s="14">
        <f>VLOOKUP($B63,data!$A$6:$M$15000,13)</f>
        <v>66002000</v>
      </c>
      <c r="D63" s="11">
        <f t="shared" si="2"/>
        <v>6</v>
      </c>
      <c r="E63" s="14">
        <f t="shared" si="4"/>
        <v>64195428.571428575</v>
      </c>
      <c r="F63" s="14">
        <f t="shared" si="11"/>
        <v>57207233.333333336</v>
      </c>
    </row>
    <row r="64" spans="1:24">
      <c r="A64" s="1">
        <v>35611</v>
      </c>
      <c r="B64" s="4">
        <v>35611</v>
      </c>
      <c r="C64" s="14">
        <f>VLOOKUP($B64,data!$A$6:$M$15000,13)</f>
        <v>66511000</v>
      </c>
      <c r="D64" s="11">
        <f t="shared" si="2"/>
        <v>6</v>
      </c>
      <c r="E64" s="14">
        <f t="shared" si="4"/>
        <v>64813714.285714284</v>
      </c>
      <c r="F64" s="14">
        <f t="shared" si="11"/>
        <v>57797700</v>
      </c>
    </row>
    <row r="65" spans="1:6">
      <c r="A65" s="1">
        <v>35612</v>
      </c>
      <c r="B65" s="4">
        <v>35612</v>
      </c>
      <c r="C65" s="14">
        <f>VLOOKUP($B65,data!$A$6:$M$15000,13)</f>
        <v>66901000</v>
      </c>
      <c r="D65" s="11">
        <f t="shared" si="2"/>
        <v>7</v>
      </c>
      <c r="E65" s="14">
        <f t="shared" si="4"/>
        <v>65381000</v>
      </c>
      <c r="F65" s="14">
        <f t="shared" si="11"/>
        <v>58383366.666666664</v>
      </c>
    </row>
    <row r="66" spans="1:6">
      <c r="A66" s="1">
        <v>35613</v>
      </c>
      <c r="B66" s="4">
        <v>35613</v>
      </c>
      <c r="C66" s="14">
        <f>VLOOKUP($B66,data!$A$6:$M$15000,13)</f>
        <v>67153000</v>
      </c>
      <c r="D66" s="11">
        <f t="shared" si="2"/>
        <v>7</v>
      </c>
      <c r="E66" s="14">
        <f t="shared" si="4"/>
        <v>65903857.142857142</v>
      </c>
      <c r="F66" s="14">
        <f t="shared" si="11"/>
        <v>58967933.333333336</v>
      </c>
    </row>
    <row r="67" spans="1:6">
      <c r="A67" s="1">
        <v>35614</v>
      </c>
      <c r="B67" s="4">
        <v>35614</v>
      </c>
      <c r="C67" s="14">
        <f>VLOOKUP($B67,data!$A$6:$M$15000,13)</f>
        <v>67155000</v>
      </c>
      <c r="D67" s="11">
        <f t="shared" si="2"/>
        <v>7</v>
      </c>
      <c r="E67" s="14">
        <f t="shared" si="4"/>
        <v>66326428.571428575</v>
      </c>
      <c r="F67" s="14">
        <f t="shared" si="11"/>
        <v>59535800</v>
      </c>
    </row>
    <row r="68" spans="1:6">
      <c r="A68" s="1">
        <v>35615</v>
      </c>
      <c r="B68" s="4">
        <v>35615</v>
      </c>
      <c r="C68" s="14">
        <f>VLOOKUP($B68,data!$A$6:$M$15000,13)</f>
        <v>67430000</v>
      </c>
      <c r="D68" s="11">
        <f t="shared" si="2"/>
        <v>7</v>
      </c>
      <c r="E68" s="14">
        <f t="shared" si="4"/>
        <v>66684857.142857142</v>
      </c>
      <c r="F68" s="14">
        <f t="shared" si="11"/>
        <v>60096566.666666664</v>
      </c>
    </row>
    <row r="69" spans="1:6">
      <c r="A69" s="1">
        <v>35616</v>
      </c>
      <c r="B69" s="4">
        <v>35616</v>
      </c>
      <c r="C69" s="14">
        <f>VLOOKUP($B69,data!$A$6:$M$15000,13)</f>
        <v>67592000</v>
      </c>
      <c r="D69" s="11">
        <f t="shared" ref="D69:D132" si="15">IF(B69&lt;&gt;"",MONTH(B69),0)</f>
        <v>7</v>
      </c>
      <c r="E69" s="14">
        <f t="shared" si="4"/>
        <v>66963428.571428575</v>
      </c>
      <c r="F69" s="14">
        <f t="shared" si="11"/>
        <v>60638400</v>
      </c>
    </row>
    <row r="70" spans="1:6">
      <c r="A70" s="1">
        <v>35617</v>
      </c>
      <c r="B70" s="4">
        <v>35617</v>
      </c>
      <c r="C70" s="14">
        <f>VLOOKUP($B70,data!$A$6:$M$15000,13)</f>
        <v>67714000</v>
      </c>
      <c r="D70" s="11">
        <f t="shared" si="15"/>
        <v>7</v>
      </c>
      <c r="E70" s="14">
        <f t="shared" si="4"/>
        <v>67208000</v>
      </c>
      <c r="F70" s="14">
        <f t="shared" si="11"/>
        <v>61154833.333333336</v>
      </c>
    </row>
    <row r="71" spans="1:6">
      <c r="A71" s="1">
        <v>35618</v>
      </c>
      <c r="B71" s="4">
        <v>35618</v>
      </c>
      <c r="C71" s="14">
        <f>VLOOKUP($B71,data!$A$6:$M$15000,13)</f>
        <v>67512000</v>
      </c>
      <c r="D71" s="11">
        <f t="shared" si="15"/>
        <v>7</v>
      </c>
      <c r="E71" s="14">
        <f t="shared" si="4"/>
        <v>67351000</v>
      </c>
      <c r="F71" s="14">
        <f t="shared" si="11"/>
        <v>61647900</v>
      </c>
    </row>
    <row r="72" spans="1:6">
      <c r="A72" s="1">
        <v>35619</v>
      </c>
      <c r="B72" s="4">
        <v>35619</v>
      </c>
      <c r="C72" s="14">
        <f>VLOOKUP($B72,data!$A$6:$M$15000,13)</f>
        <v>67509000</v>
      </c>
      <c r="D72" s="11">
        <f t="shared" si="15"/>
        <v>7</v>
      </c>
      <c r="E72" s="14">
        <f t="shared" si="4"/>
        <v>67437857.142857149</v>
      </c>
      <c r="F72" s="14">
        <f t="shared" si="11"/>
        <v>62122700</v>
      </c>
    </row>
    <row r="73" spans="1:6">
      <c r="A73" s="1">
        <v>35620</v>
      </c>
      <c r="B73" s="4">
        <v>35620</v>
      </c>
      <c r="C73" s="14">
        <f>VLOOKUP($B73,data!$A$6:$M$15000,13)</f>
        <v>67629000</v>
      </c>
      <c r="D73" s="11">
        <f t="shared" si="15"/>
        <v>7</v>
      </c>
      <c r="E73" s="14">
        <f t="shared" si="4"/>
        <v>67505857.142857149</v>
      </c>
      <c r="F73" s="14">
        <f t="shared" si="11"/>
        <v>62581966.666666664</v>
      </c>
    </row>
    <row r="74" spans="1:6">
      <c r="A74" s="1">
        <v>35621</v>
      </c>
      <c r="B74" s="4">
        <v>35621</v>
      </c>
      <c r="C74" s="14">
        <f>VLOOKUP($B74,data!$A$6:$M$15000,13)</f>
        <v>68075000</v>
      </c>
      <c r="D74" s="11">
        <f t="shared" si="15"/>
        <v>7</v>
      </c>
      <c r="E74" s="14">
        <f t="shared" si="4"/>
        <v>67637285.714285716</v>
      </c>
      <c r="F74" s="14">
        <f t="shared" si="11"/>
        <v>63035866.666666664</v>
      </c>
    </row>
    <row r="75" spans="1:6">
      <c r="A75" s="1">
        <v>35622</v>
      </c>
      <c r="B75" s="4">
        <v>35622</v>
      </c>
      <c r="C75" s="14">
        <f>VLOOKUP($B75,data!$A$6:$M$15000,13)</f>
        <v>68752000</v>
      </c>
      <c r="D75" s="11">
        <f t="shared" si="15"/>
        <v>7</v>
      </c>
      <c r="E75" s="14">
        <f t="shared" ref="E75:E138" si="16">AVERAGE(C69:C75)</f>
        <v>67826142.857142851</v>
      </c>
      <c r="F75" s="14">
        <f t="shared" si="11"/>
        <v>63491333.333333336</v>
      </c>
    </row>
    <row r="76" spans="1:6">
      <c r="A76" s="1">
        <v>35623</v>
      </c>
      <c r="B76" s="4">
        <v>35623</v>
      </c>
      <c r="C76" s="14">
        <f>VLOOKUP($B76,data!$A$6:$M$15000,13)</f>
        <v>68919000</v>
      </c>
      <c r="D76" s="11">
        <f t="shared" si="15"/>
        <v>7</v>
      </c>
      <c r="E76" s="14">
        <f t="shared" si="16"/>
        <v>68015714.285714284</v>
      </c>
      <c r="F76" s="14">
        <f t="shared" si="11"/>
        <v>63925833.333333336</v>
      </c>
    </row>
    <row r="77" spans="1:6">
      <c r="A77" s="1">
        <v>35624</v>
      </c>
      <c r="B77" s="4">
        <v>35624</v>
      </c>
      <c r="C77" s="14">
        <f>VLOOKUP($B77,data!$A$6:$M$15000,13)</f>
        <v>69165000</v>
      </c>
      <c r="D77" s="11">
        <f t="shared" si="15"/>
        <v>7</v>
      </c>
      <c r="E77" s="14">
        <f t="shared" si="16"/>
        <v>68223000</v>
      </c>
      <c r="F77" s="14">
        <f t="shared" si="11"/>
        <v>64343466.666666664</v>
      </c>
    </row>
    <row r="78" spans="1:6">
      <c r="A78" s="1">
        <v>35625</v>
      </c>
      <c r="B78" s="4">
        <v>35625</v>
      </c>
      <c r="C78" s="14">
        <f>VLOOKUP($B78,data!$A$6:$M$15000,13)</f>
        <v>68927000</v>
      </c>
      <c r="D78" s="11">
        <f t="shared" si="15"/>
        <v>7</v>
      </c>
      <c r="E78" s="14">
        <f t="shared" si="16"/>
        <v>68425142.857142851</v>
      </c>
      <c r="F78" s="14">
        <f t="shared" si="11"/>
        <v>64728100</v>
      </c>
    </row>
    <row r="79" spans="1:6">
      <c r="A79" s="1">
        <v>35626</v>
      </c>
      <c r="B79" s="4">
        <v>35626</v>
      </c>
      <c r="C79" s="14">
        <f>VLOOKUP($B79,data!$A$6:$M$15000,13)</f>
        <v>69023000</v>
      </c>
      <c r="D79" s="11">
        <f t="shared" si="15"/>
        <v>7</v>
      </c>
      <c r="E79" s="14">
        <f t="shared" si="16"/>
        <v>68641428.571428567</v>
      </c>
      <c r="F79" s="14">
        <f t="shared" si="11"/>
        <v>65098166.666666664</v>
      </c>
    </row>
    <row r="80" spans="1:6">
      <c r="A80" s="1">
        <v>35627</v>
      </c>
      <c r="B80" s="4">
        <v>35627</v>
      </c>
      <c r="C80" s="14">
        <f>VLOOKUP($B80,data!$A$6:$M$15000,13)</f>
        <v>68954000</v>
      </c>
      <c r="D80" s="11">
        <f t="shared" si="15"/>
        <v>7</v>
      </c>
      <c r="E80" s="14">
        <f t="shared" si="16"/>
        <v>68830714.285714284</v>
      </c>
      <c r="F80" s="14">
        <f t="shared" si="11"/>
        <v>65451066.666666664</v>
      </c>
    </row>
    <row r="81" spans="1:6">
      <c r="A81" s="1">
        <v>35628</v>
      </c>
      <c r="B81" s="4">
        <v>35628</v>
      </c>
      <c r="C81" s="14">
        <f>VLOOKUP($B81,data!$A$6:$M$15000,13)</f>
        <v>68963000</v>
      </c>
      <c r="D81" s="11">
        <f t="shared" si="15"/>
        <v>7</v>
      </c>
      <c r="E81" s="14">
        <f t="shared" si="16"/>
        <v>68957571.428571433</v>
      </c>
      <c r="F81" s="14">
        <f t="shared" si="11"/>
        <v>65798333.333333336</v>
      </c>
    </row>
    <row r="82" spans="1:6">
      <c r="A82" s="1">
        <v>35629</v>
      </c>
      <c r="B82" s="4">
        <v>35629</v>
      </c>
      <c r="C82" s="14">
        <f>VLOOKUP($B82,data!$A$6:$M$15000,13)</f>
        <v>69100000</v>
      </c>
      <c r="D82" s="11">
        <f t="shared" si="15"/>
        <v>7</v>
      </c>
      <c r="E82" s="14">
        <f t="shared" si="16"/>
        <v>69007285.714285716</v>
      </c>
      <c r="F82" s="14">
        <f t="shared" si="11"/>
        <v>66140866.666666664</v>
      </c>
    </row>
    <row r="83" spans="1:6">
      <c r="A83" s="1">
        <v>35630</v>
      </c>
      <c r="B83" s="4">
        <v>35630</v>
      </c>
      <c r="C83" s="14">
        <f>VLOOKUP($B83,data!$A$6:$M$15000,13)</f>
        <v>69630000</v>
      </c>
      <c r="D83" s="11">
        <f t="shared" si="15"/>
        <v>7</v>
      </c>
      <c r="E83" s="14">
        <f t="shared" si="16"/>
        <v>69108857.142857149</v>
      </c>
      <c r="F83" s="14">
        <f t="shared" si="11"/>
        <v>66484400</v>
      </c>
    </row>
    <row r="84" spans="1:6">
      <c r="A84" s="1">
        <v>35631</v>
      </c>
      <c r="B84" s="4">
        <v>35631</v>
      </c>
      <c r="C84" s="14">
        <f>VLOOKUP($B84,data!$A$6:$M$15000,13)</f>
        <v>69828000</v>
      </c>
      <c r="D84" s="11">
        <f t="shared" si="15"/>
        <v>7</v>
      </c>
      <c r="E84" s="14">
        <f t="shared" si="16"/>
        <v>69203571.428571433</v>
      </c>
      <c r="F84" s="14">
        <f t="shared" si="11"/>
        <v>66810466.666666664</v>
      </c>
    </row>
    <row r="85" spans="1:6">
      <c r="A85" s="1">
        <v>35632</v>
      </c>
      <c r="B85" s="4">
        <v>35632</v>
      </c>
      <c r="C85" s="14">
        <f>VLOOKUP($B85,data!$A$6:$M$15000,13)</f>
        <v>70040000</v>
      </c>
      <c r="D85" s="11">
        <f t="shared" si="15"/>
        <v>7</v>
      </c>
      <c r="E85" s="14">
        <f t="shared" si="16"/>
        <v>69362571.428571433</v>
      </c>
      <c r="F85" s="14">
        <f t="shared" si="11"/>
        <v>67116133.333333328</v>
      </c>
    </row>
    <row r="86" spans="1:6">
      <c r="A86" s="1">
        <v>35633</v>
      </c>
      <c r="B86" s="4">
        <v>35633</v>
      </c>
      <c r="C86" s="14">
        <f>VLOOKUP($B86,data!$A$6:$M$15000,13)</f>
        <v>70551000</v>
      </c>
      <c r="D86" s="11">
        <f t="shared" si="15"/>
        <v>7</v>
      </c>
      <c r="E86" s="14">
        <f t="shared" si="16"/>
        <v>69580857.142857149</v>
      </c>
      <c r="F86" s="14">
        <f t="shared" si="11"/>
        <v>67413366.666666672</v>
      </c>
    </row>
    <row r="87" spans="1:6">
      <c r="A87" s="1">
        <v>35634</v>
      </c>
      <c r="B87" s="4">
        <v>35634</v>
      </c>
      <c r="C87" s="14">
        <f>VLOOKUP($B87,data!$A$6:$M$15000,13)</f>
        <v>70983000</v>
      </c>
      <c r="D87" s="11">
        <f t="shared" si="15"/>
        <v>7</v>
      </c>
      <c r="E87" s="14">
        <f t="shared" si="16"/>
        <v>69870714.285714284</v>
      </c>
      <c r="F87" s="14">
        <f t="shared" si="11"/>
        <v>67706700</v>
      </c>
    </row>
    <row r="88" spans="1:6">
      <c r="A88" s="1">
        <v>35635</v>
      </c>
      <c r="B88" s="4">
        <v>35635</v>
      </c>
      <c r="C88" s="14">
        <f>VLOOKUP($B88,data!$A$6:$M$15000,13)</f>
        <v>71431000</v>
      </c>
      <c r="D88" s="11">
        <f t="shared" si="15"/>
        <v>7</v>
      </c>
      <c r="E88" s="14">
        <f t="shared" si="16"/>
        <v>70223285.714285716</v>
      </c>
      <c r="F88" s="14">
        <f t="shared" si="11"/>
        <v>67990066.666666672</v>
      </c>
    </row>
    <row r="89" spans="1:6">
      <c r="A89" s="1">
        <v>35636</v>
      </c>
      <c r="B89" s="4">
        <v>35636</v>
      </c>
      <c r="C89" s="14">
        <f>VLOOKUP($B89,data!$A$6:$M$15000,13)</f>
        <v>71749000</v>
      </c>
      <c r="D89" s="11">
        <f t="shared" si="15"/>
        <v>7</v>
      </c>
      <c r="E89" s="14">
        <f t="shared" si="16"/>
        <v>70601714.285714284</v>
      </c>
      <c r="F89" s="14">
        <f t="shared" si="11"/>
        <v>68265266.666666672</v>
      </c>
    </row>
    <row r="90" spans="1:6">
      <c r="A90" s="1">
        <v>35637</v>
      </c>
      <c r="B90" s="4">
        <v>35637</v>
      </c>
      <c r="C90" s="14">
        <f>VLOOKUP($B90,data!$A$6:$M$15000,13)</f>
        <v>72179000</v>
      </c>
      <c r="D90" s="11">
        <f t="shared" si="15"/>
        <v>7</v>
      </c>
      <c r="E90" s="14">
        <f t="shared" si="16"/>
        <v>70965857.142857149</v>
      </c>
      <c r="F90" s="14">
        <f t="shared" si="11"/>
        <v>68531333.333333328</v>
      </c>
    </row>
    <row r="91" spans="1:6">
      <c r="A91" s="1">
        <v>35638</v>
      </c>
      <c r="B91" s="4">
        <v>35638</v>
      </c>
      <c r="C91" s="14">
        <f>VLOOKUP($B91,data!$A$6:$M$15000,13)</f>
        <v>72766000</v>
      </c>
      <c r="D91" s="11">
        <f t="shared" si="15"/>
        <v>7</v>
      </c>
      <c r="E91" s="14">
        <f t="shared" si="16"/>
        <v>71385571.428571433</v>
      </c>
      <c r="F91" s="14">
        <f t="shared" si="11"/>
        <v>68792833.333333328</v>
      </c>
    </row>
    <row r="92" spans="1:6">
      <c r="A92" s="1">
        <v>35639</v>
      </c>
      <c r="B92" s="4">
        <v>35639</v>
      </c>
      <c r="C92" s="14">
        <f>VLOOKUP($B92,data!$A$6:$M$15000,13)</f>
        <v>73046000</v>
      </c>
      <c r="D92" s="11">
        <f t="shared" si="15"/>
        <v>7</v>
      </c>
      <c r="E92" s="14">
        <f t="shared" si="16"/>
        <v>71815000</v>
      </c>
      <c r="F92" s="14">
        <f t="shared" si="11"/>
        <v>69039633.333333328</v>
      </c>
    </row>
    <row r="93" spans="1:6">
      <c r="A93" s="1">
        <v>35640</v>
      </c>
      <c r="B93" s="4">
        <v>35640</v>
      </c>
      <c r="C93" s="14">
        <f>VLOOKUP($B93,data!$A$6:$M$15000,13)</f>
        <v>73690000</v>
      </c>
      <c r="D93" s="11">
        <f t="shared" si="15"/>
        <v>7</v>
      </c>
      <c r="E93" s="14">
        <f t="shared" si="16"/>
        <v>72263428.571428567</v>
      </c>
      <c r="F93" s="14">
        <f t="shared" si="11"/>
        <v>69295900</v>
      </c>
    </row>
    <row r="94" spans="1:6">
      <c r="A94" s="1">
        <v>35641</v>
      </c>
      <c r="B94" s="4">
        <v>35641</v>
      </c>
      <c r="C94" s="14">
        <f>VLOOKUP($B94,data!$A$6:$M$15000,13)</f>
        <v>74405000</v>
      </c>
      <c r="D94" s="11">
        <f t="shared" si="15"/>
        <v>7</v>
      </c>
      <c r="E94" s="14">
        <f t="shared" si="16"/>
        <v>72752285.714285716</v>
      </c>
      <c r="F94" s="14">
        <f t="shared" si="11"/>
        <v>69559033.333333328</v>
      </c>
    </row>
    <row r="95" spans="1:6">
      <c r="A95" s="1">
        <v>35642</v>
      </c>
      <c r="B95" s="4">
        <v>35642</v>
      </c>
      <c r="C95" s="14">
        <f>VLOOKUP($B95,data!$A$6:$M$15000,13)</f>
        <v>74703000</v>
      </c>
      <c r="D95" s="11">
        <f t="shared" si="15"/>
        <v>7</v>
      </c>
      <c r="E95" s="14">
        <f t="shared" si="16"/>
        <v>73219714.285714284</v>
      </c>
      <c r="F95" s="14">
        <f t="shared" si="11"/>
        <v>69819100</v>
      </c>
    </row>
    <row r="96" spans="1:6">
      <c r="A96" s="1">
        <v>35643</v>
      </c>
      <c r="B96" s="4">
        <v>35643</v>
      </c>
      <c r="C96" s="14">
        <f>VLOOKUP($B96,data!$A$6:$M$15000,13)</f>
        <v>75021000</v>
      </c>
      <c r="D96" s="11">
        <f t="shared" si="15"/>
        <v>8</v>
      </c>
      <c r="E96" s="14">
        <f t="shared" si="16"/>
        <v>73687142.857142851</v>
      </c>
      <c r="F96" s="14">
        <f t="shared" si="11"/>
        <v>70081366.666666672</v>
      </c>
    </row>
    <row r="97" spans="1:6">
      <c r="A97" s="1">
        <v>35644</v>
      </c>
      <c r="B97" s="4">
        <v>35644</v>
      </c>
      <c r="C97" s="14">
        <f>VLOOKUP($B97,data!$A$6:$M$15000,13)</f>
        <v>75012000</v>
      </c>
      <c r="D97" s="11">
        <f t="shared" si="15"/>
        <v>8</v>
      </c>
      <c r="E97" s="14">
        <f t="shared" si="16"/>
        <v>74091857.142857149</v>
      </c>
      <c r="F97" s="14">
        <f t="shared" si="11"/>
        <v>70343266.666666672</v>
      </c>
    </row>
    <row r="98" spans="1:6">
      <c r="A98" s="1">
        <v>35645</v>
      </c>
      <c r="B98" s="4">
        <v>35645</v>
      </c>
      <c r="C98" s="14">
        <f>VLOOKUP($B98,data!$A$6:$M$15000,13)</f>
        <v>75086000</v>
      </c>
      <c r="D98" s="11">
        <f t="shared" si="15"/>
        <v>8</v>
      </c>
      <c r="E98" s="14">
        <f t="shared" si="16"/>
        <v>74423285.714285716</v>
      </c>
      <c r="F98" s="14">
        <f t="shared" ref="F98:F161" si="17">AVERAGE(C69:C98)</f>
        <v>70598466.666666672</v>
      </c>
    </row>
    <row r="99" spans="1:6">
      <c r="A99" s="1">
        <v>35646</v>
      </c>
      <c r="B99" s="4">
        <v>35646</v>
      </c>
      <c r="C99" s="14">
        <f>VLOOKUP($B99,data!$A$6:$M$15000,13)</f>
        <v>74642000</v>
      </c>
      <c r="D99" s="11">
        <f t="shared" si="15"/>
        <v>8</v>
      </c>
      <c r="E99" s="14">
        <f t="shared" si="16"/>
        <v>74651285.714285716</v>
      </c>
      <c r="F99" s="14">
        <f t="shared" si="17"/>
        <v>70833466.666666672</v>
      </c>
    </row>
    <row r="100" spans="1:6">
      <c r="A100" s="1">
        <v>35647</v>
      </c>
      <c r="B100" s="4">
        <v>35647</v>
      </c>
      <c r="C100" s="14">
        <f>VLOOKUP($B100,data!$A$6:$M$15000,13)</f>
        <v>74029000</v>
      </c>
      <c r="D100" s="11">
        <f t="shared" si="15"/>
        <v>8</v>
      </c>
      <c r="E100" s="14">
        <f t="shared" si="16"/>
        <v>74699714.285714284</v>
      </c>
      <c r="F100" s="14">
        <f t="shared" si="17"/>
        <v>71043966.666666672</v>
      </c>
    </row>
    <row r="101" spans="1:6">
      <c r="A101" s="1">
        <v>35648</v>
      </c>
      <c r="B101" s="4">
        <v>35648</v>
      </c>
      <c r="C101" s="14">
        <f>VLOOKUP($B101,data!$A$6:$M$15000,13)</f>
        <v>73633000</v>
      </c>
      <c r="D101" s="11">
        <f t="shared" si="15"/>
        <v>8</v>
      </c>
      <c r="E101" s="14">
        <f t="shared" si="16"/>
        <v>74589428.571428567</v>
      </c>
      <c r="F101" s="14">
        <f t="shared" si="17"/>
        <v>71248000</v>
      </c>
    </row>
    <row r="102" spans="1:6">
      <c r="A102" s="1">
        <v>35649</v>
      </c>
      <c r="B102" s="4">
        <v>35649</v>
      </c>
      <c r="C102" s="14">
        <f>VLOOKUP($B102,data!$A$6:$M$15000,13)</f>
        <v>73387000</v>
      </c>
      <c r="D102" s="11">
        <f t="shared" si="15"/>
        <v>8</v>
      </c>
      <c r="E102" s="14">
        <f t="shared" si="16"/>
        <v>74401428.571428567</v>
      </c>
      <c r="F102" s="14">
        <f t="shared" si="17"/>
        <v>71443933.333333328</v>
      </c>
    </row>
    <row r="103" spans="1:6">
      <c r="A103" s="1">
        <v>35650</v>
      </c>
      <c r="B103" s="4">
        <v>35650</v>
      </c>
      <c r="C103" s="14">
        <f>VLOOKUP($B103,data!$A$6:$M$15000,13)</f>
        <v>73456000</v>
      </c>
      <c r="D103" s="11">
        <f t="shared" si="15"/>
        <v>8</v>
      </c>
      <c r="E103" s="14">
        <f t="shared" si="16"/>
        <v>74177857.142857149</v>
      </c>
      <c r="F103" s="14">
        <f t="shared" si="17"/>
        <v>71638166.666666672</v>
      </c>
    </row>
    <row r="104" spans="1:6">
      <c r="A104" s="1">
        <v>35651</v>
      </c>
      <c r="B104" s="4">
        <v>35651</v>
      </c>
      <c r="C104" s="14">
        <f>VLOOKUP($B104,data!$A$6:$M$15000,13)</f>
        <v>74087000</v>
      </c>
      <c r="D104" s="11">
        <f t="shared" si="15"/>
        <v>8</v>
      </c>
      <c r="E104" s="14">
        <f t="shared" si="16"/>
        <v>74045714.285714284</v>
      </c>
      <c r="F104" s="14">
        <f t="shared" si="17"/>
        <v>71838566.666666672</v>
      </c>
    </row>
    <row r="105" spans="1:6">
      <c r="A105" s="1">
        <v>35652</v>
      </c>
      <c r="B105" s="4">
        <v>35652</v>
      </c>
      <c r="C105" s="14">
        <f>VLOOKUP($B105,data!$A$6:$M$15000,13)</f>
        <v>74715000</v>
      </c>
      <c r="D105" s="11">
        <f t="shared" si="15"/>
        <v>8</v>
      </c>
      <c r="E105" s="14">
        <f t="shared" si="16"/>
        <v>73992714.285714284</v>
      </c>
      <c r="F105" s="14">
        <f t="shared" si="17"/>
        <v>72037333.333333328</v>
      </c>
    </row>
    <row r="106" spans="1:6">
      <c r="A106" s="1">
        <v>35653</v>
      </c>
      <c r="B106" s="4">
        <v>35653</v>
      </c>
      <c r="C106" s="14">
        <f>VLOOKUP($B106,data!$A$6:$M$15000,13)</f>
        <v>75313000</v>
      </c>
      <c r="D106" s="11">
        <f t="shared" si="15"/>
        <v>8</v>
      </c>
      <c r="E106" s="14">
        <f t="shared" si="16"/>
        <v>74088571.428571433</v>
      </c>
      <c r="F106" s="14">
        <f t="shared" si="17"/>
        <v>72250466.666666672</v>
      </c>
    </row>
    <row r="107" spans="1:6">
      <c r="A107" s="1">
        <v>35654</v>
      </c>
      <c r="B107" s="4">
        <v>35654</v>
      </c>
      <c r="C107" s="14">
        <f>VLOOKUP($B107,data!$A$6:$M$15000,13)</f>
        <v>75853000</v>
      </c>
      <c r="D107" s="11">
        <f t="shared" si="15"/>
        <v>8</v>
      </c>
      <c r="E107" s="14">
        <f t="shared" si="16"/>
        <v>74349142.857142851</v>
      </c>
      <c r="F107" s="14">
        <f t="shared" si="17"/>
        <v>72473400</v>
      </c>
    </row>
    <row r="108" spans="1:6">
      <c r="A108" s="1">
        <v>35655</v>
      </c>
      <c r="B108" s="4">
        <v>35655</v>
      </c>
      <c r="C108" s="14">
        <f>VLOOKUP($B108,data!$A$6:$M$15000,13)</f>
        <v>76045000</v>
      </c>
      <c r="D108" s="11">
        <f t="shared" si="15"/>
        <v>8</v>
      </c>
      <c r="E108" s="14">
        <f t="shared" si="16"/>
        <v>74693714.285714284</v>
      </c>
      <c r="F108" s="14">
        <f t="shared" si="17"/>
        <v>72710666.666666672</v>
      </c>
    </row>
    <row r="109" spans="1:6">
      <c r="A109" s="1">
        <v>35656</v>
      </c>
      <c r="B109" s="4">
        <v>35656</v>
      </c>
      <c r="C109" s="14">
        <f>VLOOKUP($B109,data!$A$6:$M$15000,13)</f>
        <v>76444000</v>
      </c>
      <c r="D109" s="11">
        <f t="shared" si="15"/>
        <v>8</v>
      </c>
      <c r="E109" s="14">
        <f t="shared" si="16"/>
        <v>75130428.571428567</v>
      </c>
      <c r="F109" s="14">
        <f t="shared" si="17"/>
        <v>72958033.333333328</v>
      </c>
    </row>
    <row r="110" spans="1:6">
      <c r="A110" s="1">
        <v>35657</v>
      </c>
      <c r="B110" s="4">
        <v>35657</v>
      </c>
      <c r="C110" s="14">
        <f>VLOOKUP($B110,data!$A$6:$M$15000,13)</f>
        <v>76994000</v>
      </c>
      <c r="D110" s="11">
        <f t="shared" si="15"/>
        <v>8</v>
      </c>
      <c r="E110" s="14">
        <f t="shared" si="16"/>
        <v>75635857.142857149</v>
      </c>
      <c r="F110" s="14">
        <f t="shared" si="17"/>
        <v>73226033.333333328</v>
      </c>
    </row>
    <row r="111" spans="1:6">
      <c r="A111" s="1">
        <v>35658</v>
      </c>
      <c r="B111" s="4">
        <v>35658</v>
      </c>
      <c r="C111" s="14">
        <f>VLOOKUP($B111,data!$A$6:$M$15000,13)</f>
        <v>77679000</v>
      </c>
      <c r="D111" s="11">
        <f t="shared" si="15"/>
        <v>8</v>
      </c>
      <c r="E111" s="14">
        <f t="shared" si="16"/>
        <v>76149000</v>
      </c>
      <c r="F111" s="14">
        <f t="shared" si="17"/>
        <v>73516566.666666672</v>
      </c>
    </row>
    <row r="112" spans="1:6">
      <c r="A112" s="1">
        <v>35659</v>
      </c>
      <c r="B112" s="4">
        <v>35659</v>
      </c>
      <c r="C112" s="14">
        <f>VLOOKUP($B112,data!$A$6:$M$15000,13)</f>
        <v>78279000</v>
      </c>
      <c r="D112" s="11">
        <f t="shared" si="15"/>
        <v>8</v>
      </c>
      <c r="E112" s="14">
        <f t="shared" si="16"/>
        <v>76658142.857142851</v>
      </c>
      <c r="F112" s="14">
        <f t="shared" si="17"/>
        <v>73822533.333333328</v>
      </c>
    </row>
    <row r="113" spans="1:6">
      <c r="A113" s="1">
        <v>35660</v>
      </c>
      <c r="B113" s="4">
        <v>35660</v>
      </c>
      <c r="C113" s="14">
        <f>VLOOKUP($B113,data!$A$6:$M$15000,13)</f>
        <v>78495000</v>
      </c>
      <c r="D113" s="11">
        <f t="shared" si="15"/>
        <v>8</v>
      </c>
      <c r="E113" s="14">
        <f t="shared" si="16"/>
        <v>77112714.285714284</v>
      </c>
      <c r="F113" s="14">
        <f t="shared" si="17"/>
        <v>74118033.333333328</v>
      </c>
    </row>
    <row r="114" spans="1:6">
      <c r="A114" s="1">
        <v>35661</v>
      </c>
      <c r="B114" s="4">
        <v>35661</v>
      </c>
      <c r="C114" s="14">
        <f>VLOOKUP($B114,data!$A$6:$M$15000,13)</f>
        <v>78574000</v>
      </c>
      <c r="D114" s="11">
        <f t="shared" si="15"/>
        <v>8</v>
      </c>
      <c r="E114" s="14">
        <f t="shared" si="16"/>
        <v>77501428.571428567</v>
      </c>
      <c r="F114" s="14">
        <f t="shared" si="17"/>
        <v>74409566.666666672</v>
      </c>
    </row>
    <row r="115" spans="1:6">
      <c r="A115" s="1">
        <v>35662</v>
      </c>
      <c r="B115" s="4">
        <v>35662</v>
      </c>
      <c r="C115" s="14">
        <f>VLOOKUP($B115,data!$A$6:$M$15000,13)</f>
        <v>78519000</v>
      </c>
      <c r="D115" s="11">
        <f t="shared" si="15"/>
        <v>8</v>
      </c>
      <c r="E115" s="14">
        <f t="shared" si="16"/>
        <v>77854857.142857149</v>
      </c>
      <c r="F115" s="14">
        <f t="shared" si="17"/>
        <v>74692200</v>
      </c>
    </row>
    <row r="116" spans="1:6">
      <c r="A116" s="1">
        <v>35663</v>
      </c>
      <c r="B116" s="4">
        <v>35663</v>
      </c>
      <c r="C116" s="14">
        <f>VLOOKUP($B116,data!$A$6:$M$15000,13)</f>
        <v>78608000</v>
      </c>
      <c r="D116" s="11">
        <f t="shared" si="15"/>
        <v>8</v>
      </c>
      <c r="E116" s="14">
        <f t="shared" si="16"/>
        <v>78164000</v>
      </c>
      <c r="F116" s="14">
        <f t="shared" si="17"/>
        <v>74960766.666666672</v>
      </c>
    </row>
    <row r="117" spans="1:6">
      <c r="A117" s="1">
        <v>35664</v>
      </c>
      <c r="B117" s="4">
        <v>35664</v>
      </c>
      <c r="C117" s="14">
        <f>VLOOKUP($B117,data!$A$6:$M$15000,13)</f>
        <v>78650000</v>
      </c>
      <c r="D117" s="11">
        <f t="shared" si="15"/>
        <v>8</v>
      </c>
      <c r="E117" s="14">
        <f t="shared" si="16"/>
        <v>78400571.428571433</v>
      </c>
      <c r="F117" s="14">
        <f t="shared" si="17"/>
        <v>75216333.333333328</v>
      </c>
    </row>
    <row r="118" spans="1:6">
      <c r="A118" s="1">
        <v>35665</v>
      </c>
      <c r="B118" s="4">
        <v>35665</v>
      </c>
      <c r="C118" s="14">
        <f>VLOOKUP($B118,data!$A$6:$M$15000,13)</f>
        <v>78932000</v>
      </c>
      <c r="D118" s="11">
        <f t="shared" si="15"/>
        <v>8</v>
      </c>
      <c r="E118" s="14">
        <f t="shared" si="16"/>
        <v>78579571.428571433</v>
      </c>
      <c r="F118" s="14">
        <f t="shared" si="17"/>
        <v>75466366.666666672</v>
      </c>
    </row>
    <row r="119" spans="1:6">
      <c r="A119" s="1">
        <v>35666</v>
      </c>
      <c r="B119" s="4">
        <v>35666</v>
      </c>
      <c r="C119" s="14">
        <f>VLOOKUP($B119,data!$A$6:$M$15000,13)</f>
        <v>79110000</v>
      </c>
      <c r="D119" s="11">
        <f t="shared" si="15"/>
        <v>8</v>
      </c>
      <c r="E119" s="14">
        <f t="shared" si="16"/>
        <v>78698285.714285716</v>
      </c>
      <c r="F119" s="14">
        <f t="shared" si="17"/>
        <v>75711733.333333328</v>
      </c>
    </row>
    <row r="120" spans="1:6">
      <c r="A120" s="1">
        <v>35667</v>
      </c>
      <c r="B120" s="4">
        <v>35667</v>
      </c>
      <c r="C120" s="14">
        <f>VLOOKUP($B120,data!$A$6:$M$15000,13)</f>
        <v>79009000</v>
      </c>
      <c r="D120" s="11">
        <f t="shared" si="15"/>
        <v>8</v>
      </c>
      <c r="E120" s="14">
        <f t="shared" si="16"/>
        <v>78771714.285714284</v>
      </c>
      <c r="F120" s="14">
        <f t="shared" si="17"/>
        <v>75939400</v>
      </c>
    </row>
    <row r="121" spans="1:6">
      <c r="A121" s="1">
        <v>35668</v>
      </c>
      <c r="B121" s="4">
        <v>35668</v>
      </c>
      <c r="C121" s="14">
        <f>VLOOKUP($B121,data!$A$6:$M$15000,13)</f>
        <v>79145000</v>
      </c>
      <c r="D121" s="11">
        <f t="shared" si="15"/>
        <v>8</v>
      </c>
      <c r="E121" s="14">
        <f t="shared" si="16"/>
        <v>78853285.714285716</v>
      </c>
      <c r="F121" s="14">
        <f t="shared" si="17"/>
        <v>76152033.333333328</v>
      </c>
    </row>
    <row r="122" spans="1:6">
      <c r="A122" s="1">
        <v>35669</v>
      </c>
      <c r="B122" s="4">
        <v>35669</v>
      </c>
      <c r="C122" s="14">
        <f>VLOOKUP($B122,data!$A$6:$M$15000,13)</f>
        <v>79238000</v>
      </c>
      <c r="D122" s="11">
        <f t="shared" si="15"/>
        <v>8</v>
      </c>
      <c r="E122" s="14">
        <f t="shared" si="16"/>
        <v>78956000</v>
      </c>
      <c r="F122" s="14">
        <f t="shared" si="17"/>
        <v>76358433.333333328</v>
      </c>
    </row>
    <row r="123" spans="1:6">
      <c r="A123" s="1">
        <v>35670</v>
      </c>
      <c r="B123" s="4">
        <v>35670</v>
      </c>
      <c r="C123" s="14">
        <f>VLOOKUP($B123,data!$A$6:$M$15000,13)</f>
        <v>79346000</v>
      </c>
      <c r="D123" s="11">
        <f t="shared" si="15"/>
        <v>8</v>
      </c>
      <c r="E123" s="14">
        <f t="shared" si="16"/>
        <v>79061428.571428567</v>
      </c>
      <c r="F123" s="14">
        <f t="shared" si="17"/>
        <v>76546966.666666672</v>
      </c>
    </row>
    <row r="124" spans="1:6">
      <c r="A124" s="1">
        <v>35671</v>
      </c>
      <c r="B124" s="4">
        <v>35671</v>
      </c>
      <c r="C124" s="14">
        <f>VLOOKUP($B124,data!$A$6:$M$15000,13)</f>
        <v>79660000</v>
      </c>
      <c r="D124" s="11">
        <f t="shared" si="15"/>
        <v>8</v>
      </c>
      <c r="E124" s="14">
        <f t="shared" si="16"/>
        <v>79205714.285714284</v>
      </c>
      <c r="F124" s="14">
        <f t="shared" si="17"/>
        <v>76722133.333333328</v>
      </c>
    </row>
    <row r="125" spans="1:6">
      <c r="A125" s="1">
        <v>35672</v>
      </c>
      <c r="B125" s="4">
        <v>35672</v>
      </c>
      <c r="C125" s="14">
        <f>VLOOKUP($B125,data!$A$6:$M$15000,13)</f>
        <v>80197000</v>
      </c>
      <c r="D125" s="11">
        <f t="shared" si="15"/>
        <v>8</v>
      </c>
      <c r="E125" s="14">
        <f t="shared" si="16"/>
        <v>79386428.571428567</v>
      </c>
      <c r="F125" s="14">
        <f t="shared" si="17"/>
        <v>76905266.666666672</v>
      </c>
    </row>
    <row r="126" spans="1:6">
      <c r="A126" s="1">
        <v>35673</v>
      </c>
      <c r="B126" s="4">
        <v>35673</v>
      </c>
      <c r="C126" s="14">
        <f>VLOOKUP($B126,data!$A$6:$M$15000,13)</f>
        <v>80577000</v>
      </c>
      <c r="D126" s="11">
        <f t="shared" si="15"/>
        <v>8</v>
      </c>
      <c r="E126" s="14">
        <f t="shared" si="16"/>
        <v>79596000</v>
      </c>
      <c r="F126" s="14">
        <f t="shared" si="17"/>
        <v>77090466.666666672</v>
      </c>
    </row>
    <row r="127" spans="1:6">
      <c r="A127" s="1">
        <v>35674</v>
      </c>
      <c r="B127" s="4">
        <v>35674</v>
      </c>
      <c r="C127" s="14">
        <f>VLOOKUP($B127,data!$A$6:$M$15000,13)</f>
        <v>80843000</v>
      </c>
      <c r="D127" s="11">
        <f t="shared" si="15"/>
        <v>9</v>
      </c>
      <c r="E127" s="14">
        <f t="shared" si="16"/>
        <v>79858000</v>
      </c>
      <c r="F127" s="14">
        <f t="shared" si="17"/>
        <v>77284833.333333328</v>
      </c>
    </row>
    <row r="128" spans="1:6">
      <c r="A128" s="1">
        <v>35675</v>
      </c>
      <c r="B128" s="4">
        <v>35675</v>
      </c>
      <c r="C128" s="14">
        <f>VLOOKUP($B128,data!$A$6:$M$15000,13)</f>
        <v>80710000</v>
      </c>
      <c r="D128" s="11">
        <f t="shared" si="15"/>
        <v>9</v>
      </c>
      <c r="E128" s="14">
        <f t="shared" si="16"/>
        <v>80081571.428571433</v>
      </c>
      <c r="F128" s="14">
        <f t="shared" si="17"/>
        <v>77472300</v>
      </c>
    </row>
    <row r="129" spans="1:6">
      <c r="A129" s="1">
        <v>35676</v>
      </c>
      <c r="B129" s="4">
        <v>35676</v>
      </c>
      <c r="C129" s="14">
        <f>VLOOKUP($B129,data!$A$6:$M$15000,13)</f>
        <v>80393000</v>
      </c>
      <c r="D129" s="11">
        <f t="shared" si="15"/>
        <v>9</v>
      </c>
      <c r="E129" s="14">
        <f t="shared" si="16"/>
        <v>80246571.428571433</v>
      </c>
      <c r="F129" s="14">
        <f t="shared" si="17"/>
        <v>77664000</v>
      </c>
    </row>
    <row r="130" spans="1:6">
      <c r="A130" s="1">
        <v>35677</v>
      </c>
      <c r="B130" s="4">
        <v>35677</v>
      </c>
      <c r="C130" s="14">
        <f>VLOOKUP($B130,data!$A$6:$M$15000,13)</f>
        <v>79900000</v>
      </c>
      <c r="D130" s="11">
        <f t="shared" si="15"/>
        <v>9</v>
      </c>
      <c r="E130" s="14">
        <f t="shared" si="16"/>
        <v>80325714.285714284</v>
      </c>
      <c r="F130" s="14">
        <f t="shared" si="17"/>
        <v>77859700</v>
      </c>
    </row>
    <row r="131" spans="1:6">
      <c r="A131" s="1">
        <v>35678</v>
      </c>
      <c r="B131" s="4">
        <v>35678</v>
      </c>
      <c r="C131" s="14">
        <f>VLOOKUP($B131,data!$A$6:$M$15000,13)</f>
        <v>79408000</v>
      </c>
      <c r="D131" s="11">
        <f t="shared" si="15"/>
        <v>9</v>
      </c>
      <c r="E131" s="14">
        <f t="shared" si="16"/>
        <v>80289714.285714284</v>
      </c>
      <c r="F131" s="14">
        <f t="shared" si="17"/>
        <v>78052200</v>
      </c>
    </row>
    <row r="132" spans="1:6">
      <c r="A132" s="1">
        <v>35679</v>
      </c>
      <c r="B132" s="4">
        <v>35679</v>
      </c>
      <c r="C132" s="14">
        <f>VLOOKUP($B132,data!$A$6:$M$15000,13)</f>
        <v>79859000</v>
      </c>
      <c r="D132" s="11">
        <f t="shared" si="15"/>
        <v>9</v>
      </c>
      <c r="E132" s="14">
        <f t="shared" si="16"/>
        <v>80241428.571428567</v>
      </c>
      <c r="F132" s="14">
        <f t="shared" si="17"/>
        <v>78267933.333333328</v>
      </c>
    </row>
    <row r="133" spans="1:6">
      <c r="A133" s="1">
        <v>35680</v>
      </c>
      <c r="B133" s="4">
        <v>35680</v>
      </c>
      <c r="C133" s="14">
        <f>VLOOKUP($B133,data!$A$6:$M$15000,13)</f>
        <v>80062000</v>
      </c>
      <c r="D133" s="11">
        <f t="shared" ref="D133:D196" si="18">IF(B133&lt;&gt;"",MONTH(B133),0)</f>
        <v>9</v>
      </c>
      <c r="E133" s="14">
        <f t="shared" si="16"/>
        <v>80167857.142857149</v>
      </c>
      <c r="F133" s="14">
        <f t="shared" si="17"/>
        <v>78488133.333333328</v>
      </c>
    </row>
    <row r="134" spans="1:6">
      <c r="A134" s="1">
        <v>35681</v>
      </c>
      <c r="B134" s="4">
        <v>35681</v>
      </c>
      <c r="C134" s="14">
        <f>VLOOKUP($B134,data!$A$6:$M$15000,13)</f>
        <v>79738000</v>
      </c>
      <c r="D134" s="11">
        <f t="shared" si="18"/>
        <v>9</v>
      </c>
      <c r="E134" s="14">
        <f t="shared" si="16"/>
        <v>80010000</v>
      </c>
      <c r="F134" s="14">
        <f t="shared" si="17"/>
        <v>78676500</v>
      </c>
    </row>
    <row r="135" spans="1:6">
      <c r="A135" s="1">
        <v>35682</v>
      </c>
      <c r="B135" s="4">
        <v>35682</v>
      </c>
      <c r="C135" s="14">
        <f>VLOOKUP($B135,data!$A$6:$M$15000,13)</f>
        <v>79338000</v>
      </c>
      <c r="D135" s="11">
        <f t="shared" si="18"/>
        <v>9</v>
      </c>
      <c r="E135" s="14">
        <f t="shared" si="16"/>
        <v>79814000</v>
      </c>
      <c r="F135" s="14">
        <f t="shared" si="17"/>
        <v>78830600</v>
      </c>
    </row>
    <row r="136" spans="1:6">
      <c r="A136" s="1">
        <v>35683</v>
      </c>
      <c r="B136" s="4">
        <v>35683</v>
      </c>
      <c r="C136" s="14">
        <f>VLOOKUP($B136,data!$A$6:$M$15000,13)</f>
        <v>78944000</v>
      </c>
      <c r="D136" s="11">
        <f t="shared" si="18"/>
        <v>9</v>
      </c>
      <c r="E136" s="14">
        <f t="shared" si="16"/>
        <v>79607000</v>
      </c>
      <c r="F136" s="14">
        <f t="shared" si="17"/>
        <v>78951633.333333328</v>
      </c>
    </row>
    <row r="137" spans="1:6">
      <c r="A137" s="1">
        <v>35684</v>
      </c>
      <c r="B137" s="4">
        <v>35684</v>
      </c>
      <c r="C137" s="14">
        <f>VLOOKUP($B137,data!$A$6:$M$15000,13)</f>
        <v>79059000</v>
      </c>
      <c r="D137" s="11">
        <f t="shared" si="18"/>
        <v>9</v>
      </c>
      <c r="E137" s="14">
        <f t="shared" si="16"/>
        <v>79486857.142857149</v>
      </c>
      <c r="F137" s="14">
        <f t="shared" si="17"/>
        <v>79058500</v>
      </c>
    </row>
    <row r="138" spans="1:6">
      <c r="A138" s="1">
        <v>35685</v>
      </c>
      <c r="B138" s="4">
        <v>35685</v>
      </c>
      <c r="C138" s="14">
        <f>VLOOKUP($B138,data!$A$6:$M$15000,13)</f>
        <v>79444000</v>
      </c>
      <c r="D138" s="11">
        <f t="shared" si="18"/>
        <v>9</v>
      </c>
      <c r="E138" s="14">
        <f t="shared" si="16"/>
        <v>79492000</v>
      </c>
      <c r="F138" s="14">
        <f t="shared" si="17"/>
        <v>79171800</v>
      </c>
    </row>
    <row r="139" spans="1:6">
      <c r="A139" s="1">
        <v>35686</v>
      </c>
      <c r="B139" s="4">
        <v>35686</v>
      </c>
      <c r="C139" s="14">
        <f>VLOOKUP($B139,data!$A$6:$M$15000,13)</f>
        <v>80091000</v>
      </c>
      <c r="D139" s="11">
        <f t="shared" si="18"/>
        <v>9</v>
      </c>
      <c r="E139" s="14">
        <f t="shared" ref="E139:E202" si="19">AVERAGE(C133:C139)</f>
        <v>79525142.857142851</v>
      </c>
      <c r="F139" s="14">
        <f t="shared" si="17"/>
        <v>79293366.666666672</v>
      </c>
    </row>
    <row r="140" spans="1:6">
      <c r="A140" s="1">
        <v>35687</v>
      </c>
      <c r="B140" s="4">
        <v>35687</v>
      </c>
      <c r="C140" s="14">
        <f>VLOOKUP($B140,data!$A$6:$M$15000,13)</f>
        <v>80310000</v>
      </c>
      <c r="D140" s="11">
        <f t="shared" si="18"/>
        <v>9</v>
      </c>
      <c r="E140" s="14">
        <f t="shared" si="19"/>
        <v>79560571.428571433</v>
      </c>
      <c r="F140" s="14">
        <f t="shared" si="17"/>
        <v>79403900</v>
      </c>
    </row>
    <row r="141" spans="1:6">
      <c r="A141" s="1">
        <v>35688</v>
      </c>
      <c r="B141" s="4">
        <v>35688</v>
      </c>
      <c r="C141" s="14">
        <f>VLOOKUP($B141,data!$A$6:$M$15000,13)</f>
        <v>80729000</v>
      </c>
      <c r="D141" s="11">
        <f t="shared" si="18"/>
        <v>9</v>
      </c>
      <c r="E141" s="14">
        <f t="shared" si="19"/>
        <v>79702142.857142851</v>
      </c>
      <c r="F141" s="14">
        <f t="shared" si="17"/>
        <v>79505566.666666672</v>
      </c>
    </row>
    <row r="142" spans="1:6">
      <c r="A142" s="1">
        <v>35689</v>
      </c>
      <c r="B142" s="4">
        <v>35689</v>
      </c>
      <c r="C142" s="14">
        <f>VLOOKUP($B142,data!$A$6:$M$15000,13)</f>
        <v>81138000</v>
      </c>
      <c r="D142" s="11">
        <f t="shared" si="18"/>
        <v>9</v>
      </c>
      <c r="E142" s="14">
        <f t="shared" si="19"/>
        <v>79959285.714285716</v>
      </c>
      <c r="F142" s="14">
        <f t="shared" si="17"/>
        <v>79600866.666666672</v>
      </c>
    </row>
    <row r="143" spans="1:6">
      <c r="A143" s="1">
        <v>35690</v>
      </c>
      <c r="B143" s="4">
        <v>35690</v>
      </c>
      <c r="C143" s="14">
        <f>VLOOKUP($B143,data!$A$6:$M$15000,13)</f>
        <v>81332000</v>
      </c>
      <c r="D143" s="11">
        <f t="shared" si="18"/>
        <v>9</v>
      </c>
      <c r="E143" s="14">
        <f t="shared" si="19"/>
        <v>80300428.571428567</v>
      </c>
      <c r="F143" s="14">
        <f t="shared" si="17"/>
        <v>79695433.333333328</v>
      </c>
    </row>
    <row r="144" spans="1:6">
      <c r="A144" s="1">
        <v>35691</v>
      </c>
      <c r="B144" s="4">
        <v>35691</v>
      </c>
      <c r="C144" s="14">
        <f>VLOOKUP($B144,data!$A$6:$M$15000,13)</f>
        <v>81807000</v>
      </c>
      <c r="D144" s="11">
        <f t="shared" si="18"/>
        <v>9</v>
      </c>
      <c r="E144" s="14">
        <f t="shared" si="19"/>
        <v>80693000</v>
      </c>
      <c r="F144" s="14">
        <f t="shared" si="17"/>
        <v>79803200</v>
      </c>
    </row>
    <row r="145" spans="1:6">
      <c r="A145" s="1">
        <v>35692</v>
      </c>
      <c r="B145" s="4">
        <v>35692</v>
      </c>
      <c r="C145" s="14">
        <f>VLOOKUP($B145,data!$A$6:$M$15000,13)</f>
        <v>82342000</v>
      </c>
      <c r="D145" s="11">
        <f t="shared" si="18"/>
        <v>9</v>
      </c>
      <c r="E145" s="14">
        <f t="shared" si="19"/>
        <v>81107000</v>
      </c>
      <c r="F145" s="14">
        <f t="shared" si="17"/>
        <v>79930633.333333328</v>
      </c>
    </row>
    <row r="146" spans="1:6">
      <c r="A146" s="1">
        <v>35693</v>
      </c>
      <c r="B146" s="4">
        <v>35693</v>
      </c>
      <c r="C146" s="14">
        <f>VLOOKUP($B146,data!$A$6:$M$15000,13)</f>
        <v>83033000</v>
      </c>
      <c r="D146" s="11">
        <f t="shared" si="18"/>
        <v>9</v>
      </c>
      <c r="E146" s="14">
        <f t="shared" si="19"/>
        <v>81527285.714285716</v>
      </c>
      <c r="F146" s="14">
        <f t="shared" si="17"/>
        <v>80078133.333333328</v>
      </c>
    </row>
    <row r="147" spans="1:6">
      <c r="A147" s="1">
        <v>35694</v>
      </c>
      <c r="B147" s="4">
        <v>35694</v>
      </c>
      <c r="C147" s="14">
        <f>VLOOKUP($B147,data!$A$6:$M$15000,13)</f>
        <v>83641000</v>
      </c>
      <c r="D147" s="11">
        <f t="shared" si="18"/>
        <v>9</v>
      </c>
      <c r="E147" s="14">
        <f t="shared" si="19"/>
        <v>82003142.857142851</v>
      </c>
      <c r="F147" s="14">
        <f t="shared" si="17"/>
        <v>80244500</v>
      </c>
    </row>
    <row r="148" spans="1:6">
      <c r="A148" s="1">
        <v>35695</v>
      </c>
      <c r="B148" s="4">
        <v>35695</v>
      </c>
      <c r="C148" s="14">
        <f>VLOOKUP($B148,data!$A$6:$M$15000,13)</f>
        <v>83752000</v>
      </c>
      <c r="D148" s="11">
        <f t="shared" si="18"/>
        <v>9</v>
      </c>
      <c r="E148" s="14">
        <f t="shared" si="19"/>
        <v>82435000</v>
      </c>
      <c r="F148" s="14">
        <f t="shared" si="17"/>
        <v>80405166.666666672</v>
      </c>
    </row>
    <row r="149" spans="1:6">
      <c r="A149" s="1">
        <v>35696</v>
      </c>
      <c r="B149" s="4">
        <v>35696</v>
      </c>
      <c r="C149" s="14">
        <f>VLOOKUP($B149,data!$A$6:$M$15000,13)</f>
        <v>83567000</v>
      </c>
      <c r="D149" s="11">
        <f t="shared" si="18"/>
        <v>9</v>
      </c>
      <c r="E149" s="14">
        <f t="shared" si="19"/>
        <v>82782000</v>
      </c>
      <c r="F149" s="14">
        <f t="shared" si="17"/>
        <v>80553733.333333328</v>
      </c>
    </row>
    <row r="150" spans="1:6">
      <c r="A150" s="1">
        <v>35697</v>
      </c>
      <c r="B150" s="4">
        <v>35697</v>
      </c>
      <c r="C150" s="14">
        <f>VLOOKUP($B150,data!$A$6:$M$15000,13)</f>
        <v>83348000</v>
      </c>
      <c r="D150" s="11">
        <f t="shared" si="18"/>
        <v>9</v>
      </c>
      <c r="E150" s="14">
        <f t="shared" si="19"/>
        <v>83070000</v>
      </c>
      <c r="F150" s="14">
        <f t="shared" si="17"/>
        <v>80698366.666666672</v>
      </c>
    </row>
    <row r="151" spans="1:6">
      <c r="A151" s="1">
        <v>35698</v>
      </c>
      <c r="B151" s="4">
        <v>35698</v>
      </c>
      <c r="C151" s="14">
        <f>VLOOKUP($B151,data!$A$6:$M$15000,13)</f>
        <v>83601000</v>
      </c>
      <c r="D151" s="11">
        <f t="shared" si="18"/>
        <v>9</v>
      </c>
      <c r="E151" s="14">
        <f t="shared" si="19"/>
        <v>83326285.714285716</v>
      </c>
      <c r="F151" s="14">
        <f t="shared" si="17"/>
        <v>80846900</v>
      </c>
    </row>
    <row r="152" spans="1:6">
      <c r="A152" s="1">
        <v>35699</v>
      </c>
      <c r="B152" s="4">
        <v>35699</v>
      </c>
      <c r="C152" s="14">
        <f>VLOOKUP($B152,data!$A$6:$M$15000,13)</f>
        <v>84066000</v>
      </c>
      <c r="D152" s="11">
        <f t="shared" si="18"/>
        <v>9</v>
      </c>
      <c r="E152" s="14">
        <f t="shared" si="19"/>
        <v>83572571.428571433</v>
      </c>
      <c r="F152" s="14">
        <f t="shared" si="17"/>
        <v>81007833.333333328</v>
      </c>
    </row>
    <row r="153" spans="1:6">
      <c r="A153" s="1">
        <v>35700</v>
      </c>
      <c r="B153" s="4">
        <v>35700</v>
      </c>
      <c r="C153" s="14">
        <f>VLOOKUP($B153,data!$A$6:$M$15000,13)</f>
        <v>84377000</v>
      </c>
      <c r="D153" s="11">
        <f t="shared" si="18"/>
        <v>9</v>
      </c>
      <c r="E153" s="14">
        <f t="shared" si="19"/>
        <v>83764571.428571433</v>
      </c>
      <c r="F153" s="14">
        <f t="shared" si="17"/>
        <v>81175533.333333328</v>
      </c>
    </row>
    <row r="154" spans="1:6">
      <c r="A154" s="1">
        <v>35701</v>
      </c>
      <c r="B154" s="4">
        <v>35701</v>
      </c>
      <c r="C154" s="14">
        <f>VLOOKUP($B154,data!$A$6:$M$15000,13)</f>
        <v>84729000</v>
      </c>
      <c r="D154" s="11">
        <f t="shared" si="18"/>
        <v>9</v>
      </c>
      <c r="E154" s="14">
        <f t="shared" si="19"/>
        <v>83920000</v>
      </c>
      <c r="F154" s="14">
        <f t="shared" si="17"/>
        <v>81344500</v>
      </c>
    </row>
    <row r="155" spans="1:6">
      <c r="A155" s="1">
        <v>35702</v>
      </c>
      <c r="B155" s="4">
        <v>35702</v>
      </c>
      <c r="C155" s="14">
        <f>VLOOKUP($B155,data!$A$6:$M$15000,13)</f>
        <v>84317000</v>
      </c>
      <c r="D155" s="11">
        <f t="shared" si="18"/>
        <v>9</v>
      </c>
      <c r="E155" s="14">
        <f t="shared" si="19"/>
        <v>84000714.285714284</v>
      </c>
      <c r="F155" s="14">
        <f t="shared" si="17"/>
        <v>81481833.333333328</v>
      </c>
    </row>
    <row r="156" spans="1:6">
      <c r="A156" s="1">
        <v>35703</v>
      </c>
      <c r="B156" s="4">
        <v>35703</v>
      </c>
      <c r="C156" s="14">
        <f>VLOOKUP($B156,data!$A$6:$M$15000,13)</f>
        <v>84058000</v>
      </c>
      <c r="D156" s="11">
        <f t="shared" si="18"/>
        <v>9</v>
      </c>
      <c r="E156" s="14">
        <f t="shared" si="19"/>
        <v>84070857.142857149</v>
      </c>
      <c r="F156" s="14">
        <f t="shared" si="17"/>
        <v>81597866.666666672</v>
      </c>
    </row>
    <row r="157" spans="1:6">
      <c r="A157" s="1">
        <v>35704</v>
      </c>
      <c r="B157" s="4">
        <v>35704</v>
      </c>
      <c r="C157" s="14">
        <f>VLOOKUP($B157,data!$A$6:$M$15000,13)</f>
        <v>83717000</v>
      </c>
      <c r="D157" s="11">
        <f t="shared" si="18"/>
        <v>10</v>
      </c>
      <c r="E157" s="14">
        <f t="shared" si="19"/>
        <v>84123571.428571433</v>
      </c>
      <c r="F157" s="14">
        <f t="shared" si="17"/>
        <v>81693666.666666672</v>
      </c>
    </row>
    <row r="158" spans="1:6">
      <c r="A158" s="1">
        <v>35705</v>
      </c>
      <c r="B158" s="4">
        <v>35705</v>
      </c>
      <c r="C158" s="14">
        <f>VLOOKUP($B158,data!$A$6:$M$15000,13)</f>
        <v>83684000</v>
      </c>
      <c r="D158" s="11">
        <f t="shared" si="18"/>
        <v>10</v>
      </c>
      <c r="E158" s="14">
        <f t="shared" si="19"/>
        <v>84135428.571428567</v>
      </c>
      <c r="F158" s="14">
        <f t="shared" si="17"/>
        <v>81792800</v>
      </c>
    </row>
    <row r="159" spans="1:6">
      <c r="A159" s="1">
        <v>35706</v>
      </c>
      <c r="B159" s="4">
        <v>35706</v>
      </c>
      <c r="C159" s="14">
        <f>VLOOKUP($B159,data!$A$6:$M$15000,13)</f>
        <v>83893000</v>
      </c>
      <c r="D159" s="11">
        <f t="shared" si="18"/>
        <v>10</v>
      </c>
      <c r="E159" s="14">
        <f t="shared" si="19"/>
        <v>84110714.285714284</v>
      </c>
      <c r="F159" s="14">
        <f t="shared" si="17"/>
        <v>81909466.666666672</v>
      </c>
    </row>
    <row r="160" spans="1:6">
      <c r="A160" s="1">
        <v>35707</v>
      </c>
      <c r="B160" s="4">
        <v>35707</v>
      </c>
      <c r="C160" s="14">
        <f>VLOOKUP($B160,data!$A$6:$M$15000,13)</f>
        <v>84358000</v>
      </c>
      <c r="D160" s="11">
        <f t="shared" si="18"/>
        <v>10</v>
      </c>
      <c r="E160" s="14">
        <f t="shared" si="19"/>
        <v>84108000</v>
      </c>
      <c r="F160" s="14">
        <f t="shared" si="17"/>
        <v>82058066.666666672</v>
      </c>
    </row>
    <row r="161" spans="1:6">
      <c r="A161" s="1">
        <v>35708</v>
      </c>
      <c r="B161" s="4">
        <v>35708</v>
      </c>
      <c r="C161" s="14">
        <f>VLOOKUP($B161,data!$A$6:$M$15000,13)</f>
        <v>84839000</v>
      </c>
      <c r="D161" s="11">
        <f t="shared" si="18"/>
        <v>10</v>
      </c>
      <c r="E161" s="14">
        <f t="shared" si="19"/>
        <v>84123714.285714284</v>
      </c>
      <c r="F161" s="14">
        <f t="shared" si="17"/>
        <v>82239100</v>
      </c>
    </row>
    <row r="162" spans="1:6">
      <c r="A162" s="1">
        <v>35709</v>
      </c>
      <c r="B162" s="4">
        <v>35709</v>
      </c>
      <c r="C162" s="14">
        <f>VLOOKUP($B162,data!$A$6:$M$15000,13)</f>
        <v>85033000</v>
      </c>
      <c r="D162" s="11">
        <f t="shared" si="18"/>
        <v>10</v>
      </c>
      <c r="E162" s="14">
        <f t="shared" si="19"/>
        <v>84226000</v>
      </c>
      <c r="F162" s="14">
        <f t="shared" ref="F162:F225" si="20">AVERAGE(C133:C162)</f>
        <v>82411566.666666672</v>
      </c>
    </row>
    <row r="163" spans="1:6">
      <c r="A163" s="1">
        <v>35710</v>
      </c>
      <c r="B163" s="4">
        <v>35710</v>
      </c>
      <c r="C163" s="14">
        <f>VLOOKUP($B163,data!$A$6:$M$15000,13)</f>
        <v>85701000</v>
      </c>
      <c r="D163" s="11">
        <f t="shared" si="18"/>
        <v>10</v>
      </c>
      <c r="E163" s="14">
        <f t="shared" si="19"/>
        <v>84460714.285714284</v>
      </c>
      <c r="F163" s="14">
        <f t="shared" si="20"/>
        <v>82599533.333333328</v>
      </c>
    </row>
    <row r="164" spans="1:6">
      <c r="A164" s="1">
        <v>35711</v>
      </c>
      <c r="B164" s="4">
        <v>35711</v>
      </c>
      <c r="C164" s="14">
        <f>VLOOKUP($B164,data!$A$6:$M$15000,13)</f>
        <v>86428000</v>
      </c>
      <c r="D164" s="11">
        <f t="shared" si="18"/>
        <v>10</v>
      </c>
      <c r="E164" s="14">
        <f t="shared" si="19"/>
        <v>84848000</v>
      </c>
      <c r="F164" s="14">
        <f t="shared" si="20"/>
        <v>82822533.333333328</v>
      </c>
    </row>
    <row r="165" spans="1:6">
      <c r="A165" s="1">
        <v>35712</v>
      </c>
      <c r="B165" s="4">
        <v>35712</v>
      </c>
      <c r="C165" s="14">
        <f>VLOOKUP($B165,data!$A$6:$M$15000,13)</f>
        <v>87043000</v>
      </c>
      <c r="D165" s="11">
        <f t="shared" si="18"/>
        <v>10</v>
      </c>
      <c r="E165" s="14">
        <f t="shared" si="19"/>
        <v>85327857.142857149</v>
      </c>
      <c r="F165" s="14">
        <f t="shared" si="20"/>
        <v>83079366.666666672</v>
      </c>
    </row>
    <row r="166" spans="1:6">
      <c r="A166" s="1">
        <v>35713</v>
      </c>
      <c r="B166" s="4">
        <v>35713</v>
      </c>
      <c r="C166" s="14">
        <f>VLOOKUP($B166,data!$A$6:$M$15000,13)</f>
        <v>87603000</v>
      </c>
      <c r="D166" s="11">
        <f t="shared" si="18"/>
        <v>10</v>
      </c>
      <c r="E166" s="14">
        <f t="shared" si="19"/>
        <v>85857857.142857149</v>
      </c>
      <c r="F166" s="14">
        <f t="shared" si="20"/>
        <v>83368000</v>
      </c>
    </row>
    <row r="167" spans="1:6">
      <c r="A167" s="1">
        <v>35714</v>
      </c>
      <c r="B167" s="4">
        <v>35714</v>
      </c>
      <c r="C167" s="14">
        <f>VLOOKUP($B167,data!$A$6:$M$15000,13)</f>
        <v>88146000</v>
      </c>
      <c r="D167" s="11">
        <f t="shared" si="18"/>
        <v>10</v>
      </c>
      <c r="E167" s="14">
        <f t="shared" si="19"/>
        <v>86399000</v>
      </c>
      <c r="F167" s="14">
        <f t="shared" si="20"/>
        <v>83670900</v>
      </c>
    </row>
    <row r="168" spans="1:6">
      <c r="A168" s="1">
        <v>35715</v>
      </c>
      <c r="B168" s="4">
        <v>35715</v>
      </c>
      <c r="C168" s="14">
        <f>VLOOKUP($B168,data!$A$6:$M$15000,13)</f>
        <v>88679000</v>
      </c>
      <c r="D168" s="11">
        <f t="shared" si="18"/>
        <v>10</v>
      </c>
      <c r="E168" s="14">
        <f t="shared" si="19"/>
        <v>86947571.428571433</v>
      </c>
      <c r="F168" s="14">
        <f t="shared" si="20"/>
        <v>83978733.333333328</v>
      </c>
    </row>
    <row r="169" spans="1:6">
      <c r="A169" s="1">
        <v>35716</v>
      </c>
      <c r="B169" s="4">
        <v>35716</v>
      </c>
      <c r="C169" s="14">
        <f>VLOOKUP($B169,data!$A$6:$M$15000,13)</f>
        <v>89114000</v>
      </c>
      <c r="D169" s="11">
        <f t="shared" si="18"/>
        <v>10</v>
      </c>
      <c r="E169" s="14">
        <f t="shared" si="19"/>
        <v>87530571.428571433</v>
      </c>
      <c r="F169" s="14">
        <f t="shared" si="20"/>
        <v>84279500</v>
      </c>
    </row>
    <row r="170" spans="1:6">
      <c r="A170" s="1">
        <v>35717</v>
      </c>
      <c r="B170" s="4">
        <v>35717</v>
      </c>
      <c r="C170" s="14">
        <f>VLOOKUP($B170,data!$A$6:$M$15000,13)</f>
        <v>89591000</v>
      </c>
      <c r="D170" s="11">
        <f t="shared" si="18"/>
        <v>10</v>
      </c>
      <c r="E170" s="14">
        <f t="shared" si="19"/>
        <v>88086285.714285716</v>
      </c>
      <c r="F170" s="14">
        <f t="shared" si="20"/>
        <v>84588866.666666672</v>
      </c>
    </row>
    <row r="171" spans="1:6">
      <c r="A171" s="1">
        <v>35718</v>
      </c>
      <c r="B171" s="4">
        <v>35718</v>
      </c>
      <c r="C171" s="14">
        <f>VLOOKUP($B171,data!$A$6:$M$15000,13)</f>
        <v>89918000</v>
      </c>
      <c r="D171" s="11">
        <f t="shared" si="18"/>
        <v>10</v>
      </c>
      <c r="E171" s="14">
        <f t="shared" si="19"/>
        <v>88584857.142857149</v>
      </c>
      <c r="F171" s="14">
        <f t="shared" si="20"/>
        <v>84895166.666666672</v>
      </c>
    </row>
    <row r="172" spans="1:6">
      <c r="A172" s="1">
        <v>35719</v>
      </c>
      <c r="B172" s="4">
        <v>35719</v>
      </c>
      <c r="C172" s="14">
        <f>VLOOKUP($B172,data!$A$6:$M$15000,13)</f>
        <v>90190000</v>
      </c>
      <c r="D172" s="11">
        <f t="shared" si="18"/>
        <v>10</v>
      </c>
      <c r="E172" s="14">
        <f t="shared" si="19"/>
        <v>89034428.571428567</v>
      </c>
      <c r="F172" s="14">
        <f t="shared" si="20"/>
        <v>85196900</v>
      </c>
    </row>
    <row r="173" spans="1:6">
      <c r="A173" s="1">
        <v>35720</v>
      </c>
      <c r="B173" s="4">
        <v>35720</v>
      </c>
      <c r="C173" s="14">
        <f>VLOOKUP($B173,data!$A$6:$M$15000,13)</f>
        <v>90633000</v>
      </c>
      <c r="D173" s="11">
        <f t="shared" si="18"/>
        <v>10</v>
      </c>
      <c r="E173" s="14">
        <f t="shared" si="19"/>
        <v>89467285.714285716</v>
      </c>
      <c r="F173" s="14">
        <f t="shared" si="20"/>
        <v>85506933.333333328</v>
      </c>
    </row>
    <row r="174" spans="1:6">
      <c r="A174" s="1">
        <v>35721</v>
      </c>
      <c r="B174" s="4">
        <v>35721</v>
      </c>
      <c r="C174" s="14">
        <f>VLOOKUP($B174,data!$A$6:$M$15000,13)</f>
        <v>90852000</v>
      </c>
      <c r="D174" s="11">
        <f t="shared" si="18"/>
        <v>10</v>
      </c>
      <c r="E174" s="14">
        <f t="shared" si="19"/>
        <v>89853857.142857149</v>
      </c>
      <c r="F174" s="14">
        <f t="shared" si="20"/>
        <v>85808433.333333328</v>
      </c>
    </row>
    <row r="175" spans="1:6">
      <c r="A175" s="1">
        <v>35722</v>
      </c>
      <c r="B175" s="4">
        <v>35722</v>
      </c>
      <c r="C175" s="14">
        <f>VLOOKUP($B175,data!$A$6:$M$15000,13)</f>
        <v>91289000</v>
      </c>
      <c r="D175" s="11">
        <f t="shared" si="18"/>
        <v>10</v>
      </c>
      <c r="E175" s="14">
        <f t="shared" si="19"/>
        <v>90226714.285714284</v>
      </c>
      <c r="F175" s="14">
        <f t="shared" si="20"/>
        <v>86106666.666666672</v>
      </c>
    </row>
    <row r="176" spans="1:6">
      <c r="A176" s="1">
        <v>35723</v>
      </c>
      <c r="B176" s="4">
        <v>35723</v>
      </c>
      <c r="C176" s="14">
        <f>VLOOKUP($B176,data!$A$6:$M$15000,13)</f>
        <v>91587000</v>
      </c>
      <c r="D176" s="11">
        <f t="shared" si="18"/>
        <v>10</v>
      </c>
      <c r="E176" s="14">
        <f t="shared" si="19"/>
        <v>90580000</v>
      </c>
      <c r="F176" s="14">
        <f t="shared" si="20"/>
        <v>86391800</v>
      </c>
    </row>
    <row r="177" spans="1:6">
      <c r="A177" s="1">
        <v>35724</v>
      </c>
      <c r="B177" s="4">
        <v>35724</v>
      </c>
      <c r="C177" s="14">
        <f>VLOOKUP($B177,data!$A$6:$M$15000,13)</f>
        <v>91815000</v>
      </c>
      <c r="D177" s="11">
        <f t="shared" si="18"/>
        <v>10</v>
      </c>
      <c r="E177" s="14">
        <f t="shared" si="19"/>
        <v>90897714.285714284</v>
      </c>
      <c r="F177" s="14">
        <f t="shared" si="20"/>
        <v>86664266.666666672</v>
      </c>
    </row>
    <row r="178" spans="1:6">
      <c r="A178" s="1">
        <v>35725</v>
      </c>
      <c r="B178" s="4">
        <v>35725</v>
      </c>
      <c r="C178" s="14">
        <f>VLOOKUP($B178,data!$A$6:$M$15000,13)</f>
        <v>92042000</v>
      </c>
      <c r="D178" s="11">
        <f t="shared" si="18"/>
        <v>10</v>
      </c>
      <c r="E178" s="14">
        <f t="shared" si="19"/>
        <v>91201142.857142851</v>
      </c>
      <c r="F178" s="14">
        <f t="shared" si="20"/>
        <v>86940600</v>
      </c>
    </row>
    <row r="179" spans="1:6">
      <c r="A179" s="1">
        <v>35726</v>
      </c>
      <c r="B179" s="4">
        <v>35726</v>
      </c>
      <c r="C179" s="14">
        <f>VLOOKUP($B179,data!$A$6:$M$15000,13)</f>
        <v>92448000</v>
      </c>
      <c r="D179" s="11">
        <f t="shared" si="18"/>
        <v>10</v>
      </c>
      <c r="E179" s="14">
        <f t="shared" si="19"/>
        <v>91523714.285714284</v>
      </c>
      <c r="F179" s="14">
        <f t="shared" si="20"/>
        <v>87236633.333333328</v>
      </c>
    </row>
    <row r="180" spans="1:6">
      <c r="A180" s="1">
        <v>35727</v>
      </c>
      <c r="B180" s="4">
        <v>35727</v>
      </c>
      <c r="C180" s="14">
        <f>VLOOKUP($B180,data!$A$6:$M$15000,13)</f>
        <v>92665000</v>
      </c>
      <c r="D180" s="11">
        <f t="shared" si="18"/>
        <v>10</v>
      </c>
      <c r="E180" s="14">
        <f t="shared" si="19"/>
        <v>91814000</v>
      </c>
      <c r="F180" s="14">
        <f t="shared" si="20"/>
        <v>87547200</v>
      </c>
    </row>
    <row r="181" spans="1:6">
      <c r="A181" s="1">
        <v>35728</v>
      </c>
      <c r="B181" s="4">
        <v>35728</v>
      </c>
      <c r="C181" s="14">
        <f>VLOOKUP($B181,data!$A$6:$M$15000,13)</f>
        <v>92696000</v>
      </c>
      <c r="D181" s="11">
        <f t="shared" si="18"/>
        <v>10</v>
      </c>
      <c r="E181" s="14">
        <f t="shared" si="19"/>
        <v>92077428.571428567</v>
      </c>
      <c r="F181" s="14">
        <f t="shared" si="20"/>
        <v>87850366.666666672</v>
      </c>
    </row>
    <row r="182" spans="1:6">
      <c r="A182" s="1">
        <v>35729</v>
      </c>
      <c r="B182" s="4">
        <v>35729</v>
      </c>
      <c r="C182" s="14">
        <f>VLOOKUP($B182,data!$A$6:$M$15000,13)</f>
        <v>92736000</v>
      </c>
      <c r="D182" s="11">
        <f t="shared" si="18"/>
        <v>10</v>
      </c>
      <c r="E182" s="14">
        <f t="shared" si="19"/>
        <v>92284142.857142851</v>
      </c>
      <c r="F182" s="14">
        <f t="shared" si="20"/>
        <v>88139366.666666672</v>
      </c>
    </row>
    <row r="183" spans="1:6">
      <c r="A183" s="1">
        <v>35730</v>
      </c>
      <c r="B183" s="4">
        <v>35730</v>
      </c>
      <c r="C183" s="14">
        <f>VLOOKUP($B183,data!$A$6:$M$15000,13)</f>
        <v>92578000</v>
      </c>
      <c r="D183" s="11">
        <f t="shared" si="18"/>
        <v>10</v>
      </c>
      <c r="E183" s="14">
        <f t="shared" si="19"/>
        <v>92425714.285714284</v>
      </c>
      <c r="F183" s="14">
        <f t="shared" si="20"/>
        <v>88412733.333333328</v>
      </c>
    </row>
    <row r="184" spans="1:6">
      <c r="A184" s="1">
        <v>35731</v>
      </c>
      <c r="B184" s="4">
        <v>35731</v>
      </c>
      <c r="C184" s="14">
        <f>VLOOKUP($B184,data!$A$6:$M$15000,13)</f>
        <v>92545000</v>
      </c>
      <c r="D184" s="11">
        <f t="shared" si="18"/>
        <v>10</v>
      </c>
      <c r="E184" s="14">
        <f t="shared" si="19"/>
        <v>92530000</v>
      </c>
      <c r="F184" s="14">
        <f t="shared" si="20"/>
        <v>88673266.666666672</v>
      </c>
    </row>
    <row r="185" spans="1:6">
      <c r="A185" s="1">
        <v>35732</v>
      </c>
      <c r="B185" s="4">
        <v>35732</v>
      </c>
      <c r="C185" s="14">
        <f>VLOOKUP($B185,data!$A$6:$M$15000,13)</f>
        <v>92876000</v>
      </c>
      <c r="D185" s="11">
        <f t="shared" si="18"/>
        <v>10</v>
      </c>
      <c r="E185" s="14">
        <f t="shared" si="19"/>
        <v>92649142.857142851</v>
      </c>
      <c r="F185" s="14">
        <f t="shared" si="20"/>
        <v>88958566.666666672</v>
      </c>
    </row>
    <row r="186" spans="1:6">
      <c r="A186" s="1">
        <v>35733</v>
      </c>
      <c r="B186" s="4">
        <v>35733</v>
      </c>
      <c r="C186" s="14">
        <f>VLOOKUP($B186,data!$A$6:$M$15000,13)</f>
        <v>93396000</v>
      </c>
      <c r="D186" s="11">
        <f t="shared" si="18"/>
        <v>10</v>
      </c>
      <c r="E186" s="14">
        <f t="shared" si="19"/>
        <v>92784571.428571433</v>
      </c>
      <c r="F186" s="14">
        <f t="shared" si="20"/>
        <v>89269833.333333328</v>
      </c>
    </row>
    <row r="187" spans="1:6">
      <c r="A187" s="1">
        <v>35734</v>
      </c>
      <c r="B187" s="4">
        <v>35734</v>
      </c>
      <c r="C187" s="14">
        <f>VLOOKUP($B187,data!$A$6:$M$15000,13)</f>
        <v>93976000</v>
      </c>
      <c r="D187" s="11">
        <f t="shared" si="18"/>
        <v>10</v>
      </c>
      <c r="E187" s="14">
        <f t="shared" si="19"/>
        <v>92971857.142857149</v>
      </c>
      <c r="F187" s="14">
        <f t="shared" si="20"/>
        <v>89611800</v>
      </c>
    </row>
    <row r="188" spans="1:6">
      <c r="A188" s="1">
        <v>35735</v>
      </c>
      <c r="B188" s="4">
        <v>35735</v>
      </c>
      <c r="C188" s="14">
        <f>VLOOKUP($B188,data!$A$6:$M$15000,13)</f>
        <v>94287000</v>
      </c>
      <c r="D188" s="11">
        <f t="shared" si="18"/>
        <v>11</v>
      </c>
      <c r="E188" s="14">
        <f t="shared" si="19"/>
        <v>93199142.857142851</v>
      </c>
      <c r="F188" s="14">
        <f t="shared" si="20"/>
        <v>89965233.333333328</v>
      </c>
    </row>
    <row r="189" spans="1:6">
      <c r="A189" s="1">
        <v>35736</v>
      </c>
      <c r="B189" s="4">
        <v>35736</v>
      </c>
      <c r="C189" s="14">
        <f>VLOOKUP($B189,data!$A$6:$M$15000,13)</f>
        <v>94627000</v>
      </c>
      <c r="D189" s="11">
        <f t="shared" si="18"/>
        <v>11</v>
      </c>
      <c r="E189" s="14">
        <f t="shared" si="19"/>
        <v>93469285.714285716</v>
      </c>
      <c r="F189" s="14">
        <f t="shared" si="20"/>
        <v>90323033.333333328</v>
      </c>
    </row>
    <row r="190" spans="1:6">
      <c r="A190" s="1">
        <v>35737</v>
      </c>
      <c r="B190" s="4">
        <v>35737</v>
      </c>
      <c r="C190" s="14">
        <f>VLOOKUP($B190,data!$A$6:$M$15000,13)</f>
        <v>94848000</v>
      </c>
      <c r="D190" s="11">
        <f t="shared" si="18"/>
        <v>11</v>
      </c>
      <c r="E190" s="14">
        <f t="shared" si="19"/>
        <v>93793571.428571433</v>
      </c>
      <c r="F190" s="14">
        <f t="shared" si="20"/>
        <v>90672700</v>
      </c>
    </row>
    <row r="191" spans="1:6">
      <c r="A191" s="1">
        <v>35738</v>
      </c>
      <c r="B191" s="4">
        <v>35738</v>
      </c>
      <c r="C191" s="14">
        <f>VLOOKUP($B191,data!$A$6:$M$15000,13)</f>
        <v>95184000</v>
      </c>
      <c r="D191" s="11">
        <f t="shared" si="18"/>
        <v>11</v>
      </c>
      <c r="E191" s="14">
        <f t="shared" si="19"/>
        <v>94170571.428571433</v>
      </c>
      <c r="F191" s="14">
        <f t="shared" si="20"/>
        <v>91017533.333333328</v>
      </c>
    </row>
    <row r="192" spans="1:6">
      <c r="A192" s="1">
        <v>35739</v>
      </c>
      <c r="B192" s="4">
        <v>35739</v>
      </c>
      <c r="C192" s="14">
        <f>VLOOKUP($B192,data!$A$6:$M$15000,13)</f>
        <v>95248000</v>
      </c>
      <c r="D192" s="11">
        <f t="shared" si="18"/>
        <v>11</v>
      </c>
      <c r="E192" s="14">
        <f t="shared" si="19"/>
        <v>94509428.571428567</v>
      </c>
      <c r="F192" s="14">
        <f t="shared" si="20"/>
        <v>91358033.333333328</v>
      </c>
    </row>
    <row r="193" spans="1:6">
      <c r="A193" s="1">
        <v>35740</v>
      </c>
      <c r="B193" s="4">
        <v>35740</v>
      </c>
      <c r="C193" s="14">
        <f>VLOOKUP($B193,data!$A$6:$M$15000,13)</f>
        <v>95406000</v>
      </c>
      <c r="D193" s="11">
        <f t="shared" si="18"/>
        <v>11</v>
      </c>
      <c r="E193" s="14">
        <f t="shared" si="19"/>
        <v>94796571.428571433</v>
      </c>
      <c r="F193" s="14">
        <f t="shared" si="20"/>
        <v>91681533.333333328</v>
      </c>
    </row>
    <row r="194" spans="1:6">
      <c r="A194" s="1">
        <v>35741</v>
      </c>
      <c r="B194" s="4">
        <v>35741</v>
      </c>
      <c r="C194" s="14">
        <f>VLOOKUP($B194,data!$A$6:$M$15000,13)</f>
        <v>95680000</v>
      </c>
      <c r="D194" s="11">
        <f t="shared" si="18"/>
        <v>11</v>
      </c>
      <c r="E194" s="14">
        <f t="shared" si="19"/>
        <v>95040000</v>
      </c>
      <c r="F194" s="14">
        <f t="shared" si="20"/>
        <v>91989933.333333328</v>
      </c>
    </row>
    <row r="195" spans="1:6">
      <c r="A195" s="1">
        <v>35742</v>
      </c>
      <c r="B195" s="4">
        <v>35742</v>
      </c>
      <c r="C195" s="14">
        <f>VLOOKUP($B195,data!$A$6:$M$15000,13)</f>
        <v>96087000</v>
      </c>
      <c r="D195" s="11">
        <f t="shared" si="18"/>
        <v>11</v>
      </c>
      <c r="E195" s="14">
        <f t="shared" si="19"/>
        <v>95297142.857142851</v>
      </c>
      <c r="F195" s="14">
        <f t="shared" si="20"/>
        <v>92291400</v>
      </c>
    </row>
    <row r="196" spans="1:6">
      <c r="A196" s="1">
        <v>35743</v>
      </c>
      <c r="B196" s="4">
        <v>35743</v>
      </c>
      <c r="C196" s="14">
        <f>VLOOKUP($B196,data!$A$6:$M$15000,13)</f>
        <v>96427000</v>
      </c>
      <c r="D196" s="11">
        <f t="shared" si="18"/>
        <v>11</v>
      </c>
      <c r="E196" s="14">
        <f t="shared" si="19"/>
        <v>95554285.714285716</v>
      </c>
      <c r="F196" s="14">
        <f t="shared" si="20"/>
        <v>92585533.333333328</v>
      </c>
    </row>
    <row r="197" spans="1:6">
      <c r="A197" s="1">
        <v>35744</v>
      </c>
      <c r="B197" s="4">
        <v>35744</v>
      </c>
      <c r="C197" s="14">
        <f>VLOOKUP($B197,data!$A$6:$M$15000,13)</f>
        <v>96466000</v>
      </c>
      <c r="D197" s="11">
        <f t="shared" ref="D197:D261" si="21">IF(B197&lt;&gt;"",MONTH(B197),0)</f>
        <v>11</v>
      </c>
      <c r="E197" s="14">
        <f t="shared" si="19"/>
        <v>95785428.571428567</v>
      </c>
      <c r="F197" s="14">
        <f t="shared" si="20"/>
        <v>92862866.666666672</v>
      </c>
    </row>
    <row r="198" spans="1:6">
      <c r="A198" s="1">
        <v>35745</v>
      </c>
      <c r="B198" s="4">
        <v>35745</v>
      </c>
      <c r="C198" s="14">
        <f>VLOOKUP($B198,data!$A$6:$M$15000,13)</f>
        <v>96380000</v>
      </c>
      <c r="D198" s="11">
        <f t="shared" si="21"/>
        <v>11</v>
      </c>
      <c r="E198" s="14">
        <f t="shared" si="19"/>
        <v>95956285.714285716</v>
      </c>
      <c r="F198" s="14">
        <f t="shared" si="20"/>
        <v>93119566.666666672</v>
      </c>
    </row>
    <row r="199" spans="1:6">
      <c r="A199" s="1">
        <v>35746</v>
      </c>
      <c r="B199" s="4">
        <v>35746</v>
      </c>
      <c r="C199" s="14">
        <f>VLOOKUP($B199,data!$A$6:$M$15000,13)</f>
        <v>96483000</v>
      </c>
      <c r="D199" s="11">
        <f t="shared" si="21"/>
        <v>11</v>
      </c>
      <c r="E199" s="14">
        <f t="shared" si="19"/>
        <v>96132714.285714284</v>
      </c>
      <c r="F199" s="14">
        <f t="shared" si="20"/>
        <v>93365200</v>
      </c>
    </row>
    <row r="200" spans="1:6">
      <c r="A200" s="1">
        <v>35747</v>
      </c>
      <c r="B200" s="4">
        <v>35747</v>
      </c>
      <c r="C200" s="14">
        <f>VLOOKUP($B200,data!$A$6:$M$15000,13)</f>
        <v>96114000</v>
      </c>
      <c r="D200" s="11">
        <f t="shared" si="21"/>
        <v>11</v>
      </c>
      <c r="E200" s="14">
        <f t="shared" si="19"/>
        <v>96233857.142857149</v>
      </c>
      <c r="F200" s="14">
        <f t="shared" si="20"/>
        <v>93582633.333333328</v>
      </c>
    </row>
    <row r="201" spans="1:6">
      <c r="A201" s="1">
        <v>35748</v>
      </c>
      <c r="B201" s="4">
        <v>35748</v>
      </c>
      <c r="C201" s="14">
        <f>VLOOKUP($B201,data!$A$6:$M$15000,13)</f>
        <v>95889000</v>
      </c>
      <c r="D201" s="11">
        <f t="shared" si="21"/>
        <v>11</v>
      </c>
      <c r="E201" s="14">
        <f t="shared" si="19"/>
        <v>96263714.285714284</v>
      </c>
      <c r="F201" s="14">
        <f t="shared" si="20"/>
        <v>93781666.666666672</v>
      </c>
    </row>
    <row r="202" spans="1:6">
      <c r="A202" s="1">
        <v>35749</v>
      </c>
      <c r="B202" s="4">
        <v>35749</v>
      </c>
      <c r="C202" s="14">
        <f>VLOOKUP($B202,data!$A$6:$M$15000,13)</f>
        <v>95749000</v>
      </c>
      <c r="D202" s="11">
        <f t="shared" si="21"/>
        <v>11</v>
      </c>
      <c r="E202" s="14">
        <f t="shared" si="19"/>
        <v>96215428.571428567</v>
      </c>
      <c r="F202" s="14">
        <f t="shared" si="20"/>
        <v>93966966.666666672</v>
      </c>
    </row>
    <row r="203" spans="1:6">
      <c r="A203" s="1">
        <v>35750</v>
      </c>
      <c r="B203" s="4">
        <v>35750</v>
      </c>
      <c r="C203" s="14">
        <f>VLOOKUP($B203,data!$A$6:$M$15000,13)</f>
        <v>95491000</v>
      </c>
      <c r="D203" s="11">
        <f t="shared" si="21"/>
        <v>11</v>
      </c>
      <c r="E203" s="14">
        <f t="shared" ref="E203:E266" si="22">AVERAGE(C197:C203)</f>
        <v>96081714.285714284</v>
      </c>
      <c r="F203" s="14">
        <f t="shared" si="20"/>
        <v>94128900</v>
      </c>
    </row>
    <row r="204" spans="1:6">
      <c r="A204" s="1">
        <v>35751</v>
      </c>
      <c r="B204" s="4">
        <v>35751</v>
      </c>
      <c r="C204" s="14">
        <f>VLOOKUP($B204,data!$A$6:$M$15000,13)</f>
        <v>95064000</v>
      </c>
      <c r="D204" s="11">
        <f t="shared" si="21"/>
        <v>11</v>
      </c>
      <c r="E204" s="14">
        <f t="shared" si="22"/>
        <v>95881428.571428567</v>
      </c>
      <c r="F204" s="14">
        <f t="shared" si="20"/>
        <v>94269300</v>
      </c>
    </row>
    <row r="205" spans="1:6">
      <c r="A205" s="1">
        <v>35752</v>
      </c>
      <c r="B205" s="4">
        <v>35752</v>
      </c>
      <c r="C205" s="14">
        <f>VLOOKUP($B205,data!$A$6:$M$15000,13)</f>
        <v>94791000</v>
      </c>
      <c r="D205" s="11">
        <f t="shared" si="21"/>
        <v>11</v>
      </c>
      <c r="E205" s="14">
        <f t="shared" si="22"/>
        <v>95654428.571428567</v>
      </c>
      <c r="F205" s="14">
        <f t="shared" si="20"/>
        <v>94386033.333333328</v>
      </c>
    </row>
    <row r="206" spans="1:6">
      <c r="A206" s="1">
        <v>35753</v>
      </c>
      <c r="B206" s="4">
        <v>35753</v>
      </c>
      <c r="C206" s="14">
        <f>VLOOKUP($B206,data!$A$6:$M$15000,13)</f>
        <v>94428000</v>
      </c>
      <c r="D206" s="11">
        <f t="shared" si="21"/>
        <v>11</v>
      </c>
      <c r="E206" s="14">
        <f t="shared" si="22"/>
        <v>95360857.142857149</v>
      </c>
      <c r="F206" s="14">
        <f t="shared" si="20"/>
        <v>94480733.333333328</v>
      </c>
    </row>
    <row r="207" spans="1:6">
      <c r="A207" s="1">
        <v>35754</v>
      </c>
      <c r="B207" s="4">
        <v>35754</v>
      </c>
      <c r="C207" s="14">
        <f>VLOOKUP($B207,data!$A$6:$M$15000,13)</f>
        <v>94329000</v>
      </c>
      <c r="D207" s="11">
        <f t="shared" si="21"/>
        <v>11</v>
      </c>
      <c r="E207" s="14">
        <f t="shared" si="22"/>
        <v>95105857.142857149</v>
      </c>
      <c r="F207" s="14">
        <f t="shared" si="20"/>
        <v>94564533.333333328</v>
      </c>
    </row>
    <row r="208" spans="1:6">
      <c r="A208" s="1">
        <v>35755</v>
      </c>
      <c r="B208" s="4">
        <v>35755</v>
      </c>
      <c r="C208" s="14">
        <f>VLOOKUP($B208,data!$A$6:$M$15000,13)</f>
        <v>94252000</v>
      </c>
      <c r="D208" s="11">
        <f t="shared" si="21"/>
        <v>11</v>
      </c>
      <c r="E208" s="14">
        <f t="shared" si="22"/>
        <v>94872000</v>
      </c>
      <c r="F208" s="14">
        <f t="shared" si="20"/>
        <v>94638200</v>
      </c>
    </row>
    <row r="209" spans="1:6">
      <c r="A209" s="1">
        <v>35756</v>
      </c>
      <c r="B209" s="4">
        <v>35756</v>
      </c>
      <c r="C209" s="14">
        <f>VLOOKUP($B209,data!$A$6:$M$15000,13)</f>
        <v>94381000</v>
      </c>
      <c r="D209" s="11">
        <f t="shared" si="21"/>
        <v>11</v>
      </c>
      <c r="E209" s="14">
        <f t="shared" si="22"/>
        <v>94676571.428571433</v>
      </c>
      <c r="F209" s="14">
        <f t="shared" si="20"/>
        <v>94702633.333333328</v>
      </c>
    </row>
    <row r="210" spans="1:6">
      <c r="A210" s="1">
        <v>35757</v>
      </c>
      <c r="B210" s="4">
        <v>35757</v>
      </c>
      <c r="C210" s="14">
        <f>VLOOKUP($B210,data!$A$6:$M$15000,13)</f>
        <v>94335000</v>
      </c>
      <c r="D210" s="11">
        <f t="shared" si="21"/>
        <v>11</v>
      </c>
      <c r="E210" s="14">
        <f t="shared" si="22"/>
        <v>94511428.571428567</v>
      </c>
      <c r="F210" s="14">
        <f t="shared" si="20"/>
        <v>94758300</v>
      </c>
    </row>
    <row r="211" spans="1:6">
      <c r="A211" s="1">
        <v>35758</v>
      </c>
      <c r="B211" s="4">
        <v>35758</v>
      </c>
      <c r="C211" s="14">
        <f>VLOOKUP($B211,data!$A$6:$M$15000,13)</f>
        <v>94073000</v>
      </c>
      <c r="D211" s="11">
        <f t="shared" si="21"/>
        <v>11</v>
      </c>
      <c r="E211" s="14">
        <f t="shared" si="22"/>
        <v>94369857.142857149</v>
      </c>
      <c r="F211" s="14">
        <f t="shared" si="20"/>
        <v>94804200</v>
      </c>
    </row>
    <row r="212" spans="1:6">
      <c r="A212" s="1">
        <v>35759</v>
      </c>
      <c r="B212" s="4">
        <v>35759</v>
      </c>
      <c r="C212" s="14">
        <f>VLOOKUP($B212,data!$A$6:$M$15000,13)</f>
        <v>93858000</v>
      </c>
      <c r="D212" s="11">
        <f t="shared" si="21"/>
        <v>11</v>
      </c>
      <c r="E212" s="14">
        <f t="shared" si="22"/>
        <v>94236571.428571433</v>
      </c>
      <c r="F212" s="14">
        <f t="shared" si="20"/>
        <v>94841600</v>
      </c>
    </row>
    <row r="213" spans="1:6">
      <c r="A213" s="1">
        <v>35760</v>
      </c>
      <c r="B213" s="4">
        <v>35760</v>
      </c>
      <c r="C213" s="14">
        <f>VLOOKUP($B213,data!$A$6:$M$15000,13)</f>
        <v>93558000</v>
      </c>
      <c r="D213" s="11">
        <f t="shared" si="21"/>
        <v>11</v>
      </c>
      <c r="E213" s="14">
        <f t="shared" si="22"/>
        <v>94112285.714285716</v>
      </c>
      <c r="F213" s="14">
        <f t="shared" si="20"/>
        <v>94874266.666666672</v>
      </c>
    </row>
    <row r="214" spans="1:6">
      <c r="A214" s="1">
        <v>35761</v>
      </c>
      <c r="B214" s="4">
        <v>35761</v>
      </c>
      <c r="C214" s="14">
        <f>VLOOKUP($B214,data!$A$6:$M$15000,13)</f>
        <v>93411000</v>
      </c>
      <c r="D214" s="11">
        <f t="shared" si="21"/>
        <v>11</v>
      </c>
      <c r="E214" s="14">
        <f t="shared" si="22"/>
        <v>93981142.857142851</v>
      </c>
      <c r="F214" s="14">
        <f t="shared" si="20"/>
        <v>94903133.333333328</v>
      </c>
    </row>
    <row r="215" spans="1:6">
      <c r="A215" s="1">
        <v>35762</v>
      </c>
      <c r="B215" s="4">
        <v>35762</v>
      </c>
      <c r="C215" s="14">
        <f>VLOOKUP($B215,data!$A$6:$M$15000,13)</f>
        <v>93331000</v>
      </c>
      <c r="D215" s="11">
        <f t="shared" si="21"/>
        <v>11</v>
      </c>
      <c r="E215" s="14">
        <f t="shared" si="22"/>
        <v>93849571.428571433</v>
      </c>
      <c r="F215" s="14">
        <f t="shared" si="20"/>
        <v>94918300</v>
      </c>
    </row>
    <row r="216" spans="1:6">
      <c r="A216" s="1">
        <v>35763</v>
      </c>
      <c r="B216" s="4">
        <v>35763</v>
      </c>
      <c r="C216" s="14">
        <f>VLOOKUP($B216,data!$A$6:$M$15000,13)</f>
        <v>93230000</v>
      </c>
      <c r="D216" s="11">
        <f t="shared" si="21"/>
        <v>11</v>
      </c>
      <c r="E216" s="14">
        <f t="shared" si="22"/>
        <v>93685142.857142851</v>
      </c>
      <c r="F216" s="14">
        <f t="shared" si="20"/>
        <v>94912766.666666672</v>
      </c>
    </row>
    <row r="217" spans="1:6">
      <c r="A217" s="1">
        <v>35764</v>
      </c>
      <c r="B217" s="4">
        <v>35764</v>
      </c>
      <c r="C217" s="14">
        <f>VLOOKUP($B217,data!$A$6:$M$15000,13)</f>
        <v>92893000</v>
      </c>
      <c r="D217" s="11">
        <f t="shared" si="21"/>
        <v>11</v>
      </c>
      <c r="E217" s="14">
        <f t="shared" si="22"/>
        <v>93479142.857142851</v>
      </c>
      <c r="F217" s="14">
        <f t="shared" si="20"/>
        <v>94876666.666666672</v>
      </c>
    </row>
    <row r="218" spans="1:6">
      <c r="A218" s="1">
        <v>35765</v>
      </c>
      <c r="B218" s="4">
        <v>35765</v>
      </c>
      <c r="C218" s="14">
        <f>VLOOKUP($B218,data!$A$6:$M$15000,13)</f>
        <v>92222000</v>
      </c>
      <c r="D218" s="11">
        <f t="shared" si="21"/>
        <v>12</v>
      </c>
      <c r="E218" s="14">
        <f t="shared" si="22"/>
        <v>93214714.285714284</v>
      </c>
      <c r="F218" s="14">
        <f t="shared" si="20"/>
        <v>94807833.333333328</v>
      </c>
    </row>
    <row r="219" spans="1:6">
      <c r="A219" s="1">
        <v>35766</v>
      </c>
      <c r="B219" s="4">
        <v>35766</v>
      </c>
      <c r="C219" s="14">
        <f>VLOOKUP($B219,data!$A$6:$M$15000,13)</f>
        <v>91534000</v>
      </c>
      <c r="D219" s="11">
        <f t="shared" si="21"/>
        <v>12</v>
      </c>
      <c r="E219" s="14">
        <f t="shared" si="22"/>
        <v>92882714.285714284</v>
      </c>
      <c r="F219" s="14">
        <f t="shared" si="20"/>
        <v>94704733.333333328</v>
      </c>
    </row>
    <row r="220" spans="1:6">
      <c r="A220" s="1">
        <v>35767</v>
      </c>
      <c r="B220" s="4">
        <v>35767</v>
      </c>
      <c r="C220" s="14">
        <f>VLOOKUP($B220,data!$A$6:$M$15000,13)</f>
        <v>90718000</v>
      </c>
      <c r="D220" s="11">
        <f t="shared" si="21"/>
        <v>12</v>
      </c>
      <c r="E220" s="14">
        <f t="shared" si="22"/>
        <v>92477000</v>
      </c>
      <c r="F220" s="14">
        <f t="shared" si="20"/>
        <v>94567066.666666672</v>
      </c>
    </row>
    <row r="221" spans="1:6">
      <c r="A221" s="1">
        <v>35768</v>
      </c>
      <c r="B221" s="4">
        <v>35768</v>
      </c>
      <c r="C221" s="14">
        <f>VLOOKUP($B221,data!$A$6:$M$15000,13)</f>
        <v>89810000</v>
      </c>
      <c r="D221" s="11">
        <f t="shared" si="21"/>
        <v>12</v>
      </c>
      <c r="E221" s="14">
        <f t="shared" si="22"/>
        <v>91962571.428571433</v>
      </c>
      <c r="F221" s="14">
        <f t="shared" si="20"/>
        <v>94387933.333333328</v>
      </c>
    </row>
    <row r="222" spans="1:6">
      <c r="A222" s="1">
        <v>35769</v>
      </c>
      <c r="B222" s="4">
        <v>35769</v>
      </c>
      <c r="C222" s="14">
        <f>VLOOKUP($B222,data!$A$6:$M$15000,13)</f>
        <v>88814000</v>
      </c>
      <c r="D222" s="11">
        <f t="shared" si="21"/>
        <v>12</v>
      </c>
      <c r="E222" s="14">
        <f t="shared" si="22"/>
        <v>91317285.714285716</v>
      </c>
      <c r="F222" s="14">
        <f t="shared" si="20"/>
        <v>94173466.666666672</v>
      </c>
    </row>
    <row r="223" spans="1:6">
      <c r="A223" s="1">
        <v>35770</v>
      </c>
      <c r="B223" s="4">
        <v>35770</v>
      </c>
      <c r="C223" s="14">
        <f>VLOOKUP($B223,data!$A$6:$M$15000,13)</f>
        <v>87983000</v>
      </c>
      <c r="D223" s="11">
        <f t="shared" si="21"/>
        <v>12</v>
      </c>
      <c r="E223" s="14">
        <f t="shared" si="22"/>
        <v>90567714.285714284</v>
      </c>
      <c r="F223" s="14">
        <f t="shared" si="20"/>
        <v>93926033.333333328</v>
      </c>
    </row>
    <row r="224" spans="1:6">
      <c r="A224" s="1">
        <v>35771</v>
      </c>
      <c r="B224" s="4">
        <v>35771</v>
      </c>
      <c r="C224" s="14">
        <f>VLOOKUP($B224,data!$A$6:$M$15000,13)</f>
        <v>87299000</v>
      </c>
      <c r="D224" s="11">
        <f t="shared" si="21"/>
        <v>12</v>
      </c>
      <c r="E224" s="14">
        <f t="shared" si="22"/>
        <v>89768571.428571433</v>
      </c>
      <c r="F224" s="14">
        <f t="shared" si="20"/>
        <v>93646666.666666672</v>
      </c>
    </row>
    <row r="225" spans="1:6">
      <c r="A225" s="1">
        <v>35772</v>
      </c>
      <c r="B225" s="4">
        <v>35772</v>
      </c>
      <c r="C225" s="14">
        <f>VLOOKUP($B225,data!$A$6:$M$15000,13)</f>
        <v>86028000</v>
      </c>
      <c r="D225" s="11">
        <f t="shared" si="21"/>
        <v>12</v>
      </c>
      <c r="E225" s="14">
        <f t="shared" si="22"/>
        <v>88883714.285714284</v>
      </c>
      <c r="F225" s="14">
        <f t="shared" si="20"/>
        <v>93311366.666666672</v>
      </c>
    </row>
    <row r="226" spans="1:6">
      <c r="A226" s="1">
        <v>35773</v>
      </c>
      <c r="B226" s="4">
        <v>35773</v>
      </c>
      <c r="C226" s="14">
        <f>VLOOKUP($B226,data!$A$6:$M$15000,13)</f>
        <v>84098000</v>
      </c>
      <c r="D226" s="11">
        <f t="shared" si="21"/>
        <v>12</v>
      </c>
      <c r="E226" s="14">
        <f t="shared" si="22"/>
        <v>87821428.571428567</v>
      </c>
      <c r="F226" s="14">
        <f t="shared" ref="F226:F289" si="23">AVERAGE(C197:C226)</f>
        <v>92900400</v>
      </c>
    </row>
    <row r="227" spans="1:6">
      <c r="A227" s="1">
        <v>35774</v>
      </c>
      <c r="B227" s="4">
        <v>35774</v>
      </c>
      <c r="C227" s="14">
        <f>VLOOKUP($B227,data!$A$6:$M$15000,13)</f>
        <v>82296000</v>
      </c>
      <c r="D227" s="11">
        <f t="shared" si="21"/>
        <v>12</v>
      </c>
      <c r="E227" s="14">
        <f t="shared" si="22"/>
        <v>86618285.714285716</v>
      </c>
      <c r="F227" s="14">
        <f t="shared" si="23"/>
        <v>92428066.666666672</v>
      </c>
    </row>
    <row r="228" spans="1:6">
      <c r="A228" s="1">
        <v>35775</v>
      </c>
      <c r="B228" s="4">
        <v>35775</v>
      </c>
      <c r="C228" s="14">
        <f>VLOOKUP($B228,data!$A$6:$M$15000,13)</f>
        <v>80289000</v>
      </c>
      <c r="D228" s="11">
        <f t="shared" si="21"/>
        <v>12</v>
      </c>
      <c r="E228" s="14">
        <f t="shared" si="22"/>
        <v>85258142.857142851</v>
      </c>
      <c r="F228" s="14">
        <f t="shared" si="23"/>
        <v>91891700</v>
      </c>
    </row>
    <row r="229" spans="1:6">
      <c r="A229" s="1">
        <v>35776</v>
      </c>
      <c r="B229" s="4">
        <v>35776</v>
      </c>
      <c r="C229" s="14">
        <f>VLOOKUP($B229,data!$A$6:$M$15000,13)</f>
        <v>78542000</v>
      </c>
      <c r="D229" s="11">
        <f t="shared" si="21"/>
        <v>12</v>
      </c>
      <c r="E229" s="14">
        <f t="shared" si="22"/>
        <v>83790714.285714284</v>
      </c>
      <c r="F229" s="14">
        <f t="shared" si="23"/>
        <v>91293666.666666672</v>
      </c>
    </row>
    <row r="230" spans="1:6">
      <c r="A230" s="1">
        <v>35777</v>
      </c>
      <c r="B230" s="4">
        <v>35777</v>
      </c>
      <c r="C230" s="14">
        <f>VLOOKUP($B230,data!$A$6:$M$15000,13)</f>
        <v>77354000</v>
      </c>
      <c r="D230" s="11">
        <f t="shared" si="21"/>
        <v>12</v>
      </c>
      <c r="E230" s="14">
        <f t="shared" si="22"/>
        <v>82272285.714285716</v>
      </c>
      <c r="F230" s="14">
        <f t="shared" si="23"/>
        <v>90668333.333333328</v>
      </c>
    </row>
    <row r="231" spans="1:6">
      <c r="A231" s="1">
        <v>35778</v>
      </c>
      <c r="B231" s="4">
        <v>35778</v>
      </c>
      <c r="C231" s="14">
        <f>VLOOKUP($B231,data!$A$6:$M$15000,13)</f>
        <v>76236000</v>
      </c>
      <c r="D231" s="11">
        <f t="shared" si="21"/>
        <v>12</v>
      </c>
      <c r="E231" s="14">
        <f t="shared" si="22"/>
        <v>80691857.142857149</v>
      </c>
      <c r="F231" s="14">
        <f t="shared" si="23"/>
        <v>90013233.333333328</v>
      </c>
    </row>
    <row r="232" spans="1:6">
      <c r="A232" s="1">
        <v>35779</v>
      </c>
      <c r="B232" s="4">
        <v>35779</v>
      </c>
      <c r="C232" s="14">
        <f>VLOOKUP($B232,data!$A$6:$M$15000,13)</f>
        <v>75065000</v>
      </c>
      <c r="D232" s="11">
        <f t="shared" si="21"/>
        <v>12</v>
      </c>
      <c r="E232" s="14">
        <f t="shared" si="22"/>
        <v>79125714.285714284</v>
      </c>
      <c r="F232" s="14">
        <f t="shared" si="23"/>
        <v>89323766.666666672</v>
      </c>
    </row>
    <row r="233" spans="1:6">
      <c r="A233" s="1">
        <v>35780</v>
      </c>
      <c r="B233" s="4">
        <v>35780</v>
      </c>
      <c r="C233" s="14">
        <f>VLOOKUP($B233,data!$A$6:$M$15000,13)</f>
        <v>73882000</v>
      </c>
      <c r="D233" s="11">
        <f t="shared" si="21"/>
        <v>12</v>
      </c>
      <c r="E233" s="14">
        <f t="shared" si="22"/>
        <v>77666285.714285716</v>
      </c>
      <c r="F233" s="14">
        <f t="shared" si="23"/>
        <v>88603466.666666672</v>
      </c>
    </row>
    <row r="234" spans="1:6">
      <c r="A234" s="1">
        <v>35781</v>
      </c>
      <c r="B234" s="4">
        <v>35781</v>
      </c>
      <c r="C234" s="14">
        <f>VLOOKUP($B234,data!$A$6:$M$15000,13)</f>
        <v>72694000</v>
      </c>
      <c r="D234" s="11">
        <f t="shared" si="21"/>
        <v>12</v>
      </c>
      <c r="E234" s="14">
        <f t="shared" si="22"/>
        <v>76294571.428571433</v>
      </c>
      <c r="F234" s="14">
        <f t="shared" si="23"/>
        <v>87857800</v>
      </c>
    </row>
    <row r="235" spans="1:6">
      <c r="A235" s="1">
        <v>35782</v>
      </c>
      <c r="B235" s="4">
        <v>35782</v>
      </c>
      <c r="C235" s="14">
        <f>VLOOKUP($B235,data!$A$6:$M$15000,13)</f>
        <v>71132000</v>
      </c>
      <c r="D235" s="11">
        <f t="shared" si="21"/>
        <v>12</v>
      </c>
      <c r="E235" s="14">
        <f t="shared" si="22"/>
        <v>74986428.571428567</v>
      </c>
      <c r="F235" s="14">
        <f t="shared" si="23"/>
        <v>87069166.666666672</v>
      </c>
    </row>
    <row r="236" spans="1:6">
      <c r="A236" s="1">
        <v>35783</v>
      </c>
      <c r="B236" s="4">
        <v>35783</v>
      </c>
      <c r="C236" s="14">
        <f>VLOOKUP($B236,data!$A$6:$M$15000,13)</f>
        <v>69852000</v>
      </c>
      <c r="D236" s="11">
        <f t="shared" si="21"/>
        <v>12</v>
      </c>
      <c r="E236" s="14">
        <f t="shared" si="22"/>
        <v>73745000</v>
      </c>
      <c r="F236" s="14">
        <f t="shared" si="23"/>
        <v>86249966.666666672</v>
      </c>
    </row>
    <row r="237" spans="1:6">
      <c r="A237" s="1">
        <v>35784</v>
      </c>
      <c r="B237" s="4">
        <v>35784</v>
      </c>
      <c r="C237" s="14">
        <f>VLOOKUP($B237,data!$A$6:$M$15000,13)</f>
        <v>68576000</v>
      </c>
      <c r="D237" s="11">
        <f t="shared" si="21"/>
        <v>12</v>
      </c>
      <c r="E237" s="14">
        <f t="shared" si="22"/>
        <v>72491000</v>
      </c>
      <c r="F237" s="14">
        <f t="shared" si="23"/>
        <v>85391533.333333328</v>
      </c>
    </row>
    <row r="238" spans="1:6">
      <c r="A238" s="1">
        <v>35785</v>
      </c>
      <c r="B238" s="4">
        <v>35785</v>
      </c>
      <c r="C238" s="14">
        <f>VLOOKUP($B238,data!$A$6:$M$15000,13)</f>
        <v>67020000</v>
      </c>
      <c r="D238" s="11">
        <f t="shared" si="21"/>
        <v>12</v>
      </c>
      <c r="E238" s="14">
        <f t="shared" si="22"/>
        <v>71174428.571428567</v>
      </c>
      <c r="F238" s="14">
        <f t="shared" si="23"/>
        <v>84483800</v>
      </c>
    </row>
    <row r="239" spans="1:6">
      <c r="A239" s="1">
        <v>35786</v>
      </c>
      <c r="B239" s="4">
        <v>35786</v>
      </c>
      <c r="C239" s="14">
        <f>VLOOKUP($B239,data!$A$6:$M$15000,13)</f>
        <v>65036000</v>
      </c>
      <c r="D239" s="11">
        <f t="shared" si="21"/>
        <v>12</v>
      </c>
      <c r="E239" s="14">
        <f t="shared" si="22"/>
        <v>69741714.285714284</v>
      </c>
      <c r="F239" s="14">
        <f t="shared" si="23"/>
        <v>83505633.333333328</v>
      </c>
    </row>
    <row r="240" spans="1:6">
      <c r="A240" s="1">
        <v>35787</v>
      </c>
      <c r="B240" s="4">
        <v>35787</v>
      </c>
      <c r="C240" s="14">
        <f>VLOOKUP($B240,data!$A$6:$M$15000,13)</f>
        <v>63296000</v>
      </c>
      <c r="D240" s="11">
        <f t="shared" si="21"/>
        <v>12</v>
      </c>
      <c r="E240" s="14">
        <f t="shared" si="22"/>
        <v>68229428.571428567</v>
      </c>
      <c r="F240" s="14">
        <f t="shared" si="23"/>
        <v>82471000</v>
      </c>
    </row>
    <row r="241" spans="1:6">
      <c r="A241" s="1">
        <v>35788</v>
      </c>
      <c r="B241" s="4">
        <v>35788</v>
      </c>
      <c r="C241" s="14">
        <f>VLOOKUP($B241,data!$A$6:$M$15000,13)</f>
        <v>61926000</v>
      </c>
      <c r="D241" s="11">
        <f t="shared" si="21"/>
        <v>12</v>
      </c>
      <c r="E241" s="14">
        <f t="shared" si="22"/>
        <v>66691142.857142858</v>
      </c>
      <c r="F241" s="14">
        <f t="shared" si="23"/>
        <v>81399433.333333328</v>
      </c>
    </row>
    <row r="242" spans="1:6">
      <c r="A242" s="1">
        <v>35789</v>
      </c>
      <c r="B242" s="4">
        <v>35789</v>
      </c>
      <c r="C242" s="14">
        <f>VLOOKUP($B242,data!$A$6:$M$15000,13)</f>
        <v>60698000</v>
      </c>
      <c r="D242" s="11">
        <f t="shared" si="21"/>
        <v>12</v>
      </c>
      <c r="E242" s="14">
        <f t="shared" si="22"/>
        <v>65200571.428571425</v>
      </c>
      <c r="F242" s="14">
        <f t="shared" si="23"/>
        <v>80294100</v>
      </c>
    </row>
    <row r="243" spans="1:6">
      <c r="A243" s="1">
        <v>35790</v>
      </c>
      <c r="B243" s="4">
        <v>35790</v>
      </c>
      <c r="C243" s="14">
        <f>VLOOKUP($B243,data!$A$6:$M$15000,13)</f>
        <v>59182000</v>
      </c>
      <c r="D243" s="11">
        <f t="shared" si="21"/>
        <v>12</v>
      </c>
      <c r="E243" s="14">
        <f t="shared" si="22"/>
        <v>63676285.714285716</v>
      </c>
      <c r="F243" s="14">
        <f t="shared" si="23"/>
        <v>79148233.333333328</v>
      </c>
    </row>
    <row r="244" spans="1:6">
      <c r="A244" s="1">
        <v>35791</v>
      </c>
      <c r="B244" s="4">
        <v>35791</v>
      </c>
      <c r="C244" s="14">
        <f>VLOOKUP($B244,data!$A$6:$M$15000,13)</f>
        <v>57963000</v>
      </c>
      <c r="D244" s="11">
        <f t="shared" si="21"/>
        <v>12</v>
      </c>
      <c r="E244" s="14">
        <f t="shared" si="22"/>
        <v>62160142.857142858</v>
      </c>
      <c r="F244" s="14">
        <f t="shared" si="23"/>
        <v>77966633.333333328</v>
      </c>
    </row>
    <row r="245" spans="1:6">
      <c r="A245" s="1">
        <v>35792</v>
      </c>
      <c r="B245" s="4">
        <v>35792</v>
      </c>
      <c r="C245" s="14">
        <f>VLOOKUP($B245,data!$A$6:$M$15000,13)</f>
        <v>57021000</v>
      </c>
      <c r="D245" s="11">
        <f t="shared" si="21"/>
        <v>12</v>
      </c>
      <c r="E245" s="14">
        <f t="shared" si="22"/>
        <v>60731714.285714284</v>
      </c>
      <c r="F245" s="14">
        <f t="shared" si="23"/>
        <v>76756300</v>
      </c>
    </row>
    <row r="246" spans="1:6">
      <c r="A246" s="1">
        <v>35793</v>
      </c>
      <c r="B246" s="4">
        <v>35793</v>
      </c>
      <c r="C246" s="14">
        <f>VLOOKUP($B246,data!$A$6:$M$15000,13)</f>
        <v>56186000</v>
      </c>
      <c r="D246" s="11">
        <f t="shared" si="21"/>
        <v>12</v>
      </c>
      <c r="E246" s="14">
        <f t="shared" si="22"/>
        <v>59467428.571428575</v>
      </c>
      <c r="F246" s="14">
        <f t="shared" si="23"/>
        <v>75521500</v>
      </c>
    </row>
    <row r="247" spans="1:6">
      <c r="A247" s="1">
        <v>35794</v>
      </c>
      <c r="B247" s="4">
        <v>35794</v>
      </c>
      <c r="C247" s="14">
        <f>VLOOKUP($B247,data!$A$6:$M$15000,13)</f>
        <v>55614000</v>
      </c>
      <c r="D247" s="11">
        <f t="shared" si="21"/>
        <v>12</v>
      </c>
      <c r="E247" s="14">
        <f t="shared" si="22"/>
        <v>58370000</v>
      </c>
      <c r="F247" s="14">
        <f t="shared" si="23"/>
        <v>74278866.666666672</v>
      </c>
    </row>
    <row r="248" spans="1:6">
      <c r="A248" s="1">
        <v>35795</v>
      </c>
      <c r="B248" s="4">
        <v>35795</v>
      </c>
      <c r="C248" s="14">
        <f>VLOOKUP($B248,data!$A$6:$M$15000,13)</f>
        <v>55335000</v>
      </c>
      <c r="D248" s="11">
        <f t="shared" si="21"/>
        <v>12</v>
      </c>
      <c r="E248" s="14">
        <f t="shared" si="22"/>
        <v>57428428.571428575</v>
      </c>
      <c r="F248" s="14">
        <f t="shared" si="23"/>
        <v>73049300</v>
      </c>
    </row>
    <row r="249" spans="1:6">
      <c r="A249" s="7" t="s">
        <v>1</v>
      </c>
      <c r="B249" s="8" t="s">
        <v>2</v>
      </c>
      <c r="C249" s="51" t="s">
        <v>13</v>
      </c>
      <c r="D249" s="51" t="s">
        <v>14</v>
      </c>
      <c r="E249" s="14">
        <f t="shared" si="22"/>
        <v>56883500</v>
      </c>
      <c r="F249" s="14">
        <f t="shared" si="23"/>
        <v>72411896.551724136</v>
      </c>
    </row>
    <row r="250" spans="1:6">
      <c r="A250" s="1">
        <v>35796</v>
      </c>
      <c r="B250" s="4">
        <v>35796</v>
      </c>
      <c r="C250" s="14">
        <f>VLOOKUP($B250,data!$A$6:$M$15000,13)</f>
        <v>55413000</v>
      </c>
      <c r="D250" s="11">
        <f t="shared" si="21"/>
        <v>1</v>
      </c>
      <c r="E250" s="14">
        <f t="shared" si="22"/>
        <v>56255333.333333336</v>
      </c>
      <c r="F250" s="14">
        <f t="shared" si="23"/>
        <v>71194482.758620694</v>
      </c>
    </row>
    <row r="251" spans="1:6">
      <c r="A251" s="1">
        <v>35797</v>
      </c>
      <c r="B251" s="4">
        <v>35797</v>
      </c>
      <c r="C251" s="14">
        <f>VLOOKUP($B251,data!$A$6:$M$15000,13)</f>
        <v>55497000</v>
      </c>
      <c r="D251" s="11">
        <f t="shared" si="21"/>
        <v>1</v>
      </c>
      <c r="E251" s="14">
        <f t="shared" si="22"/>
        <v>55844333.333333336</v>
      </c>
      <c r="F251" s="14">
        <f t="shared" si="23"/>
        <v>70011275.862068966</v>
      </c>
    </row>
    <row r="252" spans="1:6">
      <c r="A252" s="1">
        <v>35798</v>
      </c>
      <c r="B252" s="4">
        <v>35798</v>
      </c>
      <c r="C252" s="14">
        <f>VLOOKUP($B252,data!$A$6:$M$15000,13)</f>
        <v>55530000</v>
      </c>
      <c r="D252" s="11">
        <f t="shared" si="21"/>
        <v>1</v>
      </c>
      <c r="E252" s="14">
        <f t="shared" si="22"/>
        <v>55595833.333333336</v>
      </c>
      <c r="F252" s="14">
        <f t="shared" si="23"/>
        <v>68863551.724137932</v>
      </c>
    </row>
    <row r="253" spans="1:6">
      <c r="A253" s="1">
        <v>35799</v>
      </c>
      <c r="B253" s="4">
        <v>35799</v>
      </c>
      <c r="C253" s="14">
        <f>VLOOKUP($B253,data!$A$6:$M$15000,13)</f>
        <v>54605000</v>
      </c>
      <c r="D253" s="11">
        <f t="shared" si="21"/>
        <v>1</v>
      </c>
      <c r="E253" s="14">
        <f t="shared" si="22"/>
        <v>55332333.333333336</v>
      </c>
      <c r="F253" s="14">
        <f t="shared" si="23"/>
        <v>67712586.206896558</v>
      </c>
    </row>
    <row r="254" spans="1:6">
      <c r="A254" s="1">
        <v>35800</v>
      </c>
      <c r="B254" s="4">
        <v>35800</v>
      </c>
      <c r="C254" s="14">
        <f>VLOOKUP($B254,data!$A$6:$M$15000,13)</f>
        <v>53253000</v>
      </c>
      <c r="D254" s="11">
        <f t="shared" si="21"/>
        <v>1</v>
      </c>
      <c r="E254" s="14">
        <f t="shared" si="22"/>
        <v>54938833.333333336</v>
      </c>
      <c r="F254" s="14">
        <f t="shared" si="23"/>
        <v>66538586.206896551</v>
      </c>
    </row>
    <row r="255" spans="1:6">
      <c r="A255" s="1">
        <v>35801</v>
      </c>
      <c r="B255" s="4">
        <v>35801</v>
      </c>
      <c r="C255" s="14">
        <f>VLOOKUP($B255,data!$A$6:$M$15000,13)</f>
        <v>51605000</v>
      </c>
      <c r="D255" s="11">
        <f t="shared" si="21"/>
        <v>1</v>
      </c>
      <c r="E255" s="14">
        <f t="shared" si="22"/>
        <v>54317166.666666664</v>
      </c>
      <c r="F255" s="14">
        <f t="shared" si="23"/>
        <v>65351586.206896551</v>
      </c>
    </row>
    <row r="256" spans="1:6">
      <c r="A256" s="1">
        <v>35802</v>
      </c>
      <c r="B256" s="4">
        <v>35802</v>
      </c>
      <c r="C256" s="14">
        <f>VLOOKUP($B256,data!$A$6:$M$15000,13)</f>
        <v>50290000</v>
      </c>
      <c r="D256" s="11">
        <f t="shared" si="21"/>
        <v>1</v>
      </c>
      <c r="E256" s="14">
        <f t="shared" si="22"/>
        <v>53741857.142857142</v>
      </c>
      <c r="F256" s="14">
        <f t="shared" si="23"/>
        <v>64185793.103448279</v>
      </c>
    </row>
    <row r="257" spans="1:6">
      <c r="A257" s="1">
        <v>35803</v>
      </c>
      <c r="B257" s="4">
        <v>35803</v>
      </c>
      <c r="C257" s="14">
        <f>VLOOKUP($B257,data!$A$6:$M$15000,13)</f>
        <v>49587000</v>
      </c>
      <c r="D257" s="11">
        <f t="shared" si="21"/>
        <v>1</v>
      </c>
      <c r="E257" s="14">
        <f t="shared" si="22"/>
        <v>52909571.428571425</v>
      </c>
      <c r="F257" s="14">
        <f t="shared" si="23"/>
        <v>63057896.551724136</v>
      </c>
    </row>
    <row r="258" spans="1:6">
      <c r="A258" s="1">
        <v>35804</v>
      </c>
      <c r="B258" s="4">
        <v>35804</v>
      </c>
      <c r="C258" s="14">
        <f>VLOOKUP($B258,data!$A$6:$M$15000,13)</f>
        <v>48691000</v>
      </c>
      <c r="D258" s="11">
        <f t="shared" si="21"/>
        <v>1</v>
      </c>
      <c r="E258" s="14">
        <f t="shared" si="22"/>
        <v>51937285.714285716</v>
      </c>
      <c r="F258" s="14">
        <f t="shared" si="23"/>
        <v>61968310.344827585</v>
      </c>
    </row>
    <row r="259" spans="1:6">
      <c r="A259" s="1">
        <v>35805</v>
      </c>
      <c r="B259" s="4">
        <v>35805</v>
      </c>
      <c r="C259" s="14">
        <f>VLOOKUP($B259,data!$A$6:$M$15000,13)</f>
        <v>48138000</v>
      </c>
      <c r="D259" s="11">
        <f t="shared" si="21"/>
        <v>1</v>
      </c>
      <c r="E259" s="14">
        <f t="shared" si="22"/>
        <v>50881285.714285716</v>
      </c>
      <c r="F259" s="14">
        <f t="shared" si="23"/>
        <v>60919896.551724136</v>
      </c>
    </row>
    <row r="260" spans="1:6">
      <c r="A260" s="1">
        <v>35806</v>
      </c>
      <c r="B260" s="4">
        <v>35806</v>
      </c>
      <c r="C260" s="14">
        <f>VLOOKUP($B260,data!$A$6:$M$15000,13)</f>
        <v>47713000</v>
      </c>
      <c r="D260" s="11">
        <f t="shared" si="21"/>
        <v>1</v>
      </c>
      <c r="E260" s="14">
        <f t="shared" si="22"/>
        <v>49896714.285714284</v>
      </c>
      <c r="F260" s="14">
        <f t="shared" si="23"/>
        <v>59897793.103448279</v>
      </c>
    </row>
    <row r="261" spans="1:6">
      <c r="A261" s="1">
        <v>35807</v>
      </c>
      <c r="B261" s="4">
        <v>35807</v>
      </c>
      <c r="C261" s="14">
        <f>VLOOKUP($B261,data!$A$6:$M$15000,13)</f>
        <v>46727000</v>
      </c>
      <c r="D261" s="11">
        <f t="shared" si="21"/>
        <v>1</v>
      </c>
      <c r="E261" s="14">
        <f t="shared" si="22"/>
        <v>48964428.571428575</v>
      </c>
      <c r="F261" s="14">
        <f t="shared" si="23"/>
        <v>58880241.379310347</v>
      </c>
    </row>
    <row r="262" spans="1:6">
      <c r="A262" s="1">
        <v>35808</v>
      </c>
      <c r="B262" s="4">
        <v>35808</v>
      </c>
      <c r="C262" s="14">
        <f>VLOOKUP($B262,data!$A$6:$M$15000,13)</f>
        <v>46139000</v>
      </c>
      <c r="D262" s="11">
        <f t="shared" ref="D262:D325" si="24">IF(B262&lt;&gt;"",MONTH(B262),0)</f>
        <v>1</v>
      </c>
      <c r="E262" s="14">
        <f t="shared" si="22"/>
        <v>48183571.428571425</v>
      </c>
      <c r="F262" s="14">
        <f t="shared" si="23"/>
        <v>57882793.103448279</v>
      </c>
    </row>
    <row r="263" spans="1:6">
      <c r="A263" s="1">
        <v>35809</v>
      </c>
      <c r="B263" s="4">
        <v>35809</v>
      </c>
      <c r="C263" s="14">
        <f>VLOOKUP($B263,data!$A$6:$M$15000,13)</f>
        <v>45435000</v>
      </c>
      <c r="D263" s="11">
        <f t="shared" si="24"/>
        <v>1</v>
      </c>
      <c r="E263" s="14">
        <f t="shared" si="22"/>
        <v>47490000</v>
      </c>
      <c r="F263" s="14">
        <f t="shared" si="23"/>
        <v>56901862.068965517</v>
      </c>
    </row>
    <row r="264" spans="1:6">
      <c r="A264" s="1">
        <v>35810</v>
      </c>
      <c r="B264" s="4">
        <v>35810</v>
      </c>
      <c r="C264" s="14">
        <f>VLOOKUP($B264,data!$A$6:$M$15000,13)</f>
        <v>44889000</v>
      </c>
      <c r="D264" s="11">
        <f t="shared" si="24"/>
        <v>1</v>
      </c>
      <c r="E264" s="14">
        <f t="shared" si="22"/>
        <v>46818857.142857142</v>
      </c>
      <c r="F264" s="14">
        <f t="shared" si="23"/>
        <v>55943068.965517238</v>
      </c>
    </row>
    <row r="265" spans="1:6">
      <c r="A265" s="1">
        <v>35811</v>
      </c>
      <c r="B265" s="4">
        <v>35811</v>
      </c>
      <c r="C265" s="14">
        <f>VLOOKUP($B265,data!$A$6:$M$15000,13)</f>
        <v>44912000</v>
      </c>
      <c r="D265" s="11">
        <f t="shared" si="24"/>
        <v>1</v>
      </c>
      <c r="E265" s="14">
        <f t="shared" si="22"/>
        <v>46279000</v>
      </c>
      <c r="F265" s="14">
        <f t="shared" si="23"/>
        <v>55038931.034482762</v>
      </c>
    </row>
    <row r="266" spans="1:6">
      <c r="A266" s="1">
        <v>35812</v>
      </c>
      <c r="B266" s="4">
        <v>35812</v>
      </c>
      <c r="C266" s="14">
        <f>VLOOKUP($B266,data!$A$6:$M$15000,13)</f>
        <v>45020000</v>
      </c>
      <c r="D266" s="11">
        <f t="shared" si="24"/>
        <v>1</v>
      </c>
      <c r="E266" s="14">
        <f t="shared" si="22"/>
        <v>45833571.428571425</v>
      </c>
      <c r="F266" s="14">
        <f t="shared" si="23"/>
        <v>54182655.172413796</v>
      </c>
    </row>
    <row r="267" spans="1:6">
      <c r="A267" s="1">
        <v>35813</v>
      </c>
      <c r="B267" s="4">
        <v>35813</v>
      </c>
      <c r="C267" s="14">
        <f>VLOOKUP($B267,data!$A$6:$M$15000,13)</f>
        <v>45251000</v>
      </c>
      <c r="D267" s="11">
        <f t="shared" si="24"/>
        <v>1</v>
      </c>
      <c r="E267" s="14">
        <f t="shared" ref="E267:E330" si="25">AVERAGE(C261:C267)</f>
        <v>45481857.142857142</v>
      </c>
      <c r="F267" s="14">
        <f t="shared" si="23"/>
        <v>53378344.827586204</v>
      </c>
    </row>
    <row r="268" spans="1:6">
      <c r="A268" s="1">
        <v>35814</v>
      </c>
      <c r="B268" s="4">
        <v>35814</v>
      </c>
      <c r="C268" s="14">
        <f>VLOOKUP($B268,data!$A$6:$M$15000,13)</f>
        <v>44788000</v>
      </c>
      <c r="D268" s="11">
        <f t="shared" si="24"/>
        <v>1</v>
      </c>
      <c r="E268" s="14">
        <f t="shared" si="25"/>
        <v>45204857.142857142</v>
      </c>
      <c r="F268" s="14">
        <f t="shared" si="23"/>
        <v>52611724.137931034</v>
      </c>
    </row>
    <row r="269" spans="1:6">
      <c r="A269" s="1">
        <v>35815</v>
      </c>
      <c r="B269" s="4">
        <v>35815</v>
      </c>
      <c r="C269" s="14">
        <f>VLOOKUP($B269,data!$A$6:$M$15000,13)</f>
        <v>43956000</v>
      </c>
      <c r="D269" s="11">
        <f t="shared" si="24"/>
        <v>1</v>
      </c>
      <c r="E269" s="14">
        <f t="shared" si="25"/>
        <v>44893000</v>
      </c>
      <c r="F269" s="14">
        <f t="shared" si="23"/>
        <v>51884827.586206898</v>
      </c>
    </row>
    <row r="270" spans="1:6">
      <c r="A270" s="1">
        <v>35816</v>
      </c>
      <c r="B270" s="4">
        <v>35816</v>
      </c>
      <c r="C270" s="14">
        <f>VLOOKUP($B270,data!$A$6:$M$15000,13)</f>
        <v>43259000</v>
      </c>
      <c r="D270" s="11">
        <f t="shared" si="24"/>
        <v>1</v>
      </c>
      <c r="E270" s="14">
        <f t="shared" si="25"/>
        <v>44582142.857142858</v>
      </c>
      <c r="F270" s="14">
        <f t="shared" si="23"/>
        <v>51193896.551724136</v>
      </c>
    </row>
    <row r="271" spans="1:6">
      <c r="A271" s="1">
        <v>35817</v>
      </c>
      <c r="B271" s="4">
        <v>35817</v>
      </c>
      <c r="C271" s="14">
        <f>VLOOKUP($B271,data!$A$6:$M$15000,13)</f>
        <v>42738000</v>
      </c>
      <c r="D271" s="11">
        <f t="shared" si="24"/>
        <v>1</v>
      </c>
      <c r="E271" s="14">
        <f t="shared" si="25"/>
        <v>44274857.142857142</v>
      </c>
      <c r="F271" s="14">
        <f t="shared" si="23"/>
        <v>50532241.379310347</v>
      </c>
    </row>
    <row r="272" spans="1:6">
      <c r="A272" s="1">
        <v>35818</v>
      </c>
      <c r="B272" s="4">
        <v>35818</v>
      </c>
      <c r="C272" s="14">
        <f>VLOOKUP($B272,data!$A$6:$M$15000,13)</f>
        <v>42344000</v>
      </c>
      <c r="D272" s="11">
        <f t="shared" si="24"/>
        <v>1</v>
      </c>
      <c r="E272" s="14">
        <f t="shared" si="25"/>
        <v>43908000</v>
      </c>
      <c r="F272" s="14">
        <f t="shared" si="23"/>
        <v>49899344.827586204</v>
      </c>
    </row>
    <row r="273" spans="1:6">
      <c r="A273" s="1">
        <v>35819</v>
      </c>
      <c r="B273" s="4">
        <v>35819</v>
      </c>
      <c r="C273" s="14">
        <f>VLOOKUP($B273,data!$A$6:$M$15000,13)</f>
        <v>42320000</v>
      </c>
      <c r="D273" s="11">
        <f t="shared" si="24"/>
        <v>1</v>
      </c>
      <c r="E273" s="14">
        <f t="shared" si="25"/>
        <v>43522285.714285716</v>
      </c>
      <c r="F273" s="14">
        <f t="shared" si="23"/>
        <v>49317896.551724136</v>
      </c>
    </row>
    <row r="274" spans="1:6">
      <c r="A274" s="1">
        <v>35820</v>
      </c>
      <c r="B274" s="4">
        <v>35820</v>
      </c>
      <c r="C274" s="14">
        <f>VLOOKUP($B274,data!$A$6:$M$15000,13)</f>
        <v>42063000</v>
      </c>
      <c r="D274" s="11">
        <f t="shared" si="24"/>
        <v>1</v>
      </c>
      <c r="E274" s="14">
        <f t="shared" si="25"/>
        <v>43066857.142857142</v>
      </c>
      <c r="F274" s="14">
        <f t="shared" si="23"/>
        <v>48769620.68965517</v>
      </c>
    </row>
    <row r="275" spans="1:6">
      <c r="A275" s="1">
        <v>35821</v>
      </c>
      <c r="B275" s="4">
        <v>35821</v>
      </c>
      <c r="C275" s="14">
        <f>VLOOKUP($B275,data!$A$6:$M$15000,13)</f>
        <v>41827000</v>
      </c>
      <c r="D275" s="11">
        <f t="shared" si="24"/>
        <v>1</v>
      </c>
      <c r="E275" s="14">
        <f t="shared" si="25"/>
        <v>42643857.142857142</v>
      </c>
      <c r="F275" s="14">
        <f t="shared" si="23"/>
        <v>48245689.655172415</v>
      </c>
    </row>
    <row r="276" spans="1:6">
      <c r="A276" s="1">
        <v>35822</v>
      </c>
      <c r="B276" s="4">
        <v>35822</v>
      </c>
      <c r="C276" s="14">
        <f>VLOOKUP($B276,data!$A$6:$M$15000,13)</f>
        <v>41488000</v>
      </c>
      <c r="D276" s="11">
        <f t="shared" si="24"/>
        <v>1</v>
      </c>
      <c r="E276" s="14">
        <f t="shared" si="25"/>
        <v>42291285.714285716</v>
      </c>
      <c r="F276" s="14">
        <f t="shared" si="23"/>
        <v>47738862.068965517</v>
      </c>
    </row>
    <row r="277" spans="1:6">
      <c r="A277" s="1">
        <v>35823</v>
      </c>
      <c r="B277" s="4">
        <v>35823</v>
      </c>
      <c r="C277" s="14">
        <f>VLOOKUP($B277,data!$A$6:$M$15000,13)</f>
        <v>41047000</v>
      </c>
      <c r="D277" s="11">
        <f t="shared" si="24"/>
        <v>1</v>
      </c>
      <c r="E277" s="14">
        <f t="shared" si="25"/>
        <v>41975285.714285716</v>
      </c>
      <c r="F277" s="14">
        <f t="shared" si="23"/>
        <v>47236551.724137932</v>
      </c>
    </row>
    <row r="278" spans="1:6">
      <c r="A278" s="1">
        <v>35824</v>
      </c>
      <c r="B278" s="4">
        <v>35824</v>
      </c>
      <c r="C278" s="14">
        <f>VLOOKUP($B278,data!$A$6:$M$15000,13)</f>
        <v>40709000</v>
      </c>
      <c r="D278" s="11">
        <f t="shared" si="24"/>
        <v>1</v>
      </c>
      <c r="E278" s="14">
        <f t="shared" si="25"/>
        <v>41685428.571428575</v>
      </c>
      <c r="F278" s="14">
        <f t="shared" si="23"/>
        <v>46732206.896551721</v>
      </c>
    </row>
    <row r="279" spans="1:6">
      <c r="A279" s="1">
        <v>35825</v>
      </c>
      <c r="B279" s="4">
        <v>35825</v>
      </c>
      <c r="C279" s="14">
        <f>VLOOKUP($B279,data!$A$6:$M$15000,13)</f>
        <v>40401000</v>
      </c>
      <c r="D279" s="11">
        <f t="shared" si="24"/>
        <v>1</v>
      </c>
      <c r="E279" s="14">
        <f t="shared" si="25"/>
        <v>41407857.142857142</v>
      </c>
      <c r="F279" s="14">
        <f t="shared" si="23"/>
        <v>46521166.666666664</v>
      </c>
    </row>
    <row r="280" spans="1:6">
      <c r="A280" s="1">
        <v>35826</v>
      </c>
      <c r="B280" s="4">
        <v>35826</v>
      </c>
      <c r="C280" s="14">
        <f>VLOOKUP($B280,data!$A$6:$M$15000,13)</f>
        <v>39934000</v>
      </c>
      <c r="D280" s="11">
        <f t="shared" si="24"/>
        <v>1</v>
      </c>
      <c r="E280" s="14">
        <f t="shared" si="25"/>
        <v>41067000</v>
      </c>
      <c r="F280" s="14">
        <f t="shared" si="23"/>
        <v>46005200</v>
      </c>
    </row>
    <row r="281" spans="1:6">
      <c r="A281" s="1">
        <v>35827</v>
      </c>
      <c r="B281" s="4">
        <v>35827</v>
      </c>
      <c r="C281" s="14">
        <f>VLOOKUP($B281,data!$A$6:$M$15000,13)</f>
        <v>39584000</v>
      </c>
      <c r="D281" s="11">
        <f t="shared" si="24"/>
        <v>2</v>
      </c>
      <c r="E281" s="14">
        <f t="shared" si="25"/>
        <v>40712857.142857142</v>
      </c>
      <c r="F281" s="14">
        <f t="shared" si="23"/>
        <v>45474766.666666664</v>
      </c>
    </row>
    <row r="282" spans="1:6">
      <c r="A282" s="1">
        <v>35828</v>
      </c>
      <c r="B282" s="4">
        <v>35828</v>
      </c>
      <c r="C282" s="14">
        <f>VLOOKUP($B282,data!$A$6:$M$15000,13)</f>
        <v>39240000</v>
      </c>
      <c r="D282" s="11">
        <f t="shared" si="24"/>
        <v>2</v>
      </c>
      <c r="E282" s="14">
        <f t="shared" si="25"/>
        <v>40343285.714285716</v>
      </c>
      <c r="F282" s="14">
        <f t="shared" si="23"/>
        <v>44931766.666666664</v>
      </c>
    </row>
    <row r="283" spans="1:6">
      <c r="A283" s="1">
        <v>35829</v>
      </c>
      <c r="B283" s="4">
        <v>35829</v>
      </c>
      <c r="C283" s="14">
        <f>VLOOKUP($B283,data!$A$6:$M$15000,13)</f>
        <v>38083000</v>
      </c>
      <c r="D283" s="11">
        <f t="shared" si="24"/>
        <v>2</v>
      </c>
      <c r="E283" s="14">
        <f t="shared" si="25"/>
        <v>39856857.142857142</v>
      </c>
      <c r="F283" s="14">
        <f t="shared" si="23"/>
        <v>44381033.333333336</v>
      </c>
    </row>
    <row r="284" spans="1:6">
      <c r="A284" s="1">
        <v>35830</v>
      </c>
      <c r="B284" s="4">
        <v>35830</v>
      </c>
      <c r="C284" s="14">
        <f>VLOOKUP($B284,data!$A$6:$M$15000,13)</f>
        <v>37231000</v>
      </c>
      <c r="D284" s="11">
        <f t="shared" si="24"/>
        <v>2</v>
      </c>
      <c r="E284" s="14">
        <f t="shared" si="25"/>
        <v>39311714.285714284</v>
      </c>
      <c r="F284" s="14">
        <f t="shared" si="23"/>
        <v>43846966.666666664</v>
      </c>
    </row>
    <row r="285" spans="1:6">
      <c r="A285" s="1">
        <v>35831</v>
      </c>
      <c r="B285" s="4">
        <v>35831</v>
      </c>
      <c r="C285" s="14">
        <f>VLOOKUP($B285,data!$A$6:$M$15000,13)</f>
        <v>36331000</v>
      </c>
      <c r="D285" s="11">
        <f t="shared" si="24"/>
        <v>2</v>
      </c>
      <c r="E285" s="14">
        <f t="shared" si="25"/>
        <v>38686285.714285716</v>
      </c>
      <c r="F285" s="14">
        <f t="shared" si="23"/>
        <v>43337833.333333336</v>
      </c>
    </row>
    <row r="286" spans="1:6">
      <c r="A286" s="1">
        <v>35832</v>
      </c>
      <c r="B286" s="4">
        <v>35832</v>
      </c>
      <c r="C286" s="14">
        <f>VLOOKUP($B286,data!$A$6:$M$15000,13)</f>
        <v>35454000</v>
      </c>
      <c r="D286" s="11">
        <f t="shared" si="24"/>
        <v>2</v>
      </c>
      <c r="E286" s="14">
        <f t="shared" si="25"/>
        <v>37979571.428571425</v>
      </c>
      <c r="F286" s="14">
        <f t="shared" si="23"/>
        <v>42843300</v>
      </c>
    </row>
    <row r="287" spans="1:6">
      <c r="A287" s="1">
        <v>35833</v>
      </c>
      <c r="B287" s="4">
        <v>35833</v>
      </c>
      <c r="C287" s="14">
        <f>VLOOKUP($B287,data!$A$6:$M$15000,13)</f>
        <v>34923000</v>
      </c>
      <c r="D287" s="11">
        <f t="shared" si="24"/>
        <v>2</v>
      </c>
      <c r="E287" s="14">
        <f t="shared" si="25"/>
        <v>37263714.285714284</v>
      </c>
      <c r="F287" s="14">
        <f t="shared" si="23"/>
        <v>42354500</v>
      </c>
    </row>
    <row r="288" spans="1:6">
      <c r="A288" s="1">
        <v>35834</v>
      </c>
      <c r="B288" s="4">
        <v>35834</v>
      </c>
      <c r="C288" s="14">
        <f>VLOOKUP($B288,data!$A$6:$M$15000,13)</f>
        <v>34477000</v>
      </c>
      <c r="D288" s="11">
        <f t="shared" si="24"/>
        <v>2</v>
      </c>
      <c r="E288" s="14">
        <f t="shared" si="25"/>
        <v>36534142.857142858</v>
      </c>
      <c r="F288" s="14">
        <f t="shared" si="23"/>
        <v>41880700</v>
      </c>
    </row>
    <row r="289" spans="1:6">
      <c r="A289" s="1">
        <v>35835</v>
      </c>
      <c r="B289" s="4">
        <v>35835</v>
      </c>
      <c r="C289" s="14">
        <f>VLOOKUP($B289,data!$A$6:$M$15000,13)</f>
        <v>33533000</v>
      </c>
      <c r="D289" s="11">
        <f t="shared" si="24"/>
        <v>2</v>
      </c>
      <c r="E289" s="14">
        <f t="shared" si="25"/>
        <v>35718857.142857142</v>
      </c>
      <c r="F289" s="14">
        <f t="shared" si="23"/>
        <v>41393866.666666664</v>
      </c>
    </row>
    <row r="290" spans="1:6">
      <c r="A290" s="1">
        <v>35836</v>
      </c>
      <c r="B290" s="4">
        <v>35836</v>
      </c>
      <c r="C290" s="14">
        <f>VLOOKUP($B290,data!$A$6:$M$15000,13)</f>
        <v>32758000</v>
      </c>
      <c r="D290" s="11">
        <f t="shared" si="24"/>
        <v>2</v>
      </c>
      <c r="E290" s="14">
        <f t="shared" si="25"/>
        <v>34958142.857142858</v>
      </c>
      <c r="F290" s="14">
        <f t="shared" ref="F290:F353" si="26">AVERAGE(C261:C290)</f>
        <v>40895366.666666664</v>
      </c>
    </row>
    <row r="291" spans="1:6">
      <c r="A291" s="1">
        <v>35837</v>
      </c>
      <c r="B291" s="4">
        <v>35837</v>
      </c>
      <c r="C291" s="14">
        <f>VLOOKUP($B291,data!$A$6:$M$15000,13)</f>
        <v>32170000</v>
      </c>
      <c r="D291" s="11">
        <f t="shared" si="24"/>
        <v>2</v>
      </c>
      <c r="E291" s="14">
        <f t="shared" si="25"/>
        <v>34235142.857142858</v>
      </c>
      <c r="F291" s="14">
        <f t="shared" si="26"/>
        <v>40410133.333333336</v>
      </c>
    </row>
    <row r="292" spans="1:6">
      <c r="A292" s="1">
        <v>35838</v>
      </c>
      <c r="B292" s="4">
        <v>35838</v>
      </c>
      <c r="C292" s="14">
        <f>VLOOKUP($B292,data!$A$6:$M$15000,13)</f>
        <v>31525000</v>
      </c>
      <c r="D292" s="11">
        <f t="shared" si="24"/>
        <v>2</v>
      </c>
      <c r="E292" s="14">
        <f t="shared" si="25"/>
        <v>33548571.428571429</v>
      </c>
      <c r="F292" s="14">
        <f t="shared" si="26"/>
        <v>39923000</v>
      </c>
    </row>
    <row r="293" spans="1:6">
      <c r="A293" s="1">
        <v>35839</v>
      </c>
      <c r="B293" s="4">
        <v>35839</v>
      </c>
      <c r="C293" s="14">
        <f>VLOOKUP($B293,data!$A$6:$M$15000,13)</f>
        <v>31218000</v>
      </c>
      <c r="D293" s="11">
        <f t="shared" si="24"/>
        <v>2</v>
      </c>
      <c r="E293" s="14">
        <f t="shared" si="25"/>
        <v>32943428.571428571</v>
      </c>
      <c r="F293" s="14">
        <f t="shared" si="26"/>
        <v>39449100</v>
      </c>
    </row>
    <row r="294" spans="1:6">
      <c r="A294" s="1">
        <v>35840</v>
      </c>
      <c r="B294" s="4">
        <v>35840</v>
      </c>
      <c r="C294" s="14">
        <f>VLOOKUP($B294,data!$A$6:$M$15000,13)</f>
        <v>30749000</v>
      </c>
      <c r="D294" s="11">
        <f t="shared" si="24"/>
        <v>2</v>
      </c>
      <c r="E294" s="14">
        <f t="shared" si="25"/>
        <v>32347142.857142858</v>
      </c>
      <c r="F294" s="14">
        <f t="shared" si="26"/>
        <v>38977766.666666664</v>
      </c>
    </row>
    <row r="295" spans="1:6">
      <c r="A295" s="1">
        <v>35841</v>
      </c>
      <c r="B295" s="4">
        <v>35841</v>
      </c>
      <c r="C295" s="14">
        <f>VLOOKUP($B295,data!$A$6:$M$15000,13)</f>
        <v>30243000</v>
      </c>
      <c r="D295" s="11">
        <f t="shared" si="24"/>
        <v>2</v>
      </c>
      <c r="E295" s="14">
        <f t="shared" si="25"/>
        <v>31742285.714285713</v>
      </c>
      <c r="F295" s="14">
        <f t="shared" si="26"/>
        <v>38488800</v>
      </c>
    </row>
    <row r="296" spans="1:6">
      <c r="A296" s="1">
        <v>35842</v>
      </c>
      <c r="B296" s="4">
        <v>35842</v>
      </c>
      <c r="C296" s="14">
        <f>VLOOKUP($B296,data!$A$6:$M$15000,13)</f>
        <v>29431000</v>
      </c>
      <c r="D296" s="11">
        <f t="shared" si="24"/>
        <v>2</v>
      </c>
      <c r="E296" s="14">
        <f t="shared" si="25"/>
        <v>31156285.714285713</v>
      </c>
      <c r="F296" s="14">
        <f t="shared" si="26"/>
        <v>37969166.666666664</v>
      </c>
    </row>
    <row r="297" spans="1:6">
      <c r="A297" s="1">
        <v>35843</v>
      </c>
      <c r="B297" s="4">
        <v>35843</v>
      </c>
      <c r="C297" s="14">
        <f>VLOOKUP($B297,data!$A$6:$M$15000,13)</f>
        <v>28654000</v>
      </c>
      <c r="D297" s="11">
        <f t="shared" si="24"/>
        <v>2</v>
      </c>
      <c r="E297" s="14">
        <f t="shared" si="25"/>
        <v>30570000</v>
      </c>
      <c r="F297" s="14">
        <f t="shared" si="26"/>
        <v>37415933.333333336</v>
      </c>
    </row>
    <row r="298" spans="1:6">
      <c r="A298" s="1">
        <v>35844</v>
      </c>
      <c r="B298" s="4">
        <v>35844</v>
      </c>
      <c r="C298" s="14">
        <f>VLOOKUP($B298,data!$A$6:$M$15000,13)</f>
        <v>27874000</v>
      </c>
      <c r="D298" s="11">
        <f t="shared" si="24"/>
        <v>2</v>
      </c>
      <c r="E298" s="14">
        <f t="shared" si="25"/>
        <v>29956285.714285713</v>
      </c>
      <c r="F298" s="14">
        <f t="shared" si="26"/>
        <v>36852133.333333336</v>
      </c>
    </row>
    <row r="299" spans="1:6">
      <c r="A299" s="1">
        <v>35845</v>
      </c>
      <c r="B299" s="4">
        <v>35845</v>
      </c>
      <c r="C299" s="14">
        <f>VLOOKUP($B299,data!$A$6:$M$15000,13)</f>
        <v>26820000</v>
      </c>
      <c r="D299" s="11">
        <f t="shared" si="24"/>
        <v>2</v>
      </c>
      <c r="E299" s="14">
        <f t="shared" si="25"/>
        <v>29284142.857142858</v>
      </c>
      <c r="F299" s="14">
        <f t="shared" si="26"/>
        <v>36280933.333333336</v>
      </c>
    </row>
    <row r="300" spans="1:6">
      <c r="A300" s="1">
        <v>35846</v>
      </c>
      <c r="B300" s="4">
        <v>35846</v>
      </c>
      <c r="C300" s="14">
        <f>VLOOKUP($B300,data!$A$6:$M$15000,13)</f>
        <v>26040000</v>
      </c>
      <c r="D300" s="11">
        <f t="shared" si="24"/>
        <v>2</v>
      </c>
      <c r="E300" s="14">
        <f t="shared" si="25"/>
        <v>28544428.571428571</v>
      </c>
      <c r="F300" s="14">
        <f t="shared" si="26"/>
        <v>35706966.666666664</v>
      </c>
    </row>
    <row r="301" spans="1:6">
      <c r="A301" s="1">
        <v>35847</v>
      </c>
      <c r="B301" s="4">
        <v>35847</v>
      </c>
      <c r="C301" s="14">
        <f>VLOOKUP($B301,data!$A$6:$M$15000,13)</f>
        <v>25559000</v>
      </c>
      <c r="D301" s="11">
        <f t="shared" si="24"/>
        <v>2</v>
      </c>
      <c r="E301" s="14">
        <f t="shared" si="25"/>
        <v>27803000</v>
      </c>
      <c r="F301" s="14">
        <f t="shared" si="26"/>
        <v>35134333.333333336</v>
      </c>
    </row>
    <row r="302" spans="1:6">
      <c r="A302" s="1">
        <v>35848</v>
      </c>
      <c r="B302" s="4">
        <v>35848</v>
      </c>
      <c r="C302" s="14">
        <f>VLOOKUP($B302,data!$A$6:$M$15000,13)</f>
        <v>25326000</v>
      </c>
      <c r="D302" s="11">
        <f t="shared" si="24"/>
        <v>2</v>
      </c>
      <c r="E302" s="14">
        <f t="shared" si="25"/>
        <v>27100571.428571429</v>
      </c>
      <c r="F302" s="14">
        <f t="shared" si="26"/>
        <v>34567066.666666664</v>
      </c>
    </row>
    <row r="303" spans="1:6">
      <c r="A303" s="1">
        <v>35849</v>
      </c>
      <c r="B303" s="4">
        <v>35849</v>
      </c>
      <c r="C303" s="14">
        <f>VLOOKUP($B303,data!$A$6:$M$15000,13)</f>
        <v>24437000</v>
      </c>
      <c r="D303" s="11">
        <f t="shared" si="24"/>
        <v>2</v>
      </c>
      <c r="E303" s="14">
        <f t="shared" si="25"/>
        <v>26387142.857142858</v>
      </c>
      <c r="F303" s="14">
        <f t="shared" si="26"/>
        <v>33970966.666666664</v>
      </c>
    </row>
    <row r="304" spans="1:6">
      <c r="A304" s="1">
        <v>35850</v>
      </c>
      <c r="B304" s="4">
        <v>35850</v>
      </c>
      <c r="C304" s="14">
        <f>VLOOKUP($B304,data!$A$6:$M$15000,13)</f>
        <v>23711000</v>
      </c>
      <c r="D304" s="11">
        <f t="shared" si="24"/>
        <v>2</v>
      </c>
      <c r="E304" s="14">
        <f t="shared" si="25"/>
        <v>25681000</v>
      </c>
      <c r="F304" s="14">
        <f t="shared" si="26"/>
        <v>33359233.333333332</v>
      </c>
    </row>
    <row r="305" spans="1:6">
      <c r="A305" s="1">
        <v>35851</v>
      </c>
      <c r="B305" s="4">
        <v>35851</v>
      </c>
      <c r="C305" s="14">
        <f>VLOOKUP($B305,data!$A$6:$M$15000,13)</f>
        <v>22830000</v>
      </c>
      <c r="D305" s="11">
        <f t="shared" si="24"/>
        <v>2</v>
      </c>
      <c r="E305" s="14">
        <f t="shared" si="25"/>
        <v>24960428.571428571</v>
      </c>
      <c r="F305" s="14">
        <f t="shared" si="26"/>
        <v>32726000</v>
      </c>
    </row>
    <row r="306" spans="1:6">
      <c r="A306" s="1">
        <v>35852</v>
      </c>
      <c r="B306" s="4">
        <v>35852</v>
      </c>
      <c r="C306" s="14">
        <f>VLOOKUP($B306,data!$A$6:$M$15000,13)</f>
        <v>22183000</v>
      </c>
      <c r="D306" s="11">
        <f t="shared" si="24"/>
        <v>2</v>
      </c>
      <c r="E306" s="14">
        <f t="shared" si="25"/>
        <v>24298000</v>
      </c>
      <c r="F306" s="14">
        <f t="shared" si="26"/>
        <v>32082500</v>
      </c>
    </row>
    <row r="307" spans="1:6">
      <c r="A307" s="1">
        <v>35853</v>
      </c>
      <c r="B307" s="4">
        <v>35853</v>
      </c>
      <c r="C307" s="14">
        <f>VLOOKUP($B307,data!$A$6:$M$15000,13)</f>
        <v>21666000</v>
      </c>
      <c r="D307" s="11">
        <f t="shared" si="24"/>
        <v>2</v>
      </c>
      <c r="E307" s="14">
        <f t="shared" si="25"/>
        <v>23673142.857142858</v>
      </c>
      <c r="F307" s="14">
        <f t="shared" si="26"/>
        <v>31436466.666666668</v>
      </c>
    </row>
    <row r="308" spans="1:6">
      <c r="A308" s="1">
        <v>35854</v>
      </c>
      <c r="B308" s="4">
        <v>35854</v>
      </c>
      <c r="C308" s="14">
        <f>VLOOKUP($B308,data!$A$6:$M$15000,13)</f>
        <v>21507000</v>
      </c>
      <c r="D308" s="11">
        <f t="shared" si="24"/>
        <v>2</v>
      </c>
      <c r="E308" s="14">
        <f t="shared" si="25"/>
        <v>23094285.714285713</v>
      </c>
      <c r="F308" s="14">
        <f t="shared" si="26"/>
        <v>30796400</v>
      </c>
    </row>
    <row r="309" spans="1:6">
      <c r="A309" s="1">
        <v>35855</v>
      </c>
      <c r="B309" s="4">
        <v>35855</v>
      </c>
      <c r="C309" s="14">
        <f>VLOOKUP($B309,data!$A$6:$M$15000,13)</f>
        <v>21649000</v>
      </c>
      <c r="D309" s="11">
        <f t="shared" si="24"/>
        <v>3</v>
      </c>
      <c r="E309" s="14">
        <f t="shared" si="25"/>
        <v>22569000</v>
      </c>
      <c r="F309" s="14">
        <f t="shared" si="26"/>
        <v>30171333.333333332</v>
      </c>
    </row>
    <row r="310" spans="1:6">
      <c r="A310" s="1">
        <v>35856</v>
      </c>
      <c r="B310" s="4">
        <v>35856</v>
      </c>
      <c r="C310" s="14">
        <f>VLOOKUP($B310,data!$A$6:$M$15000,13)</f>
        <v>21584000</v>
      </c>
      <c r="D310" s="11">
        <f t="shared" si="24"/>
        <v>3</v>
      </c>
      <c r="E310" s="14">
        <f t="shared" si="25"/>
        <v>22161428.571428571</v>
      </c>
      <c r="F310" s="14">
        <f t="shared" si="26"/>
        <v>29559666.666666668</v>
      </c>
    </row>
    <row r="311" spans="1:6">
      <c r="A311" s="1">
        <v>35857</v>
      </c>
      <c r="B311" s="4">
        <v>35857</v>
      </c>
      <c r="C311" s="14">
        <f>VLOOKUP($B311,data!$A$6:$M$15000,13)</f>
        <v>21606000</v>
      </c>
      <c r="D311" s="11">
        <f t="shared" si="24"/>
        <v>3</v>
      </c>
      <c r="E311" s="14">
        <f t="shared" si="25"/>
        <v>21860714.285714287</v>
      </c>
      <c r="F311" s="14">
        <f t="shared" si="26"/>
        <v>28960400</v>
      </c>
    </row>
    <row r="312" spans="1:6">
      <c r="A312" s="1">
        <v>35858</v>
      </c>
      <c r="B312" s="4">
        <v>35858</v>
      </c>
      <c r="C312" s="14">
        <f>VLOOKUP($B312,data!$A$6:$M$15000,13)</f>
        <v>21563000</v>
      </c>
      <c r="D312" s="11">
        <f t="shared" si="24"/>
        <v>3</v>
      </c>
      <c r="E312" s="14">
        <f t="shared" si="25"/>
        <v>21679714.285714287</v>
      </c>
      <c r="F312" s="14">
        <f t="shared" si="26"/>
        <v>28371166.666666668</v>
      </c>
    </row>
    <row r="313" spans="1:6">
      <c r="A313" s="1">
        <v>35859</v>
      </c>
      <c r="B313" s="4">
        <v>35859</v>
      </c>
      <c r="C313" s="14">
        <f>VLOOKUP($B313,data!$A$6:$M$15000,13)</f>
        <v>21495000</v>
      </c>
      <c r="D313" s="11">
        <f t="shared" si="24"/>
        <v>3</v>
      </c>
      <c r="E313" s="14">
        <f t="shared" si="25"/>
        <v>21581428.571428571</v>
      </c>
      <c r="F313" s="14">
        <f t="shared" si="26"/>
        <v>27818233.333333332</v>
      </c>
    </row>
    <row r="314" spans="1:6">
      <c r="A314" s="1">
        <v>35860</v>
      </c>
      <c r="B314" s="4">
        <v>35860</v>
      </c>
      <c r="C314" s="14">
        <f>VLOOKUP($B314,data!$A$6:$M$15000,13)</f>
        <v>21287000</v>
      </c>
      <c r="D314" s="11">
        <f t="shared" si="24"/>
        <v>3</v>
      </c>
      <c r="E314" s="14">
        <f t="shared" si="25"/>
        <v>21527285.714285713</v>
      </c>
      <c r="F314" s="14">
        <f t="shared" si="26"/>
        <v>27286766.666666668</v>
      </c>
    </row>
    <row r="315" spans="1:6">
      <c r="A315" s="1">
        <v>35861</v>
      </c>
      <c r="B315" s="4">
        <v>35861</v>
      </c>
      <c r="C315" s="14">
        <f>VLOOKUP($B315,data!$A$6:$M$15000,13)</f>
        <v>21111000</v>
      </c>
      <c r="D315" s="11">
        <f t="shared" si="24"/>
        <v>3</v>
      </c>
      <c r="E315" s="14">
        <f t="shared" si="25"/>
        <v>21470714.285714287</v>
      </c>
      <c r="F315" s="14">
        <f t="shared" si="26"/>
        <v>26779433.333333332</v>
      </c>
    </row>
    <row r="316" spans="1:6">
      <c r="A316" s="1">
        <v>35862</v>
      </c>
      <c r="B316" s="4">
        <v>35862</v>
      </c>
      <c r="C316" s="14">
        <f>VLOOKUP($B316,data!$A$6:$M$15000,13)</f>
        <v>21244000</v>
      </c>
      <c r="D316" s="11">
        <f t="shared" si="24"/>
        <v>3</v>
      </c>
      <c r="E316" s="14">
        <f t="shared" si="25"/>
        <v>21412857.142857142</v>
      </c>
      <c r="F316" s="14">
        <f t="shared" si="26"/>
        <v>26305766.666666668</v>
      </c>
    </row>
    <row r="317" spans="1:6">
      <c r="A317" s="1">
        <v>35863</v>
      </c>
      <c r="B317" s="4">
        <v>35863</v>
      </c>
      <c r="C317" s="14">
        <f>VLOOKUP($B317,data!$A$6:$M$15000,13)</f>
        <v>21203000</v>
      </c>
      <c r="D317" s="11">
        <f t="shared" si="24"/>
        <v>3</v>
      </c>
      <c r="E317" s="14">
        <f t="shared" si="25"/>
        <v>21358428.571428571</v>
      </c>
      <c r="F317" s="14">
        <f t="shared" si="26"/>
        <v>25848433.333333332</v>
      </c>
    </row>
    <row r="318" spans="1:6">
      <c r="A318" s="1">
        <v>35864</v>
      </c>
      <c r="B318" s="4">
        <v>35864</v>
      </c>
      <c r="C318" s="14">
        <f>VLOOKUP($B318,data!$A$6:$M$15000,13)</f>
        <v>21409000</v>
      </c>
      <c r="D318" s="11">
        <f t="shared" si="24"/>
        <v>3</v>
      </c>
      <c r="E318" s="14">
        <f t="shared" si="25"/>
        <v>21330285.714285713</v>
      </c>
      <c r="F318" s="14">
        <f t="shared" si="26"/>
        <v>25412833.333333332</v>
      </c>
    </row>
    <row r="319" spans="1:6">
      <c r="A319" s="1">
        <v>35865</v>
      </c>
      <c r="B319" s="4">
        <v>35865</v>
      </c>
      <c r="C319" s="14">
        <f>VLOOKUP($B319,data!$A$6:$M$15000,13)</f>
        <v>21637000</v>
      </c>
      <c r="D319" s="11">
        <f t="shared" si="24"/>
        <v>3</v>
      </c>
      <c r="E319" s="14">
        <f t="shared" si="25"/>
        <v>21340857.142857142</v>
      </c>
      <c r="F319" s="14">
        <f t="shared" si="26"/>
        <v>25016300</v>
      </c>
    </row>
    <row r="320" spans="1:6">
      <c r="A320" s="1">
        <v>35866</v>
      </c>
      <c r="B320" s="4">
        <v>35866</v>
      </c>
      <c r="C320" s="14">
        <f>VLOOKUP($B320,data!$A$6:$M$15000,13)</f>
        <v>21798000</v>
      </c>
      <c r="D320" s="11">
        <f t="shared" si="24"/>
        <v>3</v>
      </c>
      <c r="E320" s="14">
        <f t="shared" si="25"/>
        <v>21384142.857142858</v>
      </c>
      <c r="F320" s="14">
        <f t="shared" si="26"/>
        <v>24650966.666666668</v>
      </c>
    </row>
    <row r="321" spans="1:6">
      <c r="A321" s="1">
        <v>35867</v>
      </c>
      <c r="B321" s="4">
        <v>35867</v>
      </c>
      <c r="C321" s="14">
        <f>VLOOKUP($B321,data!$A$6:$M$15000,13)</f>
        <v>21858000</v>
      </c>
      <c r="D321" s="11">
        <f t="shared" si="24"/>
        <v>3</v>
      </c>
      <c r="E321" s="14">
        <f t="shared" si="25"/>
        <v>21465714.285714287</v>
      </c>
      <c r="F321" s="14">
        <f t="shared" si="26"/>
        <v>24307233.333333332</v>
      </c>
    </row>
    <row r="322" spans="1:6">
      <c r="A322" s="1">
        <v>35868</v>
      </c>
      <c r="B322" s="4">
        <v>35868</v>
      </c>
      <c r="C322" s="14">
        <f>VLOOKUP($B322,data!$A$6:$M$15000,13)</f>
        <v>22012000</v>
      </c>
      <c r="D322" s="11">
        <f t="shared" si="24"/>
        <v>3</v>
      </c>
      <c r="E322" s="14">
        <f t="shared" si="25"/>
        <v>21594428.571428571</v>
      </c>
      <c r="F322" s="14">
        <f t="shared" si="26"/>
        <v>23990133.333333332</v>
      </c>
    </row>
    <row r="323" spans="1:6">
      <c r="A323" s="1">
        <v>35869</v>
      </c>
      <c r="B323" s="4">
        <v>35869</v>
      </c>
      <c r="C323" s="14">
        <f>VLOOKUP($B323,data!$A$6:$M$15000,13)</f>
        <v>22204000</v>
      </c>
      <c r="D323" s="11">
        <f t="shared" si="24"/>
        <v>3</v>
      </c>
      <c r="E323" s="14">
        <f t="shared" si="25"/>
        <v>21731571.428571429</v>
      </c>
      <c r="F323" s="14">
        <f t="shared" si="26"/>
        <v>23689666.666666668</v>
      </c>
    </row>
    <row r="324" spans="1:6">
      <c r="A324" s="1">
        <v>35870</v>
      </c>
      <c r="B324" s="4">
        <v>35870</v>
      </c>
      <c r="C324" s="14">
        <f>VLOOKUP($B324,data!$A$6:$M$15000,13)</f>
        <v>22248000</v>
      </c>
      <c r="D324" s="11">
        <f t="shared" si="24"/>
        <v>3</v>
      </c>
      <c r="E324" s="14">
        <f t="shared" si="25"/>
        <v>21880857.142857142</v>
      </c>
      <c r="F324" s="14">
        <f t="shared" si="26"/>
        <v>23406300</v>
      </c>
    </row>
    <row r="325" spans="1:6">
      <c r="A325" s="1">
        <v>35871</v>
      </c>
      <c r="B325" s="4">
        <v>35871</v>
      </c>
      <c r="C325" s="14">
        <f>VLOOKUP($B325,data!$A$6:$M$15000,13)</f>
        <v>22414000</v>
      </c>
      <c r="D325" s="11">
        <f t="shared" si="24"/>
        <v>3</v>
      </c>
      <c r="E325" s="14">
        <f t="shared" si="25"/>
        <v>22024428.571428571</v>
      </c>
      <c r="F325" s="14">
        <f t="shared" si="26"/>
        <v>23145333.333333332</v>
      </c>
    </row>
    <row r="326" spans="1:6">
      <c r="A326" s="1">
        <v>35872</v>
      </c>
      <c r="B326" s="4">
        <v>35872</v>
      </c>
      <c r="C326" s="14">
        <f>VLOOKUP($B326,data!$A$6:$M$15000,13)</f>
        <v>22704000</v>
      </c>
      <c r="D326" s="11">
        <f t="shared" ref="D326:D389" si="27">IF(B326&lt;&gt;"",MONTH(B326),0)</f>
        <v>3</v>
      </c>
      <c r="E326" s="14">
        <f t="shared" si="25"/>
        <v>22176857.142857142</v>
      </c>
      <c r="F326" s="14">
        <f t="shared" si="26"/>
        <v>22921100</v>
      </c>
    </row>
    <row r="327" spans="1:6">
      <c r="A327" s="1">
        <v>35873</v>
      </c>
      <c r="B327" s="4">
        <v>35873</v>
      </c>
      <c r="C327" s="14">
        <f>VLOOKUP($B327,data!$A$6:$M$15000,13)</f>
        <v>22961000</v>
      </c>
      <c r="D327" s="11">
        <f t="shared" si="27"/>
        <v>3</v>
      </c>
      <c r="E327" s="14">
        <f t="shared" si="25"/>
        <v>22343000</v>
      </c>
      <c r="F327" s="14">
        <f t="shared" si="26"/>
        <v>22731333.333333332</v>
      </c>
    </row>
    <row r="328" spans="1:6">
      <c r="A328" s="1">
        <v>35874</v>
      </c>
      <c r="B328" s="4">
        <v>35874</v>
      </c>
      <c r="C328" s="14">
        <f>VLOOKUP($B328,data!$A$6:$M$15000,13)</f>
        <v>23304000</v>
      </c>
      <c r="D328" s="11">
        <f t="shared" si="27"/>
        <v>3</v>
      </c>
      <c r="E328" s="14">
        <f t="shared" si="25"/>
        <v>22549571.428571429</v>
      </c>
      <c r="F328" s="14">
        <f t="shared" si="26"/>
        <v>22579000</v>
      </c>
    </row>
    <row r="329" spans="1:6">
      <c r="A329" s="1">
        <v>35875</v>
      </c>
      <c r="B329" s="4">
        <v>35875</v>
      </c>
      <c r="C329" s="14">
        <f>VLOOKUP($B329,data!$A$6:$M$15000,13)</f>
        <v>23838000</v>
      </c>
      <c r="D329" s="11">
        <f t="shared" si="27"/>
        <v>3</v>
      </c>
      <c r="E329" s="14">
        <f t="shared" si="25"/>
        <v>22810428.571428571</v>
      </c>
      <c r="F329" s="14">
        <f t="shared" si="26"/>
        <v>22479600</v>
      </c>
    </row>
    <row r="330" spans="1:6">
      <c r="A330" s="1">
        <v>35876</v>
      </c>
      <c r="B330" s="4">
        <v>35876</v>
      </c>
      <c r="C330" s="14">
        <f>VLOOKUP($B330,data!$A$6:$M$15000,13)</f>
        <v>24361000</v>
      </c>
      <c r="D330" s="11">
        <f t="shared" si="27"/>
        <v>3</v>
      </c>
      <c r="E330" s="14">
        <f t="shared" si="25"/>
        <v>23118571.428571429</v>
      </c>
      <c r="F330" s="14">
        <f t="shared" si="26"/>
        <v>22423633.333333332</v>
      </c>
    </row>
    <row r="331" spans="1:6">
      <c r="A331" s="1">
        <v>35877</v>
      </c>
      <c r="B331" s="4">
        <v>35877</v>
      </c>
      <c r="C331" s="14">
        <f>VLOOKUP($B331,data!$A$6:$M$15000,13)</f>
        <v>24671000</v>
      </c>
      <c r="D331" s="11">
        <f t="shared" si="27"/>
        <v>3</v>
      </c>
      <c r="E331" s="14">
        <f t="shared" ref="E331:E394" si="28">AVERAGE(C325:C331)</f>
        <v>23464714.285714287</v>
      </c>
      <c r="F331" s="14">
        <f t="shared" si="26"/>
        <v>22394033.333333332</v>
      </c>
    </row>
    <row r="332" spans="1:6">
      <c r="A332" s="1">
        <v>35878</v>
      </c>
      <c r="B332" s="4">
        <v>35878</v>
      </c>
      <c r="C332" s="14">
        <f>VLOOKUP($B332,data!$A$6:$M$15000,13)</f>
        <v>24965000</v>
      </c>
      <c r="D332" s="11">
        <f t="shared" si="27"/>
        <v>3</v>
      </c>
      <c r="E332" s="14">
        <f t="shared" si="28"/>
        <v>23829142.857142858</v>
      </c>
      <c r="F332" s="14">
        <f t="shared" si="26"/>
        <v>22382000</v>
      </c>
    </row>
    <row r="333" spans="1:6">
      <c r="A333" s="1">
        <v>35879</v>
      </c>
      <c r="B333" s="4">
        <v>35879</v>
      </c>
      <c r="C333" s="14">
        <f>VLOOKUP($B333,data!$A$6:$M$15000,13)</f>
        <v>24729000</v>
      </c>
      <c r="D333" s="11">
        <f t="shared" si="27"/>
        <v>3</v>
      </c>
      <c r="E333" s="14">
        <f t="shared" si="28"/>
        <v>24118428.571428571</v>
      </c>
      <c r="F333" s="14">
        <f t="shared" si="26"/>
        <v>22391733.333333332</v>
      </c>
    </row>
    <row r="334" spans="1:6">
      <c r="A334" s="1">
        <v>35880</v>
      </c>
      <c r="B334" s="4">
        <v>35880</v>
      </c>
      <c r="C334" s="14">
        <f>VLOOKUP($B334,data!$A$6:$M$15000,13)</f>
        <v>24988000</v>
      </c>
      <c r="D334" s="11">
        <f t="shared" si="27"/>
        <v>3</v>
      </c>
      <c r="E334" s="14">
        <f t="shared" si="28"/>
        <v>24408000</v>
      </c>
      <c r="F334" s="14">
        <f t="shared" si="26"/>
        <v>22434300</v>
      </c>
    </row>
    <row r="335" spans="1:6">
      <c r="A335" s="1">
        <v>35881</v>
      </c>
      <c r="B335" s="4">
        <v>35881</v>
      </c>
      <c r="C335" s="14">
        <f>VLOOKUP($B335,data!$A$6:$M$15000,13)</f>
        <v>24957000</v>
      </c>
      <c r="D335" s="11">
        <f t="shared" si="27"/>
        <v>3</v>
      </c>
      <c r="E335" s="14">
        <f t="shared" si="28"/>
        <v>24644142.857142858</v>
      </c>
      <c r="F335" s="14">
        <f t="shared" si="26"/>
        <v>22505200</v>
      </c>
    </row>
    <row r="336" spans="1:6">
      <c r="A336" s="1">
        <v>35882</v>
      </c>
      <c r="B336" s="4">
        <v>35882</v>
      </c>
      <c r="C336" s="14">
        <f>VLOOKUP($B336,data!$A$6:$M$15000,13)</f>
        <v>24531000</v>
      </c>
      <c r="D336" s="11">
        <f t="shared" si="27"/>
        <v>3</v>
      </c>
      <c r="E336" s="14">
        <f t="shared" si="28"/>
        <v>24743142.857142858</v>
      </c>
      <c r="F336" s="14">
        <f t="shared" si="26"/>
        <v>22583466.666666668</v>
      </c>
    </row>
    <row r="337" spans="1:6">
      <c r="A337" s="1">
        <v>35883</v>
      </c>
      <c r="B337" s="4">
        <v>35883</v>
      </c>
      <c r="C337" s="14">
        <f>VLOOKUP($B337,data!$A$6:$M$15000,13)</f>
        <v>24207000</v>
      </c>
      <c r="D337" s="11">
        <f t="shared" si="27"/>
        <v>3</v>
      </c>
      <c r="E337" s="14">
        <f t="shared" si="28"/>
        <v>24721142.857142858</v>
      </c>
      <c r="F337" s="14">
        <f t="shared" si="26"/>
        <v>22668166.666666668</v>
      </c>
    </row>
    <row r="338" spans="1:6">
      <c r="A338" s="1">
        <v>35884</v>
      </c>
      <c r="B338" s="4">
        <v>35884</v>
      </c>
      <c r="C338" s="14">
        <f>VLOOKUP($B338,data!$A$6:$M$15000,13)</f>
        <v>23962000</v>
      </c>
      <c r="D338" s="11">
        <f t="shared" si="27"/>
        <v>3</v>
      </c>
      <c r="E338" s="14">
        <f t="shared" si="28"/>
        <v>24619857.142857142</v>
      </c>
      <c r="F338" s="14">
        <f t="shared" si="26"/>
        <v>22750000</v>
      </c>
    </row>
    <row r="339" spans="1:6">
      <c r="A339" s="1">
        <v>35885</v>
      </c>
      <c r="B339" s="4">
        <v>35885</v>
      </c>
      <c r="C339" s="14">
        <f>VLOOKUP($B339,data!$A$6:$M$15000,13)</f>
        <v>23218000</v>
      </c>
      <c r="D339" s="11">
        <f t="shared" si="27"/>
        <v>3</v>
      </c>
      <c r="E339" s="14">
        <f t="shared" si="28"/>
        <v>24370285.714285713</v>
      </c>
      <c r="F339" s="14">
        <f t="shared" si="26"/>
        <v>22802300</v>
      </c>
    </row>
    <row r="340" spans="1:6">
      <c r="A340" s="1">
        <v>35886</v>
      </c>
      <c r="B340" s="4">
        <v>35886</v>
      </c>
      <c r="C340" s="14">
        <f>VLOOKUP($B340,data!$A$6:$M$15000,13)</f>
        <v>22243000</v>
      </c>
      <c r="D340" s="11">
        <f t="shared" si="27"/>
        <v>4</v>
      </c>
      <c r="E340" s="14">
        <f t="shared" si="28"/>
        <v>24015142.857142858</v>
      </c>
      <c r="F340" s="14">
        <f t="shared" si="26"/>
        <v>22824266.666666668</v>
      </c>
    </row>
    <row r="341" spans="1:6">
      <c r="A341" s="1">
        <v>35887</v>
      </c>
      <c r="B341" s="4">
        <v>35887</v>
      </c>
      <c r="C341" s="14">
        <f>VLOOKUP($B341,data!$A$6:$M$15000,13)</f>
        <v>21730000</v>
      </c>
      <c r="D341" s="11">
        <f t="shared" si="27"/>
        <v>4</v>
      </c>
      <c r="E341" s="14">
        <f t="shared" si="28"/>
        <v>23549714.285714287</v>
      </c>
      <c r="F341" s="14">
        <f t="shared" si="26"/>
        <v>22828400</v>
      </c>
    </row>
    <row r="342" spans="1:6">
      <c r="A342" s="1">
        <v>35888</v>
      </c>
      <c r="B342" s="4">
        <v>35888</v>
      </c>
      <c r="C342" s="14">
        <f>VLOOKUP($B342,data!$A$6:$M$15000,13)</f>
        <v>21256000</v>
      </c>
      <c r="D342" s="11">
        <f t="shared" si="27"/>
        <v>4</v>
      </c>
      <c r="E342" s="14">
        <f t="shared" si="28"/>
        <v>23021000</v>
      </c>
      <c r="F342" s="14">
        <f t="shared" si="26"/>
        <v>22818166.666666668</v>
      </c>
    </row>
    <row r="343" spans="1:6">
      <c r="A343" s="1">
        <v>35889</v>
      </c>
      <c r="B343" s="4">
        <v>35889</v>
      </c>
      <c r="C343" s="14">
        <f>VLOOKUP($B343,data!$A$6:$M$15000,13)</f>
        <v>20935000</v>
      </c>
      <c r="D343" s="11">
        <f t="shared" si="27"/>
        <v>4</v>
      </c>
      <c r="E343" s="14">
        <f t="shared" si="28"/>
        <v>22507285.714285713</v>
      </c>
      <c r="F343" s="14">
        <f t="shared" si="26"/>
        <v>22799500</v>
      </c>
    </row>
    <row r="344" spans="1:6">
      <c r="A344" s="1">
        <v>35890</v>
      </c>
      <c r="B344" s="4">
        <v>35890</v>
      </c>
      <c r="C344" s="14">
        <f>VLOOKUP($B344,data!$A$6:$M$15000,13)</f>
        <v>20971000</v>
      </c>
      <c r="D344" s="11">
        <f t="shared" si="27"/>
        <v>4</v>
      </c>
      <c r="E344" s="14">
        <f t="shared" si="28"/>
        <v>22045000</v>
      </c>
      <c r="F344" s="14">
        <f t="shared" si="26"/>
        <v>22788966.666666668</v>
      </c>
    </row>
    <row r="345" spans="1:6">
      <c r="A345" s="1">
        <v>35891</v>
      </c>
      <c r="B345" s="4">
        <v>35891</v>
      </c>
      <c r="C345" s="14">
        <f>VLOOKUP($B345,data!$A$6:$M$15000,13)</f>
        <v>20712000</v>
      </c>
      <c r="D345" s="11">
        <f t="shared" si="27"/>
        <v>4</v>
      </c>
      <c r="E345" s="14">
        <f t="shared" si="28"/>
        <v>21580714.285714287</v>
      </c>
      <c r="F345" s="14">
        <f t="shared" si="26"/>
        <v>22775666.666666668</v>
      </c>
    </row>
    <row r="346" spans="1:6">
      <c r="A346" s="1">
        <v>35892</v>
      </c>
      <c r="B346" s="4">
        <v>35892</v>
      </c>
      <c r="C346" s="14">
        <f>VLOOKUP($B346,data!$A$6:$M$15000,13)</f>
        <v>20610000</v>
      </c>
      <c r="D346" s="11">
        <f t="shared" si="27"/>
        <v>4</v>
      </c>
      <c r="E346" s="14">
        <f t="shared" si="28"/>
        <v>21208142.857142858</v>
      </c>
      <c r="F346" s="14">
        <f t="shared" si="26"/>
        <v>22754533.333333332</v>
      </c>
    </row>
    <row r="347" spans="1:6">
      <c r="A347" s="1">
        <v>35893</v>
      </c>
      <c r="B347" s="4">
        <v>35893</v>
      </c>
      <c r="C347" s="14">
        <f>VLOOKUP($B347,data!$A$6:$M$15000,13)</f>
        <v>20585000</v>
      </c>
      <c r="D347" s="11">
        <f t="shared" si="27"/>
        <v>4</v>
      </c>
      <c r="E347" s="14">
        <f t="shared" si="28"/>
        <v>20971285.714285713</v>
      </c>
      <c r="F347" s="14">
        <f t="shared" si="26"/>
        <v>22733933.333333332</v>
      </c>
    </row>
    <row r="348" spans="1:6">
      <c r="A348" s="1">
        <v>35894</v>
      </c>
      <c r="B348" s="4">
        <v>35894</v>
      </c>
      <c r="C348" s="14">
        <f>VLOOKUP($B348,data!$A$6:$M$15000,13)</f>
        <v>20663000</v>
      </c>
      <c r="D348" s="11">
        <f t="shared" si="27"/>
        <v>4</v>
      </c>
      <c r="E348" s="14">
        <f t="shared" si="28"/>
        <v>20818857.142857142</v>
      </c>
      <c r="F348" s="14">
        <f t="shared" si="26"/>
        <v>22709066.666666668</v>
      </c>
    </row>
    <row r="349" spans="1:6">
      <c r="A349" s="1">
        <v>35895</v>
      </c>
      <c r="B349" s="4">
        <v>35895</v>
      </c>
      <c r="C349" s="14">
        <f>VLOOKUP($B349,data!$A$6:$M$15000,13)</f>
        <v>20983000</v>
      </c>
      <c r="D349" s="11">
        <f t="shared" si="27"/>
        <v>4</v>
      </c>
      <c r="E349" s="14">
        <f t="shared" si="28"/>
        <v>20779857.142857142</v>
      </c>
      <c r="F349" s="14">
        <f t="shared" si="26"/>
        <v>22687266.666666668</v>
      </c>
    </row>
    <row r="350" spans="1:6">
      <c r="A350" s="1">
        <v>35896</v>
      </c>
      <c r="B350" s="4">
        <v>35896</v>
      </c>
      <c r="C350" s="14">
        <f>VLOOKUP($B350,data!$A$6:$M$15000,13)</f>
        <v>20957000</v>
      </c>
      <c r="D350" s="11">
        <f t="shared" si="27"/>
        <v>4</v>
      </c>
      <c r="E350" s="14">
        <f t="shared" si="28"/>
        <v>20783000</v>
      </c>
      <c r="F350" s="14">
        <f t="shared" si="26"/>
        <v>22659233.333333332</v>
      </c>
    </row>
    <row r="351" spans="1:6">
      <c r="A351" s="1">
        <v>35897</v>
      </c>
      <c r="B351" s="4">
        <v>35897</v>
      </c>
      <c r="C351" s="14">
        <f>VLOOKUP($B351,data!$A$6:$M$15000,13)</f>
        <v>21244000</v>
      </c>
      <c r="D351" s="11">
        <f t="shared" si="27"/>
        <v>4</v>
      </c>
      <c r="E351" s="14">
        <f t="shared" si="28"/>
        <v>20822000</v>
      </c>
      <c r="F351" s="14">
        <f t="shared" si="26"/>
        <v>22638766.666666668</v>
      </c>
    </row>
    <row r="352" spans="1:6">
      <c r="A352" s="1">
        <v>35898</v>
      </c>
      <c r="B352" s="4">
        <v>35898</v>
      </c>
      <c r="C352" s="14">
        <f>VLOOKUP($B352,data!$A$6:$M$15000,13)</f>
        <v>20807000</v>
      </c>
      <c r="D352" s="11">
        <f t="shared" si="27"/>
        <v>4</v>
      </c>
      <c r="E352" s="14">
        <f t="shared" si="28"/>
        <v>20835571.428571429</v>
      </c>
      <c r="F352" s="14">
        <f t="shared" si="26"/>
        <v>22598600</v>
      </c>
    </row>
    <row r="353" spans="1:6">
      <c r="A353" s="1">
        <v>35899</v>
      </c>
      <c r="B353" s="4">
        <v>35899</v>
      </c>
      <c r="C353" s="14">
        <f>VLOOKUP($B353,data!$A$6:$M$15000,13)</f>
        <v>20453000</v>
      </c>
      <c r="D353" s="11">
        <f t="shared" si="27"/>
        <v>4</v>
      </c>
      <c r="E353" s="14">
        <f t="shared" si="28"/>
        <v>20813142.857142858</v>
      </c>
      <c r="F353" s="14">
        <f t="shared" si="26"/>
        <v>22540233.333333332</v>
      </c>
    </row>
    <row r="354" spans="1:6">
      <c r="A354" s="1">
        <v>35900</v>
      </c>
      <c r="B354" s="4">
        <v>35900</v>
      </c>
      <c r="C354" s="14">
        <f>VLOOKUP($B354,data!$A$6:$M$15000,13)</f>
        <v>20066000</v>
      </c>
      <c r="D354" s="11">
        <f t="shared" si="27"/>
        <v>4</v>
      </c>
      <c r="E354" s="14">
        <f t="shared" si="28"/>
        <v>20739000</v>
      </c>
      <c r="F354" s="14">
        <f t="shared" ref="F354:F417" si="29">AVERAGE(C325:C354)</f>
        <v>22467500</v>
      </c>
    </row>
    <row r="355" spans="1:6">
      <c r="A355" s="1">
        <v>35901</v>
      </c>
      <c r="B355" s="4">
        <v>35901</v>
      </c>
      <c r="C355" s="14">
        <f>VLOOKUP($B355,data!$A$6:$M$15000,13)</f>
        <v>19748000</v>
      </c>
      <c r="D355" s="11">
        <f t="shared" si="27"/>
        <v>4</v>
      </c>
      <c r="E355" s="14">
        <f t="shared" si="28"/>
        <v>20608285.714285713</v>
      </c>
      <c r="F355" s="14">
        <f t="shared" si="29"/>
        <v>22378633.333333332</v>
      </c>
    </row>
    <row r="356" spans="1:6">
      <c r="A356" s="1">
        <v>35902</v>
      </c>
      <c r="B356" s="4">
        <v>35902</v>
      </c>
      <c r="C356" s="14">
        <f>VLOOKUP($B356,data!$A$6:$M$15000,13)</f>
        <v>19809000</v>
      </c>
      <c r="D356" s="11">
        <f t="shared" si="27"/>
        <v>4</v>
      </c>
      <c r="E356" s="14">
        <f t="shared" si="28"/>
        <v>20440571.428571429</v>
      </c>
      <c r="F356" s="14">
        <f t="shared" si="29"/>
        <v>22282133.333333332</v>
      </c>
    </row>
    <row r="357" spans="1:6">
      <c r="A357" s="1">
        <v>35903</v>
      </c>
      <c r="B357" s="4">
        <v>35903</v>
      </c>
      <c r="C357" s="14">
        <f>VLOOKUP($B357,data!$A$6:$M$15000,13)</f>
        <v>20220000</v>
      </c>
      <c r="D357" s="11">
        <f t="shared" si="27"/>
        <v>4</v>
      </c>
      <c r="E357" s="14">
        <f t="shared" si="28"/>
        <v>20335285.714285713</v>
      </c>
      <c r="F357" s="14">
        <f t="shared" si="29"/>
        <v>22190766.666666668</v>
      </c>
    </row>
    <row r="358" spans="1:6">
      <c r="A358" s="1">
        <v>35904</v>
      </c>
      <c r="B358" s="4">
        <v>35904</v>
      </c>
      <c r="C358" s="14">
        <f>VLOOKUP($B358,data!$A$6:$M$15000,13)</f>
        <v>20980000</v>
      </c>
      <c r="D358" s="11">
        <f t="shared" si="27"/>
        <v>4</v>
      </c>
      <c r="E358" s="14">
        <f t="shared" si="28"/>
        <v>20297571.428571429</v>
      </c>
      <c r="F358" s="14">
        <f t="shared" si="29"/>
        <v>22113300</v>
      </c>
    </row>
    <row r="359" spans="1:6">
      <c r="A359" s="1">
        <v>35905</v>
      </c>
      <c r="B359" s="4">
        <v>35905</v>
      </c>
      <c r="C359" s="14">
        <f>VLOOKUP($B359,data!$A$6:$M$15000,13)</f>
        <v>21693000</v>
      </c>
      <c r="D359" s="11">
        <f t="shared" si="27"/>
        <v>4</v>
      </c>
      <c r="E359" s="14">
        <f t="shared" si="28"/>
        <v>20424142.857142858</v>
      </c>
      <c r="F359" s="14">
        <f t="shared" si="29"/>
        <v>22041800</v>
      </c>
    </row>
    <row r="360" spans="1:6">
      <c r="A360" s="1">
        <v>35906</v>
      </c>
      <c r="B360" s="4">
        <v>35906</v>
      </c>
      <c r="C360" s="14">
        <f>VLOOKUP($B360,data!$A$6:$M$15000,13)</f>
        <v>22303000</v>
      </c>
      <c r="D360" s="11">
        <f t="shared" si="27"/>
        <v>4</v>
      </c>
      <c r="E360" s="14">
        <f t="shared" si="28"/>
        <v>20688428.571428571</v>
      </c>
      <c r="F360" s="14">
        <f t="shared" si="29"/>
        <v>21973200</v>
      </c>
    </row>
    <row r="361" spans="1:6">
      <c r="A361" s="1">
        <v>35907</v>
      </c>
      <c r="B361" s="4">
        <v>35907</v>
      </c>
      <c r="C361" s="14">
        <f>VLOOKUP($B361,data!$A$6:$M$15000,13)</f>
        <v>22740000</v>
      </c>
      <c r="D361" s="11">
        <f t="shared" si="27"/>
        <v>4</v>
      </c>
      <c r="E361" s="14">
        <f t="shared" si="28"/>
        <v>21070428.571428571</v>
      </c>
      <c r="F361" s="14">
        <f t="shared" si="29"/>
        <v>21908833.333333332</v>
      </c>
    </row>
    <row r="362" spans="1:6">
      <c r="A362" s="1">
        <v>35908</v>
      </c>
      <c r="B362" s="4">
        <v>35908</v>
      </c>
      <c r="C362" s="14">
        <f>VLOOKUP($B362,data!$A$6:$M$15000,13)</f>
        <v>23323000</v>
      </c>
      <c r="D362" s="11">
        <f t="shared" si="27"/>
        <v>4</v>
      </c>
      <c r="E362" s="14">
        <f t="shared" si="28"/>
        <v>21581142.857142858</v>
      </c>
      <c r="F362" s="14">
        <f t="shared" si="29"/>
        <v>21854100</v>
      </c>
    </row>
    <row r="363" spans="1:6">
      <c r="A363" s="1">
        <v>35909</v>
      </c>
      <c r="B363" s="4">
        <v>35909</v>
      </c>
      <c r="C363" s="14">
        <f>VLOOKUP($B363,data!$A$6:$M$15000,13)</f>
        <v>23947000</v>
      </c>
      <c r="D363" s="11">
        <f t="shared" si="27"/>
        <v>4</v>
      </c>
      <c r="E363" s="14">
        <f t="shared" si="28"/>
        <v>22172285.714285713</v>
      </c>
      <c r="F363" s="14">
        <f t="shared" si="29"/>
        <v>21828033.333333332</v>
      </c>
    </row>
    <row r="364" spans="1:6">
      <c r="A364" s="1">
        <v>35910</v>
      </c>
      <c r="B364" s="4">
        <v>35910</v>
      </c>
      <c r="C364" s="14">
        <f>VLOOKUP($B364,data!$A$6:$M$15000,13)</f>
        <v>24682000</v>
      </c>
      <c r="D364" s="11">
        <f t="shared" si="27"/>
        <v>4</v>
      </c>
      <c r="E364" s="14">
        <f t="shared" si="28"/>
        <v>22809714.285714287</v>
      </c>
      <c r="F364" s="14">
        <f t="shared" si="29"/>
        <v>21817833.333333332</v>
      </c>
    </row>
    <row r="365" spans="1:6">
      <c r="A365" s="1">
        <v>35911</v>
      </c>
      <c r="B365" s="4">
        <v>35911</v>
      </c>
      <c r="C365" s="14">
        <f>VLOOKUP($B365,data!$A$6:$M$15000,13)</f>
        <v>25480000</v>
      </c>
      <c r="D365" s="11">
        <f t="shared" si="27"/>
        <v>4</v>
      </c>
      <c r="E365" s="14">
        <f t="shared" si="28"/>
        <v>23452571.428571429</v>
      </c>
      <c r="F365" s="14">
        <f t="shared" si="29"/>
        <v>21835266.666666668</v>
      </c>
    </row>
    <row r="366" spans="1:6">
      <c r="A366" s="1">
        <v>35912</v>
      </c>
      <c r="B366" s="4">
        <v>35912</v>
      </c>
      <c r="C366" s="14">
        <f>VLOOKUP($B366,data!$A$6:$M$15000,13)</f>
        <v>26288000</v>
      </c>
      <c r="D366" s="11">
        <f t="shared" si="27"/>
        <v>4</v>
      </c>
      <c r="E366" s="14">
        <f t="shared" si="28"/>
        <v>24109000</v>
      </c>
      <c r="F366" s="14">
        <f t="shared" si="29"/>
        <v>21893833.333333332</v>
      </c>
    </row>
    <row r="367" spans="1:6">
      <c r="A367" s="1">
        <v>35913</v>
      </c>
      <c r="B367" s="4">
        <v>35913</v>
      </c>
      <c r="C367" s="14">
        <f>VLOOKUP($B367,data!$A$6:$M$15000,13)</f>
        <v>27040000</v>
      </c>
      <c r="D367" s="11">
        <f t="shared" si="27"/>
        <v>4</v>
      </c>
      <c r="E367" s="14">
        <f t="shared" si="28"/>
        <v>24785714.285714287</v>
      </c>
      <c r="F367" s="14">
        <f t="shared" si="29"/>
        <v>21988266.666666668</v>
      </c>
    </row>
    <row r="368" spans="1:6">
      <c r="A368" s="1">
        <v>35914</v>
      </c>
      <c r="B368" s="4">
        <v>35914</v>
      </c>
      <c r="C368" s="14">
        <f>VLOOKUP($B368,data!$A$6:$M$15000,13)</f>
        <v>27617000</v>
      </c>
      <c r="D368" s="11">
        <f t="shared" si="27"/>
        <v>4</v>
      </c>
      <c r="E368" s="14">
        <f t="shared" si="28"/>
        <v>25482428.571428571</v>
      </c>
      <c r="F368" s="14">
        <f t="shared" si="29"/>
        <v>22110100</v>
      </c>
    </row>
    <row r="369" spans="1:6">
      <c r="A369" s="1">
        <v>35915</v>
      </c>
      <c r="B369" s="4">
        <v>35915</v>
      </c>
      <c r="C369" s="14">
        <f>VLOOKUP($B369,data!$A$6:$M$15000,13)</f>
        <v>28262000</v>
      </c>
      <c r="D369" s="11">
        <f t="shared" si="27"/>
        <v>4</v>
      </c>
      <c r="E369" s="14">
        <f t="shared" si="28"/>
        <v>26188000</v>
      </c>
      <c r="F369" s="14">
        <f t="shared" si="29"/>
        <v>22278233.333333332</v>
      </c>
    </row>
    <row r="370" spans="1:6">
      <c r="A370" s="1">
        <v>35916</v>
      </c>
      <c r="B370" s="4">
        <v>35916</v>
      </c>
      <c r="C370" s="14" t="str">
        <f>VLOOKUP($B370,data!$A$6:$M$15000,13)</f>
        <v>N/A</v>
      </c>
      <c r="D370" s="11">
        <f t="shared" si="27"/>
        <v>5</v>
      </c>
      <c r="E370" s="14">
        <f t="shared" si="28"/>
        <v>26561500</v>
      </c>
      <c r="F370" s="14">
        <f t="shared" si="29"/>
        <v>22279448.275862068</v>
      </c>
    </row>
    <row r="371" spans="1:6">
      <c r="A371" s="1">
        <v>35917</v>
      </c>
      <c r="B371" s="4">
        <v>35917</v>
      </c>
      <c r="C371" s="14" t="str">
        <f>VLOOKUP($B371,data!$A$6:$M$15000,13)</f>
        <v>N/A</v>
      </c>
      <c r="D371" s="11">
        <f t="shared" si="27"/>
        <v>5</v>
      </c>
      <c r="E371" s="14">
        <f t="shared" si="28"/>
        <v>26937400</v>
      </c>
      <c r="F371" s="14">
        <f t="shared" si="29"/>
        <v>22299071.428571429</v>
      </c>
    </row>
    <row r="372" spans="1:6">
      <c r="A372" s="1">
        <v>35918</v>
      </c>
      <c r="B372" s="4">
        <v>35918</v>
      </c>
      <c r="C372" s="14" t="str">
        <f>VLOOKUP($B372,data!$A$6:$M$15000,13)</f>
        <v>N/A</v>
      </c>
      <c r="D372" s="11">
        <f t="shared" si="27"/>
        <v>5</v>
      </c>
      <c r="E372" s="14">
        <f t="shared" si="28"/>
        <v>27301750</v>
      </c>
      <c r="F372" s="14">
        <f t="shared" si="29"/>
        <v>22337703.703703705</v>
      </c>
    </row>
    <row r="373" spans="1:6">
      <c r="A373" s="1">
        <v>35919</v>
      </c>
      <c r="B373" s="4">
        <v>35919</v>
      </c>
      <c r="C373" s="14" t="str">
        <f>VLOOKUP($B373,data!$A$6:$M$15000,13)</f>
        <v>N/A</v>
      </c>
      <c r="D373" s="11">
        <f t="shared" si="27"/>
        <v>5</v>
      </c>
      <c r="E373" s="14">
        <f t="shared" si="28"/>
        <v>27639666.666666668</v>
      </c>
      <c r="F373" s="14">
        <f t="shared" si="29"/>
        <v>22391653.846153848</v>
      </c>
    </row>
    <row r="374" spans="1:6">
      <c r="A374" s="1">
        <v>35920</v>
      </c>
      <c r="B374" s="4">
        <v>35920</v>
      </c>
      <c r="C374" s="14" t="str">
        <f>VLOOKUP($B374,data!$A$6:$M$15000,13)</f>
        <v>N/A</v>
      </c>
      <c r="D374" s="11">
        <f t="shared" si="27"/>
        <v>5</v>
      </c>
      <c r="E374" s="14">
        <f t="shared" si="28"/>
        <v>27939500</v>
      </c>
      <c r="F374" s="14">
        <f t="shared" si="29"/>
        <v>22448480</v>
      </c>
    </row>
    <row r="375" spans="1:6">
      <c r="A375" s="1">
        <v>35921</v>
      </c>
      <c r="B375" s="4">
        <v>35921</v>
      </c>
      <c r="C375" s="14" t="str">
        <f>VLOOKUP($B375,data!$A$6:$M$15000,13)</f>
        <v>N/A</v>
      </c>
      <c r="D375" s="11">
        <f t="shared" si="27"/>
        <v>5</v>
      </c>
      <c r="E375" s="14">
        <f t="shared" si="28"/>
        <v>28262000</v>
      </c>
      <c r="F375" s="14">
        <f t="shared" si="29"/>
        <v>22520833.333333332</v>
      </c>
    </row>
    <row r="376" spans="1:6">
      <c r="A376" s="1">
        <v>35922</v>
      </c>
      <c r="B376" s="4">
        <v>35922</v>
      </c>
      <c r="C376" s="14" t="str">
        <f>VLOOKUP($B376,data!$A$6:$M$15000,13)</f>
        <v>N/A</v>
      </c>
      <c r="D376" s="11">
        <f t="shared" si="27"/>
        <v>5</v>
      </c>
      <c r="E376" s="14" t="e">
        <f t="shared" si="28"/>
        <v>#DIV/0!</v>
      </c>
      <c r="F376" s="14">
        <f t="shared" si="29"/>
        <v>22603913.043478262</v>
      </c>
    </row>
    <row r="377" spans="1:6">
      <c r="A377" s="1">
        <v>35923</v>
      </c>
      <c r="B377" s="4">
        <v>35923</v>
      </c>
      <c r="C377" s="14" t="str">
        <f>VLOOKUP($B377,data!$A$6:$M$15000,13)</f>
        <v>N/A</v>
      </c>
      <c r="D377" s="11">
        <f t="shared" si="27"/>
        <v>5</v>
      </c>
      <c r="E377" s="14" t="e">
        <f t="shared" si="28"/>
        <v>#DIV/0!</v>
      </c>
      <c r="F377" s="14">
        <f t="shared" si="29"/>
        <v>22695681.818181816</v>
      </c>
    </row>
    <row r="378" spans="1:6">
      <c r="A378" s="1">
        <v>35924</v>
      </c>
      <c r="B378" s="4">
        <v>35924</v>
      </c>
      <c r="C378" s="14" t="str">
        <f>VLOOKUP($B378,data!$A$6:$M$15000,13)</f>
        <v>N/A</v>
      </c>
      <c r="D378" s="11">
        <f t="shared" si="27"/>
        <v>5</v>
      </c>
      <c r="E378" s="14" t="e">
        <f t="shared" si="28"/>
        <v>#DIV/0!</v>
      </c>
      <c r="F378" s="14">
        <f t="shared" si="29"/>
        <v>22792476.19047619</v>
      </c>
    </row>
    <row r="379" spans="1:6">
      <c r="A379" s="1">
        <v>35925</v>
      </c>
      <c r="B379" s="4">
        <v>35925</v>
      </c>
      <c r="C379" s="14" t="str">
        <f>VLOOKUP($B379,data!$A$6:$M$15000,13)</f>
        <v>N/A</v>
      </c>
      <c r="D379" s="11">
        <f t="shared" si="27"/>
        <v>5</v>
      </c>
      <c r="E379" s="14" t="e">
        <f t="shared" si="28"/>
        <v>#DIV/0!</v>
      </c>
      <c r="F379" s="14">
        <f t="shared" si="29"/>
        <v>22882950</v>
      </c>
    </row>
    <row r="380" spans="1:6">
      <c r="A380" s="1">
        <v>35926</v>
      </c>
      <c r="B380" s="4">
        <v>35926</v>
      </c>
      <c r="C380" s="14" t="str">
        <f>VLOOKUP($B380,data!$A$6:$M$15000,13)</f>
        <v>N/A</v>
      </c>
      <c r="D380" s="11">
        <f t="shared" si="27"/>
        <v>5</v>
      </c>
      <c r="E380" s="14" t="e">
        <f t="shared" si="28"/>
        <v>#DIV/0!</v>
      </c>
      <c r="F380" s="14">
        <f t="shared" si="29"/>
        <v>22984315.789473683</v>
      </c>
    </row>
    <row r="381" spans="1:6">
      <c r="A381" s="1">
        <v>35927</v>
      </c>
      <c r="B381" s="4">
        <v>35927</v>
      </c>
      <c r="C381" s="14" t="str">
        <f>VLOOKUP($B381,data!$A$6:$M$15000,13)</f>
        <v>N/A</v>
      </c>
      <c r="D381" s="11">
        <f t="shared" si="27"/>
        <v>5</v>
      </c>
      <c r="E381" s="14" t="e">
        <f t="shared" si="28"/>
        <v>#DIV/0!</v>
      </c>
      <c r="F381" s="14">
        <f t="shared" si="29"/>
        <v>23081000</v>
      </c>
    </row>
    <row r="382" spans="1:6">
      <c r="A382" s="1">
        <v>35928</v>
      </c>
      <c r="B382" s="4">
        <v>35928</v>
      </c>
      <c r="C382" s="14" t="str">
        <f>VLOOKUP($B382,data!$A$6:$M$15000,13)</f>
        <v>N/A</v>
      </c>
      <c r="D382" s="11">
        <f t="shared" si="27"/>
        <v>5</v>
      </c>
      <c r="E382" s="14" t="e">
        <f t="shared" si="28"/>
        <v>#DIV/0!</v>
      </c>
      <c r="F382" s="14">
        <f t="shared" si="29"/>
        <v>23214764.705882352</v>
      </c>
    </row>
    <row r="383" spans="1:6">
      <c r="A383" s="1">
        <v>35929</v>
      </c>
      <c r="B383" s="4">
        <v>35929</v>
      </c>
      <c r="C383" s="14" t="str">
        <f>VLOOKUP($B383,data!$A$6:$M$15000,13)</f>
        <v>N/A</v>
      </c>
      <c r="D383" s="11">
        <f t="shared" si="27"/>
        <v>5</v>
      </c>
      <c r="E383" s="14" t="e">
        <f t="shared" si="28"/>
        <v>#DIV/0!</v>
      </c>
      <c r="F383" s="14">
        <f t="shared" si="29"/>
        <v>23387375</v>
      </c>
    </row>
    <row r="384" spans="1:6">
      <c r="A384" s="1">
        <v>35930</v>
      </c>
      <c r="B384" s="4">
        <v>35930</v>
      </c>
      <c r="C384" s="14" t="str">
        <f>VLOOKUP($B384,data!$A$6:$M$15000,13)</f>
        <v>N/A</v>
      </c>
      <c r="D384" s="11">
        <f t="shared" si="27"/>
        <v>5</v>
      </c>
      <c r="E384" s="14" t="e">
        <f t="shared" si="28"/>
        <v>#DIV/0!</v>
      </c>
      <c r="F384" s="14">
        <f t="shared" si="29"/>
        <v>23608800</v>
      </c>
    </row>
    <row r="385" spans="1:6">
      <c r="A385" s="1">
        <v>35931</v>
      </c>
      <c r="B385" s="4">
        <v>35931</v>
      </c>
      <c r="C385" s="14" t="str">
        <f>VLOOKUP($B385,data!$A$6:$M$15000,13)</f>
        <v>N/A</v>
      </c>
      <c r="D385" s="11">
        <f t="shared" si="27"/>
        <v>5</v>
      </c>
      <c r="E385" s="14" t="e">
        <f t="shared" si="28"/>
        <v>#DIV/0!</v>
      </c>
      <c r="F385" s="14">
        <f t="shared" si="29"/>
        <v>23884571.428571429</v>
      </c>
    </row>
    <row r="386" spans="1:6">
      <c r="A386" s="1">
        <v>35932</v>
      </c>
      <c r="B386" s="4">
        <v>35932</v>
      </c>
      <c r="C386" s="14" t="str">
        <f>VLOOKUP($B386,data!$A$6:$M$15000,13)</f>
        <v>N/A</v>
      </c>
      <c r="D386" s="11">
        <f t="shared" si="27"/>
        <v>5</v>
      </c>
      <c r="E386" s="14" t="e">
        <f t="shared" si="28"/>
        <v>#DIV/0!</v>
      </c>
      <c r="F386" s="14">
        <f t="shared" si="29"/>
        <v>24198076.923076924</v>
      </c>
    </row>
    <row r="387" spans="1:6">
      <c r="A387" s="1">
        <v>35933</v>
      </c>
      <c r="B387" s="4">
        <v>35933</v>
      </c>
      <c r="C387" s="14" t="str">
        <f>VLOOKUP($B387,data!$A$6:$M$15000,13)</f>
        <v>N/A</v>
      </c>
      <c r="D387" s="11">
        <f t="shared" si="27"/>
        <v>5</v>
      </c>
      <c r="E387" s="14" t="e">
        <f t="shared" si="28"/>
        <v>#DIV/0!</v>
      </c>
      <c r="F387" s="14">
        <f t="shared" si="29"/>
        <v>24529583.333333332</v>
      </c>
    </row>
    <row r="388" spans="1:6">
      <c r="A388" s="1">
        <v>35934</v>
      </c>
      <c r="B388" s="4">
        <v>35934</v>
      </c>
      <c r="C388" s="14" t="str">
        <f>VLOOKUP($B388,data!$A$6:$M$15000,13)</f>
        <v>N/A</v>
      </c>
      <c r="D388" s="11">
        <f t="shared" si="27"/>
        <v>5</v>
      </c>
      <c r="E388" s="14" t="e">
        <f t="shared" si="28"/>
        <v>#DIV/0!</v>
      </c>
      <c r="F388" s="14">
        <f t="shared" si="29"/>
        <v>24852272.727272727</v>
      </c>
    </row>
    <row r="389" spans="1:6">
      <c r="A389" s="1">
        <v>35935</v>
      </c>
      <c r="B389" s="4">
        <v>35935</v>
      </c>
      <c r="C389" s="14" t="str">
        <f>VLOOKUP($B389,data!$A$6:$M$15000,13)</f>
        <v>N/A</v>
      </c>
      <c r="D389" s="11">
        <f t="shared" si="27"/>
        <v>5</v>
      </c>
      <c r="E389" s="14" t="e">
        <f t="shared" si="28"/>
        <v>#DIV/0!</v>
      </c>
      <c r="F389" s="14">
        <f t="shared" si="29"/>
        <v>25168200</v>
      </c>
    </row>
    <row r="390" spans="1:6">
      <c r="A390" s="1">
        <v>35936</v>
      </c>
      <c r="B390" s="4">
        <v>35936</v>
      </c>
      <c r="C390" s="14" t="str">
        <f>VLOOKUP($B390,data!$A$6:$M$15000,13)</f>
        <v>N/A</v>
      </c>
      <c r="D390" s="11">
        <f t="shared" ref="D390:D453" si="30">IF(B390&lt;&gt;"",MONTH(B390),0)</f>
        <v>5</v>
      </c>
      <c r="E390" s="14" t="e">
        <f t="shared" si="28"/>
        <v>#DIV/0!</v>
      </c>
      <c r="F390" s="14">
        <f t="shared" si="29"/>
        <v>25486555.555555556</v>
      </c>
    </row>
    <row r="391" spans="1:6">
      <c r="A391" s="1">
        <v>35937</v>
      </c>
      <c r="B391" s="4">
        <v>35937</v>
      </c>
      <c r="C391" s="14" t="str">
        <f>VLOOKUP($B391,data!$A$6:$M$15000,13)</f>
        <v>N/A</v>
      </c>
      <c r="D391" s="11">
        <f t="shared" si="30"/>
        <v>5</v>
      </c>
      <c r="E391" s="14" t="e">
        <f t="shared" si="28"/>
        <v>#DIV/0!</v>
      </c>
      <c r="F391" s="14">
        <f t="shared" si="29"/>
        <v>25829875</v>
      </c>
    </row>
    <row r="392" spans="1:6">
      <c r="A392" s="1">
        <v>35938</v>
      </c>
      <c r="B392" s="4">
        <v>35938</v>
      </c>
      <c r="C392" s="14" t="str">
        <f>VLOOKUP($B392,data!$A$6:$M$15000,13)</f>
        <v>N/A</v>
      </c>
      <c r="D392" s="11">
        <f t="shared" si="30"/>
        <v>5</v>
      </c>
      <c r="E392" s="14" t="e">
        <f t="shared" si="28"/>
        <v>#DIV/0!</v>
      </c>
      <c r="F392" s="14">
        <f t="shared" si="29"/>
        <v>26188000</v>
      </c>
    </row>
    <row r="393" spans="1:6">
      <c r="A393" s="1">
        <v>35939</v>
      </c>
      <c r="B393" s="4">
        <v>35939</v>
      </c>
      <c r="C393" s="14" t="str">
        <f>VLOOKUP($B393,data!$A$6:$M$15000,13)</f>
        <v>N/A</v>
      </c>
      <c r="D393" s="11">
        <f t="shared" si="30"/>
        <v>5</v>
      </c>
      <c r="E393" s="14" t="e">
        <f t="shared" si="28"/>
        <v>#DIV/0!</v>
      </c>
      <c r="F393" s="14">
        <f t="shared" si="29"/>
        <v>26561500</v>
      </c>
    </row>
    <row r="394" spans="1:6">
      <c r="A394" s="1">
        <v>35940</v>
      </c>
      <c r="B394" s="4">
        <v>35940</v>
      </c>
      <c r="C394" s="14" t="str">
        <f>VLOOKUP($B394,data!$A$6:$M$15000,13)</f>
        <v>N/A</v>
      </c>
      <c r="D394" s="11">
        <f t="shared" si="30"/>
        <v>5</v>
      </c>
      <c r="E394" s="14" t="e">
        <f t="shared" si="28"/>
        <v>#DIV/0!</v>
      </c>
      <c r="F394" s="14">
        <f t="shared" si="29"/>
        <v>26937400</v>
      </c>
    </row>
    <row r="395" spans="1:6">
      <c r="A395" s="1">
        <v>35941</v>
      </c>
      <c r="B395" s="4">
        <v>35941</v>
      </c>
      <c r="C395" s="14" t="str">
        <f>VLOOKUP($B395,data!$A$6:$M$15000,13)</f>
        <v>N/A</v>
      </c>
      <c r="D395" s="11">
        <f t="shared" si="30"/>
        <v>5</v>
      </c>
      <c r="E395" s="14" t="e">
        <f t="shared" ref="E395:E458" si="31">AVERAGE(C389:C395)</f>
        <v>#DIV/0!</v>
      </c>
      <c r="F395" s="14">
        <f t="shared" si="29"/>
        <v>27301750</v>
      </c>
    </row>
    <row r="396" spans="1:6">
      <c r="A396" s="1">
        <v>35942</v>
      </c>
      <c r="B396" s="4">
        <v>35942</v>
      </c>
      <c r="C396" s="14" t="str">
        <f>VLOOKUP($B396,data!$A$6:$M$15000,13)</f>
        <v>N/A</v>
      </c>
      <c r="D396" s="11">
        <f t="shared" si="30"/>
        <v>5</v>
      </c>
      <c r="E396" s="14" t="e">
        <f t="shared" si="31"/>
        <v>#DIV/0!</v>
      </c>
      <c r="F396" s="14">
        <f t="shared" si="29"/>
        <v>27639666.666666668</v>
      </c>
    </row>
    <row r="397" spans="1:6">
      <c r="A397" s="1">
        <v>35943</v>
      </c>
      <c r="B397" s="4">
        <v>35943</v>
      </c>
      <c r="C397" s="14" t="str">
        <f>VLOOKUP($B397,data!$A$6:$M$15000,13)</f>
        <v>N/A</v>
      </c>
      <c r="D397" s="11">
        <f t="shared" si="30"/>
        <v>5</v>
      </c>
      <c r="E397" s="14" t="e">
        <f t="shared" si="31"/>
        <v>#DIV/0!</v>
      </c>
      <c r="F397" s="14">
        <f t="shared" si="29"/>
        <v>27939500</v>
      </c>
    </row>
    <row r="398" spans="1:6">
      <c r="A398" s="1">
        <v>35944</v>
      </c>
      <c r="B398" s="4">
        <v>35944</v>
      </c>
      <c r="C398" s="14" t="str">
        <f>VLOOKUP($B398,data!$A$6:$M$15000,13)</f>
        <v>N/A</v>
      </c>
      <c r="D398" s="11">
        <f t="shared" si="30"/>
        <v>5</v>
      </c>
      <c r="E398" s="14" t="e">
        <f t="shared" si="31"/>
        <v>#DIV/0!</v>
      </c>
      <c r="F398" s="14">
        <f t="shared" si="29"/>
        <v>28262000</v>
      </c>
    </row>
    <row r="399" spans="1:6">
      <c r="A399" s="1">
        <v>35945</v>
      </c>
      <c r="B399" s="4">
        <v>35945</v>
      </c>
      <c r="C399" s="14" t="str">
        <f>VLOOKUP($B399,data!$A$6:$M$15000,13)</f>
        <v>N/A</v>
      </c>
      <c r="D399" s="11">
        <f t="shared" si="30"/>
        <v>5</v>
      </c>
      <c r="E399" s="14" t="e">
        <f t="shared" si="31"/>
        <v>#DIV/0!</v>
      </c>
      <c r="F399" s="14" t="e">
        <f t="shared" si="29"/>
        <v>#DIV/0!</v>
      </c>
    </row>
    <row r="400" spans="1:6">
      <c r="A400" s="1">
        <v>35946</v>
      </c>
      <c r="B400" s="4">
        <v>35946</v>
      </c>
      <c r="C400" s="14" t="str">
        <f>VLOOKUP($B400,data!$A$6:$M$15000,13)</f>
        <v>N/A</v>
      </c>
      <c r="D400" s="11">
        <f t="shared" si="30"/>
        <v>5</v>
      </c>
      <c r="E400" s="14" t="e">
        <f t="shared" si="31"/>
        <v>#DIV/0!</v>
      </c>
      <c r="F400" s="14" t="e">
        <f t="shared" si="29"/>
        <v>#DIV/0!</v>
      </c>
    </row>
    <row r="401" spans="1:6">
      <c r="A401" s="1">
        <v>35947</v>
      </c>
      <c r="B401" s="4">
        <v>35947</v>
      </c>
      <c r="C401" s="14" t="str">
        <f>VLOOKUP($B401,data!$A$6:$M$15000,13)</f>
        <v>N/A</v>
      </c>
      <c r="D401" s="11">
        <f t="shared" si="30"/>
        <v>6</v>
      </c>
      <c r="E401" s="14" t="e">
        <f t="shared" si="31"/>
        <v>#DIV/0!</v>
      </c>
      <c r="F401" s="14" t="e">
        <f t="shared" si="29"/>
        <v>#DIV/0!</v>
      </c>
    </row>
    <row r="402" spans="1:6">
      <c r="A402" s="1">
        <v>35948</v>
      </c>
      <c r="B402" s="4">
        <v>35948</v>
      </c>
      <c r="C402" s="14" t="str">
        <f>VLOOKUP($B402,data!$A$6:$M$15000,13)</f>
        <v>N/A</v>
      </c>
      <c r="D402" s="11">
        <f t="shared" si="30"/>
        <v>6</v>
      </c>
      <c r="E402" s="14" t="e">
        <f t="shared" si="31"/>
        <v>#DIV/0!</v>
      </c>
      <c r="F402" s="14" t="e">
        <f t="shared" si="29"/>
        <v>#DIV/0!</v>
      </c>
    </row>
    <row r="403" spans="1:6">
      <c r="A403" s="1">
        <v>35949</v>
      </c>
      <c r="B403" s="4">
        <v>35949</v>
      </c>
      <c r="C403" s="14" t="str">
        <f>VLOOKUP($B403,data!$A$6:$M$15000,13)</f>
        <v>N/A</v>
      </c>
      <c r="D403" s="11">
        <f t="shared" si="30"/>
        <v>6</v>
      </c>
      <c r="E403" s="14" t="e">
        <f t="shared" si="31"/>
        <v>#DIV/0!</v>
      </c>
      <c r="F403" s="14" t="e">
        <f t="shared" si="29"/>
        <v>#DIV/0!</v>
      </c>
    </row>
    <row r="404" spans="1:6">
      <c r="A404" s="1">
        <v>35950</v>
      </c>
      <c r="B404" s="4">
        <v>35950</v>
      </c>
      <c r="C404" s="14" t="str">
        <f>VLOOKUP($B404,data!$A$6:$M$15000,13)</f>
        <v>N/A</v>
      </c>
      <c r="D404" s="11">
        <f t="shared" si="30"/>
        <v>6</v>
      </c>
      <c r="E404" s="14" t="e">
        <f t="shared" si="31"/>
        <v>#DIV/0!</v>
      </c>
      <c r="F404" s="14" t="e">
        <f t="shared" si="29"/>
        <v>#DIV/0!</v>
      </c>
    </row>
    <row r="405" spans="1:6">
      <c r="A405" s="1">
        <v>35951</v>
      </c>
      <c r="B405" s="4">
        <v>35951</v>
      </c>
      <c r="C405" s="14" t="str">
        <f>VLOOKUP($B405,data!$A$6:$M$15000,13)</f>
        <v>N/A</v>
      </c>
      <c r="D405" s="11">
        <f t="shared" si="30"/>
        <v>6</v>
      </c>
      <c r="E405" s="14" t="e">
        <f t="shared" si="31"/>
        <v>#DIV/0!</v>
      </c>
      <c r="F405" s="14" t="e">
        <f t="shared" si="29"/>
        <v>#DIV/0!</v>
      </c>
    </row>
    <row r="406" spans="1:6">
      <c r="A406" s="1">
        <v>35952</v>
      </c>
      <c r="B406" s="4">
        <v>35952</v>
      </c>
      <c r="C406" s="14" t="str">
        <f>VLOOKUP($B406,data!$A$6:$M$15000,13)</f>
        <v>N/A</v>
      </c>
      <c r="D406" s="11">
        <f t="shared" si="30"/>
        <v>6</v>
      </c>
      <c r="E406" s="14" t="e">
        <f t="shared" si="31"/>
        <v>#DIV/0!</v>
      </c>
      <c r="F406" s="14" t="e">
        <f t="shared" si="29"/>
        <v>#DIV/0!</v>
      </c>
    </row>
    <row r="407" spans="1:6">
      <c r="A407" s="1">
        <v>35953</v>
      </c>
      <c r="B407" s="4">
        <v>35953</v>
      </c>
      <c r="C407" s="14" t="str">
        <f>VLOOKUP($B407,data!$A$6:$M$15000,13)</f>
        <v>N/A</v>
      </c>
      <c r="D407" s="11">
        <f t="shared" si="30"/>
        <v>6</v>
      </c>
      <c r="E407" s="14" t="e">
        <f t="shared" si="31"/>
        <v>#DIV/0!</v>
      </c>
      <c r="F407" s="14" t="e">
        <f t="shared" si="29"/>
        <v>#DIV/0!</v>
      </c>
    </row>
    <row r="408" spans="1:6">
      <c r="A408" s="1">
        <v>35954</v>
      </c>
      <c r="B408" s="4">
        <v>35954</v>
      </c>
      <c r="C408" s="14" t="str">
        <f>VLOOKUP($B408,data!$A$6:$M$15000,13)</f>
        <v>N/A</v>
      </c>
      <c r="D408" s="11">
        <f t="shared" si="30"/>
        <v>6</v>
      </c>
      <c r="E408" s="14" t="e">
        <f t="shared" si="31"/>
        <v>#DIV/0!</v>
      </c>
      <c r="F408" s="14" t="e">
        <f t="shared" si="29"/>
        <v>#DIV/0!</v>
      </c>
    </row>
    <row r="409" spans="1:6">
      <c r="A409" s="1">
        <v>35955</v>
      </c>
      <c r="B409" s="4">
        <v>35955</v>
      </c>
      <c r="C409" s="14" t="str">
        <f>VLOOKUP($B409,data!$A$6:$M$15000,13)</f>
        <v>N/A</v>
      </c>
      <c r="D409" s="11">
        <f t="shared" si="30"/>
        <v>6</v>
      </c>
      <c r="E409" s="14" t="e">
        <f t="shared" si="31"/>
        <v>#DIV/0!</v>
      </c>
      <c r="F409" s="14" t="e">
        <f t="shared" si="29"/>
        <v>#DIV/0!</v>
      </c>
    </row>
    <row r="410" spans="1:6">
      <c r="A410" s="1">
        <v>35956</v>
      </c>
      <c r="B410" s="4">
        <v>35956</v>
      </c>
      <c r="C410" s="14" t="str">
        <f>VLOOKUP($B410,data!$A$6:$M$15000,13)</f>
        <v>N/A</v>
      </c>
      <c r="D410" s="11">
        <f t="shared" si="30"/>
        <v>6</v>
      </c>
      <c r="E410" s="14" t="e">
        <f t="shared" si="31"/>
        <v>#DIV/0!</v>
      </c>
      <c r="F410" s="14" t="e">
        <f t="shared" si="29"/>
        <v>#DIV/0!</v>
      </c>
    </row>
    <row r="411" spans="1:6">
      <c r="A411" s="1">
        <v>35957</v>
      </c>
      <c r="B411" s="4">
        <v>35957</v>
      </c>
      <c r="C411" s="14" t="str">
        <f>VLOOKUP($B411,data!$A$6:$M$15000,13)</f>
        <v>N/A</v>
      </c>
      <c r="D411" s="11">
        <f t="shared" si="30"/>
        <v>6</v>
      </c>
      <c r="E411" s="14" t="e">
        <f t="shared" si="31"/>
        <v>#DIV/0!</v>
      </c>
      <c r="F411" s="14" t="e">
        <f t="shared" si="29"/>
        <v>#DIV/0!</v>
      </c>
    </row>
    <row r="412" spans="1:6">
      <c r="A412" s="1">
        <v>35958</v>
      </c>
      <c r="B412" s="4">
        <v>35958</v>
      </c>
      <c r="C412" s="14" t="str">
        <f>VLOOKUP($B412,data!$A$6:$M$15000,13)</f>
        <v>N/A</v>
      </c>
      <c r="D412" s="11">
        <f t="shared" si="30"/>
        <v>6</v>
      </c>
      <c r="E412" s="14" t="e">
        <f t="shared" si="31"/>
        <v>#DIV/0!</v>
      </c>
      <c r="F412" s="14" t="e">
        <f t="shared" si="29"/>
        <v>#DIV/0!</v>
      </c>
    </row>
    <row r="413" spans="1:6">
      <c r="A413" s="1">
        <v>35959</v>
      </c>
      <c r="B413" s="4">
        <v>35959</v>
      </c>
      <c r="C413" s="14" t="str">
        <f>VLOOKUP($B413,data!$A$6:$M$15000,13)</f>
        <v>N/A</v>
      </c>
      <c r="D413" s="11">
        <f t="shared" si="30"/>
        <v>6</v>
      </c>
      <c r="E413" s="14" t="e">
        <f t="shared" si="31"/>
        <v>#DIV/0!</v>
      </c>
      <c r="F413" s="14" t="e">
        <f t="shared" si="29"/>
        <v>#DIV/0!</v>
      </c>
    </row>
    <row r="414" spans="1:6">
      <c r="A414" s="1">
        <v>35960</v>
      </c>
      <c r="B414" s="4">
        <v>35960</v>
      </c>
      <c r="C414" s="14" t="str">
        <f>VLOOKUP($B414,data!$A$6:$M$15000,13)</f>
        <v>N/A</v>
      </c>
      <c r="D414" s="11">
        <f t="shared" si="30"/>
        <v>6</v>
      </c>
      <c r="E414" s="14" t="e">
        <f t="shared" si="31"/>
        <v>#DIV/0!</v>
      </c>
      <c r="F414" s="14" t="e">
        <f t="shared" si="29"/>
        <v>#DIV/0!</v>
      </c>
    </row>
    <row r="415" spans="1:6">
      <c r="A415" s="1">
        <v>35961</v>
      </c>
      <c r="B415" s="4">
        <v>35961</v>
      </c>
      <c r="C415" s="14" t="str">
        <f>VLOOKUP($B415,data!$A$6:$M$15000,13)</f>
        <v>N/A</v>
      </c>
      <c r="D415" s="11">
        <f t="shared" si="30"/>
        <v>6</v>
      </c>
      <c r="E415" s="14" t="e">
        <f t="shared" si="31"/>
        <v>#DIV/0!</v>
      </c>
      <c r="F415" s="14" t="e">
        <f t="shared" si="29"/>
        <v>#DIV/0!</v>
      </c>
    </row>
    <row r="416" spans="1:6">
      <c r="A416" s="1">
        <v>35962</v>
      </c>
      <c r="B416" s="4">
        <v>35962</v>
      </c>
      <c r="C416" s="14" t="str">
        <f>VLOOKUP($B416,data!$A$6:$M$15000,13)</f>
        <v>N/A</v>
      </c>
      <c r="D416" s="11">
        <f t="shared" si="30"/>
        <v>6</v>
      </c>
      <c r="E416" s="14" t="e">
        <f t="shared" si="31"/>
        <v>#DIV/0!</v>
      </c>
      <c r="F416" s="14" t="e">
        <f t="shared" si="29"/>
        <v>#DIV/0!</v>
      </c>
    </row>
    <row r="417" spans="1:6">
      <c r="A417" s="1">
        <v>35963</v>
      </c>
      <c r="B417" s="4">
        <v>35963</v>
      </c>
      <c r="C417" s="14" t="str">
        <f>VLOOKUP($B417,data!$A$6:$M$15000,13)</f>
        <v>N/A</v>
      </c>
      <c r="D417" s="11">
        <f t="shared" si="30"/>
        <v>6</v>
      </c>
      <c r="E417" s="14" t="e">
        <f t="shared" si="31"/>
        <v>#DIV/0!</v>
      </c>
      <c r="F417" s="14" t="e">
        <f t="shared" si="29"/>
        <v>#DIV/0!</v>
      </c>
    </row>
    <row r="418" spans="1:6">
      <c r="A418" s="1">
        <v>35964</v>
      </c>
      <c r="B418" s="4">
        <v>35964</v>
      </c>
      <c r="C418" s="14" t="str">
        <f>VLOOKUP($B418,data!$A$6:$M$15000,13)</f>
        <v>N/A</v>
      </c>
      <c r="D418" s="11">
        <f t="shared" si="30"/>
        <v>6</v>
      </c>
      <c r="E418" s="14" t="e">
        <f t="shared" si="31"/>
        <v>#DIV/0!</v>
      </c>
      <c r="F418" s="14" t="e">
        <f t="shared" ref="F418:F481" si="32">AVERAGE(C389:C418)</f>
        <v>#DIV/0!</v>
      </c>
    </row>
    <row r="419" spans="1:6">
      <c r="A419" s="1">
        <v>35965</v>
      </c>
      <c r="B419" s="4">
        <v>35965</v>
      </c>
      <c r="C419" s="14" t="str">
        <f>VLOOKUP($B419,data!$A$6:$M$15000,13)</f>
        <v>N/A</v>
      </c>
      <c r="D419" s="11">
        <f t="shared" si="30"/>
        <v>6</v>
      </c>
      <c r="E419" s="14" t="e">
        <f t="shared" si="31"/>
        <v>#DIV/0!</v>
      </c>
      <c r="F419" s="14" t="e">
        <f t="shared" si="32"/>
        <v>#DIV/0!</v>
      </c>
    </row>
    <row r="420" spans="1:6">
      <c r="A420" s="1">
        <v>35966</v>
      </c>
      <c r="B420" s="4">
        <v>35966</v>
      </c>
      <c r="C420" s="14" t="str">
        <f>VLOOKUP($B420,data!$A$6:$M$15000,13)</f>
        <v>N/A</v>
      </c>
      <c r="D420" s="11">
        <f t="shared" si="30"/>
        <v>6</v>
      </c>
      <c r="E420" s="14" t="e">
        <f t="shared" si="31"/>
        <v>#DIV/0!</v>
      </c>
      <c r="F420" s="14" t="e">
        <f t="shared" si="32"/>
        <v>#DIV/0!</v>
      </c>
    </row>
    <row r="421" spans="1:6">
      <c r="A421" s="1">
        <v>35967</v>
      </c>
      <c r="B421" s="4">
        <v>35967</v>
      </c>
      <c r="C421" s="14" t="str">
        <f>VLOOKUP($B421,data!$A$6:$M$15000,13)</f>
        <v>N/A</v>
      </c>
      <c r="D421" s="11">
        <f t="shared" si="30"/>
        <v>6</v>
      </c>
      <c r="E421" s="14" t="e">
        <f t="shared" si="31"/>
        <v>#DIV/0!</v>
      </c>
      <c r="F421" s="14" t="e">
        <f t="shared" si="32"/>
        <v>#DIV/0!</v>
      </c>
    </row>
    <row r="422" spans="1:6">
      <c r="A422" s="1">
        <v>35968</v>
      </c>
      <c r="B422" s="4">
        <v>35968</v>
      </c>
      <c r="C422" s="14" t="str">
        <f>VLOOKUP($B422,data!$A$6:$M$15000,13)</f>
        <v>N/A</v>
      </c>
      <c r="D422" s="11">
        <f t="shared" si="30"/>
        <v>6</v>
      </c>
      <c r="E422" s="14" t="e">
        <f t="shared" si="31"/>
        <v>#DIV/0!</v>
      </c>
      <c r="F422" s="14" t="e">
        <f t="shared" si="32"/>
        <v>#DIV/0!</v>
      </c>
    </row>
    <row r="423" spans="1:6">
      <c r="A423" s="1">
        <v>35969</v>
      </c>
      <c r="B423" s="4">
        <v>35969</v>
      </c>
      <c r="C423" s="14" t="str">
        <f>VLOOKUP($B423,data!$A$6:$M$15000,13)</f>
        <v>N/A</v>
      </c>
      <c r="D423" s="11">
        <f t="shared" si="30"/>
        <v>6</v>
      </c>
      <c r="E423" s="14" t="e">
        <f t="shared" si="31"/>
        <v>#DIV/0!</v>
      </c>
      <c r="F423" s="14" t="e">
        <f t="shared" si="32"/>
        <v>#DIV/0!</v>
      </c>
    </row>
    <row r="424" spans="1:6">
      <c r="A424" s="1">
        <v>35970</v>
      </c>
      <c r="B424" s="4">
        <v>35970</v>
      </c>
      <c r="C424" s="14" t="str">
        <f>VLOOKUP($B424,data!$A$6:$M$15000,13)</f>
        <v>N/A</v>
      </c>
      <c r="D424" s="11">
        <f t="shared" si="30"/>
        <v>6</v>
      </c>
      <c r="E424" s="14" t="e">
        <f t="shared" si="31"/>
        <v>#DIV/0!</v>
      </c>
      <c r="F424" s="14" t="e">
        <f t="shared" si="32"/>
        <v>#DIV/0!</v>
      </c>
    </row>
    <row r="425" spans="1:6">
      <c r="A425" s="1">
        <v>35971</v>
      </c>
      <c r="B425" s="4">
        <v>35971</v>
      </c>
      <c r="C425" s="14" t="str">
        <f>VLOOKUP($B425,data!$A$6:$M$15000,13)</f>
        <v>N/A</v>
      </c>
      <c r="D425" s="11">
        <f t="shared" si="30"/>
        <v>6</v>
      </c>
      <c r="E425" s="14" t="e">
        <f t="shared" si="31"/>
        <v>#DIV/0!</v>
      </c>
      <c r="F425" s="14" t="e">
        <f t="shared" si="32"/>
        <v>#DIV/0!</v>
      </c>
    </row>
    <row r="426" spans="1:6">
      <c r="A426" s="1">
        <v>35972</v>
      </c>
      <c r="B426" s="4">
        <v>35972</v>
      </c>
      <c r="C426" s="14" t="str">
        <f>VLOOKUP($B426,data!$A$6:$M$15000,13)</f>
        <v>N/A</v>
      </c>
      <c r="D426" s="11">
        <f t="shared" si="30"/>
        <v>6</v>
      </c>
      <c r="E426" s="14" t="e">
        <f t="shared" si="31"/>
        <v>#DIV/0!</v>
      </c>
      <c r="F426" s="14" t="e">
        <f t="shared" si="32"/>
        <v>#DIV/0!</v>
      </c>
    </row>
    <row r="427" spans="1:6">
      <c r="A427" s="1">
        <v>35973</v>
      </c>
      <c r="B427" s="4">
        <v>35973</v>
      </c>
      <c r="C427" s="14" t="str">
        <f>VLOOKUP($B427,data!$A$6:$M$15000,13)</f>
        <v>N/A</v>
      </c>
      <c r="D427" s="11">
        <f t="shared" si="30"/>
        <v>6</v>
      </c>
      <c r="E427" s="14" t="e">
        <f t="shared" si="31"/>
        <v>#DIV/0!</v>
      </c>
      <c r="F427" s="14" t="e">
        <f t="shared" si="32"/>
        <v>#DIV/0!</v>
      </c>
    </row>
    <row r="428" spans="1:6">
      <c r="A428" s="1">
        <v>35974</v>
      </c>
      <c r="B428" s="4">
        <v>35974</v>
      </c>
      <c r="C428" s="14" t="str">
        <f>VLOOKUP($B428,data!$A$6:$M$15000,13)</f>
        <v>N/A</v>
      </c>
      <c r="D428" s="11">
        <f t="shared" si="30"/>
        <v>6</v>
      </c>
      <c r="E428" s="14" t="e">
        <f t="shared" si="31"/>
        <v>#DIV/0!</v>
      </c>
      <c r="F428" s="14" t="e">
        <f t="shared" si="32"/>
        <v>#DIV/0!</v>
      </c>
    </row>
    <row r="429" spans="1:6">
      <c r="A429" s="1">
        <v>35975</v>
      </c>
      <c r="B429" s="4">
        <v>35975</v>
      </c>
      <c r="C429" s="14" t="str">
        <f>VLOOKUP($B429,data!$A$6:$M$15000,13)</f>
        <v>N/A</v>
      </c>
      <c r="D429" s="11">
        <f t="shared" si="30"/>
        <v>6</v>
      </c>
      <c r="E429" s="14" t="e">
        <f t="shared" si="31"/>
        <v>#DIV/0!</v>
      </c>
      <c r="F429" s="14" t="e">
        <f t="shared" si="32"/>
        <v>#DIV/0!</v>
      </c>
    </row>
    <row r="430" spans="1:6">
      <c r="A430" s="1">
        <v>35976</v>
      </c>
      <c r="B430" s="4">
        <v>35976</v>
      </c>
      <c r="C430" s="14" t="str">
        <f>VLOOKUP($B430,data!$A$6:$M$15000,13)</f>
        <v>N/A</v>
      </c>
      <c r="D430" s="11">
        <f t="shared" si="30"/>
        <v>6</v>
      </c>
      <c r="E430" s="14" t="e">
        <f t="shared" si="31"/>
        <v>#DIV/0!</v>
      </c>
      <c r="F430" s="14" t="e">
        <f t="shared" si="32"/>
        <v>#DIV/0!</v>
      </c>
    </row>
    <row r="431" spans="1:6">
      <c r="A431" s="1">
        <v>35977</v>
      </c>
      <c r="B431" s="4">
        <v>35977</v>
      </c>
      <c r="C431" s="14" t="str">
        <f>VLOOKUP($B431,data!$A$6:$M$15000,13)</f>
        <v>N/A</v>
      </c>
      <c r="D431" s="11">
        <f t="shared" si="30"/>
        <v>7</v>
      </c>
      <c r="E431" s="14" t="e">
        <f t="shared" si="31"/>
        <v>#DIV/0!</v>
      </c>
      <c r="F431" s="14" t="e">
        <f t="shared" si="32"/>
        <v>#DIV/0!</v>
      </c>
    </row>
    <row r="432" spans="1:6">
      <c r="A432" s="1">
        <v>35978</v>
      </c>
      <c r="B432" s="4">
        <v>35978</v>
      </c>
      <c r="C432" s="14" t="str">
        <f>VLOOKUP($B432,data!$A$6:$M$15000,13)</f>
        <v>N/A</v>
      </c>
      <c r="D432" s="11">
        <f t="shared" si="30"/>
        <v>7</v>
      </c>
      <c r="E432" s="14" t="e">
        <f t="shared" si="31"/>
        <v>#DIV/0!</v>
      </c>
      <c r="F432" s="14" t="e">
        <f t="shared" si="32"/>
        <v>#DIV/0!</v>
      </c>
    </row>
    <row r="433" spans="1:6">
      <c r="A433" s="1">
        <v>35979</v>
      </c>
      <c r="B433" s="4">
        <v>35979</v>
      </c>
      <c r="C433" s="14" t="str">
        <f>VLOOKUP($B433,data!$A$6:$M$15000,13)</f>
        <v>N/A</v>
      </c>
      <c r="D433" s="11">
        <f t="shared" si="30"/>
        <v>7</v>
      </c>
      <c r="E433" s="14" t="e">
        <f t="shared" si="31"/>
        <v>#DIV/0!</v>
      </c>
      <c r="F433" s="14" t="e">
        <f t="shared" si="32"/>
        <v>#DIV/0!</v>
      </c>
    </row>
    <row r="434" spans="1:6">
      <c r="A434" s="1">
        <v>35980</v>
      </c>
      <c r="B434" s="4">
        <v>35980</v>
      </c>
      <c r="C434" s="14" t="str">
        <f>VLOOKUP($B434,data!$A$6:$M$15000,13)</f>
        <v>N/A</v>
      </c>
      <c r="D434" s="11">
        <f t="shared" si="30"/>
        <v>7</v>
      </c>
      <c r="E434" s="14" t="e">
        <f t="shared" si="31"/>
        <v>#DIV/0!</v>
      </c>
      <c r="F434" s="14" t="e">
        <f t="shared" si="32"/>
        <v>#DIV/0!</v>
      </c>
    </row>
    <row r="435" spans="1:6">
      <c r="A435" s="1">
        <v>35981</v>
      </c>
      <c r="B435" s="4">
        <v>35981</v>
      </c>
      <c r="C435" s="14" t="str">
        <f>VLOOKUP($B435,data!$A$6:$M$15000,13)</f>
        <v>N/A</v>
      </c>
      <c r="D435" s="11">
        <f t="shared" si="30"/>
        <v>7</v>
      </c>
      <c r="E435" s="14" t="e">
        <f t="shared" si="31"/>
        <v>#DIV/0!</v>
      </c>
      <c r="F435" s="14" t="e">
        <f t="shared" si="32"/>
        <v>#DIV/0!</v>
      </c>
    </row>
    <row r="436" spans="1:6">
      <c r="A436" s="1">
        <v>35982</v>
      </c>
      <c r="B436" s="4">
        <v>35982</v>
      </c>
      <c r="C436" s="14" t="str">
        <f>VLOOKUP($B436,data!$A$6:$M$15000,13)</f>
        <v>N/A</v>
      </c>
      <c r="D436" s="11">
        <f t="shared" si="30"/>
        <v>7</v>
      </c>
      <c r="E436" s="14" t="e">
        <f t="shared" si="31"/>
        <v>#DIV/0!</v>
      </c>
      <c r="F436" s="14" t="e">
        <f t="shared" si="32"/>
        <v>#DIV/0!</v>
      </c>
    </row>
    <row r="437" spans="1:6">
      <c r="A437" s="1">
        <v>35983</v>
      </c>
      <c r="B437" s="4">
        <v>35983</v>
      </c>
      <c r="C437" s="14" t="str">
        <f>VLOOKUP($B437,data!$A$6:$M$15000,13)</f>
        <v>N/A</v>
      </c>
      <c r="D437" s="11">
        <f t="shared" si="30"/>
        <v>7</v>
      </c>
      <c r="E437" s="14" t="e">
        <f t="shared" si="31"/>
        <v>#DIV/0!</v>
      </c>
      <c r="F437" s="14" t="e">
        <f t="shared" si="32"/>
        <v>#DIV/0!</v>
      </c>
    </row>
    <row r="438" spans="1:6">
      <c r="A438" s="1">
        <v>35984</v>
      </c>
      <c r="B438" s="4">
        <v>35984</v>
      </c>
      <c r="C438" s="14" t="str">
        <f>VLOOKUP($B438,data!$A$6:$M$15000,13)</f>
        <v>N/A</v>
      </c>
      <c r="D438" s="11">
        <f t="shared" si="30"/>
        <v>7</v>
      </c>
      <c r="E438" s="14" t="e">
        <f t="shared" si="31"/>
        <v>#DIV/0!</v>
      </c>
      <c r="F438" s="14" t="e">
        <f t="shared" si="32"/>
        <v>#DIV/0!</v>
      </c>
    </row>
    <row r="439" spans="1:6">
      <c r="A439" s="1">
        <v>35985</v>
      </c>
      <c r="B439" s="4">
        <v>35985</v>
      </c>
      <c r="C439" s="14" t="str">
        <f>VLOOKUP($B439,data!$A$6:$M$15000,13)</f>
        <v>N/A</v>
      </c>
      <c r="D439" s="11">
        <f t="shared" si="30"/>
        <v>7</v>
      </c>
      <c r="E439" s="14" t="e">
        <f t="shared" si="31"/>
        <v>#DIV/0!</v>
      </c>
      <c r="F439" s="14" t="e">
        <f t="shared" si="32"/>
        <v>#DIV/0!</v>
      </c>
    </row>
    <row r="440" spans="1:6">
      <c r="A440" s="1">
        <v>35986</v>
      </c>
      <c r="B440" s="4">
        <v>35986</v>
      </c>
      <c r="C440" s="14" t="str">
        <f>VLOOKUP($B440,data!$A$6:$M$15000,13)</f>
        <v>N/A</v>
      </c>
      <c r="D440" s="11">
        <f t="shared" si="30"/>
        <v>7</v>
      </c>
      <c r="E440" s="14" t="e">
        <f t="shared" si="31"/>
        <v>#DIV/0!</v>
      </c>
      <c r="F440" s="14" t="e">
        <f t="shared" si="32"/>
        <v>#DIV/0!</v>
      </c>
    </row>
    <row r="441" spans="1:6">
      <c r="A441" s="1">
        <v>35987</v>
      </c>
      <c r="B441" s="4">
        <v>35987</v>
      </c>
      <c r="C441" s="14" t="str">
        <f>VLOOKUP($B441,data!$A$6:$M$15000,13)</f>
        <v>N/A</v>
      </c>
      <c r="D441" s="11">
        <f t="shared" si="30"/>
        <v>7</v>
      </c>
      <c r="E441" s="14" t="e">
        <f t="shared" si="31"/>
        <v>#DIV/0!</v>
      </c>
      <c r="F441" s="14" t="e">
        <f t="shared" si="32"/>
        <v>#DIV/0!</v>
      </c>
    </row>
    <row r="442" spans="1:6">
      <c r="A442" s="1">
        <v>35988</v>
      </c>
      <c r="B442" s="4">
        <v>35988</v>
      </c>
      <c r="C442" s="14" t="str">
        <f>VLOOKUP($B442,data!$A$6:$M$15000,13)</f>
        <v>N/A</v>
      </c>
      <c r="D442" s="11">
        <f t="shared" si="30"/>
        <v>7</v>
      </c>
      <c r="E442" s="14" t="e">
        <f t="shared" si="31"/>
        <v>#DIV/0!</v>
      </c>
      <c r="F442" s="14" t="e">
        <f t="shared" si="32"/>
        <v>#DIV/0!</v>
      </c>
    </row>
    <row r="443" spans="1:6">
      <c r="A443" s="1">
        <v>35989</v>
      </c>
      <c r="B443" s="4">
        <v>35989</v>
      </c>
      <c r="C443" s="14" t="str">
        <f>VLOOKUP($B443,data!$A$6:$M$15000,13)</f>
        <v>N/A</v>
      </c>
      <c r="D443" s="11">
        <f t="shared" si="30"/>
        <v>7</v>
      </c>
      <c r="E443" s="14" t="e">
        <f t="shared" si="31"/>
        <v>#DIV/0!</v>
      </c>
      <c r="F443" s="14" t="e">
        <f t="shared" si="32"/>
        <v>#DIV/0!</v>
      </c>
    </row>
    <row r="444" spans="1:6">
      <c r="A444" s="1">
        <v>35990</v>
      </c>
      <c r="B444" s="4">
        <v>35990</v>
      </c>
      <c r="C444" s="14" t="str">
        <f>VLOOKUP($B444,data!$A$6:$M$15000,13)</f>
        <v>N/A</v>
      </c>
      <c r="D444" s="11">
        <f t="shared" si="30"/>
        <v>7</v>
      </c>
      <c r="E444" s="14" t="e">
        <f t="shared" si="31"/>
        <v>#DIV/0!</v>
      </c>
      <c r="F444" s="14" t="e">
        <f t="shared" si="32"/>
        <v>#DIV/0!</v>
      </c>
    </row>
    <row r="445" spans="1:6">
      <c r="A445" s="1">
        <v>35991</v>
      </c>
      <c r="B445" s="4">
        <v>35991</v>
      </c>
      <c r="C445" s="14" t="str">
        <f>VLOOKUP($B445,data!$A$6:$M$15000,13)</f>
        <v>N/A</v>
      </c>
      <c r="D445" s="11">
        <f t="shared" si="30"/>
        <v>7</v>
      </c>
      <c r="E445" s="14" t="e">
        <f t="shared" si="31"/>
        <v>#DIV/0!</v>
      </c>
      <c r="F445" s="14" t="e">
        <f t="shared" si="32"/>
        <v>#DIV/0!</v>
      </c>
    </row>
    <row r="446" spans="1:6">
      <c r="A446" s="1">
        <v>35992</v>
      </c>
      <c r="B446" s="4">
        <v>35992</v>
      </c>
      <c r="C446" s="14" t="str">
        <f>VLOOKUP($B446,data!$A$6:$M$15000,13)</f>
        <v>N/A</v>
      </c>
      <c r="D446" s="11">
        <f t="shared" si="30"/>
        <v>7</v>
      </c>
      <c r="E446" s="14" t="e">
        <f t="shared" si="31"/>
        <v>#DIV/0!</v>
      </c>
      <c r="F446" s="14" t="e">
        <f t="shared" si="32"/>
        <v>#DIV/0!</v>
      </c>
    </row>
    <row r="447" spans="1:6">
      <c r="A447" s="1">
        <v>35993</v>
      </c>
      <c r="B447" s="4">
        <v>35993</v>
      </c>
      <c r="C447" s="14" t="str">
        <f>VLOOKUP($B447,data!$A$6:$M$15000,13)</f>
        <v>N/A</v>
      </c>
      <c r="D447" s="11">
        <f t="shared" si="30"/>
        <v>7</v>
      </c>
      <c r="E447" s="14" t="e">
        <f t="shared" si="31"/>
        <v>#DIV/0!</v>
      </c>
      <c r="F447" s="14" t="e">
        <f t="shared" si="32"/>
        <v>#DIV/0!</v>
      </c>
    </row>
    <row r="448" spans="1:6">
      <c r="A448" s="1">
        <v>35994</v>
      </c>
      <c r="B448" s="4">
        <v>35994</v>
      </c>
      <c r="C448" s="14" t="str">
        <f>VLOOKUP($B448,data!$A$6:$M$15000,13)</f>
        <v>N/A</v>
      </c>
      <c r="D448" s="11">
        <f t="shared" si="30"/>
        <v>7</v>
      </c>
      <c r="E448" s="14" t="e">
        <f t="shared" si="31"/>
        <v>#DIV/0!</v>
      </c>
      <c r="F448" s="14" t="e">
        <f t="shared" si="32"/>
        <v>#DIV/0!</v>
      </c>
    </row>
    <row r="449" spans="1:6">
      <c r="A449" s="1">
        <v>35995</v>
      </c>
      <c r="B449" s="4">
        <v>35995</v>
      </c>
      <c r="C449" s="14" t="str">
        <f>VLOOKUP($B449,data!$A$6:$M$15000,13)</f>
        <v>N/A</v>
      </c>
      <c r="D449" s="11">
        <f t="shared" si="30"/>
        <v>7</v>
      </c>
      <c r="E449" s="14" t="e">
        <f t="shared" si="31"/>
        <v>#DIV/0!</v>
      </c>
      <c r="F449" s="14" t="e">
        <f t="shared" si="32"/>
        <v>#DIV/0!</v>
      </c>
    </row>
    <row r="450" spans="1:6">
      <c r="A450" s="1">
        <v>35996</v>
      </c>
      <c r="B450" s="4">
        <v>35996</v>
      </c>
      <c r="C450" s="14" t="str">
        <f>VLOOKUP($B450,data!$A$6:$M$15000,13)</f>
        <v>N/A</v>
      </c>
      <c r="D450" s="11">
        <f t="shared" si="30"/>
        <v>7</v>
      </c>
      <c r="E450" s="14" t="e">
        <f t="shared" si="31"/>
        <v>#DIV/0!</v>
      </c>
      <c r="F450" s="14" t="e">
        <f t="shared" si="32"/>
        <v>#DIV/0!</v>
      </c>
    </row>
    <row r="451" spans="1:6">
      <c r="A451" s="1">
        <v>35997</v>
      </c>
      <c r="B451" s="4">
        <v>35997</v>
      </c>
      <c r="C451" s="14" t="str">
        <f>VLOOKUP($B451,data!$A$6:$M$15000,13)</f>
        <v>N/A</v>
      </c>
      <c r="D451" s="11">
        <f t="shared" si="30"/>
        <v>7</v>
      </c>
      <c r="E451" s="14" t="e">
        <f t="shared" si="31"/>
        <v>#DIV/0!</v>
      </c>
      <c r="F451" s="14" t="e">
        <f t="shared" si="32"/>
        <v>#DIV/0!</v>
      </c>
    </row>
    <row r="452" spans="1:6">
      <c r="A452" s="1">
        <v>35998</v>
      </c>
      <c r="B452" s="4">
        <v>35998</v>
      </c>
      <c r="C452" s="14" t="str">
        <f>VLOOKUP($B452,data!$A$6:$M$15000,13)</f>
        <v>N/A</v>
      </c>
      <c r="D452" s="11">
        <f t="shared" si="30"/>
        <v>7</v>
      </c>
      <c r="E452" s="14" t="e">
        <f t="shared" si="31"/>
        <v>#DIV/0!</v>
      </c>
      <c r="F452" s="14" t="e">
        <f t="shared" si="32"/>
        <v>#DIV/0!</v>
      </c>
    </row>
    <row r="453" spans="1:6">
      <c r="A453" s="1">
        <v>35999</v>
      </c>
      <c r="B453" s="4">
        <v>35999</v>
      </c>
      <c r="C453" s="14" t="str">
        <f>VLOOKUP($B453,data!$A$6:$M$15000,13)</f>
        <v>N/A</v>
      </c>
      <c r="D453" s="11">
        <f t="shared" si="30"/>
        <v>7</v>
      </c>
      <c r="E453" s="14" t="e">
        <f t="shared" si="31"/>
        <v>#DIV/0!</v>
      </c>
      <c r="F453" s="14" t="e">
        <f t="shared" si="32"/>
        <v>#DIV/0!</v>
      </c>
    </row>
    <row r="454" spans="1:6">
      <c r="A454" s="1">
        <v>36000</v>
      </c>
      <c r="B454" s="4">
        <v>36000</v>
      </c>
      <c r="C454" s="14" t="str">
        <f>VLOOKUP($B454,data!$A$6:$M$15000,13)</f>
        <v>N/A</v>
      </c>
      <c r="D454" s="11">
        <f t="shared" ref="D454:D517" si="33">IF(B454&lt;&gt;"",MONTH(B454),0)</f>
        <v>7</v>
      </c>
      <c r="E454" s="14" t="e">
        <f t="shared" si="31"/>
        <v>#DIV/0!</v>
      </c>
      <c r="F454" s="14" t="e">
        <f t="shared" si="32"/>
        <v>#DIV/0!</v>
      </c>
    </row>
    <row r="455" spans="1:6">
      <c r="A455" s="1">
        <v>36001</v>
      </c>
      <c r="B455" s="4">
        <v>36001</v>
      </c>
      <c r="C455" s="14" t="str">
        <f>VLOOKUP($B455,data!$A$6:$M$15000,13)</f>
        <v>N/A</v>
      </c>
      <c r="D455" s="11">
        <f t="shared" si="33"/>
        <v>7</v>
      </c>
      <c r="E455" s="14" t="e">
        <f t="shared" si="31"/>
        <v>#DIV/0!</v>
      </c>
      <c r="F455" s="14" t="e">
        <f t="shared" si="32"/>
        <v>#DIV/0!</v>
      </c>
    </row>
    <row r="456" spans="1:6">
      <c r="A456" s="1">
        <v>36002</v>
      </c>
      <c r="B456" s="4">
        <v>36002</v>
      </c>
      <c r="C456" s="14" t="str">
        <f>VLOOKUP($B456,data!$A$6:$M$15000,13)</f>
        <v>N/A</v>
      </c>
      <c r="D456" s="11">
        <f t="shared" si="33"/>
        <v>7</v>
      </c>
      <c r="E456" s="14" t="e">
        <f t="shared" si="31"/>
        <v>#DIV/0!</v>
      </c>
      <c r="F456" s="14" t="e">
        <f t="shared" si="32"/>
        <v>#DIV/0!</v>
      </c>
    </row>
    <row r="457" spans="1:6">
      <c r="A457" s="1">
        <v>36003</v>
      </c>
      <c r="B457" s="4">
        <v>36003</v>
      </c>
      <c r="C457" s="14" t="str">
        <f>VLOOKUP($B457,data!$A$6:$M$15000,13)</f>
        <v>N/A</v>
      </c>
      <c r="D457" s="11">
        <f t="shared" si="33"/>
        <v>7</v>
      </c>
      <c r="E457" s="14" t="e">
        <f t="shared" si="31"/>
        <v>#DIV/0!</v>
      </c>
      <c r="F457" s="14" t="e">
        <f t="shared" si="32"/>
        <v>#DIV/0!</v>
      </c>
    </row>
    <row r="458" spans="1:6">
      <c r="A458" s="1">
        <v>36004</v>
      </c>
      <c r="B458" s="4">
        <v>36004</v>
      </c>
      <c r="C458" s="14" t="str">
        <f>VLOOKUP($B458,data!$A$6:$M$15000,13)</f>
        <v>N/A</v>
      </c>
      <c r="D458" s="11">
        <f t="shared" si="33"/>
        <v>7</v>
      </c>
      <c r="E458" s="14" t="e">
        <f t="shared" si="31"/>
        <v>#DIV/0!</v>
      </c>
      <c r="F458" s="14" t="e">
        <f t="shared" si="32"/>
        <v>#DIV/0!</v>
      </c>
    </row>
    <row r="459" spans="1:6">
      <c r="A459" s="1">
        <v>36005</v>
      </c>
      <c r="B459" s="4">
        <v>36005</v>
      </c>
      <c r="C459" s="14" t="str">
        <f>VLOOKUP($B459,data!$A$6:$M$15000,13)</f>
        <v>N/A</v>
      </c>
      <c r="D459" s="11">
        <f t="shared" si="33"/>
        <v>7</v>
      </c>
      <c r="E459" s="14" t="e">
        <f t="shared" ref="E459:E522" si="34">AVERAGE(C453:C459)</f>
        <v>#DIV/0!</v>
      </c>
      <c r="F459" s="14" t="e">
        <f t="shared" si="32"/>
        <v>#DIV/0!</v>
      </c>
    </row>
    <row r="460" spans="1:6">
      <c r="A460" s="1">
        <v>36006</v>
      </c>
      <c r="B460" s="4">
        <v>36006</v>
      </c>
      <c r="C460" s="14" t="str">
        <f>VLOOKUP($B460,data!$A$6:$M$15000,13)</f>
        <v>N/A</v>
      </c>
      <c r="D460" s="11">
        <f t="shared" si="33"/>
        <v>7</v>
      </c>
      <c r="E460" s="14" t="e">
        <f t="shared" si="34"/>
        <v>#DIV/0!</v>
      </c>
      <c r="F460" s="14" t="e">
        <f t="shared" si="32"/>
        <v>#DIV/0!</v>
      </c>
    </row>
    <row r="461" spans="1:6">
      <c r="A461" s="1">
        <v>36007</v>
      </c>
      <c r="B461" s="4">
        <v>36007</v>
      </c>
      <c r="C461" s="14" t="str">
        <f>VLOOKUP($B461,data!$A$6:$M$15000,13)</f>
        <v>N/A</v>
      </c>
      <c r="D461" s="11">
        <f t="shared" si="33"/>
        <v>7</v>
      </c>
      <c r="E461" s="14" t="e">
        <f t="shared" si="34"/>
        <v>#DIV/0!</v>
      </c>
      <c r="F461" s="14" t="e">
        <f t="shared" si="32"/>
        <v>#DIV/0!</v>
      </c>
    </row>
    <row r="462" spans="1:6">
      <c r="A462" s="1">
        <v>36008</v>
      </c>
      <c r="B462" s="4">
        <v>36008</v>
      </c>
      <c r="C462" s="14">
        <f>VLOOKUP($B462,data!$A$6:$M$15000,13)</f>
        <v>72125000</v>
      </c>
      <c r="D462" s="11">
        <f t="shared" si="33"/>
        <v>8</v>
      </c>
      <c r="E462" s="14">
        <f t="shared" si="34"/>
        <v>72125000</v>
      </c>
      <c r="F462" s="14">
        <f t="shared" si="32"/>
        <v>72125000</v>
      </c>
    </row>
    <row r="463" spans="1:6">
      <c r="A463" s="1">
        <v>36009</v>
      </c>
      <c r="B463" s="4">
        <v>36009</v>
      </c>
      <c r="C463" s="14">
        <f>VLOOKUP($B463,data!$A$6:$M$15000,13)</f>
        <v>72513000</v>
      </c>
      <c r="D463" s="11">
        <f t="shared" si="33"/>
        <v>8</v>
      </c>
      <c r="E463" s="14">
        <f t="shared" si="34"/>
        <v>72319000</v>
      </c>
      <c r="F463" s="14">
        <f t="shared" si="32"/>
        <v>72319000</v>
      </c>
    </row>
    <row r="464" spans="1:6">
      <c r="A464" s="1">
        <v>36010</v>
      </c>
      <c r="B464" s="4">
        <v>36010</v>
      </c>
      <c r="C464" s="14">
        <f>VLOOKUP($B464,data!$A$6:$M$15000,13)</f>
        <v>72266000</v>
      </c>
      <c r="D464" s="11">
        <f t="shared" si="33"/>
        <v>8</v>
      </c>
      <c r="E464" s="14">
        <f t="shared" si="34"/>
        <v>72301333.333333328</v>
      </c>
      <c r="F464" s="14">
        <f t="shared" si="32"/>
        <v>72301333.333333328</v>
      </c>
    </row>
    <row r="465" spans="1:6">
      <c r="A465" s="1">
        <v>36011</v>
      </c>
      <c r="B465" s="4">
        <v>36011</v>
      </c>
      <c r="C465" s="14">
        <f>VLOOKUP($B465,data!$A$6:$M$15000,13)</f>
        <v>71971000</v>
      </c>
      <c r="D465" s="11">
        <f t="shared" si="33"/>
        <v>8</v>
      </c>
      <c r="E465" s="14">
        <f t="shared" si="34"/>
        <v>72218750</v>
      </c>
      <c r="F465" s="14">
        <f t="shared" si="32"/>
        <v>72218750</v>
      </c>
    </row>
    <row r="466" spans="1:6">
      <c r="A466" s="1">
        <v>36012</v>
      </c>
      <c r="B466" s="4">
        <v>36012</v>
      </c>
      <c r="C466" s="14">
        <f>VLOOKUP($B466,data!$A$6:$M$15000,13)</f>
        <v>71783000</v>
      </c>
      <c r="D466" s="11">
        <f t="shared" si="33"/>
        <v>8</v>
      </c>
      <c r="E466" s="14">
        <f t="shared" si="34"/>
        <v>72131600</v>
      </c>
      <c r="F466" s="14">
        <f t="shared" si="32"/>
        <v>72131600</v>
      </c>
    </row>
    <row r="467" spans="1:6">
      <c r="A467" s="1">
        <v>36013</v>
      </c>
      <c r="B467" s="4">
        <v>36013</v>
      </c>
      <c r="C467" s="14">
        <f>VLOOKUP($B467,data!$A$6:$M$15000,13)</f>
        <v>71693000</v>
      </c>
      <c r="D467" s="11">
        <f t="shared" si="33"/>
        <v>8</v>
      </c>
      <c r="E467" s="14">
        <f t="shared" si="34"/>
        <v>72058500</v>
      </c>
      <c r="F467" s="14">
        <f t="shared" si="32"/>
        <v>72058500</v>
      </c>
    </row>
    <row r="468" spans="1:6">
      <c r="A468" s="1">
        <v>36014</v>
      </c>
      <c r="B468" s="4">
        <v>36014</v>
      </c>
      <c r="C468" s="14">
        <f>VLOOKUP($B468,data!$A$6:$M$15000,13)</f>
        <v>71927000</v>
      </c>
      <c r="D468" s="11">
        <f t="shared" si="33"/>
        <v>8</v>
      </c>
      <c r="E468" s="14">
        <f t="shared" si="34"/>
        <v>72039714.285714284</v>
      </c>
      <c r="F468" s="14">
        <f t="shared" si="32"/>
        <v>72039714.285714284</v>
      </c>
    </row>
    <row r="469" spans="1:6">
      <c r="A469" s="1">
        <v>36015</v>
      </c>
      <c r="B469" s="4">
        <v>36015</v>
      </c>
      <c r="C469" s="14">
        <f>VLOOKUP($B469,data!$A$6:$M$15000,13)</f>
        <v>72286000</v>
      </c>
      <c r="D469" s="11">
        <f t="shared" si="33"/>
        <v>8</v>
      </c>
      <c r="E469" s="14">
        <f t="shared" si="34"/>
        <v>72062714.285714284</v>
      </c>
      <c r="F469" s="14">
        <f t="shared" si="32"/>
        <v>72070500</v>
      </c>
    </row>
    <row r="470" spans="1:6">
      <c r="A470" s="1">
        <v>36016</v>
      </c>
      <c r="B470" s="4">
        <v>36016</v>
      </c>
      <c r="C470" s="14">
        <f>VLOOKUP($B470,data!$A$6:$M$15000,13)</f>
        <v>72800000</v>
      </c>
      <c r="D470" s="11">
        <f t="shared" si="33"/>
        <v>8</v>
      </c>
      <c r="E470" s="14">
        <f t="shared" si="34"/>
        <v>72103714.285714284</v>
      </c>
      <c r="F470" s="14">
        <f t="shared" si="32"/>
        <v>72151555.555555552</v>
      </c>
    </row>
    <row r="471" spans="1:6">
      <c r="A471" s="1">
        <v>36017</v>
      </c>
      <c r="B471" s="4">
        <v>36017</v>
      </c>
      <c r="C471" s="14">
        <f>VLOOKUP($B471,data!$A$6:$M$15000,13)</f>
        <v>72889000</v>
      </c>
      <c r="D471" s="11">
        <f t="shared" si="33"/>
        <v>8</v>
      </c>
      <c r="E471" s="14">
        <f t="shared" si="34"/>
        <v>72192714.285714284</v>
      </c>
      <c r="F471" s="14">
        <f t="shared" si="32"/>
        <v>72225300</v>
      </c>
    </row>
    <row r="472" spans="1:6">
      <c r="A472" s="1">
        <v>36018</v>
      </c>
      <c r="B472" s="4">
        <v>36018</v>
      </c>
      <c r="C472" s="14">
        <f>VLOOKUP($B472,data!$A$6:$M$15000,13)</f>
        <v>72686000</v>
      </c>
      <c r="D472" s="11">
        <f t="shared" si="33"/>
        <v>8</v>
      </c>
      <c r="E472" s="14">
        <f t="shared" si="34"/>
        <v>72294857.142857149</v>
      </c>
      <c r="F472" s="14">
        <f t="shared" si="32"/>
        <v>72267181.818181813</v>
      </c>
    </row>
    <row r="473" spans="1:6">
      <c r="A473" s="1">
        <v>36019</v>
      </c>
      <c r="B473" s="4">
        <v>36019</v>
      </c>
      <c r="C473" s="14">
        <f>VLOOKUP($B473,data!$A$6:$M$15000,13)</f>
        <v>72416000</v>
      </c>
      <c r="D473" s="11">
        <f t="shared" si="33"/>
        <v>8</v>
      </c>
      <c r="E473" s="14">
        <f t="shared" si="34"/>
        <v>72385285.714285716</v>
      </c>
      <c r="F473" s="14">
        <f t="shared" si="32"/>
        <v>72279583.333333328</v>
      </c>
    </row>
    <row r="474" spans="1:6">
      <c r="A474" s="1">
        <v>36020</v>
      </c>
      <c r="B474" s="4">
        <v>36020</v>
      </c>
      <c r="C474" s="14">
        <f>VLOOKUP($B474,data!$A$6:$M$15000,13)</f>
        <v>72084000</v>
      </c>
      <c r="D474" s="11">
        <f t="shared" si="33"/>
        <v>8</v>
      </c>
      <c r="E474" s="14">
        <f t="shared" si="34"/>
        <v>72441142.857142851</v>
      </c>
      <c r="F474" s="14">
        <f t="shared" si="32"/>
        <v>72264538.461538464</v>
      </c>
    </row>
    <row r="475" spans="1:6">
      <c r="A475" s="1">
        <v>36021</v>
      </c>
      <c r="B475" s="4">
        <v>36021</v>
      </c>
      <c r="C475" s="14">
        <f>VLOOKUP($B475,data!$A$6:$M$15000,13)</f>
        <v>72084000</v>
      </c>
      <c r="D475" s="11">
        <f t="shared" si="33"/>
        <v>8</v>
      </c>
      <c r="E475" s="14">
        <f t="shared" si="34"/>
        <v>72463571.428571433</v>
      </c>
      <c r="F475" s="14">
        <f t="shared" si="32"/>
        <v>72251642.857142851</v>
      </c>
    </row>
    <row r="476" spans="1:6">
      <c r="A476" s="1">
        <v>36022</v>
      </c>
      <c r="B476" s="4">
        <v>36022</v>
      </c>
      <c r="C476" s="14">
        <f>VLOOKUP($B476,data!$A$6:$M$15000,13)</f>
        <v>72208000</v>
      </c>
      <c r="D476" s="11">
        <f t="shared" si="33"/>
        <v>8</v>
      </c>
      <c r="E476" s="14">
        <f t="shared" si="34"/>
        <v>72452428.571428567</v>
      </c>
      <c r="F476" s="14">
        <f t="shared" si="32"/>
        <v>72248733.333333328</v>
      </c>
    </row>
    <row r="477" spans="1:6">
      <c r="A477" s="1">
        <v>36023</v>
      </c>
      <c r="B477" s="4">
        <v>36023</v>
      </c>
      <c r="C477" s="14">
        <f>VLOOKUP($B477,data!$A$6:$M$15000,13)</f>
        <v>72721000</v>
      </c>
      <c r="D477" s="11">
        <f t="shared" si="33"/>
        <v>8</v>
      </c>
      <c r="E477" s="14">
        <f t="shared" si="34"/>
        <v>72441142.857142851</v>
      </c>
      <c r="F477" s="14">
        <f t="shared" si="32"/>
        <v>72278250</v>
      </c>
    </row>
    <row r="478" spans="1:6">
      <c r="A478" s="1">
        <v>36024</v>
      </c>
      <c r="B478" s="4">
        <v>36024</v>
      </c>
      <c r="C478" s="14">
        <f>VLOOKUP($B478,data!$A$6:$M$15000,13)</f>
        <v>72949000</v>
      </c>
      <c r="D478" s="11">
        <f t="shared" si="33"/>
        <v>8</v>
      </c>
      <c r="E478" s="14">
        <f t="shared" si="34"/>
        <v>72449714.285714284</v>
      </c>
      <c r="F478" s="14">
        <f t="shared" si="32"/>
        <v>72317705.882352948</v>
      </c>
    </row>
    <row r="479" spans="1:6">
      <c r="A479" s="1">
        <v>36025</v>
      </c>
      <c r="B479" s="4">
        <v>36025</v>
      </c>
      <c r="C479" s="14">
        <f>VLOOKUP($B479,data!$A$6:$M$15000,13)</f>
        <v>73381000</v>
      </c>
      <c r="D479" s="11">
        <f t="shared" si="33"/>
        <v>8</v>
      </c>
      <c r="E479" s="14">
        <f t="shared" si="34"/>
        <v>72549000</v>
      </c>
      <c r="F479" s="14">
        <f t="shared" si="32"/>
        <v>72376777.777777776</v>
      </c>
    </row>
    <row r="480" spans="1:6">
      <c r="A480" s="1">
        <v>36026</v>
      </c>
      <c r="B480" s="4">
        <v>36026</v>
      </c>
      <c r="C480" s="14">
        <f>VLOOKUP($B480,data!$A$6:$M$15000,13)</f>
        <v>73840000</v>
      </c>
      <c r="D480" s="11">
        <f t="shared" si="33"/>
        <v>8</v>
      </c>
      <c r="E480" s="14">
        <f t="shared" si="34"/>
        <v>72752428.571428567</v>
      </c>
      <c r="F480" s="14">
        <f t="shared" si="32"/>
        <v>72453789.473684207</v>
      </c>
    </row>
    <row r="481" spans="1:6">
      <c r="A481" s="1">
        <v>36027</v>
      </c>
      <c r="B481" s="4">
        <v>36027</v>
      </c>
      <c r="C481" s="14">
        <f>VLOOKUP($B481,data!$A$6:$M$15000,13)</f>
        <v>74270000</v>
      </c>
      <c r="D481" s="11">
        <f t="shared" si="33"/>
        <v>8</v>
      </c>
      <c r="E481" s="14">
        <f t="shared" si="34"/>
        <v>73064714.285714284</v>
      </c>
      <c r="F481" s="14">
        <f t="shared" si="32"/>
        <v>72544600</v>
      </c>
    </row>
    <row r="482" spans="1:6">
      <c r="A482" s="1">
        <v>36028</v>
      </c>
      <c r="B482" s="4">
        <v>36028</v>
      </c>
      <c r="C482" s="14">
        <f>VLOOKUP($B482,data!$A$6:$M$15000,13)</f>
        <v>74792000</v>
      </c>
      <c r="D482" s="11">
        <f t="shared" si="33"/>
        <v>8</v>
      </c>
      <c r="E482" s="14">
        <f t="shared" si="34"/>
        <v>73451571.428571433</v>
      </c>
      <c r="F482" s="14">
        <f t="shared" ref="F482:F545" si="35">AVERAGE(C453:C482)</f>
        <v>72651619.047619045</v>
      </c>
    </row>
    <row r="483" spans="1:6">
      <c r="A483" s="1">
        <v>36029</v>
      </c>
      <c r="B483" s="4">
        <v>36029</v>
      </c>
      <c r="C483" s="14">
        <f>VLOOKUP($B483,data!$A$6:$M$15000,13)</f>
        <v>75186000</v>
      </c>
      <c r="D483" s="11">
        <f t="shared" si="33"/>
        <v>8</v>
      </c>
      <c r="E483" s="14">
        <f t="shared" si="34"/>
        <v>73877000</v>
      </c>
      <c r="F483" s="14">
        <f t="shared" si="35"/>
        <v>72766818.181818187</v>
      </c>
    </row>
    <row r="484" spans="1:6">
      <c r="A484" s="1">
        <v>36030</v>
      </c>
      <c r="B484" s="4">
        <v>36030</v>
      </c>
      <c r="C484" s="14">
        <f>VLOOKUP($B484,data!$A$6:$M$15000,13)</f>
        <v>75489000</v>
      </c>
      <c r="D484" s="11">
        <f t="shared" si="33"/>
        <v>8</v>
      </c>
      <c r="E484" s="14">
        <f t="shared" si="34"/>
        <v>74272428.571428567</v>
      </c>
      <c r="F484" s="14">
        <f t="shared" si="35"/>
        <v>72885173.913043484</v>
      </c>
    </row>
    <row r="485" spans="1:6">
      <c r="A485" s="1">
        <v>36031</v>
      </c>
      <c r="B485" s="4">
        <v>36031</v>
      </c>
      <c r="C485" s="14">
        <f>VLOOKUP($B485,data!$A$6:$M$15000,13)</f>
        <v>75184000</v>
      </c>
      <c r="D485" s="11">
        <f t="shared" si="33"/>
        <v>8</v>
      </c>
      <c r="E485" s="14">
        <f t="shared" si="34"/>
        <v>74591714.285714284</v>
      </c>
      <c r="F485" s="14">
        <f t="shared" si="35"/>
        <v>72980958.333333328</v>
      </c>
    </row>
    <row r="486" spans="1:6">
      <c r="A486" s="1">
        <v>36032</v>
      </c>
      <c r="B486" s="4">
        <v>36032</v>
      </c>
      <c r="C486" s="14">
        <f>VLOOKUP($B486,data!$A$6:$M$15000,13)</f>
        <v>75184000</v>
      </c>
      <c r="D486" s="11">
        <f t="shared" si="33"/>
        <v>8</v>
      </c>
      <c r="E486" s="14">
        <f t="shared" si="34"/>
        <v>74849285.714285716</v>
      </c>
      <c r="F486" s="14">
        <f t="shared" si="35"/>
        <v>73069080</v>
      </c>
    </row>
    <row r="487" spans="1:6">
      <c r="A487" s="1">
        <v>36033</v>
      </c>
      <c r="B487" s="4">
        <v>36033</v>
      </c>
      <c r="C487" s="14">
        <f>VLOOKUP($B487,data!$A$6:$M$15000,13)</f>
        <v>75370000</v>
      </c>
      <c r="D487" s="11">
        <f t="shared" si="33"/>
        <v>8</v>
      </c>
      <c r="E487" s="14">
        <f t="shared" si="34"/>
        <v>75067857.142857149</v>
      </c>
      <c r="F487" s="14">
        <f t="shared" si="35"/>
        <v>73157576.923076928</v>
      </c>
    </row>
    <row r="488" spans="1:6">
      <c r="A488" s="1">
        <v>36034</v>
      </c>
      <c r="B488" s="4">
        <v>36034</v>
      </c>
      <c r="C488" s="14">
        <f>VLOOKUP($B488,data!$A$6:$M$15000,13)</f>
        <v>75297000</v>
      </c>
      <c r="D488" s="11">
        <f t="shared" si="33"/>
        <v>8</v>
      </c>
      <c r="E488" s="14">
        <f t="shared" si="34"/>
        <v>75214571.428571433</v>
      </c>
      <c r="F488" s="14">
        <f t="shared" si="35"/>
        <v>73236814.814814821</v>
      </c>
    </row>
    <row r="489" spans="1:6">
      <c r="A489" s="1">
        <v>36035</v>
      </c>
      <c r="B489" s="4">
        <v>36035</v>
      </c>
      <c r="C489" s="14">
        <f>VLOOKUP($B489,data!$A$6:$M$15000,13)</f>
        <v>75152000</v>
      </c>
      <c r="D489" s="11">
        <f t="shared" si="33"/>
        <v>8</v>
      </c>
      <c r="E489" s="14">
        <f t="shared" si="34"/>
        <v>75266000</v>
      </c>
      <c r="F489" s="14">
        <f t="shared" si="35"/>
        <v>73305214.285714284</v>
      </c>
    </row>
    <row r="490" spans="1:6">
      <c r="A490" s="1">
        <v>36036</v>
      </c>
      <c r="B490" s="4">
        <v>36036</v>
      </c>
      <c r="C490" s="14">
        <f>VLOOKUP($B490,data!$A$6:$M$15000,13)</f>
        <v>75244000</v>
      </c>
      <c r="D490" s="11">
        <f t="shared" si="33"/>
        <v>8</v>
      </c>
      <c r="E490" s="14">
        <f t="shared" si="34"/>
        <v>75274285.714285716</v>
      </c>
      <c r="F490" s="14">
        <f t="shared" si="35"/>
        <v>73372068.965517238</v>
      </c>
    </row>
    <row r="491" spans="1:6">
      <c r="A491" s="1">
        <v>36037</v>
      </c>
      <c r="B491" s="4">
        <v>36037</v>
      </c>
      <c r="C491" s="14">
        <f>VLOOKUP($B491,data!$A$6:$M$15000,13)</f>
        <v>75261000</v>
      </c>
      <c r="D491" s="11">
        <f t="shared" si="33"/>
        <v>8</v>
      </c>
      <c r="E491" s="14">
        <f t="shared" si="34"/>
        <v>75241714.285714284</v>
      </c>
      <c r="F491" s="14">
        <f t="shared" si="35"/>
        <v>73435033.333333328</v>
      </c>
    </row>
    <row r="492" spans="1:6">
      <c r="A492" s="1">
        <v>36038</v>
      </c>
      <c r="B492" s="4">
        <v>36038</v>
      </c>
      <c r="C492" s="14">
        <f>VLOOKUP($B492,data!$A$6:$M$15000,13)</f>
        <v>74661000</v>
      </c>
      <c r="D492" s="11">
        <f t="shared" si="33"/>
        <v>8</v>
      </c>
      <c r="E492" s="14">
        <f t="shared" si="34"/>
        <v>75167000</v>
      </c>
      <c r="F492" s="14">
        <f t="shared" si="35"/>
        <v>73519566.666666672</v>
      </c>
    </row>
    <row r="493" spans="1:6">
      <c r="A493" s="1">
        <v>36039</v>
      </c>
      <c r="B493" s="4">
        <v>36039</v>
      </c>
      <c r="C493" s="14">
        <f>VLOOKUP($B493,data!$A$6:$M$15000,13)</f>
        <v>73898000</v>
      </c>
      <c r="D493" s="11">
        <f t="shared" si="33"/>
        <v>9</v>
      </c>
      <c r="E493" s="14">
        <f t="shared" si="34"/>
        <v>74983285.714285716</v>
      </c>
      <c r="F493" s="14">
        <f t="shared" si="35"/>
        <v>73565733.333333328</v>
      </c>
    </row>
    <row r="494" spans="1:6">
      <c r="A494" s="1">
        <v>36040</v>
      </c>
      <c r="B494" s="4">
        <v>36040</v>
      </c>
      <c r="C494" s="14">
        <f>VLOOKUP($B494,data!$A$6:$M$15000,13)</f>
        <v>73136000</v>
      </c>
      <c r="D494" s="11">
        <f t="shared" si="33"/>
        <v>9</v>
      </c>
      <c r="E494" s="14">
        <f t="shared" si="34"/>
        <v>74664142.857142851</v>
      </c>
      <c r="F494" s="14">
        <f t="shared" si="35"/>
        <v>73594733.333333328</v>
      </c>
    </row>
    <row r="495" spans="1:6">
      <c r="A495" s="1">
        <v>36041</v>
      </c>
      <c r="B495" s="4">
        <v>36041</v>
      </c>
      <c r="C495" s="14">
        <f>VLOOKUP($B495,data!$A$6:$M$15000,13)</f>
        <v>72205000</v>
      </c>
      <c r="D495" s="11">
        <f t="shared" si="33"/>
        <v>9</v>
      </c>
      <c r="E495" s="14">
        <f t="shared" si="34"/>
        <v>74222428.571428567</v>
      </c>
      <c r="F495" s="14">
        <f t="shared" si="35"/>
        <v>73602533.333333328</v>
      </c>
    </row>
    <row r="496" spans="1:6">
      <c r="A496" s="1">
        <v>36042</v>
      </c>
      <c r="B496" s="4">
        <v>36042</v>
      </c>
      <c r="C496" s="14">
        <f>VLOOKUP($B496,data!$A$6:$M$15000,13)</f>
        <v>72001000</v>
      </c>
      <c r="D496" s="11">
        <f t="shared" si="33"/>
        <v>9</v>
      </c>
      <c r="E496" s="14">
        <f t="shared" si="34"/>
        <v>73772285.714285716</v>
      </c>
      <c r="F496" s="14">
        <f t="shared" si="35"/>
        <v>73609800</v>
      </c>
    </row>
    <row r="497" spans="1:6">
      <c r="A497" s="1">
        <v>36043</v>
      </c>
      <c r="B497" s="4">
        <v>36043</v>
      </c>
      <c r="C497" s="14">
        <f>VLOOKUP($B497,data!$A$6:$M$15000,13)</f>
        <v>72256000</v>
      </c>
      <c r="D497" s="11">
        <f t="shared" si="33"/>
        <v>9</v>
      </c>
      <c r="E497" s="14">
        <f t="shared" si="34"/>
        <v>73345428.571428567</v>
      </c>
      <c r="F497" s="14">
        <f t="shared" si="35"/>
        <v>73628566.666666672</v>
      </c>
    </row>
    <row r="498" spans="1:6">
      <c r="A498" s="1">
        <v>36044</v>
      </c>
      <c r="B498" s="4">
        <v>36044</v>
      </c>
      <c r="C498" s="14">
        <f>VLOOKUP($B498,data!$A$6:$M$15000,13)</f>
        <v>72411000</v>
      </c>
      <c r="D498" s="11">
        <f t="shared" si="33"/>
        <v>9</v>
      </c>
      <c r="E498" s="14">
        <f t="shared" si="34"/>
        <v>72938285.714285716</v>
      </c>
      <c r="F498" s="14">
        <f t="shared" si="35"/>
        <v>73644700</v>
      </c>
    </row>
    <row r="499" spans="1:6">
      <c r="A499" s="1">
        <v>36045</v>
      </c>
      <c r="B499" s="4">
        <v>36045</v>
      </c>
      <c r="C499" s="14">
        <f>VLOOKUP($B499,data!$A$6:$M$15000,13)</f>
        <v>72839000</v>
      </c>
      <c r="D499" s="11">
        <f t="shared" si="33"/>
        <v>9</v>
      </c>
      <c r="E499" s="14">
        <f t="shared" si="34"/>
        <v>72678000</v>
      </c>
      <c r="F499" s="14">
        <f t="shared" si="35"/>
        <v>73663133.333333328</v>
      </c>
    </row>
    <row r="500" spans="1:6">
      <c r="A500" s="1">
        <v>36046</v>
      </c>
      <c r="B500" s="4">
        <v>36046</v>
      </c>
      <c r="C500" s="14">
        <f>VLOOKUP($B500,data!$A$6:$M$15000,13)</f>
        <v>72657000</v>
      </c>
      <c r="D500" s="11">
        <f t="shared" si="33"/>
        <v>9</v>
      </c>
      <c r="E500" s="14">
        <f t="shared" si="34"/>
        <v>72500714.285714284</v>
      </c>
      <c r="F500" s="14">
        <f t="shared" si="35"/>
        <v>73658366.666666672</v>
      </c>
    </row>
    <row r="501" spans="1:6">
      <c r="A501" s="1">
        <v>36047</v>
      </c>
      <c r="B501" s="4">
        <v>36047</v>
      </c>
      <c r="C501" s="14">
        <f>VLOOKUP($B501,data!$A$6:$M$15000,13)</f>
        <v>72650000</v>
      </c>
      <c r="D501" s="11">
        <f t="shared" si="33"/>
        <v>9</v>
      </c>
      <c r="E501" s="14">
        <f t="shared" si="34"/>
        <v>72431285.714285716</v>
      </c>
      <c r="F501" s="14">
        <f t="shared" si="35"/>
        <v>73650400</v>
      </c>
    </row>
    <row r="502" spans="1:6">
      <c r="A502" s="1">
        <v>36048</v>
      </c>
      <c r="B502" s="4">
        <v>36048</v>
      </c>
      <c r="C502" s="14">
        <f>VLOOKUP($B502,data!$A$6:$M$15000,13)</f>
        <v>72780000</v>
      </c>
      <c r="D502" s="11">
        <f t="shared" si="33"/>
        <v>9</v>
      </c>
      <c r="E502" s="14">
        <f t="shared" si="34"/>
        <v>72513428.571428567</v>
      </c>
      <c r="F502" s="14">
        <f t="shared" si="35"/>
        <v>73653533.333333328</v>
      </c>
    </row>
    <row r="503" spans="1:6">
      <c r="A503" s="1">
        <v>36049</v>
      </c>
      <c r="B503" s="4">
        <v>36049</v>
      </c>
      <c r="C503" s="14">
        <f>VLOOKUP($B503,data!$A$6:$M$15000,13)</f>
        <v>73228000</v>
      </c>
      <c r="D503" s="11">
        <f t="shared" si="33"/>
        <v>9</v>
      </c>
      <c r="E503" s="14">
        <f t="shared" si="34"/>
        <v>72688714.285714284</v>
      </c>
      <c r="F503" s="14">
        <f t="shared" si="35"/>
        <v>73680600</v>
      </c>
    </row>
    <row r="504" spans="1:6">
      <c r="A504" s="1">
        <v>36050</v>
      </c>
      <c r="B504" s="4">
        <v>36050</v>
      </c>
      <c r="C504" s="14">
        <f>VLOOKUP($B504,data!$A$6:$M$15000,13)</f>
        <v>73942000</v>
      </c>
      <c r="D504" s="11">
        <f t="shared" si="33"/>
        <v>9</v>
      </c>
      <c r="E504" s="14">
        <f t="shared" si="34"/>
        <v>72929571.428571433</v>
      </c>
      <c r="F504" s="14">
        <f t="shared" si="35"/>
        <v>73742533.333333328</v>
      </c>
    </row>
    <row r="505" spans="1:6">
      <c r="A505" s="1">
        <v>36051</v>
      </c>
      <c r="B505" s="4">
        <v>36051</v>
      </c>
      <c r="C505" s="14">
        <f>VLOOKUP($B505,data!$A$6:$M$15000,13)</f>
        <v>74706000</v>
      </c>
      <c r="D505" s="11">
        <f t="shared" si="33"/>
        <v>9</v>
      </c>
      <c r="E505" s="14">
        <f t="shared" si="34"/>
        <v>73257428.571428567</v>
      </c>
      <c r="F505" s="14">
        <f t="shared" si="35"/>
        <v>73829933.333333328</v>
      </c>
    </row>
    <row r="506" spans="1:6">
      <c r="A506" s="1">
        <v>36052</v>
      </c>
      <c r="B506" s="4">
        <v>36052</v>
      </c>
      <c r="C506" s="14">
        <f>VLOOKUP($B506,data!$A$6:$M$15000,13)</f>
        <v>74979000</v>
      </c>
      <c r="D506" s="11">
        <f t="shared" si="33"/>
        <v>9</v>
      </c>
      <c r="E506" s="14">
        <f t="shared" si="34"/>
        <v>73563142.857142851</v>
      </c>
      <c r="F506" s="14">
        <f t="shared" si="35"/>
        <v>73922300</v>
      </c>
    </row>
    <row r="507" spans="1:6">
      <c r="A507" s="1">
        <v>36053</v>
      </c>
      <c r="B507" s="4">
        <v>36053</v>
      </c>
      <c r="C507" s="14">
        <f>VLOOKUP($B507,data!$A$6:$M$15000,13)</f>
        <v>71959000</v>
      </c>
      <c r="D507" s="11">
        <f t="shared" si="33"/>
        <v>9</v>
      </c>
      <c r="E507" s="14">
        <f t="shared" si="34"/>
        <v>73463428.571428567</v>
      </c>
      <c r="F507" s="14">
        <f t="shared" si="35"/>
        <v>73896900</v>
      </c>
    </row>
    <row r="508" spans="1:6">
      <c r="A508" s="1">
        <v>36054</v>
      </c>
      <c r="B508" s="4">
        <v>36054</v>
      </c>
      <c r="C508" s="14">
        <f>VLOOKUP($B508,data!$A$6:$M$15000,13)</f>
        <v>72119000</v>
      </c>
      <c r="D508" s="11">
        <f t="shared" si="33"/>
        <v>9</v>
      </c>
      <c r="E508" s="14">
        <f t="shared" si="34"/>
        <v>73387571.428571433</v>
      </c>
      <c r="F508" s="14">
        <f t="shared" si="35"/>
        <v>73869233.333333328</v>
      </c>
    </row>
    <row r="509" spans="1:6">
      <c r="A509" s="1">
        <v>36055</v>
      </c>
      <c r="B509" s="4">
        <v>36055</v>
      </c>
      <c r="C509" s="14">
        <f>VLOOKUP($B509,data!$A$6:$M$15000,13)</f>
        <v>72410000</v>
      </c>
      <c r="D509" s="11">
        <f t="shared" si="33"/>
        <v>9</v>
      </c>
      <c r="E509" s="14">
        <f t="shared" si="34"/>
        <v>73334714.285714284</v>
      </c>
      <c r="F509" s="14">
        <f t="shared" si="35"/>
        <v>73836866.666666672</v>
      </c>
    </row>
    <row r="510" spans="1:6">
      <c r="A510" s="1">
        <v>36056</v>
      </c>
      <c r="B510" s="4">
        <v>36056</v>
      </c>
      <c r="C510" s="14">
        <f>VLOOKUP($B510,data!$A$6:$M$15000,13)</f>
        <v>72683000</v>
      </c>
      <c r="D510" s="11">
        <f t="shared" si="33"/>
        <v>9</v>
      </c>
      <c r="E510" s="14">
        <f t="shared" si="34"/>
        <v>73256857.142857149</v>
      </c>
      <c r="F510" s="14">
        <f t="shared" si="35"/>
        <v>73798300</v>
      </c>
    </row>
    <row r="511" spans="1:6">
      <c r="A511" s="1">
        <v>36057</v>
      </c>
      <c r="B511" s="4">
        <v>36057</v>
      </c>
      <c r="C511" s="14">
        <f>VLOOKUP($B511,data!$A$6:$M$15000,13)</f>
        <v>73282000</v>
      </c>
      <c r="D511" s="11">
        <f t="shared" si="33"/>
        <v>9</v>
      </c>
      <c r="E511" s="14">
        <f t="shared" si="34"/>
        <v>73162571.428571433</v>
      </c>
      <c r="F511" s="14">
        <f t="shared" si="35"/>
        <v>73765366.666666672</v>
      </c>
    </row>
    <row r="512" spans="1:6">
      <c r="A512" s="1">
        <v>36058</v>
      </c>
      <c r="B512" s="4">
        <v>36058</v>
      </c>
      <c r="C512" s="14">
        <f>VLOOKUP($B512,data!$A$6:$M$15000,13)</f>
        <v>73970000</v>
      </c>
      <c r="D512" s="11">
        <f t="shared" si="33"/>
        <v>9</v>
      </c>
      <c r="E512" s="14">
        <f t="shared" si="34"/>
        <v>73057428.571428567</v>
      </c>
      <c r="F512" s="14">
        <f t="shared" si="35"/>
        <v>73737966.666666672</v>
      </c>
    </row>
    <row r="513" spans="1:6">
      <c r="A513" s="1">
        <v>36059</v>
      </c>
      <c r="B513" s="4">
        <v>36059</v>
      </c>
      <c r="C513" s="14">
        <f>VLOOKUP($B513,data!$A$6:$M$15000,13)</f>
        <v>74238000</v>
      </c>
      <c r="D513" s="11">
        <f t="shared" si="33"/>
        <v>9</v>
      </c>
      <c r="E513" s="14">
        <f t="shared" si="34"/>
        <v>72951571.428571433</v>
      </c>
      <c r="F513" s="14">
        <f t="shared" si="35"/>
        <v>73706366.666666672</v>
      </c>
    </row>
    <row r="514" spans="1:6">
      <c r="A514" s="1">
        <v>36060</v>
      </c>
      <c r="B514" s="4">
        <v>36060</v>
      </c>
      <c r="C514" s="14">
        <f>VLOOKUP($B514,data!$A$6:$M$15000,13)</f>
        <v>74379000</v>
      </c>
      <c r="D514" s="11">
        <f t="shared" si="33"/>
        <v>9</v>
      </c>
      <c r="E514" s="14">
        <f t="shared" si="34"/>
        <v>73297285.714285716</v>
      </c>
      <c r="F514" s="14">
        <f t="shared" si="35"/>
        <v>73669366.666666672</v>
      </c>
    </row>
    <row r="515" spans="1:6">
      <c r="A515" s="1">
        <v>36061</v>
      </c>
      <c r="B515" s="4">
        <v>36061</v>
      </c>
      <c r="C515" s="14">
        <f>VLOOKUP($B515,data!$A$6:$M$15000,13)</f>
        <v>74438000</v>
      </c>
      <c r="D515" s="11">
        <f t="shared" si="33"/>
        <v>9</v>
      </c>
      <c r="E515" s="14">
        <f t="shared" si="34"/>
        <v>73628571.428571433</v>
      </c>
      <c r="F515" s="14">
        <f t="shared" si="35"/>
        <v>73644500</v>
      </c>
    </row>
    <row r="516" spans="1:6">
      <c r="A516" s="1">
        <v>36062</v>
      </c>
      <c r="B516" s="4">
        <v>36062</v>
      </c>
      <c r="C516" s="14">
        <f>VLOOKUP($B516,data!$A$6:$M$15000,13)</f>
        <v>74644000</v>
      </c>
      <c r="D516" s="11">
        <f t="shared" si="33"/>
        <v>9</v>
      </c>
      <c r="E516" s="14">
        <f t="shared" si="34"/>
        <v>73947714.285714284</v>
      </c>
      <c r="F516" s="14">
        <f t="shared" si="35"/>
        <v>73626500</v>
      </c>
    </row>
    <row r="517" spans="1:6">
      <c r="A517" s="1">
        <v>36063</v>
      </c>
      <c r="B517" s="4">
        <v>36063</v>
      </c>
      <c r="C517" s="14">
        <f>VLOOKUP($B517,data!$A$6:$M$15000,13)</f>
        <v>75157000</v>
      </c>
      <c r="D517" s="11">
        <f t="shared" si="33"/>
        <v>9</v>
      </c>
      <c r="E517" s="14">
        <f t="shared" si="34"/>
        <v>74301142.857142851</v>
      </c>
      <c r="F517" s="14">
        <f t="shared" si="35"/>
        <v>73619400</v>
      </c>
    </row>
    <row r="518" spans="1:6">
      <c r="A518" s="1">
        <v>36064</v>
      </c>
      <c r="B518" s="4">
        <v>36064</v>
      </c>
      <c r="C518" s="14">
        <f>VLOOKUP($B518,data!$A$6:$M$15000,13)</f>
        <v>75805000</v>
      </c>
      <c r="D518" s="11">
        <f t="shared" ref="D518:D581" si="36">IF(B518&lt;&gt;"",MONTH(B518),0)</f>
        <v>9</v>
      </c>
      <c r="E518" s="14">
        <f t="shared" si="34"/>
        <v>74661571.428571433</v>
      </c>
      <c r="F518" s="14">
        <f t="shared" si="35"/>
        <v>73636333.333333328</v>
      </c>
    </row>
    <row r="519" spans="1:6">
      <c r="A519" s="1">
        <v>36065</v>
      </c>
      <c r="B519" s="4">
        <v>36065</v>
      </c>
      <c r="C519" s="14">
        <f>VLOOKUP($B519,data!$A$6:$M$15000,13)</f>
        <v>76353000</v>
      </c>
      <c r="D519" s="11">
        <f t="shared" si="36"/>
        <v>9</v>
      </c>
      <c r="E519" s="14">
        <f t="shared" si="34"/>
        <v>75002000</v>
      </c>
      <c r="F519" s="14">
        <f t="shared" si="35"/>
        <v>73676366.666666672</v>
      </c>
    </row>
    <row r="520" spans="1:6">
      <c r="A520" s="1">
        <v>36066</v>
      </c>
      <c r="B520" s="4">
        <v>36066</v>
      </c>
      <c r="C520" s="14">
        <f>VLOOKUP($B520,data!$A$6:$M$15000,13)</f>
        <v>76481000</v>
      </c>
      <c r="D520" s="11">
        <f t="shared" si="36"/>
        <v>9</v>
      </c>
      <c r="E520" s="14">
        <f t="shared" si="34"/>
        <v>75322428.571428567</v>
      </c>
      <c r="F520" s="14">
        <f t="shared" si="35"/>
        <v>73717600</v>
      </c>
    </row>
    <row r="521" spans="1:6">
      <c r="A521" s="1">
        <v>36067</v>
      </c>
      <c r="B521" s="4">
        <v>36067</v>
      </c>
      <c r="C521" s="14">
        <f>VLOOKUP($B521,data!$A$6:$M$15000,13)</f>
        <v>76827000</v>
      </c>
      <c r="D521" s="11">
        <f t="shared" si="36"/>
        <v>9</v>
      </c>
      <c r="E521" s="14">
        <f t="shared" si="34"/>
        <v>75672142.857142851</v>
      </c>
      <c r="F521" s="14">
        <f t="shared" si="35"/>
        <v>73769800</v>
      </c>
    </row>
    <row r="522" spans="1:6">
      <c r="A522" s="1">
        <v>36068</v>
      </c>
      <c r="B522" s="4">
        <v>36068</v>
      </c>
      <c r="C522" s="14">
        <f>VLOOKUP($B522,data!$A$6:$M$15000,13)</f>
        <v>77170000</v>
      </c>
      <c r="D522" s="11">
        <f t="shared" si="36"/>
        <v>9</v>
      </c>
      <c r="E522" s="14">
        <f t="shared" si="34"/>
        <v>76062428.571428567</v>
      </c>
      <c r="F522" s="14">
        <f t="shared" si="35"/>
        <v>73853433.333333328</v>
      </c>
    </row>
    <row r="523" spans="1:6">
      <c r="A523" s="1">
        <v>36069</v>
      </c>
      <c r="B523" s="4">
        <v>36069</v>
      </c>
      <c r="C523" s="14">
        <f>VLOOKUP($B523,data!$A$6:$M$15000,13)</f>
        <v>77383000</v>
      </c>
      <c r="D523" s="11">
        <f t="shared" si="36"/>
        <v>10</v>
      </c>
      <c r="E523" s="14">
        <f t="shared" ref="E523:E586" si="37">AVERAGE(C517:C523)</f>
        <v>76453714.285714284</v>
      </c>
      <c r="F523" s="14">
        <f t="shared" si="35"/>
        <v>73969600</v>
      </c>
    </row>
    <row r="524" spans="1:6">
      <c r="A524" s="1">
        <v>36070</v>
      </c>
      <c r="B524" s="4">
        <v>36070</v>
      </c>
      <c r="C524" s="14">
        <f>VLOOKUP($B524,data!$A$6:$M$15000,13)</f>
        <v>77605000</v>
      </c>
      <c r="D524" s="11">
        <f t="shared" si="36"/>
        <v>10</v>
      </c>
      <c r="E524" s="14">
        <f t="shared" si="37"/>
        <v>76803428.571428567</v>
      </c>
      <c r="F524" s="14">
        <f t="shared" si="35"/>
        <v>74118566.666666672</v>
      </c>
    </row>
    <row r="525" spans="1:6">
      <c r="A525" s="1">
        <v>36071</v>
      </c>
      <c r="B525" s="4">
        <v>36071</v>
      </c>
      <c r="C525" s="14">
        <f>VLOOKUP($B525,data!$A$6:$M$15000,13)</f>
        <v>78083000</v>
      </c>
      <c r="D525" s="11">
        <f t="shared" si="36"/>
        <v>10</v>
      </c>
      <c r="E525" s="14">
        <f t="shared" si="37"/>
        <v>77128857.142857149</v>
      </c>
      <c r="F525" s="14">
        <f t="shared" si="35"/>
        <v>74314500</v>
      </c>
    </row>
    <row r="526" spans="1:6">
      <c r="A526" s="1">
        <v>36072</v>
      </c>
      <c r="B526" s="4">
        <v>36072</v>
      </c>
      <c r="C526" s="14">
        <f>VLOOKUP($B526,data!$A$6:$M$15000,13)</f>
        <v>78728000</v>
      </c>
      <c r="D526" s="11">
        <f t="shared" si="36"/>
        <v>10</v>
      </c>
      <c r="E526" s="14">
        <f t="shared" si="37"/>
        <v>77468142.857142851</v>
      </c>
      <c r="F526" s="14">
        <f t="shared" si="35"/>
        <v>74538733.333333328</v>
      </c>
    </row>
    <row r="527" spans="1:6">
      <c r="A527" s="1">
        <v>36073</v>
      </c>
      <c r="B527" s="4">
        <v>36073</v>
      </c>
      <c r="C527" s="14">
        <f>VLOOKUP($B527,data!$A$6:$M$15000,13)</f>
        <v>79059000</v>
      </c>
      <c r="D527" s="11">
        <f t="shared" si="36"/>
        <v>10</v>
      </c>
      <c r="E527" s="14">
        <f t="shared" si="37"/>
        <v>77836428.571428567</v>
      </c>
      <c r="F527" s="14">
        <f t="shared" si="35"/>
        <v>74765500</v>
      </c>
    </row>
    <row r="528" spans="1:6">
      <c r="A528" s="1">
        <v>36074</v>
      </c>
      <c r="B528" s="4">
        <v>36074</v>
      </c>
      <c r="C528" s="14">
        <f>VLOOKUP($B528,data!$A$6:$M$15000,13)</f>
        <v>79438000</v>
      </c>
      <c r="D528" s="11">
        <f t="shared" si="36"/>
        <v>10</v>
      </c>
      <c r="E528" s="14">
        <f t="shared" si="37"/>
        <v>78209428.571428567</v>
      </c>
      <c r="F528" s="14">
        <f t="shared" si="35"/>
        <v>74999733.333333328</v>
      </c>
    </row>
    <row r="529" spans="1:6">
      <c r="A529" s="1">
        <v>36075</v>
      </c>
      <c r="B529" s="4">
        <v>36075</v>
      </c>
      <c r="C529" s="14">
        <f>VLOOKUP($B529,data!$A$6:$M$15000,13)</f>
        <v>79735000</v>
      </c>
      <c r="D529" s="11">
        <f t="shared" si="36"/>
        <v>10</v>
      </c>
      <c r="E529" s="14">
        <f t="shared" si="37"/>
        <v>78575857.142857149</v>
      </c>
      <c r="F529" s="14">
        <f t="shared" si="35"/>
        <v>75229600</v>
      </c>
    </row>
    <row r="530" spans="1:6">
      <c r="A530" s="1">
        <v>36076</v>
      </c>
      <c r="B530" s="4">
        <v>36076</v>
      </c>
      <c r="C530" s="14">
        <f>VLOOKUP($B530,data!$A$6:$M$15000,13)</f>
        <v>80087000</v>
      </c>
      <c r="D530" s="11">
        <f t="shared" si="36"/>
        <v>10</v>
      </c>
      <c r="E530" s="14">
        <f t="shared" si="37"/>
        <v>78962142.857142851</v>
      </c>
      <c r="F530" s="14">
        <f t="shared" si="35"/>
        <v>75477266.666666672</v>
      </c>
    </row>
    <row r="531" spans="1:6">
      <c r="A531" s="1">
        <v>36077</v>
      </c>
      <c r="B531" s="4">
        <v>36077</v>
      </c>
      <c r="C531" s="14">
        <f>VLOOKUP($B531,data!$A$6:$M$15000,13)</f>
        <v>80567000</v>
      </c>
      <c r="D531" s="11">
        <f t="shared" si="36"/>
        <v>10</v>
      </c>
      <c r="E531" s="14">
        <f t="shared" si="37"/>
        <v>79385285.714285716</v>
      </c>
      <c r="F531" s="14">
        <f t="shared" si="35"/>
        <v>75741166.666666672</v>
      </c>
    </row>
    <row r="532" spans="1:6">
      <c r="A532" s="1">
        <v>36078</v>
      </c>
      <c r="B532" s="4">
        <v>36078</v>
      </c>
      <c r="C532" s="14">
        <f>VLOOKUP($B532,data!$A$6:$M$15000,13)</f>
        <v>81271000</v>
      </c>
      <c r="D532" s="11">
        <f t="shared" si="36"/>
        <v>10</v>
      </c>
      <c r="E532" s="14">
        <f t="shared" si="37"/>
        <v>79840714.285714284</v>
      </c>
      <c r="F532" s="14">
        <f t="shared" si="35"/>
        <v>76024200</v>
      </c>
    </row>
    <row r="533" spans="1:6">
      <c r="A533" s="1">
        <v>36079</v>
      </c>
      <c r="B533" s="4">
        <v>36079</v>
      </c>
      <c r="C533" s="14">
        <f>VLOOKUP($B533,data!$A$6:$M$15000,13)</f>
        <v>81969000</v>
      </c>
      <c r="D533" s="11">
        <f t="shared" si="36"/>
        <v>10</v>
      </c>
      <c r="E533" s="14">
        <f t="shared" si="37"/>
        <v>80303714.285714284</v>
      </c>
      <c r="F533" s="14">
        <f t="shared" si="35"/>
        <v>76315566.666666672</v>
      </c>
    </row>
    <row r="534" spans="1:6">
      <c r="A534" s="1">
        <v>36080</v>
      </c>
      <c r="B534" s="4">
        <v>36080</v>
      </c>
      <c r="C534" s="14">
        <f>VLOOKUP($B534,data!$A$6:$M$15000,13)</f>
        <v>82589000</v>
      </c>
      <c r="D534" s="11">
        <f t="shared" si="36"/>
        <v>10</v>
      </c>
      <c r="E534" s="14">
        <f t="shared" si="37"/>
        <v>80808000</v>
      </c>
      <c r="F534" s="14">
        <f t="shared" si="35"/>
        <v>76603800</v>
      </c>
    </row>
    <row r="535" spans="1:6">
      <c r="A535" s="1">
        <v>36081</v>
      </c>
      <c r="B535" s="4">
        <v>36081</v>
      </c>
      <c r="C535" s="14">
        <f>VLOOKUP($B535,data!$A$6:$M$15000,13)</f>
        <v>83044000</v>
      </c>
      <c r="D535" s="11">
        <f t="shared" si="36"/>
        <v>10</v>
      </c>
      <c r="E535" s="14">
        <f t="shared" si="37"/>
        <v>81323142.857142851</v>
      </c>
      <c r="F535" s="14">
        <f t="shared" si="35"/>
        <v>76881733.333333328</v>
      </c>
    </row>
    <row r="536" spans="1:6">
      <c r="A536" s="1">
        <v>36082</v>
      </c>
      <c r="B536" s="4">
        <v>36082</v>
      </c>
      <c r="C536" s="14">
        <f>VLOOKUP($B536,data!$A$6:$M$15000,13)</f>
        <v>83717000</v>
      </c>
      <c r="D536" s="11">
        <f t="shared" si="36"/>
        <v>10</v>
      </c>
      <c r="E536" s="14">
        <f t="shared" si="37"/>
        <v>81892000</v>
      </c>
      <c r="F536" s="14">
        <f t="shared" si="35"/>
        <v>77173000</v>
      </c>
    </row>
    <row r="537" spans="1:6">
      <c r="A537" s="1">
        <v>36083</v>
      </c>
      <c r="B537" s="4">
        <v>36083</v>
      </c>
      <c r="C537" s="14">
        <f>VLOOKUP($B537,data!$A$6:$M$15000,13)</f>
        <v>84383000</v>
      </c>
      <c r="D537" s="11">
        <f t="shared" si="36"/>
        <v>10</v>
      </c>
      <c r="E537" s="14">
        <f t="shared" si="37"/>
        <v>82505714.285714284</v>
      </c>
      <c r="F537" s="14">
        <f t="shared" si="35"/>
        <v>77587133.333333328</v>
      </c>
    </row>
    <row r="538" spans="1:6">
      <c r="A538" s="1">
        <v>36084</v>
      </c>
      <c r="B538" s="4">
        <v>36084</v>
      </c>
      <c r="C538" s="14">
        <f>VLOOKUP($B538,data!$A$6:$M$15000,13)</f>
        <v>85141000</v>
      </c>
      <c r="D538" s="11">
        <f t="shared" si="36"/>
        <v>10</v>
      </c>
      <c r="E538" s="14">
        <f t="shared" si="37"/>
        <v>83159142.857142851</v>
      </c>
      <c r="F538" s="14">
        <f t="shared" si="35"/>
        <v>78021200</v>
      </c>
    </row>
    <row r="539" spans="1:6">
      <c r="A539" s="1">
        <v>36085</v>
      </c>
      <c r="B539" s="4">
        <v>36085</v>
      </c>
      <c r="C539" s="14">
        <f>VLOOKUP($B539,data!$A$6:$M$15000,13)</f>
        <v>85705000</v>
      </c>
      <c r="D539" s="11">
        <f t="shared" si="36"/>
        <v>10</v>
      </c>
      <c r="E539" s="14">
        <f t="shared" si="37"/>
        <v>83792571.428571433</v>
      </c>
      <c r="F539" s="14">
        <f t="shared" si="35"/>
        <v>78464366.666666672</v>
      </c>
    </row>
    <row r="540" spans="1:6">
      <c r="A540" s="1">
        <v>36086</v>
      </c>
      <c r="B540" s="4">
        <v>36086</v>
      </c>
      <c r="C540" s="14">
        <f>VLOOKUP($B540,data!$A$6:$M$15000,13)</f>
        <v>86296000</v>
      </c>
      <c r="D540" s="11">
        <f t="shared" si="36"/>
        <v>10</v>
      </c>
      <c r="E540" s="14">
        <f t="shared" si="37"/>
        <v>84410714.285714284</v>
      </c>
      <c r="F540" s="14">
        <f t="shared" si="35"/>
        <v>78918133.333333328</v>
      </c>
    </row>
    <row r="541" spans="1:6">
      <c r="A541" s="1">
        <v>36087</v>
      </c>
      <c r="B541" s="4">
        <v>36087</v>
      </c>
      <c r="C541" s="14">
        <f>VLOOKUP($B541,data!$A$6:$M$15000,13)</f>
        <v>86616000</v>
      </c>
      <c r="D541" s="11">
        <f t="shared" si="36"/>
        <v>10</v>
      </c>
      <c r="E541" s="14">
        <f t="shared" si="37"/>
        <v>84986000</v>
      </c>
      <c r="F541" s="14">
        <f t="shared" si="35"/>
        <v>79362600</v>
      </c>
    </row>
    <row r="542" spans="1:6">
      <c r="A542" s="1">
        <v>36088</v>
      </c>
      <c r="B542" s="4">
        <v>36088</v>
      </c>
      <c r="C542" s="14">
        <f>VLOOKUP($B542,data!$A$6:$M$15000,13)</f>
        <v>87264000</v>
      </c>
      <c r="D542" s="11">
        <f t="shared" si="36"/>
        <v>10</v>
      </c>
      <c r="E542" s="14">
        <f t="shared" si="37"/>
        <v>85588857.142857149</v>
      </c>
      <c r="F542" s="14">
        <f t="shared" si="35"/>
        <v>79805733.333333328</v>
      </c>
    </row>
    <row r="543" spans="1:6">
      <c r="A543" s="1">
        <v>36089</v>
      </c>
      <c r="B543" s="4">
        <v>36089</v>
      </c>
      <c r="C543" s="14">
        <f>VLOOKUP($B543,data!$A$6:$M$15000,13)</f>
        <v>87823000</v>
      </c>
      <c r="D543" s="11">
        <f t="shared" si="36"/>
        <v>10</v>
      </c>
      <c r="E543" s="14">
        <f t="shared" si="37"/>
        <v>86175428.571428567</v>
      </c>
      <c r="F543" s="14">
        <f t="shared" si="35"/>
        <v>80258566.666666672</v>
      </c>
    </row>
    <row r="544" spans="1:6">
      <c r="A544" s="1">
        <v>36090</v>
      </c>
      <c r="B544" s="4">
        <v>36090</v>
      </c>
      <c r="C544" s="14">
        <f>VLOOKUP($B544,data!$A$6:$M$15000,13)</f>
        <v>88394000</v>
      </c>
      <c r="D544" s="11">
        <f t="shared" si="36"/>
        <v>10</v>
      </c>
      <c r="E544" s="14">
        <f t="shared" si="37"/>
        <v>86748428.571428567</v>
      </c>
      <c r="F544" s="14">
        <f t="shared" si="35"/>
        <v>80725733.333333328</v>
      </c>
    </row>
    <row r="545" spans="1:6">
      <c r="A545" s="1">
        <v>36091</v>
      </c>
      <c r="B545" s="4">
        <v>36091</v>
      </c>
      <c r="C545" s="14">
        <f>VLOOKUP($B545,data!$A$6:$M$15000,13)</f>
        <v>89028000</v>
      </c>
      <c r="D545" s="11">
        <f t="shared" si="36"/>
        <v>10</v>
      </c>
      <c r="E545" s="14">
        <f t="shared" si="37"/>
        <v>87303714.285714284</v>
      </c>
      <c r="F545" s="14">
        <f t="shared" si="35"/>
        <v>81212066.666666672</v>
      </c>
    </row>
    <row r="546" spans="1:6">
      <c r="A546" s="1">
        <v>36092</v>
      </c>
      <c r="B546" s="4">
        <v>36092</v>
      </c>
      <c r="C546" s="14">
        <f>VLOOKUP($B546,data!$A$6:$M$15000,13)</f>
        <v>89808000</v>
      </c>
      <c r="D546" s="11">
        <f t="shared" si="36"/>
        <v>10</v>
      </c>
      <c r="E546" s="14">
        <f t="shared" si="37"/>
        <v>87889857.142857149</v>
      </c>
      <c r="F546" s="14">
        <f t="shared" ref="F546:F609" si="38">AVERAGE(C517:C546)</f>
        <v>81717533.333333328</v>
      </c>
    </row>
    <row r="547" spans="1:6">
      <c r="A547" s="1">
        <v>36093</v>
      </c>
      <c r="B547" s="4">
        <v>36093</v>
      </c>
      <c r="C547" s="14">
        <f>VLOOKUP($B547,data!$A$6:$M$15000,13)</f>
        <v>90541000</v>
      </c>
      <c r="D547" s="11">
        <f t="shared" si="36"/>
        <v>10</v>
      </c>
      <c r="E547" s="14">
        <f t="shared" si="37"/>
        <v>88496285.714285716</v>
      </c>
      <c r="F547" s="14">
        <f t="shared" si="38"/>
        <v>82230333.333333328</v>
      </c>
    </row>
    <row r="548" spans="1:6">
      <c r="A548" s="1">
        <v>36094</v>
      </c>
      <c r="B548" s="4">
        <v>36094</v>
      </c>
      <c r="C548" s="14">
        <f>VLOOKUP($B548,data!$A$6:$M$15000,13)</f>
        <v>90834000</v>
      </c>
      <c r="D548" s="11">
        <f t="shared" si="36"/>
        <v>10</v>
      </c>
      <c r="E548" s="14">
        <f t="shared" si="37"/>
        <v>89098857.142857149</v>
      </c>
      <c r="F548" s="14">
        <f t="shared" si="38"/>
        <v>82731300</v>
      </c>
    </row>
    <row r="549" spans="1:6">
      <c r="A549" s="1">
        <v>36095</v>
      </c>
      <c r="B549" s="4">
        <v>36095</v>
      </c>
      <c r="C549" s="14">
        <f>VLOOKUP($B549,data!$A$6:$M$15000,13)</f>
        <v>91192000</v>
      </c>
      <c r="D549" s="11">
        <f t="shared" si="36"/>
        <v>10</v>
      </c>
      <c r="E549" s="14">
        <f t="shared" si="37"/>
        <v>89660000</v>
      </c>
      <c r="F549" s="14">
        <f t="shared" si="38"/>
        <v>83225933.333333328</v>
      </c>
    </row>
    <row r="550" spans="1:6">
      <c r="A550" s="1">
        <v>36096</v>
      </c>
      <c r="B550" s="4">
        <v>36096</v>
      </c>
      <c r="C550" s="14">
        <f>VLOOKUP($B550,data!$A$6:$M$15000,13)</f>
        <v>91504000</v>
      </c>
      <c r="D550" s="11">
        <f t="shared" si="36"/>
        <v>10</v>
      </c>
      <c r="E550" s="14">
        <f t="shared" si="37"/>
        <v>90185857.142857149</v>
      </c>
      <c r="F550" s="14">
        <f t="shared" si="38"/>
        <v>83726700</v>
      </c>
    </row>
    <row r="551" spans="1:6">
      <c r="A551" s="1">
        <v>36097</v>
      </c>
      <c r="B551" s="4">
        <v>36097</v>
      </c>
      <c r="C551" s="14">
        <f>VLOOKUP($B551,data!$A$6:$M$15000,13)</f>
        <v>92054000</v>
      </c>
      <c r="D551" s="11">
        <f t="shared" si="36"/>
        <v>10</v>
      </c>
      <c r="E551" s="14">
        <f t="shared" si="37"/>
        <v>90708714.285714284</v>
      </c>
      <c r="F551" s="14">
        <f t="shared" si="38"/>
        <v>84234266.666666672</v>
      </c>
    </row>
    <row r="552" spans="1:6">
      <c r="A552" s="1">
        <v>36098</v>
      </c>
      <c r="B552" s="4">
        <v>36098</v>
      </c>
      <c r="C552" s="14">
        <f>VLOOKUP($B552,data!$A$6:$M$15000,13)</f>
        <v>92598000</v>
      </c>
      <c r="D552" s="11">
        <f t="shared" si="36"/>
        <v>10</v>
      </c>
      <c r="E552" s="14">
        <f t="shared" si="37"/>
        <v>91218714.285714284</v>
      </c>
      <c r="F552" s="14">
        <f t="shared" si="38"/>
        <v>84748533.333333328</v>
      </c>
    </row>
    <row r="553" spans="1:6">
      <c r="A553" s="1">
        <v>36099</v>
      </c>
      <c r="B553" s="4">
        <v>36099</v>
      </c>
      <c r="C553" s="14">
        <f>VLOOKUP($B553,data!$A$6:$M$15000,13)</f>
        <v>93259000</v>
      </c>
      <c r="D553" s="11">
        <f t="shared" si="36"/>
        <v>10</v>
      </c>
      <c r="E553" s="14">
        <f t="shared" si="37"/>
        <v>91711714.285714284</v>
      </c>
      <c r="F553" s="14">
        <f t="shared" si="38"/>
        <v>85277733.333333328</v>
      </c>
    </row>
    <row r="554" spans="1:6">
      <c r="A554" s="1">
        <v>36100</v>
      </c>
      <c r="B554" s="4">
        <v>36100</v>
      </c>
      <c r="C554" s="14">
        <f>VLOOKUP($B554,data!$A$6:$M$15000,13)</f>
        <v>93927000</v>
      </c>
      <c r="D554" s="11">
        <f t="shared" si="36"/>
        <v>11</v>
      </c>
      <c r="E554" s="14">
        <f t="shared" si="37"/>
        <v>92195428.571428567</v>
      </c>
      <c r="F554" s="14">
        <f t="shared" si="38"/>
        <v>85821800</v>
      </c>
    </row>
    <row r="555" spans="1:6">
      <c r="A555" s="1">
        <v>36101</v>
      </c>
      <c r="B555" s="4">
        <v>36101</v>
      </c>
      <c r="C555" s="14">
        <f>VLOOKUP($B555,data!$A$6:$M$15000,13)</f>
        <v>94395000</v>
      </c>
      <c r="D555" s="11">
        <f t="shared" si="36"/>
        <v>11</v>
      </c>
      <c r="E555" s="14">
        <f t="shared" si="37"/>
        <v>92704142.857142851</v>
      </c>
      <c r="F555" s="14">
        <f t="shared" si="38"/>
        <v>86365533.333333328</v>
      </c>
    </row>
    <row r="556" spans="1:6">
      <c r="A556" s="1">
        <v>36102</v>
      </c>
      <c r="B556" s="4">
        <v>36102</v>
      </c>
      <c r="C556" s="14">
        <f>VLOOKUP($B556,data!$A$6:$M$15000,13)</f>
        <v>94968000</v>
      </c>
      <c r="D556" s="11">
        <f t="shared" si="36"/>
        <v>11</v>
      </c>
      <c r="E556" s="14">
        <f t="shared" si="37"/>
        <v>93243571.428571433</v>
      </c>
      <c r="F556" s="14">
        <f t="shared" si="38"/>
        <v>86906866.666666672</v>
      </c>
    </row>
    <row r="557" spans="1:6">
      <c r="A557" s="1">
        <v>36103</v>
      </c>
      <c r="B557" s="4">
        <v>36103</v>
      </c>
      <c r="C557" s="14">
        <f>VLOOKUP($B557,data!$A$6:$M$15000,13)</f>
        <v>95506000</v>
      </c>
      <c r="D557" s="11">
        <f t="shared" si="36"/>
        <v>11</v>
      </c>
      <c r="E557" s="14">
        <f t="shared" si="37"/>
        <v>93815285.714285716</v>
      </c>
      <c r="F557" s="14">
        <f t="shared" si="38"/>
        <v>87455100</v>
      </c>
    </row>
    <row r="558" spans="1:6">
      <c r="A558" s="1">
        <v>36104</v>
      </c>
      <c r="B558" s="4">
        <v>36104</v>
      </c>
      <c r="C558" s="14">
        <f>VLOOKUP($B558,data!$A$6:$M$15000,13)</f>
        <v>95959000</v>
      </c>
      <c r="D558" s="11">
        <f t="shared" si="36"/>
        <v>11</v>
      </c>
      <c r="E558" s="14">
        <f t="shared" si="37"/>
        <v>94373142.857142851</v>
      </c>
      <c r="F558" s="14">
        <f t="shared" si="38"/>
        <v>88005800</v>
      </c>
    </row>
    <row r="559" spans="1:6">
      <c r="A559" s="1">
        <v>36105</v>
      </c>
      <c r="B559" s="4">
        <v>36105</v>
      </c>
      <c r="C559" s="14">
        <f>VLOOKUP($B559,data!$A$6:$M$15000,13)</f>
        <v>96305000</v>
      </c>
      <c r="D559" s="11">
        <f t="shared" si="36"/>
        <v>11</v>
      </c>
      <c r="E559" s="14">
        <f t="shared" si="37"/>
        <v>94902714.285714284</v>
      </c>
      <c r="F559" s="14">
        <f t="shared" si="38"/>
        <v>88558133.333333328</v>
      </c>
    </row>
    <row r="560" spans="1:6">
      <c r="A560" s="1">
        <v>36106</v>
      </c>
      <c r="B560" s="4">
        <v>36106</v>
      </c>
      <c r="C560" s="14">
        <f>VLOOKUP($B560,data!$A$6:$M$15000,13)</f>
        <v>96721000</v>
      </c>
      <c r="D560" s="11">
        <f t="shared" si="36"/>
        <v>11</v>
      </c>
      <c r="E560" s="14">
        <f t="shared" si="37"/>
        <v>95397285.714285716</v>
      </c>
      <c r="F560" s="14">
        <f t="shared" si="38"/>
        <v>89112600</v>
      </c>
    </row>
    <row r="561" spans="1:6">
      <c r="A561" s="1">
        <v>36107</v>
      </c>
      <c r="B561" s="4">
        <v>36107</v>
      </c>
      <c r="C561" s="14">
        <f>VLOOKUP($B561,data!$A$6:$M$15000,13)</f>
        <v>97033000</v>
      </c>
      <c r="D561" s="11">
        <f t="shared" si="36"/>
        <v>11</v>
      </c>
      <c r="E561" s="14">
        <f t="shared" si="37"/>
        <v>95841000</v>
      </c>
      <c r="F561" s="14">
        <f t="shared" si="38"/>
        <v>89661466.666666672</v>
      </c>
    </row>
    <row r="562" spans="1:6">
      <c r="A562" s="1">
        <v>36108</v>
      </c>
      <c r="B562" s="4">
        <v>36108</v>
      </c>
      <c r="C562" s="14">
        <f>VLOOKUP($B562,data!$A$6:$M$15000,13)</f>
        <v>96551000</v>
      </c>
      <c r="D562" s="11">
        <f t="shared" si="36"/>
        <v>11</v>
      </c>
      <c r="E562" s="14">
        <f t="shared" si="37"/>
        <v>96149000</v>
      </c>
      <c r="F562" s="14">
        <f t="shared" si="38"/>
        <v>90170800</v>
      </c>
    </row>
    <row r="563" spans="1:6">
      <c r="A563" s="1">
        <v>36109</v>
      </c>
      <c r="B563" s="4">
        <v>36109</v>
      </c>
      <c r="C563" s="14">
        <f>VLOOKUP($B563,data!$A$6:$M$15000,13)</f>
        <v>96009000</v>
      </c>
      <c r="D563" s="11">
        <f t="shared" si="36"/>
        <v>11</v>
      </c>
      <c r="E563" s="14">
        <f t="shared" si="37"/>
        <v>96297714.285714284</v>
      </c>
      <c r="F563" s="14">
        <f t="shared" si="38"/>
        <v>90638800</v>
      </c>
    </row>
    <row r="564" spans="1:6">
      <c r="A564" s="1">
        <v>36110</v>
      </c>
      <c r="B564" s="4">
        <v>36110</v>
      </c>
      <c r="C564" s="14">
        <f>VLOOKUP($B564,data!$A$6:$M$15000,13)</f>
        <v>95009000</v>
      </c>
      <c r="D564" s="11">
        <f t="shared" si="36"/>
        <v>11</v>
      </c>
      <c r="E564" s="14">
        <f t="shared" si="37"/>
        <v>96226714.285714284</v>
      </c>
      <c r="F564" s="14">
        <f t="shared" si="38"/>
        <v>91052800</v>
      </c>
    </row>
    <row r="565" spans="1:6">
      <c r="A565" s="1">
        <v>36111</v>
      </c>
      <c r="B565" s="4">
        <v>36111</v>
      </c>
      <c r="C565" s="14">
        <f>VLOOKUP($B565,data!$A$6:$M$15000,13)</f>
        <v>94581000</v>
      </c>
      <c r="D565" s="11">
        <f t="shared" si="36"/>
        <v>11</v>
      </c>
      <c r="E565" s="14">
        <f t="shared" si="37"/>
        <v>96029857.142857149</v>
      </c>
      <c r="F565" s="14">
        <f t="shared" si="38"/>
        <v>91437366.666666672</v>
      </c>
    </row>
    <row r="566" spans="1:6">
      <c r="A566" s="1">
        <v>36112</v>
      </c>
      <c r="B566" s="4">
        <v>36112</v>
      </c>
      <c r="C566" s="14">
        <f>VLOOKUP($B566,data!$A$6:$M$15000,13)</f>
        <v>94532000</v>
      </c>
      <c r="D566" s="11">
        <f t="shared" si="36"/>
        <v>11</v>
      </c>
      <c r="E566" s="14">
        <f t="shared" si="37"/>
        <v>95776571.428571433</v>
      </c>
      <c r="F566" s="14">
        <f t="shared" si="38"/>
        <v>91797866.666666672</v>
      </c>
    </row>
    <row r="567" spans="1:6">
      <c r="A567" s="1">
        <v>36113</v>
      </c>
      <c r="B567" s="4">
        <v>36113</v>
      </c>
      <c r="C567" s="14">
        <f>VLOOKUP($B567,data!$A$6:$M$15000,13)</f>
        <v>94860000</v>
      </c>
      <c r="D567" s="11">
        <f t="shared" si="36"/>
        <v>11</v>
      </c>
      <c r="E567" s="14">
        <f t="shared" si="37"/>
        <v>95510714.285714284</v>
      </c>
      <c r="F567" s="14">
        <f t="shared" si="38"/>
        <v>92147100</v>
      </c>
    </row>
    <row r="568" spans="1:6">
      <c r="A568" s="1">
        <v>36114</v>
      </c>
      <c r="B568" s="4">
        <v>36114</v>
      </c>
      <c r="C568" s="14">
        <f>VLOOKUP($B568,data!$A$6:$M$15000,13)</f>
        <v>95171000</v>
      </c>
      <c r="D568" s="11">
        <f t="shared" si="36"/>
        <v>11</v>
      </c>
      <c r="E568" s="14">
        <f t="shared" si="37"/>
        <v>95244714.285714284</v>
      </c>
      <c r="F568" s="14">
        <f t="shared" si="38"/>
        <v>92481433.333333328</v>
      </c>
    </row>
    <row r="569" spans="1:6">
      <c r="A569" s="1">
        <v>36115</v>
      </c>
      <c r="B569" s="4">
        <v>36115</v>
      </c>
      <c r="C569" s="14">
        <f>VLOOKUP($B569,data!$A$6:$M$15000,13)</f>
        <v>95115000</v>
      </c>
      <c r="D569" s="11">
        <f t="shared" si="36"/>
        <v>11</v>
      </c>
      <c r="E569" s="14">
        <f t="shared" si="37"/>
        <v>95039571.428571433</v>
      </c>
      <c r="F569" s="14">
        <f t="shared" si="38"/>
        <v>92795100</v>
      </c>
    </row>
    <row r="570" spans="1:6">
      <c r="A570" s="1">
        <v>36116</v>
      </c>
      <c r="B570" s="4">
        <v>36116</v>
      </c>
      <c r="C570" s="14">
        <f>VLOOKUP($B570,data!$A$6:$M$15000,13)</f>
        <v>95146000</v>
      </c>
      <c r="D570" s="11">
        <f t="shared" si="36"/>
        <v>11</v>
      </c>
      <c r="E570" s="14">
        <f t="shared" si="37"/>
        <v>94916285.714285716</v>
      </c>
      <c r="F570" s="14">
        <f t="shared" si="38"/>
        <v>93090100</v>
      </c>
    </row>
    <row r="571" spans="1:6">
      <c r="A571" s="1">
        <v>36117</v>
      </c>
      <c r="B571" s="4">
        <v>36117</v>
      </c>
      <c r="C571" s="14">
        <f>VLOOKUP($B571,data!$A$6:$M$15000,13)</f>
        <v>94867000</v>
      </c>
      <c r="D571" s="11">
        <f t="shared" si="36"/>
        <v>11</v>
      </c>
      <c r="E571" s="14">
        <f t="shared" si="37"/>
        <v>94896000</v>
      </c>
      <c r="F571" s="14">
        <f t="shared" si="38"/>
        <v>93365133.333333328</v>
      </c>
    </row>
    <row r="572" spans="1:6">
      <c r="A572" s="1">
        <v>36118</v>
      </c>
      <c r="B572" s="4">
        <v>36118</v>
      </c>
      <c r="C572" s="14">
        <f>VLOOKUP($B572,data!$A$6:$M$15000,13)</f>
        <v>94803000</v>
      </c>
      <c r="D572" s="11">
        <f t="shared" si="36"/>
        <v>11</v>
      </c>
      <c r="E572" s="14">
        <f t="shared" si="37"/>
        <v>94927714.285714284</v>
      </c>
      <c r="F572" s="14">
        <f t="shared" si="38"/>
        <v>93616433.333333328</v>
      </c>
    </row>
    <row r="573" spans="1:6">
      <c r="A573" s="1">
        <v>36119</v>
      </c>
      <c r="B573" s="4">
        <v>36119</v>
      </c>
      <c r="C573" s="14">
        <f>VLOOKUP($B573,data!$A$6:$M$15000,13)</f>
        <v>95013000</v>
      </c>
      <c r="D573" s="11">
        <f t="shared" si="36"/>
        <v>11</v>
      </c>
      <c r="E573" s="14">
        <f t="shared" si="37"/>
        <v>94996428.571428567</v>
      </c>
      <c r="F573" s="14">
        <f t="shared" si="38"/>
        <v>93856100</v>
      </c>
    </row>
    <row r="574" spans="1:6">
      <c r="A574" s="1">
        <v>36120</v>
      </c>
      <c r="B574" s="4">
        <v>36120</v>
      </c>
      <c r="C574" s="14">
        <f>VLOOKUP($B574,data!$A$6:$M$15000,13)</f>
        <v>95224000</v>
      </c>
      <c r="D574" s="11">
        <f t="shared" si="36"/>
        <v>11</v>
      </c>
      <c r="E574" s="14">
        <f t="shared" si="37"/>
        <v>95048428.571428567</v>
      </c>
      <c r="F574" s="14">
        <f t="shared" si="38"/>
        <v>94083766.666666672</v>
      </c>
    </row>
    <row r="575" spans="1:6">
      <c r="A575" s="1">
        <v>36121</v>
      </c>
      <c r="B575" s="4">
        <v>36121</v>
      </c>
      <c r="C575" s="14">
        <f>VLOOKUP($B575,data!$A$6:$M$15000,13)</f>
        <v>95862000</v>
      </c>
      <c r="D575" s="11">
        <f t="shared" si="36"/>
        <v>11</v>
      </c>
      <c r="E575" s="14">
        <f t="shared" si="37"/>
        <v>95147142.857142851</v>
      </c>
      <c r="F575" s="14">
        <f t="shared" si="38"/>
        <v>94311566.666666672</v>
      </c>
    </row>
    <row r="576" spans="1:6">
      <c r="A576" s="1">
        <v>36122</v>
      </c>
      <c r="B576" s="4">
        <v>36122</v>
      </c>
      <c r="C576" s="14">
        <f>VLOOKUP($B576,data!$A$6:$M$15000,13)</f>
        <v>96104000</v>
      </c>
      <c r="D576" s="11">
        <f t="shared" si="36"/>
        <v>11</v>
      </c>
      <c r="E576" s="14">
        <f t="shared" si="37"/>
        <v>95288428.571428567</v>
      </c>
      <c r="F576" s="14">
        <f t="shared" si="38"/>
        <v>94521433.333333328</v>
      </c>
    </row>
    <row r="577" spans="1:6">
      <c r="A577" s="1">
        <v>36123</v>
      </c>
      <c r="B577" s="4">
        <v>36123</v>
      </c>
      <c r="C577" s="14">
        <f>VLOOKUP($B577,data!$A$6:$M$15000,13)</f>
        <v>96175000</v>
      </c>
      <c r="D577" s="11">
        <f t="shared" si="36"/>
        <v>11</v>
      </c>
      <c r="E577" s="14">
        <f t="shared" si="37"/>
        <v>95435428.571428567</v>
      </c>
      <c r="F577" s="14">
        <f t="shared" si="38"/>
        <v>94709233.333333328</v>
      </c>
    </row>
    <row r="578" spans="1:6">
      <c r="A578" s="1">
        <v>36124</v>
      </c>
      <c r="B578" s="4">
        <v>36124</v>
      </c>
      <c r="C578" s="14">
        <f>VLOOKUP($B578,data!$A$6:$M$15000,13)</f>
        <v>96360000</v>
      </c>
      <c r="D578" s="11">
        <f t="shared" si="36"/>
        <v>11</v>
      </c>
      <c r="E578" s="14">
        <f t="shared" si="37"/>
        <v>95648714.285714284</v>
      </c>
      <c r="F578" s="14">
        <f t="shared" si="38"/>
        <v>94893433.333333328</v>
      </c>
    </row>
    <row r="579" spans="1:6">
      <c r="A579" s="1">
        <v>36125</v>
      </c>
      <c r="B579" s="4">
        <v>36125</v>
      </c>
      <c r="C579" s="14">
        <f>VLOOKUP($B579,data!$A$6:$M$15000,13)</f>
        <v>97096000</v>
      </c>
      <c r="D579" s="11">
        <f t="shared" si="36"/>
        <v>11</v>
      </c>
      <c r="E579" s="14">
        <f t="shared" si="37"/>
        <v>95976285.714285716</v>
      </c>
      <c r="F579" s="14">
        <f t="shared" si="38"/>
        <v>95090233.333333328</v>
      </c>
    </row>
    <row r="580" spans="1:6">
      <c r="A580" s="1">
        <v>36126</v>
      </c>
      <c r="B580" s="4">
        <v>36126</v>
      </c>
      <c r="C580" s="14">
        <f>VLOOKUP($B580,data!$A$6:$M$15000,13)</f>
        <v>97904000</v>
      </c>
      <c r="D580" s="11">
        <f t="shared" si="36"/>
        <v>11</v>
      </c>
      <c r="E580" s="14">
        <f t="shared" si="37"/>
        <v>96389285.714285716</v>
      </c>
      <c r="F580" s="14">
        <f t="shared" si="38"/>
        <v>95303566.666666672</v>
      </c>
    </row>
    <row r="581" spans="1:6">
      <c r="A581" s="1">
        <v>36127</v>
      </c>
      <c r="B581" s="4">
        <v>36127</v>
      </c>
      <c r="C581" s="14">
        <f>VLOOKUP($B581,data!$A$6:$M$15000,13)</f>
        <v>98320000</v>
      </c>
      <c r="D581" s="11">
        <f t="shared" si="36"/>
        <v>11</v>
      </c>
      <c r="E581" s="14">
        <f t="shared" si="37"/>
        <v>96831571.428571433</v>
      </c>
      <c r="F581" s="14">
        <f t="shared" si="38"/>
        <v>95512433.333333328</v>
      </c>
    </row>
    <row r="582" spans="1:6">
      <c r="A582" s="1">
        <v>36128</v>
      </c>
      <c r="B582" s="4">
        <v>36128</v>
      </c>
      <c r="C582" s="14">
        <f>VLOOKUP($B582,data!$A$6:$M$15000,13)</f>
        <v>98703000</v>
      </c>
      <c r="D582" s="11">
        <f t="shared" ref="D582:D646" si="39">IF(B582&lt;&gt;"",MONTH(B582),0)</f>
        <v>11</v>
      </c>
      <c r="E582" s="14">
        <f t="shared" si="37"/>
        <v>97237428.571428567</v>
      </c>
      <c r="F582" s="14">
        <f t="shared" si="38"/>
        <v>95715933.333333328</v>
      </c>
    </row>
    <row r="583" spans="1:6">
      <c r="A583" s="1">
        <v>36129</v>
      </c>
      <c r="B583" s="4">
        <v>36129</v>
      </c>
      <c r="C583" s="14">
        <f>VLOOKUP($B583,data!$A$6:$M$15000,13)</f>
        <v>98791000</v>
      </c>
      <c r="D583" s="11">
        <f t="shared" si="39"/>
        <v>11</v>
      </c>
      <c r="E583" s="14">
        <f t="shared" si="37"/>
        <v>97621285.714285716</v>
      </c>
      <c r="F583" s="14">
        <f t="shared" si="38"/>
        <v>95900333.333333328</v>
      </c>
    </row>
    <row r="584" spans="1:6">
      <c r="A584" s="1">
        <v>36130</v>
      </c>
      <c r="B584" s="4">
        <v>36130</v>
      </c>
      <c r="C584" s="14">
        <f>VLOOKUP($B584,data!$A$6:$M$15000,13)</f>
        <v>98403000</v>
      </c>
      <c r="D584" s="11">
        <f t="shared" si="39"/>
        <v>12</v>
      </c>
      <c r="E584" s="14">
        <f t="shared" si="37"/>
        <v>97939571.428571433</v>
      </c>
      <c r="F584" s="14">
        <f t="shared" si="38"/>
        <v>96049533.333333328</v>
      </c>
    </row>
    <row r="585" spans="1:6">
      <c r="A585" s="1">
        <v>36131</v>
      </c>
      <c r="B585" s="4">
        <v>36131</v>
      </c>
      <c r="C585" s="14">
        <f>VLOOKUP($B585,data!$A$6:$M$15000,13)</f>
        <v>98045000</v>
      </c>
      <c r="D585" s="11">
        <f t="shared" si="39"/>
        <v>12</v>
      </c>
      <c r="E585" s="14">
        <f t="shared" si="37"/>
        <v>98180285.714285716</v>
      </c>
      <c r="F585" s="14">
        <f t="shared" si="38"/>
        <v>96171200</v>
      </c>
    </row>
    <row r="586" spans="1:6">
      <c r="A586" s="1">
        <v>36132</v>
      </c>
      <c r="B586" s="4">
        <v>36132</v>
      </c>
      <c r="C586" s="14">
        <f>VLOOKUP($B586,data!$A$6:$M$15000,13)</f>
        <v>97917000</v>
      </c>
      <c r="D586" s="11">
        <f t="shared" si="39"/>
        <v>12</v>
      </c>
      <c r="E586" s="14">
        <f t="shared" si="37"/>
        <v>98297571.428571433</v>
      </c>
      <c r="F586" s="14">
        <f t="shared" si="38"/>
        <v>96269500</v>
      </c>
    </row>
    <row r="587" spans="1:6">
      <c r="A587" s="1">
        <v>36133</v>
      </c>
      <c r="B587" s="4">
        <v>36133</v>
      </c>
      <c r="C587" s="14">
        <f>VLOOKUP($B587,data!$A$6:$M$15000,13)</f>
        <v>97731000</v>
      </c>
      <c r="D587" s="11">
        <f t="shared" si="39"/>
        <v>12</v>
      </c>
      <c r="E587" s="14">
        <f t="shared" ref="E587:E650" si="40">AVERAGE(C581:C587)</f>
        <v>98272857.142857149</v>
      </c>
      <c r="F587" s="14">
        <f t="shared" si="38"/>
        <v>96343666.666666672</v>
      </c>
    </row>
    <row r="588" spans="1:6">
      <c r="A588" s="1">
        <v>36134</v>
      </c>
      <c r="B588" s="4">
        <v>36134</v>
      </c>
      <c r="C588" s="14">
        <f>VLOOKUP($B588,data!$A$6:$M$15000,13)</f>
        <v>97661000</v>
      </c>
      <c r="D588" s="11">
        <f t="shared" si="39"/>
        <v>12</v>
      </c>
      <c r="E588" s="14">
        <f t="shared" si="40"/>
        <v>98178714.285714284</v>
      </c>
      <c r="F588" s="14">
        <f t="shared" si="38"/>
        <v>96400400</v>
      </c>
    </row>
    <row r="589" spans="1:6">
      <c r="A589" s="1">
        <v>36135</v>
      </c>
      <c r="B589" s="4">
        <v>36135</v>
      </c>
      <c r="C589" s="14">
        <f>VLOOKUP($B589,data!$A$6:$M$15000,13)</f>
        <v>96902000</v>
      </c>
      <c r="D589" s="11">
        <f t="shared" si="39"/>
        <v>12</v>
      </c>
      <c r="E589" s="14">
        <f t="shared" si="40"/>
        <v>97921428.571428567</v>
      </c>
      <c r="F589" s="14">
        <f t="shared" si="38"/>
        <v>96420300</v>
      </c>
    </row>
    <row r="590" spans="1:6">
      <c r="A590" s="1">
        <v>36136</v>
      </c>
      <c r="B590" s="4">
        <v>36136</v>
      </c>
      <c r="C590" s="14">
        <f>VLOOKUP($B590,data!$A$6:$M$15000,13)</f>
        <v>95721000</v>
      </c>
      <c r="D590" s="11">
        <f t="shared" si="39"/>
        <v>12</v>
      </c>
      <c r="E590" s="14">
        <f t="shared" si="40"/>
        <v>97482857.142857149</v>
      </c>
      <c r="F590" s="14">
        <f t="shared" si="38"/>
        <v>96386966.666666672</v>
      </c>
    </row>
    <row r="591" spans="1:6">
      <c r="A591" s="1">
        <v>36137</v>
      </c>
      <c r="B591" s="4">
        <v>36137</v>
      </c>
      <c r="C591" s="14">
        <f>VLOOKUP($B591,data!$A$6:$M$15000,13)</f>
        <v>94699000</v>
      </c>
      <c r="D591" s="11">
        <f t="shared" si="39"/>
        <v>12</v>
      </c>
      <c r="E591" s="14">
        <f t="shared" si="40"/>
        <v>96953714.285714284</v>
      </c>
      <c r="F591" s="14">
        <f t="shared" si="38"/>
        <v>96309166.666666672</v>
      </c>
    </row>
    <row r="592" spans="1:6">
      <c r="A592" s="1">
        <v>36138</v>
      </c>
      <c r="B592" s="4">
        <v>36138</v>
      </c>
      <c r="C592" s="14">
        <f>VLOOKUP($B592,data!$A$6:$M$15000,13)</f>
        <v>93688000</v>
      </c>
      <c r="D592" s="11">
        <f t="shared" si="39"/>
        <v>12</v>
      </c>
      <c r="E592" s="14">
        <f t="shared" si="40"/>
        <v>96331285.714285716</v>
      </c>
      <c r="F592" s="14">
        <f t="shared" si="38"/>
        <v>96213733.333333328</v>
      </c>
    </row>
    <row r="593" spans="1:6">
      <c r="A593" s="1">
        <v>36139</v>
      </c>
      <c r="B593" s="4">
        <v>36139</v>
      </c>
      <c r="C593" s="14">
        <f>VLOOKUP($B593,data!$A$6:$M$15000,13)</f>
        <v>92813000</v>
      </c>
      <c r="D593" s="11">
        <f t="shared" si="39"/>
        <v>12</v>
      </c>
      <c r="E593" s="14">
        <f t="shared" si="40"/>
        <v>95602142.857142851</v>
      </c>
      <c r="F593" s="14">
        <f t="shared" si="38"/>
        <v>96107200</v>
      </c>
    </row>
    <row r="594" spans="1:6">
      <c r="A594" s="1">
        <v>36140</v>
      </c>
      <c r="B594" s="4">
        <v>36140</v>
      </c>
      <c r="C594" s="14">
        <f>VLOOKUP($B594,data!$A$6:$M$15000,13)</f>
        <v>92292000</v>
      </c>
      <c r="D594" s="11">
        <f t="shared" si="39"/>
        <v>12</v>
      </c>
      <c r="E594" s="14">
        <f t="shared" si="40"/>
        <v>94825142.857142851</v>
      </c>
      <c r="F594" s="14">
        <f t="shared" si="38"/>
        <v>96016633.333333328</v>
      </c>
    </row>
    <row r="595" spans="1:6">
      <c r="A595" s="1">
        <v>36141</v>
      </c>
      <c r="B595" s="4">
        <v>36141</v>
      </c>
      <c r="C595" s="14">
        <f>VLOOKUP($B595,data!$A$6:$M$15000,13)</f>
        <v>92469000</v>
      </c>
      <c r="D595" s="11">
        <f t="shared" si="39"/>
        <v>12</v>
      </c>
      <c r="E595" s="14">
        <f t="shared" si="40"/>
        <v>94083428.571428567</v>
      </c>
      <c r="F595" s="14">
        <f t="shared" si="38"/>
        <v>95946233.333333328</v>
      </c>
    </row>
    <row r="596" spans="1:6">
      <c r="A596" s="1">
        <v>36142</v>
      </c>
      <c r="B596" s="4">
        <v>36142</v>
      </c>
      <c r="C596" s="14">
        <f>VLOOKUP($B596,data!$A$6:$M$15000,13)</f>
        <v>92867000</v>
      </c>
      <c r="D596" s="11">
        <f t="shared" si="39"/>
        <v>12</v>
      </c>
      <c r="E596" s="14">
        <f t="shared" si="40"/>
        <v>93507000</v>
      </c>
      <c r="F596" s="14">
        <f t="shared" si="38"/>
        <v>95890733.333333328</v>
      </c>
    </row>
    <row r="597" spans="1:6">
      <c r="A597" s="1">
        <v>36143</v>
      </c>
      <c r="B597" s="4">
        <v>36143</v>
      </c>
      <c r="C597" s="14">
        <f>VLOOKUP($B597,data!$A$6:$M$15000,13)</f>
        <v>92725000</v>
      </c>
      <c r="D597" s="11">
        <f t="shared" si="39"/>
        <v>12</v>
      </c>
      <c r="E597" s="14">
        <f t="shared" si="40"/>
        <v>93079000</v>
      </c>
      <c r="F597" s="14">
        <f t="shared" si="38"/>
        <v>95819566.666666672</v>
      </c>
    </row>
    <row r="598" spans="1:6">
      <c r="A598" s="1">
        <v>36144</v>
      </c>
      <c r="B598" s="4">
        <v>36144</v>
      </c>
      <c r="C598" s="14">
        <f>VLOOKUP($B598,data!$A$6:$M$15000,13)</f>
        <v>92790000</v>
      </c>
      <c r="D598" s="11">
        <f t="shared" si="39"/>
        <v>12</v>
      </c>
      <c r="E598" s="14">
        <f t="shared" si="40"/>
        <v>92806285.714285716</v>
      </c>
      <c r="F598" s="14">
        <f t="shared" si="38"/>
        <v>95740200</v>
      </c>
    </row>
    <row r="599" spans="1:6">
      <c r="A599" s="1">
        <v>36145</v>
      </c>
      <c r="B599" s="4">
        <v>36145</v>
      </c>
      <c r="C599" s="14">
        <f>VLOOKUP($B599,data!$A$6:$M$15000,13)</f>
        <v>93088000</v>
      </c>
      <c r="D599" s="11">
        <f t="shared" si="39"/>
        <v>12</v>
      </c>
      <c r="E599" s="14">
        <f t="shared" si="40"/>
        <v>92720571.428571433</v>
      </c>
      <c r="F599" s="14">
        <f t="shared" si="38"/>
        <v>95672633.333333328</v>
      </c>
    </row>
    <row r="600" spans="1:6">
      <c r="A600" s="1">
        <v>36146</v>
      </c>
      <c r="B600" s="4">
        <v>36146</v>
      </c>
      <c r="C600" s="14">
        <f>VLOOKUP($B600,data!$A$6:$M$15000,13)</f>
        <v>93239000</v>
      </c>
      <c r="D600" s="11">
        <f t="shared" si="39"/>
        <v>12</v>
      </c>
      <c r="E600" s="14">
        <f t="shared" si="40"/>
        <v>92781428.571428567</v>
      </c>
      <c r="F600" s="14">
        <f t="shared" si="38"/>
        <v>95609066.666666672</v>
      </c>
    </row>
    <row r="601" spans="1:6">
      <c r="A601" s="1">
        <v>36147</v>
      </c>
      <c r="B601" s="4">
        <v>36147</v>
      </c>
      <c r="C601" s="14">
        <f>VLOOKUP($B601,data!$A$6:$M$15000,13)</f>
        <v>93054000</v>
      </c>
      <c r="D601" s="11">
        <f t="shared" si="39"/>
        <v>12</v>
      </c>
      <c r="E601" s="14">
        <f t="shared" si="40"/>
        <v>92890285.714285716</v>
      </c>
      <c r="F601" s="14">
        <f t="shared" si="38"/>
        <v>95548633.333333328</v>
      </c>
    </row>
    <row r="602" spans="1:6">
      <c r="A602" s="1">
        <v>36148</v>
      </c>
      <c r="B602" s="4">
        <v>36148</v>
      </c>
      <c r="C602" s="14">
        <f>VLOOKUP($B602,data!$A$6:$M$15000,13)</f>
        <v>92941000</v>
      </c>
      <c r="D602" s="11">
        <f t="shared" si="39"/>
        <v>12</v>
      </c>
      <c r="E602" s="14">
        <f t="shared" si="40"/>
        <v>92957714.285714284</v>
      </c>
      <c r="F602" s="14">
        <f t="shared" si="38"/>
        <v>95486566.666666672</v>
      </c>
    </row>
    <row r="603" spans="1:6">
      <c r="A603" s="1">
        <v>36149</v>
      </c>
      <c r="B603" s="4">
        <v>36149</v>
      </c>
      <c r="C603" s="14">
        <f>VLOOKUP($B603,data!$A$6:$M$15000,13)</f>
        <v>91777000</v>
      </c>
      <c r="D603" s="11">
        <f t="shared" si="39"/>
        <v>12</v>
      </c>
      <c r="E603" s="14">
        <f t="shared" si="40"/>
        <v>92802000</v>
      </c>
      <c r="F603" s="14">
        <f t="shared" si="38"/>
        <v>95378700</v>
      </c>
    </row>
    <row r="604" spans="1:6">
      <c r="A604" s="1">
        <v>36150</v>
      </c>
      <c r="B604" s="4">
        <v>36150</v>
      </c>
      <c r="C604" s="14">
        <f>VLOOKUP($B604,data!$A$6:$M$15000,13)</f>
        <v>89567000</v>
      </c>
      <c r="D604" s="11">
        <f t="shared" si="39"/>
        <v>12</v>
      </c>
      <c r="E604" s="14">
        <f t="shared" si="40"/>
        <v>92350857.142857149</v>
      </c>
      <c r="F604" s="14">
        <f t="shared" si="38"/>
        <v>95190133.333333328</v>
      </c>
    </row>
    <row r="605" spans="1:6">
      <c r="A605" s="1">
        <v>36151</v>
      </c>
      <c r="B605" s="4">
        <v>36151</v>
      </c>
      <c r="C605" s="14">
        <f>VLOOKUP($B605,data!$A$6:$M$15000,13)</f>
        <v>87163000</v>
      </c>
      <c r="D605" s="11">
        <f t="shared" si="39"/>
        <v>12</v>
      </c>
      <c r="E605" s="14">
        <f t="shared" si="40"/>
        <v>91547000</v>
      </c>
      <c r="F605" s="14">
        <f t="shared" si="38"/>
        <v>94900166.666666672</v>
      </c>
    </row>
    <row r="606" spans="1:6">
      <c r="A606" s="1">
        <v>36152</v>
      </c>
      <c r="B606" s="4">
        <v>36152</v>
      </c>
      <c r="C606" s="14">
        <f>VLOOKUP($B606,data!$A$6:$M$15000,13)</f>
        <v>84978000</v>
      </c>
      <c r="D606" s="11">
        <f t="shared" si="39"/>
        <v>12</v>
      </c>
      <c r="E606" s="14">
        <f t="shared" si="40"/>
        <v>90388428.571428567</v>
      </c>
      <c r="F606" s="14">
        <f t="shared" si="38"/>
        <v>94529300</v>
      </c>
    </row>
    <row r="607" spans="1:6">
      <c r="A607" s="1">
        <v>36153</v>
      </c>
      <c r="B607" s="4">
        <v>36153</v>
      </c>
      <c r="C607" s="14">
        <f>VLOOKUP($B607,data!$A$6:$M$15000,13)</f>
        <v>83655000</v>
      </c>
      <c r="D607" s="11">
        <f t="shared" si="39"/>
        <v>12</v>
      </c>
      <c r="E607" s="14">
        <f t="shared" si="40"/>
        <v>89019285.714285716</v>
      </c>
      <c r="F607" s="14">
        <f t="shared" si="38"/>
        <v>94111966.666666672</v>
      </c>
    </row>
    <row r="608" spans="1:6">
      <c r="A608" s="1">
        <v>36154</v>
      </c>
      <c r="B608" s="4">
        <v>36154</v>
      </c>
      <c r="C608" s="14">
        <f>VLOOKUP($B608,data!$A$6:$M$15000,13)</f>
        <v>83117000</v>
      </c>
      <c r="D608" s="11">
        <f t="shared" si="39"/>
        <v>12</v>
      </c>
      <c r="E608" s="14">
        <f t="shared" si="40"/>
        <v>87599714.285714284</v>
      </c>
      <c r="F608" s="14">
        <f t="shared" si="38"/>
        <v>93670533.333333328</v>
      </c>
    </row>
    <row r="609" spans="1:6">
      <c r="A609" s="1">
        <v>36155</v>
      </c>
      <c r="B609" s="4">
        <v>36155</v>
      </c>
      <c r="C609" s="14">
        <f>VLOOKUP($B609,data!$A$6:$M$15000,13)</f>
        <v>82833000</v>
      </c>
      <c r="D609" s="11">
        <f t="shared" si="39"/>
        <v>12</v>
      </c>
      <c r="E609" s="14">
        <f t="shared" si="40"/>
        <v>86155714.285714284</v>
      </c>
      <c r="F609" s="14">
        <f t="shared" si="38"/>
        <v>93195100</v>
      </c>
    </row>
    <row r="610" spans="1:6">
      <c r="A610" s="1">
        <v>36156</v>
      </c>
      <c r="B610" s="4">
        <v>36156</v>
      </c>
      <c r="C610" s="14">
        <f>VLOOKUP($B610,data!$A$6:$M$15000,13)</f>
        <v>82598000</v>
      </c>
      <c r="D610" s="11">
        <f t="shared" si="39"/>
        <v>12</v>
      </c>
      <c r="E610" s="14">
        <f t="shared" si="40"/>
        <v>84844428.571428567</v>
      </c>
      <c r="F610" s="14">
        <f t="shared" ref="F610:F673" si="41">AVERAGE(C581:C610)</f>
        <v>92684900</v>
      </c>
    </row>
    <row r="611" spans="1:6">
      <c r="A611" s="1">
        <v>36157</v>
      </c>
      <c r="B611" s="4">
        <v>36157</v>
      </c>
      <c r="C611" s="14">
        <f>VLOOKUP($B611,data!$A$6:$M$15000,13)</f>
        <v>82068000</v>
      </c>
      <c r="D611" s="11">
        <f t="shared" si="39"/>
        <v>12</v>
      </c>
      <c r="E611" s="14">
        <f t="shared" si="40"/>
        <v>83773142.857142851</v>
      </c>
      <c r="F611" s="14">
        <f t="shared" si="41"/>
        <v>92143166.666666672</v>
      </c>
    </row>
    <row r="612" spans="1:6">
      <c r="A612" s="1">
        <v>36158</v>
      </c>
      <c r="B612" s="4">
        <v>36158</v>
      </c>
      <c r="C612" s="14">
        <f>VLOOKUP($B612,data!$A$6:$M$15000,13)</f>
        <v>81670000</v>
      </c>
      <c r="D612" s="11">
        <f t="shared" si="39"/>
        <v>12</v>
      </c>
      <c r="E612" s="14">
        <f t="shared" si="40"/>
        <v>82988428.571428567</v>
      </c>
      <c r="F612" s="14">
        <f t="shared" si="41"/>
        <v>91575400</v>
      </c>
    </row>
    <row r="613" spans="1:6">
      <c r="A613" s="1">
        <v>36159</v>
      </c>
      <c r="B613" s="4">
        <v>36159</v>
      </c>
      <c r="C613" s="14">
        <f>VLOOKUP($B613,data!$A$6:$M$15000,13)</f>
        <v>81371000</v>
      </c>
      <c r="D613" s="11">
        <f t="shared" si="39"/>
        <v>12</v>
      </c>
      <c r="E613" s="14">
        <f t="shared" si="40"/>
        <v>82473142.857142851</v>
      </c>
      <c r="F613" s="14">
        <f t="shared" si="41"/>
        <v>90994733.333333328</v>
      </c>
    </row>
    <row r="614" spans="1:6">
      <c r="A614" s="1">
        <v>36160</v>
      </c>
      <c r="B614" s="4">
        <v>36160</v>
      </c>
      <c r="C614" s="14">
        <f>VLOOKUP($B614,data!$A$6:$M$15000,13)</f>
        <v>81080000</v>
      </c>
      <c r="D614" s="11">
        <f t="shared" si="39"/>
        <v>12</v>
      </c>
      <c r="E614" s="14">
        <f t="shared" si="40"/>
        <v>82105285.714285716</v>
      </c>
      <c r="F614" s="14">
        <f t="shared" si="41"/>
        <v>90417300</v>
      </c>
    </row>
    <row r="615" spans="1:6">
      <c r="A615" s="7" t="s">
        <v>1</v>
      </c>
      <c r="B615" s="8" t="s">
        <v>2</v>
      </c>
      <c r="C615" s="51" t="s">
        <v>13</v>
      </c>
      <c r="D615" s="51" t="s">
        <v>14</v>
      </c>
      <c r="E615" s="14">
        <f t="shared" si="40"/>
        <v>81936666.666666672</v>
      </c>
      <c r="F615" s="14">
        <f t="shared" si="41"/>
        <v>90154275.862068966</v>
      </c>
    </row>
    <row r="616" spans="1:6">
      <c r="A616" s="1">
        <v>36161</v>
      </c>
      <c r="B616" s="4">
        <v>36161</v>
      </c>
      <c r="C616" s="14">
        <f>VLOOKUP($B616,data!$A$6:$M$15000,13)</f>
        <v>81043000</v>
      </c>
      <c r="D616" s="11">
        <f t="shared" si="39"/>
        <v>1</v>
      </c>
      <c r="E616" s="14">
        <f t="shared" si="40"/>
        <v>81638333.333333328</v>
      </c>
      <c r="F616" s="14">
        <f t="shared" si="41"/>
        <v>89572413.793103442</v>
      </c>
    </row>
    <row r="617" spans="1:6">
      <c r="A617" s="1">
        <v>36162</v>
      </c>
      <c r="B617" s="4">
        <v>36162</v>
      </c>
      <c r="C617" s="14">
        <f>VLOOKUP($B617,data!$A$6:$M$15000,13)</f>
        <v>80749000</v>
      </c>
      <c r="D617" s="11">
        <f t="shared" si="39"/>
        <v>1</v>
      </c>
      <c r="E617" s="14">
        <f t="shared" si="40"/>
        <v>81330166.666666672</v>
      </c>
      <c r="F617" s="14">
        <f t="shared" si="41"/>
        <v>88986827.586206898</v>
      </c>
    </row>
    <row r="618" spans="1:6">
      <c r="A618" s="1">
        <v>36163</v>
      </c>
      <c r="B618" s="4">
        <v>36163</v>
      </c>
      <c r="C618" s="14">
        <f>VLOOKUP($B618,data!$A$6:$M$15000,13)</f>
        <v>80566000</v>
      </c>
      <c r="D618" s="11">
        <f t="shared" si="39"/>
        <v>1</v>
      </c>
      <c r="E618" s="14">
        <f t="shared" si="40"/>
        <v>81079833.333333328</v>
      </c>
      <c r="F618" s="14">
        <f t="shared" si="41"/>
        <v>88397344.827586204</v>
      </c>
    </row>
    <row r="619" spans="1:6">
      <c r="A619" s="1">
        <v>36164</v>
      </c>
      <c r="B619" s="4">
        <v>36164</v>
      </c>
      <c r="C619" s="14">
        <f>VLOOKUP($B619,data!$A$6:$M$15000,13)</f>
        <v>79789000</v>
      </c>
      <c r="D619" s="11">
        <f t="shared" si="39"/>
        <v>1</v>
      </c>
      <c r="E619" s="14">
        <f t="shared" si="40"/>
        <v>80766333.333333328</v>
      </c>
      <c r="F619" s="14">
        <f t="shared" si="41"/>
        <v>87807241.37931034</v>
      </c>
    </row>
    <row r="620" spans="1:6">
      <c r="A620" s="1">
        <v>36165</v>
      </c>
      <c r="B620" s="4">
        <v>36165</v>
      </c>
      <c r="C620" s="14">
        <f>VLOOKUP($B620,data!$A$6:$M$15000,13)</f>
        <v>78780000</v>
      </c>
      <c r="D620" s="11">
        <f t="shared" si="39"/>
        <v>1</v>
      </c>
      <c r="E620" s="14">
        <f t="shared" si="40"/>
        <v>80334500</v>
      </c>
      <c r="F620" s="14">
        <f t="shared" si="41"/>
        <v>87223068.965517238</v>
      </c>
    </row>
    <row r="621" spans="1:6">
      <c r="A621" s="1">
        <v>36166</v>
      </c>
      <c r="B621" s="4">
        <v>36166</v>
      </c>
      <c r="C621" s="14">
        <f>VLOOKUP($B621,data!$A$6:$M$15000,13)</f>
        <v>77898000</v>
      </c>
      <c r="D621" s="11">
        <f t="shared" si="39"/>
        <v>1</v>
      </c>
      <c r="E621" s="14">
        <f t="shared" si="40"/>
        <v>79804166.666666672</v>
      </c>
      <c r="F621" s="14">
        <f t="shared" si="41"/>
        <v>86643724.137931034</v>
      </c>
    </row>
    <row r="622" spans="1:6">
      <c r="A622" s="1">
        <v>36167</v>
      </c>
      <c r="B622" s="4">
        <v>36167</v>
      </c>
      <c r="C622" s="14">
        <f>VLOOKUP($B622,data!$A$6:$M$15000,13)</f>
        <v>76814000</v>
      </c>
      <c r="D622" s="11">
        <f t="shared" si="39"/>
        <v>1</v>
      </c>
      <c r="E622" s="14">
        <f t="shared" si="40"/>
        <v>79377000</v>
      </c>
      <c r="F622" s="14">
        <f t="shared" si="41"/>
        <v>86061862.068965524</v>
      </c>
    </row>
    <row r="623" spans="1:6">
      <c r="A623" s="1">
        <v>36168</v>
      </c>
      <c r="B623" s="4">
        <v>36168</v>
      </c>
      <c r="C623" s="14">
        <f>VLOOKUP($B623,data!$A$6:$M$15000,13)</f>
        <v>75983000</v>
      </c>
      <c r="D623" s="11">
        <f t="shared" si="39"/>
        <v>1</v>
      </c>
      <c r="E623" s="14">
        <f t="shared" si="40"/>
        <v>78654142.857142851</v>
      </c>
      <c r="F623" s="14">
        <f t="shared" si="41"/>
        <v>85481517.241379306</v>
      </c>
    </row>
    <row r="624" spans="1:6">
      <c r="A624" s="1">
        <v>36169</v>
      </c>
      <c r="B624" s="4">
        <v>36169</v>
      </c>
      <c r="C624" s="14">
        <f>VLOOKUP($B624,data!$A$6:$M$15000,13)</f>
        <v>75749000</v>
      </c>
      <c r="D624" s="11">
        <f t="shared" si="39"/>
        <v>1</v>
      </c>
      <c r="E624" s="14">
        <f t="shared" si="40"/>
        <v>77939857.142857149</v>
      </c>
      <c r="F624" s="14">
        <f t="shared" si="41"/>
        <v>84911068.965517238</v>
      </c>
    </row>
    <row r="625" spans="1:6">
      <c r="A625" s="1">
        <v>36170</v>
      </c>
      <c r="B625" s="4">
        <v>36170</v>
      </c>
      <c r="C625" s="14">
        <f>VLOOKUP($B625,data!$A$6:$M$15000,13)</f>
        <v>75251000</v>
      </c>
      <c r="D625" s="11">
        <f t="shared" si="39"/>
        <v>1</v>
      </c>
      <c r="E625" s="14">
        <f t="shared" si="40"/>
        <v>77180571.428571433</v>
      </c>
      <c r="F625" s="14">
        <f t="shared" si="41"/>
        <v>84317344.827586204</v>
      </c>
    </row>
    <row r="626" spans="1:6">
      <c r="A626" s="1">
        <v>36171</v>
      </c>
      <c r="B626" s="4">
        <v>36171</v>
      </c>
      <c r="C626" s="14">
        <f>VLOOKUP($B626,data!$A$6:$M$15000,13)</f>
        <v>74734000</v>
      </c>
      <c r="D626" s="11">
        <f t="shared" si="39"/>
        <v>1</v>
      </c>
      <c r="E626" s="14">
        <f t="shared" si="40"/>
        <v>76458428.571428567</v>
      </c>
      <c r="F626" s="14">
        <f t="shared" si="41"/>
        <v>83692068.965517238</v>
      </c>
    </row>
    <row r="627" spans="1:6">
      <c r="A627" s="1">
        <v>36172</v>
      </c>
      <c r="B627" s="4">
        <v>36172</v>
      </c>
      <c r="C627" s="14">
        <f>VLOOKUP($B627,data!$A$6:$M$15000,13)</f>
        <v>73793000</v>
      </c>
      <c r="D627" s="11">
        <f t="shared" si="39"/>
        <v>1</v>
      </c>
      <c r="E627" s="14">
        <f t="shared" si="40"/>
        <v>75746000</v>
      </c>
      <c r="F627" s="14">
        <f t="shared" si="41"/>
        <v>83039241.37931034</v>
      </c>
    </row>
    <row r="628" spans="1:6">
      <c r="A628" s="1">
        <v>36173</v>
      </c>
      <c r="B628" s="4">
        <v>36173</v>
      </c>
      <c r="C628" s="14">
        <f>VLOOKUP($B628,data!$A$6:$M$15000,13)</f>
        <v>72675000</v>
      </c>
      <c r="D628" s="11">
        <f t="shared" si="39"/>
        <v>1</v>
      </c>
      <c r="E628" s="14">
        <f t="shared" si="40"/>
        <v>74999857.142857149</v>
      </c>
      <c r="F628" s="14">
        <f t="shared" si="41"/>
        <v>82345620.68965517</v>
      </c>
    </row>
    <row r="629" spans="1:6">
      <c r="A629" s="1">
        <v>36174</v>
      </c>
      <c r="B629" s="4">
        <v>36174</v>
      </c>
      <c r="C629" s="14">
        <f>VLOOKUP($B629,data!$A$6:$M$15000,13)</f>
        <v>72190000</v>
      </c>
      <c r="D629" s="11">
        <f t="shared" si="39"/>
        <v>1</v>
      </c>
      <c r="E629" s="14">
        <f t="shared" si="40"/>
        <v>74339285.714285716</v>
      </c>
      <c r="F629" s="14">
        <f t="shared" si="41"/>
        <v>81625000</v>
      </c>
    </row>
    <row r="630" spans="1:6">
      <c r="A630" s="1">
        <v>36175</v>
      </c>
      <c r="B630" s="4">
        <v>36175</v>
      </c>
      <c r="C630" s="14">
        <f>VLOOKUP($B630,data!$A$6:$M$15000,13)</f>
        <v>71883000</v>
      </c>
      <c r="D630" s="11">
        <f t="shared" si="39"/>
        <v>1</v>
      </c>
      <c r="E630" s="14">
        <f t="shared" si="40"/>
        <v>73753571.428571433</v>
      </c>
      <c r="F630" s="14">
        <f t="shared" si="41"/>
        <v>80888586.206896558</v>
      </c>
    </row>
    <row r="631" spans="1:6">
      <c r="A631" s="1">
        <v>36176</v>
      </c>
      <c r="B631" s="4">
        <v>36176</v>
      </c>
      <c r="C631" s="14">
        <f>VLOOKUP($B631,data!$A$6:$M$15000,13)</f>
        <v>72065000</v>
      </c>
      <c r="D631" s="11">
        <f t="shared" si="39"/>
        <v>1</v>
      </c>
      <c r="E631" s="14">
        <f t="shared" si="40"/>
        <v>73227285.714285716</v>
      </c>
      <c r="F631" s="14">
        <f t="shared" si="41"/>
        <v>80164827.586206898</v>
      </c>
    </row>
    <row r="632" spans="1:6">
      <c r="A632" s="1">
        <v>36177</v>
      </c>
      <c r="B632" s="4">
        <v>36177</v>
      </c>
      <c r="C632" s="14">
        <f>VLOOKUP($B632,data!$A$6:$M$15000,13)</f>
        <v>72161000</v>
      </c>
      <c r="D632" s="11">
        <f t="shared" si="39"/>
        <v>1</v>
      </c>
      <c r="E632" s="14">
        <f t="shared" si="40"/>
        <v>72785857.142857149</v>
      </c>
      <c r="F632" s="14">
        <f t="shared" si="41"/>
        <v>79448275.862068966</v>
      </c>
    </row>
    <row r="633" spans="1:6">
      <c r="A633" s="1">
        <v>36178</v>
      </c>
      <c r="B633" s="4">
        <v>36178</v>
      </c>
      <c r="C633" s="14">
        <f>VLOOKUP($B633,data!$A$6:$M$15000,13)</f>
        <v>71959000</v>
      </c>
      <c r="D633" s="11">
        <f t="shared" si="39"/>
        <v>1</v>
      </c>
      <c r="E633" s="14">
        <f t="shared" si="40"/>
        <v>72389428.571428567</v>
      </c>
      <c r="F633" s="14">
        <f t="shared" si="41"/>
        <v>78764896.551724136</v>
      </c>
    </row>
    <row r="634" spans="1:6">
      <c r="A634" s="1">
        <v>36179</v>
      </c>
      <c r="B634" s="4">
        <v>36179</v>
      </c>
      <c r="C634" s="14">
        <f>VLOOKUP($B634,data!$A$6:$M$15000,13)</f>
        <v>71727000</v>
      </c>
      <c r="D634" s="11">
        <f t="shared" si="39"/>
        <v>1</v>
      </c>
      <c r="E634" s="14">
        <f t="shared" si="40"/>
        <v>72094285.714285716</v>
      </c>
      <c r="F634" s="14">
        <f t="shared" si="41"/>
        <v>78149724.137931034</v>
      </c>
    </row>
    <row r="635" spans="1:6">
      <c r="A635" s="1">
        <v>36180</v>
      </c>
      <c r="B635" s="4">
        <v>36180</v>
      </c>
      <c r="C635" s="14">
        <f>VLOOKUP($B635,data!$A$6:$M$15000,13)</f>
        <v>71507000</v>
      </c>
      <c r="D635" s="11">
        <f t="shared" si="39"/>
        <v>1</v>
      </c>
      <c r="E635" s="14">
        <f t="shared" si="40"/>
        <v>71927428.571428567</v>
      </c>
      <c r="F635" s="14">
        <f t="shared" si="41"/>
        <v>77609862.068965524</v>
      </c>
    </row>
    <row r="636" spans="1:6">
      <c r="A636" s="1">
        <v>36181</v>
      </c>
      <c r="B636" s="4">
        <v>36181</v>
      </c>
      <c r="C636" s="14">
        <f>VLOOKUP($B636,data!$A$6:$M$15000,13)</f>
        <v>68710000</v>
      </c>
      <c r="D636" s="11">
        <f t="shared" si="39"/>
        <v>1</v>
      </c>
      <c r="E636" s="14">
        <f t="shared" si="40"/>
        <v>71430285.714285716</v>
      </c>
      <c r="F636" s="14">
        <f t="shared" si="41"/>
        <v>77048896.551724136</v>
      </c>
    </row>
    <row r="637" spans="1:6">
      <c r="A637" s="1">
        <v>36182</v>
      </c>
      <c r="B637" s="4">
        <v>36182</v>
      </c>
      <c r="C637" s="14">
        <f>VLOOKUP($B637,data!$A$6:$M$15000,13)</f>
        <v>71046000</v>
      </c>
      <c r="D637" s="11">
        <f t="shared" si="39"/>
        <v>1</v>
      </c>
      <c r="E637" s="14">
        <f t="shared" si="40"/>
        <v>71310714.285714284</v>
      </c>
      <c r="F637" s="14">
        <f t="shared" si="41"/>
        <v>76614103.448275864</v>
      </c>
    </row>
    <row r="638" spans="1:6">
      <c r="A638" s="1">
        <v>36183</v>
      </c>
      <c r="B638" s="4">
        <v>36183</v>
      </c>
      <c r="C638" s="14">
        <f>VLOOKUP($B638,data!$A$6:$M$15000,13)</f>
        <v>71034000</v>
      </c>
      <c r="D638" s="11">
        <f t="shared" si="39"/>
        <v>1</v>
      </c>
      <c r="E638" s="14">
        <f t="shared" si="40"/>
        <v>71163428.571428567</v>
      </c>
      <c r="F638" s="14">
        <f t="shared" si="41"/>
        <v>76197448.275862068</v>
      </c>
    </row>
    <row r="639" spans="1:6">
      <c r="A639" s="1">
        <v>36184</v>
      </c>
      <c r="B639" s="4">
        <v>36184</v>
      </c>
      <c r="C639" s="14">
        <f>VLOOKUP($B639,data!$A$6:$M$15000,13)</f>
        <v>71050000</v>
      </c>
      <c r="D639" s="11">
        <f t="shared" si="39"/>
        <v>1</v>
      </c>
      <c r="E639" s="14">
        <f t="shared" si="40"/>
        <v>71004714.285714284</v>
      </c>
      <c r="F639" s="14">
        <f t="shared" si="41"/>
        <v>75791137.931034476</v>
      </c>
    </row>
    <row r="640" spans="1:6">
      <c r="A640" s="1">
        <v>36185</v>
      </c>
      <c r="B640" s="4">
        <v>36185</v>
      </c>
      <c r="C640" s="14">
        <f>VLOOKUP($B640,data!$A$6:$M$15000,13)</f>
        <v>69951000</v>
      </c>
      <c r="D640" s="11">
        <f t="shared" si="39"/>
        <v>1</v>
      </c>
      <c r="E640" s="14">
        <f t="shared" si="40"/>
        <v>70717857.142857149</v>
      </c>
      <c r="F640" s="14">
        <f t="shared" si="41"/>
        <v>75355034.482758626</v>
      </c>
    </row>
    <row r="641" spans="1:6">
      <c r="A641" s="1">
        <v>36186</v>
      </c>
      <c r="B641" s="4">
        <v>36186</v>
      </c>
      <c r="C641" s="14">
        <f>VLOOKUP($B641,data!$A$6:$M$15000,13)</f>
        <v>68710000</v>
      </c>
      <c r="D641" s="11">
        <f t="shared" si="39"/>
        <v>1</v>
      </c>
      <c r="E641" s="14">
        <f t="shared" si="40"/>
        <v>70286857.142857149</v>
      </c>
      <c r="F641" s="14">
        <f t="shared" si="41"/>
        <v>74894413.793103442</v>
      </c>
    </row>
    <row r="642" spans="1:6">
      <c r="A642" s="1">
        <v>36187</v>
      </c>
      <c r="B642" s="4">
        <v>36187</v>
      </c>
      <c r="C642" s="14">
        <f>VLOOKUP($B642,data!$A$6:$M$15000,13)</f>
        <v>67630000</v>
      </c>
      <c r="D642" s="11">
        <f t="shared" si="39"/>
        <v>1</v>
      </c>
      <c r="E642" s="14">
        <f t="shared" si="40"/>
        <v>69733000</v>
      </c>
      <c r="F642" s="14">
        <f t="shared" si="41"/>
        <v>74410275.862068966</v>
      </c>
    </row>
    <row r="643" spans="1:6">
      <c r="A643" s="1">
        <v>36188</v>
      </c>
      <c r="B643" s="4">
        <v>36188</v>
      </c>
      <c r="C643" s="14">
        <f>VLOOKUP($B643,data!$A$6:$M$15000,13)</f>
        <v>66561000</v>
      </c>
      <c r="D643" s="11">
        <f t="shared" si="39"/>
        <v>1</v>
      </c>
      <c r="E643" s="14">
        <f t="shared" si="40"/>
        <v>69426000</v>
      </c>
      <c r="F643" s="14">
        <f t="shared" si="41"/>
        <v>73899586.206896558</v>
      </c>
    </row>
    <row r="644" spans="1:6">
      <c r="A644" s="1">
        <v>36189</v>
      </c>
      <c r="B644" s="4">
        <v>36189</v>
      </c>
      <c r="C644" s="14">
        <f>VLOOKUP($B644,data!$A$6:$M$15000,13)</f>
        <v>65977000</v>
      </c>
      <c r="D644" s="11">
        <f t="shared" si="39"/>
        <v>1</v>
      </c>
      <c r="E644" s="14">
        <f t="shared" si="40"/>
        <v>68701857.142857149</v>
      </c>
      <c r="F644" s="14">
        <f t="shared" si="41"/>
        <v>73378793.103448272</v>
      </c>
    </row>
    <row r="645" spans="1:6">
      <c r="A645" s="1">
        <v>36190</v>
      </c>
      <c r="B645" s="4">
        <v>36190</v>
      </c>
      <c r="C645" s="14">
        <f>VLOOKUP($B645,data!$A$6:$M$15000,13)</f>
        <v>65562000</v>
      </c>
      <c r="D645" s="11">
        <f t="shared" si="39"/>
        <v>1</v>
      </c>
      <c r="E645" s="14">
        <f t="shared" si="40"/>
        <v>67920142.857142851</v>
      </c>
      <c r="F645" s="14">
        <f t="shared" si="41"/>
        <v>73118233.333333328</v>
      </c>
    </row>
    <row r="646" spans="1:6">
      <c r="A646" s="1">
        <v>36191</v>
      </c>
      <c r="B646" s="4">
        <v>36191</v>
      </c>
      <c r="C646" s="14">
        <f>VLOOKUP($B646,data!$A$6:$M$15000,13)</f>
        <v>65284000</v>
      </c>
      <c r="D646" s="11">
        <f t="shared" si="39"/>
        <v>1</v>
      </c>
      <c r="E646" s="14">
        <f t="shared" si="40"/>
        <v>67096428.571428575</v>
      </c>
      <c r="F646" s="14">
        <f t="shared" si="41"/>
        <v>72592933.333333328</v>
      </c>
    </row>
    <row r="647" spans="1:6">
      <c r="A647" s="1">
        <v>36192</v>
      </c>
      <c r="B647" s="4">
        <v>36192</v>
      </c>
      <c r="C647" s="14">
        <f>VLOOKUP($B647,data!$A$6:$M$15000,13)</f>
        <v>64130000</v>
      </c>
      <c r="D647" s="11">
        <f t="shared" ref="D647:D710" si="42">IF(B647&lt;&gt;"",MONTH(B647),0)</f>
        <v>2</v>
      </c>
      <c r="E647" s="14">
        <f t="shared" si="40"/>
        <v>66264857.142857142</v>
      </c>
      <c r="F647" s="14">
        <f t="shared" si="41"/>
        <v>72038966.666666672</v>
      </c>
    </row>
    <row r="648" spans="1:6">
      <c r="A648" s="1">
        <v>36193</v>
      </c>
      <c r="B648" s="4">
        <v>36193</v>
      </c>
      <c r="C648" s="14">
        <f>VLOOKUP($B648,data!$A$6:$M$15000,13)</f>
        <v>63477000</v>
      </c>
      <c r="D648" s="11">
        <f t="shared" si="42"/>
        <v>2</v>
      </c>
      <c r="E648" s="14">
        <f t="shared" si="40"/>
        <v>65517285.714285716</v>
      </c>
      <c r="F648" s="14">
        <f t="shared" si="41"/>
        <v>71469333.333333328</v>
      </c>
    </row>
    <row r="649" spans="1:6">
      <c r="A649" s="1">
        <v>36194</v>
      </c>
      <c r="B649" s="4">
        <v>36194</v>
      </c>
      <c r="C649" s="14">
        <f>VLOOKUP($B649,data!$A$6:$M$15000,13)</f>
        <v>62797000</v>
      </c>
      <c r="D649" s="11">
        <f t="shared" si="42"/>
        <v>2</v>
      </c>
      <c r="E649" s="14">
        <f t="shared" si="40"/>
        <v>64826857.142857142</v>
      </c>
      <c r="F649" s="14">
        <f t="shared" si="41"/>
        <v>70902933.333333328</v>
      </c>
    </row>
    <row r="650" spans="1:6">
      <c r="A650" s="1">
        <v>36195</v>
      </c>
      <c r="B650" s="4">
        <v>36195</v>
      </c>
      <c r="C650" s="14">
        <f>VLOOKUP($B650,data!$A$6:$M$15000,13)</f>
        <v>61785000</v>
      </c>
      <c r="D650" s="11">
        <f t="shared" si="42"/>
        <v>2</v>
      </c>
      <c r="E650" s="14">
        <f t="shared" si="40"/>
        <v>64144571.428571425</v>
      </c>
      <c r="F650" s="14">
        <f t="shared" si="41"/>
        <v>70336433.333333328</v>
      </c>
    </row>
    <row r="651" spans="1:6">
      <c r="A651" s="1">
        <v>36196</v>
      </c>
      <c r="B651" s="4">
        <v>36196</v>
      </c>
      <c r="C651" s="14">
        <f>VLOOKUP($B651,data!$A$6:$M$15000,13)</f>
        <v>60979000</v>
      </c>
      <c r="D651" s="11">
        <f t="shared" si="42"/>
        <v>2</v>
      </c>
      <c r="E651" s="14">
        <f t="shared" ref="E651:E714" si="43">AVERAGE(C645:C651)</f>
        <v>63430571.428571425</v>
      </c>
      <c r="F651" s="14">
        <f t="shared" si="41"/>
        <v>69772466.666666672</v>
      </c>
    </row>
    <row r="652" spans="1:6">
      <c r="A652" s="1">
        <v>36197</v>
      </c>
      <c r="B652" s="4">
        <v>36197</v>
      </c>
      <c r="C652" s="14">
        <f>VLOOKUP($B652,data!$A$6:$M$15000,13)</f>
        <v>60821000</v>
      </c>
      <c r="D652" s="11">
        <f t="shared" si="42"/>
        <v>2</v>
      </c>
      <c r="E652" s="14">
        <f t="shared" si="43"/>
        <v>62753285.714285716</v>
      </c>
      <c r="F652" s="14">
        <f t="shared" si="41"/>
        <v>69239366.666666672</v>
      </c>
    </row>
    <row r="653" spans="1:6">
      <c r="A653" s="1">
        <v>36198</v>
      </c>
      <c r="B653" s="4">
        <v>36198</v>
      </c>
      <c r="C653" s="14">
        <f>VLOOKUP($B653,data!$A$6:$M$15000,13)</f>
        <v>60556000</v>
      </c>
      <c r="D653" s="11">
        <f t="shared" si="42"/>
        <v>2</v>
      </c>
      <c r="E653" s="14">
        <f t="shared" si="43"/>
        <v>62077857.142857142</v>
      </c>
      <c r="F653" s="14">
        <f t="shared" si="41"/>
        <v>68725133.333333328</v>
      </c>
    </row>
    <row r="654" spans="1:6">
      <c r="A654" s="1">
        <v>36199</v>
      </c>
      <c r="B654" s="4">
        <v>36199</v>
      </c>
      <c r="C654" s="14">
        <f>VLOOKUP($B654,data!$A$6:$M$15000,13)</f>
        <v>60493000</v>
      </c>
      <c r="D654" s="11">
        <f t="shared" si="42"/>
        <v>2</v>
      </c>
      <c r="E654" s="14">
        <f t="shared" si="43"/>
        <v>61558285.714285716</v>
      </c>
      <c r="F654" s="14">
        <f t="shared" si="41"/>
        <v>68216600</v>
      </c>
    </row>
    <row r="655" spans="1:6">
      <c r="A655" s="1">
        <v>36200</v>
      </c>
      <c r="B655" s="4">
        <v>36200</v>
      </c>
      <c r="C655" s="14">
        <f>VLOOKUP($B655,data!$A$6:$M$15000,13)</f>
        <v>59372000</v>
      </c>
      <c r="D655" s="11">
        <f t="shared" si="42"/>
        <v>2</v>
      </c>
      <c r="E655" s="14">
        <f t="shared" si="43"/>
        <v>60971857.142857142</v>
      </c>
      <c r="F655" s="14">
        <f t="shared" si="41"/>
        <v>67687300</v>
      </c>
    </row>
    <row r="656" spans="1:6">
      <c r="A656" s="1">
        <v>36201</v>
      </c>
      <c r="B656" s="4">
        <v>36201</v>
      </c>
      <c r="C656" s="14">
        <f>VLOOKUP($B656,data!$A$6:$M$15000,13)</f>
        <v>57623000</v>
      </c>
      <c r="D656" s="11">
        <f t="shared" si="42"/>
        <v>2</v>
      </c>
      <c r="E656" s="14">
        <f t="shared" si="43"/>
        <v>60232714.285714284</v>
      </c>
      <c r="F656" s="14">
        <f t="shared" si="41"/>
        <v>67116933.333333328</v>
      </c>
    </row>
    <row r="657" spans="1:6">
      <c r="A657" s="1">
        <v>36202</v>
      </c>
      <c r="B657" s="4">
        <v>36202</v>
      </c>
      <c r="C657" s="14">
        <f>VLOOKUP($B657,data!$A$6:$M$15000,13)</f>
        <v>56091000</v>
      </c>
      <c r="D657" s="11">
        <f t="shared" si="42"/>
        <v>2</v>
      </c>
      <c r="E657" s="14">
        <f t="shared" si="43"/>
        <v>59419285.714285716</v>
      </c>
      <c r="F657" s="14">
        <f t="shared" si="41"/>
        <v>66526866.666666664</v>
      </c>
    </row>
    <row r="658" spans="1:6">
      <c r="A658" s="1">
        <v>36203</v>
      </c>
      <c r="B658" s="4">
        <v>36203</v>
      </c>
      <c r="C658" s="14">
        <f>VLOOKUP($B658,data!$A$6:$M$15000,13)</f>
        <v>55201000</v>
      </c>
      <c r="D658" s="11">
        <f t="shared" si="42"/>
        <v>2</v>
      </c>
      <c r="E658" s="14">
        <f t="shared" si="43"/>
        <v>58593857.142857142</v>
      </c>
      <c r="F658" s="14">
        <f t="shared" si="41"/>
        <v>65944400</v>
      </c>
    </row>
    <row r="659" spans="1:6">
      <c r="A659" s="1">
        <v>36204</v>
      </c>
      <c r="B659" s="4">
        <v>36204</v>
      </c>
      <c r="C659" s="14">
        <f>VLOOKUP($B659,data!$A$6:$M$15000,13)</f>
        <v>54858000</v>
      </c>
      <c r="D659" s="11">
        <f t="shared" si="42"/>
        <v>2</v>
      </c>
      <c r="E659" s="14">
        <f t="shared" si="43"/>
        <v>57742000</v>
      </c>
      <c r="F659" s="14">
        <f t="shared" si="41"/>
        <v>65366666.666666664</v>
      </c>
    </row>
    <row r="660" spans="1:6">
      <c r="A660" s="1">
        <v>36205</v>
      </c>
      <c r="B660" s="4">
        <v>36205</v>
      </c>
      <c r="C660" s="14">
        <f>VLOOKUP($B660,data!$A$6:$M$15000,13)</f>
        <v>54697000</v>
      </c>
      <c r="D660" s="11">
        <f t="shared" si="42"/>
        <v>2</v>
      </c>
      <c r="E660" s="14">
        <f t="shared" si="43"/>
        <v>56905000</v>
      </c>
      <c r="F660" s="14">
        <f t="shared" si="41"/>
        <v>64793800</v>
      </c>
    </row>
    <row r="661" spans="1:6">
      <c r="A661" s="1">
        <v>36206</v>
      </c>
      <c r="B661" s="4">
        <v>36206</v>
      </c>
      <c r="C661" s="14">
        <f>VLOOKUP($B661,data!$A$6:$M$15000,13)</f>
        <v>54322000</v>
      </c>
      <c r="D661" s="11">
        <f t="shared" si="42"/>
        <v>2</v>
      </c>
      <c r="E661" s="14">
        <f t="shared" si="43"/>
        <v>56023428.571428575</v>
      </c>
      <c r="F661" s="14">
        <f t="shared" si="41"/>
        <v>64202366.666666664</v>
      </c>
    </row>
    <row r="662" spans="1:6">
      <c r="A662" s="1">
        <v>36207</v>
      </c>
      <c r="B662" s="4">
        <v>36207</v>
      </c>
      <c r="C662" s="14">
        <f>VLOOKUP($B662,data!$A$6:$M$15000,13)</f>
        <v>53720000</v>
      </c>
      <c r="D662" s="11">
        <f t="shared" si="42"/>
        <v>2</v>
      </c>
      <c r="E662" s="14">
        <f t="shared" si="43"/>
        <v>55216000</v>
      </c>
      <c r="F662" s="14">
        <f t="shared" si="41"/>
        <v>63587666.666666664</v>
      </c>
    </row>
    <row r="663" spans="1:6">
      <c r="A663" s="1">
        <v>36208</v>
      </c>
      <c r="B663" s="4">
        <v>36208</v>
      </c>
      <c r="C663" s="14">
        <f>VLOOKUP($B663,data!$A$6:$M$15000,13)</f>
        <v>53507000</v>
      </c>
      <c r="D663" s="11">
        <f t="shared" si="42"/>
        <v>2</v>
      </c>
      <c r="E663" s="14">
        <f t="shared" si="43"/>
        <v>54628000</v>
      </c>
      <c r="F663" s="14">
        <f t="shared" si="41"/>
        <v>62972600</v>
      </c>
    </row>
    <row r="664" spans="1:6">
      <c r="A664" s="1">
        <v>36209</v>
      </c>
      <c r="B664" s="4">
        <v>36209</v>
      </c>
      <c r="C664" s="14">
        <f>VLOOKUP($B664,data!$A$6:$M$15000,13)</f>
        <v>53039000</v>
      </c>
      <c r="D664" s="11">
        <f t="shared" si="42"/>
        <v>2</v>
      </c>
      <c r="E664" s="14">
        <f t="shared" si="43"/>
        <v>54192000</v>
      </c>
      <c r="F664" s="14">
        <f t="shared" si="41"/>
        <v>62349666.666666664</v>
      </c>
    </row>
    <row r="665" spans="1:6">
      <c r="A665" s="1">
        <v>36210</v>
      </c>
      <c r="B665" s="4">
        <v>36210</v>
      </c>
      <c r="C665" s="14">
        <f>VLOOKUP($B665,data!$A$6:$M$15000,13)</f>
        <v>52884000</v>
      </c>
      <c r="D665" s="11">
        <f t="shared" si="42"/>
        <v>2</v>
      </c>
      <c r="E665" s="14">
        <f t="shared" si="43"/>
        <v>53861000</v>
      </c>
      <c r="F665" s="14">
        <f t="shared" si="41"/>
        <v>61728900</v>
      </c>
    </row>
    <row r="666" spans="1:6">
      <c r="A666" s="1">
        <v>36211</v>
      </c>
      <c r="B666" s="4">
        <v>36211</v>
      </c>
      <c r="C666" s="14">
        <f>VLOOKUP($B666,data!$A$6:$M$15000,13)</f>
        <v>52735000</v>
      </c>
      <c r="D666" s="11">
        <f t="shared" si="42"/>
        <v>2</v>
      </c>
      <c r="E666" s="14">
        <f t="shared" si="43"/>
        <v>53557714.285714284</v>
      </c>
      <c r="F666" s="14">
        <f t="shared" si="41"/>
        <v>61196400</v>
      </c>
    </row>
    <row r="667" spans="1:6">
      <c r="A667" s="1">
        <v>36212</v>
      </c>
      <c r="B667" s="4">
        <v>36212</v>
      </c>
      <c r="C667" s="14">
        <f>VLOOKUP($B667,data!$A$6:$M$15000,13)</f>
        <v>52986000</v>
      </c>
      <c r="D667" s="11">
        <f t="shared" si="42"/>
        <v>2</v>
      </c>
      <c r="E667" s="14">
        <f t="shared" si="43"/>
        <v>53313285.714285716</v>
      </c>
      <c r="F667" s="14">
        <f t="shared" si="41"/>
        <v>60594400</v>
      </c>
    </row>
    <row r="668" spans="1:6">
      <c r="A668" s="1">
        <v>36213</v>
      </c>
      <c r="B668" s="4">
        <v>36213</v>
      </c>
      <c r="C668" s="14">
        <f>VLOOKUP($B668,data!$A$6:$M$15000,13)</f>
        <v>52657000</v>
      </c>
      <c r="D668" s="11">
        <f t="shared" si="42"/>
        <v>2</v>
      </c>
      <c r="E668" s="14">
        <f t="shared" si="43"/>
        <v>53075428.571428575</v>
      </c>
      <c r="F668" s="14">
        <f t="shared" si="41"/>
        <v>59981833.333333336</v>
      </c>
    </row>
    <row r="669" spans="1:6">
      <c r="A669" s="1">
        <v>36214</v>
      </c>
      <c r="B669" s="4">
        <v>36214</v>
      </c>
      <c r="C669" s="14">
        <f>VLOOKUP($B669,data!$A$6:$M$15000,13)</f>
        <v>52357000</v>
      </c>
      <c r="D669" s="11">
        <f t="shared" si="42"/>
        <v>2</v>
      </c>
      <c r="E669" s="14">
        <f t="shared" si="43"/>
        <v>52880714.285714284</v>
      </c>
      <c r="F669" s="14">
        <f t="shared" si="41"/>
        <v>59358733.333333336</v>
      </c>
    </row>
    <row r="670" spans="1:6">
      <c r="A670" s="1">
        <v>36215</v>
      </c>
      <c r="B670" s="4">
        <v>36215</v>
      </c>
      <c r="C670" s="14">
        <f>VLOOKUP($B670,data!$A$6:$M$15000,13)</f>
        <v>52226000</v>
      </c>
      <c r="D670" s="11">
        <f t="shared" si="42"/>
        <v>2</v>
      </c>
      <c r="E670" s="14">
        <f t="shared" si="43"/>
        <v>52697714.285714284</v>
      </c>
      <c r="F670" s="14">
        <f t="shared" si="41"/>
        <v>58767900</v>
      </c>
    </row>
    <row r="671" spans="1:6">
      <c r="A671" s="1">
        <v>36216</v>
      </c>
      <c r="B671" s="4">
        <v>36216</v>
      </c>
      <c r="C671" s="14">
        <f>VLOOKUP($B671,data!$A$6:$M$15000,13)</f>
        <v>52141000</v>
      </c>
      <c r="D671" s="11">
        <f t="shared" si="42"/>
        <v>2</v>
      </c>
      <c r="E671" s="14">
        <f t="shared" si="43"/>
        <v>52569428.571428575</v>
      </c>
      <c r="F671" s="14">
        <f t="shared" si="41"/>
        <v>58215600</v>
      </c>
    </row>
    <row r="672" spans="1:6">
      <c r="A672" s="1">
        <v>36217</v>
      </c>
      <c r="B672" s="4">
        <v>36217</v>
      </c>
      <c r="C672" s="14">
        <f>VLOOKUP($B672,data!$A$6:$M$15000,13)</f>
        <v>52052000</v>
      </c>
      <c r="D672" s="11">
        <f t="shared" si="42"/>
        <v>2</v>
      </c>
      <c r="E672" s="14">
        <f t="shared" si="43"/>
        <v>52450571.428571425</v>
      </c>
      <c r="F672" s="14">
        <f t="shared" si="41"/>
        <v>57696333.333333336</v>
      </c>
    </row>
    <row r="673" spans="1:6">
      <c r="A673" s="1">
        <v>36218</v>
      </c>
      <c r="B673" s="4">
        <v>36218</v>
      </c>
      <c r="C673" s="14">
        <f>VLOOKUP($B673,data!$A$6:$M$15000,13)</f>
        <v>52370000</v>
      </c>
      <c r="D673" s="11">
        <f t="shared" si="42"/>
        <v>2</v>
      </c>
      <c r="E673" s="14">
        <f t="shared" si="43"/>
        <v>52398428.571428575</v>
      </c>
      <c r="F673" s="14">
        <f t="shared" si="41"/>
        <v>57223300</v>
      </c>
    </row>
    <row r="674" spans="1:6">
      <c r="A674" s="1">
        <v>36219</v>
      </c>
      <c r="B674" s="4">
        <v>36219</v>
      </c>
      <c r="C674" s="14">
        <f>VLOOKUP($B674,data!$A$6:$M$15000,13)</f>
        <v>52783000</v>
      </c>
      <c r="D674" s="11">
        <f t="shared" si="42"/>
        <v>2</v>
      </c>
      <c r="E674" s="14">
        <f t="shared" si="43"/>
        <v>52369428.571428575</v>
      </c>
      <c r="F674" s="14">
        <f t="shared" ref="F674:F737" si="44">AVERAGE(C645:C674)</f>
        <v>56783500</v>
      </c>
    </row>
    <row r="675" spans="1:6">
      <c r="A675" s="1">
        <v>36220</v>
      </c>
      <c r="B675" s="4">
        <v>36220</v>
      </c>
      <c r="C675" s="14">
        <f>VLOOKUP($B675,data!$A$6:$M$15000,13)</f>
        <v>53215000</v>
      </c>
      <c r="D675" s="11">
        <f t="shared" si="42"/>
        <v>3</v>
      </c>
      <c r="E675" s="14">
        <f t="shared" si="43"/>
        <v>52449142.857142858</v>
      </c>
      <c r="F675" s="14">
        <f t="shared" si="44"/>
        <v>56371933.333333336</v>
      </c>
    </row>
    <row r="676" spans="1:6">
      <c r="A676" s="1">
        <v>36221</v>
      </c>
      <c r="B676" s="4">
        <v>36221</v>
      </c>
      <c r="C676" s="14">
        <f>VLOOKUP($B676,data!$A$6:$M$15000,13)</f>
        <v>53641000</v>
      </c>
      <c r="D676" s="11">
        <f t="shared" si="42"/>
        <v>3</v>
      </c>
      <c r="E676" s="14">
        <f t="shared" si="43"/>
        <v>52632571.428571425</v>
      </c>
      <c r="F676" s="14">
        <f t="shared" si="44"/>
        <v>55983833.333333336</v>
      </c>
    </row>
    <row r="677" spans="1:6">
      <c r="A677" s="1">
        <v>36222</v>
      </c>
      <c r="B677" s="4">
        <v>36222</v>
      </c>
      <c r="C677" s="14">
        <f>VLOOKUP($B677,data!$A$6:$M$15000,13)</f>
        <v>53833000</v>
      </c>
      <c r="D677" s="11">
        <f t="shared" si="42"/>
        <v>3</v>
      </c>
      <c r="E677" s="14">
        <f t="shared" si="43"/>
        <v>52862142.857142858</v>
      </c>
      <c r="F677" s="14">
        <f t="shared" si="44"/>
        <v>55640600</v>
      </c>
    </row>
    <row r="678" spans="1:6">
      <c r="A678" s="1">
        <v>36223</v>
      </c>
      <c r="B678" s="4">
        <v>36223</v>
      </c>
      <c r="C678" s="14">
        <f>VLOOKUP($B678,data!$A$6:$M$15000,13)</f>
        <v>54000000</v>
      </c>
      <c r="D678" s="11">
        <f t="shared" si="42"/>
        <v>3</v>
      </c>
      <c r="E678" s="14">
        <f t="shared" si="43"/>
        <v>53127714.285714284</v>
      </c>
      <c r="F678" s="14">
        <f t="shared" si="44"/>
        <v>55324700</v>
      </c>
    </row>
    <row r="679" spans="1:6">
      <c r="A679" s="1">
        <v>36224</v>
      </c>
      <c r="B679" s="4">
        <v>36224</v>
      </c>
      <c r="C679" s="14">
        <f>VLOOKUP($B679,data!$A$6:$M$15000,13)</f>
        <v>54138000</v>
      </c>
      <c r="D679" s="11">
        <f t="shared" si="42"/>
        <v>3</v>
      </c>
      <c r="E679" s="14">
        <f t="shared" si="43"/>
        <v>53425714.285714284</v>
      </c>
      <c r="F679" s="14">
        <f t="shared" si="44"/>
        <v>55036066.666666664</v>
      </c>
    </row>
    <row r="680" spans="1:6">
      <c r="A680" s="1">
        <v>36225</v>
      </c>
      <c r="B680" s="4">
        <v>36225</v>
      </c>
      <c r="C680" s="14">
        <f>VLOOKUP($B680,data!$A$6:$M$15000,13)</f>
        <v>54150000</v>
      </c>
      <c r="D680" s="11">
        <f t="shared" si="42"/>
        <v>3</v>
      </c>
      <c r="E680" s="14">
        <f t="shared" si="43"/>
        <v>53680000</v>
      </c>
      <c r="F680" s="14">
        <f t="shared" si="44"/>
        <v>54781566.666666664</v>
      </c>
    </row>
    <row r="681" spans="1:6">
      <c r="A681" s="1">
        <v>36226</v>
      </c>
      <c r="B681" s="4">
        <v>36226</v>
      </c>
      <c r="C681" s="14">
        <f>VLOOKUP($B681,data!$A$6:$M$15000,13)</f>
        <v>54082000</v>
      </c>
      <c r="D681" s="11">
        <f t="shared" si="42"/>
        <v>3</v>
      </c>
      <c r="E681" s="14">
        <f t="shared" si="43"/>
        <v>53865571.428571425</v>
      </c>
      <c r="F681" s="14">
        <f t="shared" si="44"/>
        <v>54551666.666666664</v>
      </c>
    </row>
    <row r="682" spans="1:6">
      <c r="A682" s="1">
        <v>36227</v>
      </c>
      <c r="B682" s="4">
        <v>36227</v>
      </c>
      <c r="C682" s="14">
        <f>VLOOKUP($B682,data!$A$6:$M$15000,13)</f>
        <v>53698000</v>
      </c>
      <c r="D682" s="11">
        <f t="shared" si="42"/>
        <v>3</v>
      </c>
      <c r="E682" s="14">
        <f t="shared" si="43"/>
        <v>53934571.428571425</v>
      </c>
      <c r="F682" s="14">
        <f t="shared" si="44"/>
        <v>54314233.333333336</v>
      </c>
    </row>
    <row r="683" spans="1:6">
      <c r="A683" s="1">
        <v>36228</v>
      </c>
      <c r="B683" s="4">
        <v>36228</v>
      </c>
      <c r="C683" s="14">
        <f>VLOOKUP($B683,data!$A$6:$M$15000,13)</f>
        <v>53010000</v>
      </c>
      <c r="D683" s="11">
        <f t="shared" si="42"/>
        <v>3</v>
      </c>
      <c r="E683" s="14">
        <f t="shared" si="43"/>
        <v>53844428.571428575</v>
      </c>
      <c r="F683" s="14">
        <f t="shared" si="44"/>
        <v>54062700</v>
      </c>
    </row>
    <row r="684" spans="1:6">
      <c r="A684" s="1">
        <v>36229</v>
      </c>
      <c r="B684" s="4">
        <v>36229</v>
      </c>
      <c r="C684" s="14">
        <f>VLOOKUP($B684,data!$A$6:$M$15000,13)</f>
        <v>51848000</v>
      </c>
      <c r="D684" s="11">
        <f t="shared" si="42"/>
        <v>3</v>
      </c>
      <c r="E684" s="14">
        <f t="shared" si="43"/>
        <v>53560857.142857142</v>
      </c>
      <c r="F684" s="14">
        <f t="shared" si="44"/>
        <v>53774533.333333336</v>
      </c>
    </row>
    <row r="685" spans="1:6">
      <c r="A685" s="1">
        <v>36230</v>
      </c>
      <c r="B685" s="4">
        <v>36230</v>
      </c>
      <c r="C685" s="14">
        <f>VLOOKUP($B685,data!$A$6:$M$15000,13)</f>
        <v>50425000</v>
      </c>
      <c r="D685" s="11">
        <f t="shared" si="42"/>
        <v>3</v>
      </c>
      <c r="E685" s="14">
        <f t="shared" si="43"/>
        <v>53050142.857142858</v>
      </c>
      <c r="F685" s="14">
        <f t="shared" si="44"/>
        <v>53476300</v>
      </c>
    </row>
    <row r="686" spans="1:6">
      <c r="A686" s="1">
        <v>36231</v>
      </c>
      <c r="B686" s="4">
        <v>36231</v>
      </c>
      <c r="C686" s="14">
        <f>VLOOKUP($B686,data!$A$6:$M$15000,13)</f>
        <v>49794000</v>
      </c>
      <c r="D686" s="11">
        <f t="shared" si="42"/>
        <v>3</v>
      </c>
      <c r="E686" s="14">
        <f t="shared" si="43"/>
        <v>52429571.428571425</v>
      </c>
      <c r="F686" s="14">
        <f t="shared" si="44"/>
        <v>53215333.333333336</v>
      </c>
    </row>
    <row r="687" spans="1:6">
      <c r="A687" s="1">
        <v>36232</v>
      </c>
      <c r="B687" s="4">
        <v>36232</v>
      </c>
      <c r="C687" s="14">
        <f>VLOOKUP($B687,data!$A$6:$M$15000,13)</f>
        <v>49546000</v>
      </c>
      <c r="D687" s="11">
        <f t="shared" si="42"/>
        <v>3</v>
      </c>
      <c r="E687" s="14">
        <f t="shared" si="43"/>
        <v>51771857.142857142</v>
      </c>
      <c r="F687" s="14">
        <f t="shared" si="44"/>
        <v>52997166.666666664</v>
      </c>
    </row>
    <row r="688" spans="1:6">
      <c r="A688" s="1">
        <v>36233</v>
      </c>
      <c r="B688" s="4">
        <v>36233</v>
      </c>
      <c r="C688" s="14">
        <f>VLOOKUP($B688,data!$A$6:$M$15000,13)</f>
        <v>49387000</v>
      </c>
      <c r="D688" s="11">
        <f t="shared" si="42"/>
        <v>3</v>
      </c>
      <c r="E688" s="14">
        <f t="shared" si="43"/>
        <v>51101142.857142858</v>
      </c>
      <c r="F688" s="14">
        <f t="shared" si="44"/>
        <v>52803366.666666664</v>
      </c>
    </row>
    <row r="689" spans="1:6">
      <c r="A689" s="1">
        <v>36234</v>
      </c>
      <c r="B689" s="4">
        <v>36234</v>
      </c>
      <c r="C689" s="14">
        <f>VLOOKUP($B689,data!$A$6:$M$15000,13)</f>
        <v>48313000</v>
      </c>
      <c r="D689" s="11">
        <f t="shared" si="42"/>
        <v>3</v>
      </c>
      <c r="E689" s="14">
        <f t="shared" si="43"/>
        <v>50331857.142857142</v>
      </c>
      <c r="F689" s="14">
        <f t="shared" si="44"/>
        <v>52585200</v>
      </c>
    </row>
    <row r="690" spans="1:6">
      <c r="A690" s="1">
        <v>36235</v>
      </c>
      <c r="B690" s="4">
        <v>36235</v>
      </c>
      <c r="C690" s="14">
        <f>VLOOKUP($B690,data!$A$6:$M$15000,13)</f>
        <v>47263000</v>
      </c>
      <c r="D690" s="11">
        <f t="shared" si="42"/>
        <v>3</v>
      </c>
      <c r="E690" s="14">
        <f t="shared" si="43"/>
        <v>49510857.142857142</v>
      </c>
      <c r="F690" s="14">
        <f t="shared" si="44"/>
        <v>52337400</v>
      </c>
    </row>
    <row r="691" spans="1:6">
      <c r="A691" s="1">
        <v>36236</v>
      </c>
      <c r="B691" s="4">
        <v>36236</v>
      </c>
      <c r="C691" s="14">
        <f>VLOOKUP($B691,data!$A$6:$M$15000,13)</f>
        <v>46876000</v>
      </c>
      <c r="D691" s="11">
        <f t="shared" si="42"/>
        <v>3</v>
      </c>
      <c r="E691" s="14">
        <f t="shared" si="43"/>
        <v>48800571.428571425</v>
      </c>
      <c r="F691" s="14">
        <f t="shared" si="44"/>
        <v>52089200</v>
      </c>
    </row>
    <row r="692" spans="1:6">
      <c r="A692" s="1">
        <v>36237</v>
      </c>
      <c r="B692" s="4">
        <v>36237</v>
      </c>
      <c r="C692" s="14">
        <f>VLOOKUP($B692,data!$A$6:$M$15000,13)</f>
        <v>46734000</v>
      </c>
      <c r="D692" s="11">
        <f t="shared" si="42"/>
        <v>3</v>
      </c>
      <c r="E692" s="14">
        <f t="shared" si="43"/>
        <v>48273285.714285716</v>
      </c>
      <c r="F692" s="14">
        <f t="shared" si="44"/>
        <v>51856333.333333336</v>
      </c>
    </row>
    <row r="693" spans="1:6">
      <c r="A693" s="1">
        <v>36238</v>
      </c>
      <c r="B693" s="4">
        <v>36238</v>
      </c>
      <c r="C693" s="14">
        <f>VLOOKUP($B693,data!$A$6:$M$15000,13)</f>
        <v>46576000</v>
      </c>
      <c r="D693" s="11">
        <f t="shared" si="42"/>
        <v>3</v>
      </c>
      <c r="E693" s="14">
        <f t="shared" si="43"/>
        <v>47813571.428571425</v>
      </c>
      <c r="F693" s="14">
        <f t="shared" si="44"/>
        <v>51625300</v>
      </c>
    </row>
    <row r="694" spans="1:6">
      <c r="A694" s="1">
        <v>36239</v>
      </c>
      <c r="B694" s="4">
        <v>36239</v>
      </c>
      <c r="C694" s="14">
        <f>VLOOKUP($B694,data!$A$6:$M$15000,13)</f>
        <v>46775000</v>
      </c>
      <c r="D694" s="11">
        <f t="shared" si="42"/>
        <v>3</v>
      </c>
      <c r="E694" s="14">
        <f t="shared" si="43"/>
        <v>47417714.285714284</v>
      </c>
      <c r="F694" s="14">
        <f t="shared" si="44"/>
        <v>51416500</v>
      </c>
    </row>
    <row r="695" spans="1:6">
      <c r="A695" s="1">
        <v>36240</v>
      </c>
      <c r="B695" s="4">
        <v>36240</v>
      </c>
      <c r="C695" s="14">
        <f>VLOOKUP($B695,data!$A$6:$M$15000,13)</f>
        <v>46922000</v>
      </c>
      <c r="D695" s="11">
        <f t="shared" si="42"/>
        <v>3</v>
      </c>
      <c r="E695" s="14">
        <f t="shared" si="43"/>
        <v>47065571.428571425</v>
      </c>
      <c r="F695" s="14">
        <f t="shared" si="44"/>
        <v>51217766.666666664</v>
      </c>
    </row>
    <row r="696" spans="1:6">
      <c r="A696" s="1">
        <v>36241</v>
      </c>
      <c r="B696" s="4">
        <v>36241</v>
      </c>
      <c r="C696" s="14">
        <f>VLOOKUP($B696,data!$A$6:$M$15000,13)</f>
        <v>46937000</v>
      </c>
      <c r="D696" s="11">
        <f t="shared" si="42"/>
        <v>3</v>
      </c>
      <c r="E696" s="14">
        <f t="shared" si="43"/>
        <v>46869000</v>
      </c>
      <c r="F696" s="14">
        <f t="shared" si="44"/>
        <v>51024500</v>
      </c>
    </row>
    <row r="697" spans="1:6">
      <c r="A697" s="1">
        <v>36242</v>
      </c>
      <c r="B697" s="4">
        <v>36242</v>
      </c>
      <c r="C697" s="14">
        <f>VLOOKUP($B697,data!$A$6:$M$15000,13)</f>
        <v>46725000</v>
      </c>
      <c r="D697" s="11">
        <f t="shared" si="42"/>
        <v>3</v>
      </c>
      <c r="E697" s="14">
        <f t="shared" si="43"/>
        <v>46792142.857142858</v>
      </c>
      <c r="F697" s="14">
        <f t="shared" si="44"/>
        <v>50815800</v>
      </c>
    </row>
    <row r="698" spans="1:6">
      <c r="A698" s="1">
        <v>36243</v>
      </c>
      <c r="B698" s="4">
        <v>36243</v>
      </c>
      <c r="C698" s="14">
        <f>VLOOKUP($B698,data!$A$6:$M$15000,13)</f>
        <v>46541000</v>
      </c>
      <c r="D698" s="11">
        <f t="shared" si="42"/>
        <v>3</v>
      </c>
      <c r="E698" s="14">
        <f t="shared" si="43"/>
        <v>46744285.714285716</v>
      </c>
      <c r="F698" s="14">
        <f t="shared" si="44"/>
        <v>50611933.333333336</v>
      </c>
    </row>
    <row r="699" spans="1:6">
      <c r="A699" s="1">
        <v>36244</v>
      </c>
      <c r="B699" s="4">
        <v>36244</v>
      </c>
      <c r="C699" s="14">
        <f>VLOOKUP($B699,data!$A$6:$M$15000,13)</f>
        <v>45746000</v>
      </c>
      <c r="D699" s="11">
        <f t="shared" si="42"/>
        <v>3</v>
      </c>
      <c r="E699" s="14">
        <f t="shared" si="43"/>
        <v>46603142.857142858</v>
      </c>
      <c r="F699" s="14">
        <f t="shared" si="44"/>
        <v>50391566.666666664</v>
      </c>
    </row>
    <row r="700" spans="1:6">
      <c r="A700" s="1">
        <v>36245</v>
      </c>
      <c r="B700" s="4">
        <v>36245</v>
      </c>
      <c r="C700" s="14">
        <f>VLOOKUP($B700,data!$A$6:$M$15000,13)</f>
        <v>45769000</v>
      </c>
      <c r="D700" s="11">
        <f t="shared" si="42"/>
        <v>3</v>
      </c>
      <c r="E700" s="14">
        <f t="shared" si="43"/>
        <v>46487857.142857142</v>
      </c>
      <c r="F700" s="14">
        <f t="shared" si="44"/>
        <v>50176333.333333336</v>
      </c>
    </row>
    <row r="701" spans="1:6">
      <c r="A701" s="1">
        <v>36246</v>
      </c>
      <c r="B701" s="4">
        <v>36246</v>
      </c>
      <c r="C701" s="14">
        <f>VLOOKUP($B701,data!$A$6:$M$15000,13)</f>
        <v>46004000</v>
      </c>
      <c r="D701" s="11">
        <f t="shared" si="42"/>
        <v>3</v>
      </c>
      <c r="E701" s="14">
        <f t="shared" si="43"/>
        <v>46377714.285714284</v>
      </c>
      <c r="F701" s="14">
        <f t="shared" si="44"/>
        <v>49971766.666666664</v>
      </c>
    </row>
    <row r="702" spans="1:6">
      <c r="A702" s="1">
        <v>36247</v>
      </c>
      <c r="B702" s="4">
        <v>36247</v>
      </c>
      <c r="C702" s="14">
        <f>VLOOKUP($B702,data!$A$6:$M$15000,13)</f>
        <v>46059000</v>
      </c>
      <c r="D702" s="11">
        <f t="shared" si="42"/>
        <v>3</v>
      </c>
      <c r="E702" s="14">
        <f t="shared" si="43"/>
        <v>46254428.571428575</v>
      </c>
      <c r="F702" s="14">
        <f t="shared" si="44"/>
        <v>49772000</v>
      </c>
    </row>
    <row r="703" spans="1:6">
      <c r="A703" s="1">
        <v>36248</v>
      </c>
      <c r="B703" s="4">
        <v>36248</v>
      </c>
      <c r="C703" s="14">
        <f>VLOOKUP($B703,data!$A$6:$M$15000,13)</f>
        <v>45919000</v>
      </c>
      <c r="D703" s="11">
        <f t="shared" si="42"/>
        <v>3</v>
      </c>
      <c r="E703" s="14">
        <f t="shared" si="43"/>
        <v>46109000</v>
      </c>
      <c r="F703" s="14">
        <f t="shared" si="44"/>
        <v>49556966.666666664</v>
      </c>
    </row>
    <row r="704" spans="1:6">
      <c r="A704" s="1">
        <v>36249</v>
      </c>
      <c r="B704" s="4">
        <v>36249</v>
      </c>
      <c r="C704" s="14">
        <f>VLOOKUP($B704,data!$A$6:$M$15000,13)</f>
        <v>45694000</v>
      </c>
      <c r="D704" s="11">
        <f t="shared" si="42"/>
        <v>3</v>
      </c>
      <c r="E704" s="14">
        <f t="shared" si="43"/>
        <v>45961714.285714284</v>
      </c>
      <c r="F704" s="14">
        <f t="shared" si="44"/>
        <v>49320666.666666664</v>
      </c>
    </row>
    <row r="705" spans="1:6">
      <c r="A705" s="1">
        <v>36250</v>
      </c>
      <c r="B705" s="4">
        <v>36250</v>
      </c>
      <c r="C705" s="14">
        <f>VLOOKUP($B705,data!$A$6:$M$15000,13)</f>
        <v>44969000</v>
      </c>
      <c r="D705" s="11">
        <f t="shared" si="42"/>
        <v>3</v>
      </c>
      <c r="E705" s="14">
        <f t="shared" si="43"/>
        <v>45737142.857142858</v>
      </c>
      <c r="F705" s="14">
        <f t="shared" si="44"/>
        <v>49045800</v>
      </c>
    </row>
    <row r="706" spans="1:6">
      <c r="A706" s="1">
        <v>36251</v>
      </c>
      <c r="B706" s="4">
        <v>36251</v>
      </c>
      <c r="C706" s="14">
        <f>VLOOKUP($B706,data!$A$6:$M$15000,13)</f>
        <v>43492000</v>
      </c>
      <c r="D706" s="11">
        <f t="shared" si="42"/>
        <v>4</v>
      </c>
      <c r="E706" s="14">
        <f t="shared" si="43"/>
        <v>45415142.857142858</v>
      </c>
      <c r="F706" s="14">
        <f t="shared" si="44"/>
        <v>48707500</v>
      </c>
    </row>
    <row r="707" spans="1:6">
      <c r="A707" s="1">
        <v>36252</v>
      </c>
      <c r="B707" s="4">
        <v>36252</v>
      </c>
      <c r="C707" s="14">
        <f>VLOOKUP($B707,data!$A$6:$M$15000,13)</f>
        <v>42809000</v>
      </c>
      <c r="D707" s="11">
        <f t="shared" si="42"/>
        <v>4</v>
      </c>
      <c r="E707" s="14">
        <f t="shared" si="43"/>
        <v>44992285.714285716</v>
      </c>
      <c r="F707" s="14">
        <f t="shared" si="44"/>
        <v>48340033.333333336</v>
      </c>
    </row>
    <row r="708" spans="1:6">
      <c r="A708" s="1">
        <v>36253</v>
      </c>
      <c r="B708" s="4">
        <v>36253</v>
      </c>
      <c r="C708" s="14">
        <f>VLOOKUP($B708,data!$A$6:$M$15000,13)</f>
        <v>42269000</v>
      </c>
      <c r="D708" s="11">
        <f t="shared" si="42"/>
        <v>4</v>
      </c>
      <c r="E708" s="14">
        <f t="shared" si="43"/>
        <v>44458714.285714284</v>
      </c>
      <c r="F708" s="14">
        <f t="shared" si="44"/>
        <v>47949000</v>
      </c>
    </row>
    <row r="709" spans="1:6">
      <c r="A709" s="1">
        <v>36254</v>
      </c>
      <c r="B709" s="4">
        <v>36254</v>
      </c>
      <c r="C709" s="14">
        <f>VLOOKUP($B709,data!$A$6:$M$15000,13)</f>
        <v>41981000</v>
      </c>
      <c r="D709" s="11">
        <f t="shared" si="42"/>
        <v>4</v>
      </c>
      <c r="E709" s="14">
        <f t="shared" si="43"/>
        <v>43876142.857142858</v>
      </c>
      <c r="F709" s="14">
        <f t="shared" si="44"/>
        <v>47543766.666666664</v>
      </c>
    </row>
    <row r="710" spans="1:6">
      <c r="A710" s="1">
        <v>36255</v>
      </c>
      <c r="B710" s="4">
        <v>36255</v>
      </c>
      <c r="C710" s="14">
        <f>VLOOKUP($B710,data!$A$6:$M$15000,13)</f>
        <v>41124000</v>
      </c>
      <c r="D710" s="11">
        <f t="shared" si="42"/>
        <v>4</v>
      </c>
      <c r="E710" s="14">
        <f t="shared" si="43"/>
        <v>43191142.857142858</v>
      </c>
      <c r="F710" s="14">
        <f t="shared" si="44"/>
        <v>47109566.666666664</v>
      </c>
    </row>
    <row r="711" spans="1:6">
      <c r="A711" s="1">
        <v>36256</v>
      </c>
      <c r="B711" s="4">
        <v>36256</v>
      </c>
      <c r="C711" s="14">
        <f>VLOOKUP($B711,data!$A$6:$M$15000,13)</f>
        <v>39851000</v>
      </c>
      <c r="D711" s="11">
        <f t="shared" ref="D711:D774" si="45">IF(B711&lt;&gt;"",MONTH(B711),0)</f>
        <v>4</v>
      </c>
      <c r="E711" s="14">
        <f t="shared" si="43"/>
        <v>42356428.571428575</v>
      </c>
      <c r="F711" s="14">
        <f t="shared" si="44"/>
        <v>46635200</v>
      </c>
    </row>
    <row r="712" spans="1:6">
      <c r="A712" s="1">
        <v>36257</v>
      </c>
      <c r="B712" s="4">
        <v>36257</v>
      </c>
      <c r="C712" s="14">
        <f>VLOOKUP($B712,data!$A$6:$M$15000,13)</f>
        <v>39002000</v>
      </c>
      <c r="D712" s="11">
        <f t="shared" si="45"/>
        <v>4</v>
      </c>
      <c r="E712" s="14">
        <f t="shared" si="43"/>
        <v>41504000</v>
      </c>
      <c r="F712" s="14">
        <f t="shared" si="44"/>
        <v>46145333.333333336</v>
      </c>
    </row>
    <row r="713" spans="1:6">
      <c r="A713" s="1">
        <v>36258</v>
      </c>
      <c r="B713" s="4">
        <v>36258</v>
      </c>
      <c r="C713" s="14">
        <f>VLOOKUP($B713,data!$A$6:$M$15000,13)</f>
        <v>37236000</v>
      </c>
      <c r="D713" s="11">
        <f t="shared" si="45"/>
        <v>4</v>
      </c>
      <c r="E713" s="14">
        <f t="shared" si="43"/>
        <v>40610285.714285716</v>
      </c>
      <c r="F713" s="14">
        <f t="shared" si="44"/>
        <v>45619533.333333336</v>
      </c>
    </row>
    <row r="714" spans="1:6">
      <c r="A714" s="1">
        <v>36259</v>
      </c>
      <c r="B714" s="4">
        <v>36259</v>
      </c>
      <c r="C714" s="14">
        <f>VLOOKUP($B714,data!$A$6:$M$15000,13)</f>
        <v>35872000</v>
      </c>
      <c r="D714" s="11">
        <f t="shared" si="45"/>
        <v>4</v>
      </c>
      <c r="E714" s="14">
        <f t="shared" si="43"/>
        <v>39619285.714285716</v>
      </c>
      <c r="F714" s="14">
        <f t="shared" si="44"/>
        <v>45087000</v>
      </c>
    </row>
    <row r="715" spans="1:6">
      <c r="A715" s="1">
        <v>36260</v>
      </c>
      <c r="B715" s="4">
        <v>36260</v>
      </c>
      <c r="C715" s="14">
        <f>VLOOKUP($B715,data!$A$6:$M$15000,13)</f>
        <v>35268000</v>
      </c>
      <c r="D715" s="11">
        <f t="shared" si="45"/>
        <v>4</v>
      </c>
      <c r="E715" s="14">
        <f t="shared" ref="E715:E778" si="46">AVERAGE(C709:C715)</f>
        <v>38619142.857142858</v>
      </c>
      <c r="F715" s="14">
        <f t="shared" si="44"/>
        <v>44581766.666666664</v>
      </c>
    </row>
    <row r="716" spans="1:6">
      <c r="A716" s="1">
        <v>36261</v>
      </c>
      <c r="B716" s="4">
        <v>36261</v>
      </c>
      <c r="C716" s="14">
        <f>VLOOKUP($B716,data!$A$6:$M$15000,13)</f>
        <v>34203000</v>
      </c>
      <c r="D716" s="11">
        <f t="shared" si="45"/>
        <v>4</v>
      </c>
      <c r="E716" s="14">
        <f t="shared" si="46"/>
        <v>37508000</v>
      </c>
      <c r="F716" s="14">
        <f t="shared" si="44"/>
        <v>44062066.666666664</v>
      </c>
    </row>
    <row r="717" spans="1:6">
      <c r="A717" s="1">
        <v>36262</v>
      </c>
      <c r="B717" s="4">
        <v>36262</v>
      </c>
      <c r="C717" s="14">
        <f>VLOOKUP($B717,data!$A$6:$M$15000,13)</f>
        <v>33279000</v>
      </c>
      <c r="D717" s="11">
        <f t="shared" si="45"/>
        <v>4</v>
      </c>
      <c r="E717" s="14">
        <f t="shared" si="46"/>
        <v>36387285.714285716</v>
      </c>
      <c r="F717" s="14">
        <f t="shared" si="44"/>
        <v>43519833.333333336</v>
      </c>
    </row>
    <row r="718" spans="1:6">
      <c r="A718" s="1">
        <v>36263</v>
      </c>
      <c r="B718" s="4">
        <v>36263</v>
      </c>
      <c r="C718" s="14">
        <f>VLOOKUP($B718,data!$A$6:$M$15000,13)</f>
        <v>33167000</v>
      </c>
      <c r="D718" s="11">
        <f t="shared" si="45"/>
        <v>4</v>
      </c>
      <c r="E718" s="14">
        <f t="shared" si="46"/>
        <v>35432428.571428575</v>
      </c>
      <c r="F718" s="14">
        <f t="shared" si="44"/>
        <v>42979166.666666664</v>
      </c>
    </row>
    <row r="719" spans="1:6">
      <c r="A719" s="1">
        <v>36264</v>
      </c>
      <c r="B719" s="4">
        <v>36264</v>
      </c>
      <c r="C719" s="14">
        <f>VLOOKUP($B719,data!$A$6:$M$15000,13)</f>
        <v>33193000</v>
      </c>
      <c r="D719" s="11">
        <f t="shared" si="45"/>
        <v>4</v>
      </c>
      <c r="E719" s="14">
        <f t="shared" si="46"/>
        <v>34602571.428571425</v>
      </c>
      <c r="F719" s="14">
        <f t="shared" si="44"/>
        <v>42475166.666666664</v>
      </c>
    </row>
    <row r="720" spans="1:6">
      <c r="A720" s="1">
        <v>36265</v>
      </c>
      <c r="B720" s="4">
        <v>36265</v>
      </c>
      <c r="C720" s="14">
        <f>VLOOKUP($B720,data!$A$6:$M$15000,13)</f>
        <v>33351000</v>
      </c>
      <c r="D720" s="11">
        <f t="shared" si="45"/>
        <v>4</v>
      </c>
      <c r="E720" s="14">
        <f t="shared" si="46"/>
        <v>34047571.428571425</v>
      </c>
      <c r="F720" s="14">
        <f t="shared" si="44"/>
        <v>42011433.333333336</v>
      </c>
    </row>
    <row r="721" spans="1:6">
      <c r="A721" s="1">
        <v>36266</v>
      </c>
      <c r="B721" s="4">
        <v>36266</v>
      </c>
      <c r="C721" s="14">
        <f>VLOOKUP($B721,data!$A$6:$M$15000,13)</f>
        <v>33795000</v>
      </c>
      <c r="D721" s="11">
        <f t="shared" si="45"/>
        <v>4</v>
      </c>
      <c r="E721" s="14">
        <f t="shared" si="46"/>
        <v>33750857.142857142</v>
      </c>
      <c r="F721" s="14">
        <f t="shared" si="44"/>
        <v>41575400</v>
      </c>
    </row>
    <row r="722" spans="1:6">
      <c r="A722" s="1">
        <v>36267</v>
      </c>
      <c r="B722" s="4">
        <v>36267</v>
      </c>
      <c r="C722" s="14">
        <f>VLOOKUP($B722,data!$A$6:$M$15000,13)</f>
        <v>34411000</v>
      </c>
      <c r="D722" s="11">
        <f t="shared" si="45"/>
        <v>4</v>
      </c>
      <c r="E722" s="14">
        <f t="shared" si="46"/>
        <v>33628428.571428575</v>
      </c>
      <c r="F722" s="14">
        <f t="shared" si="44"/>
        <v>41164633.333333336</v>
      </c>
    </row>
    <row r="723" spans="1:6">
      <c r="A723" s="1">
        <v>36268</v>
      </c>
      <c r="B723" s="4">
        <v>36268</v>
      </c>
      <c r="C723" s="14">
        <f>VLOOKUP($B723,data!$A$6:$M$15000,13)</f>
        <v>35264000</v>
      </c>
      <c r="D723" s="11">
        <f t="shared" si="45"/>
        <v>4</v>
      </c>
      <c r="E723" s="14">
        <f t="shared" si="46"/>
        <v>33780000</v>
      </c>
      <c r="F723" s="14">
        <f t="shared" si="44"/>
        <v>40787566.666666664</v>
      </c>
    </row>
    <row r="724" spans="1:6">
      <c r="A724" s="1">
        <v>36269</v>
      </c>
      <c r="B724" s="4">
        <v>36269</v>
      </c>
      <c r="C724" s="14">
        <f>VLOOKUP($B724,data!$A$6:$M$15000,13)</f>
        <v>35475000</v>
      </c>
      <c r="D724" s="11">
        <f t="shared" si="45"/>
        <v>4</v>
      </c>
      <c r="E724" s="14">
        <f t="shared" si="46"/>
        <v>34093714.285714284</v>
      </c>
      <c r="F724" s="14">
        <f t="shared" si="44"/>
        <v>40410900</v>
      </c>
    </row>
    <row r="725" spans="1:6">
      <c r="A725" s="1">
        <v>36270</v>
      </c>
      <c r="B725" s="4">
        <v>36270</v>
      </c>
      <c r="C725" s="14">
        <f>VLOOKUP($B725,data!$A$6:$M$15000,13)</f>
        <v>35877000</v>
      </c>
      <c r="D725" s="11">
        <f t="shared" si="45"/>
        <v>4</v>
      </c>
      <c r="E725" s="14">
        <f t="shared" si="46"/>
        <v>34480857.142857142</v>
      </c>
      <c r="F725" s="14">
        <f t="shared" si="44"/>
        <v>40042733.333333336</v>
      </c>
    </row>
    <row r="726" spans="1:6">
      <c r="A726" s="1">
        <v>36271</v>
      </c>
      <c r="B726" s="4">
        <v>36271</v>
      </c>
      <c r="C726" s="14">
        <f>VLOOKUP($B726,data!$A$6:$M$15000,13)</f>
        <v>36170000</v>
      </c>
      <c r="D726" s="11">
        <f t="shared" si="45"/>
        <v>4</v>
      </c>
      <c r="E726" s="14">
        <f t="shared" si="46"/>
        <v>34906142.857142858</v>
      </c>
      <c r="F726" s="14">
        <f t="shared" si="44"/>
        <v>39683833.333333336</v>
      </c>
    </row>
    <row r="727" spans="1:6">
      <c r="A727" s="1">
        <v>36272</v>
      </c>
      <c r="B727" s="4">
        <v>36272</v>
      </c>
      <c r="C727" s="14">
        <f>VLOOKUP($B727,data!$A$6:$M$15000,13)</f>
        <v>36232000</v>
      </c>
      <c r="D727" s="11">
        <f t="shared" si="45"/>
        <v>4</v>
      </c>
      <c r="E727" s="14">
        <f t="shared" si="46"/>
        <v>35317714.285714284</v>
      </c>
      <c r="F727" s="14">
        <f t="shared" si="44"/>
        <v>39334066.666666664</v>
      </c>
    </row>
    <row r="728" spans="1:6">
      <c r="A728" s="1">
        <v>36273</v>
      </c>
      <c r="B728" s="4">
        <v>36273</v>
      </c>
      <c r="C728" s="14">
        <f>VLOOKUP($B728,data!$A$6:$M$15000,13)</f>
        <v>36545000</v>
      </c>
      <c r="D728" s="11">
        <f t="shared" si="45"/>
        <v>4</v>
      </c>
      <c r="E728" s="14">
        <f t="shared" si="46"/>
        <v>35710571.428571425</v>
      </c>
      <c r="F728" s="14">
        <f t="shared" si="44"/>
        <v>39000866.666666664</v>
      </c>
    </row>
    <row r="729" spans="1:6">
      <c r="A729" s="1">
        <v>36274</v>
      </c>
      <c r="B729" s="4">
        <v>36274</v>
      </c>
      <c r="C729" s="14">
        <f>VLOOKUP($B729,data!$A$6:$M$15000,13)</f>
        <v>37239000</v>
      </c>
      <c r="D729" s="11">
        <f t="shared" si="45"/>
        <v>4</v>
      </c>
      <c r="E729" s="14">
        <f t="shared" si="46"/>
        <v>36114571.428571425</v>
      </c>
      <c r="F729" s="14">
        <f t="shared" si="44"/>
        <v>38717300</v>
      </c>
    </row>
    <row r="730" spans="1:6">
      <c r="A730" s="1">
        <v>36275</v>
      </c>
      <c r="B730" s="4">
        <v>36275</v>
      </c>
      <c r="C730" s="14">
        <f>VLOOKUP($B730,data!$A$6:$M$15000,13)</f>
        <v>37983000</v>
      </c>
      <c r="D730" s="11">
        <f t="shared" si="45"/>
        <v>4</v>
      </c>
      <c r="E730" s="14">
        <f t="shared" si="46"/>
        <v>36503000</v>
      </c>
      <c r="F730" s="14">
        <f t="shared" si="44"/>
        <v>38457766.666666664</v>
      </c>
    </row>
    <row r="731" spans="1:6">
      <c r="A731" s="1">
        <v>36276</v>
      </c>
      <c r="B731" s="4">
        <v>36276</v>
      </c>
      <c r="C731" s="14">
        <f>VLOOKUP($B731,data!$A$6:$M$15000,13)</f>
        <v>38419000</v>
      </c>
      <c r="D731" s="11">
        <f t="shared" si="45"/>
        <v>4</v>
      </c>
      <c r="E731" s="14">
        <f t="shared" si="46"/>
        <v>36923571.428571425</v>
      </c>
      <c r="F731" s="14">
        <f t="shared" si="44"/>
        <v>38204933.333333336</v>
      </c>
    </row>
    <row r="732" spans="1:6">
      <c r="A732" s="1">
        <v>36277</v>
      </c>
      <c r="B732" s="4">
        <v>36277</v>
      </c>
      <c r="C732" s="14">
        <f>VLOOKUP($B732,data!$A$6:$M$15000,13)</f>
        <v>38692000</v>
      </c>
      <c r="D732" s="11">
        <f t="shared" si="45"/>
        <v>4</v>
      </c>
      <c r="E732" s="14">
        <f t="shared" si="46"/>
        <v>37325714.285714284</v>
      </c>
      <c r="F732" s="14">
        <f t="shared" si="44"/>
        <v>37959366.666666664</v>
      </c>
    </row>
    <row r="733" spans="1:6">
      <c r="A733" s="1">
        <v>36278</v>
      </c>
      <c r="B733" s="4">
        <v>36278</v>
      </c>
      <c r="C733" s="14">
        <f>VLOOKUP($B733,data!$A$6:$M$15000,13)</f>
        <v>38700000</v>
      </c>
      <c r="D733" s="11">
        <f t="shared" si="45"/>
        <v>4</v>
      </c>
      <c r="E733" s="14">
        <f t="shared" si="46"/>
        <v>37687142.857142858</v>
      </c>
      <c r="F733" s="14">
        <f t="shared" si="44"/>
        <v>37718733.333333336</v>
      </c>
    </row>
    <row r="734" spans="1:6">
      <c r="A734" s="1">
        <v>36279</v>
      </c>
      <c r="B734" s="4">
        <v>36279</v>
      </c>
      <c r="C734" s="14">
        <f>VLOOKUP($B734,data!$A$6:$M$15000,13)</f>
        <v>38715000</v>
      </c>
      <c r="D734" s="11">
        <f t="shared" si="45"/>
        <v>4</v>
      </c>
      <c r="E734" s="14">
        <f t="shared" si="46"/>
        <v>38041857.142857142</v>
      </c>
      <c r="F734" s="14">
        <f t="shared" si="44"/>
        <v>37486100</v>
      </c>
    </row>
    <row r="735" spans="1:6">
      <c r="A735" s="1">
        <v>36280</v>
      </c>
      <c r="B735" s="4">
        <v>36280</v>
      </c>
      <c r="C735" s="14">
        <f>VLOOKUP($B735,data!$A$6:$M$15000,13)</f>
        <v>38789000</v>
      </c>
      <c r="D735" s="11">
        <f t="shared" si="45"/>
        <v>4</v>
      </c>
      <c r="E735" s="14">
        <f t="shared" si="46"/>
        <v>38362428.571428575</v>
      </c>
      <c r="F735" s="14">
        <f t="shared" si="44"/>
        <v>37280100</v>
      </c>
    </row>
    <row r="736" spans="1:6">
      <c r="A736" s="1">
        <v>36281</v>
      </c>
      <c r="B736" s="4">
        <v>36281</v>
      </c>
      <c r="C736" s="14">
        <f>VLOOKUP($B736,data!$A$6:$M$15000,13)</f>
        <v>39421000</v>
      </c>
      <c r="D736" s="11">
        <f t="shared" si="45"/>
        <v>5</v>
      </c>
      <c r="E736" s="14">
        <f t="shared" si="46"/>
        <v>38674142.857142858</v>
      </c>
      <c r="F736" s="14">
        <f t="shared" si="44"/>
        <v>37144400</v>
      </c>
    </row>
    <row r="737" spans="1:6">
      <c r="A737" s="1">
        <v>36282</v>
      </c>
      <c r="B737" s="4">
        <v>36282</v>
      </c>
      <c r="C737" s="14">
        <f>VLOOKUP($B737,data!$A$6:$M$15000,13)</f>
        <v>39932000</v>
      </c>
      <c r="D737" s="11">
        <f t="shared" si="45"/>
        <v>5</v>
      </c>
      <c r="E737" s="14">
        <f t="shared" si="46"/>
        <v>38952571.428571425</v>
      </c>
      <c r="F737" s="14">
        <f t="shared" si="44"/>
        <v>37048500</v>
      </c>
    </row>
    <row r="738" spans="1:6">
      <c r="A738" s="1">
        <v>36283</v>
      </c>
      <c r="B738" s="4">
        <v>36283</v>
      </c>
      <c r="C738" s="14">
        <f>VLOOKUP($B738,data!$A$6:$M$15000,13)</f>
        <v>40101000</v>
      </c>
      <c r="D738" s="11">
        <f t="shared" si="45"/>
        <v>5</v>
      </c>
      <c r="E738" s="14">
        <f t="shared" si="46"/>
        <v>39192857.142857142</v>
      </c>
      <c r="F738" s="14">
        <f t="shared" ref="F738:F801" si="47">AVERAGE(C709:C738)</f>
        <v>36976233.333333336</v>
      </c>
    </row>
    <row r="739" spans="1:6">
      <c r="A739" s="1">
        <v>36284</v>
      </c>
      <c r="B739" s="4">
        <v>36284</v>
      </c>
      <c r="C739" s="14">
        <f>VLOOKUP($B739,data!$A$6:$M$15000,13)</f>
        <v>40555000</v>
      </c>
      <c r="D739" s="11">
        <f t="shared" si="45"/>
        <v>5</v>
      </c>
      <c r="E739" s="14">
        <f t="shared" si="46"/>
        <v>39459000</v>
      </c>
      <c r="F739" s="14">
        <f t="shared" si="47"/>
        <v>36928700</v>
      </c>
    </row>
    <row r="740" spans="1:6">
      <c r="A740" s="1">
        <v>36285</v>
      </c>
      <c r="B740" s="4">
        <v>36285</v>
      </c>
      <c r="C740" s="14">
        <f>VLOOKUP($B740,data!$A$6:$M$15000,13)</f>
        <v>40934000</v>
      </c>
      <c r="D740" s="11">
        <f t="shared" si="45"/>
        <v>5</v>
      </c>
      <c r="E740" s="14">
        <f t="shared" si="46"/>
        <v>39778142.857142858</v>
      </c>
      <c r="F740" s="14">
        <f t="shared" si="47"/>
        <v>36922366.666666664</v>
      </c>
    </row>
    <row r="741" spans="1:6">
      <c r="A741" s="1">
        <v>36286</v>
      </c>
      <c r="B741" s="4">
        <v>36286</v>
      </c>
      <c r="C741" s="14">
        <f>VLOOKUP($B741,data!$A$6:$M$15000,13)</f>
        <v>41529000</v>
      </c>
      <c r="D741" s="11">
        <f t="shared" si="45"/>
        <v>5</v>
      </c>
      <c r="E741" s="14">
        <f t="shared" si="46"/>
        <v>40180142.857142858</v>
      </c>
      <c r="F741" s="14">
        <f t="shared" si="47"/>
        <v>36978300</v>
      </c>
    </row>
    <row r="742" spans="1:6">
      <c r="A742" s="1">
        <v>36287</v>
      </c>
      <c r="B742" s="4">
        <v>36287</v>
      </c>
      <c r="C742" s="14">
        <f>VLOOKUP($B742,data!$A$6:$M$15000,13)</f>
        <v>42140000</v>
      </c>
      <c r="D742" s="11">
        <f t="shared" si="45"/>
        <v>5</v>
      </c>
      <c r="E742" s="14">
        <f t="shared" si="46"/>
        <v>40658857.142857142</v>
      </c>
      <c r="F742" s="14">
        <f t="shared" si="47"/>
        <v>37082900</v>
      </c>
    </row>
    <row r="743" spans="1:6">
      <c r="A743" s="1">
        <v>36288</v>
      </c>
      <c r="B743" s="4">
        <v>36288</v>
      </c>
      <c r="C743" s="14">
        <f>VLOOKUP($B743,data!$A$6:$M$15000,13)</f>
        <v>43023000</v>
      </c>
      <c r="D743" s="11">
        <f t="shared" si="45"/>
        <v>5</v>
      </c>
      <c r="E743" s="14">
        <f t="shared" si="46"/>
        <v>41173428.571428575</v>
      </c>
      <c r="F743" s="14">
        <f t="shared" si="47"/>
        <v>37275800</v>
      </c>
    </row>
    <row r="744" spans="1:6">
      <c r="A744" s="1">
        <v>36289</v>
      </c>
      <c r="B744" s="4">
        <v>36289</v>
      </c>
      <c r="C744" s="14">
        <f>VLOOKUP($B744,data!$A$6:$M$15000,13)</f>
        <v>43835000</v>
      </c>
      <c r="D744" s="11">
        <f t="shared" si="45"/>
        <v>5</v>
      </c>
      <c r="E744" s="14">
        <f t="shared" si="46"/>
        <v>41731000</v>
      </c>
      <c r="F744" s="14">
        <f t="shared" si="47"/>
        <v>37541233.333333336</v>
      </c>
    </row>
    <row r="745" spans="1:6">
      <c r="A745" s="1">
        <v>36290</v>
      </c>
      <c r="B745" s="4">
        <v>36290</v>
      </c>
      <c r="C745" s="14">
        <f>VLOOKUP($B745,data!$A$6:$M$15000,13)</f>
        <v>44336000</v>
      </c>
      <c r="D745" s="11">
        <f t="shared" si="45"/>
        <v>5</v>
      </c>
      <c r="E745" s="14">
        <f t="shared" si="46"/>
        <v>42336000</v>
      </c>
      <c r="F745" s="14">
        <f t="shared" si="47"/>
        <v>37843500</v>
      </c>
    </row>
    <row r="746" spans="1:6">
      <c r="A746" s="1">
        <v>36291</v>
      </c>
      <c r="B746" s="4">
        <v>36291</v>
      </c>
      <c r="C746" s="14">
        <f>VLOOKUP($B746,data!$A$6:$M$15000,13)</f>
        <v>45052000</v>
      </c>
      <c r="D746" s="11">
        <f t="shared" si="45"/>
        <v>5</v>
      </c>
      <c r="E746" s="14">
        <f t="shared" si="46"/>
        <v>42978428.571428575</v>
      </c>
      <c r="F746" s="14">
        <f t="shared" si="47"/>
        <v>38205133.333333336</v>
      </c>
    </row>
    <row r="747" spans="1:6">
      <c r="A747" s="1">
        <v>36292</v>
      </c>
      <c r="B747" s="4">
        <v>36292</v>
      </c>
      <c r="C747" s="14">
        <f>VLOOKUP($B747,data!$A$6:$M$15000,13)</f>
        <v>45424000</v>
      </c>
      <c r="D747" s="11">
        <f t="shared" si="45"/>
        <v>5</v>
      </c>
      <c r="E747" s="14">
        <f t="shared" si="46"/>
        <v>43619857.142857142</v>
      </c>
      <c r="F747" s="14">
        <f t="shared" si="47"/>
        <v>38609966.666666664</v>
      </c>
    </row>
    <row r="748" spans="1:6">
      <c r="A748" s="1">
        <v>36293</v>
      </c>
      <c r="B748" s="4">
        <v>36293</v>
      </c>
      <c r="C748" s="14">
        <f>VLOOKUP($B748,data!$A$6:$M$15000,13)</f>
        <v>45993000</v>
      </c>
      <c r="D748" s="11">
        <f t="shared" si="45"/>
        <v>5</v>
      </c>
      <c r="E748" s="14">
        <f t="shared" si="46"/>
        <v>44257571.428571425</v>
      </c>
      <c r="F748" s="14">
        <f t="shared" si="47"/>
        <v>39037500</v>
      </c>
    </row>
    <row r="749" spans="1:6">
      <c r="A749" s="1">
        <v>36294</v>
      </c>
      <c r="B749" s="4">
        <v>36294</v>
      </c>
      <c r="C749" s="14">
        <f>VLOOKUP($B749,data!$A$6:$M$15000,13)</f>
        <v>46472000</v>
      </c>
      <c r="D749" s="11">
        <f t="shared" si="45"/>
        <v>5</v>
      </c>
      <c r="E749" s="14">
        <f t="shared" si="46"/>
        <v>44876428.571428575</v>
      </c>
      <c r="F749" s="14">
        <f t="shared" si="47"/>
        <v>39480133.333333336</v>
      </c>
    </row>
    <row r="750" spans="1:6">
      <c r="A750" s="1">
        <v>36295</v>
      </c>
      <c r="B750" s="4">
        <v>36295</v>
      </c>
      <c r="C750" s="14">
        <f>VLOOKUP($B750,data!$A$6:$M$15000,13)</f>
        <v>47153000</v>
      </c>
      <c r="D750" s="11">
        <f t="shared" si="45"/>
        <v>5</v>
      </c>
      <c r="E750" s="14">
        <f t="shared" si="46"/>
        <v>45466428.571428575</v>
      </c>
      <c r="F750" s="14">
        <f t="shared" si="47"/>
        <v>39940200</v>
      </c>
    </row>
    <row r="751" spans="1:6">
      <c r="A751" s="1">
        <v>36296</v>
      </c>
      <c r="B751" s="4">
        <v>36296</v>
      </c>
      <c r="C751" s="14">
        <f>VLOOKUP($B751,data!$A$6:$M$15000,13)</f>
        <v>47821000</v>
      </c>
      <c r="D751" s="11">
        <f t="shared" si="45"/>
        <v>5</v>
      </c>
      <c r="E751" s="14">
        <f t="shared" si="46"/>
        <v>46035857.142857142</v>
      </c>
      <c r="F751" s="14">
        <f t="shared" si="47"/>
        <v>40407733.333333336</v>
      </c>
    </row>
    <row r="752" spans="1:6">
      <c r="A752" s="1">
        <v>36297</v>
      </c>
      <c r="B752" s="4">
        <v>36297</v>
      </c>
      <c r="C752" s="14">
        <f>VLOOKUP($B752,data!$A$6:$M$15000,13)</f>
        <v>47727000</v>
      </c>
      <c r="D752" s="11">
        <f t="shared" si="45"/>
        <v>5</v>
      </c>
      <c r="E752" s="14">
        <f t="shared" si="46"/>
        <v>46520285.714285716</v>
      </c>
      <c r="F752" s="14">
        <f t="shared" si="47"/>
        <v>40851600</v>
      </c>
    </row>
    <row r="753" spans="1:6">
      <c r="A753" s="1">
        <v>36298</v>
      </c>
      <c r="B753" s="4">
        <v>36298</v>
      </c>
      <c r="C753" s="14">
        <f>VLOOKUP($B753,data!$A$6:$M$15000,13)</f>
        <v>47963000</v>
      </c>
      <c r="D753" s="11">
        <f t="shared" si="45"/>
        <v>5</v>
      </c>
      <c r="E753" s="14">
        <f t="shared" si="46"/>
        <v>46936142.857142858</v>
      </c>
      <c r="F753" s="14">
        <f t="shared" si="47"/>
        <v>41274900</v>
      </c>
    </row>
    <row r="754" spans="1:6">
      <c r="A754" s="1">
        <v>36299</v>
      </c>
      <c r="B754" s="4">
        <v>36299</v>
      </c>
      <c r="C754" s="14">
        <f>VLOOKUP($B754,data!$A$6:$M$15000,13)</f>
        <v>48302000</v>
      </c>
      <c r="D754" s="11">
        <f t="shared" si="45"/>
        <v>5</v>
      </c>
      <c r="E754" s="14">
        <f t="shared" si="46"/>
        <v>47347285.714285716</v>
      </c>
      <c r="F754" s="14">
        <f t="shared" si="47"/>
        <v>41702466.666666664</v>
      </c>
    </row>
    <row r="755" spans="1:6">
      <c r="A755" s="1">
        <v>36300</v>
      </c>
      <c r="B755" s="4">
        <v>36300</v>
      </c>
      <c r="C755" s="14">
        <f>VLOOKUP($B755,data!$A$6:$M$15000,13)</f>
        <v>48764000</v>
      </c>
      <c r="D755" s="11">
        <f t="shared" si="45"/>
        <v>5</v>
      </c>
      <c r="E755" s="14">
        <f t="shared" si="46"/>
        <v>47743142.857142858</v>
      </c>
      <c r="F755" s="14">
        <f t="shared" si="47"/>
        <v>42132033.333333336</v>
      </c>
    </row>
    <row r="756" spans="1:6">
      <c r="A756" s="1">
        <v>36301</v>
      </c>
      <c r="B756" s="4">
        <v>36301</v>
      </c>
      <c r="C756" s="14">
        <f>VLOOKUP($B756,data!$A$6:$M$15000,13)</f>
        <v>49283000</v>
      </c>
      <c r="D756" s="11">
        <f t="shared" si="45"/>
        <v>5</v>
      </c>
      <c r="E756" s="14">
        <f t="shared" si="46"/>
        <v>48144714.285714284</v>
      </c>
      <c r="F756" s="14">
        <f t="shared" si="47"/>
        <v>42569133.333333336</v>
      </c>
    </row>
    <row r="757" spans="1:6">
      <c r="A757" s="1">
        <v>36302</v>
      </c>
      <c r="B757" s="4">
        <v>36302</v>
      </c>
      <c r="C757" s="14">
        <f>VLOOKUP($B757,data!$A$6:$M$15000,13)</f>
        <v>50020000</v>
      </c>
      <c r="D757" s="11">
        <f t="shared" si="45"/>
        <v>5</v>
      </c>
      <c r="E757" s="14">
        <f t="shared" si="46"/>
        <v>48554285.714285716</v>
      </c>
      <c r="F757" s="14">
        <f t="shared" si="47"/>
        <v>43028733.333333336</v>
      </c>
    </row>
    <row r="758" spans="1:6">
      <c r="A758" s="1">
        <v>36303</v>
      </c>
      <c r="B758" s="4">
        <v>36303</v>
      </c>
      <c r="C758" s="14">
        <f>VLOOKUP($B758,data!$A$6:$M$15000,13)</f>
        <v>50791000</v>
      </c>
      <c r="D758" s="11">
        <f t="shared" si="45"/>
        <v>5</v>
      </c>
      <c r="E758" s="14">
        <f t="shared" si="46"/>
        <v>48978571.428571425</v>
      </c>
      <c r="F758" s="14">
        <f t="shared" si="47"/>
        <v>43503600</v>
      </c>
    </row>
    <row r="759" spans="1:6">
      <c r="A759" s="1">
        <v>36304</v>
      </c>
      <c r="B759" s="4">
        <v>36304</v>
      </c>
      <c r="C759" s="14">
        <f>VLOOKUP($B759,data!$A$6:$M$15000,13)</f>
        <v>51298000</v>
      </c>
      <c r="D759" s="11">
        <f t="shared" si="45"/>
        <v>5</v>
      </c>
      <c r="E759" s="14">
        <f t="shared" si="46"/>
        <v>49488714.285714284</v>
      </c>
      <c r="F759" s="14">
        <f t="shared" si="47"/>
        <v>43972233.333333336</v>
      </c>
    </row>
    <row r="760" spans="1:6">
      <c r="A760" s="1">
        <v>36305</v>
      </c>
      <c r="B760" s="4">
        <v>36305</v>
      </c>
      <c r="C760" s="14">
        <f>VLOOKUP($B760,data!$A$6:$M$15000,13)</f>
        <v>52055000</v>
      </c>
      <c r="D760" s="11">
        <f t="shared" si="45"/>
        <v>5</v>
      </c>
      <c r="E760" s="14">
        <f t="shared" si="46"/>
        <v>50073285.714285716</v>
      </c>
      <c r="F760" s="14">
        <f t="shared" si="47"/>
        <v>44441300</v>
      </c>
    </row>
    <row r="761" spans="1:6">
      <c r="A761" s="1">
        <v>36306</v>
      </c>
      <c r="B761" s="4">
        <v>36306</v>
      </c>
      <c r="C761" s="14">
        <f>VLOOKUP($B761,data!$A$6:$M$15000,13)</f>
        <v>52633000</v>
      </c>
      <c r="D761" s="11">
        <f t="shared" si="45"/>
        <v>5</v>
      </c>
      <c r="E761" s="14">
        <f t="shared" si="46"/>
        <v>50692000</v>
      </c>
      <c r="F761" s="14">
        <f t="shared" si="47"/>
        <v>44915100</v>
      </c>
    </row>
    <row r="762" spans="1:6">
      <c r="A762" s="1">
        <v>36307</v>
      </c>
      <c r="B762" s="4">
        <v>36307</v>
      </c>
      <c r="C762" s="14">
        <f>VLOOKUP($B762,data!$A$6:$M$15000,13)</f>
        <v>53073000</v>
      </c>
      <c r="D762" s="11">
        <f t="shared" si="45"/>
        <v>5</v>
      </c>
      <c r="E762" s="14">
        <f t="shared" si="46"/>
        <v>51307571.428571425</v>
      </c>
      <c r="F762" s="14">
        <f t="shared" si="47"/>
        <v>45394466.666666664</v>
      </c>
    </row>
    <row r="763" spans="1:6">
      <c r="A763" s="1">
        <v>36308</v>
      </c>
      <c r="B763" s="4">
        <v>36308</v>
      </c>
      <c r="C763" s="14">
        <f>VLOOKUP($B763,data!$A$6:$M$15000,13)</f>
        <v>53687000</v>
      </c>
      <c r="D763" s="11">
        <f t="shared" si="45"/>
        <v>5</v>
      </c>
      <c r="E763" s="14">
        <f t="shared" si="46"/>
        <v>51936714.285714284</v>
      </c>
      <c r="F763" s="14">
        <f t="shared" si="47"/>
        <v>45894033.333333336</v>
      </c>
    </row>
    <row r="764" spans="1:6">
      <c r="A764" s="1">
        <v>36309</v>
      </c>
      <c r="B764" s="4">
        <v>36309</v>
      </c>
      <c r="C764" s="14">
        <f>VLOOKUP($B764,data!$A$6:$M$15000,13)</f>
        <v>54424000</v>
      </c>
      <c r="D764" s="11">
        <f t="shared" si="45"/>
        <v>5</v>
      </c>
      <c r="E764" s="14">
        <f t="shared" si="46"/>
        <v>52565857.142857142</v>
      </c>
      <c r="F764" s="14">
        <f t="shared" si="47"/>
        <v>46417666.666666664</v>
      </c>
    </row>
    <row r="765" spans="1:6">
      <c r="A765" s="1">
        <v>36310</v>
      </c>
      <c r="B765" s="4">
        <v>36310</v>
      </c>
      <c r="C765" s="14">
        <f>VLOOKUP($B765,data!$A$6:$M$15000,13)</f>
        <v>55239000</v>
      </c>
      <c r="D765" s="11">
        <f t="shared" si="45"/>
        <v>5</v>
      </c>
      <c r="E765" s="14">
        <f t="shared" si="46"/>
        <v>53201285.714285716</v>
      </c>
      <c r="F765" s="14">
        <f t="shared" si="47"/>
        <v>46966000</v>
      </c>
    </row>
    <row r="766" spans="1:6">
      <c r="A766" s="1">
        <v>36311</v>
      </c>
      <c r="B766" s="4">
        <v>36311</v>
      </c>
      <c r="C766" s="14">
        <f>VLOOKUP($B766,data!$A$6:$M$15000,13)</f>
        <v>56057000</v>
      </c>
      <c r="D766" s="11">
        <f t="shared" si="45"/>
        <v>5</v>
      </c>
      <c r="E766" s="14">
        <f t="shared" si="46"/>
        <v>53881142.857142858</v>
      </c>
      <c r="F766" s="14">
        <f t="shared" si="47"/>
        <v>47520533.333333336</v>
      </c>
    </row>
    <row r="767" spans="1:6">
      <c r="A767" s="1">
        <v>36312</v>
      </c>
      <c r="B767" s="4">
        <v>36312</v>
      </c>
      <c r="C767" s="14">
        <f>VLOOKUP($B767,data!$A$6:$M$15000,13)</f>
        <v>56636000</v>
      </c>
      <c r="D767" s="11">
        <f t="shared" si="45"/>
        <v>6</v>
      </c>
      <c r="E767" s="14">
        <f t="shared" si="46"/>
        <v>54535571.428571425</v>
      </c>
      <c r="F767" s="14">
        <f t="shared" si="47"/>
        <v>48077333.333333336</v>
      </c>
    </row>
    <row r="768" spans="1:6">
      <c r="A768" s="1">
        <v>36313</v>
      </c>
      <c r="B768" s="4">
        <v>36313</v>
      </c>
      <c r="C768" s="14">
        <f>VLOOKUP($B768,data!$A$6:$M$15000,13)</f>
        <v>56694000</v>
      </c>
      <c r="D768" s="11">
        <f t="shared" si="45"/>
        <v>6</v>
      </c>
      <c r="E768" s="14">
        <f t="shared" si="46"/>
        <v>55115714.285714284</v>
      </c>
      <c r="F768" s="14">
        <f t="shared" si="47"/>
        <v>48630433.333333336</v>
      </c>
    </row>
    <row r="769" spans="1:6">
      <c r="A769" s="1">
        <v>36314</v>
      </c>
      <c r="B769" s="4">
        <v>36314</v>
      </c>
      <c r="C769" s="14">
        <f>VLOOKUP($B769,data!$A$6:$M$15000,13)</f>
        <v>56982000</v>
      </c>
      <c r="D769" s="11">
        <f t="shared" si="45"/>
        <v>6</v>
      </c>
      <c r="E769" s="14">
        <f t="shared" si="46"/>
        <v>55674142.857142858</v>
      </c>
      <c r="F769" s="14">
        <f t="shared" si="47"/>
        <v>49178000</v>
      </c>
    </row>
    <row r="770" spans="1:6">
      <c r="A770" s="1">
        <v>36315</v>
      </c>
      <c r="B770" s="4">
        <v>36315</v>
      </c>
      <c r="C770" s="14">
        <f>VLOOKUP($B770,data!$A$6:$M$15000,13)</f>
        <v>57245000</v>
      </c>
      <c r="D770" s="11">
        <f t="shared" si="45"/>
        <v>6</v>
      </c>
      <c r="E770" s="14">
        <f t="shared" si="46"/>
        <v>56182428.571428575</v>
      </c>
      <c r="F770" s="14">
        <f t="shared" si="47"/>
        <v>49721700</v>
      </c>
    </row>
    <row r="771" spans="1:6">
      <c r="A771" s="1">
        <v>36316</v>
      </c>
      <c r="B771" s="4">
        <v>36316</v>
      </c>
      <c r="C771" s="14">
        <f>VLOOKUP($B771,data!$A$6:$M$15000,13)</f>
        <v>57867000</v>
      </c>
      <c r="D771" s="11">
        <f t="shared" si="45"/>
        <v>6</v>
      </c>
      <c r="E771" s="14">
        <f t="shared" si="46"/>
        <v>56674285.714285716</v>
      </c>
      <c r="F771" s="14">
        <f t="shared" si="47"/>
        <v>50266300</v>
      </c>
    </row>
    <row r="772" spans="1:6">
      <c r="A772" s="1">
        <v>36317</v>
      </c>
      <c r="B772" s="4">
        <v>36317</v>
      </c>
      <c r="C772" s="14">
        <f>VLOOKUP($B772,data!$A$6:$M$15000,13)</f>
        <v>58499000</v>
      </c>
      <c r="D772" s="11">
        <f t="shared" si="45"/>
        <v>6</v>
      </c>
      <c r="E772" s="14">
        <f t="shared" si="46"/>
        <v>57140000</v>
      </c>
      <c r="F772" s="14">
        <f t="shared" si="47"/>
        <v>50811600</v>
      </c>
    </row>
    <row r="773" spans="1:6">
      <c r="A773" s="1">
        <v>36318</v>
      </c>
      <c r="B773" s="4">
        <v>36318</v>
      </c>
      <c r="C773" s="14">
        <f>VLOOKUP($B773,data!$A$6:$M$15000,13)</f>
        <v>58975000</v>
      </c>
      <c r="D773" s="11">
        <f t="shared" si="45"/>
        <v>6</v>
      </c>
      <c r="E773" s="14">
        <f t="shared" si="46"/>
        <v>57556857.142857142</v>
      </c>
      <c r="F773" s="14">
        <f t="shared" si="47"/>
        <v>51343333.333333336</v>
      </c>
    </row>
    <row r="774" spans="1:6">
      <c r="A774" s="1">
        <v>36319</v>
      </c>
      <c r="B774" s="4">
        <v>36319</v>
      </c>
      <c r="C774" s="14">
        <f>VLOOKUP($B774,data!$A$6:$M$15000,13)</f>
        <v>59541000</v>
      </c>
      <c r="D774" s="11">
        <f t="shared" si="45"/>
        <v>6</v>
      </c>
      <c r="E774" s="14">
        <f t="shared" si="46"/>
        <v>57971857.142857142</v>
      </c>
      <c r="F774" s="14">
        <f t="shared" si="47"/>
        <v>51866866.666666664</v>
      </c>
    </row>
    <row r="775" spans="1:6">
      <c r="A775" s="1">
        <v>36320</v>
      </c>
      <c r="B775" s="4">
        <v>36320</v>
      </c>
      <c r="C775" s="14">
        <f>VLOOKUP($B775,data!$A$6:$M$15000,13)</f>
        <v>59935000</v>
      </c>
      <c r="D775" s="11">
        <f t="shared" ref="D775:D838" si="48">IF(B775&lt;&gt;"",MONTH(B775),0)</f>
        <v>6</v>
      </c>
      <c r="E775" s="14">
        <f t="shared" si="46"/>
        <v>58434857.142857142</v>
      </c>
      <c r="F775" s="14">
        <f t="shared" si="47"/>
        <v>52386833.333333336</v>
      </c>
    </row>
    <row r="776" spans="1:6">
      <c r="A776" s="1">
        <v>36321</v>
      </c>
      <c r="B776" s="4">
        <v>36321</v>
      </c>
      <c r="C776" s="14">
        <f>VLOOKUP($B776,data!$A$6:$M$15000,13)</f>
        <v>60414000</v>
      </c>
      <c r="D776" s="11">
        <f t="shared" si="48"/>
        <v>6</v>
      </c>
      <c r="E776" s="14">
        <f t="shared" si="46"/>
        <v>58925142.857142858</v>
      </c>
      <c r="F776" s="14">
        <f t="shared" si="47"/>
        <v>52898900</v>
      </c>
    </row>
    <row r="777" spans="1:6">
      <c r="A777" s="1">
        <v>36322</v>
      </c>
      <c r="B777" s="4">
        <v>36322</v>
      </c>
      <c r="C777" s="14">
        <f>VLOOKUP($B777,data!$A$6:$M$15000,13)</f>
        <v>60996000</v>
      </c>
      <c r="D777" s="11">
        <f t="shared" si="48"/>
        <v>6</v>
      </c>
      <c r="E777" s="14">
        <f t="shared" si="46"/>
        <v>59461000</v>
      </c>
      <c r="F777" s="14">
        <f t="shared" si="47"/>
        <v>53417966.666666664</v>
      </c>
    </row>
    <row r="778" spans="1:6">
      <c r="A778" s="1">
        <v>36323</v>
      </c>
      <c r="B778" s="4">
        <v>36323</v>
      </c>
      <c r="C778" s="14">
        <f>VLOOKUP($B778,data!$A$6:$M$15000,13)</f>
        <v>61674000</v>
      </c>
      <c r="D778" s="11">
        <f t="shared" si="48"/>
        <v>6</v>
      </c>
      <c r="E778" s="14">
        <f t="shared" si="46"/>
        <v>60004857.142857142</v>
      </c>
      <c r="F778" s="14">
        <f t="shared" si="47"/>
        <v>53940666.666666664</v>
      </c>
    </row>
    <row r="779" spans="1:6">
      <c r="A779" s="1">
        <v>36324</v>
      </c>
      <c r="B779" s="4">
        <v>36324</v>
      </c>
      <c r="C779" s="14">
        <f>VLOOKUP($B779,data!$A$6:$M$15000,13)</f>
        <v>62310000</v>
      </c>
      <c r="D779" s="11">
        <f t="shared" si="48"/>
        <v>6</v>
      </c>
      <c r="E779" s="14">
        <f t="shared" ref="E779:E842" si="49">AVERAGE(C773:C779)</f>
        <v>60549285.714285716</v>
      </c>
      <c r="F779" s="14">
        <f t="shared" si="47"/>
        <v>54468600</v>
      </c>
    </row>
    <row r="780" spans="1:6">
      <c r="A780" s="1">
        <v>36325</v>
      </c>
      <c r="B780" s="4">
        <v>36325</v>
      </c>
      <c r="C780" s="14">
        <f>VLOOKUP($B780,data!$A$6:$M$15000,13)</f>
        <v>62269000</v>
      </c>
      <c r="D780" s="11">
        <f t="shared" si="48"/>
        <v>6</v>
      </c>
      <c r="E780" s="14">
        <f t="shared" si="49"/>
        <v>61019857.142857142</v>
      </c>
      <c r="F780" s="14">
        <f t="shared" si="47"/>
        <v>54972466.666666664</v>
      </c>
    </row>
    <row r="781" spans="1:6">
      <c r="A781" s="1">
        <v>36326</v>
      </c>
      <c r="B781" s="4">
        <v>36326</v>
      </c>
      <c r="C781" s="14">
        <f>VLOOKUP($B781,data!$A$6:$M$15000,13)</f>
        <v>62370000</v>
      </c>
      <c r="D781" s="11">
        <f t="shared" si="48"/>
        <v>6</v>
      </c>
      <c r="E781" s="14">
        <f t="shared" si="49"/>
        <v>61424000</v>
      </c>
      <c r="F781" s="14">
        <f t="shared" si="47"/>
        <v>55457433.333333336</v>
      </c>
    </row>
    <row r="782" spans="1:6">
      <c r="A782" s="1">
        <v>36327</v>
      </c>
      <c r="B782" s="4">
        <v>36327</v>
      </c>
      <c r="C782" s="14">
        <f>VLOOKUP($B782,data!$A$6:$M$15000,13)</f>
        <v>62744000</v>
      </c>
      <c r="D782" s="11">
        <f t="shared" si="48"/>
        <v>6</v>
      </c>
      <c r="E782" s="14">
        <f t="shared" si="49"/>
        <v>61825285.714285716</v>
      </c>
      <c r="F782" s="14">
        <f t="shared" si="47"/>
        <v>55958000</v>
      </c>
    </row>
    <row r="783" spans="1:6">
      <c r="A783" s="1">
        <v>36328</v>
      </c>
      <c r="B783" s="4">
        <v>36328</v>
      </c>
      <c r="C783" s="14">
        <f>VLOOKUP($B783,data!$A$6:$M$15000,13)</f>
        <v>63167000</v>
      </c>
      <c r="D783" s="11">
        <f t="shared" si="48"/>
        <v>6</v>
      </c>
      <c r="E783" s="14">
        <f t="shared" si="49"/>
        <v>62218571.428571425</v>
      </c>
      <c r="F783" s="14">
        <f t="shared" si="47"/>
        <v>56464800</v>
      </c>
    </row>
    <row r="784" spans="1:6">
      <c r="A784" s="1">
        <v>36329</v>
      </c>
      <c r="B784" s="4">
        <v>36329</v>
      </c>
      <c r="C784" s="14">
        <f>VLOOKUP($B784,data!$A$6:$M$15000,13)</f>
        <v>63691000</v>
      </c>
      <c r="D784" s="11">
        <f t="shared" si="48"/>
        <v>6</v>
      </c>
      <c r="E784" s="14">
        <f t="shared" si="49"/>
        <v>62603571.428571425</v>
      </c>
      <c r="F784" s="14">
        <f t="shared" si="47"/>
        <v>56977766.666666664</v>
      </c>
    </row>
    <row r="785" spans="1:6">
      <c r="A785" s="1">
        <v>36330</v>
      </c>
      <c r="B785" s="4">
        <v>36330</v>
      </c>
      <c r="C785" s="14">
        <f>VLOOKUP($B785,data!$A$6:$M$15000,13)</f>
        <v>64217000</v>
      </c>
      <c r="D785" s="11">
        <f t="shared" si="48"/>
        <v>6</v>
      </c>
      <c r="E785" s="14">
        <f t="shared" si="49"/>
        <v>62966857.142857142</v>
      </c>
      <c r="F785" s="14">
        <f t="shared" si="47"/>
        <v>57492866.666666664</v>
      </c>
    </row>
    <row r="786" spans="1:6">
      <c r="A786" s="1">
        <v>36331</v>
      </c>
      <c r="B786" s="4">
        <v>36331</v>
      </c>
      <c r="C786" s="14">
        <f>VLOOKUP($B786,data!$A$6:$M$15000,13)</f>
        <v>64909000</v>
      </c>
      <c r="D786" s="11">
        <f t="shared" si="48"/>
        <v>6</v>
      </c>
      <c r="E786" s="14">
        <f t="shared" si="49"/>
        <v>63338142.857142858</v>
      </c>
      <c r="F786" s="14">
        <f t="shared" si="47"/>
        <v>58013733.333333336</v>
      </c>
    </row>
    <row r="787" spans="1:6">
      <c r="A787" s="1">
        <v>36332</v>
      </c>
      <c r="B787" s="4">
        <v>36332</v>
      </c>
      <c r="C787" s="14">
        <f>VLOOKUP($B787,data!$A$6:$M$15000,13)</f>
        <v>65264000</v>
      </c>
      <c r="D787" s="11">
        <f t="shared" si="48"/>
        <v>6</v>
      </c>
      <c r="E787" s="14">
        <f t="shared" si="49"/>
        <v>63766000</v>
      </c>
      <c r="F787" s="14">
        <f t="shared" si="47"/>
        <v>58521866.666666664</v>
      </c>
    </row>
    <row r="788" spans="1:6">
      <c r="A788" s="1">
        <v>36333</v>
      </c>
      <c r="B788" s="4">
        <v>36333</v>
      </c>
      <c r="C788" s="14">
        <f>VLOOKUP($B788,data!$A$6:$M$15000,13)</f>
        <v>65473000</v>
      </c>
      <c r="D788" s="11">
        <f t="shared" si="48"/>
        <v>6</v>
      </c>
      <c r="E788" s="14">
        <f t="shared" si="49"/>
        <v>64209285.714285716</v>
      </c>
      <c r="F788" s="14">
        <f t="shared" si="47"/>
        <v>59011266.666666664</v>
      </c>
    </row>
    <row r="789" spans="1:6">
      <c r="A789" s="1">
        <v>36334</v>
      </c>
      <c r="B789" s="4">
        <v>36334</v>
      </c>
      <c r="C789" s="14">
        <f>VLOOKUP($B789,data!$A$6:$M$15000,13)</f>
        <v>65843000</v>
      </c>
      <c r="D789" s="11">
        <f t="shared" si="48"/>
        <v>6</v>
      </c>
      <c r="E789" s="14">
        <f t="shared" si="49"/>
        <v>64652000</v>
      </c>
      <c r="F789" s="14">
        <f t="shared" si="47"/>
        <v>59496100</v>
      </c>
    </row>
    <row r="790" spans="1:6">
      <c r="A790" s="1">
        <v>36335</v>
      </c>
      <c r="B790" s="4">
        <v>36335</v>
      </c>
      <c r="C790" s="14">
        <f>VLOOKUP($B790,data!$A$6:$M$15000,13)</f>
        <v>66272000</v>
      </c>
      <c r="D790" s="11">
        <f t="shared" si="48"/>
        <v>6</v>
      </c>
      <c r="E790" s="14">
        <f t="shared" si="49"/>
        <v>65095571.428571425</v>
      </c>
      <c r="F790" s="14">
        <f t="shared" si="47"/>
        <v>59970000</v>
      </c>
    </row>
    <row r="791" spans="1:6">
      <c r="A791" s="1">
        <v>36336</v>
      </c>
      <c r="B791" s="4">
        <v>36336</v>
      </c>
      <c r="C791" s="14">
        <f>VLOOKUP($B791,data!$A$6:$M$15000,13)</f>
        <v>66810000</v>
      </c>
      <c r="D791" s="11">
        <f t="shared" si="48"/>
        <v>6</v>
      </c>
      <c r="E791" s="14">
        <f t="shared" si="49"/>
        <v>65541142.857142858</v>
      </c>
      <c r="F791" s="14">
        <f t="shared" si="47"/>
        <v>60442566.666666664</v>
      </c>
    </row>
    <row r="792" spans="1:6">
      <c r="A792" s="1">
        <v>36337</v>
      </c>
      <c r="B792" s="4">
        <v>36337</v>
      </c>
      <c r="C792" s="14">
        <f>VLOOKUP($B792,data!$A$6:$M$15000,13)</f>
        <v>67540000</v>
      </c>
      <c r="D792" s="11">
        <f t="shared" si="48"/>
        <v>6</v>
      </c>
      <c r="E792" s="14">
        <f t="shared" si="49"/>
        <v>66015857.142857142</v>
      </c>
      <c r="F792" s="14">
        <f t="shared" si="47"/>
        <v>60924800</v>
      </c>
    </row>
    <row r="793" spans="1:6">
      <c r="A793" s="1">
        <v>36338</v>
      </c>
      <c r="B793" s="4">
        <v>36338</v>
      </c>
      <c r="C793" s="14">
        <f>VLOOKUP($B793,data!$A$6:$M$15000,13)</f>
        <v>68317000</v>
      </c>
      <c r="D793" s="11">
        <f t="shared" si="48"/>
        <v>6</v>
      </c>
      <c r="E793" s="14">
        <f t="shared" si="49"/>
        <v>66502714.285714284</v>
      </c>
      <c r="F793" s="14">
        <f t="shared" si="47"/>
        <v>61412466.666666664</v>
      </c>
    </row>
    <row r="794" spans="1:6">
      <c r="A794" s="1">
        <v>36339</v>
      </c>
      <c r="B794" s="4">
        <v>36339</v>
      </c>
      <c r="C794" s="14">
        <f>VLOOKUP($B794,data!$A$6:$M$15000,13)</f>
        <v>68666000</v>
      </c>
      <c r="D794" s="11">
        <f t="shared" si="48"/>
        <v>6</v>
      </c>
      <c r="E794" s="14">
        <f t="shared" si="49"/>
        <v>66988714.285714284</v>
      </c>
      <c r="F794" s="14">
        <f t="shared" si="47"/>
        <v>61887200</v>
      </c>
    </row>
    <row r="795" spans="1:6">
      <c r="A795" s="1">
        <v>36340</v>
      </c>
      <c r="B795" s="4">
        <v>36340</v>
      </c>
      <c r="C795" s="14">
        <f>VLOOKUP($B795,data!$A$6:$M$15000,13)</f>
        <v>68561000</v>
      </c>
      <c r="D795" s="11">
        <f t="shared" si="48"/>
        <v>6</v>
      </c>
      <c r="E795" s="14">
        <f t="shared" si="49"/>
        <v>67429857.142857149</v>
      </c>
      <c r="F795" s="14">
        <f t="shared" si="47"/>
        <v>62331266.666666664</v>
      </c>
    </row>
    <row r="796" spans="1:6">
      <c r="A796" s="1">
        <v>36341</v>
      </c>
      <c r="B796" s="4">
        <v>36341</v>
      </c>
      <c r="C796" s="14">
        <f>VLOOKUP($B796,data!$A$6:$M$15000,13)</f>
        <v>68397000</v>
      </c>
      <c r="D796" s="11">
        <f t="shared" si="48"/>
        <v>6</v>
      </c>
      <c r="E796" s="14">
        <f t="shared" si="49"/>
        <v>67794714.285714284</v>
      </c>
      <c r="F796" s="14">
        <f t="shared" si="47"/>
        <v>62742600</v>
      </c>
    </row>
    <row r="797" spans="1:6">
      <c r="A797" s="1">
        <v>36342</v>
      </c>
      <c r="B797" s="4">
        <v>36342</v>
      </c>
      <c r="C797" s="14">
        <f>VLOOKUP($B797,data!$A$6:$M$15000,13)</f>
        <v>68588000</v>
      </c>
      <c r="D797" s="11">
        <f t="shared" si="48"/>
        <v>7</v>
      </c>
      <c r="E797" s="14">
        <f t="shared" si="49"/>
        <v>68125571.428571433</v>
      </c>
      <c r="F797" s="14">
        <f t="shared" si="47"/>
        <v>63141000</v>
      </c>
    </row>
    <row r="798" spans="1:6">
      <c r="A798" s="1">
        <v>36343</v>
      </c>
      <c r="B798" s="4">
        <v>36343</v>
      </c>
      <c r="C798" s="14">
        <f>VLOOKUP($B798,data!$A$6:$M$15000,13)</f>
        <v>68572000</v>
      </c>
      <c r="D798" s="11">
        <f t="shared" si="48"/>
        <v>7</v>
      </c>
      <c r="E798" s="14">
        <f t="shared" si="49"/>
        <v>68377285.714285716</v>
      </c>
      <c r="F798" s="14">
        <f t="shared" si="47"/>
        <v>63536933.333333336</v>
      </c>
    </row>
    <row r="799" spans="1:6">
      <c r="A799" s="1">
        <v>36344</v>
      </c>
      <c r="B799" s="4">
        <v>36344</v>
      </c>
      <c r="C799" s="14">
        <f>VLOOKUP($B799,data!$A$6:$M$15000,13)</f>
        <v>69188000</v>
      </c>
      <c r="D799" s="11">
        <f t="shared" si="48"/>
        <v>7</v>
      </c>
      <c r="E799" s="14">
        <f t="shared" si="49"/>
        <v>68612714.285714284</v>
      </c>
      <c r="F799" s="14">
        <f t="shared" si="47"/>
        <v>63943800</v>
      </c>
    </row>
    <row r="800" spans="1:6">
      <c r="A800" s="1">
        <v>36345</v>
      </c>
      <c r="B800" s="4">
        <v>36345</v>
      </c>
      <c r="C800" s="14">
        <f>VLOOKUP($B800,data!$A$6:$M$15000,13)</f>
        <v>69440000</v>
      </c>
      <c r="D800" s="11">
        <f t="shared" si="48"/>
        <v>7</v>
      </c>
      <c r="E800" s="14">
        <f t="shared" si="49"/>
        <v>68773142.857142851</v>
      </c>
      <c r="F800" s="14">
        <f t="shared" si="47"/>
        <v>64350300</v>
      </c>
    </row>
    <row r="801" spans="1:6">
      <c r="A801" s="1">
        <v>36346</v>
      </c>
      <c r="B801" s="4">
        <v>36346</v>
      </c>
      <c r="C801" s="14">
        <f>VLOOKUP($B801,data!$A$6:$M$15000,13)</f>
        <v>70355000</v>
      </c>
      <c r="D801" s="11">
        <f t="shared" si="48"/>
        <v>7</v>
      </c>
      <c r="E801" s="14">
        <f t="shared" si="49"/>
        <v>69014428.571428567</v>
      </c>
      <c r="F801" s="14">
        <f t="shared" si="47"/>
        <v>64766566.666666664</v>
      </c>
    </row>
    <row r="802" spans="1:6">
      <c r="A802" s="1">
        <v>36347</v>
      </c>
      <c r="B802" s="4">
        <v>36347</v>
      </c>
      <c r="C802" s="14">
        <f>VLOOKUP($B802,data!$A$6:$M$15000,13)</f>
        <v>70404000</v>
      </c>
      <c r="D802" s="11">
        <f t="shared" si="48"/>
        <v>7</v>
      </c>
      <c r="E802" s="14">
        <f t="shared" si="49"/>
        <v>69277714.285714284</v>
      </c>
      <c r="F802" s="14">
        <f t="shared" ref="F802:F865" si="50">AVERAGE(C773:C802)</f>
        <v>65163400</v>
      </c>
    </row>
    <row r="803" spans="1:6">
      <c r="A803" s="1">
        <v>36348</v>
      </c>
      <c r="B803" s="4">
        <v>36348</v>
      </c>
      <c r="C803" s="14">
        <f>VLOOKUP($B803,data!$A$6:$M$15000,13)</f>
        <v>70735000</v>
      </c>
      <c r="D803" s="11">
        <f t="shared" si="48"/>
        <v>7</v>
      </c>
      <c r="E803" s="14">
        <f t="shared" si="49"/>
        <v>69611714.285714284</v>
      </c>
      <c r="F803" s="14">
        <f t="shared" si="50"/>
        <v>65555400</v>
      </c>
    </row>
    <row r="804" spans="1:6">
      <c r="A804" s="1">
        <v>36349</v>
      </c>
      <c r="B804" s="4">
        <v>36349</v>
      </c>
      <c r="C804" s="14">
        <f>VLOOKUP($B804,data!$A$6:$M$15000,13)</f>
        <v>71085000</v>
      </c>
      <c r="D804" s="11">
        <f t="shared" si="48"/>
        <v>7</v>
      </c>
      <c r="E804" s="14">
        <f t="shared" si="49"/>
        <v>69968428.571428567</v>
      </c>
      <c r="F804" s="14">
        <f t="shared" si="50"/>
        <v>65940200</v>
      </c>
    </row>
    <row r="805" spans="1:6">
      <c r="A805" s="1">
        <v>36350</v>
      </c>
      <c r="B805" s="4">
        <v>36350</v>
      </c>
      <c r="C805" s="14">
        <f>VLOOKUP($B805,data!$A$6:$M$15000,13)</f>
        <v>71351000</v>
      </c>
      <c r="D805" s="11">
        <f t="shared" si="48"/>
        <v>7</v>
      </c>
      <c r="E805" s="14">
        <f t="shared" si="49"/>
        <v>70365428.571428567</v>
      </c>
      <c r="F805" s="14">
        <f t="shared" si="50"/>
        <v>66320733.333333336</v>
      </c>
    </row>
    <row r="806" spans="1:6">
      <c r="A806" s="1">
        <v>36351</v>
      </c>
      <c r="B806" s="4">
        <v>36351</v>
      </c>
      <c r="C806" s="14">
        <f>VLOOKUP($B806,data!$A$6:$M$15000,13)</f>
        <v>71804000</v>
      </c>
      <c r="D806" s="11">
        <f t="shared" si="48"/>
        <v>7</v>
      </c>
      <c r="E806" s="14">
        <f t="shared" si="49"/>
        <v>70739142.857142851</v>
      </c>
      <c r="F806" s="14">
        <f t="shared" si="50"/>
        <v>66700400</v>
      </c>
    </row>
    <row r="807" spans="1:6">
      <c r="A807" s="1">
        <v>36352</v>
      </c>
      <c r="B807" s="4">
        <v>36352</v>
      </c>
      <c r="C807" s="14">
        <f>VLOOKUP($B807,data!$A$6:$M$15000,13)</f>
        <v>71962000</v>
      </c>
      <c r="D807" s="11">
        <f t="shared" si="48"/>
        <v>7</v>
      </c>
      <c r="E807" s="14">
        <f t="shared" si="49"/>
        <v>71099428.571428567</v>
      </c>
      <c r="F807" s="14">
        <f t="shared" si="50"/>
        <v>67065933.333333336</v>
      </c>
    </row>
    <row r="808" spans="1:6">
      <c r="A808" s="1">
        <v>36353</v>
      </c>
      <c r="B808" s="4">
        <v>36353</v>
      </c>
      <c r="C808" s="14">
        <f>VLOOKUP($B808,data!$A$6:$M$15000,13)</f>
        <v>71177000</v>
      </c>
      <c r="D808" s="11">
        <f t="shared" si="48"/>
        <v>7</v>
      </c>
      <c r="E808" s="14">
        <f t="shared" si="49"/>
        <v>71216857.142857149</v>
      </c>
      <c r="F808" s="14">
        <f t="shared" si="50"/>
        <v>67382700</v>
      </c>
    </row>
    <row r="809" spans="1:6">
      <c r="A809" s="1">
        <v>36354</v>
      </c>
      <c r="B809" s="4">
        <v>36354</v>
      </c>
      <c r="C809" s="14">
        <f>VLOOKUP($B809,data!$A$6:$M$15000,13)</f>
        <v>70923000</v>
      </c>
      <c r="D809" s="11">
        <f t="shared" si="48"/>
        <v>7</v>
      </c>
      <c r="E809" s="14">
        <f t="shared" si="49"/>
        <v>71291000</v>
      </c>
      <c r="F809" s="14">
        <f t="shared" si="50"/>
        <v>67669800</v>
      </c>
    </row>
    <row r="810" spans="1:6">
      <c r="A810" s="1">
        <v>36355</v>
      </c>
      <c r="B810" s="4">
        <v>36355</v>
      </c>
      <c r="C810" s="14">
        <f>VLOOKUP($B810,data!$A$6:$M$15000,13)</f>
        <v>71044000</v>
      </c>
      <c r="D810" s="11">
        <f t="shared" si="48"/>
        <v>7</v>
      </c>
      <c r="E810" s="14">
        <f t="shared" si="49"/>
        <v>71335142.857142851</v>
      </c>
      <c r="F810" s="14">
        <f t="shared" si="50"/>
        <v>67962300</v>
      </c>
    </row>
    <row r="811" spans="1:6">
      <c r="A811" s="1">
        <v>36356</v>
      </c>
      <c r="B811" s="4">
        <v>36356</v>
      </c>
      <c r="C811" s="14">
        <f>VLOOKUP($B811,data!$A$6:$M$15000,13)</f>
        <v>71333000</v>
      </c>
      <c r="D811" s="11">
        <f t="shared" si="48"/>
        <v>7</v>
      </c>
      <c r="E811" s="14">
        <f t="shared" si="49"/>
        <v>71370571.428571433</v>
      </c>
      <c r="F811" s="14">
        <f t="shared" si="50"/>
        <v>68261066.666666672</v>
      </c>
    </row>
    <row r="812" spans="1:6">
      <c r="A812" s="1">
        <v>36357</v>
      </c>
      <c r="B812" s="4">
        <v>36357</v>
      </c>
      <c r="C812" s="14">
        <f>VLOOKUP($B812,data!$A$6:$M$15000,13)</f>
        <v>71794000</v>
      </c>
      <c r="D812" s="11">
        <f t="shared" si="48"/>
        <v>7</v>
      </c>
      <c r="E812" s="14">
        <f t="shared" si="49"/>
        <v>71433857.142857149</v>
      </c>
      <c r="F812" s="14">
        <f t="shared" si="50"/>
        <v>68562733.333333328</v>
      </c>
    </row>
    <row r="813" spans="1:6">
      <c r="A813" s="1">
        <v>36358</v>
      </c>
      <c r="B813" s="4">
        <v>36358</v>
      </c>
      <c r="C813" s="14">
        <f>VLOOKUP($B813,data!$A$6:$M$15000,13)</f>
        <v>72171000</v>
      </c>
      <c r="D813" s="11">
        <f t="shared" si="48"/>
        <v>7</v>
      </c>
      <c r="E813" s="14">
        <f t="shared" si="49"/>
        <v>71486285.714285716</v>
      </c>
      <c r="F813" s="14">
        <f t="shared" si="50"/>
        <v>68862866.666666672</v>
      </c>
    </row>
    <row r="814" spans="1:6">
      <c r="A814" s="1">
        <v>36359</v>
      </c>
      <c r="B814" s="4">
        <v>36359</v>
      </c>
      <c r="C814" s="14">
        <f>VLOOKUP($B814,data!$A$6:$M$15000,13)</f>
        <v>72625000</v>
      </c>
      <c r="D814" s="11">
        <f t="shared" si="48"/>
        <v>7</v>
      </c>
      <c r="E814" s="14">
        <f t="shared" si="49"/>
        <v>71581000</v>
      </c>
      <c r="F814" s="14">
        <f t="shared" si="50"/>
        <v>69160666.666666672</v>
      </c>
    </row>
    <row r="815" spans="1:6">
      <c r="A815" s="1">
        <v>36360</v>
      </c>
      <c r="B815" s="4">
        <v>36360</v>
      </c>
      <c r="C815" s="14">
        <f>VLOOKUP($B815,data!$A$6:$M$15000,13)</f>
        <v>72907000</v>
      </c>
      <c r="D815" s="11">
        <f t="shared" si="48"/>
        <v>7</v>
      </c>
      <c r="E815" s="14">
        <f t="shared" si="49"/>
        <v>71828142.857142851</v>
      </c>
      <c r="F815" s="14">
        <f t="shared" si="50"/>
        <v>69450333.333333328</v>
      </c>
    </row>
    <row r="816" spans="1:6">
      <c r="A816" s="1">
        <v>36361</v>
      </c>
      <c r="B816" s="4">
        <v>36361</v>
      </c>
      <c r="C816" s="14">
        <f>VLOOKUP($B816,data!$A$6:$M$15000,13)</f>
        <v>73415000</v>
      </c>
      <c r="D816" s="11">
        <f t="shared" si="48"/>
        <v>7</v>
      </c>
      <c r="E816" s="14">
        <f t="shared" si="49"/>
        <v>72184142.857142851</v>
      </c>
      <c r="F816" s="14">
        <f t="shared" si="50"/>
        <v>69733866.666666672</v>
      </c>
    </row>
    <row r="817" spans="1:6">
      <c r="A817" s="1">
        <v>36362</v>
      </c>
      <c r="B817" s="4">
        <v>36362</v>
      </c>
      <c r="C817" s="14">
        <f>VLOOKUP($B817,data!$A$6:$M$15000,13)</f>
        <v>73838000</v>
      </c>
      <c r="D817" s="11">
        <f t="shared" si="48"/>
        <v>7</v>
      </c>
      <c r="E817" s="14">
        <f t="shared" si="49"/>
        <v>72583285.714285716</v>
      </c>
      <c r="F817" s="14">
        <f t="shared" si="50"/>
        <v>70019666.666666672</v>
      </c>
    </row>
    <row r="818" spans="1:6">
      <c r="A818" s="1">
        <v>36363</v>
      </c>
      <c r="B818" s="4">
        <v>36363</v>
      </c>
      <c r="C818" s="14">
        <f>VLOOKUP($B818,data!$A$6:$M$15000,13)</f>
        <v>74314000</v>
      </c>
      <c r="D818" s="11">
        <f t="shared" si="48"/>
        <v>7</v>
      </c>
      <c r="E818" s="14">
        <f t="shared" si="49"/>
        <v>73009142.857142851</v>
      </c>
      <c r="F818" s="14">
        <f t="shared" si="50"/>
        <v>70314366.666666672</v>
      </c>
    </row>
    <row r="819" spans="1:6">
      <c r="A819" s="1">
        <v>36364</v>
      </c>
      <c r="B819" s="4">
        <v>36364</v>
      </c>
      <c r="C819" s="14">
        <f>VLOOKUP($B819,data!$A$6:$M$15000,13)</f>
        <v>74821000</v>
      </c>
      <c r="D819" s="11">
        <f t="shared" si="48"/>
        <v>7</v>
      </c>
      <c r="E819" s="14">
        <f t="shared" si="49"/>
        <v>73441571.428571433</v>
      </c>
      <c r="F819" s="14">
        <f t="shared" si="50"/>
        <v>70613633.333333328</v>
      </c>
    </row>
    <row r="820" spans="1:6">
      <c r="A820" s="1">
        <v>36365</v>
      </c>
      <c r="B820" s="4">
        <v>36365</v>
      </c>
      <c r="C820" s="14">
        <f>VLOOKUP($B820,data!$A$6:$M$15000,13)</f>
        <v>75166000</v>
      </c>
      <c r="D820" s="11">
        <f t="shared" si="48"/>
        <v>7</v>
      </c>
      <c r="E820" s="14">
        <f t="shared" si="49"/>
        <v>73869428.571428567</v>
      </c>
      <c r="F820" s="14">
        <f t="shared" si="50"/>
        <v>70910100</v>
      </c>
    </row>
    <row r="821" spans="1:6">
      <c r="A821" s="1">
        <v>36366</v>
      </c>
      <c r="B821" s="4">
        <v>36366</v>
      </c>
      <c r="C821" s="14">
        <f>VLOOKUP($B821,data!$A$6:$M$15000,13)</f>
        <v>75563000</v>
      </c>
      <c r="D821" s="11">
        <f t="shared" si="48"/>
        <v>7</v>
      </c>
      <c r="E821" s="14">
        <f t="shared" si="49"/>
        <v>74289142.857142851</v>
      </c>
      <c r="F821" s="14">
        <f t="shared" si="50"/>
        <v>71201866.666666672</v>
      </c>
    </row>
    <row r="822" spans="1:6">
      <c r="A822" s="1">
        <v>36367</v>
      </c>
      <c r="B822" s="4">
        <v>36367</v>
      </c>
      <c r="C822" s="14">
        <f>VLOOKUP($B822,data!$A$6:$M$15000,13)</f>
        <v>75422000</v>
      </c>
      <c r="D822" s="11">
        <f t="shared" si="48"/>
        <v>7</v>
      </c>
      <c r="E822" s="14">
        <f t="shared" si="49"/>
        <v>74648428.571428567</v>
      </c>
      <c r="F822" s="14">
        <f t="shared" si="50"/>
        <v>71464600</v>
      </c>
    </row>
    <row r="823" spans="1:6">
      <c r="A823" s="1">
        <v>36368</v>
      </c>
      <c r="B823" s="4">
        <v>36368</v>
      </c>
      <c r="C823" s="14">
        <f>VLOOKUP($B823,data!$A$6:$M$15000,13)</f>
        <v>75674000</v>
      </c>
      <c r="D823" s="11">
        <f t="shared" si="48"/>
        <v>7</v>
      </c>
      <c r="E823" s="14">
        <f t="shared" si="49"/>
        <v>74971142.857142851</v>
      </c>
      <c r="F823" s="14">
        <f t="shared" si="50"/>
        <v>71709833.333333328</v>
      </c>
    </row>
    <row r="824" spans="1:6">
      <c r="A824" s="1">
        <v>36369</v>
      </c>
      <c r="B824" s="4">
        <v>36369</v>
      </c>
      <c r="C824" s="14">
        <f>VLOOKUP($B824,data!$A$6:$M$15000,13)</f>
        <v>75782000</v>
      </c>
      <c r="D824" s="11">
        <f t="shared" si="48"/>
        <v>7</v>
      </c>
      <c r="E824" s="14">
        <f t="shared" si="49"/>
        <v>75248857.142857149</v>
      </c>
      <c r="F824" s="14">
        <f t="shared" si="50"/>
        <v>71947033.333333328</v>
      </c>
    </row>
    <row r="825" spans="1:6">
      <c r="A825" s="1">
        <v>36370</v>
      </c>
      <c r="B825" s="4">
        <v>36370</v>
      </c>
      <c r="C825" s="14">
        <f>VLOOKUP($B825,data!$A$6:$M$15000,13)</f>
        <v>76086000</v>
      </c>
      <c r="D825" s="11">
        <f t="shared" si="48"/>
        <v>7</v>
      </c>
      <c r="E825" s="14">
        <f t="shared" si="49"/>
        <v>75502000</v>
      </c>
      <c r="F825" s="14">
        <f t="shared" si="50"/>
        <v>72197866.666666672</v>
      </c>
    </row>
    <row r="826" spans="1:6">
      <c r="A826" s="1">
        <v>36371</v>
      </c>
      <c r="B826" s="4">
        <v>36371</v>
      </c>
      <c r="C826" s="14">
        <f>VLOOKUP($B826,data!$A$6:$M$15000,13)</f>
        <v>76458000</v>
      </c>
      <c r="D826" s="11">
        <f t="shared" si="48"/>
        <v>7</v>
      </c>
      <c r="E826" s="14">
        <f t="shared" si="49"/>
        <v>75735857.142857149</v>
      </c>
      <c r="F826" s="14">
        <f t="shared" si="50"/>
        <v>72466566.666666672</v>
      </c>
    </row>
    <row r="827" spans="1:6">
      <c r="A827" s="1">
        <v>36372</v>
      </c>
      <c r="B827" s="4">
        <v>36372</v>
      </c>
      <c r="C827" s="14">
        <f>VLOOKUP($B827,data!$A$6:$M$15000,13)</f>
        <v>77117000</v>
      </c>
      <c r="D827" s="11">
        <f t="shared" si="48"/>
        <v>7</v>
      </c>
      <c r="E827" s="14">
        <f t="shared" si="49"/>
        <v>76014571.428571433</v>
      </c>
      <c r="F827" s="14">
        <f t="shared" si="50"/>
        <v>72750866.666666672</v>
      </c>
    </row>
    <row r="828" spans="1:6">
      <c r="A828" s="1">
        <v>36373</v>
      </c>
      <c r="B828" s="4">
        <v>36373</v>
      </c>
      <c r="C828" s="14">
        <f>VLOOKUP($B828,data!$A$6:$M$15000,13)</f>
        <v>77773000</v>
      </c>
      <c r="D828" s="11">
        <f t="shared" si="48"/>
        <v>8</v>
      </c>
      <c r="E828" s="14">
        <f t="shared" si="49"/>
        <v>76330285.714285716</v>
      </c>
      <c r="F828" s="14">
        <f t="shared" si="50"/>
        <v>73057566.666666672</v>
      </c>
    </row>
    <row r="829" spans="1:6">
      <c r="A829" s="1">
        <v>36374</v>
      </c>
      <c r="B829" s="4">
        <v>36374</v>
      </c>
      <c r="C829" s="14">
        <f>VLOOKUP($B829,data!$A$6:$M$15000,13)</f>
        <v>77744000</v>
      </c>
      <c r="D829" s="11">
        <f t="shared" si="48"/>
        <v>8</v>
      </c>
      <c r="E829" s="14">
        <f t="shared" si="49"/>
        <v>76662000</v>
      </c>
      <c r="F829" s="14">
        <f t="shared" si="50"/>
        <v>73342766.666666672</v>
      </c>
    </row>
    <row r="830" spans="1:6">
      <c r="A830" s="1">
        <v>36375</v>
      </c>
      <c r="B830" s="4">
        <v>36375</v>
      </c>
      <c r="C830" s="14">
        <f>VLOOKUP($B830,data!$A$6:$M$15000,13)</f>
        <v>77745000</v>
      </c>
      <c r="D830" s="11">
        <f t="shared" si="48"/>
        <v>8</v>
      </c>
      <c r="E830" s="14">
        <f t="shared" si="49"/>
        <v>76957857.142857149</v>
      </c>
      <c r="F830" s="14">
        <f t="shared" si="50"/>
        <v>73619600</v>
      </c>
    </row>
    <row r="831" spans="1:6">
      <c r="A831" s="1">
        <v>36376</v>
      </c>
      <c r="B831" s="4">
        <v>36376</v>
      </c>
      <c r="C831" s="14">
        <f>VLOOKUP($B831,data!$A$6:$M$15000,13)</f>
        <v>77829000</v>
      </c>
      <c r="D831" s="11">
        <f t="shared" si="48"/>
        <v>8</v>
      </c>
      <c r="E831" s="14">
        <f t="shared" si="49"/>
        <v>77250285.714285716</v>
      </c>
      <c r="F831" s="14">
        <f t="shared" si="50"/>
        <v>73868733.333333328</v>
      </c>
    </row>
    <row r="832" spans="1:6">
      <c r="A832" s="1">
        <v>36377</v>
      </c>
      <c r="B832" s="4">
        <v>36377</v>
      </c>
      <c r="C832" s="14">
        <f>VLOOKUP($B832,data!$A$6:$M$15000,13)</f>
        <v>78086000</v>
      </c>
      <c r="D832" s="11">
        <f t="shared" si="48"/>
        <v>8</v>
      </c>
      <c r="E832" s="14">
        <f t="shared" si="49"/>
        <v>77536000</v>
      </c>
      <c r="F832" s="14">
        <f t="shared" si="50"/>
        <v>74124800</v>
      </c>
    </row>
    <row r="833" spans="1:6">
      <c r="A833" s="1">
        <v>36378</v>
      </c>
      <c r="B833" s="4">
        <v>36378</v>
      </c>
      <c r="C833" s="14">
        <f>VLOOKUP($B833,data!$A$6:$M$15000,13)</f>
        <v>78564000</v>
      </c>
      <c r="D833" s="11">
        <f t="shared" si="48"/>
        <v>8</v>
      </c>
      <c r="E833" s="14">
        <f t="shared" si="49"/>
        <v>77836857.142857149</v>
      </c>
      <c r="F833" s="14">
        <f t="shared" si="50"/>
        <v>74385766.666666672</v>
      </c>
    </row>
    <row r="834" spans="1:6">
      <c r="A834" s="1">
        <v>36379</v>
      </c>
      <c r="B834" s="4">
        <v>36379</v>
      </c>
      <c r="C834" s="14">
        <f>VLOOKUP($B834,data!$A$6:$M$15000,13)</f>
        <v>79080000</v>
      </c>
      <c r="D834" s="11">
        <f t="shared" si="48"/>
        <v>8</v>
      </c>
      <c r="E834" s="14">
        <f t="shared" si="49"/>
        <v>78117285.714285716</v>
      </c>
      <c r="F834" s="14">
        <f t="shared" si="50"/>
        <v>74652266.666666672</v>
      </c>
    </row>
    <row r="835" spans="1:6">
      <c r="A835" s="1">
        <v>36380</v>
      </c>
      <c r="B835" s="4">
        <v>36380</v>
      </c>
      <c r="C835" s="14">
        <f>VLOOKUP($B835,data!$A$6:$M$15000,13)</f>
        <v>79689000</v>
      </c>
      <c r="D835" s="11">
        <f t="shared" si="48"/>
        <v>8</v>
      </c>
      <c r="E835" s="14">
        <f t="shared" si="49"/>
        <v>78391000</v>
      </c>
      <c r="F835" s="14">
        <f t="shared" si="50"/>
        <v>74930200</v>
      </c>
    </row>
    <row r="836" spans="1:6">
      <c r="A836" s="1">
        <v>36381</v>
      </c>
      <c r="B836" s="4">
        <v>36381</v>
      </c>
      <c r="C836" s="14">
        <f>VLOOKUP($B836,data!$A$6:$M$15000,13)</f>
        <v>79846000</v>
      </c>
      <c r="D836" s="11">
        <f t="shared" si="48"/>
        <v>8</v>
      </c>
      <c r="E836" s="14">
        <f t="shared" si="49"/>
        <v>78691285.714285716</v>
      </c>
      <c r="F836" s="14">
        <f t="shared" si="50"/>
        <v>75198266.666666672</v>
      </c>
    </row>
    <row r="837" spans="1:6">
      <c r="A837" s="1">
        <v>36382</v>
      </c>
      <c r="B837" s="4">
        <v>36382</v>
      </c>
      <c r="C837" s="14">
        <f>VLOOKUP($B837,data!$A$6:$M$15000,13)</f>
        <v>80215000</v>
      </c>
      <c r="D837" s="11">
        <f t="shared" si="48"/>
        <v>8</v>
      </c>
      <c r="E837" s="14">
        <f t="shared" si="49"/>
        <v>79044142.857142851</v>
      </c>
      <c r="F837" s="14">
        <f t="shared" si="50"/>
        <v>75473366.666666672</v>
      </c>
    </row>
    <row r="838" spans="1:6">
      <c r="A838" s="1">
        <v>36383</v>
      </c>
      <c r="B838" s="4">
        <v>36383</v>
      </c>
      <c r="C838" s="14">
        <f>VLOOKUP($B838,data!$A$6:$M$15000,13)</f>
        <v>80565000</v>
      </c>
      <c r="D838" s="11">
        <f t="shared" si="48"/>
        <v>8</v>
      </c>
      <c r="E838" s="14">
        <f t="shared" si="49"/>
        <v>79435000</v>
      </c>
      <c r="F838" s="14">
        <f t="shared" si="50"/>
        <v>75786300</v>
      </c>
    </row>
    <row r="839" spans="1:6">
      <c r="A839" s="1">
        <v>36384</v>
      </c>
      <c r="B839" s="4">
        <v>36384</v>
      </c>
      <c r="C839" s="14">
        <f>VLOOKUP($B839,data!$A$6:$M$15000,13)</f>
        <v>80803000</v>
      </c>
      <c r="D839" s="11">
        <f t="shared" ref="D839:D902" si="51">IF(B839&lt;&gt;"",MONTH(B839),0)</f>
        <v>8</v>
      </c>
      <c r="E839" s="14">
        <f t="shared" si="49"/>
        <v>79823142.857142851</v>
      </c>
      <c r="F839" s="14">
        <f t="shared" si="50"/>
        <v>76115633.333333328</v>
      </c>
    </row>
    <row r="840" spans="1:6">
      <c r="A840" s="1">
        <v>36385</v>
      </c>
      <c r="B840" s="4">
        <v>36385</v>
      </c>
      <c r="C840" s="14">
        <f>VLOOKUP($B840,data!$A$6:$M$15000,13)</f>
        <v>81068000</v>
      </c>
      <c r="D840" s="11">
        <f t="shared" si="51"/>
        <v>8</v>
      </c>
      <c r="E840" s="14">
        <f t="shared" si="49"/>
        <v>80180857.142857149</v>
      </c>
      <c r="F840" s="14">
        <f t="shared" si="50"/>
        <v>76449766.666666672</v>
      </c>
    </row>
    <row r="841" spans="1:6">
      <c r="A841" s="1">
        <v>36386</v>
      </c>
      <c r="B841" s="4">
        <v>36386</v>
      </c>
      <c r="C841" s="14">
        <f>VLOOKUP($B841,data!$A$6:$M$15000,13)</f>
        <v>81590000</v>
      </c>
      <c r="D841" s="11">
        <f t="shared" si="51"/>
        <v>8</v>
      </c>
      <c r="E841" s="14">
        <f t="shared" si="49"/>
        <v>80539428.571428567</v>
      </c>
      <c r="F841" s="14">
        <f t="shared" si="50"/>
        <v>76791666.666666672</v>
      </c>
    </row>
    <row r="842" spans="1:6">
      <c r="A842" s="1">
        <v>36387</v>
      </c>
      <c r="B842" s="4">
        <v>36387</v>
      </c>
      <c r="C842" s="14">
        <f>VLOOKUP($B842,data!$A$6:$M$15000,13)</f>
        <v>82157000</v>
      </c>
      <c r="D842" s="11">
        <f t="shared" si="51"/>
        <v>8</v>
      </c>
      <c r="E842" s="14">
        <f t="shared" si="49"/>
        <v>80892000</v>
      </c>
      <c r="F842" s="14">
        <f t="shared" si="50"/>
        <v>77137100</v>
      </c>
    </row>
    <row r="843" spans="1:6">
      <c r="A843" s="1">
        <v>36388</v>
      </c>
      <c r="B843" s="4">
        <v>36388</v>
      </c>
      <c r="C843" s="14">
        <f>VLOOKUP($B843,data!$A$6:$M$15000,13)</f>
        <v>82283000</v>
      </c>
      <c r="D843" s="11">
        <f t="shared" si="51"/>
        <v>8</v>
      </c>
      <c r="E843" s="14">
        <f t="shared" ref="E843:E906" si="52">AVERAGE(C837:C843)</f>
        <v>81240142.857142851</v>
      </c>
      <c r="F843" s="14">
        <f t="shared" si="50"/>
        <v>77474166.666666672</v>
      </c>
    </row>
    <row r="844" spans="1:6">
      <c r="A844" s="1">
        <v>36389</v>
      </c>
      <c r="B844" s="4">
        <v>36389</v>
      </c>
      <c r="C844" s="14">
        <f>VLOOKUP($B844,data!$A$6:$M$15000,13)</f>
        <v>82305000</v>
      </c>
      <c r="D844" s="11">
        <f t="shared" si="51"/>
        <v>8</v>
      </c>
      <c r="E844" s="14">
        <f t="shared" si="52"/>
        <v>81538714.285714284</v>
      </c>
      <c r="F844" s="14">
        <f t="shared" si="50"/>
        <v>77796833.333333328</v>
      </c>
    </row>
    <row r="845" spans="1:6">
      <c r="A845" s="1">
        <v>36390</v>
      </c>
      <c r="B845" s="4">
        <v>36390</v>
      </c>
      <c r="C845" s="14">
        <f>VLOOKUP($B845,data!$A$6:$M$15000,13)</f>
        <v>82242000</v>
      </c>
      <c r="D845" s="11">
        <f t="shared" si="51"/>
        <v>8</v>
      </c>
      <c r="E845" s="14">
        <f t="shared" si="52"/>
        <v>81778285.714285716</v>
      </c>
      <c r="F845" s="14">
        <f t="shared" si="50"/>
        <v>78108000</v>
      </c>
    </row>
    <row r="846" spans="1:6">
      <c r="A846" s="1">
        <v>36391</v>
      </c>
      <c r="B846" s="4">
        <v>36391</v>
      </c>
      <c r="C846" s="14">
        <f>VLOOKUP($B846,data!$A$6:$M$15000,13)</f>
        <v>82054000</v>
      </c>
      <c r="D846" s="11">
        <f t="shared" si="51"/>
        <v>8</v>
      </c>
      <c r="E846" s="14">
        <f t="shared" si="52"/>
        <v>81957000</v>
      </c>
      <c r="F846" s="14">
        <f t="shared" si="50"/>
        <v>78395966.666666672</v>
      </c>
    </row>
    <row r="847" spans="1:6">
      <c r="A847" s="1">
        <v>36392</v>
      </c>
      <c r="B847" s="4">
        <v>36392</v>
      </c>
      <c r="C847" s="14">
        <f>VLOOKUP($B847,data!$A$6:$M$15000,13)</f>
        <v>82023000</v>
      </c>
      <c r="D847" s="11">
        <f t="shared" si="51"/>
        <v>8</v>
      </c>
      <c r="E847" s="14">
        <f t="shared" si="52"/>
        <v>82093428.571428567</v>
      </c>
      <c r="F847" s="14">
        <f t="shared" si="50"/>
        <v>78668800</v>
      </c>
    </row>
    <row r="848" spans="1:6">
      <c r="A848" s="1">
        <v>36393</v>
      </c>
      <c r="B848" s="4">
        <v>36393</v>
      </c>
      <c r="C848" s="14">
        <f>VLOOKUP($B848,data!$A$6:$M$15000,13)</f>
        <v>82273000</v>
      </c>
      <c r="D848" s="11">
        <f t="shared" si="51"/>
        <v>8</v>
      </c>
      <c r="E848" s="14">
        <f t="shared" si="52"/>
        <v>82191000</v>
      </c>
      <c r="F848" s="14">
        <f t="shared" si="50"/>
        <v>78934100</v>
      </c>
    </row>
    <row r="849" spans="1:6">
      <c r="A849" s="1">
        <v>36394</v>
      </c>
      <c r="B849" s="4">
        <v>36394</v>
      </c>
      <c r="C849" s="14">
        <f>VLOOKUP($B849,data!$A$6:$M$15000,13)</f>
        <v>82467000</v>
      </c>
      <c r="D849" s="11">
        <f t="shared" si="51"/>
        <v>8</v>
      </c>
      <c r="E849" s="14">
        <f t="shared" si="52"/>
        <v>82235285.714285716</v>
      </c>
      <c r="F849" s="14">
        <f t="shared" si="50"/>
        <v>79188966.666666672</v>
      </c>
    </row>
    <row r="850" spans="1:6">
      <c r="A850" s="1">
        <v>36395</v>
      </c>
      <c r="B850" s="4">
        <v>36395</v>
      </c>
      <c r="C850" s="14">
        <f>VLOOKUP($B850,data!$A$6:$M$15000,13)</f>
        <v>81604000</v>
      </c>
      <c r="D850" s="11">
        <f t="shared" si="51"/>
        <v>8</v>
      </c>
      <c r="E850" s="14">
        <f t="shared" si="52"/>
        <v>82138285.714285716</v>
      </c>
      <c r="F850" s="14">
        <f t="shared" si="50"/>
        <v>79403566.666666672</v>
      </c>
    </row>
    <row r="851" spans="1:6">
      <c r="A851" s="1">
        <v>36396</v>
      </c>
      <c r="B851" s="4">
        <v>36396</v>
      </c>
      <c r="C851" s="14">
        <f>VLOOKUP($B851,data!$A$6:$M$15000,13)</f>
        <v>81230000</v>
      </c>
      <c r="D851" s="11">
        <f t="shared" si="51"/>
        <v>8</v>
      </c>
      <c r="E851" s="14">
        <f t="shared" si="52"/>
        <v>81984714.285714284</v>
      </c>
      <c r="F851" s="14">
        <f t="shared" si="50"/>
        <v>79592466.666666672</v>
      </c>
    </row>
    <row r="852" spans="1:6">
      <c r="A852" s="1">
        <v>36397</v>
      </c>
      <c r="B852" s="4">
        <v>36397</v>
      </c>
      <c r="C852" s="14">
        <f>VLOOKUP($B852,data!$A$6:$M$15000,13)</f>
        <v>80177000</v>
      </c>
      <c r="D852" s="11">
        <f t="shared" si="51"/>
        <v>8</v>
      </c>
      <c r="E852" s="14">
        <f t="shared" si="52"/>
        <v>81689714.285714284</v>
      </c>
      <c r="F852" s="14">
        <f t="shared" si="50"/>
        <v>79750966.666666672</v>
      </c>
    </row>
    <row r="853" spans="1:6">
      <c r="A853" s="1">
        <v>36398</v>
      </c>
      <c r="B853" s="4">
        <v>36398</v>
      </c>
      <c r="C853" s="14">
        <f>VLOOKUP($B853,data!$A$6:$M$15000,13)</f>
        <v>78995000</v>
      </c>
      <c r="D853" s="11">
        <f t="shared" si="51"/>
        <v>8</v>
      </c>
      <c r="E853" s="14">
        <f t="shared" si="52"/>
        <v>81252714.285714284</v>
      </c>
      <c r="F853" s="14">
        <f t="shared" si="50"/>
        <v>79861666.666666672</v>
      </c>
    </row>
    <row r="854" spans="1:6">
      <c r="A854" s="1">
        <v>36399</v>
      </c>
      <c r="B854" s="4">
        <v>36399</v>
      </c>
      <c r="C854" s="14">
        <f>VLOOKUP($B854,data!$A$6:$M$15000,13)</f>
        <v>78239000</v>
      </c>
      <c r="D854" s="11">
        <f t="shared" si="51"/>
        <v>8</v>
      </c>
      <c r="E854" s="14">
        <f t="shared" si="52"/>
        <v>80712142.857142851</v>
      </c>
      <c r="F854" s="14">
        <f t="shared" si="50"/>
        <v>79943566.666666672</v>
      </c>
    </row>
    <row r="855" spans="1:6">
      <c r="A855" s="1">
        <v>36400</v>
      </c>
      <c r="B855" s="4">
        <v>36400</v>
      </c>
      <c r="C855" s="14">
        <f>VLOOKUP($B855,data!$A$6:$M$15000,13)</f>
        <v>78126000</v>
      </c>
      <c r="D855" s="11">
        <f t="shared" si="51"/>
        <v>8</v>
      </c>
      <c r="E855" s="14">
        <f t="shared" si="52"/>
        <v>80119714.285714284</v>
      </c>
      <c r="F855" s="14">
        <f t="shared" si="50"/>
        <v>80011566.666666672</v>
      </c>
    </row>
    <row r="856" spans="1:6">
      <c r="A856" s="1">
        <v>36401</v>
      </c>
      <c r="B856" s="4">
        <v>36401</v>
      </c>
      <c r="C856" s="14">
        <f>VLOOKUP($B856,data!$A$6:$M$15000,13)</f>
        <v>78383000</v>
      </c>
      <c r="D856" s="11">
        <f t="shared" si="51"/>
        <v>8</v>
      </c>
      <c r="E856" s="14">
        <f t="shared" si="52"/>
        <v>79536285.714285716</v>
      </c>
      <c r="F856" s="14">
        <f t="shared" si="50"/>
        <v>80075733.333333328</v>
      </c>
    </row>
    <row r="857" spans="1:6">
      <c r="A857" s="1">
        <v>36402</v>
      </c>
      <c r="B857" s="4">
        <v>36402</v>
      </c>
      <c r="C857" s="14">
        <f>VLOOKUP($B857,data!$A$6:$M$15000,13)</f>
        <v>77991000</v>
      </c>
      <c r="D857" s="11">
        <f t="shared" si="51"/>
        <v>8</v>
      </c>
      <c r="E857" s="14">
        <f t="shared" si="52"/>
        <v>79020142.857142851</v>
      </c>
      <c r="F857" s="14">
        <f t="shared" si="50"/>
        <v>80104866.666666672</v>
      </c>
    </row>
    <row r="858" spans="1:6">
      <c r="A858" s="1">
        <v>36403</v>
      </c>
      <c r="B858" s="4">
        <v>36403</v>
      </c>
      <c r="C858" s="14">
        <f>VLOOKUP($B858,data!$A$6:$M$15000,13)</f>
        <v>78044000</v>
      </c>
      <c r="D858" s="11">
        <f t="shared" si="51"/>
        <v>8</v>
      </c>
      <c r="E858" s="14">
        <f t="shared" si="52"/>
        <v>78565000</v>
      </c>
      <c r="F858" s="14">
        <f t="shared" si="50"/>
        <v>80113900</v>
      </c>
    </row>
    <row r="859" spans="1:6">
      <c r="A859" s="1">
        <v>36404</v>
      </c>
      <c r="B859" s="4">
        <v>36404</v>
      </c>
      <c r="C859" s="14">
        <f>VLOOKUP($B859,data!$A$6:$M$15000,13)</f>
        <v>78359000</v>
      </c>
      <c r="D859" s="11">
        <f t="shared" si="51"/>
        <v>9</v>
      </c>
      <c r="E859" s="14">
        <f t="shared" si="52"/>
        <v>78305285.714285716</v>
      </c>
      <c r="F859" s="14">
        <f t="shared" si="50"/>
        <v>80134400</v>
      </c>
    </row>
    <row r="860" spans="1:6">
      <c r="A860" s="1">
        <v>36405</v>
      </c>
      <c r="B860" s="4">
        <v>36405</v>
      </c>
      <c r="C860" s="14">
        <f>VLOOKUP($B860,data!$A$6:$M$15000,13)</f>
        <v>78934000</v>
      </c>
      <c r="D860" s="11">
        <f t="shared" si="51"/>
        <v>9</v>
      </c>
      <c r="E860" s="14">
        <f t="shared" si="52"/>
        <v>78296571.428571433</v>
      </c>
      <c r="F860" s="14">
        <f t="shared" si="50"/>
        <v>80174033.333333328</v>
      </c>
    </row>
    <row r="861" spans="1:6">
      <c r="A861" s="1">
        <v>36406</v>
      </c>
      <c r="B861" s="4">
        <v>36406</v>
      </c>
      <c r="C861" s="14">
        <f>VLOOKUP($B861,data!$A$6:$M$15000,13)</f>
        <v>79318000</v>
      </c>
      <c r="D861" s="11">
        <f t="shared" si="51"/>
        <v>9</v>
      </c>
      <c r="E861" s="14">
        <f t="shared" si="52"/>
        <v>78450714.285714284</v>
      </c>
      <c r="F861" s="14">
        <f t="shared" si="50"/>
        <v>80223666.666666672</v>
      </c>
    </row>
    <row r="862" spans="1:6">
      <c r="A862" s="1">
        <v>36407</v>
      </c>
      <c r="B862" s="4">
        <v>36407</v>
      </c>
      <c r="C862" s="14">
        <f>VLOOKUP($B862,data!$A$6:$M$15000,13)</f>
        <v>79879000</v>
      </c>
      <c r="D862" s="11">
        <f t="shared" si="51"/>
        <v>9</v>
      </c>
      <c r="E862" s="14">
        <f t="shared" si="52"/>
        <v>78701142.857142851</v>
      </c>
      <c r="F862" s="14">
        <f t="shared" si="50"/>
        <v>80283433.333333328</v>
      </c>
    </row>
    <row r="863" spans="1:6">
      <c r="A863" s="1">
        <v>36408</v>
      </c>
      <c r="B863" s="4">
        <v>36408</v>
      </c>
      <c r="C863" s="14">
        <f>VLOOKUP($B863,data!$A$6:$M$15000,13)</f>
        <v>80385000</v>
      </c>
      <c r="D863" s="11">
        <f t="shared" si="51"/>
        <v>9</v>
      </c>
      <c r="E863" s="14">
        <f t="shared" si="52"/>
        <v>78987142.857142851</v>
      </c>
      <c r="F863" s="14">
        <f t="shared" si="50"/>
        <v>80344133.333333328</v>
      </c>
    </row>
    <row r="864" spans="1:6">
      <c r="A864" s="1">
        <v>36409</v>
      </c>
      <c r="B864" s="4">
        <v>36409</v>
      </c>
      <c r="C864" s="14">
        <f>VLOOKUP($B864,data!$A$6:$M$15000,13)</f>
        <v>80649000</v>
      </c>
      <c r="D864" s="11">
        <f t="shared" si="51"/>
        <v>9</v>
      </c>
      <c r="E864" s="14">
        <f t="shared" si="52"/>
        <v>79366857.142857149</v>
      </c>
      <c r="F864" s="14">
        <f t="shared" si="50"/>
        <v>80396433.333333328</v>
      </c>
    </row>
    <row r="865" spans="1:6">
      <c r="A865" s="1">
        <v>36410</v>
      </c>
      <c r="B865" s="4">
        <v>36410</v>
      </c>
      <c r="C865" s="14">
        <f>VLOOKUP($B865,data!$A$6:$M$15000,13)</f>
        <v>80959000</v>
      </c>
      <c r="D865" s="11">
        <f t="shared" si="51"/>
        <v>9</v>
      </c>
      <c r="E865" s="14">
        <f t="shared" si="52"/>
        <v>79783285.714285716</v>
      </c>
      <c r="F865" s="14">
        <f t="shared" si="50"/>
        <v>80438766.666666672</v>
      </c>
    </row>
    <row r="866" spans="1:6">
      <c r="A866" s="1">
        <v>36411</v>
      </c>
      <c r="B866" s="4">
        <v>36411</v>
      </c>
      <c r="C866" s="14">
        <f>VLOOKUP($B866,data!$A$6:$M$15000,13)</f>
        <v>81019000</v>
      </c>
      <c r="D866" s="11">
        <f t="shared" si="51"/>
        <v>9</v>
      </c>
      <c r="E866" s="14">
        <f t="shared" si="52"/>
        <v>80163285.714285716</v>
      </c>
      <c r="F866" s="14">
        <f t="shared" ref="F866:F929" si="53">AVERAGE(C837:C866)</f>
        <v>80477866.666666672</v>
      </c>
    </row>
    <row r="867" spans="1:6">
      <c r="A867" s="1">
        <v>36412</v>
      </c>
      <c r="B867" s="4">
        <v>36412</v>
      </c>
      <c r="C867" s="14">
        <f>VLOOKUP($B867,data!$A$6:$M$15000,13)</f>
        <v>81190000</v>
      </c>
      <c r="D867" s="11">
        <f t="shared" si="51"/>
        <v>9</v>
      </c>
      <c r="E867" s="14">
        <f t="shared" si="52"/>
        <v>80485571.428571433</v>
      </c>
      <c r="F867" s="14">
        <f t="shared" si="53"/>
        <v>80510366.666666672</v>
      </c>
    </row>
    <row r="868" spans="1:6">
      <c r="A868" s="1">
        <v>36413</v>
      </c>
      <c r="B868" s="4">
        <v>36413</v>
      </c>
      <c r="C868" s="14">
        <f>VLOOKUP($B868,data!$A$6:$M$15000,13)</f>
        <v>81329000</v>
      </c>
      <c r="D868" s="11">
        <f t="shared" si="51"/>
        <v>9</v>
      </c>
      <c r="E868" s="14">
        <f t="shared" si="52"/>
        <v>80772857.142857149</v>
      </c>
      <c r="F868" s="14">
        <f t="shared" si="53"/>
        <v>80535833.333333328</v>
      </c>
    </row>
    <row r="869" spans="1:6">
      <c r="A869" s="1">
        <v>36414</v>
      </c>
      <c r="B869" s="4">
        <v>36414</v>
      </c>
      <c r="C869" s="14">
        <f>VLOOKUP($B869,data!$A$6:$M$15000,13)</f>
        <v>81817000</v>
      </c>
      <c r="D869" s="11">
        <f t="shared" si="51"/>
        <v>9</v>
      </c>
      <c r="E869" s="14">
        <f t="shared" si="52"/>
        <v>81049714.285714284</v>
      </c>
      <c r="F869" s="14">
        <f t="shared" si="53"/>
        <v>80569633.333333328</v>
      </c>
    </row>
    <row r="870" spans="1:6">
      <c r="A870" s="1">
        <v>36415</v>
      </c>
      <c r="B870" s="4">
        <v>36415</v>
      </c>
      <c r="C870" s="14">
        <f>VLOOKUP($B870,data!$A$6:$M$15000,13)</f>
        <v>82121000</v>
      </c>
      <c r="D870" s="11">
        <f t="shared" si="51"/>
        <v>9</v>
      </c>
      <c r="E870" s="14">
        <f t="shared" si="52"/>
        <v>81297714.285714284</v>
      </c>
      <c r="F870" s="14">
        <f t="shared" si="53"/>
        <v>80604733.333333328</v>
      </c>
    </row>
    <row r="871" spans="1:6">
      <c r="A871" s="1">
        <v>36416</v>
      </c>
      <c r="B871" s="4">
        <v>36416</v>
      </c>
      <c r="C871" s="14">
        <f>VLOOKUP($B871,data!$A$6:$M$15000,13)</f>
        <v>82397000</v>
      </c>
      <c r="D871" s="11">
        <f t="shared" si="51"/>
        <v>9</v>
      </c>
      <c r="E871" s="14">
        <f t="shared" si="52"/>
        <v>81547428.571428567</v>
      </c>
      <c r="F871" s="14">
        <f t="shared" si="53"/>
        <v>80631633.333333328</v>
      </c>
    </row>
    <row r="872" spans="1:6">
      <c r="A872" s="1">
        <v>36417</v>
      </c>
      <c r="B872" s="4">
        <v>36417</v>
      </c>
      <c r="C872" s="14">
        <f>VLOOKUP($B872,data!$A$6:$M$15000,13)</f>
        <v>82336000</v>
      </c>
      <c r="D872" s="11">
        <f t="shared" si="51"/>
        <v>9</v>
      </c>
      <c r="E872" s="14">
        <f t="shared" si="52"/>
        <v>81744142.857142851</v>
      </c>
      <c r="F872" s="14">
        <f t="shared" si="53"/>
        <v>80637600</v>
      </c>
    </row>
    <row r="873" spans="1:6">
      <c r="A873" s="1">
        <v>36418</v>
      </c>
      <c r="B873" s="4">
        <v>36418</v>
      </c>
      <c r="C873" s="14">
        <f>VLOOKUP($B873,data!$A$6:$M$15000,13)</f>
        <v>82641000</v>
      </c>
      <c r="D873" s="11">
        <f t="shared" si="51"/>
        <v>9</v>
      </c>
      <c r="E873" s="14">
        <f t="shared" si="52"/>
        <v>81975857.142857149</v>
      </c>
      <c r="F873" s="14">
        <f t="shared" si="53"/>
        <v>80649533.333333328</v>
      </c>
    </row>
    <row r="874" spans="1:6">
      <c r="A874" s="1">
        <v>36419</v>
      </c>
      <c r="B874" s="4">
        <v>36419</v>
      </c>
      <c r="C874" s="14">
        <f>VLOOKUP($B874,data!$A$6:$M$15000,13)</f>
        <v>83053000</v>
      </c>
      <c r="D874" s="11">
        <f t="shared" si="51"/>
        <v>9</v>
      </c>
      <c r="E874" s="14">
        <f t="shared" si="52"/>
        <v>82242000</v>
      </c>
      <c r="F874" s="14">
        <f t="shared" si="53"/>
        <v>80674466.666666672</v>
      </c>
    </row>
    <row r="875" spans="1:6">
      <c r="A875" s="1">
        <v>36420</v>
      </c>
      <c r="B875" s="4">
        <v>36420</v>
      </c>
      <c r="C875" s="14">
        <f>VLOOKUP($B875,data!$A$6:$M$15000,13)</f>
        <v>83526000</v>
      </c>
      <c r="D875" s="11">
        <f t="shared" si="51"/>
        <v>9</v>
      </c>
      <c r="E875" s="14">
        <f t="shared" si="52"/>
        <v>82555857.142857149</v>
      </c>
      <c r="F875" s="14">
        <f t="shared" si="53"/>
        <v>80717266.666666672</v>
      </c>
    </row>
    <row r="876" spans="1:6">
      <c r="A876" s="1">
        <v>36421</v>
      </c>
      <c r="B876" s="4">
        <v>36421</v>
      </c>
      <c r="C876" s="14">
        <f>VLOOKUP($B876,data!$A$6:$M$15000,13)</f>
        <v>83995000</v>
      </c>
      <c r="D876" s="11">
        <f t="shared" si="51"/>
        <v>9</v>
      </c>
      <c r="E876" s="14">
        <f t="shared" si="52"/>
        <v>82867000</v>
      </c>
      <c r="F876" s="14">
        <f t="shared" si="53"/>
        <v>80781966.666666672</v>
      </c>
    </row>
    <row r="877" spans="1:6">
      <c r="A877" s="1">
        <v>36422</v>
      </c>
      <c r="B877" s="4">
        <v>36422</v>
      </c>
      <c r="C877" s="14">
        <f>VLOOKUP($B877,data!$A$6:$M$15000,13)</f>
        <v>84324000</v>
      </c>
      <c r="D877" s="11">
        <f t="shared" si="51"/>
        <v>9</v>
      </c>
      <c r="E877" s="14">
        <f t="shared" si="52"/>
        <v>83181714.285714284</v>
      </c>
      <c r="F877" s="14">
        <f t="shared" si="53"/>
        <v>80858666.666666672</v>
      </c>
    </row>
    <row r="878" spans="1:6">
      <c r="A878" s="1">
        <v>36423</v>
      </c>
      <c r="B878" s="4">
        <v>36423</v>
      </c>
      <c r="C878" s="14">
        <f>VLOOKUP($B878,data!$A$6:$M$15000,13)</f>
        <v>84440000</v>
      </c>
      <c r="D878" s="11">
        <f t="shared" si="51"/>
        <v>9</v>
      </c>
      <c r="E878" s="14">
        <f t="shared" si="52"/>
        <v>83473571.428571433</v>
      </c>
      <c r="F878" s="14">
        <f t="shared" si="53"/>
        <v>80930900</v>
      </c>
    </row>
    <row r="879" spans="1:6">
      <c r="A879" s="1">
        <v>36424</v>
      </c>
      <c r="B879" s="4">
        <v>36424</v>
      </c>
      <c r="C879" s="14">
        <f>VLOOKUP($B879,data!$A$6:$M$15000,13)</f>
        <v>84764000</v>
      </c>
      <c r="D879" s="11">
        <f t="shared" si="51"/>
        <v>9</v>
      </c>
      <c r="E879" s="14">
        <f t="shared" si="52"/>
        <v>83820428.571428567</v>
      </c>
      <c r="F879" s="14">
        <f t="shared" si="53"/>
        <v>81007466.666666672</v>
      </c>
    </row>
    <row r="880" spans="1:6">
      <c r="A880" s="1">
        <v>36425</v>
      </c>
      <c r="B880" s="4">
        <v>36425</v>
      </c>
      <c r="C880" s="14">
        <f>VLOOKUP($B880,data!$A$6:$M$15000,13)</f>
        <v>84960000</v>
      </c>
      <c r="D880" s="11">
        <f t="shared" si="51"/>
        <v>9</v>
      </c>
      <c r="E880" s="14">
        <f t="shared" si="52"/>
        <v>84151714.285714284</v>
      </c>
      <c r="F880" s="14">
        <f t="shared" si="53"/>
        <v>81119333.333333328</v>
      </c>
    </row>
    <row r="881" spans="1:6">
      <c r="A881" s="1">
        <v>36426</v>
      </c>
      <c r="B881" s="4">
        <v>36426</v>
      </c>
      <c r="C881" s="14">
        <f>VLOOKUP($B881,data!$A$6:$M$15000,13)</f>
        <v>85156000</v>
      </c>
      <c r="D881" s="11">
        <f t="shared" si="51"/>
        <v>9</v>
      </c>
      <c r="E881" s="14">
        <f t="shared" si="52"/>
        <v>84452142.857142851</v>
      </c>
      <c r="F881" s="14">
        <f t="shared" si="53"/>
        <v>81250200</v>
      </c>
    </row>
    <row r="882" spans="1:6">
      <c r="A882" s="1">
        <v>36427</v>
      </c>
      <c r="B882" s="4">
        <v>36427</v>
      </c>
      <c r="C882" s="14">
        <f>VLOOKUP($B882,data!$A$6:$M$15000,13)</f>
        <v>85409000</v>
      </c>
      <c r="D882" s="11">
        <f t="shared" si="51"/>
        <v>9</v>
      </c>
      <c r="E882" s="14">
        <f t="shared" si="52"/>
        <v>84721142.857142851</v>
      </c>
      <c r="F882" s="14">
        <f t="shared" si="53"/>
        <v>81424600</v>
      </c>
    </row>
    <row r="883" spans="1:6">
      <c r="A883" s="1">
        <v>36428</v>
      </c>
      <c r="B883" s="4">
        <v>36428</v>
      </c>
      <c r="C883" s="14">
        <f>VLOOKUP($B883,data!$A$6:$M$15000,13)</f>
        <v>85918000</v>
      </c>
      <c r="D883" s="11">
        <f t="shared" si="51"/>
        <v>9</v>
      </c>
      <c r="E883" s="14">
        <f t="shared" si="52"/>
        <v>84995857.142857149</v>
      </c>
      <c r="F883" s="14">
        <f t="shared" si="53"/>
        <v>81655366.666666672</v>
      </c>
    </row>
    <row r="884" spans="1:6">
      <c r="A884" s="1">
        <v>36429</v>
      </c>
      <c r="B884" s="4">
        <v>36429</v>
      </c>
      <c r="C884" s="14">
        <f>VLOOKUP($B884,data!$A$6:$M$15000,13)</f>
        <v>86555000</v>
      </c>
      <c r="D884" s="11">
        <f t="shared" si="51"/>
        <v>9</v>
      </c>
      <c r="E884" s="14">
        <f t="shared" si="52"/>
        <v>85314571.428571433</v>
      </c>
      <c r="F884" s="14">
        <f t="shared" si="53"/>
        <v>81932566.666666672</v>
      </c>
    </row>
    <row r="885" spans="1:6">
      <c r="A885" s="1">
        <v>36430</v>
      </c>
      <c r="B885" s="4">
        <v>36430</v>
      </c>
      <c r="C885" s="14">
        <f>VLOOKUP($B885,data!$A$6:$M$15000,13)</f>
        <v>86558000</v>
      </c>
      <c r="D885" s="11">
        <f t="shared" si="51"/>
        <v>9</v>
      </c>
      <c r="E885" s="14">
        <f t="shared" si="52"/>
        <v>85617142.857142851</v>
      </c>
      <c r="F885" s="14">
        <f t="shared" si="53"/>
        <v>82213633.333333328</v>
      </c>
    </row>
    <row r="886" spans="1:6">
      <c r="A886" s="1">
        <v>36431</v>
      </c>
      <c r="B886" s="4">
        <v>36431</v>
      </c>
      <c r="C886" s="14">
        <f>VLOOKUP($B886,data!$A$6:$M$15000,13)</f>
        <v>86563000</v>
      </c>
      <c r="D886" s="11">
        <f t="shared" si="51"/>
        <v>9</v>
      </c>
      <c r="E886" s="14">
        <f t="shared" si="52"/>
        <v>85874142.857142851</v>
      </c>
      <c r="F886" s="14">
        <f t="shared" si="53"/>
        <v>82486300</v>
      </c>
    </row>
    <row r="887" spans="1:6">
      <c r="A887" s="1">
        <v>36432</v>
      </c>
      <c r="B887" s="4">
        <v>36432</v>
      </c>
      <c r="C887" s="14">
        <f>VLOOKUP($B887,data!$A$6:$M$15000,13)</f>
        <v>86659000</v>
      </c>
      <c r="D887" s="11">
        <f t="shared" si="51"/>
        <v>9</v>
      </c>
      <c r="E887" s="14">
        <f t="shared" si="52"/>
        <v>86116857.142857149</v>
      </c>
      <c r="F887" s="14">
        <f t="shared" si="53"/>
        <v>82775233.333333328</v>
      </c>
    </row>
    <row r="888" spans="1:6">
      <c r="A888" s="1">
        <v>36433</v>
      </c>
      <c r="B888" s="4">
        <v>36433</v>
      </c>
      <c r="C888" s="14">
        <f>VLOOKUP($B888,data!$A$6:$M$15000,13)</f>
        <v>86618000</v>
      </c>
      <c r="D888" s="11">
        <f t="shared" si="51"/>
        <v>9</v>
      </c>
      <c r="E888" s="14">
        <f t="shared" si="52"/>
        <v>86325714.285714284</v>
      </c>
      <c r="F888" s="14">
        <f t="shared" si="53"/>
        <v>83061033.333333328</v>
      </c>
    </row>
    <row r="889" spans="1:6">
      <c r="A889" s="1">
        <v>36434</v>
      </c>
      <c r="B889" s="4">
        <v>36434</v>
      </c>
      <c r="C889" s="14">
        <f>VLOOKUP($B889,data!$A$6:$M$15000,13)</f>
        <v>86737000</v>
      </c>
      <c r="D889" s="11">
        <f t="shared" si="51"/>
        <v>10</v>
      </c>
      <c r="E889" s="14">
        <f t="shared" si="52"/>
        <v>86515428.571428567</v>
      </c>
      <c r="F889" s="14">
        <f t="shared" si="53"/>
        <v>83340300</v>
      </c>
    </row>
    <row r="890" spans="1:6">
      <c r="A890" s="1">
        <v>36435</v>
      </c>
      <c r="B890" s="4">
        <v>36435</v>
      </c>
      <c r="C890" s="14">
        <f>VLOOKUP($B890,data!$A$6:$M$15000,13)</f>
        <v>87284000</v>
      </c>
      <c r="D890" s="11">
        <f t="shared" si="51"/>
        <v>10</v>
      </c>
      <c r="E890" s="14">
        <f t="shared" si="52"/>
        <v>86710571.428571433</v>
      </c>
      <c r="F890" s="14">
        <f t="shared" si="53"/>
        <v>83618633.333333328</v>
      </c>
    </row>
    <row r="891" spans="1:6">
      <c r="A891" s="1">
        <v>36436</v>
      </c>
      <c r="B891" s="4">
        <v>36436</v>
      </c>
      <c r="C891" s="14">
        <f>VLOOKUP($B891,data!$A$6:$M$15000,13)</f>
        <v>87825000</v>
      </c>
      <c r="D891" s="11">
        <f t="shared" si="51"/>
        <v>10</v>
      </c>
      <c r="E891" s="14">
        <f t="shared" si="52"/>
        <v>86892000</v>
      </c>
      <c r="F891" s="14">
        <f t="shared" si="53"/>
        <v>83902200</v>
      </c>
    </row>
    <row r="892" spans="1:6">
      <c r="A892" s="1">
        <v>36437</v>
      </c>
      <c r="B892" s="4">
        <v>36437</v>
      </c>
      <c r="C892" s="14">
        <f>VLOOKUP($B892,data!$A$6:$M$15000,13)</f>
        <v>87912000</v>
      </c>
      <c r="D892" s="11">
        <f t="shared" si="51"/>
        <v>10</v>
      </c>
      <c r="E892" s="14">
        <f t="shared" si="52"/>
        <v>87085428.571428567</v>
      </c>
      <c r="F892" s="14">
        <f t="shared" si="53"/>
        <v>84169966.666666672</v>
      </c>
    </row>
    <row r="893" spans="1:6">
      <c r="A893" s="1">
        <v>36438</v>
      </c>
      <c r="B893" s="4">
        <v>36438</v>
      </c>
      <c r="C893" s="14">
        <f>VLOOKUP($B893,data!$A$6:$M$15000,13)</f>
        <v>87798000</v>
      </c>
      <c r="D893" s="11">
        <f t="shared" si="51"/>
        <v>10</v>
      </c>
      <c r="E893" s="14">
        <f t="shared" si="52"/>
        <v>87261857.142857149</v>
      </c>
      <c r="F893" s="14">
        <f t="shared" si="53"/>
        <v>84417066.666666672</v>
      </c>
    </row>
    <row r="894" spans="1:6">
      <c r="A894" s="1">
        <v>36439</v>
      </c>
      <c r="B894" s="4">
        <v>36439</v>
      </c>
      <c r="C894" s="14">
        <f>VLOOKUP($B894,data!$A$6:$M$15000,13)</f>
        <v>87567000</v>
      </c>
      <c r="D894" s="11">
        <f t="shared" si="51"/>
        <v>10</v>
      </c>
      <c r="E894" s="14">
        <f t="shared" si="52"/>
        <v>87391571.428571433</v>
      </c>
      <c r="F894" s="14">
        <f t="shared" si="53"/>
        <v>84647666.666666672</v>
      </c>
    </row>
    <row r="895" spans="1:6">
      <c r="A895" s="1">
        <v>36440</v>
      </c>
      <c r="B895" s="4">
        <v>36440</v>
      </c>
      <c r="C895" s="14">
        <f>VLOOKUP($B895,data!$A$6:$M$15000,13)</f>
        <v>87412000</v>
      </c>
      <c r="D895" s="11">
        <f t="shared" si="51"/>
        <v>10</v>
      </c>
      <c r="E895" s="14">
        <f t="shared" si="52"/>
        <v>87505000</v>
      </c>
      <c r="F895" s="14">
        <f t="shared" si="53"/>
        <v>84862766.666666672</v>
      </c>
    </row>
    <row r="896" spans="1:6">
      <c r="A896" s="1">
        <v>36441</v>
      </c>
      <c r="B896" s="4">
        <v>36441</v>
      </c>
      <c r="C896" s="14">
        <f>VLOOKUP($B896,data!$A$6:$M$15000,13)</f>
        <v>87287000</v>
      </c>
      <c r="D896" s="11">
        <f t="shared" si="51"/>
        <v>10</v>
      </c>
      <c r="E896" s="14">
        <f t="shared" si="52"/>
        <v>87583571.428571433</v>
      </c>
      <c r="F896" s="14">
        <f t="shared" si="53"/>
        <v>85071700</v>
      </c>
    </row>
    <row r="897" spans="1:6">
      <c r="A897" s="1">
        <v>36442</v>
      </c>
      <c r="B897" s="4">
        <v>36442</v>
      </c>
      <c r="C897" s="14">
        <f>VLOOKUP($B897,data!$A$6:$M$15000,13)</f>
        <v>87789000</v>
      </c>
      <c r="D897" s="11">
        <f t="shared" si="51"/>
        <v>10</v>
      </c>
      <c r="E897" s="14">
        <f t="shared" si="52"/>
        <v>87655714.285714284</v>
      </c>
      <c r="F897" s="14">
        <f t="shared" si="53"/>
        <v>85291666.666666672</v>
      </c>
    </row>
    <row r="898" spans="1:6">
      <c r="A898" s="1">
        <v>36443</v>
      </c>
      <c r="B898" s="4">
        <v>36443</v>
      </c>
      <c r="C898" s="14">
        <f>VLOOKUP($B898,data!$A$6:$M$15000,13)</f>
        <v>88239000</v>
      </c>
      <c r="D898" s="11">
        <f t="shared" si="51"/>
        <v>10</v>
      </c>
      <c r="E898" s="14">
        <f t="shared" si="52"/>
        <v>87714857.142857149</v>
      </c>
      <c r="F898" s="14">
        <f t="shared" si="53"/>
        <v>85522000</v>
      </c>
    </row>
    <row r="899" spans="1:6">
      <c r="A899" s="1">
        <v>36444</v>
      </c>
      <c r="B899" s="4">
        <v>36444</v>
      </c>
      <c r="C899" s="14">
        <f>VLOOKUP($B899,data!$A$6:$M$15000,13)</f>
        <v>88073000</v>
      </c>
      <c r="D899" s="11">
        <f t="shared" si="51"/>
        <v>10</v>
      </c>
      <c r="E899" s="14">
        <f t="shared" si="52"/>
        <v>87737857.142857149</v>
      </c>
      <c r="F899" s="14">
        <f t="shared" si="53"/>
        <v>85730533.333333328</v>
      </c>
    </row>
    <row r="900" spans="1:6">
      <c r="A900" s="1">
        <v>36445</v>
      </c>
      <c r="B900" s="4">
        <v>36445</v>
      </c>
      <c r="C900" s="14">
        <f>VLOOKUP($B900,data!$A$6:$M$15000,13)</f>
        <v>87619000</v>
      </c>
      <c r="D900" s="11">
        <f t="shared" si="51"/>
        <v>10</v>
      </c>
      <c r="E900" s="14">
        <f t="shared" si="52"/>
        <v>87712285.714285716</v>
      </c>
      <c r="F900" s="14">
        <f t="shared" si="53"/>
        <v>85913800</v>
      </c>
    </row>
    <row r="901" spans="1:6">
      <c r="A901" s="1">
        <v>36446</v>
      </c>
      <c r="B901" s="4">
        <v>36446</v>
      </c>
      <c r="C901" s="14">
        <f>VLOOKUP($B901,data!$A$6:$M$15000,13)</f>
        <v>87144000</v>
      </c>
      <c r="D901" s="11">
        <f t="shared" si="51"/>
        <v>10</v>
      </c>
      <c r="E901" s="14">
        <f t="shared" si="52"/>
        <v>87651857.142857149</v>
      </c>
      <c r="F901" s="14">
        <f t="shared" si="53"/>
        <v>86072033.333333328</v>
      </c>
    </row>
    <row r="902" spans="1:6">
      <c r="A902" s="1">
        <v>36447</v>
      </c>
      <c r="B902" s="4">
        <v>36447</v>
      </c>
      <c r="C902" s="14">
        <f>VLOOKUP($B902,data!$A$6:$M$15000,13)</f>
        <v>86804000</v>
      </c>
      <c r="D902" s="11">
        <f t="shared" si="51"/>
        <v>10</v>
      </c>
      <c r="E902" s="14">
        <f t="shared" si="52"/>
        <v>87565000</v>
      </c>
      <c r="F902" s="14">
        <f t="shared" si="53"/>
        <v>86220966.666666672</v>
      </c>
    </row>
    <row r="903" spans="1:6">
      <c r="A903" s="1">
        <v>36448</v>
      </c>
      <c r="B903" s="4">
        <v>36448</v>
      </c>
      <c r="C903" s="14">
        <f>VLOOKUP($B903,data!$A$6:$M$15000,13)</f>
        <v>86702000</v>
      </c>
      <c r="D903" s="11">
        <f t="shared" ref="D903:D966" si="54">IF(B903&lt;&gt;"",MONTH(B903),0)</f>
        <v>10</v>
      </c>
      <c r="E903" s="14">
        <f t="shared" si="52"/>
        <v>87481428.571428567</v>
      </c>
      <c r="F903" s="14">
        <f t="shared" si="53"/>
        <v>86356333.333333328</v>
      </c>
    </row>
    <row r="904" spans="1:6">
      <c r="A904" s="1">
        <v>36449</v>
      </c>
      <c r="B904" s="4">
        <v>36449</v>
      </c>
      <c r="C904" s="14">
        <f>VLOOKUP($B904,data!$A$6:$M$15000,13)</f>
        <v>86856000</v>
      </c>
      <c r="D904" s="11">
        <f t="shared" si="54"/>
        <v>10</v>
      </c>
      <c r="E904" s="14">
        <f t="shared" si="52"/>
        <v>87348142.857142851</v>
      </c>
      <c r="F904" s="14">
        <f t="shared" si="53"/>
        <v>86483100</v>
      </c>
    </row>
    <row r="905" spans="1:6">
      <c r="A905" s="1">
        <v>36450</v>
      </c>
      <c r="B905" s="4">
        <v>36450</v>
      </c>
      <c r="C905" s="14">
        <f>VLOOKUP($B905,data!$A$6:$M$15000,13)</f>
        <v>87445000</v>
      </c>
      <c r="D905" s="11">
        <f t="shared" si="54"/>
        <v>10</v>
      </c>
      <c r="E905" s="14">
        <f t="shared" si="52"/>
        <v>87234714.285714284</v>
      </c>
      <c r="F905" s="14">
        <f t="shared" si="53"/>
        <v>86613733.333333328</v>
      </c>
    </row>
    <row r="906" spans="1:6">
      <c r="A906" s="1">
        <v>36451</v>
      </c>
      <c r="B906" s="4">
        <v>36451</v>
      </c>
      <c r="C906" s="14">
        <f>VLOOKUP($B906,data!$A$6:$M$15000,13)</f>
        <v>87481000</v>
      </c>
      <c r="D906" s="11">
        <f t="shared" si="54"/>
        <v>10</v>
      </c>
      <c r="E906" s="14">
        <f t="shared" si="52"/>
        <v>87150142.857142851</v>
      </c>
      <c r="F906" s="14">
        <f t="shared" si="53"/>
        <v>86729933.333333328</v>
      </c>
    </row>
    <row r="907" spans="1:6">
      <c r="A907" s="1">
        <v>36452</v>
      </c>
      <c r="B907" s="4">
        <v>36452</v>
      </c>
      <c r="C907" s="14">
        <f>VLOOKUP($B907,data!$A$6:$M$15000,13)</f>
        <v>87519000</v>
      </c>
      <c r="D907" s="11">
        <f t="shared" si="54"/>
        <v>10</v>
      </c>
      <c r="E907" s="14">
        <f t="shared" ref="E907:E970" si="55">AVERAGE(C901:C907)</f>
        <v>87135857.142857149</v>
      </c>
      <c r="F907" s="14">
        <f t="shared" si="53"/>
        <v>86836433.333333328</v>
      </c>
    </row>
    <row r="908" spans="1:6">
      <c r="A908" s="1">
        <v>36453</v>
      </c>
      <c r="B908" s="4">
        <v>36453</v>
      </c>
      <c r="C908" s="14">
        <f>VLOOKUP($B908,data!$A$6:$M$15000,13)</f>
        <v>87466000</v>
      </c>
      <c r="D908" s="11">
        <f t="shared" si="54"/>
        <v>10</v>
      </c>
      <c r="E908" s="14">
        <f t="shared" si="55"/>
        <v>87181857.142857149</v>
      </c>
      <c r="F908" s="14">
        <f t="shared" si="53"/>
        <v>86937300</v>
      </c>
    </row>
    <row r="909" spans="1:6">
      <c r="A909" s="1">
        <v>36454</v>
      </c>
      <c r="B909" s="4">
        <v>36454</v>
      </c>
      <c r="C909" s="14">
        <f>VLOOKUP($B909,data!$A$6:$M$15000,13)</f>
        <v>87326000</v>
      </c>
      <c r="D909" s="11">
        <f t="shared" si="54"/>
        <v>10</v>
      </c>
      <c r="E909" s="14">
        <f t="shared" si="55"/>
        <v>87256428.571428567</v>
      </c>
      <c r="F909" s="14">
        <f t="shared" si="53"/>
        <v>87022700</v>
      </c>
    </row>
    <row r="910" spans="1:6">
      <c r="A910" s="1">
        <v>36455</v>
      </c>
      <c r="B910" s="4">
        <v>36455</v>
      </c>
      <c r="C910" s="14">
        <f>VLOOKUP($B910,data!$A$6:$M$15000,13)</f>
        <v>87321000</v>
      </c>
      <c r="D910" s="11">
        <f t="shared" si="54"/>
        <v>10</v>
      </c>
      <c r="E910" s="14">
        <f t="shared" si="55"/>
        <v>87344857.142857149</v>
      </c>
      <c r="F910" s="14">
        <f t="shared" si="53"/>
        <v>87101400</v>
      </c>
    </row>
    <row r="911" spans="1:6">
      <c r="A911" s="1">
        <v>36456</v>
      </c>
      <c r="B911" s="4">
        <v>36456</v>
      </c>
      <c r="C911" s="14">
        <f>VLOOKUP($B911,data!$A$6:$M$15000,13)</f>
        <v>87715000</v>
      </c>
      <c r="D911" s="11">
        <f t="shared" si="54"/>
        <v>10</v>
      </c>
      <c r="E911" s="14">
        <f t="shared" si="55"/>
        <v>87467571.428571433</v>
      </c>
      <c r="F911" s="14">
        <f t="shared" si="53"/>
        <v>87186700</v>
      </c>
    </row>
    <row r="912" spans="1:6">
      <c r="A912" s="1">
        <v>36457</v>
      </c>
      <c r="B912" s="4">
        <v>36457</v>
      </c>
      <c r="C912" s="14">
        <f>VLOOKUP($B912,data!$A$6:$M$15000,13)</f>
        <v>88168000</v>
      </c>
      <c r="D912" s="11">
        <f t="shared" si="54"/>
        <v>10</v>
      </c>
      <c r="E912" s="14">
        <f t="shared" si="55"/>
        <v>87570857.142857149</v>
      </c>
      <c r="F912" s="14">
        <f t="shared" si="53"/>
        <v>87278666.666666672</v>
      </c>
    </row>
    <row r="913" spans="1:6">
      <c r="A913" s="1">
        <v>36458</v>
      </c>
      <c r="B913" s="4">
        <v>36458</v>
      </c>
      <c r="C913" s="14">
        <f>VLOOKUP($B913,data!$A$6:$M$15000,13)</f>
        <v>88037000</v>
      </c>
      <c r="D913" s="11">
        <f t="shared" si="54"/>
        <v>10</v>
      </c>
      <c r="E913" s="14">
        <f t="shared" si="55"/>
        <v>87650285.714285716</v>
      </c>
      <c r="F913" s="14">
        <f t="shared" si="53"/>
        <v>87349300</v>
      </c>
    </row>
    <row r="914" spans="1:6">
      <c r="A914" s="1">
        <v>36459</v>
      </c>
      <c r="B914" s="4">
        <v>36459</v>
      </c>
      <c r="C914" s="14">
        <f>VLOOKUP($B914,data!$A$6:$M$15000,13)</f>
        <v>88076000</v>
      </c>
      <c r="D914" s="11">
        <f t="shared" si="54"/>
        <v>10</v>
      </c>
      <c r="E914" s="14">
        <f t="shared" si="55"/>
        <v>87729857.142857149</v>
      </c>
      <c r="F914" s="14">
        <f t="shared" si="53"/>
        <v>87400000</v>
      </c>
    </row>
    <row r="915" spans="1:6">
      <c r="A915" s="1">
        <v>36460</v>
      </c>
      <c r="B915" s="4">
        <v>36460</v>
      </c>
      <c r="C915" s="14">
        <f>VLOOKUP($B915,data!$A$6:$M$15000,13)</f>
        <v>87899000</v>
      </c>
      <c r="D915" s="11">
        <f t="shared" si="54"/>
        <v>10</v>
      </c>
      <c r="E915" s="14">
        <f t="shared" si="55"/>
        <v>87791714.285714284</v>
      </c>
      <c r="F915" s="14">
        <f t="shared" si="53"/>
        <v>87444700</v>
      </c>
    </row>
    <row r="916" spans="1:6">
      <c r="A916" s="1">
        <v>36461</v>
      </c>
      <c r="B916" s="4">
        <v>36461</v>
      </c>
      <c r="C916" s="14">
        <f>VLOOKUP($B916,data!$A$6:$M$15000,13)</f>
        <v>87828000</v>
      </c>
      <c r="D916" s="11">
        <f t="shared" si="54"/>
        <v>10</v>
      </c>
      <c r="E916" s="14">
        <f t="shared" si="55"/>
        <v>87863428.571428567</v>
      </c>
      <c r="F916" s="14">
        <f t="shared" si="53"/>
        <v>87486866.666666672</v>
      </c>
    </row>
    <row r="917" spans="1:6">
      <c r="A917" s="1">
        <v>36462</v>
      </c>
      <c r="B917" s="4">
        <v>36462</v>
      </c>
      <c r="C917" s="14">
        <f>VLOOKUP($B917,data!$A$6:$M$15000,13)</f>
        <v>88091000</v>
      </c>
      <c r="D917" s="11">
        <f t="shared" si="54"/>
        <v>10</v>
      </c>
      <c r="E917" s="14">
        <f t="shared" si="55"/>
        <v>87973428.571428567</v>
      </c>
      <c r="F917" s="14">
        <f t="shared" si="53"/>
        <v>87534600</v>
      </c>
    </row>
    <row r="918" spans="1:6">
      <c r="A918" s="1">
        <v>36463</v>
      </c>
      <c r="B918" s="4">
        <v>36463</v>
      </c>
      <c r="C918" s="14">
        <f>VLOOKUP($B918,data!$A$6:$M$15000,13)</f>
        <v>88523000</v>
      </c>
      <c r="D918" s="11">
        <f t="shared" si="54"/>
        <v>10</v>
      </c>
      <c r="E918" s="14">
        <f t="shared" si="55"/>
        <v>88088857.142857149</v>
      </c>
      <c r="F918" s="14">
        <f t="shared" si="53"/>
        <v>87598100</v>
      </c>
    </row>
    <row r="919" spans="1:6">
      <c r="A919" s="1">
        <v>36464</v>
      </c>
      <c r="B919" s="4">
        <v>36464</v>
      </c>
      <c r="C919" s="14">
        <f>VLOOKUP($B919,data!$A$6:$M$15000,13)</f>
        <v>89228000</v>
      </c>
      <c r="D919" s="11">
        <f t="shared" si="54"/>
        <v>10</v>
      </c>
      <c r="E919" s="14">
        <f t="shared" si="55"/>
        <v>88240285.714285716</v>
      </c>
      <c r="F919" s="14">
        <f t="shared" si="53"/>
        <v>87681133.333333328</v>
      </c>
    </row>
    <row r="920" spans="1:6">
      <c r="A920" s="1">
        <v>36465</v>
      </c>
      <c r="B920" s="4">
        <v>36465</v>
      </c>
      <c r="C920" s="14">
        <f>VLOOKUP($B920,data!$A$6:$M$15000,13)</f>
        <v>89406000</v>
      </c>
      <c r="D920" s="11">
        <f t="shared" si="54"/>
        <v>11</v>
      </c>
      <c r="E920" s="14">
        <f t="shared" si="55"/>
        <v>88435857.142857149</v>
      </c>
      <c r="F920" s="14">
        <f t="shared" si="53"/>
        <v>87751866.666666672</v>
      </c>
    </row>
    <row r="921" spans="1:6">
      <c r="A921" s="1">
        <v>36466</v>
      </c>
      <c r="B921" s="4">
        <v>36466</v>
      </c>
      <c r="C921" s="14">
        <f>VLOOKUP($B921,data!$A$6:$M$15000,13)</f>
        <v>89253000</v>
      </c>
      <c r="D921" s="11">
        <f t="shared" si="54"/>
        <v>11</v>
      </c>
      <c r="E921" s="14">
        <f t="shared" si="55"/>
        <v>88604000</v>
      </c>
      <c r="F921" s="14">
        <f t="shared" si="53"/>
        <v>87799466.666666672</v>
      </c>
    </row>
    <row r="922" spans="1:6">
      <c r="A922" s="1">
        <v>36467</v>
      </c>
      <c r="B922" s="4">
        <v>36467</v>
      </c>
      <c r="C922" s="14">
        <f>VLOOKUP($B922,data!$A$6:$M$15000,13)</f>
        <v>89274000</v>
      </c>
      <c r="D922" s="11">
        <f t="shared" si="54"/>
        <v>11</v>
      </c>
      <c r="E922" s="14">
        <f t="shared" si="55"/>
        <v>88800428.571428567</v>
      </c>
      <c r="F922" s="14">
        <f t="shared" si="53"/>
        <v>87844866.666666672</v>
      </c>
    </row>
    <row r="923" spans="1:6">
      <c r="A923" s="1">
        <v>36468</v>
      </c>
      <c r="B923" s="4">
        <v>36468</v>
      </c>
      <c r="C923" s="14">
        <f>VLOOKUP($B923,data!$A$6:$M$15000,13)</f>
        <v>89387000</v>
      </c>
      <c r="D923" s="11">
        <f t="shared" si="54"/>
        <v>11</v>
      </c>
      <c r="E923" s="14">
        <f t="shared" si="55"/>
        <v>89023142.857142851</v>
      </c>
      <c r="F923" s="14">
        <f t="shared" si="53"/>
        <v>87897833.333333328</v>
      </c>
    </row>
    <row r="924" spans="1:6">
      <c r="A924" s="1">
        <v>36469</v>
      </c>
      <c r="B924" s="4">
        <v>36469</v>
      </c>
      <c r="C924" s="14">
        <f>VLOOKUP($B924,data!$A$6:$M$15000,13)</f>
        <v>89630000</v>
      </c>
      <c r="D924" s="11">
        <f t="shared" si="54"/>
        <v>11</v>
      </c>
      <c r="E924" s="14">
        <f t="shared" si="55"/>
        <v>89243000</v>
      </c>
      <c r="F924" s="14">
        <f t="shared" si="53"/>
        <v>87966600</v>
      </c>
    </row>
    <row r="925" spans="1:6">
      <c r="A925" s="1">
        <v>36470</v>
      </c>
      <c r="B925" s="4">
        <v>36470</v>
      </c>
      <c r="C925" s="14">
        <f>VLOOKUP($B925,data!$A$6:$M$15000,13)</f>
        <v>89933000</v>
      </c>
      <c r="D925" s="11">
        <f t="shared" si="54"/>
        <v>11</v>
      </c>
      <c r="E925" s="14">
        <f t="shared" si="55"/>
        <v>89444428.571428567</v>
      </c>
      <c r="F925" s="14">
        <f t="shared" si="53"/>
        <v>88050633.333333328</v>
      </c>
    </row>
    <row r="926" spans="1:6">
      <c r="A926" s="1">
        <v>36471</v>
      </c>
      <c r="B926" s="4">
        <v>36471</v>
      </c>
      <c r="C926" s="14">
        <f>VLOOKUP($B926,data!$A$6:$M$15000,13)</f>
        <v>90625000</v>
      </c>
      <c r="D926" s="11">
        <f t="shared" si="54"/>
        <v>11</v>
      </c>
      <c r="E926" s="14">
        <f t="shared" si="55"/>
        <v>89644000</v>
      </c>
      <c r="F926" s="14">
        <f t="shared" si="53"/>
        <v>88161900</v>
      </c>
    </row>
    <row r="927" spans="1:6">
      <c r="A927" s="1">
        <v>36472</v>
      </c>
      <c r="B927" s="4">
        <v>36472</v>
      </c>
      <c r="C927" s="14">
        <f>VLOOKUP($B927,data!$A$6:$M$15000,13)</f>
        <v>90785000</v>
      </c>
      <c r="D927" s="11">
        <f t="shared" si="54"/>
        <v>11</v>
      </c>
      <c r="E927" s="14">
        <f t="shared" si="55"/>
        <v>89841000</v>
      </c>
      <c r="F927" s="14">
        <f t="shared" si="53"/>
        <v>88261766.666666672</v>
      </c>
    </row>
    <row r="928" spans="1:6">
      <c r="A928" s="1">
        <v>36473</v>
      </c>
      <c r="B928" s="4">
        <v>36473</v>
      </c>
      <c r="C928" s="14">
        <f>VLOOKUP($B928,data!$A$6:$M$15000,13)</f>
        <v>90772000</v>
      </c>
      <c r="D928" s="11">
        <f t="shared" si="54"/>
        <v>11</v>
      </c>
      <c r="E928" s="14">
        <f t="shared" si="55"/>
        <v>90058000</v>
      </c>
      <c r="F928" s="14">
        <f t="shared" si="53"/>
        <v>88346200</v>
      </c>
    </row>
    <row r="929" spans="1:6">
      <c r="A929" s="1">
        <v>36474</v>
      </c>
      <c r="B929" s="4">
        <v>36474</v>
      </c>
      <c r="C929" s="14">
        <f>VLOOKUP($B929,data!$A$6:$M$15000,13)</f>
        <v>90733000</v>
      </c>
      <c r="D929" s="11">
        <f t="shared" si="54"/>
        <v>11</v>
      </c>
      <c r="E929" s="14">
        <f t="shared" si="55"/>
        <v>90266428.571428567</v>
      </c>
      <c r="F929" s="14">
        <f t="shared" si="53"/>
        <v>88434866.666666672</v>
      </c>
    </row>
    <row r="930" spans="1:6">
      <c r="A930" s="1">
        <v>36475</v>
      </c>
      <c r="B930" s="4">
        <v>36475</v>
      </c>
      <c r="C930" s="14">
        <f>VLOOKUP($B930,data!$A$6:$M$15000,13)</f>
        <v>90793000</v>
      </c>
      <c r="D930" s="11">
        <f t="shared" si="54"/>
        <v>11</v>
      </c>
      <c r="E930" s="14">
        <f t="shared" si="55"/>
        <v>90467285.714285716</v>
      </c>
      <c r="F930" s="14">
        <f t="shared" ref="F930:F980" si="56">AVERAGE(C901:C930)</f>
        <v>88540666.666666672</v>
      </c>
    </row>
    <row r="931" spans="1:6">
      <c r="A931" s="1">
        <v>36476</v>
      </c>
      <c r="B931" s="4">
        <v>36476</v>
      </c>
      <c r="C931" s="14">
        <f>VLOOKUP($B931,data!$A$6:$M$15000,13)</f>
        <v>91101000</v>
      </c>
      <c r="D931" s="11">
        <f t="shared" si="54"/>
        <v>11</v>
      </c>
      <c r="E931" s="14">
        <f t="shared" si="55"/>
        <v>90677428.571428567</v>
      </c>
      <c r="F931" s="14">
        <f t="shared" si="56"/>
        <v>88672566.666666672</v>
      </c>
    </row>
    <row r="932" spans="1:6">
      <c r="A932" s="1">
        <v>36477</v>
      </c>
      <c r="B932" s="4">
        <v>36477</v>
      </c>
      <c r="C932" s="14">
        <f>VLOOKUP($B932,data!$A$6:$M$15000,13)</f>
        <v>91446000</v>
      </c>
      <c r="D932" s="11">
        <f t="shared" si="54"/>
        <v>11</v>
      </c>
      <c r="E932" s="14">
        <f t="shared" si="55"/>
        <v>90893571.428571433</v>
      </c>
      <c r="F932" s="14">
        <f t="shared" si="56"/>
        <v>88827300</v>
      </c>
    </row>
    <row r="933" spans="1:6">
      <c r="A933" s="1">
        <v>36478</v>
      </c>
      <c r="B933" s="4">
        <v>36478</v>
      </c>
      <c r="C933" s="14">
        <f>VLOOKUP($B933,data!$A$6:$M$15000,13)</f>
        <v>91649000</v>
      </c>
      <c r="D933" s="11">
        <f t="shared" si="54"/>
        <v>11</v>
      </c>
      <c r="E933" s="14">
        <f t="shared" si="55"/>
        <v>91039857.142857149</v>
      </c>
      <c r="F933" s="14">
        <f t="shared" si="56"/>
        <v>88992200</v>
      </c>
    </row>
    <row r="934" spans="1:6">
      <c r="A934" s="1">
        <v>36479</v>
      </c>
      <c r="B934" s="4">
        <v>36479</v>
      </c>
      <c r="C934" s="14">
        <f>VLOOKUP($B934,data!$A$6:$M$15000,13)</f>
        <v>91768000</v>
      </c>
      <c r="D934" s="11">
        <f t="shared" si="54"/>
        <v>11</v>
      </c>
      <c r="E934" s="14">
        <f t="shared" si="55"/>
        <v>91180285.714285716</v>
      </c>
      <c r="F934" s="14">
        <f t="shared" si="56"/>
        <v>89155933.333333328</v>
      </c>
    </row>
    <row r="935" spans="1:6">
      <c r="A935" s="1">
        <v>36480</v>
      </c>
      <c r="B935" s="4">
        <v>36480</v>
      </c>
      <c r="C935" s="14">
        <f>VLOOKUP($B935,data!$A$6:$M$15000,13)</f>
        <v>92040000</v>
      </c>
      <c r="D935" s="11">
        <f t="shared" si="54"/>
        <v>11</v>
      </c>
      <c r="E935" s="14">
        <f t="shared" si="55"/>
        <v>91361428.571428567</v>
      </c>
      <c r="F935" s="14">
        <f t="shared" si="56"/>
        <v>89309100</v>
      </c>
    </row>
    <row r="936" spans="1:6">
      <c r="A936" s="1">
        <v>36481</v>
      </c>
      <c r="B936" s="4">
        <v>36481</v>
      </c>
      <c r="C936" s="14">
        <f>VLOOKUP($B936,data!$A$6:$M$15000,13)</f>
        <v>92277000</v>
      </c>
      <c r="D936" s="11">
        <f t="shared" si="54"/>
        <v>11</v>
      </c>
      <c r="E936" s="14">
        <f t="shared" si="55"/>
        <v>91582000</v>
      </c>
      <c r="F936" s="14">
        <f t="shared" si="56"/>
        <v>89468966.666666672</v>
      </c>
    </row>
    <row r="937" spans="1:6">
      <c r="A937" s="1">
        <v>36482</v>
      </c>
      <c r="B937" s="4">
        <v>36482</v>
      </c>
      <c r="C937" s="14">
        <f>VLOOKUP($B937,data!$A$6:$M$15000,13)</f>
        <v>92291000</v>
      </c>
      <c r="D937" s="11">
        <f t="shared" si="54"/>
        <v>11</v>
      </c>
      <c r="E937" s="14">
        <f t="shared" si="55"/>
        <v>91796000</v>
      </c>
      <c r="F937" s="14">
        <f t="shared" si="56"/>
        <v>89628033.333333328</v>
      </c>
    </row>
    <row r="938" spans="1:6">
      <c r="A938" s="1">
        <v>36483</v>
      </c>
      <c r="B938" s="4">
        <v>36483</v>
      </c>
      <c r="C938" s="14">
        <f>VLOOKUP($B938,data!$A$6:$M$15000,13)</f>
        <v>92326000</v>
      </c>
      <c r="D938" s="11">
        <f t="shared" si="54"/>
        <v>11</v>
      </c>
      <c r="E938" s="14">
        <f t="shared" si="55"/>
        <v>91971000</v>
      </c>
      <c r="F938" s="14">
        <f t="shared" si="56"/>
        <v>89790033.333333328</v>
      </c>
    </row>
    <row r="939" spans="1:6">
      <c r="A939" s="1">
        <v>36484</v>
      </c>
      <c r="B939" s="4">
        <v>36484</v>
      </c>
      <c r="C939" s="14">
        <f>VLOOKUP($B939,data!$A$6:$M$15000,13)</f>
        <v>92812000</v>
      </c>
      <c r="D939" s="11">
        <f t="shared" si="54"/>
        <v>11</v>
      </c>
      <c r="E939" s="14">
        <f t="shared" si="55"/>
        <v>92166142.857142851</v>
      </c>
      <c r="F939" s="14">
        <f t="shared" si="56"/>
        <v>89972900</v>
      </c>
    </row>
    <row r="940" spans="1:6">
      <c r="A940" s="1">
        <v>36485</v>
      </c>
      <c r="B940" s="4">
        <v>36485</v>
      </c>
      <c r="C940" s="14">
        <f>VLOOKUP($B940,data!$A$6:$M$15000,13)</f>
        <v>92959000</v>
      </c>
      <c r="D940" s="11">
        <f t="shared" si="54"/>
        <v>11</v>
      </c>
      <c r="E940" s="14">
        <f t="shared" si="55"/>
        <v>92353285.714285716</v>
      </c>
      <c r="F940" s="14">
        <f t="shared" si="56"/>
        <v>90160833.333333328</v>
      </c>
    </row>
    <row r="941" spans="1:6">
      <c r="A941" s="1">
        <v>36486</v>
      </c>
      <c r="B941" s="4">
        <v>36486</v>
      </c>
      <c r="C941" s="14">
        <f>VLOOKUP($B941,data!$A$6:$M$15000,13)</f>
        <v>92488000</v>
      </c>
      <c r="D941" s="11">
        <f t="shared" si="54"/>
        <v>11</v>
      </c>
      <c r="E941" s="14">
        <f t="shared" si="55"/>
        <v>92456142.857142851</v>
      </c>
      <c r="F941" s="14">
        <f t="shared" si="56"/>
        <v>90319933.333333328</v>
      </c>
    </row>
    <row r="942" spans="1:6">
      <c r="A942" s="1">
        <v>36487</v>
      </c>
      <c r="B942" s="4">
        <v>36487</v>
      </c>
      <c r="C942" s="14">
        <f>VLOOKUP($B942,data!$A$6:$M$15000,13)</f>
        <v>92484000</v>
      </c>
      <c r="D942" s="11">
        <f t="shared" si="54"/>
        <v>11</v>
      </c>
      <c r="E942" s="14">
        <f t="shared" si="55"/>
        <v>92519571.428571433</v>
      </c>
      <c r="F942" s="14">
        <f t="shared" si="56"/>
        <v>90463800</v>
      </c>
    </row>
    <row r="943" spans="1:6">
      <c r="A943" s="1">
        <v>36488</v>
      </c>
      <c r="B943" s="4">
        <v>36488</v>
      </c>
      <c r="C943" s="14">
        <f>VLOOKUP($B943,data!$A$6:$M$15000,13)</f>
        <v>91557000</v>
      </c>
      <c r="D943" s="11">
        <f t="shared" si="54"/>
        <v>11</v>
      </c>
      <c r="E943" s="14">
        <f t="shared" si="55"/>
        <v>92416714.285714284</v>
      </c>
      <c r="F943" s="14">
        <f t="shared" si="56"/>
        <v>90581133.333333328</v>
      </c>
    </row>
    <row r="944" spans="1:6">
      <c r="A944" s="1">
        <v>36489</v>
      </c>
      <c r="B944" s="4">
        <v>36489</v>
      </c>
      <c r="C944" s="14">
        <f>VLOOKUP($B944,data!$A$6:$M$15000,13)</f>
        <v>91935000</v>
      </c>
      <c r="D944" s="11">
        <f t="shared" si="54"/>
        <v>11</v>
      </c>
      <c r="E944" s="14">
        <f t="shared" si="55"/>
        <v>92365857.142857149</v>
      </c>
      <c r="F944" s="14">
        <f t="shared" si="56"/>
        <v>90709766.666666672</v>
      </c>
    </row>
    <row r="945" spans="1:6">
      <c r="A945" s="1">
        <v>36490</v>
      </c>
      <c r="B945" s="4">
        <v>36490</v>
      </c>
      <c r="C945" s="14">
        <f>VLOOKUP($B945,data!$A$6:$M$15000,13)</f>
        <v>92507000</v>
      </c>
      <c r="D945" s="11">
        <f t="shared" si="54"/>
        <v>11</v>
      </c>
      <c r="E945" s="14">
        <f t="shared" si="55"/>
        <v>92391714.285714284</v>
      </c>
      <c r="F945" s="14">
        <f t="shared" si="56"/>
        <v>90863366.666666672</v>
      </c>
    </row>
    <row r="946" spans="1:6">
      <c r="A946" s="1">
        <v>36491</v>
      </c>
      <c r="B946" s="4">
        <v>36491</v>
      </c>
      <c r="C946" s="14">
        <f>VLOOKUP($B946,data!$A$6:$M$15000,13)</f>
        <v>93038000</v>
      </c>
      <c r="D946" s="11">
        <f t="shared" si="54"/>
        <v>11</v>
      </c>
      <c r="E946" s="14">
        <f t="shared" si="55"/>
        <v>92424000</v>
      </c>
      <c r="F946" s="14">
        <f t="shared" si="56"/>
        <v>91037033.333333328</v>
      </c>
    </row>
    <row r="947" spans="1:6">
      <c r="A947" s="1">
        <v>36492</v>
      </c>
      <c r="B947" s="4">
        <v>36492</v>
      </c>
      <c r="C947" s="14">
        <f>VLOOKUP($B947,data!$A$6:$M$15000,13)</f>
        <v>93159000</v>
      </c>
      <c r="D947" s="11">
        <f t="shared" si="54"/>
        <v>11</v>
      </c>
      <c r="E947" s="14">
        <f t="shared" si="55"/>
        <v>92452571.428571433</v>
      </c>
      <c r="F947" s="14">
        <f t="shared" si="56"/>
        <v>91205966.666666672</v>
      </c>
    </row>
    <row r="948" spans="1:6">
      <c r="A948" s="1">
        <v>36493</v>
      </c>
      <c r="B948" s="4">
        <v>36493</v>
      </c>
      <c r="C948" s="14">
        <f>VLOOKUP($B948,data!$A$6:$M$15000,13)</f>
        <v>93188000</v>
      </c>
      <c r="D948" s="11">
        <f t="shared" si="54"/>
        <v>11</v>
      </c>
      <c r="E948" s="14">
        <f t="shared" si="55"/>
        <v>92552571.428571433</v>
      </c>
      <c r="F948" s="14">
        <f t="shared" si="56"/>
        <v>91361466.666666672</v>
      </c>
    </row>
    <row r="949" spans="1:6">
      <c r="A949" s="1">
        <v>36494</v>
      </c>
      <c r="B949" s="4">
        <v>36494</v>
      </c>
      <c r="C949" s="14">
        <f>VLOOKUP($B949,data!$A$6:$M$15000,13)</f>
        <v>92944000</v>
      </c>
      <c r="D949" s="11">
        <f t="shared" si="54"/>
        <v>11</v>
      </c>
      <c r="E949" s="14">
        <f t="shared" si="55"/>
        <v>92618285.714285716</v>
      </c>
      <c r="F949" s="14">
        <f t="shared" si="56"/>
        <v>91485333.333333328</v>
      </c>
    </row>
    <row r="950" spans="1:6">
      <c r="A950" s="1">
        <v>36495</v>
      </c>
      <c r="B950" s="4">
        <v>36495</v>
      </c>
      <c r="C950" s="14">
        <f>VLOOKUP($B950,data!$A$6:$M$15000,13)</f>
        <v>92417000</v>
      </c>
      <c r="D950" s="11">
        <f t="shared" si="54"/>
        <v>12</v>
      </c>
      <c r="E950" s="14">
        <f t="shared" si="55"/>
        <v>92741142.857142851</v>
      </c>
      <c r="F950" s="14">
        <f t="shared" si="56"/>
        <v>91585700</v>
      </c>
    </row>
    <row r="951" spans="1:6">
      <c r="A951" s="1">
        <v>36496</v>
      </c>
      <c r="B951" s="4">
        <v>36496</v>
      </c>
      <c r="C951" s="14">
        <f>VLOOKUP($B951,data!$A$6:$M$15000,13)</f>
        <v>91860000</v>
      </c>
      <c r="D951" s="11">
        <f t="shared" si="54"/>
        <v>12</v>
      </c>
      <c r="E951" s="14">
        <f t="shared" si="55"/>
        <v>92730428.571428567</v>
      </c>
      <c r="F951" s="14">
        <f t="shared" si="56"/>
        <v>91672600</v>
      </c>
    </row>
    <row r="952" spans="1:6">
      <c r="A952" s="1">
        <v>36497</v>
      </c>
      <c r="B952" s="4">
        <v>36497</v>
      </c>
      <c r="C952" s="14">
        <f>VLOOKUP($B952,data!$A$6:$M$15000,13)</f>
        <v>91505000</v>
      </c>
      <c r="D952" s="11">
        <f t="shared" si="54"/>
        <v>12</v>
      </c>
      <c r="E952" s="14">
        <f t="shared" si="55"/>
        <v>92587285.714285716</v>
      </c>
      <c r="F952" s="14">
        <f t="shared" si="56"/>
        <v>91746966.666666672</v>
      </c>
    </row>
    <row r="953" spans="1:6">
      <c r="A953" s="1">
        <v>36498</v>
      </c>
      <c r="B953" s="4">
        <v>36498</v>
      </c>
      <c r="C953" s="14">
        <f>VLOOKUP($B953,data!$A$6:$M$15000,13)</f>
        <v>91208000</v>
      </c>
      <c r="D953" s="11">
        <f t="shared" si="54"/>
        <v>12</v>
      </c>
      <c r="E953" s="14">
        <f t="shared" si="55"/>
        <v>92325857.142857149</v>
      </c>
      <c r="F953" s="14">
        <f t="shared" si="56"/>
        <v>91807666.666666672</v>
      </c>
    </row>
    <row r="954" spans="1:6">
      <c r="A954" s="1">
        <v>36499</v>
      </c>
      <c r="B954" s="4">
        <v>36499</v>
      </c>
      <c r="C954" s="14">
        <f>VLOOKUP($B954,data!$A$6:$M$15000,13)</f>
        <v>90704000</v>
      </c>
      <c r="D954" s="11">
        <f t="shared" si="54"/>
        <v>12</v>
      </c>
      <c r="E954" s="14">
        <f t="shared" si="55"/>
        <v>91975142.857142851</v>
      </c>
      <c r="F954" s="14">
        <f t="shared" si="56"/>
        <v>91843466.666666672</v>
      </c>
    </row>
    <row r="955" spans="1:6">
      <c r="A955" s="1">
        <v>36500</v>
      </c>
      <c r="B955" s="4">
        <v>36500</v>
      </c>
      <c r="C955" s="14">
        <f>VLOOKUP($B955,data!$A$6:$M$15000,13)</f>
        <v>89925000</v>
      </c>
      <c r="D955" s="11">
        <f t="shared" si="54"/>
        <v>12</v>
      </c>
      <c r="E955" s="14">
        <f t="shared" si="55"/>
        <v>91509000</v>
      </c>
      <c r="F955" s="14">
        <f t="shared" si="56"/>
        <v>91843200</v>
      </c>
    </row>
    <row r="956" spans="1:6">
      <c r="A956" s="1">
        <v>36501</v>
      </c>
      <c r="B956" s="4">
        <v>36501</v>
      </c>
      <c r="C956" s="14">
        <f>VLOOKUP($B956,data!$A$6:$M$15000,13)</f>
        <v>88922000</v>
      </c>
      <c r="D956" s="11">
        <f t="shared" si="54"/>
        <v>12</v>
      </c>
      <c r="E956" s="14">
        <f t="shared" si="55"/>
        <v>90934428.571428567</v>
      </c>
      <c r="F956" s="14">
        <f t="shared" si="56"/>
        <v>91786433.333333328</v>
      </c>
    </row>
    <row r="957" spans="1:6">
      <c r="A957" s="1">
        <v>36502</v>
      </c>
      <c r="B957" s="4">
        <v>36502</v>
      </c>
      <c r="C957" s="14">
        <f>VLOOKUP($B957,data!$A$6:$M$15000,13)</f>
        <v>88073000</v>
      </c>
      <c r="D957" s="11">
        <f t="shared" si="54"/>
        <v>12</v>
      </c>
      <c r="E957" s="14">
        <f t="shared" si="55"/>
        <v>90313857.142857149</v>
      </c>
      <c r="F957" s="14">
        <f t="shared" si="56"/>
        <v>91696033.333333328</v>
      </c>
    </row>
    <row r="958" spans="1:6">
      <c r="A958" s="1">
        <v>36503</v>
      </c>
      <c r="B958" s="4">
        <v>36503</v>
      </c>
      <c r="C958" s="14">
        <f>VLOOKUP($B958,data!$A$6:$M$15000,13)</f>
        <v>87038000</v>
      </c>
      <c r="D958" s="11">
        <f t="shared" si="54"/>
        <v>12</v>
      </c>
      <c r="E958" s="14">
        <f t="shared" si="55"/>
        <v>89625000</v>
      </c>
      <c r="F958" s="14">
        <f t="shared" si="56"/>
        <v>91571566.666666672</v>
      </c>
    </row>
    <row r="959" spans="1:6">
      <c r="A959" s="1">
        <v>36504</v>
      </c>
      <c r="B959" s="4">
        <v>36504</v>
      </c>
      <c r="C959" s="14">
        <f>VLOOKUP($B959,data!$A$6:$M$15000,13)</f>
        <v>86267000</v>
      </c>
      <c r="D959" s="11">
        <f t="shared" si="54"/>
        <v>12</v>
      </c>
      <c r="E959" s="14">
        <f t="shared" si="55"/>
        <v>88876714.285714284</v>
      </c>
      <c r="F959" s="14">
        <f t="shared" si="56"/>
        <v>91422700</v>
      </c>
    </row>
    <row r="960" spans="1:6">
      <c r="A960" s="1">
        <v>36505</v>
      </c>
      <c r="B960" s="4">
        <v>36505</v>
      </c>
      <c r="C960" s="14">
        <f>VLOOKUP($B960,data!$A$6:$M$15000,13)</f>
        <v>85695000</v>
      </c>
      <c r="D960" s="11">
        <f t="shared" si="54"/>
        <v>12</v>
      </c>
      <c r="E960" s="14">
        <f t="shared" si="55"/>
        <v>88089142.857142851</v>
      </c>
      <c r="F960" s="14">
        <f t="shared" si="56"/>
        <v>91252766.666666672</v>
      </c>
    </row>
    <row r="961" spans="1:6">
      <c r="A961" s="1">
        <v>36506</v>
      </c>
      <c r="B961" s="4">
        <v>36506</v>
      </c>
      <c r="C961" s="14">
        <f>VLOOKUP($B961,data!$A$6:$M$15000,13)</f>
        <v>85197000</v>
      </c>
      <c r="D961" s="11">
        <f t="shared" si="54"/>
        <v>12</v>
      </c>
      <c r="E961" s="14">
        <f t="shared" si="55"/>
        <v>87302428.571428567</v>
      </c>
      <c r="F961" s="14">
        <f t="shared" si="56"/>
        <v>91055966.666666672</v>
      </c>
    </row>
    <row r="962" spans="1:6">
      <c r="A962" s="1">
        <v>36507</v>
      </c>
      <c r="B962" s="4">
        <v>36507</v>
      </c>
      <c r="C962" s="14">
        <f>VLOOKUP($B962,data!$A$6:$M$15000,13)</f>
        <v>84086000</v>
      </c>
      <c r="D962" s="11">
        <f t="shared" si="54"/>
        <v>12</v>
      </c>
      <c r="E962" s="14">
        <f t="shared" si="55"/>
        <v>86468285.714285716</v>
      </c>
      <c r="F962" s="14">
        <f t="shared" si="56"/>
        <v>90810633.333333328</v>
      </c>
    </row>
    <row r="963" spans="1:6">
      <c r="A963" s="1">
        <v>36508</v>
      </c>
      <c r="B963" s="4">
        <v>36508</v>
      </c>
      <c r="C963" s="14">
        <f>VLOOKUP($B963,data!$A$6:$M$15000,13)</f>
        <v>82847000</v>
      </c>
      <c r="D963" s="11">
        <f t="shared" si="54"/>
        <v>12</v>
      </c>
      <c r="E963" s="14">
        <f t="shared" si="55"/>
        <v>85600428.571428567</v>
      </c>
      <c r="F963" s="14">
        <f t="shared" si="56"/>
        <v>90517233.333333328</v>
      </c>
    </row>
    <row r="964" spans="1:6">
      <c r="A964" s="1">
        <v>36509</v>
      </c>
      <c r="B964" s="4">
        <v>36509</v>
      </c>
      <c r="C964" s="14">
        <f>VLOOKUP($B964,data!$A$6:$M$15000,13)</f>
        <v>81760000</v>
      </c>
      <c r="D964" s="11">
        <f t="shared" si="54"/>
        <v>12</v>
      </c>
      <c r="E964" s="14">
        <f t="shared" si="55"/>
        <v>84698571.428571433</v>
      </c>
      <c r="F964" s="14">
        <f t="shared" si="56"/>
        <v>90183633.333333328</v>
      </c>
    </row>
    <row r="965" spans="1:6">
      <c r="A965" s="1">
        <v>36510</v>
      </c>
      <c r="B965" s="4">
        <v>36510</v>
      </c>
      <c r="C965" s="14">
        <f>VLOOKUP($B965,data!$A$6:$M$15000,13)</f>
        <v>80994000</v>
      </c>
      <c r="D965" s="11">
        <f t="shared" si="54"/>
        <v>12</v>
      </c>
      <c r="E965" s="14">
        <f t="shared" si="55"/>
        <v>83835142.857142851</v>
      </c>
      <c r="F965" s="14">
        <f t="shared" si="56"/>
        <v>89815433.333333328</v>
      </c>
    </row>
    <row r="966" spans="1:6">
      <c r="A966" s="1">
        <v>36511</v>
      </c>
      <c r="B966" s="4">
        <v>36511</v>
      </c>
      <c r="C966" s="14">
        <f>VLOOKUP($B966,data!$A$6:$M$15000,13)</f>
        <v>80667000</v>
      </c>
      <c r="D966" s="11">
        <f t="shared" si="54"/>
        <v>12</v>
      </c>
      <c r="E966" s="14">
        <f t="shared" si="55"/>
        <v>83035142.857142851</v>
      </c>
      <c r="F966" s="14">
        <f t="shared" si="56"/>
        <v>89428433.333333328</v>
      </c>
    </row>
    <row r="967" spans="1:6">
      <c r="A967" s="1">
        <v>36512</v>
      </c>
      <c r="B967" s="4">
        <v>36512</v>
      </c>
      <c r="C967" s="14">
        <f>VLOOKUP($B967,data!$A$6:$M$15000,13)</f>
        <v>80698000</v>
      </c>
      <c r="D967" s="11">
        <f t="shared" ref="D967:D1031" si="57">IF(B967&lt;&gt;"",MONTH(B967),0)</f>
        <v>12</v>
      </c>
      <c r="E967" s="14">
        <f t="shared" si="55"/>
        <v>82321285.714285716</v>
      </c>
      <c r="F967" s="14">
        <f t="shared" si="56"/>
        <v>89042000</v>
      </c>
    </row>
    <row r="968" spans="1:6">
      <c r="A968" s="1">
        <v>36513</v>
      </c>
      <c r="B968" s="4">
        <v>36513</v>
      </c>
      <c r="C968" s="14">
        <f>VLOOKUP($B968,data!$A$6:$M$15000,13)</f>
        <v>80757000</v>
      </c>
      <c r="D968" s="11">
        <f t="shared" si="57"/>
        <v>12</v>
      </c>
      <c r="E968" s="14">
        <f t="shared" si="55"/>
        <v>81687000</v>
      </c>
      <c r="F968" s="14">
        <f t="shared" si="56"/>
        <v>88656366.666666672</v>
      </c>
    </row>
    <row r="969" spans="1:6">
      <c r="A969" s="1">
        <v>36514</v>
      </c>
      <c r="B969" s="4">
        <v>36514</v>
      </c>
      <c r="C969" s="14">
        <f>VLOOKUP($B969,data!$A$6:$M$15000,13)</f>
        <v>80696000</v>
      </c>
      <c r="D969" s="11">
        <f t="shared" si="57"/>
        <v>12</v>
      </c>
      <c r="E969" s="14">
        <f t="shared" si="55"/>
        <v>81202714.285714284</v>
      </c>
      <c r="F969" s="14">
        <f t="shared" si="56"/>
        <v>88252500</v>
      </c>
    </row>
    <row r="970" spans="1:6">
      <c r="A970" s="1">
        <v>36515</v>
      </c>
      <c r="B970" s="4">
        <v>36515</v>
      </c>
      <c r="C970" s="14">
        <f>VLOOKUP($B970,data!$A$6:$M$15000,13)</f>
        <v>80187000</v>
      </c>
      <c r="D970" s="11">
        <f t="shared" si="57"/>
        <v>12</v>
      </c>
      <c r="E970" s="14">
        <f t="shared" si="55"/>
        <v>80822714.285714284</v>
      </c>
      <c r="F970" s="14">
        <f t="shared" si="56"/>
        <v>87826766.666666672</v>
      </c>
    </row>
    <row r="971" spans="1:6">
      <c r="A971" s="1">
        <v>36516</v>
      </c>
      <c r="B971" s="4">
        <v>36516</v>
      </c>
      <c r="C971" s="14">
        <f>VLOOKUP($B971,data!$A$6:$M$15000,13)</f>
        <v>79571000</v>
      </c>
      <c r="D971" s="11">
        <f t="shared" si="57"/>
        <v>12</v>
      </c>
      <c r="E971" s="14">
        <f t="shared" ref="E971:E980" si="58">AVERAGE(C965:C971)</f>
        <v>80510000</v>
      </c>
      <c r="F971" s="14">
        <f t="shared" si="56"/>
        <v>87396200</v>
      </c>
    </row>
    <row r="972" spans="1:6">
      <c r="A972" s="1">
        <v>36517</v>
      </c>
      <c r="B972" s="4">
        <v>36517</v>
      </c>
      <c r="C972" s="14">
        <f>VLOOKUP($B972,data!$A$6:$M$15000,13)</f>
        <v>79312000</v>
      </c>
      <c r="D972" s="11">
        <f t="shared" si="57"/>
        <v>12</v>
      </c>
      <c r="E972" s="14">
        <f t="shared" si="58"/>
        <v>80269714.285714284</v>
      </c>
      <c r="F972" s="14">
        <f t="shared" si="56"/>
        <v>86957133.333333328</v>
      </c>
    </row>
    <row r="973" spans="1:6">
      <c r="A973" s="1">
        <v>36518</v>
      </c>
      <c r="B973" s="4">
        <v>36518</v>
      </c>
      <c r="C973" s="14">
        <f>VLOOKUP($B973,data!$A$6:$M$15000,13)</f>
        <v>79578000</v>
      </c>
      <c r="D973" s="11">
        <f t="shared" si="57"/>
        <v>12</v>
      </c>
      <c r="E973" s="14">
        <f t="shared" si="58"/>
        <v>80114142.857142851</v>
      </c>
      <c r="F973" s="14">
        <f t="shared" si="56"/>
        <v>86557833.333333328</v>
      </c>
    </row>
    <row r="974" spans="1:6">
      <c r="A974" s="1">
        <v>36519</v>
      </c>
      <c r="B974" s="4">
        <v>36519</v>
      </c>
      <c r="C974" s="14">
        <f>VLOOKUP($B974,data!$A$6:$M$15000,13)</f>
        <v>79972000</v>
      </c>
      <c r="D974" s="11">
        <f t="shared" si="57"/>
        <v>12</v>
      </c>
      <c r="E974" s="14">
        <f t="shared" si="58"/>
        <v>80010428.571428567</v>
      </c>
      <c r="F974" s="14">
        <f t="shared" si="56"/>
        <v>86159066.666666672</v>
      </c>
    </row>
    <row r="975" spans="1:6">
      <c r="A975" s="1">
        <v>36520</v>
      </c>
      <c r="B975" s="4">
        <v>36520</v>
      </c>
      <c r="C975" s="14">
        <f>VLOOKUP($B975,data!$A$6:$M$15000,13)</f>
        <v>80065000</v>
      </c>
      <c r="D975" s="11">
        <f t="shared" si="57"/>
        <v>12</v>
      </c>
      <c r="E975" s="14">
        <f t="shared" si="58"/>
        <v>79911571.428571433</v>
      </c>
      <c r="F975" s="14">
        <f t="shared" si="56"/>
        <v>85744333.333333328</v>
      </c>
    </row>
    <row r="976" spans="1:6">
      <c r="A976" s="1">
        <v>36521</v>
      </c>
      <c r="B976" s="4">
        <v>36521</v>
      </c>
      <c r="C976" s="14">
        <f>VLOOKUP($B976,data!$A$6:$M$15000,13)</f>
        <v>80023000</v>
      </c>
      <c r="D976" s="11">
        <f t="shared" si="57"/>
        <v>12</v>
      </c>
      <c r="E976" s="14">
        <f t="shared" si="58"/>
        <v>79815428.571428567</v>
      </c>
      <c r="F976" s="14">
        <f t="shared" si="56"/>
        <v>85310500</v>
      </c>
    </row>
    <row r="977" spans="1:6">
      <c r="A977" s="1">
        <v>36522</v>
      </c>
      <c r="B977" s="4">
        <v>36522</v>
      </c>
      <c r="C977" s="14">
        <f>VLOOKUP($B977,data!$A$6:$M$15000,13)</f>
        <v>79853000</v>
      </c>
      <c r="D977" s="11">
        <f t="shared" si="57"/>
        <v>12</v>
      </c>
      <c r="E977" s="14">
        <f t="shared" si="58"/>
        <v>79767714.285714284</v>
      </c>
      <c r="F977" s="14">
        <f t="shared" si="56"/>
        <v>84866966.666666672</v>
      </c>
    </row>
    <row r="978" spans="1:6">
      <c r="A978" s="1">
        <v>36523</v>
      </c>
      <c r="B978" s="4">
        <v>36523</v>
      </c>
      <c r="C978" s="14">
        <f>VLOOKUP($B978,data!$A$6:$M$15000,13)</f>
        <v>79470000</v>
      </c>
      <c r="D978" s="11">
        <f t="shared" si="57"/>
        <v>12</v>
      </c>
      <c r="E978" s="14">
        <f t="shared" si="58"/>
        <v>79753285.714285716</v>
      </c>
      <c r="F978" s="14">
        <f t="shared" si="56"/>
        <v>84409700</v>
      </c>
    </row>
    <row r="979" spans="1:6">
      <c r="A979" s="1">
        <v>36524</v>
      </c>
      <c r="B979" s="4">
        <v>36524</v>
      </c>
      <c r="C979" s="14">
        <f>VLOOKUP($B979,data!$A$6:$M$15000,13)</f>
        <v>79095000</v>
      </c>
      <c r="D979" s="11">
        <f t="shared" si="57"/>
        <v>12</v>
      </c>
      <c r="E979" s="14">
        <f t="shared" si="58"/>
        <v>79722285.714285716</v>
      </c>
      <c r="F979" s="14">
        <f t="shared" si="56"/>
        <v>83948066.666666672</v>
      </c>
    </row>
    <row r="980" spans="1:6">
      <c r="A980" s="1">
        <v>36525</v>
      </c>
      <c r="B980" s="4">
        <v>36525</v>
      </c>
      <c r="C980" s="14">
        <f>VLOOKUP($B980,data!$A$6:$M$15000,13)</f>
        <v>78580000</v>
      </c>
      <c r="D980" s="11">
        <f t="shared" si="57"/>
        <v>12</v>
      </c>
      <c r="E980" s="14">
        <f t="shared" si="58"/>
        <v>79579714.285714284</v>
      </c>
      <c r="F980" s="14">
        <f t="shared" si="56"/>
        <v>83486833.333333328</v>
      </c>
    </row>
    <row r="981" spans="1:6">
      <c r="A981" s="7" t="s">
        <v>1</v>
      </c>
      <c r="B981" s="8" t="s">
        <v>2</v>
      </c>
      <c r="C981" s="51" t="s">
        <v>13</v>
      </c>
      <c r="D981" s="51" t="s">
        <v>14</v>
      </c>
      <c r="E981" s="14">
        <f>AVERAGE(C975:C981)</f>
        <v>79514333.333333328</v>
      </c>
      <c r="F981" s="14">
        <f>AVERAGE(C952:C981)</f>
        <v>83198103.448275864</v>
      </c>
    </row>
    <row r="982" spans="1:6">
      <c r="A982" s="1">
        <v>36526</v>
      </c>
      <c r="B982" s="4">
        <v>36526</v>
      </c>
      <c r="C982" s="14">
        <f>VLOOKUP($B982,data!$A$6:$M$15000,13)</f>
        <v>78202000</v>
      </c>
      <c r="D982" s="11">
        <f t="shared" si="57"/>
        <v>1</v>
      </c>
      <c r="E982" s="14">
        <f>AVERAGE(C976:C982)</f>
        <v>79203833.333333328</v>
      </c>
      <c r="F982" s="14">
        <f>AVERAGE(C953:C982)</f>
        <v>82739379.31034483</v>
      </c>
    </row>
    <row r="983" spans="1:6">
      <c r="A983" s="1">
        <v>36527</v>
      </c>
      <c r="B983" s="4">
        <v>36527</v>
      </c>
      <c r="C983" s="14">
        <f>VLOOKUP($B983,data!$A$6:$M$15000,13)</f>
        <v>77519000</v>
      </c>
      <c r="D983" s="11">
        <f t="shared" si="57"/>
        <v>1</v>
      </c>
      <c r="E983" s="14">
        <f t="shared" ref="E983:E1046" si="59">AVERAGE(C977:C983)</f>
        <v>78786500</v>
      </c>
      <c r="F983" s="14">
        <f t="shared" ref="F983:F1046" si="60">AVERAGE(C954:C983)</f>
        <v>82267344.827586204</v>
      </c>
    </row>
    <row r="984" spans="1:6">
      <c r="A984" s="1">
        <v>36528</v>
      </c>
      <c r="B984" s="4">
        <v>36528</v>
      </c>
      <c r="C984" s="14">
        <f>VLOOKUP($B984,data!$A$6:$M$15000,13)</f>
        <v>76268000</v>
      </c>
      <c r="D984" s="11">
        <f t="shared" si="57"/>
        <v>1</v>
      </c>
      <c r="E984" s="14">
        <f t="shared" si="59"/>
        <v>78189000</v>
      </c>
      <c r="F984" s="14">
        <f t="shared" si="60"/>
        <v>81769551.724137932</v>
      </c>
    </row>
    <row r="985" spans="1:6">
      <c r="A985" s="1">
        <v>36529</v>
      </c>
      <c r="B985" s="4">
        <v>36529</v>
      </c>
      <c r="C985" s="14">
        <f>VLOOKUP($B985,data!$A$6:$M$15000,13)</f>
        <v>75327000</v>
      </c>
      <c r="D985" s="11">
        <f t="shared" si="57"/>
        <v>1</v>
      </c>
      <c r="E985" s="14">
        <f t="shared" si="59"/>
        <v>77498500</v>
      </c>
      <c r="F985" s="14">
        <f t="shared" si="60"/>
        <v>81266172.413793102</v>
      </c>
    </row>
    <row r="986" spans="1:6">
      <c r="A986" s="1">
        <v>36530</v>
      </c>
      <c r="B986" s="4">
        <v>36530</v>
      </c>
      <c r="C986" s="14">
        <f>VLOOKUP($B986,data!$A$6:$M$15000,13)</f>
        <v>74341000</v>
      </c>
      <c r="D986" s="11">
        <f t="shared" si="57"/>
        <v>1</v>
      </c>
      <c r="E986" s="14">
        <f t="shared" si="59"/>
        <v>76706166.666666672</v>
      </c>
      <c r="F986" s="14">
        <f t="shared" si="60"/>
        <v>80763379.31034483</v>
      </c>
    </row>
    <row r="987" spans="1:6">
      <c r="A987" s="1">
        <v>36531</v>
      </c>
      <c r="B987" s="4">
        <v>36531</v>
      </c>
      <c r="C987" s="14">
        <f>VLOOKUP($B987,data!$A$6:$M$15000,13)</f>
        <v>73464000</v>
      </c>
      <c r="D987" s="11">
        <f t="shared" si="57"/>
        <v>1</v>
      </c>
      <c r="E987" s="14">
        <f t="shared" si="59"/>
        <v>75853500</v>
      </c>
      <c r="F987" s="14">
        <f t="shared" si="60"/>
        <v>80259620.68965517</v>
      </c>
    </row>
    <row r="988" spans="1:6">
      <c r="A988" s="1">
        <v>36532</v>
      </c>
      <c r="B988" s="4">
        <v>36532</v>
      </c>
      <c r="C988" s="14">
        <f>VLOOKUP($B988,data!$A$6:$M$15000,13)</f>
        <v>72302000</v>
      </c>
      <c r="D988" s="11">
        <f t="shared" si="57"/>
        <v>1</v>
      </c>
      <c r="E988" s="14">
        <f t="shared" si="59"/>
        <v>75346142.857142851</v>
      </c>
      <c r="F988" s="14">
        <f t="shared" si="60"/>
        <v>79751482.758620694</v>
      </c>
    </row>
    <row r="989" spans="1:6">
      <c r="A989" s="1">
        <v>36533</v>
      </c>
      <c r="B989" s="4">
        <v>36533</v>
      </c>
      <c r="C989" s="14">
        <f>VLOOKUP($B989,data!$A$6:$M$15000,13)</f>
        <v>71791000</v>
      </c>
      <c r="D989" s="11">
        <f t="shared" si="57"/>
        <v>1</v>
      </c>
      <c r="E989" s="14">
        <f t="shared" si="59"/>
        <v>74430285.714285716</v>
      </c>
      <c r="F989" s="14">
        <f t="shared" si="60"/>
        <v>79252310.344827592</v>
      </c>
    </row>
    <row r="990" spans="1:6">
      <c r="A990" s="1">
        <v>36534</v>
      </c>
      <c r="B990" s="4">
        <v>36534</v>
      </c>
      <c r="C990" s="14">
        <f>VLOOKUP($B990,data!$A$6:$M$15000,13)</f>
        <v>71241000</v>
      </c>
      <c r="D990" s="11">
        <f t="shared" si="57"/>
        <v>1</v>
      </c>
      <c r="E990" s="14">
        <f t="shared" si="59"/>
        <v>73533428.571428567</v>
      </c>
      <c r="F990" s="14">
        <f t="shared" si="60"/>
        <v>78753896.551724136</v>
      </c>
    </row>
    <row r="991" spans="1:6">
      <c r="A991" s="1">
        <v>36535</v>
      </c>
      <c r="B991" s="4">
        <v>36535</v>
      </c>
      <c r="C991" s="14">
        <f>VLOOKUP($B991,data!$A$6:$M$15000,13)</f>
        <v>70372000</v>
      </c>
      <c r="D991" s="11">
        <f t="shared" si="57"/>
        <v>1</v>
      </c>
      <c r="E991" s="14">
        <f t="shared" si="59"/>
        <v>72691142.857142851</v>
      </c>
      <c r="F991" s="14">
        <f t="shared" si="60"/>
        <v>78242689.655172408</v>
      </c>
    </row>
    <row r="992" spans="1:6">
      <c r="A992" s="1">
        <v>36536</v>
      </c>
      <c r="B992" s="4">
        <v>36536</v>
      </c>
      <c r="C992" s="14">
        <f>VLOOKUP($B992,data!$A$6:$M$15000,13)</f>
        <v>69783000</v>
      </c>
      <c r="D992" s="11">
        <f t="shared" si="57"/>
        <v>1</v>
      </c>
      <c r="E992" s="14">
        <f t="shared" si="59"/>
        <v>71899142.857142851</v>
      </c>
      <c r="F992" s="14">
        <f t="shared" si="60"/>
        <v>77749482.758620694</v>
      </c>
    </row>
    <row r="993" spans="1:6">
      <c r="A993" s="1">
        <v>36537</v>
      </c>
      <c r="B993" s="4">
        <v>36537</v>
      </c>
      <c r="C993" s="14">
        <f>VLOOKUP($B993,data!$A$6:$M$15000,13)</f>
        <v>69118000</v>
      </c>
      <c r="D993" s="11">
        <f t="shared" si="57"/>
        <v>1</v>
      </c>
      <c r="E993" s="14">
        <f t="shared" si="59"/>
        <v>71153000</v>
      </c>
      <c r="F993" s="14">
        <f t="shared" si="60"/>
        <v>77276068.965517238</v>
      </c>
    </row>
    <row r="994" spans="1:6">
      <c r="A994" s="1">
        <v>36538</v>
      </c>
      <c r="B994" s="4">
        <v>36538</v>
      </c>
      <c r="C994" s="14">
        <f>VLOOKUP($B994,data!$A$6:$M$15000,13)</f>
        <v>68526000</v>
      </c>
      <c r="D994" s="11">
        <f t="shared" si="57"/>
        <v>1</v>
      </c>
      <c r="E994" s="14">
        <f t="shared" si="59"/>
        <v>70447571.428571433</v>
      </c>
      <c r="F994" s="14">
        <f t="shared" si="60"/>
        <v>76819724.137931034</v>
      </c>
    </row>
    <row r="995" spans="1:6">
      <c r="A995" s="1">
        <v>36539</v>
      </c>
      <c r="B995" s="4">
        <v>36539</v>
      </c>
      <c r="C995" s="14">
        <f>VLOOKUP($B995,data!$A$6:$M$15000,13)</f>
        <v>68338000</v>
      </c>
      <c r="D995" s="11">
        <f t="shared" si="57"/>
        <v>1</v>
      </c>
      <c r="E995" s="14">
        <f t="shared" si="59"/>
        <v>69881285.714285716</v>
      </c>
      <c r="F995" s="14">
        <f t="shared" si="60"/>
        <v>76383310.344827592</v>
      </c>
    </row>
    <row r="996" spans="1:6">
      <c r="A996" s="1">
        <v>36540</v>
      </c>
      <c r="B996" s="4">
        <v>36540</v>
      </c>
      <c r="C996" s="14">
        <f>VLOOKUP($B996,data!$A$6:$M$15000,13)</f>
        <v>68651000</v>
      </c>
      <c r="D996" s="11">
        <f t="shared" si="57"/>
        <v>1</v>
      </c>
      <c r="E996" s="14">
        <f t="shared" si="59"/>
        <v>69432714.285714284</v>
      </c>
      <c r="F996" s="14">
        <f t="shared" si="60"/>
        <v>75968965.517241374</v>
      </c>
    </row>
    <row r="997" spans="1:6">
      <c r="A997" s="1">
        <v>36541</v>
      </c>
      <c r="B997" s="4">
        <v>36541</v>
      </c>
      <c r="C997" s="14">
        <f>VLOOKUP($B997,data!$A$6:$M$15000,13)</f>
        <v>68793000</v>
      </c>
      <c r="D997" s="11">
        <f t="shared" si="57"/>
        <v>1</v>
      </c>
      <c r="E997" s="14">
        <f t="shared" si="59"/>
        <v>69083000</v>
      </c>
      <c r="F997" s="14">
        <f t="shared" si="60"/>
        <v>75558448.275862068</v>
      </c>
    </row>
    <row r="998" spans="1:6">
      <c r="A998" s="1">
        <v>36542</v>
      </c>
      <c r="B998" s="4">
        <v>36542</v>
      </c>
      <c r="C998" s="14">
        <f>VLOOKUP($B998,data!$A$6:$M$15000,13)</f>
        <v>68655000</v>
      </c>
      <c r="D998" s="11">
        <f t="shared" si="57"/>
        <v>1</v>
      </c>
      <c r="E998" s="14">
        <f t="shared" si="59"/>
        <v>68837714.285714284</v>
      </c>
      <c r="F998" s="14">
        <f t="shared" si="60"/>
        <v>75141137.931034476</v>
      </c>
    </row>
    <row r="999" spans="1:6">
      <c r="A999" s="1">
        <v>36543</v>
      </c>
      <c r="B999" s="4">
        <v>36543</v>
      </c>
      <c r="C999" s="14">
        <f>VLOOKUP($B999,data!$A$6:$M$15000,13)</f>
        <v>68635000</v>
      </c>
      <c r="D999" s="11">
        <f t="shared" si="57"/>
        <v>1</v>
      </c>
      <c r="E999" s="14">
        <f t="shared" si="59"/>
        <v>68673714.285714284</v>
      </c>
      <c r="F999" s="14">
        <f t="shared" si="60"/>
        <v>74725241.37931034</v>
      </c>
    </row>
    <row r="1000" spans="1:6">
      <c r="A1000" s="1">
        <v>36544</v>
      </c>
      <c r="B1000" s="4">
        <v>36544</v>
      </c>
      <c r="C1000" s="14">
        <f>VLOOKUP($B1000,data!$A$6:$M$15000,13)</f>
        <v>68480000</v>
      </c>
      <c r="D1000" s="11">
        <f t="shared" si="57"/>
        <v>1</v>
      </c>
      <c r="E1000" s="14">
        <f t="shared" si="59"/>
        <v>68582571.428571433</v>
      </c>
      <c r="F1000" s="14">
        <f t="shared" si="60"/>
        <v>74321551.724137932</v>
      </c>
    </row>
    <row r="1001" spans="1:6">
      <c r="A1001" s="1">
        <v>36545</v>
      </c>
      <c r="B1001" s="4">
        <v>36545</v>
      </c>
      <c r="C1001" s="14">
        <f>VLOOKUP($B1001,data!$A$6:$M$15000,13)</f>
        <v>68501000</v>
      </c>
      <c r="D1001" s="11">
        <f t="shared" si="57"/>
        <v>1</v>
      </c>
      <c r="E1001" s="14">
        <f t="shared" si="59"/>
        <v>68579000</v>
      </c>
      <c r="F1001" s="14">
        <f t="shared" si="60"/>
        <v>73939827.586206898</v>
      </c>
    </row>
    <row r="1002" spans="1:6">
      <c r="A1002" s="1">
        <v>36546</v>
      </c>
      <c r="B1002" s="4">
        <v>36546</v>
      </c>
      <c r="C1002" s="14">
        <f>VLOOKUP($B1002,data!$A$6:$M$15000,13)</f>
        <v>68508000</v>
      </c>
      <c r="D1002" s="11">
        <f t="shared" si="57"/>
        <v>1</v>
      </c>
      <c r="E1002" s="14">
        <f t="shared" si="59"/>
        <v>68603285.714285716</v>
      </c>
      <c r="F1002" s="14">
        <f t="shared" si="60"/>
        <v>73567275.862068966</v>
      </c>
    </row>
    <row r="1003" spans="1:6">
      <c r="A1003" s="1">
        <v>36547</v>
      </c>
      <c r="B1003" s="4">
        <v>36547</v>
      </c>
      <c r="C1003" s="14">
        <f>VLOOKUP($B1003,data!$A$6:$M$15000,13)</f>
        <v>68263000</v>
      </c>
      <c r="D1003" s="11">
        <f t="shared" si="57"/>
        <v>1</v>
      </c>
      <c r="E1003" s="14">
        <f t="shared" si="59"/>
        <v>68547857.142857149</v>
      </c>
      <c r="F1003" s="14">
        <f t="shared" si="60"/>
        <v>73177103.448275864</v>
      </c>
    </row>
    <row r="1004" spans="1:6">
      <c r="A1004" s="1">
        <v>36548</v>
      </c>
      <c r="B1004" s="4">
        <v>36548</v>
      </c>
      <c r="C1004" s="14">
        <f>VLOOKUP($B1004,data!$A$6:$M$15000,13)</f>
        <v>68125000</v>
      </c>
      <c r="D1004" s="11">
        <f t="shared" si="57"/>
        <v>1</v>
      </c>
      <c r="E1004" s="14">
        <f t="shared" si="59"/>
        <v>68452428.571428567</v>
      </c>
      <c r="F1004" s="14">
        <f t="shared" si="60"/>
        <v>72768586.206896558</v>
      </c>
    </row>
    <row r="1005" spans="1:6">
      <c r="A1005" s="1">
        <v>36549</v>
      </c>
      <c r="B1005" s="4">
        <v>36549</v>
      </c>
      <c r="C1005" s="14">
        <f>VLOOKUP($B1005,data!$A$6:$M$15000,13)</f>
        <v>67991000</v>
      </c>
      <c r="D1005" s="11">
        <f t="shared" si="57"/>
        <v>1</v>
      </c>
      <c r="E1005" s="14">
        <f t="shared" si="59"/>
        <v>68357571.428571433</v>
      </c>
      <c r="F1005" s="14">
        <f t="shared" si="60"/>
        <v>72352241.37931034</v>
      </c>
    </row>
    <row r="1006" spans="1:6">
      <c r="A1006" s="1">
        <v>36550</v>
      </c>
      <c r="B1006" s="4">
        <v>36550</v>
      </c>
      <c r="C1006" s="14">
        <f>VLOOKUP($B1006,data!$A$6:$M$15000,13)</f>
        <v>67733000</v>
      </c>
      <c r="D1006" s="11">
        <f t="shared" si="57"/>
        <v>1</v>
      </c>
      <c r="E1006" s="14">
        <f t="shared" si="59"/>
        <v>68228714.285714284</v>
      </c>
      <c r="F1006" s="14">
        <f t="shared" si="60"/>
        <v>71928448.275862068</v>
      </c>
    </row>
    <row r="1007" spans="1:6">
      <c r="A1007" s="1">
        <v>36551</v>
      </c>
      <c r="B1007" s="4">
        <v>36551</v>
      </c>
      <c r="C1007" s="14">
        <f>VLOOKUP($B1007,data!$A$6:$M$15000,13)</f>
        <v>67145000</v>
      </c>
      <c r="D1007" s="11">
        <f t="shared" si="57"/>
        <v>1</v>
      </c>
      <c r="E1007" s="14">
        <f t="shared" si="59"/>
        <v>68038000</v>
      </c>
      <c r="F1007" s="14">
        <f t="shared" si="60"/>
        <v>71490241.37931034</v>
      </c>
    </row>
    <row r="1008" spans="1:6">
      <c r="A1008" s="1">
        <v>36552</v>
      </c>
      <c r="B1008" s="4">
        <v>36552</v>
      </c>
      <c r="C1008" s="14">
        <f>VLOOKUP($B1008,data!$A$6:$M$15000,13)</f>
        <v>66343000</v>
      </c>
      <c r="D1008" s="11">
        <f t="shared" si="57"/>
        <v>1</v>
      </c>
      <c r="E1008" s="14">
        <f t="shared" si="59"/>
        <v>67729714.285714284</v>
      </c>
      <c r="F1008" s="14">
        <f t="shared" si="60"/>
        <v>71037586.206896558</v>
      </c>
    </row>
    <row r="1009" spans="1:6">
      <c r="A1009" s="1">
        <v>36553</v>
      </c>
      <c r="B1009" s="4">
        <v>36553</v>
      </c>
      <c r="C1009" s="14">
        <f>VLOOKUP($B1009,data!$A$6:$M$15000,13)</f>
        <v>65452000</v>
      </c>
      <c r="D1009" s="11">
        <f t="shared" si="57"/>
        <v>1</v>
      </c>
      <c r="E1009" s="14">
        <f t="shared" si="59"/>
        <v>67293142.857142851</v>
      </c>
      <c r="F1009" s="14">
        <f t="shared" si="60"/>
        <v>70567137.931034476</v>
      </c>
    </row>
    <row r="1010" spans="1:6">
      <c r="A1010" s="1">
        <v>36554</v>
      </c>
      <c r="B1010" s="4">
        <v>36554</v>
      </c>
      <c r="C1010" s="14">
        <f>VLOOKUP($B1010,data!$A$6:$M$15000,13)</f>
        <v>64686000</v>
      </c>
      <c r="D1010" s="11">
        <f t="shared" si="57"/>
        <v>1</v>
      </c>
      <c r="E1010" s="14">
        <f t="shared" si="59"/>
        <v>66782142.857142858</v>
      </c>
      <c r="F1010" s="14">
        <f t="shared" si="60"/>
        <v>70088034.482758626</v>
      </c>
    </row>
    <row r="1011" spans="1:6">
      <c r="A1011" s="1">
        <v>36555</v>
      </c>
      <c r="B1011" s="4">
        <v>36555</v>
      </c>
      <c r="C1011" s="14">
        <f>VLOOKUP($B1011,data!$A$6:$M$15000,13)</f>
        <v>63944000</v>
      </c>
      <c r="D1011" s="11">
        <f t="shared" si="57"/>
        <v>1</v>
      </c>
      <c r="E1011" s="14">
        <f t="shared" si="59"/>
        <v>66184857.142857142</v>
      </c>
      <c r="F1011" s="14">
        <f t="shared" si="60"/>
        <v>69883233.333333328</v>
      </c>
    </row>
    <row r="1012" spans="1:6">
      <c r="A1012" s="1">
        <v>36556</v>
      </c>
      <c r="B1012" s="4">
        <v>36556</v>
      </c>
      <c r="C1012" s="14">
        <f>VLOOKUP($B1012,data!$A$6:$M$15000,13)</f>
        <v>62970000</v>
      </c>
      <c r="D1012" s="11">
        <f t="shared" si="57"/>
        <v>1</v>
      </c>
      <c r="E1012" s="14">
        <f t="shared" si="59"/>
        <v>65467571.428571425</v>
      </c>
      <c r="F1012" s="14">
        <f t="shared" si="60"/>
        <v>69375500</v>
      </c>
    </row>
    <row r="1013" spans="1:6">
      <c r="A1013" s="1">
        <v>36557</v>
      </c>
      <c r="B1013" s="4">
        <v>36557</v>
      </c>
      <c r="C1013" s="14">
        <f>VLOOKUP($B1013,data!$A$6:$M$15000,13)</f>
        <v>62020000</v>
      </c>
      <c r="D1013" s="11">
        <f t="shared" si="57"/>
        <v>2</v>
      </c>
      <c r="E1013" s="14">
        <f t="shared" si="59"/>
        <v>64651428.571428575</v>
      </c>
      <c r="F1013" s="14">
        <f t="shared" si="60"/>
        <v>68858866.666666672</v>
      </c>
    </row>
    <row r="1014" spans="1:6">
      <c r="A1014" s="1">
        <v>36558</v>
      </c>
      <c r="B1014" s="4">
        <v>36558</v>
      </c>
      <c r="C1014" s="14">
        <f>VLOOKUP($B1014,data!$A$6:$M$15000,13)</f>
        <v>61626000</v>
      </c>
      <c r="D1014" s="11">
        <f t="shared" si="57"/>
        <v>2</v>
      </c>
      <c r="E1014" s="14">
        <f t="shared" si="59"/>
        <v>63863000</v>
      </c>
      <c r="F1014" s="14">
        <f t="shared" si="60"/>
        <v>68370800</v>
      </c>
    </row>
    <row r="1015" spans="1:6">
      <c r="A1015" s="1">
        <v>36559</v>
      </c>
      <c r="B1015" s="4">
        <v>36559</v>
      </c>
      <c r="C1015" s="14">
        <f>VLOOKUP($B1015,data!$A$6:$M$15000,13)</f>
        <v>60984000</v>
      </c>
      <c r="D1015" s="11">
        <f t="shared" si="57"/>
        <v>2</v>
      </c>
      <c r="E1015" s="14">
        <f t="shared" si="59"/>
        <v>63097428.571428575</v>
      </c>
      <c r="F1015" s="14">
        <f t="shared" si="60"/>
        <v>67892700</v>
      </c>
    </row>
    <row r="1016" spans="1:6">
      <c r="A1016" s="1">
        <v>36560</v>
      </c>
      <c r="B1016" s="4">
        <v>36560</v>
      </c>
      <c r="C1016" s="14">
        <f>VLOOKUP($B1016,data!$A$6:$M$15000,13)</f>
        <v>60728000</v>
      </c>
      <c r="D1016" s="11">
        <f t="shared" si="57"/>
        <v>2</v>
      </c>
      <c r="E1016" s="14">
        <f t="shared" si="59"/>
        <v>62422571.428571425</v>
      </c>
      <c r="F1016" s="14">
        <f t="shared" si="60"/>
        <v>67438933.333333328</v>
      </c>
    </row>
    <row r="1017" spans="1:6">
      <c r="A1017" s="1">
        <v>36561</v>
      </c>
      <c r="B1017" s="4">
        <v>36561</v>
      </c>
      <c r="C1017" s="14">
        <f>VLOOKUP($B1017,data!$A$6:$M$15000,13)</f>
        <v>60767000</v>
      </c>
      <c r="D1017" s="11">
        <f t="shared" si="57"/>
        <v>2</v>
      </c>
      <c r="E1017" s="14">
        <f t="shared" si="59"/>
        <v>61862714.285714284</v>
      </c>
      <c r="F1017" s="14">
        <f t="shared" si="60"/>
        <v>67015700</v>
      </c>
    </row>
    <row r="1018" spans="1:6">
      <c r="A1018" s="1">
        <v>36562</v>
      </c>
      <c r="B1018" s="4">
        <v>36562</v>
      </c>
      <c r="C1018" s="14">
        <f>VLOOKUP($B1018,data!$A$6:$M$15000,13)</f>
        <v>60777000</v>
      </c>
      <c r="D1018" s="11">
        <f t="shared" si="57"/>
        <v>2</v>
      </c>
      <c r="E1018" s="14">
        <f t="shared" si="59"/>
        <v>61410285.714285716</v>
      </c>
      <c r="F1018" s="14">
        <f t="shared" si="60"/>
        <v>66631533.333333336</v>
      </c>
    </row>
    <row r="1019" spans="1:6">
      <c r="A1019" s="1">
        <v>36563</v>
      </c>
      <c r="B1019" s="4">
        <v>36563</v>
      </c>
      <c r="C1019" s="14">
        <f>VLOOKUP($B1019,data!$A$6:$M$15000,13)</f>
        <v>60614000</v>
      </c>
      <c r="D1019" s="11">
        <f t="shared" si="57"/>
        <v>2</v>
      </c>
      <c r="E1019" s="14">
        <f t="shared" si="59"/>
        <v>61073714.285714284</v>
      </c>
      <c r="F1019" s="14">
        <f t="shared" si="60"/>
        <v>66258966.666666664</v>
      </c>
    </row>
    <row r="1020" spans="1:6">
      <c r="A1020" s="1">
        <v>36564</v>
      </c>
      <c r="B1020" s="4">
        <v>36564</v>
      </c>
      <c r="C1020" s="14">
        <f>VLOOKUP($B1020,data!$A$6:$M$15000,13)</f>
        <v>60352000</v>
      </c>
      <c r="D1020" s="11">
        <f t="shared" si="57"/>
        <v>2</v>
      </c>
      <c r="E1020" s="14">
        <f t="shared" si="59"/>
        <v>60835428.571428575</v>
      </c>
      <c r="F1020" s="14">
        <f t="shared" si="60"/>
        <v>65896000</v>
      </c>
    </row>
    <row r="1021" spans="1:6">
      <c r="A1021" s="1">
        <v>36565</v>
      </c>
      <c r="B1021" s="4">
        <v>36565</v>
      </c>
      <c r="C1021" s="14">
        <f>VLOOKUP($B1021,data!$A$6:$M$15000,13)</f>
        <v>59988000</v>
      </c>
      <c r="D1021" s="11">
        <f t="shared" si="57"/>
        <v>2</v>
      </c>
      <c r="E1021" s="14">
        <f t="shared" si="59"/>
        <v>60601428.571428575</v>
      </c>
      <c r="F1021" s="14">
        <f t="shared" si="60"/>
        <v>65549866.666666664</v>
      </c>
    </row>
    <row r="1022" spans="1:6">
      <c r="A1022" s="1">
        <v>36566</v>
      </c>
      <c r="B1022" s="4">
        <v>36566</v>
      </c>
      <c r="C1022" s="14">
        <f>VLOOKUP($B1022,data!$A$6:$M$15000,13)</f>
        <v>59643000</v>
      </c>
      <c r="D1022" s="11">
        <f t="shared" si="57"/>
        <v>2</v>
      </c>
      <c r="E1022" s="14">
        <f t="shared" si="59"/>
        <v>60409857.142857142</v>
      </c>
      <c r="F1022" s="14">
        <f t="shared" si="60"/>
        <v>65211866.666666664</v>
      </c>
    </row>
    <row r="1023" spans="1:6">
      <c r="A1023" s="1">
        <v>36567</v>
      </c>
      <c r="B1023" s="4">
        <v>36567</v>
      </c>
      <c r="C1023" s="14">
        <f>VLOOKUP($B1023,data!$A$6:$M$15000,13)</f>
        <v>59107000</v>
      </c>
      <c r="D1023" s="11">
        <f t="shared" si="57"/>
        <v>2</v>
      </c>
      <c r="E1023" s="14">
        <f t="shared" si="59"/>
        <v>60178285.714285716</v>
      </c>
      <c r="F1023" s="14">
        <f t="shared" si="60"/>
        <v>64878166.666666664</v>
      </c>
    </row>
    <row r="1024" spans="1:6">
      <c r="A1024" s="1">
        <v>36568</v>
      </c>
      <c r="B1024" s="4">
        <v>36568</v>
      </c>
      <c r="C1024" s="14">
        <f>VLOOKUP($B1024,data!$A$6:$M$15000,13)</f>
        <v>58923000</v>
      </c>
      <c r="D1024" s="11">
        <f t="shared" si="57"/>
        <v>2</v>
      </c>
      <c r="E1024" s="14">
        <f t="shared" si="59"/>
        <v>59914857.142857142</v>
      </c>
      <c r="F1024" s="14">
        <f t="shared" si="60"/>
        <v>64558066.666666664</v>
      </c>
    </row>
    <row r="1025" spans="1:6">
      <c r="A1025" s="1">
        <v>36569</v>
      </c>
      <c r="B1025" s="4">
        <v>36569</v>
      </c>
      <c r="C1025" s="14">
        <f>VLOOKUP($B1025,data!$A$6:$M$15000,13)</f>
        <v>58451000</v>
      </c>
      <c r="D1025" s="11">
        <f t="shared" si="57"/>
        <v>2</v>
      </c>
      <c r="E1025" s="14">
        <f t="shared" si="59"/>
        <v>59582571.428571425</v>
      </c>
      <c r="F1025" s="14">
        <f t="shared" si="60"/>
        <v>64228500</v>
      </c>
    </row>
    <row r="1026" spans="1:6">
      <c r="A1026" s="1">
        <v>36570</v>
      </c>
      <c r="B1026" s="4">
        <v>36570</v>
      </c>
      <c r="C1026" s="14">
        <f>VLOOKUP($B1026,data!$A$6:$M$15000,13)</f>
        <v>58137000</v>
      </c>
      <c r="D1026" s="11">
        <f t="shared" si="57"/>
        <v>2</v>
      </c>
      <c r="E1026" s="14">
        <f t="shared" si="59"/>
        <v>59228714.285714284</v>
      </c>
      <c r="F1026" s="14">
        <f t="shared" si="60"/>
        <v>63878033.333333336</v>
      </c>
    </row>
    <row r="1027" spans="1:6">
      <c r="A1027" s="1">
        <v>36571</v>
      </c>
      <c r="B1027" s="4">
        <v>36571</v>
      </c>
      <c r="C1027" s="14">
        <f>VLOOKUP($B1027,data!$A$6:$M$15000,13)</f>
        <v>57755000</v>
      </c>
      <c r="D1027" s="11">
        <f t="shared" si="57"/>
        <v>2</v>
      </c>
      <c r="E1027" s="14">
        <f t="shared" si="59"/>
        <v>58857714.285714284</v>
      </c>
      <c r="F1027" s="14">
        <f t="shared" si="60"/>
        <v>63510100</v>
      </c>
    </row>
    <row r="1028" spans="1:6">
      <c r="A1028" s="1">
        <v>36572</v>
      </c>
      <c r="B1028" s="4">
        <v>36572</v>
      </c>
      <c r="C1028" s="14">
        <f>VLOOKUP($B1028,data!$A$6:$M$15000,13)</f>
        <v>56663000</v>
      </c>
      <c r="D1028" s="11">
        <f t="shared" si="57"/>
        <v>2</v>
      </c>
      <c r="E1028" s="14">
        <f t="shared" si="59"/>
        <v>58382714.285714284</v>
      </c>
      <c r="F1028" s="14">
        <f t="shared" si="60"/>
        <v>63110366.666666664</v>
      </c>
    </row>
    <row r="1029" spans="1:6">
      <c r="A1029" s="1">
        <v>36573</v>
      </c>
      <c r="B1029" s="4">
        <v>36573</v>
      </c>
      <c r="C1029" s="14">
        <f>VLOOKUP($B1029,data!$A$6:$M$15000,13)</f>
        <v>55678000</v>
      </c>
      <c r="D1029" s="11">
        <f t="shared" si="57"/>
        <v>2</v>
      </c>
      <c r="E1029" s="14">
        <f t="shared" si="59"/>
        <v>57816285.714285716</v>
      </c>
      <c r="F1029" s="14">
        <f t="shared" si="60"/>
        <v>62678466.666666664</v>
      </c>
    </row>
    <row r="1030" spans="1:6">
      <c r="A1030" s="1">
        <v>36574</v>
      </c>
      <c r="B1030" s="4">
        <v>36574</v>
      </c>
      <c r="C1030" s="14">
        <f>VLOOKUP($B1030,data!$A$6:$M$15000,13)</f>
        <v>54886000</v>
      </c>
      <c r="D1030" s="11">
        <f t="shared" si="57"/>
        <v>2</v>
      </c>
      <c r="E1030" s="14">
        <f t="shared" si="59"/>
        <v>57213285.714285716</v>
      </c>
      <c r="F1030" s="14">
        <f t="shared" si="60"/>
        <v>62225333.333333336</v>
      </c>
    </row>
    <row r="1031" spans="1:6">
      <c r="A1031" s="1">
        <v>36575</v>
      </c>
      <c r="B1031" s="4">
        <v>36575</v>
      </c>
      <c r="C1031" s="14">
        <f>VLOOKUP($B1031,data!$A$6:$M$15000,13)</f>
        <v>54673000</v>
      </c>
      <c r="D1031" s="11">
        <f t="shared" si="57"/>
        <v>2</v>
      </c>
      <c r="E1031" s="14">
        <f t="shared" si="59"/>
        <v>56606142.857142858</v>
      </c>
      <c r="F1031" s="14">
        <f t="shared" si="60"/>
        <v>61764400</v>
      </c>
    </row>
    <row r="1032" spans="1:6">
      <c r="A1032" s="1">
        <v>36576</v>
      </c>
      <c r="B1032" s="4">
        <v>36576</v>
      </c>
      <c r="C1032" s="14">
        <f>VLOOKUP($B1032,data!$A$6:$M$15000,13)</f>
        <v>54583000</v>
      </c>
      <c r="D1032" s="11">
        <f t="shared" ref="D1032:D1095" si="61">IF(B1032&lt;&gt;"",MONTH(B1032),0)</f>
        <v>2</v>
      </c>
      <c r="E1032" s="14">
        <f t="shared" si="59"/>
        <v>56053571.428571425</v>
      </c>
      <c r="F1032" s="14">
        <f t="shared" si="60"/>
        <v>61300233.333333336</v>
      </c>
    </row>
    <row r="1033" spans="1:6">
      <c r="A1033" s="1">
        <v>36577</v>
      </c>
      <c r="B1033" s="4">
        <v>36577</v>
      </c>
      <c r="C1033" s="14">
        <f>VLOOKUP($B1033,data!$A$6:$M$15000,13)</f>
        <v>53298000</v>
      </c>
      <c r="D1033" s="11">
        <f t="shared" si="61"/>
        <v>2</v>
      </c>
      <c r="E1033" s="14">
        <f t="shared" si="59"/>
        <v>55362285.714285716</v>
      </c>
      <c r="F1033" s="14">
        <f t="shared" si="60"/>
        <v>60801400</v>
      </c>
    </row>
    <row r="1034" spans="1:6">
      <c r="A1034" s="1">
        <v>36578</v>
      </c>
      <c r="B1034" s="4">
        <v>36578</v>
      </c>
      <c r="C1034" s="14">
        <f>VLOOKUP($B1034,data!$A$6:$M$15000,13)</f>
        <v>52533000</v>
      </c>
      <c r="D1034" s="11">
        <f t="shared" si="61"/>
        <v>2</v>
      </c>
      <c r="E1034" s="14">
        <f t="shared" si="59"/>
        <v>54616285.714285716</v>
      </c>
      <c r="F1034" s="14">
        <f t="shared" si="60"/>
        <v>60281666.666666664</v>
      </c>
    </row>
    <row r="1035" spans="1:6">
      <c r="A1035" s="1">
        <v>36579</v>
      </c>
      <c r="B1035" s="4">
        <v>36579</v>
      </c>
      <c r="C1035" s="14">
        <f>VLOOKUP($B1035,data!$A$6:$M$15000,13)</f>
        <v>51442000</v>
      </c>
      <c r="D1035" s="11">
        <f t="shared" si="61"/>
        <v>2</v>
      </c>
      <c r="E1035" s="14">
        <f t="shared" si="59"/>
        <v>53870428.571428575</v>
      </c>
      <c r="F1035" s="14">
        <f t="shared" si="60"/>
        <v>59730033.333333336</v>
      </c>
    </row>
    <row r="1036" spans="1:6">
      <c r="A1036" s="1">
        <v>36580</v>
      </c>
      <c r="B1036" s="4">
        <v>36580</v>
      </c>
      <c r="C1036" s="14">
        <f>VLOOKUP($B1036,data!$A$6:$M$15000,13)</f>
        <v>50495000</v>
      </c>
      <c r="D1036" s="11">
        <f t="shared" si="61"/>
        <v>2</v>
      </c>
      <c r="E1036" s="14">
        <f t="shared" si="59"/>
        <v>53130000</v>
      </c>
      <c r="F1036" s="14">
        <f t="shared" si="60"/>
        <v>59155433.333333336</v>
      </c>
    </row>
    <row r="1037" spans="1:6">
      <c r="A1037" s="1">
        <v>36581</v>
      </c>
      <c r="B1037" s="4">
        <v>36581</v>
      </c>
      <c r="C1037" s="14">
        <f>VLOOKUP($B1037,data!$A$6:$M$15000,13)</f>
        <v>50036000</v>
      </c>
      <c r="D1037" s="11">
        <f t="shared" si="61"/>
        <v>2</v>
      </c>
      <c r="E1037" s="14">
        <f t="shared" si="59"/>
        <v>52437142.857142858</v>
      </c>
      <c r="F1037" s="14">
        <f t="shared" si="60"/>
        <v>58585133.333333336</v>
      </c>
    </row>
    <row r="1038" spans="1:6">
      <c r="A1038" s="1">
        <v>36582</v>
      </c>
      <c r="B1038" s="4">
        <v>36582</v>
      </c>
      <c r="C1038" s="14">
        <f>VLOOKUP($B1038,data!$A$6:$M$15000,13)</f>
        <v>49824000</v>
      </c>
      <c r="D1038" s="11">
        <f t="shared" si="61"/>
        <v>2</v>
      </c>
      <c r="E1038" s="14">
        <f t="shared" si="59"/>
        <v>51744428.571428575</v>
      </c>
      <c r="F1038" s="14">
        <f t="shared" si="60"/>
        <v>58034500</v>
      </c>
    </row>
    <row r="1039" spans="1:6">
      <c r="A1039" s="1">
        <v>36583</v>
      </c>
      <c r="B1039" s="4">
        <v>36583</v>
      </c>
      <c r="C1039" s="14">
        <f>VLOOKUP($B1039,data!$A$6:$M$15000,13)</f>
        <v>49397000</v>
      </c>
      <c r="D1039" s="11">
        <f t="shared" si="61"/>
        <v>2</v>
      </c>
      <c r="E1039" s="14">
        <f t="shared" si="59"/>
        <v>51003571.428571425</v>
      </c>
      <c r="F1039" s="14">
        <f t="shared" si="60"/>
        <v>57499333.333333336</v>
      </c>
    </row>
    <row r="1040" spans="1:6">
      <c r="A1040" s="1">
        <v>36584</v>
      </c>
      <c r="B1040" s="4">
        <v>36584</v>
      </c>
      <c r="C1040" s="14">
        <f>VLOOKUP($B1040,data!$A$6:$M$15000,13)</f>
        <v>49068000</v>
      </c>
      <c r="D1040" s="11">
        <f t="shared" si="61"/>
        <v>2</v>
      </c>
      <c r="E1040" s="14">
        <f t="shared" si="59"/>
        <v>50399285.714285716</v>
      </c>
      <c r="F1040" s="14">
        <f t="shared" si="60"/>
        <v>56978733.333333336</v>
      </c>
    </row>
    <row r="1041" spans="1:6">
      <c r="A1041" s="1">
        <v>36585</v>
      </c>
      <c r="B1041" s="4">
        <v>36585</v>
      </c>
      <c r="C1041" s="14">
        <f>VLOOKUP($B1041,data!$A$6:$M$15000,13)</f>
        <v>48405000</v>
      </c>
      <c r="D1041" s="11">
        <f t="shared" si="61"/>
        <v>2</v>
      </c>
      <c r="E1041" s="14">
        <f t="shared" si="59"/>
        <v>49809571.428571425</v>
      </c>
      <c r="F1041" s="14">
        <f t="shared" si="60"/>
        <v>56460766.666666664</v>
      </c>
    </row>
    <row r="1042" spans="1:6">
      <c r="A1042" s="1">
        <v>36586</v>
      </c>
      <c r="B1042" s="4">
        <v>36586</v>
      </c>
      <c r="C1042" s="14">
        <f>VLOOKUP($B1042,data!$A$6:$M$15000,13)</f>
        <v>48125000</v>
      </c>
      <c r="D1042" s="11">
        <f t="shared" si="61"/>
        <v>3</v>
      </c>
      <c r="E1042" s="14">
        <f t="shared" si="59"/>
        <v>49335714.285714284</v>
      </c>
      <c r="F1042" s="14">
        <f t="shared" si="60"/>
        <v>55965933.333333336</v>
      </c>
    </row>
    <row r="1043" spans="1:6">
      <c r="A1043" s="1">
        <v>36587</v>
      </c>
      <c r="B1043" s="4">
        <v>36587</v>
      </c>
      <c r="C1043" s="14">
        <f>VLOOKUP($B1043,data!$A$6:$M$15000,13)</f>
        <v>47770000</v>
      </c>
      <c r="D1043" s="11">
        <f t="shared" si="61"/>
        <v>3</v>
      </c>
      <c r="E1043" s="14">
        <f t="shared" si="59"/>
        <v>48946428.571428575</v>
      </c>
      <c r="F1043" s="14">
        <f t="shared" si="60"/>
        <v>55490933.333333336</v>
      </c>
    </row>
    <row r="1044" spans="1:6">
      <c r="A1044" s="1">
        <v>36588</v>
      </c>
      <c r="B1044" s="4">
        <v>36588</v>
      </c>
      <c r="C1044" s="14">
        <f>VLOOKUP($B1044,data!$A$6:$M$15000,13)</f>
        <v>47649000</v>
      </c>
      <c r="D1044" s="11">
        <f t="shared" si="61"/>
        <v>3</v>
      </c>
      <c r="E1044" s="14">
        <f t="shared" si="59"/>
        <v>48605428.571428575</v>
      </c>
      <c r="F1044" s="14">
        <f t="shared" si="60"/>
        <v>55025033.333333336</v>
      </c>
    </row>
    <row r="1045" spans="1:6">
      <c r="A1045" s="1">
        <v>36589</v>
      </c>
      <c r="B1045" s="4">
        <v>36589</v>
      </c>
      <c r="C1045" s="14">
        <f>VLOOKUP($B1045,data!$A$6:$M$15000,13)</f>
        <v>47261000</v>
      </c>
      <c r="D1045" s="11">
        <f t="shared" si="61"/>
        <v>3</v>
      </c>
      <c r="E1045" s="14">
        <f t="shared" si="59"/>
        <v>48239285.714285716</v>
      </c>
      <c r="F1045" s="14">
        <f t="shared" si="60"/>
        <v>54567600</v>
      </c>
    </row>
    <row r="1046" spans="1:6">
      <c r="A1046" s="1">
        <v>36590</v>
      </c>
      <c r="B1046" s="4">
        <v>36590</v>
      </c>
      <c r="C1046" s="14">
        <f>VLOOKUP($B1046,data!$A$6:$M$15000,13)</f>
        <v>46401000</v>
      </c>
      <c r="D1046" s="11">
        <f t="shared" si="61"/>
        <v>3</v>
      </c>
      <c r="E1046" s="14">
        <f t="shared" si="59"/>
        <v>47811285.714285716</v>
      </c>
      <c r="F1046" s="14">
        <f t="shared" si="60"/>
        <v>54090033.333333336</v>
      </c>
    </row>
    <row r="1047" spans="1:6">
      <c r="A1047" s="1">
        <v>36591</v>
      </c>
      <c r="B1047" s="4">
        <v>36591</v>
      </c>
      <c r="C1047" s="14">
        <f>VLOOKUP($B1047,data!$A$6:$M$15000,13)</f>
        <v>45438000</v>
      </c>
      <c r="D1047" s="11">
        <f t="shared" si="61"/>
        <v>3</v>
      </c>
      <c r="E1047" s="14">
        <f t="shared" ref="E1047:E1110" si="62">AVERAGE(C1041:C1047)</f>
        <v>47292714.285714284</v>
      </c>
      <c r="F1047" s="14">
        <f t="shared" ref="F1047:F1110" si="63">AVERAGE(C1018:C1047)</f>
        <v>53579066.666666664</v>
      </c>
    </row>
    <row r="1048" spans="1:6">
      <c r="A1048" s="1">
        <v>36592</v>
      </c>
      <c r="B1048" s="4">
        <v>36592</v>
      </c>
      <c r="C1048" s="14">
        <f>VLOOKUP($B1048,data!$A$6:$M$15000,13)</f>
        <v>44407000</v>
      </c>
      <c r="D1048" s="11">
        <f t="shared" si="61"/>
        <v>3</v>
      </c>
      <c r="E1048" s="14">
        <f t="shared" si="62"/>
        <v>46721571.428571425</v>
      </c>
      <c r="F1048" s="14">
        <f t="shared" si="63"/>
        <v>53033400</v>
      </c>
    </row>
    <row r="1049" spans="1:6">
      <c r="A1049" s="1">
        <v>36593</v>
      </c>
      <c r="B1049" s="4">
        <v>36593</v>
      </c>
      <c r="C1049" s="14">
        <f>VLOOKUP($B1049,data!$A$6:$M$15000,13)</f>
        <v>43647000</v>
      </c>
      <c r="D1049" s="11">
        <f t="shared" si="61"/>
        <v>3</v>
      </c>
      <c r="E1049" s="14">
        <f t="shared" si="62"/>
        <v>46081857.142857142</v>
      </c>
      <c r="F1049" s="14">
        <f t="shared" si="63"/>
        <v>52467833.333333336</v>
      </c>
    </row>
    <row r="1050" spans="1:6">
      <c r="A1050" s="1">
        <v>36594</v>
      </c>
      <c r="B1050" s="4">
        <v>36594</v>
      </c>
      <c r="C1050" s="14">
        <f>VLOOKUP($B1050,data!$A$6:$M$15000,13)</f>
        <v>43180000</v>
      </c>
      <c r="D1050" s="11">
        <f t="shared" si="61"/>
        <v>3</v>
      </c>
      <c r="E1050" s="14">
        <f t="shared" si="62"/>
        <v>45426142.857142858</v>
      </c>
      <c r="F1050" s="14">
        <f t="shared" si="63"/>
        <v>51895433.333333336</v>
      </c>
    </row>
    <row r="1051" spans="1:6">
      <c r="A1051" s="1">
        <v>36595</v>
      </c>
      <c r="B1051" s="4">
        <v>36595</v>
      </c>
      <c r="C1051" s="14">
        <f>VLOOKUP($B1051,data!$A$6:$M$15000,13)</f>
        <v>43305000</v>
      </c>
      <c r="D1051" s="11">
        <f t="shared" si="61"/>
        <v>3</v>
      </c>
      <c r="E1051" s="14">
        <f t="shared" si="62"/>
        <v>44805571.428571425</v>
      </c>
      <c r="F1051" s="14">
        <f t="shared" si="63"/>
        <v>51339333.333333336</v>
      </c>
    </row>
    <row r="1052" spans="1:6">
      <c r="A1052" s="1">
        <v>36596</v>
      </c>
      <c r="B1052" s="4">
        <v>36596</v>
      </c>
      <c r="C1052" s="14">
        <f>VLOOKUP($B1052,data!$A$6:$M$15000,13)</f>
        <v>43841000</v>
      </c>
      <c r="D1052" s="11">
        <f t="shared" si="61"/>
        <v>3</v>
      </c>
      <c r="E1052" s="14">
        <f t="shared" si="62"/>
        <v>44317000</v>
      </c>
      <c r="F1052" s="14">
        <f t="shared" si="63"/>
        <v>50812600</v>
      </c>
    </row>
    <row r="1053" spans="1:6">
      <c r="A1053" s="1">
        <v>36597</v>
      </c>
      <c r="B1053" s="4">
        <v>36597</v>
      </c>
      <c r="C1053" s="14">
        <f>VLOOKUP($B1053,data!$A$6:$M$15000,13)</f>
        <v>44382000</v>
      </c>
      <c r="D1053" s="11">
        <f t="shared" si="61"/>
        <v>3</v>
      </c>
      <c r="E1053" s="14">
        <f t="shared" si="62"/>
        <v>44028571.428571425</v>
      </c>
      <c r="F1053" s="14">
        <f t="shared" si="63"/>
        <v>50321766.666666664</v>
      </c>
    </row>
    <row r="1054" spans="1:6">
      <c r="A1054" s="1">
        <v>36598</v>
      </c>
      <c r="B1054" s="4">
        <v>36598</v>
      </c>
      <c r="C1054" s="14">
        <f>VLOOKUP($B1054,data!$A$6:$M$15000,13)</f>
        <v>44742000</v>
      </c>
      <c r="D1054" s="11">
        <f t="shared" si="61"/>
        <v>3</v>
      </c>
      <c r="E1054" s="14">
        <f t="shared" si="62"/>
        <v>43929142.857142858</v>
      </c>
      <c r="F1054" s="14">
        <f t="shared" si="63"/>
        <v>49849066.666666664</v>
      </c>
    </row>
    <row r="1055" spans="1:6">
      <c r="A1055" s="1">
        <v>36599</v>
      </c>
      <c r="B1055" s="4">
        <v>36599</v>
      </c>
      <c r="C1055" s="14">
        <f>VLOOKUP($B1055,data!$A$6:$M$15000,13)</f>
        <v>45009000</v>
      </c>
      <c r="D1055" s="11">
        <f t="shared" si="61"/>
        <v>3</v>
      </c>
      <c r="E1055" s="14">
        <f t="shared" si="62"/>
        <v>44015142.857142858</v>
      </c>
      <c r="F1055" s="14">
        <f t="shared" si="63"/>
        <v>49401000</v>
      </c>
    </row>
    <row r="1056" spans="1:6">
      <c r="A1056" s="1">
        <v>36600</v>
      </c>
      <c r="B1056" s="4">
        <v>36600</v>
      </c>
      <c r="C1056" s="14">
        <f>VLOOKUP($B1056,data!$A$6:$M$15000,13)</f>
        <v>45503000</v>
      </c>
      <c r="D1056" s="11">
        <f t="shared" si="61"/>
        <v>3</v>
      </c>
      <c r="E1056" s="14">
        <f t="shared" si="62"/>
        <v>44280285.714285716</v>
      </c>
      <c r="F1056" s="14">
        <f t="shared" si="63"/>
        <v>48979866.666666664</v>
      </c>
    </row>
    <row r="1057" spans="1:6">
      <c r="A1057" s="1">
        <v>36601</v>
      </c>
      <c r="B1057" s="4">
        <v>36601</v>
      </c>
      <c r="C1057" s="14">
        <f>VLOOKUP($B1057,data!$A$6:$M$15000,13)</f>
        <v>45958000</v>
      </c>
      <c r="D1057" s="11">
        <f t="shared" si="61"/>
        <v>3</v>
      </c>
      <c r="E1057" s="14">
        <f t="shared" si="62"/>
        <v>44677142.857142858</v>
      </c>
      <c r="F1057" s="14">
        <f t="shared" si="63"/>
        <v>48586633.333333336</v>
      </c>
    </row>
    <row r="1058" spans="1:6">
      <c r="A1058" s="1">
        <v>36602</v>
      </c>
      <c r="B1058" s="4">
        <v>36602</v>
      </c>
      <c r="C1058" s="14">
        <f>VLOOKUP($B1058,data!$A$6:$M$15000,13)</f>
        <v>46349000</v>
      </c>
      <c r="D1058" s="11">
        <f t="shared" si="61"/>
        <v>3</v>
      </c>
      <c r="E1058" s="14">
        <f t="shared" si="62"/>
        <v>45112000</v>
      </c>
      <c r="F1058" s="14">
        <f t="shared" si="63"/>
        <v>48242833.333333336</v>
      </c>
    </row>
    <row r="1059" spans="1:6">
      <c r="A1059" s="1">
        <v>36603</v>
      </c>
      <c r="B1059" s="4">
        <v>36603</v>
      </c>
      <c r="C1059" s="14">
        <f>VLOOKUP($B1059,data!$A$6:$M$15000,13)</f>
        <v>46620000</v>
      </c>
      <c r="D1059" s="11">
        <f t="shared" si="61"/>
        <v>3</v>
      </c>
      <c r="E1059" s="14">
        <f t="shared" si="62"/>
        <v>45509000</v>
      </c>
      <c r="F1059" s="14">
        <f t="shared" si="63"/>
        <v>47940900</v>
      </c>
    </row>
    <row r="1060" spans="1:6">
      <c r="A1060" s="1">
        <v>36604</v>
      </c>
      <c r="B1060" s="4">
        <v>36604</v>
      </c>
      <c r="C1060" s="14">
        <f>VLOOKUP($B1060,data!$A$6:$M$15000,13)</f>
        <v>46746000</v>
      </c>
      <c r="D1060" s="11">
        <f t="shared" si="61"/>
        <v>3</v>
      </c>
      <c r="E1060" s="14">
        <f t="shared" si="62"/>
        <v>45846714.285714284</v>
      </c>
      <c r="F1060" s="14">
        <f t="shared" si="63"/>
        <v>47669566.666666664</v>
      </c>
    </row>
    <row r="1061" spans="1:6">
      <c r="A1061" s="1">
        <v>36605</v>
      </c>
      <c r="B1061" s="4">
        <v>36605</v>
      </c>
      <c r="C1061" s="14">
        <f>VLOOKUP($B1061,data!$A$6:$M$15000,13)</f>
        <v>46703000</v>
      </c>
      <c r="D1061" s="11">
        <f t="shared" si="61"/>
        <v>3</v>
      </c>
      <c r="E1061" s="14">
        <f t="shared" si="62"/>
        <v>46126857.142857142</v>
      </c>
      <c r="F1061" s="14">
        <f t="shared" si="63"/>
        <v>47403900</v>
      </c>
    </row>
    <row r="1062" spans="1:6">
      <c r="A1062" s="1">
        <v>36606</v>
      </c>
      <c r="B1062" s="4">
        <v>36606</v>
      </c>
      <c r="C1062" s="14">
        <f>VLOOKUP($B1062,data!$A$6:$M$15000,13)</f>
        <v>46661000</v>
      </c>
      <c r="D1062" s="11">
        <f t="shared" si="61"/>
        <v>3</v>
      </c>
      <c r="E1062" s="14">
        <f t="shared" si="62"/>
        <v>46362857.142857142</v>
      </c>
      <c r="F1062" s="14">
        <f t="shared" si="63"/>
        <v>47139833.333333336</v>
      </c>
    </row>
    <row r="1063" spans="1:6">
      <c r="A1063" s="1">
        <v>36607</v>
      </c>
      <c r="B1063" s="4">
        <v>36607</v>
      </c>
      <c r="C1063" s="14">
        <f>VLOOKUP($B1063,data!$A$6:$M$15000,13)</f>
        <v>46638000</v>
      </c>
      <c r="D1063" s="11">
        <f t="shared" si="61"/>
        <v>3</v>
      </c>
      <c r="E1063" s="14">
        <f t="shared" si="62"/>
        <v>46525000</v>
      </c>
      <c r="F1063" s="14">
        <f t="shared" si="63"/>
        <v>46917833.333333336</v>
      </c>
    </row>
    <row r="1064" spans="1:6">
      <c r="A1064" s="1">
        <v>36608</v>
      </c>
      <c r="B1064" s="4">
        <v>36608</v>
      </c>
      <c r="C1064" s="14">
        <f>VLOOKUP($B1064,data!$A$6:$M$15000,13)</f>
        <v>46665000</v>
      </c>
      <c r="D1064" s="11">
        <f t="shared" si="61"/>
        <v>3</v>
      </c>
      <c r="E1064" s="14">
        <f t="shared" si="62"/>
        <v>46626000</v>
      </c>
      <c r="F1064" s="14">
        <f t="shared" si="63"/>
        <v>46722233.333333336</v>
      </c>
    </row>
    <row r="1065" spans="1:6">
      <c r="A1065" s="1">
        <v>36609</v>
      </c>
      <c r="B1065" s="4">
        <v>36609</v>
      </c>
      <c r="C1065" s="14">
        <f>VLOOKUP($B1065,data!$A$6:$M$15000,13)</f>
        <v>46706000</v>
      </c>
      <c r="D1065" s="11">
        <f t="shared" si="61"/>
        <v>3</v>
      </c>
      <c r="E1065" s="14">
        <f t="shared" si="62"/>
        <v>46677000</v>
      </c>
      <c r="F1065" s="14">
        <f t="shared" si="63"/>
        <v>46564366.666666664</v>
      </c>
    </row>
    <row r="1066" spans="1:6">
      <c r="A1066" s="1">
        <v>36610</v>
      </c>
      <c r="B1066" s="4">
        <v>36610</v>
      </c>
      <c r="C1066" s="14">
        <f>VLOOKUP($B1066,data!$A$6:$M$15000,13)</f>
        <v>47059000</v>
      </c>
      <c r="D1066" s="11">
        <f t="shared" si="61"/>
        <v>3</v>
      </c>
      <c r="E1066" s="14">
        <f t="shared" si="62"/>
        <v>46739714.285714284</v>
      </c>
      <c r="F1066" s="14">
        <f t="shared" si="63"/>
        <v>46449833.333333336</v>
      </c>
    </row>
    <row r="1067" spans="1:6">
      <c r="A1067" s="1">
        <v>36611</v>
      </c>
      <c r="B1067" s="4">
        <v>36611</v>
      </c>
      <c r="C1067" s="14">
        <f>VLOOKUP($B1067,data!$A$6:$M$15000,13)</f>
        <v>46620000</v>
      </c>
      <c r="D1067" s="11">
        <f t="shared" si="61"/>
        <v>3</v>
      </c>
      <c r="E1067" s="14">
        <f t="shared" si="62"/>
        <v>46721714.285714284</v>
      </c>
      <c r="F1067" s="14">
        <f t="shared" si="63"/>
        <v>46335966.666666664</v>
      </c>
    </row>
    <row r="1068" spans="1:6">
      <c r="A1068" s="1">
        <v>36612</v>
      </c>
      <c r="B1068" s="4">
        <v>36612</v>
      </c>
      <c r="C1068" s="14">
        <f>VLOOKUP($B1068,data!$A$6:$M$15000,13)</f>
        <v>47981000</v>
      </c>
      <c r="D1068" s="11">
        <f t="shared" si="61"/>
        <v>3</v>
      </c>
      <c r="E1068" s="14">
        <f t="shared" si="62"/>
        <v>46904285.714285716</v>
      </c>
      <c r="F1068" s="14">
        <f t="shared" si="63"/>
        <v>46274533.333333336</v>
      </c>
    </row>
    <row r="1069" spans="1:6">
      <c r="A1069" s="1">
        <v>36613</v>
      </c>
      <c r="B1069" s="4">
        <v>36613</v>
      </c>
      <c r="C1069" s="14">
        <f>VLOOKUP($B1069,data!$A$6:$M$15000,13)</f>
        <v>48108000</v>
      </c>
      <c r="D1069" s="11">
        <f t="shared" si="61"/>
        <v>3</v>
      </c>
      <c r="E1069" s="14">
        <f t="shared" si="62"/>
        <v>47111000</v>
      </c>
      <c r="F1069" s="14">
        <f t="shared" si="63"/>
        <v>46231566.666666664</v>
      </c>
    </row>
    <row r="1070" spans="1:6">
      <c r="A1070" s="1">
        <v>36614</v>
      </c>
      <c r="B1070" s="4">
        <v>36614</v>
      </c>
      <c r="C1070" s="14">
        <f>VLOOKUP($B1070,data!$A$6:$M$15000,13)</f>
        <v>48373000</v>
      </c>
      <c r="D1070" s="11">
        <f t="shared" si="61"/>
        <v>3</v>
      </c>
      <c r="E1070" s="14">
        <f t="shared" si="62"/>
        <v>47358857.142857142</v>
      </c>
      <c r="F1070" s="14">
        <f t="shared" si="63"/>
        <v>46208400</v>
      </c>
    </row>
    <row r="1071" spans="1:6">
      <c r="A1071" s="1">
        <v>36615</v>
      </c>
      <c r="B1071" s="4">
        <v>36615</v>
      </c>
      <c r="C1071" s="14">
        <f>VLOOKUP($B1071,data!$A$6:$M$15000,13)</f>
        <v>48709000</v>
      </c>
      <c r="D1071" s="11">
        <f t="shared" si="61"/>
        <v>3</v>
      </c>
      <c r="E1071" s="14">
        <f t="shared" si="62"/>
        <v>47650857.142857142</v>
      </c>
      <c r="F1071" s="14">
        <f t="shared" si="63"/>
        <v>46218533.333333336</v>
      </c>
    </row>
    <row r="1072" spans="1:6">
      <c r="A1072" s="1">
        <v>36616</v>
      </c>
      <c r="B1072" s="4">
        <v>36616</v>
      </c>
      <c r="C1072" s="14">
        <f>VLOOKUP($B1072,data!$A$6:$M$15000,13)</f>
        <v>49222000</v>
      </c>
      <c r="D1072" s="11">
        <f t="shared" si="61"/>
        <v>3</v>
      </c>
      <c r="E1072" s="14">
        <f t="shared" si="62"/>
        <v>48010285.714285716</v>
      </c>
      <c r="F1072" s="14">
        <f t="shared" si="63"/>
        <v>46255100</v>
      </c>
    </row>
    <row r="1073" spans="1:6">
      <c r="A1073" s="1">
        <v>36617</v>
      </c>
      <c r="B1073" s="4">
        <v>36617</v>
      </c>
      <c r="C1073" s="14">
        <f>VLOOKUP($B1073,data!$A$6:$M$15000,13)</f>
        <v>49849000</v>
      </c>
      <c r="D1073" s="11">
        <f t="shared" si="61"/>
        <v>4</v>
      </c>
      <c r="E1073" s="14">
        <f t="shared" si="62"/>
        <v>48408857.142857142</v>
      </c>
      <c r="F1073" s="14">
        <f t="shared" si="63"/>
        <v>46324400</v>
      </c>
    </row>
    <row r="1074" spans="1:6">
      <c r="A1074" s="1">
        <v>36618</v>
      </c>
      <c r="B1074" s="4">
        <v>36618</v>
      </c>
      <c r="C1074" s="14">
        <f>VLOOKUP($B1074,data!$A$6:$M$15000,13)</f>
        <v>50528000</v>
      </c>
      <c r="D1074" s="11">
        <f t="shared" si="61"/>
        <v>4</v>
      </c>
      <c r="E1074" s="14">
        <f t="shared" si="62"/>
        <v>48967142.857142858</v>
      </c>
      <c r="F1074" s="14">
        <f t="shared" si="63"/>
        <v>46420366.666666664</v>
      </c>
    </row>
    <row r="1075" spans="1:6">
      <c r="A1075" s="1">
        <v>36619</v>
      </c>
      <c r="B1075" s="4">
        <v>36619</v>
      </c>
      <c r="C1075" s="14">
        <f>VLOOKUP($B1075,data!$A$6:$M$15000,13)</f>
        <v>50654000</v>
      </c>
      <c r="D1075" s="11">
        <f t="shared" si="61"/>
        <v>4</v>
      </c>
      <c r="E1075" s="14">
        <f t="shared" si="62"/>
        <v>49349000</v>
      </c>
      <c r="F1075" s="14">
        <f t="shared" si="63"/>
        <v>46533466.666666664</v>
      </c>
    </row>
    <row r="1076" spans="1:6">
      <c r="A1076" s="1">
        <v>36620</v>
      </c>
      <c r="B1076" s="4">
        <v>36620</v>
      </c>
      <c r="C1076" s="14">
        <f>VLOOKUP($B1076,data!$A$6:$M$15000,13)</f>
        <v>50711000</v>
      </c>
      <c r="D1076" s="11">
        <f t="shared" si="61"/>
        <v>4</v>
      </c>
      <c r="E1076" s="14">
        <f t="shared" si="62"/>
        <v>49720857.142857142</v>
      </c>
      <c r="F1076" s="14">
        <f t="shared" si="63"/>
        <v>46677133.333333336</v>
      </c>
    </row>
    <row r="1077" spans="1:6">
      <c r="A1077" s="1">
        <v>36621</v>
      </c>
      <c r="B1077" s="4">
        <v>36621</v>
      </c>
      <c r="C1077" s="14">
        <f>VLOOKUP($B1077,data!$A$6:$M$15000,13)</f>
        <v>50710000</v>
      </c>
      <c r="D1077" s="11">
        <f t="shared" si="61"/>
        <v>4</v>
      </c>
      <c r="E1077" s="14">
        <f t="shared" si="62"/>
        <v>50054714.285714284</v>
      </c>
      <c r="F1077" s="14">
        <f t="shared" si="63"/>
        <v>46852866.666666664</v>
      </c>
    </row>
    <row r="1078" spans="1:6">
      <c r="A1078" s="1">
        <v>36622</v>
      </c>
      <c r="B1078" s="4">
        <v>36622</v>
      </c>
      <c r="C1078" s="14">
        <f>VLOOKUP($B1078,data!$A$6:$M$15000,13)</f>
        <v>50761000</v>
      </c>
      <c r="D1078" s="11">
        <f t="shared" si="61"/>
        <v>4</v>
      </c>
      <c r="E1078" s="14">
        <f t="shared" si="62"/>
        <v>50347857.142857142</v>
      </c>
      <c r="F1078" s="14">
        <f t="shared" si="63"/>
        <v>47064666.666666664</v>
      </c>
    </row>
    <row r="1079" spans="1:6">
      <c r="A1079" s="1">
        <v>36623</v>
      </c>
      <c r="B1079" s="4">
        <v>36623</v>
      </c>
      <c r="C1079" s="14">
        <f>VLOOKUP($B1079,data!$A$6:$M$15000,13)</f>
        <v>51157000</v>
      </c>
      <c r="D1079" s="11">
        <f t="shared" si="61"/>
        <v>4</v>
      </c>
      <c r="E1079" s="14">
        <f t="shared" si="62"/>
        <v>50624285.714285716</v>
      </c>
      <c r="F1079" s="14">
        <f t="shared" si="63"/>
        <v>47315000</v>
      </c>
    </row>
    <row r="1080" spans="1:6">
      <c r="A1080" s="1">
        <v>36624</v>
      </c>
      <c r="B1080" s="4">
        <v>36624</v>
      </c>
      <c r="C1080" s="14">
        <f>VLOOKUP($B1080,data!$A$6:$M$15000,13)</f>
        <v>51751000</v>
      </c>
      <c r="D1080" s="11">
        <f t="shared" si="61"/>
        <v>4</v>
      </c>
      <c r="E1080" s="14">
        <f t="shared" si="62"/>
        <v>50896000</v>
      </c>
      <c r="F1080" s="14">
        <f t="shared" si="63"/>
        <v>47600700</v>
      </c>
    </row>
    <row r="1081" spans="1:6">
      <c r="A1081" s="1">
        <v>36625</v>
      </c>
      <c r="B1081" s="4">
        <v>36625</v>
      </c>
      <c r="C1081" s="14">
        <f>VLOOKUP($B1081,data!$A$6:$M$15000,13)</f>
        <v>52379000</v>
      </c>
      <c r="D1081" s="11">
        <f t="shared" si="61"/>
        <v>4</v>
      </c>
      <c r="E1081" s="14">
        <f t="shared" si="62"/>
        <v>51160428.571428575</v>
      </c>
      <c r="F1081" s="14">
        <f t="shared" si="63"/>
        <v>47903166.666666664</v>
      </c>
    </row>
    <row r="1082" spans="1:6">
      <c r="A1082" s="1">
        <v>36626</v>
      </c>
      <c r="B1082" s="4">
        <v>36626</v>
      </c>
      <c r="C1082" s="14">
        <f>VLOOKUP($B1082,data!$A$6:$M$15000,13)</f>
        <v>52587000</v>
      </c>
      <c r="D1082" s="11">
        <f t="shared" si="61"/>
        <v>4</v>
      </c>
      <c r="E1082" s="14">
        <f t="shared" si="62"/>
        <v>51436571.428571425</v>
      </c>
      <c r="F1082" s="14">
        <f t="shared" si="63"/>
        <v>48194700</v>
      </c>
    </row>
    <row r="1083" spans="1:6">
      <c r="A1083" s="1">
        <v>36627</v>
      </c>
      <c r="B1083" s="4">
        <v>36627</v>
      </c>
      <c r="C1083" s="14">
        <f>VLOOKUP($B1083,data!$A$6:$M$15000,13)</f>
        <v>52915000</v>
      </c>
      <c r="D1083" s="11">
        <f t="shared" si="61"/>
        <v>4</v>
      </c>
      <c r="E1083" s="14">
        <f t="shared" si="62"/>
        <v>51751428.571428575</v>
      </c>
      <c r="F1083" s="14">
        <f t="shared" si="63"/>
        <v>48479133.333333336</v>
      </c>
    </row>
    <row r="1084" spans="1:6">
      <c r="A1084" s="1">
        <v>36628</v>
      </c>
      <c r="B1084" s="4">
        <v>36628</v>
      </c>
      <c r="C1084" s="14">
        <f>VLOOKUP($B1084,data!$A$6:$M$15000,13)</f>
        <v>53210000</v>
      </c>
      <c r="D1084" s="11">
        <f t="shared" si="61"/>
        <v>4</v>
      </c>
      <c r="E1084" s="14">
        <f t="shared" si="62"/>
        <v>52108571.428571425</v>
      </c>
      <c r="F1084" s="14">
        <f t="shared" si="63"/>
        <v>48761400</v>
      </c>
    </row>
    <row r="1085" spans="1:6">
      <c r="A1085" s="1">
        <v>36629</v>
      </c>
      <c r="B1085" s="4">
        <v>36629</v>
      </c>
      <c r="C1085" s="14">
        <f>VLOOKUP($B1085,data!$A$6:$M$15000,13)</f>
        <v>53750000</v>
      </c>
      <c r="D1085" s="11">
        <f t="shared" si="61"/>
        <v>4</v>
      </c>
      <c r="E1085" s="14">
        <f t="shared" si="62"/>
        <v>52535571.428571425</v>
      </c>
      <c r="F1085" s="14">
        <f t="shared" si="63"/>
        <v>49052766.666666664</v>
      </c>
    </row>
    <row r="1086" spans="1:6">
      <c r="A1086" s="1">
        <v>36630</v>
      </c>
      <c r="B1086" s="4">
        <v>36630</v>
      </c>
      <c r="C1086" s="14">
        <f>VLOOKUP($B1086,data!$A$6:$M$15000,13)</f>
        <v>54333000</v>
      </c>
      <c r="D1086" s="11">
        <f t="shared" si="61"/>
        <v>4</v>
      </c>
      <c r="E1086" s="14">
        <f t="shared" si="62"/>
        <v>52989285.714285716</v>
      </c>
      <c r="F1086" s="14">
        <f t="shared" si="63"/>
        <v>49347100</v>
      </c>
    </row>
    <row r="1087" spans="1:6">
      <c r="A1087" s="1">
        <v>36631</v>
      </c>
      <c r="B1087" s="4">
        <v>36631</v>
      </c>
      <c r="C1087" s="14">
        <f>VLOOKUP($B1087,data!$A$6:$M$15000,13)</f>
        <v>55006000</v>
      </c>
      <c r="D1087" s="11">
        <f t="shared" si="61"/>
        <v>4</v>
      </c>
      <c r="E1087" s="14">
        <f t="shared" si="62"/>
        <v>53454285.714285716</v>
      </c>
      <c r="F1087" s="14">
        <f t="shared" si="63"/>
        <v>49648700</v>
      </c>
    </row>
    <row r="1088" spans="1:6">
      <c r="A1088" s="1">
        <v>36632</v>
      </c>
      <c r="B1088" s="4">
        <v>36632</v>
      </c>
      <c r="C1088" s="14">
        <f>VLOOKUP($B1088,data!$A$6:$M$15000,13)</f>
        <v>55688000</v>
      </c>
      <c r="D1088" s="11">
        <f t="shared" si="61"/>
        <v>4</v>
      </c>
      <c r="E1088" s="14">
        <f t="shared" si="62"/>
        <v>53927000</v>
      </c>
      <c r="F1088" s="14">
        <f t="shared" si="63"/>
        <v>49960000</v>
      </c>
    </row>
    <row r="1089" spans="1:6">
      <c r="A1089" s="1">
        <v>36633</v>
      </c>
      <c r="B1089" s="4">
        <v>36633</v>
      </c>
      <c r="C1089" s="14">
        <f>VLOOKUP($B1089,data!$A$6:$M$15000,13)</f>
        <v>55701000</v>
      </c>
      <c r="D1089" s="11">
        <f t="shared" si="61"/>
        <v>4</v>
      </c>
      <c r="E1089" s="14">
        <f t="shared" si="62"/>
        <v>54371857.142857142</v>
      </c>
      <c r="F1089" s="14">
        <f t="shared" si="63"/>
        <v>50262700</v>
      </c>
    </row>
    <row r="1090" spans="1:6">
      <c r="A1090" s="1">
        <v>36634</v>
      </c>
      <c r="B1090" s="4">
        <v>36634</v>
      </c>
      <c r="C1090" s="14">
        <f>VLOOKUP($B1090,data!$A$6:$M$15000,13)</f>
        <v>55851000</v>
      </c>
      <c r="D1090" s="11">
        <f t="shared" si="61"/>
        <v>4</v>
      </c>
      <c r="E1090" s="14">
        <f t="shared" si="62"/>
        <v>54791285.714285716</v>
      </c>
      <c r="F1090" s="14">
        <f t="shared" si="63"/>
        <v>50566200</v>
      </c>
    </row>
    <row r="1091" spans="1:6">
      <c r="A1091" s="1">
        <v>36635</v>
      </c>
      <c r="B1091" s="4">
        <v>36635</v>
      </c>
      <c r="C1091" s="14">
        <f>VLOOKUP($B1091,data!$A$6:$M$15000,13)</f>
        <v>56082000</v>
      </c>
      <c r="D1091" s="11">
        <f t="shared" si="61"/>
        <v>4</v>
      </c>
      <c r="E1091" s="14">
        <f t="shared" si="62"/>
        <v>55201571.428571425</v>
      </c>
      <c r="F1091" s="14">
        <f t="shared" si="63"/>
        <v>50878833.333333336</v>
      </c>
    </row>
    <row r="1092" spans="1:6">
      <c r="A1092" s="1">
        <v>36636</v>
      </c>
      <c r="B1092" s="4">
        <v>36636</v>
      </c>
      <c r="C1092" s="14">
        <f>VLOOKUP($B1092,data!$A$6:$M$15000,13)</f>
        <v>56489000</v>
      </c>
      <c r="D1092" s="11">
        <f t="shared" si="61"/>
        <v>4</v>
      </c>
      <c r="E1092" s="14">
        <f t="shared" si="62"/>
        <v>55592857.142857142</v>
      </c>
      <c r="F1092" s="14">
        <f t="shared" si="63"/>
        <v>51206433.333333336</v>
      </c>
    </row>
    <row r="1093" spans="1:6">
      <c r="A1093" s="1">
        <v>36637</v>
      </c>
      <c r="B1093" s="4">
        <v>36637</v>
      </c>
      <c r="C1093" s="14">
        <f>VLOOKUP($B1093,data!$A$6:$M$15000,13)</f>
        <v>57154000</v>
      </c>
      <c r="D1093" s="11">
        <f t="shared" si="61"/>
        <v>4</v>
      </c>
      <c r="E1093" s="14">
        <f t="shared" si="62"/>
        <v>55995857.142857142</v>
      </c>
      <c r="F1093" s="14">
        <f t="shared" si="63"/>
        <v>51556966.666666664</v>
      </c>
    </row>
    <row r="1094" spans="1:6">
      <c r="A1094" s="1">
        <v>36638</v>
      </c>
      <c r="B1094" s="4">
        <v>36638</v>
      </c>
      <c r="C1094" s="14">
        <f>VLOOKUP($B1094,data!$A$6:$M$15000,13)</f>
        <v>57763000</v>
      </c>
      <c r="D1094" s="11">
        <f t="shared" si="61"/>
        <v>4</v>
      </c>
      <c r="E1094" s="14">
        <f t="shared" si="62"/>
        <v>56389714.285714284</v>
      </c>
      <c r="F1094" s="14">
        <f t="shared" si="63"/>
        <v>51926900</v>
      </c>
    </row>
    <row r="1095" spans="1:6">
      <c r="A1095" s="1">
        <v>36639</v>
      </c>
      <c r="B1095" s="4">
        <v>36639</v>
      </c>
      <c r="C1095" s="14">
        <f>VLOOKUP($B1095,data!$A$6:$M$15000,13)</f>
        <v>58389000</v>
      </c>
      <c r="D1095" s="11">
        <f t="shared" si="61"/>
        <v>4</v>
      </c>
      <c r="E1095" s="14">
        <f t="shared" si="62"/>
        <v>56775571.428571425</v>
      </c>
      <c r="F1095" s="14">
        <f t="shared" si="63"/>
        <v>52316333.333333336</v>
      </c>
    </row>
    <row r="1096" spans="1:6">
      <c r="A1096" s="1">
        <v>36640</v>
      </c>
      <c r="B1096" s="4">
        <v>36640</v>
      </c>
      <c r="C1096" s="14">
        <f>VLOOKUP($B1096,data!$A$6:$M$15000,13)</f>
        <v>58883000</v>
      </c>
      <c r="D1096" s="11">
        <f t="shared" ref="D1096:D1159" si="64">IF(B1096&lt;&gt;"",MONTH(B1096),0)</f>
        <v>4</v>
      </c>
      <c r="E1096" s="14">
        <f t="shared" si="62"/>
        <v>57230142.857142858</v>
      </c>
      <c r="F1096" s="14">
        <f t="shared" si="63"/>
        <v>52710466.666666664</v>
      </c>
    </row>
    <row r="1097" spans="1:6">
      <c r="A1097" s="1">
        <v>36641</v>
      </c>
      <c r="B1097" s="4">
        <v>36641</v>
      </c>
      <c r="C1097" s="14">
        <f>VLOOKUP($B1097,data!$A$6:$M$15000,13)</f>
        <v>59314000</v>
      </c>
      <c r="D1097" s="11">
        <f t="shared" si="64"/>
        <v>4</v>
      </c>
      <c r="E1097" s="14">
        <f t="shared" si="62"/>
        <v>57724857.142857142</v>
      </c>
      <c r="F1097" s="14">
        <f t="shared" si="63"/>
        <v>53133600</v>
      </c>
    </row>
    <row r="1098" spans="1:6">
      <c r="A1098" s="1">
        <v>36642</v>
      </c>
      <c r="B1098" s="4">
        <v>36642</v>
      </c>
      <c r="C1098" s="14">
        <f>VLOOKUP($B1098,data!$A$6:$M$15000,13)</f>
        <v>59473000</v>
      </c>
      <c r="D1098" s="11">
        <f t="shared" si="64"/>
        <v>4</v>
      </c>
      <c r="E1098" s="14">
        <f t="shared" si="62"/>
        <v>58209285.714285716</v>
      </c>
      <c r="F1098" s="14">
        <f t="shared" si="63"/>
        <v>53516666.666666664</v>
      </c>
    </row>
    <row r="1099" spans="1:6">
      <c r="A1099" s="1">
        <v>36643</v>
      </c>
      <c r="B1099" s="4">
        <v>36643</v>
      </c>
      <c r="C1099" s="14">
        <f>VLOOKUP($B1099,data!$A$6:$M$15000,13)</f>
        <v>59826000</v>
      </c>
      <c r="D1099" s="11">
        <f t="shared" si="64"/>
        <v>4</v>
      </c>
      <c r="E1099" s="14">
        <f t="shared" si="62"/>
        <v>58686000</v>
      </c>
      <c r="F1099" s="14">
        <f t="shared" si="63"/>
        <v>53907266.666666664</v>
      </c>
    </row>
    <row r="1100" spans="1:6">
      <c r="A1100" s="1">
        <v>36644</v>
      </c>
      <c r="B1100" s="4">
        <v>36644</v>
      </c>
      <c r="C1100" s="14">
        <f>VLOOKUP($B1100,data!$A$6:$M$15000,13)</f>
        <v>60303000</v>
      </c>
      <c r="D1100" s="11">
        <f t="shared" si="64"/>
        <v>4</v>
      </c>
      <c r="E1100" s="14">
        <f t="shared" si="62"/>
        <v>59135857.142857142</v>
      </c>
      <c r="F1100" s="14">
        <f t="shared" si="63"/>
        <v>54304933.333333336</v>
      </c>
    </row>
    <row r="1101" spans="1:6">
      <c r="A1101" s="1">
        <v>36645</v>
      </c>
      <c r="B1101" s="4">
        <v>36645</v>
      </c>
      <c r="C1101" s="14">
        <f>VLOOKUP($B1101,data!$A$6:$M$15000,13)</f>
        <v>60583000</v>
      </c>
      <c r="D1101" s="11">
        <f t="shared" si="64"/>
        <v>4</v>
      </c>
      <c r="E1101" s="14">
        <f t="shared" si="62"/>
        <v>59538714.285714284</v>
      </c>
      <c r="F1101" s="14">
        <f t="shared" si="63"/>
        <v>54700733.333333336</v>
      </c>
    </row>
    <row r="1102" spans="1:6">
      <c r="A1102" s="1">
        <v>36646</v>
      </c>
      <c r="B1102" s="4">
        <v>36646</v>
      </c>
      <c r="C1102" s="14">
        <f>VLOOKUP($B1102,data!$A$6:$M$15000,13)</f>
        <v>60911000</v>
      </c>
      <c r="D1102" s="11">
        <f t="shared" si="64"/>
        <v>4</v>
      </c>
      <c r="E1102" s="14">
        <f t="shared" si="62"/>
        <v>59899000</v>
      </c>
      <c r="F1102" s="14">
        <f t="shared" si="63"/>
        <v>55090366.666666664</v>
      </c>
    </row>
    <row r="1103" spans="1:6">
      <c r="A1103" s="1">
        <v>36647</v>
      </c>
      <c r="B1103" s="4">
        <v>36647</v>
      </c>
      <c r="C1103" s="14">
        <f>VLOOKUP($B1103,data!$A$6:$M$15000,13)</f>
        <v>60883000</v>
      </c>
      <c r="D1103" s="11">
        <f t="shared" si="64"/>
        <v>5</v>
      </c>
      <c r="E1103" s="14">
        <f t="shared" si="62"/>
        <v>60184714.285714284</v>
      </c>
      <c r="F1103" s="14">
        <f t="shared" si="63"/>
        <v>55458166.666666664</v>
      </c>
    </row>
    <row r="1104" spans="1:6">
      <c r="A1104" s="1">
        <v>36648</v>
      </c>
      <c r="B1104" s="4">
        <v>36648</v>
      </c>
      <c r="C1104" s="14">
        <f>VLOOKUP($B1104,data!$A$6:$M$15000,13)</f>
        <v>61075000</v>
      </c>
      <c r="D1104" s="11">
        <f t="shared" si="64"/>
        <v>5</v>
      </c>
      <c r="E1104" s="14">
        <f t="shared" si="62"/>
        <v>60436285.714285716</v>
      </c>
      <c r="F1104" s="14">
        <f t="shared" si="63"/>
        <v>55809733.333333336</v>
      </c>
    </row>
    <row r="1105" spans="1:6">
      <c r="A1105" s="1">
        <v>36649</v>
      </c>
      <c r="B1105" s="4">
        <v>36649</v>
      </c>
      <c r="C1105" s="14">
        <f>VLOOKUP($B1105,data!$A$6:$M$15000,13)</f>
        <v>60898000</v>
      </c>
      <c r="D1105" s="11">
        <f t="shared" si="64"/>
        <v>5</v>
      </c>
      <c r="E1105" s="14">
        <f t="shared" si="62"/>
        <v>60639857.142857142</v>
      </c>
      <c r="F1105" s="14">
        <f t="shared" si="63"/>
        <v>56151200</v>
      </c>
    </row>
    <row r="1106" spans="1:6">
      <c r="A1106" s="1">
        <v>36650</v>
      </c>
      <c r="B1106" s="4">
        <v>36650</v>
      </c>
      <c r="C1106" s="14">
        <f>VLOOKUP($B1106,data!$A$6:$M$15000,13)</f>
        <v>60861000</v>
      </c>
      <c r="D1106" s="11">
        <f t="shared" si="64"/>
        <v>5</v>
      </c>
      <c r="E1106" s="14">
        <f t="shared" si="62"/>
        <v>60787714.285714284</v>
      </c>
      <c r="F1106" s="14">
        <f t="shared" si="63"/>
        <v>56489533.333333336</v>
      </c>
    </row>
    <row r="1107" spans="1:6">
      <c r="A1107" s="1">
        <v>36651</v>
      </c>
      <c r="B1107" s="4">
        <v>36651</v>
      </c>
      <c r="C1107" s="14">
        <f>VLOOKUP($B1107,data!$A$6:$M$15000,13)</f>
        <v>61236000</v>
      </c>
      <c r="D1107" s="11">
        <f t="shared" si="64"/>
        <v>5</v>
      </c>
      <c r="E1107" s="14">
        <f t="shared" si="62"/>
        <v>60921000</v>
      </c>
      <c r="F1107" s="14">
        <f t="shared" si="63"/>
        <v>56840400</v>
      </c>
    </row>
    <row r="1108" spans="1:6">
      <c r="A1108" s="1">
        <v>36652</v>
      </c>
      <c r="B1108" s="4">
        <v>36652</v>
      </c>
      <c r="C1108" s="14">
        <f>VLOOKUP($B1108,data!$A$6:$M$15000,13)</f>
        <v>61722000</v>
      </c>
      <c r="D1108" s="11">
        <f t="shared" si="64"/>
        <v>5</v>
      </c>
      <c r="E1108" s="14">
        <f t="shared" si="62"/>
        <v>61083714.285714284</v>
      </c>
      <c r="F1108" s="14">
        <f t="shared" si="63"/>
        <v>57205766.666666664</v>
      </c>
    </row>
    <row r="1109" spans="1:6">
      <c r="A1109" s="1">
        <v>36653</v>
      </c>
      <c r="B1109" s="4">
        <v>36653</v>
      </c>
      <c r="C1109" s="14">
        <f>VLOOKUP($B1109,data!$A$6:$M$15000,13)</f>
        <v>62260000</v>
      </c>
      <c r="D1109" s="11">
        <f t="shared" si="64"/>
        <v>5</v>
      </c>
      <c r="E1109" s="14">
        <f t="shared" si="62"/>
        <v>61276428.571428575</v>
      </c>
      <c r="F1109" s="14">
        <f t="shared" si="63"/>
        <v>57575866.666666664</v>
      </c>
    </row>
    <row r="1110" spans="1:6">
      <c r="A1110" s="1">
        <v>36654</v>
      </c>
      <c r="B1110" s="4">
        <v>36654</v>
      </c>
      <c r="C1110" s="14">
        <f>VLOOKUP($B1110,data!$A$6:$M$15000,13)</f>
        <v>62526000</v>
      </c>
      <c r="D1110" s="11">
        <f t="shared" si="64"/>
        <v>5</v>
      </c>
      <c r="E1110" s="14">
        <f t="shared" si="62"/>
        <v>61511142.857142858</v>
      </c>
      <c r="F1110" s="14">
        <f t="shared" si="63"/>
        <v>57935033.333333336</v>
      </c>
    </row>
    <row r="1111" spans="1:6">
      <c r="A1111" s="1">
        <v>36655</v>
      </c>
      <c r="B1111" s="4">
        <v>36655</v>
      </c>
      <c r="C1111" s="14">
        <f>VLOOKUP($B1111,data!$A$6:$M$15000,13)</f>
        <v>62742000</v>
      </c>
      <c r="D1111" s="11">
        <f t="shared" si="64"/>
        <v>5</v>
      </c>
      <c r="E1111" s="14">
        <f t="shared" ref="E1111:E1174" si="65">AVERAGE(C1105:C1111)</f>
        <v>61749285.714285716</v>
      </c>
      <c r="F1111" s="14">
        <f t="shared" ref="F1111:F1174" si="66">AVERAGE(C1082:C1111)</f>
        <v>58280466.666666664</v>
      </c>
    </row>
    <row r="1112" spans="1:6">
      <c r="A1112" s="1">
        <v>36656</v>
      </c>
      <c r="B1112" s="4">
        <v>36656</v>
      </c>
      <c r="C1112" s="14">
        <f>VLOOKUP($B1112,data!$A$6:$M$15000,13)</f>
        <v>62713000</v>
      </c>
      <c r="D1112" s="11">
        <f t="shared" si="64"/>
        <v>5</v>
      </c>
      <c r="E1112" s="14">
        <f t="shared" si="65"/>
        <v>62008571.428571425</v>
      </c>
      <c r="F1112" s="14">
        <f t="shared" si="66"/>
        <v>58618000</v>
      </c>
    </row>
    <row r="1113" spans="1:6">
      <c r="A1113" s="1">
        <v>36657</v>
      </c>
      <c r="B1113" s="4">
        <v>36657</v>
      </c>
      <c r="C1113" s="14">
        <f>VLOOKUP($B1113,data!$A$6:$M$15000,13)</f>
        <v>62816000</v>
      </c>
      <c r="D1113" s="11">
        <f t="shared" si="64"/>
        <v>5</v>
      </c>
      <c r="E1113" s="14">
        <f t="shared" si="65"/>
        <v>62287857.142857142</v>
      </c>
      <c r="F1113" s="14">
        <f t="shared" si="66"/>
        <v>58948033.333333336</v>
      </c>
    </row>
    <row r="1114" spans="1:6">
      <c r="A1114" s="1">
        <v>36658</v>
      </c>
      <c r="B1114" s="4">
        <v>36658</v>
      </c>
      <c r="C1114" s="14">
        <f>VLOOKUP($B1114,data!$A$6:$M$15000,13)</f>
        <v>62960000</v>
      </c>
      <c r="D1114" s="11">
        <f t="shared" si="64"/>
        <v>5</v>
      </c>
      <c r="E1114" s="14">
        <f t="shared" si="65"/>
        <v>62534142.857142858</v>
      </c>
      <c r="F1114" s="14">
        <f t="shared" si="66"/>
        <v>59273033.333333336</v>
      </c>
    </row>
    <row r="1115" spans="1:6">
      <c r="A1115" s="1">
        <v>36659</v>
      </c>
      <c r="B1115" s="4">
        <v>36659</v>
      </c>
      <c r="C1115" s="14">
        <f>VLOOKUP($B1115,data!$A$6:$M$15000,13)</f>
        <v>63434000</v>
      </c>
      <c r="D1115" s="11">
        <f t="shared" si="64"/>
        <v>5</v>
      </c>
      <c r="E1115" s="14">
        <f t="shared" si="65"/>
        <v>62778714.285714284</v>
      </c>
      <c r="F1115" s="14">
        <f t="shared" si="66"/>
        <v>59595833.333333336</v>
      </c>
    </row>
    <row r="1116" spans="1:6">
      <c r="A1116" s="1">
        <v>36660</v>
      </c>
      <c r="B1116" s="4">
        <v>36660</v>
      </c>
      <c r="C1116" s="14">
        <f>VLOOKUP($B1116,data!$A$6:$M$15000,13)</f>
        <v>64000000</v>
      </c>
      <c r="D1116" s="11">
        <f t="shared" si="64"/>
        <v>5</v>
      </c>
      <c r="E1116" s="14">
        <f t="shared" si="65"/>
        <v>63027285.714285716</v>
      </c>
      <c r="F1116" s="14">
        <f t="shared" si="66"/>
        <v>59918066.666666664</v>
      </c>
    </row>
    <row r="1117" spans="1:6">
      <c r="A1117" s="1">
        <v>36661</v>
      </c>
      <c r="B1117" s="4">
        <v>36661</v>
      </c>
      <c r="C1117" s="14">
        <f>VLOOKUP($B1117,data!$A$6:$M$15000,13)</f>
        <v>64061000</v>
      </c>
      <c r="D1117" s="11">
        <f t="shared" si="64"/>
        <v>5</v>
      </c>
      <c r="E1117" s="14">
        <f t="shared" si="65"/>
        <v>63246571.428571425</v>
      </c>
      <c r="F1117" s="14">
        <f t="shared" si="66"/>
        <v>60219900</v>
      </c>
    </row>
    <row r="1118" spans="1:6">
      <c r="A1118" s="1">
        <v>36662</v>
      </c>
      <c r="B1118" s="4">
        <v>36662</v>
      </c>
      <c r="C1118" s="14">
        <f>VLOOKUP($B1118,data!$A$6:$M$15000,13)</f>
        <v>64014000</v>
      </c>
      <c r="D1118" s="11">
        <f t="shared" si="64"/>
        <v>5</v>
      </c>
      <c r="E1118" s="14">
        <f t="shared" si="65"/>
        <v>63428285.714285716</v>
      </c>
      <c r="F1118" s="14">
        <f t="shared" si="66"/>
        <v>60497433.333333336</v>
      </c>
    </row>
    <row r="1119" spans="1:6">
      <c r="A1119" s="1">
        <v>36663</v>
      </c>
      <c r="B1119" s="4">
        <v>36663</v>
      </c>
      <c r="C1119" s="14">
        <f>VLOOKUP($B1119,data!$A$6:$M$15000,13)</f>
        <v>64104000</v>
      </c>
      <c r="D1119" s="11">
        <f t="shared" si="64"/>
        <v>5</v>
      </c>
      <c r="E1119" s="14">
        <f t="shared" si="65"/>
        <v>63627000</v>
      </c>
      <c r="F1119" s="14">
        <f t="shared" si="66"/>
        <v>60777533.333333336</v>
      </c>
    </row>
    <row r="1120" spans="1:6">
      <c r="A1120" s="1">
        <v>36664</v>
      </c>
      <c r="B1120" s="4">
        <v>36664</v>
      </c>
      <c r="C1120" s="14">
        <f>VLOOKUP($B1120,data!$A$6:$M$15000,13)</f>
        <v>64519000</v>
      </c>
      <c r="D1120" s="11">
        <f t="shared" si="64"/>
        <v>5</v>
      </c>
      <c r="E1120" s="14">
        <f t="shared" si="65"/>
        <v>63870285.714285716</v>
      </c>
      <c r="F1120" s="14">
        <f t="shared" si="66"/>
        <v>61066466.666666664</v>
      </c>
    </row>
    <row r="1121" spans="1:6">
      <c r="A1121" s="1">
        <v>36665</v>
      </c>
      <c r="B1121" s="4">
        <v>36665</v>
      </c>
      <c r="C1121" s="14">
        <f>VLOOKUP($B1121,data!$A$6:$M$15000,13)</f>
        <v>64939000</v>
      </c>
      <c r="D1121" s="11">
        <f t="shared" si="64"/>
        <v>5</v>
      </c>
      <c r="E1121" s="14">
        <f t="shared" si="65"/>
        <v>64153000</v>
      </c>
      <c r="F1121" s="14">
        <f t="shared" si="66"/>
        <v>61361700</v>
      </c>
    </row>
    <row r="1122" spans="1:6">
      <c r="A1122" s="1">
        <v>36666</v>
      </c>
      <c r="B1122" s="4">
        <v>36666</v>
      </c>
      <c r="C1122" s="14">
        <f>VLOOKUP($B1122,data!$A$6:$M$15000,13)</f>
        <v>65093000</v>
      </c>
      <c r="D1122" s="11">
        <f t="shared" si="64"/>
        <v>5</v>
      </c>
      <c r="E1122" s="14">
        <f t="shared" si="65"/>
        <v>64390000</v>
      </c>
      <c r="F1122" s="14">
        <f t="shared" si="66"/>
        <v>61648500</v>
      </c>
    </row>
    <row r="1123" spans="1:6">
      <c r="A1123" s="1">
        <v>36667</v>
      </c>
      <c r="B1123" s="4">
        <v>36667</v>
      </c>
      <c r="C1123" s="14">
        <f>VLOOKUP($B1123,data!$A$6:$M$15000,13)</f>
        <v>65370000</v>
      </c>
      <c r="D1123" s="11">
        <f t="shared" si="64"/>
        <v>5</v>
      </c>
      <c r="E1123" s="14">
        <f t="shared" si="65"/>
        <v>64585714.285714284</v>
      </c>
      <c r="F1123" s="14">
        <f t="shared" si="66"/>
        <v>61922366.666666664</v>
      </c>
    </row>
    <row r="1124" spans="1:6">
      <c r="A1124" s="1">
        <v>36668</v>
      </c>
      <c r="B1124" s="4">
        <v>36668</v>
      </c>
      <c r="C1124" s="14">
        <f>VLOOKUP($B1124,data!$A$6:$M$15000,13)</f>
        <v>64760000</v>
      </c>
      <c r="D1124" s="11">
        <f t="shared" si="64"/>
        <v>5</v>
      </c>
      <c r="E1124" s="14">
        <f t="shared" si="65"/>
        <v>64685571.428571425</v>
      </c>
      <c r="F1124" s="14">
        <f t="shared" si="66"/>
        <v>62155600</v>
      </c>
    </row>
    <row r="1125" spans="1:6">
      <c r="A1125" s="1">
        <v>36669</v>
      </c>
      <c r="B1125" s="4">
        <v>36669</v>
      </c>
      <c r="C1125" s="14">
        <f>VLOOKUP($B1125,data!$A$6:$M$15000,13)</f>
        <v>64685000</v>
      </c>
      <c r="D1125" s="11">
        <f t="shared" si="64"/>
        <v>5</v>
      </c>
      <c r="E1125" s="14">
        <f t="shared" si="65"/>
        <v>64781428.571428575</v>
      </c>
      <c r="F1125" s="14">
        <f t="shared" si="66"/>
        <v>62365466.666666664</v>
      </c>
    </row>
    <row r="1126" spans="1:6">
      <c r="A1126" s="1">
        <v>36670</v>
      </c>
      <c r="B1126" s="4">
        <v>36670</v>
      </c>
      <c r="C1126" s="14">
        <f>VLOOKUP($B1126,data!$A$6:$M$15000,13)</f>
        <v>64788000</v>
      </c>
      <c r="D1126" s="11">
        <f t="shared" si="64"/>
        <v>5</v>
      </c>
      <c r="E1126" s="14">
        <f t="shared" si="65"/>
        <v>64879142.857142858</v>
      </c>
      <c r="F1126" s="14">
        <f t="shared" si="66"/>
        <v>62562300</v>
      </c>
    </row>
    <row r="1127" spans="1:6">
      <c r="A1127" s="1">
        <v>36671</v>
      </c>
      <c r="B1127" s="4">
        <v>36671</v>
      </c>
      <c r="C1127" s="14">
        <f>VLOOKUP($B1127,data!$A$6:$M$15000,13)</f>
        <v>64755000</v>
      </c>
      <c r="D1127" s="11">
        <f t="shared" si="64"/>
        <v>5</v>
      </c>
      <c r="E1127" s="14">
        <f t="shared" si="65"/>
        <v>64912857.142857142</v>
      </c>
      <c r="F1127" s="14">
        <f t="shared" si="66"/>
        <v>62743666.666666664</v>
      </c>
    </row>
    <row r="1128" spans="1:6">
      <c r="A1128" s="1">
        <v>36672</v>
      </c>
      <c r="B1128" s="4">
        <v>36672</v>
      </c>
      <c r="C1128" s="14">
        <f>VLOOKUP($B1128,data!$A$6:$M$15000,13)</f>
        <v>65126000</v>
      </c>
      <c r="D1128" s="11">
        <f t="shared" si="64"/>
        <v>5</v>
      </c>
      <c r="E1128" s="14">
        <f t="shared" si="65"/>
        <v>64939571.428571425</v>
      </c>
      <c r="F1128" s="14">
        <f t="shared" si="66"/>
        <v>62932100</v>
      </c>
    </row>
    <row r="1129" spans="1:6">
      <c r="A1129" s="1">
        <v>36673</v>
      </c>
      <c r="B1129" s="4">
        <v>36673</v>
      </c>
      <c r="C1129" s="14">
        <f>VLOOKUP($B1129,data!$A$6:$M$15000,13)</f>
        <v>65262000</v>
      </c>
      <c r="D1129" s="11">
        <f t="shared" si="64"/>
        <v>5</v>
      </c>
      <c r="E1129" s="14">
        <f t="shared" si="65"/>
        <v>64963714.285714284</v>
      </c>
      <c r="F1129" s="14">
        <f t="shared" si="66"/>
        <v>63113300</v>
      </c>
    </row>
    <row r="1130" spans="1:6">
      <c r="A1130" s="1">
        <v>36674</v>
      </c>
      <c r="B1130" s="4">
        <v>36674</v>
      </c>
      <c r="C1130" s="14">
        <f>VLOOKUP($B1130,data!$A$6:$M$15000,13)</f>
        <v>65603000</v>
      </c>
      <c r="D1130" s="11">
        <f t="shared" si="64"/>
        <v>5</v>
      </c>
      <c r="E1130" s="14">
        <f t="shared" si="65"/>
        <v>64997000</v>
      </c>
      <c r="F1130" s="14">
        <f t="shared" si="66"/>
        <v>63289966.666666664</v>
      </c>
    </row>
    <row r="1131" spans="1:6">
      <c r="A1131" s="1">
        <v>36675</v>
      </c>
      <c r="B1131" s="4">
        <v>36675</v>
      </c>
      <c r="C1131" s="14">
        <f>VLOOKUP($B1131,data!$A$6:$M$15000,13)</f>
        <v>65614000</v>
      </c>
      <c r="D1131" s="11">
        <f t="shared" si="64"/>
        <v>5</v>
      </c>
      <c r="E1131" s="14">
        <f t="shared" si="65"/>
        <v>65119000</v>
      </c>
      <c r="F1131" s="14">
        <f t="shared" si="66"/>
        <v>63457666.666666664</v>
      </c>
    </row>
    <row r="1132" spans="1:6">
      <c r="A1132" s="1">
        <v>36676</v>
      </c>
      <c r="B1132" s="4">
        <v>36676</v>
      </c>
      <c r="C1132" s="14">
        <f>VLOOKUP($B1132,data!$A$6:$M$15000,13)</f>
        <v>65459000</v>
      </c>
      <c r="D1132" s="11">
        <f t="shared" si="64"/>
        <v>5</v>
      </c>
      <c r="E1132" s="14">
        <f t="shared" si="65"/>
        <v>65229571.428571425</v>
      </c>
      <c r="F1132" s="14">
        <f t="shared" si="66"/>
        <v>63609266.666666664</v>
      </c>
    </row>
    <row r="1133" spans="1:6">
      <c r="A1133" s="1">
        <v>36677</v>
      </c>
      <c r="B1133" s="4">
        <v>36677</v>
      </c>
      <c r="C1133" s="14">
        <f>VLOOKUP($B1133,data!$A$6:$M$15000,13)</f>
        <v>65633000</v>
      </c>
      <c r="D1133" s="11">
        <f t="shared" si="64"/>
        <v>5</v>
      </c>
      <c r="E1133" s="14">
        <f t="shared" si="65"/>
        <v>65350285.714285716</v>
      </c>
      <c r="F1133" s="14">
        <f t="shared" si="66"/>
        <v>63767600</v>
      </c>
    </row>
    <row r="1134" spans="1:6">
      <c r="A1134" s="1">
        <v>36678</v>
      </c>
      <c r="B1134" s="4">
        <v>36678</v>
      </c>
      <c r="C1134" s="14">
        <f>VLOOKUP($B1134,data!$A$6:$M$15000,13)</f>
        <v>65815000</v>
      </c>
      <c r="D1134" s="11">
        <f t="shared" si="64"/>
        <v>6</v>
      </c>
      <c r="E1134" s="14">
        <f t="shared" si="65"/>
        <v>65501714.285714284</v>
      </c>
      <c r="F1134" s="14">
        <f t="shared" si="66"/>
        <v>63925600</v>
      </c>
    </row>
    <row r="1135" spans="1:6">
      <c r="A1135" s="1">
        <v>36679</v>
      </c>
      <c r="B1135" s="4">
        <v>36679</v>
      </c>
      <c r="C1135" s="14">
        <f>VLOOKUP($B1135,data!$A$6:$M$15000,13)</f>
        <v>66130000</v>
      </c>
      <c r="D1135" s="11">
        <f t="shared" si="64"/>
        <v>6</v>
      </c>
      <c r="E1135" s="14">
        <f t="shared" si="65"/>
        <v>65645142.857142858</v>
      </c>
      <c r="F1135" s="14">
        <f t="shared" si="66"/>
        <v>64100000</v>
      </c>
    </row>
    <row r="1136" spans="1:6">
      <c r="A1136" s="1">
        <v>36680</v>
      </c>
      <c r="B1136" s="4">
        <v>36680</v>
      </c>
      <c r="C1136" s="14">
        <f>VLOOKUP($B1136,data!$A$6:$M$15000,13)</f>
        <v>66379000</v>
      </c>
      <c r="D1136" s="11">
        <f t="shared" si="64"/>
        <v>6</v>
      </c>
      <c r="E1136" s="14">
        <f t="shared" si="65"/>
        <v>65804714.285714284</v>
      </c>
      <c r="F1136" s="14">
        <f t="shared" si="66"/>
        <v>64283933.333333336</v>
      </c>
    </row>
    <row r="1137" spans="1:6">
      <c r="A1137" s="1">
        <v>36681</v>
      </c>
      <c r="B1137" s="4">
        <v>36681</v>
      </c>
      <c r="C1137" s="14">
        <f>VLOOKUP($B1137,data!$A$6:$M$15000,13)</f>
        <v>66611000</v>
      </c>
      <c r="D1137" s="11">
        <f t="shared" si="64"/>
        <v>6</v>
      </c>
      <c r="E1137" s="14">
        <f t="shared" si="65"/>
        <v>65948714.285714284</v>
      </c>
      <c r="F1137" s="14">
        <f t="shared" si="66"/>
        <v>64463100</v>
      </c>
    </row>
    <row r="1138" spans="1:6">
      <c r="A1138" s="1">
        <v>36682</v>
      </c>
      <c r="B1138" s="4">
        <v>36682</v>
      </c>
      <c r="C1138" s="14">
        <f>VLOOKUP($B1138,data!$A$6:$M$15000,13)</f>
        <v>66477000</v>
      </c>
      <c r="D1138" s="11">
        <f t="shared" si="64"/>
        <v>6</v>
      </c>
      <c r="E1138" s="14">
        <f t="shared" si="65"/>
        <v>66072000</v>
      </c>
      <c r="F1138" s="14">
        <f t="shared" si="66"/>
        <v>64621600</v>
      </c>
    </row>
    <row r="1139" spans="1:6">
      <c r="A1139" s="1">
        <v>36683</v>
      </c>
      <c r="B1139" s="4">
        <v>36683</v>
      </c>
      <c r="C1139" s="14">
        <f>VLOOKUP($B1139,data!$A$6:$M$15000,13)</f>
        <v>66437000</v>
      </c>
      <c r="D1139" s="11">
        <f t="shared" si="64"/>
        <v>6</v>
      </c>
      <c r="E1139" s="14">
        <f t="shared" si="65"/>
        <v>66211714.285714284</v>
      </c>
      <c r="F1139" s="14">
        <f t="shared" si="66"/>
        <v>64760833.333333336</v>
      </c>
    </row>
    <row r="1140" spans="1:6">
      <c r="A1140" s="1">
        <v>36684</v>
      </c>
      <c r="B1140" s="4">
        <v>36684</v>
      </c>
      <c r="C1140" s="14">
        <f>VLOOKUP($B1140,data!$A$6:$M$15000,13)</f>
        <v>66362000</v>
      </c>
      <c r="D1140" s="11">
        <f t="shared" si="64"/>
        <v>6</v>
      </c>
      <c r="E1140" s="14">
        <f t="shared" si="65"/>
        <v>66315857.142857142</v>
      </c>
      <c r="F1140" s="14">
        <f t="shared" si="66"/>
        <v>64888700</v>
      </c>
    </row>
    <row r="1141" spans="1:6">
      <c r="A1141" s="1">
        <v>36685</v>
      </c>
      <c r="B1141" s="4">
        <v>36685</v>
      </c>
      <c r="C1141" s="14">
        <f>VLOOKUP($B1141,data!$A$6:$M$15000,13)</f>
        <v>66622000</v>
      </c>
      <c r="D1141" s="11">
        <f t="shared" si="64"/>
        <v>6</v>
      </c>
      <c r="E1141" s="14">
        <f t="shared" si="65"/>
        <v>66431142.857142858</v>
      </c>
      <c r="F1141" s="14">
        <f t="shared" si="66"/>
        <v>65018033.333333336</v>
      </c>
    </row>
    <row r="1142" spans="1:6">
      <c r="A1142" s="1">
        <v>36686</v>
      </c>
      <c r="B1142" s="4">
        <v>36686</v>
      </c>
      <c r="C1142" s="14">
        <f>VLOOKUP($B1142,data!$A$6:$M$15000,13)</f>
        <v>66885000</v>
      </c>
      <c r="D1142" s="11">
        <f t="shared" si="64"/>
        <v>6</v>
      </c>
      <c r="E1142" s="14">
        <f t="shared" si="65"/>
        <v>66539000</v>
      </c>
      <c r="F1142" s="14">
        <f t="shared" si="66"/>
        <v>65157100</v>
      </c>
    </row>
    <row r="1143" spans="1:6">
      <c r="A1143" s="1">
        <v>36687</v>
      </c>
      <c r="B1143" s="4">
        <v>36687</v>
      </c>
      <c r="C1143" s="14">
        <f>VLOOKUP($B1143,data!$A$6:$M$15000,13)</f>
        <v>67302000</v>
      </c>
      <c r="D1143" s="11">
        <f t="shared" si="64"/>
        <v>6</v>
      </c>
      <c r="E1143" s="14">
        <f t="shared" si="65"/>
        <v>66670857.142857142</v>
      </c>
      <c r="F1143" s="14">
        <f t="shared" si="66"/>
        <v>65306633.333333336</v>
      </c>
    </row>
    <row r="1144" spans="1:6">
      <c r="A1144" s="1">
        <v>36688</v>
      </c>
      <c r="B1144" s="4">
        <v>36688</v>
      </c>
      <c r="C1144" s="14">
        <f>VLOOKUP($B1144,data!$A$6:$M$15000,13)</f>
        <v>68013000</v>
      </c>
      <c r="D1144" s="11">
        <f t="shared" si="64"/>
        <v>6</v>
      </c>
      <c r="E1144" s="14">
        <f t="shared" si="65"/>
        <v>66871142.857142858</v>
      </c>
      <c r="F1144" s="14">
        <f t="shared" si="66"/>
        <v>65475066.666666664</v>
      </c>
    </row>
    <row r="1145" spans="1:6">
      <c r="A1145" s="1">
        <v>36689</v>
      </c>
      <c r="B1145" s="4">
        <v>36689</v>
      </c>
      <c r="C1145" s="14">
        <f>VLOOKUP($B1145,data!$A$6:$M$15000,13)</f>
        <v>67974000</v>
      </c>
      <c r="D1145" s="11">
        <f t="shared" si="64"/>
        <v>6</v>
      </c>
      <c r="E1145" s="14">
        <f t="shared" si="65"/>
        <v>67085000</v>
      </c>
      <c r="F1145" s="14">
        <f t="shared" si="66"/>
        <v>65626400</v>
      </c>
    </row>
    <row r="1146" spans="1:6">
      <c r="A1146" s="1">
        <v>36690</v>
      </c>
      <c r="B1146" s="4">
        <v>36690</v>
      </c>
      <c r="C1146" s="14">
        <f>VLOOKUP($B1146,data!$A$6:$M$15000,13)</f>
        <v>67833000</v>
      </c>
      <c r="D1146" s="11">
        <f t="shared" si="64"/>
        <v>6</v>
      </c>
      <c r="E1146" s="14">
        <f t="shared" si="65"/>
        <v>67284428.571428567</v>
      </c>
      <c r="F1146" s="14">
        <f t="shared" si="66"/>
        <v>65754166.666666664</v>
      </c>
    </row>
    <row r="1147" spans="1:6">
      <c r="A1147" s="1">
        <v>36691</v>
      </c>
      <c r="B1147" s="4">
        <v>36691</v>
      </c>
      <c r="C1147" s="14">
        <f>VLOOKUP($B1147,data!$A$6:$M$15000,13)</f>
        <v>67370000</v>
      </c>
      <c r="D1147" s="11">
        <f t="shared" si="64"/>
        <v>6</v>
      </c>
      <c r="E1147" s="14">
        <f t="shared" si="65"/>
        <v>67428428.571428567</v>
      </c>
      <c r="F1147" s="14">
        <f t="shared" si="66"/>
        <v>65864466.666666664</v>
      </c>
    </row>
    <row r="1148" spans="1:6">
      <c r="A1148" s="1">
        <v>36692</v>
      </c>
      <c r="B1148" s="4">
        <v>36692</v>
      </c>
      <c r="C1148" s="14">
        <f>VLOOKUP($B1148,data!$A$6:$M$15000,13)</f>
        <v>67074000</v>
      </c>
      <c r="D1148" s="11">
        <f t="shared" si="64"/>
        <v>6</v>
      </c>
      <c r="E1148" s="14">
        <f t="shared" si="65"/>
        <v>67493000</v>
      </c>
      <c r="F1148" s="14">
        <f t="shared" si="66"/>
        <v>65966466.666666664</v>
      </c>
    </row>
    <row r="1149" spans="1:6">
      <c r="A1149" s="1">
        <v>36693</v>
      </c>
      <c r="B1149" s="4">
        <v>36693</v>
      </c>
      <c r="C1149" s="14">
        <f>VLOOKUP($B1149,data!$A$6:$M$15000,13)</f>
        <v>67063000</v>
      </c>
      <c r="D1149" s="11">
        <f t="shared" si="64"/>
        <v>6</v>
      </c>
      <c r="E1149" s="14">
        <f t="shared" si="65"/>
        <v>67518428.571428567</v>
      </c>
      <c r="F1149" s="14">
        <f t="shared" si="66"/>
        <v>66065100</v>
      </c>
    </row>
    <row r="1150" spans="1:6">
      <c r="A1150" s="1">
        <v>36694</v>
      </c>
      <c r="B1150" s="4">
        <v>36694</v>
      </c>
      <c r="C1150" s="14">
        <f>VLOOKUP($B1150,data!$A$6:$M$15000,13)</f>
        <v>67330000</v>
      </c>
      <c r="D1150" s="11">
        <f t="shared" si="64"/>
        <v>6</v>
      </c>
      <c r="E1150" s="14">
        <f t="shared" si="65"/>
        <v>67522428.571428567</v>
      </c>
      <c r="F1150" s="14">
        <f t="shared" si="66"/>
        <v>66158800</v>
      </c>
    </row>
    <row r="1151" spans="1:6">
      <c r="A1151" s="1">
        <v>36695</v>
      </c>
      <c r="B1151" s="4">
        <v>36695</v>
      </c>
      <c r="C1151" s="14">
        <f>VLOOKUP($B1151,data!$A$6:$M$15000,13)</f>
        <v>67810000</v>
      </c>
      <c r="D1151" s="11">
        <f t="shared" si="64"/>
        <v>6</v>
      </c>
      <c r="E1151" s="14">
        <f t="shared" si="65"/>
        <v>67493428.571428567</v>
      </c>
      <c r="F1151" s="14">
        <f t="shared" si="66"/>
        <v>66254500</v>
      </c>
    </row>
    <row r="1152" spans="1:6">
      <c r="A1152" s="1">
        <v>36696</v>
      </c>
      <c r="B1152" s="4">
        <v>36696</v>
      </c>
      <c r="C1152" s="14">
        <f>VLOOKUP($B1152,data!$A$6:$M$15000,13)</f>
        <v>67765000</v>
      </c>
      <c r="D1152" s="11">
        <f t="shared" si="64"/>
        <v>6</v>
      </c>
      <c r="E1152" s="14">
        <f t="shared" si="65"/>
        <v>67463571.428571433</v>
      </c>
      <c r="F1152" s="14">
        <f t="shared" si="66"/>
        <v>66343566.666666664</v>
      </c>
    </row>
    <row r="1153" spans="1:6">
      <c r="A1153" s="1">
        <v>36697</v>
      </c>
      <c r="B1153" s="4">
        <v>36697</v>
      </c>
      <c r="C1153" s="14">
        <f>VLOOKUP($B1153,data!$A$6:$M$15000,13)</f>
        <v>67598000</v>
      </c>
      <c r="D1153" s="11">
        <f t="shared" si="64"/>
        <v>6</v>
      </c>
      <c r="E1153" s="14">
        <f t="shared" si="65"/>
        <v>67430000</v>
      </c>
      <c r="F1153" s="14">
        <f t="shared" si="66"/>
        <v>66417833.333333336</v>
      </c>
    </row>
    <row r="1154" spans="1:6">
      <c r="A1154" s="1">
        <v>36698</v>
      </c>
      <c r="B1154" s="4">
        <v>36698</v>
      </c>
      <c r="C1154" s="14">
        <f>VLOOKUP($B1154,data!$A$6:$M$15000,13)</f>
        <v>67733000</v>
      </c>
      <c r="D1154" s="11">
        <f t="shared" si="64"/>
        <v>6</v>
      </c>
      <c r="E1154" s="14">
        <f t="shared" si="65"/>
        <v>67481857.142857149</v>
      </c>
      <c r="F1154" s="14">
        <f t="shared" si="66"/>
        <v>66516933.333333336</v>
      </c>
    </row>
    <row r="1155" spans="1:6">
      <c r="A1155" s="1">
        <v>36699</v>
      </c>
      <c r="B1155" s="4">
        <v>36699</v>
      </c>
      <c r="C1155" s="14">
        <f>VLOOKUP($B1155,data!$A$6:$M$15000,13)</f>
        <v>67969000</v>
      </c>
      <c r="D1155" s="11">
        <f t="shared" si="64"/>
        <v>6</v>
      </c>
      <c r="E1155" s="14">
        <f t="shared" si="65"/>
        <v>67609714.285714284</v>
      </c>
      <c r="F1155" s="14">
        <f t="shared" si="66"/>
        <v>66626400</v>
      </c>
    </row>
    <row r="1156" spans="1:6">
      <c r="A1156" s="1">
        <v>36700</v>
      </c>
      <c r="B1156" s="4">
        <v>36700</v>
      </c>
      <c r="C1156" s="14">
        <f>VLOOKUP($B1156,data!$A$6:$M$15000,13)</f>
        <v>68209000</v>
      </c>
      <c r="D1156" s="11">
        <f t="shared" si="64"/>
        <v>6</v>
      </c>
      <c r="E1156" s="14">
        <f t="shared" si="65"/>
        <v>67773428.571428567</v>
      </c>
      <c r="F1156" s="14">
        <f t="shared" si="66"/>
        <v>66740433.333333336</v>
      </c>
    </row>
    <row r="1157" spans="1:6">
      <c r="A1157" s="1">
        <v>36701</v>
      </c>
      <c r="B1157" s="4">
        <v>36701</v>
      </c>
      <c r="C1157" s="14">
        <f>VLOOKUP($B1157,data!$A$6:$M$15000,13)</f>
        <v>68644000</v>
      </c>
      <c r="D1157" s="11">
        <f t="shared" si="64"/>
        <v>6</v>
      </c>
      <c r="E1157" s="14">
        <f t="shared" si="65"/>
        <v>67961142.857142851</v>
      </c>
      <c r="F1157" s="14">
        <f t="shared" si="66"/>
        <v>66870066.666666664</v>
      </c>
    </row>
    <row r="1158" spans="1:6">
      <c r="A1158" s="1">
        <v>36702</v>
      </c>
      <c r="B1158" s="4">
        <v>36702</v>
      </c>
      <c r="C1158" s="14">
        <f>VLOOKUP($B1158,data!$A$6:$M$15000,13)</f>
        <v>69238000</v>
      </c>
      <c r="D1158" s="11">
        <f t="shared" si="64"/>
        <v>6</v>
      </c>
      <c r="E1158" s="14">
        <f t="shared" si="65"/>
        <v>68165142.857142851</v>
      </c>
      <c r="F1158" s="14">
        <f t="shared" si="66"/>
        <v>67007133.333333336</v>
      </c>
    </row>
    <row r="1159" spans="1:6">
      <c r="A1159" s="1">
        <v>36703</v>
      </c>
      <c r="B1159" s="4">
        <v>36703</v>
      </c>
      <c r="C1159" s="14">
        <f>VLOOKUP($B1159,data!$A$6:$M$15000,13)</f>
        <v>68689000</v>
      </c>
      <c r="D1159" s="11">
        <f t="shared" si="64"/>
        <v>6</v>
      </c>
      <c r="E1159" s="14">
        <f t="shared" si="65"/>
        <v>68297142.857142851</v>
      </c>
      <c r="F1159" s="14">
        <f t="shared" si="66"/>
        <v>67121366.666666672</v>
      </c>
    </row>
    <row r="1160" spans="1:6">
      <c r="A1160" s="1">
        <v>36704</v>
      </c>
      <c r="B1160" s="4">
        <v>36704</v>
      </c>
      <c r="C1160" s="14">
        <f>VLOOKUP($B1160,data!$A$6:$M$15000,13)</f>
        <v>68367000</v>
      </c>
      <c r="D1160" s="11">
        <f t="shared" ref="D1160:D1223" si="67">IF(B1160&lt;&gt;"",MONTH(B1160),0)</f>
        <v>6</v>
      </c>
      <c r="E1160" s="14">
        <f t="shared" si="65"/>
        <v>68407000</v>
      </c>
      <c r="F1160" s="14">
        <f t="shared" si="66"/>
        <v>67213500</v>
      </c>
    </row>
    <row r="1161" spans="1:6">
      <c r="A1161" s="1">
        <v>36705</v>
      </c>
      <c r="B1161" s="4">
        <v>36705</v>
      </c>
      <c r="C1161" s="14">
        <f>VLOOKUP($B1161,data!$A$6:$M$15000,13)</f>
        <v>67919000</v>
      </c>
      <c r="D1161" s="11">
        <f t="shared" si="67"/>
        <v>6</v>
      </c>
      <c r="E1161" s="14">
        <f t="shared" si="65"/>
        <v>68433571.428571433</v>
      </c>
      <c r="F1161" s="14">
        <f t="shared" si="66"/>
        <v>67290333.333333328</v>
      </c>
    </row>
    <row r="1162" spans="1:6">
      <c r="A1162" s="1">
        <v>36706</v>
      </c>
      <c r="B1162" s="4">
        <v>36706</v>
      </c>
      <c r="C1162" s="14">
        <f>VLOOKUP($B1162,data!$A$6:$M$15000,13)</f>
        <v>67702000</v>
      </c>
      <c r="D1162" s="11">
        <f t="shared" si="67"/>
        <v>6</v>
      </c>
      <c r="E1162" s="14">
        <f t="shared" si="65"/>
        <v>68395428.571428567</v>
      </c>
      <c r="F1162" s="14">
        <f t="shared" si="66"/>
        <v>67365100</v>
      </c>
    </row>
    <row r="1163" spans="1:6">
      <c r="A1163" s="1">
        <v>36707</v>
      </c>
      <c r="B1163" s="4">
        <v>36707</v>
      </c>
      <c r="C1163" s="14">
        <f>VLOOKUP($B1163,data!$A$6:$M$15000,13)</f>
        <v>67650000</v>
      </c>
      <c r="D1163" s="11">
        <f t="shared" si="67"/>
        <v>6</v>
      </c>
      <c r="E1163" s="14">
        <f t="shared" si="65"/>
        <v>68315571.428571433</v>
      </c>
      <c r="F1163" s="14">
        <f t="shared" si="66"/>
        <v>67432333.333333328</v>
      </c>
    </row>
    <row r="1164" spans="1:6">
      <c r="A1164" s="1">
        <v>36708</v>
      </c>
      <c r="B1164" s="4">
        <v>36708</v>
      </c>
      <c r="C1164" s="14">
        <f>VLOOKUP($B1164,data!$A$6:$M$15000,13)</f>
        <v>67735000</v>
      </c>
      <c r="D1164" s="11">
        <f t="shared" si="67"/>
        <v>7</v>
      </c>
      <c r="E1164" s="14">
        <f t="shared" si="65"/>
        <v>68185714.285714284</v>
      </c>
      <c r="F1164" s="14">
        <f t="shared" si="66"/>
        <v>67496333.333333328</v>
      </c>
    </row>
    <row r="1165" spans="1:6">
      <c r="A1165" s="1">
        <v>36709</v>
      </c>
      <c r="B1165" s="4">
        <v>36709</v>
      </c>
      <c r="C1165" s="14">
        <f>VLOOKUP($B1165,data!$A$6:$M$15000,13)</f>
        <v>68335000</v>
      </c>
      <c r="D1165" s="11">
        <f t="shared" si="67"/>
        <v>7</v>
      </c>
      <c r="E1165" s="14">
        <f t="shared" si="65"/>
        <v>68056714.285714284</v>
      </c>
      <c r="F1165" s="14">
        <f t="shared" si="66"/>
        <v>67569833.333333328</v>
      </c>
    </row>
    <row r="1166" spans="1:6">
      <c r="A1166" s="1">
        <v>36710</v>
      </c>
      <c r="B1166" s="4">
        <v>36710</v>
      </c>
      <c r="C1166" s="14">
        <f>VLOOKUP($B1166,data!$A$6:$M$15000,13)</f>
        <v>68528000</v>
      </c>
      <c r="D1166" s="11">
        <f t="shared" si="67"/>
        <v>7</v>
      </c>
      <c r="E1166" s="14">
        <f t="shared" si="65"/>
        <v>68033714.285714284</v>
      </c>
      <c r="F1166" s="14">
        <f t="shared" si="66"/>
        <v>67641466.666666672</v>
      </c>
    </row>
    <row r="1167" spans="1:6">
      <c r="A1167" s="1">
        <v>36711</v>
      </c>
      <c r="B1167" s="4">
        <v>36711</v>
      </c>
      <c r="C1167" s="14">
        <f>VLOOKUP($B1167,data!$A$6:$M$15000,13)</f>
        <v>69183000</v>
      </c>
      <c r="D1167" s="11">
        <f t="shared" si="67"/>
        <v>7</v>
      </c>
      <c r="E1167" s="14">
        <f t="shared" si="65"/>
        <v>68150285.714285716</v>
      </c>
      <c r="F1167" s="14">
        <f t="shared" si="66"/>
        <v>67727200</v>
      </c>
    </row>
    <row r="1168" spans="1:6">
      <c r="A1168" s="1">
        <v>36712</v>
      </c>
      <c r="B1168" s="4">
        <v>36712</v>
      </c>
      <c r="C1168" s="14">
        <f>VLOOKUP($B1168,data!$A$6:$M$15000,13)</f>
        <v>69333000</v>
      </c>
      <c r="D1168" s="11">
        <f t="shared" si="67"/>
        <v>7</v>
      </c>
      <c r="E1168" s="14">
        <f t="shared" si="65"/>
        <v>68352285.714285716</v>
      </c>
      <c r="F1168" s="14">
        <f t="shared" si="66"/>
        <v>67822400</v>
      </c>
    </row>
    <row r="1169" spans="1:6">
      <c r="A1169" s="1">
        <v>36713</v>
      </c>
      <c r="B1169" s="4">
        <v>36713</v>
      </c>
      <c r="C1169" s="14">
        <f>VLOOKUP($B1169,data!$A$6:$M$15000,13)</f>
        <v>69555000</v>
      </c>
      <c r="D1169" s="11">
        <f t="shared" si="67"/>
        <v>7</v>
      </c>
      <c r="E1169" s="14">
        <f t="shared" si="65"/>
        <v>68617000</v>
      </c>
      <c r="F1169" s="14">
        <f t="shared" si="66"/>
        <v>67926333.333333328</v>
      </c>
    </row>
    <row r="1170" spans="1:6">
      <c r="A1170" s="1">
        <v>36714</v>
      </c>
      <c r="B1170" s="4">
        <v>36714</v>
      </c>
      <c r="C1170" s="14">
        <f>VLOOKUP($B1170,data!$A$6:$M$15000,13)</f>
        <v>69909000</v>
      </c>
      <c r="D1170" s="11">
        <f t="shared" si="67"/>
        <v>7</v>
      </c>
      <c r="E1170" s="14">
        <f t="shared" si="65"/>
        <v>68939714.285714284</v>
      </c>
      <c r="F1170" s="14">
        <f t="shared" si="66"/>
        <v>68044566.666666672</v>
      </c>
    </row>
    <row r="1171" spans="1:6">
      <c r="A1171" s="1">
        <v>36715</v>
      </c>
      <c r="B1171" s="4">
        <v>36715</v>
      </c>
      <c r="C1171" s="14">
        <f>VLOOKUP($B1171,data!$A$6:$M$15000,13)</f>
        <v>70340000</v>
      </c>
      <c r="D1171" s="11">
        <f t="shared" si="67"/>
        <v>7</v>
      </c>
      <c r="E1171" s="14">
        <f t="shared" si="65"/>
        <v>69311857.142857149</v>
      </c>
      <c r="F1171" s="14">
        <f t="shared" si="66"/>
        <v>68168500</v>
      </c>
    </row>
    <row r="1172" spans="1:6">
      <c r="A1172" s="1">
        <v>36716</v>
      </c>
      <c r="B1172" s="4">
        <v>36716</v>
      </c>
      <c r="C1172" s="14">
        <f>VLOOKUP($B1172,data!$A$6:$M$15000,13)</f>
        <v>70964000</v>
      </c>
      <c r="D1172" s="11">
        <f t="shared" si="67"/>
        <v>7</v>
      </c>
      <c r="E1172" s="14">
        <f t="shared" si="65"/>
        <v>69687428.571428567</v>
      </c>
      <c r="F1172" s="14">
        <f t="shared" si="66"/>
        <v>68304466.666666672</v>
      </c>
    </row>
    <row r="1173" spans="1:6">
      <c r="A1173" s="1">
        <v>36717</v>
      </c>
      <c r="B1173" s="4">
        <v>36717</v>
      </c>
      <c r="C1173" s="14">
        <f>VLOOKUP($B1173,data!$A$6:$M$15000,13)</f>
        <v>70707000</v>
      </c>
      <c r="D1173" s="11">
        <f t="shared" si="67"/>
        <v>7</v>
      </c>
      <c r="E1173" s="14">
        <f t="shared" si="65"/>
        <v>69998714.285714284</v>
      </c>
      <c r="F1173" s="14">
        <f t="shared" si="66"/>
        <v>68417966.666666672</v>
      </c>
    </row>
    <row r="1174" spans="1:6">
      <c r="A1174" s="1">
        <v>36718</v>
      </c>
      <c r="B1174" s="4">
        <v>36718</v>
      </c>
      <c r="C1174" s="14">
        <f>VLOOKUP($B1174,data!$A$6:$M$15000,13)</f>
        <v>70607000</v>
      </c>
      <c r="D1174" s="11">
        <f t="shared" si="67"/>
        <v>7</v>
      </c>
      <c r="E1174" s="14">
        <f t="shared" si="65"/>
        <v>70202142.857142851</v>
      </c>
      <c r="F1174" s="14">
        <f t="shared" si="66"/>
        <v>68504433.333333328</v>
      </c>
    </row>
    <row r="1175" spans="1:6">
      <c r="A1175" s="1">
        <v>36719</v>
      </c>
      <c r="B1175" s="4">
        <v>36719</v>
      </c>
      <c r="C1175" s="14">
        <f>VLOOKUP($B1175,data!$A$6:$M$15000,13)</f>
        <v>70462000</v>
      </c>
      <c r="D1175" s="11">
        <f t="shared" si="67"/>
        <v>7</v>
      </c>
      <c r="E1175" s="14">
        <f t="shared" ref="E1175:E1238" si="68">AVERAGE(C1169:C1175)</f>
        <v>70363428.571428567</v>
      </c>
      <c r="F1175" s="14">
        <f t="shared" ref="F1175:F1238" si="69">AVERAGE(C1146:C1175)</f>
        <v>68587366.666666672</v>
      </c>
    </row>
    <row r="1176" spans="1:6">
      <c r="A1176" s="1">
        <v>36720</v>
      </c>
      <c r="B1176" s="4">
        <v>36720</v>
      </c>
      <c r="C1176" s="14">
        <f>VLOOKUP($B1176,data!$A$6:$M$15000,13)</f>
        <v>70561000</v>
      </c>
      <c r="D1176" s="11">
        <f t="shared" si="67"/>
        <v>7</v>
      </c>
      <c r="E1176" s="14">
        <f t="shared" si="68"/>
        <v>70507142.857142851</v>
      </c>
      <c r="F1176" s="14">
        <f t="shared" si="69"/>
        <v>68678300</v>
      </c>
    </row>
    <row r="1177" spans="1:6">
      <c r="A1177" s="1">
        <v>36721</v>
      </c>
      <c r="B1177" s="4">
        <v>36721</v>
      </c>
      <c r="C1177" s="14">
        <f>VLOOKUP($B1177,data!$A$6:$M$15000,13)</f>
        <v>70682000</v>
      </c>
      <c r="D1177" s="11">
        <f t="shared" si="67"/>
        <v>7</v>
      </c>
      <c r="E1177" s="14">
        <f t="shared" si="68"/>
        <v>70617571.428571433</v>
      </c>
      <c r="F1177" s="14">
        <f t="shared" si="69"/>
        <v>68788700</v>
      </c>
    </row>
    <row r="1178" spans="1:6">
      <c r="A1178" s="1">
        <v>36722</v>
      </c>
      <c r="B1178" s="4">
        <v>36722</v>
      </c>
      <c r="C1178" s="14">
        <f>VLOOKUP($B1178,data!$A$6:$M$15000,13)</f>
        <v>71065000</v>
      </c>
      <c r="D1178" s="11">
        <f t="shared" si="67"/>
        <v>7</v>
      </c>
      <c r="E1178" s="14">
        <f t="shared" si="68"/>
        <v>70721142.857142851</v>
      </c>
      <c r="F1178" s="14">
        <f t="shared" si="69"/>
        <v>68921733.333333328</v>
      </c>
    </row>
    <row r="1179" spans="1:6">
      <c r="A1179" s="1">
        <v>36723</v>
      </c>
      <c r="B1179" s="4">
        <v>36723</v>
      </c>
      <c r="C1179" s="14">
        <f>VLOOKUP($B1179,data!$A$6:$M$15000,13)</f>
        <v>71266000</v>
      </c>
      <c r="D1179" s="11">
        <f t="shared" si="67"/>
        <v>7</v>
      </c>
      <c r="E1179" s="14">
        <f t="shared" si="68"/>
        <v>70764285.714285716</v>
      </c>
      <c r="F1179" s="14">
        <f t="shared" si="69"/>
        <v>69061833.333333328</v>
      </c>
    </row>
    <row r="1180" spans="1:6">
      <c r="A1180" s="1">
        <v>36724</v>
      </c>
      <c r="B1180" s="4">
        <v>36724</v>
      </c>
      <c r="C1180" s="14">
        <f>VLOOKUP($B1180,data!$A$6:$M$15000,13)</f>
        <v>71043000</v>
      </c>
      <c r="D1180" s="11">
        <f t="shared" si="67"/>
        <v>7</v>
      </c>
      <c r="E1180" s="14">
        <f t="shared" si="68"/>
        <v>70812285.714285716</v>
      </c>
      <c r="F1180" s="14">
        <f t="shared" si="69"/>
        <v>69185600</v>
      </c>
    </row>
    <row r="1181" spans="1:6">
      <c r="A1181" s="1">
        <v>36725</v>
      </c>
      <c r="B1181" s="4">
        <v>36725</v>
      </c>
      <c r="C1181" s="14">
        <f>VLOOKUP($B1181,data!$A$6:$M$15000,13)</f>
        <v>70580000</v>
      </c>
      <c r="D1181" s="11">
        <f t="shared" si="67"/>
        <v>7</v>
      </c>
      <c r="E1181" s="14">
        <f t="shared" si="68"/>
        <v>70808428.571428567</v>
      </c>
      <c r="F1181" s="14">
        <f t="shared" si="69"/>
        <v>69277933.333333328</v>
      </c>
    </row>
    <row r="1182" spans="1:6">
      <c r="A1182" s="1">
        <v>36726</v>
      </c>
      <c r="B1182" s="4">
        <v>36726</v>
      </c>
      <c r="C1182" s="14">
        <f>VLOOKUP($B1182,data!$A$6:$M$15000,13)</f>
        <v>70027000</v>
      </c>
      <c r="D1182" s="11">
        <f t="shared" si="67"/>
        <v>7</v>
      </c>
      <c r="E1182" s="14">
        <f t="shared" si="68"/>
        <v>70746285.714285716</v>
      </c>
      <c r="F1182" s="14">
        <f t="shared" si="69"/>
        <v>69353333.333333328</v>
      </c>
    </row>
    <row r="1183" spans="1:6">
      <c r="A1183" s="1">
        <v>36727</v>
      </c>
      <c r="B1183" s="4">
        <v>36727</v>
      </c>
      <c r="C1183" s="14">
        <f>VLOOKUP($B1183,data!$A$6:$M$15000,13)</f>
        <v>69461000</v>
      </c>
      <c r="D1183" s="11">
        <f t="shared" si="67"/>
        <v>7</v>
      </c>
      <c r="E1183" s="14">
        <f t="shared" si="68"/>
        <v>70589142.857142851</v>
      </c>
      <c r="F1183" s="14">
        <f t="shared" si="69"/>
        <v>69415433.333333328</v>
      </c>
    </row>
    <row r="1184" spans="1:6">
      <c r="A1184" s="1">
        <v>36728</v>
      </c>
      <c r="B1184" s="4">
        <v>36728</v>
      </c>
      <c r="C1184" s="14">
        <f>VLOOKUP($B1184,data!$A$6:$M$15000,13)</f>
        <v>69300000</v>
      </c>
      <c r="D1184" s="11">
        <f t="shared" si="67"/>
        <v>7</v>
      </c>
      <c r="E1184" s="14">
        <f t="shared" si="68"/>
        <v>70391714.285714284</v>
      </c>
      <c r="F1184" s="14">
        <f t="shared" si="69"/>
        <v>69467666.666666672</v>
      </c>
    </row>
    <row r="1185" spans="1:6">
      <c r="A1185" s="1">
        <v>36729</v>
      </c>
      <c r="B1185" s="4">
        <v>36729</v>
      </c>
      <c r="C1185" s="14">
        <f>VLOOKUP($B1185,data!$A$6:$M$15000,13)</f>
        <v>69371000</v>
      </c>
      <c r="D1185" s="11">
        <f t="shared" si="67"/>
        <v>7</v>
      </c>
      <c r="E1185" s="14">
        <f t="shared" si="68"/>
        <v>70149714.285714284</v>
      </c>
      <c r="F1185" s="14">
        <f t="shared" si="69"/>
        <v>69514400</v>
      </c>
    </row>
    <row r="1186" spans="1:6">
      <c r="A1186" s="1">
        <v>36730</v>
      </c>
      <c r="B1186" s="4">
        <v>36730</v>
      </c>
      <c r="C1186" s="14">
        <f>VLOOKUP($B1186,data!$A$6:$M$15000,13)</f>
        <v>69635000</v>
      </c>
      <c r="D1186" s="11">
        <f t="shared" si="67"/>
        <v>7</v>
      </c>
      <c r="E1186" s="14">
        <f t="shared" si="68"/>
        <v>69916714.285714284</v>
      </c>
      <c r="F1186" s="14">
        <f t="shared" si="69"/>
        <v>69561933.333333328</v>
      </c>
    </row>
    <row r="1187" spans="1:6">
      <c r="A1187" s="1">
        <v>36731</v>
      </c>
      <c r="B1187" s="4">
        <v>36731</v>
      </c>
      <c r="C1187" s="14">
        <f>VLOOKUP($B1187,data!$A$6:$M$15000,13)</f>
        <v>69223000</v>
      </c>
      <c r="D1187" s="11">
        <f t="shared" si="67"/>
        <v>7</v>
      </c>
      <c r="E1187" s="14">
        <f t="shared" si="68"/>
        <v>69656714.285714284</v>
      </c>
      <c r="F1187" s="14">
        <f t="shared" si="69"/>
        <v>69581233.333333328</v>
      </c>
    </row>
    <row r="1188" spans="1:6">
      <c r="A1188" s="1">
        <v>36732</v>
      </c>
      <c r="B1188" s="4">
        <v>36732</v>
      </c>
      <c r="C1188" s="14">
        <f>VLOOKUP($B1188,data!$A$6:$M$15000,13)</f>
        <v>68687000</v>
      </c>
      <c r="D1188" s="11">
        <f t="shared" si="67"/>
        <v>7</v>
      </c>
      <c r="E1188" s="14">
        <f t="shared" si="68"/>
        <v>69386285.714285716</v>
      </c>
      <c r="F1188" s="14">
        <f t="shared" si="69"/>
        <v>69562866.666666672</v>
      </c>
    </row>
    <row r="1189" spans="1:6">
      <c r="A1189" s="1">
        <v>36733</v>
      </c>
      <c r="B1189" s="4">
        <v>36733</v>
      </c>
      <c r="C1189" s="14">
        <f>VLOOKUP($B1189,data!$A$6:$M$15000,13)</f>
        <v>68205000</v>
      </c>
      <c r="D1189" s="11">
        <f t="shared" si="67"/>
        <v>7</v>
      </c>
      <c r="E1189" s="14">
        <f t="shared" si="68"/>
        <v>69126000</v>
      </c>
      <c r="F1189" s="14">
        <f t="shared" si="69"/>
        <v>69546733.333333328</v>
      </c>
    </row>
    <row r="1190" spans="1:6">
      <c r="A1190" s="1">
        <v>36734</v>
      </c>
      <c r="B1190" s="4">
        <v>36734</v>
      </c>
      <c r="C1190" s="14">
        <f>VLOOKUP($B1190,data!$A$6:$M$15000,13)</f>
        <v>67726000</v>
      </c>
      <c r="D1190" s="11">
        <f t="shared" si="67"/>
        <v>7</v>
      </c>
      <c r="E1190" s="14">
        <f t="shared" si="68"/>
        <v>68878142.857142851</v>
      </c>
      <c r="F1190" s="14">
        <f t="shared" si="69"/>
        <v>69525366.666666672</v>
      </c>
    </row>
    <row r="1191" spans="1:6">
      <c r="A1191" s="1">
        <v>36735</v>
      </c>
      <c r="B1191" s="4">
        <v>36735</v>
      </c>
      <c r="C1191" s="14">
        <f>VLOOKUP($B1191,data!$A$6:$M$15000,13)</f>
        <v>67235000</v>
      </c>
      <c r="D1191" s="11">
        <f t="shared" si="67"/>
        <v>7</v>
      </c>
      <c r="E1191" s="14">
        <f t="shared" si="68"/>
        <v>68583142.857142851</v>
      </c>
      <c r="F1191" s="14">
        <f t="shared" si="69"/>
        <v>69502566.666666672</v>
      </c>
    </row>
    <row r="1192" spans="1:6">
      <c r="A1192" s="1">
        <v>36736</v>
      </c>
      <c r="B1192" s="4">
        <v>36736</v>
      </c>
      <c r="C1192" s="14">
        <f>VLOOKUP($B1192,data!$A$6:$M$15000,13)</f>
        <v>67144000</v>
      </c>
      <c r="D1192" s="11">
        <f t="shared" si="67"/>
        <v>7</v>
      </c>
      <c r="E1192" s="14">
        <f t="shared" si="68"/>
        <v>68265000</v>
      </c>
      <c r="F1192" s="14">
        <f t="shared" si="69"/>
        <v>69483966.666666672</v>
      </c>
    </row>
    <row r="1193" spans="1:6">
      <c r="A1193" s="1">
        <v>36737</v>
      </c>
      <c r="B1193" s="4">
        <v>36737</v>
      </c>
      <c r="C1193" s="14">
        <f>VLOOKUP($B1193,data!$A$6:$M$15000,13)</f>
        <v>67110000</v>
      </c>
      <c r="D1193" s="11">
        <f t="shared" si="67"/>
        <v>7</v>
      </c>
      <c r="E1193" s="14">
        <f t="shared" si="68"/>
        <v>67904285.714285716</v>
      </c>
      <c r="F1193" s="14">
        <f t="shared" si="69"/>
        <v>69465966.666666672</v>
      </c>
    </row>
    <row r="1194" spans="1:6">
      <c r="A1194" s="1">
        <v>36738</v>
      </c>
      <c r="B1194" s="4">
        <v>36738</v>
      </c>
      <c r="C1194" s="14">
        <f>VLOOKUP($B1194,data!$A$6:$M$15000,13)</f>
        <v>66434000</v>
      </c>
      <c r="D1194" s="11">
        <f t="shared" si="67"/>
        <v>7</v>
      </c>
      <c r="E1194" s="14">
        <f t="shared" si="68"/>
        <v>67505857.142857149</v>
      </c>
      <c r="F1194" s="14">
        <f t="shared" si="69"/>
        <v>69422600</v>
      </c>
    </row>
    <row r="1195" spans="1:6">
      <c r="A1195" s="1">
        <v>36739</v>
      </c>
      <c r="B1195" s="4">
        <v>36739</v>
      </c>
      <c r="C1195" s="14">
        <f>VLOOKUP($B1195,data!$A$6:$M$15000,13)</f>
        <v>65590000</v>
      </c>
      <c r="D1195" s="11">
        <f t="shared" si="67"/>
        <v>8</v>
      </c>
      <c r="E1195" s="14">
        <f t="shared" si="68"/>
        <v>67063428.571428575</v>
      </c>
      <c r="F1195" s="14">
        <f t="shared" si="69"/>
        <v>69331100</v>
      </c>
    </row>
    <row r="1196" spans="1:6">
      <c r="A1196" s="1">
        <v>36740</v>
      </c>
      <c r="B1196" s="4">
        <v>36740</v>
      </c>
      <c r="C1196" s="14">
        <f>VLOOKUP($B1196,data!$A$6:$M$15000,13)</f>
        <v>64789000</v>
      </c>
      <c r="D1196" s="11">
        <f t="shared" si="67"/>
        <v>8</v>
      </c>
      <c r="E1196" s="14">
        <f t="shared" si="68"/>
        <v>66575428.571428575</v>
      </c>
      <c r="F1196" s="14">
        <f t="shared" si="69"/>
        <v>69206466.666666672</v>
      </c>
    </row>
    <row r="1197" spans="1:6">
      <c r="A1197" s="1">
        <v>36741</v>
      </c>
      <c r="B1197" s="4">
        <v>36741</v>
      </c>
      <c r="C1197" s="14">
        <f>VLOOKUP($B1197,data!$A$6:$M$15000,13)</f>
        <v>64146000</v>
      </c>
      <c r="D1197" s="11">
        <f t="shared" si="67"/>
        <v>8</v>
      </c>
      <c r="E1197" s="14">
        <f t="shared" si="68"/>
        <v>66064000</v>
      </c>
      <c r="F1197" s="14">
        <f t="shared" si="69"/>
        <v>69038566.666666672</v>
      </c>
    </row>
    <row r="1198" spans="1:6">
      <c r="A1198" s="1">
        <v>36742</v>
      </c>
      <c r="B1198" s="4">
        <v>36742</v>
      </c>
      <c r="C1198" s="14">
        <f>VLOOKUP($B1198,data!$A$6:$M$15000,13)</f>
        <v>63639000</v>
      </c>
      <c r="D1198" s="11">
        <f t="shared" si="67"/>
        <v>8</v>
      </c>
      <c r="E1198" s="14">
        <f t="shared" si="68"/>
        <v>65550285.714285716</v>
      </c>
      <c r="F1198" s="14">
        <f t="shared" si="69"/>
        <v>68848766.666666672</v>
      </c>
    </row>
    <row r="1199" spans="1:6">
      <c r="A1199" s="1">
        <v>36743</v>
      </c>
      <c r="B1199" s="4">
        <v>36743</v>
      </c>
      <c r="C1199" s="14">
        <f>VLOOKUP($B1199,data!$A$6:$M$15000,13)</f>
        <v>63372000</v>
      </c>
      <c r="D1199" s="11">
        <f t="shared" si="67"/>
        <v>8</v>
      </c>
      <c r="E1199" s="14">
        <f t="shared" si="68"/>
        <v>65011428.571428575</v>
      </c>
      <c r="F1199" s="14">
        <f t="shared" si="69"/>
        <v>68642666.666666672</v>
      </c>
    </row>
    <row r="1200" spans="1:6">
      <c r="A1200" s="1">
        <v>36744</v>
      </c>
      <c r="B1200" s="4">
        <v>36744</v>
      </c>
      <c r="C1200" s="14">
        <f>VLOOKUP($B1200,data!$A$6:$M$15000,13)</f>
        <v>63547000</v>
      </c>
      <c r="D1200" s="11">
        <f t="shared" si="67"/>
        <v>8</v>
      </c>
      <c r="E1200" s="14">
        <f t="shared" si="68"/>
        <v>64502428.571428575</v>
      </c>
      <c r="F1200" s="14">
        <f t="shared" si="69"/>
        <v>68430600</v>
      </c>
    </row>
    <row r="1201" spans="1:6">
      <c r="A1201" s="1">
        <v>36745</v>
      </c>
      <c r="B1201" s="4">
        <v>36745</v>
      </c>
      <c r="C1201" s="14">
        <f>VLOOKUP($B1201,data!$A$6:$M$15000,13)</f>
        <v>63182000</v>
      </c>
      <c r="D1201" s="11">
        <f t="shared" si="67"/>
        <v>8</v>
      </c>
      <c r="E1201" s="14">
        <f t="shared" si="68"/>
        <v>64037857.142857142</v>
      </c>
      <c r="F1201" s="14">
        <f t="shared" si="69"/>
        <v>68192000</v>
      </c>
    </row>
    <row r="1202" spans="1:6">
      <c r="A1202" s="1">
        <v>36746</v>
      </c>
      <c r="B1202" s="4">
        <v>36746</v>
      </c>
      <c r="C1202" s="14">
        <f>VLOOKUP($B1202,data!$A$6:$M$15000,13)</f>
        <v>63072000</v>
      </c>
      <c r="D1202" s="11">
        <f t="shared" si="67"/>
        <v>8</v>
      </c>
      <c r="E1202" s="14">
        <f t="shared" si="68"/>
        <v>63678142.857142858</v>
      </c>
      <c r="F1202" s="14">
        <f t="shared" si="69"/>
        <v>67928933.333333328</v>
      </c>
    </row>
    <row r="1203" spans="1:6">
      <c r="A1203" s="1">
        <v>36747</v>
      </c>
      <c r="B1203" s="4">
        <v>36747</v>
      </c>
      <c r="C1203" s="14">
        <f>VLOOKUP($B1203,data!$A$6:$M$15000,13)</f>
        <v>62928000</v>
      </c>
      <c r="D1203" s="11">
        <f t="shared" si="67"/>
        <v>8</v>
      </c>
      <c r="E1203" s="14">
        <f t="shared" si="68"/>
        <v>63412285.714285716</v>
      </c>
      <c r="F1203" s="14">
        <f t="shared" si="69"/>
        <v>67669633.333333328</v>
      </c>
    </row>
    <row r="1204" spans="1:6">
      <c r="A1204" s="1">
        <v>36748</v>
      </c>
      <c r="B1204" s="4">
        <v>36748</v>
      </c>
      <c r="C1204" s="14">
        <f>VLOOKUP($B1204,data!$A$6:$M$15000,13)</f>
        <v>62428000</v>
      </c>
      <c r="D1204" s="11">
        <f t="shared" si="67"/>
        <v>8</v>
      </c>
      <c r="E1204" s="14">
        <f t="shared" si="68"/>
        <v>63166857.142857142</v>
      </c>
      <c r="F1204" s="14">
        <f t="shared" si="69"/>
        <v>67397000</v>
      </c>
    </row>
    <row r="1205" spans="1:6">
      <c r="A1205" s="1">
        <v>36749</v>
      </c>
      <c r="B1205" s="4">
        <v>36749</v>
      </c>
      <c r="C1205" s="14">
        <f>VLOOKUP($B1205,data!$A$6:$M$15000,13)</f>
        <v>61968000</v>
      </c>
      <c r="D1205" s="11">
        <f t="shared" si="67"/>
        <v>8</v>
      </c>
      <c r="E1205" s="14">
        <f t="shared" si="68"/>
        <v>62928142.857142858</v>
      </c>
      <c r="F1205" s="14">
        <f t="shared" si="69"/>
        <v>67113866.666666672</v>
      </c>
    </row>
    <row r="1206" spans="1:6">
      <c r="A1206" s="1">
        <v>36750</v>
      </c>
      <c r="B1206" s="4">
        <v>36750</v>
      </c>
      <c r="C1206" s="14">
        <f>VLOOKUP($B1206,data!$A$6:$M$15000,13)</f>
        <v>61964000</v>
      </c>
      <c r="D1206" s="11">
        <f t="shared" si="67"/>
        <v>8</v>
      </c>
      <c r="E1206" s="14">
        <f t="shared" si="68"/>
        <v>62727000</v>
      </c>
      <c r="F1206" s="14">
        <f t="shared" si="69"/>
        <v>66827300</v>
      </c>
    </row>
    <row r="1207" spans="1:6">
      <c r="A1207" s="1">
        <v>36751</v>
      </c>
      <c r="B1207" s="4">
        <v>36751</v>
      </c>
      <c r="C1207" s="14">
        <f>VLOOKUP($B1207,data!$A$6:$M$15000,13)</f>
        <v>61912000</v>
      </c>
      <c r="D1207" s="11">
        <f t="shared" si="67"/>
        <v>8</v>
      </c>
      <c r="E1207" s="14">
        <f t="shared" si="68"/>
        <v>62493428.571428575</v>
      </c>
      <c r="F1207" s="14">
        <f t="shared" si="69"/>
        <v>66534966.666666664</v>
      </c>
    </row>
    <row r="1208" spans="1:6">
      <c r="A1208" s="1">
        <v>36752</v>
      </c>
      <c r="B1208" s="4">
        <v>36752</v>
      </c>
      <c r="C1208" s="14">
        <f>VLOOKUP($B1208,data!$A$6:$M$15000,13)</f>
        <v>61818000</v>
      </c>
      <c r="D1208" s="11">
        <f t="shared" si="67"/>
        <v>8</v>
      </c>
      <c r="E1208" s="14">
        <f t="shared" si="68"/>
        <v>62298571.428571425</v>
      </c>
      <c r="F1208" s="14">
        <f t="shared" si="69"/>
        <v>66226733.333333336</v>
      </c>
    </row>
    <row r="1209" spans="1:6">
      <c r="A1209" s="1">
        <v>36753</v>
      </c>
      <c r="B1209" s="4">
        <v>36753</v>
      </c>
      <c r="C1209" s="14">
        <f>VLOOKUP($B1209,data!$A$6:$M$15000,13)</f>
        <v>61371000</v>
      </c>
      <c r="D1209" s="11">
        <f t="shared" si="67"/>
        <v>8</v>
      </c>
      <c r="E1209" s="14">
        <f t="shared" si="68"/>
        <v>62055571.428571425</v>
      </c>
      <c r="F1209" s="14">
        <f t="shared" si="69"/>
        <v>65896900</v>
      </c>
    </row>
    <row r="1210" spans="1:6">
      <c r="A1210" s="1">
        <v>36754</v>
      </c>
      <c r="B1210" s="4">
        <v>36754</v>
      </c>
      <c r="C1210" s="14">
        <f>VLOOKUP($B1210,data!$A$6:$M$15000,13)</f>
        <v>60913000</v>
      </c>
      <c r="D1210" s="11">
        <f t="shared" si="67"/>
        <v>8</v>
      </c>
      <c r="E1210" s="14">
        <f t="shared" si="68"/>
        <v>61767714.285714284</v>
      </c>
      <c r="F1210" s="14">
        <f t="shared" si="69"/>
        <v>65559233.333333336</v>
      </c>
    </row>
    <row r="1211" spans="1:6">
      <c r="A1211" s="1">
        <v>36755</v>
      </c>
      <c r="B1211" s="4">
        <v>36755</v>
      </c>
      <c r="C1211" s="14">
        <f>VLOOKUP($B1211,data!$A$6:$M$15000,13)</f>
        <v>60425000</v>
      </c>
      <c r="D1211" s="11">
        <f t="shared" si="67"/>
        <v>8</v>
      </c>
      <c r="E1211" s="14">
        <f t="shared" si="68"/>
        <v>61481571.428571425</v>
      </c>
      <c r="F1211" s="14">
        <f t="shared" si="69"/>
        <v>65220733.333333336</v>
      </c>
    </row>
    <row r="1212" spans="1:6">
      <c r="A1212" s="1">
        <v>36756</v>
      </c>
      <c r="B1212" s="4">
        <v>36756</v>
      </c>
      <c r="C1212" s="14">
        <f>VLOOKUP($B1212,data!$A$6:$M$15000,13)</f>
        <v>60213000</v>
      </c>
      <c r="D1212" s="11">
        <f t="shared" si="67"/>
        <v>8</v>
      </c>
      <c r="E1212" s="14">
        <f t="shared" si="68"/>
        <v>61230857.142857142</v>
      </c>
      <c r="F1212" s="14">
        <f t="shared" si="69"/>
        <v>64893600</v>
      </c>
    </row>
    <row r="1213" spans="1:6">
      <c r="A1213" s="1">
        <v>36757</v>
      </c>
      <c r="B1213" s="4">
        <v>36757</v>
      </c>
      <c r="C1213" s="14">
        <f>VLOOKUP($B1213,data!$A$6:$M$15000,13)</f>
        <v>60002000</v>
      </c>
      <c r="D1213" s="11">
        <f t="shared" si="67"/>
        <v>8</v>
      </c>
      <c r="E1213" s="14">
        <f t="shared" si="68"/>
        <v>60950571.428571425</v>
      </c>
      <c r="F1213" s="14">
        <f t="shared" si="69"/>
        <v>64578300</v>
      </c>
    </row>
    <row r="1214" spans="1:6">
      <c r="A1214" s="1">
        <v>36758</v>
      </c>
      <c r="B1214" s="4">
        <v>36758</v>
      </c>
      <c r="C1214" s="14">
        <f>VLOOKUP($B1214,data!$A$6:$M$15000,13)</f>
        <v>59714000</v>
      </c>
      <c r="D1214" s="11">
        <f t="shared" si="67"/>
        <v>8</v>
      </c>
      <c r="E1214" s="14">
        <f t="shared" si="68"/>
        <v>60636571.428571425</v>
      </c>
      <c r="F1214" s="14">
        <f t="shared" si="69"/>
        <v>64258766.666666664</v>
      </c>
    </row>
    <row r="1215" spans="1:6">
      <c r="A1215" s="1">
        <v>36759</v>
      </c>
      <c r="B1215" s="4">
        <v>36759</v>
      </c>
      <c r="C1215" s="14">
        <f>VLOOKUP($B1215,data!$A$6:$M$15000,13)</f>
        <v>59023000</v>
      </c>
      <c r="D1215" s="11">
        <f t="shared" si="67"/>
        <v>8</v>
      </c>
      <c r="E1215" s="14">
        <f t="shared" si="68"/>
        <v>60237285.714285716</v>
      </c>
      <c r="F1215" s="14">
        <f t="shared" si="69"/>
        <v>63913833.333333336</v>
      </c>
    </row>
    <row r="1216" spans="1:6">
      <c r="A1216" s="1">
        <v>36760</v>
      </c>
      <c r="B1216" s="4">
        <v>36760</v>
      </c>
      <c r="C1216" s="14">
        <f>VLOOKUP($B1216,data!$A$6:$M$15000,13)</f>
        <v>58180000</v>
      </c>
      <c r="D1216" s="11">
        <f t="shared" si="67"/>
        <v>8</v>
      </c>
      <c r="E1216" s="14">
        <f t="shared" si="68"/>
        <v>59781428.571428575</v>
      </c>
      <c r="F1216" s="14">
        <f t="shared" si="69"/>
        <v>63532000</v>
      </c>
    </row>
    <row r="1217" spans="1:6">
      <c r="A1217" s="1">
        <v>36761</v>
      </c>
      <c r="B1217" s="4">
        <v>36761</v>
      </c>
      <c r="C1217" s="14">
        <f>VLOOKUP($B1217,data!$A$6:$M$15000,13)</f>
        <v>57408000</v>
      </c>
      <c r="D1217" s="11">
        <f t="shared" si="67"/>
        <v>8</v>
      </c>
      <c r="E1217" s="14">
        <f t="shared" si="68"/>
        <v>59280714.285714284</v>
      </c>
      <c r="F1217" s="14">
        <f t="shared" si="69"/>
        <v>63138166.666666664</v>
      </c>
    </row>
    <row r="1218" spans="1:6">
      <c r="A1218" s="1">
        <v>36762</v>
      </c>
      <c r="B1218" s="4">
        <v>36762</v>
      </c>
      <c r="C1218" s="14">
        <f>VLOOKUP($B1218,data!$A$6:$M$15000,13)</f>
        <v>56608000</v>
      </c>
      <c r="D1218" s="11">
        <f t="shared" si="67"/>
        <v>8</v>
      </c>
      <c r="E1218" s="14">
        <f t="shared" si="68"/>
        <v>58735428.571428575</v>
      </c>
      <c r="F1218" s="14">
        <f t="shared" si="69"/>
        <v>62735533.333333336</v>
      </c>
    </row>
    <row r="1219" spans="1:6">
      <c r="A1219" s="1">
        <v>36763</v>
      </c>
      <c r="B1219" s="4">
        <v>36763</v>
      </c>
      <c r="C1219" s="14">
        <f>VLOOKUP($B1219,data!$A$6:$M$15000,13)</f>
        <v>55818000</v>
      </c>
      <c r="D1219" s="11">
        <f t="shared" si="67"/>
        <v>8</v>
      </c>
      <c r="E1219" s="14">
        <f t="shared" si="68"/>
        <v>58107571.428571425</v>
      </c>
      <c r="F1219" s="14">
        <f t="shared" si="69"/>
        <v>62322633.333333336</v>
      </c>
    </row>
    <row r="1220" spans="1:6">
      <c r="A1220" s="1">
        <v>36764</v>
      </c>
      <c r="B1220" s="4">
        <v>36764</v>
      </c>
      <c r="C1220" s="14">
        <f>VLOOKUP($B1220,data!$A$6:$M$15000,13)</f>
        <v>55013000</v>
      </c>
      <c r="D1220" s="11">
        <f t="shared" si="67"/>
        <v>8</v>
      </c>
      <c r="E1220" s="14">
        <f t="shared" si="68"/>
        <v>57394857.142857142</v>
      </c>
      <c r="F1220" s="14">
        <f t="shared" si="69"/>
        <v>61898866.666666664</v>
      </c>
    </row>
    <row r="1221" spans="1:6">
      <c r="A1221" s="1">
        <v>36765</v>
      </c>
      <c r="B1221" s="4">
        <v>36765</v>
      </c>
      <c r="C1221" s="14">
        <f>VLOOKUP($B1221,data!$A$6:$M$15000,13)</f>
        <v>54720000</v>
      </c>
      <c r="D1221" s="11">
        <f t="shared" si="67"/>
        <v>8</v>
      </c>
      <c r="E1221" s="14">
        <f t="shared" si="68"/>
        <v>56681428.571428575</v>
      </c>
      <c r="F1221" s="14">
        <f t="shared" si="69"/>
        <v>61481700</v>
      </c>
    </row>
    <row r="1222" spans="1:6">
      <c r="A1222" s="1">
        <v>36766</v>
      </c>
      <c r="B1222" s="4">
        <v>36766</v>
      </c>
      <c r="C1222" s="14">
        <f>VLOOKUP($B1222,data!$A$6:$M$15000,13)</f>
        <v>54166000</v>
      </c>
      <c r="D1222" s="11">
        <f t="shared" si="67"/>
        <v>8</v>
      </c>
      <c r="E1222" s="14">
        <f t="shared" si="68"/>
        <v>55987571.428571425</v>
      </c>
      <c r="F1222" s="14">
        <f t="shared" si="69"/>
        <v>61049100</v>
      </c>
    </row>
    <row r="1223" spans="1:6">
      <c r="A1223" s="1">
        <v>36767</v>
      </c>
      <c r="B1223" s="4">
        <v>36767</v>
      </c>
      <c r="C1223" s="14">
        <f>VLOOKUP($B1223,data!$A$6:$M$15000,13)</f>
        <v>53845000</v>
      </c>
      <c r="D1223" s="11">
        <f t="shared" si="67"/>
        <v>8</v>
      </c>
      <c r="E1223" s="14">
        <f t="shared" si="68"/>
        <v>55368285.714285716</v>
      </c>
      <c r="F1223" s="14">
        <f t="shared" si="69"/>
        <v>60606933.333333336</v>
      </c>
    </row>
    <row r="1224" spans="1:6">
      <c r="A1224" s="1">
        <v>36768</v>
      </c>
      <c r="B1224" s="4">
        <v>36768</v>
      </c>
      <c r="C1224" s="14">
        <f>VLOOKUP($B1224,data!$A$6:$M$15000,13)</f>
        <v>53718000</v>
      </c>
      <c r="D1224" s="11">
        <f t="shared" ref="D1224:D1287" si="70">IF(B1224&lt;&gt;"",MONTH(B1224),0)</f>
        <v>8</v>
      </c>
      <c r="E1224" s="14">
        <f t="shared" si="68"/>
        <v>54841142.857142858</v>
      </c>
      <c r="F1224" s="14">
        <f t="shared" si="69"/>
        <v>60183066.666666664</v>
      </c>
    </row>
    <row r="1225" spans="1:6">
      <c r="A1225" s="1">
        <v>36769</v>
      </c>
      <c r="B1225" s="4">
        <v>36769</v>
      </c>
      <c r="C1225" s="14">
        <f>VLOOKUP($B1225,data!$A$6:$M$15000,13)</f>
        <v>53831000</v>
      </c>
      <c r="D1225" s="11">
        <f t="shared" si="70"/>
        <v>8</v>
      </c>
      <c r="E1225" s="14">
        <f t="shared" si="68"/>
        <v>54444428.571428575</v>
      </c>
      <c r="F1225" s="14">
        <f t="shared" si="69"/>
        <v>59791100</v>
      </c>
    </row>
    <row r="1226" spans="1:6">
      <c r="A1226" s="1">
        <v>36770</v>
      </c>
      <c r="B1226" s="4">
        <v>36770</v>
      </c>
      <c r="C1226" s="14">
        <f>VLOOKUP($B1226,data!$A$6:$M$15000,13)</f>
        <v>54442000</v>
      </c>
      <c r="D1226" s="11">
        <f t="shared" si="70"/>
        <v>9</v>
      </c>
      <c r="E1226" s="14">
        <f t="shared" si="68"/>
        <v>54247857.142857142</v>
      </c>
      <c r="F1226" s="14">
        <f t="shared" si="69"/>
        <v>59446200</v>
      </c>
    </row>
    <row r="1227" spans="1:6">
      <c r="A1227" s="1">
        <v>36771</v>
      </c>
      <c r="B1227" s="4">
        <v>36771</v>
      </c>
      <c r="C1227" s="14">
        <f>VLOOKUP($B1227,data!$A$6:$M$15000,13)</f>
        <v>55237000</v>
      </c>
      <c r="D1227" s="11">
        <f t="shared" si="70"/>
        <v>9</v>
      </c>
      <c r="E1227" s="14">
        <f t="shared" si="68"/>
        <v>54279857.142857142</v>
      </c>
      <c r="F1227" s="14">
        <f t="shared" si="69"/>
        <v>59149233.333333336</v>
      </c>
    </row>
    <row r="1228" spans="1:6">
      <c r="A1228" s="1">
        <v>36772</v>
      </c>
      <c r="B1228" s="4">
        <v>36772</v>
      </c>
      <c r="C1228" s="14">
        <f>VLOOKUP($B1228,data!$A$6:$M$15000,13)</f>
        <v>56072000</v>
      </c>
      <c r="D1228" s="11">
        <f t="shared" si="70"/>
        <v>9</v>
      </c>
      <c r="E1228" s="14">
        <f t="shared" si="68"/>
        <v>54473000</v>
      </c>
      <c r="F1228" s="14">
        <f t="shared" si="69"/>
        <v>58897000</v>
      </c>
    </row>
    <row r="1229" spans="1:6">
      <c r="A1229" s="1">
        <v>36773</v>
      </c>
      <c r="B1229" s="4">
        <v>36773</v>
      </c>
      <c r="C1229" s="14">
        <f>VLOOKUP($B1229,data!$A$6:$M$15000,13)</f>
        <v>56889000</v>
      </c>
      <c r="D1229" s="11">
        <f t="shared" si="70"/>
        <v>9</v>
      </c>
      <c r="E1229" s="14">
        <f t="shared" si="68"/>
        <v>54862000</v>
      </c>
      <c r="F1229" s="14">
        <f t="shared" si="69"/>
        <v>58680900</v>
      </c>
    </row>
    <row r="1230" spans="1:6">
      <c r="A1230" s="1">
        <v>36774</v>
      </c>
      <c r="B1230" s="4">
        <v>36774</v>
      </c>
      <c r="C1230" s="14">
        <f>VLOOKUP($B1230,data!$A$6:$M$15000,13)</f>
        <v>57070000</v>
      </c>
      <c r="D1230" s="11">
        <f t="shared" si="70"/>
        <v>9</v>
      </c>
      <c r="E1230" s="14">
        <f t="shared" si="68"/>
        <v>55322714.285714284</v>
      </c>
      <c r="F1230" s="14">
        <f t="shared" si="69"/>
        <v>58465000</v>
      </c>
    </row>
    <row r="1231" spans="1:6">
      <c r="A1231" s="1">
        <v>36775</v>
      </c>
      <c r="B1231" s="4">
        <v>36775</v>
      </c>
      <c r="C1231" s="14">
        <f>VLOOKUP($B1231,data!$A$6:$M$15000,13)</f>
        <v>57177000</v>
      </c>
      <c r="D1231" s="11">
        <f t="shared" si="70"/>
        <v>9</v>
      </c>
      <c r="E1231" s="14">
        <f t="shared" si="68"/>
        <v>55816857.142857142</v>
      </c>
      <c r="F1231" s="14">
        <f t="shared" si="69"/>
        <v>58264833.333333336</v>
      </c>
    </row>
    <row r="1232" spans="1:6">
      <c r="A1232" s="1">
        <v>36776</v>
      </c>
      <c r="B1232" s="4">
        <v>36776</v>
      </c>
      <c r="C1232" s="14">
        <f>VLOOKUP($B1232,data!$A$6:$M$15000,13)</f>
        <v>57082000</v>
      </c>
      <c r="D1232" s="11">
        <f t="shared" si="70"/>
        <v>9</v>
      </c>
      <c r="E1232" s="14">
        <f t="shared" si="68"/>
        <v>56281285.714285716</v>
      </c>
      <c r="F1232" s="14">
        <f t="shared" si="69"/>
        <v>58065166.666666664</v>
      </c>
    </row>
    <row r="1233" spans="1:6">
      <c r="A1233" s="1">
        <v>36777</v>
      </c>
      <c r="B1233" s="4">
        <v>36777</v>
      </c>
      <c r="C1233" s="14">
        <f>VLOOKUP($B1233,data!$A$6:$M$15000,13)</f>
        <v>57053000</v>
      </c>
      <c r="D1233" s="11">
        <f t="shared" si="70"/>
        <v>9</v>
      </c>
      <c r="E1233" s="14">
        <f t="shared" si="68"/>
        <v>56654285.714285716</v>
      </c>
      <c r="F1233" s="14">
        <f t="shared" si="69"/>
        <v>57869333.333333336</v>
      </c>
    </row>
    <row r="1234" spans="1:6">
      <c r="A1234" s="1">
        <v>36778</v>
      </c>
      <c r="B1234" s="4">
        <v>36778</v>
      </c>
      <c r="C1234" s="14">
        <f>VLOOKUP($B1234,data!$A$6:$M$15000,13)</f>
        <v>57434000</v>
      </c>
      <c r="D1234" s="11">
        <f t="shared" si="70"/>
        <v>9</v>
      </c>
      <c r="E1234" s="14">
        <f t="shared" si="68"/>
        <v>56968142.857142858</v>
      </c>
      <c r="F1234" s="14">
        <f t="shared" si="69"/>
        <v>57702866.666666664</v>
      </c>
    </row>
    <row r="1235" spans="1:6">
      <c r="A1235" s="1">
        <v>36779</v>
      </c>
      <c r="B1235" s="4">
        <v>36779</v>
      </c>
      <c r="C1235" s="14">
        <f>VLOOKUP($B1235,data!$A$6:$M$15000,13)</f>
        <v>58030000</v>
      </c>
      <c r="D1235" s="11">
        <f t="shared" si="70"/>
        <v>9</v>
      </c>
      <c r="E1235" s="14">
        <f t="shared" si="68"/>
        <v>57247857.142857142</v>
      </c>
      <c r="F1235" s="14">
        <f t="shared" si="69"/>
        <v>57571600</v>
      </c>
    </row>
    <row r="1236" spans="1:6">
      <c r="A1236" s="1">
        <v>36780</v>
      </c>
      <c r="B1236" s="4">
        <v>36780</v>
      </c>
      <c r="C1236" s="14">
        <f>VLOOKUP($B1236,data!$A$6:$M$15000,13)</f>
        <v>57817000</v>
      </c>
      <c r="D1236" s="11">
        <f t="shared" si="70"/>
        <v>9</v>
      </c>
      <c r="E1236" s="14">
        <f t="shared" si="68"/>
        <v>57380428.571428575</v>
      </c>
      <c r="F1236" s="14">
        <f t="shared" si="69"/>
        <v>57433366.666666664</v>
      </c>
    </row>
    <row r="1237" spans="1:6">
      <c r="A1237" s="1">
        <v>36781</v>
      </c>
      <c r="B1237" s="4">
        <v>36781</v>
      </c>
      <c r="C1237" s="14">
        <f>VLOOKUP($B1237,data!$A$6:$M$15000,13)</f>
        <v>57718000</v>
      </c>
      <c r="D1237" s="11">
        <f t="shared" si="70"/>
        <v>9</v>
      </c>
      <c r="E1237" s="14">
        <f t="shared" si="68"/>
        <v>57473000</v>
      </c>
      <c r="F1237" s="14">
        <f t="shared" si="69"/>
        <v>57293566.666666664</v>
      </c>
    </row>
    <row r="1238" spans="1:6">
      <c r="A1238" s="1">
        <v>36782</v>
      </c>
      <c r="B1238" s="4">
        <v>36782</v>
      </c>
      <c r="C1238" s="14">
        <f>VLOOKUP($B1238,data!$A$6:$M$15000,13)</f>
        <v>57286000</v>
      </c>
      <c r="D1238" s="11">
        <f t="shared" si="70"/>
        <v>9</v>
      </c>
      <c r="E1238" s="14">
        <f t="shared" si="68"/>
        <v>57488571.428571425</v>
      </c>
      <c r="F1238" s="14">
        <f t="shared" si="69"/>
        <v>57142500</v>
      </c>
    </row>
    <row r="1239" spans="1:6">
      <c r="A1239" s="1">
        <v>36783</v>
      </c>
      <c r="B1239" s="4">
        <v>36783</v>
      </c>
      <c r="C1239" s="14">
        <f>VLOOKUP($B1239,data!$A$6:$M$15000,13)</f>
        <v>56691000</v>
      </c>
      <c r="D1239" s="11">
        <f t="shared" si="70"/>
        <v>9</v>
      </c>
      <c r="E1239" s="14">
        <f t="shared" ref="E1239:E1302" si="71">AVERAGE(C1233:C1239)</f>
        <v>57432714.285714284</v>
      </c>
      <c r="F1239" s="14">
        <f t="shared" ref="F1239:F1302" si="72">AVERAGE(C1210:C1239)</f>
        <v>56986500</v>
      </c>
    </row>
    <row r="1240" spans="1:6">
      <c r="A1240" s="1">
        <v>36784</v>
      </c>
      <c r="B1240" s="4">
        <v>36784</v>
      </c>
      <c r="C1240" s="14">
        <f>VLOOKUP($B1240,data!$A$6:$M$15000,13)</f>
        <v>56332000</v>
      </c>
      <c r="D1240" s="11">
        <f t="shared" si="70"/>
        <v>9</v>
      </c>
      <c r="E1240" s="14">
        <f t="shared" si="71"/>
        <v>57329714.285714284</v>
      </c>
      <c r="F1240" s="14">
        <f t="shared" si="72"/>
        <v>56833800</v>
      </c>
    </row>
    <row r="1241" spans="1:6">
      <c r="A1241" s="1">
        <v>36785</v>
      </c>
      <c r="B1241" s="4">
        <v>36785</v>
      </c>
      <c r="C1241" s="14">
        <f>VLOOKUP($B1241,data!$A$6:$M$15000,13)</f>
        <v>56322000</v>
      </c>
      <c r="D1241" s="11">
        <f t="shared" si="70"/>
        <v>9</v>
      </c>
      <c r="E1241" s="14">
        <f t="shared" si="71"/>
        <v>57170857.142857142</v>
      </c>
      <c r="F1241" s="14">
        <f t="shared" si="72"/>
        <v>56697033.333333336</v>
      </c>
    </row>
    <row r="1242" spans="1:6">
      <c r="A1242" s="1">
        <v>36786</v>
      </c>
      <c r="B1242" s="4">
        <v>36786</v>
      </c>
      <c r="C1242" s="14">
        <f>VLOOKUP($B1242,data!$A$6:$M$15000,13)</f>
        <v>56308000</v>
      </c>
      <c r="D1242" s="11">
        <f t="shared" si="70"/>
        <v>9</v>
      </c>
      <c r="E1242" s="14">
        <f t="shared" si="71"/>
        <v>56924857.142857142</v>
      </c>
      <c r="F1242" s="14">
        <f t="shared" si="72"/>
        <v>56566866.666666664</v>
      </c>
    </row>
    <row r="1243" spans="1:6">
      <c r="A1243" s="1">
        <v>36787</v>
      </c>
      <c r="B1243" s="4">
        <v>36787</v>
      </c>
      <c r="C1243" s="14">
        <f>VLOOKUP($B1243,data!$A$6:$M$15000,13)</f>
        <v>55905000</v>
      </c>
      <c r="D1243" s="11">
        <f t="shared" si="70"/>
        <v>9</v>
      </c>
      <c r="E1243" s="14">
        <f t="shared" si="71"/>
        <v>56651714.285714284</v>
      </c>
      <c r="F1243" s="14">
        <f t="shared" si="72"/>
        <v>56430300</v>
      </c>
    </row>
    <row r="1244" spans="1:6">
      <c r="A1244" s="1">
        <v>36788</v>
      </c>
      <c r="B1244" s="4">
        <v>36788</v>
      </c>
      <c r="C1244" s="14">
        <f>VLOOKUP($B1244,data!$A$6:$M$15000,13)</f>
        <v>55681000</v>
      </c>
      <c r="D1244" s="11">
        <f t="shared" si="70"/>
        <v>9</v>
      </c>
      <c r="E1244" s="14">
        <f t="shared" si="71"/>
        <v>56360714.285714284</v>
      </c>
      <c r="F1244" s="14">
        <f t="shared" si="72"/>
        <v>56295866.666666664</v>
      </c>
    </row>
    <row r="1245" spans="1:6">
      <c r="A1245" s="1">
        <v>36789</v>
      </c>
      <c r="B1245" s="4">
        <v>36789</v>
      </c>
      <c r="C1245" s="14">
        <f>VLOOKUP($B1245,data!$A$6:$M$15000,13)</f>
        <v>55520000</v>
      </c>
      <c r="D1245" s="11">
        <f t="shared" si="70"/>
        <v>9</v>
      </c>
      <c r="E1245" s="14">
        <f t="shared" si="71"/>
        <v>56108428.571428575</v>
      </c>
      <c r="F1245" s="14">
        <f t="shared" si="72"/>
        <v>56179100</v>
      </c>
    </row>
    <row r="1246" spans="1:6">
      <c r="A1246" s="1">
        <v>36790</v>
      </c>
      <c r="B1246" s="4">
        <v>36790</v>
      </c>
      <c r="C1246" s="14">
        <f>VLOOKUP($B1246,data!$A$6:$M$15000,13)</f>
        <v>55671000</v>
      </c>
      <c r="D1246" s="11">
        <f t="shared" si="70"/>
        <v>9</v>
      </c>
      <c r="E1246" s="14">
        <f t="shared" si="71"/>
        <v>55962714.285714284</v>
      </c>
      <c r="F1246" s="14">
        <f t="shared" si="72"/>
        <v>56095466.666666664</v>
      </c>
    </row>
    <row r="1247" spans="1:6">
      <c r="A1247" s="1">
        <v>36791</v>
      </c>
      <c r="B1247" s="4">
        <v>36791</v>
      </c>
      <c r="C1247" s="14">
        <f>VLOOKUP($B1247,data!$A$6:$M$15000,13)</f>
        <v>56122000</v>
      </c>
      <c r="D1247" s="11">
        <f t="shared" si="70"/>
        <v>9</v>
      </c>
      <c r="E1247" s="14">
        <f t="shared" si="71"/>
        <v>55932714.285714284</v>
      </c>
      <c r="F1247" s="14">
        <f t="shared" si="72"/>
        <v>56052600</v>
      </c>
    </row>
    <row r="1248" spans="1:6">
      <c r="A1248" s="1">
        <v>36792</v>
      </c>
      <c r="B1248" s="4">
        <v>36792</v>
      </c>
      <c r="C1248" s="14">
        <f>VLOOKUP($B1248,data!$A$6:$M$15000,13)</f>
        <v>56658000</v>
      </c>
      <c r="D1248" s="11">
        <f t="shared" si="70"/>
        <v>9</v>
      </c>
      <c r="E1248" s="14">
        <f t="shared" si="71"/>
        <v>55980714.285714284</v>
      </c>
      <c r="F1248" s="14">
        <f t="shared" si="72"/>
        <v>56054266.666666664</v>
      </c>
    </row>
    <row r="1249" spans="1:6">
      <c r="A1249" s="1">
        <v>36793</v>
      </c>
      <c r="B1249" s="4">
        <v>36793</v>
      </c>
      <c r="C1249" s="14">
        <f>VLOOKUP($B1249,data!$A$6:$M$15000,13)</f>
        <v>57141000</v>
      </c>
      <c r="D1249" s="11">
        <f t="shared" si="70"/>
        <v>9</v>
      </c>
      <c r="E1249" s="14">
        <f t="shared" si="71"/>
        <v>56099714.285714284</v>
      </c>
      <c r="F1249" s="14">
        <f t="shared" si="72"/>
        <v>56098366.666666664</v>
      </c>
    </row>
    <row r="1250" spans="1:6">
      <c r="A1250" s="1">
        <v>36794</v>
      </c>
      <c r="B1250" s="4">
        <v>36794</v>
      </c>
      <c r="C1250" s="14">
        <f>VLOOKUP($B1250,data!$A$6:$M$15000,13)</f>
        <v>56983000</v>
      </c>
      <c r="D1250" s="11">
        <f t="shared" si="70"/>
        <v>9</v>
      </c>
      <c r="E1250" s="14">
        <f t="shared" si="71"/>
        <v>56253714.285714284</v>
      </c>
      <c r="F1250" s="14">
        <f t="shared" si="72"/>
        <v>56164033.333333336</v>
      </c>
    </row>
    <row r="1251" spans="1:6">
      <c r="A1251" s="1">
        <v>36795</v>
      </c>
      <c r="B1251" s="4">
        <v>36795</v>
      </c>
      <c r="C1251" s="14">
        <f>VLOOKUP($B1251,data!$A$6:$M$15000,13)</f>
        <v>57090000</v>
      </c>
      <c r="D1251" s="11">
        <f t="shared" si="70"/>
        <v>9</v>
      </c>
      <c r="E1251" s="14">
        <f t="shared" si="71"/>
        <v>56455000</v>
      </c>
      <c r="F1251" s="14">
        <f t="shared" si="72"/>
        <v>56243033.333333336</v>
      </c>
    </row>
    <row r="1252" spans="1:6">
      <c r="A1252" s="1">
        <v>36796</v>
      </c>
      <c r="B1252" s="4">
        <v>36796</v>
      </c>
      <c r="C1252" s="14">
        <f>VLOOKUP($B1252,data!$A$6:$M$15000,13)</f>
        <v>57116000</v>
      </c>
      <c r="D1252" s="11">
        <f t="shared" si="70"/>
        <v>9</v>
      </c>
      <c r="E1252" s="14">
        <f t="shared" si="71"/>
        <v>56683000</v>
      </c>
      <c r="F1252" s="14">
        <f t="shared" si="72"/>
        <v>56341366.666666664</v>
      </c>
    </row>
    <row r="1253" spans="1:6">
      <c r="A1253" s="1">
        <v>36797</v>
      </c>
      <c r="B1253" s="4">
        <v>36797</v>
      </c>
      <c r="C1253" s="14">
        <f>VLOOKUP($B1253,data!$A$6:$M$15000,13)</f>
        <v>57067000</v>
      </c>
      <c r="D1253" s="11">
        <f t="shared" si="70"/>
        <v>9</v>
      </c>
      <c r="E1253" s="14">
        <f t="shared" si="71"/>
        <v>56882428.571428575</v>
      </c>
      <c r="F1253" s="14">
        <f t="shared" si="72"/>
        <v>56448766.666666664</v>
      </c>
    </row>
    <row r="1254" spans="1:6">
      <c r="A1254" s="1">
        <v>36798</v>
      </c>
      <c r="B1254" s="4">
        <v>36798</v>
      </c>
      <c r="C1254" s="14">
        <f>VLOOKUP($B1254,data!$A$6:$M$15000,13)</f>
        <v>57035000</v>
      </c>
      <c r="D1254" s="11">
        <f t="shared" si="70"/>
        <v>9</v>
      </c>
      <c r="E1254" s="14">
        <f t="shared" si="71"/>
        <v>57012857.142857142</v>
      </c>
      <c r="F1254" s="14">
        <f t="shared" si="72"/>
        <v>56559333.333333336</v>
      </c>
    </row>
    <row r="1255" spans="1:6">
      <c r="A1255" s="1">
        <v>36799</v>
      </c>
      <c r="B1255" s="4">
        <v>36799</v>
      </c>
      <c r="C1255" s="14">
        <f>VLOOKUP($B1255,data!$A$6:$M$15000,13)</f>
        <v>57385000</v>
      </c>
      <c r="D1255" s="11">
        <f t="shared" si="70"/>
        <v>9</v>
      </c>
      <c r="E1255" s="14">
        <f t="shared" si="71"/>
        <v>57116714.285714284</v>
      </c>
      <c r="F1255" s="14">
        <f t="shared" si="72"/>
        <v>56677800</v>
      </c>
    </row>
    <row r="1256" spans="1:6">
      <c r="A1256" s="1">
        <v>36800</v>
      </c>
      <c r="B1256" s="4">
        <v>36800</v>
      </c>
      <c r="C1256" s="14">
        <f>VLOOKUP($B1256,data!$A$6:$M$15000,13)</f>
        <v>57443000</v>
      </c>
      <c r="D1256" s="11">
        <f t="shared" si="70"/>
        <v>10</v>
      </c>
      <c r="E1256" s="14">
        <f t="shared" si="71"/>
        <v>57159857.142857142</v>
      </c>
      <c r="F1256" s="14">
        <f t="shared" si="72"/>
        <v>56777833.333333336</v>
      </c>
    </row>
    <row r="1257" spans="1:6">
      <c r="A1257" s="1">
        <v>36801</v>
      </c>
      <c r="B1257" s="4">
        <v>36801</v>
      </c>
      <c r="C1257" s="14">
        <f>VLOOKUP($B1257,data!$A$6:$M$15000,13)</f>
        <v>57649000</v>
      </c>
      <c r="D1257" s="11">
        <f t="shared" si="70"/>
        <v>10</v>
      </c>
      <c r="E1257" s="14">
        <f t="shared" si="71"/>
        <v>57255000</v>
      </c>
      <c r="F1257" s="14">
        <f t="shared" si="72"/>
        <v>56858233.333333336</v>
      </c>
    </row>
    <row r="1258" spans="1:6">
      <c r="A1258" s="1">
        <v>36802</v>
      </c>
      <c r="B1258" s="4">
        <v>36802</v>
      </c>
      <c r="C1258" s="14">
        <f>VLOOKUP($B1258,data!$A$6:$M$15000,13)</f>
        <v>57399000</v>
      </c>
      <c r="D1258" s="11">
        <f t="shared" si="70"/>
        <v>10</v>
      </c>
      <c r="E1258" s="14">
        <f t="shared" si="71"/>
        <v>57299142.857142858</v>
      </c>
      <c r="F1258" s="14">
        <f t="shared" si="72"/>
        <v>56902466.666666664</v>
      </c>
    </row>
    <row r="1259" spans="1:6">
      <c r="A1259" s="1">
        <v>36803</v>
      </c>
      <c r="B1259" s="4">
        <v>36803</v>
      </c>
      <c r="C1259" s="14">
        <f>VLOOKUP($B1259,data!$A$6:$M$15000,13)</f>
        <v>57215000</v>
      </c>
      <c r="D1259" s="11">
        <f t="shared" si="70"/>
        <v>10</v>
      </c>
      <c r="E1259" s="14">
        <f t="shared" si="71"/>
        <v>57313285.714285716</v>
      </c>
      <c r="F1259" s="14">
        <f t="shared" si="72"/>
        <v>56913333.333333336</v>
      </c>
    </row>
    <row r="1260" spans="1:6">
      <c r="A1260" s="1">
        <v>36804</v>
      </c>
      <c r="B1260" s="4">
        <v>36804</v>
      </c>
      <c r="C1260" s="14">
        <f>VLOOKUP($B1260,data!$A$6:$M$15000,13)</f>
        <v>57259000</v>
      </c>
      <c r="D1260" s="11">
        <f t="shared" si="70"/>
        <v>10</v>
      </c>
      <c r="E1260" s="14">
        <f t="shared" si="71"/>
        <v>57340714.285714284</v>
      </c>
      <c r="F1260" s="14">
        <f t="shared" si="72"/>
        <v>56919633.333333336</v>
      </c>
    </row>
    <row r="1261" spans="1:6">
      <c r="A1261" s="1">
        <v>36805</v>
      </c>
      <c r="B1261" s="4">
        <v>36805</v>
      </c>
      <c r="C1261" s="14">
        <f>VLOOKUP($B1261,data!$A$6:$M$15000,13)</f>
        <v>57478000</v>
      </c>
      <c r="D1261" s="11">
        <f t="shared" si="70"/>
        <v>10</v>
      </c>
      <c r="E1261" s="14">
        <f t="shared" si="71"/>
        <v>57404000</v>
      </c>
      <c r="F1261" s="14">
        <f t="shared" si="72"/>
        <v>56929666.666666664</v>
      </c>
    </row>
    <row r="1262" spans="1:6">
      <c r="A1262" s="1">
        <v>36806</v>
      </c>
      <c r="B1262" s="4">
        <v>36806</v>
      </c>
      <c r="C1262" s="14">
        <f>VLOOKUP($B1262,data!$A$6:$M$15000,13)</f>
        <v>58072000</v>
      </c>
      <c r="D1262" s="11">
        <f t="shared" si="70"/>
        <v>10</v>
      </c>
      <c r="E1262" s="14">
        <f t="shared" si="71"/>
        <v>57502142.857142858</v>
      </c>
      <c r="F1262" s="14">
        <f t="shared" si="72"/>
        <v>56962666.666666664</v>
      </c>
    </row>
    <row r="1263" spans="1:6">
      <c r="A1263" s="1">
        <v>36807</v>
      </c>
      <c r="B1263" s="4">
        <v>36807</v>
      </c>
      <c r="C1263" s="14">
        <f>VLOOKUP($B1263,data!$A$6:$M$15000,13)</f>
        <v>58508000</v>
      </c>
      <c r="D1263" s="11">
        <f t="shared" si="70"/>
        <v>10</v>
      </c>
      <c r="E1263" s="14">
        <f t="shared" si="71"/>
        <v>57654285.714285716</v>
      </c>
      <c r="F1263" s="14">
        <f t="shared" si="72"/>
        <v>57011166.666666664</v>
      </c>
    </row>
    <row r="1264" spans="1:6">
      <c r="A1264" s="1">
        <v>36808</v>
      </c>
      <c r="B1264" s="4">
        <v>36808</v>
      </c>
      <c r="C1264" s="14">
        <f>VLOOKUP($B1264,data!$A$6:$M$15000,13)</f>
        <v>58770000</v>
      </c>
      <c r="D1264" s="11">
        <f t="shared" si="70"/>
        <v>10</v>
      </c>
      <c r="E1264" s="14">
        <f t="shared" si="71"/>
        <v>57814428.571428575</v>
      </c>
      <c r="F1264" s="14">
        <f t="shared" si="72"/>
        <v>57055700</v>
      </c>
    </row>
    <row r="1265" spans="1:6">
      <c r="A1265" s="1">
        <v>36809</v>
      </c>
      <c r="B1265" s="4">
        <v>36809</v>
      </c>
      <c r="C1265" s="14">
        <f>VLOOKUP($B1265,data!$A$6:$M$15000,13)</f>
        <v>58916000</v>
      </c>
      <c r="D1265" s="11">
        <f t="shared" si="70"/>
        <v>10</v>
      </c>
      <c r="E1265" s="14">
        <f t="shared" si="71"/>
        <v>58031142.857142858</v>
      </c>
      <c r="F1265" s="14">
        <f t="shared" si="72"/>
        <v>57085233.333333336</v>
      </c>
    </row>
    <row r="1266" spans="1:6">
      <c r="A1266" s="1">
        <v>36810</v>
      </c>
      <c r="B1266" s="4">
        <v>36810</v>
      </c>
      <c r="C1266" s="14">
        <f>VLOOKUP($B1266,data!$A$6:$M$15000,13)</f>
        <v>58984000</v>
      </c>
      <c r="D1266" s="11">
        <f t="shared" si="70"/>
        <v>10</v>
      </c>
      <c r="E1266" s="14">
        <f t="shared" si="71"/>
        <v>58283857.142857142</v>
      </c>
      <c r="F1266" s="14">
        <f t="shared" si="72"/>
        <v>57124133.333333336</v>
      </c>
    </row>
    <row r="1267" spans="1:6">
      <c r="A1267" s="1">
        <v>36811</v>
      </c>
      <c r="B1267" s="4">
        <v>36811</v>
      </c>
      <c r="C1267" s="14">
        <f>VLOOKUP($B1267,data!$A$6:$M$15000,13)</f>
        <v>59040000</v>
      </c>
      <c r="D1267" s="11">
        <f t="shared" si="70"/>
        <v>10</v>
      </c>
      <c r="E1267" s="14">
        <f t="shared" si="71"/>
        <v>58538285.714285716</v>
      </c>
      <c r="F1267" s="14">
        <f t="shared" si="72"/>
        <v>57168200</v>
      </c>
    </row>
    <row r="1268" spans="1:6">
      <c r="A1268" s="1">
        <v>36812</v>
      </c>
      <c r="B1268" s="4">
        <v>36812</v>
      </c>
      <c r="C1268" s="14">
        <f>VLOOKUP($B1268,data!$A$6:$M$15000,13)</f>
        <v>59322000</v>
      </c>
      <c r="D1268" s="11">
        <f t="shared" si="70"/>
        <v>10</v>
      </c>
      <c r="E1268" s="14">
        <f t="shared" si="71"/>
        <v>58801714.285714284</v>
      </c>
      <c r="F1268" s="14">
        <f t="shared" si="72"/>
        <v>57236066.666666664</v>
      </c>
    </row>
    <row r="1269" spans="1:6">
      <c r="A1269" s="1">
        <v>36813</v>
      </c>
      <c r="B1269" s="4">
        <v>36813</v>
      </c>
      <c r="C1269" s="14">
        <f>VLOOKUP($B1269,data!$A$6:$M$15000,13)</f>
        <v>59635000</v>
      </c>
      <c r="D1269" s="11">
        <f t="shared" si="70"/>
        <v>10</v>
      </c>
      <c r="E1269" s="14">
        <f t="shared" si="71"/>
        <v>59025000</v>
      </c>
      <c r="F1269" s="14">
        <f t="shared" si="72"/>
        <v>57334200</v>
      </c>
    </row>
    <row r="1270" spans="1:6">
      <c r="A1270" s="1">
        <v>36814</v>
      </c>
      <c r="B1270" s="4">
        <v>36814</v>
      </c>
      <c r="C1270" s="14">
        <f>VLOOKUP($B1270,data!$A$6:$M$15000,13)</f>
        <v>60209000</v>
      </c>
      <c r="D1270" s="11">
        <f t="shared" si="70"/>
        <v>10</v>
      </c>
      <c r="E1270" s="14">
        <f t="shared" si="71"/>
        <v>59268000</v>
      </c>
      <c r="F1270" s="14">
        <f t="shared" si="72"/>
        <v>57463433.333333336</v>
      </c>
    </row>
    <row r="1271" spans="1:6">
      <c r="A1271" s="1">
        <v>36815</v>
      </c>
      <c r="B1271" s="4">
        <v>36815</v>
      </c>
      <c r="C1271" s="14">
        <f>VLOOKUP($B1271,data!$A$6:$M$15000,13)</f>
        <v>60266000</v>
      </c>
      <c r="D1271" s="11">
        <f t="shared" si="70"/>
        <v>10</v>
      </c>
      <c r="E1271" s="14">
        <f t="shared" si="71"/>
        <v>59481714.285714284</v>
      </c>
      <c r="F1271" s="14">
        <f t="shared" si="72"/>
        <v>57594900</v>
      </c>
    </row>
    <row r="1272" spans="1:6">
      <c r="A1272" s="1">
        <v>36816</v>
      </c>
      <c r="B1272" s="4">
        <v>36816</v>
      </c>
      <c r="C1272" s="14">
        <f>VLOOKUP($B1272,data!$A$6:$M$15000,13)</f>
        <v>60453000</v>
      </c>
      <c r="D1272" s="11">
        <f t="shared" si="70"/>
        <v>10</v>
      </c>
      <c r="E1272" s="14">
        <f t="shared" si="71"/>
        <v>59701285.714285716</v>
      </c>
      <c r="F1272" s="14">
        <f t="shared" si="72"/>
        <v>57733066.666666664</v>
      </c>
    </row>
    <row r="1273" spans="1:6">
      <c r="A1273" s="1">
        <v>36817</v>
      </c>
      <c r="B1273" s="4">
        <v>36817</v>
      </c>
      <c r="C1273" s="14">
        <f>VLOOKUP($B1273,data!$A$6:$M$15000,13)</f>
        <v>60424000</v>
      </c>
      <c r="D1273" s="11">
        <f t="shared" si="70"/>
        <v>10</v>
      </c>
      <c r="E1273" s="14">
        <f t="shared" si="71"/>
        <v>59907000</v>
      </c>
      <c r="F1273" s="14">
        <f t="shared" si="72"/>
        <v>57883700</v>
      </c>
    </row>
    <row r="1274" spans="1:6">
      <c r="A1274" s="1">
        <v>36818</v>
      </c>
      <c r="B1274" s="4">
        <v>36818</v>
      </c>
      <c r="C1274" s="14">
        <f>VLOOKUP($B1274,data!$A$6:$M$15000,13)</f>
        <v>60461000</v>
      </c>
      <c r="D1274" s="11">
        <f t="shared" si="70"/>
        <v>10</v>
      </c>
      <c r="E1274" s="14">
        <f t="shared" si="71"/>
        <v>60110000</v>
      </c>
      <c r="F1274" s="14">
        <f t="shared" si="72"/>
        <v>58043033.333333336</v>
      </c>
    </row>
    <row r="1275" spans="1:6">
      <c r="A1275" s="1">
        <v>36819</v>
      </c>
      <c r="B1275" s="4">
        <v>36819</v>
      </c>
      <c r="C1275" s="14">
        <f>VLOOKUP($B1275,data!$A$6:$M$15000,13)</f>
        <v>60825000</v>
      </c>
      <c r="D1275" s="11">
        <f t="shared" si="70"/>
        <v>10</v>
      </c>
      <c r="E1275" s="14">
        <f t="shared" si="71"/>
        <v>60324714.285714284</v>
      </c>
      <c r="F1275" s="14">
        <f t="shared" si="72"/>
        <v>58219866.666666664</v>
      </c>
    </row>
    <row r="1276" spans="1:6">
      <c r="A1276" s="1">
        <v>36820</v>
      </c>
      <c r="B1276" s="4">
        <v>36820</v>
      </c>
      <c r="C1276" s="14">
        <f>VLOOKUP($B1276,data!$A$6:$M$15000,13)</f>
        <v>61570000</v>
      </c>
      <c r="D1276" s="11">
        <f t="shared" si="70"/>
        <v>10</v>
      </c>
      <c r="E1276" s="14">
        <f t="shared" si="71"/>
        <v>60601142.857142858</v>
      </c>
      <c r="F1276" s="14">
        <f t="shared" si="72"/>
        <v>58416500</v>
      </c>
    </row>
    <row r="1277" spans="1:6">
      <c r="A1277" s="1">
        <v>36821</v>
      </c>
      <c r="B1277" s="4">
        <v>36821</v>
      </c>
      <c r="C1277" s="14">
        <f>VLOOKUP($B1277,data!$A$6:$M$15000,13)</f>
        <v>62327000</v>
      </c>
      <c r="D1277" s="11">
        <f t="shared" si="70"/>
        <v>10</v>
      </c>
      <c r="E1277" s="14">
        <f t="shared" si="71"/>
        <v>60903714.285714284</v>
      </c>
      <c r="F1277" s="14">
        <f t="shared" si="72"/>
        <v>58623333.333333336</v>
      </c>
    </row>
    <row r="1278" spans="1:6">
      <c r="A1278" s="1">
        <v>36822</v>
      </c>
      <c r="B1278" s="4">
        <v>36822</v>
      </c>
      <c r="C1278" s="14">
        <f>VLOOKUP($B1278,data!$A$6:$M$15000,13)</f>
        <v>62767000</v>
      </c>
      <c r="D1278" s="11">
        <f t="shared" si="70"/>
        <v>10</v>
      </c>
      <c r="E1278" s="14">
        <f t="shared" si="71"/>
        <v>61261000</v>
      </c>
      <c r="F1278" s="14">
        <f t="shared" si="72"/>
        <v>58826966.666666664</v>
      </c>
    </row>
    <row r="1279" spans="1:6">
      <c r="A1279" s="1">
        <v>36823</v>
      </c>
      <c r="B1279" s="4">
        <v>36823</v>
      </c>
      <c r="C1279" s="14">
        <f>VLOOKUP($B1279,data!$A$6:$M$15000,13)</f>
        <v>63236000</v>
      </c>
      <c r="D1279" s="11">
        <f t="shared" si="70"/>
        <v>10</v>
      </c>
      <c r="E1279" s="14">
        <f t="shared" si="71"/>
        <v>61658571.428571425</v>
      </c>
      <c r="F1279" s="14">
        <f t="shared" si="72"/>
        <v>59030133.333333336</v>
      </c>
    </row>
    <row r="1280" spans="1:6">
      <c r="A1280" s="1">
        <v>36824</v>
      </c>
      <c r="B1280" s="4">
        <v>36824</v>
      </c>
      <c r="C1280" s="14">
        <f>VLOOKUP($B1280,data!$A$6:$M$15000,13)</f>
        <v>63423000</v>
      </c>
      <c r="D1280" s="11">
        <f t="shared" si="70"/>
        <v>10</v>
      </c>
      <c r="E1280" s="14">
        <f t="shared" si="71"/>
        <v>62087000</v>
      </c>
      <c r="F1280" s="14">
        <f t="shared" si="72"/>
        <v>59244800</v>
      </c>
    </row>
    <row r="1281" spans="1:6">
      <c r="A1281" s="1">
        <v>36825</v>
      </c>
      <c r="B1281" s="4">
        <v>36825</v>
      </c>
      <c r="C1281" s="14">
        <f>VLOOKUP($B1281,data!$A$6:$M$15000,13)</f>
        <v>63867000</v>
      </c>
      <c r="D1281" s="11">
        <f t="shared" si="70"/>
        <v>10</v>
      </c>
      <c r="E1281" s="14">
        <f t="shared" si="71"/>
        <v>62573571.428571425</v>
      </c>
      <c r="F1281" s="14">
        <f t="shared" si="72"/>
        <v>59470700</v>
      </c>
    </row>
    <row r="1282" spans="1:6">
      <c r="A1282" s="1">
        <v>36826</v>
      </c>
      <c r="B1282" s="4">
        <v>36826</v>
      </c>
      <c r="C1282" s="14">
        <f>VLOOKUP($B1282,data!$A$6:$M$15000,13)</f>
        <v>64251000</v>
      </c>
      <c r="D1282" s="11">
        <f t="shared" si="70"/>
        <v>10</v>
      </c>
      <c r="E1282" s="14">
        <f t="shared" si="71"/>
        <v>63063000</v>
      </c>
      <c r="F1282" s="14">
        <f t="shared" si="72"/>
        <v>59708533.333333336</v>
      </c>
    </row>
    <row r="1283" spans="1:6">
      <c r="A1283" s="1">
        <v>36827</v>
      </c>
      <c r="B1283" s="4">
        <v>36827</v>
      </c>
      <c r="C1283" s="14">
        <f>VLOOKUP($B1283,data!$A$6:$M$15000,13)</f>
        <v>64864000</v>
      </c>
      <c r="D1283" s="11">
        <f t="shared" si="70"/>
        <v>10</v>
      </c>
      <c r="E1283" s="14">
        <f t="shared" si="71"/>
        <v>63533571.428571425</v>
      </c>
      <c r="F1283" s="14">
        <f t="shared" si="72"/>
        <v>59968433.333333336</v>
      </c>
    </row>
    <row r="1284" spans="1:6">
      <c r="A1284" s="1">
        <v>36828</v>
      </c>
      <c r="B1284" s="4">
        <v>36828</v>
      </c>
      <c r="C1284" s="14">
        <f>VLOOKUP($B1284,data!$A$6:$M$15000,13)</f>
        <v>65601000</v>
      </c>
      <c r="D1284" s="11">
        <f t="shared" si="70"/>
        <v>10</v>
      </c>
      <c r="E1284" s="14">
        <f t="shared" si="71"/>
        <v>64001285.714285716</v>
      </c>
      <c r="F1284" s="14">
        <f t="shared" si="72"/>
        <v>60253966.666666664</v>
      </c>
    </row>
    <row r="1285" spans="1:6">
      <c r="A1285" s="1">
        <v>36829</v>
      </c>
      <c r="B1285" s="4">
        <v>36829</v>
      </c>
      <c r="C1285" s="14">
        <f>VLOOKUP($B1285,data!$A$6:$M$15000,13)</f>
        <v>65602000</v>
      </c>
      <c r="D1285" s="11">
        <f t="shared" si="70"/>
        <v>10</v>
      </c>
      <c r="E1285" s="14">
        <f t="shared" si="71"/>
        <v>64406285.714285716</v>
      </c>
      <c r="F1285" s="14">
        <f t="shared" si="72"/>
        <v>60527866.666666664</v>
      </c>
    </row>
    <row r="1286" spans="1:6">
      <c r="A1286" s="1">
        <v>36830</v>
      </c>
      <c r="B1286" s="4">
        <v>36830</v>
      </c>
      <c r="C1286" s="14">
        <f>VLOOKUP($B1286,data!$A$6:$M$15000,13)</f>
        <v>65292000</v>
      </c>
      <c r="D1286" s="11">
        <f t="shared" si="70"/>
        <v>10</v>
      </c>
      <c r="E1286" s="14">
        <f t="shared" si="71"/>
        <v>64700000</v>
      </c>
      <c r="F1286" s="14">
        <f t="shared" si="72"/>
        <v>60789500</v>
      </c>
    </row>
    <row r="1287" spans="1:6">
      <c r="A1287" s="1">
        <v>36831</v>
      </c>
      <c r="B1287" s="4">
        <v>36831</v>
      </c>
      <c r="C1287" s="14">
        <f>VLOOKUP($B1287,data!$A$6:$M$15000,13)</f>
        <v>64644000</v>
      </c>
      <c r="D1287" s="11">
        <f t="shared" si="70"/>
        <v>11</v>
      </c>
      <c r="E1287" s="14">
        <f t="shared" si="71"/>
        <v>64874428.571428575</v>
      </c>
      <c r="F1287" s="14">
        <f t="shared" si="72"/>
        <v>61022666.666666664</v>
      </c>
    </row>
    <row r="1288" spans="1:6">
      <c r="A1288" s="1">
        <v>36832</v>
      </c>
      <c r="B1288" s="4">
        <v>36832</v>
      </c>
      <c r="C1288" s="14">
        <f>VLOOKUP($B1288,data!$A$6:$M$15000,13)</f>
        <v>64420000</v>
      </c>
      <c r="D1288" s="11">
        <f t="shared" ref="D1288:D1347" si="73">IF(B1288&lt;&gt;"",MONTH(B1288),0)</f>
        <v>11</v>
      </c>
      <c r="E1288" s="14">
        <f t="shared" si="71"/>
        <v>64953428.571428575</v>
      </c>
      <c r="F1288" s="14">
        <f t="shared" si="72"/>
        <v>61256700</v>
      </c>
    </row>
    <row r="1289" spans="1:6">
      <c r="A1289" s="1">
        <v>36833</v>
      </c>
      <c r="B1289" s="4">
        <v>36833</v>
      </c>
      <c r="C1289" s="14">
        <f>VLOOKUP($B1289,data!$A$6:$M$15000,13)</f>
        <v>64332000</v>
      </c>
      <c r="D1289" s="11">
        <f t="shared" si="73"/>
        <v>11</v>
      </c>
      <c r="E1289" s="14">
        <f t="shared" si="71"/>
        <v>64965000</v>
      </c>
      <c r="F1289" s="14">
        <f t="shared" si="72"/>
        <v>61493933.333333336</v>
      </c>
    </row>
    <row r="1290" spans="1:6">
      <c r="A1290" s="1">
        <v>36834</v>
      </c>
      <c r="B1290" s="4">
        <v>36834</v>
      </c>
      <c r="C1290" s="14">
        <f>VLOOKUP($B1290,data!$A$6:$M$15000,13)</f>
        <v>64694000</v>
      </c>
      <c r="D1290" s="11">
        <f t="shared" si="73"/>
        <v>11</v>
      </c>
      <c r="E1290" s="14">
        <f t="shared" si="71"/>
        <v>64940714.285714284</v>
      </c>
      <c r="F1290" s="14">
        <f t="shared" si="72"/>
        <v>61741766.666666664</v>
      </c>
    </row>
    <row r="1291" spans="1:6">
      <c r="A1291" s="1">
        <v>36835</v>
      </c>
      <c r="B1291" s="4">
        <v>36835</v>
      </c>
      <c r="C1291" s="14">
        <f>VLOOKUP($B1291,data!$A$6:$M$15000,13)</f>
        <v>64740000</v>
      </c>
      <c r="D1291" s="11">
        <f t="shared" si="73"/>
        <v>11</v>
      </c>
      <c r="E1291" s="14">
        <f t="shared" si="71"/>
        <v>64817714.285714284</v>
      </c>
      <c r="F1291" s="14">
        <f t="shared" si="72"/>
        <v>61983833.333333336</v>
      </c>
    </row>
    <row r="1292" spans="1:6">
      <c r="A1292" s="1">
        <v>36836</v>
      </c>
      <c r="B1292" s="4">
        <v>36836</v>
      </c>
      <c r="C1292" s="14">
        <f>VLOOKUP($B1292,data!$A$6:$M$15000,13)</f>
        <v>64369000</v>
      </c>
      <c r="D1292" s="11">
        <f t="shared" si="73"/>
        <v>11</v>
      </c>
      <c r="E1292" s="14">
        <f t="shared" si="71"/>
        <v>64641571.428571425</v>
      </c>
      <c r="F1292" s="14">
        <f t="shared" si="72"/>
        <v>62193733.333333336</v>
      </c>
    </row>
    <row r="1293" spans="1:6">
      <c r="A1293" s="1">
        <v>36837</v>
      </c>
      <c r="B1293" s="4">
        <v>36837</v>
      </c>
      <c r="C1293" s="14">
        <f>VLOOKUP($B1293,data!$A$6:$M$15000,13)</f>
        <v>63580000</v>
      </c>
      <c r="D1293" s="11">
        <f t="shared" si="73"/>
        <v>11</v>
      </c>
      <c r="E1293" s="14">
        <f t="shared" si="71"/>
        <v>64397000</v>
      </c>
      <c r="F1293" s="14">
        <f t="shared" si="72"/>
        <v>62362800</v>
      </c>
    </row>
    <row r="1294" spans="1:6">
      <c r="A1294" s="1">
        <v>36838</v>
      </c>
      <c r="B1294" s="4">
        <v>36838</v>
      </c>
      <c r="C1294" s="14">
        <f>VLOOKUP($B1294,data!$A$6:$M$15000,13)</f>
        <v>62572000</v>
      </c>
      <c r="D1294" s="11">
        <f t="shared" si="73"/>
        <v>11</v>
      </c>
      <c r="E1294" s="14">
        <f t="shared" si="71"/>
        <v>64101000</v>
      </c>
      <c r="F1294" s="14">
        <f t="shared" si="72"/>
        <v>62489533.333333336</v>
      </c>
    </row>
    <row r="1295" spans="1:6">
      <c r="A1295" s="1">
        <v>36839</v>
      </c>
      <c r="B1295" s="4">
        <v>36839</v>
      </c>
      <c r="C1295" s="14">
        <f>VLOOKUP($B1295,data!$A$6:$M$15000,13)</f>
        <v>61621000</v>
      </c>
      <c r="D1295" s="11">
        <f t="shared" si="73"/>
        <v>11</v>
      </c>
      <c r="E1295" s="14">
        <f t="shared" si="71"/>
        <v>63701142.857142858</v>
      </c>
      <c r="F1295" s="14">
        <f t="shared" si="72"/>
        <v>62579700</v>
      </c>
    </row>
    <row r="1296" spans="1:6">
      <c r="A1296" s="1">
        <v>36840</v>
      </c>
      <c r="B1296" s="4">
        <v>36840</v>
      </c>
      <c r="C1296" s="14">
        <f>VLOOKUP($B1296,data!$A$6:$M$15000,13)</f>
        <v>60401000</v>
      </c>
      <c r="D1296" s="11">
        <f t="shared" si="73"/>
        <v>11</v>
      </c>
      <c r="E1296" s="14">
        <f t="shared" si="71"/>
        <v>63139571.428571425</v>
      </c>
      <c r="F1296" s="14">
        <f t="shared" si="72"/>
        <v>62626933.333333336</v>
      </c>
    </row>
    <row r="1297" spans="1:6">
      <c r="A1297" s="1">
        <v>36841</v>
      </c>
      <c r="B1297" s="4">
        <v>36841</v>
      </c>
      <c r="C1297" s="14">
        <f>VLOOKUP($B1297,data!$A$6:$M$15000,13)</f>
        <v>59784000</v>
      </c>
      <c r="D1297" s="11">
        <f t="shared" si="73"/>
        <v>11</v>
      </c>
      <c r="E1297" s="14">
        <f t="shared" si="71"/>
        <v>62438142.857142858</v>
      </c>
      <c r="F1297" s="14">
        <f t="shared" si="72"/>
        <v>62651733.333333336</v>
      </c>
    </row>
    <row r="1298" spans="1:6">
      <c r="A1298" s="1">
        <v>36842</v>
      </c>
      <c r="B1298" s="4">
        <v>36842</v>
      </c>
      <c r="C1298" s="14">
        <f>VLOOKUP($B1298,data!$A$6:$M$15000,13)</f>
        <v>58981000</v>
      </c>
      <c r="D1298" s="11">
        <f t="shared" si="73"/>
        <v>11</v>
      </c>
      <c r="E1298" s="14">
        <f t="shared" si="71"/>
        <v>61615428.571428575</v>
      </c>
      <c r="F1298" s="14">
        <f t="shared" si="72"/>
        <v>62640366.666666664</v>
      </c>
    </row>
    <row r="1299" spans="1:6">
      <c r="A1299" s="1">
        <v>36843</v>
      </c>
      <c r="B1299" s="4">
        <v>36843</v>
      </c>
      <c r="C1299" s="14">
        <f>VLOOKUP($B1299,data!$A$6:$M$15000,13)</f>
        <v>57683000</v>
      </c>
      <c r="D1299" s="11">
        <f t="shared" si="73"/>
        <v>11</v>
      </c>
      <c r="E1299" s="14">
        <f t="shared" si="71"/>
        <v>60660285.714285716</v>
      </c>
      <c r="F1299" s="14">
        <f t="shared" si="72"/>
        <v>62575300</v>
      </c>
    </row>
    <row r="1300" spans="1:6">
      <c r="A1300" s="1">
        <v>36844</v>
      </c>
      <c r="B1300" s="4">
        <v>36844</v>
      </c>
      <c r="C1300" s="14">
        <f>VLOOKUP($B1300,data!$A$6:$M$15000,13)</f>
        <v>55819000</v>
      </c>
      <c r="D1300" s="11">
        <f t="shared" si="73"/>
        <v>11</v>
      </c>
      <c r="E1300" s="14">
        <f t="shared" si="71"/>
        <v>59551571.428571425</v>
      </c>
      <c r="F1300" s="14">
        <f t="shared" si="72"/>
        <v>62428966.666666664</v>
      </c>
    </row>
    <row r="1301" spans="1:6">
      <c r="A1301" s="1">
        <v>36845</v>
      </c>
      <c r="B1301" s="4">
        <v>36845</v>
      </c>
      <c r="C1301" s="14">
        <f>VLOOKUP($B1301,data!$A$6:$M$15000,13)</f>
        <v>54449000</v>
      </c>
      <c r="D1301" s="11">
        <f t="shared" si="73"/>
        <v>11</v>
      </c>
      <c r="E1301" s="14">
        <f t="shared" si="71"/>
        <v>58391142.857142858</v>
      </c>
      <c r="F1301" s="14">
        <f t="shared" si="72"/>
        <v>62235066.666666664</v>
      </c>
    </row>
    <row r="1302" spans="1:6">
      <c r="A1302" s="1">
        <v>36846</v>
      </c>
      <c r="B1302" s="4">
        <v>36846</v>
      </c>
      <c r="C1302" s="14">
        <f>VLOOKUP($B1302,data!$A$6:$M$15000,13)</f>
        <v>52681000</v>
      </c>
      <c r="D1302" s="11">
        <f t="shared" si="73"/>
        <v>11</v>
      </c>
      <c r="E1302" s="14">
        <f t="shared" si="71"/>
        <v>57114000</v>
      </c>
      <c r="F1302" s="14">
        <f t="shared" si="72"/>
        <v>61976000</v>
      </c>
    </row>
    <row r="1303" spans="1:6">
      <c r="A1303" s="1">
        <v>36847</v>
      </c>
      <c r="B1303" s="4">
        <v>36847</v>
      </c>
      <c r="C1303" s="14">
        <f>VLOOKUP($B1303,data!$A$6:$M$15000,13)</f>
        <v>51630000</v>
      </c>
      <c r="D1303" s="11">
        <f t="shared" si="73"/>
        <v>11</v>
      </c>
      <c r="E1303" s="14">
        <f t="shared" ref="E1303:E1347" si="74">AVERAGE(C1297:C1303)</f>
        <v>55861000</v>
      </c>
      <c r="F1303" s="14">
        <f t="shared" ref="F1303:F1347" si="75">AVERAGE(C1274:C1303)</f>
        <v>61682866.666666664</v>
      </c>
    </row>
    <row r="1304" spans="1:6">
      <c r="A1304" s="1">
        <v>36848</v>
      </c>
      <c r="B1304" s="4">
        <v>36848</v>
      </c>
      <c r="C1304" s="14">
        <f>VLOOKUP($B1304,data!$A$6:$M$15000,13)</f>
        <v>50500000</v>
      </c>
      <c r="D1304" s="11">
        <f t="shared" si="73"/>
        <v>11</v>
      </c>
      <c r="E1304" s="14">
        <f t="shared" si="74"/>
        <v>54534714.285714284</v>
      </c>
      <c r="F1304" s="14">
        <f t="shared" si="75"/>
        <v>61350833.333333336</v>
      </c>
    </row>
    <row r="1305" spans="1:6">
      <c r="A1305" s="1">
        <v>36849</v>
      </c>
      <c r="B1305" s="4">
        <v>36849</v>
      </c>
      <c r="C1305" s="14">
        <f>VLOOKUP($B1305,data!$A$6:$M$15000,13)</f>
        <v>49965000</v>
      </c>
      <c r="D1305" s="11">
        <f t="shared" si="73"/>
        <v>11</v>
      </c>
      <c r="E1305" s="14">
        <f t="shared" si="74"/>
        <v>53246714.285714284</v>
      </c>
      <c r="F1305" s="14">
        <f t="shared" si="75"/>
        <v>60988833.333333336</v>
      </c>
    </row>
    <row r="1306" spans="1:6">
      <c r="A1306" s="1">
        <v>36850</v>
      </c>
      <c r="B1306" s="4">
        <v>36850</v>
      </c>
      <c r="C1306" s="14">
        <f>VLOOKUP($B1306,data!$A$6:$M$15000,13)</f>
        <v>49387000</v>
      </c>
      <c r="D1306" s="11">
        <f t="shared" si="73"/>
        <v>11</v>
      </c>
      <c r="E1306" s="14">
        <f t="shared" si="74"/>
        <v>52061571.428571425</v>
      </c>
      <c r="F1306" s="14">
        <f t="shared" si="75"/>
        <v>60582733.333333336</v>
      </c>
    </row>
    <row r="1307" spans="1:6">
      <c r="A1307" s="1">
        <v>36851</v>
      </c>
      <c r="B1307" s="4">
        <v>36851</v>
      </c>
      <c r="C1307" s="14">
        <f>VLOOKUP($B1307,data!$A$6:$M$15000,13)</f>
        <v>49039000</v>
      </c>
      <c r="D1307" s="11">
        <f t="shared" si="73"/>
        <v>11</v>
      </c>
      <c r="E1307" s="14">
        <f t="shared" si="74"/>
        <v>51093000</v>
      </c>
      <c r="F1307" s="14">
        <f t="shared" si="75"/>
        <v>60139800</v>
      </c>
    </row>
    <row r="1308" spans="1:6">
      <c r="A1308" s="1">
        <v>36852</v>
      </c>
      <c r="B1308" s="4">
        <v>36852</v>
      </c>
      <c r="C1308" s="14">
        <f>VLOOKUP($B1308,data!$A$6:$M$15000,13)</f>
        <v>48749000</v>
      </c>
      <c r="D1308" s="11">
        <f t="shared" si="73"/>
        <v>11</v>
      </c>
      <c r="E1308" s="14">
        <f t="shared" si="74"/>
        <v>50278714.285714284</v>
      </c>
      <c r="F1308" s="14">
        <f t="shared" si="75"/>
        <v>59672533.333333336</v>
      </c>
    </row>
    <row r="1309" spans="1:6">
      <c r="A1309" s="1">
        <v>36853</v>
      </c>
      <c r="B1309" s="4">
        <v>36853</v>
      </c>
      <c r="C1309" s="14">
        <f>VLOOKUP($B1309,data!$A$6:$M$15000,13)</f>
        <v>49162000</v>
      </c>
      <c r="D1309" s="11">
        <f t="shared" si="73"/>
        <v>11</v>
      </c>
      <c r="E1309" s="14">
        <f t="shared" si="74"/>
        <v>49776000</v>
      </c>
      <c r="F1309" s="14">
        <f t="shared" si="75"/>
        <v>59203400</v>
      </c>
    </row>
    <row r="1310" spans="1:6">
      <c r="A1310" s="1">
        <v>36854</v>
      </c>
      <c r="B1310" s="4">
        <v>36854</v>
      </c>
      <c r="C1310" s="14">
        <f>VLOOKUP($B1310,data!$A$6:$M$15000,13)</f>
        <v>49656000</v>
      </c>
      <c r="D1310" s="11">
        <f t="shared" si="73"/>
        <v>11</v>
      </c>
      <c r="E1310" s="14">
        <f t="shared" si="74"/>
        <v>49494000</v>
      </c>
      <c r="F1310" s="14">
        <f t="shared" si="75"/>
        <v>58744500</v>
      </c>
    </row>
    <row r="1311" spans="1:6">
      <c r="A1311" s="1">
        <v>36855</v>
      </c>
      <c r="B1311" s="4">
        <v>36855</v>
      </c>
      <c r="C1311" s="14">
        <f>VLOOKUP($B1311,data!$A$6:$M$15000,13)</f>
        <v>50201000</v>
      </c>
      <c r="D1311" s="11">
        <f t="shared" si="73"/>
        <v>11</v>
      </c>
      <c r="E1311" s="14">
        <f t="shared" si="74"/>
        <v>49451285.714285716</v>
      </c>
      <c r="F1311" s="14">
        <f t="shared" si="75"/>
        <v>58288966.666666664</v>
      </c>
    </row>
    <row r="1312" spans="1:6">
      <c r="A1312" s="1">
        <v>36856</v>
      </c>
      <c r="B1312" s="4">
        <v>36856</v>
      </c>
      <c r="C1312" s="14">
        <f>VLOOKUP($B1312,data!$A$6:$M$15000,13)</f>
        <v>50754000</v>
      </c>
      <c r="D1312" s="11">
        <f t="shared" si="73"/>
        <v>11</v>
      </c>
      <c r="E1312" s="14">
        <f t="shared" si="74"/>
        <v>49564000</v>
      </c>
      <c r="F1312" s="14">
        <f t="shared" si="75"/>
        <v>57839066.666666664</v>
      </c>
    </row>
    <row r="1313" spans="1:6">
      <c r="A1313" s="1">
        <v>36857</v>
      </c>
      <c r="B1313" s="4">
        <v>36857</v>
      </c>
      <c r="C1313" s="14">
        <f>VLOOKUP($B1313,data!$A$6:$M$15000,13)</f>
        <v>50679000</v>
      </c>
      <c r="D1313" s="11">
        <f t="shared" si="73"/>
        <v>11</v>
      </c>
      <c r="E1313" s="14">
        <f t="shared" si="74"/>
        <v>49748571.428571425</v>
      </c>
      <c r="F1313" s="14">
        <f t="shared" si="75"/>
        <v>57366233.333333336</v>
      </c>
    </row>
    <row r="1314" spans="1:6">
      <c r="A1314" s="1">
        <v>36858</v>
      </c>
      <c r="B1314" s="4">
        <v>36858</v>
      </c>
      <c r="C1314" s="14">
        <f>VLOOKUP($B1314,data!$A$6:$M$15000,13)</f>
        <v>50664000</v>
      </c>
      <c r="D1314" s="11">
        <f t="shared" si="73"/>
        <v>11</v>
      </c>
      <c r="E1314" s="14">
        <f t="shared" si="74"/>
        <v>49980714.285714284</v>
      </c>
      <c r="F1314" s="14">
        <f t="shared" si="75"/>
        <v>56868333.333333336</v>
      </c>
    </row>
    <row r="1315" spans="1:6">
      <c r="A1315" s="1">
        <v>36859</v>
      </c>
      <c r="B1315" s="4">
        <v>36859</v>
      </c>
      <c r="C1315" s="14">
        <f>VLOOKUP($B1315,data!$A$6:$M$15000,13)</f>
        <v>50293000</v>
      </c>
      <c r="D1315" s="11">
        <f t="shared" si="73"/>
        <v>11</v>
      </c>
      <c r="E1315" s="14">
        <f t="shared" si="74"/>
        <v>50201285.714285716</v>
      </c>
      <c r="F1315" s="14">
        <f t="shared" si="75"/>
        <v>56358033.333333336</v>
      </c>
    </row>
    <row r="1316" spans="1:6">
      <c r="A1316" s="1">
        <v>36860</v>
      </c>
      <c r="B1316" s="4">
        <v>36860</v>
      </c>
      <c r="C1316" s="14">
        <f>VLOOKUP($B1316,data!$A$6:$M$15000,13)</f>
        <v>50042000</v>
      </c>
      <c r="D1316" s="11">
        <f t="shared" si="73"/>
        <v>11</v>
      </c>
      <c r="E1316" s="14">
        <f t="shared" si="74"/>
        <v>50327000</v>
      </c>
      <c r="F1316" s="14">
        <f t="shared" si="75"/>
        <v>55849700</v>
      </c>
    </row>
    <row r="1317" spans="1:6">
      <c r="A1317" s="1">
        <v>36861</v>
      </c>
      <c r="B1317" s="4">
        <v>36861</v>
      </c>
      <c r="C1317" s="14">
        <f>VLOOKUP($B1317,data!$A$6:$M$15000,13)</f>
        <v>50119000</v>
      </c>
      <c r="D1317" s="11">
        <f t="shared" si="73"/>
        <v>12</v>
      </c>
      <c r="E1317" s="14">
        <f t="shared" si="74"/>
        <v>50393142.857142858</v>
      </c>
      <c r="F1317" s="14">
        <f t="shared" si="75"/>
        <v>55365533.333333336</v>
      </c>
    </row>
    <row r="1318" spans="1:6">
      <c r="A1318" s="1">
        <v>36862</v>
      </c>
      <c r="B1318" s="4">
        <v>36862</v>
      </c>
      <c r="C1318" s="14">
        <f>VLOOKUP($B1318,data!$A$6:$M$15000,13)</f>
        <v>50365000</v>
      </c>
      <c r="D1318" s="11">
        <f t="shared" si="73"/>
        <v>12</v>
      </c>
      <c r="E1318" s="14">
        <f t="shared" si="74"/>
        <v>50416571.428571425</v>
      </c>
      <c r="F1318" s="14">
        <f t="shared" si="75"/>
        <v>54897033.333333336</v>
      </c>
    </row>
    <row r="1319" spans="1:6">
      <c r="A1319" s="1">
        <v>36863</v>
      </c>
      <c r="B1319" s="4">
        <v>36863</v>
      </c>
      <c r="C1319" s="14">
        <f>VLOOKUP($B1319,data!$A$6:$M$15000,13)</f>
        <v>51093000</v>
      </c>
      <c r="D1319" s="11">
        <f t="shared" si="73"/>
        <v>12</v>
      </c>
      <c r="E1319" s="14">
        <f t="shared" si="74"/>
        <v>50465000</v>
      </c>
      <c r="F1319" s="14">
        <f t="shared" si="75"/>
        <v>54455733.333333336</v>
      </c>
    </row>
    <row r="1320" spans="1:6">
      <c r="A1320" s="1">
        <v>36864</v>
      </c>
      <c r="B1320" s="4">
        <v>36864</v>
      </c>
      <c r="C1320" s="14">
        <f>VLOOKUP($B1320,data!$A$6:$M$15000,13)</f>
        <v>50993000</v>
      </c>
      <c r="D1320" s="11">
        <f t="shared" si="73"/>
        <v>12</v>
      </c>
      <c r="E1320" s="14">
        <f t="shared" si="74"/>
        <v>50509857.142857142</v>
      </c>
      <c r="F1320" s="14">
        <f t="shared" si="75"/>
        <v>53999033.333333336</v>
      </c>
    </row>
    <row r="1321" spans="1:6">
      <c r="A1321" s="1">
        <v>36865</v>
      </c>
      <c r="B1321" s="4">
        <v>36865</v>
      </c>
      <c r="C1321" s="14">
        <f>VLOOKUP($B1321,data!$A$6:$M$15000,13)</f>
        <v>51145000</v>
      </c>
      <c r="D1321" s="11">
        <f t="shared" si="73"/>
        <v>12</v>
      </c>
      <c r="E1321" s="14">
        <f t="shared" si="74"/>
        <v>50578571.428571425</v>
      </c>
      <c r="F1321" s="14">
        <f t="shared" si="75"/>
        <v>53545866.666666664</v>
      </c>
    </row>
    <row r="1322" spans="1:6">
      <c r="A1322" s="1">
        <v>36866</v>
      </c>
      <c r="B1322" s="4">
        <v>36866</v>
      </c>
      <c r="C1322" s="14">
        <f>VLOOKUP($B1322,data!$A$6:$M$15000,13)</f>
        <v>50954000</v>
      </c>
      <c r="D1322" s="11">
        <f t="shared" si="73"/>
        <v>12</v>
      </c>
      <c r="E1322" s="14">
        <f t="shared" si="74"/>
        <v>50673000</v>
      </c>
      <c r="F1322" s="14">
        <f t="shared" si="75"/>
        <v>53098700</v>
      </c>
    </row>
    <row r="1323" spans="1:6">
      <c r="A1323" s="1">
        <v>36867</v>
      </c>
      <c r="B1323" s="4">
        <v>36867</v>
      </c>
      <c r="C1323" s="14">
        <f>VLOOKUP($B1323,data!$A$6:$M$15000,13)</f>
        <v>50807000</v>
      </c>
      <c r="D1323" s="11">
        <f t="shared" si="73"/>
        <v>12</v>
      </c>
      <c r="E1323" s="14">
        <f t="shared" si="74"/>
        <v>50782285.714285716</v>
      </c>
      <c r="F1323" s="14">
        <f t="shared" si="75"/>
        <v>52672933.333333336</v>
      </c>
    </row>
    <row r="1324" spans="1:6">
      <c r="A1324" s="1">
        <v>36868</v>
      </c>
      <c r="B1324" s="4">
        <v>36868</v>
      </c>
      <c r="C1324" s="14">
        <f>VLOOKUP($B1324,data!$A$6:$M$15000,13)</f>
        <v>50870000</v>
      </c>
      <c r="D1324" s="11">
        <f t="shared" si="73"/>
        <v>12</v>
      </c>
      <c r="E1324" s="14">
        <f t="shared" si="74"/>
        <v>50889571.428571425</v>
      </c>
      <c r="F1324" s="14">
        <f t="shared" si="75"/>
        <v>52282866.666666664</v>
      </c>
    </row>
    <row r="1325" spans="1:6">
      <c r="A1325" s="1">
        <v>36869</v>
      </c>
      <c r="B1325" s="4">
        <v>36869</v>
      </c>
      <c r="C1325" s="14">
        <f>VLOOKUP($B1325,data!$A$6:$M$15000,13)</f>
        <v>51397000</v>
      </c>
      <c r="D1325" s="11">
        <f t="shared" si="73"/>
        <v>12</v>
      </c>
      <c r="E1325" s="14">
        <f t="shared" si="74"/>
        <v>51037000</v>
      </c>
      <c r="F1325" s="14">
        <f t="shared" si="75"/>
        <v>51942066.666666664</v>
      </c>
    </row>
    <row r="1326" spans="1:6">
      <c r="A1326" s="1">
        <v>36870</v>
      </c>
      <c r="B1326" s="4">
        <v>36870</v>
      </c>
      <c r="C1326" s="14">
        <f>VLOOKUP($B1326,data!$A$6:$M$15000,13)</f>
        <v>51886000</v>
      </c>
      <c r="D1326" s="11">
        <f t="shared" si="73"/>
        <v>12</v>
      </c>
      <c r="E1326" s="14">
        <f t="shared" si="74"/>
        <v>51150285.714285716</v>
      </c>
      <c r="F1326" s="14">
        <f t="shared" si="75"/>
        <v>51658233.333333336</v>
      </c>
    </row>
    <row r="1327" spans="1:6">
      <c r="A1327" s="1">
        <v>36871</v>
      </c>
      <c r="B1327" s="4">
        <v>36871</v>
      </c>
      <c r="C1327" s="14">
        <f>VLOOKUP($B1327,data!$A$6:$M$15000,13)</f>
        <v>51504000</v>
      </c>
      <c r="D1327" s="11">
        <f t="shared" si="73"/>
        <v>12</v>
      </c>
      <c r="E1327" s="14">
        <f t="shared" si="74"/>
        <v>51223285.714285716</v>
      </c>
      <c r="F1327" s="14">
        <f t="shared" si="75"/>
        <v>51382233.333333336</v>
      </c>
    </row>
    <row r="1328" spans="1:6">
      <c r="A1328" s="1">
        <v>36872</v>
      </c>
      <c r="B1328" s="4">
        <v>36872</v>
      </c>
      <c r="C1328" s="14">
        <f>VLOOKUP($B1328,data!$A$6:$M$15000,13)</f>
        <v>51385000</v>
      </c>
      <c r="D1328" s="11">
        <f t="shared" si="73"/>
        <v>12</v>
      </c>
      <c r="E1328" s="14">
        <f t="shared" si="74"/>
        <v>51257571.428571425</v>
      </c>
      <c r="F1328" s="14">
        <f t="shared" si="75"/>
        <v>51129033.333333336</v>
      </c>
    </row>
    <row r="1329" spans="1:6">
      <c r="A1329" s="1">
        <v>36873</v>
      </c>
      <c r="B1329" s="4">
        <v>36873</v>
      </c>
      <c r="C1329" s="14">
        <f>VLOOKUP($B1329,data!$A$6:$M$15000,13)</f>
        <v>50655000</v>
      </c>
      <c r="D1329" s="11">
        <f t="shared" si="73"/>
        <v>12</v>
      </c>
      <c r="E1329" s="14">
        <f t="shared" si="74"/>
        <v>51214857.142857142</v>
      </c>
      <c r="F1329" s="14">
        <f t="shared" si="75"/>
        <v>50894766.666666664</v>
      </c>
    </row>
    <row r="1330" spans="1:6">
      <c r="A1330" s="1">
        <v>36874</v>
      </c>
      <c r="B1330" s="4">
        <v>36874</v>
      </c>
      <c r="C1330" s="14">
        <f>VLOOKUP($B1330,data!$A$6:$M$15000,13)</f>
        <v>50102000</v>
      </c>
      <c r="D1330" s="11">
        <f t="shared" si="73"/>
        <v>12</v>
      </c>
      <c r="E1330" s="14">
        <f t="shared" si="74"/>
        <v>51114142.857142858</v>
      </c>
      <c r="F1330" s="14">
        <f t="shared" si="75"/>
        <v>50704200</v>
      </c>
    </row>
    <row r="1331" spans="1:6">
      <c r="A1331" s="1">
        <v>36875</v>
      </c>
      <c r="B1331" s="4">
        <v>36875</v>
      </c>
      <c r="C1331" s="14">
        <f>VLOOKUP($B1331,data!$A$6:$M$15000,13)</f>
        <v>49620000</v>
      </c>
      <c r="D1331" s="11">
        <f t="shared" si="73"/>
        <v>12</v>
      </c>
      <c r="E1331" s="14">
        <f t="shared" si="74"/>
        <v>50935571.428571425</v>
      </c>
      <c r="F1331" s="14">
        <f t="shared" si="75"/>
        <v>50543233.333333336</v>
      </c>
    </row>
    <row r="1332" spans="1:6">
      <c r="A1332" s="1">
        <v>36876</v>
      </c>
      <c r="B1332" s="4">
        <v>36876</v>
      </c>
      <c r="C1332" s="14">
        <f>VLOOKUP($B1332,data!$A$6:$M$15000,13)</f>
        <v>49518000</v>
      </c>
      <c r="D1332" s="11">
        <f t="shared" si="73"/>
        <v>12</v>
      </c>
      <c r="E1332" s="14">
        <f t="shared" si="74"/>
        <v>50667142.857142858</v>
      </c>
      <c r="F1332" s="14">
        <f t="shared" si="75"/>
        <v>50437800</v>
      </c>
    </row>
    <row r="1333" spans="1:6">
      <c r="A1333" s="1">
        <v>36877</v>
      </c>
      <c r="B1333" s="4">
        <v>36877</v>
      </c>
      <c r="C1333" s="14">
        <f>VLOOKUP($B1333,data!$A$6:$M$15000,13)</f>
        <v>49673000</v>
      </c>
      <c r="D1333" s="11">
        <f t="shared" si="73"/>
        <v>12</v>
      </c>
      <c r="E1333" s="14">
        <f t="shared" si="74"/>
        <v>50351000</v>
      </c>
      <c r="F1333" s="14">
        <f t="shared" si="75"/>
        <v>50372566.666666664</v>
      </c>
    </row>
    <row r="1334" spans="1:6">
      <c r="A1334" s="1">
        <v>36878</v>
      </c>
      <c r="B1334" s="4">
        <v>36878</v>
      </c>
      <c r="C1334" s="14">
        <f>VLOOKUP($B1334,data!$A$6:$M$15000,13)</f>
        <v>49278000</v>
      </c>
      <c r="D1334" s="11">
        <f t="shared" si="73"/>
        <v>12</v>
      </c>
      <c r="E1334" s="14">
        <f t="shared" si="74"/>
        <v>50033000</v>
      </c>
      <c r="F1334" s="14">
        <f t="shared" si="75"/>
        <v>50331833.333333336</v>
      </c>
    </row>
    <row r="1335" spans="1:6">
      <c r="A1335" s="1">
        <v>36879</v>
      </c>
      <c r="B1335" s="4">
        <v>36879</v>
      </c>
      <c r="C1335" s="14">
        <f>VLOOKUP($B1335,data!$A$6:$M$15000,13)</f>
        <v>48691000</v>
      </c>
      <c r="D1335" s="11">
        <f t="shared" si="73"/>
        <v>12</v>
      </c>
      <c r="E1335" s="14">
        <f t="shared" si="74"/>
        <v>49648142.857142858</v>
      </c>
      <c r="F1335" s="14">
        <f t="shared" si="75"/>
        <v>50289366.666666664</v>
      </c>
    </row>
    <row r="1336" spans="1:6">
      <c r="A1336" s="1">
        <v>36880</v>
      </c>
      <c r="B1336" s="4">
        <v>36880</v>
      </c>
      <c r="C1336" s="14">
        <f>VLOOKUP($B1336,data!$A$6:$M$15000,13)</f>
        <v>48352000</v>
      </c>
      <c r="D1336" s="11">
        <f t="shared" si="73"/>
        <v>12</v>
      </c>
      <c r="E1336" s="14">
        <f t="shared" si="74"/>
        <v>49319142.857142858</v>
      </c>
      <c r="F1336" s="14">
        <f t="shared" si="75"/>
        <v>50254866.666666664</v>
      </c>
    </row>
    <row r="1337" spans="1:6">
      <c r="A1337" s="1">
        <v>36881</v>
      </c>
      <c r="B1337" s="4">
        <v>36881</v>
      </c>
      <c r="C1337" s="14">
        <f>VLOOKUP($B1337,data!$A$6:$M$15000,13)</f>
        <v>47669000</v>
      </c>
      <c r="D1337" s="11">
        <f t="shared" si="73"/>
        <v>12</v>
      </c>
      <c r="E1337" s="14">
        <f t="shared" si="74"/>
        <v>48971571.428571425</v>
      </c>
      <c r="F1337" s="14">
        <f t="shared" si="75"/>
        <v>50209200</v>
      </c>
    </row>
    <row r="1338" spans="1:6">
      <c r="A1338" s="1">
        <v>36882</v>
      </c>
      <c r="B1338" s="4">
        <v>36882</v>
      </c>
      <c r="C1338" s="14">
        <f>VLOOKUP($B1338,data!$A$6:$M$15000,13)</f>
        <v>47309000</v>
      </c>
      <c r="D1338" s="11">
        <f t="shared" si="73"/>
        <v>12</v>
      </c>
      <c r="E1338" s="14">
        <f t="shared" si="74"/>
        <v>48641428.571428575</v>
      </c>
      <c r="F1338" s="14">
        <f t="shared" si="75"/>
        <v>50161200</v>
      </c>
    </row>
    <row r="1339" spans="1:6">
      <c r="A1339" s="1">
        <v>36883</v>
      </c>
      <c r="B1339" s="4">
        <v>36883</v>
      </c>
      <c r="C1339" s="14">
        <f>VLOOKUP($B1339,data!$A$6:$M$15000,13)</f>
        <v>47490000</v>
      </c>
      <c r="D1339" s="11">
        <f t="shared" si="73"/>
        <v>12</v>
      </c>
      <c r="E1339" s="14">
        <f t="shared" si="74"/>
        <v>48351714.285714284</v>
      </c>
      <c r="F1339" s="14">
        <f t="shared" si="75"/>
        <v>50105466.666666664</v>
      </c>
    </row>
    <row r="1340" spans="1:6">
      <c r="A1340" s="1">
        <v>36884</v>
      </c>
      <c r="B1340" s="4">
        <v>36884</v>
      </c>
      <c r="C1340" s="14">
        <f>VLOOKUP($B1340,data!$A$6:$M$15000,13)</f>
        <v>47859000</v>
      </c>
      <c r="D1340" s="11">
        <f t="shared" si="73"/>
        <v>12</v>
      </c>
      <c r="E1340" s="14">
        <f t="shared" si="74"/>
        <v>48092571.428571425</v>
      </c>
      <c r="F1340" s="14">
        <f t="shared" si="75"/>
        <v>50045566.666666664</v>
      </c>
    </row>
    <row r="1341" spans="1:6">
      <c r="A1341" s="1">
        <v>36885</v>
      </c>
      <c r="B1341" s="4">
        <v>36885</v>
      </c>
      <c r="C1341" s="14">
        <f>VLOOKUP($B1341,data!$A$6:$M$15000,13)</f>
        <v>48518000</v>
      </c>
      <c r="D1341" s="11">
        <f t="shared" si="73"/>
        <v>12</v>
      </c>
      <c r="E1341" s="14">
        <f t="shared" si="74"/>
        <v>47984000</v>
      </c>
      <c r="F1341" s="14">
        <f t="shared" si="75"/>
        <v>49989466.666666664</v>
      </c>
    </row>
    <row r="1342" spans="1:6">
      <c r="A1342" s="1">
        <v>36886</v>
      </c>
      <c r="B1342" s="4">
        <v>36886</v>
      </c>
      <c r="C1342" s="14">
        <f>VLOOKUP($B1342,data!$A$6:$M$15000,13)</f>
        <v>48568000</v>
      </c>
      <c r="D1342" s="11">
        <f t="shared" si="73"/>
        <v>12</v>
      </c>
      <c r="E1342" s="14">
        <f t="shared" si="74"/>
        <v>47966428.571428575</v>
      </c>
      <c r="F1342" s="14">
        <f t="shared" si="75"/>
        <v>49916600</v>
      </c>
    </row>
    <row r="1343" spans="1:6">
      <c r="A1343" s="1">
        <v>36887</v>
      </c>
      <c r="B1343" s="4">
        <v>36887</v>
      </c>
      <c r="C1343" s="14">
        <f>VLOOKUP($B1343,data!$A$6:$M$15000,13)</f>
        <v>48463000</v>
      </c>
      <c r="D1343" s="11">
        <f t="shared" si="73"/>
        <v>12</v>
      </c>
      <c r="E1343" s="14">
        <f t="shared" si="74"/>
        <v>47982285.714285716</v>
      </c>
      <c r="F1343" s="14">
        <f t="shared" si="75"/>
        <v>49842733.333333336</v>
      </c>
    </row>
    <row r="1344" spans="1:6">
      <c r="A1344" s="1">
        <v>36888</v>
      </c>
      <c r="B1344" s="4">
        <v>36888</v>
      </c>
      <c r="C1344" s="14">
        <f>VLOOKUP($B1344,data!$A$6:$M$15000,13)</f>
        <v>48633000</v>
      </c>
      <c r="D1344" s="11">
        <f t="shared" si="73"/>
        <v>12</v>
      </c>
      <c r="E1344" s="14">
        <f t="shared" si="74"/>
        <v>48120000</v>
      </c>
      <c r="F1344" s="14">
        <f t="shared" si="75"/>
        <v>49775033.333333336</v>
      </c>
    </row>
    <row r="1345" spans="1:6">
      <c r="A1345" s="1">
        <v>36889</v>
      </c>
      <c r="B1345" s="4">
        <v>36889</v>
      </c>
      <c r="C1345" s="14">
        <f>VLOOKUP($B1345,data!$A$6:$M$15000,13)</f>
        <v>48830000</v>
      </c>
      <c r="D1345" s="11">
        <f t="shared" si="73"/>
        <v>12</v>
      </c>
      <c r="E1345" s="14">
        <f t="shared" si="74"/>
        <v>48337285.714285716</v>
      </c>
      <c r="F1345" s="14">
        <f t="shared" si="75"/>
        <v>49726266.666666664</v>
      </c>
    </row>
    <row r="1346" spans="1:6">
      <c r="A1346" s="1">
        <v>36890</v>
      </c>
      <c r="B1346" s="4">
        <v>36890</v>
      </c>
      <c r="C1346" s="14">
        <f>VLOOKUP($B1346,data!$A$6:$M$15000,13)</f>
        <v>49449000</v>
      </c>
      <c r="D1346" s="11">
        <f t="shared" si="73"/>
        <v>12</v>
      </c>
      <c r="E1346" s="14">
        <f t="shared" si="74"/>
        <v>48617142.857142858</v>
      </c>
      <c r="F1346" s="14">
        <f t="shared" si="75"/>
        <v>49706500</v>
      </c>
    </row>
    <row r="1347" spans="1:6">
      <c r="A1347" s="1">
        <v>36891</v>
      </c>
      <c r="B1347" s="4">
        <v>36891</v>
      </c>
      <c r="C1347" s="14">
        <f>VLOOKUP($B1347,data!$A$6:$M$15000,13)</f>
        <v>50168000</v>
      </c>
      <c r="D1347" s="11">
        <f t="shared" si="73"/>
        <v>12</v>
      </c>
      <c r="E1347" s="14">
        <f t="shared" si="74"/>
        <v>48947000</v>
      </c>
      <c r="F1347" s="14">
        <f t="shared" si="75"/>
        <v>49708133.333333336</v>
      </c>
    </row>
    <row r="1348" spans="1:6">
      <c r="A1348" s="353" t="s">
        <v>1</v>
      </c>
      <c r="B1348" s="354" t="s">
        <v>2</v>
      </c>
      <c r="C1348" s="359" t="s">
        <v>117</v>
      </c>
      <c r="D1348" s="60" t="s">
        <v>14</v>
      </c>
      <c r="E1348" s="14">
        <f>AVERAGE(C1342:C1348)</f>
        <v>49018500</v>
      </c>
      <c r="F1348" s="14">
        <f>AVERAGE(C1319:C1348)</f>
        <v>49685482.758620687</v>
      </c>
    </row>
    <row r="1349" spans="1:6">
      <c r="A1349" s="1">
        <v>36892</v>
      </c>
      <c r="B1349" s="4">
        <v>36892</v>
      </c>
      <c r="C1349" s="14">
        <f>VLOOKUP($B1349,data!$A$6:$M$15000,13)</f>
        <v>50728000</v>
      </c>
      <c r="D1349" s="11">
        <f t="shared" ref="D1349:D1369" si="76">IF(B1349&lt;&gt;"",MONTH(B1349),0)</f>
        <v>1</v>
      </c>
      <c r="E1349" s="14">
        <f t="shared" ref="E1349:E1354" si="77">AVERAGE(C1342:C1349)</f>
        <v>49262714.285714284</v>
      </c>
      <c r="F1349" s="14">
        <f t="shared" ref="F1349:F1369" si="78">AVERAGE(C1319:C1349)</f>
        <v>49720233.333333336</v>
      </c>
    </row>
    <row r="1350" spans="1:6">
      <c r="A1350" s="1">
        <v>36893</v>
      </c>
      <c r="B1350" s="4">
        <v>36893</v>
      </c>
      <c r="C1350" s="14">
        <f>VLOOKUP($B1350,data!$A$6:$M$15000,13)</f>
        <v>50741000</v>
      </c>
      <c r="D1350" s="11">
        <f t="shared" si="76"/>
        <v>1</v>
      </c>
      <c r="E1350" s="14">
        <f t="shared" si="77"/>
        <v>49573142.857142858</v>
      </c>
      <c r="F1350" s="14">
        <f t="shared" si="78"/>
        <v>49708500</v>
      </c>
    </row>
    <row r="1351" spans="1:6">
      <c r="A1351" s="1">
        <v>36894</v>
      </c>
      <c r="B1351" s="4">
        <v>36894</v>
      </c>
      <c r="C1351" s="14">
        <f>VLOOKUP($B1351,data!$A$6:$M$15000,13)</f>
        <v>50883000</v>
      </c>
      <c r="D1351" s="11">
        <f t="shared" si="76"/>
        <v>1</v>
      </c>
      <c r="E1351" s="14">
        <f t="shared" si="77"/>
        <v>49918857.142857142</v>
      </c>
      <c r="F1351" s="14">
        <f t="shared" si="78"/>
        <v>49704833.333333336</v>
      </c>
    </row>
    <row r="1352" spans="1:6">
      <c r="A1352" s="1">
        <v>36895</v>
      </c>
      <c r="B1352" s="4">
        <v>36895</v>
      </c>
      <c r="C1352" s="14">
        <f>VLOOKUP($B1352,data!$A$6:$M$15000,13)</f>
        <v>51076000</v>
      </c>
      <c r="D1352" s="11">
        <f t="shared" si="76"/>
        <v>1</v>
      </c>
      <c r="E1352" s="14">
        <f t="shared" si="77"/>
        <v>50267857.142857142</v>
      </c>
      <c r="F1352" s="14">
        <f t="shared" si="78"/>
        <v>49702533.333333336</v>
      </c>
    </row>
    <row r="1353" spans="1:6">
      <c r="A1353" s="1">
        <v>36896</v>
      </c>
      <c r="B1353" s="4">
        <v>36896</v>
      </c>
      <c r="C1353" s="14">
        <f>VLOOKUP($B1353,data!$A$6:$M$15000,13)</f>
        <v>51207000</v>
      </c>
      <c r="D1353" s="11">
        <f t="shared" si="76"/>
        <v>1</v>
      </c>
      <c r="E1353" s="14">
        <f t="shared" si="77"/>
        <v>50607428.571428575</v>
      </c>
      <c r="F1353" s="14">
        <f t="shared" si="78"/>
        <v>49710966.666666664</v>
      </c>
    </row>
    <row r="1354" spans="1:6">
      <c r="A1354" s="1">
        <v>36897</v>
      </c>
      <c r="B1354" s="4">
        <v>36897</v>
      </c>
      <c r="C1354" s="14">
        <f>VLOOKUP($B1354,data!$A$6:$M$15000,13)</f>
        <v>51761000</v>
      </c>
      <c r="D1354" s="11">
        <f t="shared" si="76"/>
        <v>1</v>
      </c>
      <c r="E1354" s="14">
        <f t="shared" si="77"/>
        <v>50937714.285714284</v>
      </c>
      <c r="F1354" s="14">
        <f t="shared" si="78"/>
        <v>49742766.666666664</v>
      </c>
    </row>
    <row r="1355" spans="1:6">
      <c r="A1355" s="1">
        <v>36898</v>
      </c>
      <c r="B1355" s="4">
        <v>36898</v>
      </c>
      <c r="C1355" s="14">
        <f>VLOOKUP($B1355,data!$A$6:$M$15000,13)</f>
        <v>52091000</v>
      </c>
      <c r="D1355" s="11">
        <f t="shared" si="76"/>
        <v>1</v>
      </c>
      <c r="E1355" s="14">
        <f t="shared" ref="E1355:E1369" si="79">AVERAGE(C1349:C1355)</f>
        <v>51212428.571428575</v>
      </c>
      <c r="F1355" s="14">
        <f t="shared" si="78"/>
        <v>49783466.666666664</v>
      </c>
    </row>
    <row r="1356" spans="1:6">
      <c r="A1356" s="1">
        <v>36899</v>
      </c>
      <c r="B1356" s="4">
        <v>36899</v>
      </c>
      <c r="C1356" s="14">
        <f>VLOOKUP($B1356,data!$A$6:$M$15000,13)</f>
        <v>51204000</v>
      </c>
      <c r="D1356" s="11">
        <f t="shared" si="76"/>
        <v>1</v>
      </c>
      <c r="E1356" s="14">
        <f t="shared" si="79"/>
        <v>51280428.571428575</v>
      </c>
      <c r="F1356" s="14">
        <f t="shared" si="78"/>
        <v>49777033.333333336</v>
      </c>
    </row>
    <row r="1357" spans="1:6">
      <c r="A1357" s="1">
        <v>36900</v>
      </c>
      <c r="B1357" s="4">
        <v>36900</v>
      </c>
      <c r="C1357" s="14">
        <f>VLOOKUP($B1357,data!$A$6:$M$15000,13)</f>
        <v>50461000</v>
      </c>
      <c r="D1357" s="11">
        <f t="shared" si="76"/>
        <v>1</v>
      </c>
      <c r="E1357" s="14">
        <f t="shared" si="79"/>
        <v>51240428.571428575</v>
      </c>
      <c r="F1357" s="14">
        <f t="shared" si="78"/>
        <v>49729533.333333336</v>
      </c>
    </row>
    <row r="1358" spans="1:6">
      <c r="A1358" s="1">
        <v>36901</v>
      </c>
      <c r="B1358" s="4">
        <v>36901</v>
      </c>
      <c r="C1358" s="14">
        <f>VLOOKUP($B1358,data!$A$6:$M$15000,13)</f>
        <v>48913000</v>
      </c>
      <c r="D1358" s="11">
        <f t="shared" si="76"/>
        <v>1</v>
      </c>
      <c r="E1358" s="14">
        <f t="shared" si="79"/>
        <v>50959000</v>
      </c>
      <c r="F1358" s="14">
        <f t="shared" si="78"/>
        <v>49643166.666666664</v>
      </c>
    </row>
    <row r="1359" spans="1:6">
      <c r="A1359" s="1">
        <v>36902</v>
      </c>
      <c r="B1359" s="4">
        <v>36902</v>
      </c>
      <c r="C1359" s="14">
        <f>VLOOKUP($B1359,data!$A$6:$M$15000,13)</f>
        <v>47821000</v>
      </c>
      <c r="D1359" s="11">
        <f t="shared" si="76"/>
        <v>1</v>
      </c>
      <c r="E1359" s="14">
        <f t="shared" si="79"/>
        <v>50494000</v>
      </c>
      <c r="F1359" s="14">
        <f t="shared" si="78"/>
        <v>49524366.666666664</v>
      </c>
    </row>
    <row r="1360" spans="1:6">
      <c r="A1360" s="1">
        <v>36903</v>
      </c>
      <c r="B1360" s="4">
        <v>36903</v>
      </c>
      <c r="C1360" s="14">
        <f>VLOOKUP($B1360,data!$A$6:$M$15000,13)</f>
        <v>46734000</v>
      </c>
      <c r="D1360" s="11">
        <f t="shared" si="76"/>
        <v>1</v>
      </c>
      <c r="E1360" s="14">
        <f t="shared" si="79"/>
        <v>49855000</v>
      </c>
      <c r="F1360" s="14">
        <f t="shared" si="78"/>
        <v>49393666.666666664</v>
      </c>
    </row>
    <row r="1361" spans="1:6">
      <c r="A1361" s="1">
        <v>36904</v>
      </c>
      <c r="B1361" s="4">
        <v>36904</v>
      </c>
      <c r="C1361" s="14">
        <f>VLOOKUP($B1361,data!$A$6:$M$15000,13)</f>
        <v>46124000</v>
      </c>
      <c r="D1361" s="11">
        <f t="shared" si="76"/>
        <v>1</v>
      </c>
      <c r="E1361" s="14">
        <f t="shared" si="79"/>
        <v>49049714.285714284</v>
      </c>
      <c r="F1361" s="14">
        <f t="shared" si="78"/>
        <v>49261066.666666664</v>
      </c>
    </row>
    <row r="1362" spans="1:6">
      <c r="A1362" s="1">
        <v>36905</v>
      </c>
      <c r="B1362" s="4">
        <v>36905</v>
      </c>
      <c r="C1362" s="14">
        <f>VLOOKUP($B1362,data!$A$6:$M$15000,13)</f>
        <v>45689000</v>
      </c>
      <c r="D1362" s="11">
        <f t="shared" si="76"/>
        <v>1</v>
      </c>
      <c r="E1362" s="14">
        <f t="shared" si="79"/>
        <v>48135142.857142858</v>
      </c>
      <c r="F1362" s="14">
        <f t="shared" si="78"/>
        <v>49130033.333333336</v>
      </c>
    </row>
    <row r="1363" spans="1:6">
      <c r="A1363" s="1">
        <v>36906</v>
      </c>
      <c r="B1363" s="4">
        <v>36906</v>
      </c>
      <c r="C1363" s="14">
        <f>VLOOKUP($B1363,data!$A$6:$M$15000,13)</f>
        <v>44231000</v>
      </c>
      <c r="D1363" s="11">
        <f t="shared" si="76"/>
        <v>1</v>
      </c>
      <c r="E1363" s="14">
        <f t="shared" si="79"/>
        <v>47139000</v>
      </c>
      <c r="F1363" s="14">
        <f t="shared" si="78"/>
        <v>48953800</v>
      </c>
    </row>
    <row r="1364" spans="1:6">
      <c r="A1364" s="1">
        <v>36907</v>
      </c>
      <c r="B1364" s="4">
        <v>36907</v>
      </c>
      <c r="C1364" s="14">
        <f>VLOOKUP($B1364,data!$A$6:$M$15000,13)</f>
        <v>42633000</v>
      </c>
      <c r="D1364" s="11">
        <f t="shared" si="76"/>
        <v>1</v>
      </c>
      <c r="E1364" s="14">
        <f t="shared" si="79"/>
        <v>46020714.285714284</v>
      </c>
      <c r="F1364" s="14">
        <f t="shared" si="78"/>
        <v>48719133.333333336</v>
      </c>
    </row>
    <row r="1365" spans="1:6">
      <c r="A1365" s="1">
        <v>36908</v>
      </c>
      <c r="B1365" s="4">
        <v>36908</v>
      </c>
      <c r="C1365" s="14">
        <f>VLOOKUP($B1365,data!$A$6:$M$15000,13)</f>
        <v>41114000</v>
      </c>
      <c r="D1365" s="11">
        <f t="shared" si="76"/>
        <v>1</v>
      </c>
      <c r="E1365" s="14">
        <f t="shared" si="79"/>
        <v>44906571.428571425</v>
      </c>
      <c r="F1365" s="14">
        <f t="shared" si="78"/>
        <v>48447000</v>
      </c>
    </row>
    <row r="1366" spans="1:6">
      <c r="A1366" s="1">
        <v>36909</v>
      </c>
      <c r="B1366" s="4">
        <v>36909</v>
      </c>
      <c r="C1366" s="14">
        <f>VLOOKUP($B1366,data!$A$6:$M$15000,13)</f>
        <v>39686000</v>
      </c>
      <c r="D1366" s="11">
        <f t="shared" si="76"/>
        <v>1</v>
      </c>
      <c r="E1366" s="14">
        <f t="shared" si="79"/>
        <v>43744428.571428575</v>
      </c>
      <c r="F1366" s="14">
        <f t="shared" si="78"/>
        <v>48146833.333333336</v>
      </c>
    </row>
    <row r="1367" spans="1:6">
      <c r="A1367" s="1">
        <v>36910</v>
      </c>
      <c r="B1367" s="4">
        <v>36910</v>
      </c>
      <c r="C1367" s="14">
        <f>VLOOKUP($B1367,data!$A$6:$M$15000,13)</f>
        <v>38633000</v>
      </c>
      <c r="D1367" s="11">
        <f t="shared" si="76"/>
        <v>1</v>
      </c>
      <c r="E1367" s="14">
        <f t="shared" si="79"/>
        <v>42587142.857142858</v>
      </c>
      <c r="F1367" s="14">
        <f t="shared" si="78"/>
        <v>47822866.666666664</v>
      </c>
    </row>
    <row r="1368" spans="1:6">
      <c r="A1368" s="1">
        <v>36911</v>
      </c>
      <c r="B1368" s="4">
        <v>36911</v>
      </c>
      <c r="C1368" s="14">
        <f>VLOOKUP($B1368,data!$A$6:$M$15000,13)</f>
        <v>38496000</v>
      </c>
      <c r="D1368" s="11">
        <f t="shared" si="76"/>
        <v>1</v>
      </c>
      <c r="E1368" s="14">
        <f t="shared" si="79"/>
        <v>41497428.571428575</v>
      </c>
      <c r="F1368" s="14">
        <f t="shared" si="78"/>
        <v>47517100</v>
      </c>
    </row>
    <row r="1369" spans="1:6">
      <c r="A1369" s="1">
        <v>36912</v>
      </c>
      <c r="B1369" s="4">
        <v>36912</v>
      </c>
      <c r="C1369" s="14">
        <f>VLOOKUP($B1369,data!$A$6:$M$15000,13)</f>
        <v>38271000</v>
      </c>
      <c r="D1369" s="11">
        <f t="shared" si="76"/>
        <v>1</v>
      </c>
      <c r="E1369" s="14">
        <f t="shared" si="79"/>
        <v>40437714.285714284</v>
      </c>
      <c r="F1369" s="14">
        <f t="shared" si="78"/>
        <v>47215833.333333336</v>
      </c>
    </row>
    <row r="1370" spans="1:6">
      <c r="A1370" s="1">
        <v>36913</v>
      </c>
      <c r="B1370" s="4">
        <v>36913</v>
      </c>
      <c r="C1370" s="14">
        <f>VLOOKUP($B1370,data!$A$6:$M$15000,13)</f>
        <v>37654000</v>
      </c>
      <c r="D1370" s="11">
        <f t="shared" ref="D1370:D1433" si="80">IF(B1370&lt;&gt;"",MONTH(B1370),0)</f>
        <v>1</v>
      </c>
      <c r="E1370" s="14">
        <f t="shared" ref="E1370:E1375" si="81">AVERAGE(C1363:C1370)</f>
        <v>40089750</v>
      </c>
      <c r="F1370" s="14">
        <f t="shared" ref="F1370:F1433" si="82">AVERAGE(C1340:C1370)</f>
        <v>46887966.666666664</v>
      </c>
    </row>
    <row r="1371" spans="1:6">
      <c r="A1371" s="1">
        <v>36914</v>
      </c>
      <c r="B1371" s="4">
        <v>36914</v>
      </c>
      <c r="C1371" s="14">
        <f>VLOOKUP($B1371,data!$A$6:$M$15000,13)</f>
        <v>36910000</v>
      </c>
      <c r="D1371" s="11">
        <f t="shared" si="80"/>
        <v>1</v>
      </c>
      <c r="E1371" s="14">
        <f t="shared" si="81"/>
        <v>39174625</v>
      </c>
      <c r="F1371" s="14">
        <f t="shared" si="82"/>
        <v>46523000</v>
      </c>
    </row>
    <row r="1372" spans="1:6">
      <c r="A1372" s="1">
        <v>36915</v>
      </c>
      <c r="B1372" s="4">
        <v>36915</v>
      </c>
      <c r="C1372" s="14">
        <f>VLOOKUP($B1372,data!$A$6:$M$15000,13)</f>
        <v>35846000</v>
      </c>
      <c r="D1372" s="11">
        <f t="shared" si="80"/>
        <v>1</v>
      </c>
      <c r="E1372" s="14">
        <f t="shared" si="81"/>
        <v>38326250</v>
      </c>
      <c r="F1372" s="14">
        <f t="shared" si="82"/>
        <v>46100600</v>
      </c>
    </row>
    <row r="1373" spans="1:6">
      <c r="A1373" s="1">
        <v>36916</v>
      </c>
      <c r="B1373" s="4">
        <v>36916</v>
      </c>
      <c r="C1373" s="14">
        <f>VLOOKUP($B1373,data!$A$6:$M$15000,13)</f>
        <v>34666000</v>
      </c>
      <c r="D1373" s="11">
        <f t="shared" si="80"/>
        <v>1</v>
      </c>
      <c r="E1373" s="14">
        <f t="shared" si="81"/>
        <v>37520250</v>
      </c>
      <c r="F1373" s="14">
        <f t="shared" si="82"/>
        <v>45637200</v>
      </c>
    </row>
    <row r="1374" spans="1:6">
      <c r="A1374" s="1">
        <v>36917</v>
      </c>
      <c r="B1374" s="4">
        <v>36917</v>
      </c>
      <c r="C1374" s="14">
        <f>VLOOKUP($B1374,data!$A$6:$M$15000,13)</f>
        <v>33221000</v>
      </c>
      <c r="D1374" s="11">
        <f t="shared" si="80"/>
        <v>1</v>
      </c>
      <c r="E1374" s="14">
        <f t="shared" si="81"/>
        <v>36712125</v>
      </c>
      <c r="F1374" s="14">
        <f t="shared" si="82"/>
        <v>45129133.333333336</v>
      </c>
    </row>
    <row r="1375" spans="1:6">
      <c r="A1375" s="1">
        <v>36918</v>
      </c>
      <c r="B1375" s="4">
        <v>36918</v>
      </c>
      <c r="C1375" s="14">
        <f>VLOOKUP($B1375,data!$A$6:$M$15000,13)</f>
        <v>32319000</v>
      </c>
      <c r="D1375" s="11">
        <f t="shared" si="80"/>
        <v>1</v>
      </c>
      <c r="E1375" s="14">
        <f t="shared" si="81"/>
        <v>35922875</v>
      </c>
      <c r="F1375" s="14">
        <f t="shared" si="82"/>
        <v>44585333.333333336</v>
      </c>
    </row>
    <row r="1376" spans="1:6">
      <c r="A1376" s="1">
        <v>36919</v>
      </c>
      <c r="B1376" s="4">
        <v>36919</v>
      </c>
      <c r="C1376" s="14">
        <f>VLOOKUP($B1376,data!$A$6:$M$15000,13)</f>
        <v>31791000</v>
      </c>
      <c r="D1376" s="11">
        <f t="shared" si="80"/>
        <v>1</v>
      </c>
      <c r="E1376" s="14">
        <f t="shared" ref="E1376:E1390" si="83">AVERAGE(C1370:C1376)</f>
        <v>34629571.428571425</v>
      </c>
      <c r="F1376" s="14">
        <f t="shared" si="82"/>
        <v>44017366.666666664</v>
      </c>
    </row>
    <row r="1377" spans="1:6">
      <c r="A1377" s="1">
        <v>36920</v>
      </c>
      <c r="B1377" s="4">
        <v>36920</v>
      </c>
      <c r="C1377" s="14">
        <f>VLOOKUP($B1377,data!$A$6:$M$15000,13)</f>
        <v>30312000</v>
      </c>
      <c r="D1377" s="11">
        <f t="shared" si="80"/>
        <v>1</v>
      </c>
      <c r="E1377" s="14">
        <f t="shared" si="83"/>
        <v>33580714.285714284</v>
      </c>
      <c r="F1377" s="14">
        <f t="shared" si="82"/>
        <v>43379466.666666664</v>
      </c>
    </row>
    <row r="1378" spans="1:6">
      <c r="A1378" s="1">
        <v>36921</v>
      </c>
      <c r="B1378" s="4">
        <v>36921</v>
      </c>
      <c r="C1378" s="14">
        <f>VLOOKUP($B1378,data!$A$6:$M$15000,13)</f>
        <v>29241000</v>
      </c>
      <c r="D1378" s="11">
        <f t="shared" si="80"/>
        <v>1</v>
      </c>
      <c r="E1378" s="14">
        <f t="shared" si="83"/>
        <v>32485142.857142858</v>
      </c>
      <c r="F1378" s="14">
        <f t="shared" si="82"/>
        <v>42681900</v>
      </c>
    </row>
    <row r="1379" spans="1:6">
      <c r="A1379" s="1">
        <v>36922</v>
      </c>
      <c r="B1379" s="4">
        <v>36922</v>
      </c>
      <c r="C1379" s="14">
        <f>VLOOKUP($B1379,data!$A$6:$M$15000,13)</f>
        <v>28000000</v>
      </c>
      <c r="D1379" s="11">
        <f t="shared" si="80"/>
        <v>1</v>
      </c>
      <c r="E1379" s="14">
        <f t="shared" si="83"/>
        <v>31364285.714285713</v>
      </c>
      <c r="F1379" s="14">
        <f t="shared" si="82"/>
        <v>42208290.322580643</v>
      </c>
    </row>
    <row r="1380" spans="1:6">
      <c r="A1380" s="1">
        <v>36923</v>
      </c>
      <c r="B1380" s="4">
        <v>36923</v>
      </c>
      <c r="C1380" s="14">
        <f>VLOOKUP($B1380,data!$A$6:$M$15000,13)</f>
        <v>27230000</v>
      </c>
      <c r="D1380" s="11">
        <f t="shared" si="80"/>
        <v>2</v>
      </c>
      <c r="E1380" s="14">
        <f t="shared" si="83"/>
        <v>30302000</v>
      </c>
      <c r="F1380" s="14">
        <f t="shared" si="82"/>
        <v>41450290.322580643</v>
      </c>
    </row>
    <row r="1381" spans="1:6">
      <c r="A1381" s="1">
        <v>36924</v>
      </c>
      <c r="B1381" s="4">
        <v>36924</v>
      </c>
      <c r="C1381" s="14">
        <f>VLOOKUP($B1381,data!$A$6:$M$15000,13)</f>
        <v>26802000</v>
      </c>
      <c r="D1381" s="11">
        <f t="shared" si="80"/>
        <v>2</v>
      </c>
      <c r="E1381" s="14">
        <f t="shared" si="83"/>
        <v>29385000</v>
      </c>
      <c r="F1381" s="14">
        <f t="shared" si="82"/>
        <v>40678064.516129032</v>
      </c>
    </row>
    <row r="1382" spans="1:6">
      <c r="A1382" s="1">
        <v>36925</v>
      </c>
      <c r="B1382" s="4">
        <v>36925</v>
      </c>
      <c r="C1382" s="14">
        <f>VLOOKUP($B1382,data!$A$6:$M$15000,13)</f>
        <v>27237000</v>
      </c>
      <c r="D1382" s="11">
        <f t="shared" si="80"/>
        <v>2</v>
      </c>
      <c r="E1382" s="14">
        <f t="shared" si="83"/>
        <v>28659000</v>
      </c>
      <c r="F1382" s="14">
        <f t="shared" si="82"/>
        <v>39915290.322580643</v>
      </c>
    </row>
    <row r="1383" spans="1:6">
      <c r="A1383" s="1">
        <v>36926</v>
      </c>
      <c r="B1383" s="4">
        <v>36926</v>
      </c>
      <c r="C1383" s="14">
        <f>VLOOKUP($B1383,data!$A$6:$M$15000,13)</f>
        <v>28066000</v>
      </c>
      <c r="D1383" s="11">
        <f t="shared" si="80"/>
        <v>2</v>
      </c>
      <c r="E1383" s="14">
        <f t="shared" si="83"/>
        <v>28126857.142857142</v>
      </c>
      <c r="F1383" s="14">
        <f t="shared" si="82"/>
        <v>39173032.258064516</v>
      </c>
    </row>
    <row r="1384" spans="1:6">
      <c r="A1384" s="1">
        <v>36927</v>
      </c>
      <c r="B1384" s="4">
        <v>36927</v>
      </c>
      <c r="C1384" s="14">
        <f>VLOOKUP($B1384,data!$A$6:$M$15000,13)</f>
        <v>28482000</v>
      </c>
      <c r="D1384" s="11">
        <f t="shared" si="80"/>
        <v>2</v>
      </c>
      <c r="E1384" s="14">
        <f t="shared" si="83"/>
        <v>27865428.571428571</v>
      </c>
      <c r="F1384" s="14">
        <f t="shared" si="82"/>
        <v>38439967.741935484</v>
      </c>
    </row>
    <row r="1385" spans="1:6">
      <c r="A1385" s="1">
        <v>36928</v>
      </c>
      <c r="B1385" s="4">
        <v>36928</v>
      </c>
      <c r="C1385" s="14">
        <f>VLOOKUP($B1385,data!$A$6:$M$15000,13)</f>
        <v>28688000</v>
      </c>
      <c r="D1385" s="11">
        <f t="shared" si="80"/>
        <v>2</v>
      </c>
      <c r="E1385" s="14">
        <f t="shared" si="83"/>
        <v>27786428.571428571</v>
      </c>
      <c r="F1385" s="14">
        <f t="shared" si="82"/>
        <v>37695677.419354841</v>
      </c>
    </row>
    <row r="1386" spans="1:6">
      <c r="A1386" s="1">
        <v>36929</v>
      </c>
      <c r="B1386" s="4">
        <v>36929</v>
      </c>
      <c r="C1386" s="14">
        <f>VLOOKUP($B1386,data!$A$6:$M$15000,13)</f>
        <v>27625000</v>
      </c>
      <c r="D1386" s="11">
        <f t="shared" si="80"/>
        <v>2</v>
      </c>
      <c r="E1386" s="14">
        <f t="shared" si="83"/>
        <v>27732857.142857142</v>
      </c>
      <c r="F1386" s="14">
        <f t="shared" si="82"/>
        <v>36906451.612903222</v>
      </c>
    </row>
    <row r="1387" spans="1:6">
      <c r="A1387" s="1">
        <v>36930</v>
      </c>
      <c r="B1387" s="4">
        <v>36930</v>
      </c>
      <c r="C1387" s="14">
        <f>VLOOKUP($B1387,data!$A$6:$M$15000,13)</f>
        <v>26556000</v>
      </c>
      <c r="D1387" s="11">
        <f t="shared" si="80"/>
        <v>2</v>
      </c>
      <c r="E1387" s="14">
        <f t="shared" si="83"/>
        <v>27636571.428571429</v>
      </c>
      <c r="F1387" s="14">
        <f t="shared" si="82"/>
        <v>36111354.838709675</v>
      </c>
    </row>
    <row r="1388" spans="1:6">
      <c r="A1388" s="1">
        <v>36931</v>
      </c>
      <c r="B1388" s="4">
        <v>36931</v>
      </c>
      <c r="C1388" s="14">
        <f>VLOOKUP($B1388,data!$A$6:$M$15000,13)</f>
        <v>25448000</v>
      </c>
      <c r="D1388" s="11">
        <f t="shared" si="80"/>
        <v>2</v>
      </c>
      <c r="E1388" s="14">
        <f t="shared" si="83"/>
        <v>27443142.857142858</v>
      </c>
      <c r="F1388" s="14">
        <f t="shared" si="82"/>
        <v>35304483.870967738</v>
      </c>
    </row>
    <row r="1389" spans="1:6">
      <c r="A1389" s="1">
        <v>36932</v>
      </c>
      <c r="B1389" s="4">
        <v>36932</v>
      </c>
      <c r="C1389" s="14">
        <f>VLOOKUP($B1389,data!$A$6:$M$15000,13)</f>
        <v>24585000</v>
      </c>
      <c r="D1389" s="11">
        <f t="shared" si="80"/>
        <v>2</v>
      </c>
      <c r="E1389" s="14">
        <f t="shared" si="83"/>
        <v>27064285.714285713</v>
      </c>
      <c r="F1389" s="14">
        <f t="shared" si="82"/>
        <v>34519709.677419357</v>
      </c>
    </row>
    <row r="1390" spans="1:6">
      <c r="A1390" s="1">
        <v>36933</v>
      </c>
      <c r="B1390" s="4">
        <v>36933</v>
      </c>
      <c r="C1390" s="14">
        <f>VLOOKUP($B1390,data!$A$6:$M$15000,13)</f>
        <v>23776000</v>
      </c>
      <c r="D1390" s="11">
        <f t="shared" si="80"/>
        <v>2</v>
      </c>
      <c r="E1390" s="14">
        <f t="shared" si="83"/>
        <v>26451428.571428571</v>
      </c>
      <c r="F1390" s="14">
        <f t="shared" si="82"/>
        <v>33744064.516129032</v>
      </c>
    </row>
    <row r="1391" spans="1:6">
      <c r="A1391" s="1">
        <v>36934</v>
      </c>
      <c r="B1391" s="4">
        <v>36934</v>
      </c>
      <c r="C1391" s="14">
        <f>VLOOKUP($B1391,data!$A$6:$M$15000,13)</f>
        <v>22322000</v>
      </c>
      <c r="D1391" s="11">
        <f t="shared" si="80"/>
        <v>2</v>
      </c>
      <c r="E1391" s="14">
        <f t="shared" ref="E1391:E1396" si="84">AVERAGE(C1384:C1391)</f>
        <v>25935250</v>
      </c>
      <c r="F1391" s="14">
        <f t="shared" si="82"/>
        <v>32956580.64516129</v>
      </c>
    </row>
    <row r="1392" spans="1:6">
      <c r="A1392" s="1">
        <v>36935</v>
      </c>
      <c r="B1392" s="4">
        <v>36935</v>
      </c>
      <c r="C1392" s="14">
        <f>VLOOKUP($B1392,data!$A$6:$M$15000,13)</f>
        <v>20741000</v>
      </c>
      <c r="D1392" s="11">
        <f t="shared" si="80"/>
        <v>2</v>
      </c>
      <c r="E1392" s="14">
        <f t="shared" si="84"/>
        <v>24967625</v>
      </c>
      <c r="F1392" s="14">
        <f t="shared" si="82"/>
        <v>32137774.193548389</v>
      </c>
    </row>
    <row r="1393" spans="1:6">
      <c r="A1393" s="1">
        <v>36936</v>
      </c>
      <c r="B1393" s="4">
        <v>36936</v>
      </c>
      <c r="C1393" s="14">
        <f>VLOOKUP($B1393,data!$A$6:$M$15000,13)</f>
        <v>19495000</v>
      </c>
      <c r="D1393" s="11">
        <f t="shared" si="80"/>
        <v>2</v>
      </c>
      <c r="E1393" s="14">
        <f t="shared" si="84"/>
        <v>23818500</v>
      </c>
      <c r="F1393" s="14">
        <f t="shared" si="82"/>
        <v>31292806.451612905</v>
      </c>
    </row>
    <row r="1394" spans="1:6">
      <c r="A1394" s="1">
        <v>36937</v>
      </c>
      <c r="B1394" s="4">
        <v>36937</v>
      </c>
      <c r="C1394" s="14">
        <f>VLOOKUP($B1394,data!$A$6:$M$15000,13)</f>
        <v>18428000</v>
      </c>
      <c r="D1394" s="11">
        <f t="shared" si="80"/>
        <v>2</v>
      </c>
      <c r="E1394" s="14">
        <f t="shared" si="84"/>
        <v>22668875</v>
      </c>
      <c r="F1394" s="14">
        <f t="shared" si="82"/>
        <v>30460451.612903226</v>
      </c>
    </row>
    <row r="1395" spans="1:6">
      <c r="A1395" s="1">
        <v>36938</v>
      </c>
      <c r="B1395" s="4">
        <v>36938</v>
      </c>
      <c r="C1395" s="14">
        <f>VLOOKUP($B1395,data!$A$6:$M$15000,13)</f>
        <v>17900000</v>
      </c>
      <c r="D1395" s="11">
        <f t="shared" si="80"/>
        <v>2</v>
      </c>
      <c r="E1395" s="14">
        <f t="shared" si="84"/>
        <v>21586875</v>
      </c>
      <c r="F1395" s="14">
        <f t="shared" si="82"/>
        <v>29662612.903225806</v>
      </c>
    </row>
    <row r="1396" spans="1:6">
      <c r="A1396" s="1">
        <v>36939</v>
      </c>
      <c r="B1396" s="4">
        <v>36939</v>
      </c>
      <c r="C1396" s="14">
        <f>VLOOKUP($B1396,data!$A$6:$M$15000,13)</f>
        <v>17843000</v>
      </c>
      <c r="D1396" s="11">
        <f t="shared" si="80"/>
        <v>2</v>
      </c>
      <c r="E1396" s="14">
        <f t="shared" si="84"/>
        <v>20636250</v>
      </c>
      <c r="F1396" s="14">
        <f t="shared" si="82"/>
        <v>28911935.483870968</v>
      </c>
    </row>
    <row r="1397" spans="1:6">
      <c r="A1397" s="1">
        <v>36940</v>
      </c>
      <c r="B1397" s="4">
        <v>36940</v>
      </c>
      <c r="C1397" s="14">
        <f>VLOOKUP($B1397,data!$A$6:$M$15000,13)</f>
        <v>18023000</v>
      </c>
      <c r="D1397" s="11">
        <f t="shared" si="80"/>
        <v>2</v>
      </c>
      <c r="E1397" s="14">
        <f t="shared" ref="E1397:E1411" si="85">AVERAGE(C1391:C1397)</f>
        <v>19250285.714285713</v>
      </c>
      <c r="F1397" s="14">
        <f t="shared" si="82"/>
        <v>28213129.032258064</v>
      </c>
    </row>
    <row r="1398" spans="1:6">
      <c r="A1398" s="1">
        <v>36941</v>
      </c>
      <c r="B1398" s="4">
        <v>36941</v>
      </c>
      <c r="C1398" s="14">
        <f>VLOOKUP($B1398,data!$A$6:$M$15000,13)</f>
        <v>17697000</v>
      </c>
      <c r="D1398" s="11">
        <f t="shared" si="80"/>
        <v>2</v>
      </c>
      <c r="E1398" s="14">
        <f t="shared" si="85"/>
        <v>18589571.428571429</v>
      </c>
      <c r="F1398" s="14">
        <f t="shared" si="82"/>
        <v>27537774.193548389</v>
      </c>
    </row>
    <row r="1399" spans="1:6">
      <c r="A1399" s="1">
        <v>36942</v>
      </c>
      <c r="B1399" s="4">
        <v>36942</v>
      </c>
      <c r="C1399" s="14">
        <f>VLOOKUP($B1399,data!$A$6:$M$15000,13)</f>
        <v>17526000</v>
      </c>
      <c r="D1399" s="11">
        <f t="shared" si="80"/>
        <v>2</v>
      </c>
      <c r="E1399" s="14">
        <f t="shared" si="85"/>
        <v>18130285.714285713</v>
      </c>
      <c r="F1399" s="14">
        <f t="shared" si="82"/>
        <v>26861322.580645163</v>
      </c>
    </row>
    <row r="1400" spans="1:6">
      <c r="A1400" s="1">
        <v>36943</v>
      </c>
      <c r="B1400" s="4">
        <v>36943</v>
      </c>
      <c r="C1400" s="14">
        <f>VLOOKUP($B1400,data!$A$6:$M$15000,13)</f>
        <v>17468000</v>
      </c>
      <c r="D1400" s="11">
        <f t="shared" si="80"/>
        <v>2</v>
      </c>
      <c r="E1400" s="14">
        <f t="shared" si="85"/>
        <v>17840714.285714287</v>
      </c>
      <c r="F1400" s="14">
        <f t="shared" si="82"/>
        <v>26190258.064516131</v>
      </c>
    </row>
    <row r="1401" spans="1:6">
      <c r="A1401" s="1">
        <v>36944</v>
      </c>
      <c r="B1401" s="4">
        <v>36944</v>
      </c>
      <c r="C1401" s="14">
        <f>VLOOKUP($B1401,data!$A$6:$M$15000,13)</f>
        <v>17359000</v>
      </c>
      <c r="D1401" s="11">
        <f t="shared" si="80"/>
        <v>2</v>
      </c>
      <c r="E1401" s="14">
        <f t="shared" si="85"/>
        <v>17688000</v>
      </c>
      <c r="F1401" s="14">
        <f t="shared" si="82"/>
        <v>25535580.64516129</v>
      </c>
    </row>
    <row r="1402" spans="1:6">
      <c r="A1402" s="1">
        <v>36945</v>
      </c>
      <c r="B1402" s="4">
        <v>36945</v>
      </c>
      <c r="C1402" s="14">
        <f>VLOOKUP($B1402,data!$A$6:$M$15000,13)</f>
        <v>16882000</v>
      </c>
      <c r="D1402" s="11">
        <f t="shared" si="80"/>
        <v>2</v>
      </c>
      <c r="E1402" s="14">
        <f t="shared" si="85"/>
        <v>17542571.428571429</v>
      </c>
      <c r="F1402" s="14">
        <f t="shared" si="82"/>
        <v>24889516.129032258</v>
      </c>
    </row>
    <row r="1403" spans="1:6">
      <c r="A1403" s="1">
        <v>36946</v>
      </c>
      <c r="B1403" s="4">
        <v>36946</v>
      </c>
      <c r="C1403" s="14">
        <f>VLOOKUP($B1403,data!$A$6:$M$15000,13)</f>
        <v>16276000</v>
      </c>
      <c r="D1403" s="11">
        <f t="shared" si="80"/>
        <v>2</v>
      </c>
      <c r="E1403" s="14">
        <f t="shared" si="85"/>
        <v>17318714.285714287</v>
      </c>
      <c r="F1403" s="14">
        <f t="shared" si="82"/>
        <v>24258225.806451611</v>
      </c>
    </row>
    <row r="1404" spans="1:6">
      <c r="A1404" s="1">
        <v>36947</v>
      </c>
      <c r="B1404" s="4">
        <v>36947</v>
      </c>
      <c r="C1404" s="14">
        <f>VLOOKUP($B1404,data!$A$6:$M$15000,13)</f>
        <v>16077000</v>
      </c>
      <c r="D1404" s="11">
        <f t="shared" si="80"/>
        <v>2</v>
      </c>
      <c r="E1404" s="14">
        <f t="shared" si="85"/>
        <v>17040714.285714287</v>
      </c>
      <c r="F1404" s="14">
        <f t="shared" si="82"/>
        <v>23658580.64516129</v>
      </c>
    </row>
    <row r="1405" spans="1:6">
      <c r="A1405" s="1">
        <v>36948</v>
      </c>
      <c r="B1405" s="4">
        <v>36948</v>
      </c>
      <c r="C1405" s="14">
        <f>VLOOKUP($B1405,data!$A$6:$M$15000,13)</f>
        <v>15626000</v>
      </c>
      <c r="D1405" s="11">
        <f t="shared" si="80"/>
        <v>2</v>
      </c>
      <c r="E1405" s="14">
        <f t="shared" si="85"/>
        <v>16744857.142857144</v>
      </c>
      <c r="F1405" s="14">
        <f t="shared" si="82"/>
        <v>23091000</v>
      </c>
    </row>
    <row r="1406" spans="1:6">
      <c r="A1406" s="1">
        <v>36949</v>
      </c>
      <c r="B1406" s="4">
        <v>36949</v>
      </c>
      <c r="C1406" s="14">
        <f>VLOOKUP($B1406,data!$A$6:$M$15000,13)</f>
        <v>14858000</v>
      </c>
      <c r="D1406" s="11">
        <f t="shared" si="80"/>
        <v>2</v>
      </c>
      <c r="E1406" s="14">
        <f t="shared" si="85"/>
        <v>16363714.285714285</v>
      </c>
      <c r="F1406" s="14">
        <f t="shared" si="82"/>
        <v>22527741.935483869</v>
      </c>
    </row>
    <row r="1407" spans="1:6">
      <c r="A1407" s="1">
        <v>36950</v>
      </c>
      <c r="B1407" s="4">
        <v>36950</v>
      </c>
      <c r="C1407" s="14">
        <f>VLOOKUP($B1407,data!$A$6:$M$15000,13)</f>
        <v>13953000</v>
      </c>
      <c r="D1407" s="11">
        <f t="shared" si="80"/>
        <v>2</v>
      </c>
      <c r="E1407" s="14">
        <f t="shared" si="85"/>
        <v>15861571.428571429</v>
      </c>
      <c r="F1407" s="14">
        <f t="shared" si="82"/>
        <v>21952322.580645163</v>
      </c>
    </row>
    <row r="1408" spans="1:6">
      <c r="A1408" s="1">
        <v>36951</v>
      </c>
      <c r="B1408" s="4">
        <v>36951</v>
      </c>
      <c r="C1408" s="14">
        <f>VLOOKUP($B1408,data!$A$6:$M$15000,13)</f>
        <v>12992000</v>
      </c>
      <c r="D1408" s="11">
        <f t="shared" si="80"/>
        <v>3</v>
      </c>
      <c r="E1408" s="14">
        <f t="shared" si="85"/>
        <v>15237714.285714285</v>
      </c>
      <c r="F1408" s="14">
        <f t="shared" si="82"/>
        <v>21393612.903225806</v>
      </c>
    </row>
    <row r="1409" spans="1:6">
      <c r="A1409" s="1">
        <v>36952</v>
      </c>
      <c r="B1409" s="4">
        <v>36952</v>
      </c>
      <c r="C1409" s="14">
        <f>VLOOKUP($B1409,data!$A$6:$M$15000,13)</f>
        <v>12551000</v>
      </c>
      <c r="D1409" s="11">
        <f t="shared" si="80"/>
        <v>3</v>
      </c>
      <c r="E1409" s="14">
        <f t="shared" si="85"/>
        <v>14619000</v>
      </c>
      <c r="F1409" s="14">
        <f t="shared" si="82"/>
        <v>20855225.806451611</v>
      </c>
    </row>
    <row r="1410" spans="1:6">
      <c r="A1410" s="1">
        <v>36953</v>
      </c>
      <c r="B1410" s="4">
        <v>36953</v>
      </c>
      <c r="C1410" s="14">
        <f>VLOOKUP($B1410,data!$A$6:$M$15000,13)</f>
        <v>12567000</v>
      </c>
      <c r="D1410" s="11">
        <f t="shared" si="80"/>
        <v>3</v>
      </c>
      <c r="E1410" s="14">
        <f t="shared" si="85"/>
        <v>14089142.857142856</v>
      </c>
      <c r="F1410" s="14">
        <f t="shared" si="82"/>
        <v>20357387.096774194</v>
      </c>
    </row>
    <row r="1411" spans="1:6">
      <c r="A1411" s="1">
        <v>36954</v>
      </c>
      <c r="B1411" s="4">
        <v>36954</v>
      </c>
      <c r="C1411" s="14">
        <f>VLOOKUP($B1411,data!$A$6:$M$15000,13)</f>
        <v>12443000</v>
      </c>
      <c r="D1411" s="11">
        <f t="shared" si="80"/>
        <v>3</v>
      </c>
      <c r="E1411" s="14">
        <f t="shared" si="85"/>
        <v>13570000</v>
      </c>
      <c r="F1411" s="14">
        <f t="shared" si="82"/>
        <v>19880387.096774194</v>
      </c>
    </row>
    <row r="1412" spans="1:6">
      <c r="A1412" s="1">
        <v>36955</v>
      </c>
      <c r="B1412" s="4">
        <v>36955</v>
      </c>
      <c r="C1412" s="14">
        <f>VLOOKUP($B1412,data!$A$6:$M$15000,13)</f>
        <v>12337000</v>
      </c>
      <c r="D1412" s="11">
        <f t="shared" si="80"/>
        <v>3</v>
      </c>
      <c r="E1412" s="14">
        <f t="shared" ref="E1412:E1417" si="86">AVERAGE(C1405:C1412)</f>
        <v>13415875</v>
      </c>
      <c r="F1412" s="14">
        <f t="shared" si="82"/>
        <v>19413774.193548389</v>
      </c>
    </row>
    <row r="1413" spans="1:6">
      <c r="A1413" s="1">
        <v>36956</v>
      </c>
      <c r="B1413" s="4">
        <v>36956</v>
      </c>
      <c r="C1413" s="14">
        <f>VLOOKUP($B1413,data!$A$6:$M$15000,13)</f>
        <v>12491000</v>
      </c>
      <c r="D1413" s="11">
        <f t="shared" si="80"/>
        <v>3</v>
      </c>
      <c r="E1413" s="14">
        <f t="shared" si="86"/>
        <v>13024000</v>
      </c>
      <c r="F1413" s="14">
        <f t="shared" si="82"/>
        <v>18938096.774193548</v>
      </c>
    </row>
    <row r="1414" spans="1:6">
      <c r="A1414" s="1">
        <v>36957</v>
      </c>
      <c r="B1414" s="4">
        <v>36957</v>
      </c>
      <c r="C1414" s="14">
        <f>VLOOKUP($B1414,data!$A$6:$M$15000,13)</f>
        <v>12778000</v>
      </c>
      <c r="D1414" s="11">
        <f t="shared" si="80"/>
        <v>3</v>
      </c>
      <c r="E1414" s="14">
        <f t="shared" si="86"/>
        <v>12764000</v>
      </c>
      <c r="F1414" s="14">
        <f t="shared" si="82"/>
        <v>18444935.483870968</v>
      </c>
    </row>
    <row r="1415" spans="1:6">
      <c r="A1415" s="1">
        <v>36958</v>
      </c>
      <c r="B1415" s="4">
        <v>36958</v>
      </c>
      <c r="C1415" s="14">
        <f>VLOOKUP($B1415,data!$A$6:$M$15000,13)</f>
        <v>13035000</v>
      </c>
      <c r="D1415" s="11">
        <f t="shared" si="80"/>
        <v>3</v>
      </c>
      <c r="E1415" s="14">
        <f t="shared" si="86"/>
        <v>12649250</v>
      </c>
      <c r="F1415" s="14">
        <f t="shared" si="82"/>
        <v>17946645.161290321</v>
      </c>
    </row>
    <row r="1416" spans="1:6">
      <c r="A1416" s="1">
        <v>36959</v>
      </c>
      <c r="B1416" s="4">
        <v>36959</v>
      </c>
      <c r="C1416" s="14">
        <f>VLOOKUP($B1416,data!$A$6:$M$15000,13)</f>
        <v>13135000</v>
      </c>
      <c r="D1416" s="11">
        <f t="shared" si="80"/>
        <v>3</v>
      </c>
      <c r="E1416" s="14">
        <f t="shared" si="86"/>
        <v>12667125</v>
      </c>
      <c r="F1416" s="14">
        <f t="shared" si="82"/>
        <v>17444935.483870968</v>
      </c>
    </row>
    <row r="1417" spans="1:6">
      <c r="A1417" s="1">
        <v>36960</v>
      </c>
      <c r="B1417" s="4">
        <v>36960</v>
      </c>
      <c r="C1417" s="14">
        <f>VLOOKUP($B1417,data!$A$6:$M$15000,13)</f>
        <v>13592000</v>
      </c>
      <c r="D1417" s="11">
        <f t="shared" si="80"/>
        <v>3</v>
      </c>
      <c r="E1417" s="14">
        <f t="shared" si="86"/>
        <v>12797250</v>
      </c>
      <c r="F1417" s="14">
        <f t="shared" si="82"/>
        <v>16992258.064516131</v>
      </c>
    </row>
    <row r="1418" spans="1:6">
      <c r="A1418" s="1">
        <v>36961</v>
      </c>
      <c r="B1418" s="4">
        <v>36961</v>
      </c>
      <c r="C1418" s="14">
        <f>VLOOKUP($B1418,data!$A$6:$M$15000,13)</f>
        <v>13921000</v>
      </c>
      <c r="D1418" s="11">
        <f t="shared" si="80"/>
        <v>3</v>
      </c>
      <c r="E1418" s="14">
        <f t="shared" ref="E1418:E1432" si="87">AVERAGE(C1412:C1418)</f>
        <v>13041285.714285715</v>
      </c>
      <c r="F1418" s="14">
        <f t="shared" si="82"/>
        <v>16584677.419354839</v>
      </c>
    </row>
    <row r="1419" spans="1:6">
      <c r="A1419" s="1">
        <v>36962</v>
      </c>
      <c r="B1419" s="4">
        <v>36962</v>
      </c>
      <c r="C1419" s="14">
        <f>VLOOKUP($B1419,data!$A$6:$M$15000,13)</f>
        <v>14218000</v>
      </c>
      <c r="D1419" s="11">
        <f t="shared" si="80"/>
        <v>3</v>
      </c>
      <c r="E1419" s="14">
        <f t="shared" si="87"/>
        <v>13310000</v>
      </c>
      <c r="F1419" s="14">
        <f t="shared" si="82"/>
        <v>16222419.35483871</v>
      </c>
    </row>
    <row r="1420" spans="1:6">
      <c r="A1420" s="1">
        <v>36963</v>
      </c>
      <c r="B1420" s="4">
        <v>36963</v>
      </c>
      <c r="C1420" s="14">
        <f>VLOOKUP($B1420,data!$A$6:$M$15000,13)</f>
        <v>14554000</v>
      </c>
      <c r="D1420" s="11">
        <f t="shared" si="80"/>
        <v>3</v>
      </c>
      <c r="E1420" s="14">
        <f t="shared" si="87"/>
        <v>13604714.285714285</v>
      </c>
      <c r="F1420" s="14">
        <f t="shared" si="82"/>
        <v>15898838.709677419</v>
      </c>
    </row>
    <row r="1421" spans="1:6">
      <c r="A1421" s="1">
        <v>36964</v>
      </c>
      <c r="B1421" s="4">
        <v>36964</v>
      </c>
      <c r="C1421" s="14">
        <f>VLOOKUP($B1421,data!$A$6:$M$15000,13)</f>
        <v>14897000</v>
      </c>
      <c r="D1421" s="11">
        <f t="shared" si="80"/>
        <v>3</v>
      </c>
      <c r="E1421" s="14">
        <f t="shared" si="87"/>
        <v>13907428.571428571</v>
      </c>
      <c r="F1421" s="14">
        <f t="shared" si="82"/>
        <v>15612419.35483871</v>
      </c>
    </row>
    <row r="1422" spans="1:6">
      <c r="A1422" s="1">
        <v>36965</v>
      </c>
      <c r="B1422" s="4">
        <v>36965</v>
      </c>
      <c r="C1422" s="14">
        <f>VLOOKUP($B1422,data!$A$6:$M$15000,13)</f>
        <v>15159000</v>
      </c>
      <c r="D1422" s="11">
        <f t="shared" si="80"/>
        <v>3</v>
      </c>
      <c r="E1422" s="14">
        <f t="shared" si="87"/>
        <v>14210857.142857144</v>
      </c>
      <c r="F1422" s="14">
        <f t="shared" si="82"/>
        <v>15381354.838709677</v>
      </c>
    </row>
    <row r="1423" spans="1:6">
      <c r="A1423" s="1">
        <v>36966</v>
      </c>
      <c r="B1423" s="4">
        <v>36966</v>
      </c>
      <c r="C1423" s="14">
        <f>VLOOKUP($B1423,data!$A$6:$M$15000,13)</f>
        <v>15352000</v>
      </c>
      <c r="D1423" s="11">
        <f t="shared" si="80"/>
        <v>3</v>
      </c>
      <c r="E1423" s="14">
        <f t="shared" si="87"/>
        <v>14527571.428571429</v>
      </c>
      <c r="F1423" s="14">
        <f t="shared" si="82"/>
        <v>15207516.129032258</v>
      </c>
    </row>
    <row r="1424" spans="1:6">
      <c r="A1424" s="1">
        <v>36967</v>
      </c>
      <c r="B1424" s="4">
        <v>36967</v>
      </c>
      <c r="C1424" s="14">
        <f>VLOOKUP($B1424,data!$A$6:$M$15000,13)</f>
        <v>15834000</v>
      </c>
      <c r="D1424" s="11">
        <f t="shared" si="80"/>
        <v>3</v>
      </c>
      <c r="E1424" s="14">
        <f t="shared" si="87"/>
        <v>14847857.142857144</v>
      </c>
      <c r="F1424" s="14">
        <f t="shared" si="82"/>
        <v>15089419.35483871</v>
      </c>
    </row>
    <row r="1425" spans="1:6">
      <c r="A1425" s="1">
        <v>36968</v>
      </c>
      <c r="B1425" s="4">
        <v>36968</v>
      </c>
      <c r="C1425" s="14">
        <f>VLOOKUP($B1425,data!$A$6:$M$15000,13)</f>
        <v>16465000</v>
      </c>
      <c r="D1425" s="11">
        <f t="shared" si="80"/>
        <v>3</v>
      </c>
      <c r="E1425" s="14">
        <f t="shared" si="87"/>
        <v>15211285.714285715</v>
      </c>
      <c r="F1425" s="14">
        <f t="shared" si="82"/>
        <v>15026096.774193548</v>
      </c>
    </row>
    <row r="1426" spans="1:6">
      <c r="A1426" s="1">
        <v>36969</v>
      </c>
      <c r="B1426" s="4">
        <v>36969</v>
      </c>
      <c r="C1426" s="14">
        <f>VLOOKUP($B1426,data!$A$6:$M$15000,13)</f>
        <v>16789000</v>
      </c>
      <c r="D1426" s="11">
        <f t="shared" si="80"/>
        <v>3</v>
      </c>
      <c r="E1426" s="14">
        <f t="shared" si="87"/>
        <v>15578571.428571429</v>
      </c>
      <c r="F1426" s="14">
        <f t="shared" si="82"/>
        <v>14990258.064516129</v>
      </c>
    </row>
    <row r="1427" spans="1:6">
      <c r="A1427" s="1">
        <v>36970</v>
      </c>
      <c r="B1427" s="4">
        <v>36970</v>
      </c>
      <c r="C1427" s="14">
        <f>VLOOKUP($B1427,data!$A$6:$M$15000,13)</f>
        <v>17293000</v>
      </c>
      <c r="D1427" s="11">
        <f t="shared" si="80"/>
        <v>3</v>
      </c>
      <c r="E1427" s="14">
        <f t="shared" si="87"/>
        <v>15969857.142857144</v>
      </c>
      <c r="F1427" s="14">
        <f t="shared" si="82"/>
        <v>14972516.129032258</v>
      </c>
    </row>
    <row r="1428" spans="1:6">
      <c r="A1428" s="1">
        <v>36971</v>
      </c>
      <c r="B1428" s="4">
        <v>36971</v>
      </c>
      <c r="C1428" s="14">
        <f>VLOOKUP($B1428,data!$A$6:$M$15000,13)</f>
        <v>17580000</v>
      </c>
      <c r="D1428" s="11">
        <f t="shared" si="80"/>
        <v>3</v>
      </c>
      <c r="E1428" s="14">
        <f t="shared" si="87"/>
        <v>16353142.857142856</v>
      </c>
      <c r="F1428" s="14">
        <f t="shared" si="82"/>
        <v>14958225.806451613</v>
      </c>
    </row>
    <row r="1429" spans="1:6">
      <c r="A1429" s="1">
        <v>36972</v>
      </c>
      <c r="B1429" s="4">
        <v>36972</v>
      </c>
      <c r="C1429" s="14">
        <f>VLOOKUP($B1429,data!$A$6:$M$15000,13)</f>
        <v>17697000</v>
      </c>
      <c r="D1429" s="11">
        <f t="shared" si="80"/>
        <v>3</v>
      </c>
      <c r="E1429" s="14">
        <f t="shared" si="87"/>
        <v>16715714.285714285</v>
      </c>
      <c r="F1429" s="14">
        <f t="shared" si="82"/>
        <v>14958225.806451613</v>
      </c>
    </row>
    <row r="1430" spans="1:6">
      <c r="A1430" s="1">
        <v>36973</v>
      </c>
      <c r="B1430" s="4">
        <v>36973</v>
      </c>
      <c r="C1430" s="14">
        <f>VLOOKUP($B1430,data!$A$6:$M$15000,13)</f>
        <v>17948000</v>
      </c>
      <c r="D1430" s="11">
        <f t="shared" si="80"/>
        <v>3</v>
      </c>
      <c r="E1430" s="14">
        <f t="shared" si="87"/>
        <v>17086571.428571429</v>
      </c>
      <c r="F1430" s="14">
        <f t="shared" si="82"/>
        <v>14971838.709677419</v>
      </c>
    </row>
    <row r="1431" spans="1:6">
      <c r="A1431" s="1">
        <v>36974</v>
      </c>
      <c r="B1431" s="4">
        <v>36974</v>
      </c>
      <c r="C1431" s="14">
        <f>VLOOKUP($B1431,data!$A$6:$M$15000,13)</f>
        <v>18551000</v>
      </c>
      <c r="D1431" s="11">
        <f t="shared" si="80"/>
        <v>3</v>
      </c>
      <c r="E1431" s="14">
        <f t="shared" si="87"/>
        <v>17474714.285714287</v>
      </c>
      <c r="F1431" s="14">
        <f t="shared" si="82"/>
        <v>15006774.193548387</v>
      </c>
    </row>
    <row r="1432" spans="1:6">
      <c r="A1432" s="1">
        <v>36975</v>
      </c>
      <c r="B1432" s="4">
        <v>36975</v>
      </c>
      <c r="C1432" s="14">
        <f>VLOOKUP($B1432,data!$A$6:$M$15000,13)</f>
        <v>19180000</v>
      </c>
      <c r="D1432" s="11">
        <f t="shared" si="80"/>
        <v>3</v>
      </c>
      <c r="E1432" s="14">
        <f t="shared" si="87"/>
        <v>17862571.428571429</v>
      </c>
      <c r="F1432" s="14">
        <f t="shared" si="82"/>
        <v>15065516.129032258</v>
      </c>
    </row>
    <row r="1433" spans="1:6">
      <c r="A1433" s="1">
        <v>36976</v>
      </c>
      <c r="B1433" s="4">
        <v>36976</v>
      </c>
      <c r="C1433" s="14">
        <f>VLOOKUP($B1433,data!$A$6:$M$15000,13)</f>
        <v>19598000</v>
      </c>
      <c r="D1433" s="11">
        <f t="shared" si="80"/>
        <v>3</v>
      </c>
      <c r="E1433" s="14">
        <f t="shared" ref="E1433:E1438" si="88">AVERAGE(C1426:C1433)</f>
        <v>18079500</v>
      </c>
      <c r="F1433" s="14">
        <f t="shared" si="82"/>
        <v>15153129.032258065</v>
      </c>
    </row>
    <row r="1434" spans="1:6">
      <c r="A1434" s="1">
        <v>36977</v>
      </c>
      <c r="B1434" s="4">
        <v>36977</v>
      </c>
      <c r="C1434" s="14">
        <f>VLOOKUP($B1434,data!$A$6:$M$15000,13)</f>
        <v>19993000</v>
      </c>
      <c r="D1434" s="11">
        <f t="shared" ref="D1434:D1497" si="89">IF(B1434&lt;&gt;"",MONTH(B1434),0)</f>
        <v>3</v>
      </c>
      <c r="E1434" s="14">
        <f t="shared" si="88"/>
        <v>18480000</v>
      </c>
      <c r="F1434" s="14">
        <f t="shared" ref="F1434:F1497" si="90">AVERAGE(C1404:C1434)</f>
        <v>15273032.258064516</v>
      </c>
    </row>
    <row r="1435" spans="1:6">
      <c r="A1435" s="1">
        <v>36978</v>
      </c>
      <c r="B1435" s="4">
        <v>36978</v>
      </c>
      <c r="C1435" s="14">
        <f>VLOOKUP($B1435,data!$A$6:$M$15000,13)</f>
        <v>20552000</v>
      </c>
      <c r="D1435" s="11">
        <f t="shared" si="89"/>
        <v>3</v>
      </c>
      <c r="E1435" s="14">
        <f t="shared" si="88"/>
        <v>18887375</v>
      </c>
      <c r="F1435" s="14">
        <f t="shared" si="90"/>
        <v>15417387.096774194</v>
      </c>
    </row>
    <row r="1436" spans="1:6">
      <c r="A1436" s="1">
        <v>36979</v>
      </c>
      <c r="B1436" s="4">
        <v>36979</v>
      </c>
      <c r="C1436" s="14">
        <f>VLOOKUP($B1436,data!$A$6:$M$15000,13)</f>
        <v>21028000</v>
      </c>
      <c r="D1436" s="11">
        <f t="shared" si="89"/>
        <v>3</v>
      </c>
      <c r="E1436" s="14">
        <f t="shared" si="88"/>
        <v>19318375</v>
      </c>
      <c r="F1436" s="14">
        <f t="shared" si="90"/>
        <v>15591645.161290323</v>
      </c>
    </row>
    <row r="1437" spans="1:6">
      <c r="A1437" s="1">
        <v>36980</v>
      </c>
      <c r="B1437" s="4">
        <v>36980</v>
      </c>
      <c r="C1437" s="14">
        <f>VLOOKUP($B1437,data!$A$6:$M$15000,13)</f>
        <v>21602000</v>
      </c>
      <c r="D1437" s="11">
        <f t="shared" si="89"/>
        <v>3</v>
      </c>
      <c r="E1437" s="14">
        <f t="shared" si="88"/>
        <v>19806500</v>
      </c>
      <c r="F1437" s="14">
        <f t="shared" si="90"/>
        <v>15809193.548387097</v>
      </c>
    </row>
    <row r="1438" spans="1:6">
      <c r="A1438" s="1">
        <v>36981</v>
      </c>
      <c r="B1438" s="4">
        <v>36981</v>
      </c>
      <c r="C1438" s="14">
        <f>VLOOKUP($B1438,data!$A$6:$M$15000,13)</f>
        <v>22111000</v>
      </c>
      <c r="D1438" s="11">
        <f t="shared" si="89"/>
        <v>3</v>
      </c>
      <c r="E1438" s="14">
        <f t="shared" si="88"/>
        <v>20326875</v>
      </c>
      <c r="F1438" s="14">
        <f t="shared" si="90"/>
        <v>16072354.838709677</v>
      </c>
    </row>
    <row r="1439" spans="1:6">
      <c r="A1439" s="1">
        <v>36982</v>
      </c>
      <c r="B1439" s="4">
        <v>36982</v>
      </c>
      <c r="C1439" s="14">
        <f>VLOOKUP($B1439,data!$A$6:$M$15000,13)</f>
        <v>22787000</v>
      </c>
      <c r="D1439" s="11">
        <f t="shared" si="89"/>
        <v>4</v>
      </c>
      <c r="E1439" s="14">
        <f t="shared" ref="E1439:E1453" si="91">AVERAGE(C1433:C1439)</f>
        <v>21095857.142857142</v>
      </c>
      <c r="F1439" s="14">
        <f t="shared" si="90"/>
        <v>16388322.580645161</v>
      </c>
    </row>
    <row r="1440" spans="1:6">
      <c r="A1440" s="1">
        <v>36983</v>
      </c>
      <c r="B1440" s="4">
        <v>36983</v>
      </c>
      <c r="C1440" s="14">
        <f>VLOOKUP($B1440,data!$A$6:$M$15000,13)</f>
        <v>22948000</v>
      </c>
      <c r="D1440" s="11">
        <f t="shared" si="89"/>
        <v>4</v>
      </c>
      <c r="E1440" s="14">
        <f t="shared" si="91"/>
        <v>21574428.571428571</v>
      </c>
      <c r="F1440" s="14">
        <f t="shared" si="90"/>
        <v>16723709.677419355</v>
      </c>
    </row>
    <row r="1441" spans="1:6">
      <c r="A1441" s="1">
        <v>36984</v>
      </c>
      <c r="B1441" s="4">
        <v>36984</v>
      </c>
      <c r="C1441" s="14">
        <f>VLOOKUP($B1441,data!$A$6:$M$15000,13)</f>
        <v>23044000</v>
      </c>
      <c r="D1441" s="11">
        <f t="shared" si="89"/>
        <v>4</v>
      </c>
      <c r="E1441" s="14">
        <f t="shared" si="91"/>
        <v>22010285.714285713</v>
      </c>
      <c r="F1441" s="14">
        <f t="shared" si="90"/>
        <v>17061677.419354837</v>
      </c>
    </row>
    <row r="1442" spans="1:6">
      <c r="A1442" s="1">
        <v>36985</v>
      </c>
      <c r="B1442" s="4">
        <v>36985</v>
      </c>
      <c r="C1442" s="14">
        <f>VLOOKUP($B1442,data!$A$6:$M$15000,13)</f>
        <v>23102000</v>
      </c>
      <c r="D1442" s="11">
        <f t="shared" si="89"/>
        <v>4</v>
      </c>
      <c r="E1442" s="14">
        <f t="shared" si="91"/>
        <v>22374571.428571429</v>
      </c>
      <c r="F1442" s="14">
        <f t="shared" si="90"/>
        <v>17405516.129032258</v>
      </c>
    </row>
    <row r="1443" spans="1:6">
      <c r="A1443" s="1">
        <v>36986</v>
      </c>
      <c r="B1443" s="4">
        <v>36986</v>
      </c>
      <c r="C1443" s="14">
        <f>VLOOKUP($B1443,data!$A$6:$M$15000,13)</f>
        <v>23130000</v>
      </c>
      <c r="D1443" s="11">
        <f t="shared" si="89"/>
        <v>4</v>
      </c>
      <c r="E1443" s="14">
        <f t="shared" si="91"/>
        <v>22674857.142857142</v>
      </c>
      <c r="F1443" s="14">
        <f t="shared" si="90"/>
        <v>17753677.419354837</v>
      </c>
    </row>
    <row r="1444" spans="1:6">
      <c r="A1444" s="1">
        <v>36987</v>
      </c>
      <c r="B1444" s="4">
        <v>36987</v>
      </c>
      <c r="C1444" s="14" t="str">
        <f>VLOOKUP($B1444,data!$A$6:$M$15000,13)</f>
        <v>N/A</v>
      </c>
      <c r="D1444" s="11">
        <f t="shared" si="89"/>
        <v>4</v>
      </c>
      <c r="E1444" s="14">
        <f t="shared" si="91"/>
        <v>22853666.666666668</v>
      </c>
      <c r="F1444" s="14">
        <f t="shared" si="90"/>
        <v>17929100</v>
      </c>
    </row>
    <row r="1445" spans="1:6">
      <c r="A1445" s="1">
        <v>36988</v>
      </c>
      <c r="B1445" s="4">
        <v>36988</v>
      </c>
      <c r="C1445" s="14" t="str">
        <f>VLOOKUP($B1445,data!$A$6:$M$15000,13)</f>
        <v>N/A</v>
      </c>
      <c r="D1445" s="11">
        <f t="shared" si="89"/>
        <v>4</v>
      </c>
      <c r="E1445" s="14">
        <f t="shared" si="91"/>
        <v>23002200</v>
      </c>
      <c r="F1445" s="14">
        <f t="shared" si="90"/>
        <v>18106724.137931034</v>
      </c>
    </row>
    <row r="1446" spans="1:6">
      <c r="A1446" s="1">
        <v>36989</v>
      </c>
      <c r="B1446" s="4">
        <v>36989</v>
      </c>
      <c r="C1446" s="14" t="str">
        <f>VLOOKUP($B1446,data!$A$6:$M$15000,13)</f>
        <v>N/A</v>
      </c>
      <c r="D1446" s="11">
        <f t="shared" si="89"/>
        <v>4</v>
      </c>
      <c r="E1446" s="14">
        <f t="shared" si="91"/>
        <v>23056000</v>
      </c>
      <c r="F1446" s="14">
        <f t="shared" si="90"/>
        <v>18287857.142857142</v>
      </c>
    </row>
    <row r="1447" spans="1:6">
      <c r="A1447" s="1">
        <v>36990</v>
      </c>
      <c r="B1447" s="4">
        <v>36990</v>
      </c>
      <c r="C1447" s="14" t="str">
        <f>VLOOKUP($B1447,data!$A$6:$M$15000,13)</f>
        <v>N/A</v>
      </c>
      <c r="D1447" s="11">
        <f t="shared" si="89"/>
        <v>4</v>
      </c>
      <c r="E1447" s="14">
        <f t="shared" si="91"/>
        <v>23092000</v>
      </c>
      <c r="F1447" s="14">
        <f t="shared" si="90"/>
        <v>18478703.703703705</v>
      </c>
    </row>
    <row r="1448" spans="1:6">
      <c r="A1448" s="1">
        <v>36991</v>
      </c>
      <c r="B1448" s="4">
        <v>36991</v>
      </c>
      <c r="C1448" s="14" t="str">
        <f>VLOOKUP($B1448,data!$A$6:$M$15000,13)</f>
        <v>N/A</v>
      </c>
      <c r="D1448" s="11">
        <f t="shared" si="89"/>
        <v>4</v>
      </c>
      <c r="E1448" s="14">
        <f t="shared" si="91"/>
        <v>23116000</v>
      </c>
      <c r="F1448" s="14">
        <f t="shared" si="90"/>
        <v>18666653.846153848</v>
      </c>
    </row>
    <row r="1449" spans="1:6">
      <c r="A1449" s="1">
        <v>36992</v>
      </c>
      <c r="B1449" s="4">
        <v>36992</v>
      </c>
      <c r="C1449" s="14" t="str">
        <f>VLOOKUP($B1449,data!$A$6:$M$15000,13)</f>
        <v>N/A</v>
      </c>
      <c r="D1449" s="11">
        <f t="shared" si="89"/>
        <v>4</v>
      </c>
      <c r="E1449" s="14">
        <f t="shared" si="91"/>
        <v>23130000</v>
      </c>
      <c r="F1449" s="14">
        <f t="shared" si="90"/>
        <v>18856480</v>
      </c>
    </row>
    <row r="1450" spans="1:6">
      <c r="A1450" s="1">
        <v>36993</v>
      </c>
      <c r="B1450" s="4">
        <v>36993</v>
      </c>
      <c r="C1450" s="14" t="str">
        <f>VLOOKUP($B1450,data!$A$6:$M$15000,13)</f>
        <v>N/A</v>
      </c>
      <c r="D1450" s="11">
        <f t="shared" si="89"/>
        <v>4</v>
      </c>
      <c r="E1450" s="14" t="e">
        <f t="shared" si="91"/>
        <v>#DIV/0!</v>
      </c>
      <c r="F1450" s="14">
        <f t="shared" si="90"/>
        <v>19049750</v>
      </c>
    </row>
    <row r="1451" spans="1:6">
      <c r="A1451" s="1">
        <v>36994</v>
      </c>
      <c r="B1451" s="4">
        <v>36994</v>
      </c>
      <c r="C1451" s="14" t="str">
        <f>VLOOKUP($B1451,data!$A$6:$M$15000,13)</f>
        <v>N/A</v>
      </c>
      <c r="D1451" s="11">
        <f t="shared" si="89"/>
        <v>4</v>
      </c>
      <c r="E1451" s="14" t="e">
        <f t="shared" si="91"/>
        <v>#DIV/0!</v>
      </c>
      <c r="F1451" s="14">
        <f t="shared" si="90"/>
        <v>19245217.391304348</v>
      </c>
    </row>
    <row r="1452" spans="1:6">
      <c r="A1452" s="1">
        <v>36995</v>
      </c>
      <c r="B1452" s="4">
        <v>36995</v>
      </c>
      <c r="C1452" s="14" t="str">
        <f>VLOOKUP($B1452,data!$A$6:$M$15000,13)</f>
        <v>N/A</v>
      </c>
      <c r="D1452" s="11">
        <f t="shared" si="89"/>
        <v>4</v>
      </c>
      <c r="E1452" s="14" t="e">
        <f t="shared" si="91"/>
        <v>#DIV/0!</v>
      </c>
      <c r="F1452" s="14">
        <f t="shared" si="90"/>
        <v>19442863.636363637</v>
      </c>
    </row>
    <row r="1453" spans="1:6">
      <c r="A1453" s="1">
        <v>36996</v>
      </c>
      <c r="B1453" s="4">
        <v>36996</v>
      </c>
      <c r="C1453" s="14" t="str">
        <f>VLOOKUP($B1453,data!$A$6:$M$15000,13)</f>
        <v>N/A</v>
      </c>
      <c r="D1453" s="11">
        <f t="shared" si="89"/>
        <v>4</v>
      </c>
      <c r="E1453" s="14" t="e">
        <f t="shared" si="91"/>
        <v>#DIV/0!</v>
      </c>
      <c r="F1453" s="14">
        <f t="shared" si="90"/>
        <v>19646857.142857142</v>
      </c>
    </row>
    <row r="1454" spans="1:6">
      <c r="A1454" s="1">
        <v>36997</v>
      </c>
      <c r="B1454" s="4">
        <v>36997</v>
      </c>
      <c r="C1454" s="14" t="str">
        <f>VLOOKUP($B1454,data!$A$6:$M$15000,13)</f>
        <v>N/A</v>
      </c>
      <c r="D1454" s="11">
        <f t="shared" si="89"/>
        <v>4</v>
      </c>
      <c r="E1454" s="14" t="e">
        <f t="shared" ref="E1454:E1459" si="92">AVERAGE(C1447:C1454)</f>
        <v>#DIV/0!</v>
      </c>
      <c r="F1454" s="14">
        <f t="shared" si="90"/>
        <v>19861600</v>
      </c>
    </row>
    <row r="1455" spans="1:6">
      <c r="A1455" s="1">
        <v>36998</v>
      </c>
      <c r="B1455" s="4">
        <v>36998</v>
      </c>
      <c r="C1455" s="14" t="str">
        <f>VLOOKUP($B1455,data!$A$6:$M$15000,13)</f>
        <v>N/A</v>
      </c>
      <c r="D1455" s="11">
        <f t="shared" si="89"/>
        <v>4</v>
      </c>
      <c r="E1455" s="14" t="e">
        <f t="shared" si="92"/>
        <v>#DIV/0!</v>
      </c>
      <c r="F1455" s="14">
        <f t="shared" si="90"/>
        <v>20073578.947368421</v>
      </c>
    </row>
    <row r="1456" spans="1:6">
      <c r="A1456" s="1">
        <v>36999</v>
      </c>
      <c r="B1456" s="4">
        <v>36999</v>
      </c>
      <c r="C1456" s="14" t="str">
        <f>VLOOKUP($B1456,data!$A$6:$M$15000,13)</f>
        <v>N/A</v>
      </c>
      <c r="D1456" s="11">
        <f t="shared" si="89"/>
        <v>4</v>
      </c>
      <c r="E1456" s="14" t="e">
        <f t="shared" si="92"/>
        <v>#DIV/0!</v>
      </c>
      <c r="F1456" s="14">
        <f t="shared" si="90"/>
        <v>20274055.555555556</v>
      </c>
    </row>
    <row r="1457" spans="1:6">
      <c r="A1457" s="1">
        <v>37000</v>
      </c>
      <c r="B1457" s="4">
        <v>37000</v>
      </c>
      <c r="C1457" s="14" t="str">
        <f>VLOOKUP($B1457,data!$A$6:$M$15000,13)</f>
        <v>N/A</v>
      </c>
      <c r="D1457" s="11">
        <f t="shared" si="89"/>
        <v>4</v>
      </c>
      <c r="E1457" s="14" t="e">
        <f t="shared" si="92"/>
        <v>#DIV/0!</v>
      </c>
      <c r="F1457" s="14">
        <f t="shared" si="90"/>
        <v>20479058.823529411</v>
      </c>
    </row>
    <row r="1458" spans="1:6">
      <c r="A1458" s="1">
        <v>37001</v>
      </c>
      <c r="B1458" s="4">
        <v>37001</v>
      </c>
      <c r="C1458" s="14" t="str">
        <f>VLOOKUP($B1458,data!$A$6:$M$15000,13)</f>
        <v>N/A</v>
      </c>
      <c r="D1458" s="11">
        <f t="shared" si="89"/>
        <v>4</v>
      </c>
      <c r="E1458" s="14" t="e">
        <f t="shared" si="92"/>
        <v>#DIV/0!</v>
      </c>
      <c r="F1458" s="14">
        <f t="shared" si="90"/>
        <v>20678187.5</v>
      </c>
    </row>
    <row r="1459" spans="1:6">
      <c r="A1459" s="1">
        <v>37002</v>
      </c>
      <c r="B1459" s="4">
        <v>37002</v>
      </c>
      <c r="C1459" s="14" t="str">
        <f>VLOOKUP($B1459,data!$A$6:$M$15000,13)</f>
        <v>N/A</v>
      </c>
      <c r="D1459" s="11">
        <f t="shared" si="89"/>
        <v>4</v>
      </c>
      <c r="E1459" s="14" t="e">
        <f t="shared" si="92"/>
        <v>#DIV/0!</v>
      </c>
      <c r="F1459" s="14">
        <f t="shared" si="90"/>
        <v>20884733.333333332</v>
      </c>
    </row>
    <row r="1460" spans="1:6">
      <c r="A1460" s="1">
        <v>37003</v>
      </c>
      <c r="B1460" s="4">
        <v>37003</v>
      </c>
      <c r="C1460" s="14" t="str">
        <f>VLOOKUP($B1460,data!$A$6:$M$15000,13)</f>
        <v>N/A</v>
      </c>
      <c r="D1460" s="11">
        <f t="shared" si="89"/>
        <v>4</v>
      </c>
      <c r="E1460" s="14" t="e">
        <f t="shared" ref="E1460:E1470" si="93">AVERAGE(C1454:C1460)</f>
        <v>#DIV/0!</v>
      </c>
      <c r="F1460" s="14">
        <f t="shared" si="90"/>
        <v>21112428.571428571</v>
      </c>
    </row>
    <row r="1461" spans="1:6">
      <c r="A1461" s="1">
        <v>37004</v>
      </c>
      <c r="B1461" s="4">
        <v>37004</v>
      </c>
      <c r="C1461" s="14" t="str">
        <f>VLOOKUP($B1461,data!$A$6:$M$15000,13)</f>
        <v>N/A</v>
      </c>
      <c r="D1461" s="11">
        <f t="shared" si="89"/>
        <v>4</v>
      </c>
      <c r="E1461" s="14" t="e">
        <f t="shared" si="93"/>
        <v>#DIV/0!</v>
      </c>
      <c r="F1461" s="14">
        <f t="shared" si="90"/>
        <v>21355846.153846152</v>
      </c>
    </row>
    <row r="1462" spans="1:6">
      <c r="A1462" s="1">
        <v>37005</v>
      </c>
      <c r="B1462" s="4">
        <v>37005</v>
      </c>
      <c r="C1462" s="14" t="str">
        <f>VLOOKUP($B1462,data!$A$6:$M$15000,13)</f>
        <v>N/A</v>
      </c>
      <c r="D1462" s="11">
        <f t="shared" si="89"/>
        <v>4</v>
      </c>
      <c r="E1462" s="14" t="e">
        <f t="shared" si="93"/>
        <v>#DIV/0!</v>
      </c>
      <c r="F1462" s="14">
        <f t="shared" si="90"/>
        <v>21589583.333333332</v>
      </c>
    </row>
    <row r="1463" spans="1:6">
      <c r="A1463" s="1">
        <v>37006</v>
      </c>
      <c r="B1463" s="4">
        <v>37006</v>
      </c>
      <c r="C1463" s="14" t="str">
        <f>VLOOKUP($B1463,data!$A$6:$M$15000,13)</f>
        <v>N/A</v>
      </c>
      <c r="D1463" s="11">
        <f t="shared" si="89"/>
        <v>4</v>
      </c>
      <c r="E1463" s="14" t="e">
        <f t="shared" si="93"/>
        <v>#DIV/0!</v>
      </c>
      <c r="F1463" s="14">
        <f t="shared" si="90"/>
        <v>21808636.363636363</v>
      </c>
    </row>
    <row r="1464" spans="1:6">
      <c r="A1464" s="1">
        <v>37007</v>
      </c>
      <c r="B1464" s="4">
        <v>37007</v>
      </c>
      <c r="C1464" s="14" t="str">
        <f>VLOOKUP($B1464,data!$A$6:$M$15000,13)</f>
        <v>N/A</v>
      </c>
      <c r="D1464" s="11">
        <f t="shared" si="89"/>
        <v>4</v>
      </c>
      <c r="E1464" s="14" t="e">
        <f t="shared" si="93"/>
        <v>#DIV/0!</v>
      </c>
      <c r="F1464" s="14">
        <f t="shared" si="90"/>
        <v>22029700</v>
      </c>
    </row>
    <row r="1465" spans="1:6">
      <c r="A1465" s="1">
        <v>37008</v>
      </c>
      <c r="B1465" s="4">
        <v>37008</v>
      </c>
      <c r="C1465" s="14" t="str">
        <f>VLOOKUP($B1465,data!$A$6:$M$15000,13)</f>
        <v>N/A</v>
      </c>
      <c r="D1465" s="11">
        <f t="shared" si="89"/>
        <v>4</v>
      </c>
      <c r="E1465" s="14" t="e">
        <f t="shared" si="93"/>
        <v>#DIV/0!</v>
      </c>
      <c r="F1465" s="14">
        <f t="shared" si="90"/>
        <v>22256000</v>
      </c>
    </row>
    <row r="1466" spans="1:6">
      <c r="A1466" s="1">
        <v>37009</v>
      </c>
      <c r="B1466" s="4">
        <v>37009</v>
      </c>
      <c r="C1466" s="14" t="str">
        <f>VLOOKUP($B1466,data!$A$6:$M$15000,13)</f>
        <v>N/A</v>
      </c>
      <c r="D1466" s="11">
        <f t="shared" si="89"/>
        <v>4</v>
      </c>
      <c r="E1466" s="14" t="e">
        <f t="shared" si="93"/>
        <v>#DIV/0!</v>
      </c>
      <c r="F1466" s="14">
        <f t="shared" si="90"/>
        <v>22469000</v>
      </c>
    </row>
    <row r="1467" spans="1:6">
      <c r="A1467" s="1">
        <v>37010</v>
      </c>
      <c r="B1467" s="4">
        <v>37010</v>
      </c>
      <c r="C1467" s="14" t="str">
        <f>VLOOKUP($B1467,data!$A$6:$M$15000,13)</f>
        <v>N/A</v>
      </c>
      <c r="D1467" s="11">
        <f t="shared" si="89"/>
        <v>4</v>
      </c>
      <c r="E1467" s="14" t="e">
        <f t="shared" si="93"/>
        <v>#DIV/0!</v>
      </c>
      <c r="F1467" s="14">
        <f t="shared" si="90"/>
        <v>22674857.142857142</v>
      </c>
    </row>
    <row r="1468" spans="1:6">
      <c r="A1468" s="1">
        <v>37011</v>
      </c>
      <c r="B1468" s="4">
        <v>37011</v>
      </c>
      <c r="C1468" s="14" t="str">
        <f>VLOOKUP($B1468,data!$A$6:$M$15000,13)</f>
        <v>N/A</v>
      </c>
      <c r="D1468" s="11">
        <f t="shared" si="89"/>
        <v>4</v>
      </c>
      <c r="E1468" s="14" t="e">
        <f t="shared" si="93"/>
        <v>#DIV/0!</v>
      </c>
      <c r="F1468" s="14">
        <f t="shared" si="90"/>
        <v>22853666.666666668</v>
      </c>
    </row>
    <row r="1469" spans="1:6">
      <c r="A1469" s="1">
        <v>37012</v>
      </c>
      <c r="B1469" s="4">
        <v>37012</v>
      </c>
      <c r="C1469" s="14" t="str">
        <f>VLOOKUP($B1469,data!$A$6:$M$15000,13)</f>
        <v>N/A</v>
      </c>
      <c r="D1469" s="11">
        <f t="shared" si="89"/>
        <v>5</v>
      </c>
      <c r="E1469" s="14" t="e">
        <f t="shared" si="93"/>
        <v>#DIV/0!</v>
      </c>
      <c r="F1469" s="14">
        <f t="shared" si="90"/>
        <v>23002200</v>
      </c>
    </row>
    <row r="1470" spans="1:6">
      <c r="A1470" s="1">
        <v>37013</v>
      </c>
      <c r="B1470" s="4">
        <v>37013</v>
      </c>
      <c r="C1470" s="14" t="str">
        <f>VLOOKUP($B1470,data!$A$6:$M$15000,13)</f>
        <v>N/A</v>
      </c>
      <c r="D1470" s="11">
        <f t="shared" si="89"/>
        <v>5</v>
      </c>
      <c r="E1470" s="14" t="e">
        <f t="shared" si="93"/>
        <v>#DIV/0!</v>
      </c>
      <c r="F1470" s="14">
        <f t="shared" si="90"/>
        <v>23056000</v>
      </c>
    </row>
    <row r="1471" spans="1:6">
      <c r="A1471" s="1">
        <v>37014</v>
      </c>
      <c r="B1471" s="4">
        <v>37014</v>
      </c>
      <c r="C1471" s="14" t="str">
        <f>VLOOKUP($B1471,data!$A$6:$M$15000,13)</f>
        <v>N/A</v>
      </c>
      <c r="D1471" s="11">
        <f t="shared" si="89"/>
        <v>5</v>
      </c>
      <c r="E1471" s="14" t="e">
        <f t="shared" ref="E1471:E1476" si="94">AVERAGE(C1464:C1471)</f>
        <v>#DIV/0!</v>
      </c>
      <c r="F1471" s="14">
        <f t="shared" si="90"/>
        <v>23092000</v>
      </c>
    </row>
    <row r="1472" spans="1:6">
      <c r="A1472" s="1">
        <v>37015</v>
      </c>
      <c r="B1472" s="4">
        <v>37015</v>
      </c>
      <c r="C1472" s="14" t="str">
        <f>VLOOKUP($B1472,data!$A$6:$M$15000,13)</f>
        <v>N/A</v>
      </c>
      <c r="D1472" s="11">
        <f t="shared" si="89"/>
        <v>5</v>
      </c>
      <c r="E1472" s="14" t="e">
        <f t="shared" si="94"/>
        <v>#DIV/0!</v>
      </c>
      <c r="F1472" s="14">
        <f t="shared" si="90"/>
        <v>23116000</v>
      </c>
    </row>
    <row r="1473" spans="1:6">
      <c r="A1473" s="1">
        <v>37016</v>
      </c>
      <c r="B1473" s="4">
        <v>37016</v>
      </c>
      <c r="C1473" s="14" t="str">
        <f>VLOOKUP($B1473,data!$A$6:$M$15000,13)</f>
        <v>N/A</v>
      </c>
      <c r="D1473" s="11">
        <f t="shared" si="89"/>
        <v>5</v>
      </c>
      <c r="E1473" s="14" t="e">
        <f t="shared" si="94"/>
        <v>#DIV/0!</v>
      </c>
      <c r="F1473" s="14">
        <f t="shared" si="90"/>
        <v>23130000</v>
      </c>
    </row>
    <row r="1474" spans="1:6">
      <c r="A1474" s="1">
        <v>37017</v>
      </c>
      <c r="B1474" s="4">
        <v>37017</v>
      </c>
      <c r="C1474" s="14" t="str">
        <f>VLOOKUP($B1474,data!$A$6:$M$15000,13)</f>
        <v>N/A</v>
      </c>
      <c r="D1474" s="11">
        <f t="shared" si="89"/>
        <v>5</v>
      </c>
      <c r="E1474" s="14" t="e">
        <f t="shared" si="94"/>
        <v>#DIV/0!</v>
      </c>
      <c r="F1474" s="14" t="e">
        <f t="shared" si="90"/>
        <v>#DIV/0!</v>
      </c>
    </row>
    <row r="1475" spans="1:6">
      <c r="A1475" s="1">
        <v>37018</v>
      </c>
      <c r="B1475" s="4">
        <v>37018</v>
      </c>
      <c r="C1475" s="14" t="str">
        <f>VLOOKUP($B1475,data!$A$6:$M$15000,13)</f>
        <v>N/A</v>
      </c>
      <c r="D1475" s="11">
        <f t="shared" si="89"/>
        <v>5</v>
      </c>
      <c r="E1475" s="14" t="e">
        <f t="shared" si="94"/>
        <v>#DIV/0!</v>
      </c>
      <c r="F1475" s="14" t="e">
        <f t="shared" si="90"/>
        <v>#DIV/0!</v>
      </c>
    </row>
    <row r="1476" spans="1:6">
      <c r="A1476" s="1">
        <v>37019</v>
      </c>
      <c r="B1476" s="4">
        <v>37019</v>
      </c>
      <c r="C1476" s="14" t="str">
        <f>VLOOKUP($B1476,data!$A$6:$M$15000,13)</f>
        <v>N/A</v>
      </c>
      <c r="D1476" s="11">
        <f t="shared" si="89"/>
        <v>5</v>
      </c>
      <c r="E1476" s="14" t="e">
        <f t="shared" si="94"/>
        <v>#DIV/0!</v>
      </c>
      <c r="F1476" s="14" t="e">
        <f t="shared" si="90"/>
        <v>#DIV/0!</v>
      </c>
    </row>
    <row r="1477" spans="1:6">
      <c r="A1477" s="1">
        <v>37020</v>
      </c>
      <c r="B1477" s="4">
        <v>37020</v>
      </c>
      <c r="C1477" s="14" t="str">
        <f>VLOOKUP($B1477,data!$A$6:$M$15000,13)</f>
        <v>N/A</v>
      </c>
      <c r="D1477" s="11">
        <f t="shared" si="89"/>
        <v>5</v>
      </c>
      <c r="E1477" s="14" t="e">
        <f t="shared" ref="E1477:E1491" si="95">AVERAGE(C1471:C1477)</f>
        <v>#DIV/0!</v>
      </c>
      <c r="F1477" s="14" t="e">
        <f t="shared" si="90"/>
        <v>#DIV/0!</v>
      </c>
    </row>
    <row r="1478" spans="1:6">
      <c r="A1478" s="1">
        <v>37021</v>
      </c>
      <c r="B1478" s="4">
        <v>37021</v>
      </c>
      <c r="C1478" s="14" t="str">
        <f>VLOOKUP($B1478,data!$A$6:$M$15000,13)</f>
        <v>N/A</v>
      </c>
      <c r="D1478" s="11">
        <f t="shared" si="89"/>
        <v>5</v>
      </c>
      <c r="E1478" s="14" t="e">
        <f t="shared" si="95"/>
        <v>#DIV/0!</v>
      </c>
      <c r="F1478" s="14" t="e">
        <f t="shared" si="90"/>
        <v>#DIV/0!</v>
      </c>
    </row>
    <row r="1479" spans="1:6">
      <c r="A1479" s="1">
        <v>37022</v>
      </c>
      <c r="B1479" s="4">
        <v>37022</v>
      </c>
      <c r="C1479" s="14" t="str">
        <f>VLOOKUP($B1479,data!$A$6:$M$15000,13)</f>
        <v>N/A</v>
      </c>
      <c r="D1479" s="11">
        <f t="shared" si="89"/>
        <v>5</v>
      </c>
      <c r="E1479" s="14" t="e">
        <f t="shared" si="95"/>
        <v>#DIV/0!</v>
      </c>
      <c r="F1479" s="14" t="e">
        <f t="shared" si="90"/>
        <v>#DIV/0!</v>
      </c>
    </row>
    <row r="1480" spans="1:6">
      <c r="A1480" s="1">
        <v>37023</v>
      </c>
      <c r="B1480" s="4">
        <v>37023</v>
      </c>
      <c r="C1480" s="14" t="str">
        <f>VLOOKUP($B1480,data!$A$6:$M$15000,13)</f>
        <v>N/A</v>
      </c>
      <c r="D1480" s="11">
        <f t="shared" si="89"/>
        <v>5</v>
      </c>
      <c r="E1480" s="14" t="e">
        <f t="shared" si="95"/>
        <v>#DIV/0!</v>
      </c>
      <c r="F1480" s="14" t="e">
        <f t="shared" si="90"/>
        <v>#DIV/0!</v>
      </c>
    </row>
    <row r="1481" spans="1:6">
      <c r="A1481" s="1">
        <v>37024</v>
      </c>
      <c r="B1481" s="4">
        <v>37024</v>
      </c>
      <c r="C1481" s="14" t="str">
        <f>VLOOKUP($B1481,data!$A$6:$M$15000,13)</f>
        <v>N/A</v>
      </c>
      <c r="D1481" s="11">
        <f t="shared" si="89"/>
        <v>5</v>
      </c>
      <c r="E1481" s="14" t="e">
        <f t="shared" si="95"/>
        <v>#DIV/0!</v>
      </c>
      <c r="F1481" s="14" t="e">
        <f t="shared" si="90"/>
        <v>#DIV/0!</v>
      </c>
    </row>
    <row r="1482" spans="1:6">
      <c r="A1482" s="1">
        <v>37025</v>
      </c>
      <c r="B1482" s="4">
        <v>37025</v>
      </c>
      <c r="C1482" s="14" t="str">
        <f>VLOOKUP($B1482,data!$A$6:$M$15000,13)</f>
        <v>N/A</v>
      </c>
      <c r="D1482" s="11">
        <f t="shared" si="89"/>
        <v>5</v>
      </c>
      <c r="E1482" s="14" t="e">
        <f t="shared" si="95"/>
        <v>#DIV/0!</v>
      </c>
      <c r="F1482" s="14" t="e">
        <f t="shared" si="90"/>
        <v>#DIV/0!</v>
      </c>
    </row>
    <row r="1483" spans="1:6">
      <c r="A1483" s="1">
        <v>37026</v>
      </c>
      <c r="B1483" s="4">
        <v>37026</v>
      </c>
      <c r="C1483" s="14" t="str">
        <f>VLOOKUP($B1483,data!$A$6:$M$15000,13)</f>
        <v>N/A</v>
      </c>
      <c r="D1483" s="11">
        <f t="shared" si="89"/>
        <v>5</v>
      </c>
      <c r="E1483" s="14" t="e">
        <f t="shared" si="95"/>
        <v>#DIV/0!</v>
      </c>
      <c r="F1483" s="14" t="e">
        <f t="shared" si="90"/>
        <v>#DIV/0!</v>
      </c>
    </row>
    <row r="1484" spans="1:6">
      <c r="A1484" s="1">
        <v>37027</v>
      </c>
      <c r="B1484" s="4">
        <v>37027</v>
      </c>
      <c r="C1484" s="14" t="str">
        <f>VLOOKUP($B1484,data!$A$6:$M$15000,13)</f>
        <v>N/A</v>
      </c>
      <c r="D1484" s="11">
        <f t="shared" si="89"/>
        <v>5</v>
      </c>
      <c r="E1484" s="14" t="e">
        <f t="shared" si="95"/>
        <v>#DIV/0!</v>
      </c>
      <c r="F1484" s="14" t="e">
        <f t="shared" si="90"/>
        <v>#DIV/0!</v>
      </c>
    </row>
    <row r="1485" spans="1:6">
      <c r="A1485" s="1">
        <v>37028</v>
      </c>
      <c r="B1485" s="4">
        <v>37028</v>
      </c>
      <c r="C1485" s="14" t="str">
        <f>VLOOKUP($B1485,data!$A$6:$M$15000,13)</f>
        <v>N/A</v>
      </c>
      <c r="D1485" s="11">
        <f t="shared" si="89"/>
        <v>5</v>
      </c>
      <c r="E1485" s="14" t="e">
        <f t="shared" si="95"/>
        <v>#DIV/0!</v>
      </c>
      <c r="F1485" s="14" t="e">
        <f t="shared" si="90"/>
        <v>#DIV/0!</v>
      </c>
    </row>
    <row r="1486" spans="1:6">
      <c r="A1486" s="1">
        <v>37029</v>
      </c>
      <c r="B1486" s="4">
        <v>37029</v>
      </c>
      <c r="C1486" s="14" t="str">
        <f>VLOOKUP($B1486,data!$A$6:$M$15000,13)</f>
        <v>N/A</v>
      </c>
      <c r="D1486" s="11">
        <f t="shared" si="89"/>
        <v>5</v>
      </c>
      <c r="E1486" s="14" t="e">
        <f t="shared" si="95"/>
        <v>#DIV/0!</v>
      </c>
      <c r="F1486" s="14" t="e">
        <f t="shared" si="90"/>
        <v>#DIV/0!</v>
      </c>
    </row>
    <row r="1487" spans="1:6">
      <c r="A1487" s="1">
        <v>37030</v>
      </c>
      <c r="B1487" s="4">
        <v>37030</v>
      </c>
      <c r="C1487" s="14" t="str">
        <f>VLOOKUP($B1487,data!$A$6:$M$15000,13)</f>
        <v>N/A</v>
      </c>
      <c r="D1487" s="11">
        <f t="shared" si="89"/>
        <v>5</v>
      </c>
      <c r="E1487" s="14" t="e">
        <f t="shared" si="95"/>
        <v>#DIV/0!</v>
      </c>
      <c r="F1487" s="14" t="e">
        <f t="shared" si="90"/>
        <v>#DIV/0!</v>
      </c>
    </row>
    <row r="1488" spans="1:6">
      <c r="A1488" s="1">
        <v>37031</v>
      </c>
      <c r="B1488" s="4">
        <v>37031</v>
      </c>
      <c r="C1488" s="14" t="str">
        <f>VLOOKUP($B1488,data!$A$6:$M$15000,13)</f>
        <v>N/A</v>
      </c>
      <c r="D1488" s="11">
        <f t="shared" si="89"/>
        <v>5</v>
      </c>
      <c r="E1488" s="14" t="e">
        <f t="shared" si="95"/>
        <v>#DIV/0!</v>
      </c>
      <c r="F1488" s="14" t="e">
        <f t="shared" si="90"/>
        <v>#DIV/0!</v>
      </c>
    </row>
    <row r="1489" spans="1:6">
      <c r="A1489" s="1">
        <v>37032</v>
      </c>
      <c r="B1489" s="4">
        <v>37032</v>
      </c>
      <c r="C1489" s="14" t="str">
        <f>VLOOKUP($B1489,data!$A$6:$M$15000,13)</f>
        <v>N/A</v>
      </c>
      <c r="D1489" s="11">
        <f t="shared" si="89"/>
        <v>5</v>
      </c>
      <c r="E1489" s="14" t="e">
        <f t="shared" si="95"/>
        <v>#DIV/0!</v>
      </c>
      <c r="F1489" s="14" t="e">
        <f t="shared" si="90"/>
        <v>#DIV/0!</v>
      </c>
    </row>
    <row r="1490" spans="1:6">
      <c r="A1490" s="1">
        <v>37033</v>
      </c>
      <c r="B1490" s="4">
        <v>37033</v>
      </c>
      <c r="C1490" s="14" t="str">
        <f>VLOOKUP($B1490,data!$A$6:$M$15000,13)</f>
        <v>N/A</v>
      </c>
      <c r="D1490" s="11">
        <f t="shared" si="89"/>
        <v>5</v>
      </c>
      <c r="E1490" s="14" t="e">
        <f t="shared" si="95"/>
        <v>#DIV/0!</v>
      </c>
      <c r="F1490" s="14" t="e">
        <f t="shared" si="90"/>
        <v>#DIV/0!</v>
      </c>
    </row>
    <row r="1491" spans="1:6">
      <c r="A1491" s="1">
        <v>37034</v>
      </c>
      <c r="B1491" s="4">
        <v>37034</v>
      </c>
      <c r="C1491" s="14" t="str">
        <f>VLOOKUP($B1491,data!$A$6:$M$15000,13)</f>
        <v>N/A</v>
      </c>
      <c r="D1491" s="11">
        <f t="shared" si="89"/>
        <v>5</v>
      </c>
      <c r="E1491" s="14" t="e">
        <f t="shared" si="95"/>
        <v>#DIV/0!</v>
      </c>
      <c r="F1491" s="14" t="e">
        <f t="shared" si="90"/>
        <v>#DIV/0!</v>
      </c>
    </row>
    <row r="1492" spans="1:6">
      <c r="A1492" s="1">
        <v>37035</v>
      </c>
      <c r="B1492" s="4">
        <v>37035</v>
      </c>
      <c r="C1492" s="14" t="str">
        <f>VLOOKUP($B1492,data!$A$6:$M$15000,13)</f>
        <v>N/A</v>
      </c>
      <c r="D1492" s="11">
        <f t="shared" si="89"/>
        <v>5</v>
      </c>
      <c r="E1492" s="14" t="e">
        <f t="shared" ref="E1492:E1497" si="96">AVERAGE(C1485:C1492)</f>
        <v>#DIV/0!</v>
      </c>
      <c r="F1492" s="14" t="e">
        <f t="shared" si="90"/>
        <v>#DIV/0!</v>
      </c>
    </row>
    <row r="1493" spans="1:6">
      <c r="A1493" s="1">
        <v>37036</v>
      </c>
      <c r="B1493" s="4">
        <v>37036</v>
      </c>
      <c r="C1493" s="14" t="str">
        <f>VLOOKUP($B1493,data!$A$6:$M$15000,13)</f>
        <v>N/A</v>
      </c>
      <c r="D1493" s="11">
        <f t="shared" si="89"/>
        <v>5</v>
      </c>
      <c r="E1493" s="14" t="e">
        <f t="shared" si="96"/>
        <v>#DIV/0!</v>
      </c>
      <c r="F1493" s="14" t="e">
        <f t="shared" si="90"/>
        <v>#DIV/0!</v>
      </c>
    </row>
    <row r="1494" spans="1:6">
      <c r="A1494" s="1">
        <v>37037</v>
      </c>
      <c r="B1494" s="4">
        <v>37037</v>
      </c>
      <c r="C1494" s="14" t="str">
        <f>VLOOKUP($B1494,data!$A$6:$M$15000,13)</f>
        <v>N/A</v>
      </c>
      <c r="D1494" s="11">
        <f t="shared" si="89"/>
        <v>5</v>
      </c>
      <c r="E1494" s="14" t="e">
        <f t="shared" si="96"/>
        <v>#DIV/0!</v>
      </c>
      <c r="F1494" s="14" t="e">
        <f t="shared" si="90"/>
        <v>#DIV/0!</v>
      </c>
    </row>
    <row r="1495" spans="1:6">
      <c r="A1495" s="1">
        <v>37038</v>
      </c>
      <c r="B1495" s="4">
        <v>37038</v>
      </c>
      <c r="C1495" s="14" t="str">
        <f>VLOOKUP($B1495,data!$A$6:$M$15000,13)</f>
        <v>N/A</v>
      </c>
      <c r="D1495" s="11">
        <f t="shared" si="89"/>
        <v>5</v>
      </c>
      <c r="E1495" s="14" t="e">
        <f t="shared" si="96"/>
        <v>#DIV/0!</v>
      </c>
      <c r="F1495" s="14" t="e">
        <f t="shared" si="90"/>
        <v>#DIV/0!</v>
      </c>
    </row>
    <row r="1496" spans="1:6">
      <c r="A1496" s="1">
        <v>37039</v>
      </c>
      <c r="B1496" s="4">
        <v>37039</v>
      </c>
      <c r="C1496" s="14" t="str">
        <f>VLOOKUP($B1496,data!$A$6:$M$15000,13)</f>
        <v>N/A</v>
      </c>
      <c r="D1496" s="11">
        <f t="shared" si="89"/>
        <v>5</v>
      </c>
      <c r="E1496" s="14" t="e">
        <f t="shared" si="96"/>
        <v>#DIV/0!</v>
      </c>
      <c r="F1496" s="14" t="e">
        <f t="shared" si="90"/>
        <v>#DIV/0!</v>
      </c>
    </row>
    <row r="1497" spans="1:6">
      <c r="A1497" s="1">
        <v>37040</v>
      </c>
      <c r="B1497" s="4">
        <v>37040</v>
      </c>
      <c r="C1497" s="14" t="str">
        <f>VLOOKUP($B1497,data!$A$6:$M$15000,13)</f>
        <v>N/A</v>
      </c>
      <c r="D1497" s="11">
        <f t="shared" si="89"/>
        <v>5</v>
      </c>
      <c r="E1497" s="14" t="e">
        <f t="shared" si="96"/>
        <v>#DIV/0!</v>
      </c>
      <c r="F1497" s="14" t="e">
        <f t="shared" si="90"/>
        <v>#DIV/0!</v>
      </c>
    </row>
    <row r="1498" spans="1:6">
      <c r="A1498" s="1">
        <v>37041</v>
      </c>
      <c r="B1498" s="4">
        <v>37041</v>
      </c>
      <c r="C1498" s="14" t="str">
        <f>VLOOKUP($B1498,data!$A$6:$M$15000,13)</f>
        <v>N/A</v>
      </c>
      <c r="D1498" s="11">
        <f t="shared" ref="D1498:D1561" si="97">IF(B1498&lt;&gt;"",MONTH(B1498),0)</f>
        <v>5</v>
      </c>
      <c r="E1498" s="14" t="e">
        <f t="shared" ref="E1498:E1512" si="98">AVERAGE(C1492:C1498)</f>
        <v>#DIV/0!</v>
      </c>
      <c r="F1498" s="14" t="e">
        <f t="shared" ref="F1498:F1561" si="99">AVERAGE(C1468:C1498)</f>
        <v>#DIV/0!</v>
      </c>
    </row>
    <row r="1499" spans="1:6">
      <c r="A1499" s="1">
        <v>37042</v>
      </c>
      <c r="B1499" s="4">
        <v>37042</v>
      </c>
      <c r="C1499" s="14" t="str">
        <f>VLOOKUP($B1499,data!$A$6:$M$15000,13)</f>
        <v>N/A</v>
      </c>
      <c r="D1499" s="11">
        <f t="shared" si="97"/>
        <v>5</v>
      </c>
      <c r="E1499" s="14" t="e">
        <f t="shared" si="98"/>
        <v>#DIV/0!</v>
      </c>
      <c r="F1499" s="14" t="e">
        <f t="shared" si="99"/>
        <v>#DIV/0!</v>
      </c>
    </row>
    <row r="1500" spans="1:6">
      <c r="A1500" s="1">
        <v>37043</v>
      </c>
      <c r="B1500" s="4">
        <v>37043</v>
      </c>
      <c r="C1500" s="14" t="str">
        <f>VLOOKUP($B1500,data!$A$6:$M$15000,13)</f>
        <v>N/A</v>
      </c>
      <c r="D1500" s="11">
        <f t="shared" si="97"/>
        <v>6</v>
      </c>
      <c r="E1500" s="14" t="e">
        <f t="shared" si="98"/>
        <v>#DIV/0!</v>
      </c>
      <c r="F1500" s="14" t="e">
        <f t="shared" si="99"/>
        <v>#DIV/0!</v>
      </c>
    </row>
    <row r="1501" spans="1:6">
      <c r="A1501" s="1">
        <v>37044</v>
      </c>
      <c r="B1501" s="4">
        <v>37044</v>
      </c>
      <c r="C1501" s="14" t="str">
        <f>VLOOKUP($B1501,data!$A$6:$M$15000,13)</f>
        <v>N/A</v>
      </c>
      <c r="D1501" s="11">
        <f t="shared" si="97"/>
        <v>6</v>
      </c>
      <c r="E1501" s="14" t="e">
        <f t="shared" si="98"/>
        <v>#DIV/0!</v>
      </c>
      <c r="F1501" s="14" t="e">
        <f t="shared" si="99"/>
        <v>#DIV/0!</v>
      </c>
    </row>
    <row r="1502" spans="1:6">
      <c r="A1502" s="1">
        <v>37045</v>
      </c>
      <c r="B1502" s="4">
        <v>37045</v>
      </c>
      <c r="C1502" s="14" t="str">
        <f>VLOOKUP($B1502,data!$A$6:$M$15000,13)</f>
        <v>N/A</v>
      </c>
      <c r="D1502" s="11">
        <f t="shared" si="97"/>
        <v>6</v>
      </c>
      <c r="E1502" s="14" t="e">
        <f t="shared" si="98"/>
        <v>#DIV/0!</v>
      </c>
      <c r="F1502" s="14" t="e">
        <f t="shared" si="99"/>
        <v>#DIV/0!</v>
      </c>
    </row>
    <row r="1503" spans="1:6">
      <c r="A1503" s="1">
        <v>37046</v>
      </c>
      <c r="B1503" s="4">
        <v>37046</v>
      </c>
      <c r="C1503" s="14" t="str">
        <f>VLOOKUP($B1503,data!$A$6:$M$15000,13)</f>
        <v>N/A</v>
      </c>
      <c r="D1503" s="11">
        <f t="shared" si="97"/>
        <v>6</v>
      </c>
      <c r="E1503" s="14" t="e">
        <f t="shared" si="98"/>
        <v>#DIV/0!</v>
      </c>
      <c r="F1503" s="14" t="e">
        <f t="shared" si="99"/>
        <v>#DIV/0!</v>
      </c>
    </row>
    <row r="1504" spans="1:6">
      <c r="A1504" s="1">
        <v>37047</v>
      </c>
      <c r="B1504" s="4">
        <v>37047</v>
      </c>
      <c r="C1504" s="14" t="str">
        <f>VLOOKUP($B1504,data!$A$6:$M$15000,13)</f>
        <v>N/A</v>
      </c>
      <c r="D1504" s="11">
        <f t="shared" si="97"/>
        <v>6</v>
      </c>
      <c r="E1504" s="14" t="e">
        <f t="shared" si="98"/>
        <v>#DIV/0!</v>
      </c>
      <c r="F1504" s="14" t="e">
        <f t="shared" si="99"/>
        <v>#DIV/0!</v>
      </c>
    </row>
    <row r="1505" spans="1:6">
      <c r="A1505" s="1">
        <v>37048</v>
      </c>
      <c r="B1505" s="4">
        <v>37048</v>
      </c>
      <c r="C1505" s="14" t="str">
        <f>VLOOKUP($B1505,data!$A$6:$M$15000,13)</f>
        <v>N/A</v>
      </c>
      <c r="D1505" s="11">
        <f t="shared" si="97"/>
        <v>6</v>
      </c>
      <c r="E1505" s="14" t="e">
        <f t="shared" si="98"/>
        <v>#DIV/0!</v>
      </c>
      <c r="F1505" s="14" t="e">
        <f t="shared" si="99"/>
        <v>#DIV/0!</v>
      </c>
    </row>
    <row r="1506" spans="1:6">
      <c r="A1506" s="1">
        <v>37049</v>
      </c>
      <c r="B1506" s="4">
        <v>37049</v>
      </c>
      <c r="C1506" s="14" t="str">
        <f>VLOOKUP($B1506,data!$A$6:$M$15000,13)</f>
        <v>N/A</v>
      </c>
      <c r="D1506" s="11">
        <f t="shared" si="97"/>
        <v>6</v>
      </c>
      <c r="E1506" s="14" t="e">
        <f t="shared" si="98"/>
        <v>#DIV/0!</v>
      </c>
      <c r="F1506" s="14" t="e">
        <f t="shared" si="99"/>
        <v>#DIV/0!</v>
      </c>
    </row>
    <row r="1507" spans="1:6">
      <c r="A1507" s="1">
        <v>37050</v>
      </c>
      <c r="B1507" s="4">
        <v>37050</v>
      </c>
      <c r="C1507" s="14" t="str">
        <f>VLOOKUP($B1507,data!$A$6:$M$15000,13)</f>
        <v>N/A</v>
      </c>
      <c r="D1507" s="11">
        <f t="shared" si="97"/>
        <v>6</v>
      </c>
      <c r="E1507" s="14" t="e">
        <f t="shared" si="98"/>
        <v>#DIV/0!</v>
      </c>
      <c r="F1507" s="14" t="e">
        <f t="shared" si="99"/>
        <v>#DIV/0!</v>
      </c>
    </row>
    <row r="1508" spans="1:6">
      <c r="A1508" s="1">
        <v>37051</v>
      </c>
      <c r="B1508" s="4">
        <v>37051</v>
      </c>
      <c r="C1508" s="14" t="str">
        <f>VLOOKUP($B1508,data!$A$6:$M$15000,13)</f>
        <v>N/A</v>
      </c>
      <c r="D1508" s="11">
        <f t="shared" si="97"/>
        <v>6</v>
      </c>
      <c r="E1508" s="14" t="e">
        <f t="shared" si="98"/>
        <v>#DIV/0!</v>
      </c>
      <c r="F1508" s="14" t="e">
        <f t="shared" si="99"/>
        <v>#DIV/0!</v>
      </c>
    </row>
    <row r="1509" spans="1:6">
      <c r="A1509" s="1">
        <v>37052</v>
      </c>
      <c r="B1509" s="4">
        <v>37052</v>
      </c>
      <c r="C1509" s="14" t="str">
        <f>VLOOKUP($B1509,data!$A$6:$M$15000,13)</f>
        <v>N/A</v>
      </c>
      <c r="D1509" s="11">
        <f t="shared" si="97"/>
        <v>6</v>
      </c>
      <c r="E1509" s="14" t="e">
        <f t="shared" si="98"/>
        <v>#DIV/0!</v>
      </c>
      <c r="F1509" s="14" t="e">
        <f t="shared" si="99"/>
        <v>#DIV/0!</v>
      </c>
    </row>
    <row r="1510" spans="1:6">
      <c r="A1510" s="1">
        <v>37053</v>
      </c>
      <c r="B1510" s="4">
        <v>37053</v>
      </c>
      <c r="C1510" s="14" t="str">
        <f>VLOOKUP($B1510,data!$A$6:$M$15000,13)</f>
        <v>N/A</v>
      </c>
      <c r="D1510" s="11">
        <f t="shared" si="97"/>
        <v>6</v>
      </c>
      <c r="E1510" s="14" t="e">
        <f t="shared" si="98"/>
        <v>#DIV/0!</v>
      </c>
      <c r="F1510" s="14" t="e">
        <f t="shared" si="99"/>
        <v>#DIV/0!</v>
      </c>
    </row>
    <row r="1511" spans="1:6">
      <c r="A1511" s="1">
        <v>37054</v>
      </c>
      <c r="B1511" s="4">
        <v>37054</v>
      </c>
      <c r="C1511" s="14" t="str">
        <f>VLOOKUP($B1511,data!$A$6:$M$15000,13)</f>
        <v>N/A</v>
      </c>
      <c r="D1511" s="11">
        <f t="shared" si="97"/>
        <v>6</v>
      </c>
      <c r="E1511" s="14" t="e">
        <f t="shared" si="98"/>
        <v>#DIV/0!</v>
      </c>
      <c r="F1511" s="14" t="e">
        <f t="shared" si="99"/>
        <v>#DIV/0!</v>
      </c>
    </row>
    <row r="1512" spans="1:6">
      <c r="A1512" s="1">
        <v>37055</v>
      </c>
      <c r="B1512" s="4">
        <v>37055</v>
      </c>
      <c r="C1512" s="14" t="str">
        <f>VLOOKUP($B1512,data!$A$6:$M$15000,13)</f>
        <v>N/A</v>
      </c>
      <c r="D1512" s="11">
        <f t="shared" si="97"/>
        <v>6</v>
      </c>
      <c r="E1512" s="14" t="e">
        <f t="shared" si="98"/>
        <v>#DIV/0!</v>
      </c>
      <c r="F1512" s="14" t="e">
        <f t="shared" si="99"/>
        <v>#DIV/0!</v>
      </c>
    </row>
    <row r="1513" spans="1:6">
      <c r="A1513" s="1">
        <v>37056</v>
      </c>
      <c r="B1513" s="4">
        <v>37056</v>
      </c>
      <c r="C1513" s="14" t="str">
        <f>VLOOKUP($B1513,data!$A$6:$M$15000,13)</f>
        <v>N/A</v>
      </c>
      <c r="D1513" s="11">
        <f t="shared" si="97"/>
        <v>6</v>
      </c>
      <c r="E1513" s="14" t="e">
        <f t="shared" ref="E1513:E1518" si="100">AVERAGE(C1506:C1513)</f>
        <v>#DIV/0!</v>
      </c>
      <c r="F1513" s="14" t="e">
        <f t="shared" si="99"/>
        <v>#DIV/0!</v>
      </c>
    </row>
    <row r="1514" spans="1:6">
      <c r="A1514" s="1">
        <v>37057</v>
      </c>
      <c r="B1514" s="4">
        <v>37057</v>
      </c>
      <c r="C1514" s="14" t="str">
        <f>VLOOKUP($B1514,data!$A$6:$M$15000,13)</f>
        <v>N/A</v>
      </c>
      <c r="D1514" s="11">
        <f t="shared" si="97"/>
        <v>6</v>
      </c>
      <c r="E1514" s="14" t="e">
        <f t="shared" si="100"/>
        <v>#DIV/0!</v>
      </c>
      <c r="F1514" s="14" t="e">
        <f t="shared" si="99"/>
        <v>#DIV/0!</v>
      </c>
    </row>
    <row r="1515" spans="1:6">
      <c r="A1515" s="1">
        <v>37058</v>
      </c>
      <c r="B1515" s="4">
        <v>37058</v>
      </c>
      <c r="C1515" s="14" t="str">
        <f>VLOOKUP($B1515,data!$A$6:$M$15000,13)</f>
        <v>N/A</v>
      </c>
      <c r="D1515" s="11">
        <f t="shared" si="97"/>
        <v>6</v>
      </c>
      <c r="E1515" s="14" t="e">
        <f t="shared" si="100"/>
        <v>#DIV/0!</v>
      </c>
      <c r="F1515" s="14" t="e">
        <f t="shared" si="99"/>
        <v>#DIV/0!</v>
      </c>
    </row>
    <row r="1516" spans="1:6">
      <c r="A1516" s="1">
        <v>37059</v>
      </c>
      <c r="B1516" s="4">
        <v>37059</v>
      </c>
      <c r="C1516" s="14" t="str">
        <f>VLOOKUP($B1516,data!$A$6:$M$15000,13)</f>
        <v>N/A</v>
      </c>
      <c r="D1516" s="11">
        <f t="shared" si="97"/>
        <v>6</v>
      </c>
      <c r="E1516" s="14" t="e">
        <f t="shared" si="100"/>
        <v>#DIV/0!</v>
      </c>
      <c r="F1516" s="14" t="e">
        <f t="shared" si="99"/>
        <v>#DIV/0!</v>
      </c>
    </row>
    <row r="1517" spans="1:6">
      <c r="A1517" s="1">
        <v>37060</v>
      </c>
      <c r="B1517" s="4">
        <v>37060</v>
      </c>
      <c r="C1517" s="14" t="str">
        <f>VLOOKUP($B1517,data!$A$6:$M$15000,13)</f>
        <v>N/A</v>
      </c>
      <c r="D1517" s="11">
        <f t="shared" si="97"/>
        <v>6</v>
      </c>
      <c r="E1517" s="14" t="e">
        <f t="shared" si="100"/>
        <v>#DIV/0!</v>
      </c>
      <c r="F1517" s="14" t="e">
        <f t="shared" si="99"/>
        <v>#DIV/0!</v>
      </c>
    </row>
    <row r="1518" spans="1:6">
      <c r="A1518" s="1">
        <v>37061</v>
      </c>
      <c r="B1518" s="4">
        <v>37061</v>
      </c>
      <c r="C1518" s="14" t="str">
        <f>VLOOKUP($B1518,data!$A$6:$M$15000,13)</f>
        <v>N/A</v>
      </c>
      <c r="D1518" s="11">
        <f t="shared" si="97"/>
        <v>6</v>
      </c>
      <c r="E1518" s="14" t="e">
        <f t="shared" si="100"/>
        <v>#DIV/0!</v>
      </c>
      <c r="F1518" s="14" t="e">
        <f t="shared" si="99"/>
        <v>#DIV/0!</v>
      </c>
    </row>
    <row r="1519" spans="1:6">
      <c r="A1519" s="1">
        <v>37062</v>
      </c>
      <c r="B1519" s="4">
        <v>37062</v>
      </c>
      <c r="C1519" s="14" t="str">
        <f>VLOOKUP($B1519,data!$A$6:$M$15000,13)</f>
        <v>N/A</v>
      </c>
      <c r="D1519" s="11">
        <f t="shared" si="97"/>
        <v>6</v>
      </c>
      <c r="E1519" s="14" t="e">
        <f t="shared" ref="E1519:E1533" si="101">AVERAGE(C1513:C1519)</f>
        <v>#DIV/0!</v>
      </c>
      <c r="F1519" s="14" t="e">
        <f t="shared" si="99"/>
        <v>#DIV/0!</v>
      </c>
    </row>
    <row r="1520" spans="1:6">
      <c r="A1520" s="1">
        <v>37063</v>
      </c>
      <c r="B1520" s="4">
        <v>37063</v>
      </c>
      <c r="C1520" s="14" t="str">
        <f>VLOOKUP($B1520,data!$A$6:$M$15000,13)</f>
        <v>N/A</v>
      </c>
      <c r="D1520" s="11">
        <f t="shared" si="97"/>
        <v>6</v>
      </c>
      <c r="E1520" s="14" t="e">
        <f t="shared" si="101"/>
        <v>#DIV/0!</v>
      </c>
      <c r="F1520" s="14" t="e">
        <f t="shared" si="99"/>
        <v>#DIV/0!</v>
      </c>
    </row>
    <row r="1521" spans="1:6">
      <c r="A1521" s="1">
        <v>37064</v>
      </c>
      <c r="B1521" s="4">
        <v>37064</v>
      </c>
      <c r="C1521" s="14" t="str">
        <f>VLOOKUP($B1521,data!$A$6:$M$15000,13)</f>
        <v>N/A</v>
      </c>
      <c r="D1521" s="11">
        <f t="shared" si="97"/>
        <v>6</v>
      </c>
      <c r="E1521" s="14" t="e">
        <f t="shared" si="101"/>
        <v>#DIV/0!</v>
      </c>
      <c r="F1521" s="14" t="e">
        <f t="shared" si="99"/>
        <v>#DIV/0!</v>
      </c>
    </row>
    <row r="1522" spans="1:6">
      <c r="A1522" s="1">
        <v>37065</v>
      </c>
      <c r="B1522" s="4">
        <v>37065</v>
      </c>
      <c r="C1522" s="14" t="str">
        <f>VLOOKUP($B1522,data!$A$6:$M$15000,13)</f>
        <v>N/A</v>
      </c>
      <c r="D1522" s="11">
        <f t="shared" si="97"/>
        <v>6</v>
      </c>
      <c r="E1522" s="14" t="e">
        <f t="shared" si="101"/>
        <v>#DIV/0!</v>
      </c>
      <c r="F1522" s="14" t="e">
        <f t="shared" si="99"/>
        <v>#DIV/0!</v>
      </c>
    </row>
    <row r="1523" spans="1:6">
      <c r="A1523" s="1">
        <v>37066</v>
      </c>
      <c r="B1523" s="4">
        <v>37066</v>
      </c>
      <c r="C1523" s="14" t="str">
        <f>VLOOKUP($B1523,data!$A$6:$M$15000,13)</f>
        <v>N/A</v>
      </c>
      <c r="D1523" s="11">
        <f t="shared" si="97"/>
        <v>6</v>
      </c>
      <c r="E1523" s="14" t="e">
        <f t="shared" si="101"/>
        <v>#DIV/0!</v>
      </c>
      <c r="F1523" s="14" t="e">
        <f t="shared" si="99"/>
        <v>#DIV/0!</v>
      </c>
    </row>
    <row r="1524" spans="1:6">
      <c r="A1524" s="1">
        <v>37067</v>
      </c>
      <c r="B1524" s="4">
        <v>37067</v>
      </c>
      <c r="C1524" s="14" t="str">
        <f>VLOOKUP($B1524,data!$A$6:$M$15000,13)</f>
        <v>N/A</v>
      </c>
      <c r="D1524" s="11">
        <f t="shared" si="97"/>
        <v>6</v>
      </c>
      <c r="E1524" s="14" t="e">
        <f t="shared" si="101"/>
        <v>#DIV/0!</v>
      </c>
      <c r="F1524" s="14" t="e">
        <f t="shared" si="99"/>
        <v>#DIV/0!</v>
      </c>
    </row>
    <row r="1525" spans="1:6">
      <c r="A1525" s="1">
        <v>37068</v>
      </c>
      <c r="B1525" s="4">
        <v>37068</v>
      </c>
      <c r="C1525" s="14" t="str">
        <f>VLOOKUP($B1525,data!$A$6:$M$15000,13)</f>
        <v>N/A</v>
      </c>
      <c r="D1525" s="11">
        <f t="shared" si="97"/>
        <v>6</v>
      </c>
      <c r="E1525" s="14" t="e">
        <f t="shared" si="101"/>
        <v>#DIV/0!</v>
      </c>
      <c r="F1525" s="14" t="e">
        <f t="shared" si="99"/>
        <v>#DIV/0!</v>
      </c>
    </row>
    <row r="1526" spans="1:6">
      <c r="A1526" s="1">
        <v>37069</v>
      </c>
      <c r="B1526" s="4">
        <v>37069</v>
      </c>
      <c r="C1526" s="14" t="str">
        <f>VLOOKUP($B1526,data!$A$6:$M$15000,13)</f>
        <v>N/A</v>
      </c>
      <c r="D1526" s="11">
        <f t="shared" si="97"/>
        <v>6</v>
      </c>
      <c r="E1526" s="14" t="e">
        <f t="shared" si="101"/>
        <v>#DIV/0!</v>
      </c>
      <c r="F1526" s="14" t="e">
        <f t="shared" si="99"/>
        <v>#DIV/0!</v>
      </c>
    </row>
    <row r="1527" spans="1:6">
      <c r="A1527" s="1">
        <v>37070</v>
      </c>
      <c r="B1527" s="4">
        <v>37070</v>
      </c>
      <c r="C1527" s="14" t="str">
        <f>VLOOKUP($B1527,data!$A$6:$M$15000,13)</f>
        <v>N/A</v>
      </c>
      <c r="D1527" s="11">
        <f t="shared" si="97"/>
        <v>6</v>
      </c>
      <c r="E1527" s="14" t="e">
        <f t="shared" si="101"/>
        <v>#DIV/0!</v>
      </c>
      <c r="F1527" s="14" t="e">
        <f t="shared" si="99"/>
        <v>#DIV/0!</v>
      </c>
    </row>
    <row r="1528" spans="1:6">
      <c r="A1528" s="1">
        <v>37071</v>
      </c>
      <c r="B1528" s="4">
        <v>37071</v>
      </c>
      <c r="C1528" s="14" t="str">
        <f>VLOOKUP($B1528,data!$A$6:$M$15000,13)</f>
        <v>N/A</v>
      </c>
      <c r="D1528" s="11">
        <f t="shared" si="97"/>
        <v>6</v>
      </c>
      <c r="E1528" s="14" t="e">
        <f t="shared" si="101"/>
        <v>#DIV/0!</v>
      </c>
      <c r="F1528" s="14" t="e">
        <f t="shared" si="99"/>
        <v>#DIV/0!</v>
      </c>
    </row>
    <row r="1529" spans="1:6">
      <c r="A1529" s="1">
        <v>37072</v>
      </c>
      <c r="B1529" s="4">
        <v>37072</v>
      </c>
      <c r="C1529" s="14" t="str">
        <f>VLOOKUP($B1529,data!$A$6:$M$15000,13)</f>
        <v>N/A</v>
      </c>
      <c r="D1529" s="11">
        <f t="shared" si="97"/>
        <v>6</v>
      </c>
      <c r="E1529" s="14" t="e">
        <f t="shared" si="101"/>
        <v>#DIV/0!</v>
      </c>
      <c r="F1529" s="14" t="e">
        <f t="shared" si="99"/>
        <v>#DIV/0!</v>
      </c>
    </row>
    <row r="1530" spans="1:6">
      <c r="A1530" s="1">
        <v>37073</v>
      </c>
      <c r="B1530" s="4">
        <v>37073</v>
      </c>
      <c r="C1530" s="14" t="str">
        <f>VLOOKUP($B1530,data!$A$6:$M$15000,13)</f>
        <v>N/A</v>
      </c>
      <c r="D1530" s="11">
        <f t="shared" si="97"/>
        <v>7</v>
      </c>
      <c r="E1530" s="14" t="e">
        <f t="shared" si="101"/>
        <v>#DIV/0!</v>
      </c>
      <c r="F1530" s="14" t="e">
        <f t="shared" si="99"/>
        <v>#DIV/0!</v>
      </c>
    </row>
    <row r="1531" spans="1:6">
      <c r="A1531" s="1">
        <v>37074</v>
      </c>
      <c r="B1531" s="4">
        <v>37074</v>
      </c>
      <c r="C1531" s="14" t="str">
        <f>VLOOKUP($B1531,data!$A$6:$M$15000,13)</f>
        <v>N/A</v>
      </c>
      <c r="D1531" s="11">
        <f t="shared" si="97"/>
        <v>7</v>
      </c>
      <c r="E1531" s="14" t="e">
        <f t="shared" si="101"/>
        <v>#DIV/0!</v>
      </c>
      <c r="F1531" s="14" t="e">
        <f t="shared" si="99"/>
        <v>#DIV/0!</v>
      </c>
    </row>
    <row r="1532" spans="1:6">
      <c r="A1532" s="1">
        <v>37075</v>
      </c>
      <c r="B1532" s="4">
        <v>37075</v>
      </c>
      <c r="C1532" s="14" t="str">
        <f>VLOOKUP($B1532,data!$A$6:$M$15000,13)</f>
        <v>N/A</v>
      </c>
      <c r="D1532" s="11">
        <f t="shared" si="97"/>
        <v>7</v>
      </c>
      <c r="E1532" s="14" t="e">
        <f t="shared" si="101"/>
        <v>#DIV/0!</v>
      </c>
      <c r="F1532" s="14" t="e">
        <f t="shared" si="99"/>
        <v>#DIV/0!</v>
      </c>
    </row>
    <row r="1533" spans="1:6">
      <c r="A1533" s="1">
        <v>37076</v>
      </c>
      <c r="B1533" s="4">
        <v>37076</v>
      </c>
      <c r="C1533" s="14" t="str">
        <f>VLOOKUP($B1533,data!$A$6:$M$15000,13)</f>
        <v>N/A</v>
      </c>
      <c r="D1533" s="11">
        <f t="shared" si="97"/>
        <v>7</v>
      </c>
      <c r="E1533" s="14" t="e">
        <f t="shared" si="101"/>
        <v>#DIV/0!</v>
      </c>
      <c r="F1533" s="14" t="e">
        <f t="shared" si="99"/>
        <v>#DIV/0!</v>
      </c>
    </row>
    <row r="1534" spans="1:6">
      <c r="A1534" s="1">
        <v>37077</v>
      </c>
      <c r="B1534" s="4">
        <v>37077</v>
      </c>
      <c r="C1534" s="14" t="str">
        <f>VLOOKUP($B1534,data!$A$6:$M$15000,13)</f>
        <v>N/A</v>
      </c>
      <c r="D1534" s="11">
        <f t="shared" si="97"/>
        <v>7</v>
      </c>
      <c r="E1534" s="14" t="e">
        <f t="shared" ref="E1534:E1539" si="102">AVERAGE(C1527:C1534)</f>
        <v>#DIV/0!</v>
      </c>
      <c r="F1534" s="14" t="e">
        <f t="shared" si="99"/>
        <v>#DIV/0!</v>
      </c>
    </row>
    <row r="1535" spans="1:6">
      <c r="A1535" s="1">
        <v>37078</v>
      </c>
      <c r="B1535" s="4">
        <v>37078</v>
      </c>
      <c r="C1535" s="14" t="str">
        <f>VLOOKUP($B1535,data!$A$6:$M$15000,13)</f>
        <v>N/A</v>
      </c>
      <c r="D1535" s="11">
        <f t="shared" si="97"/>
        <v>7</v>
      </c>
      <c r="E1535" s="14" t="e">
        <f t="shared" si="102"/>
        <v>#DIV/0!</v>
      </c>
      <c r="F1535" s="14" t="e">
        <f t="shared" si="99"/>
        <v>#DIV/0!</v>
      </c>
    </row>
    <row r="1536" spans="1:6">
      <c r="A1536" s="1">
        <v>37079</v>
      </c>
      <c r="B1536" s="4">
        <v>37079</v>
      </c>
      <c r="C1536" s="14" t="str">
        <f>VLOOKUP($B1536,data!$A$6:$M$15000,13)</f>
        <v>N/A</v>
      </c>
      <c r="D1536" s="11">
        <f t="shared" si="97"/>
        <v>7</v>
      </c>
      <c r="E1536" s="14" t="e">
        <f t="shared" si="102"/>
        <v>#DIV/0!</v>
      </c>
      <c r="F1536" s="14" t="e">
        <f t="shared" si="99"/>
        <v>#DIV/0!</v>
      </c>
    </row>
    <row r="1537" spans="1:6">
      <c r="A1537" s="1">
        <v>37080</v>
      </c>
      <c r="B1537" s="4">
        <v>37080</v>
      </c>
      <c r="C1537" s="14" t="str">
        <f>VLOOKUP($B1537,data!$A$6:$M$15000,13)</f>
        <v>N/A</v>
      </c>
      <c r="D1537" s="11">
        <f t="shared" si="97"/>
        <v>7</v>
      </c>
      <c r="E1537" s="14" t="e">
        <f t="shared" si="102"/>
        <v>#DIV/0!</v>
      </c>
      <c r="F1537" s="14" t="e">
        <f t="shared" si="99"/>
        <v>#DIV/0!</v>
      </c>
    </row>
    <row r="1538" spans="1:6">
      <c r="A1538" s="1">
        <v>37081</v>
      </c>
      <c r="B1538" s="4">
        <v>37081</v>
      </c>
      <c r="C1538" s="14" t="str">
        <f>VLOOKUP($B1538,data!$A$6:$M$15000,13)</f>
        <v>N/A</v>
      </c>
      <c r="D1538" s="11">
        <f t="shared" si="97"/>
        <v>7</v>
      </c>
      <c r="E1538" s="14" t="e">
        <f t="shared" si="102"/>
        <v>#DIV/0!</v>
      </c>
      <c r="F1538" s="14" t="e">
        <f t="shared" si="99"/>
        <v>#DIV/0!</v>
      </c>
    </row>
    <row r="1539" spans="1:6">
      <c r="A1539" s="1">
        <v>37082</v>
      </c>
      <c r="B1539" s="4">
        <v>37082</v>
      </c>
      <c r="C1539" s="14" t="str">
        <f>VLOOKUP($B1539,data!$A$6:$M$15000,13)</f>
        <v>N/A</v>
      </c>
      <c r="D1539" s="11">
        <f t="shared" si="97"/>
        <v>7</v>
      </c>
      <c r="E1539" s="14" t="e">
        <f t="shared" si="102"/>
        <v>#DIV/0!</v>
      </c>
      <c r="F1539" s="14" t="e">
        <f t="shared" si="99"/>
        <v>#DIV/0!</v>
      </c>
    </row>
    <row r="1540" spans="1:6">
      <c r="A1540" s="1">
        <v>37083</v>
      </c>
      <c r="B1540" s="4">
        <v>37083</v>
      </c>
      <c r="C1540" s="14" t="str">
        <f>VLOOKUP($B1540,data!$A$6:$M$15000,13)</f>
        <v>N/A</v>
      </c>
      <c r="D1540" s="11">
        <f t="shared" si="97"/>
        <v>7</v>
      </c>
      <c r="E1540" s="14" t="e">
        <f t="shared" ref="E1540:E1554" si="103">AVERAGE(C1534:C1540)</f>
        <v>#DIV/0!</v>
      </c>
      <c r="F1540" s="14" t="e">
        <f t="shared" si="99"/>
        <v>#DIV/0!</v>
      </c>
    </row>
    <row r="1541" spans="1:6">
      <c r="A1541" s="1">
        <v>37084</v>
      </c>
      <c r="B1541" s="4">
        <v>37084</v>
      </c>
      <c r="C1541" s="14" t="str">
        <f>VLOOKUP($B1541,data!$A$6:$M$15000,13)</f>
        <v>N/A</v>
      </c>
      <c r="D1541" s="11">
        <f t="shared" si="97"/>
        <v>7</v>
      </c>
      <c r="E1541" s="14" t="e">
        <f t="shared" si="103"/>
        <v>#DIV/0!</v>
      </c>
      <c r="F1541" s="14" t="e">
        <f t="shared" si="99"/>
        <v>#DIV/0!</v>
      </c>
    </row>
    <row r="1542" spans="1:6">
      <c r="A1542" s="1">
        <v>37085</v>
      </c>
      <c r="B1542" s="4">
        <v>37085</v>
      </c>
      <c r="C1542" s="14" t="str">
        <f>VLOOKUP($B1542,data!$A$6:$M$15000,13)</f>
        <v>N/A</v>
      </c>
      <c r="D1542" s="11">
        <f t="shared" si="97"/>
        <v>7</v>
      </c>
      <c r="E1542" s="14" t="e">
        <f t="shared" si="103"/>
        <v>#DIV/0!</v>
      </c>
      <c r="F1542" s="14" t="e">
        <f t="shared" si="99"/>
        <v>#DIV/0!</v>
      </c>
    </row>
    <row r="1543" spans="1:6">
      <c r="A1543" s="1">
        <v>37086</v>
      </c>
      <c r="B1543" s="4">
        <v>37086</v>
      </c>
      <c r="C1543" s="14" t="str">
        <f>VLOOKUP($B1543,data!$A$6:$M$15000,13)</f>
        <v>N/A</v>
      </c>
      <c r="D1543" s="11">
        <f t="shared" si="97"/>
        <v>7</v>
      </c>
      <c r="E1543" s="14" t="e">
        <f t="shared" si="103"/>
        <v>#DIV/0!</v>
      </c>
      <c r="F1543" s="14" t="e">
        <f t="shared" si="99"/>
        <v>#DIV/0!</v>
      </c>
    </row>
    <row r="1544" spans="1:6">
      <c r="A1544" s="1">
        <v>37087</v>
      </c>
      <c r="B1544" s="4">
        <v>37087</v>
      </c>
      <c r="C1544" s="14" t="str">
        <f>VLOOKUP($B1544,data!$A$6:$M$15000,13)</f>
        <v>N/A</v>
      </c>
      <c r="D1544" s="11">
        <f t="shared" si="97"/>
        <v>7</v>
      </c>
      <c r="E1544" s="14" t="e">
        <f t="shared" si="103"/>
        <v>#DIV/0!</v>
      </c>
      <c r="F1544" s="14" t="e">
        <f t="shared" si="99"/>
        <v>#DIV/0!</v>
      </c>
    </row>
    <row r="1545" spans="1:6">
      <c r="A1545" s="1">
        <v>37088</v>
      </c>
      <c r="B1545" s="4">
        <v>37088</v>
      </c>
      <c r="C1545" s="14" t="str">
        <f>VLOOKUP($B1545,data!$A$6:$M$15000,13)</f>
        <v>N/A</v>
      </c>
      <c r="D1545" s="11">
        <f t="shared" si="97"/>
        <v>7</v>
      </c>
      <c r="E1545" s="14" t="e">
        <f t="shared" si="103"/>
        <v>#DIV/0!</v>
      </c>
      <c r="F1545" s="14" t="e">
        <f t="shared" si="99"/>
        <v>#DIV/0!</v>
      </c>
    </row>
    <row r="1546" spans="1:6">
      <c r="A1546" s="1">
        <v>37089</v>
      </c>
      <c r="B1546" s="4">
        <v>37089</v>
      </c>
      <c r="C1546" s="14" t="str">
        <f>VLOOKUP($B1546,data!$A$6:$M$15000,13)</f>
        <v>N/A</v>
      </c>
      <c r="D1546" s="11">
        <f t="shared" si="97"/>
        <v>7</v>
      </c>
      <c r="E1546" s="14" t="e">
        <f t="shared" si="103"/>
        <v>#DIV/0!</v>
      </c>
      <c r="F1546" s="14" t="e">
        <f t="shared" si="99"/>
        <v>#DIV/0!</v>
      </c>
    </row>
    <row r="1547" spans="1:6">
      <c r="A1547" s="1">
        <v>37090</v>
      </c>
      <c r="B1547" s="4">
        <v>37090</v>
      </c>
      <c r="C1547" s="14" t="str">
        <f>VLOOKUP($B1547,data!$A$6:$M$15000,13)</f>
        <v>N/A</v>
      </c>
      <c r="D1547" s="11">
        <f t="shared" si="97"/>
        <v>7</v>
      </c>
      <c r="E1547" s="14" t="e">
        <f t="shared" si="103"/>
        <v>#DIV/0!</v>
      </c>
      <c r="F1547" s="14" t="e">
        <f t="shared" si="99"/>
        <v>#DIV/0!</v>
      </c>
    </row>
    <row r="1548" spans="1:6">
      <c r="A1548" s="1">
        <v>37091</v>
      </c>
      <c r="B1548" s="4">
        <v>37091</v>
      </c>
      <c r="C1548" s="14" t="str">
        <f>VLOOKUP($B1548,data!$A$6:$M$15000,13)</f>
        <v>N/A</v>
      </c>
      <c r="D1548" s="11">
        <f t="shared" si="97"/>
        <v>7</v>
      </c>
      <c r="E1548" s="14" t="e">
        <f t="shared" si="103"/>
        <v>#DIV/0!</v>
      </c>
      <c r="F1548" s="14" t="e">
        <f t="shared" si="99"/>
        <v>#DIV/0!</v>
      </c>
    </row>
    <row r="1549" spans="1:6">
      <c r="A1549" s="1">
        <v>37092</v>
      </c>
      <c r="B1549" s="4">
        <v>37092</v>
      </c>
      <c r="C1549" s="14" t="str">
        <f>VLOOKUP($B1549,data!$A$6:$M$15000,13)</f>
        <v>N/A</v>
      </c>
      <c r="D1549" s="11">
        <f t="shared" si="97"/>
        <v>7</v>
      </c>
      <c r="E1549" s="14" t="e">
        <f t="shared" si="103"/>
        <v>#DIV/0!</v>
      </c>
      <c r="F1549" s="14" t="e">
        <f t="shared" si="99"/>
        <v>#DIV/0!</v>
      </c>
    </row>
    <row r="1550" spans="1:6">
      <c r="A1550" s="1">
        <v>37093</v>
      </c>
      <c r="B1550" s="4">
        <v>37093</v>
      </c>
      <c r="C1550" s="14" t="str">
        <f>VLOOKUP($B1550,data!$A$6:$M$15000,13)</f>
        <v>N/A</v>
      </c>
      <c r="D1550" s="11">
        <f t="shared" si="97"/>
        <v>7</v>
      </c>
      <c r="E1550" s="14" t="e">
        <f t="shared" si="103"/>
        <v>#DIV/0!</v>
      </c>
      <c r="F1550" s="14" t="e">
        <f t="shared" si="99"/>
        <v>#DIV/0!</v>
      </c>
    </row>
    <row r="1551" spans="1:6">
      <c r="A1551" s="1">
        <v>37094</v>
      </c>
      <c r="B1551" s="4">
        <v>37094</v>
      </c>
      <c r="C1551" s="14" t="str">
        <f>VLOOKUP($B1551,data!$A$6:$M$15000,13)</f>
        <v>N/A</v>
      </c>
      <c r="D1551" s="11">
        <f t="shared" si="97"/>
        <v>7</v>
      </c>
      <c r="E1551" s="14" t="e">
        <f t="shared" si="103"/>
        <v>#DIV/0!</v>
      </c>
      <c r="F1551" s="14" t="e">
        <f t="shared" si="99"/>
        <v>#DIV/0!</v>
      </c>
    </row>
    <row r="1552" spans="1:6">
      <c r="A1552" s="1">
        <v>37095</v>
      </c>
      <c r="B1552" s="4">
        <v>37095</v>
      </c>
      <c r="C1552" s="14" t="str">
        <f>VLOOKUP($B1552,data!$A$6:$M$15000,13)</f>
        <v>N/A</v>
      </c>
      <c r="D1552" s="11">
        <f t="shared" si="97"/>
        <v>7</v>
      </c>
      <c r="E1552" s="14" t="e">
        <f t="shared" si="103"/>
        <v>#DIV/0!</v>
      </c>
      <c r="F1552" s="14" t="e">
        <f t="shared" si="99"/>
        <v>#DIV/0!</v>
      </c>
    </row>
    <row r="1553" spans="1:6">
      <c r="A1553" s="1">
        <v>37096</v>
      </c>
      <c r="B1553" s="4">
        <v>37096</v>
      </c>
      <c r="C1553" s="14" t="str">
        <f>VLOOKUP($B1553,data!$A$6:$M$15000,13)</f>
        <v>N/A</v>
      </c>
      <c r="D1553" s="11">
        <f t="shared" si="97"/>
        <v>7</v>
      </c>
      <c r="E1553" s="14" t="e">
        <f t="shared" si="103"/>
        <v>#DIV/0!</v>
      </c>
      <c r="F1553" s="14" t="e">
        <f t="shared" si="99"/>
        <v>#DIV/0!</v>
      </c>
    </row>
    <row r="1554" spans="1:6">
      <c r="A1554" s="1">
        <v>37097</v>
      </c>
      <c r="B1554" s="4">
        <v>37097</v>
      </c>
      <c r="C1554" s="14" t="str">
        <f>VLOOKUP($B1554,data!$A$6:$M$15000,13)</f>
        <v>N/A</v>
      </c>
      <c r="D1554" s="11">
        <f t="shared" si="97"/>
        <v>7</v>
      </c>
      <c r="E1554" s="14" t="e">
        <f t="shared" si="103"/>
        <v>#DIV/0!</v>
      </c>
      <c r="F1554" s="14" t="e">
        <f t="shared" si="99"/>
        <v>#DIV/0!</v>
      </c>
    </row>
    <row r="1555" spans="1:6">
      <c r="A1555" s="1">
        <v>37098</v>
      </c>
      <c r="B1555" s="4">
        <v>37098</v>
      </c>
      <c r="C1555" s="14" t="str">
        <f>VLOOKUP($B1555,data!$A$6:$M$15000,13)</f>
        <v>N/A</v>
      </c>
      <c r="D1555" s="11">
        <f t="shared" si="97"/>
        <v>7</v>
      </c>
      <c r="E1555" s="14" t="e">
        <f t="shared" ref="E1555:E1560" si="104">AVERAGE(C1548:C1555)</f>
        <v>#DIV/0!</v>
      </c>
      <c r="F1555" s="14" t="e">
        <f t="shared" si="99"/>
        <v>#DIV/0!</v>
      </c>
    </row>
    <row r="1556" spans="1:6">
      <c r="A1556" s="1">
        <v>37099</v>
      </c>
      <c r="B1556" s="4">
        <v>37099</v>
      </c>
      <c r="C1556" s="14" t="str">
        <f>VLOOKUP($B1556,data!$A$6:$M$15000,13)</f>
        <v>N/A</v>
      </c>
      <c r="D1556" s="11">
        <f t="shared" si="97"/>
        <v>7</v>
      </c>
      <c r="E1556" s="14" t="e">
        <f t="shared" si="104"/>
        <v>#DIV/0!</v>
      </c>
      <c r="F1556" s="14" t="e">
        <f t="shared" si="99"/>
        <v>#DIV/0!</v>
      </c>
    </row>
    <row r="1557" spans="1:6">
      <c r="A1557" s="1">
        <v>37100</v>
      </c>
      <c r="B1557" s="4">
        <v>37100</v>
      </c>
      <c r="C1557" s="14" t="str">
        <f>VLOOKUP($B1557,data!$A$6:$M$15000,13)</f>
        <v>N/A</v>
      </c>
      <c r="D1557" s="11">
        <f t="shared" si="97"/>
        <v>7</v>
      </c>
      <c r="E1557" s="14" t="e">
        <f t="shared" si="104"/>
        <v>#DIV/0!</v>
      </c>
      <c r="F1557" s="14" t="e">
        <f t="shared" si="99"/>
        <v>#DIV/0!</v>
      </c>
    </row>
    <row r="1558" spans="1:6">
      <c r="A1558" s="1">
        <v>37101</v>
      </c>
      <c r="B1558" s="4">
        <v>37101</v>
      </c>
      <c r="C1558" s="14" t="str">
        <f>VLOOKUP($B1558,data!$A$6:$M$15000,13)</f>
        <v>N/A</v>
      </c>
      <c r="D1558" s="11">
        <f t="shared" si="97"/>
        <v>7</v>
      </c>
      <c r="E1558" s="14" t="e">
        <f t="shared" si="104"/>
        <v>#DIV/0!</v>
      </c>
      <c r="F1558" s="14" t="e">
        <f t="shared" si="99"/>
        <v>#DIV/0!</v>
      </c>
    </row>
    <row r="1559" spans="1:6">
      <c r="A1559" s="1">
        <v>37102</v>
      </c>
      <c r="B1559" s="4">
        <v>37102</v>
      </c>
      <c r="C1559" s="14" t="str">
        <f>VLOOKUP($B1559,data!$A$6:$M$15000,13)</f>
        <v>N/A</v>
      </c>
      <c r="D1559" s="11">
        <f t="shared" si="97"/>
        <v>7</v>
      </c>
      <c r="E1559" s="14" t="e">
        <f t="shared" si="104"/>
        <v>#DIV/0!</v>
      </c>
      <c r="F1559" s="14" t="e">
        <f t="shared" si="99"/>
        <v>#DIV/0!</v>
      </c>
    </row>
    <row r="1560" spans="1:6">
      <c r="A1560" s="1">
        <v>37103</v>
      </c>
      <c r="B1560" s="4">
        <v>37103</v>
      </c>
      <c r="C1560" s="14" t="str">
        <f>VLOOKUP($B1560,data!$A$6:$M$15000,13)</f>
        <v>N/A</v>
      </c>
      <c r="D1560" s="11">
        <f t="shared" si="97"/>
        <v>7</v>
      </c>
      <c r="E1560" s="14" t="e">
        <f t="shared" si="104"/>
        <v>#DIV/0!</v>
      </c>
      <c r="F1560" s="14" t="e">
        <f t="shared" si="99"/>
        <v>#DIV/0!</v>
      </c>
    </row>
    <row r="1561" spans="1:6">
      <c r="A1561" s="1">
        <v>37104</v>
      </c>
      <c r="B1561" s="4">
        <v>37104</v>
      </c>
      <c r="C1561" s="14" t="str">
        <f>VLOOKUP($B1561,data!$A$6:$M$15000,13)</f>
        <v>N/A</v>
      </c>
      <c r="D1561" s="11">
        <f t="shared" si="97"/>
        <v>8</v>
      </c>
      <c r="E1561" s="14" t="e">
        <f t="shared" ref="E1561:E1575" si="105">AVERAGE(C1555:C1561)</f>
        <v>#DIV/0!</v>
      </c>
      <c r="F1561" s="14" t="e">
        <f t="shared" si="99"/>
        <v>#DIV/0!</v>
      </c>
    </row>
    <row r="1562" spans="1:6">
      <c r="A1562" s="1">
        <v>37105</v>
      </c>
      <c r="B1562" s="4">
        <v>37105</v>
      </c>
      <c r="C1562" s="14" t="str">
        <f>VLOOKUP($B1562,data!$A$6:$M$15000,13)</f>
        <v>N/A</v>
      </c>
      <c r="D1562" s="11">
        <f t="shared" ref="D1562:D1625" si="106">IF(B1562&lt;&gt;"",MONTH(B1562),0)</f>
        <v>8</v>
      </c>
      <c r="E1562" s="14" t="e">
        <f t="shared" si="105"/>
        <v>#DIV/0!</v>
      </c>
      <c r="F1562" s="14" t="e">
        <f t="shared" ref="F1562:F1625" si="107">AVERAGE(C1532:C1562)</f>
        <v>#DIV/0!</v>
      </c>
    </row>
    <row r="1563" spans="1:6">
      <c r="A1563" s="1">
        <v>37106</v>
      </c>
      <c r="B1563" s="4">
        <v>37106</v>
      </c>
      <c r="C1563" s="14" t="str">
        <f>VLOOKUP($B1563,data!$A$6:$M$15000,13)</f>
        <v>N/A</v>
      </c>
      <c r="D1563" s="11">
        <f t="shared" si="106"/>
        <v>8</v>
      </c>
      <c r="E1563" s="14" t="e">
        <f t="shared" si="105"/>
        <v>#DIV/0!</v>
      </c>
      <c r="F1563" s="14" t="e">
        <f t="shared" si="107"/>
        <v>#DIV/0!</v>
      </c>
    </row>
    <row r="1564" spans="1:6">
      <c r="A1564" s="1">
        <v>37107</v>
      </c>
      <c r="B1564" s="4">
        <v>37107</v>
      </c>
      <c r="C1564" s="14" t="str">
        <f>VLOOKUP($B1564,data!$A$6:$M$15000,13)</f>
        <v>N/A</v>
      </c>
      <c r="D1564" s="11">
        <f t="shared" si="106"/>
        <v>8</v>
      </c>
      <c r="E1564" s="14" t="e">
        <f t="shared" si="105"/>
        <v>#DIV/0!</v>
      </c>
      <c r="F1564" s="14" t="e">
        <f t="shared" si="107"/>
        <v>#DIV/0!</v>
      </c>
    </row>
    <row r="1565" spans="1:6">
      <c r="A1565" s="1">
        <v>37108</v>
      </c>
      <c r="B1565" s="4">
        <v>37108</v>
      </c>
      <c r="C1565" s="14" t="str">
        <f>VLOOKUP($B1565,data!$A$6:$M$15000,13)</f>
        <v>N/A</v>
      </c>
      <c r="D1565" s="11">
        <f t="shared" si="106"/>
        <v>8</v>
      </c>
      <c r="E1565" s="14" t="e">
        <f t="shared" si="105"/>
        <v>#DIV/0!</v>
      </c>
      <c r="F1565" s="14" t="e">
        <f t="shared" si="107"/>
        <v>#DIV/0!</v>
      </c>
    </row>
    <row r="1566" spans="1:6">
      <c r="A1566" s="1">
        <v>37109</v>
      </c>
      <c r="B1566" s="4">
        <v>37109</v>
      </c>
      <c r="C1566" s="14" t="str">
        <f>VLOOKUP($B1566,data!$A$6:$M$15000,13)</f>
        <v>N/A</v>
      </c>
      <c r="D1566" s="11">
        <f t="shared" si="106"/>
        <v>8</v>
      </c>
      <c r="E1566" s="14" t="e">
        <f t="shared" si="105"/>
        <v>#DIV/0!</v>
      </c>
      <c r="F1566" s="14" t="e">
        <f t="shared" si="107"/>
        <v>#DIV/0!</v>
      </c>
    </row>
    <row r="1567" spans="1:6">
      <c r="A1567" s="1">
        <v>37110</v>
      </c>
      <c r="B1567" s="4">
        <v>37110</v>
      </c>
      <c r="C1567" s="14" t="str">
        <f>VLOOKUP($B1567,data!$A$6:$M$15000,13)</f>
        <v>N/A</v>
      </c>
      <c r="D1567" s="11">
        <f t="shared" si="106"/>
        <v>8</v>
      </c>
      <c r="E1567" s="14" t="e">
        <f t="shared" si="105"/>
        <v>#DIV/0!</v>
      </c>
      <c r="F1567" s="14" t="e">
        <f t="shared" si="107"/>
        <v>#DIV/0!</v>
      </c>
    </row>
    <row r="1568" spans="1:6">
      <c r="A1568" s="1">
        <v>37111</v>
      </c>
      <c r="B1568" s="4">
        <v>37111</v>
      </c>
      <c r="C1568" s="14" t="str">
        <f>VLOOKUP($B1568,data!$A$6:$M$15000,13)</f>
        <v>N/A</v>
      </c>
      <c r="D1568" s="11">
        <f t="shared" si="106"/>
        <v>8</v>
      </c>
      <c r="E1568" s="14" t="e">
        <f t="shared" si="105"/>
        <v>#DIV/0!</v>
      </c>
      <c r="F1568" s="14" t="e">
        <f t="shared" si="107"/>
        <v>#DIV/0!</v>
      </c>
    </row>
    <row r="1569" spans="1:6">
      <c r="A1569" s="1">
        <v>37112</v>
      </c>
      <c r="B1569" s="4">
        <v>37112</v>
      </c>
      <c r="C1569" s="14" t="str">
        <f>VLOOKUP($B1569,data!$A$6:$M$15000,13)</f>
        <v>N/A</v>
      </c>
      <c r="D1569" s="11">
        <f t="shared" si="106"/>
        <v>8</v>
      </c>
      <c r="E1569" s="14" t="e">
        <f t="shared" si="105"/>
        <v>#DIV/0!</v>
      </c>
      <c r="F1569" s="14" t="e">
        <f t="shared" si="107"/>
        <v>#DIV/0!</v>
      </c>
    </row>
    <row r="1570" spans="1:6">
      <c r="A1570" s="1">
        <v>37113</v>
      </c>
      <c r="B1570" s="4">
        <v>37113</v>
      </c>
      <c r="C1570" s="14" t="str">
        <f>VLOOKUP($B1570,data!$A$6:$M$15000,13)</f>
        <v>N/A</v>
      </c>
      <c r="D1570" s="11">
        <f t="shared" si="106"/>
        <v>8</v>
      </c>
      <c r="E1570" s="14" t="e">
        <f t="shared" si="105"/>
        <v>#DIV/0!</v>
      </c>
      <c r="F1570" s="14" t="e">
        <f t="shared" si="107"/>
        <v>#DIV/0!</v>
      </c>
    </row>
    <row r="1571" spans="1:6">
      <c r="A1571" s="1">
        <v>37114</v>
      </c>
      <c r="B1571" s="4">
        <v>37114</v>
      </c>
      <c r="C1571" s="14" t="str">
        <f>VLOOKUP($B1571,data!$A$6:$M$15000,13)</f>
        <v>N/A</v>
      </c>
      <c r="D1571" s="11">
        <f t="shared" si="106"/>
        <v>8</v>
      </c>
      <c r="E1571" s="14" t="e">
        <f t="shared" si="105"/>
        <v>#DIV/0!</v>
      </c>
      <c r="F1571" s="14" t="e">
        <f t="shared" si="107"/>
        <v>#DIV/0!</v>
      </c>
    </row>
    <row r="1572" spans="1:6">
      <c r="A1572" s="1">
        <v>37115</v>
      </c>
      <c r="B1572" s="4">
        <v>37115</v>
      </c>
      <c r="C1572" s="14" t="str">
        <f>VLOOKUP($B1572,data!$A$6:$M$15000,13)</f>
        <v>N/A</v>
      </c>
      <c r="D1572" s="11">
        <f t="shared" si="106"/>
        <v>8</v>
      </c>
      <c r="E1572" s="14" t="e">
        <f t="shared" si="105"/>
        <v>#DIV/0!</v>
      </c>
      <c r="F1572" s="14" t="e">
        <f t="shared" si="107"/>
        <v>#DIV/0!</v>
      </c>
    </row>
    <row r="1573" spans="1:6">
      <c r="A1573" s="1">
        <v>37116</v>
      </c>
      <c r="B1573" s="4">
        <v>37116</v>
      </c>
      <c r="C1573" s="14" t="str">
        <f>VLOOKUP($B1573,data!$A$6:$M$15000,13)</f>
        <v>N/A</v>
      </c>
      <c r="D1573" s="11">
        <f t="shared" si="106"/>
        <v>8</v>
      </c>
      <c r="E1573" s="14" t="e">
        <f t="shared" si="105"/>
        <v>#DIV/0!</v>
      </c>
      <c r="F1573" s="14" t="e">
        <f t="shared" si="107"/>
        <v>#DIV/0!</v>
      </c>
    </row>
    <row r="1574" spans="1:6">
      <c r="A1574" s="1">
        <v>37117</v>
      </c>
      <c r="B1574" s="4">
        <v>37117</v>
      </c>
      <c r="C1574" s="14" t="str">
        <f>VLOOKUP($B1574,data!$A$6:$M$15000,13)</f>
        <v>N/A</v>
      </c>
      <c r="D1574" s="11">
        <f t="shared" si="106"/>
        <v>8</v>
      </c>
      <c r="E1574" s="14" t="e">
        <f t="shared" si="105"/>
        <v>#DIV/0!</v>
      </c>
      <c r="F1574" s="14" t="e">
        <f t="shared" si="107"/>
        <v>#DIV/0!</v>
      </c>
    </row>
    <row r="1575" spans="1:6">
      <c r="A1575" s="1">
        <v>37118</v>
      </c>
      <c r="B1575" s="4">
        <v>37118</v>
      </c>
      <c r="C1575" s="14" t="str">
        <f>VLOOKUP($B1575,data!$A$6:$M$15000,13)</f>
        <v>N/A</v>
      </c>
      <c r="D1575" s="11">
        <f t="shared" si="106"/>
        <v>8</v>
      </c>
      <c r="E1575" s="14" t="e">
        <f t="shared" si="105"/>
        <v>#DIV/0!</v>
      </c>
      <c r="F1575" s="14" t="e">
        <f t="shared" si="107"/>
        <v>#DIV/0!</v>
      </c>
    </row>
    <row r="1576" spans="1:6">
      <c r="A1576" s="1">
        <v>37119</v>
      </c>
      <c r="B1576" s="4">
        <v>37119</v>
      </c>
      <c r="C1576" s="14" t="str">
        <f>VLOOKUP($B1576,data!$A$6:$M$15000,13)</f>
        <v>N/A</v>
      </c>
      <c r="D1576" s="11">
        <f t="shared" si="106"/>
        <v>8</v>
      </c>
      <c r="E1576" s="14" t="e">
        <f t="shared" ref="E1576:E1581" si="108">AVERAGE(C1569:C1576)</f>
        <v>#DIV/0!</v>
      </c>
      <c r="F1576" s="14" t="e">
        <f t="shared" si="107"/>
        <v>#DIV/0!</v>
      </c>
    </row>
    <row r="1577" spans="1:6">
      <c r="A1577" s="1">
        <v>37120</v>
      </c>
      <c r="B1577" s="4">
        <v>37120</v>
      </c>
      <c r="C1577" s="14" t="str">
        <f>VLOOKUP($B1577,data!$A$6:$M$15000,13)</f>
        <v>N/A</v>
      </c>
      <c r="D1577" s="11">
        <f t="shared" si="106"/>
        <v>8</v>
      </c>
      <c r="E1577" s="14" t="e">
        <f t="shared" si="108"/>
        <v>#DIV/0!</v>
      </c>
      <c r="F1577" s="14" t="e">
        <f t="shared" si="107"/>
        <v>#DIV/0!</v>
      </c>
    </row>
    <row r="1578" spans="1:6">
      <c r="A1578" s="1">
        <v>37121</v>
      </c>
      <c r="B1578" s="4">
        <v>37121</v>
      </c>
      <c r="C1578" s="14" t="str">
        <f>VLOOKUP($B1578,data!$A$6:$M$15000,13)</f>
        <v>N/A</v>
      </c>
      <c r="D1578" s="11">
        <f t="shared" si="106"/>
        <v>8</v>
      </c>
      <c r="E1578" s="14" t="e">
        <f t="shared" si="108"/>
        <v>#DIV/0!</v>
      </c>
      <c r="F1578" s="14" t="e">
        <f t="shared" si="107"/>
        <v>#DIV/0!</v>
      </c>
    </row>
    <row r="1579" spans="1:6">
      <c r="A1579" s="1">
        <v>37122</v>
      </c>
      <c r="B1579" s="4">
        <v>37122</v>
      </c>
      <c r="C1579" s="14" t="str">
        <f>VLOOKUP($B1579,data!$A$6:$M$15000,13)</f>
        <v>N/A</v>
      </c>
      <c r="D1579" s="11">
        <f t="shared" si="106"/>
        <v>8</v>
      </c>
      <c r="E1579" s="14" t="e">
        <f t="shared" si="108"/>
        <v>#DIV/0!</v>
      </c>
      <c r="F1579" s="14" t="e">
        <f t="shared" si="107"/>
        <v>#DIV/0!</v>
      </c>
    </row>
    <row r="1580" spans="1:6">
      <c r="A1580" s="1">
        <v>37123</v>
      </c>
      <c r="B1580" s="4">
        <v>37123</v>
      </c>
      <c r="C1580" s="14" t="str">
        <f>VLOOKUP($B1580,data!$A$6:$M$15000,13)</f>
        <v>N/A</v>
      </c>
      <c r="D1580" s="11">
        <f t="shared" si="106"/>
        <v>8</v>
      </c>
      <c r="E1580" s="14" t="e">
        <f t="shared" si="108"/>
        <v>#DIV/0!</v>
      </c>
      <c r="F1580" s="14" t="e">
        <f t="shared" si="107"/>
        <v>#DIV/0!</v>
      </c>
    </row>
    <row r="1581" spans="1:6">
      <c r="A1581" s="1">
        <v>37124</v>
      </c>
      <c r="B1581" s="4">
        <v>37124</v>
      </c>
      <c r="C1581" s="14" t="str">
        <f>VLOOKUP($B1581,data!$A$6:$M$15000,13)</f>
        <v>N/A</v>
      </c>
      <c r="D1581" s="11">
        <f t="shared" si="106"/>
        <v>8</v>
      </c>
      <c r="E1581" s="14" t="e">
        <f t="shared" si="108"/>
        <v>#DIV/0!</v>
      </c>
      <c r="F1581" s="14" t="e">
        <f t="shared" si="107"/>
        <v>#DIV/0!</v>
      </c>
    </row>
    <row r="1582" spans="1:6">
      <c r="A1582" s="1">
        <v>37125</v>
      </c>
      <c r="B1582" s="4">
        <v>37125</v>
      </c>
      <c r="C1582" s="14" t="str">
        <f>VLOOKUP($B1582,data!$A$6:$M$15000,13)</f>
        <v>N/A</v>
      </c>
      <c r="D1582" s="11">
        <f t="shared" si="106"/>
        <v>8</v>
      </c>
      <c r="E1582" s="14" t="e">
        <f t="shared" ref="E1582:E1592" si="109">AVERAGE(C1576:C1582)</f>
        <v>#DIV/0!</v>
      </c>
      <c r="F1582" s="14" t="e">
        <f t="shared" si="107"/>
        <v>#DIV/0!</v>
      </c>
    </row>
    <row r="1583" spans="1:6">
      <c r="A1583" s="1">
        <v>37126</v>
      </c>
      <c r="B1583" s="4">
        <v>37126</v>
      </c>
      <c r="C1583" s="14" t="str">
        <f>VLOOKUP($B1583,data!$A$6:$M$15000,13)</f>
        <v>N/A</v>
      </c>
      <c r="D1583" s="11">
        <f t="shared" si="106"/>
        <v>8</v>
      </c>
      <c r="E1583" s="14" t="e">
        <f t="shared" si="109"/>
        <v>#DIV/0!</v>
      </c>
      <c r="F1583" s="14" t="e">
        <f t="shared" si="107"/>
        <v>#DIV/0!</v>
      </c>
    </row>
    <row r="1584" spans="1:6">
      <c r="A1584" s="1">
        <v>37127</v>
      </c>
      <c r="B1584" s="4">
        <v>37127</v>
      </c>
      <c r="C1584" s="14" t="str">
        <f>VLOOKUP($B1584,data!$A$6:$M$15000,13)</f>
        <v>N/A</v>
      </c>
      <c r="D1584" s="11">
        <f t="shared" si="106"/>
        <v>8</v>
      </c>
      <c r="E1584" s="14" t="e">
        <f t="shared" si="109"/>
        <v>#DIV/0!</v>
      </c>
      <c r="F1584" s="14" t="e">
        <f t="shared" si="107"/>
        <v>#DIV/0!</v>
      </c>
    </row>
    <row r="1585" spans="1:6">
      <c r="A1585" s="1">
        <v>37128</v>
      </c>
      <c r="B1585" s="4">
        <v>37128</v>
      </c>
      <c r="C1585" s="14" t="str">
        <f>VLOOKUP($B1585,data!$A$6:$M$15000,13)</f>
        <v>N/A</v>
      </c>
      <c r="D1585" s="11">
        <f t="shared" si="106"/>
        <v>8</v>
      </c>
      <c r="E1585" s="14" t="e">
        <f t="shared" si="109"/>
        <v>#DIV/0!</v>
      </c>
      <c r="F1585" s="14" t="e">
        <f t="shared" si="107"/>
        <v>#DIV/0!</v>
      </c>
    </row>
    <row r="1586" spans="1:6">
      <c r="A1586" s="1">
        <v>37129</v>
      </c>
      <c r="B1586" s="4">
        <v>37129</v>
      </c>
      <c r="C1586" s="14" t="str">
        <f>VLOOKUP($B1586,data!$A$6:$M$15000,13)</f>
        <v>N/A</v>
      </c>
      <c r="D1586" s="11">
        <f t="shared" si="106"/>
        <v>8</v>
      </c>
      <c r="E1586" s="14" t="e">
        <f t="shared" si="109"/>
        <v>#DIV/0!</v>
      </c>
      <c r="F1586" s="14" t="e">
        <f t="shared" si="107"/>
        <v>#DIV/0!</v>
      </c>
    </row>
    <row r="1587" spans="1:6">
      <c r="A1587" s="1">
        <v>37130</v>
      </c>
      <c r="B1587" s="4">
        <v>37130</v>
      </c>
      <c r="C1587" s="14" t="str">
        <f>VLOOKUP($B1587,data!$A$6:$M$15000,13)</f>
        <v>N/A</v>
      </c>
      <c r="D1587" s="11">
        <f t="shared" si="106"/>
        <v>8</v>
      </c>
      <c r="E1587" s="14" t="e">
        <f t="shared" si="109"/>
        <v>#DIV/0!</v>
      </c>
      <c r="F1587" s="14" t="e">
        <f t="shared" si="107"/>
        <v>#DIV/0!</v>
      </c>
    </row>
    <row r="1588" spans="1:6">
      <c r="A1588" s="1">
        <v>37131</v>
      </c>
      <c r="B1588" s="4">
        <v>37131</v>
      </c>
      <c r="C1588" s="14" t="str">
        <f>VLOOKUP($B1588,data!$A$6:$M$15000,13)</f>
        <v>N/A</v>
      </c>
      <c r="D1588" s="11">
        <f t="shared" si="106"/>
        <v>8</v>
      </c>
      <c r="E1588" s="14" t="e">
        <f t="shared" si="109"/>
        <v>#DIV/0!</v>
      </c>
      <c r="F1588" s="14" t="e">
        <f t="shared" si="107"/>
        <v>#DIV/0!</v>
      </c>
    </row>
    <row r="1589" spans="1:6">
      <c r="A1589" s="1">
        <v>37132</v>
      </c>
      <c r="B1589" s="4">
        <v>37132</v>
      </c>
      <c r="C1589" s="14" t="str">
        <f>VLOOKUP($B1589,data!$A$6:$M$15000,13)</f>
        <v>N/A</v>
      </c>
      <c r="D1589" s="11">
        <f t="shared" si="106"/>
        <v>8</v>
      </c>
      <c r="E1589" s="14" t="e">
        <f t="shared" si="109"/>
        <v>#DIV/0!</v>
      </c>
      <c r="F1589" s="14" t="e">
        <f t="shared" si="107"/>
        <v>#DIV/0!</v>
      </c>
    </row>
    <row r="1590" spans="1:6">
      <c r="A1590" s="1">
        <v>37133</v>
      </c>
      <c r="B1590" s="4">
        <v>37133</v>
      </c>
      <c r="C1590" s="14" t="str">
        <f>VLOOKUP($B1590,data!$A$6:$M$15000,13)</f>
        <v>N/A</v>
      </c>
      <c r="D1590" s="11">
        <f t="shared" si="106"/>
        <v>8</v>
      </c>
      <c r="E1590" s="14" t="e">
        <f t="shared" si="109"/>
        <v>#DIV/0!</v>
      </c>
      <c r="F1590" s="14" t="e">
        <f t="shared" si="107"/>
        <v>#DIV/0!</v>
      </c>
    </row>
    <row r="1591" spans="1:6">
      <c r="A1591" s="1">
        <v>37134</v>
      </c>
      <c r="B1591" s="4">
        <v>37134</v>
      </c>
      <c r="C1591" s="14" t="str">
        <f>VLOOKUP($B1591,data!$A$6:$M$15000,13)</f>
        <v>N/A</v>
      </c>
      <c r="D1591" s="11">
        <f t="shared" si="106"/>
        <v>8</v>
      </c>
      <c r="E1591" s="14" t="e">
        <f t="shared" si="109"/>
        <v>#DIV/0!</v>
      </c>
      <c r="F1591" s="14" t="e">
        <f t="shared" si="107"/>
        <v>#DIV/0!</v>
      </c>
    </row>
    <row r="1592" spans="1:6">
      <c r="A1592" s="1">
        <v>37135</v>
      </c>
      <c r="B1592" s="4">
        <v>37135</v>
      </c>
      <c r="C1592" s="14" t="str">
        <f>VLOOKUP($B1592,data!$A$6:$M$15000,13)</f>
        <v>N/A</v>
      </c>
      <c r="D1592" s="11">
        <f t="shared" si="106"/>
        <v>9</v>
      </c>
      <c r="E1592" s="14" t="e">
        <f t="shared" si="109"/>
        <v>#DIV/0!</v>
      </c>
      <c r="F1592" s="14" t="e">
        <f t="shared" si="107"/>
        <v>#DIV/0!</v>
      </c>
    </row>
    <row r="1593" spans="1:6">
      <c r="A1593" s="1">
        <v>37136</v>
      </c>
      <c r="B1593" s="4">
        <v>37136</v>
      </c>
      <c r="C1593" s="14" t="str">
        <f>VLOOKUP($B1593,data!$A$6:$M$15000,13)</f>
        <v>N/A</v>
      </c>
      <c r="D1593" s="11">
        <f t="shared" si="106"/>
        <v>9</v>
      </c>
      <c r="E1593" s="14" t="e">
        <f t="shared" ref="E1593:E1598" si="110">AVERAGE(C1586:C1593)</f>
        <v>#DIV/0!</v>
      </c>
      <c r="F1593" s="14" t="e">
        <f t="shared" si="107"/>
        <v>#DIV/0!</v>
      </c>
    </row>
    <row r="1594" spans="1:6">
      <c r="A1594" s="1">
        <v>37137</v>
      </c>
      <c r="B1594" s="4">
        <v>37137</v>
      </c>
      <c r="C1594" s="14" t="str">
        <f>VLOOKUP($B1594,data!$A$6:$M$15000,13)</f>
        <v>N/A</v>
      </c>
      <c r="D1594" s="11">
        <f t="shared" si="106"/>
        <v>9</v>
      </c>
      <c r="E1594" s="14" t="e">
        <f t="shared" si="110"/>
        <v>#DIV/0!</v>
      </c>
      <c r="F1594" s="14" t="e">
        <f t="shared" si="107"/>
        <v>#DIV/0!</v>
      </c>
    </row>
    <row r="1595" spans="1:6">
      <c r="A1595" s="1">
        <v>37138</v>
      </c>
      <c r="B1595" s="4">
        <v>37138</v>
      </c>
      <c r="C1595" s="14" t="str">
        <f>VLOOKUP($B1595,data!$A$6:$M$15000,13)</f>
        <v>N/A</v>
      </c>
      <c r="D1595" s="11">
        <f t="shared" si="106"/>
        <v>9</v>
      </c>
      <c r="E1595" s="14" t="e">
        <f t="shared" si="110"/>
        <v>#DIV/0!</v>
      </c>
      <c r="F1595" s="14" t="e">
        <f t="shared" si="107"/>
        <v>#DIV/0!</v>
      </c>
    </row>
    <row r="1596" spans="1:6">
      <c r="A1596" s="1">
        <v>37139</v>
      </c>
      <c r="B1596" s="4">
        <v>37139</v>
      </c>
      <c r="C1596" s="14" t="str">
        <f>VLOOKUP($B1596,data!$A$6:$M$15000,13)</f>
        <v>N/A</v>
      </c>
      <c r="D1596" s="11">
        <f t="shared" si="106"/>
        <v>9</v>
      </c>
      <c r="E1596" s="14" t="e">
        <f t="shared" si="110"/>
        <v>#DIV/0!</v>
      </c>
      <c r="F1596" s="14" t="e">
        <f t="shared" si="107"/>
        <v>#DIV/0!</v>
      </c>
    </row>
    <row r="1597" spans="1:6">
      <c r="A1597" s="1">
        <v>37140</v>
      </c>
      <c r="B1597" s="4">
        <v>37140</v>
      </c>
      <c r="C1597" s="14" t="str">
        <f>VLOOKUP($B1597,data!$A$6:$M$15000,13)</f>
        <v>N/A</v>
      </c>
      <c r="D1597" s="11">
        <f t="shared" si="106"/>
        <v>9</v>
      </c>
      <c r="E1597" s="14" t="e">
        <f t="shared" si="110"/>
        <v>#DIV/0!</v>
      </c>
      <c r="F1597" s="14" t="e">
        <f t="shared" si="107"/>
        <v>#DIV/0!</v>
      </c>
    </row>
    <row r="1598" spans="1:6">
      <c r="A1598" s="1">
        <v>37141</v>
      </c>
      <c r="B1598" s="4">
        <v>37141</v>
      </c>
      <c r="C1598" s="14" t="str">
        <f>VLOOKUP($B1598,data!$A$6:$M$15000,13)</f>
        <v>N/A</v>
      </c>
      <c r="D1598" s="11">
        <f t="shared" si="106"/>
        <v>9</v>
      </c>
      <c r="E1598" s="14" t="e">
        <f t="shared" si="110"/>
        <v>#DIV/0!</v>
      </c>
      <c r="F1598" s="14" t="e">
        <f t="shared" si="107"/>
        <v>#DIV/0!</v>
      </c>
    </row>
    <row r="1599" spans="1:6">
      <c r="A1599" s="1">
        <v>37142</v>
      </c>
      <c r="B1599" s="4">
        <v>37142</v>
      </c>
      <c r="C1599" s="14" t="str">
        <f>VLOOKUP($B1599,data!$A$6:$M$15000,13)</f>
        <v>N/A</v>
      </c>
      <c r="D1599" s="11">
        <f t="shared" si="106"/>
        <v>9</v>
      </c>
      <c r="E1599" s="14" t="e">
        <f t="shared" ref="E1599:E1613" si="111">AVERAGE(C1593:C1599)</f>
        <v>#DIV/0!</v>
      </c>
      <c r="F1599" s="14" t="e">
        <f t="shared" si="107"/>
        <v>#DIV/0!</v>
      </c>
    </row>
    <row r="1600" spans="1:6">
      <c r="A1600" s="1">
        <v>37143</v>
      </c>
      <c r="B1600" s="4">
        <v>37143</v>
      </c>
      <c r="C1600" s="14" t="str">
        <f>VLOOKUP($B1600,data!$A$6:$M$15000,13)</f>
        <v>N/A</v>
      </c>
      <c r="D1600" s="11">
        <f t="shared" si="106"/>
        <v>9</v>
      </c>
      <c r="E1600" s="14" t="e">
        <f t="shared" si="111"/>
        <v>#DIV/0!</v>
      </c>
      <c r="F1600" s="14" t="e">
        <f t="shared" si="107"/>
        <v>#DIV/0!</v>
      </c>
    </row>
    <row r="1601" spans="1:6">
      <c r="A1601" s="1">
        <v>37144</v>
      </c>
      <c r="B1601" s="4">
        <v>37144</v>
      </c>
      <c r="C1601" s="14" t="str">
        <f>VLOOKUP($B1601,data!$A$6:$M$15000,13)</f>
        <v>N/A</v>
      </c>
      <c r="D1601" s="11">
        <f t="shared" si="106"/>
        <v>9</v>
      </c>
      <c r="E1601" s="14" t="e">
        <f t="shared" si="111"/>
        <v>#DIV/0!</v>
      </c>
      <c r="F1601" s="14" t="e">
        <f t="shared" si="107"/>
        <v>#DIV/0!</v>
      </c>
    </row>
    <row r="1602" spans="1:6">
      <c r="A1602" s="1">
        <v>37145</v>
      </c>
      <c r="B1602" s="4">
        <v>37145</v>
      </c>
      <c r="C1602" s="14" t="str">
        <f>VLOOKUP($B1602,data!$A$6:$M$15000,13)</f>
        <v>N/A</v>
      </c>
      <c r="D1602" s="11">
        <f t="shared" si="106"/>
        <v>9</v>
      </c>
      <c r="E1602" s="14" t="e">
        <f t="shared" si="111"/>
        <v>#DIV/0!</v>
      </c>
      <c r="F1602" s="14" t="e">
        <f t="shared" si="107"/>
        <v>#DIV/0!</v>
      </c>
    </row>
    <row r="1603" spans="1:6">
      <c r="A1603" s="1">
        <v>37146</v>
      </c>
      <c r="B1603" s="4">
        <v>37146</v>
      </c>
      <c r="C1603" s="14" t="str">
        <f>VLOOKUP($B1603,data!$A$6:$M$15000,13)</f>
        <v>N/A</v>
      </c>
      <c r="D1603" s="11">
        <f t="shared" si="106"/>
        <v>9</v>
      </c>
      <c r="E1603" s="14" t="e">
        <f t="shared" si="111"/>
        <v>#DIV/0!</v>
      </c>
      <c r="F1603" s="14" t="e">
        <f t="shared" si="107"/>
        <v>#DIV/0!</v>
      </c>
    </row>
    <row r="1604" spans="1:6">
      <c r="A1604" s="1">
        <v>37147</v>
      </c>
      <c r="B1604" s="4">
        <v>37147</v>
      </c>
      <c r="C1604" s="14" t="str">
        <f>VLOOKUP($B1604,data!$A$6:$M$15000,13)</f>
        <v>N/A</v>
      </c>
      <c r="D1604" s="11">
        <f t="shared" si="106"/>
        <v>9</v>
      </c>
      <c r="E1604" s="14" t="e">
        <f t="shared" si="111"/>
        <v>#DIV/0!</v>
      </c>
      <c r="F1604" s="14" t="e">
        <f t="shared" si="107"/>
        <v>#DIV/0!</v>
      </c>
    </row>
    <row r="1605" spans="1:6">
      <c r="A1605" s="1">
        <v>37148</v>
      </c>
      <c r="B1605" s="4">
        <v>37148</v>
      </c>
      <c r="C1605" s="14" t="str">
        <f>VLOOKUP($B1605,data!$A$6:$M$15000,13)</f>
        <v>N/A</v>
      </c>
      <c r="D1605" s="11">
        <f t="shared" si="106"/>
        <v>9</v>
      </c>
      <c r="E1605" s="14" t="e">
        <f t="shared" si="111"/>
        <v>#DIV/0!</v>
      </c>
      <c r="F1605" s="14" t="e">
        <f t="shared" si="107"/>
        <v>#DIV/0!</v>
      </c>
    </row>
    <row r="1606" spans="1:6">
      <c r="A1606" s="1">
        <v>37149</v>
      </c>
      <c r="B1606" s="4">
        <v>37149</v>
      </c>
      <c r="C1606" s="14" t="str">
        <f>VLOOKUP($B1606,data!$A$6:$M$15000,13)</f>
        <v>N/A</v>
      </c>
      <c r="D1606" s="11">
        <f t="shared" si="106"/>
        <v>9</v>
      </c>
      <c r="E1606" s="14" t="e">
        <f t="shared" si="111"/>
        <v>#DIV/0!</v>
      </c>
      <c r="F1606" s="14" t="e">
        <f t="shared" si="107"/>
        <v>#DIV/0!</v>
      </c>
    </row>
    <row r="1607" spans="1:6">
      <c r="A1607" s="1">
        <v>37150</v>
      </c>
      <c r="B1607" s="4">
        <v>37150</v>
      </c>
      <c r="C1607" s="14" t="str">
        <f>VLOOKUP($B1607,data!$A$6:$M$15000,13)</f>
        <v>N/A</v>
      </c>
      <c r="D1607" s="11">
        <f t="shared" si="106"/>
        <v>9</v>
      </c>
      <c r="E1607" s="14" t="e">
        <f t="shared" si="111"/>
        <v>#DIV/0!</v>
      </c>
      <c r="F1607" s="14" t="e">
        <f t="shared" si="107"/>
        <v>#DIV/0!</v>
      </c>
    </row>
    <row r="1608" spans="1:6">
      <c r="A1608" s="1">
        <v>37151</v>
      </c>
      <c r="B1608" s="4">
        <v>37151</v>
      </c>
      <c r="C1608" s="14" t="str">
        <f>VLOOKUP($B1608,data!$A$6:$M$15000,13)</f>
        <v>N/A</v>
      </c>
      <c r="D1608" s="11">
        <f t="shared" si="106"/>
        <v>9</v>
      </c>
      <c r="E1608" s="14" t="e">
        <f t="shared" si="111"/>
        <v>#DIV/0!</v>
      </c>
      <c r="F1608" s="14" t="e">
        <f t="shared" si="107"/>
        <v>#DIV/0!</v>
      </c>
    </row>
    <row r="1609" spans="1:6">
      <c r="A1609" s="1">
        <v>37152</v>
      </c>
      <c r="B1609" s="4">
        <v>37152</v>
      </c>
      <c r="C1609" s="14" t="str">
        <f>VLOOKUP($B1609,data!$A$6:$M$15000,13)</f>
        <v>N/A</v>
      </c>
      <c r="D1609" s="11">
        <f t="shared" si="106"/>
        <v>9</v>
      </c>
      <c r="E1609" s="14" t="e">
        <f t="shared" si="111"/>
        <v>#DIV/0!</v>
      </c>
      <c r="F1609" s="14" t="e">
        <f t="shared" si="107"/>
        <v>#DIV/0!</v>
      </c>
    </row>
    <row r="1610" spans="1:6">
      <c r="A1610" s="1">
        <v>37153</v>
      </c>
      <c r="B1610" s="4">
        <v>37153</v>
      </c>
      <c r="C1610" s="14" t="str">
        <f>VLOOKUP($B1610,data!$A$6:$M$15000,13)</f>
        <v>N/A</v>
      </c>
      <c r="D1610" s="11">
        <f t="shared" si="106"/>
        <v>9</v>
      </c>
      <c r="E1610" s="14" t="e">
        <f t="shared" si="111"/>
        <v>#DIV/0!</v>
      </c>
      <c r="F1610" s="14" t="e">
        <f t="shared" si="107"/>
        <v>#DIV/0!</v>
      </c>
    </row>
    <row r="1611" spans="1:6">
      <c r="A1611" s="1">
        <v>37154</v>
      </c>
      <c r="B1611" s="4">
        <v>37154</v>
      </c>
      <c r="C1611" s="14" t="str">
        <f>VLOOKUP($B1611,data!$A$6:$M$15000,13)</f>
        <v>N/A</v>
      </c>
      <c r="D1611" s="11">
        <f t="shared" si="106"/>
        <v>9</v>
      </c>
      <c r="E1611" s="14" t="e">
        <f t="shared" si="111"/>
        <v>#DIV/0!</v>
      </c>
      <c r="F1611" s="14" t="e">
        <f t="shared" si="107"/>
        <v>#DIV/0!</v>
      </c>
    </row>
    <row r="1612" spans="1:6">
      <c r="A1612" s="1">
        <v>37155</v>
      </c>
      <c r="B1612" s="4">
        <v>37155</v>
      </c>
      <c r="C1612" s="14" t="str">
        <f>VLOOKUP($B1612,data!$A$6:$M$15000,13)</f>
        <v>N/A</v>
      </c>
      <c r="D1612" s="11">
        <f t="shared" si="106"/>
        <v>9</v>
      </c>
      <c r="E1612" s="14" t="e">
        <f t="shared" si="111"/>
        <v>#DIV/0!</v>
      </c>
      <c r="F1612" s="14" t="e">
        <f t="shared" si="107"/>
        <v>#DIV/0!</v>
      </c>
    </row>
    <row r="1613" spans="1:6">
      <c r="A1613" s="1">
        <v>37156</v>
      </c>
      <c r="B1613" s="4">
        <v>37156</v>
      </c>
      <c r="C1613" s="14" t="str">
        <f>VLOOKUP($B1613,data!$A$6:$M$15000,13)</f>
        <v>N/A</v>
      </c>
      <c r="D1613" s="11">
        <f t="shared" si="106"/>
        <v>9</v>
      </c>
      <c r="E1613" s="14" t="e">
        <f t="shared" si="111"/>
        <v>#DIV/0!</v>
      </c>
      <c r="F1613" s="14" t="e">
        <f t="shared" si="107"/>
        <v>#DIV/0!</v>
      </c>
    </row>
    <row r="1614" spans="1:6">
      <c r="A1614" s="1">
        <v>37157</v>
      </c>
      <c r="B1614" s="4">
        <v>37157</v>
      </c>
      <c r="C1614" s="14" t="str">
        <f>VLOOKUP($B1614,data!$A$6:$M$15000,13)</f>
        <v>N/A</v>
      </c>
      <c r="D1614" s="11">
        <f t="shared" si="106"/>
        <v>9</v>
      </c>
      <c r="E1614" s="14" t="e">
        <f t="shared" ref="E1614:E1619" si="112">AVERAGE(C1607:C1614)</f>
        <v>#DIV/0!</v>
      </c>
      <c r="F1614" s="14" t="e">
        <f t="shared" si="107"/>
        <v>#DIV/0!</v>
      </c>
    </row>
    <row r="1615" spans="1:6">
      <c r="A1615" s="1">
        <v>37158</v>
      </c>
      <c r="B1615" s="4">
        <v>37158</v>
      </c>
      <c r="C1615" s="14" t="str">
        <f>VLOOKUP($B1615,data!$A$6:$M$15000,13)</f>
        <v>N/A</v>
      </c>
      <c r="D1615" s="11">
        <f t="shared" si="106"/>
        <v>9</v>
      </c>
      <c r="E1615" s="14" t="e">
        <f t="shared" si="112"/>
        <v>#DIV/0!</v>
      </c>
      <c r="F1615" s="14" t="e">
        <f t="shared" si="107"/>
        <v>#DIV/0!</v>
      </c>
    </row>
    <row r="1616" spans="1:6">
      <c r="A1616" s="1">
        <v>37159</v>
      </c>
      <c r="B1616" s="4">
        <v>37159</v>
      </c>
      <c r="C1616" s="14" t="str">
        <f>VLOOKUP($B1616,data!$A$6:$M$15000,13)</f>
        <v>N/A</v>
      </c>
      <c r="D1616" s="11">
        <f t="shared" si="106"/>
        <v>9</v>
      </c>
      <c r="E1616" s="14" t="e">
        <f t="shared" si="112"/>
        <v>#DIV/0!</v>
      </c>
      <c r="F1616" s="14" t="e">
        <f t="shared" si="107"/>
        <v>#DIV/0!</v>
      </c>
    </row>
    <row r="1617" spans="1:6">
      <c r="A1617" s="1">
        <v>37160</v>
      </c>
      <c r="B1617" s="4">
        <v>37160</v>
      </c>
      <c r="C1617" s="14" t="str">
        <f>VLOOKUP($B1617,data!$A$6:$M$15000,13)</f>
        <v>N/A</v>
      </c>
      <c r="D1617" s="11">
        <f t="shared" si="106"/>
        <v>9</v>
      </c>
      <c r="E1617" s="14" t="e">
        <f t="shared" si="112"/>
        <v>#DIV/0!</v>
      </c>
      <c r="F1617" s="14" t="e">
        <f t="shared" si="107"/>
        <v>#DIV/0!</v>
      </c>
    </row>
    <row r="1618" spans="1:6">
      <c r="A1618" s="1">
        <v>37161</v>
      </c>
      <c r="B1618" s="4">
        <v>37161</v>
      </c>
      <c r="C1618" s="14" t="str">
        <f>VLOOKUP($B1618,data!$A$6:$M$15000,13)</f>
        <v>N/A</v>
      </c>
      <c r="D1618" s="11">
        <f t="shared" si="106"/>
        <v>9</v>
      </c>
      <c r="E1618" s="14" t="e">
        <f t="shared" si="112"/>
        <v>#DIV/0!</v>
      </c>
      <c r="F1618" s="14" t="e">
        <f t="shared" si="107"/>
        <v>#DIV/0!</v>
      </c>
    </row>
    <row r="1619" spans="1:6">
      <c r="A1619" s="1">
        <v>37162</v>
      </c>
      <c r="B1619" s="4">
        <v>37162</v>
      </c>
      <c r="C1619" s="14" t="str">
        <f>VLOOKUP($B1619,data!$A$6:$M$15000,13)</f>
        <v>N/A</v>
      </c>
      <c r="D1619" s="11">
        <f t="shared" si="106"/>
        <v>9</v>
      </c>
      <c r="E1619" s="14" t="e">
        <f t="shared" si="112"/>
        <v>#DIV/0!</v>
      </c>
      <c r="F1619" s="14" t="e">
        <f t="shared" si="107"/>
        <v>#DIV/0!</v>
      </c>
    </row>
    <row r="1620" spans="1:6">
      <c r="A1620" s="1">
        <v>37163</v>
      </c>
      <c r="B1620" s="4">
        <v>37163</v>
      </c>
      <c r="C1620" s="14" t="str">
        <f>VLOOKUP($B1620,data!$A$6:$M$15000,13)</f>
        <v>N/A</v>
      </c>
      <c r="D1620" s="11">
        <f t="shared" si="106"/>
        <v>9</v>
      </c>
      <c r="E1620" s="14" t="e">
        <f t="shared" ref="E1620:E1634" si="113">AVERAGE(C1614:C1620)</f>
        <v>#DIV/0!</v>
      </c>
      <c r="F1620" s="14" t="e">
        <f t="shared" si="107"/>
        <v>#DIV/0!</v>
      </c>
    </row>
    <row r="1621" spans="1:6">
      <c r="A1621" s="1">
        <v>37164</v>
      </c>
      <c r="B1621" s="4">
        <v>37164</v>
      </c>
      <c r="C1621" s="14" t="str">
        <f>VLOOKUP($B1621,data!$A$6:$M$15000,13)</f>
        <v>N/A</v>
      </c>
      <c r="D1621" s="11">
        <f t="shared" si="106"/>
        <v>9</v>
      </c>
      <c r="E1621" s="14" t="e">
        <f t="shared" si="113"/>
        <v>#DIV/0!</v>
      </c>
      <c r="F1621" s="14" t="e">
        <f t="shared" si="107"/>
        <v>#DIV/0!</v>
      </c>
    </row>
    <row r="1622" spans="1:6">
      <c r="A1622" s="1">
        <v>37165</v>
      </c>
      <c r="B1622" s="4">
        <v>37165</v>
      </c>
      <c r="C1622" s="14" t="str">
        <f>VLOOKUP($B1622,data!$A$6:$M$15000,13)</f>
        <v>N/A</v>
      </c>
      <c r="D1622" s="11">
        <f t="shared" si="106"/>
        <v>10</v>
      </c>
      <c r="E1622" s="14" t="e">
        <f t="shared" si="113"/>
        <v>#DIV/0!</v>
      </c>
      <c r="F1622" s="14" t="e">
        <f t="shared" si="107"/>
        <v>#DIV/0!</v>
      </c>
    </row>
    <row r="1623" spans="1:6">
      <c r="A1623" s="1">
        <v>37166</v>
      </c>
      <c r="B1623" s="4">
        <v>37166</v>
      </c>
      <c r="C1623" s="14" t="str">
        <f>VLOOKUP($B1623,data!$A$6:$M$15000,13)</f>
        <v>N/A</v>
      </c>
      <c r="D1623" s="11">
        <f t="shared" si="106"/>
        <v>10</v>
      </c>
      <c r="E1623" s="14" t="e">
        <f t="shared" si="113"/>
        <v>#DIV/0!</v>
      </c>
      <c r="F1623" s="14" t="e">
        <f t="shared" si="107"/>
        <v>#DIV/0!</v>
      </c>
    </row>
    <row r="1624" spans="1:6">
      <c r="A1624" s="1">
        <v>37167</v>
      </c>
      <c r="B1624" s="4">
        <v>37167</v>
      </c>
      <c r="C1624" s="14" t="str">
        <f>VLOOKUP($B1624,data!$A$6:$M$15000,13)</f>
        <v>N/A</v>
      </c>
      <c r="D1624" s="11">
        <f t="shared" si="106"/>
        <v>10</v>
      </c>
      <c r="E1624" s="14" t="e">
        <f t="shared" si="113"/>
        <v>#DIV/0!</v>
      </c>
      <c r="F1624" s="14" t="e">
        <f t="shared" si="107"/>
        <v>#DIV/0!</v>
      </c>
    </row>
    <row r="1625" spans="1:6">
      <c r="A1625" s="1">
        <v>37168</v>
      </c>
      <c r="B1625" s="4">
        <v>37168</v>
      </c>
      <c r="C1625" s="14" t="str">
        <f>VLOOKUP($B1625,data!$A$6:$M$15000,13)</f>
        <v>N/A</v>
      </c>
      <c r="D1625" s="11">
        <f t="shared" si="106"/>
        <v>10</v>
      </c>
      <c r="E1625" s="14" t="e">
        <f t="shared" si="113"/>
        <v>#DIV/0!</v>
      </c>
      <c r="F1625" s="14" t="e">
        <f t="shared" si="107"/>
        <v>#DIV/0!</v>
      </c>
    </row>
    <row r="1626" spans="1:6">
      <c r="A1626" s="1">
        <v>37169</v>
      </c>
      <c r="B1626" s="4">
        <v>37169</v>
      </c>
      <c r="C1626" s="14" t="str">
        <f>VLOOKUP($B1626,data!$A$6:$M$15000,13)</f>
        <v>N/A</v>
      </c>
      <c r="D1626" s="11">
        <f t="shared" ref="D1626:D1689" si="114">IF(B1626&lt;&gt;"",MONTH(B1626),0)</f>
        <v>10</v>
      </c>
      <c r="E1626" s="14" t="e">
        <f t="shared" si="113"/>
        <v>#DIV/0!</v>
      </c>
      <c r="F1626" s="14" t="e">
        <f t="shared" ref="F1626:F1689" si="115">AVERAGE(C1596:C1626)</f>
        <v>#DIV/0!</v>
      </c>
    </row>
    <row r="1627" spans="1:6">
      <c r="A1627" s="1">
        <v>37170</v>
      </c>
      <c r="B1627" s="4">
        <v>37170</v>
      </c>
      <c r="C1627" s="14" t="str">
        <f>VLOOKUP($B1627,data!$A$6:$M$15000,13)</f>
        <v>N/A</v>
      </c>
      <c r="D1627" s="11">
        <f t="shared" si="114"/>
        <v>10</v>
      </c>
      <c r="E1627" s="14" t="e">
        <f t="shared" si="113"/>
        <v>#DIV/0!</v>
      </c>
      <c r="F1627" s="14" t="e">
        <f t="shared" si="115"/>
        <v>#DIV/0!</v>
      </c>
    </row>
    <row r="1628" spans="1:6">
      <c r="A1628" s="1">
        <v>37171</v>
      </c>
      <c r="B1628" s="4">
        <v>37171</v>
      </c>
      <c r="C1628" s="14" t="str">
        <f>VLOOKUP($B1628,data!$A$6:$M$15000,13)</f>
        <v>N/A</v>
      </c>
      <c r="D1628" s="11">
        <f t="shared" si="114"/>
        <v>10</v>
      </c>
      <c r="E1628" s="14" t="e">
        <f t="shared" si="113"/>
        <v>#DIV/0!</v>
      </c>
      <c r="F1628" s="14" t="e">
        <f t="shared" si="115"/>
        <v>#DIV/0!</v>
      </c>
    </row>
    <row r="1629" spans="1:6">
      <c r="A1629" s="1">
        <v>37172</v>
      </c>
      <c r="B1629" s="4">
        <v>37172</v>
      </c>
      <c r="C1629" s="14" t="str">
        <f>VLOOKUP($B1629,data!$A$6:$M$15000,13)</f>
        <v>N/A</v>
      </c>
      <c r="D1629" s="11">
        <f t="shared" si="114"/>
        <v>10</v>
      </c>
      <c r="E1629" s="14" t="e">
        <f t="shared" si="113"/>
        <v>#DIV/0!</v>
      </c>
      <c r="F1629" s="14" t="e">
        <f t="shared" si="115"/>
        <v>#DIV/0!</v>
      </c>
    </row>
    <row r="1630" spans="1:6">
      <c r="A1630" s="1">
        <v>37173</v>
      </c>
      <c r="B1630" s="4">
        <v>37173</v>
      </c>
      <c r="C1630" s="14" t="str">
        <f>VLOOKUP($B1630,data!$A$6:$M$15000,13)</f>
        <v>N/A</v>
      </c>
      <c r="D1630" s="11">
        <f t="shared" si="114"/>
        <v>10</v>
      </c>
      <c r="E1630" s="14" t="e">
        <f t="shared" si="113"/>
        <v>#DIV/0!</v>
      </c>
      <c r="F1630" s="14" t="e">
        <f t="shared" si="115"/>
        <v>#DIV/0!</v>
      </c>
    </row>
    <row r="1631" spans="1:6">
      <c r="A1631" s="1">
        <v>37174</v>
      </c>
      <c r="B1631" s="4">
        <v>37174</v>
      </c>
      <c r="C1631" s="14" t="str">
        <f>VLOOKUP($B1631,data!$A$6:$M$15000,13)</f>
        <v>N/A</v>
      </c>
      <c r="D1631" s="11">
        <f t="shared" si="114"/>
        <v>10</v>
      </c>
      <c r="E1631" s="14" t="e">
        <f t="shared" si="113"/>
        <v>#DIV/0!</v>
      </c>
      <c r="F1631" s="14" t="e">
        <f t="shared" si="115"/>
        <v>#DIV/0!</v>
      </c>
    </row>
    <row r="1632" spans="1:6">
      <c r="A1632" s="1">
        <v>37175</v>
      </c>
      <c r="B1632" s="4">
        <v>37175</v>
      </c>
      <c r="C1632" s="14" t="str">
        <f>VLOOKUP($B1632,data!$A$6:$M$15000,13)</f>
        <v>N/A</v>
      </c>
      <c r="D1632" s="11">
        <f t="shared" si="114"/>
        <v>10</v>
      </c>
      <c r="E1632" s="14" t="e">
        <f t="shared" si="113"/>
        <v>#DIV/0!</v>
      </c>
      <c r="F1632" s="14" t="e">
        <f t="shared" si="115"/>
        <v>#DIV/0!</v>
      </c>
    </row>
    <row r="1633" spans="1:6">
      <c r="A1633" s="1">
        <v>37176</v>
      </c>
      <c r="B1633" s="4">
        <v>37176</v>
      </c>
      <c r="C1633" s="14" t="str">
        <f>VLOOKUP($B1633,data!$A$6:$M$15000,13)</f>
        <v>N/A</v>
      </c>
      <c r="D1633" s="11">
        <f t="shared" si="114"/>
        <v>10</v>
      </c>
      <c r="E1633" s="14" t="e">
        <f t="shared" si="113"/>
        <v>#DIV/0!</v>
      </c>
      <c r="F1633" s="14" t="e">
        <f t="shared" si="115"/>
        <v>#DIV/0!</v>
      </c>
    </row>
    <row r="1634" spans="1:6">
      <c r="A1634" s="1">
        <v>37177</v>
      </c>
      <c r="B1634" s="4">
        <v>37177</v>
      </c>
      <c r="C1634" s="14" t="str">
        <f>VLOOKUP($B1634,data!$A$6:$M$15000,13)</f>
        <v>N/A</v>
      </c>
      <c r="D1634" s="11">
        <f t="shared" si="114"/>
        <v>10</v>
      </c>
      <c r="E1634" s="14" t="e">
        <f t="shared" si="113"/>
        <v>#DIV/0!</v>
      </c>
      <c r="F1634" s="14" t="e">
        <f t="shared" si="115"/>
        <v>#DIV/0!</v>
      </c>
    </row>
    <row r="1635" spans="1:6">
      <c r="A1635" s="1">
        <v>37178</v>
      </c>
      <c r="B1635" s="4">
        <v>37178</v>
      </c>
      <c r="C1635" s="14" t="str">
        <f>VLOOKUP($B1635,data!$A$6:$M$15000,13)</f>
        <v>N/A</v>
      </c>
      <c r="D1635" s="11">
        <f t="shared" si="114"/>
        <v>10</v>
      </c>
      <c r="E1635" s="14" t="e">
        <f t="shared" ref="E1635:E1640" si="116">AVERAGE(C1628:C1635)</f>
        <v>#DIV/0!</v>
      </c>
      <c r="F1635" s="14" t="e">
        <f t="shared" si="115"/>
        <v>#DIV/0!</v>
      </c>
    </row>
    <row r="1636" spans="1:6">
      <c r="A1636" s="1">
        <v>37179</v>
      </c>
      <c r="B1636" s="4">
        <v>37179</v>
      </c>
      <c r="C1636" s="14" t="str">
        <f>VLOOKUP($B1636,data!$A$6:$M$15000,13)</f>
        <v>N/A</v>
      </c>
      <c r="D1636" s="11">
        <f t="shared" si="114"/>
        <v>10</v>
      </c>
      <c r="E1636" s="14" t="e">
        <f t="shared" si="116"/>
        <v>#DIV/0!</v>
      </c>
      <c r="F1636" s="14" t="e">
        <f t="shared" si="115"/>
        <v>#DIV/0!</v>
      </c>
    </row>
    <row r="1637" spans="1:6">
      <c r="A1637" s="1">
        <v>37180</v>
      </c>
      <c r="B1637" s="4">
        <v>37180</v>
      </c>
      <c r="C1637" s="14" t="str">
        <f>VLOOKUP($B1637,data!$A$6:$M$15000,13)</f>
        <v>N/A</v>
      </c>
      <c r="D1637" s="11">
        <f t="shared" si="114"/>
        <v>10</v>
      </c>
      <c r="E1637" s="14" t="e">
        <f t="shared" si="116"/>
        <v>#DIV/0!</v>
      </c>
      <c r="F1637" s="14" t="e">
        <f t="shared" si="115"/>
        <v>#DIV/0!</v>
      </c>
    </row>
    <row r="1638" spans="1:6">
      <c r="A1638" s="1">
        <v>37181</v>
      </c>
      <c r="B1638" s="4">
        <v>37181</v>
      </c>
      <c r="C1638" s="14" t="str">
        <f>VLOOKUP($B1638,data!$A$6:$M$15000,13)</f>
        <v>N/A</v>
      </c>
      <c r="D1638" s="11">
        <f t="shared" si="114"/>
        <v>10</v>
      </c>
      <c r="E1638" s="14" t="e">
        <f t="shared" si="116"/>
        <v>#DIV/0!</v>
      </c>
      <c r="F1638" s="14" t="e">
        <f t="shared" si="115"/>
        <v>#DIV/0!</v>
      </c>
    </row>
    <row r="1639" spans="1:6">
      <c r="A1639" s="1">
        <v>37182</v>
      </c>
      <c r="B1639" s="4">
        <v>37182</v>
      </c>
      <c r="C1639" s="14" t="str">
        <f>VLOOKUP($B1639,data!$A$6:$M$15000,13)</f>
        <v>N/A</v>
      </c>
      <c r="D1639" s="11">
        <f t="shared" si="114"/>
        <v>10</v>
      </c>
      <c r="E1639" s="14" t="e">
        <f t="shared" si="116"/>
        <v>#DIV/0!</v>
      </c>
      <c r="F1639" s="14" t="e">
        <f t="shared" si="115"/>
        <v>#DIV/0!</v>
      </c>
    </row>
    <row r="1640" spans="1:6">
      <c r="A1640" s="1">
        <v>37183</v>
      </c>
      <c r="B1640" s="4">
        <v>37183</v>
      </c>
      <c r="C1640" s="14" t="str">
        <f>VLOOKUP($B1640,data!$A$6:$M$15000,13)</f>
        <v>N/A</v>
      </c>
      <c r="D1640" s="11">
        <f t="shared" si="114"/>
        <v>10</v>
      </c>
      <c r="E1640" s="14" t="e">
        <f t="shared" si="116"/>
        <v>#DIV/0!</v>
      </c>
      <c r="F1640" s="14" t="e">
        <f t="shared" si="115"/>
        <v>#DIV/0!</v>
      </c>
    </row>
    <row r="1641" spans="1:6">
      <c r="A1641" s="1">
        <v>37184</v>
      </c>
      <c r="B1641" s="4">
        <v>37184</v>
      </c>
      <c r="C1641" s="14" t="str">
        <f>VLOOKUP($B1641,data!$A$6:$M$15000,13)</f>
        <v>N/A</v>
      </c>
      <c r="D1641" s="11">
        <f t="shared" si="114"/>
        <v>10</v>
      </c>
      <c r="E1641" s="14" t="e">
        <f t="shared" ref="E1641:E1655" si="117">AVERAGE(C1635:C1641)</f>
        <v>#DIV/0!</v>
      </c>
      <c r="F1641" s="14" t="e">
        <f t="shared" si="115"/>
        <v>#DIV/0!</v>
      </c>
    </row>
    <row r="1642" spans="1:6">
      <c r="A1642" s="1">
        <v>37185</v>
      </c>
      <c r="B1642" s="4">
        <v>37185</v>
      </c>
      <c r="C1642" s="14" t="str">
        <f>VLOOKUP($B1642,data!$A$6:$M$15000,13)</f>
        <v>N/A</v>
      </c>
      <c r="D1642" s="11">
        <f t="shared" si="114"/>
        <v>10</v>
      </c>
      <c r="E1642" s="14" t="e">
        <f t="shared" si="117"/>
        <v>#DIV/0!</v>
      </c>
      <c r="F1642" s="14" t="e">
        <f t="shared" si="115"/>
        <v>#DIV/0!</v>
      </c>
    </row>
    <row r="1643" spans="1:6">
      <c r="A1643" s="1">
        <v>37186</v>
      </c>
      <c r="B1643" s="4">
        <v>37186</v>
      </c>
      <c r="C1643" s="14" t="str">
        <f>VLOOKUP($B1643,data!$A$6:$M$15000,13)</f>
        <v>N/A</v>
      </c>
      <c r="D1643" s="11">
        <f t="shared" si="114"/>
        <v>10</v>
      </c>
      <c r="E1643" s="14" t="e">
        <f t="shared" si="117"/>
        <v>#DIV/0!</v>
      </c>
      <c r="F1643" s="14" t="e">
        <f t="shared" si="115"/>
        <v>#DIV/0!</v>
      </c>
    </row>
    <row r="1644" spans="1:6">
      <c r="A1644" s="1">
        <v>37187</v>
      </c>
      <c r="B1644" s="4">
        <v>37187</v>
      </c>
      <c r="C1644" s="14" t="str">
        <f>VLOOKUP($B1644,data!$A$6:$M$15000,13)</f>
        <v>N/A</v>
      </c>
      <c r="D1644" s="11">
        <f t="shared" si="114"/>
        <v>10</v>
      </c>
      <c r="E1644" s="14" t="e">
        <f t="shared" si="117"/>
        <v>#DIV/0!</v>
      </c>
      <c r="F1644" s="14" t="e">
        <f t="shared" si="115"/>
        <v>#DIV/0!</v>
      </c>
    </row>
    <row r="1645" spans="1:6">
      <c r="A1645" s="1">
        <v>37188</v>
      </c>
      <c r="B1645" s="4">
        <v>37188</v>
      </c>
      <c r="C1645" s="14" t="str">
        <f>VLOOKUP($B1645,data!$A$6:$M$15000,13)</f>
        <v>N/A</v>
      </c>
      <c r="D1645" s="11">
        <f t="shared" si="114"/>
        <v>10</v>
      </c>
      <c r="E1645" s="14" t="e">
        <f t="shared" si="117"/>
        <v>#DIV/0!</v>
      </c>
      <c r="F1645" s="14" t="e">
        <f t="shared" si="115"/>
        <v>#DIV/0!</v>
      </c>
    </row>
    <row r="1646" spans="1:6">
      <c r="A1646" s="1">
        <v>37189</v>
      </c>
      <c r="B1646" s="4">
        <v>37189</v>
      </c>
      <c r="C1646" s="14" t="str">
        <f>VLOOKUP($B1646,data!$A$6:$M$15000,13)</f>
        <v>N/A</v>
      </c>
      <c r="D1646" s="11">
        <f t="shared" si="114"/>
        <v>10</v>
      </c>
      <c r="E1646" s="14" t="e">
        <f t="shared" si="117"/>
        <v>#DIV/0!</v>
      </c>
      <c r="F1646" s="14" t="e">
        <f t="shared" si="115"/>
        <v>#DIV/0!</v>
      </c>
    </row>
    <row r="1647" spans="1:6">
      <c r="A1647" s="1">
        <v>37190</v>
      </c>
      <c r="B1647" s="4">
        <v>37190</v>
      </c>
      <c r="C1647" s="14" t="str">
        <f>VLOOKUP($B1647,data!$A$6:$M$15000,13)</f>
        <v>N/A</v>
      </c>
      <c r="D1647" s="11">
        <f t="shared" si="114"/>
        <v>10</v>
      </c>
      <c r="E1647" s="14" t="e">
        <f t="shared" si="117"/>
        <v>#DIV/0!</v>
      </c>
      <c r="F1647" s="14" t="e">
        <f t="shared" si="115"/>
        <v>#DIV/0!</v>
      </c>
    </row>
    <row r="1648" spans="1:6">
      <c r="A1648" s="1">
        <v>37191</v>
      </c>
      <c r="B1648" s="4">
        <v>37191</v>
      </c>
      <c r="C1648" s="14" t="str">
        <f>VLOOKUP($B1648,data!$A$6:$M$15000,13)</f>
        <v>N/A</v>
      </c>
      <c r="D1648" s="11">
        <f t="shared" si="114"/>
        <v>10</v>
      </c>
      <c r="E1648" s="14" t="e">
        <f t="shared" si="117"/>
        <v>#DIV/0!</v>
      </c>
      <c r="F1648" s="14" t="e">
        <f t="shared" si="115"/>
        <v>#DIV/0!</v>
      </c>
    </row>
    <row r="1649" spans="1:6">
      <c r="A1649" s="1">
        <v>37192</v>
      </c>
      <c r="B1649" s="4">
        <v>37192</v>
      </c>
      <c r="C1649" s="14" t="str">
        <f>VLOOKUP($B1649,data!$A$6:$M$15000,13)</f>
        <v>N/A</v>
      </c>
      <c r="D1649" s="11">
        <f t="shared" si="114"/>
        <v>10</v>
      </c>
      <c r="E1649" s="14" t="e">
        <f t="shared" si="117"/>
        <v>#DIV/0!</v>
      </c>
      <c r="F1649" s="14" t="e">
        <f t="shared" si="115"/>
        <v>#DIV/0!</v>
      </c>
    </row>
    <row r="1650" spans="1:6">
      <c r="A1650" s="1">
        <v>37193</v>
      </c>
      <c r="B1650" s="4">
        <v>37193</v>
      </c>
      <c r="C1650" s="14" t="str">
        <f>VLOOKUP($B1650,data!$A$6:$M$15000,13)</f>
        <v>N/A</v>
      </c>
      <c r="D1650" s="11">
        <f t="shared" si="114"/>
        <v>10</v>
      </c>
      <c r="E1650" s="14" t="e">
        <f t="shared" si="117"/>
        <v>#DIV/0!</v>
      </c>
      <c r="F1650" s="14" t="e">
        <f t="shared" si="115"/>
        <v>#DIV/0!</v>
      </c>
    </row>
    <row r="1651" spans="1:6">
      <c r="A1651" s="1">
        <v>37194</v>
      </c>
      <c r="B1651" s="4">
        <v>37194</v>
      </c>
      <c r="C1651" s="14" t="str">
        <f>VLOOKUP($B1651,data!$A$6:$M$15000,13)</f>
        <v>N/A</v>
      </c>
      <c r="D1651" s="11">
        <f t="shared" si="114"/>
        <v>10</v>
      </c>
      <c r="E1651" s="14" t="e">
        <f t="shared" si="117"/>
        <v>#DIV/0!</v>
      </c>
      <c r="F1651" s="14" t="e">
        <f t="shared" si="115"/>
        <v>#DIV/0!</v>
      </c>
    </row>
    <row r="1652" spans="1:6">
      <c r="A1652" s="1">
        <v>37195</v>
      </c>
      <c r="B1652" s="4">
        <v>37195</v>
      </c>
      <c r="C1652" s="14" t="str">
        <f>VLOOKUP($B1652,data!$A$6:$M$15000,13)</f>
        <v>N/A</v>
      </c>
      <c r="D1652" s="11">
        <f t="shared" si="114"/>
        <v>10</v>
      </c>
      <c r="E1652" s="14" t="e">
        <f t="shared" si="117"/>
        <v>#DIV/0!</v>
      </c>
      <c r="F1652" s="14" t="e">
        <f t="shared" si="115"/>
        <v>#DIV/0!</v>
      </c>
    </row>
    <row r="1653" spans="1:6">
      <c r="A1653" s="1">
        <v>37196</v>
      </c>
      <c r="B1653" s="4">
        <v>37196</v>
      </c>
      <c r="C1653" s="14" t="str">
        <f>VLOOKUP($B1653,data!$A$6:$M$15000,13)</f>
        <v>N/A</v>
      </c>
      <c r="D1653" s="11">
        <f t="shared" si="114"/>
        <v>11</v>
      </c>
      <c r="E1653" s="14" t="e">
        <f t="shared" si="117"/>
        <v>#DIV/0!</v>
      </c>
      <c r="F1653" s="14" t="e">
        <f t="shared" si="115"/>
        <v>#DIV/0!</v>
      </c>
    </row>
    <row r="1654" spans="1:6">
      <c r="A1654" s="1">
        <v>37197</v>
      </c>
      <c r="B1654" s="4">
        <v>37197</v>
      </c>
      <c r="C1654" s="14" t="str">
        <f>VLOOKUP($B1654,data!$A$6:$M$15000,13)</f>
        <v>N/A</v>
      </c>
      <c r="D1654" s="11">
        <f t="shared" si="114"/>
        <v>11</v>
      </c>
      <c r="E1654" s="14" t="e">
        <f t="shared" si="117"/>
        <v>#DIV/0!</v>
      </c>
      <c r="F1654" s="14" t="e">
        <f t="shared" si="115"/>
        <v>#DIV/0!</v>
      </c>
    </row>
    <row r="1655" spans="1:6">
      <c r="A1655" s="1">
        <v>37198</v>
      </c>
      <c r="B1655" s="4">
        <v>37198</v>
      </c>
      <c r="C1655" s="14" t="str">
        <f>VLOOKUP($B1655,data!$A$6:$M$15000,13)</f>
        <v>N/A</v>
      </c>
      <c r="D1655" s="11">
        <f t="shared" si="114"/>
        <v>11</v>
      </c>
      <c r="E1655" s="14" t="e">
        <f t="shared" si="117"/>
        <v>#DIV/0!</v>
      </c>
      <c r="F1655" s="14" t="e">
        <f t="shared" si="115"/>
        <v>#DIV/0!</v>
      </c>
    </row>
    <row r="1656" spans="1:6">
      <c r="A1656" s="1">
        <v>37199</v>
      </c>
      <c r="B1656" s="4">
        <v>37199</v>
      </c>
      <c r="C1656" s="14" t="str">
        <f>VLOOKUP($B1656,data!$A$6:$M$15000,13)</f>
        <v>N/A</v>
      </c>
      <c r="D1656" s="11">
        <f t="shared" si="114"/>
        <v>11</v>
      </c>
      <c r="E1656" s="14" t="e">
        <f t="shared" ref="E1656:E1661" si="118">AVERAGE(C1649:C1656)</f>
        <v>#DIV/0!</v>
      </c>
      <c r="F1656" s="14" t="e">
        <f t="shared" si="115"/>
        <v>#DIV/0!</v>
      </c>
    </row>
    <row r="1657" spans="1:6">
      <c r="A1657" s="1">
        <v>37200</v>
      </c>
      <c r="B1657" s="4">
        <v>37200</v>
      </c>
      <c r="C1657" s="14" t="str">
        <f>VLOOKUP($B1657,data!$A$6:$M$15000,13)</f>
        <v>N/A</v>
      </c>
      <c r="D1657" s="11">
        <f t="shared" si="114"/>
        <v>11</v>
      </c>
      <c r="E1657" s="14" t="e">
        <f t="shared" si="118"/>
        <v>#DIV/0!</v>
      </c>
      <c r="F1657" s="14" t="e">
        <f t="shared" si="115"/>
        <v>#DIV/0!</v>
      </c>
    </row>
    <row r="1658" spans="1:6">
      <c r="A1658" s="1">
        <v>37201</v>
      </c>
      <c r="B1658" s="4">
        <v>37201</v>
      </c>
      <c r="C1658" s="14" t="str">
        <f>VLOOKUP($B1658,data!$A$6:$M$15000,13)</f>
        <v>N/A</v>
      </c>
      <c r="D1658" s="11">
        <f t="shared" si="114"/>
        <v>11</v>
      </c>
      <c r="E1658" s="14" t="e">
        <f t="shared" si="118"/>
        <v>#DIV/0!</v>
      </c>
      <c r="F1658" s="14" t="e">
        <f t="shared" si="115"/>
        <v>#DIV/0!</v>
      </c>
    </row>
    <row r="1659" spans="1:6">
      <c r="A1659" s="1">
        <v>37202</v>
      </c>
      <c r="B1659" s="4">
        <v>37202</v>
      </c>
      <c r="C1659" s="14" t="str">
        <f>VLOOKUP($B1659,data!$A$6:$M$15000,13)</f>
        <v>N/A</v>
      </c>
      <c r="D1659" s="11">
        <f t="shared" si="114"/>
        <v>11</v>
      </c>
      <c r="E1659" s="14" t="e">
        <f t="shared" si="118"/>
        <v>#DIV/0!</v>
      </c>
      <c r="F1659" s="14" t="e">
        <f t="shared" si="115"/>
        <v>#DIV/0!</v>
      </c>
    </row>
    <row r="1660" spans="1:6">
      <c r="A1660" s="1">
        <v>37203</v>
      </c>
      <c r="B1660" s="4">
        <v>37203</v>
      </c>
      <c r="C1660" s="14" t="str">
        <f>VLOOKUP($B1660,data!$A$6:$M$15000,13)</f>
        <v>N/A</v>
      </c>
      <c r="D1660" s="11">
        <f t="shared" si="114"/>
        <v>11</v>
      </c>
      <c r="E1660" s="14" t="e">
        <f t="shared" si="118"/>
        <v>#DIV/0!</v>
      </c>
      <c r="F1660" s="14" t="e">
        <f t="shared" si="115"/>
        <v>#DIV/0!</v>
      </c>
    </row>
    <row r="1661" spans="1:6">
      <c r="A1661" s="1">
        <v>37204</v>
      </c>
      <c r="B1661" s="4">
        <v>37204</v>
      </c>
      <c r="C1661" s="14" t="str">
        <f>VLOOKUP($B1661,data!$A$6:$M$15000,13)</f>
        <v>N/A</v>
      </c>
      <c r="D1661" s="11">
        <f t="shared" si="114"/>
        <v>11</v>
      </c>
      <c r="E1661" s="14" t="e">
        <f t="shared" si="118"/>
        <v>#DIV/0!</v>
      </c>
      <c r="F1661" s="14" t="e">
        <f t="shared" si="115"/>
        <v>#DIV/0!</v>
      </c>
    </row>
    <row r="1662" spans="1:6">
      <c r="A1662" s="1">
        <v>37205</v>
      </c>
      <c r="B1662" s="4">
        <v>37205</v>
      </c>
      <c r="C1662" s="14" t="str">
        <f>VLOOKUP($B1662,data!$A$6:$M$15000,13)</f>
        <v>N/A</v>
      </c>
      <c r="D1662" s="11">
        <f t="shared" si="114"/>
        <v>11</v>
      </c>
      <c r="E1662" s="14" t="e">
        <f t="shared" ref="E1662:E1676" si="119">AVERAGE(C1656:C1662)</f>
        <v>#DIV/0!</v>
      </c>
      <c r="F1662" s="14" t="e">
        <f t="shared" si="115"/>
        <v>#DIV/0!</v>
      </c>
    </row>
    <row r="1663" spans="1:6">
      <c r="A1663" s="1">
        <v>37206</v>
      </c>
      <c r="B1663" s="4">
        <v>37206</v>
      </c>
      <c r="C1663" s="14" t="str">
        <f>VLOOKUP($B1663,data!$A$6:$M$15000,13)</f>
        <v>N/A</v>
      </c>
      <c r="D1663" s="11">
        <f t="shared" si="114"/>
        <v>11</v>
      </c>
      <c r="E1663" s="14" t="e">
        <f t="shared" si="119"/>
        <v>#DIV/0!</v>
      </c>
      <c r="F1663" s="14" t="e">
        <f t="shared" si="115"/>
        <v>#DIV/0!</v>
      </c>
    </row>
    <row r="1664" spans="1:6">
      <c r="A1664" s="1">
        <v>37207</v>
      </c>
      <c r="B1664" s="4">
        <v>37207</v>
      </c>
      <c r="C1664" s="14" t="str">
        <f>VLOOKUP($B1664,data!$A$6:$M$15000,13)</f>
        <v>N/A</v>
      </c>
      <c r="D1664" s="11">
        <f t="shared" si="114"/>
        <v>11</v>
      </c>
      <c r="E1664" s="14" t="e">
        <f t="shared" si="119"/>
        <v>#DIV/0!</v>
      </c>
      <c r="F1664" s="14" t="e">
        <f t="shared" si="115"/>
        <v>#DIV/0!</v>
      </c>
    </row>
    <row r="1665" spans="1:6">
      <c r="A1665" s="1">
        <v>37208</v>
      </c>
      <c r="B1665" s="4">
        <v>37208</v>
      </c>
      <c r="C1665" s="14" t="str">
        <f>VLOOKUP($B1665,data!$A$6:$M$15000,13)</f>
        <v>N/A</v>
      </c>
      <c r="D1665" s="11">
        <f t="shared" si="114"/>
        <v>11</v>
      </c>
      <c r="E1665" s="14" t="e">
        <f t="shared" si="119"/>
        <v>#DIV/0!</v>
      </c>
      <c r="F1665" s="14" t="e">
        <f t="shared" si="115"/>
        <v>#DIV/0!</v>
      </c>
    </row>
    <row r="1666" spans="1:6">
      <c r="A1666" s="1">
        <v>37209</v>
      </c>
      <c r="B1666" s="4">
        <v>37209</v>
      </c>
      <c r="C1666" s="14" t="str">
        <f>VLOOKUP($B1666,data!$A$6:$M$15000,13)</f>
        <v>N/A</v>
      </c>
      <c r="D1666" s="11">
        <f t="shared" si="114"/>
        <v>11</v>
      </c>
      <c r="E1666" s="14" t="e">
        <f t="shared" si="119"/>
        <v>#DIV/0!</v>
      </c>
      <c r="F1666" s="14" t="e">
        <f t="shared" si="115"/>
        <v>#DIV/0!</v>
      </c>
    </row>
    <row r="1667" spans="1:6">
      <c r="A1667" s="1">
        <v>37210</v>
      </c>
      <c r="B1667" s="4">
        <v>37210</v>
      </c>
      <c r="C1667" s="14" t="str">
        <f>VLOOKUP($B1667,data!$A$6:$M$15000,13)</f>
        <v>N/A</v>
      </c>
      <c r="D1667" s="11">
        <f t="shared" si="114"/>
        <v>11</v>
      </c>
      <c r="E1667" s="14" t="e">
        <f t="shared" si="119"/>
        <v>#DIV/0!</v>
      </c>
      <c r="F1667" s="14" t="e">
        <f t="shared" si="115"/>
        <v>#DIV/0!</v>
      </c>
    </row>
    <row r="1668" spans="1:6">
      <c r="A1668" s="1">
        <v>37211</v>
      </c>
      <c r="B1668" s="4">
        <v>37211</v>
      </c>
      <c r="C1668" s="14" t="str">
        <f>VLOOKUP($B1668,data!$A$6:$M$15000,13)</f>
        <v>N/A</v>
      </c>
      <c r="D1668" s="11">
        <f t="shared" si="114"/>
        <v>11</v>
      </c>
      <c r="E1668" s="14" t="e">
        <f t="shared" si="119"/>
        <v>#DIV/0!</v>
      </c>
      <c r="F1668" s="14" t="e">
        <f t="shared" si="115"/>
        <v>#DIV/0!</v>
      </c>
    </row>
    <row r="1669" spans="1:6">
      <c r="A1669" s="1">
        <v>37212</v>
      </c>
      <c r="B1669" s="4">
        <v>37212</v>
      </c>
      <c r="C1669" s="14" t="str">
        <f>VLOOKUP($B1669,data!$A$6:$M$15000,13)</f>
        <v>N/A</v>
      </c>
      <c r="D1669" s="11">
        <f t="shared" si="114"/>
        <v>11</v>
      </c>
      <c r="E1669" s="14" t="e">
        <f t="shared" si="119"/>
        <v>#DIV/0!</v>
      </c>
      <c r="F1669" s="14" t="e">
        <f t="shared" si="115"/>
        <v>#DIV/0!</v>
      </c>
    </row>
    <row r="1670" spans="1:6">
      <c r="A1670" s="1">
        <v>37213</v>
      </c>
      <c r="B1670" s="4">
        <v>37213</v>
      </c>
      <c r="C1670" s="14" t="str">
        <f>VLOOKUP($B1670,data!$A$6:$M$15000,13)</f>
        <v>N/A</v>
      </c>
      <c r="D1670" s="11">
        <f t="shared" si="114"/>
        <v>11</v>
      </c>
      <c r="E1670" s="14" t="e">
        <f t="shared" si="119"/>
        <v>#DIV/0!</v>
      </c>
      <c r="F1670" s="14" t="e">
        <f t="shared" si="115"/>
        <v>#DIV/0!</v>
      </c>
    </row>
    <row r="1671" spans="1:6">
      <c r="A1671" s="1">
        <v>37214</v>
      </c>
      <c r="B1671" s="4">
        <v>37214</v>
      </c>
      <c r="C1671" s="14" t="str">
        <f>VLOOKUP($B1671,data!$A$6:$M$15000,13)</f>
        <v>N/A</v>
      </c>
      <c r="D1671" s="11">
        <f t="shared" si="114"/>
        <v>11</v>
      </c>
      <c r="E1671" s="14" t="e">
        <f t="shared" si="119"/>
        <v>#DIV/0!</v>
      </c>
      <c r="F1671" s="14" t="e">
        <f t="shared" si="115"/>
        <v>#DIV/0!</v>
      </c>
    </row>
    <row r="1672" spans="1:6">
      <c r="A1672" s="1">
        <v>37215</v>
      </c>
      <c r="B1672" s="4">
        <v>37215</v>
      </c>
      <c r="C1672" s="14" t="str">
        <f>VLOOKUP($B1672,data!$A$6:$M$15000,13)</f>
        <v>N/A</v>
      </c>
      <c r="D1672" s="11">
        <f t="shared" si="114"/>
        <v>11</v>
      </c>
      <c r="E1672" s="14" t="e">
        <f t="shared" si="119"/>
        <v>#DIV/0!</v>
      </c>
      <c r="F1672" s="14" t="e">
        <f t="shared" si="115"/>
        <v>#DIV/0!</v>
      </c>
    </row>
    <row r="1673" spans="1:6">
      <c r="A1673" s="1">
        <v>37216</v>
      </c>
      <c r="B1673" s="4">
        <v>37216</v>
      </c>
      <c r="C1673" s="14" t="str">
        <f>VLOOKUP($B1673,data!$A$6:$M$15000,13)</f>
        <v>N/A</v>
      </c>
      <c r="D1673" s="11">
        <f t="shared" si="114"/>
        <v>11</v>
      </c>
      <c r="E1673" s="14" t="e">
        <f t="shared" si="119"/>
        <v>#DIV/0!</v>
      </c>
      <c r="F1673" s="14" t="e">
        <f t="shared" si="115"/>
        <v>#DIV/0!</v>
      </c>
    </row>
    <row r="1674" spans="1:6">
      <c r="A1674" s="1">
        <v>37217</v>
      </c>
      <c r="B1674" s="4">
        <v>37217</v>
      </c>
      <c r="C1674" s="14" t="str">
        <f>VLOOKUP($B1674,data!$A$6:$M$15000,13)</f>
        <v>N/A</v>
      </c>
      <c r="D1674" s="11">
        <f t="shared" si="114"/>
        <v>11</v>
      </c>
      <c r="E1674" s="14" t="e">
        <f t="shared" si="119"/>
        <v>#DIV/0!</v>
      </c>
      <c r="F1674" s="14" t="e">
        <f t="shared" si="115"/>
        <v>#DIV/0!</v>
      </c>
    </row>
    <row r="1675" spans="1:6">
      <c r="A1675" s="1">
        <v>37218</v>
      </c>
      <c r="B1675" s="4">
        <v>37218</v>
      </c>
      <c r="C1675" s="14" t="str">
        <f>VLOOKUP($B1675,data!$A$6:$M$15000,13)</f>
        <v>N/A</v>
      </c>
      <c r="D1675" s="11">
        <f t="shared" si="114"/>
        <v>11</v>
      </c>
      <c r="E1675" s="14" t="e">
        <f t="shared" si="119"/>
        <v>#DIV/0!</v>
      </c>
      <c r="F1675" s="14" t="e">
        <f t="shared" si="115"/>
        <v>#DIV/0!</v>
      </c>
    </row>
    <row r="1676" spans="1:6">
      <c r="A1676" s="1">
        <v>37219</v>
      </c>
      <c r="B1676" s="4">
        <v>37219</v>
      </c>
      <c r="C1676" s="14" t="str">
        <f>VLOOKUP($B1676,data!$A$6:$M$15000,13)</f>
        <v>N/A</v>
      </c>
      <c r="D1676" s="11">
        <f t="shared" si="114"/>
        <v>11</v>
      </c>
      <c r="E1676" s="14" t="e">
        <f t="shared" si="119"/>
        <v>#DIV/0!</v>
      </c>
      <c r="F1676" s="14" t="e">
        <f t="shared" si="115"/>
        <v>#DIV/0!</v>
      </c>
    </row>
    <row r="1677" spans="1:6">
      <c r="A1677" s="1">
        <v>37220</v>
      </c>
      <c r="B1677" s="4">
        <v>37220</v>
      </c>
      <c r="C1677" s="14" t="str">
        <f>VLOOKUP($B1677,data!$A$6:$M$15000,13)</f>
        <v>N/A</v>
      </c>
      <c r="D1677" s="11">
        <f t="shared" si="114"/>
        <v>11</v>
      </c>
      <c r="E1677" s="14" t="e">
        <f t="shared" ref="E1677:E1682" si="120">AVERAGE(C1670:C1677)</f>
        <v>#DIV/0!</v>
      </c>
      <c r="F1677" s="14" t="e">
        <f t="shared" si="115"/>
        <v>#DIV/0!</v>
      </c>
    </row>
    <row r="1678" spans="1:6">
      <c r="A1678" s="1">
        <v>37221</v>
      </c>
      <c r="B1678" s="4">
        <v>37221</v>
      </c>
      <c r="C1678" s="14" t="str">
        <f>VLOOKUP($B1678,data!$A$6:$M$15000,13)</f>
        <v>N/A</v>
      </c>
      <c r="D1678" s="11">
        <f t="shared" si="114"/>
        <v>11</v>
      </c>
      <c r="E1678" s="14" t="e">
        <f t="shared" si="120"/>
        <v>#DIV/0!</v>
      </c>
      <c r="F1678" s="14" t="e">
        <f t="shared" si="115"/>
        <v>#DIV/0!</v>
      </c>
    </row>
    <row r="1679" spans="1:6">
      <c r="A1679" s="1">
        <v>37222</v>
      </c>
      <c r="B1679" s="4">
        <v>37222</v>
      </c>
      <c r="C1679" s="14" t="str">
        <f>VLOOKUP($B1679,data!$A$6:$M$15000,13)</f>
        <v>N/A</v>
      </c>
      <c r="D1679" s="11">
        <f t="shared" si="114"/>
        <v>11</v>
      </c>
      <c r="E1679" s="14" t="e">
        <f t="shared" si="120"/>
        <v>#DIV/0!</v>
      </c>
      <c r="F1679" s="14" t="e">
        <f t="shared" si="115"/>
        <v>#DIV/0!</v>
      </c>
    </row>
    <row r="1680" spans="1:6">
      <c r="A1680" s="1">
        <v>37223</v>
      </c>
      <c r="B1680" s="4">
        <v>37223</v>
      </c>
      <c r="C1680" s="14" t="str">
        <f>VLOOKUP($B1680,data!$A$6:$M$15000,13)</f>
        <v>N/A</v>
      </c>
      <c r="D1680" s="11">
        <f t="shared" si="114"/>
        <v>11</v>
      </c>
      <c r="E1680" s="14" t="e">
        <f t="shared" si="120"/>
        <v>#DIV/0!</v>
      </c>
      <c r="F1680" s="14" t="e">
        <f t="shared" si="115"/>
        <v>#DIV/0!</v>
      </c>
    </row>
    <row r="1681" spans="1:6">
      <c r="A1681" s="1">
        <v>37224</v>
      </c>
      <c r="B1681" s="4">
        <v>37224</v>
      </c>
      <c r="C1681" s="14" t="str">
        <f>VLOOKUP($B1681,data!$A$6:$M$15000,13)</f>
        <v>N/A</v>
      </c>
      <c r="D1681" s="11">
        <f t="shared" si="114"/>
        <v>11</v>
      </c>
      <c r="E1681" s="14" t="e">
        <f t="shared" si="120"/>
        <v>#DIV/0!</v>
      </c>
      <c r="F1681" s="14" t="e">
        <f t="shared" si="115"/>
        <v>#DIV/0!</v>
      </c>
    </row>
    <row r="1682" spans="1:6">
      <c r="A1682" s="1">
        <v>37225</v>
      </c>
      <c r="B1682" s="4">
        <v>37225</v>
      </c>
      <c r="C1682" s="14" t="str">
        <f>VLOOKUP($B1682,data!$A$6:$M$15000,13)</f>
        <v>N/A</v>
      </c>
      <c r="D1682" s="11">
        <f t="shared" si="114"/>
        <v>11</v>
      </c>
      <c r="E1682" s="14" t="e">
        <f t="shared" si="120"/>
        <v>#DIV/0!</v>
      </c>
      <c r="F1682" s="14" t="e">
        <f t="shared" si="115"/>
        <v>#DIV/0!</v>
      </c>
    </row>
    <row r="1683" spans="1:6">
      <c r="A1683" s="1">
        <v>37226</v>
      </c>
      <c r="B1683" s="4">
        <v>37226</v>
      </c>
      <c r="C1683" s="14" t="str">
        <f>VLOOKUP($B1683,data!$A$6:$M$15000,13)</f>
        <v>N/A</v>
      </c>
      <c r="D1683" s="11">
        <f t="shared" si="114"/>
        <v>12</v>
      </c>
      <c r="E1683" s="14" t="e">
        <f t="shared" ref="E1683:E1697" si="121">AVERAGE(C1677:C1683)</f>
        <v>#DIV/0!</v>
      </c>
      <c r="F1683" s="14" t="e">
        <f t="shared" si="115"/>
        <v>#DIV/0!</v>
      </c>
    </row>
    <row r="1684" spans="1:6">
      <c r="A1684" s="1">
        <v>37227</v>
      </c>
      <c r="B1684" s="4">
        <v>37227</v>
      </c>
      <c r="C1684" s="14" t="str">
        <f>VLOOKUP($B1684,data!$A$6:$M$15000,13)</f>
        <v>N/A</v>
      </c>
      <c r="D1684" s="11">
        <f t="shared" si="114"/>
        <v>12</v>
      </c>
      <c r="E1684" s="14" t="e">
        <f t="shared" si="121"/>
        <v>#DIV/0!</v>
      </c>
      <c r="F1684" s="14" t="e">
        <f t="shared" si="115"/>
        <v>#DIV/0!</v>
      </c>
    </row>
    <row r="1685" spans="1:6">
      <c r="A1685" s="1">
        <v>37228</v>
      </c>
      <c r="B1685" s="4">
        <v>37228</v>
      </c>
      <c r="C1685" s="14" t="str">
        <f>VLOOKUP($B1685,data!$A$6:$M$15000,13)</f>
        <v>N/A</v>
      </c>
      <c r="D1685" s="11">
        <f t="shared" si="114"/>
        <v>12</v>
      </c>
      <c r="E1685" s="14" t="e">
        <f t="shared" si="121"/>
        <v>#DIV/0!</v>
      </c>
      <c r="F1685" s="14" t="e">
        <f t="shared" si="115"/>
        <v>#DIV/0!</v>
      </c>
    </row>
    <row r="1686" spans="1:6">
      <c r="A1686" s="1">
        <v>37229</v>
      </c>
      <c r="B1686" s="4">
        <v>37229</v>
      </c>
      <c r="C1686" s="14" t="str">
        <f>VLOOKUP($B1686,data!$A$6:$M$15000,13)</f>
        <v>N/A</v>
      </c>
      <c r="D1686" s="11">
        <f t="shared" si="114"/>
        <v>12</v>
      </c>
      <c r="E1686" s="14" t="e">
        <f t="shared" si="121"/>
        <v>#DIV/0!</v>
      </c>
      <c r="F1686" s="14" t="e">
        <f t="shared" si="115"/>
        <v>#DIV/0!</v>
      </c>
    </row>
    <row r="1687" spans="1:6">
      <c r="A1687" s="1">
        <v>37230</v>
      </c>
      <c r="B1687" s="4">
        <v>37230</v>
      </c>
      <c r="C1687" s="14" t="str">
        <f>VLOOKUP($B1687,data!$A$6:$M$15000,13)</f>
        <v>N/A</v>
      </c>
      <c r="D1687" s="11">
        <f t="shared" si="114"/>
        <v>12</v>
      </c>
      <c r="E1687" s="14" t="e">
        <f t="shared" si="121"/>
        <v>#DIV/0!</v>
      </c>
      <c r="F1687" s="14" t="e">
        <f t="shared" si="115"/>
        <v>#DIV/0!</v>
      </c>
    </row>
    <row r="1688" spans="1:6">
      <c r="A1688" s="1">
        <v>37231</v>
      </c>
      <c r="B1688" s="4">
        <v>37231</v>
      </c>
      <c r="C1688" s="14" t="str">
        <f>VLOOKUP($B1688,data!$A$6:$M$15000,13)</f>
        <v>N/A</v>
      </c>
      <c r="D1688" s="11">
        <f t="shared" si="114"/>
        <v>12</v>
      </c>
      <c r="E1688" s="14" t="e">
        <f t="shared" si="121"/>
        <v>#DIV/0!</v>
      </c>
      <c r="F1688" s="14" t="e">
        <f t="shared" si="115"/>
        <v>#DIV/0!</v>
      </c>
    </row>
    <row r="1689" spans="1:6">
      <c r="A1689" s="1">
        <v>37232</v>
      </c>
      <c r="B1689" s="4">
        <v>37232</v>
      </c>
      <c r="C1689" s="14" t="str">
        <f>VLOOKUP($B1689,data!$A$6:$M$15000,13)</f>
        <v>N/A</v>
      </c>
      <c r="D1689" s="11">
        <f t="shared" si="114"/>
        <v>12</v>
      </c>
      <c r="E1689" s="14" t="e">
        <f t="shared" si="121"/>
        <v>#DIV/0!</v>
      </c>
      <c r="F1689" s="14" t="e">
        <f t="shared" si="115"/>
        <v>#DIV/0!</v>
      </c>
    </row>
    <row r="1690" spans="1:6">
      <c r="A1690" s="1">
        <v>37233</v>
      </c>
      <c r="B1690" s="4">
        <v>37233</v>
      </c>
      <c r="C1690" s="14" t="str">
        <f>VLOOKUP($B1690,data!$A$6:$M$15000,13)</f>
        <v>N/A</v>
      </c>
      <c r="D1690" s="11">
        <f t="shared" ref="D1690:D1753" si="122">IF(B1690&lt;&gt;"",MONTH(B1690),0)</f>
        <v>12</v>
      </c>
      <c r="E1690" s="14" t="e">
        <f t="shared" si="121"/>
        <v>#DIV/0!</v>
      </c>
      <c r="F1690" s="14" t="e">
        <f t="shared" ref="F1690:F1753" si="123">AVERAGE(C1660:C1690)</f>
        <v>#DIV/0!</v>
      </c>
    </row>
    <row r="1691" spans="1:6">
      <c r="A1691" s="1">
        <v>37234</v>
      </c>
      <c r="B1691" s="4">
        <v>37234</v>
      </c>
      <c r="C1691" s="14" t="str">
        <f>VLOOKUP($B1691,data!$A$6:$M$15000,13)</f>
        <v>N/A</v>
      </c>
      <c r="D1691" s="11">
        <f t="shared" si="122"/>
        <v>12</v>
      </c>
      <c r="E1691" s="14" t="e">
        <f t="shared" si="121"/>
        <v>#DIV/0!</v>
      </c>
      <c r="F1691" s="14" t="e">
        <f t="shared" si="123"/>
        <v>#DIV/0!</v>
      </c>
    </row>
    <row r="1692" spans="1:6">
      <c r="A1692" s="1">
        <v>37235</v>
      </c>
      <c r="B1692" s="4">
        <v>37235</v>
      </c>
      <c r="C1692" s="14" t="str">
        <f>VLOOKUP($B1692,data!$A$6:$M$15000,13)</f>
        <v>N/A</v>
      </c>
      <c r="D1692" s="11">
        <f t="shared" si="122"/>
        <v>12</v>
      </c>
      <c r="E1692" s="14" t="e">
        <f t="shared" si="121"/>
        <v>#DIV/0!</v>
      </c>
      <c r="F1692" s="14" t="e">
        <f t="shared" si="123"/>
        <v>#DIV/0!</v>
      </c>
    </row>
    <row r="1693" spans="1:6">
      <c r="A1693" s="1">
        <v>37236</v>
      </c>
      <c r="B1693" s="4">
        <v>37236</v>
      </c>
      <c r="C1693" s="14" t="str">
        <f>VLOOKUP($B1693,data!$A$6:$M$15000,13)</f>
        <v>N/A</v>
      </c>
      <c r="D1693" s="11">
        <f t="shared" si="122"/>
        <v>12</v>
      </c>
      <c r="E1693" s="14" t="e">
        <f t="shared" si="121"/>
        <v>#DIV/0!</v>
      </c>
      <c r="F1693" s="14" t="e">
        <f t="shared" si="123"/>
        <v>#DIV/0!</v>
      </c>
    </row>
    <row r="1694" spans="1:6">
      <c r="A1694" s="1">
        <v>37237</v>
      </c>
      <c r="B1694" s="4">
        <v>37237</v>
      </c>
      <c r="C1694" s="14" t="str">
        <f>VLOOKUP($B1694,data!$A$6:$M$15000,13)</f>
        <v>N/A</v>
      </c>
      <c r="D1694" s="11">
        <f t="shared" si="122"/>
        <v>12</v>
      </c>
      <c r="E1694" s="14" t="e">
        <f t="shared" si="121"/>
        <v>#DIV/0!</v>
      </c>
      <c r="F1694" s="14" t="e">
        <f t="shared" si="123"/>
        <v>#DIV/0!</v>
      </c>
    </row>
    <row r="1695" spans="1:6">
      <c r="A1695" s="1">
        <v>37238</v>
      </c>
      <c r="B1695" s="4">
        <v>37238</v>
      </c>
      <c r="C1695" s="14" t="str">
        <f>VLOOKUP($B1695,data!$A$6:$M$15000,13)</f>
        <v>N/A</v>
      </c>
      <c r="D1695" s="11">
        <f t="shared" si="122"/>
        <v>12</v>
      </c>
      <c r="E1695" s="14" t="e">
        <f t="shared" si="121"/>
        <v>#DIV/0!</v>
      </c>
      <c r="F1695" s="14" t="e">
        <f t="shared" si="123"/>
        <v>#DIV/0!</v>
      </c>
    </row>
    <row r="1696" spans="1:6">
      <c r="A1696" s="1">
        <v>37239</v>
      </c>
      <c r="B1696" s="4">
        <v>37239</v>
      </c>
      <c r="C1696" s="14" t="str">
        <f>VLOOKUP($B1696,data!$A$6:$M$15000,13)</f>
        <v>N/A</v>
      </c>
      <c r="D1696" s="11">
        <f t="shared" si="122"/>
        <v>12</v>
      </c>
      <c r="E1696" s="14" t="e">
        <f t="shared" si="121"/>
        <v>#DIV/0!</v>
      </c>
      <c r="F1696" s="14" t="e">
        <f t="shared" si="123"/>
        <v>#DIV/0!</v>
      </c>
    </row>
    <row r="1697" spans="1:6">
      <c r="A1697" s="1">
        <v>37240</v>
      </c>
      <c r="B1697" s="4">
        <v>37240</v>
      </c>
      <c r="C1697" s="14" t="str">
        <f>VLOOKUP($B1697,data!$A$6:$M$15000,13)</f>
        <v>N/A</v>
      </c>
      <c r="D1697" s="11">
        <f t="shared" si="122"/>
        <v>12</v>
      </c>
      <c r="E1697" s="14" t="e">
        <f t="shared" si="121"/>
        <v>#DIV/0!</v>
      </c>
      <c r="F1697" s="14" t="e">
        <f t="shared" si="123"/>
        <v>#DIV/0!</v>
      </c>
    </row>
    <row r="1698" spans="1:6">
      <c r="A1698" s="1">
        <v>37241</v>
      </c>
      <c r="B1698" s="4">
        <v>37241</v>
      </c>
      <c r="C1698" s="14" t="str">
        <f>VLOOKUP($B1698,data!$A$6:$M$15000,13)</f>
        <v>N/A</v>
      </c>
      <c r="D1698" s="11">
        <f t="shared" si="122"/>
        <v>12</v>
      </c>
      <c r="E1698" s="14" t="e">
        <f t="shared" ref="E1698:E1703" si="124">AVERAGE(C1691:C1698)</f>
        <v>#DIV/0!</v>
      </c>
      <c r="F1698" s="14" t="e">
        <f t="shared" si="123"/>
        <v>#DIV/0!</v>
      </c>
    </row>
    <row r="1699" spans="1:6">
      <c r="A1699" s="1">
        <v>37242</v>
      </c>
      <c r="B1699" s="4">
        <v>37242</v>
      </c>
      <c r="C1699" s="14" t="str">
        <f>VLOOKUP($B1699,data!$A$6:$M$15000,13)</f>
        <v>N/A</v>
      </c>
      <c r="D1699" s="11">
        <f t="shared" si="122"/>
        <v>12</v>
      </c>
      <c r="E1699" s="14" t="e">
        <f t="shared" si="124"/>
        <v>#DIV/0!</v>
      </c>
      <c r="F1699" s="14" t="e">
        <f t="shared" si="123"/>
        <v>#DIV/0!</v>
      </c>
    </row>
    <row r="1700" spans="1:6">
      <c r="A1700" s="1">
        <v>37243</v>
      </c>
      <c r="B1700" s="4">
        <v>37243</v>
      </c>
      <c r="C1700" s="14" t="str">
        <f>VLOOKUP($B1700,data!$A$6:$M$15000,13)</f>
        <v>N/A</v>
      </c>
      <c r="D1700" s="11">
        <f t="shared" si="122"/>
        <v>12</v>
      </c>
      <c r="E1700" s="14" t="e">
        <f t="shared" si="124"/>
        <v>#DIV/0!</v>
      </c>
      <c r="F1700" s="14" t="e">
        <f t="shared" si="123"/>
        <v>#DIV/0!</v>
      </c>
    </row>
    <row r="1701" spans="1:6">
      <c r="A1701" s="1">
        <v>37244</v>
      </c>
      <c r="B1701" s="4">
        <v>37244</v>
      </c>
      <c r="C1701" s="14" t="str">
        <f>VLOOKUP($B1701,data!$A$6:$M$15000,13)</f>
        <v>N/A</v>
      </c>
      <c r="D1701" s="11">
        <f t="shared" si="122"/>
        <v>12</v>
      </c>
      <c r="E1701" s="14" t="e">
        <f t="shared" si="124"/>
        <v>#DIV/0!</v>
      </c>
      <c r="F1701" s="14" t="e">
        <f t="shared" si="123"/>
        <v>#DIV/0!</v>
      </c>
    </row>
    <row r="1702" spans="1:6">
      <c r="A1702" s="1">
        <v>37245</v>
      </c>
      <c r="B1702" s="4">
        <v>37245</v>
      </c>
      <c r="C1702" s="14" t="str">
        <f>VLOOKUP($B1702,data!$A$6:$M$15000,13)</f>
        <v>N/A</v>
      </c>
      <c r="D1702" s="11">
        <f t="shared" si="122"/>
        <v>12</v>
      </c>
      <c r="E1702" s="14" t="e">
        <f t="shared" si="124"/>
        <v>#DIV/0!</v>
      </c>
      <c r="F1702" s="14" t="e">
        <f t="shared" si="123"/>
        <v>#DIV/0!</v>
      </c>
    </row>
    <row r="1703" spans="1:6">
      <c r="A1703" s="1">
        <v>37246</v>
      </c>
      <c r="B1703" s="4">
        <v>37246</v>
      </c>
      <c r="C1703" s="14" t="str">
        <f>VLOOKUP($B1703,data!$A$6:$M$15000,13)</f>
        <v>N/A</v>
      </c>
      <c r="D1703" s="11">
        <f t="shared" si="122"/>
        <v>12</v>
      </c>
      <c r="E1703" s="14" t="e">
        <f t="shared" si="124"/>
        <v>#DIV/0!</v>
      </c>
      <c r="F1703" s="14" t="e">
        <f t="shared" si="123"/>
        <v>#DIV/0!</v>
      </c>
    </row>
    <row r="1704" spans="1:6">
      <c r="A1704" s="1">
        <v>37247</v>
      </c>
      <c r="B1704" s="4">
        <v>37247</v>
      </c>
      <c r="C1704" s="14" t="str">
        <f>VLOOKUP($B1704,data!$A$6:$M$15000,13)</f>
        <v>N/A</v>
      </c>
      <c r="D1704" s="11">
        <f t="shared" si="122"/>
        <v>12</v>
      </c>
      <c r="E1704" s="14" t="e">
        <f t="shared" ref="E1704:E1714" si="125">AVERAGE(C1698:C1704)</f>
        <v>#DIV/0!</v>
      </c>
      <c r="F1704" s="14" t="e">
        <f t="shared" si="123"/>
        <v>#DIV/0!</v>
      </c>
    </row>
    <row r="1705" spans="1:6">
      <c r="A1705" s="1">
        <v>37248</v>
      </c>
      <c r="B1705" s="4">
        <v>37248</v>
      </c>
      <c r="C1705" s="14" t="str">
        <f>VLOOKUP($B1705,data!$A$6:$M$15000,13)</f>
        <v>N/A</v>
      </c>
      <c r="D1705" s="11">
        <f t="shared" si="122"/>
        <v>12</v>
      </c>
      <c r="E1705" s="14" t="e">
        <f t="shared" si="125"/>
        <v>#DIV/0!</v>
      </c>
      <c r="F1705" s="14" t="e">
        <f t="shared" si="123"/>
        <v>#DIV/0!</v>
      </c>
    </row>
    <row r="1706" spans="1:6">
      <c r="A1706" s="1">
        <v>37249</v>
      </c>
      <c r="B1706" s="4">
        <v>37249</v>
      </c>
      <c r="C1706" s="14" t="str">
        <f>VLOOKUP($B1706,data!$A$6:$M$15000,13)</f>
        <v>N/A</v>
      </c>
      <c r="D1706" s="11">
        <f t="shared" si="122"/>
        <v>12</v>
      </c>
      <c r="E1706" s="14" t="e">
        <f t="shared" si="125"/>
        <v>#DIV/0!</v>
      </c>
      <c r="F1706" s="14" t="e">
        <f t="shared" si="123"/>
        <v>#DIV/0!</v>
      </c>
    </row>
    <row r="1707" spans="1:6">
      <c r="A1707" s="1">
        <v>37250</v>
      </c>
      <c r="B1707" s="4">
        <v>37250</v>
      </c>
      <c r="C1707" s="14" t="str">
        <f>VLOOKUP($B1707,data!$A$6:$M$15000,13)</f>
        <v>N/A</v>
      </c>
      <c r="D1707" s="11">
        <f t="shared" si="122"/>
        <v>12</v>
      </c>
      <c r="E1707" s="14" t="e">
        <f t="shared" si="125"/>
        <v>#DIV/0!</v>
      </c>
      <c r="F1707" s="14" t="e">
        <f t="shared" si="123"/>
        <v>#DIV/0!</v>
      </c>
    </row>
    <row r="1708" spans="1:6">
      <c r="A1708" s="1">
        <v>37251</v>
      </c>
      <c r="B1708" s="4">
        <v>37251</v>
      </c>
      <c r="C1708" s="14" t="str">
        <f>VLOOKUP($B1708,data!$A$6:$M$15000,13)</f>
        <v>N/A</v>
      </c>
      <c r="D1708" s="11">
        <f t="shared" si="122"/>
        <v>12</v>
      </c>
      <c r="E1708" s="14" t="e">
        <f t="shared" si="125"/>
        <v>#DIV/0!</v>
      </c>
      <c r="F1708" s="14" t="e">
        <f t="shared" si="123"/>
        <v>#DIV/0!</v>
      </c>
    </row>
    <row r="1709" spans="1:6">
      <c r="A1709" s="1">
        <v>37252</v>
      </c>
      <c r="B1709" s="4">
        <v>37252</v>
      </c>
      <c r="C1709" s="14" t="str">
        <f>VLOOKUP($B1709,data!$A$6:$M$15000,13)</f>
        <v>N/A</v>
      </c>
      <c r="D1709" s="11">
        <f t="shared" si="122"/>
        <v>12</v>
      </c>
      <c r="E1709" s="14" t="e">
        <f t="shared" si="125"/>
        <v>#DIV/0!</v>
      </c>
      <c r="F1709" s="14" t="e">
        <f t="shared" si="123"/>
        <v>#DIV/0!</v>
      </c>
    </row>
    <row r="1710" spans="1:6">
      <c r="A1710" s="1">
        <v>37253</v>
      </c>
      <c r="B1710" s="4">
        <v>37253</v>
      </c>
      <c r="C1710" s="14" t="str">
        <f>VLOOKUP($B1710,data!$A$6:$M$15000,13)</f>
        <v>N/A</v>
      </c>
      <c r="D1710" s="11">
        <f t="shared" si="122"/>
        <v>12</v>
      </c>
      <c r="E1710" s="14" t="e">
        <f t="shared" si="125"/>
        <v>#DIV/0!</v>
      </c>
      <c r="F1710" s="14" t="e">
        <f t="shared" si="123"/>
        <v>#DIV/0!</v>
      </c>
    </row>
    <row r="1711" spans="1:6">
      <c r="A1711" s="1">
        <v>37254</v>
      </c>
      <c r="B1711" s="4">
        <v>37254</v>
      </c>
      <c r="C1711" s="14" t="str">
        <f>VLOOKUP($B1711,data!$A$6:$M$15000,13)</f>
        <v>N/A</v>
      </c>
      <c r="D1711" s="11">
        <f t="shared" si="122"/>
        <v>12</v>
      </c>
      <c r="E1711" s="14" t="e">
        <f t="shared" si="125"/>
        <v>#DIV/0!</v>
      </c>
      <c r="F1711" s="14" t="e">
        <f t="shared" si="123"/>
        <v>#DIV/0!</v>
      </c>
    </row>
    <row r="1712" spans="1:6">
      <c r="A1712" s="1">
        <v>37255</v>
      </c>
      <c r="B1712" s="4">
        <v>37255</v>
      </c>
      <c r="C1712" s="14" t="str">
        <f>VLOOKUP($B1712,data!$A$6:$M$15000,13)</f>
        <v>N/A</v>
      </c>
      <c r="D1712" s="11">
        <f t="shared" si="122"/>
        <v>12</v>
      </c>
      <c r="E1712" s="14" t="e">
        <f t="shared" si="125"/>
        <v>#DIV/0!</v>
      </c>
      <c r="F1712" s="14" t="e">
        <f t="shared" si="123"/>
        <v>#DIV/0!</v>
      </c>
    </row>
    <row r="1713" spans="1:6">
      <c r="A1713" s="1">
        <v>37256</v>
      </c>
      <c r="B1713" s="4">
        <v>37256</v>
      </c>
      <c r="C1713" s="14" t="str">
        <f>VLOOKUP($B1713,data!$A$6:$M$15000,13)</f>
        <v>N/A</v>
      </c>
      <c r="D1713" s="11">
        <f t="shared" si="122"/>
        <v>12</v>
      </c>
      <c r="E1713" s="14" t="e">
        <f t="shared" si="125"/>
        <v>#DIV/0!</v>
      </c>
      <c r="F1713" s="14" t="e">
        <f t="shared" si="123"/>
        <v>#DIV/0!</v>
      </c>
    </row>
    <row r="1714" spans="1:6">
      <c r="A1714" s="1">
        <v>37257</v>
      </c>
      <c r="B1714" s="4">
        <v>37257</v>
      </c>
      <c r="C1714" s="14" t="str">
        <f>VLOOKUP($B1714,data!$A$6:$M$15000,13)</f>
        <v>N/A</v>
      </c>
      <c r="D1714" s="11">
        <f t="shared" si="122"/>
        <v>1</v>
      </c>
      <c r="E1714" s="14" t="e">
        <f t="shared" si="125"/>
        <v>#DIV/0!</v>
      </c>
      <c r="F1714" s="14" t="e">
        <f t="shared" si="123"/>
        <v>#DIV/0!</v>
      </c>
    </row>
    <row r="1715" spans="1:6">
      <c r="A1715" s="1">
        <v>37258</v>
      </c>
      <c r="B1715" s="4">
        <v>37258</v>
      </c>
      <c r="C1715" s="14" t="str">
        <f>VLOOKUP($B1715,data!$A$6:$M$15000,13)</f>
        <v>N/A</v>
      </c>
      <c r="D1715" s="11">
        <f t="shared" si="122"/>
        <v>1</v>
      </c>
      <c r="E1715" s="14" t="e">
        <f t="shared" ref="E1715:E1720" si="126">AVERAGE(C1708:C1715)</f>
        <v>#DIV/0!</v>
      </c>
      <c r="F1715" s="14" t="e">
        <f t="shared" si="123"/>
        <v>#DIV/0!</v>
      </c>
    </row>
    <row r="1716" spans="1:6">
      <c r="A1716" s="1">
        <v>37259</v>
      </c>
      <c r="B1716" s="4">
        <v>37259</v>
      </c>
      <c r="C1716" s="14" t="str">
        <f>VLOOKUP($B1716,data!$A$6:$M$15000,13)</f>
        <v>N/A</v>
      </c>
      <c r="D1716" s="11">
        <f t="shared" si="122"/>
        <v>1</v>
      </c>
      <c r="E1716" s="14" t="e">
        <f t="shared" si="126"/>
        <v>#DIV/0!</v>
      </c>
      <c r="F1716" s="14" t="e">
        <f t="shared" si="123"/>
        <v>#DIV/0!</v>
      </c>
    </row>
    <row r="1717" spans="1:6">
      <c r="A1717" s="1">
        <v>37260</v>
      </c>
      <c r="B1717" s="4">
        <v>37260</v>
      </c>
      <c r="C1717" s="14" t="str">
        <f>VLOOKUP($B1717,data!$A$6:$M$15000,13)</f>
        <v>N/A</v>
      </c>
      <c r="D1717" s="11">
        <f t="shared" si="122"/>
        <v>1</v>
      </c>
      <c r="E1717" s="14" t="e">
        <f t="shared" si="126"/>
        <v>#DIV/0!</v>
      </c>
      <c r="F1717" s="14" t="e">
        <f t="shared" si="123"/>
        <v>#DIV/0!</v>
      </c>
    </row>
    <row r="1718" spans="1:6">
      <c r="A1718" s="1">
        <v>37261</v>
      </c>
      <c r="B1718" s="4">
        <v>37261</v>
      </c>
      <c r="C1718" s="14" t="str">
        <f>VLOOKUP($B1718,data!$A$6:$M$15000,13)</f>
        <v>N/A</v>
      </c>
      <c r="D1718" s="11">
        <f t="shared" si="122"/>
        <v>1</v>
      </c>
      <c r="E1718" s="14" t="e">
        <f t="shared" si="126"/>
        <v>#DIV/0!</v>
      </c>
      <c r="F1718" s="14" t="e">
        <f t="shared" si="123"/>
        <v>#DIV/0!</v>
      </c>
    </row>
    <row r="1719" spans="1:6">
      <c r="A1719" s="1">
        <v>37262</v>
      </c>
      <c r="B1719" s="4">
        <v>37262</v>
      </c>
      <c r="C1719" s="14" t="str">
        <f>VLOOKUP($B1719,data!$A$6:$M$15000,13)</f>
        <v>N/A</v>
      </c>
      <c r="D1719" s="11">
        <f t="shared" si="122"/>
        <v>1</v>
      </c>
      <c r="E1719" s="14" t="e">
        <f t="shared" si="126"/>
        <v>#DIV/0!</v>
      </c>
      <c r="F1719" s="14" t="e">
        <f t="shared" si="123"/>
        <v>#DIV/0!</v>
      </c>
    </row>
    <row r="1720" spans="1:6">
      <c r="A1720" s="1">
        <v>37263</v>
      </c>
      <c r="B1720" s="4">
        <v>37263</v>
      </c>
      <c r="C1720" s="14" t="str">
        <f>VLOOKUP($B1720,data!$A$6:$M$15000,13)</f>
        <v>N/A</v>
      </c>
      <c r="D1720" s="11">
        <f t="shared" si="122"/>
        <v>1</v>
      </c>
      <c r="E1720" s="14" t="e">
        <f t="shared" si="126"/>
        <v>#DIV/0!</v>
      </c>
      <c r="F1720" s="14" t="e">
        <f t="shared" si="123"/>
        <v>#DIV/0!</v>
      </c>
    </row>
    <row r="1721" spans="1:6">
      <c r="A1721" s="1">
        <v>37264</v>
      </c>
      <c r="B1721" s="4">
        <v>37264</v>
      </c>
      <c r="C1721" s="14" t="str">
        <f>VLOOKUP($B1721,data!$A$6:$M$15000,13)</f>
        <v>N/A</v>
      </c>
      <c r="D1721" s="11">
        <f t="shared" si="122"/>
        <v>1</v>
      </c>
      <c r="E1721" s="14" t="e">
        <f t="shared" ref="E1721:E1735" si="127">AVERAGE(C1715:C1721)</f>
        <v>#DIV/0!</v>
      </c>
      <c r="F1721" s="14" t="e">
        <f t="shared" si="123"/>
        <v>#DIV/0!</v>
      </c>
    </row>
    <row r="1722" spans="1:6">
      <c r="A1722" s="1">
        <v>37265</v>
      </c>
      <c r="B1722" s="4">
        <v>37265</v>
      </c>
      <c r="C1722" s="14" t="str">
        <f>VLOOKUP($B1722,data!$A$6:$M$15000,13)</f>
        <v>N/A</v>
      </c>
      <c r="D1722" s="11">
        <f t="shared" si="122"/>
        <v>1</v>
      </c>
      <c r="E1722" s="14" t="e">
        <f t="shared" si="127"/>
        <v>#DIV/0!</v>
      </c>
      <c r="F1722" s="14" t="e">
        <f t="shared" si="123"/>
        <v>#DIV/0!</v>
      </c>
    </row>
    <row r="1723" spans="1:6">
      <c r="A1723" s="1">
        <v>37266</v>
      </c>
      <c r="B1723" s="4">
        <v>37266</v>
      </c>
      <c r="C1723" s="14" t="str">
        <f>VLOOKUP($B1723,data!$A$6:$M$15000,13)</f>
        <v>N/A</v>
      </c>
      <c r="D1723" s="11">
        <f t="shared" si="122"/>
        <v>1</v>
      </c>
      <c r="E1723" s="14" t="e">
        <f t="shared" si="127"/>
        <v>#DIV/0!</v>
      </c>
      <c r="F1723" s="14" t="e">
        <f t="shared" si="123"/>
        <v>#DIV/0!</v>
      </c>
    </row>
    <row r="1724" spans="1:6">
      <c r="A1724" s="1">
        <v>37267</v>
      </c>
      <c r="B1724" s="4">
        <v>37267</v>
      </c>
      <c r="C1724" s="14" t="str">
        <f>VLOOKUP($B1724,data!$A$6:$M$15000,13)</f>
        <v>N/A</v>
      </c>
      <c r="D1724" s="11">
        <f t="shared" si="122"/>
        <v>1</v>
      </c>
      <c r="E1724" s="14" t="e">
        <f t="shared" si="127"/>
        <v>#DIV/0!</v>
      </c>
      <c r="F1724" s="14" t="e">
        <f t="shared" si="123"/>
        <v>#DIV/0!</v>
      </c>
    </row>
    <row r="1725" spans="1:6">
      <c r="A1725" s="1">
        <v>37268</v>
      </c>
      <c r="B1725" s="4">
        <v>37268</v>
      </c>
      <c r="C1725" s="14" t="str">
        <f>VLOOKUP($B1725,data!$A$6:$M$15000,13)</f>
        <v>N/A</v>
      </c>
      <c r="D1725" s="11">
        <f t="shared" si="122"/>
        <v>1</v>
      </c>
      <c r="E1725" s="14" t="e">
        <f t="shared" si="127"/>
        <v>#DIV/0!</v>
      </c>
      <c r="F1725" s="14" t="e">
        <f t="shared" si="123"/>
        <v>#DIV/0!</v>
      </c>
    </row>
    <row r="1726" spans="1:6">
      <c r="A1726" s="1">
        <v>37269</v>
      </c>
      <c r="B1726" s="4">
        <v>37269</v>
      </c>
      <c r="C1726" s="14" t="str">
        <f>VLOOKUP($B1726,data!$A$6:$M$15000,13)</f>
        <v>N/A</v>
      </c>
      <c r="D1726" s="11">
        <f t="shared" si="122"/>
        <v>1</v>
      </c>
      <c r="E1726" s="14" t="e">
        <f t="shared" si="127"/>
        <v>#DIV/0!</v>
      </c>
      <c r="F1726" s="14" t="e">
        <f t="shared" si="123"/>
        <v>#DIV/0!</v>
      </c>
    </row>
    <row r="1727" spans="1:6">
      <c r="A1727" s="1">
        <v>37270</v>
      </c>
      <c r="B1727" s="4">
        <v>37270</v>
      </c>
      <c r="C1727" s="14" t="str">
        <f>VLOOKUP($B1727,data!$A$6:$M$15000,13)</f>
        <v>N/A</v>
      </c>
      <c r="D1727" s="11">
        <f t="shared" si="122"/>
        <v>1</v>
      </c>
      <c r="E1727" s="14" t="e">
        <f t="shared" si="127"/>
        <v>#DIV/0!</v>
      </c>
      <c r="F1727" s="14" t="e">
        <f t="shared" si="123"/>
        <v>#DIV/0!</v>
      </c>
    </row>
    <row r="1728" spans="1:6">
      <c r="A1728" s="1">
        <v>37271</v>
      </c>
      <c r="B1728" s="4">
        <v>37271</v>
      </c>
      <c r="C1728" s="14" t="str">
        <f>VLOOKUP($B1728,data!$A$6:$M$15000,13)</f>
        <v>N/A</v>
      </c>
      <c r="D1728" s="11">
        <f t="shared" si="122"/>
        <v>1</v>
      </c>
      <c r="E1728" s="14" t="e">
        <f t="shared" si="127"/>
        <v>#DIV/0!</v>
      </c>
      <c r="F1728" s="14" t="e">
        <f t="shared" si="123"/>
        <v>#DIV/0!</v>
      </c>
    </row>
    <row r="1729" spans="1:6">
      <c r="A1729" s="1">
        <v>37272</v>
      </c>
      <c r="B1729" s="4">
        <v>37272</v>
      </c>
      <c r="C1729" s="14" t="str">
        <f>VLOOKUP($B1729,data!$A$6:$M$15000,13)</f>
        <v>N/A</v>
      </c>
      <c r="D1729" s="11">
        <f t="shared" si="122"/>
        <v>1</v>
      </c>
      <c r="E1729" s="14" t="e">
        <f t="shared" si="127"/>
        <v>#DIV/0!</v>
      </c>
      <c r="F1729" s="14" t="e">
        <f t="shared" si="123"/>
        <v>#DIV/0!</v>
      </c>
    </row>
    <row r="1730" spans="1:6">
      <c r="A1730" s="1">
        <v>37273</v>
      </c>
      <c r="B1730" s="4">
        <v>37273</v>
      </c>
      <c r="C1730" s="14" t="str">
        <f>VLOOKUP($B1730,data!$A$6:$M$15000,13)</f>
        <v>N/A</v>
      </c>
      <c r="D1730" s="11">
        <f t="shared" si="122"/>
        <v>1</v>
      </c>
      <c r="E1730" s="14" t="e">
        <f t="shared" si="127"/>
        <v>#DIV/0!</v>
      </c>
      <c r="F1730" s="14" t="e">
        <f t="shared" si="123"/>
        <v>#DIV/0!</v>
      </c>
    </row>
    <row r="1731" spans="1:6">
      <c r="A1731" s="1">
        <v>37274</v>
      </c>
      <c r="B1731" s="4">
        <v>37274</v>
      </c>
      <c r="C1731" s="14" t="str">
        <f>VLOOKUP($B1731,data!$A$6:$M$15000,13)</f>
        <v>N/A</v>
      </c>
      <c r="D1731" s="11">
        <f t="shared" si="122"/>
        <v>1</v>
      </c>
      <c r="E1731" s="14" t="e">
        <f t="shared" si="127"/>
        <v>#DIV/0!</v>
      </c>
      <c r="F1731" s="14" t="e">
        <f t="shared" si="123"/>
        <v>#DIV/0!</v>
      </c>
    </row>
    <row r="1732" spans="1:6">
      <c r="A1732" s="1">
        <v>37275</v>
      </c>
      <c r="B1732" s="4">
        <v>37275</v>
      </c>
      <c r="C1732" s="14" t="str">
        <f>VLOOKUP($B1732,data!$A$6:$M$15000,13)</f>
        <v>N/A</v>
      </c>
      <c r="D1732" s="11">
        <f t="shared" si="122"/>
        <v>1</v>
      </c>
      <c r="E1732" s="14" t="e">
        <f t="shared" si="127"/>
        <v>#DIV/0!</v>
      </c>
      <c r="F1732" s="14" t="e">
        <f t="shared" si="123"/>
        <v>#DIV/0!</v>
      </c>
    </row>
    <row r="1733" spans="1:6">
      <c r="A1733" s="1">
        <v>37276</v>
      </c>
      <c r="B1733" s="4">
        <v>37276</v>
      </c>
      <c r="C1733" s="14" t="str">
        <f>VLOOKUP($B1733,data!$A$6:$M$15000,13)</f>
        <v>N/A</v>
      </c>
      <c r="D1733" s="11">
        <f t="shared" si="122"/>
        <v>1</v>
      </c>
      <c r="E1733" s="14" t="e">
        <f t="shared" si="127"/>
        <v>#DIV/0!</v>
      </c>
      <c r="F1733" s="14" t="e">
        <f t="shared" si="123"/>
        <v>#DIV/0!</v>
      </c>
    </row>
    <row r="1734" spans="1:6">
      <c r="A1734" s="1">
        <v>37277</v>
      </c>
      <c r="B1734" s="4">
        <v>37277</v>
      </c>
      <c r="C1734" s="14" t="str">
        <f>VLOOKUP($B1734,data!$A$6:$M$15000,13)</f>
        <v>N/A</v>
      </c>
      <c r="D1734" s="11">
        <f t="shared" si="122"/>
        <v>1</v>
      </c>
      <c r="E1734" s="14" t="e">
        <f t="shared" si="127"/>
        <v>#DIV/0!</v>
      </c>
      <c r="F1734" s="14" t="e">
        <f t="shared" si="123"/>
        <v>#DIV/0!</v>
      </c>
    </row>
    <row r="1735" spans="1:6">
      <c r="A1735" s="1">
        <v>37278</v>
      </c>
      <c r="B1735" s="4">
        <v>37278</v>
      </c>
      <c r="C1735" s="14" t="str">
        <f>VLOOKUP($B1735,data!$A$6:$M$15000,13)</f>
        <v>N/A</v>
      </c>
      <c r="D1735" s="11">
        <f t="shared" si="122"/>
        <v>1</v>
      </c>
      <c r="E1735" s="14" t="e">
        <f t="shared" si="127"/>
        <v>#DIV/0!</v>
      </c>
      <c r="F1735" s="14" t="e">
        <f t="shared" si="123"/>
        <v>#DIV/0!</v>
      </c>
    </row>
    <row r="1736" spans="1:6">
      <c r="A1736" s="1">
        <v>37279</v>
      </c>
      <c r="B1736" s="4">
        <v>37279</v>
      </c>
      <c r="C1736" s="14" t="str">
        <f>VLOOKUP($B1736,data!$A$6:$M$15000,13)</f>
        <v>N/A</v>
      </c>
      <c r="D1736" s="11">
        <f t="shared" si="122"/>
        <v>1</v>
      </c>
      <c r="E1736" s="14" t="e">
        <f t="shared" ref="E1736:E1741" si="128">AVERAGE(C1729:C1736)</f>
        <v>#DIV/0!</v>
      </c>
      <c r="F1736" s="14" t="e">
        <f t="shared" si="123"/>
        <v>#DIV/0!</v>
      </c>
    </row>
    <row r="1737" spans="1:6">
      <c r="A1737" s="1">
        <v>37280</v>
      </c>
      <c r="B1737" s="4">
        <v>37280</v>
      </c>
      <c r="C1737" s="14" t="str">
        <f>VLOOKUP($B1737,data!$A$6:$M$15000,13)</f>
        <v>N/A</v>
      </c>
      <c r="D1737" s="11">
        <f t="shared" si="122"/>
        <v>1</v>
      </c>
      <c r="E1737" s="14" t="e">
        <f t="shared" si="128"/>
        <v>#DIV/0!</v>
      </c>
      <c r="F1737" s="14" t="e">
        <f t="shared" si="123"/>
        <v>#DIV/0!</v>
      </c>
    </row>
    <row r="1738" spans="1:6">
      <c r="A1738" s="1">
        <v>37281</v>
      </c>
      <c r="B1738" s="4">
        <v>37281</v>
      </c>
      <c r="C1738" s="14" t="str">
        <f>VLOOKUP($B1738,data!$A$6:$M$15000,13)</f>
        <v>N/A</v>
      </c>
      <c r="D1738" s="11">
        <f t="shared" si="122"/>
        <v>1</v>
      </c>
      <c r="E1738" s="14" t="e">
        <f t="shared" si="128"/>
        <v>#DIV/0!</v>
      </c>
      <c r="F1738" s="14" t="e">
        <f t="shared" si="123"/>
        <v>#DIV/0!</v>
      </c>
    </row>
    <row r="1739" spans="1:6">
      <c r="A1739" s="1">
        <v>37282</v>
      </c>
      <c r="B1739" s="4">
        <v>37282</v>
      </c>
      <c r="C1739" s="14" t="str">
        <f>VLOOKUP($B1739,data!$A$6:$M$15000,13)</f>
        <v>N/A</v>
      </c>
      <c r="D1739" s="11">
        <f t="shared" si="122"/>
        <v>1</v>
      </c>
      <c r="E1739" s="14" t="e">
        <f t="shared" si="128"/>
        <v>#DIV/0!</v>
      </c>
      <c r="F1739" s="14" t="e">
        <f t="shared" si="123"/>
        <v>#DIV/0!</v>
      </c>
    </row>
    <row r="1740" spans="1:6">
      <c r="A1740" s="1">
        <v>37283</v>
      </c>
      <c r="B1740" s="4">
        <v>37283</v>
      </c>
      <c r="C1740" s="14" t="str">
        <f>VLOOKUP($B1740,data!$A$6:$M$15000,13)</f>
        <v>N/A</v>
      </c>
      <c r="D1740" s="11">
        <f t="shared" si="122"/>
        <v>1</v>
      </c>
      <c r="E1740" s="14" t="e">
        <f t="shared" si="128"/>
        <v>#DIV/0!</v>
      </c>
      <c r="F1740" s="14" t="e">
        <f t="shared" si="123"/>
        <v>#DIV/0!</v>
      </c>
    </row>
    <row r="1741" spans="1:6">
      <c r="A1741" s="1">
        <v>37284</v>
      </c>
      <c r="B1741" s="4">
        <v>37284</v>
      </c>
      <c r="C1741" s="14" t="str">
        <f>VLOOKUP($B1741,data!$A$6:$M$15000,13)</f>
        <v>N/A</v>
      </c>
      <c r="D1741" s="11">
        <f t="shared" si="122"/>
        <v>1</v>
      </c>
      <c r="E1741" s="14" t="e">
        <f t="shared" si="128"/>
        <v>#DIV/0!</v>
      </c>
      <c r="F1741" s="14" t="e">
        <f t="shared" si="123"/>
        <v>#DIV/0!</v>
      </c>
    </row>
    <row r="1742" spans="1:6">
      <c r="A1742" s="1">
        <v>37285</v>
      </c>
      <c r="B1742" s="4">
        <v>37285</v>
      </c>
      <c r="C1742" s="14" t="str">
        <f>VLOOKUP($B1742,data!$A$6:$M$15000,13)</f>
        <v>N/A</v>
      </c>
      <c r="D1742" s="11">
        <f t="shared" si="122"/>
        <v>1</v>
      </c>
      <c r="E1742" s="14" t="e">
        <f t="shared" ref="E1742:E1756" si="129">AVERAGE(C1736:C1742)</f>
        <v>#DIV/0!</v>
      </c>
      <c r="F1742" s="14" t="e">
        <f t="shared" si="123"/>
        <v>#DIV/0!</v>
      </c>
    </row>
    <row r="1743" spans="1:6">
      <c r="A1743" s="1">
        <v>37286</v>
      </c>
      <c r="B1743" s="4">
        <v>37286</v>
      </c>
      <c r="C1743" s="14" t="str">
        <f>VLOOKUP($B1743,data!$A$6:$M$15000,13)</f>
        <v>N/A</v>
      </c>
      <c r="D1743" s="11">
        <f t="shared" si="122"/>
        <v>1</v>
      </c>
      <c r="E1743" s="14" t="e">
        <f t="shared" si="129"/>
        <v>#DIV/0!</v>
      </c>
      <c r="F1743" s="14" t="e">
        <f t="shared" si="123"/>
        <v>#DIV/0!</v>
      </c>
    </row>
    <row r="1744" spans="1:6">
      <c r="A1744" s="1">
        <v>37287</v>
      </c>
      <c r="B1744" s="4">
        <v>37287</v>
      </c>
      <c r="C1744" s="14" t="str">
        <f>VLOOKUP($B1744,data!$A$6:$M$15000,13)</f>
        <v>N/A</v>
      </c>
      <c r="D1744" s="11">
        <f t="shared" si="122"/>
        <v>1</v>
      </c>
      <c r="E1744" s="14" t="e">
        <f t="shared" si="129"/>
        <v>#DIV/0!</v>
      </c>
      <c r="F1744" s="14" t="e">
        <f t="shared" si="123"/>
        <v>#DIV/0!</v>
      </c>
    </row>
    <row r="1745" spans="1:6">
      <c r="A1745" s="1">
        <v>37288</v>
      </c>
      <c r="B1745" s="4">
        <v>37288</v>
      </c>
      <c r="C1745" s="14" t="str">
        <f>VLOOKUP($B1745,data!$A$6:$M$15000,13)</f>
        <v>N/A</v>
      </c>
      <c r="D1745" s="11">
        <f t="shared" si="122"/>
        <v>2</v>
      </c>
      <c r="E1745" s="14" t="e">
        <f t="shared" si="129"/>
        <v>#DIV/0!</v>
      </c>
      <c r="F1745" s="14" t="e">
        <f t="shared" si="123"/>
        <v>#DIV/0!</v>
      </c>
    </row>
    <row r="1746" spans="1:6">
      <c r="A1746" s="1">
        <v>37289</v>
      </c>
      <c r="B1746" s="4">
        <v>37289</v>
      </c>
      <c r="C1746" s="14" t="str">
        <f>VLOOKUP($B1746,data!$A$6:$M$15000,13)</f>
        <v>N/A</v>
      </c>
      <c r="D1746" s="11">
        <f t="shared" si="122"/>
        <v>2</v>
      </c>
      <c r="E1746" s="14" t="e">
        <f t="shared" si="129"/>
        <v>#DIV/0!</v>
      </c>
      <c r="F1746" s="14" t="e">
        <f t="shared" si="123"/>
        <v>#DIV/0!</v>
      </c>
    </row>
    <row r="1747" spans="1:6">
      <c r="A1747" s="1">
        <v>37290</v>
      </c>
      <c r="B1747" s="4">
        <v>37290</v>
      </c>
      <c r="C1747" s="14" t="str">
        <f>VLOOKUP($B1747,data!$A$6:$M$15000,13)</f>
        <v>N/A</v>
      </c>
      <c r="D1747" s="11">
        <f t="shared" si="122"/>
        <v>2</v>
      </c>
      <c r="E1747" s="14" t="e">
        <f t="shared" si="129"/>
        <v>#DIV/0!</v>
      </c>
      <c r="F1747" s="14" t="e">
        <f t="shared" si="123"/>
        <v>#DIV/0!</v>
      </c>
    </row>
    <row r="1748" spans="1:6">
      <c r="A1748" s="1">
        <v>37291</v>
      </c>
      <c r="B1748" s="4">
        <v>37291</v>
      </c>
      <c r="C1748" s="14" t="str">
        <f>VLOOKUP($B1748,data!$A$6:$M$15000,13)</f>
        <v>N/A</v>
      </c>
      <c r="D1748" s="11">
        <f t="shared" si="122"/>
        <v>2</v>
      </c>
      <c r="E1748" s="14" t="e">
        <f t="shared" si="129"/>
        <v>#DIV/0!</v>
      </c>
      <c r="F1748" s="14" t="e">
        <f t="shared" si="123"/>
        <v>#DIV/0!</v>
      </c>
    </row>
    <row r="1749" spans="1:6">
      <c r="A1749" s="1">
        <v>37292</v>
      </c>
      <c r="B1749" s="4">
        <v>37292</v>
      </c>
      <c r="C1749" s="14" t="str">
        <f>VLOOKUP($B1749,data!$A$6:$M$15000,13)</f>
        <v>N/A</v>
      </c>
      <c r="D1749" s="11">
        <f t="shared" si="122"/>
        <v>2</v>
      </c>
      <c r="E1749" s="14" t="e">
        <f t="shared" si="129"/>
        <v>#DIV/0!</v>
      </c>
      <c r="F1749" s="14" t="e">
        <f t="shared" si="123"/>
        <v>#DIV/0!</v>
      </c>
    </row>
    <row r="1750" spans="1:6">
      <c r="A1750" s="1">
        <v>37293</v>
      </c>
      <c r="B1750" s="4">
        <v>37293</v>
      </c>
      <c r="C1750" s="14" t="str">
        <f>VLOOKUP($B1750,data!$A$6:$M$15000,13)</f>
        <v>N/A</v>
      </c>
      <c r="D1750" s="11">
        <f t="shared" si="122"/>
        <v>2</v>
      </c>
      <c r="E1750" s="14" t="e">
        <f t="shared" si="129"/>
        <v>#DIV/0!</v>
      </c>
      <c r="F1750" s="14" t="e">
        <f t="shared" si="123"/>
        <v>#DIV/0!</v>
      </c>
    </row>
    <row r="1751" spans="1:6">
      <c r="A1751" s="1">
        <v>37294</v>
      </c>
      <c r="B1751" s="4">
        <v>37294</v>
      </c>
      <c r="C1751" s="14" t="str">
        <f>VLOOKUP($B1751,data!$A$6:$M$15000,13)</f>
        <v>N/A</v>
      </c>
      <c r="D1751" s="11">
        <f t="shared" si="122"/>
        <v>2</v>
      </c>
      <c r="E1751" s="14" t="e">
        <f t="shared" si="129"/>
        <v>#DIV/0!</v>
      </c>
      <c r="F1751" s="14" t="e">
        <f t="shared" si="123"/>
        <v>#DIV/0!</v>
      </c>
    </row>
    <row r="1752" spans="1:6">
      <c r="A1752" s="1">
        <v>37295</v>
      </c>
      <c r="B1752" s="4">
        <v>37295</v>
      </c>
      <c r="C1752" s="14" t="str">
        <f>VLOOKUP($B1752,data!$A$6:$M$15000,13)</f>
        <v>N/A</v>
      </c>
      <c r="D1752" s="11">
        <f t="shared" si="122"/>
        <v>2</v>
      </c>
      <c r="E1752" s="14" t="e">
        <f t="shared" si="129"/>
        <v>#DIV/0!</v>
      </c>
      <c r="F1752" s="14" t="e">
        <f t="shared" si="123"/>
        <v>#DIV/0!</v>
      </c>
    </row>
    <row r="1753" spans="1:6">
      <c r="A1753" s="1">
        <v>37296</v>
      </c>
      <c r="B1753" s="4">
        <v>37296</v>
      </c>
      <c r="C1753" s="14" t="str">
        <f>VLOOKUP($B1753,data!$A$6:$M$15000,13)</f>
        <v>N/A</v>
      </c>
      <c r="D1753" s="11">
        <f t="shared" si="122"/>
        <v>2</v>
      </c>
      <c r="E1753" s="14" t="e">
        <f t="shared" si="129"/>
        <v>#DIV/0!</v>
      </c>
      <c r="F1753" s="14" t="e">
        <f t="shared" si="123"/>
        <v>#DIV/0!</v>
      </c>
    </row>
    <row r="1754" spans="1:6">
      <c r="A1754" s="1">
        <v>37297</v>
      </c>
      <c r="B1754" s="4">
        <v>37297</v>
      </c>
      <c r="C1754" s="14" t="str">
        <f>VLOOKUP($B1754,data!$A$6:$M$15000,13)</f>
        <v>N/A</v>
      </c>
      <c r="D1754" s="11">
        <f t="shared" ref="D1754:D1817" si="130">IF(B1754&lt;&gt;"",MONTH(B1754),0)</f>
        <v>2</v>
      </c>
      <c r="E1754" s="14" t="e">
        <f t="shared" si="129"/>
        <v>#DIV/0!</v>
      </c>
      <c r="F1754" s="14" t="e">
        <f t="shared" ref="F1754:F1817" si="131">AVERAGE(C1724:C1754)</f>
        <v>#DIV/0!</v>
      </c>
    </row>
    <row r="1755" spans="1:6">
      <c r="A1755" s="1">
        <v>37298</v>
      </c>
      <c r="B1755" s="4">
        <v>37298</v>
      </c>
      <c r="C1755" s="14" t="str">
        <f>VLOOKUP($B1755,data!$A$6:$M$15000,13)</f>
        <v>N/A</v>
      </c>
      <c r="D1755" s="11">
        <f t="shared" si="130"/>
        <v>2</v>
      </c>
      <c r="E1755" s="14" t="e">
        <f t="shared" si="129"/>
        <v>#DIV/0!</v>
      </c>
      <c r="F1755" s="14" t="e">
        <f t="shared" si="131"/>
        <v>#DIV/0!</v>
      </c>
    </row>
    <row r="1756" spans="1:6">
      <c r="A1756" s="1">
        <v>37299</v>
      </c>
      <c r="B1756" s="4">
        <v>37299</v>
      </c>
      <c r="C1756" s="14" t="str">
        <f>VLOOKUP($B1756,data!$A$6:$M$15000,13)</f>
        <v>N/A</v>
      </c>
      <c r="D1756" s="11">
        <f t="shared" si="130"/>
        <v>2</v>
      </c>
      <c r="E1756" s="14" t="e">
        <f t="shared" si="129"/>
        <v>#DIV/0!</v>
      </c>
      <c r="F1756" s="14" t="e">
        <f t="shared" si="131"/>
        <v>#DIV/0!</v>
      </c>
    </row>
    <row r="1757" spans="1:6">
      <c r="A1757" s="1">
        <v>37300</v>
      </c>
      <c r="B1757" s="4">
        <v>37300</v>
      </c>
      <c r="C1757" s="14" t="str">
        <f>VLOOKUP($B1757,data!$A$6:$M$15000,13)</f>
        <v>N/A</v>
      </c>
      <c r="D1757" s="11">
        <f t="shared" si="130"/>
        <v>2</v>
      </c>
      <c r="E1757" s="14" t="e">
        <f t="shared" ref="E1757:E1762" si="132">AVERAGE(C1750:C1757)</f>
        <v>#DIV/0!</v>
      </c>
      <c r="F1757" s="14" t="e">
        <f t="shared" si="131"/>
        <v>#DIV/0!</v>
      </c>
    </row>
    <row r="1758" spans="1:6">
      <c r="A1758" s="1">
        <v>37301</v>
      </c>
      <c r="B1758" s="4">
        <v>37301</v>
      </c>
      <c r="C1758" s="14" t="str">
        <f>VLOOKUP($B1758,data!$A$6:$M$15000,13)</f>
        <v>N/A</v>
      </c>
      <c r="D1758" s="11">
        <f t="shared" si="130"/>
        <v>2</v>
      </c>
      <c r="E1758" s="14" t="e">
        <f t="shared" si="132"/>
        <v>#DIV/0!</v>
      </c>
      <c r="F1758" s="14" t="e">
        <f t="shared" si="131"/>
        <v>#DIV/0!</v>
      </c>
    </row>
    <row r="1759" spans="1:6">
      <c r="A1759" s="1">
        <v>37302</v>
      </c>
      <c r="B1759" s="4">
        <v>37302</v>
      </c>
      <c r="C1759" s="14" t="str">
        <f>VLOOKUP($B1759,data!$A$6:$M$15000,13)</f>
        <v>N/A</v>
      </c>
      <c r="D1759" s="11">
        <f t="shared" si="130"/>
        <v>2</v>
      </c>
      <c r="E1759" s="14" t="e">
        <f t="shared" si="132"/>
        <v>#DIV/0!</v>
      </c>
      <c r="F1759" s="14" t="e">
        <f t="shared" si="131"/>
        <v>#DIV/0!</v>
      </c>
    </row>
    <row r="1760" spans="1:6">
      <c r="A1760" s="1">
        <v>37303</v>
      </c>
      <c r="B1760" s="4">
        <v>37303</v>
      </c>
      <c r="C1760" s="14" t="str">
        <f>VLOOKUP($B1760,data!$A$6:$M$15000,13)</f>
        <v>N/A</v>
      </c>
      <c r="D1760" s="11">
        <f t="shared" si="130"/>
        <v>2</v>
      </c>
      <c r="E1760" s="14" t="e">
        <f t="shared" si="132"/>
        <v>#DIV/0!</v>
      </c>
      <c r="F1760" s="14" t="e">
        <f t="shared" si="131"/>
        <v>#DIV/0!</v>
      </c>
    </row>
    <row r="1761" spans="1:6">
      <c r="A1761" s="1">
        <v>37304</v>
      </c>
      <c r="B1761" s="4">
        <v>37304</v>
      </c>
      <c r="C1761" s="14" t="str">
        <f>VLOOKUP($B1761,data!$A$6:$M$15000,13)</f>
        <v>N/A</v>
      </c>
      <c r="D1761" s="11">
        <f t="shared" si="130"/>
        <v>2</v>
      </c>
      <c r="E1761" s="14" t="e">
        <f t="shared" si="132"/>
        <v>#DIV/0!</v>
      </c>
      <c r="F1761" s="14" t="e">
        <f t="shared" si="131"/>
        <v>#DIV/0!</v>
      </c>
    </row>
    <row r="1762" spans="1:6">
      <c r="A1762" s="1">
        <v>37305</v>
      </c>
      <c r="B1762" s="4">
        <v>37305</v>
      </c>
      <c r="C1762" s="14" t="str">
        <f>VLOOKUP($B1762,data!$A$6:$M$15000,13)</f>
        <v>N/A</v>
      </c>
      <c r="D1762" s="11">
        <f t="shared" si="130"/>
        <v>2</v>
      </c>
      <c r="E1762" s="14" t="e">
        <f t="shared" si="132"/>
        <v>#DIV/0!</v>
      </c>
      <c r="F1762" s="14" t="e">
        <f t="shared" si="131"/>
        <v>#DIV/0!</v>
      </c>
    </row>
    <row r="1763" spans="1:6">
      <c r="A1763" s="1">
        <v>37306</v>
      </c>
      <c r="B1763" s="4">
        <v>37306</v>
      </c>
      <c r="C1763" s="14" t="str">
        <f>VLOOKUP($B1763,data!$A$6:$M$15000,13)</f>
        <v>N/A</v>
      </c>
      <c r="D1763" s="11">
        <f t="shared" si="130"/>
        <v>2</v>
      </c>
      <c r="E1763" s="14" t="e">
        <f t="shared" ref="E1763:E1777" si="133">AVERAGE(C1757:C1763)</f>
        <v>#DIV/0!</v>
      </c>
      <c r="F1763" s="14" t="e">
        <f t="shared" si="131"/>
        <v>#DIV/0!</v>
      </c>
    </row>
    <row r="1764" spans="1:6">
      <c r="A1764" s="1">
        <v>37307</v>
      </c>
      <c r="B1764" s="4">
        <v>37307</v>
      </c>
      <c r="C1764" s="14" t="str">
        <f>VLOOKUP($B1764,data!$A$6:$M$15000,13)</f>
        <v>N/A</v>
      </c>
      <c r="D1764" s="11">
        <f t="shared" si="130"/>
        <v>2</v>
      </c>
      <c r="E1764" s="14" t="e">
        <f t="shared" si="133"/>
        <v>#DIV/0!</v>
      </c>
      <c r="F1764" s="14" t="e">
        <f t="shared" si="131"/>
        <v>#DIV/0!</v>
      </c>
    </row>
    <row r="1765" spans="1:6">
      <c r="A1765" s="1">
        <v>37308</v>
      </c>
      <c r="B1765" s="4">
        <v>37308</v>
      </c>
      <c r="C1765" s="14" t="str">
        <f>VLOOKUP($B1765,data!$A$6:$M$15000,13)</f>
        <v>N/A</v>
      </c>
      <c r="D1765" s="11">
        <f t="shared" si="130"/>
        <v>2</v>
      </c>
      <c r="E1765" s="14" t="e">
        <f t="shared" si="133"/>
        <v>#DIV/0!</v>
      </c>
      <c r="F1765" s="14" t="e">
        <f t="shared" si="131"/>
        <v>#DIV/0!</v>
      </c>
    </row>
    <row r="1766" spans="1:6">
      <c r="A1766" s="1">
        <v>37309</v>
      </c>
      <c r="B1766" s="4">
        <v>37309</v>
      </c>
      <c r="C1766" s="14" t="str">
        <f>VLOOKUP($B1766,data!$A$6:$M$15000,13)</f>
        <v>N/A</v>
      </c>
      <c r="D1766" s="11">
        <f t="shared" si="130"/>
        <v>2</v>
      </c>
      <c r="E1766" s="14" t="e">
        <f t="shared" si="133"/>
        <v>#DIV/0!</v>
      </c>
      <c r="F1766" s="14" t="e">
        <f t="shared" si="131"/>
        <v>#DIV/0!</v>
      </c>
    </row>
    <row r="1767" spans="1:6">
      <c r="A1767" s="1">
        <v>37310</v>
      </c>
      <c r="B1767" s="4">
        <v>37310</v>
      </c>
      <c r="C1767" s="14" t="str">
        <f>VLOOKUP($B1767,data!$A$6:$M$15000,13)</f>
        <v>N/A</v>
      </c>
      <c r="D1767" s="11">
        <f t="shared" si="130"/>
        <v>2</v>
      </c>
      <c r="E1767" s="14" t="e">
        <f t="shared" si="133"/>
        <v>#DIV/0!</v>
      </c>
      <c r="F1767" s="14" t="e">
        <f t="shared" si="131"/>
        <v>#DIV/0!</v>
      </c>
    </row>
    <row r="1768" spans="1:6">
      <c r="A1768" s="1">
        <v>37311</v>
      </c>
      <c r="B1768" s="4">
        <v>37311</v>
      </c>
      <c r="C1768" s="14" t="str">
        <f>VLOOKUP($B1768,data!$A$6:$M$15000,13)</f>
        <v>N/A</v>
      </c>
      <c r="D1768" s="11">
        <f t="shared" si="130"/>
        <v>2</v>
      </c>
      <c r="E1768" s="14" t="e">
        <f t="shared" si="133"/>
        <v>#DIV/0!</v>
      </c>
      <c r="F1768" s="14" t="e">
        <f t="shared" si="131"/>
        <v>#DIV/0!</v>
      </c>
    </row>
    <row r="1769" spans="1:6">
      <c r="A1769" s="1">
        <v>37312</v>
      </c>
      <c r="B1769" s="4">
        <v>37312</v>
      </c>
      <c r="C1769" s="14" t="str">
        <f>VLOOKUP($B1769,data!$A$6:$M$15000,13)</f>
        <v>N/A</v>
      </c>
      <c r="D1769" s="11">
        <f t="shared" si="130"/>
        <v>2</v>
      </c>
      <c r="E1769" s="14" t="e">
        <f t="shared" si="133"/>
        <v>#DIV/0!</v>
      </c>
      <c r="F1769" s="14" t="e">
        <f t="shared" si="131"/>
        <v>#DIV/0!</v>
      </c>
    </row>
    <row r="1770" spans="1:6">
      <c r="A1770" s="1">
        <v>37313</v>
      </c>
      <c r="B1770" s="4">
        <v>37313</v>
      </c>
      <c r="C1770" s="14" t="str">
        <f>VLOOKUP($B1770,data!$A$6:$M$15000,13)</f>
        <v>N/A</v>
      </c>
      <c r="D1770" s="11">
        <f t="shared" si="130"/>
        <v>2</v>
      </c>
      <c r="E1770" s="14" t="e">
        <f t="shared" si="133"/>
        <v>#DIV/0!</v>
      </c>
      <c r="F1770" s="14" t="e">
        <f t="shared" si="131"/>
        <v>#DIV/0!</v>
      </c>
    </row>
    <row r="1771" spans="1:6">
      <c r="A1771" s="1">
        <v>37314</v>
      </c>
      <c r="B1771" s="4">
        <v>37314</v>
      </c>
      <c r="C1771" s="14" t="str">
        <f>VLOOKUP($B1771,data!$A$6:$M$15000,13)</f>
        <v>N/A</v>
      </c>
      <c r="D1771" s="11">
        <f t="shared" si="130"/>
        <v>2</v>
      </c>
      <c r="E1771" s="14" t="e">
        <f t="shared" si="133"/>
        <v>#DIV/0!</v>
      </c>
      <c r="F1771" s="14" t="e">
        <f t="shared" si="131"/>
        <v>#DIV/0!</v>
      </c>
    </row>
    <row r="1772" spans="1:6">
      <c r="A1772" s="1">
        <v>37315</v>
      </c>
      <c r="B1772" s="4">
        <v>37315</v>
      </c>
      <c r="C1772" s="14" t="str">
        <f>VLOOKUP($B1772,data!$A$6:$M$15000,13)</f>
        <v>N/A</v>
      </c>
      <c r="D1772" s="11">
        <f t="shared" si="130"/>
        <v>2</v>
      </c>
      <c r="E1772" s="14" t="e">
        <f t="shared" si="133"/>
        <v>#DIV/0!</v>
      </c>
      <c r="F1772" s="14" t="e">
        <f t="shared" si="131"/>
        <v>#DIV/0!</v>
      </c>
    </row>
    <row r="1773" spans="1:6">
      <c r="A1773" s="1">
        <v>37316</v>
      </c>
      <c r="B1773" s="4">
        <v>37316</v>
      </c>
      <c r="C1773" s="14" t="str">
        <f>VLOOKUP($B1773,data!$A$6:$M$15000,13)</f>
        <v>N/A</v>
      </c>
      <c r="D1773" s="11">
        <f t="shared" si="130"/>
        <v>3</v>
      </c>
      <c r="E1773" s="14" t="e">
        <f t="shared" si="133"/>
        <v>#DIV/0!</v>
      </c>
      <c r="F1773" s="14" t="e">
        <f t="shared" si="131"/>
        <v>#DIV/0!</v>
      </c>
    </row>
    <row r="1774" spans="1:6">
      <c r="A1774" s="1">
        <v>37317</v>
      </c>
      <c r="B1774" s="4">
        <v>37317</v>
      </c>
      <c r="C1774" s="14" t="str">
        <f>VLOOKUP($B1774,data!$A$6:$M$15000,13)</f>
        <v>N/A</v>
      </c>
      <c r="D1774" s="11">
        <f t="shared" si="130"/>
        <v>3</v>
      </c>
      <c r="E1774" s="14" t="e">
        <f t="shared" si="133"/>
        <v>#DIV/0!</v>
      </c>
      <c r="F1774" s="14" t="e">
        <f t="shared" si="131"/>
        <v>#DIV/0!</v>
      </c>
    </row>
    <row r="1775" spans="1:6">
      <c r="A1775" s="1">
        <v>37318</v>
      </c>
      <c r="B1775" s="4">
        <v>37318</v>
      </c>
      <c r="C1775" s="14" t="str">
        <f>VLOOKUP($B1775,data!$A$6:$M$15000,13)</f>
        <v>N/A</v>
      </c>
      <c r="D1775" s="11">
        <f t="shared" si="130"/>
        <v>3</v>
      </c>
      <c r="E1775" s="14" t="e">
        <f t="shared" si="133"/>
        <v>#DIV/0!</v>
      </c>
      <c r="F1775" s="14" t="e">
        <f t="shared" si="131"/>
        <v>#DIV/0!</v>
      </c>
    </row>
    <row r="1776" spans="1:6">
      <c r="A1776" s="1">
        <v>37319</v>
      </c>
      <c r="B1776" s="4">
        <v>37319</v>
      </c>
      <c r="C1776" s="14" t="str">
        <f>VLOOKUP($B1776,data!$A$6:$M$15000,13)</f>
        <v>N/A</v>
      </c>
      <c r="D1776" s="11">
        <f t="shared" si="130"/>
        <v>3</v>
      </c>
      <c r="E1776" s="14" t="e">
        <f t="shared" si="133"/>
        <v>#DIV/0!</v>
      </c>
      <c r="F1776" s="14" t="e">
        <f t="shared" si="131"/>
        <v>#DIV/0!</v>
      </c>
    </row>
    <row r="1777" spans="1:6">
      <c r="A1777" s="1">
        <v>37320</v>
      </c>
      <c r="B1777" s="4">
        <v>37320</v>
      </c>
      <c r="C1777" s="14" t="str">
        <f>VLOOKUP($B1777,data!$A$6:$M$15000,13)</f>
        <v>N/A</v>
      </c>
      <c r="D1777" s="11">
        <f t="shared" si="130"/>
        <v>3</v>
      </c>
      <c r="E1777" s="14" t="e">
        <f t="shared" si="133"/>
        <v>#DIV/0!</v>
      </c>
      <c r="F1777" s="14" t="e">
        <f t="shared" si="131"/>
        <v>#DIV/0!</v>
      </c>
    </row>
    <row r="1778" spans="1:6">
      <c r="A1778" s="1">
        <v>37321</v>
      </c>
      <c r="B1778" s="4">
        <v>37321</v>
      </c>
      <c r="C1778" s="14" t="str">
        <f>VLOOKUP($B1778,data!$A$6:$M$15000,13)</f>
        <v>N/A</v>
      </c>
      <c r="D1778" s="11">
        <f t="shared" si="130"/>
        <v>3</v>
      </c>
      <c r="E1778" s="14" t="e">
        <f t="shared" ref="E1778:E1783" si="134">AVERAGE(C1771:C1778)</f>
        <v>#DIV/0!</v>
      </c>
      <c r="F1778" s="14" t="e">
        <f t="shared" si="131"/>
        <v>#DIV/0!</v>
      </c>
    </row>
    <row r="1779" spans="1:6">
      <c r="A1779" s="1">
        <v>37322</v>
      </c>
      <c r="B1779" s="4">
        <v>37322</v>
      </c>
      <c r="C1779" s="14" t="str">
        <f>VLOOKUP($B1779,data!$A$6:$M$15000,13)</f>
        <v>N/A</v>
      </c>
      <c r="D1779" s="11">
        <f t="shared" si="130"/>
        <v>3</v>
      </c>
      <c r="E1779" s="14" t="e">
        <f t="shared" si="134"/>
        <v>#DIV/0!</v>
      </c>
      <c r="F1779" s="14" t="e">
        <f t="shared" si="131"/>
        <v>#DIV/0!</v>
      </c>
    </row>
    <row r="1780" spans="1:6">
      <c r="A1780" s="1">
        <v>37323</v>
      </c>
      <c r="B1780" s="4">
        <v>37323</v>
      </c>
      <c r="C1780" s="14" t="str">
        <f>VLOOKUP($B1780,data!$A$6:$M$15000,13)</f>
        <v>N/A</v>
      </c>
      <c r="D1780" s="11">
        <f t="shared" si="130"/>
        <v>3</v>
      </c>
      <c r="E1780" s="14" t="e">
        <f t="shared" si="134"/>
        <v>#DIV/0!</v>
      </c>
      <c r="F1780" s="14" t="e">
        <f t="shared" si="131"/>
        <v>#DIV/0!</v>
      </c>
    </row>
    <row r="1781" spans="1:6">
      <c r="A1781" s="1">
        <v>37324</v>
      </c>
      <c r="B1781" s="4">
        <v>37324</v>
      </c>
      <c r="C1781" s="14" t="str">
        <f>VLOOKUP($B1781,data!$A$6:$M$15000,13)</f>
        <v>N/A</v>
      </c>
      <c r="D1781" s="11">
        <f t="shared" si="130"/>
        <v>3</v>
      </c>
      <c r="E1781" s="14" t="e">
        <f t="shared" si="134"/>
        <v>#DIV/0!</v>
      </c>
      <c r="F1781" s="14" t="e">
        <f t="shared" si="131"/>
        <v>#DIV/0!</v>
      </c>
    </row>
    <row r="1782" spans="1:6">
      <c r="A1782" s="1">
        <v>37325</v>
      </c>
      <c r="B1782" s="4">
        <v>37325</v>
      </c>
      <c r="C1782" s="14" t="str">
        <f>VLOOKUP($B1782,data!$A$6:$M$15000,13)</f>
        <v>N/A</v>
      </c>
      <c r="D1782" s="11">
        <f t="shared" si="130"/>
        <v>3</v>
      </c>
      <c r="E1782" s="14" t="e">
        <f t="shared" si="134"/>
        <v>#DIV/0!</v>
      </c>
      <c r="F1782" s="14" t="e">
        <f t="shared" si="131"/>
        <v>#DIV/0!</v>
      </c>
    </row>
    <row r="1783" spans="1:6">
      <c r="A1783" s="1">
        <v>37326</v>
      </c>
      <c r="B1783" s="4">
        <v>37326</v>
      </c>
      <c r="C1783" s="14" t="str">
        <f>VLOOKUP($B1783,data!$A$6:$M$15000,13)</f>
        <v>N/A</v>
      </c>
      <c r="D1783" s="11">
        <f t="shared" si="130"/>
        <v>3</v>
      </c>
      <c r="E1783" s="14" t="e">
        <f t="shared" si="134"/>
        <v>#DIV/0!</v>
      </c>
      <c r="F1783" s="14" t="e">
        <f t="shared" si="131"/>
        <v>#DIV/0!</v>
      </c>
    </row>
    <row r="1784" spans="1:6">
      <c r="A1784" s="1">
        <v>37327</v>
      </c>
      <c r="B1784" s="4">
        <v>37327</v>
      </c>
      <c r="C1784" s="14" t="str">
        <f>VLOOKUP($B1784,data!$A$6:$M$15000,13)</f>
        <v>N/A</v>
      </c>
      <c r="D1784" s="11">
        <f t="shared" si="130"/>
        <v>3</v>
      </c>
      <c r="E1784" s="14" t="e">
        <f t="shared" ref="E1784:E1798" si="135">AVERAGE(C1778:C1784)</f>
        <v>#DIV/0!</v>
      </c>
      <c r="F1784" s="14" t="e">
        <f t="shared" si="131"/>
        <v>#DIV/0!</v>
      </c>
    </row>
    <row r="1785" spans="1:6">
      <c r="A1785" s="1">
        <v>37328</v>
      </c>
      <c r="B1785" s="4">
        <v>37328</v>
      </c>
      <c r="C1785" s="14" t="str">
        <f>VLOOKUP($B1785,data!$A$6:$M$15000,13)</f>
        <v>N/A</v>
      </c>
      <c r="D1785" s="11">
        <f t="shared" si="130"/>
        <v>3</v>
      </c>
      <c r="E1785" s="14" t="e">
        <f t="shared" si="135"/>
        <v>#DIV/0!</v>
      </c>
      <c r="F1785" s="14" t="e">
        <f t="shared" si="131"/>
        <v>#DIV/0!</v>
      </c>
    </row>
    <row r="1786" spans="1:6">
      <c r="A1786" s="1">
        <v>37329</v>
      </c>
      <c r="B1786" s="4">
        <v>37329</v>
      </c>
      <c r="C1786" s="14" t="str">
        <f>VLOOKUP($B1786,data!$A$6:$M$15000,13)</f>
        <v>N/A</v>
      </c>
      <c r="D1786" s="11">
        <f t="shared" si="130"/>
        <v>3</v>
      </c>
      <c r="E1786" s="14" t="e">
        <f t="shared" si="135"/>
        <v>#DIV/0!</v>
      </c>
      <c r="F1786" s="14" t="e">
        <f t="shared" si="131"/>
        <v>#DIV/0!</v>
      </c>
    </row>
    <row r="1787" spans="1:6">
      <c r="A1787" s="1">
        <v>37330</v>
      </c>
      <c r="B1787" s="4">
        <v>37330</v>
      </c>
      <c r="C1787" s="14" t="str">
        <f>VLOOKUP($B1787,data!$A$6:$M$15000,13)</f>
        <v>N/A</v>
      </c>
      <c r="D1787" s="11">
        <f t="shared" si="130"/>
        <v>3</v>
      </c>
      <c r="E1787" s="14" t="e">
        <f t="shared" si="135"/>
        <v>#DIV/0!</v>
      </c>
      <c r="F1787" s="14" t="e">
        <f t="shared" si="131"/>
        <v>#DIV/0!</v>
      </c>
    </row>
    <row r="1788" spans="1:6">
      <c r="A1788" s="1">
        <v>37331</v>
      </c>
      <c r="B1788" s="4">
        <v>37331</v>
      </c>
      <c r="C1788" s="14" t="str">
        <f>VLOOKUP($B1788,data!$A$6:$M$15000,13)</f>
        <v>N/A</v>
      </c>
      <c r="D1788" s="11">
        <f t="shared" si="130"/>
        <v>3</v>
      </c>
      <c r="E1788" s="14" t="e">
        <f t="shared" si="135"/>
        <v>#DIV/0!</v>
      </c>
      <c r="F1788" s="14" t="e">
        <f t="shared" si="131"/>
        <v>#DIV/0!</v>
      </c>
    </row>
    <row r="1789" spans="1:6">
      <c r="A1789" s="1">
        <v>37332</v>
      </c>
      <c r="B1789" s="4">
        <v>37332</v>
      </c>
      <c r="C1789" s="14" t="str">
        <f>VLOOKUP($B1789,data!$A$6:$M$15000,13)</f>
        <v>N/A</v>
      </c>
      <c r="D1789" s="11">
        <f t="shared" si="130"/>
        <v>3</v>
      </c>
      <c r="E1789" s="14" t="e">
        <f t="shared" si="135"/>
        <v>#DIV/0!</v>
      </c>
      <c r="F1789" s="14" t="e">
        <f t="shared" si="131"/>
        <v>#DIV/0!</v>
      </c>
    </row>
    <row r="1790" spans="1:6">
      <c r="A1790" s="1">
        <v>37333</v>
      </c>
      <c r="B1790" s="4">
        <v>37333</v>
      </c>
      <c r="C1790" s="14" t="str">
        <f>VLOOKUP($B1790,data!$A$6:$M$15000,13)</f>
        <v>N/A</v>
      </c>
      <c r="D1790" s="11">
        <f t="shared" si="130"/>
        <v>3</v>
      </c>
      <c r="E1790" s="14" t="e">
        <f t="shared" si="135"/>
        <v>#DIV/0!</v>
      </c>
      <c r="F1790" s="14" t="e">
        <f t="shared" si="131"/>
        <v>#DIV/0!</v>
      </c>
    </row>
    <row r="1791" spans="1:6">
      <c r="A1791" s="1">
        <v>37334</v>
      </c>
      <c r="B1791" s="4">
        <v>37334</v>
      </c>
      <c r="C1791" s="14" t="str">
        <f>VLOOKUP($B1791,data!$A$6:$M$15000,13)</f>
        <v>N/A</v>
      </c>
      <c r="D1791" s="11">
        <f t="shared" si="130"/>
        <v>3</v>
      </c>
      <c r="E1791" s="14" t="e">
        <f t="shared" si="135"/>
        <v>#DIV/0!</v>
      </c>
      <c r="F1791" s="14" t="e">
        <f t="shared" si="131"/>
        <v>#DIV/0!</v>
      </c>
    </row>
    <row r="1792" spans="1:6">
      <c r="A1792" s="1">
        <v>37335</v>
      </c>
      <c r="B1792" s="4">
        <v>37335</v>
      </c>
      <c r="C1792" s="14" t="str">
        <f>VLOOKUP($B1792,data!$A$6:$M$15000,13)</f>
        <v>N/A</v>
      </c>
      <c r="D1792" s="11">
        <f t="shared" si="130"/>
        <v>3</v>
      </c>
      <c r="E1792" s="14" t="e">
        <f t="shared" si="135"/>
        <v>#DIV/0!</v>
      </c>
      <c r="F1792" s="14" t="e">
        <f t="shared" si="131"/>
        <v>#DIV/0!</v>
      </c>
    </row>
    <row r="1793" spans="1:6">
      <c r="A1793" s="1">
        <v>37336</v>
      </c>
      <c r="B1793" s="4">
        <v>37336</v>
      </c>
      <c r="C1793" s="14" t="str">
        <f>VLOOKUP($B1793,data!$A$6:$M$15000,13)</f>
        <v>N/A</v>
      </c>
      <c r="D1793" s="11">
        <f t="shared" si="130"/>
        <v>3</v>
      </c>
      <c r="E1793" s="14" t="e">
        <f t="shared" si="135"/>
        <v>#DIV/0!</v>
      </c>
      <c r="F1793" s="14" t="e">
        <f t="shared" si="131"/>
        <v>#DIV/0!</v>
      </c>
    </row>
    <row r="1794" spans="1:6">
      <c r="A1794" s="1">
        <v>37337</v>
      </c>
      <c r="B1794" s="4">
        <v>37337</v>
      </c>
      <c r="C1794" s="14" t="str">
        <f>VLOOKUP($B1794,data!$A$6:$M$15000,13)</f>
        <v>N/A</v>
      </c>
      <c r="D1794" s="11">
        <f t="shared" si="130"/>
        <v>3</v>
      </c>
      <c r="E1794" s="14" t="e">
        <f t="shared" si="135"/>
        <v>#DIV/0!</v>
      </c>
      <c r="F1794" s="14" t="e">
        <f t="shared" si="131"/>
        <v>#DIV/0!</v>
      </c>
    </row>
    <row r="1795" spans="1:6">
      <c r="A1795" s="1">
        <v>37338</v>
      </c>
      <c r="B1795" s="4">
        <v>37338</v>
      </c>
      <c r="C1795" s="14" t="str">
        <f>VLOOKUP($B1795,data!$A$6:$M$15000,13)</f>
        <v>N/A</v>
      </c>
      <c r="D1795" s="11">
        <f t="shared" si="130"/>
        <v>3</v>
      </c>
      <c r="E1795" s="14" t="e">
        <f t="shared" si="135"/>
        <v>#DIV/0!</v>
      </c>
      <c r="F1795" s="14" t="e">
        <f t="shared" si="131"/>
        <v>#DIV/0!</v>
      </c>
    </row>
    <row r="1796" spans="1:6">
      <c r="A1796" s="1">
        <v>37339</v>
      </c>
      <c r="B1796" s="4">
        <v>37339</v>
      </c>
      <c r="C1796" s="14" t="str">
        <f>VLOOKUP($B1796,data!$A$6:$M$15000,13)</f>
        <v>N/A</v>
      </c>
      <c r="D1796" s="11">
        <f t="shared" si="130"/>
        <v>3</v>
      </c>
      <c r="E1796" s="14" t="e">
        <f t="shared" si="135"/>
        <v>#DIV/0!</v>
      </c>
      <c r="F1796" s="14" t="e">
        <f t="shared" si="131"/>
        <v>#DIV/0!</v>
      </c>
    </row>
    <row r="1797" spans="1:6">
      <c r="A1797" s="1">
        <v>37340</v>
      </c>
      <c r="B1797" s="4">
        <v>37340</v>
      </c>
      <c r="C1797" s="14" t="str">
        <f>VLOOKUP($B1797,data!$A$6:$M$15000,13)</f>
        <v>N/A</v>
      </c>
      <c r="D1797" s="11">
        <f t="shared" si="130"/>
        <v>3</v>
      </c>
      <c r="E1797" s="14" t="e">
        <f t="shared" si="135"/>
        <v>#DIV/0!</v>
      </c>
      <c r="F1797" s="14" t="e">
        <f t="shared" si="131"/>
        <v>#DIV/0!</v>
      </c>
    </row>
    <row r="1798" spans="1:6">
      <c r="A1798" s="1">
        <v>37341</v>
      </c>
      <c r="B1798" s="4">
        <v>37341</v>
      </c>
      <c r="C1798" s="14" t="str">
        <f>VLOOKUP($B1798,data!$A$6:$M$15000,13)</f>
        <v>N/A</v>
      </c>
      <c r="D1798" s="11">
        <f t="shared" si="130"/>
        <v>3</v>
      </c>
      <c r="E1798" s="14" t="e">
        <f t="shared" si="135"/>
        <v>#DIV/0!</v>
      </c>
      <c r="F1798" s="14" t="e">
        <f t="shared" si="131"/>
        <v>#DIV/0!</v>
      </c>
    </row>
    <row r="1799" spans="1:6">
      <c r="A1799" s="1">
        <v>37342</v>
      </c>
      <c r="B1799" s="4">
        <v>37342</v>
      </c>
      <c r="C1799" s="14" t="str">
        <f>VLOOKUP($B1799,data!$A$6:$M$15000,13)</f>
        <v>N/A</v>
      </c>
      <c r="D1799" s="11">
        <f t="shared" si="130"/>
        <v>3</v>
      </c>
      <c r="E1799" s="14" t="e">
        <f t="shared" ref="E1799:E1804" si="136">AVERAGE(C1792:C1799)</f>
        <v>#DIV/0!</v>
      </c>
      <c r="F1799" s="14" t="e">
        <f t="shared" si="131"/>
        <v>#DIV/0!</v>
      </c>
    </row>
    <row r="1800" spans="1:6">
      <c r="A1800" s="1">
        <v>37343</v>
      </c>
      <c r="B1800" s="4">
        <v>37343</v>
      </c>
      <c r="C1800" s="14" t="str">
        <f>VLOOKUP($B1800,data!$A$6:$M$15000,13)</f>
        <v>N/A</v>
      </c>
      <c r="D1800" s="11">
        <f t="shared" si="130"/>
        <v>3</v>
      </c>
      <c r="E1800" s="14" t="e">
        <f t="shared" si="136"/>
        <v>#DIV/0!</v>
      </c>
      <c r="F1800" s="14" t="e">
        <f t="shared" si="131"/>
        <v>#DIV/0!</v>
      </c>
    </row>
    <row r="1801" spans="1:6">
      <c r="A1801" s="1">
        <v>37344</v>
      </c>
      <c r="B1801" s="4">
        <v>37344</v>
      </c>
      <c r="C1801" s="14" t="str">
        <f>VLOOKUP($B1801,data!$A$6:$M$15000,13)</f>
        <v>N/A</v>
      </c>
      <c r="D1801" s="11">
        <f t="shared" si="130"/>
        <v>3</v>
      </c>
      <c r="E1801" s="14" t="e">
        <f t="shared" si="136"/>
        <v>#DIV/0!</v>
      </c>
      <c r="F1801" s="14" t="e">
        <f t="shared" si="131"/>
        <v>#DIV/0!</v>
      </c>
    </row>
    <row r="1802" spans="1:6">
      <c r="A1802" s="1">
        <v>37345</v>
      </c>
      <c r="B1802" s="4">
        <v>37345</v>
      </c>
      <c r="C1802" s="14" t="str">
        <f>VLOOKUP($B1802,data!$A$6:$M$15000,13)</f>
        <v>N/A</v>
      </c>
      <c r="D1802" s="11">
        <f t="shared" si="130"/>
        <v>3</v>
      </c>
      <c r="E1802" s="14" t="e">
        <f t="shared" si="136"/>
        <v>#DIV/0!</v>
      </c>
      <c r="F1802" s="14" t="e">
        <f t="shared" si="131"/>
        <v>#DIV/0!</v>
      </c>
    </row>
    <row r="1803" spans="1:6">
      <c r="A1803" s="1">
        <v>37346</v>
      </c>
      <c r="B1803" s="4">
        <v>37346</v>
      </c>
      <c r="C1803" s="14" t="str">
        <f>VLOOKUP($B1803,data!$A$6:$M$15000,13)</f>
        <v>N/A</v>
      </c>
      <c r="D1803" s="11">
        <f t="shared" si="130"/>
        <v>3</v>
      </c>
      <c r="E1803" s="14" t="e">
        <f t="shared" si="136"/>
        <v>#DIV/0!</v>
      </c>
      <c r="F1803" s="14" t="e">
        <f t="shared" si="131"/>
        <v>#DIV/0!</v>
      </c>
    </row>
    <row r="1804" spans="1:6">
      <c r="A1804" s="1">
        <v>37347</v>
      </c>
      <c r="B1804" s="4">
        <v>37347</v>
      </c>
      <c r="C1804" s="14" t="str">
        <f>VLOOKUP($B1804,data!$A$6:$M$15000,13)</f>
        <v>N/A</v>
      </c>
      <c r="D1804" s="11">
        <f t="shared" si="130"/>
        <v>4</v>
      </c>
      <c r="E1804" s="14" t="e">
        <f t="shared" si="136"/>
        <v>#DIV/0!</v>
      </c>
      <c r="F1804" s="14" t="e">
        <f t="shared" si="131"/>
        <v>#DIV/0!</v>
      </c>
    </row>
    <row r="1805" spans="1:6">
      <c r="A1805" s="1">
        <v>37348</v>
      </c>
      <c r="B1805" s="4">
        <v>37348</v>
      </c>
      <c r="C1805" s="14" t="str">
        <f>VLOOKUP($B1805,data!$A$6:$M$15000,13)</f>
        <v>N/A</v>
      </c>
      <c r="D1805" s="11">
        <f t="shared" si="130"/>
        <v>4</v>
      </c>
      <c r="E1805" s="14" t="e">
        <f t="shared" ref="E1805:E1819" si="137">AVERAGE(C1799:C1805)</f>
        <v>#DIV/0!</v>
      </c>
      <c r="F1805" s="14" t="e">
        <f t="shared" si="131"/>
        <v>#DIV/0!</v>
      </c>
    </row>
    <row r="1806" spans="1:6">
      <c r="A1806" s="1">
        <v>37349</v>
      </c>
      <c r="B1806" s="4">
        <v>37349</v>
      </c>
      <c r="C1806" s="14" t="str">
        <f>VLOOKUP($B1806,data!$A$6:$M$15000,13)</f>
        <v>N/A</v>
      </c>
      <c r="D1806" s="11">
        <f t="shared" si="130"/>
        <v>4</v>
      </c>
      <c r="E1806" s="14" t="e">
        <f t="shared" si="137"/>
        <v>#DIV/0!</v>
      </c>
      <c r="F1806" s="14" t="e">
        <f t="shared" si="131"/>
        <v>#DIV/0!</v>
      </c>
    </row>
    <row r="1807" spans="1:6">
      <c r="A1807" s="1">
        <v>37350</v>
      </c>
      <c r="B1807" s="4">
        <v>37350</v>
      </c>
      <c r="C1807" s="14" t="str">
        <f>VLOOKUP($B1807,data!$A$6:$M$15000,13)</f>
        <v>N/A</v>
      </c>
      <c r="D1807" s="11">
        <f t="shared" si="130"/>
        <v>4</v>
      </c>
      <c r="E1807" s="14" t="e">
        <f t="shared" si="137"/>
        <v>#DIV/0!</v>
      </c>
      <c r="F1807" s="14" t="e">
        <f t="shared" si="131"/>
        <v>#DIV/0!</v>
      </c>
    </row>
    <row r="1808" spans="1:6">
      <c r="A1808" s="1">
        <v>37351</v>
      </c>
      <c r="B1808" s="4">
        <v>37351</v>
      </c>
      <c r="C1808" s="14" t="str">
        <f>VLOOKUP($B1808,data!$A$6:$M$15000,13)</f>
        <v>N/A</v>
      </c>
      <c r="D1808" s="11">
        <f t="shared" si="130"/>
        <v>4</v>
      </c>
      <c r="E1808" s="14" t="e">
        <f t="shared" si="137"/>
        <v>#DIV/0!</v>
      </c>
      <c r="F1808" s="14" t="e">
        <f t="shared" si="131"/>
        <v>#DIV/0!</v>
      </c>
    </row>
    <row r="1809" spans="1:6">
      <c r="A1809" s="1">
        <v>37352</v>
      </c>
      <c r="B1809" s="4">
        <v>37352</v>
      </c>
      <c r="C1809" s="14" t="str">
        <f>VLOOKUP($B1809,data!$A$6:$M$15000,13)</f>
        <v>N/A</v>
      </c>
      <c r="D1809" s="11">
        <f t="shared" si="130"/>
        <v>4</v>
      </c>
      <c r="E1809" s="14" t="e">
        <f t="shared" si="137"/>
        <v>#DIV/0!</v>
      </c>
      <c r="F1809" s="14" t="e">
        <f t="shared" si="131"/>
        <v>#DIV/0!</v>
      </c>
    </row>
    <row r="1810" spans="1:6">
      <c r="A1810" s="1">
        <v>37353</v>
      </c>
      <c r="B1810" s="4">
        <v>37353</v>
      </c>
      <c r="C1810" s="14" t="str">
        <f>VLOOKUP($B1810,data!$A$6:$M$15000,13)</f>
        <v>N/A</v>
      </c>
      <c r="D1810" s="11">
        <f t="shared" si="130"/>
        <v>4</v>
      </c>
      <c r="E1810" s="14" t="e">
        <f t="shared" si="137"/>
        <v>#DIV/0!</v>
      </c>
      <c r="F1810" s="14" t="e">
        <f t="shared" si="131"/>
        <v>#DIV/0!</v>
      </c>
    </row>
    <row r="1811" spans="1:6">
      <c r="A1811" s="1">
        <v>37354</v>
      </c>
      <c r="B1811" s="4">
        <v>37354</v>
      </c>
      <c r="C1811" s="14" t="str">
        <f>VLOOKUP($B1811,data!$A$6:$M$15000,13)</f>
        <v>N/A</v>
      </c>
      <c r="D1811" s="11">
        <f t="shared" si="130"/>
        <v>4</v>
      </c>
      <c r="E1811" s="14" t="e">
        <f t="shared" si="137"/>
        <v>#DIV/0!</v>
      </c>
      <c r="F1811" s="14" t="e">
        <f t="shared" si="131"/>
        <v>#DIV/0!</v>
      </c>
    </row>
    <row r="1812" spans="1:6">
      <c r="A1812" s="1">
        <v>37355</v>
      </c>
      <c r="B1812" s="4">
        <v>37355</v>
      </c>
      <c r="C1812" s="14" t="str">
        <f>VLOOKUP($B1812,data!$A$6:$M$15000,13)</f>
        <v>N/A</v>
      </c>
      <c r="D1812" s="11">
        <f t="shared" si="130"/>
        <v>4</v>
      </c>
      <c r="E1812" s="14" t="e">
        <f t="shared" si="137"/>
        <v>#DIV/0!</v>
      </c>
      <c r="F1812" s="14" t="e">
        <f t="shared" si="131"/>
        <v>#DIV/0!</v>
      </c>
    </row>
    <row r="1813" spans="1:6">
      <c r="A1813" s="1">
        <v>37356</v>
      </c>
      <c r="B1813" s="4">
        <v>37356</v>
      </c>
      <c r="C1813" s="14" t="str">
        <f>VLOOKUP($B1813,data!$A$6:$M$15000,13)</f>
        <v>N/A</v>
      </c>
      <c r="D1813" s="11">
        <f t="shared" si="130"/>
        <v>4</v>
      </c>
      <c r="E1813" s="14" t="e">
        <f t="shared" si="137"/>
        <v>#DIV/0!</v>
      </c>
      <c r="F1813" s="14" t="e">
        <f t="shared" si="131"/>
        <v>#DIV/0!</v>
      </c>
    </row>
    <row r="1814" spans="1:6">
      <c r="A1814" s="1">
        <v>37357</v>
      </c>
      <c r="B1814" s="4">
        <v>37357</v>
      </c>
      <c r="C1814" s="14" t="str">
        <f>VLOOKUP($B1814,data!$A$6:$M$15000,13)</f>
        <v>N/A</v>
      </c>
      <c r="D1814" s="11">
        <f t="shared" si="130"/>
        <v>4</v>
      </c>
      <c r="E1814" s="14" t="e">
        <f t="shared" si="137"/>
        <v>#DIV/0!</v>
      </c>
      <c r="F1814" s="14" t="e">
        <f t="shared" si="131"/>
        <v>#DIV/0!</v>
      </c>
    </row>
    <row r="1815" spans="1:6">
      <c r="A1815" s="1">
        <v>37358</v>
      </c>
      <c r="B1815" s="4">
        <v>37358</v>
      </c>
      <c r="C1815" s="14" t="str">
        <f>VLOOKUP($B1815,data!$A$6:$M$15000,13)</f>
        <v>N/A</v>
      </c>
      <c r="D1815" s="11">
        <f t="shared" si="130"/>
        <v>4</v>
      </c>
      <c r="E1815" s="14" t="e">
        <f t="shared" si="137"/>
        <v>#DIV/0!</v>
      </c>
      <c r="F1815" s="14" t="e">
        <f t="shared" si="131"/>
        <v>#DIV/0!</v>
      </c>
    </row>
    <row r="1816" spans="1:6">
      <c r="A1816" s="1">
        <v>37359</v>
      </c>
      <c r="B1816" s="4">
        <v>37359</v>
      </c>
      <c r="C1816" s="14" t="str">
        <f>VLOOKUP($B1816,data!$A$6:$M$15000,13)</f>
        <v>N/A</v>
      </c>
      <c r="D1816" s="11">
        <f t="shared" si="130"/>
        <v>4</v>
      </c>
      <c r="E1816" s="14" t="e">
        <f t="shared" si="137"/>
        <v>#DIV/0!</v>
      </c>
      <c r="F1816" s="14" t="e">
        <f t="shared" si="131"/>
        <v>#DIV/0!</v>
      </c>
    </row>
    <row r="1817" spans="1:6">
      <c r="A1817" s="1">
        <v>37360</v>
      </c>
      <c r="B1817" s="4">
        <v>37360</v>
      </c>
      <c r="C1817" s="14" t="str">
        <f>VLOOKUP($B1817,data!$A$6:$M$15000,13)</f>
        <v>N/A</v>
      </c>
      <c r="D1817" s="11">
        <f t="shared" si="130"/>
        <v>4</v>
      </c>
      <c r="E1817" s="14" t="e">
        <f t="shared" si="137"/>
        <v>#DIV/0!</v>
      </c>
      <c r="F1817" s="14" t="e">
        <f t="shared" si="131"/>
        <v>#DIV/0!</v>
      </c>
    </row>
    <row r="1818" spans="1:6">
      <c r="A1818" s="1">
        <v>37361</v>
      </c>
      <c r="B1818" s="4">
        <v>37361</v>
      </c>
      <c r="C1818" s="14" t="str">
        <f>VLOOKUP($B1818,data!$A$6:$M$15000,13)</f>
        <v>N/A</v>
      </c>
      <c r="D1818" s="11">
        <f t="shared" ref="D1818:D1861" si="138">IF(B1818&lt;&gt;"",MONTH(B1818),0)</f>
        <v>4</v>
      </c>
      <c r="E1818" s="14" t="e">
        <f t="shared" si="137"/>
        <v>#DIV/0!</v>
      </c>
      <c r="F1818" s="14" t="e">
        <f t="shared" ref="F1818:F1861" si="139">AVERAGE(C1788:C1818)</f>
        <v>#DIV/0!</v>
      </c>
    </row>
    <row r="1819" spans="1:6">
      <c r="A1819" s="1">
        <v>37362</v>
      </c>
      <c r="B1819" s="4">
        <v>37362</v>
      </c>
      <c r="C1819" s="14" t="str">
        <f>VLOOKUP($B1819,data!$A$6:$M$15000,13)</f>
        <v>N/A</v>
      </c>
      <c r="D1819" s="11">
        <f t="shared" si="138"/>
        <v>4</v>
      </c>
      <c r="E1819" s="14" t="e">
        <f t="shared" si="137"/>
        <v>#DIV/0!</v>
      </c>
      <c r="F1819" s="14" t="e">
        <f t="shared" si="139"/>
        <v>#DIV/0!</v>
      </c>
    </row>
    <row r="1820" spans="1:6">
      <c r="A1820" s="1">
        <v>37363</v>
      </c>
      <c r="B1820" s="4">
        <v>37363</v>
      </c>
      <c r="C1820" s="14" t="str">
        <f>VLOOKUP($B1820,data!$A$6:$M$15000,13)</f>
        <v>N/A</v>
      </c>
      <c r="D1820" s="11">
        <f t="shared" si="138"/>
        <v>4</v>
      </c>
      <c r="E1820" s="14" t="e">
        <f t="shared" ref="E1820:E1825" si="140">AVERAGE(C1813:C1820)</f>
        <v>#DIV/0!</v>
      </c>
      <c r="F1820" s="14" t="e">
        <f t="shared" si="139"/>
        <v>#DIV/0!</v>
      </c>
    </row>
    <row r="1821" spans="1:6">
      <c r="A1821" s="1">
        <v>37364</v>
      </c>
      <c r="B1821" s="4">
        <v>37364</v>
      </c>
      <c r="C1821" s="14" t="str">
        <f>VLOOKUP($B1821,data!$A$6:$M$15000,13)</f>
        <v>N/A</v>
      </c>
      <c r="D1821" s="11">
        <f t="shared" si="138"/>
        <v>4</v>
      </c>
      <c r="E1821" s="14" t="e">
        <f t="shared" si="140"/>
        <v>#DIV/0!</v>
      </c>
      <c r="F1821" s="14" t="e">
        <f t="shared" si="139"/>
        <v>#DIV/0!</v>
      </c>
    </row>
    <row r="1822" spans="1:6">
      <c r="A1822" s="1">
        <v>37365</v>
      </c>
      <c r="B1822" s="4">
        <v>37365</v>
      </c>
      <c r="C1822" s="14" t="str">
        <f>VLOOKUP($B1822,data!$A$6:$M$15000,13)</f>
        <v>N/A</v>
      </c>
      <c r="D1822" s="11">
        <f t="shared" si="138"/>
        <v>4</v>
      </c>
      <c r="E1822" s="14" t="e">
        <f t="shared" si="140"/>
        <v>#DIV/0!</v>
      </c>
      <c r="F1822" s="14" t="e">
        <f t="shared" si="139"/>
        <v>#DIV/0!</v>
      </c>
    </row>
    <row r="1823" spans="1:6">
      <c r="A1823" s="1">
        <v>37366</v>
      </c>
      <c r="B1823" s="4">
        <v>37366</v>
      </c>
      <c r="C1823" s="14" t="str">
        <f>VLOOKUP($B1823,data!$A$6:$M$15000,13)</f>
        <v>N/A</v>
      </c>
      <c r="D1823" s="11">
        <f t="shared" si="138"/>
        <v>4</v>
      </c>
      <c r="E1823" s="14" t="e">
        <f t="shared" si="140"/>
        <v>#DIV/0!</v>
      </c>
      <c r="F1823" s="14" t="e">
        <f t="shared" si="139"/>
        <v>#DIV/0!</v>
      </c>
    </row>
    <row r="1824" spans="1:6">
      <c r="A1824" s="1">
        <v>37367</v>
      </c>
      <c r="B1824" s="4">
        <v>37367</v>
      </c>
      <c r="C1824" s="14" t="str">
        <f>VLOOKUP($B1824,data!$A$6:$M$15000,13)</f>
        <v>N/A</v>
      </c>
      <c r="D1824" s="11">
        <f t="shared" si="138"/>
        <v>4</v>
      </c>
      <c r="E1824" s="14" t="e">
        <f t="shared" si="140"/>
        <v>#DIV/0!</v>
      </c>
      <c r="F1824" s="14" t="e">
        <f t="shared" si="139"/>
        <v>#DIV/0!</v>
      </c>
    </row>
    <row r="1825" spans="1:6">
      <c r="A1825" s="1">
        <v>37368</v>
      </c>
      <c r="B1825" s="4">
        <v>37368</v>
      </c>
      <c r="C1825" s="14" t="str">
        <f>VLOOKUP($B1825,data!$A$6:$M$15000,13)</f>
        <v>N/A</v>
      </c>
      <c r="D1825" s="11">
        <f t="shared" si="138"/>
        <v>4</v>
      </c>
      <c r="E1825" s="14" t="e">
        <f t="shared" si="140"/>
        <v>#DIV/0!</v>
      </c>
      <c r="F1825" s="14" t="e">
        <f t="shared" si="139"/>
        <v>#DIV/0!</v>
      </c>
    </row>
    <row r="1826" spans="1:6">
      <c r="A1826" s="1">
        <v>37369</v>
      </c>
      <c r="B1826" s="4">
        <v>37369</v>
      </c>
      <c r="C1826" s="14" t="str">
        <f>VLOOKUP($B1826,data!$A$6:$M$15000,13)</f>
        <v>N/A</v>
      </c>
      <c r="D1826" s="11">
        <f t="shared" si="138"/>
        <v>4</v>
      </c>
      <c r="E1826" s="14" t="e">
        <f t="shared" ref="E1826:E1836" si="141">AVERAGE(C1820:C1826)</f>
        <v>#DIV/0!</v>
      </c>
      <c r="F1826" s="14" t="e">
        <f t="shared" si="139"/>
        <v>#DIV/0!</v>
      </c>
    </row>
    <row r="1827" spans="1:6">
      <c r="A1827" s="1">
        <v>37370</v>
      </c>
      <c r="B1827" s="4">
        <v>37370</v>
      </c>
      <c r="C1827" s="14" t="str">
        <f>VLOOKUP($B1827,data!$A$6:$M$15000,13)</f>
        <v>N/A</v>
      </c>
      <c r="D1827" s="11">
        <f t="shared" si="138"/>
        <v>4</v>
      </c>
      <c r="E1827" s="14" t="e">
        <f t="shared" si="141"/>
        <v>#DIV/0!</v>
      </c>
      <c r="F1827" s="14" t="e">
        <f t="shared" si="139"/>
        <v>#DIV/0!</v>
      </c>
    </row>
    <row r="1828" spans="1:6">
      <c r="A1828" s="1">
        <v>37371</v>
      </c>
      <c r="B1828" s="4">
        <v>37371</v>
      </c>
      <c r="C1828" s="14" t="str">
        <f>VLOOKUP($B1828,data!$A$6:$M$15000,13)</f>
        <v>N/A</v>
      </c>
      <c r="D1828" s="11">
        <f t="shared" si="138"/>
        <v>4</v>
      </c>
      <c r="E1828" s="14" t="e">
        <f t="shared" si="141"/>
        <v>#DIV/0!</v>
      </c>
      <c r="F1828" s="14" t="e">
        <f t="shared" si="139"/>
        <v>#DIV/0!</v>
      </c>
    </row>
    <row r="1829" spans="1:6">
      <c r="A1829" s="1">
        <v>37372</v>
      </c>
      <c r="B1829" s="4">
        <v>37372</v>
      </c>
      <c r="C1829" s="14" t="str">
        <f>VLOOKUP($B1829,data!$A$6:$M$15000,13)</f>
        <v>N/A</v>
      </c>
      <c r="D1829" s="11">
        <f t="shared" si="138"/>
        <v>4</v>
      </c>
      <c r="E1829" s="14" t="e">
        <f t="shared" si="141"/>
        <v>#DIV/0!</v>
      </c>
      <c r="F1829" s="14" t="e">
        <f t="shared" si="139"/>
        <v>#DIV/0!</v>
      </c>
    </row>
    <row r="1830" spans="1:6">
      <c r="A1830" s="1">
        <v>37373</v>
      </c>
      <c r="B1830" s="4">
        <v>37373</v>
      </c>
      <c r="C1830" s="14" t="str">
        <f>VLOOKUP($B1830,data!$A$6:$M$15000,13)</f>
        <v>N/A</v>
      </c>
      <c r="D1830" s="11">
        <f t="shared" si="138"/>
        <v>4</v>
      </c>
      <c r="E1830" s="14" t="e">
        <f t="shared" si="141"/>
        <v>#DIV/0!</v>
      </c>
      <c r="F1830" s="14" t="e">
        <f t="shared" si="139"/>
        <v>#DIV/0!</v>
      </c>
    </row>
    <row r="1831" spans="1:6">
      <c r="A1831" s="1">
        <v>37374</v>
      </c>
      <c r="B1831" s="4">
        <v>37374</v>
      </c>
      <c r="C1831" s="14" t="str">
        <f>VLOOKUP($B1831,data!$A$6:$M$15000,13)</f>
        <v>N/A</v>
      </c>
      <c r="D1831" s="11">
        <f t="shared" si="138"/>
        <v>4</v>
      </c>
      <c r="E1831" s="14" t="e">
        <f t="shared" si="141"/>
        <v>#DIV/0!</v>
      </c>
      <c r="F1831" s="14" t="e">
        <f t="shared" si="139"/>
        <v>#DIV/0!</v>
      </c>
    </row>
    <row r="1832" spans="1:6">
      <c r="A1832" s="1">
        <v>37375</v>
      </c>
      <c r="B1832" s="4">
        <v>37375</v>
      </c>
      <c r="C1832" s="14" t="str">
        <f>VLOOKUP($B1832,data!$A$6:$M$15000,13)</f>
        <v>N/A</v>
      </c>
      <c r="D1832" s="11">
        <f t="shared" si="138"/>
        <v>4</v>
      </c>
      <c r="E1832" s="14" t="e">
        <f t="shared" si="141"/>
        <v>#DIV/0!</v>
      </c>
      <c r="F1832" s="14" t="e">
        <f t="shared" si="139"/>
        <v>#DIV/0!</v>
      </c>
    </row>
    <row r="1833" spans="1:6">
      <c r="A1833" s="1">
        <v>37376</v>
      </c>
      <c r="B1833" s="4">
        <v>37376</v>
      </c>
      <c r="C1833" s="14" t="str">
        <f>VLOOKUP($B1833,data!$A$6:$M$15000,13)</f>
        <v>N/A</v>
      </c>
      <c r="D1833" s="11">
        <f t="shared" si="138"/>
        <v>4</v>
      </c>
      <c r="E1833" s="14" t="e">
        <f t="shared" si="141"/>
        <v>#DIV/0!</v>
      </c>
      <c r="F1833" s="14" t="e">
        <f t="shared" si="139"/>
        <v>#DIV/0!</v>
      </c>
    </row>
    <row r="1834" spans="1:6">
      <c r="A1834" s="1">
        <v>37377</v>
      </c>
      <c r="B1834" s="4">
        <v>37377</v>
      </c>
      <c r="C1834" s="14" t="str">
        <f>VLOOKUP($B1834,data!$A$6:$M$15000,13)</f>
        <v>N/A</v>
      </c>
      <c r="D1834" s="11">
        <f t="shared" si="138"/>
        <v>5</v>
      </c>
      <c r="E1834" s="14" t="e">
        <f t="shared" si="141"/>
        <v>#DIV/0!</v>
      </c>
      <c r="F1834" s="14" t="e">
        <f t="shared" si="139"/>
        <v>#DIV/0!</v>
      </c>
    </row>
    <row r="1835" spans="1:6">
      <c r="A1835" s="1">
        <v>37378</v>
      </c>
      <c r="B1835" s="4">
        <v>37378</v>
      </c>
      <c r="C1835" s="14" t="str">
        <f>VLOOKUP($B1835,data!$A$6:$M$15000,13)</f>
        <v>N/A</v>
      </c>
      <c r="D1835" s="11">
        <f t="shared" si="138"/>
        <v>5</v>
      </c>
      <c r="E1835" s="14" t="e">
        <f t="shared" si="141"/>
        <v>#DIV/0!</v>
      </c>
      <c r="F1835" s="14" t="e">
        <f t="shared" si="139"/>
        <v>#DIV/0!</v>
      </c>
    </row>
    <row r="1836" spans="1:6">
      <c r="A1836" s="1">
        <v>37379</v>
      </c>
      <c r="B1836" s="4">
        <v>37379</v>
      </c>
      <c r="C1836" s="14" t="str">
        <f>VLOOKUP($B1836,data!$A$6:$M$15000,13)</f>
        <v>N/A</v>
      </c>
      <c r="D1836" s="11">
        <f t="shared" si="138"/>
        <v>5</v>
      </c>
      <c r="E1836" s="14" t="e">
        <f t="shared" si="141"/>
        <v>#DIV/0!</v>
      </c>
      <c r="F1836" s="14" t="e">
        <f t="shared" si="139"/>
        <v>#DIV/0!</v>
      </c>
    </row>
    <row r="1837" spans="1:6">
      <c r="A1837" s="1">
        <v>37380</v>
      </c>
      <c r="B1837" s="4">
        <v>37380</v>
      </c>
      <c r="C1837" s="14" t="str">
        <f>VLOOKUP($B1837,data!$A$6:$M$15000,13)</f>
        <v>N/A</v>
      </c>
      <c r="D1837" s="11">
        <f t="shared" si="138"/>
        <v>5</v>
      </c>
      <c r="E1837" s="14" t="e">
        <f t="shared" ref="E1837:E1842" si="142">AVERAGE(C1830:C1837)</f>
        <v>#DIV/0!</v>
      </c>
      <c r="F1837" s="14" t="e">
        <f t="shared" si="139"/>
        <v>#DIV/0!</v>
      </c>
    </row>
    <row r="1838" spans="1:6">
      <c r="A1838" s="1">
        <v>37381</v>
      </c>
      <c r="B1838" s="4">
        <v>37381</v>
      </c>
      <c r="C1838" s="14" t="str">
        <f>VLOOKUP($B1838,data!$A$6:$M$15000,13)</f>
        <v>N/A</v>
      </c>
      <c r="D1838" s="11">
        <f t="shared" si="138"/>
        <v>5</v>
      </c>
      <c r="E1838" s="14" t="e">
        <f t="shared" si="142"/>
        <v>#DIV/0!</v>
      </c>
      <c r="F1838" s="14" t="e">
        <f t="shared" si="139"/>
        <v>#DIV/0!</v>
      </c>
    </row>
    <row r="1839" spans="1:6">
      <c r="A1839" s="1">
        <v>37382</v>
      </c>
      <c r="B1839" s="4">
        <v>37382</v>
      </c>
      <c r="C1839" s="14" t="str">
        <f>VLOOKUP($B1839,data!$A$6:$M$15000,13)</f>
        <v>N/A</v>
      </c>
      <c r="D1839" s="11">
        <f t="shared" si="138"/>
        <v>5</v>
      </c>
      <c r="E1839" s="14" t="e">
        <f t="shared" si="142"/>
        <v>#DIV/0!</v>
      </c>
      <c r="F1839" s="14" t="e">
        <f t="shared" si="139"/>
        <v>#DIV/0!</v>
      </c>
    </row>
    <row r="1840" spans="1:6">
      <c r="A1840" s="1">
        <v>37383</v>
      </c>
      <c r="B1840" s="4">
        <v>37383</v>
      </c>
      <c r="C1840" s="14" t="str">
        <f>VLOOKUP($B1840,data!$A$6:$M$15000,13)</f>
        <v>N/A</v>
      </c>
      <c r="D1840" s="11">
        <f t="shared" si="138"/>
        <v>5</v>
      </c>
      <c r="E1840" s="14" t="e">
        <f t="shared" si="142"/>
        <v>#DIV/0!</v>
      </c>
      <c r="F1840" s="14" t="e">
        <f t="shared" si="139"/>
        <v>#DIV/0!</v>
      </c>
    </row>
    <row r="1841" spans="1:6">
      <c r="A1841" s="1">
        <v>37384</v>
      </c>
      <c r="B1841" s="4">
        <v>37384</v>
      </c>
      <c r="C1841" s="14" t="str">
        <f>VLOOKUP($B1841,data!$A$6:$M$15000,13)</f>
        <v>N/A</v>
      </c>
      <c r="D1841" s="11">
        <f t="shared" si="138"/>
        <v>5</v>
      </c>
      <c r="E1841" s="14" t="e">
        <f t="shared" si="142"/>
        <v>#DIV/0!</v>
      </c>
      <c r="F1841" s="14" t="e">
        <f t="shared" si="139"/>
        <v>#DIV/0!</v>
      </c>
    </row>
    <row r="1842" spans="1:6">
      <c r="A1842" s="1">
        <v>37385</v>
      </c>
      <c r="B1842" s="4">
        <v>37385</v>
      </c>
      <c r="C1842" s="14" t="str">
        <f>VLOOKUP($B1842,data!$A$6:$M$15000,13)</f>
        <v>N/A</v>
      </c>
      <c r="D1842" s="11">
        <f t="shared" si="138"/>
        <v>5</v>
      </c>
      <c r="E1842" s="14" t="e">
        <f t="shared" si="142"/>
        <v>#DIV/0!</v>
      </c>
      <c r="F1842" s="14" t="e">
        <f t="shared" si="139"/>
        <v>#DIV/0!</v>
      </c>
    </row>
    <row r="1843" spans="1:6">
      <c r="A1843" s="1">
        <v>37386</v>
      </c>
      <c r="B1843" s="4">
        <v>37386</v>
      </c>
      <c r="C1843" s="14" t="str">
        <f>VLOOKUP($B1843,data!$A$6:$M$15000,13)</f>
        <v>N/A</v>
      </c>
      <c r="D1843" s="11">
        <f t="shared" si="138"/>
        <v>5</v>
      </c>
      <c r="E1843" s="14" t="e">
        <f t="shared" ref="E1843:E1857" si="143">AVERAGE(C1837:C1843)</f>
        <v>#DIV/0!</v>
      </c>
      <c r="F1843" s="14" t="e">
        <f t="shared" si="139"/>
        <v>#DIV/0!</v>
      </c>
    </row>
    <row r="1844" spans="1:6">
      <c r="A1844" s="1">
        <v>37387</v>
      </c>
      <c r="B1844" s="4">
        <v>37387</v>
      </c>
      <c r="C1844" s="14" t="str">
        <f>VLOOKUP($B1844,data!$A$6:$M$15000,13)</f>
        <v>N/A</v>
      </c>
      <c r="D1844" s="11">
        <f t="shared" si="138"/>
        <v>5</v>
      </c>
      <c r="E1844" s="14" t="e">
        <f t="shared" si="143"/>
        <v>#DIV/0!</v>
      </c>
      <c r="F1844" s="14" t="e">
        <f t="shared" si="139"/>
        <v>#DIV/0!</v>
      </c>
    </row>
    <row r="1845" spans="1:6">
      <c r="A1845" s="1">
        <v>37388</v>
      </c>
      <c r="B1845" s="4">
        <v>37388</v>
      </c>
      <c r="C1845" s="14" t="str">
        <f>VLOOKUP($B1845,data!$A$6:$M$15000,13)</f>
        <v>N/A</v>
      </c>
      <c r="D1845" s="11">
        <f t="shared" si="138"/>
        <v>5</v>
      </c>
      <c r="E1845" s="14" t="e">
        <f t="shared" si="143"/>
        <v>#DIV/0!</v>
      </c>
      <c r="F1845" s="14" t="e">
        <f t="shared" si="139"/>
        <v>#DIV/0!</v>
      </c>
    </row>
    <row r="1846" spans="1:6">
      <c r="A1846" s="1">
        <v>37389</v>
      </c>
      <c r="B1846" s="4">
        <v>37389</v>
      </c>
      <c r="C1846" s="14" t="str">
        <f>VLOOKUP($B1846,data!$A$6:$M$15000,13)</f>
        <v>N/A</v>
      </c>
      <c r="D1846" s="11">
        <f t="shared" si="138"/>
        <v>5</v>
      </c>
      <c r="E1846" s="14" t="e">
        <f t="shared" si="143"/>
        <v>#DIV/0!</v>
      </c>
      <c r="F1846" s="14" t="e">
        <f t="shared" si="139"/>
        <v>#DIV/0!</v>
      </c>
    </row>
    <row r="1847" spans="1:6">
      <c r="A1847" s="1">
        <v>37390</v>
      </c>
      <c r="B1847" s="4">
        <v>37390</v>
      </c>
      <c r="C1847" s="14" t="str">
        <f>VLOOKUP($B1847,data!$A$6:$M$15000,13)</f>
        <v>N/A</v>
      </c>
      <c r="D1847" s="11">
        <f t="shared" si="138"/>
        <v>5</v>
      </c>
      <c r="E1847" s="14" t="e">
        <f t="shared" si="143"/>
        <v>#DIV/0!</v>
      </c>
      <c r="F1847" s="14" t="e">
        <f t="shared" si="139"/>
        <v>#DIV/0!</v>
      </c>
    </row>
    <row r="1848" spans="1:6">
      <c r="A1848" s="1">
        <v>37391</v>
      </c>
      <c r="B1848" s="4">
        <v>37391</v>
      </c>
      <c r="C1848" s="14" t="str">
        <f>VLOOKUP($B1848,data!$A$6:$M$15000,13)</f>
        <v>N/A</v>
      </c>
      <c r="D1848" s="11">
        <f t="shared" si="138"/>
        <v>5</v>
      </c>
      <c r="E1848" s="14" t="e">
        <f t="shared" si="143"/>
        <v>#DIV/0!</v>
      </c>
      <c r="F1848" s="14" t="e">
        <f t="shared" si="139"/>
        <v>#DIV/0!</v>
      </c>
    </row>
    <row r="1849" spans="1:6">
      <c r="A1849" s="1">
        <v>37392</v>
      </c>
      <c r="B1849" s="4">
        <v>37392</v>
      </c>
      <c r="C1849" s="14" t="str">
        <f>VLOOKUP($B1849,data!$A$6:$M$15000,13)</f>
        <v>N/A</v>
      </c>
      <c r="D1849" s="11">
        <f t="shared" si="138"/>
        <v>5</v>
      </c>
      <c r="E1849" s="14" t="e">
        <f t="shared" si="143"/>
        <v>#DIV/0!</v>
      </c>
      <c r="F1849" s="14" t="e">
        <f t="shared" si="139"/>
        <v>#DIV/0!</v>
      </c>
    </row>
    <row r="1850" spans="1:6">
      <c r="A1850" s="1">
        <v>37393</v>
      </c>
      <c r="B1850" s="4">
        <v>37393</v>
      </c>
      <c r="C1850" s="14" t="str">
        <f>VLOOKUP($B1850,data!$A$6:$M$15000,13)</f>
        <v>N/A</v>
      </c>
      <c r="D1850" s="11">
        <f t="shared" si="138"/>
        <v>5</v>
      </c>
      <c r="E1850" s="14" t="e">
        <f t="shared" si="143"/>
        <v>#DIV/0!</v>
      </c>
      <c r="F1850" s="14" t="e">
        <f t="shared" si="139"/>
        <v>#DIV/0!</v>
      </c>
    </row>
    <row r="1851" spans="1:6">
      <c r="A1851" s="1">
        <v>37394</v>
      </c>
      <c r="B1851" s="4">
        <v>37394</v>
      </c>
      <c r="C1851" s="14" t="str">
        <f>VLOOKUP($B1851,data!$A$6:$M$15000,13)</f>
        <v>N/A</v>
      </c>
      <c r="D1851" s="11">
        <f t="shared" si="138"/>
        <v>5</v>
      </c>
      <c r="E1851" s="14" t="e">
        <f t="shared" si="143"/>
        <v>#DIV/0!</v>
      </c>
      <c r="F1851" s="14" t="e">
        <f t="shared" si="139"/>
        <v>#DIV/0!</v>
      </c>
    </row>
    <row r="1852" spans="1:6">
      <c r="A1852" s="1">
        <v>37395</v>
      </c>
      <c r="B1852" s="4">
        <v>37395</v>
      </c>
      <c r="C1852" s="14" t="str">
        <f>VLOOKUP($B1852,data!$A$6:$M$15000,13)</f>
        <v>N/A</v>
      </c>
      <c r="D1852" s="11">
        <f t="shared" si="138"/>
        <v>5</v>
      </c>
      <c r="E1852" s="14" t="e">
        <f t="shared" si="143"/>
        <v>#DIV/0!</v>
      </c>
      <c r="F1852" s="14" t="e">
        <f t="shared" si="139"/>
        <v>#DIV/0!</v>
      </c>
    </row>
    <row r="1853" spans="1:6">
      <c r="A1853" s="1">
        <v>37396</v>
      </c>
      <c r="B1853" s="4">
        <v>37396</v>
      </c>
      <c r="C1853" s="14" t="str">
        <f>VLOOKUP($B1853,data!$A$6:$M$15000,13)</f>
        <v>N/A</v>
      </c>
      <c r="D1853" s="11">
        <f t="shared" si="138"/>
        <v>5</v>
      </c>
      <c r="E1853" s="14" t="e">
        <f t="shared" si="143"/>
        <v>#DIV/0!</v>
      </c>
      <c r="F1853" s="14" t="e">
        <f t="shared" si="139"/>
        <v>#DIV/0!</v>
      </c>
    </row>
    <row r="1854" spans="1:6">
      <c r="A1854" s="1">
        <v>37397</v>
      </c>
      <c r="B1854" s="4">
        <v>37397</v>
      </c>
      <c r="C1854" s="14" t="str">
        <f>VLOOKUP($B1854,data!$A$6:$M$15000,13)</f>
        <v>N/A</v>
      </c>
      <c r="D1854" s="11">
        <f t="shared" si="138"/>
        <v>5</v>
      </c>
      <c r="E1854" s="14" t="e">
        <f t="shared" si="143"/>
        <v>#DIV/0!</v>
      </c>
      <c r="F1854" s="14" t="e">
        <f t="shared" si="139"/>
        <v>#DIV/0!</v>
      </c>
    </row>
    <row r="1855" spans="1:6">
      <c r="A1855" s="1">
        <v>37398</v>
      </c>
      <c r="B1855" s="4">
        <v>37398</v>
      </c>
      <c r="C1855" s="14" t="str">
        <f>VLOOKUP($B1855,data!$A$6:$M$15000,13)</f>
        <v>N/A</v>
      </c>
      <c r="D1855" s="11">
        <f t="shared" si="138"/>
        <v>5</v>
      </c>
      <c r="E1855" s="14" t="e">
        <f t="shared" si="143"/>
        <v>#DIV/0!</v>
      </c>
      <c r="F1855" s="14" t="e">
        <f t="shared" si="139"/>
        <v>#DIV/0!</v>
      </c>
    </row>
    <row r="1856" spans="1:6">
      <c r="A1856" s="1">
        <v>37399</v>
      </c>
      <c r="B1856" s="4">
        <v>37399</v>
      </c>
      <c r="C1856" s="14" t="str">
        <f>VLOOKUP($B1856,data!$A$6:$M$15000,13)</f>
        <v>N/A</v>
      </c>
      <c r="D1856" s="11">
        <f t="shared" si="138"/>
        <v>5</v>
      </c>
      <c r="E1856" s="14" t="e">
        <f t="shared" si="143"/>
        <v>#DIV/0!</v>
      </c>
      <c r="F1856" s="14" t="e">
        <f t="shared" si="139"/>
        <v>#DIV/0!</v>
      </c>
    </row>
    <row r="1857" spans="1:6">
      <c r="A1857" s="1">
        <v>37400</v>
      </c>
      <c r="B1857" s="4">
        <v>37400</v>
      </c>
      <c r="C1857" s="14" t="str">
        <f>VLOOKUP($B1857,data!$A$6:$M$15000,13)</f>
        <v>N/A</v>
      </c>
      <c r="D1857" s="11">
        <f t="shared" si="138"/>
        <v>5</v>
      </c>
      <c r="E1857" s="14" t="e">
        <f t="shared" si="143"/>
        <v>#DIV/0!</v>
      </c>
      <c r="F1857" s="14" t="e">
        <f t="shared" si="139"/>
        <v>#DIV/0!</v>
      </c>
    </row>
    <row r="1858" spans="1:6">
      <c r="A1858" s="1">
        <v>37401</v>
      </c>
      <c r="B1858" s="4">
        <v>37401</v>
      </c>
      <c r="C1858" s="14" t="str">
        <f>VLOOKUP($B1858,data!$A$6:$M$15000,13)</f>
        <v>N/A</v>
      </c>
      <c r="D1858" s="11">
        <f t="shared" si="138"/>
        <v>5</v>
      </c>
      <c r="E1858" s="14" t="e">
        <f>AVERAGE(C1851:C1858)</f>
        <v>#DIV/0!</v>
      </c>
      <c r="F1858" s="14" t="e">
        <f t="shared" si="139"/>
        <v>#DIV/0!</v>
      </c>
    </row>
    <row r="1859" spans="1:6">
      <c r="A1859" s="1">
        <v>37402</v>
      </c>
      <c r="B1859" s="4">
        <v>37402</v>
      </c>
      <c r="C1859" s="14" t="str">
        <f>VLOOKUP($B1859,data!$A$6:$M$15000,13)</f>
        <v>N/A</v>
      </c>
      <c r="D1859" s="11">
        <f t="shared" si="138"/>
        <v>5</v>
      </c>
      <c r="E1859" s="14" t="e">
        <f>AVERAGE(C1852:C1859)</f>
        <v>#DIV/0!</v>
      </c>
      <c r="F1859" s="14" t="e">
        <f t="shared" si="139"/>
        <v>#DIV/0!</v>
      </c>
    </row>
    <row r="1860" spans="1:6">
      <c r="A1860" s="1">
        <v>37403</v>
      </c>
      <c r="B1860" s="4">
        <v>37403</v>
      </c>
      <c r="C1860" s="14" t="str">
        <f>VLOOKUP($B1860,data!$A$6:$M$15000,13)</f>
        <v>N/A</v>
      </c>
      <c r="D1860" s="11">
        <f t="shared" si="138"/>
        <v>5</v>
      </c>
      <c r="E1860" s="14" t="e">
        <f>AVERAGE(C1853:C1860)</f>
        <v>#DIV/0!</v>
      </c>
      <c r="F1860" s="14" t="e">
        <f t="shared" si="139"/>
        <v>#DIV/0!</v>
      </c>
    </row>
    <row r="1861" spans="1:6">
      <c r="A1861" s="1">
        <v>37404</v>
      </c>
      <c r="B1861" s="4">
        <v>37404</v>
      </c>
      <c r="C1861" s="14" t="str">
        <f>VLOOKUP($B1861,data!$A$6:$M$15000,13)</f>
        <v>N/A</v>
      </c>
      <c r="D1861" s="11">
        <f t="shared" si="138"/>
        <v>5</v>
      </c>
      <c r="E1861" s="14" t="e">
        <f>AVERAGE(C1854:C1861)</f>
        <v>#DIV/0!</v>
      </c>
      <c r="F1861" s="14" t="e">
        <f t="shared" si="139"/>
        <v>#DIV/0!</v>
      </c>
    </row>
  </sheetData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3:V1714"/>
  <sheetViews>
    <sheetView topLeftCell="A22" workbookViewId="0">
      <selection activeCell="H30" sqref="H30"/>
    </sheetView>
  </sheetViews>
  <sheetFormatPr defaultColWidth="8.7109375" defaultRowHeight="11.25"/>
  <cols>
    <col min="1" max="2" width="8.7109375" style="74" customWidth="1"/>
    <col min="3" max="3" width="12.140625" style="46" bestFit="1" customWidth="1"/>
    <col min="4" max="4" width="8.7109375" style="14" customWidth="1"/>
    <col min="5" max="5" width="11.85546875" style="14" bestFit="1" customWidth="1"/>
    <col min="6" max="20" width="8.7109375" style="11" customWidth="1"/>
    <col min="21" max="21" width="8.7109375" style="60" customWidth="1"/>
    <col min="22" max="22" width="8.7109375" style="73" customWidth="1"/>
    <col min="23" max="16384" width="8.7109375" style="11"/>
  </cols>
  <sheetData>
    <row r="3" spans="1:22">
      <c r="V3" s="77" t="s">
        <v>20</v>
      </c>
    </row>
    <row r="4" spans="1:22" ht="12" thickBot="1">
      <c r="A4" s="75" t="s">
        <v>2</v>
      </c>
      <c r="B4" s="75" t="s">
        <v>14</v>
      </c>
      <c r="C4" s="64" t="s">
        <v>10</v>
      </c>
      <c r="D4" s="29" t="s">
        <v>11</v>
      </c>
      <c r="E4" s="29" t="s">
        <v>27</v>
      </c>
      <c r="F4" s="30" t="s">
        <v>56</v>
      </c>
      <c r="U4" s="45">
        <v>35551</v>
      </c>
      <c r="V4" s="73">
        <f>HLOOKUP(U4,$H$5:$S$9,2)</f>
        <v>-225.80645161290323</v>
      </c>
    </row>
    <row r="5" spans="1:22">
      <c r="A5" s="74">
        <v>35551</v>
      </c>
      <c r="B5" s="76">
        <f>IF(A5&lt;&gt;"",MONTH(A5),0)</f>
        <v>5</v>
      </c>
      <c r="C5" s="46">
        <v>3011000</v>
      </c>
      <c r="D5" s="14">
        <v>703000</v>
      </c>
      <c r="E5" s="14">
        <v>2211000</v>
      </c>
      <c r="F5" s="73">
        <f>C5-D5-E5</f>
        <v>97000</v>
      </c>
      <c r="H5" s="15">
        <v>35551</v>
      </c>
      <c r="I5" s="16">
        <v>35582</v>
      </c>
      <c r="J5" s="16">
        <v>35612</v>
      </c>
      <c r="K5" s="16">
        <v>35643</v>
      </c>
      <c r="L5" s="16">
        <v>35674</v>
      </c>
      <c r="M5" s="16">
        <v>35704</v>
      </c>
      <c r="N5" s="16">
        <v>35735</v>
      </c>
      <c r="O5" s="17">
        <v>35765</v>
      </c>
      <c r="U5" s="45">
        <v>35582</v>
      </c>
      <c r="V5" s="73">
        <f t="shared" ref="V5:V11" si="0">HLOOKUP(U5,$H$5:$S$9,2)</f>
        <v>-866.66666666666663</v>
      </c>
    </row>
    <row r="6" spans="1:22">
      <c r="A6" s="74">
        <v>35552</v>
      </c>
      <c r="B6" s="76">
        <f t="shared" ref="B6:B69" si="1">IF(A6&lt;&gt;"",MONTH(A6),0)</f>
        <v>5</v>
      </c>
      <c r="C6" s="46">
        <v>2948000</v>
      </c>
      <c r="D6" s="14">
        <v>867000</v>
      </c>
      <c r="E6" s="14">
        <v>2149000</v>
      </c>
      <c r="F6" s="73">
        <f t="shared" ref="F6:F69" si="2">C6-D6-E6</f>
        <v>-68000</v>
      </c>
      <c r="H6" s="47">
        <f>DAVERAGE(_lp97,6,H8:H9)</f>
        <v>-225.80645161290323</v>
      </c>
      <c r="I6" s="48">
        <f t="shared" ref="I6:O6" si="3">DAVERAGE(_lp97,6,I8:I9)</f>
        <v>-866.66666666666663</v>
      </c>
      <c r="J6" s="48">
        <f t="shared" si="3"/>
        <v>17548.387096774193</v>
      </c>
      <c r="K6" s="48">
        <f t="shared" si="3"/>
        <v>-2193.5483870967741</v>
      </c>
      <c r="L6" s="48">
        <f t="shared" si="3"/>
        <v>-4533.333333333333</v>
      </c>
      <c r="M6" s="48">
        <f t="shared" si="3"/>
        <v>-741.93548387096769</v>
      </c>
      <c r="N6" s="48">
        <f t="shared" si="3"/>
        <v>-7600</v>
      </c>
      <c r="O6" s="49">
        <f t="shared" si="3"/>
        <v>2225.8064516129034</v>
      </c>
      <c r="U6" s="45">
        <v>35612</v>
      </c>
      <c r="V6" s="73">
        <f t="shared" si="0"/>
        <v>17548.387096774193</v>
      </c>
    </row>
    <row r="7" spans="1:22">
      <c r="A7" s="74">
        <v>35553</v>
      </c>
      <c r="B7" s="76">
        <f t="shared" si="1"/>
        <v>5</v>
      </c>
      <c r="C7" s="46">
        <v>2851000</v>
      </c>
      <c r="D7" s="14">
        <v>893000</v>
      </c>
      <c r="E7" s="14">
        <v>1921000</v>
      </c>
      <c r="F7" s="73">
        <f t="shared" si="2"/>
        <v>37000</v>
      </c>
      <c r="H7" s="21"/>
      <c r="I7" s="22"/>
      <c r="J7" s="22"/>
      <c r="K7" s="22"/>
      <c r="L7" s="22"/>
      <c r="M7" s="22"/>
      <c r="N7" s="22"/>
      <c r="O7" s="23"/>
      <c r="U7" s="45">
        <v>35643</v>
      </c>
      <c r="V7" s="73">
        <f t="shared" si="0"/>
        <v>-2193.5483870967741</v>
      </c>
    </row>
    <row r="8" spans="1:22">
      <c r="A8" s="74">
        <v>35554</v>
      </c>
      <c r="B8" s="76">
        <f t="shared" si="1"/>
        <v>5</v>
      </c>
      <c r="C8" s="46">
        <v>2829000</v>
      </c>
      <c r="D8" s="14">
        <v>899000</v>
      </c>
      <c r="E8" s="14">
        <v>1908000</v>
      </c>
      <c r="F8" s="73">
        <f t="shared" si="2"/>
        <v>22000</v>
      </c>
      <c r="H8" s="21" t="s">
        <v>14</v>
      </c>
      <c r="I8" s="22" t="s">
        <v>14</v>
      </c>
      <c r="J8" s="22" t="s">
        <v>14</v>
      </c>
      <c r="K8" s="22" t="s">
        <v>14</v>
      </c>
      <c r="L8" s="22" t="s">
        <v>14</v>
      </c>
      <c r="M8" s="22" t="s">
        <v>14</v>
      </c>
      <c r="N8" s="22" t="s">
        <v>14</v>
      </c>
      <c r="O8" s="23" t="s">
        <v>14</v>
      </c>
      <c r="U8" s="45">
        <v>35674</v>
      </c>
      <c r="V8" s="73">
        <f t="shared" si="0"/>
        <v>-4533.333333333333</v>
      </c>
    </row>
    <row r="9" spans="1:22" ht="12" thickBot="1">
      <c r="A9" s="74">
        <v>35555</v>
      </c>
      <c r="B9" s="76">
        <f t="shared" si="1"/>
        <v>5</v>
      </c>
      <c r="C9" s="46">
        <v>2883000</v>
      </c>
      <c r="D9" s="14">
        <v>479000</v>
      </c>
      <c r="E9" s="14">
        <v>2388000</v>
      </c>
      <c r="F9" s="73">
        <f t="shared" si="2"/>
        <v>16000</v>
      </c>
      <c r="H9" s="24">
        <v>5</v>
      </c>
      <c r="I9" s="25">
        <v>6</v>
      </c>
      <c r="J9" s="25">
        <v>7</v>
      </c>
      <c r="K9" s="25">
        <v>8</v>
      </c>
      <c r="L9" s="25">
        <v>9</v>
      </c>
      <c r="M9" s="25">
        <v>10</v>
      </c>
      <c r="N9" s="25">
        <v>11</v>
      </c>
      <c r="O9" s="26">
        <v>12</v>
      </c>
      <c r="U9" s="45">
        <v>35704</v>
      </c>
      <c r="V9" s="73">
        <f t="shared" si="0"/>
        <v>-741.93548387096769</v>
      </c>
    </row>
    <row r="10" spans="1:22" ht="12" thickBot="1">
      <c r="A10" s="74">
        <v>35556</v>
      </c>
      <c r="B10" s="76">
        <f t="shared" si="1"/>
        <v>5</v>
      </c>
      <c r="C10" s="46">
        <v>2603000</v>
      </c>
      <c r="D10" s="14">
        <v>312000</v>
      </c>
      <c r="E10" s="14">
        <v>2328000</v>
      </c>
      <c r="F10" s="73">
        <f t="shared" si="2"/>
        <v>-37000</v>
      </c>
      <c r="U10" s="45">
        <v>35735</v>
      </c>
      <c r="V10" s="73">
        <f t="shared" si="0"/>
        <v>-7600</v>
      </c>
    </row>
    <row r="11" spans="1:22">
      <c r="A11" s="74">
        <v>35557</v>
      </c>
      <c r="B11" s="76">
        <f t="shared" si="1"/>
        <v>5</v>
      </c>
      <c r="C11" s="46">
        <v>2750000</v>
      </c>
      <c r="D11" s="14">
        <v>339000</v>
      </c>
      <c r="E11" s="14">
        <v>2420000</v>
      </c>
      <c r="F11" s="73">
        <f t="shared" si="2"/>
        <v>-9000</v>
      </c>
      <c r="H11" s="15">
        <v>35796</v>
      </c>
      <c r="I11" s="16">
        <v>35827</v>
      </c>
      <c r="J11" s="16">
        <v>35855</v>
      </c>
      <c r="K11" s="16">
        <v>35886</v>
      </c>
      <c r="L11" s="16">
        <v>35916</v>
      </c>
      <c r="M11" s="16">
        <v>35947</v>
      </c>
      <c r="N11" s="16">
        <v>35977</v>
      </c>
      <c r="O11" s="16">
        <v>36008</v>
      </c>
      <c r="P11" s="16">
        <v>36039</v>
      </c>
      <c r="Q11" s="16">
        <v>36069</v>
      </c>
      <c r="R11" s="16">
        <v>36100</v>
      </c>
      <c r="S11" s="17">
        <v>36130</v>
      </c>
      <c r="U11" s="45">
        <v>35765</v>
      </c>
      <c r="V11" s="73">
        <f t="shared" si="0"/>
        <v>2225.8064516129034</v>
      </c>
    </row>
    <row r="12" spans="1:22">
      <c r="A12" s="74">
        <v>35558</v>
      </c>
      <c r="B12" s="76">
        <f t="shared" si="1"/>
        <v>5</v>
      </c>
      <c r="C12" s="46">
        <v>2845000</v>
      </c>
      <c r="D12" s="14">
        <v>454000</v>
      </c>
      <c r="E12" s="14">
        <v>2376000</v>
      </c>
      <c r="F12" s="73">
        <f t="shared" si="2"/>
        <v>15000</v>
      </c>
      <c r="H12" s="47">
        <f>DAVERAGE(_lp98,6,H14:H15)</f>
        <v>-2032.258064516129</v>
      </c>
      <c r="I12" s="48">
        <f t="shared" ref="I12:S12" si="4">DAVERAGE(_lp98,6,I14:I15)</f>
        <v>4142.8571428571431</v>
      </c>
      <c r="J12" s="48">
        <f t="shared" si="4"/>
        <v>-1096.7741935483871</v>
      </c>
      <c r="K12" s="48">
        <f t="shared" si="4"/>
        <v>-3100</v>
      </c>
      <c r="L12" s="48" t="e">
        <f t="shared" si="4"/>
        <v>#VALUE!</v>
      </c>
      <c r="M12" s="48" t="e">
        <f t="shared" si="4"/>
        <v>#VALUE!</v>
      </c>
      <c r="N12" s="48" t="e">
        <f t="shared" si="4"/>
        <v>#VALUE!</v>
      </c>
      <c r="O12" s="48">
        <f t="shared" si="4"/>
        <v>4645.1612903225805</v>
      </c>
      <c r="P12" s="48">
        <f t="shared" si="4"/>
        <v>-3200</v>
      </c>
      <c r="Q12" s="48">
        <f t="shared" si="4"/>
        <v>-71967.741935483864</v>
      </c>
      <c r="R12" s="48">
        <f t="shared" si="4"/>
        <v>3400</v>
      </c>
      <c r="S12" s="49" t="e">
        <f t="shared" si="4"/>
        <v>#VALUE!</v>
      </c>
      <c r="U12" s="45">
        <v>35796</v>
      </c>
      <c r="V12" s="73">
        <f>HLOOKUP(U12,$H$11:$S$15,2)</f>
        <v>-2032.258064516129</v>
      </c>
    </row>
    <row r="13" spans="1:22">
      <c r="A13" s="74">
        <v>35559</v>
      </c>
      <c r="B13" s="76">
        <f t="shared" si="1"/>
        <v>5</v>
      </c>
      <c r="C13" s="46">
        <v>2828000</v>
      </c>
      <c r="D13" s="14">
        <v>584000</v>
      </c>
      <c r="E13" s="14">
        <v>2307000</v>
      </c>
      <c r="F13" s="73">
        <f t="shared" si="2"/>
        <v>-63000</v>
      </c>
      <c r="H13" s="21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3"/>
      <c r="U13" s="45">
        <v>35827</v>
      </c>
      <c r="V13" s="73">
        <f t="shared" ref="V13:V23" si="5">HLOOKUP(U13,$H$11:$S$15,2)</f>
        <v>4142.8571428571431</v>
      </c>
    </row>
    <row r="14" spans="1:22">
      <c r="A14" s="74">
        <v>35560</v>
      </c>
      <c r="B14" s="76">
        <f t="shared" si="1"/>
        <v>5</v>
      </c>
      <c r="C14" s="46">
        <v>2820000</v>
      </c>
      <c r="D14" s="14">
        <v>848000</v>
      </c>
      <c r="E14" s="14">
        <v>1981000</v>
      </c>
      <c r="F14" s="73">
        <f t="shared" si="2"/>
        <v>-9000</v>
      </c>
      <c r="H14" s="21" t="s">
        <v>14</v>
      </c>
      <c r="I14" s="22" t="s">
        <v>14</v>
      </c>
      <c r="J14" s="22" t="s">
        <v>14</v>
      </c>
      <c r="K14" s="22" t="s">
        <v>14</v>
      </c>
      <c r="L14" s="22" t="s">
        <v>14</v>
      </c>
      <c r="M14" s="22" t="s">
        <v>14</v>
      </c>
      <c r="N14" s="22" t="s">
        <v>14</v>
      </c>
      <c r="O14" s="22" t="s">
        <v>14</v>
      </c>
      <c r="P14" s="22" t="s">
        <v>14</v>
      </c>
      <c r="Q14" s="22" t="s">
        <v>14</v>
      </c>
      <c r="R14" s="22" t="s">
        <v>14</v>
      </c>
      <c r="S14" s="23" t="s">
        <v>14</v>
      </c>
      <c r="U14" s="45">
        <v>35855</v>
      </c>
      <c r="V14" s="73">
        <f t="shared" si="5"/>
        <v>-1096.7741935483871</v>
      </c>
    </row>
    <row r="15" spans="1:22" ht="12" thickBot="1">
      <c r="A15" s="74">
        <v>35561</v>
      </c>
      <c r="B15" s="76">
        <f t="shared" si="1"/>
        <v>5</v>
      </c>
      <c r="C15" s="46">
        <v>2797000</v>
      </c>
      <c r="D15" s="14">
        <v>859000</v>
      </c>
      <c r="E15" s="14">
        <v>1872000</v>
      </c>
      <c r="F15" s="73">
        <f t="shared" si="2"/>
        <v>66000</v>
      </c>
      <c r="H15" s="24">
        <v>1</v>
      </c>
      <c r="I15" s="25">
        <v>2</v>
      </c>
      <c r="J15" s="25">
        <v>3</v>
      </c>
      <c r="K15" s="25">
        <v>4</v>
      </c>
      <c r="L15" s="25">
        <v>5</v>
      </c>
      <c r="M15" s="25">
        <v>6</v>
      </c>
      <c r="N15" s="25">
        <v>7</v>
      </c>
      <c r="O15" s="25">
        <v>8</v>
      </c>
      <c r="P15" s="25">
        <v>9</v>
      </c>
      <c r="Q15" s="25">
        <v>10</v>
      </c>
      <c r="R15" s="25">
        <v>11</v>
      </c>
      <c r="S15" s="26">
        <v>12</v>
      </c>
      <c r="U15" s="45">
        <v>35886</v>
      </c>
      <c r="V15" s="73">
        <f t="shared" si="5"/>
        <v>-3100</v>
      </c>
    </row>
    <row r="16" spans="1:22" ht="12" thickBot="1">
      <c r="A16" s="74">
        <v>35562</v>
      </c>
      <c r="B16" s="76">
        <f t="shared" si="1"/>
        <v>5</v>
      </c>
      <c r="C16" s="46">
        <v>2853000</v>
      </c>
      <c r="D16" s="14">
        <v>641000</v>
      </c>
      <c r="E16" s="14">
        <v>2221000</v>
      </c>
      <c r="F16" s="73">
        <f t="shared" si="2"/>
        <v>-9000</v>
      </c>
      <c r="U16" s="45">
        <v>35916</v>
      </c>
      <c r="V16" s="73" t="e">
        <f t="shared" si="5"/>
        <v>#VALUE!</v>
      </c>
    </row>
    <row r="17" spans="1:22">
      <c r="A17" s="74">
        <v>35563</v>
      </c>
      <c r="B17" s="76">
        <f t="shared" si="1"/>
        <v>5</v>
      </c>
      <c r="C17" s="46">
        <v>2798000</v>
      </c>
      <c r="D17" s="14">
        <v>460000</v>
      </c>
      <c r="E17" s="14">
        <v>2305000</v>
      </c>
      <c r="F17" s="73">
        <f t="shared" si="2"/>
        <v>33000</v>
      </c>
      <c r="H17" s="15">
        <v>36161</v>
      </c>
      <c r="I17" s="16">
        <v>36192</v>
      </c>
      <c r="J17" s="16">
        <v>36220</v>
      </c>
      <c r="K17" s="16">
        <v>36251</v>
      </c>
      <c r="L17" s="16">
        <v>36281</v>
      </c>
      <c r="M17" s="16">
        <v>36312</v>
      </c>
      <c r="N17" s="16">
        <v>36342</v>
      </c>
      <c r="O17" s="16">
        <v>36373</v>
      </c>
      <c r="P17" s="16">
        <v>36404</v>
      </c>
      <c r="Q17" s="16">
        <v>36434</v>
      </c>
      <c r="R17" s="16">
        <v>36465</v>
      </c>
      <c r="S17" s="17">
        <v>36495</v>
      </c>
      <c r="U17" s="45">
        <v>35947</v>
      </c>
      <c r="V17" s="73" t="e">
        <f t="shared" si="5"/>
        <v>#VALUE!</v>
      </c>
    </row>
    <row r="18" spans="1:22">
      <c r="A18" s="74">
        <v>35564</v>
      </c>
      <c r="B18" s="76">
        <f t="shared" si="1"/>
        <v>5</v>
      </c>
      <c r="C18" s="46">
        <v>2841000</v>
      </c>
      <c r="D18" s="14">
        <v>545000</v>
      </c>
      <c r="E18" s="14">
        <v>2314000</v>
      </c>
      <c r="F18" s="73">
        <f t="shared" si="2"/>
        <v>-18000</v>
      </c>
      <c r="H18" s="47">
        <f>DAVERAGE(_lp99,6,H20:H21)</f>
        <v>1258.0645161290322</v>
      </c>
      <c r="I18" s="48">
        <f t="shared" ref="I18:S18" si="6">DAVERAGE(_lp99,6,I20:I21)</f>
        <v>-1178.5714285714287</v>
      </c>
      <c r="J18" s="48">
        <f t="shared" si="6"/>
        <v>-5677.4193548387093</v>
      </c>
      <c r="K18" s="48">
        <f t="shared" si="6"/>
        <v>12233.333333333334</v>
      </c>
      <c r="L18" s="48">
        <f t="shared" si="6"/>
        <v>-225.80645161290323</v>
      </c>
      <c r="M18" s="48">
        <f t="shared" si="6"/>
        <v>3233.3333333333335</v>
      </c>
      <c r="N18" s="48">
        <f t="shared" si="6"/>
        <v>-3774.1935483870966</v>
      </c>
      <c r="O18" s="48">
        <f t="shared" si="6"/>
        <v>2161.2903225806454</v>
      </c>
      <c r="P18" s="48">
        <f t="shared" si="6"/>
        <v>168066.66666666666</v>
      </c>
      <c r="Q18" s="48">
        <f t="shared" si="6"/>
        <v>97225.806451612909</v>
      </c>
      <c r="R18" s="48">
        <f t="shared" si="6"/>
        <v>142100</v>
      </c>
      <c r="S18" s="49">
        <f t="shared" si="6"/>
        <v>-463709.67741935485</v>
      </c>
      <c r="U18" s="45">
        <v>35977</v>
      </c>
      <c r="V18" s="73" t="e">
        <f t="shared" si="5"/>
        <v>#VALUE!</v>
      </c>
    </row>
    <row r="19" spans="1:22">
      <c r="A19" s="74">
        <v>35565</v>
      </c>
      <c r="B19" s="76">
        <f t="shared" si="1"/>
        <v>5</v>
      </c>
      <c r="C19" s="46">
        <v>2891000</v>
      </c>
      <c r="D19" s="14">
        <v>403000</v>
      </c>
      <c r="E19" s="14">
        <v>2428000</v>
      </c>
      <c r="F19" s="73">
        <f t="shared" si="2"/>
        <v>60000</v>
      </c>
      <c r="H19" s="21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3"/>
      <c r="U19" s="45">
        <v>36008</v>
      </c>
      <c r="V19" s="73">
        <f t="shared" si="5"/>
        <v>4645.1612903225805</v>
      </c>
    </row>
    <row r="20" spans="1:22">
      <c r="A20" s="74">
        <v>35566</v>
      </c>
      <c r="B20" s="76">
        <f t="shared" si="1"/>
        <v>5</v>
      </c>
      <c r="C20" s="46">
        <v>2826000</v>
      </c>
      <c r="D20" s="14">
        <v>457000</v>
      </c>
      <c r="E20" s="14">
        <v>2428000</v>
      </c>
      <c r="F20" s="73">
        <f t="shared" si="2"/>
        <v>-59000</v>
      </c>
      <c r="H20" s="21" t="s">
        <v>14</v>
      </c>
      <c r="I20" s="22" t="s">
        <v>14</v>
      </c>
      <c r="J20" s="22" t="s">
        <v>14</v>
      </c>
      <c r="K20" s="22" t="s">
        <v>14</v>
      </c>
      <c r="L20" s="22" t="s">
        <v>14</v>
      </c>
      <c r="M20" s="22" t="s">
        <v>14</v>
      </c>
      <c r="N20" s="22" t="s">
        <v>14</v>
      </c>
      <c r="O20" s="22" t="s">
        <v>14</v>
      </c>
      <c r="P20" s="22" t="s">
        <v>14</v>
      </c>
      <c r="Q20" s="22" t="s">
        <v>14</v>
      </c>
      <c r="R20" s="22" t="s">
        <v>14</v>
      </c>
      <c r="S20" s="23" t="s">
        <v>14</v>
      </c>
      <c r="U20" s="45">
        <v>36039</v>
      </c>
      <c r="V20" s="73">
        <f t="shared" si="5"/>
        <v>-3200</v>
      </c>
    </row>
    <row r="21" spans="1:22" ht="12" thickBot="1">
      <c r="A21" s="74">
        <v>35567</v>
      </c>
      <c r="B21" s="76">
        <f t="shared" si="1"/>
        <v>5</v>
      </c>
      <c r="C21" s="46">
        <v>2798000</v>
      </c>
      <c r="D21" s="14">
        <v>705000</v>
      </c>
      <c r="E21" s="14">
        <v>2114000</v>
      </c>
      <c r="F21" s="73">
        <f t="shared" si="2"/>
        <v>-21000</v>
      </c>
      <c r="H21" s="24">
        <v>1</v>
      </c>
      <c r="I21" s="25">
        <v>2</v>
      </c>
      <c r="J21" s="25">
        <v>3</v>
      </c>
      <c r="K21" s="25">
        <v>4</v>
      </c>
      <c r="L21" s="25">
        <v>5</v>
      </c>
      <c r="M21" s="25">
        <v>6</v>
      </c>
      <c r="N21" s="25">
        <v>7</v>
      </c>
      <c r="O21" s="25">
        <v>8</v>
      </c>
      <c r="P21" s="25">
        <v>9</v>
      </c>
      <c r="Q21" s="25">
        <v>10</v>
      </c>
      <c r="R21" s="25">
        <v>11</v>
      </c>
      <c r="S21" s="26">
        <v>12</v>
      </c>
      <c r="U21" s="45">
        <v>36069</v>
      </c>
      <c r="V21" s="73">
        <f t="shared" si="5"/>
        <v>-71967.741935483864</v>
      </c>
    </row>
    <row r="22" spans="1:22" ht="12" thickBot="1">
      <c r="A22" s="74">
        <v>35568</v>
      </c>
      <c r="B22" s="76">
        <f t="shared" si="1"/>
        <v>5</v>
      </c>
      <c r="C22" s="46">
        <v>2847000</v>
      </c>
      <c r="D22" s="14">
        <v>816000</v>
      </c>
      <c r="E22" s="14">
        <v>2009000</v>
      </c>
      <c r="F22" s="73">
        <f t="shared" si="2"/>
        <v>22000</v>
      </c>
      <c r="U22" s="45">
        <v>36100</v>
      </c>
      <c r="V22" s="73">
        <f t="shared" si="5"/>
        <v>3400</v>
      </c>
    </row>
    <row r="23" spans="1:22">
      <c r="A23" s="74">
        <v>35569</v>
      </c>
      <c r="B23" s="76">
        <f t="shared" si="1"/>
        <v>5</v>
      </c>
      <c r="C23" s="46">
        <v>2878000</v>
      </c>
      <c r="D23" s="14">
        <v>400000</v>
      </c>
      <c r="E23" s="14">
        <v>2420000</v>
      </c>
      <c r="F23" s="73">
        <f t="shared" si="2"/>
        <v>58000</v>
      </c>
      <c r="H23" s="15">
        <v>36526</v>
      </c>
      <c r="I23" s="16">
        <v>36557</v>
      </c>
      <c r="J23" s="16">
        <v>36586</v>
      </c>
      <c r="K23" s="16">
        <v>36617</v>
      </c>
      <c r="L23" s="16">
        <v>36647</v>
      </c>
      <c r="M23" s="16">
        <v>36678</v>
      </c>
      <c r="N23" s="16">
        <v>36708</v>
      </c>
      <c r="O23" s="16">
        <v>36739</v>
      </c>
      <c r="P23" s="16">
        <v>36770</v>
      </c>
      <c r="Q23" s="16">
        <v>36800</v>
      </c>
      <c r="R23" s="16">
        <v>36831</v>
      </c>
      <c r="S23" s="17">
        <v>36861</v>
      </c>
      <c r="U23" s="45">
        <v>36130</v>
      </c>
      <c r="V23" s="73" t="e">
        <f t="shared" si="5"/>
        <v>#VALUE!</v>
      </c>
    </row>
    <row r="24" spans="1:22">
      <c r="A24" s="74">
        <v>35570</v>
      </c>
      <c r="B24" s="76">
        <f t="shared" si="1"/>
        <v>5</v>
      </c>
      <c r="C24" s="46">
        <v>2886000</v>
      </c>
      <c r="D24" s="14">
        <v>584000</v>
      </c>
      <c r="E24" s="14">
        <v>2373000</v>
      </c>
      <c r="F24" s="73">
        <f t="shared" si="2"/>
        <v>-71000</v>
      </c>
      <c r="H24" s="47">
        <f>DAVERAGE(lp00,6,H26:H27)</f>
        <v>-512193.54838709679</v>
      </c>
      <c r="I24" s="48">
        <f t="shared" ref="I24:S24" si="7">DAVERAGE(lp00,6,I26:I27)</f>
        <v>-493724.13793103449</v>
      </c>
      <c r="J24" s="48">
        <f t="shared" si="7"/>
        <v>36451.612903225803</v>
      </c>
      <c r="K24" s="48">
        <f t="shared" si="7"/>
        <v>388666.66666666669</v>
      </c>
      <c r="L24" s="48">
        <f t="shared" si="7"/>
        <v>156258.06451612903</v>
      </c>
      <c r="M24" s="48">
        <f t="shared" si="7"/>
        <v>69133.333333333328</v>
      </c>
      <c r="N24" s="48">
        <f t="shared" si="7"/>
        <v>-26612.903225806451</v>
      </c>
      <c r="O24" s="48">
        <f t="shared" si="7"/>
        <v>-405258.06451612903</v>
      </c>
      <c r="P24" s="48">
        <f t="shared" si="7"/>
        <v>119666.66666666667</v>
      </c>
      <c r="Q24" s="48">
        <f t="shared" si="7"/>
        <v>248967.74193548388</v>
      </c>
      <c r="R24" s="48">
        <f t="shared" si="7"/>
        <v>-485733.33333333331</v>
      </c>
      <c r="S24" s="49">
        <f t="shared" si="7"/>
        <v>5645.1612903225805</v>
      </c>
      <c r="U24" s="45">
        <v>36161</v>
      </c>
      <c r="V24" s="73">
        <f>HLOOKUP(U24,$H$17:$S$21,2)</f>
        <v>1258.0645161290322</v>
      </c>
    </row>
    <row r="25" spans="1:22">
      <c r="A25" s="74">
        <v>35571</v>
      </c>
      <c r="B25" s="76">
        <f t="shared" si="1"/>
        <v>5</v>
      </c>
      <c r="C25" s="46">
        <v>2895000</v>
      </c>
      <c r="D25" s="14">
        <v>626000</v>
      </c>
      <c r="E25" s="14">
        <v>2204000</v>
      </c>
      <c r="F25" s="73">
        <f t="shared" si="2"/>
        <v>65000</v>
      </c>
      <c r="H25" s="21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3"/>
      <c r="U25" s="45">
        <v>36192</v>
      </c>
      <c r="V25" s="73">
        <f t="shared" ref="V25:V35" si="8">HLOOKUP(U25,$H$17:$S$21,2)</f>
        <v>-1178.5714285714287</v>
      </c>
    </row>
    <row r="26" spans="1:22">
      <c r="A26" s="74">
        <v>35572</v>
      </c>
      <c r="B26" s="76">
        <f t="shared" si="1"/>
        <v>5</v>
      </c>
      <c r="C26" s="46">
        <v>2927000</v>
      </c>
      <c r="D26" s="14">
        <v>774000</v>
      </c>
      <c r="E26" s="14">
        <v>2194000</v>
      </c>
      <c r="F26" s="73">
        <f t="shared" si="2"/>
        <v>-41000</v>
      </c>
      <c r="H26" s="21" t="s">
        <v>14</v>
      </c>
      <c r="I26" s="22" t="s">
        <v>14</v>
      </c>
      <c r="J26" s="22" t="s">
        <v>14</v>
      </c>
      <c r="K26" s="22" t="s">
        <v>14</v>
      </c>
      <c r="L26" s="22" t="s">
        <v>14</v>
      </c>
      <c r="M26" s="22" t="s">
        <v>14</v>
      </c>
      <c r="N26" s="22" t="s">
        <v>14</v>
      </c>
      <c r="O26" s="22" t="s">
        <v>14</v>
      </c>
      <c r="P26" s="22" t="s">
        <v>14</v>
      </c>
      <c r="Q26" s="22" t="s">
        <v>14</v>
      </c>
      <c r="R26" s="22" t="s">
        <v>14</v>
      </c>
      <c r="S26" s="23" t="s">
        <v>14</v>
      </c>
      <c r="U26" s="45">
        <v>36220</v>
      </c>
      <c r="V26" s="73">
        <f t="shared" si="8"/>
        <v>-5677.4193548387093</v>
      </c>
    </row>
    <row r="27" spans="1:22" ht="12" thickBot="1">
      <c r="A27" s="74">
        <v>35573</v>
      </c>
      <c r="B27" s="76">
        <f t="shared" si="1"/>
        <v>5</v>
      </c>
      <c r="C27" s="46">
        <v>2942000</v>
      </c>
      <c r="D27" s="14">
        <v>856000</v>
      </c>
      <c r="E27" s="14">
        <v>2034000</v>
      </c>
      <c r="F27" s="73">
        <f t="shared" si="2"/>
        <v>52000</v>
      </c>
      <c r="H27" s="24">
        <v>1</v>
      </c>
      <c r="I27" s="25">
        <v>2</v>
      </c>
      <c r="J27" s="25">
        <v>3</v>
      </c>
      <c r="K27" s="25">
        <v>4</v>
      </c>
      <c r="L27" s="25">
        <v>5</v>
      </c>
      <c r="M27" s="25">
        <v>6</v>
      </c>
      <c r="N27" s="25">
        <v>7</v>
      </c>
      <c r="O27" s="25">
        <v>8</v>
      </c>
      <c r="P27" s="25">
        <v>9</v>
      </c>
      <c r="Q27" s="25">
        <v>10</v>
      </c>
      <c r="R27" s="25">
        <v>11</v>
      </c>
      <c r="S27" s="26">
        <v>12</v>
      </c>
      <c r="U27" s="45">
        <v>36251</v>
      </c>
      <c r="V27" s="73">
        <f t="shared" si="8"/>
        <v>12233.333333333334</v>
      </c>
    </row>
    <row r="28" spans="1:22" ht="12" thickBot="1">
      <c r="A28" s="74">
        <v>35574</v>
      </c>
      <c r="B28" s="76">
        <f t="shared" si="1"/>
        <v>5</v>
      </c>
      <c r="C28" s="46">
        <v>2322000</v>
      </c>
      <c r="D28" s="14">
        <v>552000</v>
      </c>
      <c r="E28" s="14">
        <v>1889000</v>
      </c>
      <c r="F28" s="73">
        <f t="shared" si="2"/>
        <v>-119000</v>
      </c>
      <c r="U28" s="45">
        <v>36281</v>
      </c>
      <c r="V28" s="73">
        <f t="shared" si="8"/>
        <v>-225.80645161290323</v>
      </c>
    </row>
    <row r="29" spans="1:22">
      <c r="A29" s="74">
        <v>35575</v>
      </c>
      <c r="B29" s="76">
        <f t="shared" si="1"/>
        <v>5</v>
      </c>
      <c r="C29" s="46">
        <v>2432000</v>
      </c>
      <c r="D29" s="14">
        <v>722000</v>
      </c>
      <c r="E29" s="14">
        <v>1597000</v>
      </c>
      <c r="F29" s="73">
        <f t="shared" si="2"/>
        <v>113000</v>
      </c>
      <c r="H29" s="15">
        <v>36892</v>
      </c>
      <c r="I29" s="16">
        <v>36923</v>
      </c>
      <c r="J29" s="16">
        <v>36951</v>
      </c>
      <c r="K29" s="16">
        <v>36982</v>
      </c>
      <c r="L29" s="16">
        <v>37012</v>
      </c>
      <c r="M29" s="16">
        <v>37043</v>
      </c>
      <c r="N29" s="16">
        <v>37073</v>
      </c>
      <c r="O29" s="16">
        <v>37104</v>
      </c>
      <c r="P29" s="16">
        <v>37135</v>
      </c>
      <c r="Q29" s="16">
        <v>37165</v>
      </c>
      <c r="R29" s="16">
        <v>37196</v>
      </c>
      <c r="S29" s="17">
        <v>37226</v>
      </c>
      <c r="U29" s="45">
        <v>36312</v>
      </c>
      <c r="V29" s="73">
        <f t="shared" si="8"/>
        <v>3233.3333333333335</v>
      </c>
    </row>
    <row r="30" spans="1:22">
      <c r="A30" s="74">
        <v>35576</v>
      </c>
      <c r="B30" s="76">
        <f t="shared" si="1"/>
        <v>5</v>
      </c>
      <c r="C30" s="46">
        <v>2428000</v>
      </c>
      <c r="D30" s="14">
        <v>743000</v>
      </c>
      <c r="E30" s="14">
        <v>1805000</v>
      </c>
      <c r="F30" s="73">
        <f t="shared" si="2"/>
        <v>-120000</v>
      </c>
      <c r="H30" s="47">
        <f>DAVERAGE(_lp01,6,H32:H33)</f>
        <v>-708419.3548387097</v>
      </c>
      <c r="I30" s="48">
        <f t="shared" ref="I30:S30" si="9">DAVERAGE(_lp01,6,I32:I33)</f>
        <v>-515928.57142857142</v>
      </c>
      <c r="J30" s="48">
        <f t="shared" si="9"/>
        <v>283354.83870967739</v>
      </c>
      <c r="K30" s="48" t="e">
        <f t="shared" si="9"/>
        <v>#VALUE!</v>
      </c>
      <c r="L30" s="48" t="e">
        <f t="shared" si="9"/>
        <v>#VALUE!</v>
      </c>
      <c r="M30" s="48" t="e">
        <f t="shared" si="9"/>
        <v>#VALUE!</v>
      </c>
      <c r="N30" s="48" t="e">
        <f t="shared" si="9"/>
        <v>#VALUE!</v>
      </c>
      <c r="O30" s="48" t="e">
        <f t="shared" si="9"/>
        <v>#VALUE!</v>
      </c>
      <c r="P30" s="48" t="e">
        <f t="shared" si="9"/>
        <v>#VALUE!</v>
      </c>
      <c r="Q30" s="48" t="e">
        <f t="shared" si="9"/>
        <v>#VALUE!</v>
      </c>
      <c r="R30" s="48" t="e">
        <f t="shared" si="9"/>
        <v>#VALUE!</v>
      </c>
      <c r="S30" s="49" t="e">
        <f t="shared" si="9"/>
        <v>#VALUE!</v>
      </c>
      <c r="U30" s="45">
        <v>36342</v>
      </c>
      <c r="V30" s="73">
        <f t="shared" si="8"/>
        <v>-3774.1935483870966</v>
      </c>
    </row>
    <row r="31" spans="1:22">
      <c r="A31" s="74">
        <v>35577</v>
      </c>
      <c r="B31" s="76">
        <f t="shared" si="1"/>
        <v>5</v>
      </c>
      <c r="C31" s="46">
        <v>2563000</v>
      </c>
      <c r="D31" s="14">
        <v>50000</v>
      </c>
      <c r="E31" s="14">
        <v>2490000</v>
      </c>
      <c r="F31" s="73">
        <f t="shared" si="2"/>
        <v>23000</v>
      </c>
      <c r="H31" s="21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3"/>
      <c r="U31" s="45">
        <v>36373</v>
      </c>
      <c r="V31" s="73">
        <f t="shared" si="8"/>
        <v>2161.2903225806454</v>
      </c>
    </row>
    <row r="32" spans="1:22">
      <c r="A32" s="74">
        <v>35578</v>
      </c>
      <c r="B32" s="76">
        <f t="shared" si="1"/>
        <v>5</v>
      </c>
      <c r="C32" s="46">
        <v>2640000</v>
      </c>
      <c r="D32" s="14">
        <v>62000</v>
      </c>
      <c r="E32" s="14">
        <v>2668000</v>
      </c>
      <c r="F32" s="73">
        <f t="shared" si="2"/>
        <v>-90000</v>
      </c>
      <c r="H32" s="21" t="s">
        <v>14</v>
      </c>
      <c r="I32" s="22" t="s">
        <v>14</v>
      </c>
      <c r="J32" s="22" t="s">
        <v>14</v>
      </c>
      <c r="K32" s="22" t="s">
        <v>14</v>
      </c>
      <c r="L32" s="22" t="s">
        <v>14</v>
      </c>
      <c r="M32" s="22" t="s">
        <v>14</v>
      </c>
      <c r="N32" s="22" t="s">
        <v>14</v>
      </c>
      <c r="O32" s="22" t="s">
        <v>14</v>
      </c>
      <c r="P32" s="22" t="s">
        <v>14</v>
      </c>
      <c r="Q32" s="22" t="s">
        <v>14</v>
      </c>
      <c r="R32" s="22" t="s">
        <v>14</v>
      </c>
      <c r="S32" s="23" t="s">
        <v>14</v>
      </c>
      <c r="U32" s="45">
        <v>36404</v>
      </c>
      <c r="V32" s="73">
        <f t="shared" si="8"/>
        <v>168066.66666666666</v>
      </c>
    </row>
    <row r="33" spans="1:22" ht="12" thickBot="1">
      <c r="A33" s="74">
        <v>35579</v>
      </c>
      <c r="B33" s="76">
        <f t="shared" si="1"/>
        <v>5</v>
      </c>
      <c r="C33" s="46">
        <v>2750000</v>
      </c>
      <c r="D33" s="14">
        <v>-43000</v>
      </c>
      <c r="E33" s="14">
        <v>2669000</v>
      </c>
      <c r="F33" s="73">
        <f t="shared" si="2"/>
        <v>124000</v>
      </c>
      <c r="H33" s="24">
        <v>1</v>
      </c>
      <c r="I33" s="25">
        <v>2</v>
      </c>
      <c r="J33" s="25">
        <v>3</v>
      </c>
      <c r="K33" s="25">
        <v>4</v>
      </c>
      <c r="L33" s="25">
        <v>5</v>
      </c>
      <c r="M33" s="25">
        <v>6</v>
      </c>
      <c r="N33" s="25">
        <v>7</v>
      </c>
      <c r="O33" s="25">
        <v>8</v>
      </c>
      <c r="P33" s="25">
        <v>9</v>
      </c>
      <c r="Q33" s="25">
        <v>10</v>
      </c>
      <c r="R33" s="25">
        <v>11</v>
      </c>
      <c r="S33" s="26">
        <v>12</v>
      </c>
      <c r="U33" s="45">
        <v>36434</v>
      </c>
      <c r="V33" s="73">
        <f t="shared" si="8"/>
        <v>97225.806451612909</v>
      </c>
    </row>
    <row r="34" spans="1:22">
      <c r="A34" s="74">
        <v>35580</v>
      </c>
      <c r="B34" s="76">
        <f t="shared" si="1"/>
        <v>5</v>
      </c>
      <c r="C34" s="46">
        <v>2792000</v>
      </c>
      <c r="D34" s="14">
        <v>359000</v>
      </c>
      <c r="E34" s="14">
        <v>2490000</v>
      </c>
      <c r="F34" s="73">
        <f t="shared" si="2"/>
        <v>-57000</v>
      </c>
      <c r="U34" s="45">
        <v>36465</v>
      </c>
      <c r="V34" s="73">
        <f t="shared" si="8"/>
        <v>142100</v>
      </c>
    </row>
    <row r="35" spans="1:22">
      <c r="A35" s="74">
        <v>35581</v>
      </c>
      <c r="B35" s="76">
        <f t="shared" si="1"/>
        <v>5</v>
      </c>
      <c r="C35" s="46">
        <v>2790000</v>
      </c>
      <c r="D35" s="14">
        <v>622000</v>
      </c>
      <c r="E35" s="14">
        <v>2187000</v>
      </c>
      <c r="F35" s="73">
        <f t="shared" si="2"/>
        <v>-19000</v>
      </c>
      <c r="U35" s="45">
        <v>36495</v>
      </c>
      <c r="V35" s="73">
        <f t="shared" si="8"/>
        <v>-463709.67741935485</v>
      </c>
    </row>
    <row r="36" spans="1:22">
      <c r="A36" s="74">
        <v>35582</v>
      </c>
      <c r="B36" s="76">
        <f t="shared" si="1"/>
        <v>6</v>
      </c>
      <c r="C36" s="46">
        <v>2640000</v>
      </c>
      <c r="D36" s="14">
        <v>508000</v>
      </c>
      <c r="E36" s="14">
        <v>2108000</v>
      </c>
      <c r="F36" s="73">
        <f t="shared" si="2"/>
        <v>24000</v>
      </c>
      <c r="U36" s="45">
        <v>36526</v>
      </c>
      <c r="V36" s="73">
        <f>HLOOKUP(U36,$H$23:$S$27,2)</f>
        <v>-512193.54838709679</v>
      </c>
    </row>
    <row r="37" spans="1:22">
      <c r="A37" s="74">
        <v>35583</v>
      </c>
      <c r="B37" s="76">
        <f t="shared" si="1"/>
        <v>6</v>
      </c>
      <c r="C37" s="46">
        <v>2725000</v>
      </c>
      <c r="D37" s="14">
        <v>290000</v>
      </c>
      <c r="E37" s="14">
        <v>2409000</v>
      </c>
      <c r="F37" s="73">
        <f t="shared" si="2"/>
        <v>26000</v>
      </c>
      <c r="U37" s="45">
        <v>36557</v>
      </c>
      <c r="V37" s="73">
        <f t="shared" ref="V37:V47" si="10">HLOOKUP(U37,$H$23:$S$27,2)</f>
        <v>-493724.13793103449</v>
      </c>
    </row>
    <row r="38" spans="1:22">
      <c r="A38" s="74">
        <v>35584</v>
      </c>
      <c r="B38" s="76">
        <f t="shared" si="1"/>
        <v>6</v>
      </c>
      <c r="C38" s="46">
        <v>2810000</v>
      </c>
      <c r="D38" s="14">
        <v>512000</v>
      </c>
      <c r="E38" s="14">
        <v>2353000</v>
      </c>
      <c r="F38" s="73">
        <f t="shared" si="2"/>
        <v>-55000</v>
      </c>
      <c r="U38" s="45">
        <v>36586</v>
      </c>
      <c r="V38" s="73">
        <f t="shared" si="10"/>
        <v>36451.612903225803</v>
      </c>
    </row>
    <row r="39" spans="1:22">
      <c r="A39" s="74">
        <v>35585</v>
      </c>
      <c r="B39" s="76">
        <f t="shared" si="1"/>
        <v>6</v>
      </c>
      <c r="C39" s="46">
        <v>2931000</v>
      </c>
      <c r="D39" s="14">
        <v>417000</v>
      </c>
      <c r="E39" s="14">
        <v>2479000</v>
      </c>
      <c r="F39" s="73">
        <f t="shared" si="2"/>
        <v>35000</v>
      </c>
      <c r="U39" s="45">
        <v>36617</v>
      </c>
      <c r="V39" s="73">
        <f t="shared" si="10"/>
        <v>388666.66666666669</v>
      </c>
    </row>
    <row r="40" spans="1:22">
      <c r="A40" s="74">
        <v>35586</v>
      </c>
      <c r="B40" s="76">
        <f t="shared" si="1"/>
        <v>6</v>
      </c>
      <c r="C40" s="46">
        <v>2986000</v>
      </c>
      <c r="D40" s="14">
        <v>733000</v>
      </c>
      <c r="E40" s="14">
        <v>2101000</v>
      </c>
      <c r="F40" s="73">
        <f t="shared" si="2"/>
        <v>152000</v>
      </c>
      <c r="U40" s="45">
        <v>36647</v>
      </c>
      <c r="V40" s="73">
        <f t="shared" si="10"/>
        <v>156258.06451612903</v>
      </c>
    </row>
    <row r="41" spans="1:22">
      <c r="A41" s="74">
        <v>35587</v>
      </c>
      <c r="B41" s="76">
        <f t="shared" si="1"/>
        <v>6</v>
      </c>
      <c r="C41" s="46">
        <v>2801000</v>
      </c>
      <c r="D41" s="14">
        <v>884000</v>
      </c>
      <c r="E41" s="14">
        <v>2098000</v>
      </c>
      <c r="F41" s="73">
        <f t="shared" si="2"/>
        <v>-181000</v>
      </c>
      <c r="U41" s="45">
        <v>36678</v>
      </c>
      <c r="V41" s="73">
        <f t="shared" si="10"/>
        <v>69133.333333333328</v>
      </c>
    </row>
    <row r="42" spans="1:22">
      <c r="A42" s="74">
        <v>35588</v>
      </c>
      <c r="B42" s="76">
        <f t="shared" si="1"/>
        <v>6</v>
      </c>
      <c r="C42" s="46">
        <v>2511000</v>
      </c>
      <c r="D42" s="14">
        <v>512000</v>
      </c>
      <c r="E42" s="14">
        <v>2022000</v>
      </c>
      <c r="F42" s="73">
        <f t="shared" si="2"/>
        <v>-23000</v>
      </c>
      <c r="U42" s="45">
        <v>36708</v>
      </c>
      <c r="V42" s="73">
        <f t="shared" si="10"/>
        <v>-26612.903225806451</v>
      </c>
    </row>
    <row r="43" spans="1:22">
      <c r="A43" s="74">
        <v>35589</v>
      </c>
      <c r="B43" s="76">
        <f t="shared" si="1"/>
        <v>6</v>
      </c>
      <c r="C43" s="46">
        <v>2525000</v>
      </c>
      <c r="D43" s="14">
        <v>546000</v>
      </c>
      <c r="E43" s="14">
        <v>2004000</v>
      </c>
      <c r="F43" s="73">
        <f t="shared" si="2"/>
        <v>-25000</v>
      </c>
      <c r="U43" s="45">
        <v>36739</v>
      </c>
      <c r="V43" s="73">
        <f t="shared" si="10"/>
        <v>-405258.06451612903</v>
      </c>
    </row>
    <row r="44" spans="1:22">
      <c r="A44" s="74">
        <v>35590</v>
      </c>
      <c r="B44" s="76">
        <f t="shared" si="1"/>
        <v>6</v>
      </c>
      <c r="C44" s="46">
        <v>2923000</v>
      </c>
      <c r="D44" s="14">
        <v>589000</v>
      </c>
      <c r="E44" s="14">
        <v>2270000</v>
      </c>
      <c r="F44" s="73">
        <f t="shared" si="2"/>
        <v>64000</v>
      </c>
      <c r="U44" s="45">
        <v>36770</v>
      </c>
      <c r="V44" s="73">
        <f t="shared" si="10"/>
        <v>119666.66666666667</v>
      </c>
    </row>
    <row r="45" spans="1:22">
      <c r="A45" s="74">
        <v>35591</v>
      </c>
      <c r="B45" s="76">
        <f t="shared" si="1"/>
        <v>6</v>
      </c>
      <c r="C45" s="46">
        <v>2806000</v>
      </c>
      <c r="D45" s="14">
        <v>606000</v>
      </c>
      <c r="E45" s="14">
        <v>2237000</v>
      </c>
      <c r="F45" s="73">
        <f t="shared" si="2"/>
        <v>-37000</v>
      </c>
      <c r="U45" s="45">
        <v>36800</v>
      </c>
      <c r="V45" s="73">
        <f t="shared" si="10"/>
        <v>248967.74193548388</v>
      </c>
    </row>
    <row r="46" spans="1:22">
      <c r="A46" s="74">
        <v>35592</v>
      </c>
      <c r="B46" s="76">
        <f t="shared" si="1"/>
        <v>6</v>
      </c>
      <c r="C46" s="46">
        <v>2861000</v>
      </c>
      <c r="D46" s="14">
        <v>631000</v>
      </c>
      <c r="E46" s="14">
        <v>2194000</v>
      </c>
      <c r="F46" s="73">
        <f t="shared" si="2"/>
        <v>36000</v>
      </c>
      <c r="U46" s="45">
        <v>36831</v>
      </c>
      <c r="V46" s="73">
        <f t="shared" si="10"/>
        <v>-485733.33333333331</v>
      </c>
    </row>
    <row r="47" spans="1:22">
      <c r="A47" s="74">
        <v>35593</v>
      </c>
      <c r="B47" s="76">
        <f t="shared" si="1"/>
        <v>6</v>
      </c>
      <c r="C47" s="46">
        <v>2935000</v>
      </c>
      <c r="D47" s="14">
        <v>797000</v>
      </c>
      <c r="E47" s="14">
        <v>2133000</v>
      </c>
      <c r="F47" s="73">
        <f t="shared" si="2"/>
        <v>5000</v>
      </c>
      <c r="U47" s="45">
        <v>36861</v>
      </c>
      <c r="V47" s="73">
        <f t="shared" si="10"/>
        <v>5645.1612903225805</v>
      </c>
    </row>
    <row r="48" spans="1:22">
      <c r="A48" s="74">
        <v>35594</v>
      </c>
      <c r="B48" s="76">
        <f t="shared" si="1"/>
        <v>6</v>
      </c>
      <c r="C48" s="46">
        <v>2883000</v>
      </c>
      <c r="D48" s="14">
        <v>751000</v>
      </c>
      <c r="E48" s="14">
        <v>2090000</v>
      </c>
      <c r="F48" s="73">
        <f t="shared" si="2"/>
        <v>42000</v>
      </c>
      <c r="U48" s="45">
        <v>36892</v>
      </c>
      <c r="V48" s="73">
        <f>HLOOKUP(U48,$H$29:$S$33,2)</f>
        <v>-708419.3548387097</v>
      </c>
    </row>
    <row r="49" spans="1:22">
      <c r="A49" s="74">
        <v>35595</v>
      </c>
      <c r="B49" s="76">
        <f t="shared" si="1"/>
        <v>6</v>
      </c>
      <c r="C49" s="46">
        <v>2721000</v>
      </c>
      <c r="D49" s="14">
        <v>753000</v>
      </c>
      <c r="E49" s="14">
        <v>2053000</v>
      </c>
      <c r="F49" s="73">
        <f t="shared" si="2"/>
        <v>-85000</v>
      </c>
      <c r="U49" s="45">
        <v>36923</v>
      </c>
      <c r="V49" s="73">
        <f t="shared" ref="V49:V59" si="11">HLOOKUP(U49,$H$29:$S$33,2)</f>
        <v>-515928.57142857142</v>
      </c>
    </row>
    <row r="50" spans="1:22">
      <c r="A50" s="74">
        <v>35596</v>
      </c>
      <c r="B50" s="76">
        <f t="shared" si="1"/>
        <v>6</v>
      </c>
      <c r="C50" s="46">
        <v>2575000</v>
      </c>
      <c r="D50" s="14">
        <v>531000</v>
      </c>
      <c r="E50" s="14">
        <v>1974000</v>
      </c>
      <c r="F50" s="73">
        <f t="shared" si="2"/>
        <v>70000</v>
      </c>
      <c r="U50" s="45">
        <v>36951</v>
      </c>
      <c r="V50" s="73">
        <f t="shared" si="11"/>
        <v>283354.83870967739</v>
      </c>
    </row>
    <row r="51" spans="1:22">
      <c r="A51" s="74">
        <v>35597</v>
      </c>
      <c r="B51" s="76">
        <f t="shared" si="1"/>
        <v>6</v>
      </c>
      <c r="C51" s="46">
        <v>2670000</v>
      </c>
      <c r="D51" s="14">
        <v>447000</v>
      </c>
      <c r="E51" s="14">
        <v>2297000</v>
      </c>
      <c r="F51" s="73">
        <f t="shared" si="2"/>
        <v>-74000</v>
      </c>
      <c r="U51" s="45">
        <v>36982</v>
      </c>
      <c r="V51" s="73" t="e">
        <f t="shared" si="11"/>
        <v>#VALUE!</v>
      </c>
    </row>
    <row r="52" spans="1:22">
      <c r="A52" s="74">
        <v>35598</v>
      </c>
      <c r="B52" s="76">
        <f t="shared" si="1"/>
        <v>6</v>
      </c>
      <c r="C52" s="46">
        <v>2709000</v>
      </c>
      <c r="D52" s="14">
        <v>175000</v>
      </c>
      <c r="E52" s="14">
        <v>2517000</v>
      </c>
      <c r="F52" s="73">
        <f t="shared" si="2"/>
        <v>17000</v>
      </c>
      <c r="U52" s="45">
        <v>37012</v>
      </c>
      <c r="V52" s="73" t="e">
        <f t="shared" si="11"/>
        <v>#VALUE!</v>
      </c>
    </row>
    <row r="53" spans="1:22">
      <c r="A53" s="74">
        <v>35599</v>
      </c>
      <c r="B53" s="76">
        <f t="shared" si="1"/>
        <v>6</v>
      </c>
      <c r="C53" s="46">
        <v>2864000</v>
      </c>
      <c r="D53" s="14">
        <v>198000</v>
      </c>
      <c r="E53" s="14">
        <v>2602000</v>
      </c>
      <c r="F53" s="73">
        <f t="shared" si="2"/>
        <v>64000</v>
      </c>
      <c r="U53" s="45">
        <v>37043</v>
      </c>
      <c r="V53" s="73" t="e">
        <f t="shared" si="11"/>
        <v>#VALUE!</v>
      </c>
    </row>
    <row r="54" spans="1:22">
      <c r="A54" s="74">
        <v>35600</v>
      </c>
      <c r="B54" s="76">
        <f t="shared" si="1"/>
        <v>6</v>
      </c>
      <c r="C54" s="46">
        <v>2947000</v>
      </c>
      <c r="D54" s="14">
        <v>501000</v>
      </c>
      <c r="E54" s="14">
        <v>2452000</v>
      </c>
      <c r="F54" s="73">
        <f t="shared" si="2"/>
        <v>-6000</v>
      </c>
      <c r="U54" s="45">
        <v>37073</v>
      </c>
      <c r="V54" s="73" t="e">
        <f t="shared" si="11"/>
        <v>#VALUE!</v>
      </c>
    </row>
    <row r="55" spans="1:22">
      <c r="A55" s="74">
        <v>35601</v>
      </c>
      <c r="B55" s="76">
        <f t="shared" si="1"/>
        <v>6</v>
      </c>
      <c r="C55" s="46">
        <v>2956000</v>
      </c>
      <c r="D55" s="14">
        <v>724000</v>
      </c>
      <c r="E55" s="14">
        <v>2166000</v>
      </c>
      <c r="F55" s="73">
        <f t="shared" si="2"/>
        <v>66000</v>
      </c>
      <c r="U55" s="45">
        <v>37104</v>
      </c>
      <c r="V55" s="73" t="e">
        <f t="shared" si="11"/>
        <v>#VALUE!</v>
      </c>
    </row>
    <row r="56" spans="1:22">
      <c r="A56" s="74">
        <v>35602</v>
      </c>
      <c r="B56" s="76">
        <f t="shared" si="1"/>
        <v>6</v>
      </c>
      <c r="C56" s="46">
        <v>2636000</v>
      </c>
      <c r="D56" s="14">
        <v>824000</v>
      </c>
      <c r="E56" s="14">
        <v>1871000</v>
      </c>
      <c r="F56" s="73">
        <f t="shared" si="2"/>
        <v>-59000</v>
      </c>
      <c r="U56" s="45">
        <v>37135</v>
      </c>
      <c r="V56" s="73" t="e">
        <f t="shared" si="11"/>
        <v>#VALUE!</v>
      </c>
    </row>
    <row r="57" spans="1:22">
      <c r="A57" s="74">
        <v>35603</v>
      </c>
      <c r="B57" s="76">
        <f t="shared" si="1"/>
        <v>6</v>
      </c>
      <c r="C57" s="46">
        <v>2594000</v>
      </c>
      <c r="D57" s="14">
        <v>763000</v>
      </c>
      <c r="E57" s="14">
        <v>1856000</v>
      </c>
      <c r="F57" s="73">
        <f t="shared" si="2"/>
        <v>-25000</v>
      </c>
      <c r="U57" s="45">
        <v>37165</v>
      </c>
      <c r="V57" s="73" t="e">
        <f t="shared" si="11"/>
        <v>#VALUE!</v>
      </c>
    </row>
    <row r="58" spans="1:22">
      <c r="A58" s="74">
        <v>35604</v>
      </c>
      <c r="B58" s="76">
        <f t="shared" si="1"/>
        <v>6</v>
      </c>
      <c r="C58" s="46">
        <v>2714000</v>
      </c>
      <c r="D58" s="14">
        <v>551000</v>
      </c>
      <c r="E58" s="14">
        <v>2185000</v>
      </c>
      <c r="F58" s="73">
        <f t="shared" si="2"/>
        <v>-22000</v>
      </c>
      <c r="U58" s="45">
        <v>37196</v>
      </c>
      <c r="V58" s="73" t="e">
        <f t="shared" si="11"/>
        <v>#VALUE!</v>
      </c>
    </row>
    <row r="59" spans="1:22">
      <c r="A59" s="74">
        <v>35605</v>
      </c>
      <c r="B59" s="76">
        <f t="shared" si="1"/>
        <v>6</v>
      </c>
      <c r="C59" s="46">
        <v>2984000</v>
      </c>
      <c r="D59" s="14">
        <v>751000</v>
      </c>
      <c r="E59" s="14">
        <v>2252000</v>
      </c>
      <c r="F59" s="73">
        <f t="shared" si="2"/>
        <v>-19000</v>
      </c>
      <c r="U59" s="45">
        <v>37226</v>
      </c>
      <c r="V59" s="73" t="e">
        <f t="shared" si="11"/>
        <v>#VALUE!</v>
      </c>
    </row>
    <row r="60" spans="1:22">
      <c r="A60" s="74">
        <v>35606</v>
      </c>
      <c r="B60" s="76">
        <f t="shared" si="1"/>
        <v>6</v>
      </c>
      <c r="C60" s="46">
        <v>2968000</v>
      </c>
      <c r="D60" s="14">
        <v>568000</v>
      </c>
      <c r="E60" s="14">
        <v>2324000</v>
      </c>
      <c r="F60" s="73">
        <f t="shared" si="2"/>
        <v>76000</v>
      </c>
    </row>
    <row r="61" spans="1:22">
      <c r="A61" s="74">
        <v>35607</v>
      </c>
      <c r="B61" s="76">
        <f t="shared" si="1"/>
        <v>6</v>
      </c>
      <c r="C61" s="46">
        <v>2890000</v>
      </c>
      <c r="D61" s="14">
        <v>708000</v>
      </c>
      <c r="E61" s="14">
        <v>2190000</v>
      </c>
      <c r="F61" s="73">
        <f t="shared" si="2"/>
        <v>-8000</v>
      </c>
    </row>
    <row r="62" spans="1:22">
      <c r="A62" s="74">
        <v>35608</v>
      </c>
      <c r="B62" s="76">
        <f t="shared" si="1"/>
        <v>6</v>
      </c>
      <c r="C62" s="46">
        <v>2857000</v>
      </c>
      <c r="D62" s="14">
        <v>726000</v>
      </c>
      <c r="E62" s="14">
        <v>2079000</v>
      </c>
      <c r="F62" s="73">
        <f t="shared" si="2"/>
        <v>52000</v>
      </c>
    </row>
    <row r="63" spans="1:22">
      <c r="A63" s="74">
        <v>35609</v>
      </c>
      <c r="B63" s="76">
        <f t="shared" si="1"/>
        <v>6</v>
      </c>
      <c r="C63" s="46">
        <v>2485000</v>
      </c>
      <c r="D63" s="14">
        <v>718000</v>
      </c>
      <c r="E63" s="14">
        <v>1969000</v>
      </c>
      <c r="F63" s="73">
        <f t="shared" si="2"/>
        <v>-202000</v>
      </c>
    </row>
    <row r="64" spans="1:22">
      <c r="A64" s="74">
        <v>35610</v>
      </c>
      <c r="B64" s="76">
        <f t="shared" si="1"/>
        <v>6</v>
      </c>
      <c r="C64" s="46">
        <v>2440000</v>
      </c>
      <c r="D64" s="14">
        <v>358000</v>
      </c>
      <c r="E64" s="14">
        <v>1983000</v>
      </c>
      <c r="F64" s="73">
        <f t="shared" si="2"/>
        <v>99000</v>
      </c>
    </row>
    <row r="65" spans="1:6">
      <c r="A65" s="74">
        <v>35611</v>
      </c>
      <c r="B65" s="76">
        <f t="shared" si="1"/>
        <v>6</v>
      </c>
      <c r="C65" s="46">
        <v>2769000</v>
      </c>
      <c r="D65" s="14">
        <v>511000</v>
      </c>
      <c r="E65" s="14">
        <v>2291000</v>
      </c>
      <c r="F65" s="73">
        <f t="shared" si="2"/>
        <v>-33000</v>
      </c>
    </row>
    <row r="66" spans="1:6">
      <c r="A66" s="74">
        <v>35612</v>
      </c>
      <c r="B66" s="76">
        <f t="shared" si="1"/>
        <v>7</v>
      </c>
      <c r="C66" s="46">
        <v>2813000</v>
      </c>
      <c r="D66" s="14">
        <v>391000</v>
      </c>
      <c r="E66" s="14">
        <v>2412000</v>
      </c>
      <c r="F66" s="73">
        <f t="shared" si="2"/>
        <v>10000</v>
      </c>
    </row>
    <row r="67" spans="1:6">
      <c r="A67" s="74">
        <v>35613</v>
      </c>
      <c r="B67" s="76">
        <f t="shared" si="1"/>
        <v>7</v>
      </c>
      <c r="C67" s="46">
        <v>2850000</v>
      </c>
      <c r="D67" s="14">
        <v>257000</v>
      </c>
      <c r="E67" s="14">
        <v>2568000</v>
      </c>
      <c r="F67" s="73">
        <f t="shared" si="2"/>
        <v>25000</v>
      </c>
    </row>
    <row r="68" spans="1:6">
      <c r="A68" s="74">
        <v>35614</v>
      </c>
      <c r="B68" s="76">
        <f t="shared" si="1"/>
        <v>7</v>
      </c>
      <c r="C68" s="46">
        <v>2800000</v>
      </c>
      <c r="D68" s="14">
        <v>181000</v>
      </c>
      <c r="E68" s="14">
        <v>2618000</v>
      </c>
      <c r="F68" s="73">
        <f t="shared" si="2"/>
        <v>1000</v>
      </c>
    </row>
    <row r="69" spans="1:6">
      <c r="A69" s="74">
        <v>35615</v>
      </c>
      <c r="B69" s="76">
        <f t="shared" si="1"/>
        <v>7</v>
      </c>
      <c r="C69" s="46">
        <v>2445000</v>
      </c>
      <c r="D69" s="14">
        <v>272000</v>
      </c>
      <c r="E69" s="14">
        <v>2266000</v>
      </c>
      <c r="F69" s="73">
        <f t="shared" si="2"/>
        <v>-93000</v>
      </c>
    </row>
    <row r="70" spans="1:6">
      <c r="A70" s="74">
        <v>35616</v>
      </c>
      <c r="B70" s="76">
        <f t="shared" ref="B70:B133" si="12">IF(A70&lt;&gt;"",MONTH(A70),0)</f>
        <v>7</v>
      </c>
      <c r="C70" s="46">
        <v>2432000</v>
      </c>
      <c r="D70" s="14">
        <v>161000</v>
      </c>
      <c r="E70" s="14">
        <v>2238000</v>
      </c>
      <c r="F70" s="73">
        <f t="shared" ref="F70:F133" si="13">C70-D70-E70</f>
        <v>33000</v>
      </c>
    </row>
    <row r="71" spans="1:6">
      <c r="A71" s="74">
        <v>35617</v>
      </c>
      <c r="B71" s="76">
        <f t="shared" si="12"/>
        <v>7</v>
      </c>
      <c r="C71" s="46">
        <v>2483000</v>
      </c>
      <c r="D71" s="14">
        <v>122000</v>
      </c>
      <c r="E71" s="14">
        <v>2380000</v>
      </c>
      <c r="F71" s="73">
        <f t="shared" si="13"/>
        <v>-19000</v>
      </c>
    </row>
    <row r="72" spans="1:6">
      <c r="A72" s="74">
        <v>35618</v>
      </c>
      <c r="B72" s="76">
        <f t="shared" si="12"/>
        <v>7</v>
      </c>
      <c r="C72" s="46">
        <v>2587000</v>
      </c>
      <c r="D72" s="14">
        <v>-204000</v>
      </c>
      <c r="E72" s="14">
        <v>2714000</v>
      </c>
      <c r="F72" s="73">
        <f t="shared" si="13"/>
        <v>77000</v>
      </c>
    </row>
    <row r="73" spans="1:6">
      <c r="A73" s="74">
        <v>35619</v>
      </c>
      <c r="B73" s="76">
        <f t="shared" si="12"/>
        <v>7</v>
      </c>
      <c r="C73" s="46">
        <v>2936000</v>
      </c>
      <c r="D73" s="14">
        <v>-2000</v>
      </c>
      <c r="E73" s="14">
        <v>2849000</v>
      </c>
      <c r="F73" s="73">
        <f t="shared" si="13"/>
        <v>89000</v>
      </c>
    </row>
    <row r="74" spans="1:6">
      <c r="A74" s="74">
        <v>35620</v>
      </c>
      <c r="B74" s="76">
        <f t="shared" si="12"/>
        <v>7</v>
      </c>
      <c r="C74" s="46">
        <v>2975000</v>
      </c>
      <c r="D74" s="14">
        <v>182000</v>
      </c>
      <c r="E74" s="14">
        <v>2765000</v>
      </c>
      <c r="F74" s="73">
        <f t="shared" si="13"/>
        <v>28000</v>
      </c>
    </row>
    <row r="75" spans="1:6">
      <c r="A75" s="74">
        <v>35621</v>
      </c>
      <c r="B75" s="76">
        <f t="shared" si="12"/>
        <v>7</v>
      </c>
      <c r="C75" s="46">
        <v>2969000</v>
      </c>
      <c r="D75" s="14">
        <v>386000</v>
      </c>
      <c r="E75" s="14">
        <v>2589000</v>
      </c>
      <c r="F75" s="73">
        <f t="shared" si="13"/>
        <v>-6000</v>
      </c>
    </row>
    <row r="76" spans="1:6">
      <c r="A76" s="74">
        <v>35622</v>
      </c>
      <c r="B76" s="76">
        <f t="shared" si="12"/>
        <v>7</v>
      </c>
      <c r="C76" s="46">
        <v>3039000</v>
      </c>
      <c r="D76" s="14">
        <v>679000</v>
      </c>
      <c r="E76" s="14">
        <v>2422000</v>
      </c>
      <c r="F76" s="73">
        <f t="shared" si="13"/>
        <v>-62000</v>
      </c>
    </row>
    <row r="77" spans="1:6">
      <c r="A77" s="74">
        <v>35623</v>
      </c>
      <c r="B77" s="76">
        <f t="shared" si="12"/>
        <v>7</v>
      </c>
      <c r="C77" s="46">
        <v>2531000</v>
      </c>
      <c r="D77" s="14">
        <v>161000</v>
      </c>
      <c r="E77" s="14">
        <v>2394000</v>
      </c>
      <c r="F77" s="73">
        <f t="shared" si="13"/>
        <v>-24000</v>
      </c>
    </row>
    <row r="78" spans="1:6">
      <c r="A78" s="74">
        <v>35624</v>
      </c>
      <c r="B78" s="76">
        <f t="shared" si="12"/>
        <v>7</v>
      </c>
      <c r="C78" s="46">
        <v>2643000</v>
      </c>
      <c r="D78" s="14">
        <v>248000</v>
      </c>
      <c r="E78" s="14">
        <v>2354000</v>
      </c>
      <c r="F78" s="73">
        <f t="shared" si="13"/>
        <v>41000</v>
      </c>
    </row>
    <row r="79" spans="1:6">
      <c r="A79" s="74">
        <v>35625</v>
      </c>
      <c r="B79" s="76">
        <f t="shared" si="12"/>
        <v>7</v>
      </c>
      <c r="C79" s="46">
        <v>2687000</v>
      </c>
      <c r="D79" s="14">
        <v>-239000</v>
      </c>
      <c r="E79" s="14">
        <v>2853000</v>
      </c>
      <c r="F79" s="73">
        <f t="shared" si="13"/>
        <v>73000</v>
      </c>
    </row>
    <row r="80" spans="1:6">
      <c r="A80" s="74">
        <v>35626</v>
      </c>
      <c r="B80" s="76">
        <f t="shared" si="12"/>
        <v>7</v>
      </c>
      <c r="C80" s="46">
        <v>2942000</v>
      </c>
      <c r="D80" s="14">
        <v>97000</v>
      </c>
      <c r="E80" s="14">
        <v>2896000</v>
      </c>
      <c r="F80" s="73">
        <f t="shared" si="13"/>
        <v>-51000</v>
      </c>
    </row>
    <row r="81" spans="1:6">
      <c r="A81" s="74">
        <v>35627</v>
      </c>
      <c r="B81" s="76">
        <f t="shared" si="12"/>
        <v>7</v>
      </c>
      <c r="C81" s="46">
        <v>2959000</v>
      </c>
      <c r="D81" s="14">
        <v>-69000</v>
      </c>
      <c r="E81" s="14">
        <v>2968000</v>
      </c>
      <c r="F81" s="73">
        <f t="shared" si="13"/>
        <v>60000</v>
      </c>
    </row>
    <row r="82" spans="1:6">
      <c r="A82" s="74">
        <v>35628</v>
      </c>
      <c r="B82" s="76">
        <f t="shared" si="12"/>
        <v>7</v>
      </c>
      <c r="C82" s="46">
        <v>2900000</v>
      </c>
      <c r="D82" s="14">
        <v>9000</v>
      </c>
      <c r="E82" s="14">
        <v>2919000</v>
      </c>
      <c r="F82" s="73">
        <f t="shared" si="13"/>
        <v>-28000</v>
      </c>
    </row>
    <row r="83" spans="1:6">
      <c r="A83" s="74">
        <v>35629</v>
      </c>
      <c r="B83" s="76">
        <f t="shared" si="12"/>
        <v>7</v>
      </c>
      <c r="C83" s="46">
        <v>2928000</v>
      </c>
      <c r="D83" s="14">
        <v>140000</v>
      </c>
      <c r="E83" s="14">
        <v>2713000</v>
      </c>
      <c r="F83" s="73">
        <f t="shared" si="13"/>
        <v>75000</v>
      </c>
    </row>
    <row r="84" spans="1:6">
      <c r="A84" s="74">
        <v>35630</v>
      </c>
      <c r="B84" s="76">
        <f t="shared" si="12"/>
        <v>7</v>
      </c>
      <c r="C84" s="46">
        <v>2951000</v>
      </c>
      <c r="D84" s="14">
        <v>529000</v>
      </c>
      <c r="E84" s="14">
        <v>2254000</v>
      </c>
      <c r="F84" s="73">
        <f t="shared" si="13"/>
        <v>168000</v>
      </c>
    </row>
    <row r="85" spans="1:6">
      <c r="A85" s="74">
        <v>35631</v>
      </c>
      <c r="B85" s="76">
        <f t="shared" si="12"/>
        <v>7</v>
      </c>
      <c r="C85" s="46">
        <v>2596000</v>
      </c>
      <c r="D85" s="14">
        <v>197000</v>
      </c>
      <c r="E85" s="14">
        <v>2180000</v>
      </c>
      <c r="F85" s="73">
        <f t="shared" si="13"/>
        <v>219000</v>
      </c>
    </row>
    <row r="86" spans="1:6">
      <c r="A86" s="74">
        <v>35632</v>
      </c>
      <c r="B86" s="76">
        <f t="shared" si="12"/>
        <v>7</v>
      </c>
      <c r="C86" s="46">
        <v>2562000</v>
      </c>
      <c r="D86" s="14">
        <v>216000</v>
      </c>
      <c r="E86" s="14">
        <v>2466000</v>
      </c>
      <c r="F86" s="73">
        <f t="shared" si="13"/>
        <v>-120000</v>
      </c>
    </row>
    <row r="87" spans="1:6">
      <c r="A87" s="74">
        <v>35633</v>
      </c>
      <c r="B87" s="76">
        <f t="shared" si="12"/>
        <v>7</v>
      </c>
      <c r="C87" s="46">
        <v>2970000</v>
      </c>
      <c r="D87" s="14">
        <v>529000</v>
      </c>
      <c r="E87" s="14">
        <v>2315000</v>
      </c>
      <c r="F87" s="73">
        <f t="shared" si="13"/>
        <v>126000</v>
      </c>
    </row>
    <row r="88" spans="1:6">
      <c r="A88" s="74">
        <v>35634</v>
      </c>
      <c r="B88" s="76">
        <f t="shared" si="12"/>
        <v>7</v>
      </c>
      <c r="C88" s="46">
        <v>2879000</v>
      </c>
      <c r="D88" s="14">
        <v>462000</v>
      </c>
      <c r="E88" s="14">
        <v>2468000</v>
      </c>
      <c r="F88" s="73">
        <f t="shared" si="13"/>
        <v>-51000</v>
      </c>
    </row>
    <row r="89" spans="1:6">
      <c r="A89" s="74">
        <v>35635</v>
      </c>
      <c r="B89" s="76">
        <f t="shared" si="12"/>
        <v>7</v>
      </c>
      <c r="C89" s="46">
        <v>2739000</v>
      </c>
      <c r="D89" s="14">
        <v>448000</v>
      </c>
      <c r="E89" s="14">
        <v>2391000</v>
      </c>
      <c r="F89" s="73">
        <f t="shared" si="13"/>
        <v>-100000</v>
      </c>
    </row>
    <row r="90" spans="1:6">
      <c r="A90" s="74">
        <v>35636</v>
      </c>
      <c r="B90" s="76">
        <f t="shared" si="12"/>
        <v>7</v>
      </c>
      <c r="C90" s="46">
        <v>2638000</v>
      </c>
      <c r="D90" s="14">
        <v>318000</v>
      </c>
      <c r="E90" s="14">
        <v>2248000</v>
      </c>
      <c r="F90" s="73">
        <f t="shared" si="13"/>
        <v>72000</v>
      </c>
    </row>
    <row r="91" spans="1:6">
      <c r="A91" s="74">
        <v>35637</v>
      </c>
      <c r="B91" s="76">
        <f t="shared" si="12"/>
        <v>7</v>
      </c>
      <c r="C91" s="46">
        <v>2441000</v>
      </c>
      <c r="D91" s="14">
        <v>434000</v>
      </c>
      <c r="E91" s="14">
        <v>2031000</v>
      </c>
      <c r="F91" s="73">
        <f t="shared" si="13"/>
        <v>-24000</v>
      </c>
    </row>
    <row r="92" spans="1:6">
      <c r="A92" s="74">
        <v>35638</v>
      </c>
      <c r="B92" s="76">
        <f t="shared" si="12"/>
        <v>7</v>
      </c>
      <c r="C92" s="46">
        <v>2528000</v>
      </c>
      <c r="D92" s="14">
        <v>585000</v>
      </c>
      <c r="E92" s="14">
        <v>1986000</v>
      </c>
      <c r="F92" s="73">
        <f t="shared" si="13"/>
        <v>-43000</v>
      </c>
    </row>
    <row r="93" spans="1:6">
      <c r="A93" s="74">
        <v>35639</v>
      </c>
      <c r="B93" s="76">
        <f t="shared" si="12"/>
        <v>7</v>
      </c>
      <c r="C93" s="46">
        <v>2585000</v>
      </c>
      <c r="D93" s="14">
        <v>278000</v>
      </c>
      <c r="E93" s="14">
        <v>2240000</v>
      </c>
      <c r="F93" s="73">
        <f t="shared" si="13"/>
        <v>67000</v>
      </c>
    </row>
    <row r="94" spans="1:6">
      <c r="A94" s="74">
        <v>35640</v>
      </c>
      <c r="B94" s="76">
        <f t="shared" si="12"/>
        <v>7</v>
      </c>
      <c r="C94" s="46">
        <v>2898000</v>
      </c>
      <c r="D94" s="14">
        <v>646000</v>
      </c>
      <c r="E94" s="14">
        <v>2153000</v>
      </c>
      <c r="F94" s="73">
        <f t="shared" si="13"/>
        <v>99000</v>
      </c>
    </row>
    <row r="95" spans="1:6">
      <c r="A95" s="74">
        <v>35641</v>
      </c>
      <c r="B95" s="76">
        <f t="shared" si="12"/>
        <v>7</v>
      </c>
      <c r="C95" s="46">
        <v>2825000</v>
      </c>
      <c r="D95" s="14">
        <v>714000</v>
      </c>
      <c r="E95" s="14">
        <v>2298000</v>
      </c>
      <c r="F95" s="73">
        <f t="shared" si="13"/>
        <v>-187000</v>
      </c>
    </row>
    <row r="96" spans="1:6">
      <c r="A96" s="74">
        <v>35642</v>
      </c>
      <c r="B96" s="76">
        <f t="shared" si="12"/>
        <v>7</v>
      </c>
      <c r="C96" s="46">
        <v>2726000</v>
      </c>
      <c r="D96" s="14">
        <v>296000</v>
      </c>
      <c r="E96" s="14">
        <v>2341000</v>
      </c>
      <c r="F96" s="73">
        <f t="shared" si="13"/>
        <v>89000</v>
      </c>
    </row>
    <row r="97" spans="1:6">
      <c r="A97" s="74">
        <v>35643</v>
      </c>
      <c r="B97" s="76">
        <f t="shared" si="12"/>
        <v>8</v>
      </c>
      <c r="C97" s="46">
        <v>2667000</v>
      </c>
      <c r="D97" s="14">
        <v>318000</v>
      </c>
      <c r="E97" s="14">
        <v>2476000</v>
      </c>
      <c r="F97" s="73">
        <f t="shared" si="13"/>
        <v>-127000</v>
      </c>
    </row>
    <row r="98" spans="1:6">
      <c r="A98" s="74">
        <v>35644</v>
      </c>
      <c r="B98" s="76">
        <f t="shared" si="12"/>
        <v>8</v>
      </c>
      <c r="C98" s="46">
        <v>2494000</v>
      </c>
      <c r="D98" s="14">
        <v>-10000</v>
      </c>
      <c r="E98" s="14">
        <v>2435000</v>
      </c>
      <c r="F98" s="73">
        <f t="shared" si="13"/>
        <v>69000</v>
      </c>
    </row>
    <row r="99" spans="1:6">
      <c r="A99" s="74">
        <v>35645</v>
      </c>
      <c r="B99" s="76">
        <f t="shared" si="12"/>
        <v>8</v>
      </c>
      <c r="C99" s="46">
        <v>2507000</v>
      </c>
      <c r="D99" s="14">
        <v>74000</v>
      </c>
      <c r="E99" s="14">
        <v>2396000</v>
      </c>
      <c r="F99" s="73">
        <f t="shared" si="13"/>
        <v>37000</v>
      </c>
    </row>
    <row r="100" spans="1:6">
      <c r="A100" s="74">
        <v>35646</v>
      </c>
      <c r="B100" s="76">
        <f t="shared" si="12"/>
        <v>8</v>
      </c>
      <c r="C100" s="46">
        <v>2509000</v>
      </c>
      <c r="D100" s="14">
        <v>-444000</v>
      </c>
      <c r="E100" s="14">
        <v>2981000</v>
      </c>
      <c r="F100" s="73">
        <f t="shared" si="13"/>
        <v>-28000</v>
      </c>
    </row>
    <row r="101" spans="1:6">
      <c r="A101" s="74">
        <v>35647</v>
      </c>
      <c r="B101" s="76">
        <f t="shared" si="12"/>
        <v>8</v>
      </c>
      <c r="C101" s="46">
        <v>2601000</v>
      </c>
      <c r="D101" s="14">
        <v>-629000</v>
      </c>
      <c r="E101" s="14">
        <v>3183000</v>
      </c>
      <c r="F101" s="73">
        <f t="shared" si="13"/>
        <v>47000</v>
      </c>
    </row>
    <row r="102" spans="1:6">
      <c r="A102" s="74">
        <v>35648</v>
      </c>
      <c r="B102" s="76">
        <f t="shared" si="12"/>
        <v>8</v>
      </c>
      <c r="C102" s="46">
        <v>2688000</v>
      </c>
      <c r="D102" s="14">
        <v>-395000</v>
      </c>
      <c r="E102" s="14">
        <v>3077000</v>
      </c>
      <c r="F102" s="73">
        <f t="shared" si="13"/>
        <v>6000</v>
      </c>
    </row>
    <row r="103" spans="1:6">
      <c r="A103" s="74">
        <v>35649</v>
      </c>
      <c r="B103" s="76">
        <f t="shared" si="12"/>
        <v>8</v>
      </c>
      <c r="C103" s="46">
        <v>2572000</v>
      </c>
      <c r="D103" s="14">
        <v>-248000</v>
      </c>
      <c r="E103" s="14">
        <v>2901000</v>
      </c>
      <c r="F103" s="73">
        <f t="shared" si="13"/>
        <v>-81000</v>
      </c>
    </row>
    <row r="104" spans="1:6">
      <c r="A104" s="74">
        <v>35650</v>
      </c>
      <c r="B104" s="76">
        <f t="shared" si="12"/>
        <v>8</v>
      </c>
      <c r="C104" s="46">
        <v>2867000</v>
      </c>
      <c r="D104" s="14">
        <v>73000</v>
      </c>
      <c r="E104" s="14">
        <v>2685000</v>
      </c>
      <c r="F104" s="73">
        <f t="shared" si="13"/>
        <v>109000</v>
      </c>
    </row>
    <row r="105" spans="1:6">
      <c r="A105" s="74">
        <v>35651</v>
      </c>
      <c r="B105" s="76">
        <f t="shared" si="12"/>
        <v>8</v>
      </c>
      <c r="C105" s="46">
        <v>2676000</v>
      </c>
      <c r="D105" s="14">
        <v>635000</v>
      </c>
      <c r="E105" s="14">
        <v>2171000</v>
      </c>
      <c r="F105" s="73">
        <f t="shared" si="13"/>
        <v>-130000</v>
      </c>
    </row>
    <row r="106" spans="1:6">
      <c r="A106" s="74">
        <v>35652</v>
      </c>
      <c r="B106" s="76">
        <f t="shared" si="12"/>
        <v>8</v>
      </c>
      <c r="C106" s="46">
        <v>2763000</v>
      </c>
      <c r="D106" s="14">
        <v>627000</v>
      </c>
      <c r="E106" s="14">
        <v>2050000</v>
      </c>
      <c r="F106" s="73">
        <f t="shared" si="13"/>
        <v>86000</v>
      </c>
    </row>
    <row r="107" spans="1:6">
      <c r="A107" s="74">
        <v>35653</v>
      </c>
      <c r="B107" s="76">
        <f t="shared" si="12"/>
        <v>8</v>
      </c>
      <c r="C107" s="46">
        <v>2860000</v>
      </c>
      <c r="D107" s="14">
        <v>484000</v>
      </c>
      <c r="E107" s="14">
        <v>2426000</v>
      </c>
      <c r="F107" s="73">
        <f t="shared" si="13"/>
        <v>-50000</v>
      </c>
    </row>
    <row r="108" spans="1:6">
      <c r="A108" s="74">
        <v>35654</v>
      </c>
      <c r="B108" s="76">
        <f t="shared" si="12"/>
        <v>8</v>
      </c>
      <c r="C108" s="46">
        <v>2862000</v>
      </c>
      <c r="D108" s="14">
        <v>538000</v>
      </c>
      <c r="E108" s="14">
        <v>2399000</v>
      </c>
      <c r="F108" s="73">
        <f t="shared" si="13"/>
        <v>-75000</v>
      </c>
    </row>
    <row r="109" spans="1:6">
      <c r="A109" s="74">
        <v>35655</v>
      </c>
      <c r="B109" s="76">
        <f t="shared" si="12"/>
        <v>8</v>
      </c>
      <c r="C109" s="46">
        <v>2705000</v>
      </c>
      <c r="D109" s="14">
        <v>192000</v>
      </c>
      <c r="E109" s="14">
        <v>2427000</v>
      </c>
      <c r="F109" s="73">
        <f t="shared" si="13"/>
        <v>86000</v>
      </c>
    </row>
    <row r="110" spans="1:6">
      <c r="A110" s="74">
        <v>35656</v>
      </c>
      <c r="B110" s="76">
        <f t="shared" si="12"/>
        <v>8</v>
      </c>
      <c r="C110" s="46">
        <v>2763000</v>
      </c>
      <c r="D110" s="14">
        <v>402000</v>
      </c>
      <c r="E110" s="14">
        <v>2417000</v>
      </c>
      <c r="F110" s="73">
        <f t="shared" si="13"/>
        <v>-56000</v>
      </c>
    </row>
    <row r="111" spans="1:6">
      <c r="A111" s="74">
        <v>35657</v>
      </c>
      <c r="B111" s="76">
        <f t="shared" si="12"/>
        <v>8</v>
      </c>
      <c r="C111" s="46">
        <v>2854000</v>
      </c>
      <c r="D111" s="14">
        <v>552000</v>
      </c>
      <c r="E111" s="14">
        <v>2223000</v>
      </c>
      <c r="F111" s="73">
        <f t="shared" si="13"/>
        <v>79000</v>
      </c>
    </row>
    <row r="112" spans="1:6">
      <c r="A112" s="74">
        <v>35658</v>
      </c>
      <c r="B112" s="76">
        <f t="shared" si="12"/>
        <v>8</v>
      </c>
      <c r="C112" s="46">
        <v>2532000</v>
      </c>
      <c r="D112" s="14">
        <v>686000</v>
      </c>
      <c r="E112" s="14">
        <v>1893000</v>
      </c>
      <c r="F112" s="73">
        <f t="shared" si="13"/>
        <v>-47000</v>
      </c>
    </row>
    <row r="113" spans="1:6">
      <c r="A113" s="74">
        <v>35659</v>
      </c>
      <c r="B113" s="76">
        <f t="shared" si="12"/>
        <v>8</v>
      </c>
      <c r="C113" s="46">
        <v>2531000</v>
      </c>
      <c r="D113" s="14">
        <v>531000</v>
      </c>
      <c r="E113" s="14">
        <v>2026000</v>
      </c>
      <c r="F113" s="73">
        <f t="shared" si="13"/>
        <v>-26000</v>
      </c>
    </row>
    <row r="114" spans="1:6">
      <c r="A114" s="74">
        <v>35660</v>
      </c>
      <c r="B114" s="76">
        <f t="shared" si="12"/>
        <v>8</v>
      </c>
      <c r="C114" s="46">
        <v>2642000</v>
      </c>
      <c r="D114" s="14">
        <v>215000</v>
      </c>
      <c r="E114" s="14">
        <v>2343000</v>
      </c>
      <c r="F114" s="73">
        <f t="shared" si="13"/>
        <v>84000</v>
      </c>
    </row>
    <row r="115" spans="1:6">
      <c r="A115" s="74">
        <v>35661</v>
      </c>
      <c r="B115" s="76">
        <f t="shared" si="12"/>
        <v>8</v>
      </c>
      <c r="C115" s="46">
        <v>2741000</v>
      </c>
      <c r="D115" s="14">
        <v>79000</v>
      </c>
      <c r="E115" s="14">
        <v>2637000</v>
      </c>
      <c r="F115" s="73">
        <f t="shared" si="13"/>
        <v>25000</v>
      </c>
    </row>
    <row r="116" spans="1:6">
      <c r="A116" s="74">
        <v>35662</v>
      </c>
      <c r="B116" s="76">
        <f t="shared" si="12"/>
        <v>8</v>
      </c>
      <c r="C116" s="46">
        <v>2685000</v>
      </c>
      <c r="D116" s="14">
        <v>-57000</v>
      </c>
      <c r="E116" s="14">
        <v>2841000</v>
      </c>
      <c r="F116" s="73">
        <f t="shared" si="13"/>
        <v>-99000</v>
      </c>
    </row>
    <row r="117" spans="1:6">
      <c r="A117" s="74">
        <v>35663</v>
      </c>
      <c r="B117" s="76">
        <f t="shared" si="12"/>
        <v>8</v>
      </c>
      <c r="C117" s="46">
        <v>2754000</v>
      </c>
      <c r="D117" s="14">
        <v>-111000</v>
      </c>
      <c r="E117" s="14">
        <v>2791000</v>
      </c>
      <c r="F117" s="73">
        <f t="shared" si="13"/>
        <v>74000</v>
      </c>
    </row>
    <row r="118" spans="1:6">
      <c r="A118" s="74">
        <v>35664</v>
      </c>
      <c r="B118" s="76">
        <f t="shared" si="12"/>
        <v>8</v>
      </c>
      <c r="C118" s="46">
        <v>2650000</v>
      </c>
      <c r="D118" s="14">
        <v>43000</v>
      </c>
      <c r="E118" s="14">
        <v>2660000</v>
      </c>
      <c r="F118" s="73">
        <f t="shared" si="13"/>
        <v>-53000</v>
      </c>
    </row>
    <row r="119" spans="1:6">
      <c r="A119" s="74">
        <v>35665</v>
      </c>
      <c r="B119" s="76">
        <f t="shared" si="12"/>
        <v>8</v>
      </c>
      <c r="C119" s="46">
        <v>2637000</v>
      </c>
      <c r="D119" s="14">
        <v>283000</v>
      </c>
      <c r="E119" s="14">
        <v>2373000</v>
      </c>
      <c r="F119" s="73">
        <f t="shared" si="13"/>
        <v>-19000</v>
      </c>
    </row>
    <row r="120" spans="1:6">
      <c r="A120" s="74">
        <v>35666</v>
      </c>
      <c r="B120" s="76">
        <f t="shared" si="12"/>
        <v>8</v>
      </c>
      <c r="C120" s="46">
        <v>2623000</v>
      </c>
      <c r="D120" s="14">
        <v>178000</v>
      </c>
      <c r="E120" s="14">
        <v>2426000</v>
      </c>
      <c r="F120" s="73">
        <f t="shared" si="13"/>
        <v>19000</v>
      </c>
    </row>
    <row r="121" spans="1:6">
      <c r="A121" s="74">
        <v>35667</v>
      </c>
      <c r="B121" s="76">
        <f t="shared" si="12"/>
        <v>8</v>
      </c>
      <c r="C121" s="46">
        <v>2558000</v>
      </c>
      <c r="D121" s="14">
        <v>-243000</v>
      </c>
      <c r="E121" s="14">
        <v>2757000</v>
      </c>
      <c r="F121" s="73">
        <f t="shared" si="13"/>
        <v>44000</v>
      </c>
    </row>
    <row r="122" spans="1:6">
      <c r="A122" s="74">
        <v>35668</v>
      </c>
      <c r="B122" s="76">
        <f t="shared" si="12"/>
        <v>8</v>
      </c>
      <c r="C122" s="46">
        <v>2836000</v>
      </c>
      <c r="D122" s="14">
        <v>138000</v>
      </c>
      <c r="E122" s="14">
        <v>2721000</v>
      </c>
      <c r="F122" s="73">
        <f t="shared" si="13"/>
        <v>-23000</v>
      </c>
    </row>
    <row r="123" spans="1:6">
      <c r="A123" s="74">
        <v>35669</v>
      </c>
      <c r="B123" s="76">
        <f t="shared" si="12"/>
        <v>8</v>
      </c>
      <c r="C123" s="46">
        <v>3075000</v>
      </c>
      <c r="D123" s="14">
        <v>91000</v>
      </c>
      <c r="E123" s="14">
        <v>2886000</v>
      </c>
      <c r="F123" s="73">
        <f t="shared" si="13"/>
        <v>98000</v>
      </c>
    </row>
    <row r="124" spans="1:6">
      <c r="A124" s="74">
        <v>35670</v>
      </c>
      <c r="B124" s="76">
        <f t="shared" si="12"/>
        <v>8</v>
      </c>
      <c r="C124" s="46">
        <v>2800000</v>
      </c>
      <c r="D124" s="14">
        <v>107000</v>
      </c>
      <c r="E124" s="14">
        <v>2827000</v>
      </c>
      <c r="F124" s="73">
        <f t="shared" si="13"/>
        <v>-134000</v>
      </c>
    </row>
    <row r="125" spans="1:6">
      <c r="A125" s="74">
        <v>35671</v>
      </c>
      <c r="B125" s="76">
        <f t="shared" si="12"/>
        <v>8</v>
      </c>
      <c r="C125" s="46">
        <v>2805000</v>
      </c>
      <c r="D125" s="14">
        <v>400000</v>
      </c>
      <c r="E125" s="14">
        <v>2382000</v>
      </c>
      <c r="F125" s="73">
        <f t="shared" si="13"/>
        <v>23000</v>
      </c>
    </row>
    <row r="126" spans="1:6">
      <c r="A126" s="74">
        <v>35672</v>
      </c>
      <c r="B126" s="76">
        <f t="shared" si="12"/>
        <v>8</v>
      </c>
      <c r="C126" s="46">
        <v>2516000</v>
      </c>
      <c r="D126" s="14">
        <v>535000</v>
      </c>
      <c r="E126" s="14">
        <v>2081000</v>
      </c>
      <c r="F126" s="73">
        <f t="shared" si="13"/>
        <v>-100000</v>
      </c>
    </row>
    <row r="127" spans="1:6">
      <c r="A127" s="74">
        <v>35673</v>
      </c>
      <c r="B127" s="76">
        <f t="shared" si="12"/>
        <v>8</v>
      </c>
      <c r="C127" s="46">
        <v>2514000</v>
      </c>
      <c r="D127" s="14">
        <v>382000</v>
      </c>
      <c r="E127" s="14">
        <v>2038000</v>
      </c>
      <c r="F127" s="73">
        <f t="shared" si="13"/>
        <v>94000</v>
      </c>
    </row>
    <row r="128" spans="1:6">
      <c r="A128" s="74">
        <v>35674</v>
      </c>
      <c r="B128" s="76">
        <f t="shared" si="12"/>
        <v>9</v>
      </c>
      <c r="C128" s="46">
        <v>2779000</v>
      </c>
      <c r="D128" s="14">
        <v>264000</v>
      </c>
      <c r="E128" s="14">
        <v>2412000</v>
      </c>
      <c r="F128" s="73">
        <f t="shared" si="13"/>
        <v>103000</v>
      </c>
    </row>
    <row r="129" spans="1:6">
      <c r="A129" s="74">
        <v>35675</v>
      </c>
      <c r="B129" s="76">
        <f t="shared" si="12"/>
        <v>9</v>
      </c>
      <c r="C129" s="46">
        <v>2599000</v>
      </c>
      <c r="D129" s="14">
        <v>-132000</v>
      </c>
      <c r="E129" s="14">
        <v>2815000</v>
      </c>
      <c r="F129" s="73">
        <f t="shared" si="13"/>
        <v>-84000</v>
      </c>
    </row>
    <row r="130" spans="1:6">
      <c r="A130" s="74">
        <v>35676</v>
      </c>
      <c r="B130" s="76">
        <f t="shared" si="12"/>
        <v>9</v>
      </c>
      <c r="C130" s="46">
        <v>2772000</v>
      </c>
      <c r="D130" s="14">
        <v>-317000</v>
      </c>
      <c r="E130" s="14">
        <v>3047000</v>
      </c>
      <c r="F130" s="73">
        <f t="shared" si="13"/>
        <v>42000</v>
      </c>
    </row>
    <row r="131" spans="1:6">
      <c r="A131" s="74">
        <v>35677</v>
      </c>
      <c r="B131" s="76">
        <f t="shared" si="12"/>
        <v>9</v>
      </c>
      <c r="C131" s="46">
        <v>2753000</v>
      </c>
      <c r="D131" s="14">
        <v>-504000</v>
      </c>
      <c r="E131" s="14">
        <v>3308000</v>
      </c>
      <c r="F131" s="73">
        <f t="shared" si="13"/>
        <v>-51000</v>
      </c>
    </row>
    <row r="132" spans="1:6">
      <c r="A132" s="74">
        <v>35678</v>
      </c>
      <c r="B132" s="76">
        <f t="shared" si="12"/>
        <v>9</v>
      </c>
      <c r="C132" s="46">
        <v>2695000</v>
      </c>
      <c r="D132" s="14">
        <v>-495000</v>
      </c>
      <c r="E132" s="14">
        <v>3124000</v>
      </c>
      <c r="F132" s="73">
        <f t="shared" si="13"/>
        <v>66000</v>
      </c>
    </row>
    <row r="133" spans="1:6">
      <c r="A133" s="74">
        <v>35679</v>
      </c>
      <c r="B133" s="76">
        <f t="shared" si="12"/>
        <v>9</v>
      </c>
      <c r="C133" s="46">
        <v>3098000</v>
      </c>
      <c r="D133" s="14">
        <v>409000</v>
      </c>
      <c r="E133" s="14">
        <v>2737000</v>
      </c>
      <c r="F133" s="73">
        <f t="shared" si="13"/>
        <v>-48000</v>
      </c>
    </row>
    <row r="134" spans="1:6">
      <c r="A134" s="74">
        <v>35680</v>
      </c>
      <c r="B134" s="76">
        <f t="shared" ref="B134:B197" si="14">IF(A134&lt;&gt;"",MONTH(A134),0)</f>
        <v>9</v>
      </c>
      <c r="C134" s="46">
        <v>3094000</v>
      </c>
      <c r="D134" s="14">
        <v>246000</v>
      </c>
      <c r="E134" s="14">
        <v>2822000</v>
      </c>
      <c r="F134" s="73">
        <f t="shared" ref="F134:F197" si="15">C134-D134-E134</f>
        <v>26000</v>
      </c>
    </row>
    <row r="135" spans="1:6">
      <c r="A135" s="74">
        <v>35681</v>
      </c>
      <c r="B135" s="76">
        <f t="shared" si="14"/>
        <v>9</v>
      </c>
      <c r="C135" s="46">
        <v>2866000</v>
      </c>
      <c r="D135" s="14">
        <v>-329000</v>
      </c>
      <c r="E135" s="14">
        <v>3188000</v>
      </c>
      <c r="F135" s="73">
        <f t="shared" si="15"/>
        <v>7000</v>
      </c>
    </row>
    <row r="136" spans="1:6">
      <c r="A136" s="74">
        <v>35682</v>
      </c>
      <c r="B136" s="76">
        <f t="shared" si="14"/>
        <v>9</v>
      </c>
      <c r="C136" s="46">
        <v>2919000</v>
      </c>
      <c r="D136" s="14">
        <v>-401000</v>
      </c>
      <c r="E136" s="14">
        <v>3329000</v>
      </c>
      <c r="F136" s="73">
        <f t="shared" si="15"/>
        <v>-9000</v>
      </c>
    </row>
    <row r="137" spans="1:6">
      <c r="A137" s="74">
        <v>35683</v>
      </c>
      <c r="B137" s="76">
        <f t="shared" si="14"/>
        <v>9</v>
      </c>
      <c r="C137" s="46">
        <v>2906000</v>
      </c>
      <c r="D137" s="14">
        <v>-396000</v>
      </c>
      <c r="E137" s="14">
        <v>3221000</v>
      </c>
      <c r="F137" s="73">
        <f t="shared" si="15"/>
        <v>81000</v>
      </c>
    </row>
    <row r="138" spans="1:6">
      <c r="A138" s="74">
        <v>35684</v>
      </c>
      <c r="B138" s="76">
        <f t="shared" si="14"/>
        <v>9</v>
      </c>
      <c r="C138" s="46">
        <v>2897000</v>
      </c>
      <c r="D138" s="14">
        <v>118000</v>
      </c>
      <c r="E138" s="14">
        <v>2809000</v>
      </c>
      <c r="F138" s="73">
        <f t="shared" si="15"/>
        <v>-30000</v>
      </c>
    </row>
    <row r="139" spans="1:6">
      <c r="A139" s="74">
        <v>35685</v>
      </c>
      <c r="B139" s="76">
        <f t="shared" si="14"/>
        <v>9</v>
      </c>
      <c r="C139" s="46">
        <v>2978000</v>
      </c>
      <c r="D139" s="14">
        <v>387000</v>
      </c>
      <c r="E139" s="14">
        <v>2618000</v>
      </c>
      <c r="F139" s="73">
        <f t="shared" si="15"/>
        <v>-27000</v>
      </c>
    </row>
    <row r="140" spans="1:6">
      <c r="A140" s="74">
        <v>35686</v>
      </c>
      <c r="B140" s="76">
        <f t="shared" si="14"/>
        <v>9</v>
      </c>
      <c r="C140" s="46">
        <v>3047000</v>
      </c>
      <c r="D140" s="14">
        <v>648000</v>
      </c>
      <c r="E140" s="14">
        <v>2398000</v>
      </c>
      <c r="F140" s="73">
        <f t="shared" si="15"/>
        <v>1000</v>
      </c>
    </row>
    <row r="141" spans="1:6">
      <c r="A141" s="74">
        <v>35687</v>
      </c>
      <c r="B141" s="76">
        <f t="shared" si="14"/>
        <v>9</v>
      </c>
      <c r="C141" s="46">
        <v>2750000</v>
      </c>
      <c r="D141" s="14">
        <v>215000</v>
      </c>
      <c r="E141" s="14">
        <v>2502000</v>
      </c>
      <c r="F141" s="73">
        <f t="shared" si="15"/>
        <v>33000</v>
      </c>
    </row>
    <row r="142" spans="1:6">
      <c r="A142" s="74">
        <v>35688</v>
      </c>
      <c r="B142" s="76">
        <f t="shared" si="14"/>
        <v>9</v>
      </c>
      <c r="C142" s="46">
        <v>3077000</v>
      </c>
      <c r="D142" s="14">
        <v>424000</v>
      </c>
      <c r="E142" s="14">
        <v>2653000</v>
      </c>
      <c r="F142" s="73">
        <f t="shared" si="15"/>
        <v>0</v>
      </c>
    </row>
    <row r="143" spans="1:6">
      <c r="A143" s="74">
        <v>35689</v>
      </c>
      <c r="B143" s="76">
        <f t="shared" si="14"/>
        <v>9</v>
      </c>
      <c r="C143" s="46">
        <v>2976000</v>
      </c>
      <c r="D143" s="14">
        <v>483000</v>
      </c>
      <c r="E143" s="14">
        <v>2638000</v>
      </c>
      <c r="F143" s="73">
        <f t="shared" si="15"/>
        <v>-145000</v>
      </c>
    </row>
    <row r="144" spans="1:6">
      <c r="A144" s="74">
        <v>35690</v>
      </c>
      <c r="B144" s="76">
        <f t="shared" si="14"/>
        <v>9</v>
      </c>
      <c r="C144" s="46">
        <v>2925000</v>
      </c>
      <c r="D144" s="14">
        <v>283000</v>
      </c>
      <c r="E144" s="14">
        <v>2676000</v>
      </c>
      <c r="F144" s="73">
        <f t="shared" si="15"/>
        <v>-34000</v>
      </c>
    </row>
    <row r="145" spans="1:6">
      <c r="A145" s="74">
        <v>35691</v>
      </c>
      <c r="B145" s="76">
        <f t="shared" si="14"/>
        <v>9</v>
      </c>
      <c r="C145" s="46">
        <v>3069000</v>
      </c>
      <c r="D145" s="14">
        <v>478000</v>
      </c>
      <c r="E145" s="14">
        <v>2676000</v>
      </c>
      <c r="F145" s="73">
        <f t="shared" si="15"/>
        <v>-85000</v>
      </c>
    </row>
    <row r="146" spans="1:6">
      <c r="A146" s="74">
        <v>35692</v>
      </c>
      <c r="B146" s="76">
        <f t="shared" si="14"/>
        <v>9</v>
      </c>
      <c r="C146" s="46">
        <v>3071000</v>
      </c>
      <c r="D146" s="14">
        <v>604000</v>
      </c>
      <c r="E146" s="14">
        <v>2429000</v>
      </c>
      <c r="F146" s="73">
        <f t="shared" si="15"/>
        <v>38000</v>
      </c>
    </row>
    <row r="147" spans="1:6">
      <c r="A147" s="74">
        <v>35693</v>
      </c>
      <c r="B147" s="76">
        <f t="shared" si="14"/>
        <v>9</v>
      </c>
      <c r="C147" s="46">
        <v>2705000</v>
      </c>
      <c r="D147" s="14">
        <v>707000</v>
      </c>
      <c r="E147" s="14">
        <v>2040000</v>
      </c>
      <c r="F147" s="73">
        <f t="shared" si="15"/>
        <v>-42000</v>
      </c>
    </row>
    <row r="148" spans="1:6">
      <c r="A148" s="74">
        <v>35694</v>
      </c>
      <c r="B148" s="76">
        <f t="shared" si="14"/>
        <v>9</v>
      </c>
      <c r="C148" s="46">
        <v>2735000</v>
      </c>
      <c r="D148" s="14">
        <v>592000</v>
      </c>
      <c r="E148" s="14">
        <v>2177000</v>
      </c>
      <c r="F148" s="73">
        <f t="shared" si="15"/>
        <v>-34000</v>
      </c>
    </row>
    <row r="149" spans="1:6">
      <c r="A149" s="74">
        <v>35695</v>
      </c>
      <c r="B149" s="76">
        <f t="shared" si="14"/>
        <v>9</v>
      </c>
      <c r="C149" s="46">
        <v>2853000</v>
      </c>
      <c r="D149" s="14">
        <v>109000</v>
      </c>
      <c r="E149" s="14">
        <v>2637000</v>
      </c>
      <c r="F149" s="73">
        <f t="shared" si="15"/>
        <v>107000</v>
      </c>
    </row>
    <row r="150" spans="1:6">
      <c r="A150" s="74">
        <v>35696</v>
      </c>
      <c r="B150" s="76">
        <f t="shared" si="14"/>
        <v>9</v>
      </c>
      <c r="C150" s="46">
        <v>2901000</v>
      </c>
      <c r="D150" s="14">
        <v>45000</v>
      </c>
      <c r="E150" s="14">
        <v>2873000</v>
      </c>
      <c r="F150" s="73">
        <f t="shared" si="15"/>
        <v>-17000</v>
      </c>
    </row>
    <row r="151" spans="1:6">
      <c r="A151" s="74">
        <v>35697</v>
      </c>
      <c r="B151" s="76">
        <f t="shared" si="14"/>
        <v>9</v>
      </c>
      <c r="C151" s="46">
        <v>2705000</v>
      </c>
      <c r="D151" s="14">
        <v>-2000</v>
      </c>
      <c r="E151" s="14">
        <v>2782000</v>
      </c>
      <c r="F151" s="73">
        <f t="shared" si="15"/>
        <v>-75000</v>
      </c>
    </row>
    <row r="152" spans="1:6">
      <c r="A152" s="74">
        <v>35698</v>
      </c>
      <c r="B152" s="76">
        <f t="shared" si="14"/>
        <v>9</v>
      </c>
      <c r="C152" s="46">
        <v>2778000</v>
      </c>
      <c r="D152" s="14">
        <v>251000</v>
      </c>
      <c r="E152" s="14">
        <v>2465000</v>
      </c>
      <c r="F152" s="73">
        <f t="shared" si="15"/>
        <v>62000</v>
      </c>
    </row>
    <row r="153" spans="1:6">
      <c r="A153" s="74">
        <v>35699</v>
      </c>
      <c r="B153" s="76">
        <f t="shared" si="14"/>
        <v>9</v>
      </c>
      <c r="C153" s="46">
        <v>2864000</v>
      </c>
      <c r="D153" s="14">
        <v>524000</v>
      </c>
      <c r="E153" s="14">
        <v>2350000</v>
      </c>
      <c r="F153" s="73">
        <f t="shared" si="15"/>
        <v>-10000</v>
      </c>
    </row>
    <row r="154" spans="1:6">
      <c r="A154" s="74">
        <v>35700</v>
      </c>
      <c r="B154" s="76">
        <f t="shared" si="14"/>
        <v>9</v>
      </c>
      <c r="C154" s="46">
        <v>2731000</v>
      </c>
      <c r="D154" s="14">
        <v>306000</v>
      </c>
      <c r="E154" s="14">
        <v>2348000</v>
      </c>
      <c r="F154" s="73">
        <f t="shared" si="15"/>
        <v>77000</v>
      </c>
    </row>
    <row r="155" spans="1:6">
      <c r="A155" s="74">
        <v>35701</v>
      </c>
      <c r="B155" s="76">
        <f t="shared" si="14"/>
        <v>9</v>
      </c>
      <c r="C155" s="46">
        <v>2790000</v>
      </c>
      <c r="D155" s="14">
        <v>352000</v>
      </c>
      <c r="E155" s="14">
        <v>2533000</v>
      </c>
      <c r="F155" s="73">
        <f t="shared" si="15"/>
        <v>-95000</v>
      </c>
    </row>
    <row r="156" spans="1:6">
      <c r="A156" s="74">
        <v>35702</v>
      </c>
      <c r="B156" s="76">
        <f t="shared" si="14"/>
        <v>9</v>
      </c>
      <c r="C156" s="46">
        <v>2422000</v>
      </c>
      <c r="D156" s="14">
        <v>-412000</v>
      </c>
      <c r="E156" s="14">
        <v>2882000</v>
      </c>
      <c r="F156" s="73">
        <f t="shared" si="15"/>
        <v>-48000</v>
      </c>
    </row>
    <row r="157" spans="1:6">
      <c r="A157" s="74">
        <v>35703</v>
      </c>
      <c r="B157" s="76">
        <f t="shared" si="14"/>
        <v>9</v>
      </c>
      <c r="C157" s="46">
        <v>2592000</v>
      </c>
      <c r="D157" s="14">
        <v>-261000</v>
      </c>
      <c r="E157" s="14">
        <v>2798000</v>
      </c>
      <c r="F157" s="73">
        <f t="shared" si="15"/>
        <v>55000</v>
      </c>
    </row>
    <row r="158" spans="1:6">
      <c r="A158" s="74">
        <v>35704</v>
      </c>
      <c r="B158" s="76">
        <f t="shared" si="14"/>
        <v>10</v>
      </c>
      <c r="C158" s="46">
        <v>2355000</v>
      </c>
      <c r="D158" s="14">
        <v>-341000</v>
      </c>
      <c r="E158" s="14">
        <v>2755000</v>
      </c>
      <c r="F158" s="73">
        <f t="shared" si="15"/>
        <v>-59000</v>
      </c>
    </row>
    <row r="159" spans="1:6">
      <c r="A159" s="74">
        <v>35705</v>
      </c>
      <c r="B159" s="76">
        <f t="shared" si="14"/>
        <v>10</v>
      </c>
      <c r="C159" s="46">
        <v>2565000</v>
      </c>
      <c r="D159" s="14">
        <v>-34000</v>
      </c>
      <c r="E159" s="14">
        <v>2584000</v>
      </c>
      <c r="F159" s="73">
        <f t="shared" si="15"/>
        <v>15000</v>
      </c>
    </row>
    <row r="160" spans="1:6">
      <c r="A160" s="74">
        <v>35706</v>
      </c>
      <c r="B160" s="76">
        <f t="shared" si="14"/>
        <v>10</v>
      </c>
      <c r="C160" s="46">
        <v>2825000</v>
      </c>
      <c r="D160" s="14">
        <v>210000</v>
      </c>
      <c r="E160" s="14">
        <v>2502000</v>
      </c>
      <c r="F160" s="73">
        <f t="shared" si="15"/>
        <v>113000</v>
      </c>
    </row>
    <row r="161" spans="1:6">
      <c r="A161" s="74">
        <v>35707</v>
      </c>
      <c r="B161" s="76">
        <f t="shared" si="14"/>
        <v>10</v>
      </c>
      <c r="C161" s="46">
        <v>2508000</v>
      </c>
      <c r="D161" s="14">
        <v>466000</v>
      </c>
      <c r="E161" s="14">
        <v>2135000</v>
      </c>
      <c r="F161" s="73">
        <f t="shared" si="15"/>
        <v>-93000</v>
      </c>
    </row>
    <row r="162" spans="1:6">
      <c r="A162" s="74">
        <v>35708</v>
      </c>
      <c r="B162" s="76">
        <f t="shared" si="14"/>
        <v>10</v>
      </c>
      <c r="C162" s="46">
        <v>2535000</v>
      </c>
      <c r="D162" s="14">
        <v>479000</v>
      </c>
      <c r="E162" s="14">
        <v>2076000</v>
      </c>
      <c r="F162" s="73">
        <f t="shared" si="15"/>
        <v>-20000</v>
      </c>
    </row>
    <row r="163" spans="1:6">
      <c r="A163" s="74">
        <v>35709</v>
      </c>
      <c r="B163" s="76">
        <f t="shared" si="14"/>
        <v>10</v>
      </c>
      <c r="C163" s="46">
        <v>2599000</v>
      </c>
      <c r="D163" s="14">
        <v>197000</v>
      </c>
      <c r="E163" s="14">
        <v>2404000</v>
      </c>
      <c r="F163" s="73">
        <f t="shared" si="15"/>
        <v>-2000</v>
      </c>
    </row>
    <row r="164" spans="1:6">
      <c r="A164" s="74">
        <v>35710</v>
      </c>
      <c r="B164" s="76">
        <f t="shared" si="14"/>
        <v>10</v>
      </c>
      <c r="C164" s="46">
        <v>2926000</v>
      </c>
      <c r="D164" s="14">
        <v>670000</v>
      </c>
      <c r="E164" s="14">
        <v>2261000</v>
      </c>
      <c r="F164" s="73">
        <f t="shared" si="15"/>
        <v>-5000</v>
      </c>
    </row>
    <row r="165" spans="1:6">
      <c r="A165" s="74">
        <v>35711</v>
      </c>
      <c r="B165" s="76">
        <f t="shared" si="14"/>
        <v>10</v>
      </c>
      <c r="C165" s="46">
        <v>2886000</v>
      </c>
      <c r="D165" s="14">
        <v>729000</v>
      </c>
      <c r="E165" s="14">
        <v>2198000</v>
      </c>
      <c r="F165" s="73">
        <f t="shared" si="15"/>
        <v>-41000</v>
      </c>
    </row>
    <row r="166" spans="1:6">
      <c r="A166" s="74">
        <v>35712</v>
      </c>
      <c r="B166" s="76">
        <f t="shared" si="14"/>
        <v>10</v>
      </c>
      <c r="C166" s="46">
        <v>2843000</v>
      </c>
      <c r="D166" s="14">
        <v>615000</v>
      </c>
      <c r="E166" s="14">
        <v>2228000</v>
      </c>
      <c r="F166" s="73">
        <f t="shared" si="15"/>
        <v>0</v>
      </c>
    </row>
    <row r="167" spans="1:6">
      <c r="A167" s="74">
        <v>35713</v>
      </c>
      <c r="B167" s="76">
        <f t="shared" si="14"/>
        <v>10</v>
      </c>
      <c r="C167" s="46">
        <v>2719000</v>
      </c>
      <c r="D167" s="14">
        <v>560000</v>
      </c>
      <c r="E167" s="14">
        <v>2207000</v>
      </c>
      <c r="F167" s="73">
        <f t="shared" si="15"/>
        <v>-48000</v>
      </c>
    </row>
    <row r="168" spans="1:6">
      <c r="A168" s="74">
        <v>35714</v>
      </c>
      <c r="B168" s="76">
        <f t="shared" si="14"/>
        <v>10</v>
      </c>
      <c r="C168" s="46">
        <v>2624000</v>
      </c>
      <c r="D168" s="14">
        <v>548000</v>
      </c>
      <c r="E168" s="14">
        <v>2027000</v>
      </c>
      <c r="F168" s="73">
        <f t="shared" si="15"/>
        <v>49000</v>
      </c>
    </row>
    <row r="169" spans="1:6">
      <c r="A169" s="74">
        <v>35715</v>
      </c>
      <c r="B169" s="76">
        <f t="shared" si="14"/>
        <v>10</v>
      </c>
      <c r="C169" s="46">
        <v>2595000</v>
      </c>
      <c r="D169" s="14">
        <v>532000</v>
      </c>
      <c r="E169" s="14">
        <v>2025000</v>
      </c>
      <c r="F169" s="73">
        <f t="shared" si="15"/>
        <v>38000</v>
      </c>
    </row>
    <row r="170" spans="1:6">
      <c r="A170" s="74">
        <v>35716</v>
      </c>
      <c r="B170" s="76">
        <f t="shared" si="14"/>
        <v>10</v>
      </c>
      <c r="C170" s="46">
        <v>2674000</v>
      </c>
      <c r="D170" s="14">
        <v>436000</v>
      </c>
      <c r="E170" s="14">
        <v>2198000</v>
      </c>
      <c r="F170" s="73">
        <f t="shared" si="15"/>
        <v>40000</v>
      </c>
    </row>
    <row r="171" spans="1:6">
      <c r="A171" s="74">
        <v>35717</v>
      </c>
      <c r="B171" s="76">
        <f t="shared" si="14"/>
        <v>10</v>
      </c>
      <c r="C171" s="46">
        <v>2860000</v>
      </c>
      <c r="D171" s="14">
        <v>477000</v>
      </c>
      <c r="E171" s="14">
        <v>2413000</v>
      </c>
      <c r="F171" s="73">
        <f t="shared" si="15"/>
        <v>-30000</v>
      </c>
    </row>
    <row r="172" spans="1:6">
      <c r="A172" s="74">
        <v>35718</v>
      </c>
      <c r="B172" s="76">
        <f t="shared" si="14"/>
        <v>10</v>
      </c>
      <c r="C172" s="46">
        <v>2855000</v>
      </c>
      <c r="D172" s="14">
        <v>326000</v>
      </c>
      <c r="E172" s="14">
        <v>2520000</v>
      </c>
      <c r="F172" s="73">
        <f t="shared" si="15"/>
        <v>9000</v>
      </c>
    </row>
    <row r="173" spans="1:6">
      <c r="A173" s="74">
        <v>35719</v>
      </c>
      <c r="B173" s="76">
        <f t="shared" si="14"/>
        <v>10</v>
      </c>
      <c r="C173" s="46">
        <v>2744000</v>
      </c>
      <c r="D173" s="14">
        <v>177000</v>
      </c>
      <c r="E173" s="14">
        <v>2574000</v>
      </c>
      <c r="F173" s="73">
        <f t="shared" si="15"/>
        <v>-7000</v>
      </c>
    </row>
    <row r="174" spans="1:6">
      <c r="A174" s="74">
        <v>35720</v>
      </c>
      <c r="B174" s="76">
        <f t="shared" si="14"/>
        <v>10</v>
      </c>
      <c r="C174" s="46">
        <v>2645000</v>
      </c>
      <c r="D174" s="14">
        <v>444000</v>
      </c>
      <c r="E174" s="14">
        <v>2282000</v>
      </c>
      <c r="F174" s="73">
        <f t="shared" si="15"/>
        <v>-81000</v>
      </c>
    </row>
    <row r="175" spans="1:6">
      <c r="A175" s="74">
        <v>35721</v>
      </c>
      <c r="B175" s="76">
        <f t="shared" si="14"/>
        <v>10</v>
      </c>
      <c r="C175" s="46">
        <v>2431000</v>
      </c>
      <c r="D175" s="14">
        <v>217000</v>
      </c>
      <c r="E175" s="14">
        <v>2258000</v>
      </c>
      <c r="F175" s="73">
        <f t="shared" si="15"/>
        <v>-44000</v>
      </c>
    </row>
    <row r="176" spans="1:6">
      <c r="A176" s="74">
        <v>35722</v>
      </c>
      <c r="B176" s="76">
        <f t="shared" si="14"/>
        <v>10</v>
      </c>
      <c r="C176" s="46">
        <v>2474000</v>
      </c>
      <c r="D176" s="14">
        <v>438000</v>
      </c>
      <c r="E176" s="14">
        <v>1995000</v>
      </c>
      <c r="F176" s="73">
        <f t="shared" si="15"/>
        <v>41000</v>
      </c>
    </row>
    <row r="177" spans="1:6">
      <c r="A177" s="74">
        <v>35723</v>
      </c>
      <c r="B177" s="76">
        <f t="shared" si="14"/>
        <v>10</v>
      </c>
      <c r="C177" s="46">
        <v>2722000</v>
      </c>
      <c r="D177" s="14">
        <v>299000</v>
      </c>
      <c r="E177" s="14">
        <v>2364000</v>
      </c>
      <c r="F177" s="73">
        <f t="shared" si="15"/>
        <v>59000</v>
      </c>
    </row>
    <row r="178" spans="1:6">
      <c r="A178" s="74">
        <v>35724</v>
      </c>
      <c r="B178" s="76">
        <f t="shared" si="14"/>
        <v>10</v>
      </c>
      <c r="C178" s="46">
        <v>2641000</v>
      </c>
      <c r="D178" s="14">
        <v>228000</v>
      </c>
      <c r="E178" s="14">
        <v>2383000</v>
      </c>
      <c r="F178" s="73">
        <f t="shared" si="15"/>
        <v>30000</v>
      </c>
    </row>
    <row r="179" spans="1:6">
      <c r="A179" s="74">
        <v>35725</v>
      </c>
      <c r="B179" s="76">
        <f t="shared" si="14"/>
        <v>10</v>
      </c>
      <c r="C179" s="46">
        <v>2635000</v>
      </c>
      <c r="D179" s="14">
        <v>229000</v>
      </c>
      <c r="E179" s="14">
        <v>2383000</v>
      </c>
      <c r="F179" s="73">
        <f t="shared" si="15"/>
        <v>23000</v>
      </c>
    </row>
    <row r="180" spans="1:6">
      <c r="A180" s="74">
        <v>35726</v>
      </c>
      <c r="B180" s="76">
        <f t="shared" si="14"/>
        <v>10</v>
      </c>
      <c r="C180" s="46">
        <v>2619000</v>
      </c>
      <c r="D180" s="14">
        <v>406000</v>
      </c>
      <c r="E180" s="14">
        <v>2283000</v>
      </c>
      <c r="F180" s="73">
        <f t="shared" si="15"/>
        <v>-70000</v>
      </c>
    </row>
    <row r="181" spans="1:6">
      <c r="A181" s="74">
        <v>35727</v>
      </c>
      <c r="B181" s="76">
        <f t="shared" si="14"/>
        <v>10</v>
      </c>
      <c r="C181" s="46">
        <v>2553000</v>
      </c>
      <c r="D181" s="14">
        <v>314000</v>
      </c>
      <c r="E181" s="14">
        <v>2377000</v>
      </c>
      <c r="F181" s="73">
        <f t="shared" si="15"/>
        <v>-138000</v>
      </c>
    </row>
    <row r="182" spans="1:6">
      <c r="A182" s="74">
        <v>35728</v>
      </c>
      <c r="B182" s="76">
        <f t="shared" si="14"/>
        <v>10</v>
      </c>
      <c r="C182" s="46">
        <v>2238000</v>
      </c>
      <c r="D182" s="14">
        <v>33000</v>
      </c>
      <c r="E182" s="14">
        <v>2209000</v>
      </c>
      <c r="F182" s="73">
        <f t="shared" si="15"/>
        <v>-4000</v>
      </c>
    </row>
    <row r="183" spans="1:6">
      <c r="A183" s="74">
        <v>35729</v>
      </c>
      <c r="B183" s="76">
        <f t="shared" si="14"/>
        <v>10</v>
      </c>
      <c r="C183" s="46">
        <v>2298000</v>
      </c>
      <c r="D183" s="14">
        <v>19000</v>
      </c>
      <c r="E183" s="14">
        <v>2216000</v>
      </c>
      <c r="F183" s="73">
        <f t="shared" si="15"/>
        <v>63000</v>
      </c>
    </row>
    <row r="184" spans="1:6">
      <c r="A184" s="74">
        <v>35730</v>
      </c>
      <c r="B184" s="76">
        <f t="shared" si="14"/>
        <v>10</v>
      </c>
      <c r="C184" s="46">
        <v>2465000</v>
      </c>
      <c r="D184" s="14">
        <v>-159000</v>
      </c>
      <c r="E184" s="14">
        <v>2645000</v>
      </c>
      <c r="F184" s="73">
        <f t="shared" si="15"/>
        <v>-21000</v>
      </c>
    </row>
    <row r="185" spans="1:6">
      <c r="A185" s="74">
        <v>35731</v>
      </c>
      <c r="B185" s="76">
        <f t="shared" si="14"/>
        <v>10</v>
      </c>
      <c r="C185" s="46">
        <v>2637000</v>
      </c>
      <c r="D185" s="14">
        <v>-32000</v>
      </c>
      <c r="E185" s="14">
        <v>2585000</v>
      </c>
      <c r="F185" s="73">
        <f t="shared" si="15"/>
        <v>84000</v>
      </c>
    </row>
    <row r="186" spans="1:6">
      <c r="A186" s="74">
        <v>35732</v>
      </c>
      <c r="B186" s="76">
        <f t="shared" si="14"/>
        <v>10</v>
      </c>
      <c r="C186" s="46">
        <v>2679000</v>
      </c>
      <c r="D186" s="14">
        <v>335000</v>
      </c>
      <c r="E186" s="14">
        <v>2414000</v>
      </c>
      <c r="F186" s="73">
        <f t="shared" si="15"/>
        <v>-70000</v>
      </c>
    </row>
    <row r="187" spans="1:6">
      <c r="A187" s="74">
        <v>35733</v>
      </c>
      <c r="B187" s="76">
        <f t="shared" si="14"/>
        <v>10</v>
      </c>
      <c r="C187" s="46">
        <v>2862000</v>
      </c>
      <c r="D187" s="14">
        <v>520000</v>
      </c>
      <c r="E187" s="14">
        <v>2277000</v>
      </c>
      <c r="F187" s="73">
        <f t="shared" si="15"/>
        <v>65000</v>
      </c>
    </row>
    <row r="188" spans="1:6">
      <c r="A188" s="74">
        <v>35734</v>
      </c>
      <c r="B188" s="76">
        <f t="shared" si="14"/>
        <v>10</v>
      </c>
      <c r="C188" s="46">
        <v>2802000</v>
      </c>
      <c r="D188" s="14">
        <v>582000</v>
      </c>
      <c r="E188" s="14">
        <v>2139000</v>
      </c>
      <c r="F188" s="73">
        <f t="shared" si="15"/>
        <v>81000</v>
      </c>
    </row>
    <row r="189" spans="1:6">
      <c r="A189" s="74">
        <v>35735</v>
      </c>
      <c r="B189" s="76">
        <f t="shared" si="14"/>
        <v>11</v>
      </c>
      <c r="C189" s="46">
        <v>2225000</v>
      </c>
      <c r="D189" s="14">
        <v>306000</v>
      </c>
      <c r="E189" s="14">
        <v>1986000</v>
      </c>
      <c r="F189" s="73">
        <f t="shared" si="15"/>
        <v>-67000</v>
      </c>
    </row>
    <row r="190" spans="1:6">
      <c r="A190" s="74">
        <v>35736</v>
      </c>
      <c r="B190" s="76">
        <f t="shared" si="14"/>
        <v>11</v>
      </c>
      <c r="C190" s="46">
        <v>2400000</v>
      </c>
      <c r="D190" s="14">
        <v>342000</v>
      </c>
      <c r="E190" s="14">
        <v>2083000</v>
      </c>
      <c r="F190" s="73">
        <f t="shared" si="15"/>
        <v>-25000</v>
      </c>
    </row>
    <row r="191" spans="1:6">
      <c r="A191" s="74">
        <v>35737</v>
      </c>
      <c r="B191" s="76">
        <f t="shared" si="14"/>
        <v>11</v>
      </c>
      <c r="C191" s="46">
        <v>2508000</v>
      </c>
      <c r="D191" s="14">
        <v>221000</v>
      </c>
      <c r="E191" s="14">
        <v>2456000</v>
      </c>
      <c r="F191" s="73">
        <f t="shared" si="15"/>
        <v>-169000</v>
      </c>
    </row>
    <row r="192" spans="1:6">
      <c r="A192" s="74">
        <v>35738</v>
      </c>
      <c r="B192" s="76">
        <f t="shared" si="14"/>
        <v>11</v>
      </c>
      <c r="C192" s="46">
        <v>2623000</v>
      </c>
      <c r="D192" s="14">
        <v>339000</v>
      </c>
      <c r="E192" s="14">
        <v>2280000</v>
      </c>
      <c r="F192" s="73">
        <f t="shared" si="15"/>
        <v>4000</v>
      </c>
    </row>
    <row r="193" spans="1:6">
      <c r="A193" s="74">
        <v>35739</v>
      </c>
      <c r="B193" s="76">
        <f t="shared" si="14"/>
        <v>11</v>
      </c>
      <c r="C193" s="46">
        <v>2482000</v>
      </c>
      <c r="D193" s="14">
        <v>62000</v>
      </c>
      <c r="E193" s="14">
        <v>2405000</v>
      </c>
      <c r="F193" s="73">
        <f t="shared" si="15"/>
        <v>15000</v>
      </c>
    </row>
    <row r="194" spans="1:6">
      <c r="A194" s="74">
        <v>35740</v>
      </c>
      <c r="B194" s="76">
        <f t="shared" si="14"/>
        <v>11</v>
      </c>
      <c r="C194" s="46">
        <v>2387000</v>
      </c>
      <c r="D194" s="14">
        <v>160000</v>
      </c>
      <c r="E194" s="14">
        <v>2300000</v>
      </c>
      <c r="F194" s="73">
        <f t="shared" si="15"/>
        <v>-73000</v>
      </c>
    </row>
    <row r="195" spans="1:6">
      <c r="A195" s="74">
        <v>35741</v>
      </c>
      <c r="B195" s="76">
        <f t="shared" si="14"/>
        <v>11</v>
      </c>
      <c r="C195" s="46">
        <v>2462000</v>
      </c>
      <c r="D195" s="14">
        <v>269000</v>
      </c>
      <c r="E195" s="14">
        <v>2141000</v>
      </c>
      <c r="F195" s="73">
        <f t="shared" si="15"/>
        <v>52000</v>
      </c>
    </row>
    <row r="196" spans="1:6">
      <c r="A196" s="74">
        <v>35742</v>
      </c>
      <c r="B196" s="76">
        <f t="shared" si="14"/>
        <v>11</v>
      </c>
      <c r="C196" s="46">
        <v>2452000</v>
      </c>
      <c r="D196" s="14">
        <v>409000</v>
      </c>
      <c r="E196" s="14">
        <v>2041000</v>
      </c>
      <c r="F196" s="73">
        <f t="shared" si="15"/>
        <v>2000</v>
      </c>
    </row>
    <row r="197" spans="1:6">
      <c r="A197" s="74">
        <v>35743</v>
      </c>
      <c r="B197" s="76">
        <f t="shared" si="14"/>
        <v>11</v>
      </c>
      <c r="C197" s="46">
        <v>2429000</v>
      </c>
      <c r="D197" s="14">
        <v>338000</v>
      </c>
      <c r="E197" s="14">
        <v>2068000</v>
      </c>
      <c r="F197" s="73">
        <f t="shared" si="15"/>
        <v>23000</v>
      </c>
    </row>
    <row r="198" spans="1:6">
      <c r="A198" s="74">
        <v>35744</v>
      </c>
      <c r="B198" s="76">
        <f t="shared" ref="B198:B261" si="16">IF(A198&lt;&gt;"",MONTH(A198),0)</f>
        <v>11</v>
      </c>
      <c r="C198" s="46">
        <v>2459000</v>
      </c>
      <c r="D198" s="14">
        <v>37000</v>
      </c>
      <c r="E198" s="14">
        <v>2489000</v>
      </c>
      <c r="F198" s="73">
        <f t="shared" ref="F198:F261" si="17">C198-D198-E198</f>
        <v>-67000</v>
      </c>
    </row>
    <row r="199" spans="1:6">
      <c r="A199" s="74">
        <v>35745</v>
      </c>
      <c r="B199" s="76">
        <f t="shared" si="16"/>
        <v>11</v>
      </c>
      <c r="C199" s="46">
        <v>2435000</v>
      </c>
      <c r="D199" s="14">
        <v>-85000</v>
      </c>
      <c r="E199" s="14">
        <v>2464000</v>
      </c>
      <c r="F199" s="73">
        <f t="shared" si="17"/>
        <v>56000</v>
      </c>
    </row>
    <row r="200" spans="1:6">
      <c r="A200" s="74">
        <v>35746</v>
      </c>
      <c r="B200" s="76">
        <f t="shared" si="16"/>
        <v>11</v>
      </c>
      <c r="C200" s="46">
        <v>2578000</v>
      </c>
      <c r="D200" s="14">
        <v>103000</v>
      </c>
      <c r="E200" s="14">
        <v>2478000</v>
      </c>
      <c r="F200" s="73">
        <f t="shared" si="17"/>
        <v>-3000</v>
      </c>
    </row>
    <row r="201" spans="1:6">
      <c r="A201" s="74">
        <v>35747</v>
      </c>
      <c r="B201" s="76">
        <f t="shared" si="16"/>
        <v>11</v>
      </c>
      <c r="C201" s="46">
        <v>2435000</v>
      </c>
      <c r="D201" s="14">
        <v>-371000</v>
      </c>
      <c r="E201" s="14">
        <v>2873000</v>
      </c>
      <c r="F201" s="73">
        <f t="shared" si="17"/>
        <v>-67000</v>
      </c>
    </row>
    <row r="202" spans="1:6">
      <c r="A202" s="74">
        <v>35748</v>
      </c>
      <c r="B202" s="76">
        <f t="shared" si="16"/>
        <v>11</v>
      </c>
      <c r="C202" s="46">
        <v>2360000</v>
      </c>
      <c r="D202" s="14">
        <v>-223000</v>
      </c>
      <c r="E202" s="14">
        <v>2618000</v>
      </c>
      <c r="F202" s="73">
        <f t="shared" si="17"/>
        <v>-35000</v>
      </c>
    </row>
    <row r="203" spans="1:6">
      <c r="A203" s="74">
        <v>35749</v>
      </c>
      <c r="B203" s="76">
        <f t="shared" si="16"/>
        <v>11</v>
      </c>
      <c r="C203" s="46">
        <v>2421000</v>
      </c>
      <c r="D203" s="14">
        <v>-142000</v>
      </c>
      <c r="E203" s="14">
        <v>2478000</v>
      </c>
      <c r="F203" s="73">
        <f t="shared" si="17"/>
        <v>85000</v>
      </c>
    </row>
    <row r="204" spans="1:6">
      <c r="A204" s="74">
        <v>35750</v>
      </c>
      <c r="B204" s="76">
        <f t="shared" si="16"/>
        <v>11</v>
      </c>
      <c r="C204" s="46">
        <v>2366000</v>
      </c>
      <c r="D204" s="14">
        <v>-258000</v>
      </c>
      <c r="E204" s="14">
        <v>2517000</v>
      </c>
      <c r="F204" s="73">
        <f t="shared" si="17"/>
        <v>107000</v>
      </c>
    </row>
    <row r="205" spans="1:6">
      <c r="A205" s="74">
        <v>35751</v>
      </c>
      <c r="B205" s="76">
        <f t="shared" si="16"/>
        <v>11</v>
      </c>
      <c r="C205" s="46">
        <v>2344000</v>
      </c>
      <c r="D205" s="14">
        <v>-430000</v>
      </c>
      <c r="E205" s="14">
        <v>2809000</v>
      </c>
      <c r="F205" s="73">
        <f t="shared" si="17"/>
        <v>-35000</v>
      </c>
    </row>
    <row r="206" spans="1:6">
      <c r="A206" s="74">
        <v>35752</v>
      </c>
      <c r="B206" s="76">
        <f t="shared" si="16"/>
        <v>11</v>
      </c>
      <c r="C206" s="46">
        <v>2335000</v>
      </c>
      <c r="D206" s="14">
        <v>-273000</v>
      </c>
      <c r="E206" s="14">
        <v>2664000</v>
      </c>
      <c r="F206" s="73">
        <f t="shared" si="17"/>
        <v>-56000</v>
      </c>
    </row>
    <row r="207" spans="1:6">
      <c r="A207" s="74">
        <v>35753</v>
      </c>
      <c r="B207" s="76">
        <f t="shared" si="16"/>
        <v>11</v>
      </c>
      <c r="C207" s="46">
        <v>2244000</v>
      </c>
      <c r="D207" s="14">
        <v>-366000</v>
      </c>
      <c r="E207" s="14">
        <v>2509000</v>
      </c>
      <c r="F207" s="73">
        <f t="shared" si="17"/>
        <v>101000</v>
      </c>
    </row>
    <row r="208" spans="1:6">
      <c r="A208" s="74">
        <v>35754</v>
      </c>
      <c r="B208" s="76">
        <f t="shared" si="16"/>
        <v>11</v>
      </c>
      <c r="C208" s="46">
        <v>2260000</v>
      </c>
      <c r="D208" s="14">
        <v>-96000</v>
      </c>
      <c r="E208" s="14">
        <v>2507000</v>
      </c>
      <c r="F208" s="73">
        <f t="shared" si="17"/>
        <v>-151000</v>
      </c>
    </row>
    <row r="209" spans="1:6">
      <c r="A209" s="74">
        <v>35755</v>
      </c>
      <c r="B209" s="76">
        <f t="shared" si="16"/>
        <v>11</v>
      </c>
      <c r="C209" s="46">
        <v>2290000</v>
      </c>
      <c r="D209" s="14">
        <v>-76000</v>
      </c>
      <c r="E209" s="14">
        <v>2271000</v>
      </c>
      <c r="F209" s="73">
        <f t="shared" si="17"/>
        <v>95000</v>
      </c>
    </row>
    <row r="210" spans="1:6">
      <c r="A210" s="74">
        <v>35756</v>
      </c>
      <c r="B210" s="76">
        <f t="shared" si="16"/>
        <v>11</v>
      </c>
      <c r="C210" s="46">
        <v>2292000</v>
      </c>
      <c r="D210" s="14">
        <v>129000</v>
      </c>
      <c r="E210" s="14">
        <v>2251000</v>
      </c>
      <c r="F210" s="73">
        <f t="shared" si="17"/>
        <v>-88000</v>
      </c>
    </row>
    <row r="211" spans="1:6">
      <c r="A211" s="74">
        <v>35757</v>
      </c>
      <c r="B211" s="76">
        <f t="shared" si="16"/>
        <v>11</v>
      </c>
      <c r="C211" s="46">
        <v>2298000</v>
      </c>
      <c r="D211" s="14">
        <v>-47000</v>
      </c>
      <c r="E211" s="14">
        <v>2247000</v>
      </c>
      <c r="F211" s="73">
        <f t="shared" si="17"/>
        <v>98000</v>
      </c>
    </row>
    <row r="212" spans="1:6">
      <c r="A212" s="74">
        <v>35758</v>
      </c>
      <c r="B212" s="76">
        <f t="shared" si="16"/>
        <v>11</v>
      </c>
      <c r="C212" s="46">
        <v>2306000</v>
      </c>
      <c r="D212" s="14">
        <v>-263000</v>
      </c>
      <c r="E212" s="14">
        <v>2574000</v>
      </c>
      <c r="F212" s="73">
        <f t="shared" si="17"/>
        <v>-5000</v>
      </c>
    </row>
    <row r="213" spans="1:6">
      <c r="A213" s="74">
        <v>35759</v>
      </c>
      <c r="B213" s="76">
        <f t="shared" si="16"/>
        <v>11</v>
      </c>
      <c r="C213" s="46">
        <v>2312000</v>
      </c>
      <c r="D213" s="14">
        <v>-194000</v>
      </c>
      <c r="E213" s="14">
        <v>2446000</v>
      </c>
      <c r="F213" s="73">
        <f t="shared" si="17"/>
        <v>60000</v>
      </c>
    </row>
    <row r="214" spans="1:6">
      <c r="A214" s="74">
        <v>35760</v>
      </c>
      <c r="B214" s="76">
        <f t="shared" si="16"/>
        <v>11</v>
      </c>
      <c r="C214" s="46">
        <v>2277000</v>
      </c>
      <c r="D214" s="14">
        <v>-310000</v>
      </c>
      <c r="E214" s="14">
        <v>2687000</v>
      </c>
      <c r="F214" s="73">
        <f t="shared" si="17"/>
        <v>-100000</v>
      </c>
    </row>
    <row r="215" spans="1:6">
      <c r="A215" s="74">
        <v>35761</v>
      </c>
      <c r="B215" s="76">
        <f t="shared" si="16"/>
        <v>11</v>
      </c>
      <c r="C215" s="46">
        <v>2347000</v>
      </c>
      <c r="D215" s="14">
        <v>-143000</v>
      </c>
      <c r="E215" s="14">
        <v>2454000</v>
      </c>
      <c r="F215" s="73">
        <f t="shared" si="17"/>
        <v>36000</v>
      </c>
    </row>
    <row r="216" spans="1:6">
      <c r="A216" s="74">
        <v>35762</v>
      </c>
      <c r="B216" s="76">
        <f t="shared" si="16"/>
        <v>11</v>
      </c>
      <c r="C216" s="46">
        <v>2315000</v>
      </c>
      <c r="D216" s="14">
        <v>-81000</v>
      </c>
      <c r="E216" s="14">
        <v>2460000</v>
      </c>
      <c r="F216" s="73">
        <f t="shared" si="17"/>
        <v>-64000</v>
      </c>
    </row>
    <row r="217" spans="1:6">
      <c r="A217" s="74">
        <v>35763</v>
      </c>
      <c r="B217" s="76">
        <f t="shared" si="16"/>
        <v>11</v>
      </c>
      <c r="C217" s="46">
        <v>2319000</v>
      </c>
      <c r="D217" s="14">
        <v>-102000</v>
      </c>
      <c r="E217" s="14">
        <v>2281000</v>
      </c>
      <c r="F217" s="73">
        <f t="shared" si="17"/>
        <v>140000</v>
      </c>
    </row>
    <row r="218" spans="1:6">
      <c r="A218" s="74">
        <v>35764</v>
      </c>
      <c r="B218" s="76">
        <f t="shared" si="16"/>
        <v>11</v>
      </c>
      <c r="C218" s="46">
        <v>2352000</v>
      </c>
      <c r="D218" s="14">
        <v>-303000</v>
      </c>
      <c r="E218" s="14">
        <v>2752000</v>
      </c>
      <c r="F218" s="73">
        <f t="shared" si="17"/>
        <v>-97000</v>
      </c>
    </row>
    <row r="219" spans="1:6">
      <c r="A219" s="74">
        <v>35765</v>
      </c>
      <c r="B219" s="76">
        <f t="shared" si="16"/>
        <v>12</v>
      </c>
      <c r="C219" s="46">
        <v>2083000</v>
      </c>
      <c r="D219" s="14">
        <v>-714000</v>
      </c>
      <c r="E219" s="14">
        <v>2794000</v>
      </c>
      <c r="F219" s="73">
        <f t="shared" si="17"/>
        <v>3000</v>
      </c>
    </row>
    <row r="220" spans="1:6">
      <c r="A220" s="74">
        <v>35766</v>
      </c>
      <c r="B220" s="76">
        <f t="shared" si="16"/>
        <v>12</v>
      </c>
      <c r="C220" s="46">
        <v>2059000</v>
      </c>
      <c r="D220" s="14">
        <v>-685000</v>
      </c>
      <c r="E220" s="14">
        <v>2794000</v>
      </c>
      <c r="F220" s="73">
        <f t="shared" si="17"/>
        <v>-50000</v>
      </c>
    </row>
    <row r="221" spans="1:6">
      <c r="A221" s="74">
        <v>35767</v>
      </c>
      <c r="B221" s="76">
        <f t="shared" si="16"/>
        <v>12</v>
      </c>
      <c r="C221" s="46">
        <v>1997000</v>
      </c>
      <c r="D221" s="14">
        <v>-814000</v>
      </c>
      <c r="E221" s="14">
        <v>2823000</v>
      </c>
      <c r="F221" s="73">
        <f t="shared" si="17"/>
        <v>-12000</v>
      </c>
    </row>
    <row r="222" spans="1:6">
      <c r="A222" s="74">
        <v>35768</v>
      </c>
      <c r="B222" s="76">
        <f t="shared" si="16"/>
        <v>12</v>
      </c>
      <c r="C222" s="46">
        <v>1900000</v>
      </c>
      <c r="D222" s="14">
        <v>-923000</v>
      </c>
      <c r="E222" s="14">
        <v>2761000</v>
      </c>
      <c r="F222" s="73">
        <f t="shared" si="17"/>
        <v>62000</v>
      </c>
    </row>
    <row r="223" spans="1:6">
      <c r="A223" s="74">
        <v>35769</v>
      </c>
      <c r="B223" s="76">
        <f t="shared" si="16"/>
        <v>12</v>
      </c>
      <c r="C223" s="46">
        <v>1875000</v>
      </c>
      <c r="D223" s="14">
        <v>-1000000</v>
      </c>
      <c r="E223" s="14">
        <v>2785000</v>
      </c>
      <c r="F223" s="73">
        <f t="shared" si="17"/>
        <v>90000</v>
      </c>
    </row>
    <row r="224" spans="1:6">
      <c r="A224" s="74">
        <v>35770</v>
      </c>
      <c r="B224" s="76">
        <f t="shared" si="16"/>
        <v>12</v>
      </c>
      <c r="C224" s="46">
        <v>1990000</v>
      </c>
      <c r="D224" s="14">
        <v>-687000</v>
      </c>
      <c r="E224" s="14">
        <v>2705000</v>
      </c>
      <c r="F224" s="73">
        <f t="shared" si="17"/>
        <v>-28000</v>
      </c>
    </row>
    <row r="225" spans="1:6">
      <c r="A225" s="74">
        <v>35771</v>
      </c>
      <c r="B225" s="76">
        <f t="shared" si="16"/>
        <v>12</v>
      </c>
      <c r="C225" s="46">
        <v>2007000</v>
      </c>
      <c r="D225" s="14">
        <v>-688000</v>
      </c>
      <c r="E225" s="14">
        <v>2745000</v>
      </c>
      <c r="F225" s="73">
        <f t="shared" si="17"/>
        <v>-50000</v>
      </c>
    </row>
    <row r="226" spans="1:6">
      <c r="A226" s="74">
        <v>35772</v>
      </c>
      <c r="B226" s="76">
        <f t="shared" si="16"/>
        <v>12</v>
      </c>
      <c r="C226" s="46">
        <v>1982000</v>
      </c>
      <c r="D226" s="14">
        <v>-1274000</v>
      </c>
      <c r="E226" s="14">
        <v>3368000</v>
      </c>
      <c r="F226" s="73">
        <f t="shared" si="17"/>
        <v>-112000</v>
      </c>
    </row>
    <row r="227" spans="1:6">
      <c r="A227" s="74">
        <v>35773</v>
      </c>
      <c r="B227" s="76">
        <f t="shared" si="16"/>
        <v>12</v>
      </c>
      <c r="C227" s="46">
        <v>1776000</v>
      </c>
      <c r="D227" s="14">
        <v>-1933000</v>
      </c>
      <c r="E227" s="14">
        <v>3656000</v>
      </c>
      <c r="F227" s="73">
        <f t="shared" si="17"/>
        <v>53000</v>
      </c>
    </row>
    <row r="228" spans="1:6">
      <c r="A228" s="74">
        <v>35774</v>
      </c>
      <c r="B228" s="76">
        <f t="shared" si="16"/>
        <v>12</v>
      </c>
      <c r="C228" s="46">
        <v>1820000</v>
      </c>
      <c r="D228" s="14">
        <v>-1802000</v>
      </c>
      <c r="E228" s="14">
        <v>3636000</v>
      </c>
      <c r="F228" s="73">
        <f t="shared" si="17"/>
        <v>-14000</v>
      </c>
    </row>
    <row r="229" spans="1:6">
      <c r="A229" s="74">
        <v>35775</v>
      </c>
      <c r="B229" s="76">
        <f t="shared" si="16"/>
        <v>12</v>
      </c>
      <c r="C229" s="46">
        <v>1765000</v>
      </c>
      <c r="D229" s="14">
        <v>-2006000</v>
      </c>
      <c r="E229" s="14">
        <v>3758000</v>
      </c>
      <c r="F229" s="73">
        <f t="shared" si="17"/>
        <v>13000</v>
      </c>
    </row>
    <row r="230" spans="1:6">
      <c r="A230" s="74">
        <v>35776</v>
      </c>
      <c r="B230" s="76">
        <f t="shared" si="16"/>
        <v>12</v>
      </c>
      <c r="C230" s="46">
        <v>1751000</v>
      </c>
      <c r="D230" s="14">
        <v>-1747000</v>
      </c>
      <c r="E230" s="14">
        <v>3505000</v>
      </c>
      <c r="F230" s="73">
        <f t="shared" si="17"/>
        <v>-7000</v>
      </c>
    </row>
    <row r="231" spans="1:6">
      <c r="A231" s="74">
        <v>35777</v>
      </c>
      <c r="B231" s="76">
        <f t="shared" si="16"/>
        <v>12</v>
      </c>
      <c r="C231" s="46">
        <v>1842000</v>
      </c>
      <c r="D231" s="14">
        <v>-1184000</v>
      </c>
      <c r="E231" s="14">
        <v>3047000</v>
      </c>
      <c r="F231" s="73">
        <f t="shared" si="17"/>
        <v>-21000</v>
      </c>
    </row>
    <row r="232" spans="1:6">
      <c r="A232" s="74">
        <v>35778</v>
      </c>
      <c r="B232" s="76">
        <f t="shared" si="16"/>
        <v>12</v>
      </c>
      <c r="C232" s="46">
        <v>1886000</v>
      </c>
      <c r="D232" s="14">
        <v>-1120000</v>
      </c>
      <c r="E232" s="14">
        <v>2904000</v>
      </c>
      <c r="F232" s="73">
        <f t="shared" si="17"/>
        <v>102000</v>
      </c>
    </row>
    <row r="233" spans="1:6">
      <c r="A233" s="74">
        <v>35779</v>
      </c>
      <c r="B233" s="76">
        <f t="shared" si="16"/>
        <v>12</v>
      </c>
      <c r="C233" s="46">
        <v>1839000</v>
      </c>
      <c r="D233" s="14">
        <v>-1179000</v>
      </c>
      <c r="E233" s="14">
        <v>3114000</v>
      </c>
      <c r="F233" s="73">
        <f t="shared" si="17"/>
        <v>-96000</v>
      </c>
    </row>
    <row r="234" spans="1:6">
      <c r="A234" s="74">
        <v>35780</v>
      </c>
      <c r="B234" s="76">
        <f t="shared" si="16"/>
        <v>12</v>
      </c>
      <c r="C234" s="46">
        <v>1941000</v>
      </c>
      <c r="D234" s="14">
        <v>-1186000</v>
      </c>
      <c r="E234" s="14">
        <v>3071000</v>
      </c>
      <c r="F234" s="73">
        <f t="shared" si="17"/>
        <v>56000</v>
      </c>
    </row>
    <row r="235" spans="1:6">
      <c r="A235" s="74">
        <v>35781</v>
      </c>
      <c r="B235" s="76">
        <f t="shared" si="16"/>
        <v>12</v>
      </c>
      <c r="C235" s="46">
        <v>1909000</v>
      </c>
      <c r="D235" s="14">
        <v>-1185000</v>
      </c>
      <c r="E235" s="14">
        <v>3050000</v>
      </c>
      <c r="F235" s="73">
        <f t="shared" si="17"/>
        <v>44000</v>
      </c>
    </row>
    <row r="236" spans="1:6">
      <c r="A236" s="74">
        <v>35782</v>
      </c>
      <c r="B236" s="76">
        <f t="shared" si="16"/>
        <v>12</v>
      </c>
      <c r="C236" s="46">
        <v>1863000</v>
      </c>
      <c r="D236" s="14">
        <v>-1562000</v>
      </c>
      <c r="E236" s="14">
        <v>3452000</v>
      </c>
      <c r="F236" s="73">
        <f t="shared" si="17"/>
        <v>-27000</v>
      </c>
    </row>
    <row r="237" spans="1:6">
      <c r="A237" s="74">
        <v>35783</v>
      </c>
      <c r="B237" s="76">
        <f t="shared" si="16"/>
        <v>12</v>
      </c>
      <c r="C237" s="46">
        <v>1861000</v>
      </c>
      <c r="D237" s="14">
        <v>-1279000</v>
      </c>
      <c r="E237" s="14">
        <v>3222000</v>
      </c>
      <c r="F237" s="73">
        <f t="shared" si="17"/>
        <v>-82000</v>
      </c>
    </row>
    <row r="238" spans="1:6">
      <c r="A238" s="74">
        <v>35784</v>
      </c>
      <c r="B238" s="76">
        <f t="shared" si="16"/>
        <v>12</v>
      </c>
      <c r="C238" s="46">
        <v>1851000</v>
      </c>
      <c r="D238" s="14">
        <v>-1284000</v>
      </c>
      <c r="E238" s="14">
        <v>3053000</v>
      </c>
      <c r="F238" s="73">
        <f t="shared" si="17"/>
        <v>82000</v>
      </c>
    </row>
    <row r="239" spans="1:6">
      <c r="A239" s="74">
        <v>35785</v>
      </c>
      <c r="B239" s="76">
        <f t="shared" si="16"/>
        <v>12</v>
      </c>
      <c r="C239" s="46">
        <v>1957000</v>
      </c>
      <c r="D239" s="14">
        <v>-1562000</v>
      </c>
      <c r="E239" s="14">
        <v>3552000</v>
      </c>
      <c r="F239" s="73">
        <f t="shared" si="17"/>
        <v>-33000</v>
      </c>
    </row>
    <row r="240" spans="1:6">
      <c r="A240" s="74">
        <v>35786</v>
      </c>
      <c r="B240" s="76">
        <f t="shared" si="16"/>
        <v>12</v>
      </c>
      <c r="C240" s="46">
        <v>1931000</v>
      </c>
      <c r="D240" s="14">
        <v>-1983000</v>
      </c>
      <c r="E240" s="14">
        <v>3837000</v>
      </c>
      <c r="F240" s="73">
        <f t="shared" si="17"/>
        <v>77000</v>
      </c>
    </row>
    <row r="241" spans="1:6">
      <c r="A241" s="74">
        <v>35787</v>
      </c>
      <c r="B241" s="76">
        <f t="shared" si="16"/>
        <v>12</v>
      </c>
      <c r="C241" s="46">
        <v>1922000</v>
      </c>
      <c r="D241" s="14">
        <v>-1740000</v>
      </c>
      <c r="E241" s="14">
        <v>3481000</v>
      </c>
      <c r="F241" s="73">
        <f t="shared" si="17"/>
        <v>181000</v>
      </c>
    </row>
    <row r="242" spans="1:6">
      <c r="A242" s="74">
        <v>35788</v>
      </c>
      <c r="B242" s="76">
        <f t="shared" si="16"/>
        <v>12</v>
      </c>
      <c r="C242" s="46">
        <v>2009000</v>
      </c>
      <c r="D242" s="14">
        <v>-1375000</v>
      </c>
      <c r="E242" s="14">
        <v>3311000</v>
      </c>
      <c r="F242" s="73">
        <f t="shared" si="17"/>
        <v>73000</v>
      </c>
    </row>
    <row r="243" spans="1:6">
      <c r="A243" s="74">
        <v>35789</v>
      </c>
      <c r="B243" s="76">
        <f t="shared" si="16"/>
        <v>12</v>
      </c>
      <c r="C243" s="46">
        <v>1924000</v>
      </c>
      <c r="D243" s="14">
        <v>-1228000</v>
      </c>
      <c r="E243" s="14">
        <v>3265000</v>
      </c>
      <c r="F243" s="73">
        <f t="shared" si="17"/>
        <v>-113000</v>
      </c>
    </row>
    <row r="244" spans="1:6">
      <c r="A244" s="74">
        <v>35790</v>
      </c>
      <c r="B244" s="76">
        <f t="shared" si="16"/>
        <v>12</v>
      </c>
      <c r="C244" s="46">
        <v>1936000</v>
      </c>
      <c r="D244" s="14">
        <v>-1516000</v>
      </c>
      <c r="E244" s="14">
        <v>3497000</v>
      </c>
      <c r="F244" s="73">
        <f t="shared" si="17"/>
        <v>-45000</v>
      </c>
    </row>
    <row r="245" spans="1:6">
      <c r="A245" s="74">
        <v>35791</v>
      </c>
      <c r="B245" s="76">
        <f t="shared" si="16"/>
        <v>12</v>
      </c>
      <c r="C245" s="46">
        <v>1925000</v>
      </c>
      <c r="D245" s="14">
        <v>-1219000</v>
      </c>
      <c r="E245" s="14">
        <v>3199000</v>
      </c>
      <c r="F245" s="73">
        <f t="shared" si="17"/>
        <v>-55000</v>
      </c>
    </row>
    <row r="246" spans="1:6">
      <c r="A246" s="74">
        <v>35792</v>
      </c>
      <c r="B246" s="76">
        <f t="shared" si="16"/>
        <v>12</v>
      </c>
      <c r="C246" s="46">
        <v>1847000</v>
      </c>
      <c r="D246" s="14">
        <v>-943000</v>
      </c>
      <c r="E246" s="14">
        <v>2760000</v>
      </c>
      <c r="F246" s="73">
        <f t="shared" si="17"/>
        <v>30000</v>
      </c>
    </row>
    <row r="247" spans="1:6">
      <c r="A247" s="74">
        <v>35793</v>
      </c>
      <c r="B247" s="76">
        <f t="shared" si="16"/>
        <v>12</v>
      </c>
      <c r="C247" s="46">
        <v>1903000</v>
      </c>
      <c r="D247" s="14">
        <v>-833000</v>
      </c>
      <c r="E247" s="14">
        <v>2784000</v>
      </c>
      <c r="F247" s="73">
        <f t="shared" si="17"/>
        <v>-48000</v>
      </c>
    </row>
    <row r="248" spans="1:6">
      <c r="A248" s="74">
        <v>35794</v>
      </c>
      <c r="B248" s="76">
        <f t="shared" si="16"/>
        <v>12</v>
      </c>
      <c r="C248" s="46">
        <v>1883000</v>
      </c>
      <c r="D248" s="14">
        <v>-569000</v>
      </c>
      <c r="E248" s="14">
        <v>2469000</v>
      </c>
      <c r="F248" s="73">
        <f t="shared" si="17"/>
        <v>-17000</v>
      </c>
    </row>
    <row r="249" spans="1:6">
      <c r="A249" s="74">
        <v>35795</v>
      </c>
      <c r="B249" s="76">
        <f t="shared" si="16"/>
        <v>12</v>
      </c>
      <c r="C249" s="46">
        <v>2012000</v>
      </c>
      <c r="D249" s="14">
        <v>-277000</v>
      </c>
      <c r="E249" s="14">
        <v>2276000</v>
      </c>
      <c r="F249" s="73">
        <f t="shared" si="17"/>
        <v>13000</v>
      </c>
    </row>
    <row r="250" spans="1:6">
      <c r="A250" s="74" t="s">
        <v>2</v>
      </c>
      <c r="B250" s="76" t="s">
        <v>14</v>
      </c>
      <c r="C250" s="46" t="s">
        <v>10</v>
      </c>
      <c r="D250" s="14" t="s">
        <v>11</v>
      </c>
      <c r="E250" s="14" t="s">
        <v>27</v>
      </c>
      <c r="F250" s="73" t="s">
        <v>56</v>
      </c>
    </row>
    <row r="251" spans="1:6">
      <c r="A251" s="74">
        <v>35796</v>
      </c>
      <c r="B251" s="76">
        <f t="shared" si="16"/>
        <v>1</v>
      </c>
      <c r="C251" s="46">
        <f>VLOOKUP($A251,data!$A$6:$M$15000,10)</f>
        <v>2447000</v>
      </c>
      <c r="D251" s="14">
        <f>VLOOKUP($A251,data!$A$6:$M$15000,11)</f>
        <v>79000</v>
      </c>
      <c r="E251" s="14">
        <f>VLOOKUP($A251,data!$A$6:$M$15000,12)</f>
        <v>2225000</v>
      </c>
      <c r="F251" s="73">
        <f t="shared" si="17"/>
        <v>143000</v>
      </c>
    </row>
    <row r="252" spans="1:6">
      <c r="A252" s="74">
        <v>35797</v>
      </c>
      <c r="B252" s="76">
        <f t="shared" si="16"/>
        <v>1</v>
      </c>
      <c r="C252" s="46">
        <f>VLOOKUP($A252,data!$A$6:$M$15000,10)</f>
        <v>2463000</v>
      </c>
      <c r="D252" s="14">
        <f>VLOOKUP($A252,data!$A$6:$M$15000,11)</f>
        <v>82000</v>
      </c>
      <c r="E252" s="14">
        <f>VLOOKUP($A252,data!$A$6:$M$15000,12)</f>
        <v>2474000</v>
      </c>
      <c r="F252" s="73">
        <f t="shared" si="17"/>
        <v>-93000</v>
      </c>
    </row>
    <row r="253" spans="1:6">
      <c r="A253" s="74">
        <v>35798</v>
      </c>
      <c r="B253" s="76">
        <f t="shared" si="16"/>
        <v>1</v>
      </c>
      <c r="C253" s="46">
        <f>VLOOKUP($A253,data!$A$6:$M$15000,10)</f>
        <v>2480000</v>
      </c>
      <c r="D253" s="14">
        <f>VLOOKUP($A253,data!$A$6:$M$15000,11)</f>
        <v>-11000</v>
      </c>
      <c r="E253" s="14">
        <f>VLOOKUP($A253,data!$A$6:$M$15000,12)</f>
        <v>2628000</v>
      </c>
      <c r="F253" s="73">
        <f t="shared" si="17"/>
        <v>-137000</v>
      </c>
    </row>
    <row r="254" spans="1:6">
      <c r="A254" s="74">
        <v>35799</v>
      </c>
      <c r="B254" s="76">
        <f t="shared" si="16"/>
        <v>1</v>
      </c>
      <c r="C254" s="46">
        <f>VLOOKUP($A254,data!$A$6:$M$15000,10)</f>
        <v>2461000</v>
      </c>
      <c r="D254" s="14">
        <f>VLOOKUP($A254,data!$A$6:$M$15000,11)</f>
        <v>-930000</v>
      </c>
      <c r="E254" s="14">
        <f>VLOOKUP($A254,data!$A$6:$M$15000,12)</f>
        <v>3314000</v>
      </c>
      <c r="F254" s="73">
        <f t="shared" si="17"/>
        <v>77000</v>
      </c>
    </row>
    <row r="255" spans="1:6">
      <c r="A255" s="74">
        <v>35800</v>
      </c>
      <c r="B255" s="76">
        <f t="shared" si="16"/>
        <v>1</v>
      </c>
      <c r="C255" s="46">
        <f>VLOOKUP($A255,data!$A$6:$M$15000,10)</f>
        <v>2408000</v>
      </c>
      <c r="D255" s="14">
        <f>VLOOKUP($A255,data!$A$6:$M$15000,11)</f>
        <v>-1357000</v>
      </c>
      <c r="E255" s="14">
        <f>VLOOKUP($A255,data!$A$6:$M$15000,12)</f>
        <v>3796000</v>
      </c>
      <c r="F255" s="73">
        <f t="shared" si="17"/>
        <v>-31000</v>
      </c>
    </row>
    <row r="256" spans="1:6">
      <c r="A256" s="74">
        <v>35801</v>
      </c>
      <c r="B256" s="76">
        <f t="shared" si="16"/>
        <v>1</v>
      </c>
      <c r="C256" s="46">
        <f>VLOOKUP($A256,data!$A$6:$M$15000,10)</f>
        <v>2209000</v>
      </c>
      <c r="D256" s="14">
        <f>VLOOKUP($A256,data!$A$6:$M$15000,11)</f>
        <v>-1649000</v>
      </c>
      <c r="E256" s="14">
        <f>VLOOKUP($A256,data!$A$6:$M$15000,12)</f>
        <v>3858000</v>
      </c>
      <c r="F256" s="73">
        <f t="shared" si="17"/>
        <v>0</v>
      </c>
    </row>
    <row r="257" spans="1:6">
      <c r="A257" s="74">
        <v>35802</v>
      </c>
      <c r="B257" s="76">
        <f t="shared" si="16"/>
        <v>1</v>
      </c>
      <c r="C257" s="46">
        <f>VLOOKUP($A257,data!$A$6:$M$15000,10)</f>
        <v>2367000</v>
      </c>
      <c r="D257" s="14">
        <f>VLOOKUP($A257,data!$A$6:$M$15000,11)</f>
        <v>-1308000</v>
      </c>
      <c r="E257" s="14">
        <f>VLOOKUP($A257,data!$A$6:$M$15000,12)</f>
        <v>3489000</v>
      </c>
      <c r="F257" s="73">
        <f t="shared" si="17"/>
        <v>186000</v>
      </c>
    </row>
    <row r="258" spans="1:6">
      <c r="A258" s="74">
        <v>35803</v>
      </c>
      <c r="B258" s="76">
        <f t="shared" si="16"/>
        <v>1</v>
      </c>
      <c r="C258" s="46">
        <f>VLOOKUP($A258,data!$A$6:$M$15000,10)</f>
        <v>2411000</v>
      </c>
      <c r="D258" s="14">
        <f>VLOOKUP($A258,data!$A$6:$M$15000,11)</f>
        <v>-705000</v>
      </c>
      <c r="E258" s="14">
        <f>VLOOKUP($A258,data!$A$6:$M$15000,12)</f>
        <v>3213000</v>
      </c>
      <c r="F258" s="73">
        <f t="shared" si="17"/>
        <v>-97000</v>
      </c>
    </row>
    <row r="259" spans="1:6">
      <c r="A259" s="74">
        <v>35804</v>
      </c>
      <c r="B259" s="76">
        <f t="shared" si="16"/>
        <v>1</v>
      </c>
      <c r="C259" s="46">
        <f>VLOOKUP($A259,data!$A$6:$M$15000,10)</f>
        <v>2287000</v>
      </c>
      <c r="D259" s="14">
        <f>VLOOKUP($A259,data!$A$6:$M$15000,11)</f>
        <v>-894000</v>
      </c>
      <c r="E259" s="14">
        <f>VLOOKUP($A259,data!$A$6:$M$15000,12)</f>
        <v>3206000</v>
      </c>
      <c r="F259" s="73">
        <f t="shared" si="17"/>
        <v>-25000</v>
      </c>
    </row>
    <row r="260" spans="1:6">
      <c r="A260" s="74">
        <v>35805</v>
      </c>
      <c r="B260" s="76">
        <f t="shared" si="16"/>
        <v>1</v>
      </c>
      <c r="C260" s="46">
        <f>VLOOKUP($A260,data!$A$6:$M$15000,10)</f>
        <v>2262000</v>
      </c>
      <c r="D260" s="14">
        <f>VLOOKUP($A260,data!$A$6:$M$15000,11)</f>
        <v>-555000</v>
      </c>
      <c r="E260" s="14">
        <f>VLOOKUP($A260,data!$A$6:$M$15000,12)</f>
        <v>2786000</v>
      </c>
      <c r="F260" s="73">
        <f t="shared" si="17"/>
        <v>31000</v>
      </c>
    </row>
    <row r="261" spans="1:6">
      <c r="A261" s="74">
        <v>35806</v>
      </c>
      <c r="B261" s="76">
        <f t="shared" si="16"/>
        <v>1</v>
      </c>
      <c r="C261" s="46">
        <f>VLOOKUP($A261,data!$A$6:$M$15000,10)</f>
        <v>2298000</v>
      </c>
      <c r="D261" s="14">
        <f>VLOOKUP($A261,data!$A$6:$M$15000,11)</f>
        <v>-425000</v>
      </c>
      <c r="E261" s="14">
        <f>VLOOKUP($A261,data!$A$6:$M$15000,12)</f>
        <v>2768000</v>
      </c>
      <c r="F261" s="73">
        <f t="shared" si="17"/>
        <v>-45000</v>
      </c>
    </row>
    <row r="262" spans="1:6">
      <c r="A262" s="74">
        <v>35807</v>
      </c>
      <c r="B262" s="76">
        <f t="shared" ref="B262:B325" si="18">IF(A262&lt;&gt;"",MONTH(A262),0)</f>
        <v>1</v>
      </c>
      <c r="C262" s="46">
        <f>VLOOKUP($A262,data!$A$6:$M$15000,10)</f>
        <v>2216000</v>
      </c>
      <c r="D262" s="14">
        <f>VLOOKUP($A262,data!$A$6:$M$15000,11)</f>
        <v>-993000</v>
      </c>
      <c r="E262" s="14">
        <f>VLOOKUP($A262,data!$A$6:$M$15000,12)</f>
        <v>3185000</v>
      </c>
      <c r="F262" s="73">
        <f t="shared" ref="F262:F325" si="19">C262-D262-E262</f>
        <v>24000</v>
      </c>
    </row>
    <row r="263" spans="1:6">
      <c r="A263" s="74">
        <v>35808</v>
      </c>
      <c r="B263" s="76">
        <f t="shared" si="18"/>
        <v>1</v>
      </c>
      <c r="C263" s="46">
        <f>VLOOKUP($A263,data!$A$6:$M$15000,10)</f>
        <v>2270000</v>
      </c>
      <c r="D263" s="14">
        <f>VLOOKUP($A263,data!$A$6:$M$15000,11)</f>
        <v>-590000</v>
      </c>
      <c r="E263" s="14">
        <f>VLOOKUP($A263,data!$A$6:$M$15000,12)</f>
        <v>2960000</v>
      </c>
      <c r="F263" s="73">
        <f t="shared" si="19"/>
        <v>-100000</v>
      </c>
    </row>
    <row r="264" spans="1:6">
      <c r="A264" s="74">
        <v>35809</v>
      </c>
      <c r="B264" s="76">
        <f t="shared" si="18"/>
        <v>1</v>
      </c>
      <c r="C264" s="46">
        <f>VLOOKUP($A264,data!$A$6:$M$15000,10)</f>
        <v>2404000</v>
      </c>
      <c r="D264" s="14">
        <f>VLOOKUP($A264,data!$A$6:$M$15000,11)</f>
        <v>-651000</v>
      </c>
      <c r="E264" s="14">
        <f>VLOOKUP($A264,data!$A$6:$M$15000,12)</f>
        <v>2989000</v>
      </c>
      <c r="F264" s="73">
        <f t="shared" si="19"/>
        <v>66000</v>
      </c>
    </row>
    <row r="265" spans="1:6">
      <c r="A265" s="74">
        <v>35810</v>
      </c>
      <c r="B265" s="76">
        <f t="shared" si="18"/>
        <v>1</v>
      </c>
      <c r="C265" s="46">
        <f>VLOOKUP($A265,data!$A$6:$M$15000,10)</f>
        <v>2524000</v>
      </c>
      <c r="D265" s="14">
        <f>VLOOKUP($A265,data!$A$6:$M$15000,11)</f>
        <v>-551000</v>
      </c>
      <c r="E265" s="14">
        <f>VLOOKUP($A265,data!$A$6:$M$15000,12)</f>
        <v>2971000</v>
      </c>
      <c r="F265" s="73">
        <f t="shared" si="19"/>
        <v>104000</v>
      </c>
    </row>
    <row r="266" spans="1:6">
      <c r="A266" s="74">
        <v>35811</v>
      </c>
      <c r="B266" s="76">
        <f t="shared" si="18"/>
        <v>1</v>
      </c>
      <c r="C266" s="46">
        <f>VLOOKUP($A266,data!$A$6:$M$15000,10)</f>
        <v>2440000</v>
      </c>
      <c r="D266" s="14">
        <f>VLOOKUP($A266,data!$A$6:$M$15000,11)</f>
        <v>26000</v>
      </c>
      <c r="E266" s="14">
        <f>VLOOKUP($A266,data!$A$6:$M$15000,12)</f>
        <v>2548000</v>
      </c>
      <c r="F266" s="73">
        <f t="shared" si="19"/>
        <v>-134000</v>
      </c>
    </row>
    <row r="267" spans="1:6">
      <c r="A267" s="74">
        <v>35812</v>
      </c>
      <c r="B267" s="76">
        <f t="shared" si="18"/>
        <v>1</v>
      </c>
      <c r="C267" s="46">
        <f>VLOOKUP($A267,data!$A$6:$M$15000,10)</f>
        <v>2577000</v>
      </c>
      <c r="D267" s="14">
        <f>VLOOKUP($A267,data!$A$6:$M$15000,11)</f>
        <v>108000</v>
      </c>
      <c r="E267" s="14">
        <f>VLOOKUP($A267,data!$A$6:$M$15000,12)</f>
        <v>2344000</v>
      </c>
      <c r="F267" s="73">
        <f t="shared" si="19"/>
        <v>125000</v>
      </c>
    </row>
    <row r="268" spans="1:6">
      <c r="A268" s="74">
        <v>35813</v>
      </c>
      <c r="B268" s="76">
        <f t="shared" si="18"/>
        <v>1</v>
      </c>
      <c r="C268" s="46">
        <f>VLOOKUP($A268,data!$A$6:$M$15000,10)</f>
        <v>2542000</v>
      </c>
      <c r="D268" s="14">
        <f>VLOOKUP($A268,data!$A$6:$M$15000,11)</f>
        <v>232000</v>
      </c>
      <c r="E268" s="14">
        <f>VLOOKUP($A268,data!$A$6:$M$15000,12)</f>
        <v>2397000</v>
      </c>
      <c r="F268" s="73">
        <f t="shared" si="19"/>
        <v>-87000</v>
      </c>
    </row>
    <row r="269" spans="1:6">
      <c r="A269" s="74">
        <v>35814</v>
      </c>
      <c r="B269" s="76">
        <f t="shared" si="18"/>
        <v>1</v>
      </c>
      <c r="C269" s="46">
        <f>VLOOKUP($A269,data!$A$6:$M$15000,10)</f>
        <v>2574000</v>
      </c>
      <c r="D269" s="14">
        <f>VLOOKUP($A269,data!$A$6:$M$15000,11)</f>
        <v>-561000</v>
      </c>
      <c r="E269" s="14">
        <f>VLOOKUP($A269,data!$A$6:$M$15000,12)</f>
        <v>3152000</v>
      </c>
      <c r="F269" s="73">
        <f t="shared" si="19"/>
        <v>-17000</v>
      </c>
    </row>
    <row r="270" spans="1:6">
      <c r="A270" s="74">
        <v>35815</v>
      </c>
      <c r="B270" s="76">
        <f t="shared" si="18"/>
        <v>1</v>
      </c>
      <c r="C270" s="46">
        <f>VLOOKUP($A270,data!$A$6:$M$15000,10)</f>
        <v>2546000</v>
      </c>
      <c r="D270" s="14">
        <f>VLOOKUP($A270,data!$A$6:$M$15000,11)</f>
        <v>-751000</v>
      </c>
      <c r="E270" s="14">
        <f>VLOOKUP($A270,data!$A$6:$M$15000,12)</f>
        <v>3360000</v>
      </c>
      <c r="F270" s="73">
        <f t="shared" si="19"/>
        <v>-63000</v>
      </c>
    </row>
    <row r="271" spans="1:6">
      <c r="A271" s="74">
        <v>35816</v>
      </c>
      <c r="B271" s="76">
        <f t="shared" si="18"/>
        <v>1</v>
      </c>
      <c r="C271" s="46">
        <f>VLOOKUP($A271,data!$A$6:$M$15000,10)</f>
        <v>2533000</v>
      </c>
      <c r="D271" s="14">
        <f>VLOOKUP($A271,data!$A$6:$M$15000,11)</f>
        <v>-686000</v>
      </c>
      <c r="E271" s="14">
        <f>VLOOKUP($A271,data!$A$6:$M$15000,12)</f>
        <v>3218000</v>
      </c>
      <c r="F271" s="73">
        <f t="shared" si="19"/>
        <v>1000</v>
      </c>
    </row>
    <row r="272" spans="1:6">
      <c r="A272" s="74">
        <v>35817</v>
      </c>
      <c r="B272" s="76">
        <f t="shared" si="18"/>
        <v>1</v>
      </c>
      <c r="C272" s="46">
        <f>VLOOKUP($A272,data!$A$6:$M$15000,10)</f>
        <v>2615000</v>
      </c>
      <c r="D272" s="14">
        <f>VLOOKUP($A272,data!$A$6:$M$15000,11)</f>
        <v>-527000</v>
      </c>
      <c r="E272" s="14">
        <f>VLOOKUP($A272,data!$A$6:$M$15000,12)</f>
        <v>3140000</v>
      </c>
      <c r="F272" s="73">
        <f t="shared" si="19"/>
        <v>2000</v>
      </c>
    </row>
    <row r="273" spans="1:6">
      <c r="A273" s="74">
        <v>35818</v>
      </c>
      <c r="B273" s="76">
        <f t="shared" si="18"/>
        <v>1</v>
      </c>
      <c r="C273" s="46">
        <f>VLOOKUP($A273,data!$A$6:$M$15000,10)</f>
        <v>2658000</v>
      </c>
      <c r="D273" s="14">
        <f>VLOOKUP($A273,data!$A$6:$M$15000,11)</f>
        <v>-341000</v>
      </c>
      <c r="E273" s="14">
        <f>VLOOKUP($A273,data!$A$6:$M$15000,12)</f>
        <v>2939000</v>
      </c>
      <c r="F273" s="73">
        <f t="shared" si="19"/>
        <v>60000</v>
      </c>
    </row>
    <row r="274" spans="1:6">
      <c r="A274" s="74">
        <v>35819</v>
      </c>
      <c r="B274" s="76">
        <f t="shared" si="18"/>
        <v>1</v>
      </c>
      <c r="C274" s="46">
        <f>VLOOKUP($A274,data!$A$6:$M$15000,10)</f>
        <v>2663000</v>
      </c>
      <c r="D274" s="14">
        <f>VLOOKUP($A274,data!$A$6:$M$15000,11)</f>
        <v>-23000</v>
      </c>
      <c r="E274" s="14">
        <f>VLOOKUP($A274,data!$A$6:$M$15000,12)</f>
        <v>2768000</v>
      </c>
      <c r="F274" s="73">
        <f t="shared" si="19"/>
        <v>-82000</v>
      </c>
    </row>
    <row r="275" spans="1:6">
      <c r="A275" s="74">
        <v>35820</v>
      </c>
      <c r="B275" s="76">
        <f t="shared" si="18"/>
        <v>1</v>
      </c>
      <c r="C275" s="46">
        <f>VLOOKUP($A275,data!$A$6:$M$15000,10)</f>
        <v>2638000</v>
      </c>
      <c r="D275" s="14">
        <f>VLOOKUP($A275,data!$A$6:$M$15000,11)</f>
        <v>-190000</v>
      </c>
      <c r="E275" s="14">
        <f>VLOOKUP($A275,data!$A$6:$M$15000,12)</f>
        <v>2681000</v>
      </c>
      <c r="F275" s="73">
        <f t="shared" si="19"/>
        <v>147000</v>
      </c>
    </row>
    <row r="276" spans="1:6">
      <c r="A276" s="74">
        <v>35821</v>
      </c>
      <c r="B276" s="76">
        <f t="shared" si="18"/>
        <v>1</v>
      </c>
      <c r="C276" s="46">
        <f>VLOOKUP($A276,data!$A$6:$M$15000,10)</f>
        <v>2678000</v>
      </c>
      <c r="D276" s="14">
        <f>VLOOKUP($A276,data!$A$6:$M$15000,11)</f>
        <v>-238000</v>
      </c>
      <c r="E276" s="14">
        <f>VLOOKUP($A276,data!$A$6:$M$15000,12)</f>
        <v>3000000</v>
      </c>
      <c r="F276" s="73">
        <f t="shared" si="19"/>
        <v>-84000</v>
      </c>
    </row>
    <row r="277" spans="1:6">
      <c r="A277" s="74">
        <v>35822</v>
      </c>
      <c r="B277" s="76">
        <f t="shared" si="18"/>
        <v>1</v>
      </c>
      <c r="C277" s="46">
        <f>VLOOKUP($A277,data!$A$6:$M$15000,10)</f>
        <v>2596000</v>
      </c>
      <c r="D277" s="14">
        <f>VLOOKUP($A277,data!$A$6:$M$15000,11)</f>
        <v>-343000</v>
      </c>
      <c r="E277" s="14">
        <f>VLOOKUP($A277,data!$A$6:$M$15000,12)</f>
        <v>2955000</v>
      </c>
      <c r="F277" s="73">
        <f t="shared" si="19"/>
        <v>-16000</v>
      </c>
    </row>
    <row r="278" spans="1:6">
      <c r="A278" s="74">
        <v>35823</v>
      </c>
      <c r="B278" s="76">
        <f t="shared" si="18"/>
        <v>1</v>
      </c>
      <c r="C278" s="46">
        <f>VLOOKUP($A278,data!$A$6:$M$15000,10)</f>
        <v>2702000</v>
      </c>
      <c r="D278" s="14">
        <f>VLOOKUP($A278,data!$A$6:$M$15000,11)</f>
        <v>-356000</v>
      </c>
      <c r="E278" s="14">
        <f>VLOOKUP($A278,data!$A$6:$M$15000,12)</f>
        <v>2929000</v>
      </c>
      <c r="F278" s="73">
        <f t="shared" si="19"/>
        <v>129000</v>
      </c>
    </row>
    <row r="279" spans="1:6">
      <c r="A279" s="74">
        <v>35824</v>
      </c>
      <c r="B279" s="76">
        <f t="shared" si="18"/>
        <v>1</v>
      </c>
      <c r="C279" s="46">
        <f>VLOOKUP($A279,data!$A$6:$M$15000,10)</f>
        <v>2651000</v>
      </c>
      <c r="D279" s="14">
        <f>VLOOKUP($A279,data!$A$6:$M$15000,11)</f>
        <v>-341000</v>
      </c>
      <c r="E279" s="14">
        <f>VLOOKUP($A279,data!$A$6:$M$15000,12)</f>
        <v>3152000</v>
      </c>
      <c r="F279" s="73">
        <f t="shared" si="19"/>
        <v>-160000</v>
      </c>
    </row>
    <row r="280" spans="1:6">
      <c r="A280" s="74">
        <v>35825</v>
      </c>
      <c r="B280" s="76">
        <f t="shared" si="18"/>
        <v>1</v>
      </c>
      <c r="C280" s="46">
        <f>VLOOKUP($A280,data!$A$6:$M$15000,10)</f>
        <v>2581000</v>
      </c>
      <c r="D280" s="14">
        <f>VLOOKUP($A280,data!$A$6:$M$15000,11)</f>
        <v>-311000</v>
      </c>
      <c r="E280" s="14">
        <f>VLOOKUP($A280,data!$A$6:$M$15000,12)</f>
        <v>2891000</v>
      </c>
      <c r="F280" s="73">
        <f t="shared" si="19"/>
        <v>1000</v>
      </c>
    </row>
    <row r="281" spans="1:6">
      <c r="A281" s="74">
        <v>35826</v>
      </c>
      <c r="B281" s="76">
        <f t="shared" si="18"/>
        <v>1</v>
      </c>
      <c r="C281" s="46">
        <f>VLOOKUP($A281,data!$A$6:$M$15000,10)</f>
        <v>2595000</v>
      </c>
      <c r="D281" s="14">
        <f>VLOOKUP($A281,data!$A$6:$M$15000,11)</f>
        <v>-452000</v>
      </c>
      <c r="E281" s="14">
        <f>VLOOKUP($A281,data!$A$6:$M$15000,12)</f>
        <v>3035000</v>
      </c>
      <c r="F281" s="73">
        <f t="shared" si="19"/>
        <v>12000</v>
      </c>
    </row>
    <row r="282" spans="1:6">
      <c r="A282" s="74">
        <v>35827</v>
      </c>
      <c r="B282" s="76">
        <f t="shared" si="18"/>
        <v>2</v>
      </c>
      <c r="C282" s="46">
        <f>VLOOKUP($A282,data!$A$6:$M$15000,10)</f>
        <v>2581000</v>
      </c>
      <c r="D282" s="14">
        <f>VLOOKUP($A282,data!$A$6:$M$15000,11)</f>
        <v>-348000</v>
      </c>
      <c r="E282" s="14">
        <f>VLOOKUP($A282,data!$A$6:$M$15000,12)</f>
        <v>2769000</v>
      </c>
      <c r="F282" s="73">
        <f t="shared" si="19"/>
        <v>160000</v>
      </c>
    </row>
    <row r="283" spans="1:6">
      <c r="A283" s="74">
        <v>35828</v>
      </c>
      <c r="B283" s="76">
        <f t="shared" si="18"/>
        <v>2</v>
      </c>
      <c r="C283" s="46">
        <f>VLOOKUP($A283,data!$A$6:$M$15000,10)</f>
        <v>2525000</v>
      </c>
      <c r="D283" s="14">
        <f>VLOOKUP($A283,data!$A$6:$M$15000,11)</f>
        <v>-350000</v>
      </c>
      <c r="E283" s="14">
        <f>VLOOKUP($A283,data!$A$6:$M$15000,12)</f>
        <v>3003000</v>
      </c>
      <c r="F283" s="73">
        <f t="shared" si="19"/>
        <v>-128000</v>
      </c>
    </row>
    <row r="284" spans="1:6">
      <c r="A284" s="74">
        <v>35829</v>
      </c>
      <c r="B284" s="76">
        <f t="shared" si="18"/>
        <v>2</v>
      </c>
      <c r="C284" s="46">
        <f>VLOOKUP($A284,data!$A$6:$M$15000,10)</f>
        <v>2453000</v>
      </c>
      <c r="D284" s="14">
        <f>VLOOKUP($A284,data!$A$6:$M$15000,11)</f>
        <v>-1150000</v>
      </c>
      <c r="E284" s="14">
        <f>VLOOKUP($A284,data!$A$6:$M$15000,12)</f>
        <v>3650000</v>
      </c>
      <c r="F284" s="73">
        <f t="shared" si="19"/>
        <v>-47000</v>
      </c>
    </row>
    <row r="285" spans="1:6">
      <c r="A285" s="74">
        <v>35830</v>
      </c>
      <c r="B285" s="76">
        <f t="shared" si="18"/>
        <v>2</v>
      </c>
      <c r="C285" s="46">
        <f>VLOOKUP($A285,data!$A$6:$M$15000,10)</f>
        <v>2414000</v>
      </c>
      <c r="D285" s="14">
        <f>VLOOKUP($A285,data!$A$6:$M$15000,11)</f>
        <v>-891000</v>
      </c>
      <c r="E285" s="14">
        <f>VLOOKUP($A285,data!$A$6:$M$15000,12)</f>
        <v>3324000</v>
      </c>
      <c r="F285" s="73">
        <f t="shared" si="19"/>
        <v>-19000</v>
      </c>
    </row>
    <row r="286" spans="1:6">
      <c r="A286" s="74">
        <v>35831</v>
      </c>
      <c r="B286" s="76">
        <f t="shared" si="18"/>
        <v>2</v>
      </c>
      <c r="C286" s="46">
        <f>VLOOKUP($A286,data!$A$6:$M$15000,10)</f>
        <v>2333000</v>
      </c>
      <c r="D286" s="14">
        <f>VLOOKUP($A286,data!$A$6:$M$15000,11)</f>
        <v>-897000</v>
      </c>
      <c r="E286" s="14">
        <f>VLOOKUP($A286,data!$A$6:$M$15000,12)</f>
        <v>3134000</v>
      </c>
      <c r="F286" s="73">
        <f t="shared" si="19"/>
        <v>96000</v>
      </c>
    </row>
    <row r="287" spans="1:6">
      <c r="A287" s="74">
        <v>35832</v>
      </c>
      <c r="B287" s="76">
        <f t="shared" si="18"/>
        <v>2</v>
      </c>
      <c r="C287" s="46">
        <f>VLOOKUP($A287,data!$A$6:$M$15000,10)</f>
        <v>2475000</v>
      </c>
      <c r="D287" s="14">
        <f>VLOOKUP($A287,data!$A$6:$M$15000,11)</f>
        <v>-877000</v>
      </c>
      <c r="E287" s="14">
        <f>VLOOKUP($A287,data!$A$6:$M$15000,12)</f>
        <v>3359000</v>
      </c>
      <c r="F287" s="73">
        <f t="shared" si="19"/>
        <v>-7000</v>
      </c>
    </row>
    <row r="288" spans="1:6">
      <c r="A288" s="74">
        <v>35833</v>
      </c>
      <c r="B288" s="76">
        <f t="shared" si="18"/>
        <v>2</v>
      </c>
      <c r="C288" s="46">
        <f>VLOOKUP($A288,data!$A$6:$M$15000,10)</f>
        <v>2393000</v>
      </c>
      <c r="D288" s="14">
        <f>VLOOKUP($A288,data!$A$6:$M$15000,11)</f>
        <v>-535000</v>
      </c>
      <c r="E288" s="14">
        <f>VLOOKUP($A288,data!$A$6:$M$15000,12)</f>
        <v>2962000</v>
      </c>
      <c r="F288" s="73">
        <f t="shared" si="19"/>
        <v>-34000</v>
      </c>
    </row>
    <row r="289" spans="1:6">
      <c r="A289" s="74">
        <v>35834</v>
      </c>
      <c r="B289" s="76">
        <f t="shared" si="18"/>
        <v>2</v>
      </c>
      <c r="C289" s="46">
        <f>VLOOKUP($A289,data!$A$6:$M$15000,10)</f>
        <v>2445000</v>
      </c>
      <c r="D289" s="14">
        <f>VLOOKUP($A289,data!$A$6:$M$15000,11)</f>
        <v>-440000</v>
      </c>
      <c r="E289" s="14">
        <f>VLOOKUP($A289,data!$A$6:$M$15000,12)</f>
        <v>2935000</v>
      </c>
      <c r="F289" s="73">
        <f t="shared" si="19"/>
        <v>-50000</v>
      </c>
    </row>
    <row r="290" spans="1:6">
      <c r="A290" s="74">
        <v>35835</v>
      </c>
      <c r="B290" s="76">
        <f t="shared" si="18"/>
        <v>2</v>
      </c>
      <c r="C290" s="46">
        <f>VLOOKUP($A290,data!$A$6:$M$15000,10)</f>
        <v>2400000</v>
      </c>
      <c r="D290" s="14">
        <f>VLOOKUP($A290,data!$A$6:$M$15000,11)</f>
        <v>-946000</v>
      </c>
      <c r="E290" s="14">
        <f>VLOOKUP($A290,data!$A$6:$M$15000,12)</f>
        <v>3374000</v>
      </c>
      <c r="F290" s="73">
        <f t="shared" si="19"/>
        <v>-28000</v>
      </c>
    </row>
    <row r="291" spans="1:6">
      <c r="A291" s="74">
        <v>35836</v>
      </c>
      <c r="B291" s="76">
        <f t="shared" si="18"/>
        <v>2</v>
      </c>
      <c r="C291" s="46">
        <f>VLOOKUP($A291,data!$A$6:$M$15000,10)</f>
        <v>2504000</v>
      </c>
      <c r="D291" s="14">
        <f>VLOOKUP($A291,data!$A$6:$M$15000,11)</f>
        <v>-792000</v>
      </c>
      <c r="E291" s="14">
        <f>VLOOKUP($A291,data!$A$6:$M$15000,12)</f>
        <v>3212000</v>
      </c>
      <c r="F291" s="73">
        <f t="shared" si="19"/>
        <v>84000</v>
      </c>
    </row>
    <row r="292" spans="1:6">
      <c r="A292" s="74">
        <v>35837</v>
      </c>
      <c r="B292" s="76">
        <f t="shared" si="18"/>
        <v>2</v>
      </c>
      <c r="C292" s="46">
        <f>VLOOKUP($A292,data!$A$6:$M$15000,10)</f>
        <v>2522000</v>
      </c>
      <c r="D292" s="14">
        <f>VLOOKUP($A292,data!$A$6:$M$15000,11)</f>
        <v>-571000</v>
      </c>
      <c r="E292" s="14">
        <f>VLOOKUP($A292,data!$A$6:$M$15000,12)</f>
        <v>3126000</v>
      </c>
      <c r="F292" s="73">
        <f t="shared" si="19"/>
        <v>-33000</v>
      </c>
    </row>
    <row r="293" spans="1:6">
      <c r="A293" s="74">
        <v>35838</v>
      </c>
      <c r="B293" s="76">
        <f t="shared" si="18"/>
        <v>2</v>
      </c>
      <c r="C293" s="46">
        <f>VLOOKUP($A293,data!$A$6:$M$15000,10)</f>
        <v>2397000</v>
      </c>
      <c r="D293" s="14">
        <f>VLOOKUP($A293,data!$A$6:$M$15000,11)</f>
        <v>-645000</v>
      </c>
      <c r="E293" s="14">
        <f>VLOOKUP($A293,data!$A$6:$M$15000,12)</f>
        <v>3029000</v>
      </c>
      <c r="F293" s="73">
        <f t="shared" si="19"/>
        <v>13000</v>
      </c>
    </row>
    <row r="294" spans="1:6">
      <c r="A294" s="74">
        <v>35839</v>
      </c>
      <c r="B294" s="76">
        <f t="shared" si="18"/>
        <v>2</v>
      </c>
      <c r="C294" s="46">
        <f>VLOOKUP($A294,data!$A$6:$M$15000,10)</f>
        <v>2490000</v>
      </c>
      <c r="D294" s="14">
        <f>VLOOKUP($A294,data!$A$6:$M$15000,11)</f>
        <v>-308000</v>
      </c>
      <c r="E294" s="14">
        <f>VLOOKUP($A294,data!$A$6:$M$15000,12)</f>
        <v>2719000</v>
      </c>
      <c r="F294" s="73">
        <f t="shared" si="19"/>
        <v>79000</v>
      </c>
    </row>
    <row r="295" spans="1:6">
      <c r="A295" s="74">
        <v>35840</v>
      </c>
      <c r="B295" s="76">
        <f t="shared" si="18"/>
        <v>2</v>
      </c>
      <c r="C295" s="46">
        <f>VLOOKUP($A295,data!$A$6:$M$15000,10)</f>
        <v>2533000</v>
      </c>
      <c r="D295" s="14">
        <f>VLOOKUP($A295,data!$A$6:$M$15000,11)</f>
        <v>-471000</v>
      </c>
      <c r="E295" s="14">
        <f>VLOOKUP($A295,data!$A$6:$M$15000,12)</f>
        <v>3091000</v>
      </c>
      <c r="F295" s="73">
        <f t="shared" si="19"/>
        <v>-87000</v>
      </c>
    </row>
    <row r="296" spans="1:6">
      <c r="A296" s="74">
        <v>35841</v>
      </c>
      <c r="B296" s="76">
        <f t="shared" si="18"/>
        <v>2</v>
      </c>
      <c r="C296" s="46">
        <f>VLOOKUP($A296,data!$A$6:$M$15000,10)</f>
        <v>2520000</v>
      </c>
      <c r="D296" s="14">
        <f>VLOOKUP($A296,data!$A$6:$M$15000,11)</f>
        <v>-507000</v>
      </c>
      <c r="E296" s="14">
        <f>VLOOKUP($A296,data!$A$6:$M$15000,12)</f>
        <v>3055000</v>
      </c>
      <c r="F296" s="73">
        <f t="shared" si="19"/>
        <v>-28000</v>
      </c>
    </row>
    <row r="297" spans="1:6">
      <c r="A297" s="74">
        <v>35842</v>
      </c>
      <c r="B297" s="76">
        <f t="shared" si="18"/>
        <v>2</v>
      </c>
      <c r="C297" s="46">
        <f>VLOOKUP($A297,data!$A$6:$M$15000,10)</f>
        <v>2507000</v>
      </c>
      <c r="D297" s="14">
        <f>VLOOKUP($A297,data!$A$6:$M$15000,11)</f>
        <v>-853000</v>
      </c>
      <c r="E297" s="14">
        <f>VLOOKUP($A297,data!$A$6:$M$15000,12)</f>
        <v>3276000</v>
      </c>
      <c r="F297" s="73">
        <f t="shared" si="19"/>
        <v>84000</v>
      </c>
    </row>
    <row r="298" spans="1:6">
      <c r="A298" s="74">
        <v>35843</v>
      </c>
      <c r="B298" s="76">
        <f t="shared" si="18"/>
        <v>2</v>
      </c>
      <c r="C298" s="46">
        <f>VLOOKUP($A298,data!$A$6:$M$15000,10)</f>
        <v>2474000</v>
      </c>
      <c r="D298" s="14">
        <f>VLOOKUP($A298,data!$A$6:$M$15000,11)</f>
        <v>-738000</v>
      </c>
      <c r="E298" s="14">
        <f>VLOOKUP($A298,data!$A$6:$M$15000,12)</f>
        <v>3321000</v>
      </c>
      <c r="F298" s="73">
        <f t="shared" si="19"/>
        <v>-109000</v>
      </c>
    </row>
    <row r="299" spans="1:6">
      <c r="A299" s="74">
        <v>35844</v>
      </c>
      <c r="B299" s="76">
        <f t="shared" si="18"/>
        <v>2</v>
      </c>
      <c r="C299" s="46">
        <f>VLOOKUP($A299,data!$A$6:$M$15000,10)</f>
        <v>2400000</v>
      </c>
      <c r="D299" s="14">
        <f>VLOOKUP($A299,data!$A$6:$M$15000,11)</f>
        <v>-692000</v>
      </c>
      <c r="E299" s="14">
        <f>VLOOKUP($A299,data!$A$6:$M$15000,12)</f>
        <v>3043000</v>
      </c>
      <c r="F299" s="73">
        <f t="shared" si="19"/>
        <v>49000</v>
      </c>
    </row>
    <row r="300" spans="1:6">
      <c r="A300" s="74">
        <v>35845</v>
      </c>
      <c r="B300" s="76">
        <f t="shared" si="18"/>
        <v>2</v>
      </c>
      <c r="C300" s="46">
        <f>VLOOKUP($A300,data!$A$6:$M$15000,10)</f>
        <v>2480000</v>
      </c>
      <c r="D300" s="14">
        <f>VLOOKUP($A300,data!$A$6:$M$15000,11)</f>
        <v>-1056000</v>
      </c>
      <c r="E300" s="14">
        <f>VLOOKUP($A300,data!$A$6:$M$15000,12)</f>
        <v>3516000</v>
      </c>
      <c r="F300" s="73">
        <f t="shared" si="19"/>
        <v>20000</v>
      </c>
    </row>
    <row r="301" spans="1:6">
      <c r="A301" s="74">
        <v>35846</v>
      </c>
      <c r="B301" s="76">
        <f t="shared" si="18"/>
        <v>2</v>
      </c>
      <c r="C301" s="46">
        <f>VLOOKUP($A301,data!$A$6:$M$15000,10)</f>
        <v>2432000</v>
      </c>
      <c r="D301" s="14">
        <f>VLOOKUP($A301,data!$A$6:$M$15000,11)</f>
        <v>-790000</v>
      </c>
      <c r="E301" s="14">
        <f>VLOOKUP($A301,data!$A$6:$M$15000,12)</f>
        <v>3247000</v>
      </c>
      <c r="F301" s="73">
        <f t="shared" si="19"/>
        <v>-25000</v>
      </c>
    </row>
    <row r="302" spans="1:6">
      <c r="A302" s="74">
        <v>35847</v>
      </c>
      <c r="B302" s="76">
        <f t="shared" si="18"/>
        <v>2</v>
      </c>
      <c r="C302" s="46">
        <f>VLOOKUP($A302,data!$A$6:$M$15000,10)</f>
        <v>2495000</v>
      </c>
      <c r="D302" s="14">
        <f>VLOOKUP($A302,data!$A$6:$M$15000,11)</f>
        <v>-481000</v>
      </c>
      <c r="E302" s="14">
        <f>VLOOKUP($A302,data!$A$6:$M$15000,12)</f>
        <v>2881000</v>
      </c>
      <c r="F302" s="73">
        <f t="shared" si="19"/>
        <v>95000</v>
      </c>
    </row>
    <row r="303" spans="1:6">
      <c r="A303" s="74">
        <v>35848</v>
      </c>
      <c r="B303" s="76">
        <f t="shared" si="18"/>
        <v>2</v>
      </c>
      <c r="C303" s="46">
        <f>VLOOKUP($A303,data!$A$6:$M$15000,10)</f>
        <v>2512000</v>
      </c>
      <c r="D303" s="14">
        <f>VLOOKUP($A303,data!$A$6:$M$15000,11)</f>
        <v>-228000</v>
      </c>
      <c r="E303" s="14">
        <f>VLOOKUP($A303,data!$A$6:$M$15000,12)</f>
        <v>2738000</v>
      </c>
      <c r="F303" s="73">
        <f t="shared" si="19"/>
        <v>2000</v>
      </c>
    </row>
    <row r="304" spans="1:6">
      <c r="A304" s="74">
        <v>35849</v>
      </c>
      <c r="B304" s="76">
        <f t="shared" si="18"/>
        <v>2</v>
      </c>
      <c r="C304" s="46">
        <f>VLOOKUP($A304,data!$A$6:$M$15000,10)</f>
        <v>2449000</v>
      </c>
      <c r="D304" s="14">
        <f>VLOOKUP($A304,data!$A$6:$M$15000,11)</f>
        <v>-892000</v>
      </c>
      <c r="E304" s="14">
        <f>VLOOKUP($A304,data!$A$6:$M$15000,12)</f>
        <v>3332000</v>
      </c>
      <c r="F304" s="73">
        <f t="shared" si="19"/>
        <v>9000</v>
      </c>
    </row>
    <row r="305" spans="1:6">
      <c r="A305" s="74">
        <v>35850</v>
      </c>
      <c r="B305" s="76">
        <f t="shared" si="18"/>
        <v>2</v>
      </c>
      <c r="C305" s="46">
        <f>VLOOKUP($A305,data!$A$6:$M$15000,10)</f>
        <v>2487000</v>
      </c>
      <c r="D305" s="14">
        <f>VLOOKUP($A305,data!$A$6:$M$15000,11)</f>
        <v>-724000</v>
      </c>
      <c r="E305" s="14">
        <f>VLOOKUP($A305,data!$A$6:$M$15000,12)</f>
        <v>3322000</v>
      </c>
      <c r="F305" s="73">
        <f t="shared" si="19"/>
        <v>-111000</v>
      </c>
    </row>
    <row r="306" spans="1:6">
      <c r="A306" s="74">
        <v>35851</v>
      </c>
      <c r="B306" s="76">
        <f t="shared" si="18"/>
        <v>2</v>
      </c>
      <c r="C306" s="46">
        <f>VLOOKUP($A306,data!$A$6:$M$15000,10)</f>
        <v>2361000</v>
      </c>
      <c r="D306" s="14">
        <f>VLOOKUP($A306,data!$A$6:$M$15000,11)</f>
        <v>-885000</v>
      </c>
      <c r="E306" s="14">
        <f>VLOOKUP($A306,data!$A$6:$M$15000,12)</f>
        <v>3195000</v>
      </c>
      <c r="F306" s="73">
        <f t="shared" si="19"/>
        <v>51000</v>
      </c>
    </row>
    <row r="307" spans="1:6">
      <c r="A307" s="74">
        <v>35852</v>
      </c>
      <c r="B307" s="76">
        <f t="shared" si="18"/>
        <v>2</v>
      </c>
      <c r="C307" s="46">
        <f>VLOOKUP($A307,data!$A$6:$M$15000,10)</f>
        <v>2386000</v>
      </c>
      <c r="D307" s="14">
        <f>VLOOKUP($A307,data!$A$6:$M$15000,11)</f>
        <v>-647000</v>
      </c>
      <c r="E307" s="14">
        <f>VLOOKUP($A307,data!$A$6:$M$15000,12)</f>
        <v>3063000</v>
      </c>
      <c r="F307" s="73">
        <f t="shared" si="19"/>
        <v>-30000</v>
      </c>
    </row>
    <row r="308" spans="1:6">
      <c r="A308" s="74">
        <v>35853</v>
      </c>
      <c r="B308" s="76">
        <f t="shared" si="18"/>
        <v>2</v>
      </c>
      <c r="C308" s="46">
        <f>VLOOKUP($A308,data!$A$6:$M$15000,10)</f>
        <v>2360000</v>
      </c>
      <c r="D308" s="14">
        <f>VLOOKUP($A308,data!$A$6:$M$15000,11)</f>
        <v>-519000</v>
      </c>
      <c r="E308" s="14">
        <f>VLOOKUP($A308,data!$A$6:$M$15000,12)</f>
        <v>2847000</v>
      </c>
      <c r="F308" s="73">
        <f t="shared" si="19"/>
        <v>32000</v>
      </c>
    </row>
    <row r="309" spans="1:6">
      <c r="A309" s="74">
        <v>35854</v>
      </c>
      <c r="B309" s="76">
        <f t="shared" si="18"/>
        <v>2</v>
      </c>
      <c r="C309" s="46">
        <f>VLOOKUP($A309,data!$A$6:$M$15000,10)</f>
        <v>2398000</v>
      </c>
      <c r="D309" s="14">
        <f>VLOOKUP($A309,data!$A$6:$M$15000,11)</f>
        <v>-161000</v>
      </c>
      <c r="E309" s="14">
        <f>VLOOKUP($A309,data!$A$6:$M$15000,12)</f>
        <v>2481000</v>
      </c>
      <c r="F309" s="73">
        <f t="shared" si="19"/>
        <v>78000</v>
      </c>
    </row>
    <row r="310" spans="1:6">
      <c r="A310" s="74">
        <v>35855</v>
      </c>
      <c r="B310" s="76">
        <f t="shared" si="18"/>
        <v>3</v>
      </c>
      <c r="C310" s="46">
        <f>VLOOKUP($A310,data!$A$6:$M$15000,10)</f>
        <v>2635000</v>
      </c>
      <c r="D310" s="14">
        <f>VLOOKUP($A310,data!$A$6:$M$15000,11)</f>
        <v>143000</v>
      </c>
      <c r="E310" s="14">
        <f>VLOOKUP($A310,data!$A$6:$M$15000,12)</f>
        <v>2573000</v>
      </c>
      <c r="F310" s="73">
        <f t="shared" si="19"/>
        <v>-81000</v>
      </c>
    </row>
    <row r="311" spans="1:6">
      <c r="A311" s="74">
        <v>35856</v>
      </c>
      <c r="B311" s="76">
        <f t="shared" si="18"/>
        <v>3</v>
      </c>
      <c r="C311" s="46">
        <f>VLOOKUP($A311,data!$A$6:$M$15000,10)</f>
        <v>2748000</v>
      </c>
      <c r="D311" s="14">
        <f>VLOOKUP($A311,data!$A$6:$M$15000,11)</f>
        <v>-65000</v>
      </c>
      <c r="E311" s="14">
        <f>VLOOKUP($A311,data!$A$6:$M$15000,12)</f>
        <v>2722000</v>
      </c>
      <c r="F311" s="73">
        <f t="shared" si="19"/>
        <v>91000</v>
      </c>
    </row>
    <row r="312" spans="1:6">
      <c r="A312" s="74">
        <v>35857</v>
      </c>
      <c r="B312" s="76">
        <f t="shared" si="18"/>
        <v>3</v>
      </c>
      <c r="C312" s="46">
        <f>VLOOKUP($A312,data!$A$6:$M$15000,10)</f>
        <v>2749000</v>
      </c>
      <c r="D312" s="14">
        <f>VLOOKUP($A312,data!$A$6:$M$15000,11)</f>
        <v>23000</v>
      </c>
      <c r="E312" s="14">
        <f>VLOOKUP($A312,data!$A$6:$M$15000,12)</f>
        <v>2787000</v>
      </c>
      <c r="F312" s="73">
        <f t="shared" si="19"/>
        <v>-61000</v>
      </c>
    </row>
    <row r="313" spans="1:6">
      <c r="A313" s="74">
        <v>35858</v>
      </c>
      <c r="B313" s="76">
        <f t="shared" si="18"/>
        <v>3</v>
      </c>
      <c r="C313" s="46">
        <f>VLOOKUP($A313,data!$A$6:$M$15000,10)</f>
        <v>2654000</v>
      </c>
      <c r="D313" s="14">
        <f>VLOOKUP($A313,data!$A$6:$M$15000,11)</f>
        <v>-43000</v>
      </c>
      <c r="E313" s="14">
        <f>VLOOKUP($A313,data!$A$6:$M$15000,12)</f>
        <v>2665000</v>
      </c>
      <c r="F313" s="73">
        <f t="shared" si="19"/>
        <v>32000</v>
      </c>
    </row>
    <row r="314" spans="1:6">
      <c r="A314" s="74">
        <v>35859</v>
      </c>
      <c r="B314" s="76">
        <f t="shared" si="18"/>
        <v>3</v>
      </c>
      <c r="C314" s="46">
        <f>VLOOKUP($A314,data!$A$6:$M$15000,10)</f>
        <v>2749000</v>
      </c>
      <c r="D314" s="14">
        <f>VLOOKUP($A314,data!$A$6:$M$15000,11)</f>
        <v>-74000</v>
      </c>
      <c r="E314" s="14">
        <f>VLOOKUP($A314,data!$A$6:$M$15000,12)</f>
        <v>2908000</v>
      </c>
      <c r="F314" s="73">
        <f t="shared" si="19"/>
        <v>-85000</v>
      </c>
    </row>
    <row r="315" spans="1:6">
      <c r="A315" s="74">
        <v>35860</v>
      </c>
      <c r="B315" s="76">
        <f t="shared" si="18"/>
        <v>3</v>
      </c>
      <c r="C315" s="46">
        <f>VLOOKUP($A315,data!$A$6:$M$15000,10)</f>
        <v>2770000</v>
      </c>
      <c r="D315" s="14">
        <f>VLOOKUP($A315,data!$A$6:$M$15000,11)</f>
        <v>-221000</v>
      </c>
      <c r="E315" s="14">
        <f>VLOOKUP($A315,data!$A$6:$M$15000,12)</f>
        <v>3063000</v>
      </c>
      <c r="F315" s="73">
        <f t="shared" si="19"/>
        <v>-72000</v>
      </c>
    </row>
    <row r="316" spans="1:6">
      <c r="A316" s="74">
        <v>35861</v>
      </c>
      <c r="B316" s="76">
        <f t="shared" si="18"/>
        <v>3</v>
      </c>
      <c r="C316" s="46">
        <f>VLOOKUP($A316,data!$A$6:$M$15000,10)</f>
        <v>2775000</v>
      </c>
      <c r="D316" s="14">
        <f>VLOOKUP($A316,data!$A$6:$M$15000,11)</f>
        <v>-177000</v>
      </c>
      <c r="E316" s="14">
        <f>VLOOKUP($A316,data!$A$6:$M$15000,12)</f>
        <v>2838000</v>
      </c>
      <c r="F316" s="73">
        <f t="shared" si="19"/>
        <v>114000</v>
      </c>
    </row>
    <row r="317" spans="1:6">
      <c r="A317" s="74">
        <v>35862</v>
      </c>
      <c r="B317" s="76">
        <f t="shared" si="18"/>
        <v>3</v>
      </c>
      <c r="C317" s="46">
        <f>VLOOKUP($A317,data!$A$6:$M$15000,10)</f>
        <v>2811000</v>
      </c>
      <c r="D317" s="14">
        <f>VLOOKUP($A317,data!$A$6:$M$15000,11)</f>
        <v>191000</v>
      </c>
      <c r="E317" s="14">
        <f>VLOOKUP($A317,data!$A$6:$M$15000,12)</f>
        <v>2648000</v>
      </c>
      <c r="F317" s="73">
        <f t="shared" si="19"/>
        <v>-28000</v>
      </c>
    </row>
    <row r="318" spans="1:6">
      <c r="A318" s="74">
        <v>35863</v>
      </c>
      <c r="B318" s="76">
        <f t="shared" si="18"/>
        <v>3</v>
      </c>
      <c r="C318" s="46">
        <f>VLOOKUP($A318,data!$A$6:$M$15000,10)</f>
        <v>2758000</v>
      </c>
      <c r="D318" s="14">
        <f>VLOOKUP($A318,data!$A$6:$M$15000,11)</f>
        <v>-41000</v>
      </c>
      <c r="E318" s="14">
        <f>VLOOKUP($A318,data!$A$6:$M$15000,12)</f>
        <v>2738000</v>
      </c>
      <c r="F318" s="73">
        <f t="shared" si="19"/>
        <v>61000</v>
      </c>
    </row>
    <row r="319" spans="1:6">
      <c r="A319" s="74">
        <v>35864</v>
      </c>
      <c r="B319" s="76">
        <f t="shared" si="18"/>
        <v>3</v>
      </c>
      <c r="C319" s="46">
        <f>VLOOKUP($A319,data!$A$6:$M$15000,10)</f>
        <v>2749000</v>
      </c>
      <c r="D319" s="14">
        <f>VLOOKUP($A319,data!$A$6:$M$15000,11)</f>
        <v>206000</v>
      </c>
      <c r="E319" s="14">
        <f>VLOOKUP($A319,data!$A$6:$M$15000,12)</f>
        <v>2563000</v>
      </c>
      <c r="F319" s="73">
        <f t="shared" si="19"/>
        <v>-20000</v>
      </c>
    </row>
    <row r="320" spans="1:6">
      <c r="A320" s="74">
        <v>35865</v>
      </c>
      <c r="B320" s="76">
        <f t="shared" si="18"/>
        <v>3</v>
      </c>
      <c r="C320" s="46">
        <f>VLOOKUP($A320,data!$A$6:$M$15000,10)</f>
        <v>2738000</v>
      </c>
      <c r="D320" s="14">
        <f>VLOOKUP($A320,data!$A$6:$M$15000,11)</f>
        <v>229000</v>
      </c>
      <c r="E320" s="14">
        <f>VLOOKUP($A320,data!$A$6:$M$15000,12)</f>
        <v>2494000</v>
      </c>
      <c r="F320" s="73">
        <f t="shared" si="19"/>
        <v>15000</v>
      </c>
    </row>
    <row r="321" spans="1:6">
      <c r="A321" s="74">
        <v>35866</v>
      </c>
      <c r="B321" s="76">
        <f t="shared" si="18"/>
        <v>3</v>
      </c>
      <c r="C321" s="46">
        <f>VLOOKUP($A321,data!$A$6:$M$15000,10)</f>
        <v>2682000</v>
      </c>
      <c r="D321" s="14">
        <f>VLOOKUP($A321,data!$A$6:$M$15000,11)</f>
        <v>161000</v>
      </c>
      <c r="E321" s="14">
        <f>VLOOKUP($A321,data!$A$6:$M$15000,12)</f>
        <v>2484000</v>
      </c>
      <c r="F321" s="73">
        <f t="shared" si="19"/>
        <v>37000</v>
      </c>
    </row>
    <row r="322" spans="1:6">
      <c r="A322" s="74">
        <v>35867</v>
      </c>
      <c r="B322" s="76">
        <f t="shared" si="18"/>
        <v>3</v>
      </c>
      <c r="C322" s="46">
        <f>VLOOKUP($A322,data!$A$6:$M$15000,10)</f>
        <v>2617000</v>
      </c>
      <c r="D322" s="14">
        <f>VLOOKUP($A322,data!$A$6:$M$15000,11)</f>
        <v>60000</v>
      </c>
      <c r="E322" s="14">
        <f>VLOOKUP($A322,data!$A$6:$M$15000,12)</f>
        <v>2627000</v>
      </c>
      <c r="F322" s="73">
        <f t="shared" si="19"/>
        <v>-70000</v>
      </c>
    </row>
    <row r="323" spans="1:6">
      <c r="A323" s="74">
        <v>35868</v>
      </c>
      <c r="B323" s="76">
        <f t="shared" si="18"/>
        <v>3</v>
      </c>
      <c r="C323" s="46">
        <f>VLOOKUP($A323,data!$A$6:$M$15000,10)</f>
        <v>2671000</v>
      </c>
      <c r="D323" s="14">
        <f>VLOOKUP($A323,data!$A$6:$M$15000,11)</f>
        <v>153000</v>
      </c>
      <c r="E323" s="14">
        <f>VLOOKUP($A323,data!$A$6:$M$15000,12)</f>
        <v>2597000</v>
      </c>
      <c r="F323" s="73">
        <f t="shared" si="19"/>
        <v>-79000</v>
      </c>
    </row>
    <row r="324" spans="1:6">
      <c r="A324" s="74">
        <v>35869</v>
      </c>
      <c r="B324" s="76">
        <f t="shared" si="18"/>
        <v>3</v>
      </c>
      <c r="C324" s="46">
        <f>VLOOKUP($A324,data!$A$6:$M$15000,10)</f>
        <v>2700000</v>
      </c>
      <c r="D324" s="14">
        <f>VLOOKUP($A324,data!$A$6:$M$15000,11)</f>
        <v>193000</v>
      </c>
      <c r="E324" s="14">
        <f>VLOOKUP($A324,data!$A$6:$M$15000,12)</f>
        <v>2390000</v>
      </c>
      <c r="F324" s="73">
        <f t="shared" si="19"/>
        <v>117000</v>
      </c>
    </row>
    <row r="325" spans="1:6">
      <c r="A325" s="74">
        <v>35870</v>
      </c>
      <c r="B325" s="76">
        <f t="shared" si="18"/>
        <v>3</v>
      </c>
      <c r="C325" s="46">
        <f>VLOOKUP($A325,data!$A$6:$M$15000,10)</f>
        <v>2677000</v>
      </c>
      <c r="D325" s="14">
        <f>VLOOKUP($A325,data!$A$6:$M$15000,11)</f>
        <v>5000</v>
      </c>
      <c r="E325" s="14">
        <f>VLOOKUP($A325,data!$A$6:$M$15000,12)</f>
        <v>2700000</v>
      </c>
      <c r="F325" s="73">
        <f t="shared" si="19"/>
        <v>-28000</v>
      </c>
    </row>
    <row r="326" spans="1:6">
      <c r="A326" s="74">
        <v>35871</v>
      </c>
      <c r="B326" s="76">
        <f t="shared" ref="B326:B389" si="20">IF(A326&lt;&gt;"",MONTH(A326),0)</f>
        <v>3</v>
      </c>
      <c r="C326" s="46">
        <f>VLOOKUP($A326,data!$A$6:$M$15000,10)</f>
        <v>2853000</v>
      </c>
      <c r="D326" s="14">
        <f>VLOOKUP($A326,data!$A$6:$M$15000,11)</f>
        <v>294000</v>
      </c>
      <c r="E326" s="14">
        <f>VLOOKUP($A326,data!$A$6:$M$15000,12)</f>
        <v>2543000</v>
      </c>
      <c r="F326" s="73">
        <f t="shared" ref="F326:F389" si="21">C326-D326-E326</f>
        <v>16000</v>
      </c>
    </row>
    <row r="327" spans="1:6">
      <c r="A327" s="74">
        <v>35872</v>
      </c>
      <c r="B327" s="76">
        <f t="shared" si="20"/>
        <v>3</v>
      </c>
      <c r="C327" s="46">
        <f>VLOOKUP($A327,data!$A$6:$M$15000,10)</f>
        <v>2834000</v>
      </c>
      <c r="D327" s="14">
        <f>VLOOKUP($A327,data!$A$6:$M$15000,11)</f>
        <v>291000</v>
      </c>
      <c r="E327" s="14">
        <f>VLOOKUP($A327,data!$A$6:$M$15000,12)</f>
        <v>2579000</v>
      </c>
      <c r="F327" s="73">
        <f t="shared" si="21"/>
        <v>-36000</v>
      </c>
    </row>
    <row r="328" spans="1:6">
      <c r="A328" s="74">
        <v>35873</v>
      </c>
      <c r="B328" s="76">
        <f t="shared" si="20"/>
        <v>3</v>
      </c>
      <c r="C328" s="46">
        <f>VLOOKUP($A328,data!$A$6:$M$15000,10)</f>
        <v>2844000</v>
      </c>
      <c r="D328" s="14">
        <f>VLOOKUP($A328,data!$A$6:$M$15000,11)</f>
        <v>261000</v>
      </c>
      <c r="E328" s="14">
        <f>VLOOKUP($A328,data!$A$6:$M$15000,12)</f>
        <v>2589000</v>
      </c>
      <c r="F328" s="73">
        <f t="shared" si="21"/>
        <v>-6000</v>
      </c>
    </row>
    <row r="329" spans="1:6">
      <c r="A329" s="74">
        <v>35874</v>
      </c>
      <c r="B329" s="76">
        <f t="shared" si="20"/>
        <v>3</v>
      </c>
      <c r="C329" s="46">
        <f>VLOOKUP($A329,data!$A$6:$M$15000,10)</f>
        <v>2842000</v>
      </c>
      <c r="D329" s="14">
        <f>VLOOKUP($A329,data!$A$6:$M$15000,11)</f>
        <v>341000</v>
      </c>
      <c r="E329" s="14">
        <f>VLOOKUP($A329,data!$A$6:$M$15000,12)</f>
        <v>2529000</v>
      </c>
      <c r="F329" s="73">
        <f t="shared" si="21"/>
        <v>-28000</v>
      </c>
    </row>
    <row r="330" spans="1:6">
      <c r="A330" s="74">
        <v>35875</v>
      </c>
      <c r="B330" s="76">
        <f t="shared" si="20"/>
        <v>3</v>
      </c>
      <c r="C330" s="46">
        <f>VLOOKUP($A330,data!$A$6:$M$15000,10)</f>
        <v>2825000</v>
      </c>
      <c r="D330" s="14">
        <f>VLOOKUP($A330,data!$A$6:$M$15000,11)</f>
        <v>534000</v>
      </c>
      <c r="E330" s="14">
        <f>VLOOKUP($A330,data!$A$6:$M$15000,12)</f>
        <v>2251000</v>
      </c>
      <c r="F330" s="73">
        <f t="shared" si="21"/>
        <v>40000</v>
      </c>
    </row>
    <row r="331" spans="1:6">
      <c r="A331" s="74">
        <v>35876</v>
      </c>
      <c r="B331" s="76">
        <f t="shared" si="20"/>
        <v>3</v>
      </c>
      <c r="C331" s="46">
        <f>VLOOKUP($A331,data!$A$6:$M$15000,10)</f>
        <v>2770000</v>
      </c>
      <c r="D331" s="14">
        <f>VLOOKUP($A331,data!$A$6:$M$15000,11)</f>
        <v>524000</v>
      </c>
      <c r="E331" s="14">
        <f>VLOOKUP($A331,data!$A$6:$M$15000,12)</f>
        <v>2199000</v>
      </c>
      <c r="F331" s="73">
        <f t="shared" si="21"/>
        <v>47000</v>
      </c>
    </row>
    <row r="332" spans="1:6">
      <c r="A332" s="74">
        <v>35877</v>
      </c>
      <c r="B332" s="76">
        <f t="shared" si="20"/>
        <v>3</v>
      </c>
      <c r="C332" s="46">
        <f>VLOOKUP($A332,data!$A$6:$M$15000,10)</f>
        <v>2710000</v>
      </c>
      <c r="D332" s="14">
        <f>VLOOKUP($A332,data!$A$6:$M$15000,11)</f>
        <v>310000</v>
      </c>
      <c r="E332" s="14">
        <f>VLOOKUP($A332,data!$A$6:$M$15000,12)</f>
        <v>2443000</v>
      </c>
      <c r="F332" s="73">
        <f t="shared" si="21"/>
        <v>-43000</v>
      </c>
    </row>
    <row r="333" spans="1:6">
      <c r="A333" s="74">
        <v>35878</v>
      </c>
      <c r="B333" s="76">
        <f t="shared" si="20"/>
        <v>3</v>
      </c>
      <c r="C333" s="46">
        <f>VLOOKUP($A333,data!$A$6:$M$15000,10)</f>
        <v>2831000</v>
      </c>
      <c r="D333" s="14">
        <f>VLOOKUP($A333,data!$A$6:$M$15000,11)</f>
        <v>294000</v>
      </c>
      <c r="E333" s="14">
        <f>VLOOKUP($A333,data!$A$6:$M$15000,12)</f>
        <v>2554000</v>
      </c>
      <c r="F333" s="73">
        <f t="shared" si="21"/>
        <v>-17000</v>
      </c>
    </row>
    <row r="334" spans="1:6">
      <c r="A334" s="74">
        <v>35879</v>
      </c>
      <c r="B334" s="76">
        <f t="shared" si="20"/>
        <v>3</v>
      </c>
      <c r="C334" s="46">
        <f>VLOOKUP($A334,data!$A$6:$M$15000,10)</f>
        <v>2909000</v>
      </c>
      <c r="D334" s="14">
        <f>VLOOKUP($A334,data!$A$6:$M$15000,11)</f>
        <v>-236000</v>
      </c>
      <c r="E334" s="14">
        <f>VLOOKUP($A334,data!$A$6:$M$15000,12)</f>
        <v>3113000</v>
      </c>
      <c r="F334" s="73">
        <f t="shared" si="21"/>
        <v>32000</v>
      </c>
    </row>
    <row r="335" spans="1:6">
      <c r="A335" s="74">
        <v>35880</v>
      </c>
      <c r="B335" s="76">
        <f t="shared" si="20"/>
        <v>3</v>
      </c>
      <c r="C335" s="46">
        <f>VLOOKUP($A335,data!$A$6:$M$15000,10)</f>
        <v>2992000</v>
      </c>
      <c r="D335" s="14">
        <f>VLOOKUP($A335,data!$A$6:$M$15000,11)</f>
        <v>265000</v>
      </c>
      <c r="E335" s="14">
        <f>VLOOKUP($A335,data!$A$6:$M$15000,12)</f>
        <v>2753000</v>
      </c>
      <c r="F335" s="73">
        <f t="shared" si="21"/>
        <v>-26000</v>
      </c>
    </row>
    <row r="336" spans="1:6">
      <c r="A336" s="74">
        <v>35881</v>
      </c>
      <c r="B336" s="76">
        <f t="shared" si="20"/>
        <v>3</v>
      </c>
      <c r="C336" s="46">
        <f>VLOOKUP($A336,data!$A$6:$M$15000,10)</f>
        <v>2843000</v>
      </c>
      <c r="D336" s="14">
        <f>VLOOKUP($A336,data!$A$6:$M$15000,11)</f>
        <v>-31000</v>
      </c>
      <c r="E336" s="14">
        <f>VLOOKUP($A336,data!$A$6:$M$15000,12)</f>
        <v>2893000</v>
      </c>
      <c r="F336" s="73">
        <f t="shared" si="21"/>
        <v>-19000</v>
      </c>
    </row>
    <row r="337" spans="1:6">
      <c r="A337" s="74">
        <v>35882</v>
      </c>
      <c r="B337" s="76">
        <f t="shared" si="20"/>
        <v>3</v>
      </c>
      <c r="C337" s="46">
        <f>VLOOKUP($A337,data!$A$6:$M$15000,10)</f>
        <v>2886000</v>
      </c>
      <c r="D337" s="14">
        <f>VLOOKUP($A337,data!$A$6:$M$15000,11)</f>
        <v>-424000</v>
      </c>
      <c r="E337" s="14">
        <f>VLOOKUP($A337,data!$A$6:$M$15000,12)</f>
        <v>3324000</v>
      </c>
      <c r="F337" s="73">
        <f t="shared" si="21"/>
        <v>-14000</v>
      </c>
    </row>
    <row r="338" spans="1:6">
      <c r="A338" s="74">
        <v>35883</v>
      </c>
      <c r="B338" s="76">
        <f t="shared" si="20"/>
        <v>3</v>
      </c>
      <c r="C338" s="46">
        <f>VLOOKUP($A338,data!$A$6:$M$15000,10)</f>
        <v>2841000</v>
      </c>
      <c r="D338" s="14">
        <f>VLOOKUP($A338,data!$A$6:$M$15000,11)</f>
        <v>-326000</v>
      </c>
      <c r="E338" s="14">
        <f>VLOOKUP($A338,data!$A$6:$M$15000,12)</f>
        <v>3181000</v>
      </c>
      <c r="F338" s="73">
        <f t="shared" si="21"/>
        <v>-14000</v>
      </c>
    </row>
    <row r="339" spans="1:6">
      <c r="A339" s="74">
        <v>35884</v>
      </c>
      <c r="B339" s="76">
        <f t="shared" si="20"/>
        <v>3</v>
      </c>
      <c r="C339" s="46">
        <f>VLOOKUP($A339,data!$A$6:$M$15000,10)</f>
        <v>2855000</v>
      </c>
      <c r="D339" s="14">
        <f>VLOOKUP($A339,data!$A$6:$M$15000,11)</f>
        <v>-246000</v>
      </c>
      <c r="E339" s="14">
        <f>VLOOKUP($A339,data!$A$6:$M$15000,12)</f>
        <v>3045000</v>
      </c>
      <c r="F339" s="73">
        <f t="shared" si="21"/>
        <v>56000</v>
      </c>
    </row>
    <row r="340" spans="1:6">
      <c r="A340" s="74">
        <v>35885</v>
      </c>
      <c r="B340" s="76">
        <f t="shared" si="20"/>
        <v>3</v>
      </c>
      <c r="C340" s="46">
        <f>VLOOKUP($A340,data!$A$6:$M$15000,10)</f>
        <v>2878000</v>
      </c>
      <c r="D340" s="14">
        <f>VLOOKUP($A340,data!$A$6:$M$15000,11)</f>
        <v>-757000</v>
      </c>
      <c r="E340" s="14">
        <f>VLOOKUP($A340,data!$A$6:$M$15000,12)</f>
        <v>3600000</v>
      </c>
      <c r="F340" s="73">
        <f t="shared" si="21"/>
        <v>35000</v>
      </c>
    </row>
    <row r="341" spans="1:6">
      <c r="A341" s="74">
        <v>35886</v>
      </c>
      <c r="B341" s="76">
        <f t="shared" si="20"/>
        <v>4</v>
      </c>
      <c r="C341" s="46">
        <f>VLOOKUP($A341,data!$A$6:$M$15000,10)</f>
        <v>2466000</v>
      </c>
      <c r="D341" s="14">
        <f>VLOOKUP($A341,data!$A$6:$M$15000,11)</f>
        <v>-977000</v>
      </c>
      <c r="E341" s="14">
        <f>VLOOKUP($A341,data!$A$6:$M$15000,12)</f>
        <v>3543000</v>
      </c>
      <c r="F341" s="73">
        <f t="shared" si="21"/>
        <v>-100000</v>
      </c>
    </row>
    <row r="342" spans="1:6">
      <c r="A342" s="74">
        <v>35887</v>
      </c>
      <c r="B342" s="76">
        <f t="shared" si="20"/>
        <v>4</v>
      </c>
      <c r="C342" s="46">
        <f>VLOOKUP($A342,data!$A$6:$M$15000,10)</f>
        <v>2568000</v>
      </c>
      <c r="D342" s="14">
        <f>VLOOKUP($A342,data!$A$6:$M$15000,11)</f>
        <v>-504000</v>
      </c>
      <c r="E342" s="14">
        <f>VLOOKUP($A342,data!$A$6:$M$15000,12)</f>
        <v>3009000</v>
      </c>
      <c r="F342" s="73">
        <f t="shared" si="21"/>
        <v>63000</v>
      </c>
    </row>
    <row r="343" spans="1:6">
      <c r="A343" s="74">
        <v>35888</v>
      </c>
      <c r="B343" s="76">
        <f t="shared" si="20"/>
        <v>4</v>
      </c>
      <c r="C343" s="46">
        <f>VLOOKUP($A343,data!$A$6:$M$15000,10)</f>
        <v>2605000</v>
      </c>
      <c r="D343" s="14">
        <f>VLOOKUP($A343,data!$A$6:$M$15000,11)</f>
        <v>-473000</v>
      </c>
      <c r="E343" s="14">
        <f>VLOOKUP($A343,data!$A$6:$M$15000,12)</f>
        <v>3120000</v>
      </c>
      <c r="F343" s="73">
        <f t="shared" si="21"/>
        <v>-42000</v>
      </c>
    </row>
    <row r="344" spans="1:6">
      <c r="A344" s="74">
        <v>35889</v>
      </c>
      <c r="B344" s="76">
        <f t="shared" si="20"/>
        <v>4</v>
      </c>
      <c r="C344" s="46">
        <f>VLOOKUP($A344,data!$A$6:$M$15000,10)</f>
        <v>2614000</v>
      </c>
      <c r="D344" s="14">
        <f>VLOOKUP($A344,data!$A$6:$M$15000,11)</f>
        <v>-320000</v>
      </c>
      <c r="E344" s="14">
        <f>VLOOKUP($A344,data!$A$6:$M$15000,12)</f>
        <v>2854000</v>
      </c>
      <c r="F344" s="73">
        <f t="shared" si="21"/>
        <v>80000</v>
      </c>
    </row>
    <row r="345" spans="1:6">
      <c r="A345" s="74">
        <v>35890</v>
      </c>
      <c r="B345" s="76">
        <f t="shared" si="20"/>
        <v>4</v>
      </c>
      <c r="C345" s="46">
        <f>VLOOKUP($A345,data!$A$6:$M$15000,10)</f>
        <v>2720000</v>
      </c>
      <c r="D345" s="14">
        <f>VLOOKUP($A345,data!$A$6:$M$15000,11)</f>
        <v>37000</v>
      </c>
      <c r="E345" s="14">
        <f>VLOOKUP($A345,data!$A$6:$M$15000,12)</f>
        <v>2646000</v>
      </c>
      <c r="F345" s="73">
        <f t="shared" si="21"/>
        <v>37000</v>
      </c>
    </row>
    <row r="346" spans="1:6">
      <c r="A346" s="74">
        <v>35891</v>
      </c>
      <c r="B346" s="76">
        <f t="shared" si="20"/>
        <v>4</v>
      </c>
      <c r="C346" s="46">
        <f>VLOOKUP($A346,data!$A$6:$M$15000,10)</f>
        <v>2684000</v>
      </c>
      <c r="D346" s="14">
        <f>VLOOKUP($A346,data!$A$6:$M$15000,11)</f>
        <v>-259000</v>
      </c>
      <c r="E346" s="14">
        <f>VLOOKUP($A346,data!$A$6:$M$15000,12)</f>
        <v>2992000</v>
      </c>
      <c r="F346" s="73">
        <f t="shared" si="21"/>
        <v>-49000</v>
      </c>
    </row>
    <row r="347" spans="1:6">
      <c r="A347" s="74">
        <v>35892</v>
      </c>
      <c r="B347" s="76">
        <f t="shared" si="20"/>
        <v>4</v>
      </c>
      <c r="C347" s="46">
        <f>VLOOKUP($A347,data!$A$6:$M$15000,10)</f>
        <v>2669000</v>
      </c>
      <c r="D347" s="14">
        <f>VLOOKUP($A347,data!$A$6:$M$15000,11)</f>
        <v>-102000</v>
      </c>
      <c r="E347" s="14">
        <f>VLOOKUP($A347,data!$A$6:$M$15000,12)</f>
        <v>2840000</v>
      </c>
      <c r="F347" s="73">
        <f t="shared" si="21"/>
        <v>-69000</v>
      </c>
    </row>
    <row r="348" spans="1:6">
      <c r="A348" s="74">
        <v>35893</v>
      </c>
      <c r="B348" s="76">
        <f t="shared" si="20"/>
        <v>4</v>
      </c>
      <c r="C348" s="46">
        <f>VLOOKUP($A348,data!$A$6:$M$15000,10)</f>
        <v>2654000</v>
      </c>
      <c r="D348" s="14">
        <f>VLOOKUP($A348,data!$A$6:$M$15000,11)</f>
        <v>-23000</v>
      </c>
      <c r="E348" s="14">
        <f>VLOOKUP($A348,data!$A$6:$M$15000,12)</f>
        <v>2663000</v>
      </c>
      <c r="F348" s="73">
        <f t="shared" si="21"/>
        <v>14000</v>
      </c>
    </row>
    <row r="349" spans="1:6">
      <c r="A349" s="74">
        <v>35894</v>
      </c>
      <c r="B349" s="76">
        <f t="shared" si="20"/>
        <v>4</v>
      </c>
      <c r="C349" s="46">
        <f>VLOOKUP($A349,data!$A$6:$M$15000,10)</f>
        <v>2643000</v>
      </c>
      <c r="D349" s="14">
        <f>VLOOKUP($A349,data!$A$6:$M$15000,11)</f>
        <v>76000</v>
      </c>
      <c r="E349" s="14">
        <f>VLOOKUP($A349,data!$A$6:$M$15000,12)</f>
        <v>2507000</v>
      </c>
      <c r="F349" s="73">
        <f t="shared" si="21"/>
        <v>60000</v>
      </c>
    </row>
    <row r="350" spans="1:6">
      <c r="A350" s="74">
        <v>35895</v>
      </c>
      <c r="B350" s="76">
        <f t="shared" si="20"/>
        <v>4</v>
      </c>
      <c r="C350" s="46">
        <f>VLOOKUP($A350,data!$A$6:$M$15000,10)</f>
        <v>2717000</v>
      </c>
      <c r="D350" s="14">
        <f>VLOOKUP($A350,data!$A$6:$M$15000,11)</f>
        <v>329000</v>
      </c>
      <c r="E350" s="14">
        <f>VLOOKUP($A350,data!$A$6:$M$15000,12)</f>
        <v>2376000</v>
      </c>
      <c r="F350" s="73">
        <f t="shared" si="21"/>
        <v>12000</v>
      </c>
    </row>
    <row r="351" spans="1:6">
      <c r="A351" s="74">
        <v>35896</v>
      </c>
      <c r="B351" s="76">
        <f t="shared" si="20"/>
        <v>4</v>
      </c>
      <c r="C351" s="46">
        <f>VLOOKUP($A351,data!$A$6:$M$15000,10)</f>
        <v>2860000</v>
      </c>
      <c r="D351" s="14">
        <f>VLOOKUP($A351,data!$A$6:$M$15000,11)</f>
        <v>-25000</v>
      </c>
      <c r="E351" s="14">
        <f>VLOOKUP($A351,data!$A$6:$M$15000,12)</f>
        <v>2862000</v>
      </c>
      <c r="F351" s="73">
        <f t="shared" si="21"/>
        <v>23000</v>
      </c>
    </row>
    <row r="352" spans="1:6">
      <c r="A352" s="74">
        <v>35897</v>
      </c>
      <c r="B352" s="76">
        <f t="shared" si="20"/>
        <v>4</v>
      </c>
      <c r="C352" s="46">
        <f>VLOOKUP($A352,data!$A$6:$M$15000,10)</f>
        <v>2799000</v>
      </c>
      <c r="D352" s="14">
        <f>VLOOKUP($A352,data!$A$6:$M$15000,11)</f>
        <v>287000</v>
      </c>
      <c r="E352" s="14">
        <f>VLOOKUP($A352,data!$A$6:$M$15000,12)</f>
        <v>2619000</v>
      </c>
      <c r="F352" s="73">
        <f t="shared" si="21"/>
        <v>-107000</v>
      </c>
    </row>
    <row r="353" spans="1:6">
      <c r="A353" s="74">
        <v>35898</v>
      </c>
      <c r="B353" s="76">
        <f t="shared" si="20"/>
        <v>4</v>
      </c>
      <c r="C353" s="46">
        <f>VLOOKUP($A353,data!$A$6:$M$15000,10)</f>
        <v>2731000</v>
      </c>
      <c r="D353" s="14">
        <f>VLOOKUP($A353,data!$A$6:$M$15000,11)</f>
        <v>-437000</v>
      </c>
      <c r="E353" s="14">
        <f>VLOOKUP($A353,data!$A$6:$M$15000,12)</f>
        <v>3156000</v>
      </c>
      <c r="F353" s="73">
        <f t="shared" si="21"/>
        <v>12000</v>
      </c>
    </row>
    <row r="354" spans="1:6">
      <c r="A354" s="74">
        <v>35899</v>
      </c>
      <c r="B354" s="76">
        <f t="shared" si="20"/>
        <v>4</v>
      </c>
      <c r="C354" s="46">
        <f>VLOOKUP($A354,data!$A$6:$M$15000,10)</f>
        <v>2619000</v>
      </c>
      <c r="D354" s="14">
        <f>VLOOKUP($A354,data!$A$6:$M$15000,11)</f>
        <v>-363000</v>
      </c>
      <c r="E354" s="14">
        <f>VLOOKUP($A354,data!$A$6:$M$15000,12)</f>
        <v>3004000</v>
      </c>
      <c r="F354" s="73">
        <f t="shared" si="21"/>
        <v>-22000</v>
      </c>
    </row>
    <row r="355" spans="1:6">
      <c r="A355" s="74">
        <v>35900</v>
      </c>
      <c r="B355" s="76">
        <f t="shared" si="20"/>
        <v>4</v>
      </c>
      <c r="C355" s="46">
        <f>VLOOKUP($A355,data!$A$6:$M$15000,10)</f>
        <v>2650000</v>
      </c>
      <c r="D355" s="14">
        <f>VLOOKUP($A355,data!$A$6:$M$15000,11)</f>
        <v>-385000</v>
      </c>
      <c r="E355" s="14">
        <f>VLOOKUP($A355,data!$A$6:$M$15000,12)</f>
        <v>3055000</v>
      </c>
      <c r="F355" s="73">
        <f t="shared" si="21"/>
        <v>-20000</v>
      </c>
    </row>
    <row r="356" spans="1:6">
      <c r="A356" s="74">
        <v>35901</v>
      </c>
      <c r="B356" s="76">
        <f t="shared" si="20"/>
        <v>4</v>
      </c>
      <c r="C356" s="46">
        <f>VLOOKUP($A356,data!$A$6:$M$15000,10)</f>
        <v>2501000</v>
      </c>
      <c r="D356" s="14">
        <f>VLOOKUP($A356,data!$A$6:$M$15000,11)</f>
        <v>-269000</v>
      </c>
      <c r="E356" s="14">
        <f>VLOOKUP($A356,data!$A$6:$M$15000,12)</f>
        <v>2824000</v>
      </c>
      <c r="F356" s="73">
        <f t="shared" si="21"/>
        <v>-54000</v>
      </c>
    </row>
    <row r="357" spans="1:6">
      <c r="A357" s="74">
        <v>35902</v>
      </c>
      <c r="B357" s="76">
        <f t="shared" si="20"/>
        <v>4</v>
      </c>
      <c r="C357" s="46">
        <f>VLOOKUP($A357,data!$A$6:$M$15000,10)</f>
        <v>2729000</v>
      </c>
      <c r="D357" s="14">
        <f>VLOOKUP($A357,data!$A$6:$M$15000,11)</f>
        <v>61000</v>
      </c>
      <c r="E357" s="14">
        <f>VLOOKUP($A357,data!$A$6:$M$15000,12)</f>
        <v>2523000</v>
      </c>
      <c r="F357" s="73">
        <f t="shared" si="21"/>
        <v>145000</v>
      </c>
    </row>
    <row r="358" spans="1:6">
      <c r="A358" s="74">
        <v>35903</v>
      </c>
      <c r="B358" s="76">
        <f t="shared" si="20"/>
        <v>4</v>
      </c>
      <c r="C358" s="46">
        <f>VLOOKUP($A358,data!$A$6:$M$15000,10)</f>
        <v>2915000</v>
      </c>
      <c r="D358" s="14">
        <f>VLOOKUP($A358,data!$A$6:$M$15000,11)</f>
        <v>659000</v>
      </c>
      <c r="E358" s="14">
        <f>VLOOKUP($A358,data!$A$6:$M$15000,12)</f>
        <v>2192000</v>
      </c>
      <c r="F358" s="73">
        <f t="shared" si="21"/>
        <v>64000</v>
      </c>
    </row>
    <row r="359" spans="1:6">
      <c r="A359" s="74">
        <v>35904</v>
      </c>
      <c r="B359" s="76">
        <f t="shared" si="20"/>
        <v>4</v>
      </c>
      <c r="C359" s="46">
        <f>VLOOKUP($A359,data!$A$6:$M$15000,10)</f>
        <v>2874000</v>
      </c>
      <c r="D359" s="14">
        <f>VLOOKUP($A359,data!$A$6:$M$15000,11)</f>
        <v>762000</v>
      </c>
      <c r="E359" s="14">
        <f>VLOOKUP($A359,data!$A$6:$M$15000,12)</f>
        <v>2086000</v>
      </c>
      <c r="F359" s="73">
        <f t="shared" si="21"/>
        <v>26000</v>
      </c>
    </row>
    <row r="360" spans="1:6">
      <c r="A360" s="74">
        <v>35905</v>
      </c>
      <c r="B360" s="76">
        <f t="shared" si="20"/>
        <v>4</v>
      </c>
      <c r="C360" s="46">
        <f>VLOOKUP($A360,data!$A$6:$M$15000,10)</f>
        <v>2851000</v>
      </c>
      <c r="D360" s="14">
        <f>VLOOKUP($A360,data!$A$6:$M$15000,11)</f>
        <v>467000</v>
      </c>
      <c r="E360" s="14">
        <f>VLOOKUP($A360,data!$A$6:$M$15000,12)</f>
        <v>2408000</v>
      </c>
      <c r="F360" s="73">
        <f t="shared" si="21"/>
        <v>-24000</v>
      </c>
    </row>
    <row r="361" spans="1:6">
      <c r="A361" s="74">
        <v>35906</v>
      </c>
      <c r="B361" s="76">
        <f t="shared" si="20"/>
        <v>4</v>
      </c>
      <c r="C361" s="46">
        <f>VLOOKUP($A361,data!$A$6:$M$15000,10)</f>
        <v>2867000</v>
      </c>
      <c r="D361" s="14">
        <f>VLOOKUP($A361,data!$A$6:$M$15000,11)</f>
        <v>608000</v>
      </c>
      <c r="E361" s="14">
        <f>VLOOKUP($A361,data!$A$6:$M$15000,12)</f>
        <v>2320000</v>
      </c>
      <c r="F361" s="73">
        <f t="shared" si="21"/>
        <v>-61000</v>
      </c>
    </row>
    <row r="362" spans="1:6">
      <c r="A362" s="74">
        <v>35907</v>
      </c>
      <c r="B362" s="76">
        <f t="shared" si="20"/>
        <v>4</v>
      </c>
      <c r="C362" s="46">
        <f>VLOOKUP($A362,data!$A$6:$M$15000,10)</f>
        <v>2826000</v>
      </c>
      <c r="D362" s="14">
        <f>VLOOKUP($A362,data!$A$6:$M$15000,11)</f>
        <v>439000</v>
      </c>
      <c r="E362" s="14">
        <f>VLOOKUP($A362,data!$A$6:$M$15000,12)</f>
        <v>2331000</v>
      </c>
      <c r="F362" s="73">
        <f t="shared" si="21"/>
        <v>56000</v>
      </c>
    </row>
    <row r="363" spans="1:6">
      <c r="A363" s="74">
        <v>35908</v>
      </c>
      <c r="B363" s="76">
        <f t="shared" si="20"/>
        <v>4</v>
      </c>
      <c r="C363" s="46">
        <f>VLOOKUP($A363,data!$A$6:$M$15000,10)</f>
        <v>2815000</v>
      </c>
      <c r="D363" s="14">
        <f>VLOOKUP($A363,data!$A$6:$M$15000,11)</f>
        <v>581000</v>
      </c>
      <c r="E363" s="14">
        <f>VLOOKUP($A363,data!$A$6:$M$15000,12)</f>
        <v>2352000</v>
      </c>
      <c r="F363" s="73">
        <f t="shared" si="21"/>
        <v>-118000</v>
      </c>
    </row>
    <row r="364" spans="1:6">
      <c r="A364" s="74">
        <v>35909</v>
      </c>
      <c r="B364" s="76">
        <f t="shared" si="20"/>
        <v>4</v>
      </c>
      <c r="C364" s="46">
        <f>VLOOKUP($A364,data!$A$6:$M$15000,10)</f>
        <v>2901000</v>
      </c>
      <c r="D364" s="14">
        <f>VLOOKUP($A364,data!$A$6:$M$15000,11)</f>
        <v>623000</v>
      </c>
      <c r="E364" s="14">
        <f>VLOOKUP($A364,data!$A$6:$M$15000,12)</f>
        <v>2266000</v>
      </c>
      <c r="F364" s="73">
        <f t="shared" si="21"/>
        <v>12000</v>
      </c>
    </row>
    <row r="365" spans="1:6">
      <c r="A365" s="74">
        <v>35910</v>
      </c>
      <c r="B365" s="76">
        <f t="shared" si="20"/>
        <v>4</v>
      </c>
      <c r="C365" s="46">
        <f>VLOOKUP($A365,data!$A$6:$M$15000,10)</f>
        <v>2875000</v>
      </c>
      <c r="D365" s="14">
        <f>VLOOKUP($A365,data!$A$6:$M$15000,11)</f>
        <v>736000</v>
      </c>
      <c r="E365" s="14">
        <f>VLOOKUP($A365,data!$A$6:$M$15000,12)</f>
        <v>2063000</v>
      </c>
      <c r="F365" s="73">
        <f t="shared" si="21"/>
        <v>76000</v>
      </c>
    </row>
    <row r="366" spans="1:6">
      <c r="A366" s="74">
        <v>35911</v>
      </c>
      <c r="B366" s="76">
        <f t="shared" si="20"/>
        <v>4</v>
      </c>
      <c r="C366" s="46">
        <f>VLOOKUP($A366,data!$A$6:$M$15000,10)</f>
        <v>2864000</v>
      </c>
      <c r="D366" s="14">
        <f>VLOOKUP($A366,data!$A$6:$M$15000,11)</f>
        <v>798000</v>
      </c>
      <c r="E366" s="14">
        <f>VLOOKUP($A366,data!$A$6:$M$15000,12)</f>
        <v>2016000</v>
      </c>
      <c r="F366" s="73">
        <f t="shared" si="21"/>
        <v>50000</v>
      </c>
    </row>
    <row r="367" spans="1:6">
      <c r="A367" s="74">
        <v>35912</v>
      </c>
      <c r="B367" s="76">
        <f t="shared" si="20"/>
        <v>4</v>
      </c>
      <c r="C367" s="46">
        <f>VLOOKUP($A367,data!$A$6:$M$15000,10)</f>
        <v>2960000</v>
      </c>
      <c r="D367" s="14">
        <f>VLOOKUP($A367,data!$A$6:$M$15000,11)</f>
        <v>808000</v>
      </c>
      <c r="E367" s="14">
        <f>VLOOKUP($A367,data!$A$6:$M$15000,12)</f>
        <v>2236000</v>
      </c>
      <c r="F367" s="73">
        <f t="shared" si="21"/>
        <v>-84000</v>
      </c>
    </row>
    <row r="368" spans="1:6">
      <c r="A368" s="74">
        <v>35913</v>
      </c>
      <c r="B368" s="76">
        <f t="shared" si="20"/>
        <v>4</v>
      </c>
      <c r="C368" s="46">
        <f>VLOOKUP($A368,data!$A$6:$M$15000,10)</f>
        <v>2923000</v>
      </c>
      <c r="D368" s="14">
        <f>VLOOKUP($A368,data!$A$6:$M$15000,11)</f>
        <v>752000</v>
      </c>
      <c r="E368" s="14">
        <f>VLOOKUP($A368,data!$A$6:$M$15000,12)</f>
        <v>2217000</v>
      </c>
      <c r="F368" s="73">
        <f t="shared" si="21"/>
        <v>-46000</v>
      </c>
    </row>
    <row r="369" spans="1:6">
      <c r="A369" s="74">
        <v>35914</v>
      </c>
      <c r="B369" s="76">
        <f t="shared" si="20"/>
        <v>4</v>
      </c>
      <c r="C369" s="46">
        <f>VLOOKUP($A369,data!$A$6:$M$15000,10)</f>
        <v>2875000</v>
      </c>
      <c r="D369" s="14">
        <f>VLOOKUP($A369,data!$A$6:$M$15000,11)</f>
        <v>576000</v>
      </c>
      <c r="E369" s="14">
        <f>VLOOKUP($A369,data!$A$6:$M$15000,12)</f>
        <v>2272000</v>
      </c>
      <c r="F369" s="73">
        <f t="shared" si="21"/>
        <v>27000</v>
      </c>
    </row>
    <row r="370" spans="1:6">
      <c r="A370" s="74">
        <v>35915</v>
      </c>
      <c r="B370" s="76">
        <f t="shared" si="20"/>
        <v>4</v>
      </c>
      <c r="C370" s="46">
        <f>VLOOKUP($A370,data!$A$6:$M$15000,10)</f>
        <v>2845000</v>
      </c>
      <c r="D370" s="14">
        <f>VLOOKUP($A370,data!$A$6:$M$15000,11)</f>
        <v>645000</v>
      </c>
      <c r="E370" s="14">
        <f>VLOOKUP($A370,data!$A$6:$M$15000,12)</f>
        <v>2254000</v>
      </c>
      <c r="F370" s="73">
        <f t="shared" si="21"/>
        <v>-54000</v>
      </c>
    </row>
    <row r="371" spans="1:6">
      <c r="A371" s="74">
        <v>35916</v>
      </c>
      <c r="B371" s="76">
        <f t="shared" si="20"/>
        <v>5</v>
      </c>
      <c r="C371" s="46" t="str">
        <f>VLOOKUP($A371,data!$A$6:$M$15000,10)</f>
        <v>N/A</v>
      </c>
      <c r="D371" s="14" t="s">
        <v>25</v>
      </c>
      <c r="E371" s="14" t="str">
        <f>VLOOKUP($A371,data!$A$6:$M$15000,12)</f>
        <v>N/A</v>
      </c>
      <c r="F371" s="73" t="e">
        <f t="shared" si="21"/>
        <v>#VALUE!</v>
      </c>
    </row>
    <row r="372" spans="1:6">
      <c r="A372" s="74">
        <v>35917</v>
      </c>
      <c r="B372" s="76">
        <f t="shared" si="20"/>
        <v>5</v>
      </c>
      <c r="C372" s="46" t="str">
        <f>VLOOKUP($A372,data!$A$6:$M$15000,10)</f>
        <v>N/A</v>
      </c>
      <c r="D372" s="14" t="s">
        <v>25</v>
      </c>
      <c r="E372" s="14" t="str">
        <f>VLOOKUP($A372,data!$A$6:$M$15000,12)</f>
        <v>N/A</v>
      </c>
      <c r="F372" s="73" t="e">
        <f t="shared" si="21"/>
        <v>#VALUE!</v>
      </c>
    </row>
    <row r="373" spans="1:6">
      <c r="A373" s="74">
        <v>35918</v>
      </c>
      <c r="B373" s="76">
        <f t="shared" si="20"/>
        <v>5</v>
      </c>
      <c r="C373" s="46" t="str">
        <f>VLOOKUP($A373,data!$A$6:$M$15000,10)</f>
        <v>N/A</v>
      </c>
      <c r="D373" s="14" t="s">
        <v>25</v>
      </c>
      <c r="E373" s="14" t="str">
        <f>VLOOKUP($A373,data!$A$6:$M$15000,12)</f>
        <v>N/A</v>
      </c>
      <c r="F373" s="73" t="e">
        <f t="shared" si="21"/>
        <v>#VALUE!</v>
      </c>
    </row>
    <row r="374" spans="1:6">
      <c r="A374" s="74">
        <v>35919</v>
      </c>
      <c r="B374" s="76">
        <f t="shared" si="20"/>
        <v>5</v>
      </c>
      <c r="C374" s="46" t="str">
        <f>VLOOKUP($A374,data!$A$6:$M$15000,10)</f>
        <v>N/A</v>
      </c>
      <c r="D374" s="14" t="s">
        <v>25</v>
      </c>
      <c r="E374" s="14" t="str">
        <f>VLOOKUP($A374,data!$A$6:$M$15000,12)</f>
        <v>N/A</v>
      </c>
      <c r="F374" s="73" t="e">
        <f t="shared" si="21"/>
        <v>#VALUE!</v>
      </c>
    </row>
    <row r="375" spans="1:6">
      <c r="A375" s="74">
        <v>35920</v>
      </c>
      <c r="B375" s="76">
        <f t="shared" si="20"/>
        <v>5</v>
      </c>
      <c r="C375" s="46" t="str">
        <f>VLOOKUP($A375,data!$A$6:$M$15000,10)</f>
        <v>N/A</v>
      </c>
      <c r="D375" s="14" t="s">
        <v>25</v>
      </c>
      <c r="E375" s="14" t="str">
        <f>VLOOKUP($A375,data!$A$6:$M$15000,12)</f>
        <v>N/A</v>
      </c>
      <c r="F375" s="73" t="e">
        <f t="shared" si="21"/>
        <v>#VALUE!</v>
      </c>
    </row>
    <row r="376" spans="1:6">
      <c r="A376" s="74">
        <v>35921</v>
      </c>
      <c r="B376" s="76">
        <f t="shared" si="20"/>
        <v>5</v>
      </c>
      <c r="C376" s="46" t="str">
        <f>VLOOKUP($A376,data!$A$6:$M$15000,10)</f>
        <v>N/A</v>
      </c>
      <c r="D376" s="14" t="s">
        <v>25</v>
      </c>
      <c r="E376" s="14" t="str">
        <f>VLOOKUP($A376,data!$A$6:$M$15000,12)</f>
        <v>N/A</v>
      </c>
      <c r="F376" s="73" t="e">
        <f t="shared" si="21"/>
        <v>#VALUE!</v>
      </c>
    </row>
    <row r="377" spans="1:6">
      <c r="A377" s="74">
        <v>35922</v>
      </c>
      <c r="B377" s="76">
        <f t="shared" si="20"/>
        <v>5</v>
      </c>
      <c r="C377" s="46" t="str">
        <f>VLOOKUP($A377,data!$A$6:$M$15000,10)</f>
        <v>N/A</v>
      </c>
      <c r="D377" s="14" t="s">
        <v>25</v>
      </c>
      <c r="E377" s="14" t="str">
        <f>VLOOKUP($A377,data!$A$6:$M$15000,12)</f>
        <v>N/A</v>
      </c>
      <c r="F377" s="73" t="e">
        <f t="shared" si="21"/>
        <v>#VALUE!</v>
      </c>
    </row>
    <row r="378" spans="1:6">
      <c r="A378" s="74">
        <v>35923</v>
      </c>
      <c r="B378" s="76">
        <f t="shared" si="20"/>
        <v>5</v>
      </c>
      <c r="C378" s="46" t="str">
        <f>VLOOKUP($A378,data!$A$6:$M$15000,10)</f>
        <v>N/A</v>
      </c>
      <c r="D378" s="14" t="s">
        <v>25</v>
      </c>
      <c r="E378" s="14" t="str">
        <f>VLOOKUP($A378,data!$A$6:$M$15000,12)</f>
        <v>N/A</v>
      </c>
      <c r="F378" s="73" t="e">
        <f t="shared" si="21"/>
        <v>#VALUE!</v>
      </c>
    </row>
    <row r="379" spans="1:6">
      <c r="A379" s="74">
        <v>35924</v>
      </c>
      <c r="B379" s="76">
        <f t="shared" si="20"/>
        <v>5</v>
      </c>
      <c r="C379" s="46" t="str">
        <f>VLOOKUP($A379,data!$A$6:$M$15000,10)</f>
        <v>N/A</v>
      </c>
      <c r="D379" s="14" t="s">
        <v>25</v>
      </c>
      <c r="E379" s="14" t="str">
        <f>VLOOKUP($A379,data!$A$6:$M$15000,12)</f>
        <v>N/A</v>
      </c>
      <c r="F379" s="73" t="e">
        <f t="shared" si="21"/>
        <v>#VALUE!</v>
      </c>
    </row>
    <row r="380" spans="1:6">
      <c r="A380" s="74">
        <v>35925</v>
      </c>
      <c r="B380" s="76">
        <f t="shared" si="20"/>
        <v>5</v>
      </c>
      <c r="C380" s="46" t="str">
        <f>VLOOKUP($A380,data!$A$6:$M$15000,10)</f>
        <v>N/A</v>
      </c>
      <c r="D380" s="14" t="s">
        <v>25</v>
      </c>
      <c r="E380" s="14" t="str">
        <f>VLOOKUP($A380,data!$A$6:$M$15000,12)</f>
        <v>N/A</v>
      </c>
      <c r="F380" s="73" t="e">
        <f t="shared" si="21"/>
        <v>#VALUE!</v>
      </c>
    </row>
    <row r="381" spans="1:6">
      <c r="A381" s="74">
        <v>35926</v>
      </c>
      <c r="B381" s="76">
        <f t="shared" si="20"/>
        <v>5</v>
      </c>
      <c r="C381" s="46" t="str">
        <f>VLOOKUP($A381,data!$A$6:$M$15000,10)</f>
        <v>N/A</v>
      </c>
      <c r="D381" s="14" t="s">
        <v>25</v>
      </c>
      <c r="E381" s="14" t="str">
        <f>VLOOKUP($A381,data!$A$6:$M$15000,12)</f>
        <v>N/A</v>
      </c>
      <c r="F381" s="73" t="e">
        <f t="shared" si="21"/>
        <v>#VALUE!</v>
      </c>
    </row>
    <row r="382" spans="1:6">
      <c r="A382" s="74">
        <v>35927</v>
      </c>
      <c r="B382" s="76">
        <f t="shared" si="20"/>
        <v>5</v>
      </c>
      <c r="C382" s="46" t="str">
        <f>VLOOKUP($A382,data!$A$6:$M$15000,10)</f>
        <v>N/A</v>
      </c>
      <c r="D382" s="14" t="s">
        <v>25</v>
      </c>
      <c r="E382" s="14" t="str">
        <f>VLOOKUP($A382,data!$A$6:$M$15000,12)</f>
        <v>N/A</v>
      </c>
      <c r="F382" s="73" t="e">
        <f t="shared" si="21"/>
        <v>#VALUE!</v>
      </c>
    </row>
    <row r="383" spans="1:6">
      <c r="A383" s="74">
        <v>35928</v>
      </c>
      <c r="B383" s="76">
        <f t="shared" si="20"/>
        <v>5</v>
      </c>
      <c r="C383" s="46" t="str">
        <f>VLOOKUP($A383,data!$A$6:$M$15000,10)</f>
        <v>N/A</v>
      </c>
      <c r="D383" s="14" t="s">
        <v>25</v>
      </c>
      <c r="E383" s="14" t="str">
        <f>VLOOKUP($A383,data!$A$6:$M$15000,12)</f>
        <v>N/A</v>
      </c>
      <c r="F383" s="73" t="e">
        <f t="shared" si="21"/>
        <v>#VALUE!</v>
      </c>
    </row>
    <row r="384" spans="1:6">
      <c r="A384" s="74">
        <v>35929</v>
      </c>
      <c r="B384" s="76">
        <f t="shared" si="20"/>
        <v>5</v>
      </c>
      <c r="C384" s="46" t="str">
        <f>VLOOKUP($A384,data!$A$6:$M$15000,10)</f>
        <v>N/A</v>
      </c>
      <c r="D384" s="14" t="s">
        <v>25</v>
      </c>
      <c r="E384" s="14" t="str">
        <f>VLOOKUP($A384,data!$A$6:$M$15000,12)</f>
        <v>N/A</v>
      </c>
      <c r="F384" s="73" t="e">
        <f t="shared" si="21"/>
        <v>#VALUE!</v>
      </c>
    </row>
    <row r="385" spans="1:6">
      <c r="A385" s="74">
        <v>35930</v>
      </c>
      <c r="B385" s="76">
        <f t="shared" si="20"/>
        <v>5</v>
      </c>
      <c r="C385" s="46" t="str">
        <f>VLOOKUP($A385,data!$A$6:$M$15000,10)</f>
        <v>N/A</v>
      </c>
      <c r="D385" s="14" t="s">
        <v>25</v>
      </c>
      <c r="E385" s="14" t="str">
        <f>VLOOKUP($A385,data!$A$6:$M$15000,12)</f>
        <v>N/A</v>
      </c>
      <c r="F385" s="73" t="e">
        <f t="shared" si="21"/>
        <v>#VALUE!</v>
      </c>
    </row>
    <row r="386" spans="1:6">
      <c r="A386" s="74">
        <v>35931</v>
      </c>
      <c r="B386" s="76">
        <f t="shared" si="20"/>
        <v>5</v>
      </c>
      <c r="C386" s="46" t="str">
        <f>VLOOKUP($A386,data!$A$6:$M$15000,10)</f>
        <v>N/A</v>
      </c>
      <c r="D386" s="14" t="s">
        <v>25</v>
      </c>
      <c r="E386" s="14" t="str">
        <f>VLOOKUP($A386,data!$A$6:$M$15000,12)</f>
        <v>N/A</v>
      </c>
      <c r="F386" s="73" t="e">
        <f t="shared" si="21"/>
        <v>#VALUE!</v>
      </c>
    </row>
    <row r="387" spans="1:6">
      <c r="A387" s="74">
        <v>35932</v>
      </c>
      <c r="B387" s="76">
        <f t="shared" si="20"/>
        <v>5</v>
      </c>
      <c r="C387" s="46" t="str">
        <f>VLOOKUP($A387,data!$A$6:$M$15000,10)</f>
        <v>N/A</v>
      </c>
      <c r="D387" s="14" t="s">
        <v>25</v>
      </c>
      <c r="E387" s="14" t="str">
        <f>VLOOKUP($A387,data!$A$6:$M$15000,12)</f>
        <v>N/A</v>
      </c>
      <c r="F387" s="73" t="e">
        <f t="shared" si="21"/>
        <v>#VALUE!</v>
      </c>
    </row>
    <row r="388" spans="1:6">
      <c r="A388" s="74">
        <v>35933</v>
      </c>
      <c r="B388" s="76">
        <f t="shared" si="20"/>
        <v>5</v>
      </c>
      <c r="C388" s="46" t="str">
        <f>VLOOKUP($A388,data!$A$6:$M$15000,10)</f>
        <v>N/A</v>
      </c>
      <c r="D388" s="14" t="s">
        <v>25</v>
      </c>
      <c r="E388" s="14" t="str">
        <f>VLOOKUP($A388,data!$A$6:$M$15000,12)</f>
        <v>N/A</v>
      </c>
      <c r="F388" s="73" t="e">
        <f t="shared" si="21"/>
        <v>#VALUE!</v>
      </c>
    </row>
    <row r="389" spans="1:6">
      <c r="A389" s="74">
        <v>35934</v>
      </c>
      <c r="B389" s="76">
        <f t="shared" si="20"/>
        <v>5</v>
      </c>
      <c r="C389" s="46" t="str">
        <f>VLOOKUP($A389,data!$A$6:$M$15000,10)</f>
        <v>N/A</v>
      </c>
      <c r="D389" s="14" t="s">
        <v>25</v>
      </c>
      <c r="E389" s="14" t="str">
        <f>VLOOKUP($A389,data!$A$6:$M$15000,12)</f>
        <v>N/A</v>
      </c>
      <c r="F389" s="73" t="e">
        <f t="shared" si="21"/>
        <v>#VALUE!</v>
      </c>
    </row>
    <row r="390" spans="1:6">
      <c r="A390" s="74">
        <v>35935</v>
      </c>
      <c r="B390" s="76">
        <f t="shared" ref="B390:B453" si="22">IF(A390&lt;&gt;"",MONTH(A390),0)</f>
        <v>5</v>
      </c>
      <c r="C390" s="46" t="str">
        <f>VLOOKUP($A390,data!$A$6:$M$15000,10)</f>
        <v>N/A</v>
      </c>
      <c r="D390" s="14" t="s">
        <v>25</v>
      </c>
      <c r="E390" s="14" t="str">
        <f>VLOOKUP($A390,data!$A$6:$M$15000,12)</f>
        <v>N/A</v>
      </c>
      <c r="F390" s="73" t="e">
        <f t="shared" ref="F390:F453" si="23">C390-D390-E390</f>
        <v>#VALUE!</v>
      </c>
    </row>
    <row r="391" spans="1:6">
      <c r="A391" s="74">
        <v>35936</v>
      </c>
      <c r="B391" s="76">
        <f t="shared" si="22"/>
        <v>5</v>
      </c>
      <c r="C391" s="46" t="str">
        <f>VLOOKUP($A391,data!$A$6:$M$15000,10)</f>
        <v>N/A</v>
      </c>
      <c r="D391" s="14" t="s">
        <v>25</v>
      </c>
      <c r="E391" s="14" t="str">
        <f>VLOOKUP($A391,data!$A$6:$M$15000,12)</f>
        <v>N/A</v>
      </c>
      <c r="F391" s="73" t="e">
        <f t="shared" si="23"/>
        <v>#VALUE!</v>
      </c>
    </row>
    <row r="392" spans="1:6">
      <c r="A392" s="74">
        <v>35937</v>
      </c>
      <c r="B392" s="76">
        <f t="shared" si="22"/>
        <v>5</v>
      </c>
      <c r="C392" s="46" t="str">
        <f>VLOOKUP($A392,data!$A$6:$M$15000,10)</f>
        <v>N/A</v>
      </c>
      <c r="D392" s="14" t="s">
        <v>25</v>
      </c>
      <c r="E392" s="14" t="str">
        <f>VLOOKUP($A392,data!$A$6:$M$15000,12)</f>
        <v>N/A</v>
      </c>
      <c r="F392" s="73" t="e">
        <f t="shared" si="23"/>
        <v>#VALUE!</v>
      </c>
    </row>
    <row r="393" spans="1:6">
      <c r="A393" s="74">
        <v>35938</v>
      </c>
      <c r="B393" s="76">
        <f t="shared" si="22"/>
        <v>5</v>
      </c>
      <c r="C393" s="46" t="str">
        <f>VLOOKUP($A393,data!$A$6:$M$15000,10)</f>
        <v>N/A</v>
      </c>
      <c r="D393" s="14" t="s">
        <v>25</v>
      </c>
      <c r="E393" s="14" t="str">
        <f>VLOOKUP($A393,data!$A$6:$M$15000,12)</f>
        <v>N/A</v>
      </c>
      <c r="F393" s="73" t="e">
        <f t="shared" si="23"/>
        <v>#VALUE!</v>
      </c>
    </row>
    <row r="394" spans="1:6">
      <c r="A394" s="74">
        <v>35939</v>
      </c>
      <c r="B394" s="76">
        <f t="shared" si="22"/>
        <v>5</v>
      </c>
      <c r="C394" s="46" t="str">
        <f>VLOOKUP($A394,data!$A$6:$M$15000,10)</f>
        <v>N/A</v>
      </c>
      <c r="D394" s="14" t="s">
        <v>25</v>
      </c>
      <c r="E394" s="14" t="str">
        <f>VLOOKUP($A394,data!$A$6:$M$15000,12)</f>
        <v>N/A</v>
      </c>
      <c r="F394" s="73" t="e">
        <f t="shared" si="23"/>
        <v>#VALUE!</v>
      </c>
    </row>
    <row r="395" spans="1:6">
      <c r="A395" s="74">
        <v>35940</v>
      </c>
      <c r="B395" s="76">
        <f t="shared" si="22"/>
        <v>5</v>
      </c>
      <c r="C395" s="46" t="str">
        <f>VLOOKUP($A395,data!$A$6:$M$15000,10)</f>
        <v>N/A</v>
      </c>
      <c r="D395" s="14" t="s">
        <v>25</v>
      </c>
      <c r="E395" s="14" t="str">
        <f>VLOOKUP($A395,data!$A$6:$M$15000,12)</f>
        <v>N/A</v>
      </c>
      <c r="F395" s="73" t="e">
        <f t="shared" si="23"/>
        <v>#VALUE!</v>
      </c>
    </row>
    <row r="396" spans="1:6">
      <c r="A396" s="74">
        <v>35941</v>
      </c>
      <c r="B396" s="76">
        <f t="shared" si="22"/>
        <v>5</v>
      </c>
      <c r="C396" s="46" t="str">
        <f>VLOOKUP($A396,data!$A$6:$M$15000,10)</f>
        <v>N/A</v>
      </c>
      <c r="D396" s="14" t="s">
        <v>25</v>
      </c>
      <c r="E396" s="14" t="str">
        <f>VLOOKUP($A396,data!$A$6:$M$15000,12)</f>
        <v>N/A</v>
      </c>
      <c r="F396" s="73" t="e">
        <f t="shared" si="23"/>
        <v>#VALUE!</v>
      </c>
    </row>
    <row r="397" spans="1:6">
      <c r="A397" s="74">
        <v>35942</v>
      </c>
      <c r="B397" s="76">
        <f t="shared" si="22"/>
        <v>5</v>
      </c>
      <c r="C397" s="46" t="str">
        <f>VLOOKUP($A397,data!$A$6:$M$15000,10)</f>
        <v>N/A</v>
      </c>
      <c r="D397" s="14" t="s">
        <v>25</v>
      </c>
      <c r="E397" s="14" t="str">
        <f>VLOOKUP($A397,data!$A$6:$M$15000,12)</f>
        <v>N/A</v>
      </c>
      <c r="F397" s="73" t="e">
        <f t="shared" si="23"/>
        <v>#VALUE!</v>
      </c>
    </row>
    <row r="398" spans="1:6">
      <c r="A398" s="74">
        <v>35943</v>
      </c>
      <c r="B398" s="76">
        <f t="shared" si="22"/>
        <v>5</v>
      </c>
      <c r="C398" s="46" t="str">
        <f>VLOOKUP($A398,data!$A$6:$M$15000,10)</f>
        <v>N/A</v>
      </c>
      <c r="D398" s="14" t="s">
        <v>25</v>
      </c>
      <c r="E398" s="14" t="str">
        <f>VLOOKUP($A398,data!$A$6:$M$15000,12)</f>
        <v>N/A</v>
      </c>
      <c r="F398" s="73" t="e">
        <f t="shared" si="23"/>
        <v>#VALUE!</v>
      </c>
    </row>
    <row r="399" spans="1:6">
      <c r="A399" s="74">
        <v>35944</v>
      </c>
      <c r="B399" s="76">
        <f t="shared" si="22"/>
        <v>5</v>
      </c>
      <c r="C399" s="46" t="str">
        <f>VLOOKUP($A399,data!$A$6:$M$15000,10)</f>
        <v>N/A</v>
      </c>
      <c r="D399" s="14" t="s">
        <v>25</v>
      </c>
      <c r="E399" s="14" t="str">
        <f>VLOOKUP($A399,data!$A$6:$M$15000,12)</f>
        <v>N/A</v>
      </c>
      <c r="F399" s="73" t="e">
        <f t="shared" si="23"/>
        <v>#VALUE!</v>
      </c>
    </row>
    <row r="400" spans="1:6">
      <c r="A400" s="74">
        <v>35945</v>
      </c>
      <c r="B400" s="76">
        <f t="shared" si="22"/>
        <v>5</v>
      </c>
      <c r="C400" s="46" t="str">
        <f>VLOOKUP($A400,data!$A$6:$M$15000,10)</f>
        <v>N/A</v>
      </c>
      <c r="D400" s="14" t="s">
        <v>25</v>
      </c>
      <c r="E400" s="14" t="str">
        <f>VLOOKUP($A400,data!$A$6:$M$15000,12)</f>
        <v>N/A</v>
      </c>
      <c r="F400" s="73" t="e">
        <f t="shared" si="23"/>
        <v>#VALUE!</v>
      </c>
    </row>
    <row r="401" spans="1:6">
      <c r="A401" s="74">
        <v>35946</v>
      </c>
      <c r="B401" s="76">
        <f t="shared" si="22"/>
        <v>5</v>
      </c>
      <c r="C401" s="46" t="str">
        <f>VLOOKUP($A401,data!$A$6:$M$15000,10)</f>
        <v>N/A</v>
      </c>
      <c r="D401" s="14" t="s">
        <v>25</v>
      </c>
      <c r="E401" s="14" t="str">
        <f>VLOOKUP($A401,data!$A$6:$M$15000,12)</f>
        <v>N/A</v>
      </c>
      <c r="F401" s="73" t="e">
        <f t="shared" si="23"/>
        <v>#VALUE!</v>
      </c>
    </row>
    <row r="402" spans="1:6">
      <c r="A402" s="74">
        <v>35947</v>
      </c>
      <c r="B402" s="76">
        <f t="shared" si="22"/>
        <v>6</v>
      </c>
      <c r="C402" s="46" t="str">
        <f>VLOOKUP($A402,data!$A$6:$M$15000,10)</f>
        <v>N/A</v>
      </c>
      <c r="D402" s="14" t="s">
        <v>25</v>
      </c>
      <c r="E402" s="14" t="str">
        <f>VLOOKUP($A402,data!$A$6:$M$15000,12)</f>
        <v>N/A</v>
      </c>
      <c r="F402" s="73" t="e">
        <f t="shared" si="23"/>
        <v>#VALUE!</v>
      </c>
    </row>
    <row r="403" spans="1:6">
      <c r="A403" s="74">
        <v>35948</v>
      </c>
      <c r="B403" s="76">
        <f t="shared" si="22"/>
        <v>6</v>
      </c>
      <c r="C403" s="46" t="str">
        <f>VLOOKUP($A403,data!$A$6:$M$15000,10)</f>
        <v>N/A</v>
      </c>
      <c r="D403" s="14" t="s">
        <v>25</v>
      </c>
      <c r="E403" s="14" t="str">
        <f>VLOOKUP($A403,data!$A$6:$M$15000,12)</f>
        <v>N/A</v>
      </c>
      <c r="F403" s="73" t="e">
        <f t="shared" si="23"/>
        <v>#VALUE!</v>
      </c>
    </row>
    <row r="404" spans="1:6">
      <c r="A404" s="74">
        <v>35949</v>
      </c>
      <c r="B404" s="76">
        <f t="shared" si="22"/>
        <v>6</v>
      </c>
      <c r="C404" s="46" t="str">
        <f>VLOOKUP($A404,data!$A$6:$M$15000,10)</f>
        <v>N/A</v>
      </c>
      <c r="D404" s="14" t="s">
        <v>25</v>
      </c>
      <c r="E404" s="14" t="str">
        <f>VLOOKUP($A404,data!$A$6:$M$15000,12)</f>
        <v>N/A</v>
      </c>
      <c r="F404" s="73" t="e">
        <f t="shared" si="23"/>
        <v>#VALUE!</v>
      </c>
    </row>
    <row r="405" spans="1:6">
      <c r="A405" s="74">
        <v>35950</v>
      </c>
      <c r="B405" s="76">
        <f t="shared" si="22"/>
        <v>6</v>
      </c>
      <c r="C405" s="46" t="str">
        <f>VLOOKUP($A405,data!$A$6:$M$15000,10)</f>
        <v>N/A</v>
      </c>
      <c r="D405" s="14" t="s">
        <v>25</v>
      </c>
      <c r="E405" s="14" t="str">
        <f>VLOOKUP($A405,data!$A$6:$M$15000,12)</f>
        <v>N/A</v>
      </c>
      <c r="F405" s="73" t="e">
        <f t="shared" si="23"/>
        <v>#VALUE!</v>
      </c>
    </row>
    <row r="406" spans="1:6">
      <c r="A406" s="74">
        <v>35951</v>
      </c>
      <c r="B406" s="76">
        <f t="shared" si="22"/>
        <v>6</v>
      </c>
      <c r="C406" s="46" t="str">
        <f>VLOOKUP($A406,data!$A$6:$M$15000,10)</f>
        <v>N/A</v>
      </c>
      <c r="D406" s="14" t="s">
        <v>25</v>
      </c>
      <c r="E406" s="14" t="str">
        <f>VLOOKUP($A406,data!$A$6:$M$15000,12)</f>
        <v>N/A</v>
      </c>
      <c r="F406" s="73" t="e">
        <f t="shared" si="23"/>
        <v>#VALUE!</v>
      </c>
    </row>
    <row r="407" spans="1:6">
      <c r="A407" s="74">
        <v>35952</v>
      </c>
      <c r="B407" s="76">
        <f t="shared" si="22"/>
        <v>6</v>
      </c>
      <c r="C407" s="46" t="str">
        <f>VLOOKUP($A407,data!$A$6:$M$15000,10)</f>
        <v>N/A</v>
      </c>
      <c r="D407" s="14" t="s">
        <v>25</v>
      </c>
      <c r="E407" s="14" t="str">
        <f>VLOOKUP($A407,data!$A$6:$M$15000,12)</f>
        <v>N/A</v>
      </c>
      <c r="F407" s="73" t="e">
        <f t="shared" si="23"/>
        <v>#VALUE!</v>
      </c>
    </row>
    <row r="408" spans="1:6">
      <c r="A408" s="74">
        <v>35953</v>
      </c>
      <c r="B408" s="76">
        <f t="shared" si="22"/>
        <v>6</v>
      </c>
      <c r="C408" s="46" t="str">
        <f>VLOOKUP($A408,data!$A$6:$M$15000,10)</f>
        <v>N/A</v>
      </c>
      <c r="D408" s="14" t="s">
        <v>25</v>
      </c>
      <c r="E408" s="14" t="str">
        <f>VLOOKUP($A408,data!$A$6:$M$15000,12)</f>
        <v>N/A</v>
      </c>
      <c r="F408" s="73" t="e">
        <f t="shared" si="23"/>
        <v>#VALUE!</v>
      </c>
    </row>
    <row r="409" spans="1:6">
      <c r="A409" s="74">
        <v>35954</v>
      </c>
      <c r="B409" s="76">
        <f t="shared" si="22"/>
        <v>6</v>
      </c>
      <c r="C409" s="46" t="str">
        <f>VLOOKUP($A409,data!$A$6:$M$15000,10)</f>
        <v>N/A</v>
      </c>
      <c r="D409" s="14" t="s">
        <v>25</v>
      </c>
      <c r="E409" s="14" t="str">
        <f>VLOOKUP($A409,data!$A$6:$M$15000,12)</f>
        <v>N/A</v>
      </c>
      <c r="F409" s="73" t="e">
        <f t="shared" si="23"/>
        <v>#VALUE!</v>
      </c>
    </row>
    <row r="410" spans="1:6">
      <c r="A410" s="74">
        <v>35955</v>
      </c>
      <c r="B410" s="76">
        <f t="shared" si="22"/>
        <v>6</v>
      </c>
      <c r="C410" s="46" t="str">
        <f>VLOOKUP($A410,data!$A$6:$M$15000,10)</f>
        <v>N/A</v>
      </c>
      <c r="D410" s="14" t="s">
        <v>25</v>
      </c>
      <c r="E410" s="14" t="str">
        <f>VLOOKUP($A410,data!$A$6:$M$15000,12)</f>
        <v>N/A</v>
      </c>
      <c r="F410" s="73" t="e">
        <f t="shared" si="23"/>
        <v>#VALUE!</v>
      </c>
    </row>
    <row r="411" spans="1:6">
      <c r="A411" s="74">
        <v>35956</v>
      </c>
      <c r="B411" s="76">
        <f t="shared" si="22"/>
        <v>6</v>
      </c>
      <c r="C411" s="46" t="str">
        <f>VLOOKUP($A411,data!$A$6:$M$15000,10)</f>
        <v>N/A</v>
      </c>
      <c r="D411" s="14" t="s">
        <v>25</v>
      </c>
      <c r="E411" s="14" t="str">
        <f>VLOOKUP($A411,data!$A$6:$M$15000,12)</f>
        <v>N/A</v>
      </c>
      <c r="F411" s="73" t="e">
        <f t="shared" si="23"/>
        <v>#VALUE!</v>
      </c>
    </row>
    <row r="412" spans="1:6">
      <c r="A412" s="74">
        <v>35957</v>
      </c>
      <c r="B412" s="76">
        <f t="shared" si="22"/>
        <v>6</v>
      </c>
      <c r="C412" s="46" t="str">
        <f>VLOOKUP($A412,data!$A$6:$M$15000,10)</f>
        <v>N/A</v>
      </c>
      <c r="D412" s="14" t="s">
        <v>25</v>
      </c>
      <c r="E412" s="14" t="str">
        <f>VLOOKUP($A412,data!$A$6:$M$15000,12)</f>
        <v>N/A</v>
      </c>
      <c r="F412" s="73" t="e">
        <f t="shared" si="23"/>
        <v>#VALUE!</v>
      </c>
    </row>
    <row r="413" spans="1:6">
      <c r="A413" s="74">
        <v>35958</v>
      </c>
      <c r="B413" s="76">
        <f t="shared" si="22"/>
        <v>6</v>
      </c>
      <c r="C413" s="46" t="str">
        <f>VLOOKUP($A413,data!$A$6:$M$15000,10)</f>
        <v>N/A</v>
      </c>
      <c r="D413" s="14" t="s">
        <v>25</v>
      </c>
      <c r="E413" s="14" t="str">
        <f>VLOOKUP($A413,data!$A$6:$M$15000,12)</f>
        <v>N/A</v>
      </c>
      <c r="F413" s="73" t="e">
        <f t="shared" si="23"/>
        <v>#VALUE!</v>
      </c>
    </row>
    <row r="414" spans="1:6">
      <c r="A414" s="74">
        <v>35959</v>
      </c>
      <c r="B414" s="76">
        <f t="shared" si="22"/>
        <v>6</v>
      </c>
      <c r="C414" s="46" t="str">
        <f>VLOOKUP($A414,data!$A$6:$M$15000,10)</f>
        <v>N/A</v>
      </c>
      <c r="D414" s="14" t="s">
        <v>25</v>
      </c>
      <c r="E414" s="14" t="str">
        <f>VLOOKUP($A414,data!$A$6:$M$15000,12)</f>
        <v>N/A</v>
      </c>
      <c r="F414" s="73" t="e">
        <f t="shared" si="23"/>
        <v>#VALUE!</v>
      </c>
    </row>
    <row r="415" spans="1:6">
      <c r="A415" s="74">
        <v>35960</v>
      </c>
      <c r="B415" s="76">
        <f t="shared" si="22"/>
        <v>6</v>
      </c>
      <c r="C415" s="46" t="str">
        <f>VLOOKUP($A415,data!$A$6:$M$15000,10)</f>
        <v>N/A</v>
      </c>
      <c r="D415" s="14" t="s">
        <v>25</v>
      </c>
      <c r="E415" s="14" t="str">
        <f>VLOOKUP($A415,data!$A$6:$M$15000,12)</f>
        <v>N/A</v>
      </c>
      <c r="F415" s="73" t="e">
        <f t="shared" si="23"/>
        <v>#VALUE!</v>
      </c>
    </row>
    <row r="416" spans="1:6">
      <c r="A416" s="74">
        <v>35961</v>
      </c>
      <c r="B416" s="76">
        <f t="shared" si="22"/>
        <v>6</v>
      </c>
      <c r="C416" s="46" t="str">
        <f>VLOOKUP($A416,data!$A$6:$M$15000,10)</f>
        <v>N/A</v>
      </c>
      <c r="D416" s="14" t="s">
        <v>25</v>
      </c>
      <c r="E416" s="14" t="str">
        <f>VLOOKUP($A416,data!$A$6:$M$15000,12)</f>
        <v>N/A</v>
      </c>
      <c r="F416" s="73" t="e">
        <f t="shared" si="23"/>
        <v>#VALUE!</v>
      </c>
    </row>
    <row r="417" spans="1:6">
      <c r="A417" s="74">
        <v>35962</v>
      </c>
      <c r="B417" s="76">
        <f t="shared" si="22"/>
        <v>6</v>
      </c>
      <c r="C417" s="46" t="str">
        <f>VLOOKUP($A417,data!$A$6:$M$15000,10)</f>
        <v>N/A</v>
      </c>
      <c r="D417" s="14" t="s">
        <v>25</v>
      </c>
      <c r="E417" s="14" t="str">
        <f>VLOOKUP($A417,data!$A$6:$M$15000,12)</f>
        <v>N/A</v>
      </c>
      <c r="F417" s="73" t="e">
        <f t="shared" si="23"/>
        <v>#VALUE!</v>
      </c>
    </row>
    <row r="418" spans="1:6">
      <c r="A418" s="74">
        <v>35963</v>
      </c>
      <c r="B418" s="76">
        <f t="shared" si="22"/>
        <v>6</v>
      </c>
      <c r="C418" s="46" t="str">
        <f>VLOOKUP($A418,data!$A$6:$M$15000,10)</f>
        <v>N/A</v>
      </c>
      <c r="D418" s="14" t="s">
        <v>25</v>
      </c>
      <c r="E418" s="14" t="str">
        <f>VLOOKUP($A418,data!$A$6:$M$15000,12)</f>
        <v>N/A</v>
      </c>
      <c r="F418" s="73" t="e">
        <f t="shared" si="23"/>
        <v>#VALUE!</v>
      </c>
    </row>
    <row r="419" spans="1:6">
      <c r="A419" s="74">
        <v>35964</v>
      </c>
      <c r="B419" s="76">
        <f t="shared" si="22"/>
        <v>6</v>
      </c>
      <c r="C419" s="46" t="str">
        <f>VLOOKUP($A419,data!$A$6:$M$15000,10)</f>
        <v>N/A</v>
      </c>
      <c r="D419" s="14" t="s">
        <v>25</v>
      </c>
      <c r="E419" s="14" t="str">
        <f>VLOOKUP($A419,data!$A$6:$M$15000,12)</f>
        <v>N/A</v>
      </c>
      <c r="F419" s="73" t="e">
        <f t="shared" si="23"/>
        <v>#VALUE!</v>
      </c>
    </row>
    <row r="420" spans="1:6">
      <c r="A420" s="74">
        <v>35965</v>
      </c>
      <c r="B420" s="76">
        <f t="shared" si="22"/>
        <v>6</v>
      </c>
      <c r="C420" s="46" t="str">
        <f>VLOOKUP($A420,data!$A$6:$M$15000,10)</f>
        <v>N/A</v>
      </c>
      <c r="D420" s="14" t="s">
        <v>25</v>
      </c>
      <c r="E420" s="14" t="str">
        <f>VLOOKUP($A420,data!$A$6:$M$15000,12)</f>
        <v>N/A</v>
      </c>
      <c r="F420" s="73" t="e">
        <f t="shared" si="23"/>
        <v>#VALUE!</v>
      </c>
    </row>
    <row r="421" spans="1:6">
      <c r="A421" s="74">
        <v>35966</v>
      </c>
      <c r="B421" s="76">
        <f t="shared" si="22"/>
        <v>6</v>
      </c>
      <c r="C421" s="46" t="str">
        <f>VLOOKUP($A421,data!$A$6:$M$15000,10)</f>
        <v>N/A</v>
      </c>
      <c r="D421" s="14" t="s">
        <v>25</v>
      </c>
      <c r="E421" s="14" t="str">
        <f>VLOOKUP($A421,data!$A$6:$M$15000,12)</f>
        <v>N/A</v>
      </c>
      <c r="F421" s="73" t="e">
        <f t="shared" si="23"/>
        <v>#VALUE!</v>
      </c>
    </row>
    <row r="422" spans="1:6">
      <c r="A422" s="74">
        <v>35967</v>
      </c>
      <c r="B422" s="76">
        <f t="shared" si="22"/>
        <v>6</v>
      </c>
      <c r="C422" s="46" t="str">
        <f>VLOOKUP($A422,data!$A$6:$M$15000,10)</f>
        <v>N/A</v>
      </c>
      <c r="D422" s="14" t="s">
        <v>25</v>
      </c>
      <c r="E422" s="14" t="str">
        <f>VLOOKUP($A422,data!$A$6:$M$15000,12)</f>
        <v>N/A</v>
      </c>
      <c r="F422" s="73" t="e">
        <f t="shared" si="23"/>
        <v>#VALUE!</v>
      </c>
    </row>
    <row r="423" spans="1:6">
      <c r="A423" s="74">
        <v>35968</v>
      </c>
      <c r="B423" s="76">
        <f t="shared" si="22"/>
        <v>6</v>
      </c>
      <c r="C423" s="46" t="str">
        <f>VLOOKUP($A423,data!$A$6:$M$15000,10)</f>
        <v>N/A</v>
      </c>
      <c r="D423" s="14" t="s">
        <v>25</v>
      </c>
      <c r="E423" s="14" t="str">
        <f>VLOOKUP($A423,data!$A$6:$M$15000,12)</f>
        <v>N/A</v>
      </c>
      <c r="F423" s="73" t="e">
        <f t="shared" si="23"/>
        <v>#VALUE!</v>
      </c>
    </row>
    <row r="424" spans="1:6">
      <c r="A424" s="74">
        <v>35969</v>
      </c>
      <c r="B424" s="76">
        <f t="shared" si="22"/>
        <v>6</v>
      </c>
      <c r="C424" s="46" t="str">
        <f>VLOOKUP($A424,data!$A$6:$M$15000,10)</f>
        <v>N/A</v>
      </c>
      <c r="D424" s="14" t="s">
        <v>25</v>
      </c>
      <c r="E424" s="14" t="str">
        <f>VLOOKUP($A424,data!$A$6:$M$15000,12)</f>
        <v>N/A</v>
      </c>
      <c r="F424" s="73" t="e">
        <f t="shared" si="23"/>
        <v>#VALUE!</v>
      </c>
    </row>
    <row r="425" spans="1:6">
      <c r="A425" s="74">
        <v>35970</v>
      </c>
      <c r="B425" s="76">
        <f t="shared" si="22"/>
        <v>6</v>
      </c>
      <c r="C425" s="46" t="str">
        <f>VLOOKUP($A425,data!$A$6:$M$15000,10)</f>
        <v>N/A</v>
      </c>
      <c r="D425" s="14" t="s">
        <v>25</v>
      </c>
      <c r="E425" s="14" t="str">
        <f>VLOOKUP($A425,data!$A$6:$M$15000,12)</f>
        <v>N/A</v>
      </c>
      <c r="F425" s="73" t="e">
        <f t="shared" si="23"/>
        <v>#VALUE!</v>
      </c>
    </row>
    <row r="426" spans="1:6">
      <c r="A426" s="74">
        <v>35971</v>
      </c>
      <c r="B426" s="76">
        <f t="shared" si="22"/>
        <v>6</v>
      </c>
      <c r="C426" s="46" t="str">
        <f>VLOOKUP($A426,data!$A$6:$M$15000,10)</f>
        <v>N/A</v>
      </c>
      <c r="D426" s="14" t="s">
        <v>25</v>
      </c>
      <c r="E426" s="14" t="str">
        <f>VLOOKUP($A426,data!$A$6:$M$15000,12)</f>
        <v>N/A</v>
      </c>
      <c r="F426" s="73" t="e">
        <f t="shared" si="23"/>
        <v>#VALUE!</v>
      </c>
    </row>
    <row r="427" spans="1:6">
      <c r="A427" s="74">
        <v>35972</v>
      </c>
      <c r="B427" s="76">
        <f t="shared" si="22"/>
        <v>6</v>
      </c>
      <c r="C427" s="46" t="str">
        <f>VLOOKUP($A427,data!$A$6:$M$15000,10)</f>
        <v>N/A</v>
      </c>
      <c r="D427" s="14" t="s">
        <v>25</v>
      </c>
      <c r="E427" s="14" t="str">
        <f>VLOOKUP($A427,data!$A$6:$M$15000,12)</f>
        <v>N/A</v>
      </c>
      <c r="F427" s="73" t="e">
        <f t="shared" si="23"/>
        <v>#VALUE!</v>
      </c>
    </row>
    <row r="428" spans="1:6">
      <c r="A428" s="74">
        <v>35973</v>
      </c>
      <c r="B428" s="76">
        <f t="shared" si="22"/>
        <v>6</v>
      </c>
      <c r="C428" s="46" t="str">
        <f>VLOOKUP($A428,data!$A$6:$M$15000,10)</f>
        <v>N/A</v>
      </c>
      <c r="D428" s="14" t="s">
        <v>25</v>
      </c>
      <c r="E428" s="14" t="str">
        <f>VLOOKUP($A428,data!$A$6:$M$15000,12)</f>
        <v>N/A</v>
      </c>
      <c r="F428" s="73" t="e">
        <f t="shared" si="23"/>
        <v>#VALUE!</v>
      </c>
    </row>
    <row r="429" spans="1:6">
      <c r="A429" s="74">
        <v>35974</v>
      </c>
      <c r="B429" s="76">
        <f t="shared" si="22"/>
        <v>6</v>
      </c>
      <c r="C429" s="46" t="str">
        <f>VLOOKUP($A429,data!$A$6:$M$15000,10)</f>
        <v>N/A</v>
      </c>
      <c r="D429" s="14" t="s">
        <v>25</v>
      </c>
      <c r="E429" s="14" t="str">
        <f>VLOOKUP($A429,data!$A$6:$M$15000,12)</f>
        <v>N/A</v>
      </c>
      <c r="F429" s="73" t="e">
        <f t="shared" si="23"/>
        <v>#VALUE!</v>
      </c>
    </row>
    <row r="430" spans="1:6">
      <c r="A430" s="74">
        <v>35975</v>
      </c>
      <c r="B430" s="76">
        <f t="shared" si="22"/>
        <v>6</v>
      </c>
      <c r="C430" s="46" t="str">
        <f>VLOOKUP($A430,data!$A$6:$M$15000,10)</f>
        <v>N/A</v>
      </c>
      <c r="D430" s="14" t="s">
        <v>25</v>
      </c>
      <c r="E430" s="14" t="str">
        <f>VLOOKUP($A430,data!$A$6:$M$15000,12)</f>
        <v>N/A</v>
      </c>
      <c r="F430" s="73" t="e">
        <f t="shared" si="23"/>
        <v>#VALUE!</v>
      </c>
    </row>
    <row r="431" spans="1:6">
      <c r="A431" s="74">
        <v>35976</v>
      </c>
      <c r="B431" s="76">
        <f t="shared" si="22"/>
        <v>6</v>
      </c>
      <c r="C431" s="46" t="str">
        <f>VLOOKUP($A431,data!$A$6:$M$15000,10)</f>
        <v>N/A</v>
      </c>
      <c r="D431" s="14" t="s">
        <v>25</v>
      </c>
      <c r="E431" s="14" t="str">
        <f>VLOOKUP($A431,data!$A$6:$M$15000,12)</f>
        <v>N/A</v>
      </c>
      <c r="F431" s="73" t="e">
        <f t="shared" si="23"/>
        <v>#VALUE!</v>
      </c>
    </row>
    <row r="432" spans="1:6">
      <c r="A432" s="74">
        <v>35977</v>
      </c>
      <c r="B432" s="76">
        <f t="shared" si="22"/>
        <v>7</v>
      </c>
      <c r="C432" s="46" t="str">
        <f>VLOOKUP($A432,data!$A$6:$M$15000,10)</f>
        <v>N/A</v>
      </c>
      <c r="D432" s="14" t="s">
        <v>25</v>
      </c>
      <c r="E432" s="14" t="str">
        <f>VLOOKUP($A432,data!$A$6:$M$15000,12)</f>
        <v>N/A</v>
      </c>
      <c r="F432" s="73" t="e">
        <f t="shared" si="23"/>
        <v>#VALUE!</v>
      </c>
    </row>
    <row r="433" spans="1:6">
      <c r="A433" s="74">
        <v>35978</v>
      </c>
      <c r="B433" s="76">
        <f t="shared" si="22"/>
        <v>7</v>
      </c>
      <c r="C433" s="46" t="str">
        <f>VLOOKUP($A433,data!$A$6:$M$15000,10)</f>
        <v>N/A</v>
      </c>
      <c r="D433" s="14" t="s">
        <v>25</v>
      </c>
      <c r="E433" s="14" t="str">
        <f>VLOOKUP($A433,data!$A$6:$M$15000,12)</f>
        <v>N/A</v>
      </c>
      <c r="F433" s="73" t="e">
        <f t="shared" si="23"/>
        <v>#VALUE!</v>
      </c>
    </row>
    <row r="434" spans="1:6">
      <c r="A434" s="74">
        <v>35979</v>
      </c>
      <c r="B434" s="76">
        <f t="shared" si="22"/>
        <v>7</v>
      </c>
      <c r="C434" s="46" t="str">
        <f>VLOOKUP($A434,data!$A$6:$M$15000,10)</f>
        <v>N/A</v>
      </c>
      <c r="D434" s="14" t="s">
        <v>25</v>
      </c>
      <c r="E434" s="14" t="str">
        <f>VLOOKUP($A434,data!$A$6:$M$15000,12)</f>
        <v>N/A</v>
      </c>
      <c r="F434" s="73" t="e">
        <f t="shared" si="23"/>
        <v>#VALUE!</v>
      </c>
    </row>
    <row r="435" spans="1:6">
      <c r="A435" s="74">
        <v>35980</v>
      </c>
      <c r="B435" s="76">
        <f t="shared" si="22"/>
        <v>7</v>
      </c>
      <c r="C435" s="46" t="str">
        <f>VLOOKUP($A435,data!$A$6:$M$15000,10)</f>
        <v>N/A</v>
      </c>
      <c r="D435" s="14" t="s">
        <v>25</v>
      </c>
      <c r="E435" s="14" t="str">
        <f>VLOOKUP($A435,data!$A$6:$M$15000,12)</f>
        <v>N/A</v>
      </c>
      <c r="F435" s="73" t="e">
        <f t="shared" si="23"/>
        <v>#VALUE!</v>
      </c>
    </row>
    <row r="436" spans="1:6">
      <c r="A436" s="74">
        <v>35981</v>
      </c>
      <c r="B436" s="76">
        <f t="shared" si="22"/>
        <v>7</v>
      </c>
      <c r="C436" s="46" t="str">
        <f>VLOOKUP($A436,data!$A$6:$M$15000,10)</f>
        <v>N/A</v>
      </c>
      <c r="D436" s="14" t="s">
        <v>25</v>
      </c>
      <c r="E436" s="14" t="str">
        <f>VLOOKUP($A436,data!$A$6:$M$15000,12)</f>
        <v>N/A</v>
      </c>
      <c r="F436" s="73" t="e">
        <f t="shared" si="23"/>
        <v>#VALUE!</v>
      </c>
    </row>
    <row r="437" spans="1:6">
      <c r="A437" s="74">
        <v>35982</v>
      </c>
      <c r="B437" s="76">
        <f t="shared" si="22"/>
        <v>7</v>
      </c>
      <c r="C437" s="46" t="str">
        <f>VLOOKUP($A437,data!$A$6:$M$15000,10)</f>
        <v>N/A</v>
      </c>
      <c r="D437" s="14" t="s">
        <v>25</v>
      </c>
      <c r="E437" s="14" t="str">
        <f>VLOOKUP($A437,data!$A$6:$M$15000,12)</f>
        <v>N/A</v>
      </c>
      <c r="F437" s="73" t="e">
        <f t="shared" si="23"/>
        <v>#VALUE!</v>
      </c>
    </row>
    <row r="438" spans="1:6">
      <c r="A438" s="74">
        <v>35983</v>
      </c>
      <c r="B438" s="76">
        <f t="shared" si="22"/>
        <v>7</v>
      </c>
      <c r="C438" s="46" t="str">
        <f>VLOOKUP($A438,data!$A$6:$M$15000,10)</f>
        <v>N/A</v>
      </c>
      <c r="D438" s="14" t="s">
        <v>25</v>
      </c>
      <c r="E438" s="14" t="str">
        <f>VLOOKUP($A438,data!$A$6:$M$15000,12)</f>
        <v>N/A</v>
      </c>
      <c r="F438" s="73" t="e">
        <f t="shared" si="23"/>
        <v>#VALUE!</v>
      </c>
    </row>
    <row r="439" spans="1:6">
      <c r="A439" s="74">
        <v>35984</v>
      </c>
      <c r="B439" s="76">
        <f t="shared" si="22"/>
        <v>7</v>
      </c>
      <c r="C439" s="46" t="str">
        <f>VLOOKUP($A439,data!$A$6:$M$15000,10)</f>
        <v>N/A</v>
      </c>
      <c r="D439" s="14" t="s">
        <v>25</v>
      </c>
      <c r="E439" s="14" t="str">
        <f>VLOOKUP($A439,data!$A$6:$M$15000,12)</f>
        <v>N/A</v>
      </c>
      <c r="F439" s="73" t="e">
        <f t="shared" si="23"/>
        <v>#VALUE!</v>
      </c>
    </row>
    <row r="440" spans="1:6">
      <c r="A440" s="74">
        <v>35985</v>
      </c>
      <c r="B440" s="76">
        <f t="shared" si="22"/>
        <v>7</v>
      </c>
      <c r="C440" s="46" t="str">
        <f>VLOOKUP($A440,data!$A$6:$M$15000,10)</f>
        <v>N/A</v>
      </c>
      <c r="D440" s="14" t="s">
        <v>25</v>
      </c>
      <c r="E440" s="14" t="str">
        <f>VLOOKUP($A440,data!$A$6:$M$15000,12)</f>
        <v>N/A</v>
      </c>
      <c r="F440" s="73" t="e">
        <f t="shared" si="23"/>
        <v>#VALUE!</v>
      </c>
    </row>
    <row r="441" spans="1:6">
      <c r="A441" s="74">
        <v>35986</v>
      </c>
      <c r="B441" s="76">
        <f t="shared" si="22"/>
        <v>7</v>
      </c>
      <c r="C441" s="46" t="str">
        <f>VLOOKUP($A441,data!$A$6:$M$15000,10)</f>
        <v>N/A</v>
      </c>
      <c r="D441" s="14" t="s">
        <v>25</v>
      </c>
      <c r="E441" s="14" t="str">
        <f>VLOOKUP($A441,data!$A$6:$M$15000,12)</f>
        <v>N/A</v>
      </c>
      <c r="F441" s="73" t="e">
        <f t="shared" si="23"/>
        <v>#VALUE!</v>
      </c>
    </row>
    <row r="442" spans="1:6">
      <c r="A442" s="74">
        <v>35987</v>
      </c>
      <c r="B442" s="76">
        <f t="shared" si="22"/>
        <v>7</v>
      </c>
      <c r="C442" s="46" t="str">
        <f>VLOOKUP($A442,data!$A$6:$M$15000,10)</f>
        <v>N/A</v>
      </c>
      <c r="D442" s="14" t="s">
        <v>25</v>
      </c>
      <c r="E442" s="14" t="str">
        <f>VLOOKUP($A442,data!$A$6:$M$15000,12)</f>
        <v>N/A</v>
      </c>
      <c r="F442" s="73" t="e">
        <f t="shared" si="23"/>
        <v>#VALUE!</v>
      </c>
    </row>
    <row r="443" spans="1:6">
      <c r="A443" s="74">
        <v>35988</v>
      </c>
      <c r="B443" s="76">
        <f t="shared" si="22"/>
        <v>7</v>
      </c>
      <c r="C443" s="46" t="str">
        <f>VLOOKUP($A443,data!$A$6:$M$15000,10)</f>
        <v>N/A</v>
      </c>
      <c r="D443" s="14" t="s">
        <v>25</v>
      </c>
      <c r="E443" s="14" t="str">
        <f>VLOOKUP($A443,data!$A$6:$M$15000,12)</f>
        <v>N/A</v>
      </c>
      <c r="F443" s="73" t="e">
        <f t="shared" si="23"/>
        <v>#VALUE!</v>
      </c>
    </row>
    <row r="444" spans="1:6">
      <c r="A444" s="74">
        <v>35989</v>
      </c>
      <c r="B444" s="76">
        <f t="shared" si="22"/>
        <v>7</v>
      </c>
      <c r="C444" s="46" t="str">
        <f>VLOOKUP($A444,data!$A$6:$M$15000,10)</f>
        <v>N/A</v>
      </c>
      <c r="D444" s="14" t="s">
        <v>25</v>
      </c>
      <c r="E444" s="14" t="str">
        <f>VLOOKUP($A444,data!$A$6:$M$15000,12)</f>
        <v>N/A</v>
      </c>
      <c r="F444" s="73" t="e">
        <f t="shared" si="23"/>
        <v>#VALUE!</v>
      </c>
    </row>
    <row r="445" spans="1:6">
      <c r="A445" s="74">
        <v>35990</v>
      </c>
      <c r="B445" s="76">
        <f t="shared" si="22"/>
        <v>7</v>
      </c>
      <c r="C445" s="46" t="str">
        <f>VLOOKUP($A445,data!$A$6:$M$15000,10)</f>
        <v>N/A</v>
      </c>
      <c r="D445" s="14" t="s">
        <v>25</v>
      </c>
      <c r="E445" s="14" t="str">
        <f>VLOOKUP($A445,data!$A$6:$M$15000,12)</f>
        <v>N/A</v>
      </c>
      <c r="F445" s="73" t="e">
        <f t="shared" si="23"/>
        <v>#VALUE!</v>
      </c>
    </row>
    <row r="446" spans="1:6">
      <c r="A446" s="74">
        <v>35991</v>
      </c>
      <c r="B446" s="76">
        <f t="shared" si="22"/>
        <v>7</v>
      </c>
      <c r="C446" s="46" t="str">
        <f>VLOOKUP($A446,data!$A$6:$M$15000,10)</f>
        <v>N/A</v>
      </c>
      <c r="D446" s="14" t="s">
        <v>25</v>
      </c>
      <c r="E446" s="14" t="str">
        <f>VLOOKUP($A446,data!$A$6:$M$15000,12)</f>
        <v>N/A</v>
      </c>
      <c r="F446" s="73" t="e">
        <f t="shared" si="23"/>
        <v>#VALUE!</v>
      </c>
    </row>
    <row r="447" spans="1:6">
      <c r="A447" s="74">
        <v>35992</v>
      </c>
      <c r="B447" s="76">
        <f t="shared" si="22"/>
        <v>7</v>
      </c>
      <c r="C447" s="46" t="str">
        <f>VLOOKUP($A447,data!$A$6:$M$15000,10)</f>
        <v>N/A</v>
      </c>
      <c r="D447" s="14" t="s">
        <v>25</v>
      </c>
      <c r="E447" s="14" t="str">
        <f>VLOOKUP($A447,data!$A$6:$M$15000,12)</f>
        <v>N/A</v>
      </c>
      <c r="F447" s="73" t="e">
        <f t="shared" si="23"/>
        <v>#VALUE!</v>
      </c>
    </row>
    <row r="448" spans="1:6">
      <c r="A448" s="74">
        <v>35993</v>
      </c>
      <c r="B448" s="76">
        <f t="shared" si="22"/>
        <v>7</v>
      </c>
      <c r="C448" s="46" t="str">
        <f>VLOOKUP($A448,data!$A$6:$M$15000,10)</f>
        <v>N/A</v>
      </c>
      <c r="D448" s="14" t="s">
        <v>25</v>
      </c>
      <c r="E448" s="14" t="str">
        <f>VLOOKUP($A448,data!$A$6:$M$15000,12)</f>
        <v>N/A</v>
      </c>
      <c r="F448" s="73" t="e">
        <f t="shared" si="23"/>
        <v>#VALUE!</v>
      </c>
    </row>
    <row r="449" spans="1:6">
      <c r="A449" s="74">
        <v>35994</v>
      </c>
      <c r="B449" s="76">
        <f t="shared" si="22"/>
        <v>7</v>
      </c>
      <c r="C449" s="46" t="str">
        <f>VLOOKUP($A449,data!$A$6:$M$15000,10)</f>
        <v>N/A</v>
      </c>
      <c r="D449" s="14" t="s">
        <v>25</v>
      </c>
      <c r="E449" s="14" t="str">
        <f>VLOOKUP($A449,data!$A$6:$M$15000,12)</f>
        <v>N/A</v>
      </c>
      <c r="F449" s="73" t="e">
        <f t="shared" si="23"/>
        <v>#VALUE!</v>
      </c>
    </row>
    <row r="450" spans="1:6">
      <c r="A450" s="74">
        <v>35995</v>
      </c>
      <c r="B450" s="76">
        <f t="shared" si="22"/>
        <v>7</v>
      </c>
      <c r="C450" s="46" t="str">
        <f>VLOOKUP($A450,data!$A$6:$M$15000,10)</f>
        <v>N/A</v>
      </c>
      <c r="D450" s="14" t="s">
        <v>25</v>
      </c>
      <c r="E450" s="14" t="str">
        <f>VLOOKUP($A450,data!$A$6:$M$15000,12)</f>
        <v>N/A</v>
      </c>
      <c r="F450" s="73" t="e">
        <f t="shared" si="23"/>
        <v>#VALUE!</v>
      </c>
    </row>
    <row r="451" spans="1:6">
      <c r="A451" s="74">
        <v>35996</v>
      </c>
      <c r="B451" s="76">
        <f t="shared" si="22"/>
        <v>7</v>
      </c>
      <c r="C451" s="46" t="str">
        <f>VLOOKUP($A451,data!$A$6:$M$15000,10)</f>
        <v>N/A</v>
      </c>
      <c r="D451" s="14" t="s">
        <v>25</v>
      </c>
      <c r="E451" s="14" t="str">
        <f>VLOOKUP($A451,data!$A$6:$M$15000,12)</f>
        <v>N/A</v>
      </c>
      <c r="F451" s="73" t="e">
        <f t="shared" si="23"/>
        <v>#VALUE!</v>
      </c>
    </row>
    <row r="452" spans="1:6">
      <c r="A452" s="74">
        <v>35997</v>
      </c>
      <c r="B452" s="76">
        <f t="shared" si="22"/>
        <v>7</v>
      </c>
      <c r="C452" s="46" t="str">
        <f>VLOOKUP($A452,data!$A$6:$M$15000,10)</f>
        <v>N/A</v>
      </c>
      <c r="D452" s="14" t="s">
        <v>25</v>
      </c>
      <c r="E452" s="14" t="str">
        <f>VLOOKUP($A452,data!$A$6:$M$15000,12)</f>
        <v>N/A</v>
      </c>
      <c r="F452" s="73" t="e">
        <f t="shared" si="23"/>
        <v>#VALUE!</v>
      </c>
    </row>
    <row r="453" spans="1:6">
      <c r="A453" s="74">
        <v>35998</v>
      </c>
      <c r="B453" s="76">
        <f t="shared" si="22"/>
        <v>7</v>
      </c>
      <c r="C453" s="46" t="str">
        <f>VLOOKUP($A453,data!$A$6:$M$15000,10)</f>
        <v>N/A</v>
      </c>
      <c r="D453" s="14" t="s">
        <v>25</v>
      </c>
      <c r="E453" s="14" t="str">
        <f>VLOOKUP($A453,data!$A$6:$M$15000,12)</f>
        <v>N/A</v>
      </c>
      <c r="F453" s="73" t="e">
        <f t="shared" si="23"/>
        <v>#VALUE!</v>
      </c>
    </row>
    <row r="454" spans="1:6">
      <c r="A454" s="74">
        <v>35999</v>
      </c>
      <c r="B454" s="76">
        <f t="shared" ref="B454:B517" si="24">IF(A454&lt;&gt;"",MONTH(A454),0)</f>
        <v>7</v>
      </c>
      <c r="C454" s="46" t="str">
        <f>VLOOKUP($A454,data!$A$6:$M$15000,10)</f>
        <v>N/A</v>
      </c>
      <c r="D454" s="14" t="s">
        <v>25</v>
      </c>
      <c r="E454" s="14" t="str">
        <f>VLOOKUP($A454,data!$A$6:$M$15000,12)</f>
        <v>N/A</v>
      </c>
      <c r="F454" s="73" t="e">
        <f t="shared" ref="F454:F517" si="25">C454-D454-E454</f>
        <v>#VALUE!</v>
      </c>
    </row>
    <row r="455" spans="1:6">
      <c r="A455" s="74">
        <v>36000</v>
      </c>
      <c r="B455" s="76">
        <f t="shared" si="24"/>
        <v>7</v>
      </c>
      <c r="C455" s="46" t="str">
        <f>VLOOKUP($A455,data!$A$6:$M$15000,10)</f>
        <v>N/A</v>
      </c>
      <c r="D455" s="14" t="s">
        <v>25</v>
      </c>
      <c r="E455" s="14" t="str">
        <f>VLOOKUP($A455,data!$A$6:$M$15000,12)</f>
        <v>N/A</v>
      </c>
      <c r="F455" s="73" t="e">
        <f t="shared" si="25"/>
        <v>#VALUE!</v>
      </c>
    </row>
    <row r="456" spans="1:6">
      <c r="A456" s="74">
        <v>36001</v>
      </c>
      <c r="B456" s="76">
        <f t="shared" si="24"/>
        <v>7</v>
      </c>
      <c r="C456" s="46" t="str">
        <f>VLOOKUP($A456,data!$A$6:$M$15000,10)</f>
        <v>N/A</v>
      </c>
      <c r="D456" s="14" t="s">
        <v>25</v>
      </c>
      <c r="E456" s="14" t="str">
        <f>VLOOKUP($A456,data!$A$6:$M$15000,12)</f>
        <v>N/A</v>
      </c>
      <c r="F456" s="73" t="e">
        <f t="shared" si="25"/>
        <v>#VALUE!</v>
      </c>
    </row>
    <row r="457" spans="1:6">
      <c r="A457" s="74">
        <v>36002</v>
      </c>
      <c r="B457" s="76">
        <f t="shared" si="24"/>
        <v>7</v>
      </c>
      <c r="C457" s="46" t="str">
        <f>VLOOKUP($A457,data!$A$6:$M$15000,10)</f>
        <v>N/A</v>
      </c>
      <c r="D457" s="14" t="s">
        <v>25</v>
      </c>
      <c r="E457" s="14" t="str">
        <f>VLOOKUP($A457,data!$A$6:$M$15000,12)</f>
        <v>N/A</v>
      </c>
      <c r="F457" s="73" t="e">
        <f t="shared" si="25"/>
        <v>#VALUE!</v>
      </c>
    </row>
    <row r="458" spans="1:6">
      <c r="A458" s="74">
        <v>36003</v>
      </c>
      <c r="B458" s="76">
        <f t="shared" si="24"/>
        <v>7</v>
      </c>
      <c r="C458" s="46" t="str">
        <f>VLOOKUP($A458,data!$A$6:$M$15000,10)</f>
        <v>N/A</v>
      </c>
      <c r="D458" s="14" t="s">
        <v>25</v>
      </c>
      <c r="E458" s="14" t="str">
        <f>VLOOKUP($A458,data!$A$6:$M$15000,12)</f>
        <v>N/A</v>
      </c>
      <c r="F458" s="73" t="e">
        <f t="shared" si="25"/>
        <v>#VALUE!</v>
      </c>
    </row>
    <row r="459" spans="1:6">
      <c r="A459" s="74">
        <v>36004</v>
      </c>
      <c r="B459" s="76">
        <f t="shared" si="24"/>
        <v>7</v>
      </c>
      <c r="C459" s="46" t="str">
        <f>VLOOKUP($A459,data!$A$6:$M$15000,10)</f>
        <v>N/A</v>
      </c>
      <c r="D459" s="14" t="s">
        <v>25</v>
      </c>
      <c r="E459" s="14" t="str">
        <f>VLOOKUP($A459,data!$A$6:$M$15000,12)</f>
        <v>N/A</v>
      </c>
      <c r="F459" s="73" t="e">
        <f t="shared" si="25"/>
        <v>#VALUE!</v>
      </c>
    </row>
    <row r="460" spans="1:6">
      <c r="A460" s="74">
        <v>36005</v>
      </c>
      <c r="B460" s="76">
        <f t="shared" si="24"/>
        <v>7</v>
      </c>
      <c r="C460" s="46" t="str">
        <f>VLOOKUP($A460,data!$A$6:$M$15000,10)</f>
        <v>N/A</v>
      </c>
      <c r="D460" s="14" t="s">
        <v>25</v>
      </c>
      <c r="E460" s="14" t="str">
        <f>VLOOKUP($A460,data!$A$6:$M$15000,12)</f>
        <v>N/A</v>
      </c>
      <c r="F460" s="73" t="e">
        <f t="shared" si="25"/>
        <v>#VALUE!</v>
      </c>
    </row>
    <row r="461" spans="1:6">
      <c r="A461" s="74">
        <v>36006</v>
      </c>
      <c r="B461" s="76">
        <f t="shared" si="24"/>
        <v>7</v>
      </c>
      <c r="C461" s="46" t="str">
        <f>VLOOKUP($A461,data!$A$6:$M$15000,10)</f>
        <v>N/A</v>
      </c>
      <c r="D461" s="14" t="s">
        <v>25</v>
      </c>
      <c r="E461" s="14" t="str">
        <f>VLOOKUP($A461,data!$A$6:$M$15000,12)</f>
        <v>N/A</v>
      </c>
      <c r="F461" s="73" t="e">
        <f t="shared" si="25"/>
        <v>#VALUE!</v>
      </c>
    </row>
    <row r="462" spans="1:6">
      <c r="A462" s="74">
        <v>36007</v>
      </c>
      <c r="B462" s="76">
        <f t="shared" si="24"/>
        <v>7</v>
      </c>
      <c r="C462" s="46" t="str">
        <f>VLOOKUP($A462,data!$A$6:$M$15000,10)</f>
        <v>N/A</v>
      </c>
      <c r="D462" s="14" t="s">
        <v>25</v>
      </c>
      <c r="E462" s="14" t="str">
        <f>VLOOKUP($A462,data!$A$6:$M$15000,12)</f>
        <v>N/A</v>
      </c>
      <c r="F462" s="73" t="e">
        <f t="shared" si="25"/>
        <v>#VALUE!</v>
      </c>
    </row>
    <row r="463" spans="1:6">
      <c r="A463" s="74">
        <v>36008</v>
      </c>
      <c r="B463" s="76">
        <f t="shared" si="24"/>
        <v>8</v>
      </c>
      <c r="C463" s="46">
        <f>VLOOKUP($A463,data!$A$6:$M$15000,10)</f>
        <v>2962000</v>
      </c>
      <c r="D463" s="14">
        <v>269000</v>
      </c>
      <c r="E463" s="14">
        <f>VLOOKUP($A463,data!$A$6:$M$15000,12)</f>
        <v>2562000</v>
      </c>
      <c r="F463" s="73">
        <f t="shared" si="25"/>
        <v>131000</v>
      </c>
    </row>
    <row r="464" spans="1:6">
      <c r="A464" s="74">
        <v>36009</v>
      </c>
      <c r="B464" s="76">
        <f t="shared" si="24"/>
        <v>8</v>
      </c>
      <c r="C464" s="46">
        <f>VLOOKUP($A464,data!$A$6:$M$15000,10)</f>
        <v>2976000</v>
      </c>
      <c r="D464" s="14">
        <v>389000</v>
      </c>
      <c r="E464" s="14">
        <f>VLOOKUP($A464,data!$A$6:$M$15000,12)</f>
        <v>2608000</v>
      </c>
      <c r="F464" s="73">
        <f t="shared" si="25"/>
        <v>-21000</v>
      </c>
    </row>
    <row r="465" spans="1:6">
      <c r="A465" s="74">
        <v>36010</v>
      </c>
      <c r="B465" s="76">
        <f t="shared" si="24"/>
        <v>8</v>
      </c>
      <c r="C465" s="46">
        <f>VLOOKUP($A465,data!$A$6:$M$15000,10)</f>
        <v>3086000</v>
      </c>
      <c r="D465" s="14">
        <v>-276000</v>
      </c>
      <c r="E465" s="14">
        <f>VLOOKUP($A465,data!$A$6:$M$15000,12)</f>
        <v>3247000</v>
      </c>
      <c r="F465" s="73">
        <f t="shared" si="25"/>
        <v>115000</v>
      </c>
    </row>
    <row r="466" spans="1:6">
      <c r="A466" s="74">
        <v>36011</v>
      </c>
      <c r="B466" s="76">
        <f t="shared" si="24"/>
        <v>8</v>
      </c>
      <c r="C466" s="46">
        <f>VLOOKUP($A466,data!$A$6:$M$15000,10)</f>
        <v>2901000</v>
      </c>
      <c r="D466" s="14">
        <v>-299000</v>
      </c>
      <c r="E466" s="14">
        <f>VLOOKUP($A466,data!$A$6:$M$15000,12)</f>
        <v>3266000</v>
      </c>
      <c r="F466" s="73">
        <f t="shared" si="25"/>
        <v>-66000</v>
      </c>
    </row>
    <row r="467" spans="1:6">
      <c r="A467" s="74">
        <v>36012</v>
      </c>
      <c r="B467" s="76">
        <f t="shared" si="24"/>
        <v>8</v>
      </c>
      <c r="C467" s="46">
        <f>VLOOKUP($A467,data!$A$6:$M$15000,10)</f>
        <v>3080000</v>
      </c>
      <c r="D467" s="14">
        <v>-185000</v>
      </c>
      <c r="E467" s="14">
        <f>VLOOKUP($A467,data!$A$6:$M$15000,12)</f>
        <v>3286000</v>
      </c>
      <c r="F467" s="73">
        <f t="shared" si="25"/>
        <v>-21000</v>
      </c>
    </row>
    <row r="468" spans="1:6">
      <c r="A468" s="74">
        <v>36013</v>
      </c>
      <c r="B468" s="76">
        <f t="shared" si="24"/>
        <v>8</v>
      </c>
      <c r="C468" s="46">
        <f>VLOOKUP($A468,data!$A$6:$M$15000,10)</f>
        <v>2905000</v>
      </c>
      <c r="D468" s="14">
        <v>-92000</v>
      </c>
      <c r="E468" s="14">
        <f>VLOOKUP($A468,data!$A$6:$M$15000,12)</f>
        <v>3019000</v>
      </c>
      <c r="F468" s="73">
        <f t="shared" si="25"/>
        <v>-22000</v>
      </c>
    </row>
    <row r="469" spans="1:6">
      <c r="A469" s="74">
        <v>36014</v>
      </c>
      <c r="B469" s="76">
        <f t="shared" si="24"/>
        <v>8</v>
      </c>
      <c r="C469" s="46">
        <f>VLOOKUP($A469,data!$A$6:$M$15000,10)</f>
        <v>3104000</v>
      </c>
      <c r="D469" s="14">
        <v>234000</v>
      </c>
      <c r="E469" s="14">
        <f>VLOOKUP($A469,data!$A$6:$M$15000,12)</f>
        <v>2850000</v>
      </c>
      <c r="F469" s="73">
        <f t="shared" si="25"/>
        <v>20000</v>
      </c>
    </row>
    <row r="470" spans="1:6">
      <c r="A470" s="74">
        <v>36015</v>
      </c>
      <c r="B470" s="76">
        <f t="shared" si="24"/>
        <v>8</v>
      </c>
      <c r="C470" s="46">
        <f>VLOOKUP($A470,data!$A$6:$M$15000,10)</f>
        <v>2830000</v>
      </c>
      <c r="D470" s="14">
        <v>365000</v>
      </c>
      <c r="E470" s="14">
        <f>VLOOKUP($A470,data!$A$6:$M$15000,12)</f>
        <v>2481000</v>
      </c>
      <c r="F470" s="73">
        <f t="shared" si="25"/>
        <v>-16000</v>
      </c>
    </row>
    <row r="471" spans="1:6">
      <c r="A471" s="74">
        <v>36016</v>
      </c>
      <c r="B471" s="76">
        <f t="shared" si="24"/>
        <v>8</v>
      </c>
      <c r="C471" s="46">
        <f>VLOOKUP($A471,data!$A$6:$M$15000,10)</f>
        <v>2915000</v>
      </c>
      <c r="D471" s="14">
        <v>514000</v>
      </c>
      <c r="E471" s="14">
        <f>VLOOKUP($A471,data!$A$6:$M$15000,12)</f>
        <v>2436000</v>
      </c>
      <c r="F471" s="73">
        <f t="shared" si="25"/>
        <v>-35000</v>
      </c>
    </row>
    <row r="472" spans="1:6">
      <c r="A472" s="74">
        <v>36017</v>
      </c>
      <c r="B472" s="76">
        <f t="shared" si="24"/>
        <v>8</v>
      </c>
      <c r="C472" s="46">
        <f>VLOOKUP($A472,data!$A$6:$M$15000,10)</f>
        <v>3053000</v>
      </c>
      <c r="D472" s="14">
        <v>83000</v>
      </c>
      <c r="E472" s="14">
        <f>VLOOKUP($A472,data!$A$6:$M$15000,12)</f>
        <v>2936000</v>
      </c>
      <c r="F472" s="73">
        <f t="shared" si="25"/>
        <v>34000</v>
      </c>
    </row>
    <row r="473" spans="1:6">
      <c r="A473" s="74">
        <v>36018</v>
      </c>
      <c r="B473" s="76">
        <f t="shared" si="24"/>
        <v>8</v>
      </c>
      <c r="C473" s="46">
        <f>VLOOKUP($A473,data!$A$6:$M$15000,10)</f>
        <v>2977000</v>
      </c>
      <c r="D473" s="14">
        <v>-201000</v>
      </c>
      <c r="E473" s="14">
        <f>VLOOKUP($A473,data!$A$6:$M$15000,12)</f>
        <v>3161000</v>
      </c>
      <c r="F473" s="73">
        <f t="shared" si="25"/>
        <v>17000</v>
      </c>
    </row>
    <row r="474" spans="1:6">
      <c r="A474" s="74">
        <v>36019</v>
      </c>
      <c r="B474" s="76">
        <f t="shared" si="24"/>
        <v>8</v>
      </c>
      <c r="C474" s="46">
        <f>VLOOKUP($A474,data!$A$6:$M$15000,10)</f>
        <v>2933000</v>
      </c>
      <c r="D474" s="14">
        <v>-270000</v>
      </c>
      <c r="E474" s="14">
        <f>VLOOKUP($A474,data!$A$6:$M$15000,12)</f>
        <v>3243000</v>
      </c>
      <c r="F474" s="73">
        <f t="shared" si="25"/>
        <v>-40000</v>
      </c>
    </row>
    <row r="475" spans="1:6">
      <c r="A475" s="74">
        <v>36020</v>
      </c>
      <c r="B475" s="76">
        <f t="shared" si="24"/>
        <v>8</v>
      </c>
      <c r="C475" s="46">
        <f>VLOOKUP($A475,data!$A$6:$M$15000,10)</f>
        <v>2921000</v>
      </c>
      <c r="D475" s="14">
        <v>-332000</v>
      </c>
      <c r="E475" s="14">
        <f>VLOOKUP($A475,data!$A$6:$M$15000,12)</f>
        <v>3221000</v>
      </c>
      <c r="F475" s="73">
        <f t="shared" si="25"/>
        <v>32000</v>
      </c>
    </row>
    <row r="476" spans="1:6">
      <c r="A476" s="74">
        <v>36021</v>
      </c>
      <c r="B476" s="76">
        <f t="shared" si="24"/>
        <v>8</v>
      </c>
      <c r="C476" s="46">
        <f>VLOOKUP($A476,data!$A$6:$M$15000,10)</f>
        <v>2921000</v>
      </c>
      <c r="D476" s="14">
        <v>-332000</v>
      </c>
      <c r="E476" s="14">
        <f>VLOOKUP($A476,data!$A$6:$M$15000,12)</f>
        <v>3221000</v>
      </c>
      <c r="F476" s="73">
        <f t="shared" si="25"/>
        <v>32000</v>
      </c>
    </row>
    <row r="477" spans="1:6">
      <c r="A477" s="74">
        <v>36022</v>
      </c>
      <c r="B477" s="76">
        <f t="shared" si="24"/>
        <v>8</v>
      </c>
      <c r="C477" s="46">
        <f>VLOOKUP($A477,data!$A$6:$M$15000,10)</f>
        <v>2914000</v>
      </c>
      <c r="D477" s="14">
        <v>220000</v>
      </c>
      <c r="E477" s="14">
        <f>VLOOKUP($A477,data!$A$6:$M$15000,12)</f>
        <v>2740000</v>
      </c>
      <c r="F477" s="73">
        <f t="shared" si="25"/>
        <v>-46000</v>
      </c>
    </row>
    <row r="478" spans="1:6">
      <c r="A478" s="74">
        <v>36023</v>
      </c>
      <c r="B478" s="76">
        <f t="shared" si="24"/>
        <v>8</v>
      </c>
      <c r="C478" s="46">
        <f>VLOOKUP($A478,data!$A$6:$M$15000,10)</f>
        <v>2966000</v>
      </c>
      <c r="D478" s="14">
        <v>512000</v>
      </c>
      <c r="E478" s="14">
        <f>VLOOKUP($A478,data!$A$6:$M$15000,12)</f>
        <v>2446000</v>
      </c>
      <c r="F478" s="73">
        <f t="shared" si="25"/>
        <v>8000</v>
      </c>
    </row>
    <row r="479" spans="1:6">
      <c r="A479" s="74">
        <v>36024</v>
      </c>
      <c r="B479" s="76">
        <f t="shared" si="24"/>
        <v>8</v>
      </c>
      <c r="C479" s="46">
        <f>VLOOKUP($A479,data!$A$6:$M$15000,10)</f>
        <v>3017000</v>
      </c>
      <c r="D479" s="14">
        <v>226000</v>
      </c>
      <c r="E479" s="14">
        <f>VLOOKUP($A479,data!$A$6:$M$15000,12)</f>
        <v>2745000</v>
      </c>
      <c r="F479" s="73">
        <f t="shared" si="25"/>
        <v>46000</v>
      </c>
    </row>
    <row r="480" spans="1:6">
      <c r="A480" s="74">
        <v>36025</v>
      </c>
      <c r="B480" s="76">
        <f t="shared" si="24"/>
        <v>8</v>
      </c>
      <c r="C480" s="46">
        <f>VLOOKUP($A480,data!$A$6:$M$15000,10)</f>
        <v>3126000</v>
      </c>
      <c r="D480" s="14">
        <v>433000</v>
      </c>
      <c r="E480" s="14">
        <f>VLOOKUP($A480,data!$A$6:$M$15000,12)</f>
        <v>2758000</v>
      </c>
      <c r="F480" s="73">
        <f t="shared" si="25"/>
        <v>-65000</v>
      </c>
    </row>
    <row r="481" spans="1:6">
      <c r="A481" s="74">
        <v>36026</v>
      </c>
      <c r="B481" s="76">
        <f t="shared" si="24"/>
        <v>8</v>
      </c>
      <c r="C481" s="46">
        <f>VLOOKUP($A481,data!$A$6:$M$15000,10)</f>
        <v>3173000</v>
      </c>
      <c r="D481" s="14">
        <v>460000</v>
      </c>
      <c r="E481" s="14">
        <f>VLOOKUP($A481,data!$A$6:$M$15000,12)</f>
        <v>2698000</v>
      </c>
      <c r="F481" s="73">
        <f t="shared" si="25"/>
        <v>15000</v>
      </c>
    </row>
    <row r="482" spans="1:6">
      <c r="A482" s="74">
        <v>36027</v>
      </c>
      <c r="B482" s="76">
        <f t="shared" si="24"/>
        <v>8</v>
      </c>
      <c r="C482" s="46">
        <f>VLOOKUP($A482,data!$A$6:$M$15000,10)</f>
        <v>3213000</v>
      </c>
      <c r="D482" s="14">
        <v>429000</v>
      </c>
      <c r="E482" s="14">
        <f>VLOOKUP($A482,data!$A$6:$M$15000,12)</f>
        <v>2759000</v>
      </c>
      <c r="F482" s="73">
        <f t="shared" si="25"/>
        <v>25000</v>
      </c>
    </row>
    <row r="483" spans="1:6">
      <c r="A483" s="74">
        <v>36028</v>
      </c>
      <c r="B483" s="76">
        <f t="shared" si="24"/>
        <v>8</v>
      </c>
      <c r="C483" s="46">
        <f>VLOOKUP($A483,data!$A$6:$M$15000,10)</f>
        <v>3249000</v>
      </c>
      <c r="D483" s="14">
        <v>523000</v>
      </c>
      <c r="E483" s="14">
        <f>VLOOKUP($A483,data!$A$6:$M$15000,12)</f>
        <v>2669000</v>
      </c>
      <c r="F483" s="73">
        <f t="shared" si="25"/>
        <v>57000</v>
      </c>
    </row>
    <row r="484" spans="1:6">
      <c r="A484" s="74">
        <v>36029</v>
      </c>
      <c r="B484" s="76">
        <f t="shared" si="24"/>
        <v>8</v>
      </c>
      <c r="C484" s="46">
        <f>VLOOKUP($A484,data!$A$6:$M$15000,10)</f>
        <v>2804000</v>
      </c>
      <c r="D484" s="14">
        <v>394000</v>
      </c>
      <c r="E484" s="14">
        <f>VLOOKUP($A484,data!$A$6:$M$15000,12)</f>
        <v>2510000</v>
      </c>
      <c r="F484" s="73">
        <f t="shared" si="25"/>
        <v>-100000</v>
      </c>
    </row>
    <row r="485" spans="1:6">
      <c r="A485" s="74">
        <v>36030</v>
      </c>
      <c r="B485" s="76">
        <f t="shared" si="24"/>
        <v>8</v>
      </c>
      <c r="C485" s="46">
        <f>VLOOKUP($A485,data!$A$6:$M$15000,10)</f>
        <v>2780000</v>
      </c>
      <c r="D485" s="14">
        <v>304000</v>
      </c>
      <c r="E485" s="14">
        <f>VLOOKUP($A485,data!$A$6:$M$15000,12)</f>
        <v>2450000</v>
      </c>
      <c r="F485" s="73">
        <f t="shared" si="25"/>
        <v>26000</v>
      </c>
    </row>
    <row r="486" spans="1:6">
      <c r="A486" s="74">
        <v>36031</v>
      </c>
      <c r="B486" s="76">
        <f t="shared" si="24"/>
        <v>8</v>
      </c>
      <c r="C486" s="46">
        <f>VLOOKUP($A486,data!$A$6:$M$15000,10)</f>
        <v>2747000</v>
      </c>
      <c r="D486" s="14">
        <v>-306000</v>
      </c>
      <c r="E486" s="14">
        <f>VLOOKUP($A486,data!$A$6:$M$15000,12)</f>
        <v>3048000</v>
      </c>
      <c r="F486" s="73">
        <f t="shared" si="25"/>
        <v>5000</v>
      </c>
    </row>
    <row r="487" spans="1:6">
      <c r="A487" s="74">
        <v>36032</v>
      </c>
      <c r="B487" s="76">
        <f t="shared" si="24"/>
        <v>8</v>
      </c>
      <c r="C487" s="46">
        <f>VLOOKUP($A487,data!$A$6:$M$15000,10)</f>
        <v>3049000</v>
      </c>
      <c r="D487" s="14">
        <v>-9000</v>
      </c>
      <c r="E487" s="14">
        <f>VLOOKUP($A487,data!$A$6:$M$15000,12)</f>
        <v>2992000</v>
      </c>
      <c r="F487" s="73">
        <f t="shared" si="25"/>
        <v>66000</v>
      </c>
    </row>
    <row r="488" spans="1:6">
      <c r="A488" s="74">
        <v>36033</v>
      </c>
      <c r="B488" s="76">
        <f t="shared" si="24"/>
        <v>8</v>
      </c>
      <c r="C488" s="46">
        <f>VLOOKUP($A488,data!$A$6:$M$15000,10)</f>
        <v>3097000</v>
      </c>
      <c r="D488" s="14">
        <v>186000</v>
      </c>
      <c r="E488" s="14">
        <f>VLOOKUP($A488,data!$A$6:$M$15000,12)</f>
        <v>2991000</v>
      </c>
      <c r="F488" s="73">
        <f t="shared" si="25"/>
        <v>-80000</v>
      </c>
    </row>
    <row r="489" spans="1:6">
      <c r="A489" s="74">
        <v>36034</v>
      </c>
      <c r="B489" s="76">
        <f t="shared" si="24"/>
        <v>8</v>
      </c>
      <c r="C489" s="46">
        <f>VLOOKUP($A489,data!$A$6:$M$15000,10)</f>
        <v>3161000</v>
      </c>
      <c r="D489" s="14">
        <v>-70000</v>
      </c>
      <c r="E489" s="14">
        <f>VLOOKUP($A489,data!$A$6:$M$15000,12)</f>
        <v>3153000</v>
      </c>
      <c r="F489" s="73">
        <f t="shared" si="25"/>
        <v>78000</v>
      </c>
    </row>
    <row r="490" spans="1:6">
      <c r="A490" s="74">
        <v>36035</v>
      </c>
      <c r="B490" s="76">
        <f t="shared" si="24"/>
        <v>8</v>
      </c>
      <c r="C490" s="46">
        <f>VLOOKUP($A490,data!$A$6:$M$15000,10)</f>
        <v>2978000</v>
      </c>
      <c r="D490" s="14">
        <v>-130000</v>
      </c>
      <c r="E490" s="14">
        <f>VLOOKUP($A490,data!$A$6:$M$15000,12)</f>
        <v>3162000</v>
      </c>
      <c r="F490" s="73">
        <f t="shared" si="25"/>
        <v>-54000</v>
      </c>
    </row>
    <row r="491" spans="1:6">
      <c r="A491" s="74">
        <v>36036</v>
      </c>
      <c r="B491" s="76">
        <f t="shared" si="24"/>
        <v>8</v>
      </c>
      <c r="C491" s="46">
        <f>VLOOKUP($A491,data!$A$6:$M$15000,10)</f>
        <v>2991000</v>
      </c>
      <c r="D491" s="14">
        <v>96000</v>
      </c>
      <c r="E491" s="14">
        <f>VLOOKUP($A491,data!$A$6:$M$15000,12)</f>
        <v>2948000</v>
      </c>
      <c r="F491" s="73">
        <f t="shared" si="25"/>
        <v>-53000</v>
      </c>
    </row>
    <row r="492" spans="1:6">
      <c r="A492" s="74">
        <v>36037</v>
      </c>
      <c r="B492" s="76">
        <f t="shared" si="24"/>
        <v>8</v>
      </c>
      <c r="C492" s="46">
        <f>VLOOKUP($A492,data!$A$6:$M$15000,10)</f>
        <v>3020000</v>
      </c>
      <c r="D492" s="14">
        <v>17000</v>
      </c>
      <c r="E492" s="14">
        <f>VLOOKUP($A492,data!$A$6:$M$15000,12)</f>
        <v>2972000</v>
      </c>
      <c r="F492" s="73">
        <f t="shared" si="25"/>
        <v>31000</v>
      </c>
    </row>
    <row r="493" spans="1:6">
      <c r="A493" s="74">
        <v>36038</v>
      </c>
      <c r="B493" s="76">
        <f t="shared" si="24"/>
        <v>8</v>
      </c>
      <c r="C493" s="46">
        <f>VLOOKUP($A493,data!$A$6:$M$15000,10)</f>
        <v>2932000</v>
      </c>
      <c r="D493" s="14">
        <v>-600000</v>
      </c>
      <c r="E493" s="14">
        <f>VLOOKUP($A493,data!$A$6:$M$15000,12)</f>
        <v>3507000</v>
      </c>
      <c r="F493" s="73">
        <f t="shared" si="25"/>
        <v>25000</v>
      </c>
    </row>
    <row r="494" spans="1:6">
      <c r="A494" s="74">
        <v>36039</v>
      </c>
      <c r="B494" s="76">
        <f t="shared" si="24"/>
        <v>9</v>
      </c>
      <c r="C494" s="46">
        <f>VLOOKUP($A494,data!$A$6:$M$15000,10)</f>
        <v>2721000</v>
      </c>
      <c r="D494" s="14">
        <v>-770000</v>
      </c>
      <c r="E494" s="14">
        <f>VLOOKUP($A494,data!$A$6:$M$15000,12)</f>
        <v>3512000</v>
      </c>
      <c r="F494" s="73">
        <f t="shared" si="25"/>
        <v>-21000</v>
      </c>
    </row>
    <row r="495" spans="1:6">
      <c r="A495" s="74">
        <v>36040</v>
      </c>
      <c r="B495" s="76">
        <f t="shared" si="24"/>
        <v>9</v>
      </c>
      <c r="C495" s="46">
        <f>VLOOKUP($A495,data!$A$6:$M$15000,10)</f>
        <v>2719000</v>
      </c>
      <c r="D495" s="14">
        <v>-758000</v>
      </c>
      <c r="E495" s="14">
        <f>VLOOKUP($A495,data!$A$6:$M$15000,12)</f>
        <v>3443000</v>
      </c>
      <c r="F495" s="73">
        <f t="shared" si="25"/>
        <v>34000</v>
      </c>
    </row>
    <row r="496" spans="1:6">
      <c r="A496" s="74">
        <v>36041</v>
      </c>
      <c r="B496" s="76">
        <f t="shared" si="24"/>
        <v>9</v>
      </c>
      <c r="C496" s="46">
        <f>VLOOKUP($A496,data!$A$6:$M$15000,10)</f>
        <v>2618000</v>
      </c>
      <c r="D496" s="14">
        <v>-931000</v>
      </c>
      <c r="E496" s="14">
        <f>VLOOKUP($A496,data!$A$6:$M$15000,12)</f>
        <v>3576000</v>
      </c>
      <c r="F496" s="73">
        <f t="shared" si="25"/>
        <v>-27000</v>
      </c>
    </row>
    <row r="497" spans="1:6">
      <c r="A497" s="74">
        <v>36042</v>
      </c>
      <c r="B497" s="76">
        <f t="shared" si="24"/>
        <v>9</v>
      </c>
      <c r="C497" s="46">
        <f>VLOOKUP($A497,data!$A$6:$M$15000,10)</f>
        <v>2823000</v>
      </c>
      <c r="D497" s="14">
        <v>-201000</v>
      </c>
      <c r="E497" s="14">
        <f>VLOOKUP($A497,data!$A$6:$M$15000,12)</f>
        <v>2977000</v>
      </c>
      <c r="F497" s="73">
        <f t="shared" si="25"/>
        <v>47000</v>
      </c>
    </row>
    <row r="498" spans="1:6">
      <c r="A498" s="74">
        <v>36043</v>
      </c>
      <c r="B498" s="76">
        <f t="shared" si="24"/>
        <v>9</v>
      </c>
      <c r="C498" s="46">
        <f>VLOOKUP($A498,data!$A$6:$M$15000,10)</f>
        <v>2879000</v>
      </c>
      <c r="D498" s="14">
        <v>255000</v>
      </c>
      <c r="E498" s="14">
        <f>VLOOKUP($A498,data!$A$6:$M$15000,12)</f>
        <v>2657000</v>
      </c>
      <c r="F498" s="73">
        <f t="shared" si="25"/>
        <v>-33000</v>
      </c>
    </row>
    <row r="499" spans="1:6">
      <c r="A499" s="74">
        <v>36044</v>
      </c>
      <c r="B499" s="76">
        <f t="shared" si="24"/>
        <v>9</v>
      </c>
      <c r="C499" s="46">
        <f>VLOOKUP($A499,data!$A$6:$M$15000,10)</f>
        <v>2837000</v>
      </c>
      <c r="D499" s="14">
        <v>454000</v>
      </c>
      <c r="E499" s="14">
        <f>VLOOKUP($A499,data!$A$6:$M$15000,12)</f>
        <v>2405000</v>
      </c>
      <c r="F499" s="73">
        <f t="shared" si="25"/>
        <v>-22000</v>
      </c>
    </row>
    <row r="500" spans="1:6">
      <c r="A500" s="74">
        <v>36045</v>
      </c>
      <c r="B500" s="76">
        <f t="shared" si="24"/>
        <v>9</v>
      </c>
      <c r="C500" s="46">
        <f>VLOOKUP($A500,data!$A$6:$M$15000,10)</f>
        <v>2846000</v>
      </c>
      <c r="D500" s="14">
        <v>129000</v>
      </c>
      <c r="E500" s="14">
        <f>VLOOKUP($A500,data!$A$6:$M$15000,12)</f>
        <v>2696000</v>
      </c>
      <c r="F500" s="73">
        <f t="shared" si="25"/>
        <v>21000</v>
      </c>
    </row>
    <row r="501" spans="1:6">
      <c r="A501" s="74">
        <v>36046</v>
      </c>
      <c r="B501" s="76">
        <f t="shared" si="24"/>
        <v>9</v>
      </c>
      <c r="C501" s="46">
        <f>VLOOKUP($A501,data!$A$6:$M$15000,10)</f>
        <v>2880000</v>
      </c>
      <c r="D501" s="14">
        <v>-179000</v>
      </c>
      <c r="E501" s="14">
        <f>VLOOKUP($A501,data!$A$6:$M$15000,12)</f>
        <v>3110000</v>
      </c>
      <c r="F501" s="73">
        <f t="shared" si="25"/>
        <v>-51000</v>
      </c>
    </row>
    <row r="502" spans="1:6">
      <c r="A502" s="74">
        <v>36047</v>
      </c>
      <c r="B502" s="76">
        <f t="shared" si="24"/>
        <v>9</v>
      </c>
      <c r="C502" s="46">
        <f>VLOOKUP($A502,data!$A$6:$M$15000,10)</f>
        <v>2832000</v>
      </c>
      <c r="D502" s="14">
        <v>8000</v>
      </c>
      <c r="E502" s="14">
        <f>VLOOKUP($A502,data!$A$6:$M$15000,12)</f>
        <v>2773000</v>
      </c>
      <c r="F502" s="73">
        <f t="shared" si="25"/>
        <v>51000</v>
      </c>
    </row>
    <row r="503" spans="1:6">
      <c r="A503" s="74">
        <v>36048</v>
      </c>
      <c r="B503" s="76">
        <f t="shared" si="24"/>
        <v>9</v>
      </c>
      <c r="C503" s="46">
        <f>VLOOKUP($A503,data!$A$6:$M$15000,10)</f>
        <v>2897000</v>
      </c>
      <c r="D503" s="14">
        <v>118000</v>
      </c>
      <c r="E503" s="14">
        <f>VLOOKUP($A503,data!$A$6:$M$15000,12)</f>
        <v>2768000</v>
      </c>
      <c r="F503" s="73">
        <f t="shared" si="25"/>
        <v>11000</v>
      </c>
    </row>
    <row r="504" spans="1:6">
      <c r="A504" s="74">
        <v>36049</v>
      </c>
      <c r="B504" s="76">
        <f t="shared" si="24"/>
        <v>9</v>
      </c>
      <c r="C504" s="46">
        <f>VLOOKUP($A504,data!$A$6:$M$15000,10)</f>
        <v>2966000</v>
      </c>
      <c r="D504" s="14">
        <v>448000</v>
      </c>
      <c r="E504" s="14">
        <f>VLOOKUP($A504,data!$A$6:$M$15000,12)</f>
        <v>2506000</v>
      </c>
      <c r="F504" s="73">
        <f t="shared" si="25"/>
        <v>12000</v>
      </c>
    </row>
    <row r="505" spans="1:6">
      <c r="A505" s="74">
        <v>36050</v>
      </c>
      <c r="B505" s="76">
        <f t="shared" si="24"/>
        <v>9</v>
      </c>
      <c r="C505" s="46">
        <f>VLOOKUP($A505,data!$A$6:$M$15000,10)</f>
        <v>2860000</v>
      </c>
      <c r="D505" s="14">
        <v>714000</v>
      </c>
      <c r="E505" s="14">
        <f>VLOOKUP($A505,data!$A$6:$M$15000,12)</f>
        <v>2247000</v>
      </c>
      <c r="F505" s="73">
        <f t="shared" si="25"/>
        <v>-101000</v>
      </c>
    </row>
    <row r="506" spans="1:6">
      <c r="A506" s="74">
        <v>36051</v>
      </c>
      <c r="B506" s="76">
        <f t="shared" si="24"/>
        <v>9</v>
      </c>
      <c r="C506" s="46">
        <f>VLOOKUP($A506,data!$A$6:$M$15000,10)</f>
        <v>3056000</v>
      </c>
      <c r="D506" s="14">
        <v>764000</v>
      </c>
      <c r="E506" s="14">
        <f>VLOOKUP($A506,data!$A$6:$M$15000,12)</f>
        <v>2181000</v>
      </c>
      <c r="F506" s="73">
        <f t="shared" si="25"/>
        <v>111000</v>
      </c>
    </row>
    <row r="507" spans="1:6">
      <c r="A507" s="74">
        <v>36052</v>
      </c>
      <c r="B507" s="76">
        <f t="shared" si="24"/>
        <v>9</v>
      </c>
      <c r="C507" s="46">
        <f>VLOOKUP($A507,data!$A$6:$M$15000,10)</f>
        <v>2906000</v>
      </c>
      <c r="D507" s="14">
        <v>273000</v>
      </c>
      <c r="E507" s="14">
        <f>VLOOKUP($A507,data!$A$6:$M$15000,12)</f>
        <v>2678000</v>
      </c>
      <c r="F507" s="73">
        <f t="shared" si="25"/>
        <v>-45000</v>
      </c>
    </row>
    <row r="508" spans="1:6">
      <c r="A508" s="74">
        <v>36053</v>
      </c>
      <c r="B508" s="76">
        <f t="shared" si="24"/>
        <v>9</v>
      </c>
      <c r="C508" s="46">
        <f>VLOOKUP($A508,data!$A$6:$M$15000,10)</f>
        <v>2625000</v>
      </c>
      <c r="D508" s="14">
        <v>-3000</v>
      </c>
      <c r="E508" s="14">
        <f>VLOOKUP($A508,data!$A$6:$M$15000,12)</f>
        <v>2669000</v>
      </c>
      <c r="F508" s="73">
        <f t="shared" si="25"/>
        <v>-41000</v>
      </c>
    </row>
    <row r="509" spans="1:6">
      <c r="A509" s="74">
        <v>36054</v>
      </c>
      <c r="B509" s="76">
        <f t="shared" si="24"/>
        <v>9</v>
      </c>
      <c r="C509" s="46">
        <f>VLOOKUP($A509,data!$A$6:$M$15000,10)</f>
        <v>2703000</v>
      </c>
      <c r="D509" s="14">
        <v>158000</v>
      </c>
      <c r="E509" s="14">
        <f>VLOOKUP($A509,data!$A$6:$M$15000,12)</f>
        <v>2511000</v>
      </c>
      <c r="F509" s="73">
        <f t="shared" si="25"/>
        <v>34000</v>
      </c>
    </row>
    <row r="510" spans="1:6">
      <c r="A510" s="74">
        <v>36055</v>
      </c>
      <c r="B510" s="76">
        <f t="shared" si="24"/>
        <v>9</v>
      </c>
      <c r="C510" s="46">
        <f>VLOOKUP($A510,data!$A$6:$M$15000,10)</f>
        <v>2612000</v>
      </c>
      <c r="D510" s="14">
        <v>290000</v>
      </c>
      <c r="E510" s="14">
        <f>VLOOKUP($A510,data!$A$6:$M$15000,12)</f>
        <v>2406000</v>
      </c>
      <c r="F510" s="73">
        <f t="shared" si="25"/>
        <v>-84000</v>
      </c>
    </row>
    <row r="511" spans="1:6">
      <c r="A511" s="74">
        <v>36056</v>
      </c>
      <c r="B511" s="76">
        <f t="shared" si="24"/>
        <v>9</v>
      </c>
      <c r="C511" s="46">
        <f>VLOOKUP($A511,data!$A$6:$M$15000,10)</f>
        <v>2624000</v>
      </c>
      <c r="D511" s="14">
        <v>280000</v>
      </c>
      <c r="E511" s="14">
        <f>VLOOKUP($A511,data!$A$6:$M$15000,12)</f>
        <v>2358000</v>
      </c>
      <c r="F511" s="73">
        <f t="shared" si="25"/>
        <v>-14000</v>
      </c>
    </row>
    <row r="512" spans="1:6">
      <c r="A512" s="74">
        <v>36057</v>
      </c>
      <c r="B512" s="76">
        <f t="shared" si="24"/>
        <v>9</v>
      </c>
      <c r="C512" s="46">
        <f>VLOOKUP($A512,data!$A$6:$M$15000,10)</f>
        <v>2754000</v>
      </c>
      <c r="D512" s="14">
        <v>599000</v>
      </c>
      <c r="E512" s="14">
        <f>VLOOKUP($A512,data!$A$6:$M$15000,12)</f>
        <v>2085000</v>
      </c>
      <c r="F512" s="73">
        <f t="shared" si="25"/>
        <v>70000</v>
      </c>
    </row>
    <row r="513" spans="1:6">
      <c r="A513" s="74">
        <v>36058</v>
      </c>
      <c r="B513" s="76">
        <f t="shared" si="24"/>
        <v>9</v>
      </c>
      <c r="C513" s="46">
        <f>VLOOKUP($A513,data!$A$6:$M$15000,10)</f>
        <v>2712000</v>
      </c>
      <c r="D513" s="14">
        <v>688000</v>
      </c>
      <c r="E513" s="14">
        <f>VLOOKUP($A513,data!$A$6:$M$15000,12)</f>
        <v>2036000</v>
      </c>
      <c r="F513" s="73">
        <f t="shared" si="25"/>
        <v>-12000</v>
      </c>
    </row>
    <row r="514" spans="1:6">
      <c r="A514" s="74">
        <v>36059</v>
      </c>
      <c r="B514" s="76">
        <f t="shared" si="24"/>
        <v>9</v>
      </c>
      <c r="C514" s="46">
        <f>VLOOKUP($A514,data!$A$6:$M$15000,10)</f>
        <v>2748000</v>
      </c>
      <c r="D514" s="14">
        <v>261000</v>
      </c>
      <c r="E514" s="14">
        <f>VLOOKUP($A514,data!$A$6:$M$15000,12)</f>
        <v>2496000</v>
      </c>
      <c r="F514" s="73">
        <f t="shared" si="25"/>
        <v>-9000</v>
      </c>
    </row>
    <row r="515" spans="1:6">
      <c r="A515" s="74">
        <v>36060</v>
      </c>
      <c r="B515" s="76">
        <f t="shared" si="24"/>
        <v>9</v>
      </c>
      <c r="C515" s="46">
        <f>VLOOKUP($A515,data!$A$6:$M$15000,10)</f>
        <v>2641000</v>
      </c>
      <c r="D515" s="14">
        <v>141000</v>
      </c>
      <c r="E515" s="14">
        <f>VLOOKUP($A515,data!$A$6:$M$15000,12)</f>
        <v>2520000</v>
      </c>
      <c r="F515" s="73">
        <f t="shared" si="25"/>
        <v>-20000</v>
      </c>
    </row>
    <row r="516" spans="1:6">
      <c r="A516" s="74">
        <v>36061</v>
      </c>
      <c r="B516" s="76">
        <f t="shared" si="24"/>
        <v>9</v>
      </c>
      <c r="C516" s="46">
        <f>VLOOKUP($A516,data!$A$6:$M$15000,10)</f>
        <v>2560000</v>
      </c>
      <c r="D516" s="14">
        <v>59000</v>
      </c>
      <c r="E516" s="14">
        <f>VLOOKUP($A516,data!$A$6:$M$15000,12)</f>
        <v>2436000</v>
      </c>
      <c r="F516" s="73">
        <f t="shared" si="25"/>
        <v>65000</v>
      </c>
    </row>
    <row r="517" spans="1:6">
      <c r="A517" s="74">
        <v>36062</v>
      </c>
      <c r="B517" s="76">
        <f t="shared" si="24"/>
        <v>9</v>
      </c>
      <c r="C517" s="46">
        <f>VLOOKUP($A517,data!$A$6:$M$15000,10)</f>
        <v>2569000</v>
      </c>
      <c r="D517" s="14">
        <v>205000</v>
      </c>
      <c r="E517" s="14">
        <f>VLOOKUP($A517,data!$A$6:$M$15000,12)</f>
        <v>2356000</v>
      </c>
      <c r="F517" s="73">
        <f t="shared" si="25"/>
        <v>8000</v>
      </c>
    </row>
    <row r="518" spans="1:6">
      <c r="A518" s="74">
        <v>36063</v>
      </c>
      <c r="B518" s="76">
        <f t="shared" ref="B518:B581" si="26">IF(A518&lt;&gt;"",MONTH(A518),0)</f>
        <v>9</v>
      </c>
      <c r="C518" s="46">
        <f>VLOOKUP($A518,data!$A$6:$M$15000,10)</f>
        <v>2723000</v>
      </c>
      <c r="D518" s="14">
        <v>513000</v>
      </c>
      <c r="E518" s="14">
        <f>VLOOKUP($A518,data!$A$6:$M$15000,12)</f>
        <v>2221000</v>
      </c>
      <c r="F518" s="73">
        <f t="shared" ref="F518:F581" si="27">C518-D518-E518</f>
        <v>-11000</v>
      </c>
    </row>
    <row r="519" spans="1:6">
      <c r="A519" s="74">
        <v>36064</v>
      </c>
      <c r="B519" s="76">
        <f t="shared" si="26"/>
        <v>9</v>
      </c>
      <c r="C519" s="46">
        <f>VLOOKUP($A519,data!$A$6:$M$15000,10)</f>
        <v>2626000</v>
      </c>
      <c r="D519" s="14">
        <v>648000</v>
      </c>
      <c r="E519" s="14">
        <f>VLOOKUP($A519,data!$A$6:$M$15000,12)</f>
        <v>1961000</v>
      </c>
      <c r="F519" s="73">
        <f t="shared" si="27"/>
        <v>17000</v>
      </c>
    </row>
    <row r="520" spans="1:6">
      <c r="A520" s="74">
        <v>36065</v>
      </c>
      <c r="B520" s="76">
        <f t="shared" si="26"/>
        <v>9</v>
      </c>
      <c r="C520" s="46">
        <f>VLOOKUP($A520,data!$A$6:$M$15000,10)</f>
        <v>2564000</v>
      </c>
      <c r="D520" s="14">
        <v>548000</v>
      </c>
      <c r="E520" s="14">
        <f>VLOOKUP($A520,data!$A$6:$M$15000,12)</f>
        <v>2071000</v>
      </c>
      <c r="F520" s="73">
        <f t="shared" si="27"/>
        <v>-55000</v>
      </c>
    </row>
    <row r="521" spans="1:6">
      <c r="A521" s="74">
        <v>36066</v>
      </c>
      <c r="B521" s="76">
        <f t="shared" si="26"/>
        <v>9</v>
      </c>
      <c r="C521" s="46">
        <f>VLOOKUP($A521,data!$A$6:$M$15000,10)</f>
        <v>2486000</v>
      </c>
      <c r="D521" s="14">
        <v>212000</v>
      </c>
      <c r="E521" s="14">
        <f>VLOOKUP($A521,data!$A$6:$M$15000,12)</f>
        <v>2316000</v>
      </c>
      <c r="F521" s="73">
        <f t="shared" si="27"/>
        <v>-42000</v>
      </c>
    </row>
    <row r="522" spans="1:6">
      <c r="A522" s="74">
        <v>36067</v>
      </c>
      <c r="B522" s="76">
        <f t="shared" si="26"/>
        <v>9</v>
      </c>
      <c r="C522" s="46">
        <f>VLOOKUP($A522,data!$A$6:$M$15000,10)</f>
        <v>2547000</v>
      </c>
      <c r="D522" s="14">
        <v>263000</v>
      </c>
      <c r="E522" s="14">
        <f>VLOOKUP($A522,data!$A$6:$M$15000,12)</f>
        <v>2287000</v>
      </c>
      <c r="F522" s="73">
        <f t="shared" si="27"/>
        <v>-3000</v>
      </c>
    </row>
    <row r="523" spans="1:6">
      <c r="A523" s="74">
        <v>36068</v>
      </c>
      <c r="B523" s="76">
        <f t="shared" si="26"/>
        <v>9</v>
      </c>
      <c r="C523" s="46">
        <f>VLOOKUP($A523,data!$A$6:$M$15000,10)</f>
        <v>2633000</v>
      </c>
      <c r="D523" s="14">
        <v>343000</v>
      </c>
      <c r="E523" s="14">
        <f>VLOOKUP($A523,data!$A$6:$M$15000,12)</f>
        <v>2276000</v>
      </c>
      <c r="F523" s="73">
        <f t="shared" si="27"/>
        <v>14000</v>
      </c>
    </row>
    <row r="524" spans="1:6">
      <c r="A524" s="74">
        <v>36069</v>
      </c>
      <c r="B524" s="76">
        <f t="shared" si="26"/>
        <v>10</v>
      </c>
      <c r="C524" s="46">
        <f>VLOOKUP($A524,data!$A$6:$M$15000,10)</f>
        <v>2478000</v>
      </c>
      <c r="D524" s="14">
        <v>213000</v>
      </c>
      <c r="E524" s="14">
        <f>VLOOKUP($A524,data!$A$6:$M$15000,12)</f>
        <v>2300000</v>
      </c>
      <c r="F524" s="73">
        <f t="shared" si="27"/>
        <v>-35000</v>
      </c>
    </row>
    <row r="525" spans="1:6">
      <c r="A525" s="74">
        <v>36070</v>
      </c>
      <c r="B525" s="76">
        <f t="shared" si="26"/>
        <v>10</v>
      </c>
      <c r="C525" s="46">
        <f>VLOOKUP($A525,data!$A$6:$M$15000,10)</f>
        <v>2319000</v>
      </c>
      <c r="D525" s="14">
        <v>222000</v>
      </c>
      <c r="E525" s="14">
        <f>VLOOKUP($A525,data!$A$6:$M$15000,12)</f>
        <v>2240000</v>
      </c>
      <c r="F525" s="73">
        <f t="shared" si="27"/>
        <v>-143000</v>
      </c>
    </row>
    <row r="526" spans="1:6">
      <c r="A526" s="74">
        <v>36071</v>
      </c>
      <c r="B526" s="76">
        <f t="shared" si="26"/>
        <v>10</v>
      </c>
      <c r="C526" s="46">
        <f>VLOOKUP($A526,data!$A$6:$M$15000,10)</f>
        <v>2515000</v>
      </c>
      <c r="D526" s="14">
        <v>479000</v>
      </c>
      <c r="E526" s="14">
        <f>VLOOKUP($A526,data!$A$6:$M$15000,12)</f>
        <v>2027000</v>
      </c>
      <c r="F526" s="73">
        <f t="shared" si="27"/>
        <v>9000</v>
      </c>
    </row>
    <row r="527" spans="1:6">
      <c r="A527" s="74">
        <v>36072</v>
      </c>
      <c r="B527" s="76">
        <f t="shared" si="26"/>
        <v>10</v>
      </c>
      <c r="C527" s="46">
        <f>VLOOKUP($A527,data!$A$6:$M$15000,10)</f>
        <v>2611000</v>
      </c>
      <c r="D527" s="14">
        <v>645000</v>
      </c>
      <c r="E527" s="14">
        <f>VLOOKUP($A527,data!$A$6:$M$15000,12)</f>
        <v>1940000</v>
      </c>
      <c r="F527" s="73">
        <f t="shared" si="27"/>
        <v>26000</v>
      </c>
    </row>
    <row r="528" spans="1:6">
      <c r="A528" s="74">
        <v>36073</v>
      </c>
      <c r="B528" s="76">
        <f t="shared" si="26"/>
        <v>10</v>
      </c>
      <c r="C528" s="46">
        <f>VLOOKUP($A528,data!$A$6:$M$15000,10)</f>
        <v>2722000</v>
      </c>
      <c r="D528" s="14">
        <v>387000</v>
      </c>
      <c r="E528" s="14">
        <f>VLOOKUP($A528,data!$A$6:$M$15000,12)</f>
        <v>2320000</v>
      </c>
      <c r="F528" s="73">
        <f t="shared" si="27"/>
        <v>15000</v>
      </c>
    </row>
    <row r="529" spans="1:6">
      <c r="A529" s="74">
        <v>36074</v>
      </c>
      <c r="B529" s="76">
        <f t="shared" si="26"/>
        <v>10</v>
      </c>
      <c r="C529" s="46">
        <f>VLOOKUP($A529,data!$A$6:$M$15000,10)</f>
        <v>2672000</v>
      </c>
      <c r="D529" s="14">
        <v>379000</v>
      </c>
      <c r="E529" s="14">
        <f>VLOOKUP($A529,data!$A$6:$M$15000,12)</f>
        <v>2380000</v>
      </c>
      <c r="F529" s="73">
        <f t="shared" si="27"/>
        <v>-87000</v>
      </c>
    </row>
    <row r="530" spans="1:6">
      <c r="A530" s="74">
        <v>36075</v>
      </c>
      <c r="B530" s="76">
        <f t="shared" si="26"/>
        <v>10</v>
      </c>
      <c r="C530" s="46">
        <f>VLOOKUP($A530,data!$A$6:$M$15000,10)</f>
        <v>2651000</v>
      </c>
      <c r="D530" s="14">
        <v>297000</v>
      </c>
      <c r="E530" s="14">
        <f>VLOOKUP($A530,data!$A$6:$M$15000,12)</f>
        <v>2324000</v>
      </c>
      <c r="F530" s="73">
        <f t="shared" si="27"/>
        <v>30000</v>
      </c>
    </row>
    <row r="531" spans="1:6">
      <c r="A531" s="74">
        <v>36076</v>
      </c>
      <c r="B531" s="76">
        <f t="shared" si="26"/>
        <v>10</v>
      </c>
      <c r="C531" s="46">
        <f>VLOOKUP($A531,data!$A$6:$M$15000,10)</f>
        <v>2744000</v>
      </c>
      <c r="D531" s="14">
        <v>352000</v>
      </c>
      <c r="E531" s="14">
        <f>VLOOKUP($A531,data!$A$6:$M$15000,12)</f>
        <v>2365000</v>
      </c>
      <c r="F531" s="73">
        <f t="shared" si="27"/>
        <v>27000</v>
      </c>
    </row>
    <row r="532" spans="1:6">
      <c r="A532" s="74">
        <v>36077</v>
      </c>
      <c r="B532" s="76">
        <f t="shared" si="26"/>
        <v>10</v>
      </c>
      <c r="C532" s="46">
        <f>VLOOKUP($A532,data!$A$6:$M$15000,10)</f>
        <v>2765000</v>
      </c>
      <c r="D532" s="14">
        <v>479000</v>
      </c>
      <c r="E532" s="14">
        <f>VLOOKUP($A532,data!$A$6:$M$15000,12)</f>
        <v>2249000</v>
      </c>
      <c r="F532" s="73">
        <f t="shared" si="27"/>
        <v>37000</v>
      </c>
    </row>
    <row r="533" spans="1:6">
      <c r="A533" s="74">
        <v>36078</v>
      </c>
      <c r="B533" s="76">
        <f t="shared" si="26"/>
        <v>10</v>
      </c>
      <c r="C533" s="46">
        <f>VLOOKUP($A533,data!$A$6:$M$15000,10)</f>
        <v>2700000</v>
      </c>
      <c r="D533" s="14">
        <v>705000</v>
      </c>
      <c r="E533" s="14">
        <f>VLOOKUP($A533,data!$A$6:$M$15000,12)</f>
        <v>1936000</v>
      </c>
      <c r="F533" s="73">
        <f t="shared" si="27"/>
        <v>59000</v>
      </c>
    </row>
    <row r="534" spans="1:6">
      <c r="A534" s="74">
        <v>36079</v>
      </c>
      <c r="B534" s="76">
        <f t="shared" si="26"/>
        <v>10</v>
      </c>
      <c r="C534" s="46">
        <f>VLOOKUP($A534,data!$A$6:$M$15000,10)</f>
        <v>2610000</v>
      </c>
      <c r="D534" s="14">
        <v>697000</v>
      </c>
      <c r="E534" s="14">
        <f>VLOOKUP($A534,data!$A$6:$M$15000,12)</f>
        <v>1939000</v>
      </c>
      <c r="F534" s="73">
        <f t="shared" si="27"/>
        <v>-26000</v>
      </c>
    </row>
    <row r="535" spans="1:6">
      <c r="A535" s="74">
        <v>36080</v>
      </c>
      <c r="B535" s="76">
        <f t="shared" si="26"/>
        <v>10</v>
      </c>
      <c r="C535" s="46">
        <f>VLOOKUP($A535,data!$A$6:$M$15000,10)</f>
        <v>2809000</v>
      </c>
      <c r="D535" s="14">
        <v>618000</v>
      </c>
      <c r="E535" s="14">
        <f>VLOOKUP($A535,data!$A$6:$M$15000,12)</f>
        <v>2267000</v>
      </c>
      <c r="F535" s="73">
        <f t="shared" si="27"/>
        <v>-76000</v>
      </c>
    </row>
    <row r="536" spans="1:6">
      <c r="A536" s="74">
        <v>36081</v>
      </c>
      <c r="B536" s="76">
        <f t="shared" si="26"/>
        <v>10</v>
      </c>
      <c r="C536" s="46">
        <f>VLOOKUP($A536,data!$A$6:$M$15000,10)</f>
        <v>2816000</v>
      </c>
      <c r="D536" s="14">
        <v>455000</v>
      </c>
      <c r="E536" s="14">
        <f>VLOOKUP($A536,data!$A$6:$M$15000,12)</f>
        <v>2351000</v>
      </c>
      <c r="F536" s="73">
        <f t="shared" si="27"/>
        <v>10000</v>
      </c>
    </row>
    <row r="537" spans="1:6">
      <c r="A537" s="74">
        <v>36082</v>
      </c>
      <c r="B537" s="76">
        <f t="shared" si="26"/>
        <v>10</v>
      </c>
      <c r="C537" s="46">
        <f>VLOOKUP($A537,data!$A$6:$M$15000,10)</f>
        <v>2987000</v>
      </c>
      <c r="D537" s="14">
        <v>673000</v>
      </c>
      <c r="E537" s="14">
        <f>VLOOKUP($A537,data!$A$6:$M$15000,12)</f>
        <v>2325000</v>
      </c>
      <c r="F537" s="73">
        <f t="shared" si="27"/>
        <v>-11000</v>
      </c>
    </row>
    <row r="538" spans="1:6">
      <c r="A538" s="74">
        <v>36083</v>
      </c>
      <c r="B538" s="76">
        <f t="shared" si="26"/>
        <v>10</v>
      </c>
      <c r="C538" s="46">
        <f>VLOOKUP($A538,data!$A$6:$M$15000,10)</f>
        <v>2990000</v>
      </c>
      <c r="D538" s="14">
        <v>666000</v>
      </c>
      <c r="E538" s="14">
        <f>VLOOKUP($A538,data!$A$6:$M$15000,12)</f>
        <v>4628000</v>
      </c>
      <c r="F538" s="73">
        <f t="shared" si="27"/>
        <v>-2304000</v>
      </c>
    </row>
    <row r="539" spans="1:6">
      <c r="A539" s="74">
        <v>36084</v>
      </c>
      <c r="B539" s="76">
        <f t="shared" si="26"/>
        <v>10</v>
      </c>
      <c r="C539" s="46">
        <f>VLOOKUP($A539,data!$A$6:$M$15000,10)</f>
        <v>2959000</v>
      </c>
      <c r="D539" s="14">
        <v>757000</v>
      </c>
      <c r="E539" s="14">
        <f>VLOOKUP($A539,data!$A$6:$M$15000,12)</f>
        <v>2215000</v>
      </c>
      <c r="F539" s="73">
        <f t="shared" si="27"/>
        <v>-13000</v>
      </c>
    </row>
    <row r="540" spans="1:6">
      <c r="A540" s="74">
        <v>36085</v>
      </c>
      <c r="B540" s="76">
        <f t="shared" si="26"/>
        <v>10</v>
      </c>
      <c r="C540" s="46">
        <f>VLOOKUP($A540,data!$A$6:$M$15000,10)</f>
        <v>2518000</v>
      </c>
      <c r="D540" s="14">
        <v>563000</v>
      </c>
      <c r="E540" s="14">
        <f>VLOOKUP($A540,data!$A$6:$M$15000,12)</f>
        <v>1960000</v>
      </c>
      <c r="F540" s="73">
        <f t="shared" si="27"/>
        <v>-5000</v>
      </c>
    </row>
    <row r="541" spans="1:6">
      <c r="A541" s="74">
        <v>36086</v>
      </c>
      <c r="B541" s="76">
        <f t="shared" si="26"/>
        <v>10</v>
      </c>
      <c r="C541" s="46">
        <f>VLOOKUP($A541,data!$A$6:$M$15000,10)</f>
        <v>2737000</v>
      </c>
      <c r="D541" s="14">
        <v>591000</v>
      </c>
      <c r="E541" s="14">
        <f>VLOOKUP($A541,data!$A$6:$M$15000,12)</f>
        <v>2047000</v>
      </c>
      <c r="F541" s="73">
        <f t="shared" si="27"/>
        <v>99000</v>
      </c>
    </row>
    <row r="542" spans="1:6">
      <c r="A542" s="74">
        <v>36087</v>
      </c>
      <c r="B542" s="76">
        <f t="shared" si="26"/>
        <v>10</v>
      </c>
      <c r="C542" s="46">
        <f>VLOOKUP($A542,data!$A$6:$M$15000,10)</f>
        <v>2818000</v>
      </c>
      <c r="D542" s="14">
        <v>354000</v>
      </c>
      <c r="E542" s="14">
        <f>VLOOKUP($A542,data!$A$6:$M$15000,12)</f>
        <v>2413000</v>
      </c>
      <c r="F542" s="73">
        <f t="shared" si="27"/>
        <v>51000</v>
      </c>
    </row>
    <row r="543" spans="1:6">
      <c r="A543" s="74">
        <v>36088</v>
      </c>
      <c r="B543" s="76">
        <f t="shared" si="26"/>
        <v>10</v>
      </c>
      <c r="C543" s="46">
        <f>VLOOKUP($A543,data!$A$6:$M$15000,10)</f>
        <v>3060000</v>
      </c>
      <c r="D543" s="14">
        <v>624000</v>
      </c>
      <c r="E543" s="14">
        <f>VLOOKUP($A543,data!$A$6:$M$15000,12)</f>
        <v>2410000</v>
      </c>
      <c r="F543" s="73">
        <f t="shared" si="27"/>
        <v>26000</v>
      </c>
    </row>
    <row r="544" spans="1:6">
      <c r="A544" s="74">
        <v>36089</v>
      </c>
      <c r="B544" s="76">
        <f t="shared" si="26"/>
        <v>10</v>
      </c>
      <c r="C544" s="46">
        <f>VLOOKUP($A544,data!$A$6:$M$15000,10)</f>
        <v>2994000</v>
      </c>
      <c r="D544" s="14">
        <v>559000</v>
      </c>
      <c r="E544" s="14">
        <f>VLOOKUP($A544,data!$A$6:$M$15000,12)</f>
        <v>2468000</v>
      </c>
      <c r="F544" s="73">
        <f t="shared" si="27"/>
        <v>-33000</v>
      </c>
    </row>
    <row r="545" spans="1:6">
      <c r="A545" s="74">
        <v>36090</v>
      </c>
      <c r="B545" s="76">
        <f t="shared" si="26"/>
        <v>10</v>
      </c>
      <c r="C545" s="46">
        <f>VLOOKUP($A545,data!$A$6:$M$15000,10)</f>
        <v>2937000</v>
      </c>
      <c r="D545" s="14">
        <v>563000</v>
      </c>
      <c r="E545" s="14">
        <f>VLOOKUP($A545,data!$A$6:$M$15000,12)</f>
        <v>2386000</v>
      </c>
      <c r="F545" s="73">
        <f t="shared" si="27"/>
        <v>-12000</v>
      </c>
    </row>
    <row r="546" spans="1:6">
      <c r="A546" s="74">
        <v>36091</v>
      </c>
      <c r="B546" s="76">
        <f t="shared" si="26"/>
        <v>10</v>
      </c>
      <c r="C546" s="46">
        <f>VLOOKUP($A546,data!$A$6:$M$15000,10)</f>
        <v>2960000</v>
      </c>
      <c r="D546" s="14">
        <v>642000</v>
      </c>
      <c r="E546" s="14">
        <f>VLOOKUP($A546,data!$A$6:$M$15000,12)</f>
        <v>2295000</v>
      </c>
      <c r="F546" s="73">
        <f t="shared" si="27"/>
        <v>23000</v>
      </c>
    </row>
    <row r="547" spans="1:6">
      <c r="A547" s="74">
        <v>36092</v>
      </c>
      <c r="B547" s="76">
        <f t="shared" si="26"/>
        <v>10</v>
      </c>
      <c r="C547" s="46">
        <f>VLOOKUP($A547,data!$A$6:$M$15000,10)</f>
        <v>2914000</v>
      </c>
      <c r="D547" s="14">
        <v>780000</v>
      </c>
      <c r="E547" s="14">
        <f>VLOOKUP($A547,data!$A$6:$M$15000,12)</f>
        <v>2130000</v>
      </c>
      <c r="F547" s="73">
        <f t="shared" si="27"/>
        <v>4000</v>
      </c>
    </row>
    <row r="548" spans="1:6">
      <c r="A548" s="74">
        <v>36093</v>
      </c>
      <c r="B548" s="76">
        <f t="shared" si="26"/>
        <v>10</v>
      </c>
      <c r="C548" s="46">
        <f>VLOOKUP($A548,data!$A$6:$M$15000,10)</f>
        <v>2748000</v>
      </c>
      <c r="D548" s="14">
        <v>733000</v>
      </c>
      <c r="E548" s="14">
        <f>VLOOKUP($A548,data!$A$6:$M$15000,12)</f>
        <v>2050000</v>
      </c>
      <c r="F548" s="73">
        <f t="shared" si="27"/>
        <v>-35000</v>
      </c>
    </row>
    <row r="549" spans="1:6">
      <c r="A549" s="74">
        <v>36094</v>
      </c>
      <c r="B549" s="76">
        <f t="shared" si="26"/>
        <v>10</v>
      </c>
      <c r="C549" s="46">
        <f>VLOOKUP($A549,data!$A$6:$M$15000,10)</f>
        <v>2761000</v>
      </c>
      <c r="D549" s="14">
        <v>292000</v>
      </c>
      <c r="E549" s="14">
        <f>VLOOKUP($A549,data!$A$6:$M$15000,12)</f>
        <v>2410000</v>
      </c>
      <c r="F549" s="73">
        <f t="shared" si="27"/>
        <v>59000</v>
      </c>
    </row>
    <row r="550" spans="1:6">
      <c r="A550" s="74">
        <v>36095</v>
      </c>
      <c r="B550" s="76">
        <f t="shared" si="26"/>
        <v>10</v>
      </c>
      <c r="C550" s="46">
        <f>VLOOKUP($A550,data!$A$6:$M$15000,10)</f>
        <v>2784000</v>
      </c>
      <c r="D550" s="14">
        <v>359000</v>
      </c>
      <c r="E550" s="14">
        <f>VLOOKUP($A550,data!$A$6:$M$15000,12)</f>
        <v>2457000</v>
      </c>
      <c r="F550" s="73">
        <f t="shared" si="27"/>
        <v>-32000</v>
      </c>
    </row>
    <row r="551" spans="1:6">
      <c r="A551" s="74">
        <v>36096</v>
      </c>
      <c r="B551" s="76">
        <f t="shared" si="26"/>
        <v>10</v>
      </c>
      <c r="C551" s="46">
        <f>VLOOKUP($A551,data!$A$6:$M$15000,10)</f>
        <v>2714000</v>
      </c>
      <c r="D551" s="14">
        <v>311000</v>
      </c>
      <c r="E551" s="14">
        <f>VLOOKUP($A551,data!$A$6:$M$15000,12)</f>
        <v>2357000</v>
      </c>
      <c r="F551" s="73">
        <f t="shared" si="27"/>
        <v>46000</v>
      </c>
    </row>
    <row r="552" spans="1:6">
      <c r="A552" s="74">
        <v>36097</v>
      </c>
      <c r="B552" s="76">
        <f t="shared" si="26"/>
        <v>10</v>
      </c>
      <c r="C552" s="46">
        <f>VLOOKUP($A552,data!$A$6:$M$15000,10)</f>
        <v>2959000</v>
      </c>
      <c r="D552" s="14">
        <v>550000</v>
      </c>
      <c r="E552" s="14">
        <f>VLOOKUP($A552,data!$A$6:$M$15000,12)</f>
        <v>2415000</v>
      </c>
      <c r="F552" s="73">
        <f t="shared" si="27"/>
        <v>-6000</v>
      </c>
    </row>
    <row r="553" spans="1:6">
      <c r="A553" s="74">
        <v>36098</v>
      </c>
      <c r="B553" s="76">
        <f t="shared" si="26"/>
        <v>10</v>
      </c>
      <c r="C553" s="46">
        <f>VLOOKUP($A553,data!$A$6:$M$15000,10)</f>
        <v>2775000</v>
      </c>
      <c r="D553" s="14">
        <v>544000</v>
      </c>
      <c r="E553" s="14">
        <f>VLOOKUP($A553,data!$A$6:$M$15000,12)</f>
        <v>2239000</v>
      </c>
      <c r="F553" s="73">
        <f t="shared" si="27"/>
        <v>-8000</v>
      </c>
    </row>
    <row r="554" spans="1:6">
      <c r="A554" s="74">
        <v>36099</v>
      </c>
      <c r="B554" s="76">
        <f t="shared" si="26"/>
        <v>10</v>
      </c>
      <c r="C554" s="46">
        <f>VLOOKUP($A554,data!$A$6:$M$15000,10)</f>
        <v>2802000</v>
      </c>
      <c r="D554" s="14">
        <v>667000</v>
      </c>
      <c r="E554" s="14">
        <f>VLOOKUP($A554,data!$A$6:$M$15000,12)</f>
        <v>2061000</v>
      </c>
      <c r="F554" s="73">
        <f t="shared" si="27"/>
        <v>74000</v>
      </c>
    </row>
    <row r="555" spans="1:6">
      <c r="A555" s="74">
        <v>36100</v>
      </c>
      <c r="B555" s="76">
        <f t="shared" si="26"/>
        <v>11</v>
      </c>
      <c r="C555" s="46">
        <f>VLOOKUP($A555,data!$A$6:$M$15000,10)</f>
        <v>2716000</v>
      </c>
      <c r="D555" s="14">
        <v>668000</v>
      </c>
      <c r="E555" s="14">
        <f>VLOOKUP($A555,data!$A$6:$M$15000,12)</f>
        <v>2123000</v>
      </c>
      <c r="F555" s="73">
        <f t="shared" si="27"/>
        <v>-75000</v>
      </c>
    </row>
    <row r="556" spans="1:6">
      <c r="A556" s="74">
        <v>36101</v>
      </c>
      <c r="B556" s="76">
        <f t="shared" si="26"/>
        <v>11</v>
      </c>
      <c r="C556" s="46">
        <f>VLOOKUP($A556,data!$A$6:$M$15000,10)</f>
        <v>2885000</v>
      </c>
      <c r="D556" s="14">
        <v>462000</v>
      </c>
      <c r="E556" s="14">
        <f>VLOOKUP($A556,data!$A$6:$M$15000,12)</f>
        <v>2406000</v>
      </c>
      <c r="F556" s="73">
        <f t="shared" si="27"/>
        <v>17000</v>
      </c>
    </row>
    <row r="557" spans="1:6">
      <c r="A557" s="74">
        <v>36102</v>
      </c>
      <c r="B557" s="76">
        <f t="shared" si="26"/>
        <v>11</v>
      </c>
      <c r="C557" s="46">
        <f>VLOOKUP($A557,data!$A$6:$M$15000,10)</f>
        <v>2898000</v>
      </c>
      <c r="D557" s="14">
        <v>573000</v>
      </c>
      <c r="E557" s="14">
        <f>VLOOKUP($A557,data!$A$6:$M$15000,12)</f>
        <v>2272000</v>
      </c>
      <c r="F557" s="73">
        <f t="shared" si="27"/>
        <v>53000</v>
      </c>
    </row>
    <row r="558" spans="1:6">
      <c r="A558" s="74">
        <v>36103</v>
      </c>
      <c r="B558" s="76">
        <f t="shared" si="26"/>
        <v>11</v>
      </c>
      <c r="C558" s="46">
        <f>VLOOKUP($A558,data!$A$6:$M$15000,10)</f>
        <v>2844000</v>
      </c>
      <c r="D558" s="14">
        <v>538000</v>
      </c>
      <c r="E558" s="14">
        <f>VLOOKUP($A558,data!$A$6:$M$15000,12)</f>
        <v>2369000</v>
      </c>
      <c r="F558" s="73">
        <f t="shared" si="27"/>
        <v>-63000</v>
      </c>
    </row>
    <row r="559" spans="1:6">
      <c r="A559" s="74">
        <v>36104</v>
      </c>
      <c r="B559" s="76">
        <f t="shared" si="26"/>
        <v>11</v>
      </c>
      <c r="C559" s="46">
        <f>VLOOKUP($A559,data!$A$6:$M$15000,10)</f>
        <v>2678000</v>
      </c>
      <c r="D559" s="14">
        <v>452000</v>
      </c>
      <c r="E559" s="14">
        <f>VLOOKUP($A559,data!$A$6:$M$15000,12)</f>
        <v>2301000</v>
      </c>
      <c r="F559" s="73">
        <f t="shared" si="27"/>
        <v>-75000</v>
      </c>
    </row>
    <row r="560" spans="1:6">
      <c r="A560" s="74">
        <v>36105</v>
      </c>
      <c r="B560" s="76">
        <f t="shared" si="26"/>
        <v>11</v>
      </c>
      <c r="C560" s="46">
        <f>VLOOKUP($A560,data!$A$6:$M$15000,10)</f>
        <v>2670000</v>
      </c>
      <c r="D560" s="14">
        <v>353000</v>
      </c>
      <c r="E560" s="14">
        <f>VLOOKUP($A560,data!$A$6:$M$15000,12)</f>
        <v>2327000</v>
      </c>
      <c r="F560" s="73">
        <f t="shared" si="27"/>
        <v>-10000</v>
      </c>
    </row>
    <row r="561" spans="1:6">
      <c r="A561" s="74">
        <v>36106</v>
      </c>
      <c r="B561" s="76">
        <f t="shared" si="26"/>
        <v>11</v>
      </c>
      <c r="C561" s="46">
        <f>VLOOKUP($A561,data!$A$6:$M$15000,10)</f>
        <v>2653000</v>
      </c>
      <c r="D561" s="14">
        <v>428000</v>
      </c>
      <c r="E561" s="14">
        <f>VLOOKUP($A561,data!$A$6:$M$15000,12)</f>
        <v>2157000</v>
      </c>
      <c r="F561" s="73">
        <f t="shared" si="27"/>
        <v>68000</v>
      </c>
    </row>
    <row r="562" spans="1:6">
      <c r="A562" s="74">
        <v>36107</v>
      </c>
      <c r="B562" s="76">
        <f t="shared" si="26"/>
        <v>11</v>
      </c>
      <c r="C562" s="46">
        <f>VLOOKUP($A562,data!$A$6:$M$15000,10)</f>
        <v>2645000</v>
      </c>
      <c r="D562" s="14">
        <v>312000</v>
      </c>
      <c r="E562" s="14">
        <f>VLOOKUP($A562,data!$A$6:$M$15000,12)</f>
        <v>2386000</v>
      </c>
      <c r="F562" s="73">
        <f t="shared" si="27"/>
        <v>-53000</v>
      </c>
    </row>
    <row r="563" spans="1:6">
      <c r="A563" s="74">
        <v>36108</v>
      </c>
      <c r="B563" s="76">
        <f t="shared" si="26"/>
        <v>11</v>
      </c>
      <c r="C563" s="46">
        <f>VLOOKUP($A563,data!$A$6:$M$15000,10)</f>
        <v>2205000</v>
      </c>
      <c r="D563" s="14">
        <v>-504000</v>
      </c>
      <c r="E563" s="14">
        <f>VLOOKUP($A563,data!$A$6:$M$15000,12)</f>
        <v>2766000</v>
      </c>
      <c r="F563" s="73">
        <f t="shared" si="27"/>
        <v>-57000</v>
      </c>
    </row>
    <row r="564" spans="1:6">
      <c r="A564" s="74">
        <v>36109</v>
      </c>
      <c r="B564" s="76">
        <f t="shared" si="26"/>
        <v>11</v>
      </c>
      <c r="C564" s="46">
        <f>VLOOKUP($A564,data!$A$6:$M$15000,10)</f>
        <v>2167000</v>
      </c>
      <c r="D564" s="14">
        <v>-541000</v>
      </c>
      <c r="E564" s="14">
        <f>VLOOKUP($A564,data!$A$6:$M$15000,12)</f>
        <v>2661000</v>
      </c>
      <c r="F564" s="73">
        <f t="shared" si="27"/>
        <v>47000</v>
      </c>
    </row>
    <row r="565" spans="1:6">
      <c r="A565" s="74">
        <v>36110</v>
      </c>
      <c r="B565" s="76">
        <f t="shared" si="26"/>
        <v>11</v>
      </c>
      <c r="C565" s="46">
        <f>VLOOKUP($A565,data!$A$6:$M$15000,10)</f>
        <v>2181000</v>
      </c>
      <c r="D565" s="14">
        <v>-998000</v>
      </c>
      <c r="E565" s="14">
        <f>VLOOKUP($A565,data!$A$6:$M$15000,12)</f>
        <v>3042000</v>
      </c>
      <c r="F565" s="73">
        <f t="shared" si="27"/>
        <v>137000</v>
      </c>
    </row>
    <row r="566" spans="1:6">
      <c r="A566" s="74">
        <v>36111</v>
      </c>
      <c r="B566" s="76">
        <f t="shared" si="26"/>
        <v>11</v>
      </c>
      <c r="C566" s="46">
        <f>VLOOKUP($A566,data!$A$6:$M$15000,10)</f>
        <v>2220000</v>
      </c>
      <c r="D566" s="14">
        <v>-428000</v>
      </c>
      <c r="E566" s="14">
        <f>VLOOKUP($A566,data!$A$6:$M$15000,12)</f>
        <v>2782000</v>
      </c>
      <c r="F566" s="73">
        <f t="shared" si="27"/>
        <v>-134000</v>
      </c>
    </row>
    <row r="567" spans="1:6">
      <c r="A567" s="74">
        <v>36112</v>
      </c>
      <c r="B567" s="76">
        <f t="shared" si="26"/>
        <v>11</v>
      </c>
      <c r="C567" s="46">
        <f>VLOOKUP($A567,data!$A$6:$M$15000,10)</f>
        <v>2589000</v>
      </c>
      <c r="D567" s="14">
        <v>-48000</v>
      </c>
      <c r="E567" s="14">
        <f>VLOOKUP($A567,data!$A$6:$M$15000,12)</f>
        <v>2550000</v>
      </c>
      <c r="F567" s="73">
        <f t="shared" si="27"/>
        <v>87000</v>
      </c>
    </row>
    <row r="568" spans="1:6">
      <c r="A568" s="74">
        <v>36113</v>
      </c>
      <c r="B568" s="76">
        <f t="shared" si="26"/>
        <v>11</v>
      </c>
      <c r="C568" s="46">
        <f>VLOOKUP($A568,data!$A$6:$M$15000,10)</f>
        <v>2635000</v>
      </c>
      <c r="D568" s="14">
        <v>328000</v>
      </c>
      <c r="E568" s="14">
        <f>VLOOKUP($A568,data!$A$6:$M$15000,12)</f>
        <v>2328000</v>
      </c>
      <c r="F568" s="73">
        <f t="shared" si="27"/>
        <v>-21000</v>
      </c>
    </row>
    <row r="569" spans="1:6">
      <c r="A569" s="74">
        <v>36114</v>
      </c>
      <c r="B569" s="76">
        <f t="shared" si="26"/>
        <v>11</v>
      </c>
      <c r="C569" s="46">
        <f>VLOOKUP($A569,data!$A$6:$M$15000,10)</f>
        <v>2677000</v>
      </c>
      <c r="D569" s="14">
        <v>310000</v>
      </c>
      <c r="E569" s="14">
        <f>VLOOKUP($A569,data!$A$6:$M$15000,12)</f>
        <v>2365000</v>
      </c>
      <c r="F569" s="73">
        <f t="shared" si="27"/>
        <v>2000</v>
      </c>
    </row>
    <row r="570" spans="1:6">
      <c r="A570" s="74">
        <v>36115</v>
      </c>
      <c r="B570" s="76">
        <f t="shared" si="26"/>
        <v>11</v>
      </c>
      <c r="C570" s="46">
        <f>VLOOKUP($A570,data!$A$6:$M$15000,10)</f>
        <v>2641000</v>
      </c>
      <c r="D570" s="14">
        <v>-56000</v>
      </c>
      <c r="E570" s="14">
        <f>VLOOKUP($A570,data!$A$6:$M$15000,12)</f>
        <v>2623000</v>
      </c>
      <c r="F570" s="73">
        <f t="shared" si="27"/>
        <v>74000</v>
      </c>
    </row>
    <row r="571" spans="1:6">
      <c r="A571" s="74">
        <v>36116</v>
      </c>
      <c r="B571" s="76">
        <f t="shared" si="26"/>
        <v>11</v>
      </c>
      <c r="C571" s="46">
        <f>VLOOKUP($A571,data!$A$6:$M$15000,10)</f>
        <v>2598000</v>
      </c>
      <c r="D571" s="14">
        <v>38000</v>
      </c>
      <c r="E571" s="14">
        <f>VLOOKUP($A571,data!$A$6:$M$15000,12)</f>
        <v>2748000</v>
      </c>
      <c r="F571" s="73">
        <f t="shared" si="27"/>
        <v>-188000</v>
      </c>
    </row>
    <row r="572" spans="1:6">
      <c r="A572" s="74">
        <v>36117</v>
      </c>
      <c r="B572" s="76">
        <f t="shared" si="26"/>
        <v>11</v>
      </c>
      <c r="C572" s="46">
        <f>VLOOKUP($A572,data!$A$6:$M$15000,10)</f>
        <v>2601000</v>
      </c>
      <c r="D572" s="14">
        <v>-285000</v>
      </c>
      <c r="E572" s="14">
        <f>VLOOKUP($A572,data!$A$6:$M$15000,12)</f>
        <v>2806000</v>
      </c>
      <c r="F572" s="73">
        <f t="shared" si="27"/>
        <v>80000</v>
      </c>
    </row>
    <row r="573" spans="1:6">
      <c r="A573" s="74">
        <v>36118</v>
      </c>
      <c r="B573" s="76">
        <f t="shared" si="26"/>
        <v>11</v>
      </c>
      <c r="C573" s="46">
        <f>VLOOKUP($A573,data!$A$6:$M$15000,10)</f>
        <v>2603000</v>
      </c>
      <c r="D573" s="14">
        <v>-65000</v>
      </c>
      <c r="E573" s="14">
        <f>VLOOKUP($A573,data!$A$6:$M$15000,12)</f>
        <v>2657000</v>
      </c>
      <c r="F573" s="73">
        <f t="shared" si="27"/>
        <v>11000</v>
      </c>
    </row>
    <row r="574" spans="1:6">
      <c r="A574" s="74">
        <v>36119</v>
      </c>
      <c r="B574" s="76">
        <f t="shared" si="26"/>
        <v>11</v>
      </c>
      <c r="C574" s="46">
        <f>VLOOKUP($A574,data!$A$6:$M$15000,10)</f>
        <v>2757000</v>
      </c>
      <c r="D574" s="14">
        <v>209000</v>
      </c>
      <c r="E574" s="14">
        <f>VLOOKUP($A574,data!$A$6:$M$15000,12)</f>
        <v>2536000</v>
      </c>
      <c r="F574" s="73">
        <f t="shared" si="27"/>
        <v>12000</v>
      </c>
    </row>
    <row r="575" spans="1:6">
      <c r="A575" s="74">
        <v>36120</v>
      </c>
      <c r="B575" s="76">
        <f t="shared" si="26"/>
        <v>11</v>
      </c>
      <c r="C575" s="46">
        <f>VLOOKUP($A575,data!$A$6:$M$15000,10)</f>
        <v>2807000</v>
      </c>
      <c r="D575" s="14">
        <v>396000</v>
      </c>
      <c r="E575" s="14">
        <f>VLOOKUP($A575,data!$A$6:$M$15000,12)</f>
        <v>2398000</v>
      </c>
      <c r="F575" s="73">
        <f t="shared" si="27"/>
        <v>13000</v>
      </c>
    </row>
    <row r="576" spans="1:6">
      <c r="A576" s="74">
        <v>36121</v>
      </c>
      <c r="B576" s="76">
        <f t="shared" si="26"/>
        <v>11</v>
      </c>
      <c r="C576" s="46">
        <f>VLOOKUP($A576,data!$A$6:$M$15000,10)</f>
        <v>2893000</v>
      </c>
      <c r="D576" s="14">
        <v>452000</v>
      </c>
      <c r="E576" s="14">
        <f>VLOOKUP($A576,data!$A$6:$M$15000,12)</f>
        <v>2394000</v>
      </c>
      <c r="F576" s="73">
        <f t="shared" si="27"/>
        <v>47000</v>
      </c>
    </row>
    <row r="577" spans="1:6">
      <c r="A577" s="74">
        <v>36122</v>
      </c>
      <c r="B577" s="76">
        <f t="shared" si="26"/>
        <v>11</v>
      </c>
      <c r="C577" s="46">
        <f>VLOOKUP($A577,data!$A$6:$M$15000,10)</f>
        <v>2790000</v>
      </c>
      <c r="D577" s="14">
        <v>242000</v>
      </c>
      <c r="E577" s="14">
        <f>VLOOKUP($A577,data!$A$6:$M$15000,12)</f>
        <v>2628000</v>
      </c>
      <c r="F577" s="73">
        <f t="shared" si="27"/>
        <v>-80000</v>
      </c>
    </row>
    <row r="578" spans="1:6">
      <c r="A578" s="74">
        <v>36123</v>
      </c>
      <c r="B578" s="76">
        <f t="shared" si="26"/>
        <v>11</v>
      </c>
      <c r="C578" s="46">
        <f>VLOOKUP($A578,data!$A$6:$M$15000,10)</f>
        <v>2585000</v>
      </c>
      <c r="D578" s="14">
        <v>92000</v>
      </c>
      <c r="E578" s="14">
        <f>VLOOKUP($A578,data!$A$6:$M$15000,12)</f>
        <v>2614000</v>
      </c>
      <c r="F578" s="73">
        <f t="shared" si="27"/>
        <v>-121000</v>
      </c>
    </row>
    <row r="579" spans="1:6">
      <c r="A579" s="74">
        <v>36124</v>
      </c>
      <c r="B579" s="76">
        <f t="shared" si="26"/>
        <v>11</v>
      </c>
      <c r="C579" s="46">
        <f>VLOOKUP($A579,data!$A$6:$M$15000,10)</f>
        <v>2832000</v>
      </c>
      <c r="D579" s="14">
        <v>185000</v>
      </c>
      <c r="E579" s="14">
        <f>VLOOKUP($A579,data!$A$6:$M$15000,12)</f>
        <v>2475000</v>
      </c>
      <c r="F579" s="73">
        <f t="shared" si="27"/>
        <v>172000</v>
      </c>
    </row>
    <row r="580" spans="1:6">
      <c r="A580" s="74">
        <v>36125</v>
      </c>
      <c r="B580" s="76">
        <f t="shared" si="26"/>
        <v>11</v>
      </c>
      <c r="C580" s="46">
        <f>VLOOKUP($A580,data!$A$6:$M$15000,10)</f>
        <v>3010000</v>
      </c>
      <c r="D580" s="14">
        <v>736000</v>
      </c>
      <c r="E580" s="14">
        <f>VLOOKUP($A580,data!$A$6:$M$15000,12)</f>
        <v>2274000</v>
      </c>
      <c r="F580" s="73">
        <f t="shared" si="27"/>
        <v>0</v>
      </c>
    </row>
    <row r="581" spans="1:6">
      <c r="A581" s="74">
        <v>36126</v>
      </c>
      <c r="B581" s="76">
        <f t="shared" si="26"/>
        <v>11</v>
      </c>
      <c r="C581" s="46">
        <f>VLOOKUP($A581,data!$A$6:$M$15000,10)</f>
        <v>2960000</v>
      </c>
      <c r="D581" s="14">
        <v>809000</v>
      </c>
      <c r="E581" s="14">
        <f>VLOOKUP($A581,data!$A$6:$M$15000,12)</f>
        <v>2230000</v>
      </c>
      <c r="F581" s="73">
        <f t="shared" si="27"/>
        <v>-79000</v>
      </c>
    </row>
    <row r="582" spans="1:6">
      <c r="A582" s="74">
        <v>36127</v>
      </c>
      <c r="B582" s="76">
        <f t="shared" ref="B582:B645" si="28">IF(A582&lt;&gt;"",MONTH(A582),0)</f>
        <v>11</v>
      </c>
      <c r="C582" s="46">
        <f>VLOOKUP($A582,data!$A$6:$M$15000,10)</f>
        <v>3041000</v>
      </c>
      <c r="D582" s="14">
        <v>416000</v>
      </c>
      <c r="E582" s="14">
        <f>VLOOKUP($A582,data!$A$6:$M$15000,12)</f>
        <v>2450000</v>
      </c>
      <c r="F582" s="73">
        <f t="shared" ref="F582:F645" si="29">C582-D582-E582</f>
        <v>175000</v>
      </c>
    </row>
    <row r="583" spans="1:6">
      <c r="A583" s="74">
        <v>36128</v>
      </c>
      <c r="B583" s="76">
        <f t="shared" si="28"/>
        <v>11</v>
      </c>
      <c r="C583" s="46">
        <f>VLOOKUP($A583,data!$A$6:$M$15000,10)</f>
        <v>2998000</v>
      </c>
      <c r="D583" s="14">
        <v>383000</v>
      </c>
      <c r="E583" s="14">
        <f>VLOOKUP($A583,data!$A$6:$M$15000,12)</f>
        <v>2595000</v>
      </c>
      <c r="F583" s="73">
        <f t="shared" si="29"/>
        <v>20000</v>
      </c>
    </row>
    <row r="584" spans="1:6">
      <c r="A584" s="74">
        <v>36129</v>
      </c>
      <c r="B584" s="76">
        <f t="shared" si="28"/>
        <v>11</v>
      </c>
      <c r="C584" s="46">
        <f>VLOOKUP($A584,data!$A$6:$M$15000,10)</f>
        <v>2910000</v>
      </c>
      <c r="D584" s="14">
        <v>88000</v>
      </c>
      <c r="E584" s="14">
        <f>VLOOKUP($A584,data!$A$6:$M$15000,12)</f>
        <v>2779000</v>
      </c>
      <c r="F584" s="73">
        <f t="shared" si="29"/>
        <v>43000</v>
      </c>
    </row>
    <row r="585" spans="1:6">
      <c r="A585" s="74">
        <v>36130</v>
      </c>
      <c r="B585" s="76">
        <f t="shared" si="28"/>
        <v>12</v>
      </c>
      <c r="C585" s="46">
        <f>VLOOKUP($A585,data!$A$6:$M$15000,10)</f>
        <v>2511000</v>
      </c>
      <c r="D585" s="14">
        <v>-389000</v>
      </c>
      <c r="E585" s="14">
        <f>VLOOKUP($A585,data!$A$6:$M$15000,12)</f>
        <v>2932000</v>
      </c>
      <c r="F585" s="73">
        <f t="shared" si="29"/>
        <v>-32000</v>
      </c>
    </row>
    <row r="586" spans="1:6">
      <c r="A586" s="74">
        <v>36131</v>
      </c>
      <c r="B586" s="76">
        <f t="shared" si="28"/>
        <v>12</v>
      </c>
      <c r="C586" s="46">
        <f>VLOOKUP($A586,data!$A$6:$M$15000,10)</f>
        <v>2462000</v>
      </c>
      <c r="D586" s="14">
        <v>-358000</v>
      </c>
      <c r="E586" s="14">
        <f>VLOOKUP($A586,data!$A$6:$M$15000,12)</f>
        <v>2848000</v>
      </c>
      <c r="F586" s="73">
        <f t="shared" si="29"/>
        <v>-28000</v>
      </c>
    </row>
    <row r="587" spans="1:6">
      <c r="A587" s="74">
        <v>36132</v>
      </c>
      <c r="B587" s="76">
        <f t="shared" si="28"/>
        <v>12</v>
      </c>
      <c r="C587" s="46">
        <f>VLOOKUP($A587,data!$A$6:$M$15000,10)</f>
        <v>2824000</v>
      </c>
      <c r="D587" s="14">
        <v>-127000</v>
      </c>
      <c r="E587" s="14">
        <f>VLOOKUP($A587,data!$A$6:$M$15000,12)</f>
        <v>2952000</v>
      </c>
      <c r="F587" s="73">
        <f t="shared" si="29"/>
        <v>-1000</v>
      </c>
    </row>
    <row r="588" spans="1:6">
      <c r="A588" s="74">
        <v>36133</v>
      </c>
      <c r="B588" s="76">
        <f t="shared" si="28"/>
        <v>12</v>
      </c>
      <c r="C588" s="46">
        <f>VLOOKUP($A588,data!$A$6:$M$15000,10)</f>
        <v>2909000</v>
      </c>
      <c r="D588" s="14">
        <v>-186000</v>
      </c>
      <c r="E588" s="14">
        <f>VLOOKUP($A588,data!$A$6:$M$15000,12)</f>
        <v>3122000</v>
      </c>
      <c r="F588" s="73">
        <f t="shared" si="29"/>
        <v>-27000</v>
      </c>
    </row>
    <row r="589" spans="1:6">
      <c r="A589" s="74">
        <v>36134</v>
      </c>
      <c r="B589" s="76">
        <f t="shared" si="28"/>
        <v>12</v>
      </c>
      <c r="C589" s="46" t="str">
        <f>VLOOKUP($A589,data!$A$6:$M$15000,10)</f>
        <v>N/A</v>
      </c>
      <c r="D589" s="14">
        <v>-70000</v>
      </c>
      <c r="E589" s="14" t="str">
        <f>VLOOKUP($A589,data!$A$6:$M$15000,12)</f>
        <v>N/A</v>
      </c>
      <c r="F589" s="73" t="e">
        <f t="shared" si="29"/>
        <v>#VALUE!</v>
      </c>
    </row>
    <row r="590" spans="1:6">
      <c r="A590" s="74">
        <v>36135</v>
      </c>
      <c r="B590" s="76">
        <f t="shared" si="28"/>
        <v>12</v>
      </c>
      <c r="C590" s="46">
        <f>VLOOKUP($A590,data!$A$6:$M$15000,10)</f>
        <v>3200000</v>
      </c>
      <c r="D590" s="14">
        <v>-759000</v>
      </c>
      <c r="E590" s="14">
        <f>VLOOKUP($A590,data!$A$6:$M$15000,12)</f>
        <v>3599000</v>
      </c>
      <c r="F590" s="73">
        <f t="shared" si="29"/>
        <v>360000</v>
      </c>
    </row>
    <row r="591" spans="1:6">
      <c r="A591" s="74">
        <v>36136</v>
      </c>
      <c r="B591" s="76">
        <f t="shared" si="28"/>
        <v>12</v>
      </c>
      <c r="C591" s="46">
        <f>VLOOKUP($A591,data!$A$6:$M$15000,10)</f>
        <v>3815000</v>
      </c>
      <c r="D591" s="14">
        <v>-1182000</v>
      </c>
      <c r="E591" s="14">
        <f>VLOOKUP($A591,data!$A$6:$M$15000,12)</f>
        <v>3903000</v>
      </c>
      <c r="F591" s="73">
        <f t="shared" si="29"/>
        <v>1094000</v>
      </c>
    </row>
    <row r="592" spans="1:6">
      <c r="A592" s="74">
        <v>36137</v>
      </c>
      <c r="B592" s="76">
        <f t="shared" si="28"/>
        <v>12</v>
      </c>
      <c r="C592" s="46">
        <f>VLOOKUP($A592,data!$A$6:$M$15000,10)</f>
        <v>2494000</v>
      </c>
      <c r="D592" s="14">
        <v>-1023000</v>
      </c>
      <c r="E592" s="14">
        <f>VLOOKUP($A592,data!$A$6:$M$15000,12)</f>
        <v>3524000</v>
      </c>
      <c r="F592" s="73">
        <f t="shared" si="29"/>
        <v>-7000</v>
      </c>
    </row>
    <row r="593" spans="1:6">
      <c r="A593" s="74">
        <v>36138</v>
      </c>
      <c r="B593" s="76">
        <f t="shared" si="28"/>
        <v>12</v>
      </c>
      <c r="C593" s="46">
        <f>VLOOKUP($A593,data!$A$6:$M$15000,10)</f>
        <v>2420000</v>
      </c>
      <c r="D593" s="14">
        <v>-1012000</v>
      </c>
      <c r="E593" s="14">
        <f>VLOOKUP($A593,data!$A$6:$M$15000,12)</f>
        <v>3482000</v>
      </c>
      <c r="F593" s="73">
        <f t="shared" si="29"/>
        <v>-50000</v>
      </c>
    </row>
    <row r="594" spans="1:6">
      <c r="A594" s="74">
        <v>36139</v>
      </c>
      <c r="B594" s="76">
        <f t="shared" si="28"/>
        <v>12</v>
      </c>
      <c r="C594" s="46">
        <f>VLOOKUP($A594,data!$A$6:$M$15000,10)</f>
        <v>2528000</v>
      </c>
      <c r="D594" s="14">
        <v>-875000</v>
      </c>
      <c r="E594" s="14">
        <f>VLOOKUP($A594,data!$A$6:$M$15000,12)</f>
        <v>3382000</v>
      </c>
      <c r="F594" s="73">
        <f t="shared" si="29"/>
        <v>21000</v>
      </c>
    </row>
    <row r="595" spans="1:6">
      <c r="A595" s="74">
        <v>36140</v>
      </c>
      <c r="B595" s="76">
        <f t="shared" si="28"/>
        <v>12</v>
      </c>
      <c r="C595" s="46">
        <f>VLOOKUP($A595,data!$A$6:$M$15000,10)</f>
        <v>2682000</v>
      </c>
      <c r="D595" s="14">
        <v>-521000</v>
      </c>
      <c r="E595" s="14">
        <f>VLOOKUP($A595,data!$A$6:$M$15000,12)</f>
        <v>3192000</v>
      </c>
      <c r="F595" s="73">
        <f t="shared" si="29"/>
        <v>11000</v>
      </c>
    </row>
    <row r="596" spans="1:6">
      <c r="A596" s="74">
        <v>36141</v>
      </c>
      <c r="B596" s="76">
        <f t="shared" si="28"/>
        <v>12</v>
      </c>
      <c r="C596" s="46">
        <f>VLOOKUP($A596,data!$A$6:$M$15000,10)</f>
        <v>2933000</v>
      </c>
      <c r="D596" s="14">
        <v>173000</v>
      </c>
      <c r="E596" s="14">
        <f>VLOOKUP($A596,data!$A$6:$M$15000,12)</f>
        <v>2646000</v>
      </c>
      <c r="F596" s="73">
        <f t="shared" si="29"/>
        <v>114000</v>
      </c>
    </row>
    <row r="597" spans="1:6">
      <c r="A597" s="74">
        <v>36142</v>
      </c>
      <c r="B597" s="76">
        <f t="shared" si="28"/>
        <v>12</v>
      </c>
      <c r="C597" s="46">
        <f>VLOOKUP($A597,data!$A$6:$M$15000,10)</f>
        <v>2889000</v>
      </c>
      <c r="D597" s="14">
        <v>398000</v>
      </c>
      <c r="E597" s="14">
        <f>VLOOKUP($A597,data!$A$6:$M$15000,12)</f>
        <v>2503000</v>
      </c>
      <c r="F597" s="73">
        <f t="shared" si="29"/>
        <v>-12000</v>
      </c>
    </row>
    <row r="598" spans="1:6">
      <c r="A598" s="74">
        <v>36143</v>
      </c>
      <c r="B598" s="76">
        <f t="shared" si="28"/>
        <v>12</v>
      </c>
      <c r="C598" s="46">
        <f>VLOOKUP($A598,data!$A$6:$M$15000,10)</f>
        <v>2878000</v>
      </c>
      <c r="D598" s="14">
        <v>-142000</v>
      </c>
      <c r="E598" s="14">
        <f>VLOOKUP($A598,data!$A$6:$M$15000,12)</f>
        <v>3089000</v>
      </c>
      <c r="F598" s="73">
        <f t="shared" si="29"/>
        <v>-69000</v>
      </c>
    </row>
    <row r="599" spans="1:6">
      <c r="A599" s="74">
        <v>36144</v>
      </c>
      <c r="B599" s="76">
        <f t="shared" si="28"/>
        <v>12</v>
      </c>
      <c r="C599" s="46">
        <f>VLOOKUP($A599,data!$A$6:$M$15000,10)</f>
        <v>2735000</v>
      </c>
      <c r="D599" s="14">
        <v>65000</v>
      </c>
      <c r="E599" s="14">
        <f>VLOOKUP($A599,data!$A$6:$M$15000,12)</f>
        <v>2613000</v>
      </c>
      <c r="F599" s="73">
        <f t="shared" si="29"/>
        <v>57000</v>
      </c>
    </row>
    <row r="600" spans="1:6">
      <c r="A600" s="74">
        <v>36145</v>
      </c>
      <c r="B600" s="76">
        <f t="shared" si="28"/>
        <v>12</v>
      </c>
      <c r="C600" s="46">
        <f>VLOOKUP($A600,data!$A$6:$M$15000,10)</f>
        <v>2710000</v>
      </c>
      <c r="D600" s="14">
        <v>298000</v>
      </c>
      <c r="E600" s="14">
        <f>VLOOKUP($A600,data!$A$6:$M$15000,12)</f>
        <v>2460000</v>
      </c>
      <c r="F600" s="73">
        <f t="shared" si="29"/>
        <v>-48000</v>
      </c>
    </row>
    <row r="601" spans="1:6">
      <c r="A601" s="74">
        <v>36146</v>
      </c>
      <c r="B601" s="76">
        <f t="shared" si="28"/>
        <v>12</v>
      </c>
      <c r="C601" s="46">
        <f>VLOOKUP($A601,data!$A$6:$M$15000,10)</f>
        <v>2626000</v>
      </c>
      <c r="D601" s="14">
        <v>152000</v>
      </c>
      <c r="E601" s="14">
        <f>VLOOKUP($A601,data!$A$6:$M$15000,12)</f>
        <v>2568000</v>
      </c>
      <c r="F601" s="73">
        <f t="shared" si="29"/>
        <v>-94000</v>
      </c>
    </row>
    <row r="602" spans="1:6">
      <c r="A602" s="74">
        <v>36147</v>
      </c>
      <c r="B602" s="76">
        <f t="shared" si="28"/>
        <v>12</v>
      </c>
      <c r="C602" s="46">
        <f>VLOOKUP($A602,data!$A$6:$M$15000,10)</f>
        <v>2554000</v>
      </c>
      <c r="D602" s="14">
        <v>-232000</v>
      </c>
      <c r="E602" s="14">
        <f>VLOOKUP($A602,data!$A$6:$M$15000,12)</f>
        <v>2684000</v>
      </c>
      <c r="F602" s="73">
        <f t="shared" si="29"/>
        <v>102000</v>
      </c>
    </row>
    <row r="603" spans="1:6">
      <c r="A603" s="74">
        <v>36148</v>
      </c>
      <c r="B603" s="76">
        <f t="shared" si="28"/>
        <v>12</v>
      </c>
      <c r="C603" s="46">
        <f>VLOOKUP($A603,data!$A$6:$M$15000,10)</f>
        <v>2515000</v>
      </c>
      <c r="D603" s="14">
        <v>-113000</v>
      </c>
      <c r="E603" s="14">
        <f>VLOOKUP($A603,data!$A$6:$M$15000,12)</f>
        <v>2733000</v>
      </c>
      <c r="F603" s="73">
        <f t="shared" si="29"/>
        <v>-105000</v>
      </c>
    </row>
    <row r="604" spans="1:6">
      <c r="A604" s="74">
        <v>36149</v>
      </c>
      <c r="B604" s="76">
        <f t="shared" si="28"/>
        <v>12</v>
      </c>
      <c r="C604" s="46">
        <f>VLOOKUP($A604,data!$A$6:$M$15000,10)</f>
        <v>2451000</v>
      </c>
      <c r="D604" s="14">
        <v>-1166000</v>
      </c>
      <c r="E604" s="14">
        <f>VLOOKUP($A604,data!$A$6:$M$15000,12)</f>
        <v>3605000</v>
      </c>
      <c r="F604" s="73">
        <f t="shared" si="29"/>
        <v>12000</v>
      </c>
    </row>
    <row r="605" spans="1:6">
      <c r="A605" s="74">
        <v>36150</v>
      </c>
      <c r="B605" s="76">
        <f t="shared" si="28"/>
        <v>12</v>
      </c>
      <c r="C605" s="46">
        <f>VLOOKUP($A605,data!$A$6:$M$15000,10)</f>
        <v>2325000</v>
      </c>
      <c r="D605" s="14">
        <v>-2325000</v>
      </c>
      <c r="E605" s="14">
        <f>VLOOKUP($A605,data!$A$6:$M$15000,12)</f>
        <v>4629000</v>
      </c>
      <c r="F605" s="73">
        <f t="shared" si="29"/>
        <v>21000</v>
      </c>
    </row>
    <row r="606" spans="1:6">
      <c r="A606" s="74">
        <v>36151</v>
      </c>
      <c r="B606" s="76">
        <f t="shared" si="28"/>
        <v>12</v>
      </c>
      <c r="C606" s="46">
        <f>VLOOKUP($A606,data!$A$6:$M$15000,10)</f>
        <v>2268000</v>
      </c>
      <c r="D606" s="14">
        <v>-2406000</v>
      </c>
      <c r="E606" s="14">
        <f>VLOOKUP($A606,data!$A$6:$M$15000,12)</f>
        <v>4648000</v>
      </c>
      <c r="F606" s="73">
        <f t="shared" si="29"/>
        <v>26000</v>
      </c>
    </row>
    <row r="607" spans="1:6">
      <c r="A607" s="74">
        <v>36152</v>
      </c>
      <c r="B607" s="76">
        <f t="shared" si="28"/>
        <v>12</v>
      </c>
      <c r="C607" s="46">
        <f>VLOOKUP($A607,data!$A$6:$M$15000,10)</f>
        <v>2115000</v>
      </c>
      <c r="D607" s="14">
        <v>-2185000</v>
      </c>
      <c r="E607" s="14">
        <f>VLOOKUP($A607,data!$A$6:$M$15000,12)</f>
        <v>4351000</v>
      </c>
      <c r="F607" s="73">
        <f t="shared" si="29"/>
        <v>-51000</v>
      </c>
    </row>
    <row r="608" spans="1:6">
      <c r="A608" s="74">
        <v>36153</v>
      </c>
      <c r="B608" s="76">
        <f t="shared" si="28"/>
        <v>12</v>
      </c>
      <c r="C608" s="46">
        <f>VLOOKUP($A608,data!$A$6:$M$15000,10)</f>
        <v>2159000</v>
      </c>
      <c r="D608" s="14">
        <v>-1322000</v>
      </c>
      <c r="E608" s="14">
        <f>VLOOKUP($A608,data!$A$6:$M$15000,12)</f>
        <v>3505000</v>
      </c>
      <c r="F608" s="73">
        <f t="shared" si="29"/>
        <v>-24000</v>
      </c>
    </row>
    <row r="609" spans="1:6">
      <c r="A609" s="74">
        <v>36154</v>
      </c>
      <c r="B609" s="76">
        <f t="shared" si="28"/>
        <v>12</v>
      </c>
      <c r="C609" s="46">
        <f>VLOOKUP($A609,data!$A$6:$M$15000,10)</f>
        <v>2199000</v>
      </c>
      <c r="D609" s="14">
        <v>-538000</v>
      </c>
      <c r="E609" s="14">
        <f>VLOOKUP($A609,data!$A$6:$M$15000,12)</f>
        <v>2697000</v>
      </c>
      <c r="F609" s="73">
        <f t="shared" si="29"/>
        <v>40000</v>
      </c>
    </row>
    <row r="610" spans="1:6">
      <c r="A610" s="74">
        <v>36155</v>
      </c>
      <c r="B610" s="76">
        <f t="shared" si="28"/>
        <v>12</v>
      </c>
      <c r="C610" s="46">
        <f>VLOOKUP($A610,data!$A$6:$M$15000,10)</f>
        <v>2438000</v>
      </c>
      <c r="D610" s="14">
        <v>-284000</v>
      </c>
      <c r="E610" s="14">
        <f>VLOOKUP($A610,data!$A$6:$M$15000,12)</f>
        <v>2737000</v>
      </c>
      <c r="F610" s="73">
        <f t="shared" si="29"/>
        <v>-15000</v>
      </c>
    </row>
    <row r="611" spans="1:6">
      <c r="A611" s="74">
        <v>36156</v>
      </c>
      <c r="B611" s="76">
        <f t="shared" si="28"/>
        <v>12</v>
      </c>
      <c r="C611" s="46">
        <f>VLOOKUP($A611,data!$A$6:$M$15000,10)</f>
        <v>2522000</v>
      </c>
      <c r="D611" s="14">
        <v>-234000</v>
      </c>
      <c r="E611" s="14">
        <f>VLOOKUP($A611,data!$A$6:$M$15000,12)</f>
        <v>2702000</v>
      </c>
      <c r="F611" s="73">
        <f t="shared" si="29"/>
        <v>54000</v>
      </c>
    </row>
    <row r="612" spans="1:6">
      <c r="A612" s="74">
        <v>36157</v>
      </c>
      <c r="B612" s="76">
        <f t="shared" si="28"/>
        <v>12</v>
      </c>
      <c r="C612" s="46">
        <f>VLOOKUP($A612,data!$A$6:$M$15000,10)</f>
        <v>2410000</v>
      </c>
      <c r="D612" s="14">
        <v>-354000</v>
      </c>
      <c r="E612" s="14">
        <f>VLOOKUP($A612,data!$A$6:$M$15000,12)</f>
        <v>2859000</v>
      </c>
      <c r="F612" s="73">
        <f t="shared" si="29"/>
        <v>-95000</v>
      </c>
    </row>
    <row r="613" spans="1:6">
      <c r="A613" s="74">
        <v>36158</v>
      </c>
      <c r="B613" s="76">
        <f t="shared" si="28"/>
        <v>12</v>
      </c>
      <c r="C613" s="46">
        <f>VLOOKUP($A613,data!$A$6:$M$15000,10)</f>
        <v>2385000</v>
      </c>
      <c r="D613" s="14">
        <v>-398000</v>
      </c>
      <c r="E613" s="14">
        <f>VLOOKUP($A613,data!$A$6:$M$15000,12)</f>
        <v>2733000</v>
      </c>
      <c r="F613" s="73">
        <f t="shared" si="29"/>
        <v>50000</v>
      </c>
    </row>
    <row r="614" spans="1:6">
      <c r="A614" s="74">
        <v>36159</v>
      </c>
      <c r="B614" s="76">
        <f t="shared" si="28"/>
        <v>12</v>
      </c>
      <c r="C614" s="46">
        <f>VLOOKUP($A614,data!$A$6:$M$15000,10)</f>
        <v>2375000</v>
      </c>
      <c r="D614" s="14">
        <v>-305000</v>
      </c>
      <c r="E614" s="14">
        <f>VLOOKUP($A614,data!$A$6:$M$15000,12)</f>
        <v>2643000</v>
      </c>
      <c r="F614" s="73">
        <f t="shared" si="29"/>
        <v>37000</v>
      </c>
    </row>
    <row r="615" spans="1:6">
      <c r="A615" s="74">
        <v>36160</v>
      </c>
      <c r="B615" s="76">
        <f t="shared" si="28"/>
        <v>12</v>
      </c>
      <c r="C615" s="46">
        <f>VLOOKUP($A615,data!$A$6:$M$15000,10)</f>
        <v>2428000</v>
      </c>
      <c r="D615" s="14">
        <v>-292000</v>
      </c>
      <c r="E615" s="14">
        <f>VLOOKUP($A615,data!$A$6:$M$15000,12)</f>
        <v>2792000</v>
      </c>
      <c r="F615" s="73">
        <f t="shared" si="29"/>
        <v>-72000</v>
      </c>
    </row>
    <row r="616" spans="1:6">
      <c r="A616" s="74" t="s">
        <v>2</v>
      </c>
      <c r="B616" s="76" t="s">
        <v>14</v>
      </c>
      <c r="C616" s="46" t="s">
        <v>10</v>
      </c>
      <c r="D616" s="14" t="s">
        <v>11</v>
      </c>
      <c r="E616" s="14" t="s">
        <v>27</v>
      </c>
      <c r="F616" s="73" t="s">
        <v>56</v>
      </c>
    </row>
    <row r="617" spans="1:6">
      <c r="A617" s="74">
        <v>36161</v>
      </c>
      <c r="B617" s="76">
        <f t="shared" si="28"/>
        <v>1</v>
      </c>
      <c r="C617" s="46">
        <f>VLOOKUP($A617,data!$A$6:$M$15000,10)</f>
        <v>2473000</v>
      </c>
      <c r="D617" s="14">
        <v>-38000</v>
      </c>
      <c r="E617" s="14">
        <f>VLOOKUP($A617,data!$A$6:$M$15000,12)</f>
        <v>2578000</v>
      </c>
      <c r="F617" s="73">
        <f t="shared" si="29"/>
        <v>-67000</v>
      </c>
    </row>
    <row r="618" spans="1:6">
      <c r="A618" s="74">
        <v>36162</v>
      </c>
      <c r="B618" s="76">
        <f t="shared" si="28"/>
        <v>1</v>
      </c>
      <c r="C618" s="46">
        <f>VLOOKUP($A618,data!$A$6:$M$15000,10)</f>
        <v>2496000</v>
      </c>
      <c r="D618" s="14">
        <v>-293000</v>
      </c>
      <c r="E618" s="14">
        <f>VLOOKUP($A618,data!$A$6:$M$15000,12)</f>
        <v>2620000</v>
      </c>
      <c r="F618" s="73">
        <f t="shared" si="29"/>
        <v>169000</v>
      </c>
    </row>
    <row r="619" spans="1:6">
      <c r="A619" s="74">
        <v>36163</v>
      </c>
      <c r="B619" s="76">
        <f t="shared" si="28"/>
        <v>1</v>
      </c>
      <c r="C619" s="46">
        <f>VLOOKUP($A619,data!$A$6:$M$15000,10)</f>
        <v>2360000</v>
      </c>
      <c r="D619" s="14">
        <v>-184000</v>
      </c>
      <c r="E619" s="14">
        <f>VLOOKUP($A619,data!$A$6:$M$15000,12)</f>
        <v>2637000</v>
      </c>
      <c r="F619" s="73">
        <f t="shared" si="29"/>
        <v>-93000</v>
      </c>
    </row>
    <row r="620" spans="1:6">
      <c r="A620" s="74">
        <v>36164</v>
      </c>
      <c r="B620" s="76">
        <f t="shared" si="28"/>
        <v>1</v>
      </c>
      <c r="C620" s="46">
        <f>VLOOKUP($A620,data!$A$6:$M$15000,10)</f>
        <v>2338000</v>
      </c>
      <c r="D620" s="14">
        <v>-779000</v>
      </c>
      <c r="E620" s="14">
        <f>VLOOKUP($A620,data!$A$6:$M$15000,12)</f>
        <v>3068000</v>
      </c>
      <c r="F620" s="73">
        <f t="shared" si="29"/>
        <v>49000</v>
      </c>
    </row>
    <row r="621" spans="1:6">
      <c r="A621" s="74">
        <v>36165</v>
      </c>
      <c r="B621" s="76">
        <f t="shared" si="28"/>
        <v>1</v>
      </c>
      <c r="C621" s="46">
        <f>VLOOKUP($A621,data!$A$6:$M$15000,10)</f>
        <v>2000000</v>
      </c>
      <c r="D621" s="14">
        <v>-1011000</v>
      </c>
      <c r="E621" s="14">
        <f>VLOOKUP($A621,data!$A$6:$M$15000,12)</f>
        <v>3021000</v>
      </c>
      <c r="F621" s="73">
        <f t="shared" si="29"/>
        <v>-10000</v>
      </c>
    </row>
    <row r="622" spans="1:6">
      <c r="A622" s="74">
        <v>36166</v>
      </c>
      <c r="B622" s="76">
        <f t="shared" si="28"/>
        <v>1</v>
      </c>
      <c r="C622" s="46">
        <f>VLOOKUP($A622,data!$A$6:$M$15000,10)</f>
        <v>2078000</v>
      </c>
      <c r="D622" s="14">
        <v>-883000</v>
      </c>
      <c r="E622" s="14">
        <f>VLOOKUP($A622,data!$A$6:$M$15000,12)</f>
        <v>2959000</v>
      </c>
      <c r="F622" s="73">
        <f t="shared" si="29"/>
        <v>2000</v>
      </c>
    </row>
    <row r="623" spans="1:6">
      <c r="A623" s="74">
        <v>36167</v>
      </c>
      <c r="B623" s="76">
        <f t="shared" si="28"/>
        <v>1</v>
      </c>
      <c r="C623" s="46">
        <f>VLOOKUP($A623,data!$A$6:$M$15000,10)</f>
        <v>2136000</v>
      </c>
      <c r="D623" s="14">
        <v>-1084000</v>
      </c>
      <c r="E623" s="14">
        <f>VLOOKUP($A623,data!$A$6:$M$15000,12)</f>
        <v>3196000</v>
      </c>
      <c r="F623" s="73">
        <f t="shared" si="29"/>
        <v>24000</v>
      </c>
    </row>
    <row r="624" spans="1:6">
      <c r="A624" s="74">
        <v>36168</v>
      </c>
      <c r="B624" s="76">
        <f t="shared" si="28"/>
        <v>1</v>
      </c>
      <c r="C624" s="46">
        <f>VLOOKUP($A624,data!$A$6:$M$15000,10)</f>
        <v>2093000</v>
      </c>
      <c r="D624" s="14">
        <v>-832000</v>
      </c>
      <c r="E624" s="14">
        <f>VLOOKUP($A624,data!$A$6:$M$15000,12)</f>
        <v>2952000</v>
      </c>
      <c r="F624" s="73">
        <f t="shared" si="29"/>
        <v>-27000</v>
      </c>
    </row>
    <row r="625" spans="1:6">
      <c r="A625" s="74">
        <v>36169</v>
      </c>
      <c r="B625" s="76">
        <f t="shared" si="28"/>
        <v>1</v>
      </c>
      <c r="C625" s="46">
        <f>VLOOKUP($A625,data!$A$6:$M$15000,10)</f>
        <v>2317000</v>
      </c>
      <c r="D625" s="14">
        <v>-233000</v>
      </c>
      <c r="E625" s="14">
        <f>VLOOKUP($A625,data!$A$6:$M$15000,12)</f>
        <v>2649000</v>
      </c>
      <c r="F625" s="73">
        <f t="shared" si="29"/>
        <v>-99000</v>
      </c>
    </row>
    <row r="626" spans="1:6">
      <c r="A626" s="74">
        <v>36170</v>
      </c>
      <c r="B626" s="76">
        <f t="shared" si="28"/>
        <v>1</v>
      </c>
      <c r="C626" s="46">
        <f>VLOOKUP($A626,data!$A$6:$M$15000,10)</f>
        <v>2307000</v>
      </c>
      <c r="D626" s="14">
        <v>-499000</v>
      </c>
      <c r="E626" s="14">
        <f>VLOOKUP($A626,data!$A$6:$M$15000,12)</f>
        <v>2661000</v>
      </c>
      <c r="F626" s="73">
        <f t="shared" si="29"/>
        <v>145000</v>
      </c>
    </row>
    <row r="627" spans="1:6">
      <c r="A627" s="74">
        <v>36171</v>
      </c>
      <c r="B627" s="76">
        <f t="shared" si="28"/>
        <v>1</v>
      </c>
      <c r="C627" s="46">
        <f>VLOOKUP($A627,data!$A$6:$M$15000,10)</f>
        <v>2299000</v>
      </c>
      <c r="D627" s="14">
        <v>-517000</v>
      </c>
      <c r="E627" s="14">
        <f>VLOOKUP($A627,data!$A$6:$M$15000,12)</f>
        <v>2896000</v>
      </c>
      <c r="F627" s="73">
        <f t="shared" si="29"/>
        <v>-80000</v>
      </c>
    </row>
    <row r="628" spans="1:6">
      <c r="A628" s="74">
        <v>36172</v>
      </c>
      <c r="B628" s="76">
        <f t="shared" si="28"/>
        <v>1</v>
      </c>
      <c r="C628" s="46">
        <f>VLOOKUP($A628,data!$A$6:$M$15000,10)</f>
        <v>2131000</v>
      </c>
      <c r="D628" s="14">
        <v>-943000</v>
      </c>
      <c r="E628" s="14">
        <f>VLOOKUP($A628,data!$A$6:$M$15000,12)</f>
        <v>3156000</v>
      </c>
      <c r="F628" s="73">
        <f t="shared" si="29"/>
        <v>-82000</v>
      </c>
    </row>
    <row r="629" spans="1:6">
      <c r="A629" s="74">
        <v>36173</v>
      </c>
      <c r="B629" s="76">
        <f t="shared" si="28"/>
        <v>1</v>
      </c>
      <c r="C629" s="46">
        <f>VLOOKUP($A629,data!$A$6:$M$15000,10)</f>
        <v>2145000</v>
      </c>
      <c r="D629" s="14">
        <v>-1119000</v>
      </c>
      <c r="E629" s="14">
        <f>VLOOKUP($A629,data!$A$6:$M$15000,12)</f>
        <v>3186000</v>
      </c>
      <c r="F629" s="73">
        <f t="shared" si="29"/>
        <v>78000</v>
      </c>
    </row>
    <row r="630" spans="1:6">
      <c r="A630" s="74">
        <v>36174</v>
      </c>
      <c r="B630" s="76">
        <f t="shared" si="28"/>
        <v>1</v>
      </c>
      <c r="C630" s="46">
        <f>VLOOKUP($A630,data!$A$6:$M$15000,10)</f>
        <v>2208000</v>
      </c>
      <c r="D630" s="14">
        <v>-489000</v>
      </c>
      <c r="E630" s="14">
        <f>VLOOKUP($A630,data!$A$6:$M$15000,12)</f>
        <v>2768000</v>
      </c>
      <c r="F630" s="73">
        <f t="shared" si="29"/>
        <v>-71000</v>
      </c>
    </row>
    <row r="631" spans="1:6">
      <c r="A631" s="74">
        <v>36175</v>
      </c>
      <c r="B631" s="76">
        <f t="shared" si="28"/>
        <v>1</v>
      </c>
      <c r="C631" s="46">
        <f>VLOOKUP($A631,data!$A$6:$M$15000,10)</f>
        <v>2367000</v>
      </c>
      <c r="D631" s="14">
        <v>-307000</v>
      </c>
      <c r="E631" s="14">
        <f>VLOOKUP($A631,data!$A$6:$M$15000,12)</f>
        <v>2598000</v>
      </c>
      <c r="F631" s="73">
        <f t="shared" si="29"/>
        <v>76000</v>
      </c>
    </row>
    <row r="632" spans="1:6">
      <c r="A632" s="74">
        <v>36176</v>
      </c>
      <c r="B632" s="76">
        <f t="shared" si="28"/>
        <v>1</v>
      </c>
      <c r="C632" s="46">
        <f>VLOOKUP($A632,data!$A$6:$M$15000,10)</f>
        <v>2626000</v>
      </c>
      <c r="D632" s="14">
        <v>182000</v>
      </c>
      <c r="E632" s="14">
        <f>VLOOKUP($A632,data!$A$6:$M$15000,12)</f>
        <v>2384000</v>
      </c>
      <c r="F632" s="73">
        <f t="shared" si="29"/>
        <v>60000</v>
      </c>
    </row>
    <row r="633" spans="1:6">
      <c r="A633" s="74">
        <v>36177</v>
      </c>
      <c r="B633" s="76">
        <f t="shared" si="28"/>
        <v>1</v>
      </c>
      <c r="C633" s="46">
        <f>VLOOKUP($A633,data!$A$6:$M$15000,10)</f>
        <v>2643000</v>
      </c>
      <c r="D633" s="14">
        <v>298000</v>
      </c>
      <c r="E633" s="14">
        <f>VLOOKUP($A633,data!$A$6:$M$15000,12)</f>
        <v>2389000</v>
      </c>
      <c r="F633" s="73">
        <f t="shared" si="29"/>
        <v>-44000</v>
      </c>
    </row>
    <row r="634" spans="1:6">
      <c r="A634" s="74">
        <v>36178</v>
      </c>
      <c r="B634" s="76">
        <f t="shared" si="28"/>
        <v>1</v>
      </c>
      <c r="C634" s="46">
        <f>VLOOKUP($A634,data!$A$6:$M$15000,10)</f>
        <v>2688000</v>
      </c>
      <c r="D634" s="14">
        <v>-404000</v>
      </c>
      <c r="E634" s="14">
        <f>VLOOKUP($A634,data!$A$6:$M$15000,12)</f>
        <v>2963000</v>
      </c>
      <c r="F634" s="73">
        <f t="shared" si="29"/>
        <v>129000</v>
      </c>
    </row>
    <row r="635" spans="1:6">
      <c r="A635" s="74">
        <v>36179</v>
      </c>
      <c r="B635" s="76">
        <f t="shared" si="28"/>
        <v>1</v>
      </c>
      <c r="C635" s="46">
        <f>VLOOKUP($A635,data!$A$6:$M$15000,10)</f>
        <v>2483000</v>
      </c>
      <c r="D635" s="14">
        <v>-233000</v>
      </c>
      <c r="E635" s="14">
        <f>VLOOKUP($A635,data!$A$6:$M$15000,12)</f>
        <v>2852000</v>
      </c>
      <c r="F635" s="73">
        <f t="shared" si="29"/>
        <v>-136000</v>
      </c>
    </row>
    <row r="636" spans="1:6">
      <c r="A636" s="74">
        <v>36180</v>
      </c>
      <c r="B636" s="76">
        <f t="shared" si="28"/>
        <v>1</v>
      </c>
      <c r="C636" s="46">
        <f>VLOOKUP($A636,data!$A$6:$M$15000,10)</f>
        <v>2585000</v>
      </c>
      <c r="D636" s="14">
        <v>-221000</v>
      </c>
      <c r="E636" s="14">
        <f>VLOOKUP($A636,data!$A$6:$M$15000,12)</f>
        <v>2814000</v>
      </c>
      <c r="F636" s="73">
        <f t="shared" si="29"/>
        <v>-8000</v>
      </c>
    </row>
    <row r="637" spans="1:6">
      <c r="A637" s="74">
        <v>36181</v>
      </c>
      <c r="B637" s="76">
        <f t="shared" si="28"/>
        <v>1</v>
      </c>
      <c r="C637" s="46">
        <f>VLOOKUP($A637,data!$A$6:$M$15000,10)</f>
        <v>2701000</v>
      </c>
      <c r="D637" s="14">
        <v>-1241000</v>
      </c>
      <c r="E637" s="14">
        <f>VLOOKUP($A637,data!$A$6:$M$15000,12)</f>
        <v>3964000</v>
      </c>
      <c r="F637" s="73">
        <f t="shared" si="29"/>
        <v>-22000</v>
      </c>
    </row>
    <row r="638" spans="1:6">
      <c r="A638" s="74">
        <v>36182</v>
      </c>
      <c r="B638" s="76">
        <f t="shared" si="28"/>
        <v>1</v>
      </c>
      <c r="C638" s="46">
        <f>VLOOKUP($A638,data!$A$6:$M$15000,10)</f>
        <v>2563000</v>
      </c>
      <c r="D638" s="14">
        <v>-290000</v>
      </c>
      <c r="E638" s="14">
        <f>VLOOKUP($A638,data!$A$6:$M$15000,12)</f>
        <v>2812000</v>
      </c>
      <c r="F638" s="73">
        <f t="shared" si="29"/>
        <v>41000</v>
      </c>
    </row>
    <row r="639" spans="1:6">
      <c r="A639" s="74">
        <v>36183</v>
      </c>
      <c r="B639" s="76">
        <f t="shared" si="28"/>
        <v>1</v>
      </c>
      <c r="C639" s="46">
        <f>VLOOKUP($A639,data!$A$6:$M$15000,10)</f>
        <v>2716000</v>
      </c>
      <c r="D639" s="14">
        <v>-12000</v>
      </c>
      <c r="E639" s="14">
        <f>VLOOKUP($A639,data!$A$6:$M$15000,12)</f>
        <v>2587000</v>
      </c>
      <c r="F639" s="73">
        <f t="shared" si="29"/>
        <v>141000</v>
      </c>
    </row>
    <row r="640" spans="1:6">
      <c r="A640" s="74">
        <v>36184</v>
      </c>
      <c r="B640" s="76">
        <f t="shared" si="28"/>
        <v>1</v>
      </c>
      <c r="C640" s="46">
        <f>VLOOKUP($A640,data!$A$6:$M$15000,10)</f>
        <v>2740000</v>
      </c>
      <c r="D640" s="14">
        <v>12000</v>
      </c>
      <c r="E640" s="14">
        <f>VLOOKUP($A640,data!$A$6:$M$15000,12)</f>
        <v>2814000</v>
      </c>
      <c r="F640" s="73">
        <f t="shared" si="29"/>
        <v>-86000</v>
      </c>
    </row>
    <row r="641" spans="1:6">
      <c r="A641" s="74">
        <v>36185</v>
      </c>
      <c r="B641" s="76">
        <f t="shared" si="28"/>
        <v>1</v>
      </c>
      <c r="C641" s="46">
        <f>VLOOKUP($A641,data!$A$6:$M$15000,10)</f>
        <v>2678000</v>
      </c>
      <c r="D641" s="14">
        <v>-1099000</v>
      </c>
      <c r="E641" s="14">
        <f>VLOOKUP($A641,data!$A$6:$M$15000,12)</f>
        <v>3714000</v>
      </c>
      <c r="F641" s="73">
        <f t="shared" si="29"/>
        <v>63000</v>
      </c>
    </row>
    <row r="642" spans="1:6">
      <c r="A642" s="74">
        <v>36186</v>
      </c>
      <c r="B642" s="76">
        <f t="shared" si="28"/>
        <v>1</v>
      </c>
      <c r="C642" s="46">
        <f>VLOOKUP($A642,data!$A$6:$M$15000,10)</f>
        <v>2701000</v>
      </c>
      <c r="D642" s="14">
        <v>-1241000</v>
      </c>
      <c r="E642" s="14">
        <f>VLOOKUP($A642,data!$A$6:$M$15000,12)</f>
        <v>3964000</v>
      </c>
      <c r="F642" s="73">
        <f t="shared" si="29"/>
        <v>-22000</v>
      </c>
    </row>
    <row r="643" spans="1:6">
      <c r="A643" s="74">
        <v>36187</v>
      </c>
      <c r="B643" s="76">
        <f t="shared" si="28"/>
        <v>1</v>
      </c>
      <c r="C643" s="46">
        <f>VLOOKUP($A643,data!$A$6:$M$15000,10)</f>
        <v>2539000</v>
      </c>
      <c r="D643" s="14">
        <v>-1080000</v>
      </c>
      <c r="E643" s="14">
        <f>VLOOKUP($A643,data!$A$6:$M$15000,12)</f>
        <v>3689000</v>
      </c>
      <c r="F643" s="73">
        <f t="shared" si="29"/>
        <v>-70000</v>
      </c>
    </row>
    <row r="644" spans="1:6">
      <c r="A644" s="74">
        <v>36188</v>
      </c>
      <c r="B644" s="76">
        <f t="shared" si="28"/>
        <v>1</v>
      </c>
      <c r="C644" s="46">
        <f>VLOOKUP($A644,data!$A$6:$M$15000,10)</f>
        <v>2482000</v>
      </c>
      <c r="D644" s="14">
        <v>-1072000</v>
      </c>
      <c r="E644" s="14">
        <f>VLOOKUP($A644,data!$A$6:$M$15000,12)</f>
        <v>3553000</v>
      </c>
      <c r="F644" s="73">
        <f t="shared" si="29"/>
        <v>1000</v>
      </c>
    </row>
    <row r="645" spans="1:6">
      <c r="A645" s="74">
        <v>36189</v>
      </c>
      <c r="B645" s="76">
        <f t="shared" si="28"/>
        <v>1</v>
      </c>
      <c r="C645" s="46">
        <f>VLOOKUP($A645,data!$A$6:$M$15000,10)</f>
        <v>2553000</v>
      </c>
      <c r="D645" s="14">
        <v>-584000</v>
      </c>
      <c r="E645" s="14">
        <f>VLOOKUP($A645,data!$A$6:$M$15000,12)</f>
        <v>3194000</v>
      </c>
      <c r="F645" s="73">
        <f t="shared" si="29"/>
        <v>-57000</v>
      </c>
    </row>
    <row r="646" spans="1:6">
      <c r="A646" s="74">
        <v>36190</v>
      </c>
      <c r="B646" s="76">
        <f t="shared" ref="B646:B709" si="30">IF(A646&lt;&gt;"",MONTH(A646),0)</f>
        <v>1</v>
      </c>
      <c r="C646" s="46">
        <f>VLOOKUP($A646,data!$A$6:$M$15000,10)</f>
        <v>2617000</v>
      </c>
      <c r="D646" s="14">
        <v>-415000</v>
      </c>
      <c r="E646" s="14">
        <f>VLOOKUP($A646,data!$A$6:$M$15000,12)</f>
        <v>2830000</v>
      </c>
      <c r="F646" s="73">
        <f t="shared" ref="F646:F709" si="31">C646-D646-E646</f>
        <v>202000</v>
      </c>
    </row>
    <row r="647" spans="1:6">
      <c r="A647" s="74">
        <v>36191</v>
      </c>
      <c r="B647" s="76">
        <f t="shared" si="30"/>
        <v>1</v>
      </c>
      <c r="C647" s="46">
        <f>VLOOKUP($A647,data!$A$6:$M$15000,10)</f>
        <v>2695000</v>
      </c>
      <c r="D647" s="14">
        <v>-279000</v>
      </c>
      <c r="E647" s="14">
        <f>VLOOKUP($A647,data!$A$6:$M$15000,12)</f>
        <v>3141000</v>
      </c>
      <c r="F647" s="73">
        <f t="shared" si="31"/>
        <v>-167000</v>
      </c>
    </row>
    <row r="648" spans="1:6">
      <c r="A648" s="74">
        <v>36192</v>
      </c>
      <c r="B648" s="76">
        <f t="shared" si="30"/>
        <v>2</v>
      </c>
      <c r="C648" s="46">
        <f>VLOOKUP($A648,data!$A$6:$M$15000,10)</f>
        <v>2247000</v>
      </c>
      <c r="D648" s="14">
        <v>-1156000</v>
      </c>
      <c r="E648" s="14">
        <f>VLOOKUP($A648,data!$A$6:$M$15000,12)</f>
        <v>3343000</v>
      </c>
      <c r="F648" s="73">
        <f t="shared" si="31"/>
        <v>60000</v>
      </c>
    </row>
    <row r="649" spans="1:6">
      <c r="A649" s="74">
        <v>36193</v>
      </c>
      <c r="B649" s="76">
        <f t="shared" si="30"/>
        <v>2</v>
      </c>
      <c r="C649" s="46">
        <f>VLOOKUP($A649,data!$A$6:$M$15000,10)</f>
        <v>2364000</v>
      </c>
      <c r="D649" s="14">
        <v>-654000</v>
      </c>
      <c r="E649" s="14">
        <f>VLOOKUP($A649,data!$A$6:$M$15000,12)</f>
        <v>3098000</v>
      </c>
      <c r="F649" s="73">
        <f t="shared" si="31"/>
        <v>-80000</v>
      </c>
    </row>
    <row r="650" spans="1:6">
      <c r="A650" s="74">
        <v>36194</v>
      </c>
      <c r="B650" s="76">
        <f t="shared" si="30"/>
        <v>2</v>
      </c>
      <c r="C650" s="46">
        <f>VLOOKUP($A650,data!$A$6:$M$15000,10)</f>
        <v>2367000</v>
      </c>
      <c r="D650" s="14">
        <v>-679000</v>
      </c>
      <c r="E650" s="14">
        <f>VLOOKUP($A650,data!$A$6:$M$15000,12)</f>
        <v>2946000</v>
      </c>
      <c r="F650" s="73">
        <f t="shared" si="31"/>
        <v>100000</v>
      </c>
    </row>
    <row r="651" spans="1:6">
      <c r="A651" s="74">
        <v>36195</v>
      </c>
      <c r="B651" s="76">
        <f t="shared" si="30"/>
        <v>2</v>
      </c>
      <c r="C651" s="46">
        <f>VLOOKUP($A651,data!$A$6:$M$15000,10)</f>
        <v>2463000</v>
      </c>
      <c r="D651" s="14">
        <v>-1012000</v>
      </c>
      <c r="E651" s="14">
        <f>VLOOKUP($A651,data!$A$6:$M$15000,12)</f>
        <v>3441000</v>
      </c>
      <c r="F651" s="73">
        <f t="shared" si="31"/>
        <v>34000</v>
      </c>
    </row>
    <row r="652" spans="1:6">
      <c r="A652" s="74">
        <v>36196</v>
      </c>
      <c r="B652" s="76">
        <f t="shared" si="30"/>
        <v>2</v>
      </c>
      <c r="C652" s="46">
        <f>VLOOKUP($A652,data!$A$6:$M$15000,10)</f>
        <v>2381000</v>
      </c>
      <c r="D652" s="14">
        <v>-806000</v>
      </c>
      <c r="E652" s="14">
        <f>VLOOKUP($A652,data!$A$6:$M$15000,12)</f>
        <v>3230000</v>
      </c>
      <c r="F652" s="73">
        <f t="shared" si="31"/>
        <v>-43000</v>
      </c>
    </row>
    <row r="653" spans="1:6">
      <c r="A653" s="74">
        <v>36197</v>
      </c>
      <c r="B653" s="76">
        <f t="shared" si="30"/>
        <v>2</v>
      </c>
      <c r="C653" s="46">
        <f>VLOOKUP($A653,data!$A$6:$M$15000,10)</f>
        <v>2607000</v>
      </c>
      <c r="D653" s="14">
        <v>-158000</v>
      </c>
      <c r="E653" s="14">
        <f>VLOOKUP($A653,data!$A$6:$M$15000,12)</f>
        <v>2790000</v>
      </c>
      <c r="F653" s="73">
        <f t="shared" si="31"/>
        <v>-25000</v>
      </c>
    </row>
    <row r="654" spans="1:6">
      <c r="A654" s="74">
        <v>36198</v>
      </c>
      <c r="B654" s="76">
        <f t="shared" si="30"/>
        <v>2</v>
      </c>
      <c r="C654" s="46">
        <f>VLOOKUP($A654,data!$A$6:$M$15000,10)</f>
        <v>2619000</v>
      </c>
      <c r="D654" s="14">
        <v>-265000</v>
      </c>
      <c r="E654" s="14">
        <f>VLOOKUP($A654,data!$A$6:$M$15000,12)</f>
        <v>2729000</v>
      </c>
      <c r="F654" s="73">
        <f t="shared" si="31"/>
        <v>155000</v>
      </c>
    </row>
    <row r="655" spans="1:6">
      <c r="A655" s="74">
        <v>36199</v>
      </c>
      <c r="B655" s="76">
        <f t="shared" si="30"/>
        <v>2</v>
      </c>
      <c r="C655" s="46">
        <f>VLOOKUP($A655,data!$A$6:$M$15000,10)</f>
        <v>2576000</v>
      </c>
      <c r="D655" s="14">
        <v>-62000</v>
      </c>
      <c r="E655" s="14">
        <f>VLOOKUP($A655,data!$A$6:$M$15000,12)</f>
        <v>2805000</v>
      </c>
      <c r="F655" s="73">
        <f t="shared" si="31"/>
        <v>-167000</v>
      </c>
    </row>
    <row r="656" spans="1:6">
      <c r="A656" s="74">
        <v>36200</v>
      </c>
      <c r="B656" s="76">
        <f t="shared" si="30"/>
        <v>2</v>
      </c>
      <c r="C656" s="46">
        <f>VLOOKUP($A656,data!$A$6:$M$15000,10)</f>
        <v>2356000</v>
      </c>
      <c r="D656" s="14">
        <v>-1122000</v>
      </c>
      <c r="E656" s="14">
        <f>VLOOKUP($A656,data!$A$6:$M$15000,12)</f>
        <v>3556000</v>
      </c>
      <c r="F656" s="73">
        <f t="shared" si="31"/>
        <v>-78000</v>
      </c>
    </row>
    <row r="657" spans="1:6">
      <c r="A657" s="74">
        <v>36201</v>
      </c>
      <c r="B657" s="76">
        <f t="shared" si="30"/>
        <v>2</v>
      </c>
      <c r="C657" s="46">
        <f>VLOOKUP($A657,data!$A$6:$M$15000,10)</f>
        <v>2270000</v>
      </c>
      <c r="D657" s="14">
        <v>-1750000</v>
      </c>
      <c r="E657" s="14">
        <f>VLOOKUP($A657,data!$A$6:$M$15000,12)</f>
        <v>4011000</v>
      </c>
      <c r="F657" s="73">
        <f t="shared" si="31"/>
        <v>9000</v>
      </c>
    </row>
    <row r="658" spans="1:6">
      <c r="A658" s="74">
        <v>36202</v>
      </c>
      <c r="B658" s="76">
        <f t="shared" si="30"/>
        <v>2</v>
      </c>
      <c r="C658" s="46">
        <f>VLOOKUP($A658,data!$A$6:$M$15000,10)</f>
        <v>2284000</v>
      </c>
      <c r="D658" s="14">
        <v>-1534000</v>
      </c>
      <c r="E658" s="14">
        <f>VLOOKUP($A658,data!$A$6:$M$15000,12)</f>
        <v>3797000</v>
      </c>
      <c r="F658" s="73">
        <f t="shared" si="31"/>
        <v>21000</v>
      </c>
    </row>
    <row r="659" spans="1:6">
      <c r="A659" s="74">
        <v>36203</v>
      </c>
      <c r="B659" s="76">
        <f t="shared" si="30"/>
        <v>2</v>
      </c>
      <c r="C659" s="46">
        <f>VLOOKUP($A659,data!$A$6:$M$15000,10)</f>
        <v>2205000</v>
      </c>
      <c r="D659" s="14">
        <v>-890000</v>
      </c>
      <c r="E659" s="14">
        <f>VLOOKUP($A659,data!$A$6:$M$15000,12)</f>
        <v>3153000</v>
      </c>
      <c r="F659" s="73">
        <f t="shared" si="31"/>
        <v>-58000</v>
      </c>
    </row>
    <row r="660" spans="1:6">
      <c r="A660" s="74">
        <v>36204</v>
      </c>
      <c r="B660" s="76">
        <f t="shared" si="30"/>
        <v>2</v>
      </c>
      <c r="C660" s="46">
        <f>VLOOKUP($A660,data!$A$6:$M$15000,10)</f>
        <v>2440000</v>
      </c>
      <c r="D660" s="14">
        <v>-343000</v>
      </c>
      <c r="E660" s="14">
        <f>VLOOKUP($A660,data!$A$6:$M$15000,12)</f>
        <v>2635000</v>
      </c>
      <c r="F660" s="73">
        <f t="shared" si="31"/>
        <v>148000</v>
      </c>
    </row>
    <row r="661" spans="1:6">
      <c r="A661" s="74">
        <v>36205</v>
      </c>
      <c r="B661" s="76">
        <f t="shared" si="30"/>
        <v>2</v>
      </c>
      <c r="C661" s="46">
        <f>VLOOKUP($A661,data!$A$6:$M$15000,10)</f>
        <v>2499000</v>
      </c>
      <c r="D661" s="14">
        <v>-161000</v>
      </c>
      <c r="E661" s="14">
        <f>VLOOKUP($A661,data!$A$6:$M$15000,12)</f>
        <v>2643000</v>
      </c>
      <c r="F661" s="73">
        <f t="shared" si="31"/>
        <v>17000</v>
      </c>
    </row>
    <row r="662" spans="1:6">
      <c r="A662" s="74">
        <v>36206</v>
      </c>
      <c r="B662" s="76">
        <f t="shared" si="30"/>
        <v>2</v>
      </c>
      <c r="C662" s="46">
        <f>VLOOKUP($A662,data!$A$6:$M$15000,10)</f>
        <v>2491000</v>
      </c>
      <c r="D662" s="14">
        <v>-375000</v>
      </c>
      <c r="E662" s="14">
        <f>VLOOKUP($A662,data!$A$6:$M$15000,12)</f>
        <v>2946000</v>
      </c>
      <c r="F662" s="73">
        <f t="shared" si="31"/>
        <v>-80000</v>
      </c>
    </row>
    <row r="663" spans="1:6">
      <c r="A663" s="74">
        <v>36207</v>
      </c>
      <c r="B663" s="76">
        <f t="shared" si="30"/>
        <v>2</v>
      </c>
      <c r="C663" s="46">
        <f>VLOOKUP($A663,data!$A$6:$M$15000,10)</f>
        <v>2513000</v>
      </c>
      <c r="D663" s="14">
        <v>-601000</v>
      </c>
      <c r="E663" s="14">
        <f>VLOOKUP($A663,data!$A$6:$M$15000,12)</f>
        <v>3052000</v>
      </c>
      <c r="F663" s="73">
        <f t="shared" si="31"/>
        <v>62000</v>
      </c>
    </row>
    <row r="664" spans="1:6">
      <c r="A664" s="74">
        <v>36208</v>
      </c>
      <c r="B664" s="76">
        <f t="shared" si="30"/>
        <v>2</v>
      </c>
      <c r="C664" s="46">
        <f>VLOOKUP($A664,data!$A$6:$M$15000,10)</f>
        <v>2454000</v>
      </c>
      <c r="D664" s="14">
        <v>-213000</v>
      </c>
      <c r="E664" s="14">
        <f>VLOOKUP($A664,data!$A$6:$M$15000,12)</f>
        <v>2698000</v>
      </c>
      <c r="F664" s="73">
        <f t="shared" si="31"/>
        <v>-31000</v>
      </c>
    </row>
    <row r="665" spans="1:6">
      <c r="A665" s="74">
        <v>36209</v>
      </c>
      <c r="B665" s="76">
        <f t="shared" si="30"/>
        <v>2</v>
      </c>
      <c r="C665" s="46">
        <f>VLOOKUP($A665,data!$A$6:$M$15000,10)</f>
        <v>2439000</v>
      </c>
      <c r="D665" s="14">
        <v>-468000</v>
      </c>
      <c r="E665" s="14">
        <f>VLOOKUP($A665,data!$A$6:$M$15000,12)</f>
        <v>2909000</v>
      </c>
      <c r="F665" s="73">
        <f t="shared" si="31"/>
        <v>-2000</v>
      </c>
    </row>
    <row r="666" spans="1:6">
      <c r="A666" s="74">
        <v>36210</v>
      </c>
      <c r="B666" s="76">
        <f t="shared" si="30"/>
        <v>2</v>
      </c>
      <c r="C666" s="46">
        <f>VLOOKUP($A666,data!$A$6:$M$15000,10)</f>
        <v>2512000</v>
      </c>
      <c r="D666" s="14">
        <v>-155000</v>
      </c>
      <c r="E666" s="14">
        <f>VLOOKUP($A666,data!$A$6:$M$15000,12)</f>
        <v>2732000</v>
      </c>
      <c r="F666" s="73">
        <f t="shared" si="31"/>
        <v>-65000</v>
      </c>
    </row>
    <row r="667" spans="1:6">
      <c r="A667" s="74">
        <v>36211</v>
      </c>
      <c r="B667" s="76">
        <f t="shared" si="30"/>
        <v>2</v>
      </c>
      <c r="C667" s="46">
        <f>VLOOKUP($A667,data!$A$6:$M$15000,10)</f>
        <v>2620000</v>
      </c>
      <c r="D667" s="14">
        <v>170000</v>
      </c>
      <c r="E667" s="14">
        <f>VLOOKUP($A667,data!$A$6:$M$15000,12)</f>
        <v>2412000</v>
      </c>
      <c r="F667" s="73">
        <f t="shared" si="31"/>
        <v>38000</v>
      </c>
    </row>
    <row r="668" spans="1:6">
      <c r="A668" s="74">
        <v>36212</v>
      </c>
      <c r="B668" s="76">
        <f t="shared" si="30"/>
        <v>2</v>
      </c>
      <c r="C668" s="46">
        <f>VLOOKUP($A668,data!$A$6:$M$15000,10)</f>
        <v>2620000</v>
      </c>
      <c r="D668" s="14">
        <v>-68000</v>
      </c>
      <c r="E668" s="14">
        <f>VLOOKUP($A668,data!$A$6:$M$15000,12)</f>
        <v>2757000</v>
      </c>
      <c r="F668" s="73">
        <f t="shared" si="31"/>
        <v>-69000</v>
      </c>
    </row>
    <row r="669" spans="1:6">
      <c r="A669" s="74">
        <v>36213</v>
      </c>
      <c r="B669" s="76">
        <f t="shared" si="30"/>
        <v>2</v>
      </c>
      <c r="C669" s="46">
        <f>VLOOKUP($A669,data!$A$6:$M$15000,10)</f>
        <v>2574000</v>
      </c>
      <c r="D669" s="14">
        <v>-329000</v>
      </c>
      <c r="E669" s="14">
        <f>VLOOKUP($A669,data!$A$6:$M$15000,12)</f>
        <v>2848000</v>
      </c>
      <c r="F669" s="73">
        <f t="shared" si="31"/>
        <v>55000</v>
      </c>
    </row>
    <row r="670" spans="1:6">
      <c r="A670" s="74">
        <v>36214</v>
      </c>
      <c r="B670" s="76">
        <f t="shared" si="30"/>
        <v>2</v>
      </c>
      <c r="C670" s="46">
        <f>VLOOKUP($A670,data!$A$6:$M$15000,10)</f>
        <v>2451000</v>
      </c>
      <c r="D670" s="14">
        <v>-301000</v>
      </c>
      <c r="E670" s="14">
        <f>VLOOKUP($A670,data!$A$6:$M$15000,12)</f>
        <v>2780000</v>
      </c>
      <c r="F670" s="73">
        <f t="shared" si="31"/>
        <v>-28000</v>
      </c>
    </row>
    <row r="671" spans="1:6">
      <c r="A671" s="74">
        <v>36215</v>
      </c>
      <c r="B671" s="76">
        <f t="shared" si="30"/>
        <v>2</v>
      </c>
      <c r="C671" s="46">
        <f>VLOOKUP($A671,data!$A$6:$M$15000,10)</f>
        <v>2564000</v>
      </c>
      <c r="D671" s="14">
        <v>-131000</v>
      </c>
      <c r="E671" s="14">
        <f>VLOOKUP($A671,data!$A$6:$M$15000,12)</f>
        <v>2725000</v>
      </c>
      <c r="F671" s="73">
        <f t="shared" si="31"/>
        <v>-30000</v>
      </c>
    </row>
    <row r="672" spans="1:6">
      <c r="A672" s="74">
        <v>36216</v>
      </c>
      <c r="B672" s="76">
        <f t="shared" si="30"/>
        <v>2</v>
      </c>
      <c r="C672" s="46">
        <f>VLOOKUP($A672,data!$A$6:$M$15000,10)</f>
        <v>2606000</v>
      </c>
      <c r="D672" s="14">
        <v>-85000</v>
      </c>
      <c r="E672" s="14">
        <f>VLOOKUP($A672,data!$A$6:$M$15000,12)</f>
        <v>2796000</v>
      </c>
      <c r="F672" s="73">
        <f t="shared" si="31"/>
        <v>-105000</v>
      </c>
    </row>
    <row r="673" spans="1:6">
      <c r="A673" s="74">
        <v>36217</v>
      </c>
      <c r="B673" s="76">
        <f t="shared" si="30"/>
        <v>2</v>
      </c>
      <c r="C673" s="46">
        <f>VLOOKUP($A673,data!$A$6:$M$15000,10)</f>
        <v>2681000</v>
      </c>
      <c r="D673" s="14">
        <v>-89000</v>
      </c>
      <c r="E673" s="14">
        <f>VLOOKUP($A673,data!$A$6:$M$15000,12)</f>
        <v>2756000</v>
      </c>
      <c r="F673" s="73">
        <f t="shared" si="31"/>
        <v>14000</v>
      </c>
    </row>
    <row r="674" spans="1:6">
      <c r="A674" s="74">
        <v>36218</v>
      </c>
      <c r="B674" s="76">
        <f t="shared" si="30"/>
        <v>2</v>
      </c>
      <c r="C674" s="46">
        <f>VLOOKUP($A674,data!$A$6:$M$15000,10)</f>
        <v>2678000</v>
      </c>
      <c r="D674" s="14">
        <v>318000</v>
      </c>
      <c r="E674" s="14">
        <f>VLOOKUP($A674,data!$A$6:$M$15000,12)</f>
        <v>2305000</v>
      </c>
      <c r="F674" s="73">
        <f t="shared" si="31"/>
        <v>55000</v>
      </c>
    </row>
    <row r="675" spans="1:6">
      <c r="A675" s="74">
        <v>36219</v>
      </c>
      <c r="B675" s="76">
        <f t="shared" si="30"/>
        <v>2</v>
      </c>
      <c r="C675" s="46">
        <f>VLOOKUP($A675,data!$A$6:$M$15000,10)</f>
        <v>2706000</v>
      </c>
      <c r="D675" s="14">
        <v>413000</v>
      </c>
      <c r="E675" s="14">
        <f>VLOOKUP($A675,data!$A$6:$M$15000,12)</f>
        <v>2233000</v>
      </c>
      <c r="F675" s="73">
        <f t="shared" si="31"/>
        <v>60000</v>
      </c>
    </row>
    <row r="676" spans="1:6">
      <c r="A676" s="74">
        <v>36220</v>
      </c>
      <c r="B676" s="76">
        <f t="shared" si="30"/>
        <v>3</v>
      </c>
      <c r="C676" s="46">
        <f>VLOOKUP($A676,data!$A$6:$M$15000,10)</f>
        <v>2832000</v>
      </c>
      <c r="D676" s="14">
        <v>432000</v>
      </c>
      <c r="E676" s="14">
        <f>VLOOKUP($A676,data!$A$6:$M$15000,12)</f>
        <v>2407000</v>
      </c>
      <c r="F676" s="73">
        <f t="shared" si="31"/>
        <v>-7000</v>
      </c>
    </row>
    <row r="677" spans="1:6">
      <c r="A677" s="74">
        <v>36221</v>
      </c>
      <c r="B677" s="76">
        <f t="shared" si="30"/>
        <v>3</v>
      </c>
      <c r="C677" s="46">
        <f>VLOOKUP($A677,data!$A$6:$M$15000,10)</f>
        <v>2761000</v>
      </c>
      <c r="D677" s="14">
        <v>426000</v>
      </c>
      <c r="E677" s="14">
        <f>VLOOKUP($A677,data!$A$6:$M$15000,12)</f>
        <v>2430000</v>
      </c>
      <c r="F677" s="73">
        <f t="shared" si="31"/>
        <v>-95000</v>
      </c>
    </row>
    <row r="678" spans="1:6">
      <c r="A678" s="74">
        <v>36222</v>
      </c>
      <c r="B678" s="76">
        <f t="shared" si="30"/>
        <v>3</v>
      </c>
      <c r="C678" s="46">
        <f>VLOOKUP($A678,data!$A$6:$M$15000,10)</f>
        <v>2775000</v>
      </c>
      <c r="D678" s="14">
        <v>192000</v>
      </c>
      <c r="E678" s="14">
        <f>VLOOKUP($A678,data!$A$6:$M$15000,12)</f>
        <v>2498000</v>
      </c>
      <c r="F678" s="73">
        <f t="shared" si="31"/>
        <v>85000</v>
      </c>
    </row>
    <row r="679" spans="1:6">
      <c r="A679" s="74">
        <v>36223</v>
      </c>
      <c r="B679" s="76">
        <f t="shared" si="30"/>
        <v>3</v>
      </c>
      <c r="C679" s="46">
        <f>VLOOKUP($A679,data!$A$6:$M$15000,10)</f>
        <v>2719000</v>
      </c>
      <c r="D679" s="14">
        <v>167000</v>
      </c>
      <c r="E679" s="14">
        <f>VLOOKUP($A679,data!$A$6:$M$15000,12)</f>
        <v>2751000</v>
      </c>
      <c r="F679" s="73">
        <f t="shared" si="31"/>
        <v>-199000</v>
      </c>
    </row>
    <row r="680" spans="1:6">
      <c r="A680" s="74">
        <v>36224</v>
      </c>
      <c r="B680" s="76">
        <f t="shared" si="30"/>
        <v>3</v>
      </c>
      <c r="C680" s="46">
        <f>VLOOKUP($A680,data!$A$6:$M$15000,10)</f>
        <v>2802000</v>
      </c>
      <c r="D680" s="14">
        <v>138000</v>
      </c>
      <c r="E680" s="14">
        <f>VLOOKUP($A680,data!$A$6:$M$15000,12)</f>
        <v>2557000</v>
      </c>
      <c r="F680" s="73">
        <f t="shared" si="31"/>
        <v>107000</v>
      </c>
    </row>
    <row r="681" spans="1:6">
      <c r="A681" s="74">
        <v>36225</v>
      </c>
      <c r="B681" s="76">
        <f t="shared" si="30"/>
        <v>3</v>
      </c>
      <c r="C681" s="46">
        <f>VLOOKUP($A681,data!$A$6:$M$15000,10)</f>
        <v>2675000</v>
      </c>
      <c r="D681" s="14">
        <v>-10000</v>
      </c>
      <c r="E681" s="14">
        <f>VLOOKUP($A681,data!$A$6:$M$15000,12)</f>
        <v>2675000</v>
      </c>
      <c r="F681" s="73">
        <f t="shared" si="31"/>
        <v>10000</v>
      </c>
    </row>
    <row r="682" spans="1:6">
      <c r="A682" s="74">
        <v>36226</v>
      </c>
      <c r="B682" s="76">
        <f t="shared" si="30"/>
        <v>3</v>
      </c>
      <c r="C682" s="46">
        <f>VLOOKUP($A682,data!$A$6:$M$15000,10)</f>
        <v>2679000</v>
      </c>
      <c r="D682" s="14">
        <v>-68000</v>
      </c>
      <c r="E682" s="14">
        <f>VLOOKUP($A682,data!$A$6:$M$15000,12)</f>
        <v>2793000</v>
      </c>
      <c r="F682" s="73">
        <f t="shared" si="31"/>
        <v>-46000</v>
      </c>
    </row>
    <row r="683" spans="1:6">
      <c r="A683" s="74">
        <v>36227</v>
      </c>
      <c r="B683" s="76">
        <f t="shared" si="30"/>
        <v>3</v>
      </c>
      <c r="C683" s="46">
        <f>VLOOKUP($A683,data!$A$6:$M$15000,10)</f>
        <v>2609000</v>
      </c>
      <c r="D683" s="14">
        <v>-361000</v>
      </c>
      <c r="E683" s="14">
        <f>VLOOKUP($A683,data!$A$6:$M$15000,12)</f>
        <v>2913000</v>
      </c>
      <c r="F683" s="73">
        <f t="shared" si="31"/>
        <v>57000</v>
      </c>
    </row>
    <row r="684" spans="1:6">
      <c r="A684" s="74">
        <v>36228</v>
      </c>
      <c r="B684" s="76">
        <f t="shared" si="30"/>
        <v>3</v>
      </c>
      <c r="C684" s="46">
        <f>VLOOKUP($A684,data!$A$6:$M$15000,10)</f>
        <v>2398000</v>
      </c>
      <c r="D684" s="14">
        <v>-689000</v>
      </c>
      <c r="E684" s="14">
        <f>VLOOKUP($A684,data!$A$6:$M$15000,12)</f>
        <v>3192000</v>
      </c>
      <c r="F684" s="73">
        <f t="shared" si="31"/>
        <v>-105000</v>
      </c>
    </row>
    <row r="685" spans="1:6">
      <c r="A685" s="74">
        <v>36229</v>
      </c>
      <c r="B685" s="76">
        <f t="shared" si="30"/>
        <v>3</v>
      </c>
      <c r="C685" s="46">
        <f>VLOOKUP($A685,data!$A$6:$M$15000,10)</f>
        <v>2159000</v>
      </c>
      <c r="D685" s="14">
        <v>-1162000</v>
      </c>
      <c r="E685" s="14">
        <f>VLOOKUP($A685,data!$A$6:$M$15000,12)</f>
        <v>3262000</v>
      </c>
      <c r="F685" s="73">
        <f t="shared" si="31"/>
        <v>59000</v>
      </c>
    </row>
    <row r="686" spans="1:6">
      <c r="A686" s="74">
        <v>36230</v>
      </c>
      <c r="B686" s="76">
        <f t="shared" si="30"/>
        <v>3</v>
      </c>
      <c r="C686" s="46">
        <f>VLOOKUP($A686,data!$A$6:$M$15000,10)</f>
        <v>2083000</v>
      </c>
      <c r="D686" s="14">
        <v>-1429000</v>
      </c>
      <c r="E686" s="14">
        <f>VLOOKUP($A686,data!$A$6:$M$15000,12)</f>
        <v>3532000</v>
      </c>
      <c r="F686" s="73">
        <f t="shared" si="31"/>
        <v>-20000</v>
      </c>
    </row>
    <row r="687" spans="1:6">
      <c r="A687" s="74">
        <v>36231</v>
      </c>
      <c r="B687" s="76">
        <f t="shared" si="30"/>
        <v>3</v>
      </c>
      <c r="C687" s="46">
        <f>VLOOKUP($A687,data!$A$6:$M$15000,10)</f>
        <v>2234000</v>
      </c>
      <c r="D687" s="14">
        <v>-626000</v>
      </c>
      <c r="E687" s="14">
        <f>VLOOKUP($A687,data!$A$6:$M$15000,12)</f>
        <v>2911000</v>
      </c>
      <c r="F687" s="73">
        <f t="shared" si="31"/>
        <v>-51000</v>
      </c>
    </row>
    <row r="688" spans="1:6">
      <c r="A688" s="74">
        <v>36232</v>
      </c>
      <c r="B688" s="76">
        <f t="shared" si="30"/>
        <v>3</v>
      </c>
      <c r="C688" s="46">
        <f>VLOOKUP($A688,data!$A$6:$M$15000,10)</f>
        <v>2398000</v>
      </c>
      <c r="D688" s="14">
        <v>-247000</v>
      </c>
      <c r="E688" s="14">
        <f>VLOOKUP($A688,data!$A$6:$M$15000,12)</f>
        <v>2465000</v>
      </c>
      <c r="F688" s="73">
        <f t="shared" si="31"/>
        <v>180000</v>
      </c>
    </row>
    <row r="689" spans="1:6">
      <c r="A689" s="74">
        <v>36233</v>
      </c>
      <c r="B689" s="76">
        <f t="shared" si="30"/>
        <v>3</v>
      </c>
      <c r="C689" s="46">
        <f>VLOOKUP($A689,data!$A$6:$M$15000,10)</f>
        <v>2455000</v>
      </c>
      <c r="D689" s="14">
        <v>-159000</v>
      </c>
      <c r="E689" s="14">
        <f>VLOOKUP($A689,data!$A$6:$M$15000,12)</f>
        <v>2665000</v>
      </c>
      <c r="F689" s="73">
        <f t="shared" si="31"/>
        <v>-51000</v>
      </c>
    </row>
    <row r="690" spans="1:6">
      <c r="A690" s="74">
        <v>36234</v>
      </c>
      <c r="B690" s="76">
        <f t="shared" si="30"/>
        <v>3</v>
      </c>
      <c r="C690" s="46">
        <f>VLOOKUP($A690,data!$A$6:$M$15000,10)</f>
        <v>2479000</v>
      </c>
      <c r="D690" s="14">
        <v>-1073000</v>
      </c>
      <c r="E690" s="14">
        <f>VLOOKUP($A690,data!$A$6:$M$15000,12)</f>
        <v>3609000</v>
      </c>
      <c r="F690" s="73">
        <f t="shared" si="31"/>
        <v>-57000</v>
      </c>
    </row>
    <row r="691" spans="1:6">
      <c r="A691" s="74">
        <v>36235</v>
      </c>
      <c r="B691" s="76">
        <f t="shared" si="30"/>
        <v>3</v>
      </c>
      <c r="C691" s="46">
        <f>VLOOKUP($A691,data!$A$6:$M$15000,10)</f>
        <v>2400000</v>
      </c>
      <c r="D691" s="14">
        <v>-781000</v>
      </c>
      <c r="E691" s="14">
        <f>VLOOKUP($A691,data!$A$6:$M$15000,12)</f>
        <v>3196000</v>
      </c>
      <c r="F691" s="73">
        <f t="shared" si="31"/>
        <v>-15000</v>
      </c>
    </row>
    <row r="692" spans="1:6">
      <c r="A692" s="74">
        <v>36236</v>
      </c>
      <c r="B692" s="76">
        <f t="shared" si="30"/>
        <v>3</v>
      </c>
      <c r="C692" s="46">
        <f>VLOOKUP($A692,data!$A$6:$M$15000,10)</f>
        <v>2518000</v>
      </c>
      <c r="D692" s="14">
        <v>-621000</v>
      </c>
      <c r="E692" s="14">
        <f>VLOOKUP($A692,data!$A$6:$M$15000,12)</f>
        <v>3111000</v>
      </c>
      <c r="F692" s="73">
        <f t="shared" si="31"/>
        <v>28000</v>
      </c>
    </row>
    <row r="693" spans="1:6">
      <c r="A693" s="74">
        <v>36237</v>
      </c>
      <c r="B693" s="76">
        <f t="shared" si="30"/>
        <v>3</v>
      </c>
      <c r="C693" s="46">
        <f>VLOOKUP($A693,data!$A$6:$M$15000,10)</f>
        <v>2587000</v>
      </c>
      <c r="D693" s="14">
        <v>-145000</v>
      </c>
      <c r="E693" s="14">
        <f>VLOOKUP($A693,data!$A$6:$M$15000,12)</f>
        <v>2787000</v>
      </c>
      <c r="F693" s="73">
        <f t="shared" si="31"/>
        <v>-55000</v>
      </c>
    </row>
    <row r="694" spans="1:6">
      <c r="A694" s="74">
        <v>36238</v>
      </c>
      <c r="B694" s="76">
        <f t="shared" si="30"/>
        <v>3</v>
      </c>
      <c r="C694" s="46">
        <f>VLOOKUP($A694,data!$A$6:$M$15000,10)</f>
        <v>2570000</v>
      </c>
      <c r="D694" s="14">
        <v>-157000</v>
      </c>
      <c r="E694" s="14">
        <f>VLOOKUP($A694,data!$A$6:$M$15000,12)</f>
        <v>2651000</v>
      </c>
      <c r="F694" s="73">
        <f t="shared" si="31"/>
        <v>76000</v>
      </c>
    </row>
    <row r="695" spans="1:6">
      <c r="A695" s="74">
        <v>36239</v>
      </c>
      <c r="B695" s="76">
        <f t="shared" si="30"/>
        <v>3</v>
      </c>
      <c r="C695" s="46">
        <f>VLOOKUP($A695,data!$A$6:$M$15000,10)</f>
        <v>2810000</v>
      </c>
      <c r="D695" s="14">
        <v>199000</v>
      </c>
      <c r="E695" s="14">
        <f>VLOOKUP($A695,data!$A$6:$M$15000,12)</f>
        <v>2755000</v>
      </c>
      <c r="F695" s="73">
        <f t="shared" si="31"/>
        <v>-144000</v>
      </c>
    </row>
    <row r="696" spans="1:6">
      <c r="A696" s="74">
        <v>36240</v>
      </c>
      <c r="B696" s="76">
        <f t="shared" si="30"/>
        <v>3</v>
      </c>
      <c r="C696" s="46">
        <f>VLOOKUP($A696,data!$A$6:$M$15000,10)</f>
        <v>2904000</v>
      </c>
      <c r="D696" s="14">
        <v>148000</v>
      </c>
      <c r="E696" s="14">
        <f>VLOOKUP($A696,data!$A$6:$M$15000,12)</f>
        <v>2615000</v>
      </c>
      <c r="F696" s="73">
        <f t="shared" si="31"/>
        <v>141000</v>
      </c>
    </row>
    <row r="697" spans="1:6">
      <c r="A697" s="74">
        <v>36241</v>
      </c>
      <c r="B697" s="76">
        <f t="shared" si="30"/>
        <v>3</v>
      </c>
      <c r="C697" s="46">
        <f>VLOOKUP($A697,data!$A$6:$M$15000,10)</f>
        <v>2748000</v>
      </c>
      <c r="D697" s="14">
        <v>14000</v>
      </c>
      <c r="E697" s="14">
        <f>VLOOKUP($A697,data!$A$6:$M$15000,12)</f>
        <v>2708000</v>
      </c>
      <c r="F697" s="73">
        <f t="shared" si="31"/>
        <v>26000</v>
      </c>
    </row>
    <row r="698" spans="1:6">
      <c r="A698" s="74">
        <v>36242</v>
      </c>
      <c r="B698" s="76">
        <f t="shared" si="30"/>
        <v>3</v>
      </c>
      <c r="C698" s="46">
        <f>VLOOKUP($A698,data!$A$6:$M$15000,10)</f>
        <v>2579000</v>
      </c>
      <c r="D698" s="14">
        <v>-212000</v>
      </c>
      <c r="E698" s="14">
        <f>VLOOKUP($A698,data!$A$6:$M$15000,12)</f>
        <v>2898000</v>
      </c>
      <c r="F698" s="73">
        <f t="shared" si="31"/>
        <v>-107000</v>
      </c>
    </row>
    <row r="699" spans="1:6">
      <c r="A699" s="74">
        <v>36243</v>
      </c>
      <c r="B699" s="76">
        <f t="shared" si="30"/>
        <v>3</v>
      </c>
      <c r="C699" s="46">
        <f>VLOOKUP($A699,data!$A$6:$M$15000,10)</f>
        <v>2622000</v>
      </c>
      <c r="D699" s="14">
        <v>-183000</v>
      </c>
      <c r="E699" s="14">
        <f>VLOOKUP($A699,data!$A$6:$M$15000,12)</f>
        <v>2696000</v>
      </c>
      <c r="F699" s="73">
        <f t="shared" si="31"/>
        <v>109000</v>
      </c>
    </row>
    <row r="700" spans="1:6">
      <c r="A700" s="74">
        <v>36244</v>
      </c>
      <c r="B700" s="76">
        <f t="shared" si="30"/>
        <v>3</v>
      </c>
      <c r="C700" s="46">
        <f>VLOOKUP($A700,data!$A$6:$M$15000,10)</f>
        <v>2684000</v>
      </c>
      <c r="D700" s="14">
        <v>-796000</v>
      </c>
      <c r="E700" s="14">
        <f>VLOOKUP($A700,data!$A$6:$M$15000,12)</f>
        <v>3530000</v>
      </c>
      <c r="F700" s="73">
        <f t="shared" si="31"/>
        <v>-50000</v>
      </c>
    </row>
    <row r="701" spans="1:6">
      <c r="A701" s="74">
        <v>36245</v>
      </c>
      <c r="B701" s="76">
        <f t="shared" si="30"/>
        <v>3</v>
      </c>
      <c r="C701" s="46">
        <f>VLOOKUP($A701,data!$A$6:$M$15000,10)</f>
        <v>2704000</v>
      </c>
      <c r="D701" s="14">
        <v>23000</v>
      </c>
      <c r="E701" s="14">
        <f>VLOOKUP($A701,data!$A$6:$M$15000,12)</f>
        <v>2630000</v>
      </c>
      <c r="F701" s="73">
        <f t="shared" si="31"/>
        <v>51000</v>
      </c>
    </row>
    <row r="702" spans="1:6">
      <c r="A702" s="74">
        <v>36246</v>
      </c>
      <c r="B702" s="76">
        <f t="shared" si="30"/>
        <v>3</v>
      </c>
      <c r="C702" s="46">
        <f>VLOOKUP($A702,data!$A$6:$M$15000,10)</f>
        <v>2600000</v>
      </c>
      <c r="D702" s="14">
        <v>235000</v>
      </c>
      <c r="E702" s="14">
        <f>VLOOKUP($A702,data!$A$6:$M$15000,12)</f>
        <v>2467000</v>
      </c>
      <c r="F702" s="73">
        <f t="shared" si="31"/>
        <v>-102000</v>
      </c>
    </row>
    <row r="703" spans="1:6">
      <c r="A703" s="74">
        <v>36247</v>
      </c>
      <c r="B703" s="76">
        <f t="shared" si="30"/>
        <v>3</v>
      </c>
      <c r="C703" s="46">
        <f>VLOOKUP($A703,data!$A$6:$M$15000,10)</f>
        <v>2588000</v>
      </c>
      <c r="D703" s="14">
        <v>55000</v>
      </c>
      <c r="E703" s="14">
        <f>VLOOKUP($A703,data!$A$6:$M$15000,12)</f>
        <v>2447000</v>
      </c>
      <c r="F703" s="73">
        <f t="shared" si="31"/>
        <v>86000</v>
      </c>
    </row>
    <row r="704" spans="1:6">
      <c r="A704" s="74">
        <v>36248</v>
      </c>
      <c r="B704" s="76">
        <f t="shared" si="30"/>
        <v>3</v>
      </c>
      <c r="C704" s="46">
        <f>VLOOKUP($A704,data!$A$6:$M$15000,10)</f>
        <v>2549000</v>
      </c>
      <c r="D704" s="14">
        <v>-141000</v>
      </c>
      <c r="E704" s="14">
        <f>VLOOKUP($A704,data!$A$6:$M$15000,12)</f>
        <v>2652000</v>
      </c>
      <c r="F704" s="73">
        <f t="shared" si="31"/>
        <v>38000</v>
      </c>
    </row>
    <row r="705" spans="1:6">
      <c r="A705" s="74">
        <v>36249</v>
      </c>
      <c r="B705" s="76">
        <f t="shared" si="30"/>
        <v>3</v>
      </c>
      <c r="C705" s="46">
        <f>VLOOKUP($A705,data!$A$6:$M$15000,10)</f>
        <v>2496000</v>
      </c>
      <c r="D705" s="14">
        <v>-226000</v>
      </c>
      <c r="E705" s="14">
        <f>VLOOKUP($A705,data!$A$6:$M$15000,12)</f>
        <v>2821000</v>
      </c>
      <c r="F705" s="73">
        <f t="shared" si="31"/>
        <v>-99000</v>
      </c>
    </row>
    <row r="706" spans="1:6">
      <c r="A706" s="74">
        <v>36250</v>
      </c>
      <c r="B706" s="76">
        <f t="shared" si="30"/>
        <v>3</v>
      </c>
      <c r="C706" s="46">
        <f>VLOOKUP($A706,data!$A$6:$M$15000,10)</f>
        <v>2518000</v>
      </c>
      <c r="D706" s="14">
        <v>-725000</v>
      </c>
      <c r="E706" s="14">
        <f>VLOOKUP($A706,data!$A$6:$M$15000,12)</f>
        <v>3269000</v>
      </c>
      <c r="F706" s="73">
        <f t="shared" si="31"/>
        <v>-26000</v>
      </c>
    </row>
    <row r="707" spans="1:6">
      <c r="A707" s="74">
        <v>36251</v>
      </c>
      <c r="B707" s="76">
        <f t="shared" si="30"/>
        <v>4</v>
      </c>
      <c r="C707" s="46">
        <f>VLOOKUP($A707,data!$A$6:$M$15000,10)</f>
        <v>2182000</v>
      </c>
      <c r="D707" s="14">
        <v>-1477000</v>
      </c>
      <c r="E707" s="14">
        <f>VLOOKUP($A707,data!$A$6:$M$15000,12)</f>
        <v>3671000</v>
      </c>
      <c r="F707" s="73">
        <f t="shared" si="31"/>
        <v>-12000</v>
      </c>
    </row>
    <row r="708" spans="1:6">
      <c r="A708" s="74">
        <v>36252</v>
      </c>
      <c r="B708" s="76">
        <f t="shared" si="30"/>
        <v>4</v>
      </c>
      <c r="C708" s="46">
        <f>VLOOKUP($A708,data!$A$6:$M$15000,10)</f>
        <v>2427000</v>
      </c>
      <c r="D708" s="14">
        <v>-682000</v>
      </c>
      <c r="E708" s="14">
        <f>VLOOKUP($A708,data!$A$6:$M$15000,12)</f>
        <v>3109000</v>
      </c>
      <c r="F708" s="73">
        <f t="shared" si="31"/>
        <v>0</v>
      </c>
    </row>
    <row r="709" spans="1:6">
      <c r="A709" s="74">
        <v>36253</v>
      </c>
      <c r="B709" s="76">
        <f t="shared" si="30"/>
        <v>4</v>
      </c>
      <c r="C709" s="46">
        <f>VLOOKUP($A709,data!$A$6:$M$15000,10)</f>
        <v>2421000</v>
      </c>
      <c r="D709" s="14">
        <v>-540000</v>
      </c>
      <c r="E709" s="14">
        <f>VLOOKUP($A709,data!$A$6:$M$15000,12)</f>
        <v>3040000</v>
      </c>
      <c r="F709" s="73">
        <f t="shared" si="31"/>
        <v>-79000</v>
      </c>
    </row>
    <row r="710" spans="1:6">
      <c r="A710" s="74">
        <v>36254</v>
      </c>
      <c r="B710" s="76">
        <f t="shared" ref="B710:B773" si="32">IF(A710&lt;&gt;"",MONTH(A710),0)</f>
        <v>4</v>
      </c>
      <c r="C710" s="46">
        <f>VLOOKUP($A710,data!$A$6:$M$15000,10)</f>
        <v>2607000</v>
      </c>
      <c r="D710" s="14">
        <v>-288000</v>
      </c>
      <c r="E710" s="14">
        <f>VLOOKUP($A710,data!$A$6:$M$15000,12)</f>
        <v>2660000</v>
      </c>
      <c r="F710" s="73">
        <f t="shared" ref="F710:F773" si="33">C710-D710-E710</f>
        <v>235000</v>
      </c>
    </row>
    <row r="711" spans="1:6">
      <c r="A711" s="74">
        <v>36255</v>
      </c>
      <c r="B711" s="76">
        <f t="shared" si="32"/>
        <v>4</v>
      </c>
      <c r="C711" s="46">
        <f>VLOOKUP($A711,data!$A$6:$M$15000,10)</f>
        <v>2448000</v>
      </c>
      <c r="D711" s="14">
        <v>-856000</v>
      </c>
      <c r="E711" s="14">
        <f>VLOOKUP($A711,data!$A$6:$M$15000,12)</f>
        <v>2900000</v>
      </c>
      <c r="F711" s="73">
        <f t="shared" si="33"/>
        <v>404000</v>
      </c>
    </row>
    <row r="712" spans="1:6">
      <c r="A712" s="74">
        <v>36256</v>
      </c>
      <c r="B712" s="76">
        <f t="shared" si="32"/>
        <v>4</v>
      </c>
      <c r="C712" s="46">
        <f>VLOOKUP($A712,data!$A$6:$M$15000,10)</f>
        <v>2222000</v>
      </c>
      <c r="D712" s="14">
        <v>-1273000</v>
      </c>
      <c r="E712" s="14">
        <f>VLOOKUP($A712,data!$A$6:$M$15000,12)</f>
        <v>3561000</v>
      </c>
      <c r="F712" s="73">
        <f t="shared" si="33"/>
        <v>-66000</v>
      </c>
    </row>
    <row r="713" spans="1:6">
      <c r="A713" s="74">
        <v>36257</v>
      </c>
      <c r="B713" s="76">
        <f t="shared" si="32"/>
        <v>4</v>
      </c>
      <c r="C713" s="46">
        <f>VLOOKUP($A713,data!$A$6:$M$15000,10)</f>
        <v>2243000</v>
      </c>
      <c r="D713" s="14">
        <v>-1265000</v>
      </c>
      <c r="E713" s="14">
        <f>VLOOKUP($A713,data!$A$6:$M$15000,12)</f>
        <v>3514000</v>
      </c>
      <c r="F713" s="73">
        <f t="shared" si="33"/>
        <v>-6000</v>
      </c>
    </row>
    <row r="714" spans="1:6">
      <c r="A714" s="74">
        <v>36258</v>
      </c>
      <c r="B714" s="76">
        <f t="shared" si="32"/>
        <v>4</v>
      </c>
      <c r="C714" s="46">
        <f>VLOOKUP($A714,data!$A$6:$M$15000,10)</f>
        <v>2161000</v>
      </c>
      <c r="D714" s="14">
        <v>-1353000</v>
      </c>
      <c r="E714" s="14">
        <f>VLOOKUP($A714,data!$A$6:$M$15000,12)</f>
        <v>3621000</v>
      </c>
      <c r="F714" s="73">
        <f t="shared" si="33"/>
        <v>-107000</v>
      </c>
    </row>
    <row r="715" spans="1:6">
      <c r="A715" s="74">
        <v>36259</v>
      </c>
      <c r="B715" s="76">
        <f t="shared" si="32"/>
        <v>4</v>
      </c>
      <c r="C715" s="46">
        <f>VLOOKUP($A715,data!$A$6:$M$15000,10)</f>
        <v>2151000</v>
      </c>
      <c r="D715" s="14">
        <v>-1365000</v>
      </c>
      <c r="E715" s="14">
        <f>VLOOKUP($A715,data!$A$6:$M$15000,12)</f>
        <v>3499000</v>
      </c>
      <c r="F715" s="73">
        <f t="shared" si="33"/>
        <v>17000</v>
      </c>
    </row>
    <row r="716" spans="1:6">
      <c r="A716" s="74">
        <v>36260</v>
      </c>
      <c r="B716" s="76">
        <f t="shared" si="32"/>
        <v>4</v>
      </c>
      <c r="C716" s="46">
        <f>VLOOKUP($A716,data!$A$6:$M$15000,10)</f>
        <v>2196000</v>
      </c>
      <c r="D716" s="14">
        <v>-603000</v>
      </c>
      <c r="E716" s="14">
        <f>VLOOKUP($A716,data!$A$6:$M$15000,12)</f>
        <v>2685000</v>
      </c>
      <c r="F716" s="73">
        <f t="shared" si="33"/>
        <v>114000</v>
      </c>
    </row>
    <row r="717" spans="1:6">
      <c r="A717" s="74">
        <v>36261</v>
      </c>
      <c r="B717" s="76">
        <f t="shared" si="32"/>
        <v>4</v>
      </c>
      <c r="C717" s="46">
        <f>VLOOKUP($A717,data!$A$6:$M$15000,10)</f>
        <v>2322000</v>
      </c>
      <c r="D717" s="14">
        <v>-1066000</v>
      </c>
      <c r="E717" s="14">
        <f>VLOOKUP($A717,data!$A$6:$M$15000,12)</f>
        <v>3357000</v>
      </c>
      <c r="F717" s="73">
        <f t="shared" si="33"/>
        <v>31000</v>
      </c>
    </row>
    <row r="718" spans="1:6">
      <c r="A718" s="74">
        <v>36262</v>
      </c>
      <c r="B718" s="76">
        <f t="shared" si="32"/>
        <v>4</v>
      </c>
      <c r="C718" s="46">
        <f>VLOOKUP($A718,data!$A$6:$M$15000,10)</f>
        <v>2308000</v>
      </c>
      <c r="D718" s="14">
        <v>-924000</v>
      </c>
      <c r="E718" s="14">
        <f>VLOOKUP($A718,data!$A$6:$M$15000,12)</f>
        <v>3308000</v>
      </c>
      <c r="F718" s="73">
        <f t="shared" si="33"/>
        <v>-76000</v>
      </c>
    </row>
    <row r="719" spans="1:6">
      <c r="A719" s="74">
        <v>36263</v>
      </c>
      <c r="B719" s="76">
        <f t="shared" si="32"/>
        <v>4</v>
      </c>
      <c r="C719" s="46">
        <f>VLOOKUP($A719,data!$A$6:$M$15000,10)</f>
        <v>2805000</v>
      </c>
      <c r="D719" s="14">
        <v>-112000</v>
      </c>
      <c r="E719" s="14">
        <f>VLOOKUP($A719,data!$A$6:$M$15000,12)</f>
        <v>2899000</v>
      </c>
      <c r="F719" s="73">
        <f t="shared" si="33"/>
        <v>18000</v>
      </c>
    </row>
    <row r="720" spans="1:6">
      <c r="A720" s="74">
        <v>36264</v>
      </c>
      <c r="B720" s="76">
        <f t="shared" si="32"/>
        <v>4</v>
      </c>
      <c r="C720" s="46">
        <f>VLOOKUP($A720,data!$A$6:$M$15000,10)</f>
        <v>2752000</v>
      </c>
      <c r="D720" s="14">
        <v>25000</v>
      </c>
      <c r="E720" s="14">
        <f>VLOOKUP($A720,data!$A$6:$M$15000,12)</f>
        <v>2721000</v>
      </c>
      <c r="F720" s="73">
        <f t="shared" si="33"/>
        <v>6000</v>
      </c>
    </row>
    <row r="721" spans="1:6">
      <c r="A721" s="74">
        <v>36265</v>
      </c>
      <c r="B721" s="76">
        <f t="shared" si="32"/>
        <v>4</v>
      </c>
      <c r="C721" s="46">
        <f>VLOOKUP($A721,data!$A$6:$M$15000,10)</f>
        <v>2743000</v>
      </c>
      <c r="D721" s="14">
        <v>158000</v>
      </c>
      <c r="E721" s="14">
        <f>VLOOKUP($A721,data!$A$6:$M$15000,12)</f>
        <v>2619000</v>
      </c>
      <c r="F721" s="73">
        <f t="shared" si="33"/>
        <v>-34000</v>
      </c>
    </row>
    <row r="722" spans="1:6">
      <c r="A722" s="74">
        <v>36266</v>
      </c>
      <c r="B722" s="76">
        <f t="shared" si="32"/>
        <v>4</v>
      </c>
      <c r="C722" s="46">
        <f>VLOOKUP($A722,data!$A$6:$M$15000,10)</f>
        <v>2816000</v>
      </c>
      <c r="D722" s="14">
        <v>445000</v>
      </c>
      <c r="E722" s="14">
        <f>VLOOKUP($A722,data!$A$6:$M$15000,12)</f>
        <v>2312000</v>
      </c>
      <c r="F722" s="73">
        <f t="shared" si="33"/>
        <v>59000</v>
      </c>
    </row>
    <row r="723" spans="1:6">
      <c r="A723" s="74">
        <v>36267</v>
      </c>
      <c r="B723" s="76">
        <f t="shared" si="32"/>
        <v>4</v>
      </c>
      <c r="C723" s="46">
        <f>VLOOKUP($A723,data!$A$6:$M$15000,10)</f>
        <v>2744000</v>
      </c>
      <c r="D723" s="14">
        <v>624000</v>
      </c>
      <c r="E723" s="14">
        <f>VLOOKUP($A723,data!$A$6:$M$15000,12)</f>
        <v>1975000</v>
      </c>
      <c r="F723" s="73">
        <f t="shared" si="33"/>
        <v>145000</v>
      </c>
    </row>
    <row r="724" spans="1:6">
      <c r="A724" s="74">
        <v>36268</v>
      </c>
      <c r="B724" s="76">
        <f t="shared" si="32"/>
        <v>4</v>
      </c>
      <c r="C724" s="46">
        <f>VLOOKUP($A724,data!$A$6:$M$15000,10)</f>
        <v>2736000</v>
      </c>
      <c r="D724" s="14">
        <v>845000</v>
      </c>
      <c r="E724" s="14">
        <f>VLOOKUP($A724,data!$A$6:$M$15000,12)</f>
        <v>2069000</v>
      </c>
      <c r="F724" s="73">
        <f t="shared" si="33"/>
        <v>-178000</v>
      </c>
    </row>
    <row r="725" spans="1:6">
      <c r="A725" s="74">
        <v>36269</v>
      </c>
      <c r="B725" s="76">
        <f t="shared" si="32"/>
        <v>4</v>
      </c>
      <c r="C725" s="46">
        <f>VLOOKUP($A725,data!$A$6:$M$15000,10)</f>
        <v>2768000</v>
      </c>
      <c r="D725" s="14">
        <v>210000</v>
      </c>
      <c r="E725" s="14">
        <f>VLOOKUP($A725,data!$A$6:$M$15000,12)</f>
        <v>2488000</v>
      </c>
      <c r="F725" s="73">
        <f t="shared" si="33"/>
        <v>70000</v>
      </c>
    </row>
    <row r="726" spans="1:6">
      <c r="A726" s="74">
        <v>36270</v>
      </c>
      <c r="B726" s="76">
        <f t="shared" si="32"/>
        <v>4</v>
      </c>
      <c r="C726" s="46">
        <f>VLOOKUP($A726,data!$A$6:$M$15000,10)</f>
        <v>2745000</v>
      </c>
      <c r="D726" s="14">
        <v>416000</v>
      </c>
      <c r="E726" s="14">
        <f>VLOOKUP($A726,data!$A$6:$M$15000,12)</f>
        <v>2399000</v>
      </c>
      <c r="F726" s="73">
        <f t="shared" si="33"/>
        <v>-70000</v>
      </c>
    </row>
    <row r="727" spans="1:6">
      <c r="A727" s="74">
        <v>36271</v>
      </c>
      <c r="B727" s="76">
        <f t="shared" si="32"/>
        <v>4</v>
      </c>
      <c r="C727" s="46">
        <f>VLOOKUP($A727,data!$A$6:$M$15000,10)</f>
        <v>2728000</v>
      </c>
      <c r="D727" s="14">
        <v>293000</v>
      </c>
      <c r="E727" s="14">
        <f>VLOOKUP($A727,data!$A$6:$M$15000,12)</f>
        <v>2425000</v>
      </c>
      <c r="F727" s="73">
        <f t="shared" si="33"/>
        <v>10000</v>
      </c>
    </row>
    <row r="728" spans="1:6">
      <c r="A728" s="74">
        <v>36272</v>
      </c>
      <c r="B728" s="76">
        <f t="shared" si="32"/>
        <v>4</v>
      </c>
      <c r="C728" s="46">
        <f>VLOOKUP($A728,data!$A$6:$M$15000,10)</f>
        <v>2732000</v>
      </c>
      <c r="D728" s="14">
        <v>62000</v>
      </c>
      <c r="E728" s="14">
        <f>VLOOKUP($A728,data!$A$6:$M$15000,12)</f>
        <v>2724000</v>
      </c>
      <c r="F728" s="73">
        <f t="shared" si="33"/>
        <v>-54000</v>
      </c>
    </row>
    <row r="729" spans="1:6">
      <c r="A729" s="74">
        <v>36273</v>
      </c>
      <c r="B729" s="76">
        <f t="shared" si="32"/>
        <v>4</v>
      </c>
      <c r="C729" s="46">
        <f>VLOOKUP($A729,data!$A$6:$M$15000,10)</f>
        <v>2886000</v>
      </c>
      <c r="D729" s="14">
        <v>314000</v>
      </c>
      <c r="E729" s="14">
        <f>VLOOKUP($A729,data!$A$6:$M$15000,12)</f>
        <v>2501000</v>
      </c>
      <c r="F729" s="73">
        <f t="shared" si="33"/>
        <v>71000</v>
      </c>
    </row>
    <row r="730" spans="1:6">
      <c r="A730" s="74">
        <v>36274</v>
      </c>
      <c r="B730" s="76">
        <f t="shared" si="32"/>
        <v>4</v>
      </c>
      <c r="C730" s="46">
        <f>VLOOKUP($A730,data!$A$6:$M$15000,10)</f>
        <v>2987000</v>
      </c>
      <c r="D730" s="14">
        <v>694000</v>
      </c>
      <c r="E730" s="14">
        <f>VLOOKUP($A730,data!$A$6:$M$15000,12)</f>
        <v>2310000</v>
      </c>
      <c r="F730" s="73">
        <f t="shared" si="33"/>
        <v>-17000</v>
      </c>
    </row>
    <row r="731" spans="1:6">
      <c r="A731" s="74">
        <v>36275</v>
      </c>
      <c r="B731" s="76">
        <f t="shared" si="32"/>
        <v>4</v>
      </c>
      <c r="C731" s="46">
        <f>VLOOKUP($A731,data!$A$6:$M$15000,10)</f>
        <v>2965000</v>
      </c>
      <c r="D731" s="14">
        <v>744000</v>
      </c>
      <c r="E731" s="14">
        <f>VLOOKUP($A731,data!$A$6:$M$15000,12)</f>
        <v>2225000</v>
      </c>
      <c r="F731" s="73">
        <f t="shared" si="33"/>
        <v>-4000</v>
      </c>
    </row>
    <row r="732" spans="1:6">
      <c r="A732" s="74">
        <v>36276</v>
      </c>
      <c r="B732" s="76">
        <f t="shared" si="32"/>
        <v>4</v>
      </c>
      <c r="C732" s="46">
        <f>VLOOKUP($A732,data!$A$6:$M$15000,10)</f>
        <v>2874000</v>
      </c>
      <c r="D732" s="14">
        <v>434000</v>
      </c>
      <c r="E732" s="14">
        <f>VLOOKUP($A732,data!$A$6:$M$15000,12)</f>
        <v>2436000</v>
      </c>
      <c r="F732" s="73">
        <f t="shared" si="33"/>
        <v>4000</v>
      </c>
    </row>
    <row r="733" spans="1:6">
      <c r="A733" s="74">
        <v>36277</v>
      </c>
      <c r="B733" s="76">
        <f t="shared" si="32"/>
        <v>4</v>
      </c>
      <c r="C733" s="46">
        <f>VLOOKUP($A733,data!$A$6:$M$15000,10)</f>
        <v>2747000</v>
      </c>
      <c r="D733" s="14">
        <v>270000</v>
      </c>
      <c r="E733" s="14">
        <f>VLOOKUP($A733,data!$A$6:$M$15000,12)</f>
        <v>2511000</v>
      </c>
      <c r="F733" s="73">
        <f t="shared" si="33"/>
        <v>-34000</v>
      </c>
    </row>
    <row r="734" spans="1:6">
      <c r="A734" s="74">
        <v>36278</v>
      </c>
      <c r="B734" s="76">
        <f t="shared" si="32"/>
        <v>4</v>
      </c>
      <c r="C734" s="46">
        <f>VLOOKUP($A734,data!$A$6:$M$15000,10)</f>
        <v>2802000</v>
      </c>
      <c r="D734" s="14">
        <v>8000</v>
      </c>
      <c r="E734" s="14">
        <f>VLOOKUP($A734,data!$A$6:$M$15000,12)</f>
        <v>2857000</v>
      </c>
      <c r="F734" s="73">
        <f t="shared" si="33"/>
        <v>-63000</v>
      </c>
    </row>
    <row r="735" spans="1:6">
      <c r="A735" s="74">
        <v>36279</v>
      </c>
      <c r="B735" s="76">
        <f t="shared" si="32"/>
        <v>4</v>
      </c>
      <c r="C735" s="46">
        <f>VLOOKUP($A735,data!$A$6:$M$15000,10)</f>
        <v>2887000</v>
      </c>
      <c r="D735" s="14">
        <v>15000</v>
      </c>
      <c r="E735" s="14">
        <f>VLOOKUP($A735,data!$A$6:$M$15000,12)</f>
        <v>2747000</v>
      </c>
      <c r="F735" s="73">
        <f t="shared" si="33"/>
        <v>125000</v>
      </c>
    </row>
    <row r="736" spans="1:6">
      <c r="A736" s="74">
        <v>36280</v>
      </c>
      <c r="B736" s="76">
        <f t="shared" si="32"/>
        <v>4</v>
      </c>
      <c r="C736" s="46">
        <f>VLOOKUP($A736,data!$A$6:$M$15000,10)</f>
        <v>2828000</v>
      </c>
      <c r="D736" s="14">
        <v>75000</v>
      </c>
      <c r="E736" s="14">
        <f>VLOOKUP($A736,data!$A$6:$M$15000,12)</f>
        <v>2895000</v>
      </c>
      <c r="F736" s="73">
        <f t="shared" si="33"/>
        <v>-142000</v>
      </c>
    </row>
    <row r="737" spans="1:6">
      <c r="A737" s="74">
        <v>36281</v>
      </c>
      <c r="B737" s="76">
        <f t="shared" si="32"/>
        <v>5</v>
      </c>
      <c r="C737" s="46">
        <f>VLOOKUP($A737,data!$A$6:$M$15000,10)</f>
        <v>2942000</v>
      </c>
      <c r="D737" s="14">
        <v>633000</v>
      </c>
      <c r="E737" s="14">
        <f>VLOOKUP($A737,data!$A$6:$M$15000,12)</f>
        <v>2261000</v>
      </c>
      <c r="F737" s="73">
        <f t="shared" si="33"/>
        <v>48000</v>
      </c>
    </row>
    <row r="738" spans="1:6">
      <c r="A738" s="74">
        <v>36282</v>
      </c>
      <c r="B738" s="76">
        <f t="shared" si="32"/>
        <v>5</v>
      </c>
      <c r="C738" s="46">
        <f>VLOOKUP($A738,data!$A$6:$M$15000,10)</f>
        <v>2941000</v>
      </c>
      <c r="D738" s="14">
        <v>511000</v>
      </c>
      <c r="E738" s="14">
        <f>VLOOKUP($A738,data!$A$6:$M$15000,12)</f>
        <v>2404000</v>
      </c>
      <c r="F738" s="73">
        <f t="shared" si="33"/>
        <v>26000</v>
      </c>
    </row>
    <row r="739" spans="1:6">
      <c r="A739" s="74">
        <v>36283</v>
      </c>
      <c r="B739" s="76">
        <f t="shared" si="32"/>
        <v>5</v>
      </c>
      <c r="C739" s="46">
        <f>VLOOKUP($A739,data!$A$6:$M$15000,10)</f>
        <v>2898000</v>
      </c>
      <c r="D739" s="14">
        <v>172000</v>
      </c>
      <c r="E739" s="14">
        <f>VLOOKUP($A739,data!$A$6:$M$15000,12)</f>
        <v>2733000</v>
      </c>
      <c r="F739" s="73">
        <f t="shared" si="33"/>
        <v>-7000</v>
      </c>
    </row>
    <row r="740" spans="1:6">
      <c r="A740" s="74">
        <v>36284</v>
      </c>
      <c r="B740" s="76">
        <f t="shared" si="32"/>
        <v>5</v>
      </c>
      <c r="C740" s="46">
        <f>VLOOKUP($A740,data!$A$6:$M$15000,10)</f>
        <v>2933000</v>
      </c>
      <c r="D740" s="14">
        <v>454000</v>
      </c>
      <c r="E740" s="14">
        <f>VLOOKUP($A740,data!$A$6:$M$15000,12)</f>
        <v>2504000</v>
      </c>
      <c r="F740" s="73">
        <f t="shared" si="33"/>
        <v>-25000</v>
      </c>
    </row>
    <row r="741" spans="1:6">
      <c r="A741" s="74">
        <v>36285</v>
      </c>
      <c r="B741" s="76">
        <f t="shared" si="32"/>
        <v>5</v>
      </c>
      <c r="C741" s="46">
        <f>VLOOKUP($A741,data!$A$6:$M$15000,10)</f>
        <v>2870000</v>
      </c>
      <c r="D741" s="14">
        <v>379000</v>
      </c>
      <c r="E741" s="14">
        <f>VLOOKUP($A741,data!$A$6:$M$15000,12)</f>
        <v>2354000</v>
      </c>
      <c r="F741" s="73">
        <f t="shared" si="33"/>
        <v>137000</v>
      </c>
    </row>
    <row r="742" spans="1:6">
      <c r="A742" s="74">
        <v>36286</v>
      </c>
      <c r="B742" s="76">
        <f t="shared" si="32"/>
        <v>5</v>
      </c>
      <c r="C742" s="46">
        <f>VLOOKUP($A742,data!$A$6:$M$15000,10)</f>
        <v>2794000</v>
      </c>
      <c r="D742" s="14">
        <v>645000</v>
      </c>
      <c r="E742" s="14">
        <f>VLOOKUP($A742,data!$A$6:$M$15000,12)</f>
        <v>2286000</v>
      </c>
      <c r="F742" s="73">
        <f t="shared" si="33"/>
        <v>-137000</v>
      </c>
    </row>
    <row r="743" spans="1:6">
      <c r="A743" s="74">
        <v>36287</v>
      </c>
      <c r="B743" s="76">
        <f t="shared" si="32"/>
        <v>5</v>
      </c>
      <c r="C743" s="46">
        <f>VLOOKUP($A743,data!$A$6:$M$15000,10)</f>
        <v>2805000</v>
      </c>
      <c r="D743" s="14">
        <v>630000</v>
      </c>
      <c r="E743" s="14">
        <f>VLOOKUP($A743,data!$A$6:$M$15000,12)</f>
        <v>2111000</v>
      </c>
      <c r="F743" s="73">
        <f t="shared" si="33"/>
        <v>64000</v>
      </c>
    </row>
    <row r="744" spans="1:6">
      <c r="A744" s="74">
        <v>36288</v>
      </c>
      <c r="B744" s="76">
        <f t="shared" si="32"/>
        <v>5</v>
      </c>
      <c r="C744" s="46">
        <f>VLOOKUP($A744,data!$A$6:$M$15000,10)</f>
        <v>2857000</v>
      </c>
      <c r="D744" s="14">
        <v>882000</v>
      </c>
      <c r="E744" s="14">
        <f>VLOOKUP($A744,data!$A$6:$M$15000,12)</f>
        <v>2027000</v>
      </c>
      <c r="F744" s="73">
        <f t="shared" si="33"/>
        <v>-52000</v>
      </c>
    </row>
    <row r="745" spans="1:6">
      <c r="A745" s="74">
        <v>36289</v>
      </c>
      <c r="B745" s="76">
        <f t="shared" si="32"/>
        <v>5</v>
      </c>
      <c r="C745" s="46">
        <f>VLOOKUP($A745,data!$A$6:$M$15000,10)</f>
        <v>2864000</v>
      </c>
      <c r="D745" s="14">
        <v>832000</v>
      </c>
      <c r="E745" s="14">
        <f>VLOOKUP($A745,data!$A$6:$M$15000,12)</f>
        <v>2072000</v>
      </c>
      <c r="F745" s="73">
        <f t="shared" si="33"/>
        <v>-40000</v>
      </c>
    </row>
    <row r="746" spans="1:6">
      <c r="A746" s="74">
        <v>36290</v>
      </c>
      <c r="B746" s="76">
        <f t="shared" si="32"/>
        <v>5</v>
      </c>
      <c r="C746" s="46">
        <f>VLOOKUP($A746,data!$A$6:$M$15000,10)</f>
        <v>2929000</v>
      </c>
      <c r="D746" s="14">
        <v>501000</v>
      </c>
      <c r="E746" s="14">
        <f>VLOOKUP($A746,data!$A$6:$M$15000,12)</f>
        <v>2293000</v>
      </c>
      <c r="F746" s="73">
        <f t="shared" si="33"/>
        <v>135000</v>
      </c>
    </row>
    <row r="747" spans="1:6">
      <c r="A747" s="74">
        <v>36291</v>
      </c>
      <c r="B747" s="76">
        <f t="shared" si="32"/>
        <v>5</v>
      </c>
      <c r="C747" s="46">
        <f>VLOOKUP($A747,data!$A$6:$M$15000,10)</f>
        <v>2882000</v>
      </c>
      <c r="D747" s="14">
        <v>627000</v>
      </c>
      <c r="E747" s="14">
        <f>VLOOKUP($A747,data!$A$6:$M$15000,12)</f>
        <v>2323000</v>
      </c>
      <c r="F747" s="73">
        <f t="shared" si="33"/>
        <v>-68000</v>
      </c>
    </row>
    <row r="748" spans="1:6">
      <c r="A748" s="74">
        <v>36292</v>
      </c>
      <c r="B748" s="76">
        <f t="shared" si="32"/>
        <v>5</v>
      </c>
      <c r="C748" s="46">
        <f>VLOOKUP($A748,data!$A$6:$M$15000,10)</f>
        <v>2636000</v>
      </c>
      <c r="D748" s="14">
        <v>372000</v>
      </c>
      <c r="E748" s="14">
        <f>VLOOKUP($A748,data!$A$6:$M$15000,12)</f>
        <v>2287000</v>
      </c>
      <c r="F748" s="73">
        <f t="shared" si="33"/>
        <v>-23000</v>
      </c>
    </row>
    <row r="749" spans="1:6">
      <c r="A749" s="74">
        <v>36293</v>
      </c>
      <c r="B749" s="76">
        <f t="shared" si="32"/>
        <v>5</v>
      </c>
      <c r="C749" s="46">
        <f>VLOOKUP($A749,data!$A$6:$M$15000,10)</f>
        <v>2802000</v>
      </c>
      <c r="D749" s="14">
        <v>577000</v>
      </c>
      <c r="E749" s="14">
        <f>VLOOKUP($A749,data!$A$6:$M$15000,12)</f>
        <v>2225000</v>
      </c>
      <c r="F749" s="73">
        <f t="shared" si="33"/>
        <v>0</v>
      </c>
    </row>
    <row r="750" spans="1:6">
      <c r="A750" s="74">
        <v>36294</v>
      </c>
      <c r="B750" s="76">
        <f t="shared" si="32"/>
        <v>5</v>
      </c>
      <c r="C750" s="46">
        <f>VLOOKUP($A750,data!$A$6:$M$15000,10)</f>
        <v>2716000</v>
      </c>
      <c r="D750" s="14">
        <v>480000</v>
      </c>
      <c r="E750" s="14">
        <f>VLOOKUP($A750,data!$A$6:$M$15000,12)</f>
        <v>2230000</v>
      </c>
      <c r="F750" s="73">
        <f t="shared" si="33"/>
        <v>6000</v>
      </c>
    </row>
    <row r="751" spans="1:6">
      <c r="A751" s="74">
        <v>36295</v>
      </c>
      <c r="B751" s="76">
        <f t="shared" si="32"/>
        <v>5</v>
      </c>
      <c r="C751" s="46">
        <f>VLOOKUP($A751,data!$A$6:$M$15000,10)</f>
        <v>2715000</v>
      </c>
      <c r="D751" s="14">
        <v>680000</v>
      </c>
      <c r="E751" s="14">
        <f>VLOOKUP($A751,data!$A$6:$M$15000,12)</f>
        <v>2080000</v>
      </c>
      <c r="F751" s="73">
        <f t="shared" si="33"/>
        <v>-45000</v>
      </c>
    </row>
    <row r="752" spans="1:6">
      <c r="A752" s="74">
        <v>36296</v>
      </c>
      <c r="B752" s="76">
        <f t="shared" si="32"/>
        <v>5</v>
      </c>
      <c r="C752" s="46">
        <f>VLOOKUP($A752,data!$A$6:$M$15000,10)</f>
        <v>2698000</v>
      </c>
      <c r="D752" s="14">
        <v>668000</v>
      </c>
      <c r="E752" s="14">
        <f>VLOOKUP($A752,data!$A$6:$M$15000,12)</f>
        <v>2035000</v>
      </c>
      <c r="F752" s="73">
        <f t="shared" si="33"/>
        <v>-5000</v>
      </c>
    </row>
    <row r="753" spans="1:6">
      <c r="A753" s="74">
        <v>36297</v>
      </c>
      <c r="B753" s="76">
        <f t="shared" si="32"/>
        <v>5</v>
      </c>
      <c r="C753" s="46">
        <f>VLOOKUP($A753,data!$A$6:$M$15000,10)</f>
        <v>2304000</v>
      </c>
      <c r="D753" s="14">
        <v>-101000</v>
      </c>
      <c r="E753" s="14">
        <f>VLOOKUP($A753,data!$A$6:$M$15000,12)</f>
        <v>2321000</v>
      </c>
      <c r="F753" s="73">
        <f t="shared" si="33"/>
        <v>84000</v>
      </c>
    </row>
    <row r="754" spans="1:6">
      <c r="A754" s="74">
        <v>36298</v>
      </c>
      <c r="B754" s="76">
        <f t="shared" si="32"/>
        <v>5</v>
      </c>
      <c r="C754" s="46">
        <f>VLOOKUP($A754,data!$A$6:$M$15000,10)</f>
        <v>2461000</v>
      </c>
      <c r="D754" s="14">
        <v>236000</v>
      </c>
      <c r="E754" s="14">
        <f>VLOOKUP($A754,data!$A$6:$M$15000,12)</f>
        <v>2266000</v>
      </c>
      <c r="F754" s="73">
        <f t="shared" si="33"/>
        <v>-41000</v>
      </c>
    </row>
    <row r="755" spans="1:6">
      <c r="A755" s="74">
        <v>36299</v>
      </c>
      <c r="B755" s="76">
        <f t="shared" si="32"/>
        <v>5</v>
      </c>
      <c r="C755" s="46">
        <f>VLOOKUP($A755,data!$A$6:$M$15000,10)</f>
        <v>2569000</v>
      </c>
      <c r="D755" s="14">
        <v>339000</v>
      </c>
      <c r="E755" s="14">
        <f>VLOOKUP($A755,data!$A$6:$M$15000,12)</f>
        <v>2239000</v>
      </c>
      <c r="F755" s="73">
        <f t="shared" si="33"/>
        <v>-9000</v>
      </c>
    </row>
    <row r="756" spans="1:6">
      <c r="A756" s="74">
        <v>36300</v>
      </c>
      <c r="B756" s="76">
        <f t="shared" si="32"/>
        <v>5</v>
      </c>
      <c r="C756" s="46">
        <f>VLOOKUP($A756,data!$A$6:$M$15000,10)</f>
        <v>2756000</v>
      </c>
      <c r="D756" s="14">
        <v>461000</v>
      </c>
      <c r="E756" s="14">
        <f>VLOOKUP($A756,data!$A$6:$M$15000,12)</f>
        <v>2338000</v>
      </c>
      <c r="F756" s="73">
        <f t="shared" si="33"/>
        <v>-43000</v>
      </c>
    </row>
    <row r="757" spans="1:6">
      <c r="A757" s="74">
        <v>36301</v>
      </c>
      <c r="B757" s="76">
        <f t="shared" si="32"/>
        <v>5</v>
      </c>
      <c r="C757" s="46">
        <f>VLOOKUP($A757,data!$A$6:$M$15000,10)</f>
        <v>2791000</v>
      </c>
      <c r="D757" s="14">
        <v>519000</v>
      </c>
      <c r="E757" s="14">
        <f>VLOOKUP($A757,data!$A$6:$M$15000,12)</f>
        <v>2242000</v>
      </c>
      <c r="F757" s="73">
        <f t="shared" si="33"/>
        <v>30000</v>
      </c>
    </row>
    <row r="758" spans="1:6">
      <c r="A758" s="74">
        <v>36302</v>
      </c>
      <c r="B758" s="76">
        <f t="shared" si="32"/>
        <v>5</v>
      </c>
      <c r="C758" s="46">
        <f>VLOOKUP($A758,data!$A$6:$M$15000,10)</f>
        <v>2779000</v>
      </c>
      <c r="D758" s="14">
        <v>737000</v>
      </c>
      <c r="E758" s="14">
        <f>VLOOKUP($A758,data!$A$6:$M$15000,12)</f>
        <v>2007000</v>
      </c>
      <c r="F758" s="73">
        <f t="shared" si="33"/>
        <v>35000</v>
      </c>
    </row>
    <row r="759" spans="1:6">
      <c r="A759" s="74">
        <v>36303</v>
      </c>
      <c r="B759" s="76">
        <f t="shared" si="32"/>
        <v>5</v>
      </c>
      <c r="C759" s="46">
        <f>VLOOKUP($A759,data!$A$6:$M$15000,10)</f>
        <v>2784000</v>
      </c>
      <c r="D759" s="14">
        <v>739000</v>
      </c>
      <c r="E759" s="14">
        <f>VLOOKUP($A759,data!$A$6:$M$15000,12)</f>
        <v>1977000</v>
      </c>
      <c r="F759" s="73">
        <f t="shared" si="33"/>
        <v>68000</v>
      </c>
    </row>
    <row r="760" spans="1:6">
      <c r="A760" s="74">
        <v>36304</v>
      </c>
      <c r="B760" s="76">
        <f t="shared" si="32"/>
        <v>5</v>
      </c>
      <c r="C760" s="46">
        <f>VLOOKUP($A760,data!$A$6:$M$15000,10)</f>
        <v>2867000</v>
      </c>
      <c r="D760" s="14">
        <v>596000</v>
      </c>
      <c r="E760" s="14">
        <f>VLOOKUP($A760,data!$A$6:$M$15000,12)</f>
        <v>2340000</v>
      </c>
      <c r="F760" s="73">
        <f t="shared" si="33"/>
        <v>-69000</v>
      </c>
    </row>
    <row r="761" spans="1:6">
      <c r="A761" s="74">
        <v>36305</v>
      </c>
      <c r="B761" s="76">
        <f t="shared" si="32"/>
        <v>5</v>
      </c>
      <c r="C761" s="46">
        <f>VLOOKUP($A761,data!$A$6:$M$15000,10)</f>
        <v>2948000</v>
      </c>
      <c r="D761" s="14">
        <v>762000</v>
      </c>
      <c r="E761" s="14">
        <f>VLOOKUP($A761,data!$A$6:$M$15000,12)</f>
        <v>2220000</v>
      </c>
      <c r="F761" s="73">
        <f t="shared" si="33"/>
        <v>-34000</v>
      </c>
    </row>
    <row r="762" spans="1:6">
      <c r="A762" s="74">
        <v>36306</v>
      </c>
      <c r="B762" s="76">
        <f t="shared" si="32"/>
        <v>5</v>
      </c>
      <c r="C762" s="46">
        <f>VLOOKUP($A762,data!$A$6:$M$15000,10)</f>
        <v>2866000</v>
      </c>
      <c r="D762" s="14">
        <v>578000</v>
      </c>
      <c r="E762" s="14">
        <f>VLOOKUP($A762,data!$A$6:$M$15000,12)</f>
        <v>2375000</v>
      </c>
      <c r="F762" s="73">
        <f t="shared" si="33"/>
        <v>-87000</v>
      </c>
    </row>
    <row r="763" spans="1:6">
      <c r="A763" s="74">
        <v>36307</v>
      </c>
      <c r="B763" s="76">
        <f t="shared" si="32"/>
        <v>5</v>
      </c>
      <c r="C763" s="46">
        <f>VLOOKUP($A763,data!$A$6:$M$15000,10)</f>
        <v>2903000</v>
      </c>
      <c r="D763" s="14">
        <v>441000</v>
      </c>
      <c r="E763" s="14">
        <f>VLOOKUP($A763,data!$A$6:$M$15000,12)</f>
        <v>2393000</v>
      </c>
      <c r="F763" s="73">
        <f t="shared" si="33"/>
        <v>69000</v>
      </c>
    </row>
    <row r="764" spans="1:6">
      <c r="A764" s="74">
        <v>36308</v>
      </c>
      <c r="B764" s="76">
        <f t="shared" si="32"/>
        <v>5</v>
      </c>
      <c r="C764" s="46">
        <f>VLOOKUP($A764,data!$A$6:$M$15000,10)</f>
        <v>2748000</v>
      </c>
      <c r="D764" s="14">
        <v>615000</v>
      </c>
      <c r="E764" s="14">
        <f>VLOOKUP($A764,data!$A$6:$M$15000,12)</f>
        <v>2182000</v>
      </c>
      <c r="F764" s="73">
        <f t="shared" si="33"/>
        <v>-49000</v>
      </c>
    </row>
    <row r="765" spans="1:6">
      <c r="A765" s="74">
        <v>36309</v>
      </c>
      <c r="B765" s="76">
        <f t="shared" si="32"/>
        <v>5</v>
      </c>
      <c r="C765" s="46">
        <f>VLOOKUP($A765,data!$A$6:$M$15000,10)</f>
        <v>2616000</v>
      </c>
      <c r="D765" s="14">
        <v>737000</v>
      </c>
      <c r="E765" s="14">
        <f>VLOOKUP($A765,data!$A$6:$M$15000,12)</f>
        <v>1845000</v>
      </c>
      <c r="F765" s="73">
        <f t="shared" si="33"/>
        <v>34000</v>
      </c>
    </row>
    <row r="766" spans="1:6">
      <c r="A766" s="74">
        <v>36310</v>
      </c>
      <c r="B766" s="76">
        <f t="shared" si="32"/>
        <v>5</v>
      </c>
      <c r="C766" s="46">
        <f>VLOOKUP($A766,data!$A$6:$M$15000,10)</f>
        <v>2606000</v>
      </c>
      <c r="D766" s="14">
        <v>816000</v>
      </c>
      <c r="E766" s="14">
        <f>VLOOKUP($A766,data!$A$6:$M$15000,12)</f>
        <v>1772000</v>
      </c>
      <c r="F766" s="73">
        <f t="shared" si="33"/>
        <v>18000</v>
      </c>
    </row>
    <row r="767" spans="1:6">
      <c r="A767" s="74">
        <v>36311</v>
      </c>
      <c r="B767" s="76">
        <f t="shared" si="32"/>
        <v>5</v>
      </c>
      <c r="C767" s="46">
        <f>VLOOKUP($A767,data!$A$6:$M$15000,10)</f>
        <v>2686000</v>
      </c>
      <c r="D767" s="14">
        <v>816000</v>
      </c>
      <c r="E767" s="14">
        <f>VLOOKUP($A767,data!$A$6:$M$15000,12)</f>
        <v>1897000</v>
      </c>
      <c r="F767" s="73">
        <f t="shared" si="33"/>
        <v>-27000</v>
      </c>
    </row>
    <row r="768" spans="1:6">
      <c r="A768" s="74">
        <v>36312</v>
      </c>
      <c r="B768" s="76">
        <f t="shared" si="32"/>
        <v>6</v>
      </c>
      <c r="C768" s="46">
        <f>VLOOKUP($A768,data!$A$6:$M$15000,10)</f>
        <v>2798000</v>
      </c>
      <c r="D768" s="14">
        <v>579000</v>
      </c>
      <c r="E768" s="14">
        <f>VLOOKUP($A768,data!$A$6:$M$15000,12)</f>
        <v>2237000</v>
      </c>
      <c r="F768" s="73">
        <f t="shared" si="33"/>
        <v>-18000</v>
      </c>
    </row>
    <row r="769" spans="1:6">
      <c r="A769" s="74">
        <v>36313</v>
      </c>
      <c r="B769" s="76">
        <f t="shared" si="32"/>
        <v>6</v>
      </c>
      <c r="C769" s="46">
        <f>VLOOKUP($A769,data!$A$6:$M$15000,10)</f>
        <v>2550000</v>
      </c>
      <c r="D769" s="14">
        <v>57000</v>
      </c>
      <c r="E769" s="14">
        <f>VLOOKUP($A769,data!$A$6:$M$15000,12)</f>
        <v>2457000</v>
      </c>
      <c r="F769" s="73">
        <f t="shared" si="33"/>
        <v>36000</v>
      </c>
    </row>
    <row r="770" spans="1:6">
      <c r="A770" s="74">
        <v>36314</v>
      </c>
      <c r="B770" s="76">
        <f t="shared" si="32"/>
        <v>6</v>
      </c>
      <c r="C770" s="46">
        <f>VLOOKUP($A770,data!$A$6:$M$15000,10)</f>
        <v>2699000</v>
      </c>
      <c r="D770" s="14">
        <v>289000</v>
      </c>
      <c r="E770" s="14">
        <f>VLOOKUP($A770,data!$A$6:$M$15000,12)</f>
        <v>2519000</v>
      </c>
      <c r="F770" s="73">
        <f t="shared" si="33"/>
        <v>-109000</v>
      </c>
    </row>
    <row r="771" spans="1:6">
      <c r="A771" s="74">
        <v>36315</v>
      </c>
      <c r="B771" s="76">
        <f t="shared" si="32"/>
        <v>6</v>
      </c>
      <c r="C771" s="46">
        <f>VLOOKUP($A771,data!$A$6:$M$15000,10)</f>
        <v>2680000</v>
      </c>
      <c r="D771" s="14">
        <v>264000</v>
      </c>
      <c r="E771" s="14">
        <f>VLOOKUP($A771,data!$A$6:$M$15000,12)</f>
        <v>2355000</v>
      </c>
      <c r="F771" s="73">
        <f t="shared" si="33"/>
        <v>61000</v>
      </c>
    </row>
    <row r="772" spans="1:6">
      <c r="A772" s="74">
        <v>36316</v>
      </c>
      <c r="B772" s="76">
        <f t="shared" si="32"/>
        <v>6</v>
      </c>
      <c r="C772" s="46">
        <f>VLOOKUP($A772,data!$A$6:$M$15000,10)</f>
        <v>2649000</v>
      </c>
      <c r="D772" s="14">
        <v>621000</v>
      </c>
      <c r="E772" s="14">
        <f>VLOOKUP($A772,data!$A$6:$M$15000,12)</f>
        <v>1993000</v>
      </c>
      <c r="F772" s="73">
        <f t="shared" si="33"/>
        <v>35000</v>
      </c>
    </row>
    <row r="773" spans="1:6">
      <c r="A773" s="74">
        <v>36317</v>
      </c>
      <c r="B773" s="76">
        <f t="shared" si="32"/>
        <v>6</v>
      </c>
      <c r="C773" s="46">
        <f>VLOOKUP($A773,data!$A$6:$M$15000,10)</f>
        <v>2680000</v>
      </c>
      <c r="D773" s="14">
        <v>633000</v>
      </c>
      <c r="E773" s="14">
        <f>VLOOKUP($A773,data!$A$6:$M$15000,12)</f>
        <v>1998000</v>
      </c>
      <c r="F773" s="73">
        <f t="shared" si="33"/>
        <v>49000</v>
      </c>
    </row>
    <row r="774" spans="1:6">
      <c r="A774" s="74">
        <v>36318</v>
      </c>
      <c r="B774" s="76">
        <f t="shared" ref="B774:B837" si="34">IF(A774&lt;&gt;"",MONTH(A774),0)</f>
        <v>6</v>
      </c>
      <c r="C774" s="46">
        <f>VLOOKUP($A774,data!$A$6:$M$15000,10)</f>
        <v>2629000</v>
      </c>
      <c r="D774" s="14">
        <v>476000</v>
      </c>
      <c r="E774" s="14">
        <f>VLOOKUP($A774,data!$A$6:$M$15000,12)</f>
        <v>2189000</v>
      </c>
      <c r="F774" s="73">
        <f t="shared" ref="F774:F837" si="35">C774-D774-E774</f>
        <v>-36000</v>
      </c>
    </row>
    <row r="775" spans="1:6">
      <c r="A775" s="74">
        <v>36319</v>
      </c>
      <c r="B775" s="76">
        <f t="shared" si="34"/>
        <v>6</v>
      </c>
      <c r="C775" s="46">
        <f>VLOOKUP($A775,data!$A$6:$M$15000,10)</f>
        <v>2678000</v>
      </c>
      <c r="D775" s="14">
        <v>565000</v>
      </c>
      <c r="E775" s="14">
        <f>VLOOKUP($A775,data!$A$6:$M$15000,12)</f>
        <v>2192000</v>
      </c>
      <c r="F775" s="73">
        <f t="shared" si="35"/>
        <v>-79000</v>
      </c>
    </row>
    <row r="776" spans="1:6">
      <c r="A776" s="74">
        <v>36320</v>
      </c>
      <c r="B776" s="76">
        <f t="shared" si="34"/>
        <v>6</v>
      </c>
      <c r="C776" s="46">
        <f>VLOOKUP($A776,data!$A$6:$M$15000,10)</f>
        <v>2642000</v>
      </c>
      <c r="D776" s="14">
        <v>394000</v>
      </c>
      <c r="E776" s="14">
        <f>VLOOKUP($A776,data!$A$6:$M$15000,12)</f>
        <v>2217000</v>
      </c>
      <c r="F776" s="73">
        <f t="shared" si="35"/>
        <v>31000</v>
      </c>
    </row>
    <row r="777" spans="1:6">
      <c r="A777" s="74">
        <v>36321</v>
      </c>
      <c r="B777" s="76">
        <f t="shared" si="34"/>
        <v>6</v>
      </c>
      <c r="C777" s="46">
        <f>VLOOKUP($A777,data!$A$6:$M$15000,10)</f>
        <v>2744000</v>
      </c>
      <c r="D777" s="14">
        <v>480000</v>
      </c>
      <c r="E777" s="14">
        <f>VLOOKUP($A777,data!$A$6:$M$15000,12)</f>
        <v>2274000</v>
      </c>
      <c r="F777" s="73">
        <f t="shared" si="35"/>
        <v>-10000</v>
      </c>
    </row>
    <row r="778" spans="1:6">
      <c r="A778" s="74">
        <v>36322</v>
      </c>
      <c r="B778" s="76">
        <f t="shared" si="34"/>
        <v>6</v>
      </c>
      <c r="C778" s="46">
        <f>VLOOKUP($A778,data!$A$6:$M$15000,10)</f>
        <v>2799000</v>
      </c>
      <c r="D778" s="14">
        <v>578000</v>
      </c>
      <c r="E778" s="14">
        <f>VLOOKUP($A778,data!$A$6:$M$15000,12)</f>
        <v>2146000</v>
      </c>
      <c r="F778" s="73">
        <f t="shared" si="35"/>
        <v>75000</v>
      </c>
    </row>
    <row r="779" spans="1:6">
      <c r="A779" s="74">
        <v>36323</v>
      </c>
      <c r="B779" s="76">
        <f t="shared" si="34"/>
        <v>6</v>
      </c>
      <c r="C779" s="46">
        <f>VLOOKUP($A779,data!$A$6:$M$15000,10)</f>
        <v>2680000</v>
      </c>
      <c r="D779" s="14">
        <v>679000</v>
      </c>
      <c r="E779" s="14">
        <f>VLOOKUP($A779,data!$A$6:$M$15000,12)</f>
        <v>2017000</v>
      </c>
      <c r="F779" s="73">
        <f t="shared" si="35"/>
        <v>-16000</v>
      </c>
    </row>
    <row r="780" spans="1:6">
      <c r="A780" s="74">
        <v>36324</v>
      </c>
      <c r="B780" s="76">
        <f t="shared" si="34"/>
        <v>6</v>
      </c>
      <c r="C780" s="46">
        <f>VLOOKUP($A780,data!$A$6:$M$15000,10)</f>
        <v>2678000</v>
      </c>
      <c r="D780" s="14">
        <v>635000</v>
      </c>
      <c r="E780" s="14">
        <f>VLOOKUP($A780,data!$A$6:$M$15000,12)</f>
        <v>2084000</v>
      </c>
      <c r="F780" s="73">
        <f t="shared" si="35"/>
        <v>-41000</v>
      </c>
    </row>
    <row r="781" spans="1:6">
      <c r="A781" s="74">
        <v>36325</v>
      </c>
      <c r="B781" s="76">
        <f t="shared" si="34"/>
        <v>6</v>
      </c>
      <c r="C781" s="46">
        <f>VLOOKUP($A781,data!$A$6:$M$15000,10)</f>
        <v>2794000</v>
      </c>
      <c r="D781" s="14">
        <v>-42000</v>
      </c>
      <c r="E781" s="14">
        <f>VLOOKUP($A781,data!$A$6:$M$15000,12)</f>
        <v>2722000</v>
      </c>
      <c r="F781" s="73">
        <f t="shared" si="35"/>
        <v>114000</v>
      </c>
    </row>
    <row r="782" spans="1:6">
      <c r="A782" s="74">
        <v>36326</v>
      </c>
      <c r="B782" s="76">
        <f t="shared" si="34"/>
        <v>6</v>
      </c>
      <c r="C782" s="46">
        <f>VLOOKUP($A782,data!$A$6:$M$15000,10)</f>
        <v>2826000</v>
      </c>
      <c r="D782" s="14">
        <v>102000</v>
      </c>
      <c r="E782" s="14">
        <f>VLOOKUP($A782,data!$A$6:$M$15000,12)</f>
        <v>2701000</v>
      </c>
      <c r="F782" s="73">
        <f t="shared" si="35"/>
        <v>23000</v>
      </c>
    </row>
    <row r="783" spans="1:6">
      <c r="A783" s="74">
        <v>36327</v>
      </c>
      <c r="B783" s="76">
        <f t="shared" si="34"/>
        <v>6</v>
      </c>
      <c r="C783" s="46">
        <f>VLOOKUP($A783,data!$A$6:$M$15000,10)</f>
        <v>2780000</v>
      </c>
      <c r="D783" s="14">
        <v>373000</v>
      </c>
      <c r="E783" s="14">
        <f>VLOOKUP($A783,data!$A$6:$M$15000,12)</f>
        <v>2538000</v>
      </c>
      <c r="F783" s="73">
        <f t="shared" si="35"/>
        <v>-131000</v>
      </c>
    </row>
    <row r="784" spans="1:6">
      <c r="A784" s="74">
        <v>36328</v>
      </c>
      <c r="B784" s="76">
        <f t="shared" si="34"/>
        <v>6</v>
      </c>
      <c r="C784" s="46">
        <f>VLOOKUP($A784,data!$A$6:$M$15000,10)</f>
        <v>3034000</v>
      </c>
      <c r="D784" s="14">
        <v>423000</v>
      </c>
      <c r="E784" s="14">
        <f>VLOOKUP($A784,data!$A$6:$M$15000,12)</f>
        <v>2542000</v>
      </c>
      <c r="F784" s="73">
        <f t="shared" si="35"/>
        <v>69000</v>
      </c>
    </row>
    <row r="785" spans="1:6">
      <c r="A785" s="74">
        <v>36329</v>
      </c>
      <c r="B785" s="76">
        <f t="shared" si="34"/>
        <v>6</v>
      </c>
      <c r="C785" s="46">
        <f>VLOOKUP($A785,data!$A$6:$M$15000,10)</f>
        <v>2990000</v>
      </c>
      <c r="D785" s="14">
        <v>523000</v>
      </c>
      <c r="E785" s="14">
        <f>VLOOKUP($A785,data!$A$6:$M$15000,12)</f>
        <v>2485000</v>
      </c>
      <c r="F785" s="73">
        <f t="shared" si="35"/>
        <v>-18000</v>
      </c>
    </row>
    <row r="786" spans="1:6">
      <c r="A786" s="74">
        <v>36330</v>
      </c>
      <c r="B786" s="76">
        <f t="shared" si="34"/>
        <v>6</v>
      </c>
      <c r="C786" s="46">
        <f>VLOOKUP($A786,data!$A$6:$M$15000,10)</f>
        <v>2860000</v>
      </c>
      <c r="D786" s="14">
        <v>526000</v>
      </c>
      <c r="E786" s="14">
        <f>VLOOKUP($A786,data!$A$6:$M$15000,12)</f>
        <v>2327000</v>
      </c>
      <c r="F786" s="73">
        <f t="shared" si="35"/>
        <v>7000</v>
      </c>
    </row>
    <row r="787" spans="1:6">
      <c r="A787" s="74">
        <v>36331</v>
      </c>
      <c r="B787" s="76">
        <f t="shared" si="34"/>
        <v>6</v>
      </c>
      <c r="C787" s="46">
        <f>VLOOKUP($A787,data!$A$6:$M$15000,10)</f>
        <v>2937000</v>
      </c>
      <c r="D787" s="14">
        <v>692000</v>
      </c>
      <c r="E787" s="14">
        <f>VLOOKUP($A787,data!$A$6:$M$15000,12)</f>
        <v>2183000</v>
      </c>
      <c r="F787" s="73">
        <f t="shared" si="35"/>
        <v>62000</v>
      </c>
    </row>
    <row r="788" spans="1:6">
      <c r="A788" s="74">
        <v>36332</v>
      </c>
      <c r="B788" s="76">
        <f t="shared" si="34"/>
        <v>6</v>
      </c>
      <c r="C788" s="46">
        <f>VLOOKUP($A788,data!$A$6:$M$15000,10)</f>
        <v>3023000</v>
      </c>
      <c r="D788" s="14">
        <v>355000</v>
      </c>
      <c r="E788" s="14">
        <f>VLOOKUP($A788,data!$A$6:$M$15000,12)</f>
        <v>2702000</v>
      </c>
      <c r="F788" s="73">
        <f t="shared" si="35"/>
        <v>-34000</v>
      </c>
    </row>
    <row r="789" spans="1:6">
      <c r="A789" s="74">
        <v>36333</v>
      </c>
      <c r="B789" s="76">
        <f t="shared" si="34"/>
        <v>6</v>
      </c>
      <c r="C789" s="46">
        <f>VLOOKUP($A789,data!$A$6:$M$15000,10)</f>
        <v>3041000</v>
      </c>
      <c r="D789" s="14">
        <v>210000</v>
      </c>
      <c r="E789" s="14">
        <f>VLOOKUP($A789,data!$A$6:$M$15000,12)</f>
        <v>2846000</v>
      </c>
      <c r="F789" s="73">
        <f t="shared" si="35"/>
        <v>-15000</v>
      </c>
    </row>
    <row r="790" spans="1:6">
      <c r="A790" s="74">
        <v>36334</v>
      </c>
      <c r="B790" s="76">
        <f t="shared" si="34"/>
        <v>6</v>
      </c>
      <c r="C790" s="46">
        <f>VLOOKUP($A790,data!$A$6:$M$15000,10)</f>
        <v>3090000</v>
      </c>
      <c r="D790" s="14">
        <v>359000</v>
      </c>
      <c r="E790" s="14">
        <f>VLOOKUP($A790,data!$A$6:$M$15000,12)</f>
        <v>2715000</v>
      </c>
      <c r="F790" s="73">
        <f t="shared" si="35"/>
        <v>16000</v>
      </c>
    </row>
    <row r="791" spans="1:6">
      <c r="A791" s="74">
        <v>36335</v>
      </c>
      <c r="B791" s="76">
        <f t="shared" si="34"/>
        <v>6</v>
      </c>
      <c r="C791" s="46">
        <f>VLOOKUP($A791,data!$A$6:$M$15000,10)</f>
        <v>3036000</v>
      </c>
      <c r="D791" s="14">
        <v>429000</v>
      </c>
      <c r="E791" s="14">
        <f>VLOOKUP($A791,data!$A$6:$M$15000,12)</f>
        <v>2621000</v>
      </c>
      <c r="F791" s="73">
        <f t="shared" si="35"/>
        <v>-14000</v>
      </c>
    </row>
    <row r="792" spans="1:6">
      <c r="A792" s="74">
        <v>36336</v>
      </c>
      <c r="B792" s="76">
        <f t="shared" si="34"/>
        <v>6</v>
      </c>
      <c r="C792" s="46">
        <f>VLOOKUP($A792,data!$A$6:$M$15000,10)</f>
        <v>2971000</v>
      </c>
      <c r="D792" s="14">
        <v>539000</v>
      </c>
      <c r="E792" s="14">
        <f>VLOOKUP($A792,data!$A$6:$M$15000,12)</f>
        <v>2457000</v>
      </c>
      <c r="F792" s="73">
        <f t="shared" si="35"/>
        <v>-25000</v>
      </c>
    </row>
    <row r="793" spans="1:6">
      <c r="A793" s="74">
        <v>36337</v>
      </c>
      <c r="B793" s="76">
        <f t="shared" si="34"/>
        <v>6</v>
      </c>
      <c r="C793" s="46">
        <f>VLOOKUP($A793,data!$A$6:$M$15000,10)</f>
        <v>2999000</v>
      </c>
      <c r="D793" s="14">
        <v>730000</v>
      </c>
      <c r="E793" s="14">
        <f>VLOOKUP($A793,data!$A$6:$M$15000,12)</f>
        <v>2063000</v>
      </c>
      <c r="F793" s="73">
        <f t="shared" si="35"/>
        <v>206000</v>
      </c>
    </row>
    <row r="794" spans="1:6">
      <c r="A794" s="74">
        <v>36338</v>
      </c>
      <c r="B794" s="76">
        <f t="shared" si="34"/>
        <v>6</v>
      </c>
      <c r="C794" s="46">
        <f>VLOOKUP($A794,data!$A$6:$M$15000,10)</f>
        <v>2819000</v>
      </c>
      <c r="D794" s="14">
        <v>777000</v>
      </c>
      <c r="E794" s="14">
        <f>VLOOKUP($A794,data!$A$6:$M$15000,12)</f>
        <v>2072000</v>
      </c>
      <c r="F794" s="73">
        <f t="shared" si="35"/>
        <v>-30000</v>
      </c>
    </row>
    <row r="795" spans="1:6">
      <c r="A795" s="74">
        <v>36339</v>
      </c>
      <c r="B795" s="76">
        <f t="shared" si="34"/>
        <v>6</v>
      </c>
      <c r="C795" s="46">
        <f>VLOOKUP($A795,data!$A$6:$M$15000,10)</f>
        <v>3031000</v>
      </c>
      <c r="D795" s="14">
        <v>349000</v>
      </c>
      <c r="E795" s="14">
        <f>VLOOKUP($A795,data!$A$6:$M$15000,12)</f>
        <v>2793000</v>
      </c>
      <c r="F795" s="73">
        <f t="shared" si="35"/>
        <v>-111000</v>
      </c>
    </row>
    <row r="796" spans="1:6">
      <c r="A796" s="74">
        <v>36340</v>
      </c>
      <c r="B796" s="76">
        <f t="shared" si="34"/>
        <v>6</v>
      </c>
      <c r="C796" s="46">
        <f>VLOOKUP($A796,data!$A$6:$M$15000,10)</f>
        <v>3063000</v>
      </c>
      <c r="D796" s="14">
        <v>-38000</v>
      </c>
      <c r="E796" s="14">
        <f>VLOOKUP($A796,data!$A$6:$M$15000,12)</f>
        <v>3101000</v>
      </c>
      <c r="F796" s="73">
        <f t="shared" si="35"/>
        <v>0</v>
      </c>
    </row>
    <row r="797" spans="1:6">
      <c r="A797" s="74">
        <v>36341</v>
      </c>
      <c r="B797" s="76">
        <f t="shared" si="34"/>
        <v>6</v>
      </c>
      <c r="C797" s="46">
        <f>VLOOKUP($A797,data!$A$6:$M$15000,10)</f>
        <v>2909000</v>
      </c>
      <c r="D797" s="14">
        <v>-193000</v>
      </c>
      <c r="E797" s="14">
        <f>VLOOKUP($A797,data!$A$6:$M$15000,12)</f>
        <v>3102000</v>
      </c>
      <c r="F797" s="73">
        <f t="shared" si="35"/>
        <v>0</v>
      </c>
    </row>
    <row r="798" spans="1:6">
      <c r="A798" s="74">
        <v>36342</v>
      </c>
      <c r="B798" s="76">
        <f t="shared" si="34"/>
        <v>7</v>
      </c>
      <c r="C798" s="46">
        <f>VLOOKUP($A798,data!$A$6:$M$15000,10)</f>
        <v>3177000</v>
      </c>
      <c r="D798" s="14">
        <v>191000</v>
      </c>
      <c r="E798" s="14">
        <f>VLOOKUP($A798,data!$A$6:$M$15000,12)</f>
        <v>3058000</v>
      </c>
      <c r="F798" s="73">
        <f t="shared" si="35"/>
        <v>-72000</v>
      </c>
    </row>
    <row r="799" spans="1:6">
      <c r="A799" s="74">
        <v>36343</v>
      </c>
      <c r="B799" s="76">
        <f t="shared" si="34"/>
        <v>7</v>
      </c>
      <c r="C799" s="46">
        <f>VLOOKUP($A799,data!$A$6:$M$15000,10)</f>
        <v>2842000</v>
      </c>
      <c r="D799" s="14">
        <v>17000</v>
      </c>
      <c r="E799" s="14">
        <f>VLOOKUP($A799,data!$A$6:$M$15000,12)</f>
        <v>2788000</v>
      </c>
      <c r="F799" s="73">
        <f t="shared" si="35"/>
        <v>37000</v>
      </c>
    </row>
    <row r="800" spans="1:6">
      <c r="A800" s="74">
        <v>36344</v>
      </c>
      <c r="B800" s="76">
        <f t="shared" si="34"/>
        <v>7</v>
      </c>
      <c r="C800" s="46">
        <f>VLOOKUP($A800,data!$A$6:$M$15000,10)</f>
        <v>2686000</v>
      </c>
      <c r="D800" s="14">
        <v>616000</v>
      </c>
      <c r="E800" s="14">
        <f>VLOOKUP($A800,data!$A$6:$M$15000,12)</f>
        <v>2143000</v>
      </c>
      <c r="F800" s="73">
        <f t="shared" si="35"/>
        <v>-73000</v>
      </c>
    </row>
    <row r="801" spans="1:6">
      <c r="A801" s="74">
        <v>36345</v>
      </c>
      <c r="B801" s="76">
        <f t="shared" si="34"/>
        <v>7</v>
      </c>
      <c r="C801" s="46">
        <f>VLOOKUP($A801,data!$A$6:$M$15000,10)</f>
        <v>2634000</v>
      </c>
      <c r="D801" s="14">
        <v>658000</v>
      </c>
      <c r="E801" s="14">
        <f>VLOOKUP($A801,data!$A$6:$M$15000,12)</f>
        <v>1875000</v>
      </c>
      <c r="F801" s="73">
        <f t="shared" si="35"/>
        <v>101000</v>
      </c>
    </row>
    <row r="802" spans="1:6">
      <c r="A802" s="74">
        <v>36346</v>
      </c>
      <c r="B802" s="76">
        <f t="shared" si="34"/>
        <v>7</v>
      </c>
      <c r="C802" s="46">
        <f>VLOOKUP($A802,data!$A$6:$M$15000,10)</f>
        <v>2736000</v>
      </c>
      <c r="D802" s="14">
        <v>509000</v>
      </c>
      <c r="E802" s="14">
        <f>VLOOKUP($A802,data!$A$6:$M$15000,12)</f>
        <v>2242000</v>
      </c>
      <c r="F802" s="73">
        <f t="shared" si="35"/>
        <v>-15000</v>
      </c>
    </row>
    <row r="803" spans="1:6">
      <c r="A803" s="74">
        <v>36347</v>
      </c>
      <c r="B803" s="76">
        <f t="shared" si="34"/>
        <v>7</v>
      </c>
      <c r="C803" s="46">
        <f>VLOOKUP($A803,data!$A$6:$M$15000,10)</f>
        <v>2973000</v>
      </c>
      <c r="D803" s="14">
        <v>52000</v>
      </c>
      <c r="E803" s="14">
        <f>VLOOKUP($A803,data!$A$6:$M$15000,12)</f>
        <v>2904000</v>
      </c>
      <c r="F803" s="73">
        <f t="shared" si="35"/>
        <v>17000</v>
      </c>
    </row>
    <row r="804" spans="1:6">
      <c r="A804" s="74">
        <v>36348</v>
      </c>
      <c r="B804" s="76">
        <f t="shared" si="34"/>
        <v>7</v>
      </c>
      <c r="C804" s="46">
        <f>VLOOKUP($A804,data!$A$6:$M$15000,10)</f>
        <v>3174000</v>
      </c>
      <c r="D804" s="14">
        <v>330000</v>
      </c>
      <c r="E804" s="14">
        <f>VLOOKUP($A804,data!$A$6:$M$15000,12)</f>
        <v>2868000</v>
      </c>
      <c r="F804" s="73">
        <f t="shared" si="35"/>
        <v>-24000</v>
      </c>
    </row>
    <row r="805" spans="1:6">
      <c r="A805" s="74">
        <v>36349</v>
      </c>
      <c r="B805" s="76">
        <f t="shared" si="34"/>
        <v>7</v>
      </c>
      <c r="C805" s="46">
        <f>VLOOKUP($A805,data!$A$6:$M$15000,10)</f>
        <v>3165000</v>
      </c>
      <c r="D805" s="14">
        <v>359000</v>
      </c>
      <c r="E805" s="14">
        <f>VLOOKUP($A805,data!$A$6:$M$15000,12)</f>
        <v>2856000</v>
      </c>
      <c r="F805" s="73">
        <f t="shared" si="35"/>
        <v>-50000</v>
      </c>
    </row>
    <row r="806" spans="1:6">
      <c r="A806" s="74">
        <v>36350</v>
      </c>
      <c r="B806" s="76">
        <f t="shared" si="34"/>
        <v>7</v>
      </c>
      <c r="C806" s="46">
        <f>VLOOKUP($A806,data!$A$6:$M$15000,10)</f>
        <v>3164000</v>
      </c>
      <c r="D806" s="14">
        <v>266000</v>
      </c>
      <c r="E806" s="14">
        <f>VLOOKUP($A806,data!$A$6:$M$15000,12)</f>
        <v>2839000</v>
      </c>
      <c r="F806" s="73">
        <f t="shared" si="35"/>
        <v>59000</v>
      </c>
    </row>
    <row r="807" spans="1:6">
      <c r="A807" s="74">
        <v>36351</v>
      </c>
      <c r="B807" s="76">
        <f t="shared" si="34"/>
        <v>7</v>
      </c>
      <c r="C807" s="46">
        <f>VLOOKUP($A807,data!$A$6:$M$15000,10)</f>
        <v>2896000</v>
      </c>
      <c r="D807" s="14">
        <v>453000</v>
      </c>
      <c r="E807" s="14">
        <f>VLOOKUP($A807,data!$A$6:$M$15000,12)</f>
        <v>2483000</v>
      </c>
      <c r="F807" s="73">
        <f t="shared" si="35"/>
        <v>-40000</v>
      </c>
    </row>
    <row r="808" spans="1:6">
      <c r="A808" s="74">
        <v>36352</v>
      </c>
      <c r="B808" s="76">
        <f t="shared" si="34"/>
        <v>7</v>
      </c>
      <c r="C808" s="46">
        <f>VLOOKUP($A808,data!$A$6:$M$15000,10)</f>
        <v>2695000</v>
      </c>
      <c r="D808" s="14">
        <v>158000</v>
      </c>
      <c r="E808" s="14">
        <f>VLOOKUP($A808,data!$A$6:$M$15000,12)</f>
        <v>2600000</v>
      </c>
      <c r="F808" s="73">
        <f t="shared" si="35"/>
        <v>-63000</v>
      </c>
    </row>
    <row r="809" spans="1:6">
      <c r="A809" s="74">
        <v>36353</v>
      </c>
      <c r="B809" s="76">
        <f t="shared" si="34"/>
        <v>7</v>
      </c>
      <c r="C809" s="46">
        <f>VLOOKUP($A809,data!$A$6:$M$15000,10)</f>
        <v>2825000</v>
      </c>
      <c r="D809" s="14">
        <v>-786000</v>
      </c>
      <c r="E809" s="14">
        <f>VLOOKUP($A809,data!$A$6:$M$15000,12)</f>
        <v>3456000</v>
      </c>
      <c r="F809" s="73">
        <f t="shared" si="35"/>
        <v>155000</v>
      </c>
    </row>
    <row r="810" spans="1:6">
      <c r="A810" s="74">
        <v>36354</v>
      </c>
      <c r="B810" s="76">
        <f t="shared" si="34"/>
        <v>7</v>
      </c>
      <c r="C810" s="46">
        <f>VLOOKUP($A810,data!$A$6:$M$15000,10)</f>
        <v>3145000</v>
      </c>
      <c r="D810" s="14">
        <v>-254000</v>
      </c>
      <c r="E810" s="14">
        <f>VLOOKUP($A810,data!$A$6:$M$15000,12)</f>
        <v>3389000</v>
      </c>
      <c r="F810" s="73">
        <f t="shared" si="35"/>
        <v>10000</v>
      </c>
    </row>
    <row r="811" spans="1:6">
      <c r="A811" s="74">
        <v>36355</v>
      </c>
      <c r="B811" s="76">
        <f t="shared" si="34"/>
        <v>7</v>
      </c>
      <c r="C811" s="46">
        <f>VLOOKUP($A811,data!$A$6:$M$15000,10)</f>
        <v>3248000</v>
      </c>
      <c r="D811" s="14">
        <v>122000</v>
      </c>
      <c r="E811" s="14">
        <f>VLOOKUP($A811,data!$A$6:$M$15000,12)</f>
        <v>3201000</v>
      </c>
      <c r="F811" s="73">
        <f t="shared" si="35"/>
        <v>-75000</v>
      </c>
    </row>
    <row r="812" spans="1:6">
      <c r="A812" s="74">
        <v>36356</v>
      </c>
      <c r="B812" s="76">
        <f t="shared" si="34"/>
        <v>7</v>
      </c>
      <c r="C812" s="46">
        <f>VLOOKUP($A812,data!$A$6:$M$15000,10)</f>
        <v>3256000</v>
      </c>
      <c r="D812" s="14">
        <v>289000</v>
      </c>
      <c r="E812" s="14">
        <f>VLOOKUP($A812,data!$A$6:$M$15000,12)</f>
        <v>2966000</v>
      </c>
      <c r="F812" s="73">
        <f t="shared" si="35"/>
        <v>1000</v>
      </c>
    </row>
    <row r="813" spans="1:6">
      <c r="A813" s="74">
        <v>36357</v>
      </c>
      <c r="B813" s="76">
        <f t="shared" si="34"/>
        <v>7</v>
      </c>
      <c r="C813" s="46">
        <f>VLOOKUP($A813,data!$A$6:$M$15000,10)</f>
        <v>3217000</v>
      </c>
      <c r="D813" s="14">
        <v>608000</v>
      </c>
      <c r="E813" s="14">
        <f>VLOOKUP($A813,data!$A$6:$M$15000,12)</f>
        <v>2616000</v>
      </c>
      <c r="F813" s="73">
        <f t="shared" si="35"/>
        <v>-7000</v>
      </c>
    </row>
    <row r="814" spans="1:6">
      <c r="A814" s="74">
        <v>36358</v>
      </c>
      <c r="B814" s="76">
        <f t="shared" si="34"/>
        <v>7</v>
      </c>
      <c r="C814" s="46">
        <f>VLOOKUP($A814,data!$A$6:$M$15000,10)</f>
        <v>2572000</v>
      </c>
      <c r="D814" s="14">
        <v>377000</v>
      </c>
      <c r="E814" s="14">
        <f>VLOOKUP($A814,data!$A$6:$M$15000,12)</f>
        <v>2356000</v>
      </c>
      <c r="F814" s="73">
        <f t="shared" si="35"/>
        <v>-161000</v>
      </c>
    </row>
    <row r="815" spans="1:6">
      <c r="A815" s="74">
        <v>36359</v>
      </c>
      <c r="B815" s="76">
        <f t="shared" si="34"/>
        <v>7</v>
      </c>
      <c r="C815" s="46">
        <f>VLOOKUP($A815,data!$A$6:$M$15000,10)</f>
        <v>2554000</v>
      </c>
      <c r="D815" s="14">
        <v>301000</v>
      </c>
      <c r="E815" s="14">
        <f>VLOOKUP($A815,data!$A$6:$M$15000,12)</f>
        <v>2092000</v>
      </c>
      <c r="F815" s="73">
        <f t="shared" si="35"/>
        <v>161000</v>
      </c>
    </row>
    <row r="816" spans="1:6">
      <c r="A816" s="74">
        <v>36360</v>
      </c>
      <c r="B816" s="76">
        <f t="shared" si="34"/>
        <v>7</v>
      </c>
      <c r="C816" s="46">
        <f>VLOOKUP($A816,data!$A$6:$M$15000,10)</f>
        <v>2892000</v>
      </c>
      <c r="D816" s="14">
        <v>281000</v>
      </c>
      <c r="E816" s="14">
        <f>VLOOKUP($A816,data!$A$6:$M$15000,12)</f>
        <v>2649000</v>
      </c>
      <c r="F816" s="73">
        <f t="shared" si="35"/>
        <v>-38000</v>
      </c>
    </row>
    <row r="817" spans="1:6">
      <c r="A817" s="74">
        <v>36361</v>
      </c>
      <c r="B817" s="76">
        <f t="shared" si="34"/>
        <v>7</v>
      </c>
      <c r="C817" s="46">
        <f>VLOOKUP($A817,data!$A$6:$M$15000,10)</f>
        <v>3185000</v>
      </c>
      <c r="D817" s="14">
        <v>509000</v>
      </c>
      <c r="E817" s="14">
        <f>VLOOKUP($A817,data!$A$6:$M$15000,12)</f>
        <v>2698000</v>
      </c>
      <c r="F817" s="73">
        <f t="shared" si="35"/>
        <v>-22000</v>
      </c>
    </row>
    <row r="818" spans="1:6">
      <c r="A818" s="74">
        <v>36362</v>
      </c>
      <c r="B818" s="76">
        <f t="shared" si="34"/>
        <v>7</v>
      </c>
      <c r="C818" s="46">
        <f>VLOOKUP($A818,data!$A$6:$M$15000,10)</f>
        <v>3153000</v>
      </c>
      <c r="D818" s="14">
        <v>423000</v>
      </c>
      <c r="E818" s="14">
        <f>VLOOKUP($A818,data!$A$6:$M$15000,12)</f>
        <v>2684000</v>
      </c>
      <c r="F818" s="73">
        <f t="shared" si="35"/>
        <v>46000</v>
      </c>
    </row>
    <row r="819" spans="1:6">
      <c r="A819" s="74">
        <v>36363</v>
      </c>
      <c r="B819" s="76">
        <f t="shared" si="34"/>
        <v>7</v>
      </c>
      <c r="C819" s="46">
        <f>VLOOKUP($A819,data!$A$6:$M$15000,10)</f>
        <v>3179000</v>
      </c>
      <c r="D819" s="14">
        <v>481000</v>
      </c>
      <c r="E819" s="14">
        <f>VLOOKUP($A819,data!$A$6:$M$15000,12)</f>
        <v>2686000</v>
      </c>
      <c r="F819" s="73">
        <f t="shared" si="35"/>
        <v>12000</v>
      </c>
    </row>
    <row r="820" spans="1:6">
      <c r="A820" s="74">
        <v>36364</v>
      </c>
      <c r="B820" s="76">
        <f t="shared" si="34"/>
        <v>7</v>
      </c>
      <c r="C820" s="46">
        <f>VLOOKUP($A820,data!$A$6:$M$15000,10)</f>
        <v>3096000</v>
      </c>
      <c r="D820" s="14">
        <v>509000</v>
      </c>
      <c r="E820" s="14">
        <f>VLOOKUP($A820,data!$A$6:$M$15000,12)</f>
        <v>2604000</v>
      </c>
      <c r="F820" s="73">
        <f t="shared" si="35"/>
        <v>-17000</v>
      </c>
    </row>
    <row r="821" spans="1:6">
      <c r="A821" s="74">
        <v>36365</v>
      </c>
      <c r="B821" s="76">
        <f t="shared" si="34"/>
        <v>7</v>
      </c>
      <c r="C821" s="46">
        <f>VLOOKUP($A821,data!$A$6:$M$15000,10)</f>
        <v>2555000</v>
      </c>
      <c r="D821" s="14">
        <v>345000</v>
      </c>
      <c r="E821" s="14">
        <f>VLOOKUP($A821,data!$A$6:$M$15000,12)</f>
        <v>2226000</v>
      </c>
      <c r="F821" s="73">
        <f t="shared" si="35"/>
        <v>-16000</v>
      </c>
    </row>
    <row r="822" spans="1:6">
      <c r="A822" s="74">
        <v>36366</v>
      </c>
      <c r="B822" s="76">
        <f t="shared" si="34"/>
        <v>7</v>
      </c>
      <c r="C822" s="46">
        <f>VLOOKUP($A822,data!$A$6:$M$15000,10)</f>
        <v>2513000</v>
      </c>
      <c r="D822" s="14">
        <v>404000</v>
      </c>
      <c r="E822" s="14">
        <f>VLOOKUP($A822,data!$A$6:$M$15000,12)</f>
        <v>2145000</v>
      </c>
      <c r="F822" s="73">
        <f t="shared" si="35"/>
        <v>-36000</v>
      </c>
    </row>
    <row r="823" spans="1:6">
      <c r="A823" s="74">
        <v>36367</v>
      </c>
      <c r="B823" s="76">
        <f t="shared" si="34"/>
        <v>7</v>
      </c>
      <c r="C823" s="46">
        <f>VLOOKUP($A823,data!$A$6:$M$15000,10)</f>
        <v>2717000</v>
      </c>
      <c r="D823" s="14">
        <v>-172000</v>
      </c>
      <c r="E823" s="14">
        <f>VLOOKUP($A823,data!$A$6:$M$15000,12)</f>
        <v>2788000</v>
      </c>
      <c r="F823" s="73">
        <f t="shared" si="35"/>
        <v>101000</v>
      </c>
    </row>
    <row r="824" spans="1:6">
      <c r="A824" s="74">
        <v>36368</v>
      </c>
      <c r="B824" s="76">
        <f t="shared" si="34"/>
        <v>7</v>
      </c>
      <c r="C824" s="46">
        <f>VLOOKUP($A824,data!$A$6:$M$15000,10)</f>
        <v>2893000</v>
      </c>
      <c r="D824" s="14">
        <v>274000</v>
      </c>
      <c r="E824" s="14">
        <f>VLOOKUP($A824,data!$A$6:$M$15000,12)</f>
        <v>2716000</v>
      </c>
      <c r="F824" s="73">
        <f t="shared" si="35"/>
        <v>-97000</v>
      </c>
    </row>
    <row r="825" spans="1:6">
      <c r="A825" s="74">
        <v>36369</v>
      </c>
      <c r="B825" s="76">
        <f t="shared" si="34"/>
        <v>7</v>
      </c>
      <c r="C825" s="46">
        <f>VLOOKUP($A825,data!$A$6:$M$15000,10)</f>
        <v>2936000</v>
      </c>
      <c r="D825" s="14">
        <v>108000</v>
      </c>
      <c r="E825" s="14">
        <f>VLOOKUP($A825,data!$A$6:$M$15000,12)</f>
        <v>2760000</v>
      </c>
      <c r="F825" s="73">
        <f t="shared" si="35"/>
        <v>68000</v>
      </c>
    </row>
    <row r="826" spans="1:6">
      <c r="A826" s="74">
        <v>36370</v>
      </c>
      <c r="B826" s="76">
        <f t="shared" si="34"/>
        <v>7</v>
      </c>
      <c r="C826" s="46">
        <f>VLOOKUP($A826,data!$A$6:$M$15000,10)</f>
        <v>2889000</v>
      </c>
      <c r="D826" s="14">
        <v>305000</v>
      </c>
      <c r="E826" s="14">
        <f>VLOOKUP($A826,data!$A$6:$M$15000,12)</f>
        <v>2638000</v>
      </c>
      <c r="F826" s="73">
        <f t="shared" si="35"/>
        <v>-54000</v>
      </c>
    </row>
    <row r="827" spans="1:6">
      <c r="A827" s="74">
        <v>36371</v>
      </c>
      <c r="B827" s="76">
        <f t="shared" si="34"/>
        <v>7</v>
      </c>
      <c r="C827" s="46">
        <f>VLOOKUP($A827,data!$A$6:$M$15000,10)</f>
        <v>2764000</v>
      </c>
      <c r="D827" s="14">
        <v>372000</v>
      </c>
      <c r="E827" s="14">
        <f>VLOOKUP($A827,data!$A$6:$M$15000,12)</f>
        <v>2487000</v>
      </c>
      <c r="F827" s="73">
        <f t="shared" si="35"/>
        <v>-95000</v>
      </c>
    </row>
    <row r="828" spans="1:6">
      <c r="A828" s="74">
        <v>36372</v>
      </c>
      <c r="B828" s="76">
        <f t="shared" si="34"/>
        <v>7</v>
      </c>
      <c r="C828" s="46">
        <f>VLOOKUP($A828,data!$A$6:$M$15000,10)</f>
        <v>2852000</v>
      </c>
      <c r="D828" s="14">
        <v>659000</v>
      </c>
      <c r="E828" s="14">
        <f>VLOOKUP($A828,data!$A$6:$M$15000,12)</f>
        <v>2123000</v>
      </c>
      <c r="F828" s="73">
        <f t="shared" si="35"/>
        <v>70000</v>
      </c>
    </row>
    <row r="829" spans="1:6">
      <c r="A829" s="74">
        <v>36373</v>
      </c>
      <c r="B829" s="76">
        <f t="shared" si="34"/>
        <v>8</v>
      </c>
      <c r="C829" s="46">
        <f>VLOOKUP($A829,data!$A$6:$M$15000,10)</f>
        <v>2738000</v>
      </c>
      <c r="D829" s="14">
        <v>656000</v>
      </c>
      <c r="E829" s="14">
        <f>VLOOKUP($A829,data!$A$6:$M$15000,12)</f>
        <v>2076000</v>
      </c>
      <c r="F829" s="73">
        <f t="shared" si="35"/>
        <v>6000</v>
      </c>
    </row>
    <row r="830" spans="1:6">
      <c r="A830" s="74">
        <v>36374</v>
      </c>
      <c r="B830" s="76">
        <f t="shared" si="34"/>
        <v>8</v>
      </c>
      <c r="C830" s="46">
        <f>VLOOKUP($A830,data!$A$6:$M$15000,10)</f>
        <v>2787000</v>
      </c>
      <c r="D830" s="14">
        <v>-28000</v>
      </c>
      <c r="E830" s="14">
        <f>VLOOKUP($A830,data!$A$6:$M$15000,12)</f>
        <v>2787000</v>
      </c>
      <c r="F830" s="73">
        <f t="shared" si="35"/>
        <v>28000</v>
      </c>
    </row>
    <row r="831" spans="1:6">
      <c r="A831" s="74">
        <v>36375</v>
      </c>
      <c r="B831" s="76">
        <f t="shared" si="34"/>
        <v>8</v>
      </c>
      <c r="C831" s="46">
        <f>VLOOKUP($A831,data!$A$6:$M$15000,10)</f>
        <v>2910000</v>
      </c>
      <c r="E831" s="14">
        <f>VLOOKUP($A831,data!$A$6:$M$15000,12)</f>
        <v>2862000</v>
      </c>
      <c r="F831" s="73">
        <f t="shared" si="35"/>
        <v>48000</v>
      </c>
    </row>
    <row r="832" spans="1:6">
      <c r="A832" s="74">
        <v>36376</v>
      </c>
      <c r="B832" s="76">
        <f t="shared" si="34"/>
        <v>8</v>
      </c>
      <c r="C832" s="46">
        <f>VLOOKUP($A832,data!$A$6:$M$15000,10)</f>
        <v>2862000</v>
      </c>
      <c r="D832" s="14">
        <v>84000</v>
      </c>
      <c r="E832" s="14">
        <f>VLOOKUP($A832,data!$A$6:$M$15000,12)</f>
        <v>2788000</v>
      </c>
      <c r="F832" s="73">
        <f t="shared" si="35"/>
        <v>-10000</v>
      </c>
    </row>
    <row r="833" spans="1:6">
      <c r="A833" s="74">
        <v>36377</v>
      </c>
      <c r="B833" s="76">
        <f t="shared" si="34"/>
        <v>8</v>
      </c>
      <c r="C833" s="46">
        <f>VLOOKUP($A833,data!$A$6:$M$15000,10)</f>
        <v>2889000</v>
      </c>
      <c r="D833" s="14">
        <v>257000</v>
      </c>
      <c r="E833" s="14">
        <f>VLOOKUP($A833,data!$A$6:$M$15000,12)</f>
        <v>2639000</v>
      </c>
      <c r="F833" s="73">
        <f t="shared" si="35"/>
        <v>-7000</v>
      </c>
    </row>
    <row r="834" spans="1:6">
      <c r="A834" s="74">
        <v>36378</v>
      </c>
      <c r="B834" s="76">
        <f t="shared" si="34"/>
        <v>8</v>
      </c>
      <c r="C834" s="46">
        <f>VLOOKUP($A834,data!$A$6:$M$15000,10)</f>
        <v>2829000</v>
      </c>
      <c r="D834" s="14">
        <v>479000</v>
      </c>
      <c r="E834" s="14">
        <f>VLOOKUP($A834,data!$A$6:$M$15000,12)</f>
        <v>2466000</v>
      </c>
      <c r="F834" s="73">
        <f t="shared" si="35"/>
        <v>-116000</v>
      </c>
    </row>
    <row r="835" spans="1:6">
      <c r="A835" s="74">
        <v>36379</v>
      </c>
      <c r="B835" s="76">
        <f t="shared" si="34"/>
        <v>8</v>
      </c>
      <c r="C835" s="46">
        <f>VLOOKUP($A835,data!$A$6:$M$15000,10)</f>
        <v>2659000</v>
      </c>
      <c r="D835" s="14">
        <v>515000</v>
      </c>
      <c r="E835" s="14">
        <f>VLOOKUP($A835,data!$A$6:$M$15000,12)</f>
        <v>2118000</v>
      </c>
      <c r="F835" s="73">
        <f t="shared" si="35"/>
        <v>26000</v>
      </c>
    </row>
    <row r="836" spans="1:6">
      <c r="A836" s="74">
        <v>36380</v>
      </c>
      <c r="B836" s="76">
        <f t="shared" si="34"/>
        <v>8</v>
      </c>
      <c r="C836" s="46">
        <f>VLOOKUP($A836,data!$A$6:$M$15000,10)</f>
        <v>2700000</v>
      </c>
      <c r="D836" s="14">
        <v>609000</v>
      </c>
      <c r="E836" s="14">
        <f>VLOOKUP($A836,data!$A$6:$M$15000,12)</f>
        <v>2018000</v>
      </c>
      <c r="F836" s="73">
        <f t="shared" si="35"/>
        <v>73000</v>
      </c>
    </row>
    <row r="837" spans="1:6">
      <c r="A837" s="74">
        <v>36381</v>
      </c>
      <c r="B837" s="76">
        <f t="shared" si="34"/>
        <v>8</v>
      </c>
      <c r="C837" s="46">
        <f>VLOOKUP($A837,data!$A$6:$M$15000,10)</f>
        <v>2768000</v>
      </c>
      <c r="D837" s="14">
        <v>158000</v>
      </c>
      <c r="E837" s="14">
        <f>VLOOKUP($A837,data!$A$6:$M$15000,12)</f>
        <v>2576000</v>
      </c>
      <c r="F837" s="73">
        <f t="shared" si="35"/>
        <v>34000</v>
      </c>
    </row>
    <row r="838" spans="1:6">
      <c r="A838" s="74">
        <v>36382</v>
      </c>
      <c r="B838" s="76">
        <f t="shared" ref="B838:B901" si="36">IF(A838&lt;&gt;"",MONTH(A838),0)</f>
        <v>8</v>
      </c>
      <c r="C838" s="46">
        <f>VLOOKUP($A838,data!$A$6:$M$15000,10)</f>
        <v>2789000</v>
      </c>
      <c r="D838" s="14">
        <v>369000</v>
      </c>
      <c r="E838" s="14">
        <f>VLOOKUP($A838,data!$A$6:$M$15000,12)</f>
        <v>2502000</v>
      </c>
      <c r="F838" s="73">
        <f t="shared" ref="F838:F901" si="37">C838-D838-E838</f>
        <v>-82000</v>
      </c>
    </row>
    <row r="839" spans="1:6">
      <c r="A839" s="74">
        <v>36383</v>
      </c>
      <c r="B839" s="76">
        <f t="shared" si="36"/>
        <v>8</v>
      </c>
      <c r="C839" s="46">
        <f>VLOOKUP($A839,data!$A$6:$M$15000,10)</f>
        <v>2696000</v>
      </c>
      <c r="D839" s="14">
        <v>351000</v>
      </c>
      <c r="E839" s="14">
        <f>VLOOKUP($A839,data!$A$6:$M$15000,12)</f>
        <v>2326000</v>
      </c>
      <c r="F839" s="73">
        <f t="shared" si="37"/>
        <v>19000</v>
      </c>
    </row>
    <row r="840" spans="1:6">
      <c r="A840" s="74">
        <v>36384</v>
      </c>
      <c r="B840" s="76">
        <f t="shared" si="36"/>
        <v>8</v>
      </c>
      <c r="C840" s="46">
        <f>VLOOKUP($A840,data!$A$6:$M$15000,10)</f>
        <v>2724000</v>
      </c>
      <c r="D840" s="14">
        <v>237000</v>
      </c>
      <c r="E840" s="14">
        <f>VLOOKUP($A840,data!$A$6:$M$15000,12)</f>
        <v>2492000</v>
      </c>
      <c r="F840" s="73">
        <f t="shared" si="37"/>
        <v>-5000</v>
      </c>
    </row>
    <row r="841" spans="1:6">
      <c r="A841" s="74">
        <v>36385</v>
      </c>
      <c r="B841" s="76">
        <f t="shared" si="36"/>
        <v>8</v>
      </c>
      <c r="C841" s="46">
        <f>VLOOKUP($A841,data!$A$6:$M$15000,10)</f>
        <v>2733000</v>
      </c>
      <c r="D841" s="14">
        <v>268000</v>
      </c>
      <c r="E841" s="14">
        <f>VLOOKUP($A841,data!$A$6:$M$15000,12)</f>
        <v>2456000</v>
      </c>
      <c r="F841" s="73">
        <f t="shared" si="37"/>
        <v>9000</v>
      </c>
    </row>
    <row r="842" spans="1:6">
      <c r="A842" s="74">
        <v>36386</v>
      </c>
      <c r="B842" s="76">
        <f t="shared" si="36"/>
        <v>8</v>
      </c>
      <c r="C842" s="46">
        <f>VLOOKUP($A842,data!$A$6:$M$15000,10)</f>
        <v>2649000</v>
      </c>
      <c r="D842" s="14">
        <v>521000</v>
      </c>
      <c r="E842" s="14">
        <f>VLOOKUP($A842,data!$A$6:$M$15000,12)</f>
        <v>2141000</v>
      </c>
      <c r="F842" s="73">
        <f t="shared" si="37"/>
        <v>-13000</v>
      </c>
    </row>
    <row r="843" spans="1:6">
      <c r="A843" s="74">
        <v>36387</v>
      </c>
      <c r="B843" s="76">
        <f t="shared" si="36"/>
        <v>8</v>
      </c>
      <c r="C843" s="46">
        <f>VLOOKUP($A843,data!$A$6:$M$15000,10)</f>
        <v>2634000</v>
      </c>
      <c r="D843" s="14">
        <v>567000</v>
      </c>
      <c r="E843" s="14">
        <f>VLOOKUP($A843,data!$A$6:$M$15000,12)</f>
        <v>2096000</v>
      </c>
      <c r="F843" s="73">
        <f t="shared" si="37"/>
        <v>-29000</v>
      </c>
    </row>
    <row r="844" spans="1:6">
      <c r="A844" s="74">
        <v>36388</v>
      </c>
      <c r="B844" s="76">
        <f t="shared" si="36"/>
        <v>8</v>
      </c>
      <c r="C844" s="46">
        <f>VLOOKUP($A844,data!$A$6:$M$15000,10)</f>
        <v>2732000</v>
      </c>
      <c r="D844" s="14">
        <v>130000</v>
      </c>
      <c r="E844" s="14">
        <f>VLOOKUP($A844,data!$A$6:$M$15000,12)</f>
        <v>2573000</v>
      </c>
      <c r="F844" s="73">
        <f t="shared" si="37"/>
        <v>29000</v>
      </c>
    </row>
    <row r="845" spans="1:6">
      <c r="A845" s="74">
        <v>36389</v>
      </c>
      <c r="B845" s="76">
        <f t="shared" si="36"/>
        <v>8</v>
      </c>
      <c r="C845" s="46">
        <f>VLOOKUP($A845,data!$A$6:$M$15000,10)</f>
        <v>2781000</v>
      </c>
      <c r="D845" s="14">
        <v>24000</v>
      </c>
      <c r="E845" s="14">
        <f>VLOOKUP($A845,data!$A$6:$M$15000,12)</f>
        <v>2793000</v>
      </c>
      <c r="F845" s="73">
        <f t="shared" si="37"/>
        <v>-36000</v>
      </c>
    </row>
    <row r="846" spans="1:6">
      <c r="A846" s="74">
        <v>36390</v>
      </c>
      <c r="B846" s="76">
        <f t="shared" si="36"/>
        <v>8</v>
      </c>
      <c r="C846" s="46">
        <f>VLOOKUP($A846,data!$A$6:$M$15000,10)</f>
        <v>2730000</v>
      </c>
      <c r="D846" s="14">
        <v>-63000</v>
      </c>
      <c r="E846" s="14">
        <f>VLOOKUP($A846,data!$A$6:$M$15000,12)</f>
        <v>2806000</v>
      </c>
      <c r="F846" s="73">
        <f t="shared" si="37"/>
        <v>-13000</v>
      </c>
    </row>
    <row r="847" spans="1:6">
      <c r="A847" s="74">
        <v>36391</v>
      </c>
      <c r="B847" s="76">
        <f t="shared" si="36"/>
        <v>8</v>
      </c>
      <c r="C847" s="46">
        <f>VLOOKUP($A847,data!$A$6:$M$15000,10)</f>
        <v>2680000</v>
      </c>
      <c r="D847" s="14">
        <v>-188000</v>
      </c>
      <c r="E847" s="14">
        <f>VLOOKUP($A847,data!$A$6:$M$15000,12)</f>
        <v>2861000</v>
      </c>
      <c r="F847" s="73">
        <f t="shared" si="37"/>
        <v>7000</v>
      </c>
    </row>
    <row r="848" spans="1:6">
      <c r="A848" s="74">
        <v>36392</v>
      </c>
      <c r="B848" s="76">
        <f t="shared" si="36"/>
        <v>8</v>
      </c>
      <c r="C848" s="46">
        <f>VLOOKUP($A848,data!$A$6:$M$15000,10)</f>
        <v>2728000</v>
      </c>
      <c r="D848" s="14">
        <v>-30000</v>
      </c>
      <c r="E848" s="14">
        <f>VLOOKUP($A848,data!$A$6:$M$15000,12)</f>
        <v>2704000</v>
      </c>
      <c r="F848" s="73">
        <f t="shared" si="37"/>
        <v>54000</v>
      </c>
    </row>
    <row r="849" spans="1:6">
      <c r="A849" s="74">
        <v>36393</v>
      </c>
      <c r="B849" s="76">
        <f t="shared" si="36"/>
        <v>8</v>
      </c>
      <c r="C849" s="46">
        <f>VLOOKUP($A849,data!$A$6:$M$15000,10)</f>
        <v>2652000</v>
      </c>
      <c r="D849" s="14">
        <v>248000</v>
      </c>
      <c r="E849" s="14">
        <f>VLOOKUP($A849,data!$A$6:$M$15000,12)</f>
        <v>2461000</v>
      </c>
      <c r="F849" s="73">
        <f t="shared" si="37"/>
        <v>-57000</v>
      </c>
    </row>
    <row r="850" spans="1:6">
      <c r="A850" s="74">
        <v>36394</v>
      </c>
      <c r="B850" s="76">
        <f t="shared" si="36"/>
        <v>8</v>
      </c>
      <c r="C850" s="46">
        <f>VLOOKUP($A850,data!$A$6:$M$15000,10)</f>
        <v>2627000</v>
      </c>
      <c r="D850" s="14">
        <v>194000</v>
      </c>
      <c r="E850" s="14">
        <f>VLOOKUP($A850,data!$A$6:$M$15000,12)</f>
        <v>2428000</v>
      </c>
      <c r="F850" s="73">
        <f t="shared" si="37"/>
        <v>5000</v>
      </c>
    </row>
    <row r="851" spans="1:6">
      <c r="A851" s="74">
        <v>36395</v>
      </c>
      <c r="B851" s="76">
        <f t="shared" si="36"/>
        <v>8</v>
      </c>
      <c r="C851" s="46">
        <f>VLOOKUP($A851,data!$A$6:$M$15000,10)</f>
        <v>2623000</v>
      </c>
      <c r="D851" s="14">
        <v>-863000</v>
      </c>
      <c r="E851" s="14">
        <f>VLOOKUP($A851,data!$A$6:$M$15000,12)</f>
        <v>3355000</v>
      </c>
      <c r="F851" s="73">
        <f t="shared" si="37"/>
        <v>131000</v>
      </c>
    </row>
    <row r="852" spans="1:6">
      <c r="A852" s="74">
        <v>36396</v>
      </c>
      <c r="B852" s="76">
        <f t="shared" si="36"/>
        <v>8</v>
      </c>
      <c r="C852" s="46">
        <f>VLOOKUP($A852,data!$A$6:$M$15000,10)</f>
        <v>2674000</v>
      </c>
      <c r="D852" s="14">
        <v>-761000</v>
      </c>
      <c r="E852" s="14">
        <f>VLOOKUP($A852,data!$A$6:$M$15000,12)</f>
        <v>3479000</v>
      </c>
      <c r="F852" s="73">
        <f t="shared" si="37"/>
        <v>-44000</v>
      </c>
    </row>
    <row r="853" spans="1:6">
      <c r="A853" s="74">
        <v>36397</v>
      </c>
      <c r="B853" s="76">
        <f t="shared" si="36"/>
        <v>8</v>
      </c>
      <c r="C853" s="46">
        <f>VLOOKUP($A853,data!$A$6:$M$15000,10)</f>
        <v>2625000</v>
      </c>
      <c r="D853" s="14">
        <v>-1054000</v>
      </c>
      <c r="E853" s="14">
        <f>VLOOKUP($A853,data!$A$6:$M$15000,12)</f>
        <v>3691000</v>
      </c>
      <c r="F853" s="73">
        <f t="shared" si="37"/>
        <v>-12000</v>
      </c>
    </row>
    <row r="854" spans="1:6">
      <c r="A854" s="74">
        <v>36398</v>
      </c>
      <c r="B854" s="76">
        <f t="shared" si="36"/>
        <v>8</v>
      </c>
      <c r="C854" s="46">
        <f>VLOOKUP($A854,data!$A$6:$M$15000,10)</f>
        <v>2498000</v>
      </c>
      <c r="D854" s="14">
        <v>-1182000</v>
      </c>
      <c r="E854" s="14">
        <f>VLOOKUP($A854,data!$A$6:$M$15000,12)</f>
        <v>3639000</v>
      </c>
      <c r="F854" s="73">
        <f t="shared" si="37"/>
        <v>41000</v>
      </c>
    </row>
    <row r="855" spans="1:6">
      <c r="A855" s="74">
        <v>36399</v>
      </c>
      <c r="B855" s="76">
        <f t="shared" si="36"/>
        <v>8</v>
      </c>
      <c r="C855" s="46">
        <f>VLOOKUP($A855,data!$A$6:$M$15000,10)</f>
        <v>2604000</v>
      </c>
      <c r="D855" s="14">
        <v>-756000</v>
      </c>
      <c r="E855" s="14">
        <f>VLOOKUP($A855,data!$A$6:$M$15000,12)</f>
        <v>3377000</v>
      </c>
      <c r="F855" s="73">
        <f t="shared" si="37"/>
        <v>-17000</v>
      </c>
    </row>
    <row r="856" spans="1:6">
      <c r="A856" s="74">
        <v>36400</v>
      </c>
      <c r="B856" s="76">
        <f t="shared" si="36"/>
        <v>8</v>
      </c>
      <c r="C856" s="46">
        <f>VLOOKUP($A856,data!$A$6:$M$15000,10)</f>
        <v>2777000</v>
      </c>
      <c r="D856" s="14">
        <v>-112000</v>
      </c>
      <c r="E856" s="14">
        <f>VLOOKUP($A856,data!$A$6:$M$15000,12)</f>
        <v>2864000</v>
      </c>
      <c r="F856" s="73">
        <f t="shared" si="37"/>
        <v>25000</v>
      </c>
    </row>
    <row r="857" spans="1:6">
      <c r="A857" s="74">
        <v>36401</v>
      </c>
      <c r="B857" s="76">
        <f t="shared" si="36"/>
        <v>8</v>
      </c>
      <c r="C857" s="46">
        <f>VLOOKUP($A857,data!$A$6:$M$15000,10)</f>
        <v>2827000</v>
      </c>
      <c r="D857" s="14">
        <v>261000</v>
      </c>
      <c r="E857" s="14">
        <f>VLOOKUP($A857,data!$A$6:$M$15000,12)</f>
        <v>2633000</v>
      </c>
      <c r="F857" s="73">
        <f t="shared" si="37"/>
        <v>-67000</v>
      </c>
    </row>
    <row r="858" spans="1:6">
      <c r="A858" s="74">
        <v>36402</v>
      </c>
      <c r="B858" s="76">
        <f t="shared" si="36"/>
        <v>8</v>
      </c>
      <c r="C858" s="46">
        <f>VLOOKUP($A858,data!$A$6:$M$15000,10)</f>
        <v>2758000</v>
      </c>
      <c r="D858" s="14">
        <v>-393000</v>
      </c>
      <c r="E858" s="14">
        <f>VLOOKUP($A858,data!$A$6:$M$15000,12)</f>
        <v>3054000</v>
      </c>
      <c r="F858" s="73">
        <f t="shared" si="37"/>
        <v>97000</v>
      </c>
    </row>
    <row r="859" spans="1:6">
      <c r="A859" s="74">
        <v>36403</v>
      </c>
      <c r="B859" s="76">
        <f t="shared" si="36"/>
        <v>8</v>
      </c>
      <c r="C859" s="46">
        <f>VLOOKUP($A859,data!$A$6:$M$15000,10)</f>
        <v>2838000</v>
      </c>
      <c r="D859" s="14">
        <v>54000</v>
      </c>
      <c r="E859" s="14">
        <f>VLOOKUP($A859,data!$A$6:$M$15000,12)</f>
        <v>2841000</v>
      </c>
      <c r="F859" s="73">
        <f t="shared" si="37"/>
        <v>-57000</v>
      </c>
    </row>
    <row r="860" spans="1:6">
      <c r="A860" s="74">
        <v>36404</v>
      </c>
      <c r="B860" s="76">
        <f t="shared" si="36"/>
        <v>9</v>
      </c>
      <c r="C860" s="46">
        <f>VLOOKUP($A860,data!$A$6:$M$15000,10)</f>
        <v>2953000</v>
      </c>
      <c r="D860" s="14">
        <v>315000</v>
      </c>
      <c r="E860" s="14">
        <f>VLOOKUP($A860,data!$A$6:$M$15000,12)</f>
        <v>2617000</v>
      </c>
      <c r="F860" s="73">
        <f t="shared" si="37"/>
        <v>21000</v>
      </c>
    </row>
    <row r="861" spans="1:6">
      <c r="A861" s="74">
        <v>36405</v>
      </c>
      <c r="B861" s="76">
        <f t="shared" si="36"/>
        <v>9</v>
      </c>
      <c r="C861" s="46">
        <f>VLOOKUP($A861,data!$A$6:$M$15000,10)</f>
        <v>3011000</v>
      </c>
      <c r="D861" s="14">
        <v>575000</v>
      </c>
      <c r="E861" s="14">
        <f>VLOOKUP($A861,data!$A$6:$M$15000,12)</f>
        <v>2559000</v>
      </c>
      <c r="F861" s="73">
        <f t="shared" si="37"/>
        <v>-123000</v>
      </c>
    </row>
    <row r="862" spans="1:6">
      <c r="A862" s="74">
        <v>36406</v>
      </c>
      <c r="B862" s="76">
        <f t="shared" si="36"/>
        <v>9</v>
      </c>
      <c r="C862" s="46">
        <f>VLOOKUP($A862,data!$A$6:$M$15000,10)</f>
        <v>3044000</v>
      </c>
      <c r="D862" s="14">
        <v>561000</v>
      </c>
      <c r="E862" s="14">
        <f>VLOOKUP($A862,data!$A$6:$M$15000,12)</f>
        <v>2412000</v>
      </c>
      <c r="F862" s="73">
        <f t="shared" si="37"/>
        <v>71000</v>
      </c>
    </row>
    <row r="863" spans="1:6">
      <c r="A863" s="74">
        <v>36407</v>
      </c>
      <c r="B863" s="76">
        <f t="shared" si="36"/>
        <v>9</v>
      </c>
      <c r="C863" s="46">
        <f>VLOOKUP($A863,data!$A$6:$M$15000,10)</f>
        <v>2602000</v>
      </c>
      <c r="D863" s="14">
        <v>561000</v>
      </c>
      <c r="E863" s="14">
        <f>VLOOKUP($A863,data!$A$6:$M$15000,12)</f>
        <v>2127000</v>
      </c>
      <c r="F863" s="73">
        <f t="shared" si="37"/>
        <v>-86000</v>
      </c>
    </row>
    <row r="864" spans="1:6">
      <c r="A864" s="74">
        <v>36408</v>
      </c>
      <c r="B864" s="76">
        <f t="shared" si="36"/>
        <v>9</v>
      </c>
      <c r="C864" s="46">
        <f>VLOOKUP($A864,data!$A$6:$M$15000,10)</f>
        <v>2492000</v>
      </c>
      <c r="D864" s="14">
        <v>506000</v>
      </c>
      <c r="E864" s="14">
        <f>VLOOKUP($A864,data!$A$6:$M$15000,12)</f>
        <v>1986000</v>
      </c>
      <c r="F864" s="73">
        <f t="shared" si="37"/>
        <v>0</v>
      </c>
    </row>
    <row r="865" spans="1:6">
      <c r="A865" s="74">
        <v>36409</v>
      </c>
      <c r="B865" s="76">
        <f t="shared" si="36"/>
        <v>9</v>
      </c>
      <c r="C865" s="46">
        <f>VLOOKUP($A865,data!$A$6:$M$15000,10)</f>
        <v>2500000</v>
      </c>
      <c r="D865" s="14">
        <v>264000</v>
      </c>
      <c r="E865" s="14">
        <f>VLOOKUP($A865,data!$A$6:$M$15000,12)</f>
        <v>2188000</v>
      </c>
      <c r="F865" s="73">
        <f t="shared" si="37"/>
        <v>48000</v>
      </c>
    </row>
    <row r="866" spans="1:6">
      <c r="A866" s="74">
        <v>36410</v>
      </c>
      <c r="B866" s="76">
        <f t="shared" si="36"/>
        <v>9</v>
      </c>
      <c r="C866" s="46">
        <f>VLOOKUP($A866,data!$A$6:$M$15000,10)</f>
        <v>2799000</v>
      </c>
      <c r="D866" s="14">
        <v>334000</v>
      </c>
      <c r="E866" s="14">
        <f>VLOOKUP($A866,data!$A$6:$M$15000,12)</f>
        <v>2676000</v>
      </c>
      <c r="F866" s="73">
        <f t="shared" si="37"/>
        <v>-211000</v>
      </c>
    </row>
    <row r="867" spans="1:6">
      <c r="A867" s="74">
        <v>36411</v>
      </c>
      <c r="B867" s="76">
        <f t="shared" si="36"/>
        <v>9</v>
      </c>
      <c r="C867" s="46">
        <f>VLOOKUP($A867,data!$A$6:$M$15000,10)</f>
        <v>2962000</v>
      </c>
      <c r="D867" s="14">
        <v>334000</v>
      </c>
      <c r="E867" s="14">
        <f>VLOOKUP($A867,data!$A$6:$M$15000,12)</f>
        <v>2881000</v>
      </c>
      <c r="F867" s="73">
        <f t="shared" si="37"/>
        <v>-253000</v>
      </c>
    </row>
    <row r="868" spans="1:6">
      <c r="A868" s="74">
        <v>36412</v>
      </c>
      <c r="B868" s="76">
        <f t="shared" si="36"/>
        <v>9</v>
      </c>
      <c r="C868" s="46">
        <f>VLOOKUP($A868,data!$A$6:$M$15000,10)</f>
        <v>2937000</v>
      </c>
      <c r="D868" s="14">
        <v>0</v>
      </c>
      <c r="E868" s="14">
        <f>VLOOKUP($A868,data!$A$6:$M$15000,12)</f>
        <v>2720000</v>
      </c>
      <c r="F868" s="73">
        <f t="shared" si="37"/>
        <v>217000</v>
      </c>
    </row>
    <row r="869" spans="1:6">
      <c r="A869" s="74">
        <v>36413</v>
      </c>
      <c r="B869" s="76">
        <f t="shared" si="36"/>
        <v>9</v>
      </c>
      <c r="C869" s="46">
        <f>VLOOKUP($A869,data!$A$6:$M$15000,10)</f>
        <v>2933000</v>
      </c>
      <c r="D869" s="14">
        <v>0</v>
      </c>
      <c r="E869" s="14">
        <f>VLOOKUP($A869,data!$A$6:$M$15000,12)</f>
        <v>2752000</v>
      </c>
      <c r="F869" s="73">
        <f t="shared" si="37"/>
        <v>181000</v>
      </c>
    </row>
    <row r="870" spans="1:6">
      <c r="A870" s="74">
        <v>36414</v>
      </c>
      <c r="B870" s="76">
        <f t="shared" si="36"/>
        <v>9</v>
      </c>
      <c r="C870" s="46">
        <f>VLOOKUP($A870,data!$A$6:$M$15000,10)</f>
        <v>2708000</v>
      </c>
      <c r="D870" s="14">
        <v>0</v>
      </c>
      <c r="E870" s="14">
        <f>VLOOKUP($A870,data!$A$6:$M$15000,12)</f>
        <v>2397000</v>
      </c>
      <c r="F870" s="73">
        <f t="shared" si="37"/>
        <v>311000</v>
      </c>
    </row>
    <row r="871" spans="1:6">
      <c r="A871" s="74">
        <v>36415</v>
      </c>
      <c r="B871" s="76">
        <f t="shared" si="36"/>
        <v>9</v>
      </c>
      <c r="C871" s="46">
        <f>VLOOKUP($A871,data!$A$6:$M$15000,10)</f>
        <v>2702000</v>
      </c>
      <c r="D871" s="14">
        <v>0</v>
      </c>
      <c r="E871" s="14">
        <f>VLOOKUP($A871,data!$A$6:$M$15000,12)</f>
        <v>2293000</v>
      </c>
      <c r="F871" s="73">
        <f t="shared" si="37"/>
        <v>409000</v>
      </c>
    </row>
    <row r="872" spans="1:6">
      <c r="A872" s="74">
        <v>36416</v>
      </c>
      <c r="B872" s="76">
        <f t="shared" si="36"/>
        <v>9</v>
      </c>
      <c r="C872" s="46">
        <f>VLOOKUP($A872,data!$A$6:$M$15000,10)</f>
        <v>2855000</v>
      </c>
      <c r="D872" s="14">
        <v>0</v>
      </c>
      <c r="E872" s="14">
        <f>VLOOKUP($A872,data!$A$6:$M$15000,12)</f>
        <v>2860000</v>
      </c>
      <c r="F872" s="73">
        <f t="shared" si="37"/>
        <v>-5000</v>
      </c>
    </row>
    <row r="873" spans="1:6">
      <c r="A873" s="74">
        <v>36417</v>
      </c>
      <c r="B873" s="76">
        <f t="shared" si="36"/>
        <v>9</v>
      </c>
      <c r="C873" s="46">
        <f>VLOOKUP($A873,data!$A$6:$M$15000,10)</f>
        <v>3050000</v>
      </c>
      <c r="D873" s="14">
        <v>0</v>
      </c>
      <c r="E873" s="14">
        <f>VLOOKUP($A873,data!$A$6:$M$15000,12)</f>
        <v>2805000</v>
      </c>
      <c r="F873" s="73">
        <f t="shared" si="37"/>
        <v>245000</v>
      </c>
    </row>
    <row r="874" spans="1:6">
      <c r="A874" s="74">
        <v>36418</v>
      </c>
      <c r="B874" s="76">
        <f t="shared" si="36"/>
        <v>9</v>
      </c>
      <c r="C874" s="46">
        <f>VLOOKUP($A874,data!$A$6:$M$15000,10)</f>
        <v>3134000</v>
      </c>
      <c r="D874" s="14">
        <v>0</v>
      </c>
      <c r="E874" s="14">
        <f>VLOOKUP($A874,data!$A$6:$M$15000,12)</f>
        <v>2834000</v>
      </c>
      <c r="F874" s="73">
        <f t="shared" si="37"/>
        <v>300000</v>
      </c>
    </row>
    <row r="875" spans="1:6">
      <c r="A875" s="74">
        <v>36419</v>
      </c>
      <c r="B875" s="76">
        <f t="shared" si="36"/>
        <v>9</v>
      </c>
      <c r="C875" s="46">
        <f>VLOOKUP($A875,data!$A$6:$M$15000,10)</f>
        <v>3177000</v>
      </c>
      <c r="D875" s="14">
        <v>0</v>
      </c>
      <c r="E875" s="14">
        <f>VLOOKUP($A875,data!$A$6:$M$15000,12)</f>
        <v>2777000</v>
      </c>
      <c r="F875" s="73">
        <f t="shared" si="37"/>
        <v>400000</v>
      </c>
    </row>
    <row r="876" spans="1:6">
      <c r="A876" s="74">
        <v>36420</v>
      </c>
      <c r="B876" s="76">
        <f t="shared" si="36"/>
        <v>9</v>
      </c>
      <c r="C876" s="46">
        <f>VLOOKUP($A876,data!$A$6:$M$15000,10)</f>
        <v>3100000</v>
      </c>
      <c r="D876" s="14">
        <v>0</v>
      </c>
      <c r="E876" s="14">
        <f>VLOOKUP($A876,data!$A$6:$M$15000,12)</f>
        <v>2613000</v>
      </c>
      <c r="F876" s="73">
        <f t="shared" si="37"/>
        <v>487000</v>
      </c>
    </row>
    <row r="877" spans="1:6">
      <c r="A877" s="74">
        <v>36421</v>
      </c>
      <c r="B877" s="76">
        <f t="shared" si="36"/>
        <v>9</v>
      </c>
      <c r="C877" s="46">
        <f>VLOOKUP($A877,data!$A$6:$M$15000,10)</f>
        <v>2691000</v>
      </c>
      <c r="D877" s="14">
        <v>0</v>
      </c>
      <c r="E877" s="14">
        <f>VLOOKUP($A877,data!$A$6:$M$15000,12)</f>
        <v>2320000</v>
      </c>
      <c r="F877" s="73">
        <f t="shared" si="37"/>
        <v>371000</v>
      </c>
    </row>
    <row r="878" spans="1:6">
      <c r="A878" s="74">
        <v>36422</v>
      </c>
      <c r="B878" s="76">
        <f t="shared" si="36"/>
        <v>9</v>
      </c>
      <c r="C878" s="46">
        <f>VLOOKUP($A878,data!$A$6:$M$15000,10)</f>
        <v>2612000</v>
      </c>
      <c r="D878" s="14">
        <v>0</v>
      </c>
      <c r="E878" s="14">
        <f>VLOOKUP($A878,data!$A$6:$M$15000,12)</f>
        <v>2210000</v>
      </c>
      <c r="F878" s="73">
        <f t="shared" si="37"/>
        <v>402000</v>
      </c>
    </row>
    <row r="879" spans="1:6">
      <c r="A879" s="74">
        <v>36423</v>
      </c>
      <c r="B879" s="76">
        <f t="shared" si="36"/>
        <v>9</v>
      </c>
      <c r="C879" s="46">
        <f>VLOOKUP($A879,data!$A$6:$M$15000,10)</f>
        <v>2907000</v>
      </c>
      <c r="D879" s="14">
        <v>0</v>
      </c>
      <c r="E879" s="14">
        <f>VLOOKUP($A879,data!$A$6:$M$15000,12)</f>
        <v>2734000</v>
      </c>
      <c r="F879" s="73">
        <f t="shared" si="37"/>
        <v>173000</v>
      </c>
    </row>
    <row r="880" spans="1:6">
      <c r="A880" s="74">
        <v>36424</v>
      </c>
      <c r="B880" s="76">
        <f t="shared" si="36"/>
        <v>9</v>
      </c>
      <c r="C880" s="46">
        <f>VLOOKUP($A880,data!$A$6:$M$15000,10)</f>
        <v>3065000</v>
      </c>
      <c r="D880" s="14">
        <v>0</v>
      </c>
      <c r="E880" s="14">
        <f>VLOOKUP($A880,data!$A$6:$M$15000,12)</f>
        <v>2819000</v>
      </c>
      <c r="F880" s="73">
        <f t="shared" si="37"/>
        <v>246000</v>
      </c>
    </row>
    <row r="881" spans="1:6">
      <c r="A881" s="74">
        <v>36425</v>
      </c>
      <c r="B881" s="76">
        <f t="shared" si="36"/>
        <v>9</v>
      </c>
      <c r="C881" s="46">
        <f>VLOOKUP($A881,data!$A$6:$M$15000,10)</f>
        <v>3138000</v>
      </c>
      <c r="D881" s="14">
        <v>0</v>
      </c>
      <c r="E881" s="14">
        <f>VLOOKUP($A881,data!$A$6:$M$15000,12)</f>
        <v>2909000</v>
      </c>
      <c r="F881" s="73">
        <f t="shared" si="37"/>
        <v>229000</v>
      </c>
    </row>
    <row r="882" spans="1:6">
      <c r="A882" s="74">
        <v>36426</v>
      </c>
      <c r="B882" s="76">
        <f t="shared" si="36"/>
        <v>9</v>
      </c>
      <c r="C882" s="46">
        <f>VLOOKUP($A882,data!$A$6:$M$15000,10)</f>
        <v>3113000</v>
      </c>
      <c r="D882" s="14">
        <v>0</v>
      </c>
      <c r="E882" s="14">
        <f>VLOOKUP($A882,data!$A$6:$M$15000,12)</f>
        <v>2872000</v>
      </c>
      <c r="F882" s="73">
        <f t="shared" si="37"/>
        <v>241000</v>
      </c>
    </row>
    <row r="883" spans="1:6">
      <c r="A883" s="74">
        <v>36427</v>
      </c>
      <c r="B883" s="76">
        <f t="shared" si="36"/>
        <v>9</v>
      </c>
      <c r="C883" s="46">
        <f>VLOOKUP($A883,data!$A$6:$M$15000,10)</f>
        <v>3016000</v>
      </c>
      <c r="D883" s="14">
        <v>0</v>
      </c>
      <c r="E883" s="14">
        <f>VLOOKUP($A883,data!$A$6:$M$15000,12)</f>
        <v>2797000</v>
      </c>
      <c r="F883" s="73">
        <f t="shared" si="37"/>
        <v>219000</v>
      </c>
    </row>
    <row r="884" spans="1:6">
      <c r="A884" s="74">
        <v>36428</v>
      </c>
      <c r="B884" s="76">
        <f t="shared" si="36"/>
        <v>9</v>
      </c>
      <c r="C884" s="46">
        <f>VLOOKUP($A884,data!$A$6:$M$15000,10)</f>
        <v>2993000</v>
      </c>
      <c r="D884" s="14">
        <v>0</v>
      </c>
      <c r="E884" s="14">
        <f>VLOOKUP($A884,data!$A$6:$M$15000,12)</f>
        <v>2479000</v>
      </c>
      <c r="F884" s="73">
        <f t="shared" si="37"/>
        <v>514000</v>
      </c>
    </row>
    <row r="885" spans="1:6">
      <c r="A885" s="74">
        <v>36429</v>
      </c>
      <c r="B885" s="76">
        <f t="shared" si="36"/>
        <v>9</v>
      </c>
      <c r="C885" s="46">
        <f>VLOOKUP($A885,data!$A$6:$M$15000,10)</f>
        <v>2999000</v>
      </c>
      <c r="D885" s="14">
        <v>0</v>
      </c>
      <c r="E885" s="14">
        <f>VLOOKUP($A885,data!$A$6:$M$15000,12)</f>
        <v>2433000</v>
      </c>
      <c r="F885" s="73">
        <f t="shared" si="37"/>
        <v>566000</v>
      </c>
    </row>
    <row r="886" spans="1:6">
      <c r="A886" s="74">
        <v>36430</v>
      </c>
      <c r="B886" s="76">
        <f t="shared" si="36"/>
        <v>9</v>
      </c>
      <c r="C886" s="46">
        <f>VLOOKUP($A886,data!$A$6:$M$15000,10)</f>
        <v>3036000</v>
      </c>
      <c r="D886" s="14">
        <v>0</v>
      </c>
      <c r="E886" s="14">
        <f>VLOOKUP($A886,data!$A$6:$M$15000,12)</f>
        <v>2999000</v>
      </c>
      <c r="F886" s="73">
        <f t="shared" si="37"/>
        <v>37000</v>
      </c>
    </row>
    <row r="887" spans="1:6">
      <c r="A887" s="74">
        <v>36431</v>
      </c>
      <c r="B887" s="76">
        <f t="shared" si="36"/>
        <v>9</v>
      </c>
      <c r="C887" s="46">
        <f>VLOOKUP($A887,data!$A$6:$M$15000,10)</f>
        <v>3062000</v>
      </c>
      <c r="D887" s="14">
        <v>0</v>
      </c>
      <c r="E887" s="14">
        <f>VLOOKUP($A887,data!$A$6:$M$15000,12)</f>
        <v>3008000</v>
      </c>
      <c r="F887" s="73">
        <f t="shared" si="37"/>
        <v>54000</v>
      </c>
    </row>
    <row r="888" spans="1:6">
      <c r="A888" s="74">
        <v>36432</v>
      </c>
      <c r="B888" s="76">
        <f t="shared" si="36"/>
        <v>9</v>
      </c>
      <c r="C888" s="46">
        <f>VLOOKUP($A888,data!$A$6:$M$15000,10)</f>
        <v>3276000</v>
      </c>
      <c r="D888" s="14">
        <v>0</v>
      </c>
      <c r="E888" s="14">
        <f>VLOOKUP($A888,data!$A$6:$M$15000,12)</f>
        <v>3112000</v>
      </c>
      <c r="F888" s="73">
        <f t="shared" si="37"/>
        <v>164000</v>
      </c>
    </row>
    <row r="889" spans="1:6">
      <c r="A889" s="74">
        <v>36433</v>
      </c>
      <c r="B889" s="76">
        <f t="shared" si="36"/>
        <v>9</v>
      </c>
      <c r="C889" s="46">
        <f>VLOOKUP($A889,data!$A$6:$M$15000,10)</f>
        <v>2982000</v>
      </c>
      <c r="D889" s="14">
        <v>0</v>
      </c>
      <c r="E889" s="14">
        <f>VLOOKUP($A889,data!$A$6:$M$15000,12)</f>
        <v>3168000</v>
      </c>
      <c r="F889" s="73">
        <f t="shared" si="37"/>
        <v>-186000</v>
      </c>
    </row>
    <row r="890" spans="1:6">
      <c r="A890" s="74">
        <v>36434</v>
      </c>
      <c r="B890" s="76">
        <f t="shared" si="36"/>
        <v>10</v>
      </c>
      <c r="C890" s="46">
        <f>VLOOKUP($A890,data!$A$6:$M$15000,10)</f>
        <v>3110000</v>
      </c>
      <c r="D890" s="14">
        <v>0</v>
      </c>
      <c r="E890" s="14">
        <f>VLOOKUP($A890,data!$A$6:$M$15000,12)</f>
        <v>2905000</v>
      </c>
      <c r="F890" s="73">
        <f t="shared" si="37"/>
        <v>205000</v>
      </c>
    </row>
    <row r="891" spans="1:6">
      <c r="A891" s="74">
        <v>36435</v>
      </c>
      <c r="B891" s="76">
        <f t="shared" si="36"/>
        <v>10</v>
      </c>
      <c r="C891" s="46">
        <f>VLOOKUP($A891,data!$A$6:$M$15000,10)</f>
        <v>3101000</v>
      </c>
      <c r="D891" s="14">
        <v>0</v>
      </c>
      <c r="E891" s="14">
        <f>VLOOKUP($A891,data!$A$6:$M$15000,12)</f>
        <v>2573000</v>
      </c>
      <c r="F891" s="73">
        <f t="shared" si="37"/>
        <v>528000</v>
      </c>
    </row>
    <row r="892" spans="1:6">
      <c r="A892" s="74">
        <v>36436</v>
      </c>
      <c r="B892" s="76">
        <f t="shared" si="36"/>
        <v>10</v>
      </c>
      <c r="C892" s="46">
        <f>VLOOKUP($A892,data!$A$6:$M$15000,10)</f>
        <v>3082000</v>
      </c>
      <c r="D892" s="14">
        <v>0</v>
      </c>
      <c r="E892" s="14">
        <f>VLOOKUP($A892,data!$A$6:$M$15000,12)</f>
        <v>2567000</v>
      </c>
      <c r="F892" s="73">
        <f t="shared" si="37"/>
        <v>515000</v>
      </c>
    </row>
    <row r="893" spans="1:6">
      <c r="A893" s="74">
        <v>36437</v>
      </c>
      <c r="B893" s="76">
        <f t="shared" si="36"/>
        <v>10</v>
      </c>
      <c r="C893" s="46">
        <f>VLOOKUP($A893,data!$A$6:$M$15000,10)</f>
        <v>3055000</v>
      </c>
      <c r="D893" s="14">
        <v>0</v>
      </c>
      <c r="E893" s="14">
        <f>VLOOKUP($A893,data!$A$6:$M$15000,12)</f>
        <v>2954000</v>
      </c>
      <c r="F893" s="73">
        <f t="shared" si="37"/>
        <v>101000</v>
      </c>
    </row>
    <row r="894" spans="1:6">
      <c r="A894" s="74">
        <v>36438</v>
      </c>
      <c r="B894" s="76">
        <f t="shared" si="36"/>
        <v>10</v>
      </c>
      <c r="C894" s="46">
        <f>VLOOKUP($A894,data!$A$6:$M$15000,10)</f>
        <v>2939000</v>
      </c>
      <c r="D894" s="14">
        <v>0</v>
      </c>
      <c r="E894" s="14">
        <f>VLOOKUP($A894,data!$A$6:$M$15000,12)</f>
        <v>3049000</v>
      </c>
      <c r="F894" s="73">
        <f t="shared" si="37"/>
        <v>-110000</v>
      </c>
    </row>
    <row r="895" spans="1:6">
      <c r="A895" s="74">
        <v>36439</v>
      </c>
      <c r="B895" s="76">
        <f t="shared" si="36"/>
        <v>10</v>
      </c>
      <c r="C895" s="46">
        <f>VLOOKUP($A895,data!$A$6:$M$15000,10)</f>
        <v>2769000</v>
      </c>
      <c r="D895" s="14">
        <v>0</v>
      </c>
      <c r="E895" s="14">
        <f>VLOOKUP($A895,data!$A$6:$M$15000,12)</f>
        <v>3013000</v>
      </c>
      <c r="F895" s="73">
        <f t="shared" si="37"/>
        <v>-244000</v>
      </c>
    </row>
    <row r="896" spans="1:6">
      <c r="A896" s="74">
        <v>36440</v>
      </c>
      <c r="B896" s="76">
        <f t="shared" si="36"/>
        <v>10</v>
      </c>
      <c r="C896" s="46">
        <f>VLOOKUP($A896,data!$A$6:$M$15000,10)</f>
        <v>3005000</v>
      </c>
      <c r="D896" s="14">
        <v>0</v>
      </c>
      <c r="E896" s="14">
        <f>VLOOKUP($A896,data!$A$6:$M$15000,12)</f>
        <v>3109000</v>
      </c>
      <c r="F896" s="73">
        <f t="shared" si="37"/>
        <v>-104000</v>
      </c>
    </row>
    <row r="897" spans="1:6">
      <c r="A897" s="74">
        <v>36441</v>
      </c>
      <c r="B897" s="76">
        <f t="shared" si="36"/>
        <v>10</v>
      </c>
      <c r="C897" s="46">
        <f>VLOOKUP($A897,data!$A$6:$M$15000,10)</f>
        <v>3104000</v>
      </c>
      <c r="D897" s="14">
        <v>0</v>
      </c>
      <c r="E897" s="14">
        <f>VLOOKUP($A897,data!$A$6:$M$15000,12)</f>
        <v>3166000</v>
      </c>
      <c r="F897" s="73">
        <f t="shared" si="37"/>
        <v>-62000</v>
      </c>
    </row>
    <row r="898" spans="1:6">
      <c r="A898" s="74">
        <v>36442</v>
      </c>
      <c r="B898" s="76">
        <f t="shared" si="36"/>
        <v>10</v>
      </c>
      <c r="C898" s="46">
        <f>VLOOKUP($A898,data!$A$6:$M$15000,10)</f>
        <v>3186000</v>
      </c>
      <c r="D898" s="14">
        <v>0</v>
      </c>
      <c r="E898" s="14">
        <f>VLOOKUP($A898,data!$A$6:$M$15000,12)</f>
        <v>2520000</v>
      </c>
      <c r="F898" s="73">
        <f t="shared" si="37"/>
        <v>666000</v>
      </c>
    </row>
    <row r="899" spans="1:6">
      <c r="A899" s="74">
        <v>36443</v>
      </c>
      <c r="B899" s="76">
        <f t="shared" si="36"/>
        <v>10</v>
      </c>
      <c r="C899" s="46">
        <f>VLOOKUP($A899,data!$A$6:$M$15000,10)</f>
        <v>3148000</v>
      </c>
      <c r="D899" s="14">
        <v>0</v>
      </c>
      <c r="E899" s="14">
        <f>VLOOKUP($A899,data!$A$6:$M$15000,12)</f>
        <v>2698000</v>
      </c>
      <c r="F899" s="73">
        <f t="shared" si="37"/>
        <v>450000</v>
      </c>
    </row>
    <row r="900" spans="1:6">
      <c r="A900" s="74">
        <v>36444</v>
      </c>
      <c r="B900" s="76">
        <f t="shared" si="36"/>
        <v>10</v>
      </c>
      <c r="C900" s="46">
        <f>VLOOKUP($A900,data!$A$6:$M$15000,10)</f>
        <v>3088000</v>
      </c>
      <c r="D900" s="14">
        <v>0</v>
      </c>
      <c r="E900" s="14">
        <f>VLOOKUP($A900,data!$A$6:$M$15000,12)</f>
        <v>3288000</v>
      </c>
      <c r="F900" s="73">
        <f t="shared" si="37"/>
        <v>-200000</v>
      </c>
    </row>
    <row r="901" spans="1:6">
      <c r="A901" s="74">
        <v>36445</v>
      </c>
      <c r="B901" s="76">
        <f t="shared" si="36"/>
        <v>10</v>
      </c>
      <c r="C901" s="46">
        <f>VLOOKUP($A901,data!$A$6:$M$15000,10)</f>
        <v>2953000</v>
      </c>
      <c r="D901" s="14">
        <v>0</v>
      </c>
      <c r="E901" s="14">
        <f>VLOOKUP($A901,data!$A$6:$M$15000,12)</f>
        <v>3374000</v>
      </c>
      <c r="F901" s="73">
        <f t="shared" si="37"/>
        <v>-421000</v>
      </c>
    </row>
    <row r="902" spans="1:6">
      <c r="A902" s="74">
        <v>36446</v>
      </c>
      <c r="B902" s="76">
        <f t="shared" ref="B902:B965" si="38">IF(A902&lt;&gt;"",MONTH(A902),0)</f>
        <v>10</v>
      </c>
      <c r="C902" s="46">
        <f>VLOOKUP($A902,data!$A$6:$M$15000,10)</f>
        <v>2894000</v>
      </c>
      <c r="D902" s="14">
        <v>0</v>
      </c>
      <c r="E902" s="14">
        <f>VLOOKUP($A902,data!$A$6:$M$15000,12)</f>
        <v>3387000</v>
      </c>
      <c r="F902" s="73">
        <f t="shared" ref="F902:F965" si="39">C902-D902-E902</f>
        <v>-493000</v>
      </c>
    </row>
    <row r="903" spans="1:6">
      <c r="A903" s="74">
        <v>36447</v>
      </c>
      <c r="B903" s="76">
        <f t="shared" si="38"/>
        <v>10</v>
      </c>
      <c r="C903" s="46">
        <f>VLOOKUP($A903,data!$A$6:$M$15000,10)</f>
        <v>2875000</v>
      </c>
      <c r="D903" s="14">
        <v>0</v>
      </c>
      <c r="E903" s="14">
        <f>VLOOKUP($A903,data!$A$6:$M$15000,12)</f>
        <v>3223000</v>
      </c>
      <c r="F903" s="73">
        <f t="shared" si="39"/>
        <v>-348000</v>
      </c>
    </row>
    <row r="904" spans="1:6">
      <c r="A904" s="74">
        <v>36448</v>
      </c>
      <c r="B904" s="76">
        <f t="shared" si="38"/>
        <v>10</v>
      </c>
      <c r="C904" s="46">
        <f>VLOOKUP($A904,data!$A$6:$M$15000,10)</f>
        <v>2906000</v>
      </c>
      <c r="D904" s="14">
        <v>0</v>
      </c>
      <c r="E904" s="14">
        <f>VLOOKUP($A904,data!$A$6:$M$15000,12)</f>
        <v>3085000</v>
      </c>
      <c r="F904" s="73">
        <f t="shared" si="39"/>
        <v>-179000</v>
      </c>
    </row>
    <row r="905" spans="1:6">
      <c r="A905" s="74">
        <v>36449</v>
      </c>
      <c r="B905" s="76">
        <f t="shared" si="38"/>
        <v>10</v>
      </c>
      <c r="C905" s="46">
        <f>VLOOKUP($A905,data!$A$6:$M$15000,10)</f>
        <v>3147000</v>
      </c>
      <c r="D905" s="14">
        <v>0</v>
      </c>
      <c r="E905" s="14">
        <f>VLOOKUP($A905,data!$A$6:$M$15000,12)</f>
        <v>2843000</v>
      </c>
      <c r="F905" s="73">
        <f t="shared" si="39"/>
        <v>304000</v>
      </c>
    </row>
    <row r="906" spans="1:6">
      <c r="A906" s="74">
        <v>36450</v>
      </c>
      <c r="B906" s="76">
        <f t="shared" si="38"/>
        <v>10</v>
      </c>
      <c r="C906" s="46">
        <f>VLOOKUP($A906,data!$A$6:$M$15000,10)</f>
        <v>3130000</v>
      </c>
      <c r="D906" s="14">
        <v>0</v>
      </c>
      <c r="E906" s="14">
        <f>VLOOKUP($A906,data!$A$6:$M$15000,12)</f>
        <v>2616000</v>
      </c>
      <c r="F906" s="73">
        <f t="shared" si="39"/>
        <v>514000</v>
      </c>
    </row>
    <row r="907" spans="1:6">
      <c r="A907" s="74">
        <v>36451</v>
      </c>
      <c r="B907" s="76">
        <f t="shared" si="38"/>
        <v>10</v>
      </c>
      <c r="C907" s="46">
        <f>VLOOKUP($A907,data!$A$6:$M$15000,10)</f>
        <v>3065000</v>
      </c>
      <c r="D907" s="14">
        <v>0</v>
      </c>
      <c r="E907" s="14">
        <f>VLOOKUP($A907,data!$A$6:$M$15000,12)</f>
        <v>3024000</v>
      </c>
      <c r="F907" s="73">
        <f t="shared" si="39"/>
        <v>41000</v>
      </c>
    </row>
    <row r="908" spans="1:6">
      <c r="A908" s="74">
        <v>36452</v>
      </c>
      <c r="B908" s="76">
        <f t="shared" si="38"/>
        <v>10</v>
      </c>
      <c r="C908" s="46">
        <f>VLOOKUP($A908,data!$A$6:$M$15000,10)</f>
        <v>3015000</v>
      </c>
      <c r="D908" s="14">
        <v>0</v>
      </c>
      <c r="E908" s="14">
        <f>VLOOKUP($A908,data!$A$6:$M$15000,12)</f>
        <v>3040000</v>
      </c>
      <c r="F908" s="73">
        <f t="shared" si="39"/>
        <v>-25000</v>
      </c>
    </row>
    <row r="909" spans="1:6">
      <c r="A909" s="74">
        <v>36453</v>
      </c>
      <c r="B909" s="76">
        <f t="shared" si="38"/>
        <v>10</v>
      </c>
      <c r="C909" s="46">
        <f>VLOOKUP($A909,data!$A$6:$M$15000,10)</f>
        <v>3065000</v>
      </c>
      <c r="D909" s="14">
        <v>0</v>
      </c>
      <c r="E909" s="14">
        <f>VLOOKUP($A909,data!$A$6:$M$15000,12)</f>
        <v>3132000</v>
      </c>
      <c r="F909" s="73">
        <f t="shared" si="39"/>
        <v>-67000</v>
      </c>
    </row>
    <row r="910" spans="1:6">
      <c r="A910" s="74">
        <v>36454</v>
      </c>
      <c r="B910" s="76">
        <f t="shared" si="38"/>
        <v>10</v>
      </c>
      <c r="C910" s="46">
        <f>VLOOKUP($A910,data!$A$6:$M$15000,10)</f>
        <v>2996000</v>
      </c>
      <c r="D910" s="14">
        <v>0</v>
      </c>
      <c r="E910" s="14">
        <f>VLOOKUP($A910,data!$A$6:$M$15000,12)</f>
        <v>3147000</v>
      </c>
      <c r="F910" s="73">
        <f t="shared" si="39"/>
        <v>-151000</v>
      </c>
    </row>
    <row r="911" spans="1:6">
      <c r="A911" s="74">
        <v>36455</v>
      </c>
      <c r="B911" s="76">
        <f t="shared" si="38"/>
        <v>10</v>
      </c>
      <c r="C911" s="46">
        <f>VLOOKUP($A911,data!$A$6:$M$15000,10)</f>
        <v>3092000</v>
      </c>
      <c r="D911" s="14">
        <v>0</v>
      </c>
      <c r="E911" s="14">
        <f>VLOOKUP($A911,data!$A$6:$M$15000,12)</f>
        <v>3019000</v>
      </c>
      <c r="F911" s="73">
        <f t="shared" si="39"/>
        <v>73000</v>
      </c>
    </row>
    <row r="912" spans="1:6">
      <c r="A912" s="74">
        <v>36456</v>
      </c>
      <c r="B912" s="76">
        <f t="shared" si="38"/>
        <v>10</v>
      </c>
      <c r="C912" s="46">
        <f>VLOOKUP($A912,data!$A$6:$M$15000,10)</f>
        <v>3142000</v>
      </c>
      <c r="D912" s="14">
        <v>0</v>
      </c>
      <c r="E912" s="14">
        <f>VLOOKUP($A912,data!$A$6:$M$15000,12)</f>
        <v>2595000</v>
      </c>
      <c r="F912" s="73">
        <f t="shared" si="39"/>
        <v>547000</v>
      </c>
    </row>
    <row r="913" spans="1:6">
      <c r="A913" s="74">
        <v>36457</v>
      </c>
      <c r="B913" s="76">
        <f t="shared" si="38"/>
        <v>10</v>
      </c>
      <c r="C913" s="46">
        <f>VLOOKUP($A913,data!$A$6:$M$15000,10)</f>
        <v>2982000</v>
      </c>
      <c r="D913" s="14">
        <v>0</v>
      </c>
      <c r="E913" s="14">
        <f>VLOOKUP($A913,data!$A$6:$M$15000,12)</f>
        <v>2577000</v>
      </c>
      <c r="F913" s="73">
        <f t="shared" si="39"/>
        <v>405000</v>
      </c>
    </row>
    <row r="914" spans="1:6">
      <c r="A914" s="74">
        <v>36458</v>
      </c>
      <c r="B914" s="76">
        <f t="shared" si="38"/>
        <v>10</v>
      </c>
      <c r="C914" s="46">
        <f>VLOOKUP($A914,data!$A$6:$M$15000,10)</f>
        <v>3020000</v>
      </c>
      <c r="D914" s="14">
        <v>0</v>
      </c>
      <c r="E914" s="14">
        <f>VLOOKUP($A914,data!$A$6:$M$15000,12)</f>
        <v>3071000</v>
      </c>
      <c r="F914" s="73">
        <f t="shared" si="39"/>
        <v>-51000</v>
      </c>
    </row>
    <row r="915" spans="1:6">
      <c r="A915" s="74">
        <v>36459</v>
      </c>
      <c r="B915" s="76">
        <f t="shared" si="38"/>
        <v>10</v>
      </c>
      <c r="C915" s="46">
        <f>VLOOKUP($A915,data!$A$6:$M$15000,10)</f>
        <v>3139000</v>
      </c>
      <c r="D915" s="14">
        <v>0</v>
      </c>
      <c r="E915" s="14">
        <f>VLOOKUP($A915,data!$A$6:$M$15000,12)</f>
        <v>3167000</v>
      </c>
      <c r="F915" s="73">
        <f t="shared" si="39"/>
        <v>-28000</v>
      </c>
    </row>
    <row r="916" spans="1:6">
      <c r="A916" s="74">
        <v>36460</v>
      </c>
      <c r="B916" s="76">
        <f t="shared" si="38"/>
        <v>10</v>
      </c>
      <c r="C916" s="46">
        <f>VLOOKUP($A916,data!$A$6:$M$15000,10)</f>
        <v>3138000</v>
      </c>
      <c r="D916" s="14">
        <v>0</v>
      </c>
      <c r="E916" s="14">
        <f>VLOOKUP($A916,data!$A$6:$M$15000,12)</f>
        <v>3286000</v>
      </c>
      <c r="F916" s="73">
        <f t="shared" si="39"/>
        <v>-148000</v>
      </c>
    </row>
    <row r="917" spans="1:6">
      <c r="A917" s="74">
        <v>36461</v>
      </c>
      <c r="B917" s="76">
        <f t="shared" si="38"/>
        <v>10</v>
      </c>
      <c r="C917" s="46">
        <f>VLOOKUP($A917,data!$A$6:$M$15000,10)</f>
        <v>3088000</v>
      </c>
      <c r="D917" s="14">
        <v>0</v>
      </c>
      <c r="E917" s="14">
        <f>VLOOKUP($A917,data!$A$6:$M$15000,12)</f>
        <v>3099000</v>
      </c>
      <c r="F917" s="73">
        <f t="shared" si="39"/>
        <v>-11000</v>
      </c>
    </row>
    <row r="918" spans="1:6">
      <c r="A918" s="74">
        <v>36462</v>
      </c>
      <c r="B918" s="76">
        <f t="shared" si="38"/>
        <v>10</v>
      </c>
      <c r="C918" s="46">
        <f>VLOOKUP($A918,data!$A$6:$M$15000,10)</f>
        <v>3133000</v>
      </c>
      <c r="D918" s="14">
        <v>0</v>
      </c>
      <c r="E918" s="14">
        <f>VLOOKUP($A918,data!$A$6:$M$15000,12)</f>
        <v>2962000</v>
      </c>
      <c r="F918" s="73">
        <f t="shared" si="39"/>
        <v>171000</v>
      </c>
    </row>
    <row r="919" spans="1:6">
      <c r="A919" s="74">
        <v>36463</v>
      </c>
      <c r="B919" s="76">
        <f t="shared" si="38"/>
        <v>10</v>
      </c>
      <c r="C919" s="46">
        <f>VLOOKUP($A919,data!$A$6:$M$15000,10)</f>
        <v>3350000</v>
      </c>
      <c r="D919" s="14">
        <v>0</v>
      </c>
      <c r="E919" s="14">
        <f>VLOOKUP($A919,data!$A$6:$M$15000,12)</f>
        <v>2918000</v>
      </c>
      <c r="F919" s="73">
        <f t="shared" si="39"/>
        <v>432000</v>
      </c>
    </row>
    <row r="920" spans="1:6">
      <c r="A920" s="74">
        <v>36464</v>
      </c>
      <c r="B920" s="76">
        <f t="shared" si="38"/>
        <v>10</v>
      </c>
      <c r="C920" s="46">
        <f>VLOOKUP($A920,data!$A$6:$M$15000,10)</f>
        <v>3184000</v>
      </c>
      <c r="D920" s="14">
        <v>0</v>
      </c>
      <c r="E920" s="14">
        <f>VLOOKUP($A920,data!$A$6:$M$15000,12)</f>
        <v>2480000</v>
      </c>
      <c r="F920" s="73">
        <f t="shared" si="39"/>
        <v>704000</v>
      </c>
    </row>
    <row r="921" spans="1:6">
      <c r="A921" s="74">
        <v>36465</v>
      </c>
      <c r="B921" s="76">
        <f t="shared" si="38"/>
        <v>11</v>
      </c>
      <c r="C921" s="46">
        <f>VLOOKUP($A921,data!$A$6:$M$15000,10)</f>
        <v>2966000</v>
      </c>
      <c r="D921" s="14">
        <v>0</v>
      </c>
      <c r="E921" s="14">
        <f>VLOOKUP($A921,data!$A$6:$M$15000,12)</f>
        <v>2895000</v>
      </c>
      <c r="F921" s="73">
        <f t="shared" si="39"/>
        <v>71000</v>
      </c>
    </row>
    <row r="922" spans="1:6">
      <c r="A922" s="74">
        <v>36466</v>
      </c>
      <c r="B922" s="76">
        <f t="shared" si="38"/>
        <v>11</v>
      </c>
      <c r="C922" s="46">
        <f>VLOOKUP($A922,data!$A$6:$M$15000,10)</f>
        <v>2850000</v>
      </c>
      <c r="D922" s="14">
        <v>0</v>
      </c>
      <c r="E922" s="14">
        <f>VLOOKUP($A922,data!$A$6:$M$15000,12)</f>
        <v>2990000</v>
      </c>
      <c r="F922" s="73">
        <f t="shared" si="39"/>
        <v>-140000</v>
      </c>
    </row>
    <row r="923" spans="1:6">
      <c r="A923" s="74">
        <v>36467</v>
      </c>
      <c r="B923" s="76">
        <f t="shared" si="38"/>
        <v>11</v>
      </c>
      <c r="C923" s="46">
        <f>VLOOKUP($A923,data!$A$6:$M$15000,10)</f>
        <v>2932000</v>
      </c>
      <c r="D923" s="14">
        <v>0</v>
      </c>
      <c r="E923" s="14">
        <f>VLOOKUP($A923,data!$A$6:$M$15000,12)</f>
        <v>2866000</v>
      </c>
      <c r="F923" s="73">
        <f t="shared" si="39"/>
        <v>66000</v>
      </c>
    </row>
    <row r="924" spans="1:6">
      <c r="A924" s="74">
        <v>36468</v>
      </c>
      <c r="B924" s="76">
        <f t="shared" si="38"/>
        <v>11</v>
      </c>
      <c r="C924" s="46">
        <f>VLOOKUP($A924,data!$A$6:$M$15000,10)</f>
        <v>2954000</v>
      </c>
      <c r="D924" s="14">
        <v>0</v>
      </c>
      <c r="E924" s="14">
        <f>VLOOKUP($A924,data!$A$6:$M$15000,12)</f>
        <v>2814000</v>
      </c>
      <c r="F924" s="73">
        <f t="shared" si="39"/>
        <v>140000</v>
      </c>
    </row>
    <row r="925" spans="1:6">
      <c r="A925" s="74">
        <v>36469</v>
      </c>
      <c r="B925" s="76">
        <f t="shared" si="38"/>
        <v>11</v>
      </c>
      <c r="C925" s="46">
        <f>VLOOKUP($A925,data!$A$6:$M$15000,10)</f>
        <v>2897000</v>
      </c>
      <c r="D925" s="14">
        <v>0</v>
      </c>
      <c r="E925" s="14">
        <f>VLOOKUP($A925,data!$A$6:$M$15000,12)</f>
        <v>2794000</v>
      </c>
      <c r="F925" s="73">
        <f t="shared" si="39"/>
        <v>103000</v>
      </c>
    </row>
    <row r="926" spans="1:6">
      <c r="A926" s="74">
        <v>36470</v>
      </c>
      <c r="B926" s="76">
        <f t="shared" si="38"/>
        <v>11</v>
      </c>
      <c r="C926" s="46">
        <f>VLOOKUP($A926,data!$A$6:$M$15000,10)</f>
        <v>2905000</v>
      </c>
      <c r="D926" s="14">
        <v>0</v>
      </c>
      <c r="E926" s="14">
        <f>VLOOKUP($A926,data!$A$6:$M$15000,12)</f>
        <v>2508000</v>
      </c>
      <c r="F926" s="73">
        <f t="shared" si="39"/>
        <v>397000</v>
      </c>
    </row>
    <row r="927" spans="1:6">
      <c r="A927" s="74">
        <v>36471</v>
      </c>
      <c r="B927" s="76">
        <f t="shared" si="38"/>
        <v>11</v>
      </c>
      <c r="C927" s="46">
        <f>VLOOKUP($A927,data!$A$6:$M$15000,10)</f>
        <v>2997000</v>
      </c>
      <c r="D927" s="14">
        <v>0</v>
      </c>
      <c r="E927" s="14">
        <f>VLOOKUP($A927,data!$A$6:$M$15000,12)</f>
        <v>2305000</v>
      </c>
      <c r="F927" s="73">
        <f t="shared" si="39"/>
        <v>692000</v>
      </c>
    </row>
    <row r="928" spans="1:6">
      <c r="A928" s="74">
        <v>36472</v>
      </c>
      <c r="B928" s="76">
        <f t="shared" si="38"/>
        <v>11</v>
      </c>
      <c r="C928" s="46">
        <f>VLOOKUP($A928,data!$A$6:$M$15000,10)</f>
        <v>2968000</v>
      </c>
      <c r="D928" s="14">
        <v>0</v>
      </c>
      <c r="E928" s="14">
        <f>VLOOKUP($A928,data!$A$6:$M$15000,12)</f>
        <v>2917000</v>
      </c>
      <c r="F928" s="73">
        <f t="shared" si="39"/>
        <v>51000</v>
      </c>
    </row>
    <row r="929" spans="1:6">
      <c r="A929" s="74">
        <v>36473</v>
      </c>
      <c r="B929" s="76">
        <f t="shared" si="38"/>
        <v>11</v>
      </c>
      <c r="C929" s="46">
        <f>VLOOKUP($A929,data!$A$6:$M$15000,10)</f>
        <v>2915000</v>
      </c>
      <c r="D929" s="14">
        <v>0</v>
      </c>
      <c r="E929" s="14">
        <f>VLOOKUP($A929,data!$A$6:$M$15000,12)</f>
        <v>2890000</v>
      </c>
      <c r="F929" s="73">
        <f t="shared" si="39"/>
        <v>25000</v>
      </c>
    </row>
    <row r="930" spans="1:6">
      <c r="A930" s="74">
        <v>36474</v>
      </c>
      <c r="B930" s="76">
        <f t="shared" si="38"/>
        <v>11</v>
      </c>
      <c r="C930" s="46">
        <f>VLOOKUP($A930,data!$A$6:$M$15000,10)</f>
        <v>2886000</v>
      </c>
      <c r="D930" s="14">
        <v>0</v>
      </c>
      <c r="E930" s="14">
        <f>VLOOKUP($A930,data!$A$6:$M$15000,12)</f>
        <v>2919000</v>
      </c>
      <c r="F930" s="73">
        <f t="shared" si="39"/>
        <v>-33000</v>
      </c>
    </row>
    <row r="931" spans="1:6">
      <c r="A931" s="74">
        <v>36475</v>
      </c>
      <c r="B931" s="76">
        <f t="shared" si="38"/>
        <v>11</v>
      </c>
      <c r="C931" s="46">
        <f>VLOOKUP($A931,data!$A$6:$M$15000,10)</f>
        <v>2904000</v>
      </c>
      <c r="D931" s="14">
        <v>0</v>
      </c>
      <c r="E931" s="14">
        <f>VLOOKUP($A931,data!$A$6:$M$15000,12)</f>
        <v>2818000</v>
      </c>
      <c r="F931" s="73">
        <f t="shared" si="39"/>
        <v>86000</v>
      </c>
    </row>
    <row r="932" spans="1:6">
      <c r="A932" s="74">
        <v>36476</v>
      </c>
      <c r="B932" s="76">
        <f t="shared" si="38"/>
        <v>11</v>
      </c>
      <c r="C932" s="46">
        <f>VLOOKUP($A932,data!$A$6:$M$15000,10)</f>
        <v>3002000</v>
      </c>
      <c r="D932" s="14">
        <v>0</v>
      </c>
      <c r="E932" s="14">
        <f>VLOOKUP($A932,data!$A$6:$M$15000,12)</f>
        <v>2601000</v>
      </c>
      <c r="F932" s="73">
        <f t="shared" si="39"/>
        <v>401000</v>
      </c>
    </row>
    <row r="933" spans="1:6">
      <c r="A933" s="74">
        <v>36477</v>
      </c>
      <c r="B933" s="76">
        <f t="shared" si="38"/>
        <v>11</v>
      </c>
      <c r="C933" s="46">
        <f>VLOOKUP($A933,data!$A$6:$M$15000,10)</f>
        <v>2563000</v>
      </c>
      <c r="D933" s="14">
        <v>0</v>
      </c>
      <c r="E933" s="14">
        <f>VLOOKUP($A933,data!$A$6:$M$15000,12)</f>
        <v>2311000</v>
      </c>
      <c r="F933" s="73">
        <f t="shared" si="39"/>
        <v>252000</v>
      </c>
    </row>
    <row r="934" spans="1:6">
      <c r="A934" s="74">
        <v>36478</v>
      </c>
      <c r="B934" s="76">
        <f t="shared" si="38"/>
        <v>11</v>
      </c>
      <c r="C934" s="46">
        <f>VLOOKUP($A934,data!$A$6:$M$15000,10)</f>
        <v>2512000</v>
      </c>
      <c r="D934" s="14">
        <v>0</v>
      </c>
      <c r="E934" s="14">
        <f>VLOOKUP($A934,data!$A$6:$M$15000,12)</f>
        <v>2280000</v>
      </c>
      <c r="F934" s="73">
        <f t="shared" si="39"/>
        <v>232000</v>
      </c>
    </row>
    <row r="935" spans="1:6">
      <c r="A935" s="74">
        <v>36479</v>
      </c>
      <c r="B935" s="76">
        <f t="shared" si="38"/>
        <v>11</v>
      </c>
      <c r="C935" s="46">
        <f>VLOOKUP($A935,data!$A$6:$M$15000,10)</f>
        <v>2883000</v>
      </c>
      <c r="D935" s="14">
        <v>0</v>
      </c>
      <c r="E935" s="14">
        <f>VLOOKUP($A935,data!$A$6:$M$15000,12)</f>
        <v>2696000</v>
      </c>
      <c r="F935" s="73">
        <f t="shared" si="39"/>
        <v>187000</v>
      </c>
    </row>
    <row r="936" spans="1:6">
      <c r="A936" s="74">
        <v>36480</v>
      </c>
      <c r="B936" s="76">
        <f t="shared" si="38"/>
        <v>11</v>
      </c>
      <c r="C936" s="46">
        <f>VLOOKUP($A936,data!$A$6:$M$15000,10)</f>
        <v>2921000</v>
      </c>
      <c r="D936" s="14">
        <v>0</v>
      </c>
      <c r="E936" s="14">
        <f>VLOOKUP($A936,data!$A$6:$M$15000,12)</f>
        <v>2684000</v>
      </c>
      <c r="F936" s="73">
        <f t="shared" si="39"/>
        <v>237000</v>
      </c>
    </row>
    <row r="937" spans="1:6">
      <c r="A937" s="74">
        <v>36481</v>
      </c>
      <c r="B937" s="76">
        <f t="shared" si="38"/>
        <v>11</v>
      </c>
      <c r="C937" s="46">
        <f>VLOOKUP($A937,data!$A$6:$M$15000,10)</f>
        <v>2881000</v>
      </c>
      <c r="D937" s="14">
        <v>0</v>
      </c>
      <c r="E937" s="14">
        <f>VLOOKUP($A937,data!$A$6:$M$15000,12)</f>
        <v>2793000</v>
      </c>
      <c r="F937" s="73">
        <f t="shared" si="39"/>
        <v>88000</v>
      </c>
    </row>
    <row r="938" spans="1:6">
      <c r="A938" s="74">
        <v>36482</v>
      </c>
      <c r="B938" s="76">
        <f t="shared" si="38"/>
        <v>11</v>
      </c>
      <c r="C938" s="46">
        <f>VLOOKUP($A938,data!$A$6:$M$15000,10)</f>
        <v>2950000</v>
      </c>
      <c r="D938" s="14">
        <v>0</v>
      </c>
      <c r="E938" s="14">
        <f>VLOOKUP($A938,data!$A$6:$M$15000,12)</f>
        <v>2905000</v>
      </c>
      <c r="F938" s="73">
        <f t="shared" si="39"/>
        <v>45000</v>
      </c>
    </row>
    <row r="939" spans="1:6">
      <c r="A939" s="74">
        <v>36483</v>
      </c>
      <c r="B939" s="76">
        <f t="shared" si="38"/>
        <v>11</v>
      </c>
      <c r="C939" s="46">
        <f>VLOOKUP($A939,data!$A$6:$M$15000,10)</f>
        <v>2904000</v>
      </c>
      <c r="D939" s="14">
        <v>0</v>
      </c>
      <c r="E939" s="14">
        <f>VLOOKUP($A939,data!$A$6:$M$15000,12)</f>
        <v>2745000</v>
      </c>
      <c r="F939" s="73">
        <f t="shared" si="39"/>
        <v>159000</v>
      </c>
    </row>
    <row r="940" spans="1:6">
      <c r="A940" s="74">
        <v>36484</v>
      </c>
      <c r="B940" s="76">
        <f t="shared" si="38"/>
        <v>11</v>
      </c>
      <c r="C940" s="46">
        <f>VLOOKUP($A940,data!$A$6:$M$15000,10)</f>
        <v>2926000</v>
      </c>
      <c r="D940" s="14">
        <v>0</v>
      </c>
      <c r="E940" s="14">
        <f>VLOOKUP($A940,data!$A$6:$M$15000,12)</f>
        <v>2612000</v>
      </c>
      <c r="F940" s="73">
        <f t="shared" si="39"/>
        <v>314000</v>
      </c>
    </row>
    <row r="941" spans="1:6">
      <c r="A941" s="74">
        <v>36485</v>
      </c>
      <c r="B941" s="76">
        <f t="shared" si="38"/>
        <v>11</v>
      </c>
      <c r="C941" s="46">
        <f>VLOOKUP($A941,data!$A$6:$M$15000,10)</f>
        <v>2914000</v>
      </c>
      <c r="D941" s="14">
        <v>0</v>
      </c>
      <c r="E941" s="14">
        <f>VLOOKUP($A941,data!$A$6:$M$15000,12)</f>
        <v>2806000</v>
      </c>
      <c r="F941" s="73">
        <f t="shared" si="39"/>
        <v>108000</v>
      </c>
    </row>
    <row r="942" spans="1:6">
      <c r="A942" s="74">
        <v>36486</v>
      </c>
      <c r="B942" s="76">
        <f t="shared" si="38"/>
        <v>11</v>
      </c>
      <c r="C942" s="46">
        <f>VLOOKUP($A942,data!$A$6:$M$15000,10)</f>
        <v>2844000</v>
      </c>
      <c r="D942" s="14">
        <v>0</v>
      </c>
      <c r="E942" s="14">
        <f>VLOOKUP($A942,data!$A$6:$M$15000,12)</f>
        <v>3360000</v>
      </c>
      <c r="F942" s="73">
        <f t="shared" si="39"/>
        <v>-516000</v>
      </c>
    </row>
    <row r="943" spans="1:6">
      <c r="A943" s="74">
        <v>36487</v>
      </c>
      <c r="B943" s="76">
        <f t="shared" si="38"/>
        <v>11</v>
      </c>
      <c r="C943" s="46">
        <f>VLOOKUP($A943,data!$A$6:$M$15000,10)</f>
        <v>3061000</v>
      </c>
      <c r="D943" s="14">
        <v>0</v>
      </c>
      <c r="E943" s="14">
        <f>VLOOKUP($A943,data!$A$6:$M$15000,12)</f>
        <v>3065000</v>
      </c>
      <c r="F943" s="73">
        <f t="shared" si="39"/>
        <v>-4000</v>
      </c>
    </row>
    <row r="944" spans="1:6">
      <c r="A944" s="74">
        <v>36488</v>
      </c>
      <c r="B944" s="76">
        <f t="shared" si="38"/>
        <v>11</v>
      </c>
      <c r="C944" s="46">
        <f>VLOOKUP($A944,data!$A$6:$M$15000,10)</f>
        <v>2821000</v>
      </c>
      <c r="D944" s="14">
        <v>0</v>
      </c>
      <c r="E944" s="14">
        <f>VLOOKUP($A944,data!$A$6:$M$15000,12)</f>
        <v>2990000</v>
      </c>
      <c r="F944" s="73">
        <f t="shared" si="39"/>
        <v>-169000</v>
      </c>
    </row>
    <row r="945" spans="1:6">
      <c r="A945" s="74">
        <v>36489</v>
      </c>
      <c r="B945" s="76">
        <f t="shared" si="38"/>
        <v>11</v>
      </c>
      <c r="C945" s="46">
        <f>VLOOKUP($A945,data!$A$6:$M$15000,10)</f>
        <v>2869000</v>
      </c>
      <c r="D945" s="14">
        <v>0</v>
      </c>
      <c r="E945" s="14">
        <f>VLOOKUP($A945,data!$A$6:$M$15000,12)</f>
        <v>2420000</v>
      </c>
      <c r="F945" s="73">
        <f t="shared" si="39"/>
        <v>449000</v>
      </c>
    </row>
    <row r="946" spans="1:6">
      <c r="A946" s="74">
        <v>36490</v>
      </c>
      <c r="B946" s="76">
        <f t="shared" si="38"/>
        <v>11</v>
      </c>
      <c r="C946" s="46">
        <f>VLOOKUP($A946,data!$A$6:$M$15000,10)</f>
        <v>2874000</v>
      </c>
      <c r="D946" s="14">
        <v>0</v>
      </c>
      <c r="E946" s="14">
        <f>VLOOKUP($A946,data!$A$6:$M$15000,12)</f>
        <v>2331000</v>
      </c>
      <c r="F946" s="73">
        <f t="shared" si="39"/>
        <v>543000</v>
      </c>
    </row>
    <row r="947" spans="1:6">
      <c r="A947" s="74">
        <v>36491</v>
      </c>
      <c r="B947" s="76">
        <f t="shared" si="38"/>
        <v>11</v>
      </c>
      <c r="C947" s="46">
        <f>VLOOKUP($A947,data!$A$6:$M$15000,10)</f>
        <v>2853000</v>
      </c>
      <c r="D947" s="14">
        <v>0</v>
      </c>
      <c r="E947" s="14">
        <f>VLOOKUP($A947,data!$A$6:$M$15000,12)</f>
        <v>2428000</v>
      </c>
      <c r="F947" s="73">
        <f t="shared" si="39"/>
        <v>425000</v>
      </c>
    </row>
    <row r="948" spans="1:6">
      <c r="A948" s="74">
        <v>36492</v>
      </c>
      <c r="B948" s="76">
        <f t="shared" si="38"/>
        <v>11</v>
      </c>
      <c r="C948" s="46">
        <f>VLOOKUP($A948,data!$A$6:$M$15000,10)</f>
        <v>2853000</v>
      </c>
      <c r="D948" s="14">
        <v>0</v>
      </c>
      <c r="E948" s="14">
        <f>VLOOKUP($A948,data!$A$6:$M$15000,12)</f>
        <v>2565000</v>
      </c>
      <c r="F948" s="73">
        <f t="shared" si="39"/>
        <v>288000</v>
      </c>
    </row>
    <row r="949" spans="1:6">
      <c r="A949" s="74">
        <v>36493</v>
      </c>
      <c r="B949" s="76">
        <f t="shared" si="38"/>
        <v>11</v>
      </c>
      <c r="C949" s="46">
        <f>VLOOKUP($A949,data!$A$6:$M$15000,10)</f>
        <v>2858000</v>
      </c>
      <c r="D949" s="14">
        <v>0</v>
      </c>
      <c r="E949" s="14">
        <f>VLOOKUP($A949,data!$A$6:$M$15000,12)</f>
        <v>2871000</v>
      </c>
      <c r="F949" s="73">
        <f t="shared" si="39"/>
        <v>-13000</v>
      </c>
    </row>
    <row r="950" spans="1:6">
      <c r="A950" s="74">
        <v>36494</v>
      </c>
      <c r="B950" s="76">
        <f t="shared" si="38"/>
        <v>11</v>
      </c>
      <c r="C950" s="46">
        <f>VLOOKUP($A950,data!$A$6:$M$15000,10)</f>
        <v>2758000</v>
      </c>
      <c r="D950" s="14">
        <v>0</v>
      </c>
      <c r="E950" s="14">
        <f>VLOOKUP($A950,data!$A$6:$M$15000,12)</f>
        <v>2979000</v>
      </c>
      <c r="F950" s="73">
        <f t="shared" si="39"/>
        <v>-221000</v>
      </c>
    </row>
    <row r="951" spans="1:6">
      <c r="A951" s="74">
        <v>36495</v>
      </c>
      <c r="B951" s="76">
        <f t="shared" si="38"/>
        <v>12</v>
      </c>
      <c r="C951" s="46">
        <f>VLOOKUP($A951,data!$A$6:$M$15000,10)</f>
        <v>2637000</v>
      </c>
      <c r="D951" s="14">
        <v>0</v>
      </c>
      <c r="E951" s="14">
        <f>VLOOKUP($A951,data!$A$6:$M$15000,12)</f>
        <v>3224000</v>
      </c>
      <c r="F951" s="73">
        <f t="shared" si="39"/>
        <v>-587000</v>
      </c>
    </row>
    <row r="952" spans="1:6">
      <c r="A952" s="74">
        <v>36496</v>
      </c>
      <c r="B952" s="76">
        <f t="shared" si="38"/>
        <v>12</v>
      </c>
      <c r="C952" s="46">
        <f>VLOOKUP($A952,data!$A$6:$M$15000,10)</f>
        <v>2629000</v>
      </c>
      <c r="D952" s="14">
        <v>0</v>
      </c>
      <c r="E952" s="14">
        <f>VLOOKUP($A952,data!$A$6:$M$15000,12)</f>
        <v>3158000</v>
      </c>
      <c r="F952" s="73">
        <f t="shared" si="39"/>
        <v>-529000</v>
      </c>
    </row>
    <row r="953" spans="1:6">
      <c r="A953" s="74">
        <v>36497</v>
      </c>
      <c r="B953" s="76">
        <f t="shared" si="38"/>
        <v>12</v>
      </c>
      <c r="C953" s="46">
        <f>VLOOKUP($A953,data!$A$6:$M$15000,10)</f>
        <v>2819000</v>
      </c>
      <c r="D953" s="14">
        <v>0</v>
      </c>
      <c r="E953" s="14">
        <f>VLOOKUP($A953,data!$A$6:$M$15000,12)</f>
        <v>3203000</v>
      </c>
      <c r="F953" s="73">
        <f t="shared" si="39"/>
        <v>-384000</v>
      </c>
    </row>
    <row r="954" spans="1:6">
      <c r="A954" s="74">
        <v>36498</v>
      </c>
      <c r="B954" s="76">
        <f t="shared" si="38"/>
        <v>12</v>
      </c>
      <c r="C954" s="46">
        <f>VLOOKUP($A954,data!$A$6:$M$15000,10)</f>
        <v>2657000</v>
      </c>
      <c r="D954" s="14">
        <v>0</v>
      </c>
      <c r="E954" s="14">
        <f>VLOOKUP($A954,data!$A$6:$M$15000,12)</f>
        <v>2990000</v>
      </c>
      <c r="F954" s="73">
        <f t="shared" si="39"/>
        <v>-333000</v>
      </c>
    </row>
    <row r="955" spans="1:6">
      <c r="A955" s="74">
        <v>36499</v>
      </c>
      <c r="B955" s="76">
        <f t="shared" si="38"/>
        <v>12</v>
      </c>
      <c r="C955" s="46">
        <f>VLOOKUP($A955,data!$A$6:$M$15000,10)</f>
        <v>2703000</v>
      </c>
      <c r="D955" s="14">
        <v>0</v>
      </c>
      <c r="E955" s="14">
        <f>VLOOKUP($A955,data!$A$6:$M$15000,12)</f>
        <v>3143000</v>
      </c>
      <c r="F955" s="73">
        <f t="shared" si="39"/>
        <v>-440000</v>
      </c>
    </row>
    <row r="956" spans="1:6">
      <c r="A956" s="74">
        <v>36500</v>
      </c>
      <c r="B956" s="76">
        <f t="shared" si="38"/>
        <v>12</v>
      </c>
      <c r="C956" s="46">
        <f>VLOOKUP($A956,data!$A$6:$M$15000,10)</f>
        <v>2663000</v>
      </c>
      <c r="D956" s="14">
        <v>0</v>
      </c>
      <c r="E956" s="14">
        <f>VLOOKUP($A956,data!$A$6:$M$15000,12)</f>
        <v>3467000</v>
      </c>
      <c r="F956" s="73">
        <f t="shared" si="39"/>
        <v>-804000</v>
      </c>
    </row>
    <row r="957" spans="1:6">
      <c r="A957" s="74">
        <v>36501</v>
      </c>
      <c r="B957" s="76">
        <f t="shared" si="38"/>
        <v>12</v>
      </c>
      <c r="C957" s="46">
        <f>VLOOKUP($A957,data!$A$6:$M$15000,10)</f>
        <v>2595000</v>
      </c>
      <c r="D957" s="14">
        <v>0</v>
      </c>
      <c r="E957" s="14">
        <f>VLOOKUP($A957,data!$A$6:$M$15000,12)</f>
        <v>3562000</v>
      </c>
      <c r="F957" s="73">
        <f t="shared" si="39"/>
        <v>-967000</v>
      </c>
    </row>
    <row r="958" spans="1:6">
      <c r="A958" s="74">
        <v>36502</v>
      </c>
      <c r="B958" s="76">
        <f t="shared" si="38"/>
        <v>12</v>
      </c>
      <c r="C958" s="46">
        <f>VLOOKUP($A958,data!$A$6:$M$15000,10)</f>
        <v>2846000</v>
      </c>
      <c r="D958" s="14">
        <v>0</v>
      </c>
      <c r="E958" s="14">
        <f>VLOOKUP($A958,data!$A$6:$M$15000,12)</f>
        <v>3659000</v>
      </c>
      <c r="F958" s="73">
        <f t="shared" si="39"/>
        <v>-813000</v>
      </c>
    </row>
    <row r="959" spans="1:6">
      <c r="A959" s="74">
        <v>36503</v>
      </c>
      <c r="B959" s="76">
        <f t="shared" si="38"/>
        <v>12</v>
      </c>
      <c r="C959" s="46">
        <f>VLOOKUP($A959,data!$A$6:$M$15000,10)</f>
        <v>2690000</v>
      </c>
      <c r="D959" s="14">
        <v>0</v>
      </c>
      <c r="E959" s="14">
        <f>VLOOKUP($A959,data!$A$6:$M$15000,12)</f>
        <v>3636000</v>
      </c>
      <c r="F959" s="73">
        <f t="shared" si="39"/>
        <v>-946000</v>
      </c>
    </row>
    <row r="960" spans="1:6">
      <c r="A960" s="74">
        <v>36504</v>
      </c>
      <c r="B960" s="76">
        <f t="shared" si="38"/>
        <v>12</v>
      </c>
      <c r="C960" s="46">
        <f>VLOOKUP($A960,data!$A$6:$M$15000,10)</f>
        <v>2733000</v>
      </c>
      <c r="D960" s="14">
        <v>0</v>
      </c>
      <c r="E960" s="14">
        <f>VLOOKUP($A960,data!$A$6:$M$15000,12)</f>
        <v>3676000</v>
      </c>
      <c r="F960" s="73">
        <f t="shared" si="39"/>
        <v>-943000</v>
      </c>
    </row>
    <row r="961" spans="1:6">
      <c r="A961" s="74">
        <v>36505</v>
      </c>
      <c r="B961" s="76">
        <f t="shared" si="38"/>
        <v>12</v>
      </c>
      <c r="C961" s="46">
        <f>VLOOKUP($A961,data!$A$6:$M$15000,10)</f>
        <v>2761000</v>
      </c>
      <c r="D961" s="14">
        <v>0</v>
      </c>
      <c r="E961" s="14">
        <f>VLOOKUP($A961,data!$A$6:$M$15000,12)</f>
        <v>3292000</v>
      </c>
      <c r="F961" s="73">
        <f t="shared" si="39"/>
        <v>-531000</v>
      </c>
    </row>
    <row r="962" spans="1:6">
      <c r="A962" s="74">
        <v>36506</v>
      </c>
      <c r="B962" s="76">
        <f t="shared" si="38"/>
        <v>12</v>
      </c>
      <c r="C962" s="46">
        <f>VLOOKUP($A962,data!$A$6:$M$15000,10)</f>
        <v>2731000</v>
      </c>
      <c r="D962" s="14">
        <v>0</v>
      </c>
      <c r="E962" s="14">
        <f>VLOOKUP($A962,data!$A$6:$M$15000,12)</f>
        <v>3256000</v>
      </c>
      <c r="F962" s="73">
        <f t="shared" si="39"/>
        <v>-525000</v>
      </c>
    </row>
    <row r="963" spans="1:6">
      <c r="A963" s="74">
        <v>36507</v>
      </c>
      <c r="B963" s="76">
        <f t="shared" si="38"/>
        <v>12</v>
      </c>
      <c r="C963" s="46">
        <f>VLOOKUP($A963,data!$A$6:$M$15000,10)</f>
        <v>2725000</v>
      </c>
      <c r="D963" s="14">
        <v>0</v>
      </c>
      <c r="E963" s="14">
        <f>VLOOKUP($A963,data!$A$6:$M$15000,12)</f>
        <v>3774000</v>
      </c>
      <c r="F963" s="73">
        <f t="shared" si="39"/>
        <v>-1049000</v>
      </c>
    </row>
    <row r="964" spans="1:6">
      <c r="A964" s="74">
        <v>36508</v>
      </c>
      <c r="B964" s="76">
        <f t="shared" si="38"/>
        <v>12</v>
      </c>
      <c r="C964" s="46">
        <f>VLOOKUP($A964,data!$A$6:$M$15000,10)</f>
        <v>2549000</v>
      </c>
      <c r="D964" s="14">
        <v>0</v>
      </c>
      <c r="E964" s="14">
        <f>VLOOKUP($A964,data!$A$6:$M$15000,12)</f>
        <v>3813000</v>
      </c>
      <c r="F964" s="73">
        <f t="shared" si="39"/>
        <v>-1264000</v>
      </c>
    </row>
    <row r="965" spans="1:6">
      <c r="A965" s="74">
        <v>36509</v>
      </c>
      <c r="B965" s="76">
        <f t="shared" si="38"/>
        <v>12</v>
      </c>
      <c r="C965" s="46">
        <f>VLOOKUP($A965,data!$A$6:$M$15000,10)</f>
        <v>2326000</v>
      </c>
      <c r="D965" s="14">
        <v>0</v>
      </c>
      <c r="E965" s="14">
        <f>VLOOKUP($A965,data!$A$6:$M$15000,12)</f>
        <v>3494000</v>
      </c>
      <c r="F965" s="73">
        <f t="shared" si="39"/>
        <v>-1168000</v>
      </c>
    </row>
    <row r="966" spans="1:6">
      <c r="A966" s="74">
        <v>36510</v>
      </c>
      <c r="B966" s="76">
        <f t="shared" ref="B966:B1030" si="40">IF(A966&lt;&gt;"",MONTH(A966),0)</f>
        <v>12</v>
      </c>
      <c r="C966" s="46">
        <f>VLOOKUP($A966,data!$A$6:$M$15000,10)</f>
        <v>2377000</v>
      </c>
      <c r="D966" s="14">
        <v>0</v>
      </c>
      <c r="E966" s="14">
        <f>VLOOKUP($A966,data!$A$6:$M$15000,12)</f>
        <v>3143000</v>
      </c>
      <c r="F966" s="73">
        <f t="shared" ref="F966:F1030" si="41">C966-D966-E966</f>
        <v>-766000</v>
      </c>
    </row>
    <row r="967" spans="1:6">
      <c r="A967" s="74">
        <v>36511</v>
      </c>
      <c r="B967" s="76">
        <f t="shared" si="40"/>
        <v>12</v>
      </c>
      <c r="C967" s="46">
        <f>VLOOKUP($A967,data!$A$6:$M$15000,10)</f>
        <v>2650000</v>
      </c>
      <c r="D967" s="14">
        <v>0</v>
      </c>
      <c r="E967" s="14">
        <f>VLOOKUP($A967,data!$A$6:$M$15000,12)</f>
        <v>2874000</v>
      </c>
      <c r="F967" s="73">
        <f t="shared" si="41"/>
        <v>-224000</v>
      </c>
    </row>
    <row r="968" spans="1:6">
      <c r="A968" s="74">
        <v>36512</v>
      </c>
      <c r="B968" s="76">
        <f t="shared" si="40"/>
        <v>12</v>
      </c>
      <c r="C968" s="46">
        <f>VLOOKUP($A968,data!$A$6:$M$15000,10)</f>
        <v>2730000</v>
      </c>
      <c r="D968" s="14">
        <v>0</v>
      </c>
      <c r="E968" s="14">
        <f>VLOOKUP($A968,data!$A$6:$M$15000,12)</f>
        <v>2717000</v>
      </c>
      <c r="F968" s="73">
        <f t="shared" si="41"/>
        <v>13000</v>
      </c>
    </row>
    <row r="969" spans="1:6">
      <c r="A969" s="74">
        <v>36513</v>
      </c>
      <c r="B969" s="76">
        <f t="shared" si="40"/>
        <v>12</v>
      </c>
      <c r="C969" s="46">
        <f>VLOOKUP($A969,data!$A$6:$M$15000,10)</f>
        <v>2712000</v>
      </c>
      <c r="D969" s="14">
        <v>0</v>
      </c>
      <c r="E969" s="14">
        <f>VLOOKUP($A969,data!$A$6:$M$15000,12)</f>
        <v>2619000</v>
      </c>
      <c r="F969" s="73">
        <f t="shared" si="41"/>
        <v>93000</v>
      </c>
    </row>
    <row r="970" spans="1:6">
      <c r="A970" s="74">
        <v>36514</v>
      </c>
      <c r="B970" s="76">
        <f t="shared" si="40"/>
        <v>12</v>
      </c>
      <c r="C970" s="46">
        <f>VLOOKUP($A970,data!$A$6:$M$15000,10)</f>
        <v>2696000</v>
      </c>
      <c r="D970" s="14">
        <v>0</v>
      </c>
      <c r="E970" s="14">
        <f>VLOOKUP($A970,data!$A$6:$M$15000,12)</f>
        <v>2880000</v>
      </c>
      <c r="F970" s="73">
        <f t="shared" si="41"/>
        <v>-184000</v>
      </c>
    </row>
    <row r="971" spans="1:6">
      <c r="A971" s="74">
        <v>36515</v>
      </c>
      <c r="B971" s="76">
        <f t="shared" si="40"/>
        <v>12</v>
      </c>
      <c r="C971" s="46">
        <f>VLOOKUP($A971,data!$A$6:$M$15000,10)</f>
        <v>2379000</v>
      </c>
      <c r="D971" s="14">
        <v>0</v>
      </c>
      <c r="E971" s="14">
        <f>VLOOKUP($A971,data!$A$6:$M$15000,12)</f>
        <v>2859000</v>
      </c>
      <c r="F971" s="73">
        <f t="shared" si="41"/>
        <v>-480000</v>
      </c>
    </row>
    <row r="972" spans="1:6">
      <c r="A972" s="74">
        <v>36516</v>
      </c>
      <c r="B972" s="76">
        <f t="shared" si="40"/>
        <v>12</v>
      </c>
      <c r="C972" s="46">
        <f>VLOOKUP($A972,data!$A$6:$M$15000,10)</f>
        <v>2272000</v>
      </c>
      <c r="D972" s="14">
        <v>0</v>
      </c>
      <c r="E972" s="14">
        <f>VLOOKUP($A972,data!$A$6:$M$15000,12)</f>
        <v>2875000</v>
      </c>
      <c r="F972" s="73">
        <f t="shared" si="41"/>
        <v>-603000</v>
      </c>
    </row>
    <row r="973" spans="1:6">
      <c r="A973" s="74">
        <v>36517</v>
      </c>
      <c r="B973" s="76">
        <f t="shared" si="40"/>
        <v>12</v>
      </c>
      <c r="C973" s="46">
        <f>VLOOKUP($A973,data!$A$6:$M$15000,10)</f>
        <v>2525000</v>
      </c>
      <c r="D973" s="14">
        <v>0</v>
      </c>
      <c r="E973" s="14">
        <f>VLOOKUP($A973,data!$A$6:$M$15000,12)</f>
        <v>2699000</v>
      </c>
      <c r="F973" s="73">
        <f t="shared" si="41"/>
        <v>-174000</v>
      </c>
    </row>
    <row r="974" spans="1:6">
      <c r="A974" s="74">
        <v>36518</v>
      </c>
      <c r="B974" s="76">
        <f t="shared" si="40"/>
        <v>12</v>
      </c>
      <c r="C974" s="46">
        <f>VLOOKUP($A974,data!$A$6:$M$15000,10)</f>
        <v>2678000</v>
      </c>
      <c r="D974" s="14">
        <v>0</v>
      </c>
      <c r="E974" s="14">
        <f>VLOOKUP($A974,data!$A$6:$M$15000,12)</f>
        <v>2440000</v>
      </c>
      <c r="F974" s="73">
        <f t="shared" si="41"/>
        <v>238000</v>
      </c>
    </row>
    <row r="975" spans="1:6">
      <c r="A975" s="74">
        <v>36519</v>
      </c>
      <c r="B975" s="76">
        <f t="shared" si="40"/>
        <v>12</v>
      </c>
      <c r="C975" s="46">
        <f>VLOOKUP($A975,data!$A$6:$M$15000,10)</f>
        <v>2660000</v>
      </c>
      <c r="D975" s="14">
        <v>0</v>
      </c>
      <c r="E975" s="14">
        <f>VLOOKUP($A975,data!$A$6:$M$15000,12)</f>
        <v>2311000</v>
      </c>
      <c r="F975" s="73">
        <f t="shared" si="41"/>
        <v>349000</v>
      </c>
    </row>
    <row r="976" spans="1:6">
      <c r="A976" s="74">
        <v>36520</v>
      </c>
      <c r="B976" s="76">
        <f t="shared" si="40"/>
        <v>12</v>
      </c>
      <c r="C976" s="46">
        <f>VLOOKUP($A976,data!$A$6:$M$15000,10)</f>
        <v>2676000</v>
      </c>
      <c r="D976" s="14">
        <v>0</v>
      </c>
      <c r="E976" s="14">
        <f>VLOOKUP($A976,data!$A$6:$M$15000,12)</f>
        <v>2477000</v>
      </c>
      <c r="F976" s="73">
        <f t="shared" si="41"/>
        <v>199000</v>
      </c>
    </row>
    <row r="977" spans="1:6">
      <c r="A977" s="74">
        <v>36521</v>
      </c>
      <c r="B977" s="76">
        <f t="shared" si="40"/>
        <v>12</v>
      </c>
      <c r="C977" s="46">
        <f>VLOOKUP($A977,data!$A$6:$M$15000,10)</f>
        <v>2657000</v>
      </c>
      <c r="D977" s="14">
        <v>0</v>
      </c>
      <c r="E977" s="14">
        <f>VLOOKUP($A977,data!$A$6:$M$15000,12)</f>
        <v>2800000</v>
      </c>
      <c r="F977" s="73">
        <f t="shared" si="41"/>
        <v>-143000</v>
      </c>
    </row>
    <row r="978" spans="1:6">
      <c r="A978" s="74">
        <v>36522</v>
      </c>
      <c r="B978" s="76">
        <f t="shared" si="40"/>
        <v>12</v>
      </c>
      <c r="C978" s="46">
        <f>VLOOKUP($A978,data!$A$6:$M$15000,10)</f>
        <v>2757000</v>
      </c>
      <c r="D978" s="14">
        <v>0</v>
      </c>
      <c r="E978" s="14">
        <f>VLOOKUP($A978,data!$A$6:$M$15000,12)</f>
        <v>2929000</v>
      </c>
      <c r="F978" s="73">
        <f t="shared" si="41"/>
        <v>-172000</v>
      </c>
    </row>
    <row r="979" spans="1:6">
      <c r="A979" s="74">
        <v>36523</v>
      </c>
      <c r="B979" s="76">
        <f t="shared" si="40"/>
        <v>12</v>
      </c>
      <c r="C979" s="46">
        <f>VLOOKUP($A979,data!$A$6:$M$15000,10)</f>
        <v>2856000</v>
      </c>
      <c r="D979" s="14">
        <v>0</v>
      </c>
      <c r="E979" s="14">
        <f>VLOOKUP($A979,data!$A$6:$M$15000,12)</f>
        <v>3143000</v>
      </c>
      <c r="F979" s="73">
        <f t="shared" si="41"/>
        <v>-287000</v>
      </c>
    </row>
    <row r="980" spans="1:6">
      <c r="A980" s="74">
        <v>36524</v>
      </c>
      <c r="B980" s="76">
        <f t="shared" si="40"/>
        <v>12</v>
      </c>
      <c r="C980" s="46">
        <f>VLOOKUP($A980,data!$A$6:$M$15000,10)</f>
        <v>2795000</v>
      </c>
      <c r="D980" s="14">
        <v>0</v>
      </c>
      <c r="E980" s="14">
        <f>VLOOKUP($A980,data!$A$6:$M$15000,12)</f>
        <v>3091000</v>
      </c>
      <c r="F980" s="73">
        <f t="shared" si="41"/>
        <v>-296000</v>
      </c>
    </row>
    <row r="981" spans="1:6">
      <c r="A981" s="74">
        <v>36525</v>
      </c>
      <c r="B981" s="76">
        <f t="shared" si="40"/>
        <v>12</v>
      </c>
      <c r="C981" s="46">
        <f>VLOOKUP($A981,data!$A$6:$M$15000,10)</f>
        <v>2703000</v>
      </c>
      <c r="D981" s="14">
        <v>0</v>
      </c>
      <c r="E981" s="14">
        <f>VLOOKUP($A981,data!$A$6:$M$15000,12)</f>
        <v>3358000</v>
      </c>
      <c r="F981" s="73">
        <f t="shared" si="41"/>
        <v>-655000</v>
      </c>
    </row>
    <row r="982" spans="1:6">
      <c r="A982" s="74" t="s">
        <v>2</v>
      </c>
      <c r="B982" s="76" t="s">
        <v>14</v>
      </c>
      <c r="C982" s="46" t="s">
        <v>10</v>
      </c>
      <c r="D982" s="14" t="s">
        <v>11</v>
      </c>
      <c r="E982" s="14" t="s">
        <v>27</v>
      </c>
      <c r="F982" s="73" t="s">
        <v>56</v>
      </c>
    </row>
    <row r="983" spans="1:6">
      <c r="A983" s="74">
        <v>36526</v>
      </c>
      <c r="B983" s="76">
        <f t="shared" si="40"/>
        <v>1</v>
      </c>
      <c r="C983" s="46">
        <f>VLOOKUP($A983,data!$A$6:$M$15000,10)</f>
        <v>2603000</v>
      </c>
      <c r="D983" s="14">
        <v>0</v>
      </c>
      <c r="E983" s="14">
        <f>VLOOKUP($A983,data!$A$6:$M$15000,12)</f>
        <v>3030000</v>
      </c>
      <c r="F983" s="73">
        <f t="shared" si="41"/>
        <v>-427000</v>
      </c>
    </row>
    <row r="984" spans="1:6">
      <c r="A984" s="74">
        <v>36527</v>
      </c>
      <c r="B984" s="76">
        <f t="shared" si="40"/>
        <v>1</v>
      </c>
      <c r="C984" s="46">
        <f>VLOOKUP($A984,data!$A$6:$M$15000,10)</f>
        <v>2707000</v>
      </c>
      <c r="D984" s="14">
        <v>0</v>
      </c>
      <c r="E984" s="14">
        <f>VLOOKUP($A984,data!$A$6:$M$15000,12)</f>
        <v>3392000</v>
      </c>
      <c r="F984" s="73">
        <f t="shared" si="41"/>
        <v>-685000</v>
      </c>
    </row>
    <row r="985" spans="1:6">
      <c r="A985" s="74">
        <v>36528</v>
      </c>
      <c r="B985" s="76">
        <f t="shared" si="40"/>
        <v>1</v>
      </c>
      <c r="C985" s="46">
        <f>VLOOKUP($A985,data!$A$6:$M$15000,10)</f>
        <v>2614000</v>
      </c>
      <c r="D985" s="14">
        <v>0</v>
      </c>
      <c r="E985" s="14">
        <f>VLOOKUP($A985,data!$A$6:$M$15000,12)</f>
        <v>3767000</v>
      </c>
      <c r="F985" s="73">
        <f t="shared" si="41"/>
        <v>-1153000</v>
      </c>
    </row>
    <row r="986" spans="1:6">
      <c r="A986" s="74">
        <v>36529</v>
      </c>
      <c r="B986" s="76">
        <f t="shared" si="40"/>
        <v>1</v>
      </c>
      <c r="C986" s="46">
        <f>VLOOKUP($A986,data!$A$6:$M$15000,10)</f>
        <v>2549000</v>
      </c>
      <c r="D986" s="14">
        <v>0</v>
      </c>
      <c r="E986" s="14">
        <f>VLOOKUP($A986,data!$A$6:$M$15000,12)</f>
        <v>3503000</v>
      </c>
      <c r="F986" s="73">
        <f t="shared" si="41"/>
        <v>-954000</v>
      </c>
    </row>
    <row r="987" spans="1:6">
      <c r="A987" s="74">
        <v>36530</v>
      </c>
      <c r="B987" s="76">
        <f t="shared" si="40"/>
        <v>1</v>
      </c>
      <c r="C987" s="46">
        <f>VLOOKUP($A987,data!$A$6:$M$15000,10)</f>
        <v>2532000</v>
      </c>
      <c r="D987" s="14">
        <v>0</v>
      </c>
      <c r="E987" s="14">
        <f>VLOOKUP($A987,data!$A$6:$M$15000,12)</f>
        <v>3509000</v>
      </c>
      <c r="F987" s="73">
        <f t="shared" si="41"/>
        <v>-977000</v>
      </c>
    </row>
    <row r="988" spans="1:6">
      <c r="A988" s="74">
        <v>36531</v>
      </c>
      <c r="B988" s="76">
        <f t="shared" si="40"/>
        <v>1</v>
      </c>
      <c r="C988" s="46">
        <f>VLOOKUP($A988,data!$A$6:$M$15000,10)</f>
        <v>2642000</v>
      </c>
      <c r="D988" s="14">
        <v>0</v>
      </c>
      <c r="E988" s="14">
        <f>VLOOKUP($A988,data!$A$6:$M$15000,12)</f>
        <v>3603000</v>
      </c>
      <c r="F988" s="73">
        <f t="shared" si="41"/>
        <v>-961000</v>
      </c>
    </row>
    <row r="989" spans="1:6">
      <c r="A989" s="74">
        <v>36532</v>
      </c>
      <c r="B989" s="76">
        <f t="shared" si="40"/>
        <v>1</v>
      </c>
      <c r="C989" s="46">
        <f>VLOOKUP($A989,data!$A$6:$M$15000,10)</f>
        <v>2658000</v>
      </c>
      <c r="D989" s="14">
        <v>0</v>
      </c>
      <c r="E989" s="14">
        <f>VLOOKUP($A989,data!$A$6:$M$15000,12)</f>
        <v>3783000</v>
      </c>
      <c r="F989" s="73">
        <f t="shared" si="41"/>
        <v>-1125000</v>
      </c>
    </row>
    <row r="990" spans="1:6">
      <c r="A990" s="74">
        <v>36533</v>
      </c>
      <c r="B990" s="76">
        <f t="shared" si="40"/>
        <v>1</v>
      </c>
      <c r="C990" s="46">
        <f>VLOOKUP($A990,data!$A$6:$M$15000,10)</f>
        <v>2888000</v>
      </c>
      <c r="D990" s="14">
        <v>0</v>
      </c>
      <c r="E990" s="14">
        <f>VLOOKUP($A990,data!$A$6:$M$15000,12)</f>
        <v>3374000</v>
      </c>
      <c r="F990" s="73">
        <f t="shared" si="41"/>
        <v>-486000</v>
      </c>
    </row>
    <row r="991" spans="1:6">
      <c r="A991" s="74">
        <v>36534</v>
      </c>
      <c r="B991" s="76">
        <f t="shared" si="40"/>
        <v>1</v>
      </c>
      <c r="C991" s="46">
        <f>VLOOKUP($A991,data!$A$6:$M$15000,10)</f>
        <v>2862000</v>
      </c>
      <c r="D991" s="14">
        <v>0</v>
      </c>
      <c r="E991" s="14">
        <f>VLOOKUP($A991,data!$A$6:$M$15000,12)</f>
        <v>3433000</v>
      </c>
      <c r="F991" s="73">
        <f t="shared" si="41"/>
        <v>-571000</v>
      </c>
    </row>
    <row r="992" spans="1:6">
      <c r="A992" s="74">
        <v>36535</v>
      </c>
      <c r="B992" s="76">
        <f t="shared" si="40"/>
        <v>1</v>
      </c>
      <c r="C992" s="46">
        <f>VLOOKUP($A992,data!$A$6:$M$15000,10)</f>
        <v>2843000</v>
      </c>
      <c r="D992" s="14">
        <v>0</v>
      </c>
      <c r="E992" s="14">
        <f>VLOOKUP($A992,data!$A$6:$M$15000,12)</f>
        <v>3662000</v>
      </c>
      <c r="F992" s="73">
        <f t="shared" si="41"/>
        <v>-819000</v>
      </c>
    </row>
    <row r="993" spans="1:6">
      <c r="A993" s="74">
        <v>36536</v>
      </c>
      <c r="B993" s="76">
        <f t="shared" si="40"/>
        <v>1</v>
      </c>
      <c r="C993" s="46">
        <f>VLOOKUP($A993,data!$A$6:$M$15000,10)</f>
        <v>2863000</v>
      </c>
      <c r="D993" s="14">
        <v>0</v>
      </c>
      <c r="E993" s="14">
        <f>VLOOKUP($A993,data!$A$6:$M$15000,12)</f>
        <v>3434000</v>
      </c>
      <c r="F993" s="73">
        <f t="shared" si="41"/>
        <v>-571000</v>
      </c>
    </row>
    <row r="994" spans="1:6">
      <c r="A994" s="74">
        <v>36537</v>
      </c>
      <c r="B994" s="76">
        <f t="shared" si="40"/>
        <v>1</v>
      </c>
      <c r="C994" s="46">
        <f>VLOOKUP($A994,data!$A$6:$M$15000,10)</f>
        <v>2744000</v>
      </c>
      <c r="D994" s="14">
        <v>0</v>
      </c>
      <c r="E994" s="14">
        <f>VLOOKUP($A994,data!$A$6:$M$15000,12)</f>
        <v>3498000</v>
      </c>
      <c r="F994" s="73">
        <f t="shared" si="41"/>
        <v>-754000</v>
      </c>
    </row>
    <row r="995" spans="1:6">
      <c r="A995" s="74">
        <v>36538</v>
      </c>
      <c r="B995" s="76">
        <f t="shared" si="40"/>
        <v>1</v>
      </c>
      <c r="C995" s="46">
        <f>VLOOKUP($A995,data!$A$6:$M$15000,10)</f>
        <v>2737000</v>
      </c>
      <c r="D995" s="14">
        <v>0</v>
      </c>
      <c r="E995" s="14">
        <f>VLOOKUP($A995,data!$A$6:$M$15000,12)</f>
        <v>3234000</v>
      </c>
      <c r="F995" s="73">
        <f t="shared" si="41"/>
        <v>-497000</v>
      </c>
    </row>
    <row r="996" spans="1:6">
      <c r="A996" s="74">
        <v>36539</v>
      </c>
      <c r="B996" s="76">
        <f t="shared" si="40"/>
        <v>1</v>
      </c>
      <c r="C996" s="46">
        <f>VLOOKUP($A996,data!$A$6:$M$15000,10)</f>
        <v>2854000</v>
      </c>
      <c r="D996" s="14">
        <v>0</v>
      </c>
      <c r="E996" s="14">
        <f>VLOOKUP($A996,data!$A$6:$M$15000,12)</f>
        <v>2908000</v>
      </c>
      <c r="F996" s="73">
        <f t="shared" si="41"/>
        <v>-54000</v>
      </c>
    </row>
    <row r="997" spans="1:6">
      <c r="A997" s="74">
        <v>36540</v>
      </c>
      <c r="B997" s="76">
        <f t="shared" si="40"/>
        <v>1</v>
      </c>
      <c r="C997" s="46">
        <f>VLOOKUP($A997,data!$A$6:$M$15000,10)</f>
        <v>2752000</v>
      </c>
      <c r="D997" s="14">
        <v>0</v>
      </c>
      <c r="E997" s="14">
        <f>VLOOKUP($A997,data!$A$6:$M$15000,12)</f>
        <v>2527000</v>
      </c>
      <c r="F997" s="73">
        <f t="shared" si="41"/>
        <v>225000</v>
      </c>
    </row>
    <row r="998" spans="1:6">
      <c r="A998" s="74">
        <v>36541</v>
      </c>
      <c r="B998" s="76">
        <f t="shared" si="40"/>
        <v>1</v>
      </c>
      <c r="C998" s="46">
        <f>VLOOKUP($A998,data!$A$6:$M$15000,10)</f>
        <v>2761000</v>
      </c>
      <c r="D998" s="14">
        <v>0</v>
      </c>
      <c r="E998" s="14">
        <f>VLOOKUP($A998,data!$A$6:$M$15000,12)</f>
        <v>2648000</v>
      </c>
      <c r="F998" s="73">
        <f t="shared" si="41"/>
        <v>113000</v>
      </c>
    </row>
    <row r="999" spans="1:6">
      <c r="A999" s="74">
        <v>36542</v>
      </c>
      <c r="B999" s="76">
        <f t="shared" si="40"/>
        <v>1</v>
      </c>
      <c r="C999" s="46">
        <f>VLOOKUP($A999,data!$A$6:$M$15000,10)</f>
        <v>2754000</v>
      </c>
      <c r="D999" s="14">
        <v>0</v>
      </c>
      <c r="E999" s="14">
        <f>VLOOKUP($A999,data!$A$6:$M$15000,12)</f>
        <v>2896000</v>
      </c>
      <c r="F999" s="73">
        <f t="shared" si="41"/>
        <v>-142000</v>
      </c>
    </row>
    <row r="1000" spans="1:6">
      <c r="A1000" s="74">
        <v>36543</v>
      </c>
      <c r="B1000" s="76">
        <f t="shared" si="40"/>
        <v>1</v>
      </c>
      <c r="C1000" s="46">
        <f>VLOOKUP($A1000,data!$A$6:$M$15000,10)</f>
        <v>2602000</v>
      </c>
      <c r="D1000" s="14">
        <v>0</v>
      </c>
      <c r="E1000" s="14">
        <f>VLOOKUP($A1000,data!$A$6:$M$15000,12)</f>
        <v>2701000</v>
      </c>
      <c r="F1000" s="73">
        <f t="shared" si="41"/>
        <v>-99000</v>
      </c>
    </row>
    <row r="1001" spans="1:6">
      <c r="A1001" s="74">
        <v>36544</v>
      </c>
      <c r="B1001" s="76">
        <f t="shared" si="40"/>
        <v>1</v>
      </c>
      <c r="C1001" s="46">
        <f>VLOOKUP($A1001,data!$A$6:$M$15000,10)</f>
        <v>2675000</v>
      </c>
      <c r="D1001" s="14">
        <v>0</v>
      </c>
      <c r="E1001" s="14">
        <f>VLOOKUP($A1001,data!$A$6:$M$15000,12)</f>
        <v>2709000</v>
      </c>
      <c r="F1001" s="73">
        <f t="shared" si="41"/>
        <v>-34000</v>
      </c>
    </row>
    <row r="1002" spans="1:6">
      <c r="A1002" s="74">
        <v>36545</v>
      </c>
      <c r="B1002" s="76">
        <f t="shared" si="40"/>
        <v>1</v>
      </c>
      <c r="C1002" s="46">
        <f>VLOOKUP($A1002,data!$A$6:$M$15000,10)</f>
        <v>2751000</v>
      </c>
      <c r="D1002" s="14">
        <v>0</v>
      </c>
      <c r="E1002" s="14">
        <f>VLOOKUP($A1002,data!$A$6:$M$15000,12)</f>
        <v>2735000</v>
      </c>
      <c r="F1002" s="73">
        <f t="shared" si="41"/>
        <v>16000</v>
      </c>
    </row>
    <row r="1003" spans="1:6">
      <c r="A1003" s="74">
        <v>36546</v>
      </c>
      <c r="B1003" s="76">
        <f t="shared" si="40"/>
        <v>1</v>
      </c>
      <c r="C1003" s="46">
        <f>VLOOKUP($A1003,data!$A$6:$M$15000,10)</f>
        <v>2689000</v>
      </c>
      <c r="D1003" s="14">
        <v>0</v>
      </c>
      <c r="E1003" s="14">
        <f>VLOOKUP($A1003,data!$A$6:$M$15000,12)</f>
        <v>2809000</v>
      </c>
      <c r="F1003" s="73">
        <f t="shared" si="41"/>
        <v>-120000</v>
      </c>
    </row>
    <row r="1004" spans="1:6">
      <c r="A1004" s="74">
        <v>36547</v>
      </c>
      <c r="B1004" s="76">
        <f t="shared" si="40"/>
        <v>1</v>
      </c>
      <c r="C1004" s="46">
        <f>VLOOKUP($A1004,data!$A$6:$M$15000,10)</f>
        <v>2656000</v>
      </c>
      <c r="D1004" s="14">
        <v>0</v>
      </c>
      <c r="E1004" s="14">
        <f>VLOOKUP($A1004,data!$A$6:$M$15000,12)</f>
        <v>2828000</v>
      </c>
      <c r="F1004" s="73">
        <f t="shared" si="41"/>
        <v>-172000</v>
      </c>
    </row>
    <row r="1005" spans="1:6">
      <c r="A1005" s="74">
        <v>36548</v>
      </c>
      <c r="B1005" s="76">
        <f t="shared" si="40"/>
        <v>1</v>
      </c>
      <c r="C1005" s="46">
        <f>VLOOKUP($A1005,data!$A$6:$M$15000,10)</f>
        <v>2667000</v>
      </c>
      <c r="D1005" s="14">
        <v>0</v>
      </c>
      <c r="E1005" s="14">
        <f>VLOOKUP($A1005,data!$A$6:$M$15000,12)</f>
        <v>2800000</v>
      </c>
      <c r="F1005" s="73">
        <f t="shared" si="41"/>
        <v>-133000</v>
      </c>
    </row>
    <row r="1006" spans="1:6">
      <c r="A1006" s="74">
        <v>36549</v>
      </c>
      <c r="B1006" s="76">
        <f t="shared" si="40"/>
        <v>1</v>
      </c>
      <c r="C1006" s="46">
        <f>VLOOKUP($A1006,data!$A$6:$M$15000,10)</f>
        <v>2597000</v>
      </c>
      <c r="D1006" s="14">
        <v>0</v>
      </c>
      <c r="E1006" s="14">
        <f>VLOOKUP($A1006,data!$A$6:$M$15000,12)</f>
        <v>2652000</v>
      </c>
      <c r="F1006" s="73">
        <f t="shared" si="41"/>
        <v>-55000</v>
      </c>
    </row>
    <row r="1007" spans="1:6">
      <c r="A1007" s="74">
        <v>36550</v>
      </c>
      <c r="B1007" s="76">
        <f t="shared" si="40"/>
        <v>1</v>
      </c>
      <c r="C1007" s="46">
        <f>VLOOKUP($A1007,data!$A$6:$M$15000,10)</f>
        <v>2595000</v>
      </c>
      <c r="D1007" s="14">
        <v>0</v>
      </c>
      <c r="E1007" s="14">
        <f>VLOOKUP($A1007,data!$A$6:$M$15000,12)</f>
        <v>2967000</v>
      </c>
      <c r="F1007" s="73">
        <f t="shared" si="41"/>
        <v>-372000</v>
      </c>
    </row>
    <row r="1008" spans="1:6">
      <c r="A1008" s="74">
        <v>36551</v>
      </c>
      <c r="B1008" s="76">
        <f t="shared" si="40"/>
        <v>1</v>
      </c>
      <c r="C1008" s="46">
        <f>VLOOKUP($A1008,data!$A$6:$M$15000,10)</f>
        <v>2391000</v>
      </c>
      <c r="D1008" s="14">
        <v>0</v>
      </c>
      <c r="E1008" s="14">
        <f>VLOOKUP($A1008,data!$A$6:$M$15000,12)</f>
        <v>3101000</v>
      </c>
      <c r="F1008" s="73">
        <f t="shared" si="41"/>
        <v>-710000</v>
      </c>
    </row>
    <row r="1009" spans="1:6">
      <c r="A1009" s="74">
        <v>36552</v>
      </c>
      <c r="B1009" s="76">
        <f t="shared" si="40"/>
        <v>1</v>
      </c>
      <c r="C1009" s="46">
        <f>VLOOKUP($A1009,data!$A$6:$M$15000,10)</f>
        <v>2294000</v>
      </c>
      <c r="D1009" s="14">
        <v>0</v>
      </c>
      <c r="E1009" s="14">
        <f>VLOOKUP($A1009,data!$A$6:$M$15000,12)</f>
        <v>3245000</v>
      </c>
      <c r="F1009" s="73">
        <f t="shared" si="41"/>
        <v>-951000</v>
      </c>
    </row>
    <row r="1010" spans="1:6">
      <c r="A1010" s="74">
        <v>36553</v>
      </c>
      <c r="B1010" s="76">
        <f t="shared" si="40"/>
        <v>1</v>
      </c>
      <c r="C1010" s="46">
        <f>VLOOKUP($A1010,data!$A$6:$M$15000,10)</f>
        <v>2251000</v>
      </c>
      <c r="D1010" s="14">
        <v>0</v>
      </c>
      <c r="E1010" s="14">
        <f>VLOOKUP($A1010,data!$A$6:$M$15000,12)</f>
        <v>3092000</v>
      </c>
      <c r="F1010" s="73">
        <f t="shared" si="41"/>
        <v>-841000</v>
      </c>
    </row>
    <row r="1011" spans="1:6">
      <c r="A1011" s="74">
        <v>36554</v>
      </c>
      <c r="B1011" s="76">
        <f t="shared" si="40"/>
        <v>1</v>
      </c>
      <c r="C1011" s="46">
        <f>VLOOKUP($A1011,data!$A$6:$M$15000,10)</f>
        <v>2151000</v>
      </c>
      <c r="D1011" s="14">
        <v>0</v>
      </c>
      <c r="E1011" s="14">
        <f>VLOOKUP($A1011,data!$A$6:$M$15000,12)</f>
        <v>2841000</v>
      </c>
      <c r="F1011" s="73">
        <f t="shared" si="41"/>
        <v>-690000</v>
      </c>
    </row>
    <row r="1012" spans="1:6">
      <c r="A1012" s="74">
        <v>36555</v>
      </c>
      <c r="B1012" s="76">
        <f t="shared" si="40"/>
        <v>1</v>
      </c>
      <c r="C1012" s="46">
        <f>VLOOKUP($A1012,data!$A$6:$M$15000,10)</f>
        <v>2162000</v>
      </c>
      <c r="D1012" s="14">
        <v>0</v>
      </c>
      <c r="E1012" s="14">
        <f>VLOOKUP($A1012,data!$A$6:$M$15000,12)</f>
        <v>2875000</v>
      </c>
      <c r="F1012" s="73">
        <f t="shared" si="41"/>
        <v>-713000</v>
      </c>
    </row>
    <row r="1013" spans="1:6">
      <c r="A1013" s="74">
        <v>36556</v>
      </c>
      <c r="B1013" s="76">
        <f t="shared" si="40"/>
        <v>1</v>
      </c>
      <c r="C1013" s="46">
        <f>VLOOKUP($A1013,data!$A$6:$M$15000,10)</f>
        <v>2106000</v>
      </c>
      <c r="D1013" s="14">
        <v>0</v>
      </c>
      <c r="E1013" s="14">
        <f>VLOOKUP($A1013,data!$A$6:$M$15000,12)</f>
        <v>3272000</v>
      </c>
      <c r="F1013" s="73">
        <f t="shared" si="41"/>
        <v>-1166000</v>
      </c>
    </row>
    <row r="1014" spans="1:6">
      <c r="A1014" s="74">
        <v>36557</v>
      </c>
      <c r="B1014" s="76">
        <f t="shared" si="40"/>
        <v>2</v>
      </c>
      <c r="C1014" s="46">
        <f>VLOOKUP($A1014,data!$A$6:$M$15000,10)</f>
        <v>2271000</v>
      </c>
      <c r="D1014" s="14">
        <v>0</v>
      </c>
      <c r="E1014" s="14">
        <f>VLOOKUP($A1014,data!$A$6:$M$15000,12)</f>
        <v>2871000</v>
      </c>
      <c r="F1014" s="73">
        <f t="shared" si="41"/>
        <v>-600000</v>
      </c>
    </row>
    <row r="1015" spans="1:6">
      <c r="A1015" s="74">
        <v>36558</v>
      </c>
      <c r="B1015" s="76">
        <f t="shared" si="40"/>
        <v>2</v>
      </c>
      <c r="C1015" s="46">
        <f>VLOOKUP($A1015,data!$A$6:$M$15000,10)</f>
        <v>2280000</v>
      </c>
      <c r="D1015" s="14">
        <v>0</v>
      </c>
      <c r="E1015" s="14">
        <f>VLOOKUP($A1015,data!$A$6:$M$15000,12)</f>
        <v>2784000</v>
      </c>
      <c r="F1015" s="73">
        <f t="shared" si="41"/>
        <v>-504000</v>
      </c>
    </row>
    <row r="1016" spans="1:6">
      <c r="A1016" s="74">
        <v>36559</v>
      </c>
      <c r="B1016" s="76">
        <f t="shared" si="40"/>
        <v>2</v>
      </c>
      <c r="C1016" s="46">
        <f>VLOOKUP($A1016,data!$A$6:$M$15000,10)</f>
        <v>2269000</v>
      </c>
      <c r="D1016" s="14">
        <v>0</v>
      </c>
      <c r="E1016" s="14">
        <f>VLOOKUP($A1016,data!$A$6:$M$15000,12)</f>
        <v>2785000</v>
      </c>
      <c r="F1016" s="73">
        <f t="shared" si="41"/>
        <v>-516000</v>
      </c>
    </row>
    <row r="1017" spans="1:6">
      <c r="A1017" s="74">
        <v>36560</v>
      </c>
      <c r="B1017" s="76">
        <f t="shared" si="40"/>
        <v>2</v>
      </c>
      <c r="C1017" s="46">
        <f>VLOOKUP($A1017,data!$A$6:$M$15000,10)</f>
        <v>2381000</v>
      </c>
      <c r="D1017" s="14">
        <v>0</v>
      </c>
      <c r="E1017" s="14">
        <f>VLOOKUP($A1017,data!$A$6:$M$15000,12)</f>
        <v>2835000</v>
      </c>
      <c r="F1017" s="73">
        <f t="shared" si="41"/>
        <v>-454000</v>
      </c>
    </row>
    <row r="1018" spans="1:6">
      <c r="A1018" s="74">
        <v>36561</v>
      </c>
      <c r="B1018" s="76">
        <f t="shared" si="40"/>
        <v>2</v>
      </c>
      <c r="C1018" s="46">
        <f>VLOOKUP($A1018,data!$A$6:$M$15000,10)</f>
        <v>2576000</v>
      </c>
      <c r="D1018" s="14">
        <v>0</v>
      </c>
      <c r="E1018" s="14">
        <f>VLOOKUP($A1018,data!$A$6:$M$15000,12)</f>
        <v>2463000</v>
      </c>
      <c r="F1018" s="73">
        <f t="shared" si="41"/>
        <v>113000</v>
      </c>
    </row>
    <row r="1019" spans="1:6">
      <c r="A1019" s="74">
        <v>36562</v>
      </c>
      <c r="B1019" s="76">
        <f t="shared" si="40"/>
        <v>2</v>
      </c>
      <c r="C1019" s="46">
        <f>VLOOKUP($A1019,data!$A$6:$M$15000,10)</f>
        <v>2564000</v>
      </c>
      <c r="D1019" s="14">
        <v>0</v>
      </c>
      <c r="E1019" s="14">
        <f>VLOOKUP($A1019,data!$A$6:$M$15000,12)</f>
        <v>2495000</v>
      </c>
      <c r="F1019" s="73">
        <f t="shared" si="41"/>
        <v>69000</v>
      </c>
    </row>
    <row r="1020" spans="1:6">
      <c r="A1020" s="74">
        <v>36563</v>
      </c>
      <c r="B1020" s="76">
        <f t="shared" si="40"/>
        <v>2</v>
      </c>
      <c r="C1020" s="46">
        <f>VLOOKUP($A1020,data!$A$6:$M$15000,10)</f>
        <v>2502000</v>
      </c>
      <c r="D1020" s="14">
        <v>0</v>
      </c>
      <c r="E1020" s="14">
        <f>VLOOKUP($A1020,data!$A$6:$M$15000,12)</f>
        <v>2711000</v>
      </c>
      <c r="F1020" s="73">
        <f t="shared" si="41"/>
        <v>-209000</v>
      </c>
    </row>
    <row r="1021" spans="1:6">
      <c r="A1021" s="74">
        <v>36564</v>
      </c>
      <c r="B1021" s="76">
        <f t="shared" si="40"/>
        <v>2</v>
      </c>
      <c r="C1021" s="46">
        <f>VLOOKUP($A1021,data!$A$6:$M$15000,10)</f>
        <v>2502000</v>
      </c>
      <c r="D1021" s="14">
        <v>0</v>
      </c>
      <c r="E1021" s="14">
        <f>VLOOKUP($A1021,data!$A$6:$M$15000,12)</f>
        <v>2832000</v>
      </c>
      <c r="F1021" s="73">
        <f t="shared" si="41"/>
        <v>-330000</v>
      </c>
    </row>
    <row r="1022" spans="1:6">
      <c r="A1022" s="74">
        <v>36565</v>
      </c>
      <c r="B1022" s="76">
        <f t="shared" si="40"/>
        <v>2</v>
      </c>
      <c r="C1022" s="46">
        <f>VLOOKUP($A1022,data!$A$6:$M$15000,10)</f>
        <v>2629000</v>
      </c>
      <c r="D1022" s="14">
        <v>0</v>
      </c>
      <c r="E1022" s="14">
        <f>VLOOKUP($A1022,data!$A$6:$M$15000,12)</f>
        <v>2865000</v>
      </c>
      <c r="F1022" s="73">
        <f t="shared" si="41"/>
        <v>-236000</v>
      </c>
    </row>
    <row r="1023" spans="1:6">
      <c r="A1023" s="74">
        <v>36566</v>
      </c>
      <c r="B1023" s="76">
        <f t="shared" si="40"/>
        <v>2</v>
      </c>
      <c r="C1023" s="46">
        <f>VLOOKUP($A1023,data!$A$6:$M$15000,10)</f>
        <v>2647000</v>
      </c>
      <c r="D1023" s="14">
        <v>0</v>
      </c>
      <c r="E1023" s="14">
        <f>VLOOKUP($A1023,data!$A$6:$M$15000,12)</f>
        <v>3170000</v>
      </c>
      <c r="F1023" s="73">
        <f t="shared" si="41"/>
        <v>-523000</v>
      </c>
    </row>
    <row r="1024" spans="1:6">
      <c r="A1024" s="74">
        <v>36567</v>
      </c>
      <c r="B1024" s="76">
        <f t="shared" si="40"/>
        <v>2</v>
      </c>
      <c r="C1024" s="46">
        <f>VLOOKUP($A1024,data!$A$6:$M$15000,10)</f>
        <v>2650000</v>
      </c>
      <c r="D1024" s="14">
        <v>0</v>
      </c>
      <c r="E1024" s="14">
        <f>VLOOKUP($A1024,data!$A$6:$M$15000,12)</f>
        <v>3041000</v>
      </c>
      <c r="F1024" s="73">
        <f t="shared" si="41"/>
        <v>-391000</v>
      </c>
    </row>
    <row r="1025" spans="1:6">
      <c r="A1025" s="74">
        <v>36568</v>
      </c>
      <c r="B1025" s="76">
        <f t="shared" si="40"/>
        <v>2</v>
      </c>
      <c r="C1025" s="46">
        <f>VLOOKUP($A1025,data!$A$6:$M$15000,10)</f>
        <v>2624000</v>
      </c>
      <c r="D1025" s="14">
        <v>0</v>
      </c>
      <c r="E1025" s="14">
        <f>VLOOKUP($A1025,data!$A$6:$M$15000,12)</f>
        <v>2793000</v>
      </c>
      <c r="F1025" s="73">
        <f t="shared" si="41"/>
        <v>-169000</v>
      </c>
    </row>
    <row r="1026" spans="1:6">
      <c r="A1026" s="74">
        <v>36569</v>
      </c>
      <c r="B1026" s="76">
        <f t="shared" si="40"/>
        <v>2</v>
      </c>
      <c r="C1026" s="46">
        <f>VLOOKUP($A1026,data!$A$6:$M$15000,10)</f>
        <v>2598000</v>
      </c>
      <c r="D1026" s="14">
        <v>0</v>
      </c>
      <c r="E1026" s="14">
        <f>VLOOKUP($A1026,data!$A$6:$M$15000,12)</f>
        <v>2962000</v>
      </c>
      <c r="F1026" s="73">
        <f t="shared" si="41"/>
        <v>-364000</v>
      </c>
    </row>
    <row r="1027" spans="1:6">
      <c r="A1027" s="74">
        <v>36570</v>
      </c>
      <c r="B1027" s="76">
        <f t="shared" si="40"/>
        <v>2</v>
      </c>
      <c r="C1027" s="46">
        <f>VLOOKUP($A1027,data!$A$6:$M$15000,10)</f>
        <v>2546000</v>
      </c>
      <c r="D1027" s="14">
        <v>0</v>
      </c>
      <c r="E1027" s="14">
        <f>VLOOKUP($A1027,data!$A$6:$M$15000,12)</f>
        <v>2951000</v>
      </c>
      <c r="F1027" s="73">
        <f t="shared" si="41"/>
        <v>-405000</v>
      </c>
    </row>
    <row r="1028" spans="1:6">
      <c r="A1028" s="74">
        <v>36571</v>
      </c>
      <c r="B1028" s="76">
        <f t="shared" si="40"/>
        <v>2</v>
      </c>
      <c r="C1028" s="46">
        <f>VLOOKUP($A1028,data!$A$6:$M$15000,10)</f>
        <v>2507000</v>
      </c>
      <c r="D1028" s="14">
        <v>0</v>
      </c>
      <c r="E1028" s="14">
        <f>VLOOKUP($A1028,data!$A$6:$M$15000,12)</f>
        <v>2922000</v>
      </c>
      <c r="F1028" s="73">
        <f t="shared" si="41"/>
        <v>-415000</v>
      </c>
    </row>
    <row r="1029" spans="1:6">
      <c r="A1029" s="74">
        <v>36572</v>
      </c>
      <c r="B1029" s="76">
        <f t="shared" si="40"/>
        <v>2</v>
      </c>
      <c r="C1029" s="46">
        <f>VLOOKUP($A1029,data!$A$6:$M$15000,10)</f>
        <v>2516000</v>
      </c>
      <c r="D1029" s="14">
        <v>0</v>
      </c>
      <c r="E1029" s="14">
        <f>VLOOKUP($A1029,data!$A$6:$M$15000,12)</f>
        <v>3622000</v>
      </c>
      <c r="F1029" s="73">
        <f t="shared" si="41"/>
        <v>-1106000</v>
      </c>
    </row>
    <row r="1030" spans="1:6">
      <c r="A1030" s="74">
        <v>36573</v>
      </c>
      <c r="B1030" s="76">
        <f t="shared" si="40"/>
        <v>2</v>
      </c>
      <c r="C1030" s="46">
        <f>VLOOKUP($A1030,data!$A$6:$M$15000,10)</f>
        <v>2497000</v>
      </c>
      <c r="D1030" s="14">
        <v>0</v>
      </c>
      <c r="E1030" s="14">
        <f>VLOOKUP($A1030,data!$A$6:$M$15000,12)</f>
        <v>3549000</v>
      </c>
      <c r="F1030" s="73">
        <f t="shared" si="41"/>
        <v>-1052000</v>
      </c>
    </row>
    <row r="1031" spans="1:6">
      <c r="A1031" s="74">
        <v>36574</v>
      </c>
      <c r="B1031" s="76">
        <f t="shared" ref="B1031:B1094" si="42">IF(A1031&lt;&gt;"",MONTH(A1031),0)</f>
        <v>2</v>
      </c>
      <c r="C1031" s="46">
        <f>VLOOKUP($A1031,data!$A$6:$M$15000,10)</f>
        <v>2465000</v>
      </c>
      <c r="D1031" s="14">
        <v>0</v>
      </c>
      <c r="E1031" s="14">
        <f>VLOOKUP($A1031,data!$A$6:$M$15000,12)</f>
        <v>3243000</v>
      </c>
      <c r="F1031" s="73">
        <f t="shared" ref="F1031:F1094" si="43">C1031-D1031-E1031</f>
        <v>-778000</v>
      </c>
    </row>
    <row r="1032" spans="1:6">
      <c r="A1032" s="74">
        <v>36575</v>
      </c>
      <c r="B1032" s="76">
        <f t="shared" si="42"/>
        <v>2</v>
      </c>
      <c r="C1032" s="46">
        <f>VLOOKUP($A1032,data!$A$6:$M$15000,10)</f>
        <v>2602000</v>
      </c>
      <c r="D1032" s="14">
        <v>0</v>
      </c>
      <c r="E1032" s="14">
        <f>VLOOKUP($A1032,data!$A$6:$M$15000,12)</f>
        <v>2592000</v>
      </c>
      <c r="F1032" s="73">
        <f t="shared" si="43"/>
        <v>10000</v>
      </c>
    </row>
    <row r="1033" spans="1:6">
      <c r="A1033" s="74">
        <v>36576</v>
      </c>
      <c r="B1033" s="76">
        <f t="shared" si="42"/>
        <v>2</v>
      </c>
      <c r="C1033" s="46">
        <f>VLOOKUP($A1033,data!$A$6:$M$15000,10)</f>
        <v>2594000</v>
      </c>
      <c r="D1033" s="14">
        <v>0</v>
      </c>
      <c r="E1033" s="14">
        <f>VLOOKUP($A1033,data!$A$6:$M$15000,12)</f>
        <v>2956000</v>
      </c>
      <c r="F1033" s="73">
        <f t="shared" si="43"/>
        <v>-362000</v>
      </c>
    </row>
    <row r="1034" spans="1:6">
      <c r="A1034" s="74">
        <v>36577</v>
      </c>
      <c r="B1034" s="76">
        <f t="shared" si="42"/>
        <v>2</v>
      </c>
      <c r="C1034" s="46">
        <f>VLOOKUP($A1034,data!$A$6:$M$15000,10)</f>
        <v>2693000</v>
      </c>
      <c r="D1034" s="14">
        <v>0</v>
      </c>
      <c r="E1034" s="14">
        <f>VLOOKUP($A1034,data!$A$6:$M$15000,12)</f>
        <v>3783000</v>
      </c>
      <c r="F1034" s="73">
        <f t="shared" si="43"/>
        <v>-1090000</v>
      </c>
    </row>
    <row r="1035" spans="1:6">
      <c r="A1035" s="74">
        <v>36578</v>
      </c>
      <c r="B1035" s="76">
        <f t="shared" si="42"/>
        <v>2</v>
      </c>
      <c r="C1035" s="46">
        <f>VLOOKUP($A1035,data!$A$6:$M$15000,10)</f>
        <v>2577000</v>
      </c>
      <c r="D1035" s="14">
        <v>0</v>
      </c>
      <c r="E1035" s="14">
        <f>VLOOKUP($A1035,data!$A$6:$M$15000,12)</f>
        <v>3387000</v>
      </c>
      <c r="F1035" s="73">
        <f t="shared" si="43"/>
        <v>-810000</v>
      </c>
    </row>
    <row r="1036" spans="1:6">
      <c r="A1036" s="74">
        <v>36579</v>
      </c>
      <c r="B1036" s="76">
        <f t="shared" si="42"/>
        <v>2</v>
      </c>
      <c r="C1036" s="46">
        <f>VLOOKUP($A1036,data!$A$6:$M$15000,10)</f>
        <v>2727000</v>
      </c>
      <c r="D1036" s="14">
        <v>0</v>
      </c>
      <c r="E1036" s="14">
        <f>VLOOKUP($A1036,data!$A$6:$M$15000,12)</f>
        <v>3904000</v>
      </c>
      <c r="F1036" s="73">
        <f t="shared" si="43"/>
        <v>-1177000</v>
      </c>
    </row>
    <row r="1037" spans="1:6">
      <c r="A1037" s="74">
        <v>36580</v>
      </c>
      <c r="B1037" s="76">
        <f t="shared" si="42"/>
        <v>2</v>
      </c>
      <c r="C1037" s="46">
        <f>VLOOKUP($A1037,data!$A$6:$M$15000,10)</f>
        <v>2699000</v>
      </c>
      <c r="D1037" s="14">
        <v>0</v>
      </c>
      <c r="E1037" s="14">
        <f>VLOOKUP($A1037,data!$A$6:$M$15000,12)</f>
        <v>3580000</v>
      </c>
      <c r="F1037" s="73">
        <f t="shared" si="43"/>
        <v>-881000</v>
      </c>
    </row>
    <row r="1038" spans="1:6">
      <c r="A1038" s="74">
        <v>36581</v>
      </c>
      <c r="B1038" s="76">
        <f t="shared" si="42"/>
        <v>2</v>
      </c>
      <c r="C1038" s="46">
        <f>VLOOKUP($A1038,data!$A$6:$M$15000,10)</f>
        <v>2728000</v>
      </c>
      <c r="D1038" s="14">
        <v>0</v>
      </c>
      <c r="E1038" s="14">
        <f>VLOOKUP($A1038,data!$A$6:$M$15000,12)</f>
        <v>3366000</v>
      </c>
      <c r="F1038" s="73">
        <f t="shared" si="43"/>
        <v>-638000</v>
      </c>
    </row>
    <row r="1039" spans="1:6">
      <c r="A1039" s="74">
        <v>36582</v>
      </c>
      <c r="B1039" s="76">
        <f t="shared" si="42"/>
        <v>2</v>
      </c>
      <c r="C1039" s="46">
        <f>VLOOKUP($A1039,data!$A$6:$M$15000,10)</f>
        <v>2753000</v>
      </c>
      <c r="D1039" s="14">
        <v>0</v>
      </c>
      <c r="E1039" s="14">
        <f>VLOOKUP($A1039,data!$A$6:$M$15000,12)</f>
        <v>2764000</v>
      </c>
      <c r="F1039" s="73">
        <f t="shared" si="43"/>
        <v>-11000</v>
      </c>
    </row>
    <row r="1040" spans="1:6">
      <c r="A1040" s="74">
        <v>36583</v>
      </c>
      <c r="B1040" s="76">
        <f t="shared" si="42"/>
        <v>2</v>
      </c>
      <c r="C1040" s="46">
        <f>VLOOKUP($A1040,data!$A$6:$M$15000,10)</f>
        <v>2808000</v>
      </c>
      <c r="D1040" s="14">
        <v>0</v>
      </c>
      <c r="E1040" s="14">
        <f>VLOOKUP($A1040,data!$A$6:$M$15000,12)</f>
        <v>3279000</v>
      </c>
      <c r="F1040" s="73">
        <f t="shared" si="43"/>
        <v>-471000</v>
      </c>
    </row>
    <row r="1041" spans="1:6">
      <c r="A1041" s="74">
        <v>36584</v>
      </c>
      <c r="B1041" s="76">
        <f t="shared" si="42"/>
        <v>2</v>
      </c>
      <c r="C1041" s="46">
        <f>VLOOKUP($A1041,data!$A$6:$M$15000,10)</f>
        <v>2824000</v>
      </c>
      <c r="D1041" s="14">
        <v>0</v>
      </c>
      <c r="E1041" s="14">
        <f>VLOOKUP($A1041,data!$A$6:$M$15000,12)</f>
        <v>3283000</v>
      </c>
      <c r="F1041" s="73">
        <f t="shared" si="43"/>
        <v>-459000</v>
      </c>
    </row>
    <row r="1042" spans="1:6">
      <c r="A1042" s="74">
        <v>36585</v>
      </c>
      <c r="B1042" s="76">
        <f t="shared" si="42"/>
        <v>2</v>
      </c>
      <c r="C1042" s="46">
        <f>VLOOKUP($A1042,data!$A$6:$M$15000,10)</f>
        <v>2667000</v>
      </c>
      <c r="D1042" s="14">
        <v>0</v>
      </c>
      <c r="E1042" s="14">
        <f>VLOOKUP($A1042,data!$A$6:$M$15000,12)</f>
        <v>3226000</v>
      </c>
      <c r="F1042" s="73">
        <f t="shared" si="43"/>
        <v>-559000</v>
      </c>
    </row>
    <row r="1043" spans="1:6">
      <c r="A1043" s="74">
        <v>36586</v>
      </c>
      <c r="B1043" s="76">
        <f t="shared" si="42"/>
        <v>3</v>
      </c>
      <c r="C1043" s="46">
        <f>VLOOKUP($A1043,data!$A$6:$M$15000,10)</f>
        <v>2793000</v>
      </c>
      <c r="D1043" s="14">
        <v>0</v>
      </c>
      <c r="E1043" s="14">
        <f>VLOOKUP($A1043,data!$A$6:$M$15000,12)</f>
        <v>3170000</v>
      </c>
      <c r="F1043" s="73">
        <f t="shared" si="43"/>
        <v>-377000</v>
      </c>
    </row>
    <row r="1044" spans="1:6">
      <c r="A1044" s="74">
        <v>36587</v>
      </c>
      <c r="B1044" s="76">
        <f t="shared" si="42"/>
        <v>3</v>
      </c>
      <c r="C1044" s="46">
        <f>VLOOKUP($A1044,data!$A$6:$M$15000,10)</f>
        <v>2738000</v>
      </c>
      <c r="D1044" s="14">
        <v>0</v>
      </c>
      <c r="E1044" s="14">
        <f>VLOOKUP($A1044,data!$A$6:$M$15000,12)</f>
        <v>2972000</v>
      </c>
      <c r="F1044" s="73">
        <f t="shared" si="43"/>
        <v>-234000</v>
      </c>
    </row>
    <row r="1045" spans="1:6">
      <c r="A1045" s="74">
        <v>36588</v>
      </c>
      <c r="B1045" s="76">
        <f t="shared" si="42"/>
        <v>3</v>
      </c>
      <c r="C1045" s="46">
        <f>VLOOKUP($A1045,data!$A$6:$M$15000,10)</f>
        <v>2854000</v>
      </c>
      <c r="D1045" s="14">
        <v>0</v>
      </c>
      <c r="E1045" s="14">
        <f>VLOOKUP($A1045,data!$A$6:$M$15000,12)</f>
        <v>3131000</v>
      </c>
      <c r="F1045" s="73">
        <f t="shared" si="43"/>
        <v>-277000</v>
      </c>
    </row>
    <row r="1046" spans="1:6">
      <c r="A1046" s="74">
        <v>36589</v>
      </c>
      <c r="B1046" s="76">
        <f t="shared" si="42"/>
        <v>3</v>
      </c>
      <c r="C1046" s="46">
        <f>VLOOKUP($A1046,data!$A$6:$M$15000,10)</f>
        <v>2942000</v>
      </c>
      <c r="D1046" s="14">
        <v>0</v>
      </c>
      <c r="E1046" s="14">
        <f>VLOOKUP($A1046,data!$A$6:$M$15000,12)</f>
        <v>3161000</v>
      </c>
      <c r="F1046" s="73">
        <f t="shared" si="43"/>
        <v>-219000</v>
      </c>
    </row>
    <row r="1047" spans="1:6">
      <c r="A1047" s="74">
        <v>36590</v>
      </c>
      <c r="B1047" s="76">
        <f t="shared" si="42"/>
        <v>3</v>
      </c>
      <c r="C1047" s="46">
        <f>VLOOKUP($A1047,data!$A$6:$M$15000,10)</f>
        <v>2942000</v>
      </c>
      <c r="D1047" s="14">
        <v>0</v>
      </c>
      <c r="E1047" s="14">
        <f>VLOOKUP($A1047,data!$A$6:$M$15000,12)</f>
        <v>3871000</v>
      </c>
      <c r="F1047" s="73">
        <f t="shared" si="43"/>
        <v>-929000</v>
      </c>
    </row>
    <row r="1048" spans="1:6">
      <c r="A1048" s="74">
        <v>36591</v>
      </c>
      <c r="B1048" s="76">
        <f t="shared" si="42"/>
        <v>3</v>
      </c>
      <c r="C1048" s="46">
        <f>VLOOKUP($A1048,data!$A$6:$M$15000,10)</f>
        <v>2821000</v>
      </c>
      <c r="D1048" s="14">
        <v>0</v>
      </c>
      <c r="E1048" s="14">
        <f>VLOOKUP($A1048,data!$A$6:$M$15000,12)</f>
        <v>3813000</v>
      </c>
      <c r="F1048" s="73">
        <f t="shared" si="43"/>
        <v>-992000</v>
      </c>
    </row>
    <row r="1049" spans="1:6">
      <c r="A1049" s="74">
        <v>36592</v>
      </c>
      <c r="B1049" s="76">
        <f t="shared" si="42"/>
        <v>3</v>
      </c>
      <c r="C1049" s="46">
        <f>VLOOKUP($A1049,data!$A$6:$M$15000,10)</f>
        <v>2792000</v>
      </c>
      <c r="D1049" s="14">
        <v>0</v>
      </c>
      <c r="E1049" s="14">
        <f>VLOOKUP($A1049,data!$A$6:$M$15000,12)</f>
        <v>3679000</v>
      </c>
      <c r="F1049" s="73">
        <f t="shared" si="43"/>
        <v>-887000</v>
      </c>
    </row>
    <row r="1050" spans="1:6">
      <c r="A1050" s="74">
        <v>36593</v>
      </c>
      <c r="B1050" s="76">
        <f t="shared" si="42"/>
        <v>3</v>
      </c>
      <c r="C1050" s="46">
        <f>VLOOKUP($A1050,data!$A$6:$M$15000,10)</f>
        <v>2868000</v>
      </c>
      <c r="D1050" s="14">
        <v>0</v>
      </c>
      <c r="E1050" s="14">
        <f>VLOOKUP($A1050,data!$A$6:$M$15000,12)</f>
        <v>3762000</v>
      </c>
      <c r="F1050" s="73">
        <f t="shared" si="43"/>
        <v>-894000</v>
      </c>
    </row>
    <row r="1051" spans="1:6">
      <c r="A1051" s="74">
        <v>36594</v>
      </c>
      <c r="B1051" s="76">
        <f t="shared" si="42"/>
        <v>3</v>
      </c>
      <c r="C1051" s="46">
        <f>VLOOKUP($A1051,data!$A$6:$M$15000,10)</f>
        <v>2994000</v>
      </c>
      <c r="D1051" s="14">
        <v>0</v>
      </c>
      <c r="E1051" s="14">
        <f>VLOOKUP($A1051,data!$A$6:$M$15000,12)</f>
        <v>3425000</v>
      </c>
      <c r="F1051" s="73">
        <f t="shared" si="43"/>
        <v>-431000</v>
      </c>
    </row>
    <row r="1052" spans="1:6">
      <c r="A1052" s="74">
        <v>36595</v>
      </c>
      <c r="B1052" s="76">
        <f t="shared" si="42"/>
        <v>3</v>
      </c>
      <c r="C1052" s="46">
        <f>VLOOKUP($A1052,data!$A$6:$M$15000,10)</f>
        <v>2984000</v>
      </c>
      <c r="D1052" s="14">
        <v>0</v>
      </c>
      <c r="E1052" s="14">
        <f>VLOOKUP($A1052,data!$A$6:$M$15000,12)</f>
        <v>2824000</v>
      </c>
      <c r="F1052" s="73">
        <f t="shared" si="43"/>
        <v>160000</v>
      </c>
    </row>
    <row r="1053" spans="1:6">
      <c r="A1053" s="74">
        <v>36596</v>
      </c>
      <c r="B1053" s="76">
        <f t="shared" si="42"/>
        <v>3</v>
      </c>
      <c r="C1053" s="46">
        <f>VLOOKUP($A1053,data!$A$6:$M$15000,10)</f>
        <v>3014000</v>
      </c>
      <c r="D1053" s="14">
        <v>0</v>
      </c>
      <c r="E1053" s="14">
        <f>VLOOKUP($A1053,data!$A$6:$M$15000,12)</f>
        <v>2355000</v>
      </c>
      <c r="F1053" s="73">
        <f t="shared" si="43"/>
        <v>659000</v>
      </c>
    </row>
    <row r="1054" spans="1:6">
      <c r="A1054" s="74">
        <v>36597</v>
      </c>
      <c r="B1054" s="76">
        <f t="shared" si="42"/>
        <v>3</v>
      </c>
      <c r="C1054" s="46">
        <f>VLOOKUP($A1054,data!$A$6:$M$15000,10)</f>
        <v>2860000</v>
      </c>
      <c r="D1054" s="14">
        <v>0</v>
      </c>
      <c r="E1054" s="14">
        <f>VLOOKUP($A1054,data!$A$6:$M$15000,12)</f>
        <v>2307000</v>
      </c>
      <c r="F1054" s="73">
        <f t="shared" si="43"/>
        <v>553000</v>
      </c>
    </row>
    <row r="1055" spans="1:6">
      <c r="A1055" s="74">
        <v>36598</v>
      </c>
      <c r="B1055" s="76">
        <f t="shared" si="42"/>
        <v>3</v>
      </c>
      <c r="C1055" s="46">
        <f>VLOOKUP($A1055,data!$A$6:$M$15000,10)</f>
        <v>3072000</v>
      </c>
      <c r="D1055" s="14">
        <v>0</v>
      </c>
      <c r="E1055" s="14">
        <f>VLOOKUP($A1055,data!$A$6:$M$15000,12)</f>
        <v>2887000</v>
      </c>
      <c r="F1055" s="73">
        <f t="shared" si="43"/>
        <v>185000</v>
      </c>
    </row>
    <row r="1056" spans="1:6">
      <c r="A1056" s="74">
        <v>36599</v>
      </c>
      <c r="B1056" s="76">
        <f t="shared" si="42"/>
        <v>3</v>
      </c>
      <c r="C1056" s="46">
        <f>VLOOKUP($A1056,data!$A$6:$M$15000,10)</f>
        <v>3068000</v>
      </c>
      <c r="D1056" s="14">
        <v>0</v>
      </c>
      <c r="E1056" s="14">
        <f>VLOOKUP($A1056,data!$A$6:$M$15000,12)</f>
        <v>2687000</v>
      </c>
      <c r="F1056" s="73">
        <f t="shared" si="43"/>
        <v>381000</v>
      </c>
    </row>
    <row r="1057" spans="1:6">
      <c r="A1057" s="74">
        <v>36600</v>
      </c>
      <c r="B1057" s="76">
        <f t="shared" si="42"/>
        <v>3</v>
      </c>
      <c r="C1057" s="46">
        <f>VLOOKUP($A1057,data!$A$6:$M$15000,10)</f>
        <v>3083000</v>
      </c>
      <c r="D1057" s="14">
        <v>0</v>
      </c>
      <c r="E1057" s="14">
        <f>VLOOKUP($A1057,data!$A$6:$M$15000,12)</f>
        <v>2589000</v>
      </c>
      <c r="F1057" s="73">
        <f t="shared" si="43"/>
        <v>494000</v>
      </c>
    </row>
    <row r="1058" spans="1:6">
      <c r="A1058" s="74">
        <v>36601</v>
      </c>
      <c r="B1058" s="76">
        <f t="shared" si="42"/>
        <v>3</v>
      </c>
      <c r="C1058" s="46">
        <f>VLOOKUP($A1058,data!$A$6:$M$15000,10)</f>
        <v>3009000</v>
      </c>
      <c r="D1058" s="14">
        <v>0</v>
      </c>
      <c r="E1058" s="14">
        <f>VLOOKUP($A1058,data!$A$6:$M$15000,12)</f>
        <v>2614000</v>
      </c>
      <c r="F1058" s="73">
        <f t="shared" si="43"/>
        <v>395000</v>
      </c>
    </row>
    <row r="1059" spans="1:6">
      <c r="A1059" s="74">
        <v>36602</v>
      </c>
      <c r="B1059" s="76">
        <f t="shared" si="42"/>
        <v>3</v>
      </c>
      <c r="C1059" s="46">
        <f>VLOOKUP($A1059,data!$A$6:$M$15000,10)</f>
        <v>2884000</v>
      </c>
      <c r="D1059" s="14">
        <v>0</v>
      </c>
      <c r="E1059" s="14">
        <f>VLOOKUP($A1059,data!$A$6:$M$15000,12)</f>
        <v>2502000</v>
      </c>
      <c r="F1059" s="73">
        <f t="shared" si="43"/>
        <v>382000</v>
      </c>
    </row>
    <row r="1060" spans="1:6">
      <c r="A1060" s="74">
        <v>36603</v>
      </c>
      <c r="B1060" s="76">
        <f t="shared" si="42"/>
        <v>3</v>
      </c>
      <c r="C1060" s="46">
        <f>VLOOKUP($A1060,data!$A$6:$M$15000,10)</f>
        <v>2623000</v>
      </c>
      <c r="D1060" s="14">
        <v>0</v>
      </c>
      <c r="E1060" s="14">
        <f>VLOOKUP($A1060,data!$A$6:$M$15000,12)</f>
        <v>2100000</v>
      </c>
      <c r="F1060" s="73">
        <f t="shared" si="43"/>
        <v>523000</v>
      </c>
    </row>
    <row r="1061" spans="1:6">
      <c r="A1061" s="74">
        <v>36604</v>
      </c>
      <c r="B1061" s="76">
        <f t="shared" si="42"/>
        <v>3</v>
      </c>
      <c r="C1061" s="46">
        <f>VLOOKUP($A1061,data!$A$6:$M$15000,10)</f>
        <v>2404000</v>
      </c>
      <c r="D1061" s="14">
        <v>0</v>
      </c>
      <c r="E1061" s="14">
        <f>VLOOKUP($A1061,data!$A$6:$M$15000,12)</f>
        <v>2217000</v>
      </c>
      <c r="F1061" s="73">
        <f t="shared" si="43"/>
        <v>187000</v>
      </c>
    </row>
    <row r="1062" spans="1:6">
      <c r="A1062" s="74">
        <v>36605</v>
      </c>
      <c r="B1062" s="76">
        <f t="shared" si="42"/>
        <v>3</v>
      </c>
      <c r="C1062" s="46">
        <f>VLOOKUP($A1062,data!$A$6:$M$15000,10)</f>
        <v>2601000</v>
      </c>
      <c r="D1062" s="14">
        <v>0</v>
      </c>
      <c r="E1062" s="14">
        <f>VLOOKUP($A1062,data!$A$6:$M$15000,12)</f>
        <v>2746000</v>
      </c>
      <c r="F1062" s="73">
        <f t="shared" si="43"/>
        <v>-145000</v>
      </c>
    </row>
    <row r="1063" spans="1:6">
      <c r="A1063" s="74">
        <v>36606</v>
      </c>
      <c r="B1063" s="76">
        <f t="shared" si="42"/>
        <v>3</v>
      </c>
      <c r="C1063" s="46">
        <f>VLOOKUP($A1063,data!$A$6:$M$15000,10)</f>
        <v>2827000</v>
      </c>
      <c r="D1063" s="14">
        <v>0</v>
      </c>
      <c r="E1063" s="14">
        <f>VLOOKUP($A1063,data!$A$6:$M$15000,12)</f>
        <v>2795000</v>
      </c>
      <c r="F1063" s="73">
        <f t="shared" si="43"/>
        <v>32000</v>
      </c>
    </row>
    <row r="1064" spans="1:6">
      <c r="A1064" s="74">
        <v>36607</v>
      </c>
      <c r="B1064" s="76">
        <f t="shared" si="42"/>
        <v>3</v>
      </c>
      <c r="C1064" s="46">
        <f>VLOOKUP($A1064,data!$A$6:$M$15000,10)</f>
        <v>2720000</v>
      </c>
      <c r="D1064" s="14">
        <v>0</v>
      </c>
      <c r="E1064" s="14">
        <f>VLOOKUP($A1064,data!$A$6:$M$15000,12)</f>
        <v>2737000</v>
      </c>
      <c r="F1064" s="73">
        <f t="shared" si="43"/>
        <v>-17000</v>
      </c>
    </row>
    <row r="1065" spans="1:6">
      <c r="A1065" s="74">
        <v>36608</v>
      </c>
      <c r="B1065" s="76">
        <f t="shared" si="42"/>
        <v>3</v>
      </c>
      <c r="C1065" s="46">
        <f>VLOOKUP($A1065,data!$A$6:$M$15000,10)</f>
        <v>2664000</v>
      </c>
      <c r="D1065" s="14">
        <v>0</v>
      </c>
      <c r="E1065" s="14">
        <f>VLOOKUP($A1065,data!$A$6:$M$15000,12)</f>
        <v>2754000</v>
      </c>
      <c r="F1065" s="73">
        <f t="shared" si="43"/>
        <v>-90000</v>
      </c>
    </row>
    <row r="1066" spans="1:6">
      <c r="A1066" s="74">
        <v>36609</v>
      </c>
      <c r="B1066" s="76">
        <f t="shared" si="42"/>
        <v>3</v>
      </c>
      <c r="C1066" s="46">
        <f>VLOOKUP($A1066,data!$A$6:$M$15000,10)</f>
        <v>2742000</v>
      </c>
      <c r="D1066" s="14">
        <v>0</v>
      </c>
      <c r="E1066" s="14">
        <f>VLOOKUP($A1066,data!$A$6:$M$15000,12)</f>
        <v>2654000</v>
      </c>
      <c r="F1066" s="73">
        <f t="shared" si="43"/>
        <v>88000</v>
      </c>
    </row>
    <row r="1067" spans="1:6">
      <c r="A1067" s="74">
        <v>36610</v>
      </c>
      <c r="B1067" s="76">
        <f t="shared" si="42"/>
        <v>3</v>
      </c>
      <c r="C1067" s="46">
        <f>VLOOKUP($A1067,data!$A$6:$M$15000,10)</f>
        <v>2866000</v>
      </c>
      <c r="D1067" s="14">
        <v>0</v>
      </c>
      <c r="E1067" s="14">
        <f>VLOOKUP($A1067,data!$A$6:$M$15000,12)</f>
        <v>2450000</v>
      </c>
      <c r="F1067" s="73">
        <f t="shared" si="43"/>
        <v>416000</v>
      </c>
    </row>
    <row r="1068" spans="1:6">
      <c r="A1068" s="74">
        <v>36611</v>
      </c>
      <c r="B1068" s="76">
        <f t="shared" si="42"/>
        <v>3</v>
      </c>
      <c r="C1068" s="46">
        <f>VLOOKUP($A1068,data!$A$6:$M$15000,10)</f>
        <v>2623000</v>
      </c>
      <c r="D1068" s="14">
        <v>0</v>
      </c>
      <c r="E1068" s="14">
        <f>VLOOKUP($A1068,data!$A$6:$M$15000,12)</f>
        <v>2100000</v>
      </c>
      <c r="F1068" s="73">
        <f t="shared" si="43"/>
        <v>523000</v>
      </c>
    </row>
    <row r="1069" spans="1:6">
      <c r="A1069" s="74">
        <v>36612</v>
      </c>
      <c r="B1069" s="76">
        <f t="shared" si="42"/>
        <v>3</v>
      </c>
      <c r="C1069" s="46">
        <f>VLOOKUP($A1069,data!$A$6:$M$15000,10)</f>
        <v>2990000</v>
      </c>
      <c r="D1069" s="14">
        <v>0</v>
      </c>
      <c r="E1069" s="14">
        <f>VLOOKUP($A1069,data!$A$6:$M$15000,12)</f>
        <v>2709000</v>
      </c>
      <c r="F1069" s="73">
        <f t="shared" si="43"/>
        <v>281000</v>
      </c>
    </row>
    <row r="1070" spans="1:6">
      <c r="A1070" s="74">
        <v>36613</v>
      </c>
      <c r="B1070" s="76">
        <f t="shared" si="42"/>
        <v>3</v>
      </c>
      <c r="C1070" s="46">
        <f>VLOOKUP($A1070,data!$A$6:$M$15000,10)</f>
        <v>2971000</v>
      </c>
      <c r="D1070" s="14">
        <v>0</v>
      </c>
      <c r="E1070" s="14">
        <f>VLOOKUP($A1070,data!$A$6:$M$15000,12)</f>
        <v>2763000</v>
      </c>
      <c r="F1070" s="73">
        <f t="shared" si="43"/>
        <v>208000</v>
      </c>
    </row>
    <row r="1071" spans="1:6">
      <c r="A1071" s="74">
        <v>36614</v>
      </c>
      <c r="B1071" s="76">
        <f t="shared" si="42"/>
        <v>3</v>
      </c>
      <c r="C1071" s="46">
        <f>VLOOKUP($A1071,data!$A$6:$M$15000,10)</f>
        <v>2901000</v>
      </c>
      <c r="D1071" s="14">
        <v>0</v>
      </c>
      <c r="E1071" s="14">
        <f>VLOOKUP($A1071,data!$A$6:$M$15000,12)</f>
        <v>2767000</v>
      </c>
      <c r="F1071" s="73">
        <f t="shared" si="43"/>
        <v>134000</v>
      </c>
    </row>
    <row r="1072" spans="1:6">
      <c r="A1072" s="74">
        <v>36615</v>
      </c>
      <c r="B1072" s="76">
        <f t="shared" si="42"/>
        <v>3</v>
      </c>
      <c r="C1072" s="46">
        <f>VLOOKUP($A1072,data!$A$6:$M$15000,10)</f>
        <v>2976000</v>
      </c>
      <c r="D1072" s="14">
        <v>0</v>
      </c>
      <c r="E1072" s="14">
        <f>VLOOKUP($A1072,data!$A$6:$M$15000,12)</f>
        <v>2640000</v>
      </c>
      <c r="F1072" s="73">
        <f t="shared" si="43"/>
        <v>336000</v>
      </c>
    </row>
    <row r="1073" spans="1:6">
      <c r="A1073" s="74">
        <v>36616</v>
      </c>
      <c r="B1073" s="76">
        <f t="shared" si="42"/>
        <v>3</v>
      </c>
      <c r="C1073" s="46">
        <f>VLOOKUP($A1073,data!$A$6:$M$15000,10)</f>
        <v>3090000</v>
      </c>
      <c r="D1073" s="14">
        <v>0</v>
      </c>
      <c r="E1073" s="14">
        <f>VLOOKUP($A1073,data!$A$6:$M$15000,12)</f>
        <v>2405000</v>
      </c>
      <c r="F1073" s="73">
        <f t="shared" si="43"/>
        <v>685000</v>
      </c>
    </row>
    <row r="1074" spans="1:6">
      <c r="A1074" s="74">
        <v>36617</v>
      </c>
      <c r="B1074" s="76">
        <f t="shared" si="42"/>
        <v>4</v>
      </c>
      <c r="C1074" s="46">
        <f>VLOOKUP($A1074,data!$A$6:$M$15000,10)</f>
        <v>2738000</v>
      </c>
      <c r="D1074" s="14">
        <v>0</v>
      </c>
      <c r="E1074" s="14">
        <f>VLOOKUP($A1074,data!$A$6:$M$15000,12)</f>
        <v>2175000</v>
      </c>
      <c r="F1074" s="73">
        <f t="shared" si="43"/>
        <v>563000</v>
      </c>
    </row>
    <row r="1075" spans="1:6">
      <c r="A1075" s="74">
        <v>36618</v>
      </c>
      <c r="B1075" s="76">
        <f t="shared" si="42"/>
        <v>4</v>
      </c>
      <c r="C1075" s="46">
        <f>VLOOKUP($A1075,data!$A$6:$M$15000,10)</f>
        <v>2880000</v>
      </c>
      <c r="D1075" s="14">
        <v>0</v>
      </c>
      <c r="E1075" s="14">
        <f>VLOOKUP($A1075,data!$A$6:$M$15000,12)</f>
        <v>2181000</v>
      </c>
      <c r="F1075" s="73">
        <f t="shared" si="43"/>
        <v>699000</v>
      </c>
    </row>
    <row r="1076" spans="1:6">
      <c r="A1076" s="74">
        <v>36619</v>
      </c>
      <c r="B1076" s="76">
        <f t="shared" si="42"/>
        <v>4</v>
      </c>
      <c r="C1076" s="46">
        <f>VLOOKUP($A1076,data!$A$6:$M$15000,10)</f>
        <v>2610000</v>
      </c>
      <c r="D1076" s="14">
        <v>0</v>
      </c>
      <c r="E1076" s="14">
        <f>VLOOKUP($A1076,data!$A$6:$M$15000,12)</f>
        <v>2508000</v>
      </c>
      <c r="F1076" s="73">
        <f t="shared" si="43"/>
        <v>102000</v>
      </c>
    </row>
    <row r="1077" spans="1:6">
      <c r="A1077" s="74">
        <v>36620</v>
      </c>
      <c r="B1077" s="76">
        <f t="shared" si="42"/>
        <v>4</v>
      </c>
      <c r="C1077" s="46">
        <f>VLOOKUP($A1077,data!$A$6:$M$15000,10)</f>
        <v>2583000</v>
      </c>
      <c r="D1077" s="14">
        <v>0</v>
      </c>
      <c r="E1077" s="14">
        <f>VLOOKUP($A1077,data!$A$6:$M$15000,12)</f>
        <v>2527000</v>
      </c>
      <c r="F1077" s="73">
        <f t="shared" si="43"/>
        <v>56000</v>
      </c>
    </row>
    <row r="1078" spans="1:6">
      <c r="A1078" s="74">
        <v>36621</v>
      </c>
      <c r="B1078" s="76">
        <f t="shared" si="42"/>
        <v>4</v>
      </c>
      <c r="C1078" s="46">
        <f>VLOOKUP($A1078,data!$A$6:$M$15000,10)</f>
        <v>2670000</v>
      </c>
      <c r="D1078" s="14">
        <v>0</v>
      </c>
      <c r="E1078" s="14">
        <f>VLOOKUP($A1078,data!$A$6:$M$15000,12)</f>
        <v>2688000</v>
      </c>
      <c r="F1078" s="73">
        <f t="shared" si="43"/>
        <v>-18000</v>
      </c>
    </row>
    <row r="1079" spans="1:6">
      <c r="A1079" s="74">
        <v>36622</v>
      </c>
      <c r="B1079" s="76">
        <f t="shared" si="42"/>
        <v>4</v>
      </c>
      <c r="C1079" s="46">
        <f>VLOOKUP($A1079,data!$A$6:$M$15000,10)</f>
        <v>2779000</v>
      </c>
      <c r="D1079" s="14">
        <v>0</v>
      </c>
      <c r="E1079" s="14">
        <f>VLOOKUP($A1079,data!$A$6:$M$15000,12)</f>
        <v>2639000</v>
      </c>
      <c r="F1079" s="73">
        <f t="shared" si="43"/>
        <v>140000</v>
      </c>
    </row>
    <row r="1080" spans="1:6">
      <c r="A1080" s="74">
        <v>36623</v>
      </c>
      <c r="B1080" s="76">
        <f t="shared" si="42"/>
        <v>4</v>
      </c>
      <c r="C1080" s="46">
        <f>VLOOKUP($A1080,data!$A$6:$M$15000,10)</f>
        <v>2928000</v>
      </c>
      <c r="D1080" s="14">
        <v>0</v>
      </c>
      <c r="E1080" s="14">
        <f>VLOOKUP($A1080,data!$A$6:$M$15000,12)</f>
        <v>2471000</v>
      </c>
      <c r="F1080" s="73">
        <f t="shared" si="43"/>
        <v>457000</v>
      </c>
    </row>
    <row r="1081" spans="1:6">
      <c r="A1081" s="74">
        <v>36624</v>
      </c>
      <c r="B1081" s="76">
        <f t="shared" si="42"/>
        <v>4</v>
      </c>
      <c r="C1081" s="46">
        <f>VLOOKUP($A1081,data!$A$6:$M$15000,10)</f>
        <v>2728000</v>
      </c>
      <c r="D1081" s="14">
        <v>0</v>
      </c>
      <c r="E1081" s="14">
        <f>VLOOKUP($A1081,data!$A$6:$M$15000,12)</f>
        <v>2177000</v>
      </c>
      <c r="F1081" s="73">
        <f t="shared" si="43"/>
        <v>551000</v>
      </c>
    </row>
    <row r="1082" spans="1:6">
      <c r="A1082" s="74">
        <v>36625</v>
      </c>
      <c r="B1082" s="76">
        <f t="shared" si="42"/>
        <v>4</v>
      </c>
      <c r="C1082" s="46">
        <f>VLOOKUP($A1082,data!$A$6:$M$15000,10)</f>
        <v>2769000</v>
      </c>
      <c r="D1082" s="14">
        <v>0</v>
      </c>
      <c r="E1082" s="14">
        <f>VLOOKUP($A1082,data!$A$6:$M$15000,12)</f>
        <v>2170000</v>
      </c>
      <c r="F1082" s="73">
        <f t="shared" si="43"/>
        <v>599000</v>
      </c>
    </row>
    <row r="1083" spans="1:6">
      <c r="A1083" s="74">
        <v>36626</v>
      </c>
      <c r="B1083" s="76">
        <f t="shared" si="42"/>
        <v>4</v>
      </c>
      <c r="C1083" s="46">
        <f>VLOOKUP($A1083,data!$A$6:$M$15000,10)</f>
        <v>2839000</v>
      </c>
      <c r="D1083" s="14">
        <v>0</v>
      </c>
      <c r="E1083" s="14">
        <f>VLOOKUP($A1083,data!$A$6:$M$15000,12)</f>
        <v>2619000</v>
      </c>
      <c r="F1083" s="73">
        <f t="shared" si="43"/>
        <v>220000</v>
      </c>
    </row>
    <row r="1084" spans="1:6">
      <c r="A1084" s="74">
        <v>36627</v>
      </c>
      <c r="B1084" s="76">
        <f t="shared" si="42"/>
        <v>4</v>
      </c>
      <c r="C1084" s="46">
        <f>VLOOKUP($A1084,data!$A$6:$M$15000,10)</f>
        <v>2866000</v>
      </c>
      <c r="D1084" s="14">
        <v>0</v>
      </c>
      <c r="E1084" s="14">
        <f>VLOOKUP($A1084,data!$A$6:$M$15000,12)</f>
        <v>2532000</v>
      </c>
      <c r="F1084" s="73">
        <f t="shared" si="43"/>
        <v>334000</v>
      </c>
    </row>
    <row r="1085" spans="1:6">
      <c r="A1085" s="74">
        <v>36628</v>
      </c>
      <c r="B1085" s="76">
        <f t="shared" si="42"/>
        <v>4</v>
      </c>
      <c r="C1085" s="46">
        <f>VLOOKUP($A1085,data!$A$6:$M$15000,10)</f>
        <v>3036000</v>
      </c>
      <c r="D1085" s="14">
        <v>0</v>
      </c>
      <c r="E1085" s="14">
        <f>VLOOKUP($A1085,data!$A$6:$M$15000,12)</f>
        <v>2707000</v>
      </c>
      <c r="F1085" s="73">
        <f t="shared" si="43"/>
        <v>329000</v>
      </c>
    </row>
    <row r="1086" spans="1:6">
      <c r="A1086" s="74">
        <v>36629</v>
      </c>
      <c r="B1086" s="76">
        <f t="shared" si="42"/>
        <v>4</v>
      </c>
      <c r="C1086" s="46">
        <f>VLOOKUP($A1086,data!$A$6:$M$15000,10)</f>
        <v>3085000</v>
      </c>
      <c r="D1086" s="14">
        <v>0</v>
      </c>
      <c r="E1086" s="14">
        <f>VLOOKUP($A1086,data!$A$6:$M$15000,12)</f>
        <v>2469000</v>
      </c>
      <c r="F1086" s="73">
        <f t="shared" si="43"/>
        <v>616000</v>
      </c>
    </row>
    <row r="1087" spans="1:6">
      <c r="A1087" s="74">
        <v>36630</v>
      </c>
      <c r="B1087" s="76">
        <f t="shared" si="42"/>
        <v>4</v>
      </c>
      <c r="C1087" s="46">
        <f>VLOOKUP($A1087,data!$A$6:$M$15000,10)</f>
        <v>2946000</v>
      </c>
      <c r="D1087" s="14">
        <v>0</v>
      </c>
      <c r="E1087" s="14">
        <f>VLOOKUP($A1087,data!$A$6:$M$15000,12)</f>
        <v>2540000</v>
      </c>
      <c r="F1087" s="73">
        <f t="shared" si="43"/>
        <v>406000</v>
      </c>
    </row>
    <row r="1088" spans="1:6">
      <c r="A1088" s="74">
        <v>36631</v>
      </c>
      <c r="B1088" s="76">
        <f t="shared" si="42"/>
        <v>4</v>
      </c>
      <c r="C1088" s="46">
        <f>VLOOKUP($A1088,data!$A$6:$M$15000,10)</f>
        <v>2944000</v>
      </c>
      <c r="D1088" s="14">
        <v>0</v>
      </c>
      <c r="E1088" s="14">
        <f>VLOOKUP($A1088,data!$A$6:$M$15000,12)</f>
        <v>2216000</v>
      </c>
      <c r="F1088" s="73">
        <f t="shared" si="43"/>
        <v>728000</v>
      </c>
    </row>
    <row r="1089" spans="1:6">
      <c r="A1089" s="74">
        <v>36632</v>
      </c>
      <c r="B1089" s="76">
        <f t="shared" si="42"/>
        <v>4</v>
      </c>
      <c r="C1089" s="46">
        <f>VLOOKUP($A1089,data!$A$6:$M$15000,10)</f>
        <v>2943000</v>
      </c>
      <c r="D1089" s="14">
        <v>0</v>
      </c>
      <c r="E1089" s="14">
        <f>VLOOKUP($A1089,data!$A$6:$M$15000,12)</f>
        <v>2170000</v>
      </c>
      <c r="F1089" s="73">
        <f t="shared" si="43"/>
        <v>773000</v>
      </c>
    </row>
    <row r="1090" spans="1:6">
      <c r="A1090" s="74">
        <v>36633</v>
      </c>
      <c r="B1090" s="76">
        <f t="shared" si="42"/>
        <v>4</v>
      </c>
      <c r="C1090" s="46">
        <f>VLOOKUP($A1090,data!$A$6:$M$15000,10)</f>
        <v>2916000</v>
      </c>
      <c r="D1090" s="14">
        <v>0</v>
      </c>
      <c r="E1090" s="14">
        <f>VLOOKUP($A1090,data!$A$6:$M$15000,12)</f>
        <v>2976000</v>
      </c>
      <c r="F1090" s="73">
        <f t="shared" si="43"/>
        <v>-60000</v>
      </c>
    </row>
    <row r="1091" spans="1:6">
      <c r="A1091" s="74">
        <v>36634</v>
      </c>
      <c r="B1091" s="76">
        <f t="shared" si="42"/>
        <v>4</v>
      </c>
      <c r="C1091" s="46">
        <f>VLOOKUP($A1091,data!$A$6:$M$15000,10)</f>
        <v>2815000</v>
      </c>
      <c r="D1091" s="14">
        <v>0</v>
      </c>
      <c r="E1091" s="14">
        <f>VLOOKUP($A1091,data!$A$6:$M$15000,12)</f>
        <v>2728000</v>
      </c>
      <c r="F1091" s="73">
        <f t="shared" si="43"/>
        <v>87000</v>
      </c>
    </row>
    <row r="1092" spans="1:6">
      <c r="A1092" s="74">
        <v>36635</v>
      </c>
      <c r="B1092" s="76">
        <f t="shared" si="42"/>
        <v>4</v>
      </c>
      <c r="C1092" s="46">
        <f>VLOOKUP($A1092,data!$A$6:$M$15000,10)</f>
        <v>2714000</v>
      </c>
      <c r="D1092" s="14">
        <v>0</v>
      </c>
      <c r="E1092" s="14">
        <f>VLOOKUP($A1092,data!$A$6:$M$15000,12)</f>
        <v>2439000</v>
      </c>
      <c r="F1092" s="73">
        <f t="shared" si="43"/>
        <v>275000</v>
      </c>
    </row>
    <row r="1093" spans="1:6">
      <c r="A1093" s="74">
        <v>36636</v>
      </c>
      <c r="B1093" s="76">
        <f t="shared" si="42"/>
        <v>4</v>
      </c>
      <c r="C1093" s="46">
        <f>VLOOKUP($A1093,data!$A$6:$M$15000,10)</f>
        <v>2763000</v>
      </c>
      <c r="D1093" s="14">
        <v>0</v>
      </c>
      <c r="E1093" s="14">
        <f>VLOOKUP($A1093,data!$A$6:$M$15000,12)</f>
        <v>2294000</v>
      </c>
      <c r="F1093" s="73">
        <f t="shared" si="43"/>
        <v>469000</v>
      </c>
    </row>
    <row r="1094" spans="1:6">
      <c r="A1094" s="74">
        <v>36637</v>
      </c>
      <c r="B1094" s="76">
        <f t="shared" si="42"/>
        <v>4</v>
      </c>
      <c r="C1094" s="46">
        <f>VLOOKUP($A1094,data!$A$6:$M$15000,10)</f>
        <v>2813000</v>
      </c>
      <c r="D1094" s="14">
        <v>0</v>
      </c>
      <c r="E1094" s="14">
        <f>VLOOKUP($A1094,data!$A$6:$M$15000,12)</f>
        <v>2237000</v>
      </c>
      <c r="F1094" s="73">
        <f t="shared" si="43"/>
        <v>576000</v>
      </c>
    </row>
    <row r="1095" spans="1:6">
      <c r="A1095" s="74">
        <v>36638</v>
      </c>
      <c r="B1095" s="76">
        <f t="shared" ref="B1095:B1158" si="44">IF(A1095&lt;&gt;"",MONTH(A1095),0)</f>
        <v>4</v>
      </c>
      <c r="C1095" s="46">
        <f>VLOOKUP($A1095,data!$A$6:$M$15000,10)</f>
        <v>2717000</v>
      </c>
      <c r="D1095" s="14">
        <v>0</v>
      </c>
      <c r="E1095" s="14">
        <f>VLOOKUP($A1095,data!$A$6:$M$15000,12)</f>
        <v>2177000</v>
      </c>
      <c r="F1095" s="73">
        <f t="shared" ref="F1095:F1158" si="45">C1095-D1095-E1095</f>
        <v>540000</v>
      </c>
    </row>
    <row r="1096" spans="1:6">
      <c r="A1096" s="74">
        <v>36639</v>
      </c>
      <c r="B1096" s="76">
        <f t="shared" si="44"/>
        <v>4</v>
      </c>
      <c r="C1096" s="46">
        <f>VLOOKUP($A1096,data!$A$6:$M$15000,10)</f>
        <v>2784000</v>
      </c>
      <c r="D1096" s="14">
        <v>0</v>
      </c>
      <c r="E1096" s="14">
        <f>VLOOKUP($A1096,data!$A$6:$M$15000,12)</f>
        <v>2074000</v>
      </c>
      <c r="F1096" s="73">
        <f t="shared" si="45"/>
        <v>710000</v>
      </c>
    </row>
    <row r="1097" spans="1:6">
      <c r="A1097" s="74">
        <v>36640</v>
      </c>
      <c r="B1097" s="76">
        <f t="shared" si="44"/>
        <v>4</v>
      </c>
      <c r="C1097" s="46">
        <f>VLOOKUP($A1097,data!$A$6:$M$15000,10)</f>
        <v>2758000</v>
      </c>
      <c r="D1097" s="14">
        <v>0</v>
      </c>
      <c r="E1097" s="14">
        <f>VLOOKUP($A1097,data!$A$6:$M$15000,12)</f>
        <v>2298000</v>
      </c>
      <c r="F1097" s="73">
        <f t="shared" si="45"/>
        <v>460000</v>
      </c>
    </row>
    <row r="1098" spans="1:6">
      <c r="A1098" s="74">
        <v>36641</v>
      </c>
      <c r="B1098" s="76">
        <f t="shared" si="44"/>
        <v>4</v>
      </c>
      <c r="C1098" s="46">
        <f>VLOOKUP($A1098,data!$A$6:$M$15000,10)</f>
        <v>2810000</v>
      </c>
      <c r="D1098" s="14">
        <v>0</v>
      </c>
      <c r="E1098" s="14">
        <f>VLOOKUP($A1098,data!$A$6:$M$15000,12)</f>
        <v>2388000</v>
      </c>
      <c r="F1098" s="73">
        <f t="shared" si="45"/>
        <v>422000</v>
      </c>
    </row>
    <row r="1099" spans="1:6">
      <c r="A1099" s="74">
        <v>36642</v>
      </c>
      <c r="B1099" s="76">
        <f t="shared" si="44"/>
        <v>4</v>
      </c>
      <c r="C1099" s="46">
        <f>VLOOKUP($A1099,data!$A$6:$M$15000,10)</f>
        <v>2837000</v>
      </c>
      <c r="D1099" s="14">
        <v>0</v>
      </c>
      <c r="E1099" s="14">
        <f>VLOOKUP($A1099,data!$A$6:$M$15000,12)</f>
        <v>2580000</v>
      </c>
      <c r="F1099" s="73">
        <f t="shared" si="45"/>
        <v>257000</v>
      </c>
    </row>
    <row r="1100" spans="1:6">
      <c r="A1100" s="74">
        <v>36643</v>
      </c>
      <c r="B1100" s="76">
        <f t="shared" si="44"/>
        <v>4</v>
      </c>
      <c r="C1100" s="46">
        <f>VLOOKUP($A1100,data!$A$6:$M$15000,10)</f>
        <v>2895000</v>
      </c>
      <c r="D1100" s="14">
        <v>0</v>
      </c>
      <c r="E1100" s="14">
        <f>VLOOKUP($A1100,data!$A$6:$M$15000,12)</f>
        <v>2609000</v>
      </c>
      <c r="F1100" s="73">
        <f t="shared" si="45"/>
        <v>286000</v>
      </c>
    </row>
    <row r="1101" spans="1:6">
      <c r="A1101" s="74">
        <v>36644</v>
      </c>
      <c r="B1101" s="76">
        <f t="shared" si="44"/>
        <v>4</v>
      </c>
      <c r="C1101" s="46">
        <f>VLOOKUP($A1101,data!$A$6:$M$15000,10)</f>
        <v>2984000</v>
      </c>
      <c r="D1101" s="14">
        <v>0</v>
      </c>
      <c r="E1101" s="14">
        <f>VLOOKUP($A1101,data!$A$6:$M$15000,12)</f>
        <v>2566000</v>
      </c>
      <c r="F1101" s="73">
        <f t="shared" si="45"/>
        <v>418000</v>
      </c>
    </row>
    <row r="1102" spans="1:6">
      <c r="A1102" s="74">
        <v>36645</v>
      </c>
      <c r="B1102" s="76">
        <f t="shared" si="44"/>
        <v>4</v>
      </c>
      <c r="C1102" s="46">
        <f>VLOOKUP($A1102,data!$A$6:$M$15000,10)</f>
        <v>2627000</v>
      </c>
      <c r="D1102" s="14">
        <v>0</v>
      </c>
      <c r="E1102" s="14">
        <f>VLOOKUP($A1102,data!$A$6:$M$15000,12)</f>
        <v>2267000</v>
      </c>
      <c r="F1102" s="73">
        <f t="shared" si="45"/>
        <v>360000</v>
      </c>
    </row>
    <row r="1103" spans="1:6">
      <c r="A1103" s="74">
        <v>36646</v>
      </c>
      <c r="B1103" s="76">
        <f t="shared" si="44"/>
        <v>4</v>
      </c>
      <c r="C1103" s="46">
        <f>VLOOKUP($A1103,data!$A$6:$M$15000,10)</f>
        <v>2572000</v>
      </c>
      <c r="D1103" s="14">
        <v>0</v>
      </c>
      <c r="E1103" s="14">
        <f>VLOOKUP($A1103,data!$A$6:$M$15000,12)</f>
        <v>2267000</v>
      </c>
      <c r="F1103" s="73">
        <f t="shared" si="45"/>
        <v>305000</v>
      </c>
    </row>
    <row r="1104" spans="1:6">
      <c r="A1104" s="74">
        <v>36647</v>
      </c>
      <c r="B1104" s="76">
        <f t="shared" si="44"/>
        <v>5</v>
      </c>
      <c r="C1104" s="46">
        <f>VLOOKUP($A1104,data!$A$6:$M$15000,10)</f>
        <v>2822000</v>
      </c>
      <c r="D1104" s="14">
        <v>0</v>
      </c>
      <c r="E1104" s="14">
        <f>VLOOKUP($A1104,data!$A$6:$M$15000,12)</f>
        <v>2741000</v>
      </c>
      <c r="F1104" s="73">
        <f t="shared" si="45"/>
        <v>81000</v>
      </c>
    </row>
    <row r="1105" spans="1:6">
      <c r="A1105" s="74">
        <v>36648</v>
      </c>
      <c r="B1105" s="76">
        <f t="shared" si="44"/>
        <v>5</v>
      </c>
      <c r="C1105" s="46">
        <f>VLOOKUP($A1105,data!$A$6:$M$15000,10)</f>
        <v>2918000</v>
      </c>
      <c r="D1105" s="14">
        <v>0</v>
      </c>
      <c r="E1105" s="14">
        <f>VLOOKUP($A1105,data!$A$6:$M$15000,12)</f>
        <v>2819000</v>
      </c>
      <c r="F1105" s="73">
        <f t="shared" si="45"/>
        <v>99000</v>
      </c>
    </row>
    <row r="1106" spans="1:6">
      <c r="A1106" s="74">
        <v>36649</v>
      </c>
      <c r="B1106" s="76">
        <f t="shared" si="44"/>
        <v>5</v>
      </c>
      <c r="C1106" s="46">
        <f>VLOOKUP($A1106,data!$A$6:$M$15000,10)</f>
        <v>2830000</v>
      </c>
      <c r="D1106" s="14">
        <v>0</v>
      </c>
      <c r="E1106" s="14">
        <f>VLOOKUP($A1106,data!$A$6:$M$15000,12)</f>
        <v>2925000</v>
      </c>
      <c r="F1106" s="73">
        <f t="shared" si="45"/>
        <v>-95000</v>
      </c>
    </row>
    <row r="1107" spans="1:6">
      <c r="A1107" s="74">
        <v>36650</v>
      </c>
      <c r="B1107" s="76">
        <f t="shared" si="44"/>
        <v>5</v>
      </c>
      <c r="C1107" s="46">
        <f>VLOOKUP($A1107,data!$A$6:$M$15000,10)</f>
        <v>2740000</v>
      </c>
      <c r="D1107" s="14">
        <v>0</v>
      </c>
      <c r="E1107" s="14">
        <f>VLOOKUP($A1107,data!$A$6:$M$15000,12)</f>
        <v>2792000</v>
      </c>
      <c r="F1107" s="73">
        <f t="shared" si="45"/>
        <v>-52000</v>
      </c>
    </row>
    <row r="1108" spans="1:6">
      <c r="A1108" s="74">
        <v>36651</v>
      </c>
      <c r="B1108" s="76">
        <f t="shared" si="44"/>
        <v>5</v>
      </c>
      <c r="C1108" s="46">
        <f>VLOOKUP($A1108,data!$A$6:$M$15000,10)</f>
        <v>2838000</v>
      </c>
      <c r="D1108" s="14">
        <v>0</v>
      </c>
      <c r="E1108" s="14">
        <f>VLOOKUP($A1108,data!$A$6:$M$15000,12)</f>
        <v>2570000</v>
      </c>
      <c r="F1108" s="73">
        <f t="shared" si="45"/>
        <v>268000</v>
      </c>
    </row>
    <row r="1109" spans="1:6">
      <c r="A1109" s="74">
        <v>36652</v>
      </c>
      <c r="B1109" s="76">
        <f t="shared" si="44"/>
        <v>5</v>
      </c>
      <c r="C1109" s="46">
        <f>VLOOKUP($A1109,data!$A$6:$M$15000,10)</f>
        <v>2813000</v>
      </c>
      <c r="D1109" s="14">
        <v>0</v>
      </c>
      <c r="E1109" s="14">
        <f>VLOOKUP($A1109,data!$A$6:$M$15000,12)</f>
        <v>2252000</v>
      </c>
      <c r="F1109" s="73">
        <f t="shared" si="45"/>
        <v>561000</v>
      </c>
    </row>
    <row r="1110" spans="1:6">
      <c r="A1110" s="74">
        <v>36653</v>
      </c>
      <c r="B1110" s="76">
        <f t="shared" si="44"/>
        <v>5</v>
      </c>
      <c r="C1110" s="46">
        <f>VLOOKUP($A1110,data!$A$6:$M$15000,10)</f>
        <v>2841000</v>
      </c>
      <c r="D1110" s="14">
        <v>0</v>
      </c>
      <c r="E1110" s="14">
        <f>VLOOKUP($A1110,data!$A$6:$M$15000,12)</f>
        <v>2180000</v>
      </c>
      <c r="F1110" s="73">
        <f t="shared" si="45"/>
        <v>661000</v>
      </c>
    </row>
    <row r="1111" spans="1:6">
      <c r="A1111" s="74">
        <v>36654</v>
      </c>
      <c r="B1111" s="76">
        <f t="shared" si="44"/>
        <v>5</v>
      </c>
      <c r="C1111" s="46">
        <f>VLOOKUP($A1111,data!$A$6:$M$15000,10)</f>
        <v>2854000</v>
      </c>
      <c r="D1111" s="14">
        <v>0</v>
      </c>
      <c r="E1111" s="14">
        <f>VLOOKUP($A1111,data!$A$6:$M$15000,12)</f>
        <v>2622000</v>
      </c>
      <c r="F1111" s="73">
        <f t="shared" si="45"/>
        <v>232000</v>
      </c>
    </row>
    <row r="1112" spans="1:6">
      <c r="A1112" s="74">
        <v>36655</v>
      </c>
      <c r="B1112" s="76">
        <f t="shared" si="44"/>
        <v>5</v>
      </c>
      <c r="C1112" s="46">
        <f>VLOOKUP($A1112,data!$A$6:$M$15000,10)</f>
        <v>2818000</v>
      </c>
      <c r="D1112" s="14">
        <v>0</v>
      </c>
      <c r="E1112" s="14">
        <f>VLOOKUP($A1112,data!$A$6:$M$15000,12)</f>
        <v>2694000</v>
      </c>
      <c r="F1112" s="73">
        <f t="shared" si="45"/>
        <v>124000</v>
      </c>
    </row>
    <row r="1113" spans="1:6">
      <c r="A1113" s="74">
        <v>36656</v>
      </c>
      <c r="B1113" s="76">
        <f t="shared" si="44"/>
        <v>5</v>
      </c>
      <c r="C1113" s="46">
        <f>VLOOKUP($A1113,data!$A$6:$M$15000,10)</f>
        <v>2611000</v>
      </c>
      <c r="D1113" s="14">
        <v>0</v>
      </c>
      <c r="E1113" s="14">
        <f>VLOOKUP($A1113,data!$A$6:$M$15000,12)</f>
        <v>2691000</v>
      </c>
      <c r="F1113" s="73">
        <f t="shared" si="45"/>
        <v>-80000</v>
      </c>
    </row>
    <row r="1114" spans="1:6">
      <c r="A1114" s="74">
        <v>36657</v>
      </c>
      <c r="B1114" s="76">
        <f t="shared" si="44"/>
        <v>5</v>
      </c>
      <c r="C1114" s="46">
        <f>VLOOKUP($A1114,data!$A$6:$M$15000,10)</f>
        <v>2789000</v>
      </c>
      <c r="D1114" s="14">
        <v>0</v>
      </c>
      <c r="E1114" s="14">
        <f>VLOOKUP($A1114,data!$A$6:$M$15000,12)</f>
        <v>2679000</v>
      </c>
      <c r="F1114" s="73">
        <f t="shared" si="45"/>
        <v>110000</v>
      </c>
    </row>
    <row r="1115" spans="1:6">
      <c r="A1115" s="74">
        <v>36658</v>
      </c>
      <c r="B1115" s="76">
        <f t="shared" si="44"/>
        <v>5</v>
      </c>
      <c r="C1115" s="46">
        <f>VLOOKUP($A1115,data!$A$6:$M$15000,10)</f>
        <v>2671000</v>
      </c>
      <c r="D1115" s="14">
        <v>0</v>
      </c>
      <c r="E1115" s="14">
        <f>VLOOKUP($A1115,data!$A$6:$M$15000,12)</f>
        <v>2473000</v>
      </c>
      <c r="F1115" s="73">
        <f t="shared" si="45"/>
        <v>198000</v>
      </c>
    </row>
    <row r="1116" spans="1:6">
      <c r="A1116" s="74">
        <v>36659</v>
      </c>
      <c r="B1116" s="76">
        <f t="shared" si="44"/>
        <v>5</v>
      </c>
      <c r="C1116" s="46">
        <f>VLOOKUP($A1116,data!$A$6:$M$15000,10)</f>
        <v>2663000</v>
      </c>
      <c r="D1116" s="14">
        <v>0</v>
      </c>
      <c r="E1116" s="14">
        <f>VLOOKUP($A1116,data!$A$6:$M$15000,12)</f>
        <v>2234000</v>
      </c>
      <c r="F1116" s="73">
        <f t="shared" si="45"/>
        <v>429000</v>
      </c>
    </row>
    <row r="1117" spans="1:6">
      <c r="A1117" s="74">
        <v>36660</v>
      </c>
      <c r="B1117" s="76">
        <f t="shared" si="44"/>
        <v>5</v>
      </c>
      <c r="C1117" s="46">
        <f>VLOOKUP($A1117,data!$A$6:$M$15000,10)</f>
        <v>2724000</v>
      </c>
      <c r="D1117" s="14">
        <v>0</v>
      </c>
      <c r="E1117" s="14">
        <f>VLOOKUP($A1117,data!$A$6:$M$15000,12)</f>
        <v>2147000</v>
      </c>
      <c r="F1117" s="73">
        <f t="shared" si="45"/>
        <v>577000</v>
      </c>
    </row>
    <row r="1118" spans="1:6">
      <c r="A1118" s="74">
        <v>36661</v>
      </c>
      <c r="B1118" s="76">
        <f t="shared" si="44"/>
        <v>5</v>
      </c>
      <c r="C1118" s="46">
        <f>VLOOKUP($A1118,data!$A$6:$M$15000,10)</f>
        <v>2746000</v>
      </c>
      <c r="D1118" s="14">
        <v>0</v>
      </c>
      <c r="E1118" s="14">
        <f>VLOOKUP($A1118,data!$A$6:$M$15000,12)</f>
        <v>2684000</v>
      </c>
      <c r="F1118" s="73">
        <f t="shared" si="45"/>
        <v>62000</v>
      </c>
    </row>
    <row r="1119" spans="1:6">
      <c r="A1119" s="74">
        <v>36662</v>
      </c>
      <c r="B1119" s="76">
        <f t="shared" si="44"/>
        <v>5</v>
      </c>
      <c r="C1119" s="46">
        <f>VLOOKUP($A1119,data!$A$6:$M$15000,10)</f>
        <v>2640000</v>
      </c>
      <c r="D1119" s="14">
        <v>0</v>
      </c>
      <c r="E1119" s="14">
        <f>VLOOKUP($A1119,data!$A$6:$M$15000,12)</f>
        <v>2748000</v>
      </c>
      <c r="F1119" s="73">
        <f t="shared" si="45"/>
        <v>-108000</v>
      </c>
    </row>
    <row r="1120" spans="1:6">
      <c r="A1120" s="74">
        <v>36663</v>
      </c>
      <c r="B1120" s="76">
        <f t="shared" si="44"/>
        <v>5</v>
      </c>
      <c r="C1120" s="46">
        <f>VLOOKUP($A1120,data!$A$6:$M$15000,10)</f>
        <v>2811000</v>
      </c>
      <c r="D1120" s="14">
        <v>0</v>
      </c>
      <c r="E1120" s="14">
        <f>VLOOKUP($A1120,data!$A$6:$M$15000,12)</f>
        <v>2627000</v>
      </c>
      <c r="F1120" s="73">
        <f t="shared" si="45"/>
        <v>184000</v>
      </c>
    </row>
    <row r="1121" spans="1:6">
      <c r="A1121" s="74">
        <v>36664</v>
      </c>
      <c r="B1121" s="76">
        <f t="shared" si="44"/>
        <v>5</v>
      </c>
      <c r="C1121" s="46">
        <f>VLOOKUP($A1121,data!$A$6:$M$15000,10)</f>
        <v>2978000</v>
      </c>
      <c r="D1121" s="14">
        <v>0</v>
      </c>
      <c r="E1121" s="14">
        <f>VLOOKUP($A1121,data!$A$6:$M$15000,12)</f>
        <v>2584000</v>
      </c>
      <c r="F1121" s="73">
        <f t="shared" si="45"/>
        <v>394000</v>
      </c>
    </row>
    <row r="1122" spans="1:6">
      <c r="A1122" s="74">
        <v>36665</v>
      </c>
      <c r="B1122" s="76">
        <f t="shared" si="44"/>
        <v>5</v>
      </c>
      <c r="C1122" s="46">
        <f>VLOOKUP($A1122,data!$A$6:$M$15000,10)</f>
        <v>3032000</v>
      </c>
      <c r="D1122" s="14">
        <v>0</v>
      </c>
      <c r="E1122" s="14">
        <f>VLOOKUP($A1122,data!$A$6:$M$15000,12)</f>
        <v>2615000</v>
      </c>
      <c r="F1122" s="73">
        <f t="shared" si="45"/>
        <v>417000</v>
      </c>
    </row>
    <row r="1123" spans="1:6">
      <c r="A1123" s="74">
        <v>36666</v>
      </c>
      <c r="B1123" s="76">
        <f t="shared" si="44"/>
        <v>5</v>
      </c>
      <c r="C1123" s="46">
        <f>VLOOKUP($A1123,data!$A$6:$M$15000,10)</f>
        <v>2649000</v>
      </c>
      <c r="D1123" s="14">
        <v>0</v>
      </c>
      <c r="E1123" s="14">
        <f>VLOOKUP($A1123,data!$A$6:$M$15000,12)</f>
        <v>2495000</v>
      </c>
      <c r="F1123" s="73">
        <f t="shared" si="45"/>
        <v>154000</v>
      </c>
    </row>
    <row r="1124" spans="1:6">
      <c r="A1124" s="74">
        <v>36667</v>
      </c>
      <c r="B1124" s="76">
        <f t="shared" si="44"/>
        <v>5</v>
      </c>
      <c r="C1124" s="46">
        <f>VLOOKUP($A1124,data!$A$6:$M$15000,10)</f>
        <v>2902000</v>
      </c>
      <c r="D1124" s="14">
        <v>0</v>
      </c>
      <c r="E1124" s="14">
        <f>VLOOKUP($A1124,data!$A$6:$M$15000,12)</f>
        <v>2668000</v>
      </c>
      <c r="F1124" s="73">
        <f t="shared" si="45"/>
        <v>234000</v>
      </c>
    </row>
    <row r="1125" spans="1:6">
      <c r="A1125" s="74">
        <v>36668</v>
      </c>
      <c r="B1125" s="76">
        <f t="shared" si="44"/>
        <v>5</v>
      </c>
      <c r="C1125" s="46">
        <f>VLOOKUP($A1125,data!$A$6:$M$15000,10)</f>
        <v>2850000</v>
      </c>
      <c r="D1125" s="14">
        <v>0</v>
      </c>
      <c r="E1125" s="14">
        <f>VLOOKUP($A1125,data!$A$6:$M$15000,12)</f>
        <v>3250000</v>
      </c>
      <c r="F1125" s="73">
        <f t="shared" si="45"/>
        <v>-400000</v>
      </c>
    </row>
    <row r="1126" spans="1:6">
      <c r="A1126" s="74">
        <v>36669</v>
      </c>
      <c r="B1126" s="76">
        <f t="shared" si="44"/>
        <v>5</v>
      </c>
      <c r="C1126" s="46">
        <f>VLOOKUP($A1126,data!$A$6:$M$15000,10)</f>
        <v>2881000</v>
      </c>
      <c r="D1126" s="14">
        <v>0</v>
      </c>
      <c r="E1126" s="14">
        <f>VLOOKUP($A1126,data!$A$6:$M$15000,12)</f>
        <v>3054000</v>
      </c>
      <c r="F1126" s="73">
        <f t="shared" si="45"/>
        <v>-173000</v>
      </c>
    </row>
    <row r="1127" spans="1:6">
      <c r="A1127" s="74">
        <v>36670</v>
      </c>
      <c r="B1127" s="76">
        <f t="shared" si="44"/>
        <v>5</v>
      </c>
      <c r="C1127" s="46">
        <f>VLOOKUP($A1127,data!$A$6:$M$15000,10)</f>
        <v>3065000</v>
      </c>
      <c r="D1127" s="14">
        <v>0</v>
      </c>
      <c r="E1127" s="14">
        <f>VLOOKUP($A1127,data!$A$6:$M$15000,12)</f>
        <v>2961000</v>
      </c>
      <c r="F1127" s="73">
        <f t="shared" si="45"/>
        <v>104000</v>
      </c>
    </row>
    <row r="1128" spans="1:6">
      <c r="A1128" s="74">
        <v>36671</v>
      </c>
      <c r="B1128" s="76">
        <f t="shared" si="44"/>
        <v>5</v>
      </c>
      <c r="C1128" s="46">
        <f>VLOOKUP($A1128,data!$A$6:$M$15000,10)</f>
        <v>2934000</v>
      </c>
      <c r="D1128" s="14">
        <v>0</v>
      </c>
      <c r="E1128" s="14">
        <f>VLOOKUP($A1128,data!$A$6:$M$15000,12)</f>
        <v>2936000</v>
      </c>
      <c r="F1128" s="73">
        <f t="shared" si="45"/>
        <v>-2000</v>
      </c>
    </row>
    <row r="1129" spans="1:6">
      <c r="A1129" s="74">
        <v>36672</v>
      </c>
      <c r="B1129" s="76">
        <f t="shared" si="44"/>
        <v>5</v>
      </c>
      <c r="C1129" s="46">
        <f>VLOOKUP($A1129,data!$A$6:$M$15000,10)</f>
        <v>3040000</v>
      </c>
      <c r="D1129" s="14">
        <v>0</v>
      </c>
      <c r="E1129" s="14">
        <f>VLOOKUP($A1129,data!$A$6:$M$15000,12)</f>
        <v>2749000</v>
      </c>
      <c r="F1129" s="73">
        <f t="shared" si="45"/>
        <v>291000</v>
      </c>
    </row>
    <row r="1130" spans="1:6">
      <c r="A1130" s="74">
        <v>36673</v>
      </c>
      <c r="B1130" s="76">
        <f t="shared" si="44"/>
        <v>5</v>
      </c>
      <c r="C1130" s="46">
        <f>VLOOKUP($A1130,data!$A$6:$M$15000,10)</f>
        <v>2752000</v>
      </c>
      <c r="D1130" s="14">
        <v>0</v>
      </c>
      <c r="E1130" s="14">
        <f>VLOOKUP($A1130,data!$A$6:$M$15000,12)</f>
        <v>2626000</v>
      </c>
      <c r="F1130" s="73">
        <f t="shared" si="45"/>
        <v>126000</v>
      </c>
    </row>
    <row r="1131" spans="1:6">
      <c r="A1131" s="74">
        <v>36674</v>
      </c>
      <c r="B1131" s="76">
        <f t="shared" si="44"/>
        <v>5</v>
      </c>
      <c r="C1131" s="46">
        <f>VLOOKUP($A1131,data!$A$6:$M$15000,10)</f>
        <v>2674000</v>
      </c>
      <c r="D1131" s="14">
        <v>0</v>
      </c>
      <c r="E1131" s="14">
        <f>VLOOKUP($A1131,data!$A$6:$M$15000,12)</f>
        <v>2485000</v>
      </c>
      <c r="F1131" s="73">
        <f t="shared" si="45"/>
        <v>189000</v>
      </c>
    </row>
    <row r="1132" spans="1:6">
      <c r="A1132" s="74">
        <v>36675</v>
      </c>
      <c r="B1132" s="76">
        <f t="shared" si="44"/>
        <v>5</v>
      </c>
      <c r="C1132" s="46">
        <f>VLOOKUP($A1132,data!$A$6:$M$15000,10)</f>
        <v>2768000</v>
      </c>
      <c r="D1132" s="14">
        <v>0</v>
      </c>
      <c r="E1132" s="14">
        <f>VLOOKUP($A1132,data!$A$6:$M$15000,12)</f>
        <v>2540000</v>
      </c>
      <c r="F1132" s="73">
        <f t="shared" si="45"/>
        <v>228000</v>
      </c>
    </row>
    <row r="1133" spans="1:6">
      <c r="A1133" s="74">
        <v>36676</v>
      </c>
      <c r="B1133" s="76">
        <f t="shared" si="44"/>
        <v>5</v>
      </c>
      <c r="C1133" s="46">
        <f>VLOOKUP($A1133,data!$A$6:$M$15000,10)</f>
        <v>2813000</v>
      </c>
      <c r="D1133" s="14">
        <v>0</v>
      </c>
      <c r="E1133" s="14">
        <f>VLOOKUP($A1133,data!$A$6:$M$15000,12)</f>
        <v>2927000</v>
      </c>
      <c r="F1133" s="73">
        <f t="shared" si="45"/>
        <v>-114000</v>
      </c>
    </row>
    <row r="1134" spans="1:6">
      <c r="A1134" s="74">
        <v>36677</v>
      </c>
      <c r="B1134" s="76">
        <f t="shared" si="44"/>
        <v>5</v>
      </c>
      <c r="C1134" s="46">
        <f>VLOOKUP($A1134,data!$A$6:$M$15000,10)</f>
        <v>3013000</v>
      </c>
      <c r="D1134" s="14">
        <v>0</v>
      </c>
      <c r="E1134" s="14">
        <f>VLOOKUP($A1134,data!$A$6:$M$15000,12)</f>
        <v>2868000</v>
      </c>
      <c r="F1134" s="73">
        <f t="shared" si="45"/>
        <v>145000</v>
      </c>
    </row>
    <row r="1135" spans="1:6">
      <c r="A1135" s="74">
        <v>36678</v>
      </c>
      <c r="B1135" s="76">
        <f t="shared" si="44"/>
        <v>6</v>
      </c>
      <c r="C1135" s="46">
        <f>VLOOKUP($A1135,data!$A$6:$M$15000,10)</f>
        <v>3137000</v>
      </c>
      <c r="D1135" s="14">
        <v>0</v>
      </c>
      <c r="E1135" s="14">
        <f>VLOOKUP($A1135,data!$A$6:$M$15000,12)</f>
        <v>2946000</v>
      </c>
      <c r="F1135" s="73">
        <f t="shared" si="45"/>
        <v>191000</v>
      </c>
    </row>
    <row r="1136" spans="1:6">
      <c r="A1136" s="74">
        <v>36679</v>
      </c>
      <c r="B1136" s="76">
        <f t="shared" si="44"/>
        <v>6</v>
      </c>
      <c r="C1136" s="46">
        <f>VLOOKUP($A1136,data!$A$6:$M$15000,10)</f>
        <v>3178000</v>
      </c>
      <c r="D1136" s="14">
        <v>0</v>
      </c>
      <c r="E1136" s="14">
        <f>VLOOKUP($A1136,data!$A$6:$M$15000,12)</f>
        <v>2876000</v>
      </c>
      <c r="F1136" s="73">
        <f t="shared" si="45"/>
        <v>302000</v>
      </c>
    </row>
    <row r="1137" spans="1:6">
      <c r="A1137" s="74">
        <v>36680</v>
      </c>
      <c r="B1137" s="76">
        <f t="shared" si="44"/>
        <v>6</v>
      </c>
      <c r="C1137" s="46">
        <f>VLOOKUP($A1137,data!$A$6:$M$15000,10)</f>
        <v>2815000</v>
      </c>
      <c r="D1137" s="14">
        <v>0</v>
      </c>
      <c r="E1137" s="14">
        <f>VLOOKUP($A1137,data!$A$6:$M$15000,12)</f>
        <v>2693000</v>
      </c>
      <c r="F1137" s="73">
        <f t="shared" si="45"/>
        <v>122000</v>
      </c>
    </row>
    <row r="1138" spans="1:6">
      <c r="A1138" s="74">
        <v>36681</v>
      </c>
      <c r="B1138" s="76">
        <f t="shared" si="44"/>
        <v>6</v>
      </c>
      <c r="C1138" s="46">
        <f>VLOOKUP($A1138,data!$A$6:$M$15000,10)</f>
        <v>2812000</v>
      </c>
      <c r="D1138" s="14">
        <v>0</v>
      </c>
      <c r="E1138" s="14">
        <f>VLOOKUP($A1138,data!$A$6:$M$15000,12)</f>
        <v>2488000</v>
      </c>
      <c r="F1138" s="73">
        <f t="shared" si="45"/>
        <v>324000</v>
      </c>
    </row>
    <row r="1139" spans="1:6">
      <c r="A1139" s="74">
        <v>36682</v>
      </c>
      <c r="B1139" s="76">
        <f t="shared" si="44"/>
        <v>6</v>
      </c>
      <c r="C1139" s="46">
        <f>VLOOKUP($A1139,data!$A$6:$M$15000,10)</f>
        <v>3074000</v>
      </c>
      <c r="D1139" s="14">
        <v>0</v>
      </c>
      <c r="E1139" s="14">
        <f>VLOOKUP($A1139,data!$A$6:$M$15000,12)</f>
        <v>3117000</v>
      </c>
      <c r="F1139" s="73">
        <f t="shared" si="45"/>
        <v>-43000</v>
      </c>
    </row>
    <row r="1140" spans="1:6">
      <c r="A1140" s="74">
        <v>36683</v>
      </c>
      <c r="B1140" s="76">
        <f t="shared" si="44"/>
        <v>6</v>
      </c>
      <c r="C1140" s="46">
        <f>VLOOKUP($A1140,data!$A$6:$M$15000,10)</f>
        <v>3125000</v>
      </c>
      <c r="D1140" s="14">
        <v>0</v>
      </c>
      <c r="E1140" s="14">
        <f>VLOOKUP($A1140,data!$A$6:$M$15000,12)</f>
        <v>3192000</v>
      </c>
      <c r="F1140" s="73">
        <f t="shared" si="45"/>
        <v>-67000</v>
      </c>
    </row>
    <row r="1141" spans="1:6">
      <c r="A1141" s="74">
        <v>36684</v>
      </c>
      <c r="B1141" s="76">
        <f t="shared" si="44"/>
        <v>6</v>
      </c>
      <c r="C1141" s="46">
        <f>VLOOKUP($A1141,data!$A$6:$M$15000,10)</f>
        <v>3092000</v>
      </c>
      <c r="D1141" s="14">
        <v>0</v>
      </c>
      <c r="E1141" s="14">
        <f>VLOOKUP($A1141,data!$A$6:$M$15000,12)</f>
        <v>3163000</v>
      </c>
      <c r="F1141" s="73">
        <f t="shared" si="45"/>
        <v>-71000</v>
      </c>
    </row>
    <row r="1142" spans="1:6">
      <c r="A1142" s="74">
        <v>36685</v>
      </c>
      <c r="B1142" s="76">
        <f t="shared" si="44"/>
        <v>6</v>
      </c>
      <c r="C1142" s="46">
        <f>VLOOKUP($A1142,data!$A$6:$M$15000,10)</f>
        <v>3245000</v>
      </c>
      <c r="D1142" s="14">
        <v>0</v>
      </c>
      <c r="E1142" s="14">
        <f>VLOOKUP($A1142,data!$A$6:$M$15000,12)</f>
        <v>3039000</v>
      </c>
      <c r="F1142" s="73">
        <f t="shared" si="45"/>
        <v>206000</v>
      </c>
    </row>
    <row r="1143" spans="1:6">
      <c r="A1143" s="74">
        <v>36686</v>
      </c>
      <c r="B1143" s="76">
        <f t="shared" si="44"/>
        <v>6</v>
      </c>
      <c r="C1143" s="46">
        <f>VLOOKUP($A1143,data!$A$6:$M$15000,10)</f>
        <v>3284000</v>
      </c>
      <c r="D1143" s="14">
        <v>0</v>
      </c>
      <c r="E1143" s="14">
        <f>VLOOKUP($A1143,data!$A$6:$M$15000,12)</f>
        <v>2956000</v>
      </c>
      <c r="F1143" s="73">
        <f t="shared" si="45"/>
        <v>328000</v>
      </c>
    </row>
    <row r="1144" spans="1:6">
      <c r="A1144" s="74">
        <v>36687</v>
      </c>
      <c r="B1144" s="76">
        <f t="shared" si="44"/>
        <v>6</v>
      </c>
      <c r="C1144" s="46">
        <f>VLOOKUP($A1144,data!$A$6:$M$15000,10)</f>
        <v>3145000</v>
      </c>
      <c r="D1144" s="14">
        <v>0</v>
      </c>
      <c r="E1144" s="14">
        <f>VLOOKUP($A1144,data!$A$6:$M$15000,12)</f>
        <v>2723000</v>
      </c>
      <c r="F1144" s="73">
        <f t="shared" si="45"/>
        <v>422000</v>
      </c>
    </row>
    <row r="1145" spans="1:6">
      <c r="A1145" s="74">
        <v>36688</v>
      </c>
      <c r="B1145" s="76">
        <f t="shared" si="44"/>
        <v>6</v>
      </c>
      <c r="C1145" s="46">
        <f>VLOOKUP($A1145,data!$A$6:$M$15000,10)</f>
        <v>3185000</v>
      </c>
      <c r="D1145" s="14">
        <v>0</v>
      </c>
      <c r="E1145" s="14">
        <f>VLOOKUP($A1145,data!$A$6:$M$15000,12)</f>
        <v>2434000</v>
      </c>
      <c r="F1145" s="73">
        <f t="shared" si="45"/>
        <v>751000</v>
      </c>
    </row>
    <row r="1146" spans="1:6">
      <c r="A1146" s="74">
        <v>36689</v>
      </c>
      <c r="B1146" s="76">
        <f t="shared" si="44"/>
        <v>6</v>
      </c>
      <c r="C1146" s="46">
        <f>VLOOKUP($A1146,data!$A$6:$M$15000,10)</f>
        <v>3198000</v>
      </c>
      <c r="D1146" s="14">
        <v>0</v>
      </c>
      <c r="E1146" s="14">
        <f>VLOOKUP($A1146,data!$A$6:$M$15000,12)</f>
        <v>3178000</v>
      </c>
      <c r="F1146" s="73">
        <f t="shared" si="45"/>
        <v>20000</v>
      </c>
    </row>
    <row r="1147" spans="1:6">
      <c r="A1147" s="74">
        <v>36690</v>
      </c>
      <c r="B1147" s="76">
        <f t="shared" si="44"/>
        <v>6</v>
      </c>
      <c r="C1147" s="46">
        <f>VLOOKUP($A1147,data!$A$6:$M$15000,10)</f>
        <v>3141000</v>
      </c>
      <c r="D1147" s="14">
        <v>0</v>
      </c>
      <c r="E1147" s="14">
        <f>VLOOKUP($A1147,data!$A$6:$M$15000,12)</f>
        <v>3454000</v>
      </c>
      <c r="F1147" s="73">
        <f t="shared" si="45"/>
        <v>-313000</v>
      </c>
    </row>
    <row r="1148" spans="1:6">
      <c r="A1148" s="74">
        <v>36691</v>
      </c>
      <c r="B1148" s="76">
        <f t="shared" si="44"/>
        <v>6</v>
      </c>
      <c r="C1148" s="46">
        <f>VLOOKUP($A1148,data!$A$6:$M$15000,10)</f>
        <v>3126000</v>
      </c>
      <c r="D1148" s="14">
        <v>0</v>
      </c>
      <c r="E1148" s="14">
        <f>VLOOKUP($A1148,data!$A$6:$M$15000,12)</f>
        <v>3459000</v>
      </c>
      <c r="F1148" s="73">
        <f t="shared" si="45"/>
        <v>-333000</v>
      </c>
    </row>
    <row r="1149" spans="1:6">
      <c r="A1149" s="74">
        <v>36692</v>
      </c>
      <c r="B1149" s="76">
        <f t="shared" si="44"/>
        <v>6</v>
      </c>
      <c r="C1149" s="46">
        <f>VLOOKUP($A1149,data!$A$6:$M$15000,10)</f>
        <v>3058000</v>
      </c>
      <c r="D1149" s="14">
        <v>0</v>
      </c>
      <c r="E1149" s="14">
        <f>VLOOKUP($A1149,data!$A$6:$M$15000,12)</f>
        <v>3390000</v>
      </c>
      <c r="F1149" s="73">
        <f t="shared" si="45"/>
        <v>-332000</v>
      </c>
    </row>
    <row r="1150" spans="1:6">
      <c r="A1150" s="74">
        <v>36693</v>
      </c>
      <c r="B1150" s="76">
        <f t="shared" si="44"/>
        <v>6</v>
      </c>
      <c r="C1150" s="46">
        <f>VLOOKUP($A1150,data!$A$6:$M$15000,10)</f>
        <v>3041000</v>
      </c>
      <c r="D1150" s="14">
        <v>0</v>
      </c>
      <c r="E1150" s="14">
        <f>VLOOKUP($A1150,data!$A$6:$M$15000,12)</f>
        <v>3103000</v>
      </c>
      <c r="F1150" s="73">
        <f t="shared" si="45"/>
        <v>-62000</v>
      </c>
    </row>
    <row r="1151" spans="1:6">
      <c r="A1151" s="74">
        <v>36694</v>
      </c>
      <c r="B1151" s="76">
        <f t="shared" si="44"/>
        <v>6</v>
      </c>
      <c r="C1151" s="46">
        <f>VLOOKUP($A1151,data!$A$6:$M$15000,10)</f>
        <v>3047000</v>
      </c>
      <c r="D1151" s="14">
        <v>0</v>
      </c>
      <c r="E1151" s="14">
        <f>VLOOKUP($A1151,data!$A$6:$M$15000,12)</f>
        <v>2797000</v>
      </c>
      <c r="F1151" s="73">
        <f t="shared" si="45"/>
        <v>250000</v>
      </c>
    </row>
    <row r="1152" spans="1:6">
      <c r="A1152" s="74">
        <v>36695</v>
      </c>
      <c r="B1152" s="76">
        <f t="shared" si="44"/>
        <v>6</v>
      </c>
      <c r="C1152" s="46">
        <f>VLOOKUP($A1152,data!$A$6:$M$15000,10)</f>
        <v>3083000</v>
      </c>
      <c r="D1152" s="14">
        <v>0</v>
      </c>
      <c r="E1152" s="14">
        <f>VLOOKUP($A1152,data!$A$6:$M$15000,12)</f>
        <v>2598000</v>
      </c>
      <c r="F1152" s="73">
        <f t="shared" si="45"/>
        <v>485000</v>
      </c>
    </row>
    <row r="1153" spans="1:6">
      <c r="A1153" s="74">
        <v>36696</v>
      </c>
      <c r="B1153" s="76">
        <f t="shared" si="44"/>
        <v>6</v>
      </c>
      <c r="C1153" s="46">
        <f>VLOOKUP($A1153,data!$A$6:$M$15000,10)</f>
        <v>3105000</v>
      </c>
      <c r="D1153" s="14">
        <v>0</v>
      </c>
      <c r="E1153" s="14">
        <f>VLOOKUP($A1153,data!$A$6:$M$15000,12)</f>
        <v>3218000</v>
      </c>
      <c r="F1153" s="73">
        <f t="shared" si="45"/>
        <v>-113000</v>
      </c>
    </row>
    <row r="1154" spans="1:6">
      <c r="A1154" s="74">
        <v>36697</v>
      </c>
      <c r="B1154" s="76">
        <f t="shared" si="44"/>
        <v>6</v>
      </c>
      <c r="C1154" s="46">
        <f>VLOOKUP($A1154,data!$A$6:$M$15000,10)</f>
        <v>3207000</v>
      </c>
      <c r="D1154" s="14">
        <v>0</v>
      </c>
      <c r="E1154" s="14">
        <f>VLOOKUP($A1154,data!$A$6:$M$15000,12)</f>
        <v>3171000</v>
      </c>
      <c r="F1154" s="73">
        <f t="shared" si="45"/>
        <v>36000</v>
      </c>
    </row>
    <row r="1155" spans="1:6">
      <c r="A1155" s="74">
        <v>36698</v>
      </c>
      <c r="B1155" s="76">
        <f t="shared" si="44"/>
        <v>6</v>
      </c>
      <c r="C1155" s="46">
        <f>VLOOKUP($A1155,data!$A$6:$M$15000,10)</f>
        <v>3180000</v>
      </c>
      <c r="D1155" s="14">
        <v>0</v>
      </c>
      <c r="E1155" s="14">
        <f>VLOOKUP($A1155,data!$A$6:$M$15000,12)</f>
        <v>3090000</v>
      </c>
      <c r="F1155" s="73">
        <f t="shared" si="45"/>
        <v>90000</v>
      </c>
    </row>
    <row r="1156" spans="1:6">
      <c r="A1156" s="74">
        <v>36699</v>
      </c>
      <c r="B1156" s="76">
        <f t="shared" si="44"/>
        <v>6</v>
      </c>
      <c r="C1156" s="46">
        <f>VLOOKUP($A1156,data!$A$6:$M$15000,10)</f>
        <v>3250000</v>
      </c>
      <c r="D1156" s="14">
        <v>0</v>
      </c>
      <c r="E1156" s="14">
        <f>VLOOKUP($A1156,data!$A$6:$M$15000,12)</f>
        <v>3070000</v>
      </c>
      <c r="F1156" s="73">
        <f t="shared" si="45"/>
        <v>180000</v>
      </c>
    </row>
    <row r="1157" spans="1:6">
      <c r="A1157" s="74">
        <v>36700</v>
      </c>
      <c r="B1157" s="76">
        <f t="shared" si="44"/>
        <v>6</v>
      </c>
      <c r="C1157" s="46">
        <f>VLOOKUP($A1157,data!$A$6:$M$15000,10)</f>
        <v>3444000</v>
      </c>
      <c r="D1157" s="14">
        <v>0</v>
      </c>
      <c r="E1157" s="14">
        <f>VLOOKUP($A1157,data!$A$6:$M$15000,12)</f>
        <v>3132000</v>
      </c>
      <c r="F1157" s="73">
        <f t="shared" si="45"/>
        <v>312000</v>
      </c>
    </row>
    <row r="1158" spans="1:6">
      <c r="A1158" s="74">
        <v>36701</v>
      </c>
      <c r="B1158" s="76">
        <f t="shared" si="44"/>
        <v>6</v>
      </c>
      <c r="C1158" s="46">
        <f>VLOOKUP($A1158,data!$A$6:$M$15000,10)</f>
        <v>3353000</v>
      </c>
      <c r="D1158" s="14">
        <v>0</v>
      </c>
      <c r="E1158" s="14">
        <f>VLOOKUP($A1158,data!$A$6:$M$15000,12)</f>
        <v>2907000</v>
      </c>
      <c r="F1158" s="73">
        <f t="shared" si="45"/>
        <v>446000</v>
      </c>
    </row>
    <row r="1159" spans="1:6">
      <c r="A1159" s="74">
        <v>36702</v>
      </c>
      <c r="B1159" s="76">
        <f t="shared" ref="B1159:B1222" si="46">IF(A1159&lt;&gt;"",MONTH(A1159),0)</f>
        <v>6</v>
      </c>
      <c r="C1159" s="46">
        <f>VLOOKUP($A1159,data!$A$6:$M$15000,10)</f>
        <v>3280000</v>
      </c>
      <c r="D1159" s="14">
        <v>0</v>
      </c>
      <c r="E1159" s="14">
        <f>VLOOKUP($A1159,data!$A$6:$M$15000,12)</f>
        <v>2772000</v>
      </c>
      <c r="F1159" s="73">
        <f t="shared" ref="F1159:F1222" si="47">C1159-D1159-E1159</f>
        <v>508000</v>
      </c>
    </row>
    <row r="1160" spans="1:6">
      <c r="A1160" s="74">
        <v>36703</v>
      </c>
      <c r="B1160" s="76">
        <f t="shared" si="46"/>
        <v>6</v>
      </c>
      <c r="C1160" s="46">
        <f>VLOOKUP($A1160,data!$A$6:$M$15000,10)</f>
        <v>3172000</v>
      </c>
      <c r="D1160" s="14">
        <v>0</v>
      </c>
      <c r="E1160" s="14">
        <f>VLOOKUP($A1160,data!$A$6:$M$15000,12)</f>
        <v>3601000</v>
      </c>
      <c r="F1160" s="73">
        <f t="shared" si="47"/>
        <v>-429000</v>
      </c>
    </row>
    <row r="1161" spans="1:6">
      <c r="A1161" s="74">
        <v>36704</v>
      </c>
      <c r="B1161" s="76">
        <f t="shared" si="46"/>
        <v>6</v>
      </c>
      <c r="C1161" s="46">
        <f>VLOOKUP($A1161,data!$A$6:$M$15000,10)</f>
        <v>3362000</v>
      </c>
      <c r="D1161" s="14">
        <v>0</v>
      </c>
      <c r="E1161" s="14">
        <f>VLOOKUP($A1161,data!$A$6:$M$15000,12)</f>
        <v>3760000</v>
      </c>
      <c r="F1161" s="73">
        <f t="shared" si="47"/>
        <v>-398000</v>
      </c>
    </row>
    <row r="1162" spans="1:6">
      <c r="A1162" s="74">
        <v>36705</v>
      </c>
      <c r="B1162" s="76">
        <f t="shared" si="46"/>
        <v>6</v>
      </c>
      <c r="C1162" s="46">
        <f>VLOOKUP($A1162,data!$A$6:$M$15000,10)</f>
        <v>3284000</v>
      </c>
      <c r="D1162" s="14">
        <v>0</v>
      </c>
      <c r="E1162" s="14">
        <f>VLOOKUP($A1162,data!$A$6:$M$15000,12)</f>
        <v>3675000</v>
      </c>
      <c r="F1162" s="73">
        <f t="shared" si="47"/>
        <v>-391000</v>
      </c>
    </row>
    <row r="1163" spans="1:6">
      <c r="A1163" s="74">
        <v>36706</v>
      </c>
      <c r="B1163" s="76">
        <f t="shared" si="46"/>
        <v>6</v>
      </c>
      <c r="C1163" s="46">
        <f>VLOOKUP($A1163,data!$A$6:$M$15000,10)</f>
        <v>3353000</v>
      </c>
      <c r="D1163" s="14">
        <v>0</v>
      </c>
      <c r="E1163" s="14">
        <f>VLOOKUP($A1163,data!$A$6:$M$15000,12)</f>
        <v>3588000</v>
      </c>
      <c r="F1163" s="73">
        <f t="shared" si="47"/>
        <v>-235000</v>
      </c>
    </row>
    <row r="1164" spans="1:6">
      <c r="A1164" s="74">
        <v>36707</v>
      </c>
      <c r="B1164" s="76">
        <f t="shared" si="46"/>
        <v>6</v>
      </c>
      <c r="C1164" s="46">
        <f>VLOOKUP($A1164,data!$A$6:$M$15000,10)</f>
        <v>3235000</v>
      </c>
      <c r="D1164" s="14">
        <v>0</v>
      </c>
      <c r="E1164" s="14">
        <f>VLOOKUP($A1164,data!$A$6:$M$15000,12)</f>
        <v>3347000</v>
      </c>
      <c r="F1164" s="73">
        <f t="shared" si="47"/>
        <v>-112000</v>
      </c>
    </row>
    <row r="1165" spans="1:6">
      <c r="A1165" s="74">
        <v>36708</v>
      </c>
      <c r="B1165" s="76">
        <f t="shared" si="46"/>
        <v>7</v>
      </c>
      <c r="C1165" s="46">
        <f>VLOOKUP($A1165,data!$A$6:$M$15000,10)</f>
        <v>3133000</v>
      </c>
      <c r="D1165" s="14">
        <v>0</v>
      </c>
      <c r="E1165" s="14">
        <f>VLOOKUP($A1165,data!$A$6:$M$15000,12)</f>
        <v>3019000</v>
      </c>
      <c r="F1165" s="73">
        <f t="shared" si="47"/>
        <v>114000</v>
      </c>
    </row>
    <row r="1166" spans="1:6">
      <c r="A1166" s="74">
        <v>36709</v>
      </c>
      <c r="B1166" s="76">
        <f t="shared" si="46"/>
        <v>7</v>
      </c>
      <c r="C1166" s="46">
        <f>VLOOKUP($A1166,data!$A$6:$M$15000,10)</f>
        <v>3193000</v>
      </c>
      <c r="D1166" s="14">
        <v>0</v>
      </c>
      <c r="E1166" s="14">
        <f>VLOOKUP($A1166,data!$A$6:$M$15000,12)</f>
        <v>2701000</v>
      </c>
      <c r="F1166" s="73">
        <f t="shared" si="47"/>
        <v>492000</v>
      </c>
    </row>
    <row r="1167" spans="1:6">
      <c r="A1167" s="74">
        <v>36710</v>
      </c>
      <c r="B1167" s="76">
        <f t="shared" si="46"/>
        <v>7</v>
      </c>
      <c r="C1167" s="46">
        <f>VLOOKUP($A1167,data!$A$6:$M$15000,10)</f>
        <v>3217000</v>
      </c>
      <c r="D1167" s="14">
        <v>0</v>
      </c>
      <c r="E1167" s="14">
        <f>VLOOKUP($A1167,data!$A$6:$M$15000,12)</f>
        <v>2953000</v>
      </c>
      <c r="F1167" s="73">
        <f t="shared" si="47"/>
        <v>264000</v>
      </c>
    </row>
    <row r="1168" spans="1:6">
      <c r="A1168" s="74">
        <v>36711</v>
      </c>
      <c r="B1168" s="76">
        <f t="shared" si="46"/>
        <v>7</v>
      </c>
      <c r="C1168" s="46">
        <f>VLOOKUP($A1168,data!$A$6:$M$15000,10)</f>
        <v>3210000</v>
      </c>
      <c r="D1168" s="14">
        <v>0</v>
      </c>
      <c r="E1168" s="14">
        <f>VLOOKUP($A1168,data!$A$6:$M$15000,12)</f>
        <v>2483000</v>
      </c>
      <c r="F1168" s="73">
        <f t="shared" si="47"/>
        <v>727000</v>
      </c>
    </row>
    <row r="1169" spans="1:6">
      <c r="A1169" s="74">
        <v>36712</v>
      </c>
      <c r="B1169" s="76">
        <f t="shared" si="46"/>
        <v>7</v>
      </c>
      <c r="C1169" s="46">
        <f>VLOOKUP($A1169,data!$A$6:$M$15000,10)</f>
        <v>3232000</v>
      </c>
      <c r="D1169" s="14">
        <v>0</v>
      </c>
      <c r="E1169" s="14">
        <f>VLOOKUP($A1169,data!$A$6:$M$15000,12)</f>
        <v>3139000</v>
      </c>
      <c r="F1169" s="73">
        <f t="shared" si="47"/>
        <v>93000</v>
      </c>
    </row>
    <row r="1170" spans="1:6">
      <c r="A1170" s="74">
        <v>36713</v>
      </c>
      <c r="B1170" s="76">
        <f t="shared" si="46"/>
        <v>7</v>
      </c>
      <c r="C1170" s="46">
        <f>VLOOKUP($A1170,data!$A$6:$M$15000,10)</f>
        <v>3389000</v>
      </c>
      <c r="D1170" s="14">
        <v>0</v>
      </c>
      <c r="E1170" s="14">
        <f>VLOOKUP($A1170,data!$A$6:$M$15000,12)</f>
        <v>3166000</v>
      </c>
      <c r="F1170" s="73">
        <f t="shared" si="47"/>
        <v>223000</v>
      </c>
    </row>
    <row r="1171" spans="1:6">
      <c r="A1171" s="74">
        <v>36714</v>
      </c>
      <c r="B1171" s="76">
        <f t="shared" si="46"/>
        <v>7</v>
      </c>
      <c r="C1171" s="46">
        <f>VLOOKUP($A1171,data!$A$6:$M$15000,10)</f>
        <v>3482000</v>
      </c>
      <c r="D1171" s="14">
        <v>0</v>
      </c>
      <c r="E1171" s="14">
        <f>VLOOKUP($A1171,data!$A$6:$M$15000,12)</f>
        <v>3008000</v>
      </c>
      <c r="F1171" s="73">
        <f t="shared" si="47"/>
        <v>474000</v>
      </c>
    </row>
    <row r="1172" spans="1:6">
      <c r="A1172" s="74">
        <v>36715</v>
      </c>
      <c r="B1172" s="76">
        <f t="shared" si="46"/>
        <v>7</v>
      </c>
      <c r="C1172" s="46">
        <f>VLOOKUP($A1172,data!$A$6:$M$15000,10)</f>
        <v>3229000</v>
      </c>
      <c r="D1172" s="14">
        <v>0</v>
      </c>
      <c r="E1172" s="14">
        <f>VLOOKUP($A1172,data!$A$6:$M$15000,12)</f>
        <v>2840000</v>
      </c>
      <c r="F1172" s="73">
        <f t="shared" si="47"/>
        <v>389000</v>
      </c>
    </row>
    <row r="1173" spans="1:6">
      <c r="A1173" s="74">
        <v>36716</v>
      </c>
      <c r="B1173" s="76">
        <f t="shared" si="46"/>
        <v>7</v>
      </c>
      <c r="C1173" s="46">
        <f>VLOOKUP($A1173,data!$A$6:$M$15000,10)</f>
        <v>3222000</v>
      </c>
      <c r="D1173" s="14">
        <v>0</v>
      </c>
      <c r="E1173" s="14">
        <f>VLOOKUP($A1173,data!$A$6:$M$15000,12)</f>
        <v>2658000</v>
      </c>
      <c r="F1173" s="73">
        <f t="shared" si="47"/>
        <v>564000</v>
      </c>
    </row>
    <row r="1174" spans="1:6">
      <c r="A1174" s="74">
        <v>36717</v>
      </c>
      <c r="B1174" s="76">
        <f t="shared" si="46"/>
        <v>7</v>
      </c>
      <c r="C1174" s="46">
        <f>VLOOKUP($A1174,data!$A$6:$M$15000,10)</f>
        <v>3138000</v>
      </c>
      <c r="D1174" s="14">
        <v>0</v>
      </c>
      <c r="E1174" s="14">
        <f>VLOOKUP($A1174,data!$A$6:$M$15000,12)</f>
        <v>3256000</v>
      </c>
      <c r="F1174" s="73">
        <f t="shared" si="47"/>
        <v>-118000</v>
      </c>
    </row>
    <row r="1175" spans="1:6">
      <c r="A1175" s="74">
        <v>36718</v>
      </c>
      <c r="B1175" s="76">
        <f t="shared" si="46"/>
        <v>7</v>
      </c>
      <c r="C1175" s="46">
        <f>VLOOKUP($A1175,data!$A$6:$M$15000,10)</f>
        <v>3224000</v>
      </c>
      <c r="D1175" s="14">
        <v>0</v>
      </c>
      <c r="E1175" s="14">
        <f>VLOOKUP($A1175,data!$A$6:$M$15000,12)</f>
        <v>3342000</v>
      </c>
      <c r="F1175" s="73">
        <f t="shared" si="47"/>
        <v>-118000</v>
      </c>
    </row>
    <row r="1176" spans="1:6">
      <c r="A1176" s="74">
        <v>36719</v>
      </c>
      <c r="B1176" s="76">
        <f t="shared" si="46"/>
        <v>7</v>
      </c>
      <c r="C1176" s="46">
        <f>VLOOKUP($A1176,data!$A$6:$M$15000,10)</f>
        <v>3218000</v>
      </c>
      <c r="D1176" s="14">
        <v>0</v>
      </c>
      <c r="E1176" s="14">
        <f>VLOOKUP($A1176,data!$A$6:$M$15000,12)</f>
        <v>3349000</v>
      </c>
      <c r="F1176" s="73">
        <f t="shared" si="47"/>
        <v>-131000</v>
      </c>
    </row>
    <row r="1177" spans="1:6">
      <c r="A1177" s="74">
        <v>36720</v>
      </c>
      <c r="B1177" s="76">
        <f t="shared" si="46"/>
        <v>7</v>
      </c>
      <c r="C1177" s="46">
        <f>VLOOKUP($A1177,data!$A$6:$M$15000,10)</f>
        <v>3387000</v>
      </c>
      <c r="D1177" s="14">
        <v>0</v>
      </c>
      <c r="E1177" s="14">
        <f>VLOOKUP($A1177,data!$A$6:$M$15000,12)</f>
        <v>3306000</v>
      </c>
      <c r="F1177" s="73">
        <f t="shared" si="47"/>
        <v>81000</v>
      </c>
    </row>
    <row r="1178" spans="1:6">
      <c r="A1178" s="74">
        <v>36721</v>
      </c>
      <c r="B1178" s="76">
        <f t="shared" si="46"/>
        <v>7</v>
      </c>
      <c r="C1178" s="46">
        <f>VLOOKUP($A1178,data!$A$6:$M$15000,10)</f>
        <v>3387000</v>
      </c>
      <c r="D1178" s="14">
        <v>0</v>
      </c>
      <c r="E1178" s="14">
        <f>VLOOKUP($A1178,data!$A$6:$M$15000,12)</f>
        <v>3258000</v>
      </c>
      <c r="F1178" s="73">
        <f t="shared" si="47"/>
        <v>129000</v>
      </c>
    </row>
    <row r="1179" spans="1:6">
      <c r="A1179" s="74">
        <v>36722</v>
      </c>
      <c r="B1179" s="76">
        <f t="shared" si="46"/>
        <v>7</v>
      </c>
      <c r="C1179" s="46">
        <f>VLOOKUP($A1179,data!$A$6:$M$15000,10)</f>
        <v>3224000</v>
      </c>
      <c r="D1179" s="14">
        <v>0</v>
      </c>
      <c r="E1179" s="14">
        <f>VLOOKUP($A1179,data!$A$6:$M$15000,12)</f>
        <v>3013000</v>
      </c>
      <c r="F1179" s="73">
        <f t="shared" si="47"/>
        <v>211000</v>
      </c>
    </row>
    <row r="1180" spans="1:6">
      <c r="A1180" s="74">
        <v>36723</v>
      </c>
      <c r="B1180" s="76">
        <f t="shared" si="46"/>
        <v>7</v>
      </c>
      <c r="C1180" s="46">
        <f>VLOOKUP($A1180,data!$A$6:$M$15000,10)</f>
        <v>3167000</v>
      </c>
      <c r="D1180" s="14">
        <v>0</v>
      </c>
      <c r="E1180" s="14">
        <f>VLOOKUP($A1180,data!$A$6:$M$15000,12)</f>
        <v>2866000</v>
      </c>
      <c r="F1180" s="73">
        <f t="shared" si="47"/>
        <v>301000</v>
      </c>
    </row>
    <row r="1181" spans="1:6">
      <c r="A1181" s="74">
        <v>36724</v>
      </c>
      <c r="B1181" s="76">
        <f t="shared" si="46"/>
        <v>7</v>
      </c>
      <c r="C1181" s="46">
        <f>VLOOKUP($A1181,data!$A$6:$M$15000,10)</f>
        <v>3147000</v>
      </c>
      <c r="D1181" s="14">
        <v>0</v>
      </c>
      <c r="E1181" s="14">
        <f>VLOOKUP($A1181,data!$A$6:$M$15000,12)</f>
        <v>3409000</v>
      </c>
      <c r="F1181" s="73">
        <f t="shared" si="47"/>
        <v>-262000</v>
      </c>
    </row>
    <row r="1182" spans="1:6">
      <c r="A1182" s="74">
        <v>36725</v>
      </c>
      <c r="B1182" s="76">
        <f t="shared" si="46"/>
        <v>7</v>
      </c>
      <c r="C1182" s="46">
        <f>VLOOKUP($A1182,data!$A$6:$M$15000,10)</f>
        <v>3144000</v>
      </c>
      <c r="D1182" s="14">
        <v>0</v>
      </c>
      <c r="E1182" s="14">
        <f>VLOOKUP($A1182,data!$A$6:$M$15000,12)</f>
        <v>3577000</v>
      </c>
      <c r="F1182" s="73">
        <f t="shared" si="47"/>
        <v>-433000</v>
      </c>
    </row>
    <row r="1183" spans="1:6">
      <c r="A1183" s="74">
        <v>36726</v>
      </c>
      <c r="B1183" s="76">
        <f t="shared" si="46"/>
        <v>7</v>
      </c>
      <c r="C1183" s="46">
        <f>VLOOKUP($A1183,data!$A$6:$M$15000,10)</f>
        <v>3246000</v>
      </c>
      <c r="D1183" s="14">
        <v>0</v>
      </c>
      <c r="E1183" s="14">
        <f>VLOOKUP($A1183,data!$A$6:$M$15000,12)</f>
        <v>3792000</v>
      </c>
      <c r="F1183" s="73">
        <f t="shared" si="47"/>
        <v>-546000</v>
      </c>
    </row>
    <row r="1184" spans="1:6">
      <c r="A1184" s="74">
        <v>36727</v>
      </c>
      <c r="B1184" s="76">
        <f t="shared" si="46"/>
        <v>7</v>
      </c>
      <c r="C1184" s="46">
        <f>VLOOKUP($A1184,data!$A$6:$M$15000,10)</f>
        <v>3262000</v>
      </c>
      <c r="D1184" s="14">
        <v>0</v>
      </c>
      <c r="E1184" s="14">
        <f>VLOOKUP($A1184,data!$A$6:$M$15000,12)</f>
        <v>3721000</v>
      </c>
      <c r="F1184" s="73">
        <f t="shared" si="47"/>
        <v>-459000</v>
      </c>
    </row>
    <row r="1185" spans="1:6">
      <c r="A1185" s="74">
        <v>36728</v>
      </c>
      <c r="B1185" s="76">
        <f t="shared" si="46"/>
        <v>7</v>
      </c>
      <c r="C1185" s="46">
        <f>VLOOKUP($A1185,data!$A$6:$M$15000,10)</f>
        <v>3322000</v>
      </c>
      <c r="D1185" s="14">
        <v>0</v>
      </c>
      <c r="E1185" s="14">
        <f>VLOOKUP($A1185,data!$A$6:$M$15000,12)</f>
        <v>3551000</v>
      </c>
      <c r="F1185" s="73">
        <f t="shared" si="47"/>
        <v>-229000</v>
      </c>
    </row>
    <row r="1186" spans="1:6">
      <c r="A1186" s="74">
        <v>36729</v>
      </c>
      <c r="B1186" s="76">
        <f t="shared" si="46"/>
        <v>7</v>
      </c>
      <c r="C1186" s="46">
        <f>VLOOKUP($A1186,data!$A$6:$M$15000,10)</f>
        <v>3462000</v>
      </c>
      <c r="D1186" s="14">
        <v>0</v>
      </c>
      <c r="E1186" s="14">
        <f>VLOOKUP($A1186,data!$A$6:$M$15000,12)</f>
        <v>3010000</v>
      </c>
      <c r="F1186" s="73">
        <f t="shared" si="47"/>
        <v>452000</v>
      </c>
    </row>
    <row r="1187" spans="1:6">
      <c r="A1187" s="74">
        <v>36730</v>
      </c>
      <c r="B1187" s="76">
        <f t="shared" si="46"/>
        <v>7</v>
      </c>
      <c r="C1187" s="46">
        <f>VLOOKUP($A1187,data!$A$6:$M$15000,10)</f>
        <v>3371000</v>
      </c>
      <c r="D1187" s="14">
        <v>0</v>
      </c>
      <c r="E1187" s="14">
        <f>VLOOKUP($A1187,data!$A$6:$M$15000,12)</f>
        <v>3226000</v>
      </c>
      <c r="F1187" s="73">
        <f t="shared" si="47"/>
        <v>145000</v>
      </c>
    </row>
    <row r="1188" spans="1:6">
      <c r="A1188" s="74">
        <v>36731</v>
      </c>
      <c r="B1188" s="76">
        <f t="shared" si="46"/>
        <v>7</v>
      </c>
      <c r="C1188" s="46">
        <f>VLOOKUP($A1188,data!$A$6:$M$15000,10)</f>
        <v>3392000</v>
      </c>
      <c r="D1188" s="14">
        <v>0</v>
      </c>
      <c r="E1188" s="14">
        <f>VLOOKUP($A1188,data!$A$6:$M$15000,12)</f>
        <v>3855000</v>
      </c>
      <c r="F1188" s="73">
        <f t="shared" si="47"/>
        <v>-463000</v>
      </c>
    </row>
    <row r="1189" spans="1:6">
      <c r="A1189" s="74">
        <v>36732</v>
      </c>
      <c r="B1189" s="76">
        <f t="shared" si="46"/>
        <v>7</v>
      </c>
      <c r="C1189" s="46">
        <f>VLOOKUP($A1189,data!$A$6:$M$15000,10)</f>
        <v>3370000</v>
      </c>
      <c r="D1189" s="14">
        <v>0</v>
      </c>
      <c r="E1189" s="14">
        <f>VLOOKUP($A1189,data!$A$6:$M$15000,12)</f>
        <v>3867000</v>
      </c>
      <c r="F1189" s="73">
        <f t="shared" si="47"/>
        <v>-497000</v>
      </c>
    </row>
    <row r="1190" spans="1:6">
      <c r="A1190" s="74">
        <v>36733</v>
      </c>
      <c r="B1190" s="76">
        <f t="shared" si="46"/>
        <v>7</v>
      </c>
      <c r="C1190" s="46">
        <f>VLOOKUP($A1190,data!$A$6:$M$15000,10)</f>
        <v>3352000</v>
      </c>
      <c r="D1190" s="14">
        <v>0</v>
      </c>
      <c r="E1190" s="14">
        <f>VLOOKUP($A1190,data!$A$6:$M$15000,12)</f>
        <v>3845000</v>
      </c>
      <c r="F1190" s="73">
        <f t="shared" si="47"/>
        <v>-493000</v>
      </c>
    </row>
    <row r="1191" spans="1:6">
      <c r="A1191" s="74">
        <v>36734</v>
      </c>
      <c r="B1191" s="76">
        <f t="shared" si="46"/>
        <v>7</v>
      </c>
      <c r="C1191" s="46">
        <f>VLOOKUP($A1191,data!$A$6:$M$15000,10)</f>
        <v>3473000</v>
      </c>
      <c r="D1191" s="14">
        <v>0</v>
      </c>
      <c r="E1191" s="14">
        <f>VLOOKUP($A1191,data!$A$6:$M$15000,12)</f>
        <v>3919000</v>
      </c>
      <c r="F1191" s="73">
        <f t="shared" si="47"/>
        <v>-446000</v>
      </c>
    </row>
    <row r="1192" spans="1:6">
      <c r="A1192" s="74">
        <v>36735</v>
      </c>
      <c r="B1192" s="76">
        <f t="shared" si="46"/>
        <v>7</v>
      </c>
      <c r="C1192" s="46">
        <f>VLOOKUP($A1192,data!$A$6:$M$15000,10)</f>
        <v>3457000</v>
      </c>
      <c r="D1192" s="14">
        <v>0</v>
      </c>
      <c r="E1192" s="14">
        <f>VLOOKUP($A1192,data!$A$6:$M$15000,12)</f>
        <v>3905000</v>
      </c>
      <c r="F1192" s="73">
        <f t="shared" si="47"/>
        <v>-448000</v>
      </c>
    </row>
    <row r="1193" spans="1:6">
      <c r="A1193" s="74">
        <v>36736</v>
      </c>
      <c r="B1193" s="76">
        <f t="shared" si="46"/>
        <v>7</v>
      </c>
      <c r="C1193" s="46">
        <f>VLOOKUP($A1193,data!$A$6:$M$15000,10)</f>
        <v>3425000</v>
      </c>
      <c r="D1193" s="14">
        <v>0</v>
      </c>
      <c r="E1193" s="14">
        <f>VLOOKUP($A1193,data!$A$6:$M$15000,12)</f>
        <v>3548000</v>
      </c>
      <c r="F1193" s="73">
        <f t="shared" si="47"/>
        <v>-123000</v>
      </c>
    </row>
    <row r="1194" spans="1:6">
      <c r="A1194" s="74">
        <v>36737</v>
      </c>
      <c r="B1194" s="76">
        <f t="shared" si="46"/>
        <v>7</v>
      </c>
      <c r="C1194" s="46">
        <f>VLOOKUP($A1194,data!$A$6:$M$15000,10)</f>
        <v>3380000</v>
      </c>
      <c r="D1194" s="14">
        <v>0</v>
      </c>
      <c r="E1194" s="14">
        <f>VLOOKUP($A1194,data!$A$6:$M$15000,12)</f>
        <v>3477000</v>
      </c>
      <c r="F1194" s="73">
        <f t="shared" si="47"/>
        <v>-97000</v>
      </c>
    </row>
    <row r="1195" spans="1:6">
      <c r="A1195" s="74">
        <v>36738</v>
      </c>
      <c r="B1195" s="76">
        <f t="shared" si="46"/>
        <v>7</v>
      </c>
      <c r="C1195" s="46">
        <f>VLOOKUP($A1195,data!$A$6:$M$15000,10)</f>
        <v>3265000</v>
      </c>
      <c r="D1195" s="14">
        <v>0</v>
      </c>
      <c r="E1195" s="14">
        <f>VLOOKUP($A1195,data!$A$6:$M$15000,12)</f>
        <v>3886000</v>
      </c>
      <c r="F1195" s="73">
        <f t="shared" si="47"/>
        <v>-621000</v>
      </c>
    </row>
    <row r="1196" spans="1:6">
      <c r="A1196" s="74">
        <v>36739</v>
      </c>
      <c r="B1196" s="76">
        <f t="shared" si="46"/>
        <v>8</v>
      </c>
      <c r="C1196" s="46">
        <f>VLOOKUP($A1196,data!$A$6:$M$15000,10)</f>
        <v>3156000</v>
      </c>
      <c r="D1196" s="14">
        <v>0</v>
      </c>
      <c r="E1196" s="14">
        <f>VLOOKUP($A1196,data!$A$6:$M$15000,12)</f>
        <v>4016000</v>
      </c>
      <c r="F1196" s="73">
        <f t="shared" si="47"/>
        <v>-860000</v>
      </c>
    </row>
    <row r="1197" spans="1:6">
      <c r="A1197" s="74">
        <v>36740</v>
      </c>
      <c r="B1197" s="76">
        <f t="shared" si="46"/>
        <v>8</v>
      </c>
      <c r="C1197" s="46">
        <f>VLOOKUP($A1197,data!$A$6:$M$15000,10)</f>
        <v>3202000</v>
      </c>
      <c r="D1197" s="14">
        <v>0</v>
      </c>
      <c r="E1197" s="14">
        <f>VLOOKUP($A1197,data!$A$6:$M$15000,12)</f>
        <v>3907000</v>
      </c>
      <c r="F1197" s="73">
        <f t="shared" si="47"/>
        <v>-705000</v>
      </c>
    </row>
    <row r="1198" spans="1:6">
      <c r="A1198" s="74">
        <v>36741</v>
      </c>
      <c r="B1198" s="76">
        <f t="shared" si="46"/>
        <v>8</v>
      </c>
      <c r="C1198" s="46">
        <f>VLOOKUP($A1198,data!$A$6:$M$15000,10)</f>
        <v>3269000</v>
      </c>
      <c r="D1198" s="14">
        <v>0</v>
      </c>
      <c r="E1198" s="14">
        <f>VLOOKUP($A1198,data!$A$6:$M$15000,12)</f>
        <v>3995000</v>
      </c>
      <c r="F1198" s="73">
        <f t="shared" si="47"/>
        <v>-726000</v>
      </c>
    </row>
    <row r="1199" spans="1:6">
      <c r="A1199" s="74">
        <v>36742</v>
      </c>
      <c r="B1199" s="76">
        <f t="shared" si="46"/>
        <v>8</v>
      </c>
      <c r="C1199" s="46">
        <f>VLOOKUP($A1199,data!$A$6:$M$15000,10)</f>
        <v>3413000</v>
      </c>
      <c r="D1199" s="14">
        <v>0</v>
      </c>
      <c r="E1199" s="14">
        <f>VLOOKUP($A1199,data!$A$6:$M$15000,12)</f>
        <v>3851000</v>
      </c>
      <c r="F1199" s="73">
        <f t="shared" si="47"/>
        <v>-438000</v>
      </c>
    </row>
    <row r="1200" spans="1:6">
      <c r="A1200" s="74">
        <v>36743</v>
      </c>
      <c r="B1200" s="76">
        <f t="shared" si="46"/>
        <v>8</v>
      </c>
      <c r="C1200" s="46">
        <f>VLOOKUP($A1200,data!$A$6:$M$15000,10)</f>
        <v>3452000</v>
      </c>
      <c r="D1200" s="14">
        <v>0</v>
      </c>
      <c r="E1200" s="14">
        <f>VLOOKUP($A1200,data!$A$6:$M$15000,12)</f>
        <v>3696000</v>
      </c>
      <c r="F1200" s="73">
        <f t="shared" si="47"/>
        <v>-244000</v>
      </c>
    </row>
    <row r="1201" spans="1:6">
      <c r="A1201" s="74">
        <v>36744</v>
      </c>
      <c r="B1201" s="76">
        <f t="shared" si="46"/>
        <v>8</v>
      </c>
      <c r="C1201" s="46">
        <f>VLOOKUP($A1201,data!$A$6:$M$15000,10)</f>
        <v>3451000</v>
      </c>
      <c r="D1201" s="14">
        <v>0</v>
      </c>
      <c r="E1201" s="14">
        <f>VLOOKUP($A1201,data!$A$6:$M$15000,12)</f>
        <v>3399000</v>
      </c>
      <c r="F1201" s="73">
        <f t="shared" si="47"/>
        <v>52000</v>
      </c>
    </row>
    <row r="1202" spans="1:6">
      <c r="A1202" s="74">
        <v>36745</v>
      </c>
      <c r="B1202" s="76">
        <f t="shared" si="46"/>
        <v>8</v>
      </c>
      <c r="C1202" s="46">
        <f>VLOOKUP($A1202,data!$A$6:$M$15000,10)</f>
        <v>3399000</v>
      </c>
      <c r="D1202" s="14">
        <v>0</v>
      </c>
      <c r="E1202" s="14">
        <f>VLOOKUP($A1202,data!$A$6:$M$15000,12)</f>
        <v>3687000</v>
      </c>
      <c r="F1202" s="73">
        <f t="shared" si="47"/>
        <v>-288000</v>
      </c>
    </row>
    <row r="1203" spans="1:6">
      <c r="A1203" s="74">
        <v>36746</v>
      </c>
      <c r="B1203" s="76">
        <f t="shared" si="46"/>
        <v>8</v>
      </c>
      <c r="C1203" s="46">
        <f>VLOOKUP($A1203,data!$A$6:$M$15000,10)</f>
        <v>3449000</v>
      </c>
      <c r="D1203" s="14">
        <v>0</v>
      </c>
      <c r="E1203" s="14">
        <f>VLOOKUP($A1203,data!$A$6:$M$15000,12)</f>
        <v>3625000</v>
      </c>
      <c r="F1203" s="73">
        <f t="shared" si="47"/>
        <v>-176000</v>
      </c>
    </row>
    <row r="1204" spans="1:6">
      <c r="A1204" s="74">
        <v>36747</v>
      </c>
      <c r="B1204" s="76">
        <f t="shared" si="46"/>
        <v>8</v>
      </c>
      <c r="C1204" s="46">
        <f>VLOOKUP($A1204,data!$A$6:$M$15000,10)</f>
        <v>3483000</v>
      </c>
      <c r="D1204" s="14">
        <v>0</v>
      </c>
      <c r="E1204" s="14">
        <f>VLOOKUP($A1204,data!$A$6:$M$15000,12)</f>
        <v>3734000</v>
      </c>
      <c r="F1204" s="73">
        <f t="shared" si="47"/>
        <v>-251000</v>
      </c>
    </row>
    <row r="1205" spans="1:6">
      <c r="A1205" s="74">
        <v>36748</v>
      </c>
      <c r="B1205" s="76">
        <f t="shared" si="46"/>
        <v>8</v>
      </c>
      <c r="C1205" s="46">
        <f>VLOOKUP($A1205,data!$A$6:$M$15000,10)</f>
        <v>3302000</v>
      </c>
      <c r="D1205" s="14">
        <v>0</v>
      </c>
      <c r="E1205" s="14">
        <f>VLOOKUP($A1205,data!$A$6:$M$15000,12)</f>
        <v>3742000</v>
      </c>
      <c r="F1205" s="73">
        <f t="shared" si="47"/>
        <v>-440000</v>
      </c>
    </row>
    <row r="1206" spans="1:6">
      <c r="A1206" s="74">
        <v>36749</v>
      </c>
      <c r="B1206" s="76">
        <f t="shared" si="46"/>
        <v>8</v>
      </c>
      <c r="C1206" s="46">
        <f>VLOOKUP($A1206,data!$A$6:$M$15000,10)</f>
        <v>3352000</v>
      </c>
      <c r="D1206" s="14">
        <v>0</v>
      </c>
      <c r="E1206" s="14">
        <f>VLOOKUP($A1206,data!$A$6:$M$15000,12)</f>
        <v>3688000</v>
      </c>
      <c r="F1206" s="73">
        <f t="shared" si="47"/>
        <v>-336000</v>
      </c>
    </row>
    <row r="1207" spans="1:6">
      <c r="A1207" s="74">
        <v>36750</v>
      </c>
      <c r="B1207" s="76">
        <f t="shared" si="46"/>
        <v>8</v>
      </c>
      <c r="C1207" s="46">
        <f>VLOOKUP($A1207,data!$A$6:$M$15000,10)</f>
        <v>3389000</v>
      </c>
      <c r="D1207" s="14">
        <v>0</v>
      </c>
      <c r="E1207" s="14">
        <f>VLOOKUP($A1207,data!$A$6:$M$15000,12)</f>
        <v>3371000</v>
      </c>
      <c r="F1207" s="73">
        <f t="shared" si="47"/>
        <v>18000</v>
      </c>
    </row>
    <row r="1208" spans="1:6">
      <c r="A1208" s="74">
        <v>36751</v>
      </c>
      <c r="B1208" s="76">
        <f t="shared" si="46"/>
        <v>8</v>
      </c>
      <c r="C1208" s="46">
        <f>VLOOKUP($A1208,data!$A$6:$M$15000,10)</f>
        <v>3331000</v>
      </c>
      <c r="D1208" s="14">
        <v>0</v>
      </c>
      <c r="E1208" s="14">
        <f>VLOOKUP($A1208,data!$A$6:$M$15000,12)</f>
        <v>3158000</v>
      </c>
      <c r="F1208" s="73">
        <f t="shared" si="47"/>
        <v>173000</v>
      </c>
    </row>
    <row r="1209" spans="1:6">
      <c r="A1209" s="74">
        <v>36752</v>
      </c>
      <c r="B1209" s="76">
        <f t="shared" si="46"/>
        <v>8</v>
      </c>
      <c r="C1209" s="46">
        <f>VLOOKUP($A1209,data!$A$6:$M$15000,10)</f>
        <v>3421000</v>
      </c>
      <c r="D1209" s="14">
        <v>0</v>
      </c>
      <c r="E1209" s="14">
        <f>VLOOKUP($A1209,data!$A$6:$M$15000,12)</f>
        <v>3803000</v>
      </c>
      <c r="F1209" s="73">
        <f t="shared" si="47"/>
        <v>-382000</v>
      </c>
    </row>
    <row r="1210" spans="1:6">
      <c r="A1210" s="74">
        <v>36753</v>
      </c>
      <c r="B1210" s="76">
        <f t="shared" si="46"/>
        <v>8</v>
      </c>
      <c r="C1210" s="46">
        <f>VLOOKUP($A1210,data!$A$6:$M$15000,10)</f>
        <v>3453000</v>
      </c>
      <c r="D1210" s="14">
        <v>0</v>
      </c>
      <c r="E1210" s="14">
        <f>VLOOKUP($A1210,data!$A$6:$M$15000,12)</f>
        <v>3845000</v>
      </c>
      <c r="F1210" s="73">
        <f t="shared" si="47"/>
        <v>-392000</v>
      </c>
    </row>
    <row r="1211" spans="1:6">
      <c r="A1211" s="74">
        <v>36754</v>
      </c>
      <c r="B1211" s="76">
        <f t="shared" si="46"/>
        <v>8</v>
      </c>
      <c r="C1211" s="46">
        <f>VLOOKUP($A1211,data!$A$6:$M$15000,10)</f>
        <v>3425000</v>
      </c>
      <c r="D1211" s="14">
        <v>0</v>
      </c>
      <c r="E1211" s="14">
        <f>VLOOKUP($A1211,data!$A$6:$M$15000,12)</f>
        <v>3939000</v>
      </c>
      <c r="F1211" s="73">
        <f t="shared" si="47"/>
        <v>-514000</v>
      </c>
    </row>
    <row r="1212" spans="1:6">
      <c r="A1212" s="74">
        <v>36755</v>
      </c>
      <c r="B1212" s="76">
        <f t="shared" si="46"/>
        <v>8</v>
      </c>
      <c r="C1212" s="46">
        <f>VLOOKUP($A1212,data!$A$6:$M$15000,10)</f>
        <v>3480000</v>
      </c>
      <c r="D1212" s="14">
        <v>0</v>
      </c>
      <c r="E1212" s="14">
        <f>VLOOKUP($A1212,data!$A$6:$M$15000,12)</f>
        <v>3891000</v>
      </c>
      <c r="F1212" s="73">
        <f t="shared" si="47"/>
        <v>-411000</v>
      </c>
    </row>
    <row r="1213" spans="1:6">
      <c r="A1213" s="74">
        <v>36756</v>
      </c>
      <c r="B1213" s="76">
        <f t="shared" si="46"/>
        <v>8</v>
      </c>
      <c r="C1213" s="46">
        <f>VLOOKUP($A1213,data!$A$6:$M$15000,10)</f>
        <v>3448000</v>
      </c>
      <c r="D1213" s="14">
        <v>0</v>
      </c>
      <c r="E1213" s="14">
        <f>VLOOKUP($A1213,data!$A$6:$M$15000,12)</f>
        <v>3692000</v>
      </c>
      <c r="F1213" s="73">
        <f t="shared" si="47"/>
        <v>-244000</v>
      </c>
    </row>
    <row r="1214" spans="1:6">
      <c r="A1214" s="74">
        <v>36757</v>
      </c>
      <c r="B1214" s="76">
        <f t="shared" si="46"/>
        <v>8</v>
      </c>
      <c r="C1214" s="46">
        <f>VLOOKUP($A1214,data!$A$6:$M$15000,10)</f>
        <v>3207000</v>
      </c>
      <c r="D1214" s="14">
        <v>0</v>
      </c>
      <c r="E1214" s="14">
        <f>VLOOKUP($A1214,data!$A$6:$M$15000,12)</f>
        <v>3382000</v>
      </c>
      <c r="F1214" s="73">
        <f t="shared" si="47"/>
        <v>-175000</v>
      </c>
    </row>
    <row r="1215" spans="1:6">
      <c r="A1215" s="74">
        <v>36758</v>
      </c>
      <c r="B1215" s="76">
        <f t="shared" si="46"/>
        <v>8</v>
      </c>
      <c r="C1215" s="46">
        <f>VLOOKUP($A1215,data!$A$6:$M$15000,10)</f>
        <v>2858000</v>
      </c>
      <c r="D1215" s="14">
        <v>0</v>
      </c>
      <c r="E1215" s="14">
        <f>VLOOKUP($A1215,data!$A$6:$M$15000,12)</f>
        <v>3252000</v>
      </c>
      <c r="F1215" s="73">
        <f t="shared" si="47"/>
        <v>-394000</v>
      </c>
    </row>
    <row r="1216" spans="1:6">
      <c r="A1216" s="74">
        <v>36759</v>
      </c>
      <c r="B1216" s="76">
        <f t="shared" si="46"/>
        <v>8</v>
      </c>
      <c r="C1216" s="46">
        <f>VLOOKUP($A1216,data!$A$6:$M$15000,10)</f>
        <v>2964000</v>
      </c>
      <c r="D1216" s="14">
        <v>0</v>
      </c>
      <c r="E1216" s="14">
        <f>VLOOKUP($A1216,data!$A$6:$M$15000,12)</f>
        <v>3667000</v>
      </c>
      <c r="F1216" s="73">
        <f t="shared" si="47"/>
        <v>-703000</v>
      </c>
    </row>
    <row r="1217" spans="1:6">
      <c r="A1217" s="74">
        <v>36760</v>
      </c>
      <c r="B1217" s="76">
        <f t="shared" si="46"/>
        <v>8</v>
      </c>
      <c r="C1217" s="46">
        <f>VLOOKUP($A1217,data!$A$6:$M$15000,10)</f>
        <v>2927000</v>
      </c>
      <c r="D1217" s="14">
        <v>0</v>
      </c>
      <c r="E1217" s="14">
        <f>VLOOKUP($A1217,data!$A$6:$M$15000,12)</f>
        <v>3711000</v>
      </c>
      <c r="F1217" s="73">
        <f t="shared" si="47"/>
        <v>-784000</v>
      </c>
    </row>
    <row r="1218" spans="1:6">
      <c r="A1218" s="74">
        <v>36761</v>
      </c>
      <c r="B1218" s="76">
        <f t="shared" si="46"/>
        <v>8</v>
      </c>
      <c r="C1218" s="46">
        <f>VLOOKUP($A1218,data!$A$6:$M$15000,10)</f>
        <v>2932000</v>
      </c>
      <c r="D1218" s="14">
        <v>0</v>
      </c>
      <c r="E1218" s="14">
        <f>VLOOKUP($A1218,data!$A$6:$M$15000,12)</f>
        <v>3714000</v>
      </c>
      <c r="F1218" s="73">
        <f t="shared" si="47"/>
        <v>-782000</v>
      </c>
    </row>
    <row r="1219" spans="1:6">
      <c r="A1219" s="74">
        <v>36762</v>
      </c>
      <c r="B1219" s="76">
        <f t="shared" si="46"/>
        <v>8</v>
      </c>
      <c r="C1219" s="46">
        <f>VLOOKUP($A1219,data!$A$6:$M$15000,10)</f>
        <v>3023000</v>
      </c>
      <c r="D1219" s="14">
        <v>0</v>
      </c>
      <c r="E1219" s="14">
        <f>VLOOKUP($A1219,data!$A$6:$M$15000,12)</f>
        <v>3826000</v>
      </c>
      <c r="F1219" s="73">
        <f t="shared" si="47"/>
        <v>-803000</v>
      </c>
    </row>
    <row r="1220" spans="1:6">
      <c r="A1220" s="74">
        <v>36763</v>
      </c>
      <c r="B1220" s="76">
        <f t="shared" si="46"/>
        <v>8</v>
      </c>
      <c r="C1220" s="46">
        <f>VLOOKUP($A1220,data!$A$6:$M$15000,10)</f>
        <v>2858000</v>
      </c>
      <c r="D1220" s="14">
        <v>0</v>
      </c>
      <c r="E1220" s="14">
        <f>VLOOKUP($A1220,data!$A$6:$M$15000,12)</f>
        <v>3705000</v>
      </c>
      <c r="F1220" s="73">
        <f t="shared" si="47"/>
        <v>-847000</v>
      </c>
    </row>
    <row r="1221" spans="1:6">
      <c r="A1221" s="74">
        <v>36764</v>
      </c>
      <c r="B1221" s="76">
        <f t="shared" si="46"/>
        <v>8</v>
      </c>
      <c r="C1221" s="46">
        <f>VLOOKUP($A1221,data!$A$6:$M$15000,10)</f>
        <v>2895000</v>
      </c>
      <c r="D1221" s="14">
        <v>0</v>
      </c>
      <c r="E1221" s="14">
        <f>VLOOKUP($A1221,data!$A$6:$M$15000,12)</f>
        <v>3350000</v>
      </c>
      <c r="F1221" s="73">
        <f t="shared" si="47"/>
        <v>-455000</v>
      </c>
    </row>
    <row r="1222" spans="1:6">
      <c r="A1222" s="74">
        <v>36765</v>
      </c>
      <c r="B1222" s="76">
        <f t="shared" si="46"/>
        <v>8</v>
      </c>
      <c r="C1222" s="46">
        <f>VLOOKUP($A1222,data!$A$6:$M$15000,10)</f>
        <v>2857000</v>
      </c>
      <c r="D1222" s="14">
        <v>0</v>
      </c>
      <c r="E1222" s="14">
        <f>VLOOKUP($A1222,data!$A$6:$M$15000,12)</f>
        <v>3123000</v>
      </c>
      <c r="F1222" s="73">
        <f t="shared" si="47"/>
        <v>-266000</v>
      </c>
    </row>
    <row r="1223" spans="1:6">
      <c r="A1223" s="74">
        <v>36766</v>
      </c>
      <c r="B1223" s="76">
        <f t="shared" ref="B1223:B1286" si="48">IF(A1223&lt;&gt;"",MONTH(A1223),0)</f>
        <v>8</v>
      </c>
      <c r="C1223" s="46">
        <f>VLOOKUP($A1223,data!$A$6:$M$15000,10)</f>
        <v>2753000</v>
      </c>
      <c r="D1223" s="14">
        <v>0</v>
      </c>
      <c r="E1223" s="14">
        <f>VLOOKUP($A1223,data!$A$6:$M$15000,12)</f>
        <v>3616000</v>
      </c>
      <c r="F1223" s="73">
        <f t="shared" ref="F1223:F1286" si="49">C1223-D1223-E1223</f>
        <v>-863000</v>
      </c>
    </row>
    <row r="1224" spans="1:6">
      <c r="A1224" s="74">
        <v>36767</v>
      </c>
      <c r="B1224" s="76">
        <f t="shared" si="48"/>
        <v>8</v>
      </c>
      <c r="C1224" s="46">
        <f>VLOOKUP($A1224,data!$A$6:$M$15000,10)</f>
        <v>3098000</v>
      </c>
      <c r="D1224" s="14">
        <v>0</v>
      </c>
      <c r="E1224" s="14">
        <f>VLOOKUP($A1224,data!$A$6:$M$15000,12)</f>
        <v>3391000</v>
      </c>
      <c r="F1224" s="73">
        <f t="shared" si="49"/>
        <v>-293000</v>
      </c>
    </row>
    <row r="1225" spans="1:6">
      <c r="A1225" s="74">
        <v>36768</v>
      </c>
      <c r="B1225" s="76">
        <f t="shared" si="48"/>
        <v>8</v>
      </c>
      <c r="C1225" s="46">
        <f>VLOOKUP($A1225,data!$A$6:$M$15000,10)</f>
        <v>3098000</v>
      </c>
      <c r="D1225" s="14">
        <v>0</v>
      </c>
      <c r="E1225" s="14">
        <f>VLOOKUP($A1225,data!$A$6:$M$15000,12)</f>
        <v>3236000</v>
      </c>
      <c r="F1225" s="73">
        <f t="shared" si="49"/>
        <v>-138000</v>
      </c>
    </row>
    <row r="1226" spans="1:6">
      <c r="A1226" s="74">
        <v>36769</v>
      </c>
      <c r="B1226" s="76">
        <f t="shared" si="48"/>
        <v>8</v>
      </c>
      <c r="C1226" s="46">
        <f>VLOOKUP($A1226,data!$A$6:$M$15000,10)</f>
        <v>3193000</v>
      </c>
      <c r="D1226" s="14">
        <v>0</v>
      </c>
      <c r="E1226" s="14">
        <f>VLOOKUP($A1226,data!$A$6:$M$15000,12)</f>
        <v>3089000</v>
      </c>
      <c r="F1226" s="73">
        <f t="shared" si="49"/>
        <v>104000</v>
      </c>
    </row>
    <row r="1227" spans="1:6">
      <c r="A1227" s="74">
        <v>36770</v>
      </c>
      <c r="B1227" s="76">
        <f t="shared" si="48"/>
        <v>9</v>
      </c>
      <c r="C1227" s="46">
        <f>VLOOKUP($A1227,data!$A$6:$M$15000,10)</f>
        <v>3423000</v>
      </c>
      <c r="D1227" s="14">
        <v>0</v>
      </c>
      <c r="E1227" s="14">
        <f>VLOOKUP($A1227,data!$A$6:$M$15000,12)</f>
        <v>2891000</v>
      </c>
      <c r="F1227" s="73">
        <f t="shared" si="49"/>
        <v>532000</v>
      </c>
    </row>
    <row r="1228" spans="1:6">
      <c r="A1228" s="74">
        <v>36771</v>
      </c>
      <c r="B1228" s="76">
        <f t="shared" si="48"/>
        <v>9</v>
      </c>
      <c r="C1228" s="46">
        <f>VLOOKUP($A1228,data!$A$6:$M$15000,10)</f>
        <v>3318000</v>
      </c>
      <c r="D1228" s="14">
        <v>0</v>
      </c>
      <c r="E1228" s="14">
        <f>VLOOKUP($A1228,data!$A$6:$M$15000,12)</f>
        <v>2549000</v>
      </c>
      <c r="F1228" s="73">
        <f t="shared" si="49"/>
        <v>769000</v>
      </c>
    </row>
    <row r="1229" spans="1:6">
      <c r="A1229" s="74">
        <v>36772</v>
      </c>
      <c r="B1229" s="76">
        <f t="shared" si="48"/>
        <v>9</v>
      </c>
      <c r="C1229" s="46">
        <f>VLOOKUP($A1229,data!$A$6:$M$15000,10)</f>
        <v>3288000</v>
      </c>
      <c r="D1229" s="14">
        <v>0</v>
      </c>
      <c r="E1229" s="14">
        <f>VLOOKUP($A1229,data!$A$6:$M$15000,12)</f>
        <v>2320000</v>
      </c>
      <c r="F1229" s="73">
        <f t="shared" si="49"/>
        <v>968000</v>
      </c>
    </row>
    <row r="1230" spans="1:6">
      <c r="A1230" s="74">
        <v>36773</v>
      </c>
      <c r="B1230" s="76">
        <f t="shared" si="48"/>
        <v>9</v>
      </c>
      <c r="C1230" s="46">
        <f>VLOOKUP($A1230,data!$A$6:$M$15000,10)</f>
        <v>3290000</v>
      </c>
      <c r="D1230" s="14">
        <v>0</v>
      </c>
      <c r="E1230" s="14">
        <f>VLOOKUP($A1230,data!$A$6:$M$15000,12)</f>
        <v>2573000</v>
      </c>
      <c r="F1230" s="73">
        <f t="shared" si="49"/>
        <v>717000</v>
      </c>
    </row>
    <row r="1231" spans="1:6">
      <c r="A1231" s="74">
        <v>36774</v>
      </c>
      <c r="B1231" s="76">
        <f t="shared" si="48"/>
        <v>9</v>
      </c>
      <c r="C1231" s="46">
        <f>VLOOKUP($A1231,data!$A$6:$M$15000,10)</f>
        <v>3338000</v>
      </c>
      <c r="D1231" s="14">
        <v>0</v>
      </c>
      <c r="E1231" s="14">
        <f>VLOOKUP($A1231,data!$A$6:$M$15000,12)</f>
        <v>3080000</v>
      </c>
      <c r="F1231" s="73">
        <f t="shared" si="49"/>
        <v>258000</v>
      </c>
    </row>
    <row r="1232" spans="1:6">
      <c r="A1232" s="74">
        <v>36775</v>
      </c>
      <c r="B1232" s="76">
        <f t="shared" si="48"/>
        <v>9</v>
      </c>
      <c r="C1232" s="46">
        <f>VLOOKUP($A1232,data!$A$6:$M$15000,10)</f>
        <v>3364000</v>
      </c>
      <c r="D1232" s="14">
        <v>0</v>
      </c>
      <c r="E1232" s="14">
        <f>VLOOKUP($A1232,data!$A$6:$M$15000,12)</f>
        <v>3314000</v>
      </c>
      <c r="F1232" s="73">
        <f t="shared" si="49"/>
        <v>50000</v>
      </c>
    </row>
    <row r="1233" spans="1:6">
      <c r="A1233" s="74">
        <v>36776</v>
      </c>
      <c r="B1233" s="76">
        <f t="shared" si="48"/>
        <v>9</v>
      </c>
      <c r="C1233" s="46">
        <f>VLOOKUP($A1233,data!$A$6:$M$15000,10)</f>
        <v>3326000</v>
      </c>
      <c r="D1233" s="14">
        <v>0</v>
      </c>
      <c r="E1233" s="14">
        <f>VLOOKUP($A1233,data!$A$6:$M$15000,12)</f>
        <v>3410000</v>
      </c>
      <c r="F1233" s="73">
        <f t="shared" si="49"/>
        <v>-84000</v>
      </c>
    </row>
    <row r="1234" spans="1:6">
      <c r="A1234" s="74">
        <v>36777</v>
      </c>
      <c r="B1234" s="76">
        <f t="shared" si="48"/>
        <v>9</v>
      </c>
      <c r="C1234" s="46">
        <f>VLOOKUP($A1234,data!$A$6:$M$15000,10)</f>
        <v>3390000</v>
      </c>
      <c r="D1234" s="14">
        <v>0</v>
      </c>
      <c r="E1234" s="14">
        <f>VLOOKUP($A1234,data!$A$6:$M$15000,12)</f>
        <v>3343000</v>
      </c>
      <c r="F1234" s="73">
        <f t="shared" si="49"/>
        <v>47000</v>
      </c>
    </row>
    <row r="1235" spans="1:6">
      <c r="A1235" s="74">
        <v>36778</v>
      </c>
      <c r="B1235" s="76">
        <f t="shared" si="48"/>
        <v>9</v>
      </c>
      <c r="C1235" s="46">
        <f>VLOOKUP($A1235,data!$A$6:$M$15000,10)</f>
        <v>3323000</v>
      </c>
      <c r="D1235" s="14">
        <v>0</v>
      </c>
      <c r="E1235" s="14">
        <f>VLOOKUP($A1235,data!$A$6:$M$15000,12)</f>
        <v>2989000</v>
      </c>
      <c r="F1235" s="73">
        <f t="shared" si="49"/>
        <v>334000</v>
      </c>
    </row>
    <row r="1236" spans="1:6">
      <c r="A1236" s="74">
        <v>36779</v>
      </c>
      <c r="B1236" s="76">
        <f t="shared" si="48"/>
        <v>9</v>
      </c>
      <c r="C1236" s="46">
        <f>VLOOKUP($A1236,data!$A$6:$M$15000,10)</f>
        <v>3343000</v>
      </c>
      <c r="D1236" s="14">
        <v>0</v>
      </c>
      <c r="E1236" s="14">
        <f>VLOOKUP($A1236,data!$A$6:$M$15000,12)</f>
        <v>2822000</v>
      </c>
      <c r="F1236" s="73">
        <f t="shared" si="49"/>
        <v>521000</v>
      </c>
    </row>
    <row r="1237" spans="1:6">
      <c r="A1237" s="74">
        <v>36780</v>
      </c>
      <c r="B1237" s="76">
        <f t="shared" si="48"/>
        <v>9</v>
      </c>
      <c r="C1237" s="46">
        <f>VLOOKUP($A1237,data!$A$6:$M$15000,10)</f>
        <v>3376000</v>
      </c>
      <c r="D1237" s="14">
        <v>0</v>
      </c>
      <c r="E1237" s="14">
        <f>VLOOKUP($A1237,data!$A$6:$M$15000,12)</f>
        <v>3443000</v>
      </c>
      <c r="F1237" s="73">
        <f t="shared" si="49"/>
        <v>-67000</v>
      </c>
    </row>
    <row r="1238" spans="1:6">
      <c r="A1238" s="74">
        <v>36781</v>
      </c>
      <c r="B1238" s="76">
        <f t="shared" si="48"/>
        <v>9</v>
      </c>
      <c r="C1238" s="46">
        <f>VLOOKUP($A1238,data!$A$6:$M$15000,10)</f>
        <v>3381000</v>
      </c>
      <c r="D1238" s="14">
        <v>0</v>
      </c>
      <c r="E1238" s="14">
        <f>VLOOKUP($A1238,data!$A$6:$M$15000,12)</f>
        <v>3596000</v>
      </c>
      <c r="F1238" s="73">
        <f t="shared" si="49"/>
        <v>-215000</v>
      </c>
    </row>
    <row r="1239" spans="1:6">
      <c r="A1239" s="74">
        <v>36782</v>
      </c>
      <c r="B1239" s="76">
        <f t="shared" si="48"/>
        <v>9</v>
      </c>
      <c r="C1239" s="46">
        <f>VLOOKUP($A1239,data!$A$6:$M$15000,10)</f>
        <v>3374000</v>
      </c>
      <c r="D1239" s="14">
        <v>0</v>
      </c>
      <c r="E1239" s="14">
        <f>VLOOKUP($A1239,data!$A$6:$M$15000,12)</f>
        <v>3847000</v>
      </c>
      <c r="F1239" s="73">
        <f t="shared" si="49"/>
        <v>-473000</v>
      </c>
    </row>
    <row r="1240" spans="1:6">
      <c r="A1240" s="74">
        <v>36783</v>
      </c>
      <c r="B1240" s="76">
        <f t="shared" si="48"/>
        <v>9</v>
      </c>
      <c r="C1240" s="46">
        <f>VLOOKUP($A1240,data!$A$6:$M$15000,10)</f>
        <v>3351000</v>
      </c>
      <c r="D1240" s="14">
        <v>0</v>
      </c>
      <c r="E1240" s="14">
        <f>VLOOKUP($A1240,data!$A$6:$M$15000,12)</f>
        <v>3823000</v>
      </c>
      <c r="F1240" s="73">
        <f t="shared" si="49"/>
        <v>-472000</v>
      </c>
    </row>
    <row r="1241" spans="1:6">
      <c r="A1241" s="74">
        <v>36784</v>
      </c>
      <c r="B1241" s="76">
        <f t="shared" si="48"/>
        <v>9</v>
      </c>
      <c r="C1241" s="46">
        <f>VLOOKUP($A1241,data!$A$6:$M$15000,10)</f>
        <v>3292000</v>
      </c>
      <c r="D1241" s="14">
        <v>0</v>
      </c>
      <c r="E1241" s="14">
        <f>VLOOKUP($A1241,data!$A$6:$M$15000,12)</f>
        <v>3664000</v>
      </c>
      <c r="F1241" s="73">
        <f t="shared" si="49"/>
        <v>-372000</v>
      </c>
    </row>
    <row r="1242" spans="1:6">
      <c r="A1242" s="74">
        <v>36785</v>
      </c>
      <c r="B1242" s="76">
        <f t="shared" si="48"/>
        <v>9</v>
      </c>
      <c r="C1242" s="46">
        <f>VLOOKUP($A1242,data!$A$6:$M$15000,10)</f>
        <v>3378000</v>
      </c>
      <c r="D1242" s="14">
        <v>0</v>
      </c>
      <c r="E1242" s="14">
        <f>VLOOKUP($A1242,data!$A$6:$M$15000,12)</f>
        <v>3438000</v>
      </c>
      <c r="F1242" s="73">
        <f t="shared" si="49"/>
        <v>-60000</v>
      </c>
    </row>
    <row r="1243" spans="1:6">
      <c r="A1243" s="74">
        <v>36786</v>
      </c>
      <c r="B1243" s="76">
        <f t="shared" si="48"/>
        <v>9</v>
      </c>
      <c r="C1243" s="46">
        <f>VLOOKUP($A1243,data!$A$6:$M$15000,10)</f>
        <v>3392000</v>
      </c>
      <c r="D1243" s="14">
        <v>0</v>
      </c>
      <c r="E1243" s="14">
        <f>VLOOKUP($A1243,data!$A$6:$M$15000,12)</f>
        <v>3323000</v>
      </c>
      <c r="F1243" s="73">
        <f t="shared" si="49"/>
        <v>69000</v>
      </c>
    </row>
    <row r="1244" spans="1:6">
      <c r="A1244" s="74">
        <v>36787</v>
      </c>
      <c r="B1244" s="76">
        <f t="shared" si="48"/>
        <v>9</v>
      </c>
      <c r="C1244" s="46">
        <f>VLOOKUP($A1244,data!$A$6:$M$15000,10)</f>
        <v>3214000</v>
      </c>
      <c r="D1244" s="14">
        <v>0</v>
      </c>
      <c r="E1244" s="14">
        <f>VLOOKUP($A1244,data!$A$6:$M$15000,12)</f>
        <v>3688000</v>
      </c>
      <c r="F1244" s="73">
        <f t="shared" si="49"/>
        <v>-474000</v>
      </c>
    </row>
    <row r="1245" spans="1:6">
      <c r="A1245" s="74">
        <v>36788</v>
      </c>
      <c r="B1245" s="76">
        <f t="shared" si="48"/>
        <v>9</v>
      </c>
      <c r="C1245" s="46">
        <f>VLOOKUP($A1245,data!$A$6:$M$15000,10)</f>
        <v>3221000</v>
      </c>
      <c r="D1245" s="14">
        <v>0</v>
      </c>
      <c r="E1245" s="14">
        <f>VLOOKUP($A1245,data!$A$6:$M$15000,12)</f>
        <v>3522000</v>
      </c>
      <c r="F1245" s="73">
        <f t="shared" si="49"/>
        <v>-301000</v>
      </c>
    </row>
    <row r="1246" spans="1:6">
      <c r="A1246" s="74">
        <v>36789</v>
      </c>
      <c r="B1246" s="76">
        <f t="shared" si="48"/>
        <v>9</v>
      </c>
      <c r="C1246" s="46">
        <f>VLOOKUP($A1246,data!$A$6:$M$15000,10)</f>
        <v>3290000</v>
      </c>
      <c r="D1246" s="14">
        <v>0</v>
      </c>
      <c r="E1246" s="14">
        <f>VLOOKUP($A1246,data!$A$6:$M$15000,12)</f>
        <v>3423000</v>
      </c>
      <c r="F1246" s="73">
        <f t="shared" si="49"/>
        <v>-133000</v>
      </c>
    </row>
    <row r="1247" spans="1:6">
      <c r="A1247" s="74">
        <v>36790</v>
      </c>
      <c r="B1247" s="76">
        <f t="shared" si="48"/>
        <v>9</v>
      </c>
      <c r="C1247" s="46">
        <f>VLOOKUP($A1247,data!$A$6:$M$15000,10)</f>
        <v>3389000</v>
      </c>
      <c r="D1247" s="14">
        <v>0</v>
      </c>
      <c r="E1247" s="14">
        <f>VLOOKUP($A1247,data!$A$6:$M$15000,12)</f>
        <v>3244000</v>
      </c>
      <c r="F1247" s="73">
        <f t="shared" si="49"/>
        <v>145000</v>
      </c>
    </row>
    <row r="1248" spans="1:6">
      <c r="A1248" s="74">
        <v>36791</v>
      </c>
      <c r="B1248" s="76">
        <f t="shared" si="48"/>
        <v>9</v>
      </c>
      <c r="C1248" s="46">
        <f>VLOOKUP($A1248,data!$A$6:$M$15000,10)</f>
        <v>3499000</v>
      </c>
      <c r="D1248" s="14">
        <v>0</v>
      </c>
      <c r="E1248" s="14">
        <f>VLOOKUP($A1248,data!$A$6:$M$15000,12)</f>
        <v>2994000</v>
      </c>
      <c r="F1248" s="73">
        <f t="shared" si="49"/>
        <v>505000</v>
      </c>
    </row>
    <row r="1249" spans="1:6">
      <c r="A1249" s="74">
        <v>36792</v>
      </c>
      <c r="B1249" s="76">
        <f t="shared" si="48"/>
        <v>9</v>
      </c>
      <c r="C1249" s="46">
        <f>VLOOKUP($A1249,data!$A$6:$M$15000,10)</f>
        <v>3167000</v>
      </c>
      <c r="D1249" s="14">
        <v>0</v>
      </c>
      <c r="E1249" s="14">
        <f>VLOOKUP($A1249,data!$A$6:$M$15000,12)</f>
        <v>2714000</v>
      </c>
      <c r="F1249" s="73">
        <f t="shared" si="49"/>
        <v>453000</v>
      </c>
    </row>
    <row r="1250" spans="1:6">
      <c r="A1250" s="74">
        <v>36793</v>
      </c>
      <c r="B1250" s="76">
        <f t="shared" si="48"/>
        <v>9</v>
      </c>
      <c r="C1250" s="46">
        <f>VLOOKUP($A1250,data!$A$6:$M$15000,10)</f>
        <v>3108000</v>
      </c>
      <c r="D1250" s="14">
        <v>0</v>
      </c>
      <c r="E1250" s="14">
        <f>VLOOKUP($A1250,data!$A$6:$M$15000,12)</f>
        <v>2539000</v>
      </c>
      <c r="F1250" s="73">
        <f t="shared" si="49"/>
        <v>569000</v>
      </c>
    </row>
    <row r="1251" spans="1:6">
      <c r="A1251" s="74">
        <v>36794</v>
      </c>
      <c r="B1251" s="76">
        <f t="shared" si="48"/>
        <v>9</v>
      </c>
      <c r="C1251" s="46">
        <f>VLOOKUP($A1251,data!$A$6:$M$15000,10)</f>
        <v>3142000</v>
      </c>
      <c r="D1251" s="14">
        <v>0</v>
      </c>
      <c r="E1251" s="14">
        <f>VLOOKUP($A1251,data!$A$6:$M$15000,12)</f>
        <v>3262000</v>
      </c>
      <c r="F1251" s="73">
        <f t="shared" si="49"/>
        <v>-120000</v>
      </c>
    </row>
    <row r="1252" spans="1:6">
      <c r="A1252" s="74">
        <v>36795</v>
      </c>
      <c r="B1252" s="76">
        <f t="shared" si="48"/>
        <v>9</v>
      </c>
      <c r="C1252" s="46">
        <f>VLOOKUP($A1252,data!$A$6:$M$15000,10)</f>
        <v>3220000</v>
      </c>
      <c r="D1252" s="14">
        <v>0</v>
      </c>
      <c r="E1252" s="14">
        <f>VLOOKUP($A1252,data!$A$6:$M$15000,12)</f>
        <v>3206000</v>
      </c>
      <c r="F1252" s="73">
        <f t="shared" si="49"/>
        <v>14000</v>
      </c>
    </row>
    <row r="1253" spans="1:6">
      <c r="A1253" s="74">
        <v>36796</v>
      </c>
      <c r="B1253" s="76">
        <f t="shared" si="48"/>
        <v>9</v>
      </c>
      <c r="C1253" s="46">
        <f>VLOOKUP($A1253,data!$A$6:$M$15000,10)</f>
        <v>3344000</v>
      </c>
      <c r="D1253" s="14">
        <v>0</v>
      </c>
      <c r="E1253" s="14">
        <f>VLOOKUP($A1253,data!$A$6:$M$15000,12)</f>
        <v>3284000</v>
      </c>
      <c r="F1253" s="73">
        <f t="shared" si="49"/>
        <v>60000</v>
      </c>
    </row>
    <row r="1254" spans="1:6">
      <c r="A1254" s="74">
        <v>36797</v>
      </c>
      <c r="B1254" s="76">
        <f t="shared" si="48"/>
        <v>9</v>
      </c>
      <c r="C1254" s="46">
        <f>VLOOKUP($A1254,data!$A$6:$M$15000,10)</f>
        <v>3144000</v>
      </c>
      <c r="D1254" s="14">
        <v>0</v>
      </c>
      <c r="E1254" s="14">
        <f>VLOOKUP($A1254,data!$A$6:$M$15000,12)</f>
        <v>3238000</v>
      </c>
      <c r="F1254" s="73">
        <f t="shared" si="49"/>
        <v>-94000</v>
      </c>
    </row>
    <row r="1255" spans="1:6">
      <c r="A1255" s="74">
        <v>36798</v>
      </c>
      <c r="B1255" s="76">
        <f t="shared" si="48"/>
        <v>9</v>
      </c>
      <c r="C1255" s="46">
        <f>VLOOKUP($A1255,data!$A$6:$M$15000,10)</f>
        <v>3351000</v>
      </c>
      <c r="D1255" s="14">
        <v>0</v>
      </c>
      <c r="E1255" s="14">
        <f>VLOOKUP($A1255,data!$A$6:$M$15000,12)</f>
        <v>3245000</v>
      </c>
      <c r="F1255" s="73">
        <f t="shared" si="49"/>
        <v>106000</v>
      </c>
    </row>
    <row r="1256" spans="1:6">
      <c r="A1256" s="74">
        <v>36799</v>
      </c>
      <c r="B1256" s="76">
        <f t="shared" si="48"/>
        <v>9</v>
      </c>
      <c r="C1256" s="46">
        <f>VLOOKUP($A1256,data!$A$6:$M$15000,10)</f>
        <v>3304000</v>
      </c>
      <c r="D1256" s="14">
        <v>0</v>
      </c>
      <c r="E1256" s="14">
        <f>VLOOKUP($A1256,data!$A$6:$M$15000,12)</f>
        <v>2966000</v>
      </c>
      <c r="F1256" s="73">
        <f t="shared" si="49"/>
        <v>338000</v>
      </c>
    </row>
    <row r="1257" spans="1:6">
      <c r="A1257" s="74">
        <v>36800</v>
      </c>
      <c r="B1257" s="76">
        <f t="shared" si="48"/>
        <v>10</v>
      </c>
      <c r="C1257" s="46">
        <f>VLOOKUP($A1257,data!$A$6:$M$15000,10)</f>
        <v>3130000</v>
      </c>
      <c r="D1257" s="14">
        <v>0</v>
      </c>
      <c r="E1257" s="14">
        <f>VLOOKUP($A1257,data!$A$6:$M$15000,12)</f>
        <v>2826000</v>
      </c>
      <c r="F1257" s="73">
        <f t="shared" si="49"/>
        <v>304000</v>
      </c>
    </row>
    <row r="1258" spans="1:6">
      <c r="A1258" s="74">
        <v>36801</v>
      </c>
      <c r="B1258" s="76">
        <f t="shared" si="48"/>
        <v>10</v>
      </c>
      <c r="C1258" s="46">
        <f>VLOOKUP($A1258,data!$A$6:$M$15000,10)</f>
        <v>3134000</v>
      </c>
      <c r="D1258" s="14">
        <v>0</v>
      </c>
      <c r="E1258" s="14">
        <f>VLOOKUP($A1258,data!$A$6:$M$15000,12)</f>
        <v>3310000</v>
      </c>
      <c r="F1258" s="73">
        <f t="shared" si="49"/>
        <v>-176000</v>
      </c>
    </row>
    <row r="1259" spans="1:6">
      <c r="A1259" s="74">
        <v>36802</v>
      </c>
      <c r="B1259" s="76">
        <f t="shared" si="48"/>
        <v>10</v>
      </c>
      <c r="C1259" s="46">
        <f>VLOOKUP($A1259,data!$A$6:$M$15000,10)</f>
        <v>3193000</v>
      </c>
      <c r="D1259" s="14">
        <v>0</v>
      </c>
      <c r="E1259" s="14">
        <f>VLOOKUP($A1259,data!$A$6:$M$15000,12)</f>
        <v>3423000</v>
      </c>
      <c r="F1259" s="73">
        <f t="shared" si="49"/>
        <v>-230000</v>
      </c>
    </row>
    <row r="1260" spans="1:6">
      <c r="A1260" s="74">
        <v>36803</v>
      </c>
      <c r="B1260" s="76">
        <f t="shared" si="48"/>
        <v>10</v>
      </c>
      <c r="C1260" s="46">
        <f>VLOOKUP($A1260,data!$A$6:$M$15000,10)</f>
        <v>3261000</v>
      </c>
      <c r="D1260" s="14">
        <v>0</v>
      </c>
      <c r="E1260" s="14">
        <f>VLOOKUP($A1260,data!$A$6:$M$15000,12)</f>
        <v>3344000</v>
      </c>
      <c r="F1260" s="73">
        <f t="shared" si="49"/>
        <v>-83000</v>
      </c>
    </row>
    <row r="1261" spans="1:6">
      <c r="A1261" s="74">
        <v>36804</v>
      </c>
      <c r="B1261" s="76">
        <f t="shared" si="48"/>
        <v>10</v>
      </c>
      <c r="C1261" s="46">
        <f>VLOOKUP($A1261,data!$A$6:$M$15000,10)</f>
        <v>3501000</v>
      </c>
      <c r="D1261" s="14">
        <v>0</v>
      </c>
      <c r="E1261" s="14">
        <f>VLOOKUP($A1261,data!$A$6:$M$15000,12)</f>
        <v>3459000</v>
      </c>
      <c r="F1261" s="73">
        <f t="shared" si="49"/>
        <v>42000</v>
      </c>
    </row>
    <row r="1262" spans="1:6">
      <c r="A1262" s="74">
        <v>36805</v>
      </c>
      <c r="B1262" s="76">
        <f t="shared" si="48"/>
        <v>10</v>
      </c>
      <c r="C1262" s="46">
        <f>VLOOKUP($A1262,data!$A$6:$M$15000,10)</f>
        <v>3346000</v>
      </c>
      <c r="D1262" s="14">
        <v>0</v>
      </c>
      <c r="E1262" s="14">
        <f>VLOOKUP($A1262,data!$A$6:$M$15000,12)</f>
        <v>3200000</v>
      </c>
      <c r="F1262" s="73">
        <f t="shared" si="49"/>
        <v>146000</v>
      </c>
    </row>
    <row r="1263" spans="1:6">
      <c r="A1263" s="74">
        <v>36806</v>
      </c>
      <c r="B1263" s="76">
        <f t="shared" si="48"/>
        <v>10</v>
      </c>
      <c r="C1263" s="46">
        <f>VLOOKUP($A1263,data!$A$6:$M$15000,10)</f>
        <v>3512000</v>
      </c>
      <c r="D1263" s="14">
        <v>0</v>
      </c>
      <c r="E1263" s="14">
        <f>VLOOKUP($A1263,data!$A$6:$M$15000,12)</f>
        <v>2873000</v>
      </c>
      <c r="F1263" s="73">
        <f t="shared" si="49"/>
        <v>639000</v>
      </c>
    </row>
    <row r="1264" spans="1:6">
      <c r="A1264" s="74">
        <v>36807</v>
      </c>
      <c r="B1264" s="76">
        <f t="shared" si="48"/>
        <v>10</v>
      </c>
      <c r="C1264" s="46">
        <f>VLOOKUP($A1264,data!$A$6:$M$15000,10)</f>
        <v>3366000</v>
      </c>
      <c r="D1264" s="14">
        <v>0</v>
      </c>
      <c r="E1264" s="14">
        <f>VLOOKUP($A1264,data!$A$6:$M$15000,12)</f>
        <v>2927000</v>
      </c>
      <c r="F1264" s="73">
        <f t="shared" si="49"/>
        <v>439000</v>
      </c>
    </row>
    <row r="1265" spans="1:6">
      <c r="A1265" s="74">
        <v>36808</v>
      </c>
      <c r="B1265" s="76">
        <f t="shared" si="48"/>
        <v>10</v>
      </c>
      <c r="C1265" s="46">
        <f>VLOOKUP($A1265,data!$A$6:$M$15000,10)</f>
        <v>3430000</v>
      </c>
      <c r="D1265" s="14">
        <v>0</v>
      </c>
      <c r="E1265" s="14">
        <f>VLOOKUP($A1265,data!$A$6:$M$15000,12)</f>
        <v>3258000</v>
      </c>
      <c r="F1265" s="73">
        <f t="shared" si="49"/>
        <v>172000</v>
      </c>
    </row>
    <row r="1266" spans="1:6">
      <c r="A1266" s="74">
        <v>36809</v>
      </c>
      <c r="B1266" s="76">
        <f t="shared" si="48"/>
        <v>10</v>
      </c>
      <c r="C1266" s="46">
        <f>VLOOKUP($A1266,data!$A$6:$M$15000,10)</f>
        <v>3483000</v>
      </c>
      <c r="D1266" s="14">
        <v>0</v>
      </c>
      <c r="E1266" s="14">
        <f>VLOOKUP($A1266,data!$A$6:$M$15000,12)</f>
        <v>3307000</v>
      </c>
      <c r="F1266" s="73">
        <f t="shared" si="49"/>
        <v>176000</v>
      </c>
    </row>
    <row r="1267" spans="1:6">
      <c r="A1267" s="74">
        <v>36810</v>
      </c>
      <c r="B1267" s="76">
        <f t="shared" si="48"/>
        <v>10</v>
      </c>
      <c r="C1267" s="46">
        <f>VLOOKUP($A1267,data!$A$6:$M$15000,10)</f>
        <v>3379000</v>
      </c>
      <c r="D1267" s="14">
        <v>0</v>
      </c>
      <c r="E1267" s="14">
        <f>VLOOKUP($A1267,data!$A$6:$M$15000,12)</f>
        <v>3350000</v>
      </c>
      <c r="F1267" s="73">
        <f t="shared" si="49"/>
        <v>29000</v>
      </c>
    </row>
    <row r="1268" spans="1:6">
      <c r="A1268" s="74">
        <v>36811</v>
      </c>
      <c r="B1268" s="76">
        <f t="shared" si="48"/>
        <v>10</v>
      </c>
      <c r="C1268" s="46">
        <f>VLOOKUP($A1268,data!$A$6:$M$15000,10)</f>
        <v>3436000</v>
      </c>
      <c r="D1268" s="14">
        <v>0</v>
      </c>
      <c r="E1268" s="14">
        <f>VLOOKUP($A1268,data!$A$6:$M$15000,12)</f>
        <v>3262000</v>
      </c>
      <c r="F1268" s="73">
        <f t="shared" si="49"/>
        <v>174000</v>
      </c>
    </row>
    <row r="1269" spans="1:6">
      <c r="A1269" s="74">
        <v>36812</v>
      </c>
      <c r="B1269" s="76">
        <f t="shared" si="48"/>
        <v>10</v>
      </c>
      <c r="C1269" s="46">
        <f>VLOOKUP($A1269,data!$A$6:$M$15000,10)</f>
        <v>3348000</v>
      </c>
      <c r="D1269" s="14">
        <v>0</v>
      </c>
      <c r="E1269" s="14">
        <f>VLOOKUP($A1269,data!$A$6:$M$15000,12)</f>
        <v>3197000</v>
      </c>
      <c r="F1269" s="73">
        <f t="shared" si="49"/>
        <v>151000</v>
      </c>
    </row>
    <row r="1270" spans="1:6">
      <c r="A1270" s="74">
        <v>36813</v>
      </c>
      <c r="B1270" s="76">
        <f t="shared" si="48"/>
        <v>10</v>
      </c>
      <c r="C1270" s="46">
        <f>VLOOKUP($A1270,data!$A$6:$M$15000,10)</f>
        <v>3234000</v>
      </c>
      <c r="D1270" s="14">
        <v>0</v>
      </c>
      <c r="E1270" s="14">
        <f>VLOOKUP($A1270,data!$A$6:$M$15000,12)</f>
        <v>2814000</v>
      </c>
      <c r="F1270" s="73">
        <f t="shared" si="49"/>
        <v>420000</v>
      </c>
    </row>
    <row r="1271" spans="1:6">
      <c r="A1271" s="74">
        <v>36814</v>
      </c>
      <c r="B1271" s="76">
        <f t="shared" si="48"/>
        <v>10</v>
      </c>
      <c r="C1271" s="46">
        <f>VLOOKUP($A1271,data!$A$6:$M$15000,10)</f>
        <v>3275000</v>
      </c>
      <c r="D1271" s="14">
        <v>0</v>
      </c>
      <c r="E1271" s="14">
        <f>VLOOKUP($A1271,data!$A$6:$M$15000,12)</f>
        <v>2737000</v>
      </c>
      <c r="F1271" s="73">
        <f t="shared" si="49"/>
        <v>538000</v>
      </c>
    </row>
    <row r="1272" spans="1:6">
      <c r="A1272" s="74">
        <v>36815</v>
      </c>
      <c r="B1272" s="76">
        <f t="shared" si="48"/>
        <v>10</v>
      </c>
      <c r="C1272" s="46">
        <f>VLOOKUP($A1272,data!$A$6:$M$15000,10)</f>
        <v>3192000</v>
      </c>
      <c r="D1272" s="14">
        <v>0</v>
      </c>
      <c r="E1272" s="14">
        <f>VLOOKUP($A1272,data!$A$6:$M$15000,12)</f>
        <v>3163000</v>
      </c>
      <c r="F1272" s="73">
        <f t="shared" si="49"/>
        <v>29000</v>
      </c>
    </row>
    <row r="1273" spans="1:6">
      <c r="A1273" s="74">
        <v>36816</v>
      </c>
      <c r="B1273" s="76">
        <f t="shared" si="48"/>
        <v>10</v>
      </c>
      <c r="C1273" s="46">
        <f>VLOOKUP($A1273,data!$A$6:$M$15000,10)</f>
        <v>3396000</v>
      </c>
      <c r="D1273" s="14">
        <v>0</v>
      </c>
      <c r="E1273" s="14">
        <f>VLOOKUP($A1273,data!$A$6:$M$15000,12)</f>
        <v>3182000</v>
      </c>
      <c r="F1273" s="73">
        <f t="shared" si="49"/>
        <v>214000</v>
      </c>
    </row>
    <row r="1274" spans="1:6">
      <c r="A1274" s="74">
        <v>36817</v>
      </c>
      <c r="B1274" s="76">
        <f t="shared" si="48"/>
        <v>10</v>
      </c>
      <c r="C1274" s="46">
        <f>VLOOKUP($A1274,data!$A$6:$M$15000,10)</f>
        <v>3229000</v>
      </c>
      <c r="D1274" s="14">
        <v>0</v>
      </c>
      <c r="E1274" s="14">
        <f>VLOOKUP($A1274,data!$A$6:$M$15000,12)</f>
        <v>3190000</v>
      </c>
      <c r="F1274" s="73">
        <f t="shared" si="49"/>
        <v>39000</v>
      </c>
    </row>
    <row r="1275" spans="1:6">
      <c r="A1275" s="74">
        <v>36818</v>
      </c>
      <c r="B1275" s="76">
        <f t="shared" si="48"/>
        <v>10</v>
      </c>
      <c r="C1275" s="46">
        <f>VLOOKUP($A1275,data!$A$6:$M$15000,10)</f>
        <v>3179000</v>
      </c>
      <c r="D1275" s="14">
        <v>0</v>
      </c>
      <c r="E1275" s="14">
        <f>VLOOKUP($A1275,data!$A$6:$M$15000,12)</f>
        <v>3226000</v>
      </c>
      <c r="F1275" s="73">
        <f t="shared" si="49"/>
        <v>-47000</v>
      </c>
    </row>
    <row r="1276" spans="1:6">
      <c r="A1276" s="74">
        <v>36819</v>
      </c>
      <c r="B1276" s="76">
        <f t="shared" si="48"/>
        <v>10</v>
      </c>
      <c r="C1276" s="46">
        <f>VLOOKUP($A1276,data!$A$6:$M$15000,10)</f>
        <v>3468000</v>
      </c>
      <c r="D1276" s="14">
        <v>0</v>
      </c>
      <c r="E1276" s="14">
        <f>VLOOKUP($A1276,data!$A$6:$M$15000,12)</f>
        <v>3053000</v>
      </c>
      <c r="F1276" s="73">
        <f t="shared" si="49"/>
        <v>415000</v>
      </c>
    </row>
    <row r="1277" spans="1:6">
      <c r="A1277" s="74">
        <v>36820</v>
      </c>
      <c r="B1277" s="76">
        <f t="shared" si="48"/>
        <v>10</v>
      </c>
      <c r="C1277" s="46">
        <f>VLOOKUP($A1277,data!$A$6:$M$15000,10)</f>
        <v>3455000</v>
      </c>
      <c r="D1277" s="14">
        <v>0</v>
      </c>
      <c r="E1277" s="14">
        <f>VLOOKUP($A1277,data!$A$6:$M$15000,12)</f>
        <v>2750000</v>
      </c>
      <c r="F1277" s="73">
        <f t="shared" si="49"/>
        <v>705000</v>
      </c>
    </row>
    <row r="1278" spans="1:6">
      <c r="A1278" s="74">
        <v>36821</v>
      </c>
      <c r="B1278" s="76">
        <f t="shared" si="48"/>
        <v>10</v>
      </c>
      <c r="C1278" s="46">
        <f>VLOOKUP($A1278,data!$A$6:$M$15000,10)</f>
        <v>3481000</v>
      </c>
      <c r="D1278" s="14">
        <v>0</v>
      </c>
      <c r="E1278" s="14">
        <f>VLOOKUP($A1278,data!$A$6:$M$15000,12)</f>
        <v>2707000</v>
      </c>
      <c r="F1278" s="73">
        <f t="shared" si="49"/>
        <v>774000</v>
      </c>
    </row>
    <row r="1279" spans="1:6">
      <c r="A1279" s="74">
        <v>36822</v>
      </c>
      <c r="B1279" s="76">
        <f t="shared" si="48"/>
        <v>10</v>
      </c>
      <c r="C1279" s="46">
        <f>VLOOKUP($A1279,data!$A$6:$M$15000,10)</f>
        <v>3506000</v>
      </c>
      <c r="D1279" s="14">
        <v>0</v>
      </c>
      <c r="E1279" s="14">
        <f>VLOOKUP($A1279,data!$A$6:$M$15000,12)</f>
        <v>2960000</v>
      </c>
      <c r="F1279" s="73">
        <f t="shared" si="49"/>
        <v>546000</v>
      </c>
    </row>
    <row r="1280" spans="1:6">
      <c r="A1280" s="74">
        <v>36823</v>
      </c>
      <c r="B1280" s="76">
        <f t="shared" si="48"/>
        <v>10</v>
      </c>
      <c r="C1280" s="46">
        <f>VLOOKUP($A1280,data!$A$6:$M$15000,10)</f>
        <v>3392000</v>
      </c>
      <c r="D1280" s="14">
        <v>0</v>
      </c>
      <c r="E1280" s="14">
        <f>VLOOKUP($A1280,data!$A$6:$M$15000,12)</f>
        <v>3048000</v>
      </c>
      <c r="F1280" s="73">
        <f t="shared" si="49"/>
        <v>344000</v>
      </c>
    </row>
    <row r="1281" spans="1:6">
      <c r="A1281" s="74">
        <v>36824</v>
      </c>
      <c r="B1281" s="76">
        <f t="shared" si="48"/>
        <v>10</v>
      </c>
      <c r="C1281" s="46">
        <f>VLOOKUP($A1281,data!$A$6:$M$15000,10)</f>
        <v>3372000</v>
      </c>
      <c r="D1281" s="14">
        <v>0</v>
      </c>
      <c r="E1281" s="14">
        <f>VLOOKUP($A1281,data!$A$6:$M$15000,12)</f>
        <v>3014000</v>
      </c>
      <c r="F1281" s="73">
        <f t="shared" si="49"/>
        <v>358000</v>
      </c>
    </row>
    <row r="1282" spans="1:6">
      <c r="A1282" s="74">
        <v>36825</v>
      </c>
      <c r="B1282" s="76">
        <f t="shared" si="48"/>
        <v>10</v>
      </c>
      <c r="C1282" s="46">
        <f>VLOOKUP($A1282,data!$A$6:$M$15000,10)</f>
        <v>3430000</v>
      </c>
      <c r="D1282" s="14">
        <v>0</v>
      </c>
      <c r="E1282" s="14">
        <f>VLOOKUP($A1282,data!$A$6:$M$15000,12)</f>
        <v>3134000</v>
      </c>
      <c r="F1282" s="73">
        <f t="shared" si="49"/>
        <v>296000</v>
      </c>
    </row>
    <row r="1283" spans="1:6">
      <c r="A1283" s="74">
        <v>36826</v>
      </c>
      <c r="B1283" s="76">
        <f t="shared" si="48"/>
        <v>10</v>
      </c>
      <c r="C1283" s="46">
        <f>VLOOKUP($A1283,data!$A$6:$M$15000,10)</f>
        <v>3455000</v>
      </c>
      <c r="D1283" s="14">
        <v>0</v>
      </c>
      <c r="E1283" s="14">
        <f>VLOOKUP($A1283,data!$A$6:$M$15000,12)</f>
        <v>3053000</v>
      </c>
      <c r="F1283" s="73">
        <f t="shared" si="49"/>
        <v>402000</v>
      </c>
    </row>
    <row r="1284" spans="1:6">
      <c r="A1284" s="74">
        <v>36827</v>
      </c>
      <c r="B1284" s="76">
        <f t="shared" si="48"/>
        <v>10</v>
      </c>
      <c r="C1284" s="46">
        <f>VLOOKUP($A1284,data!$A$6:$M$15000,10)</f>
        <v>3514000</v>
      </c>
      <c r="D1284" s="14">
        <v>0</v>
      </c>
      <c r="E1284" s="14">
        <f>VLOOKUP($A1284,data!$A$6:$M$15000,12)</f>
        <v>2830000</v>
      </c>
      <c r="F1284" s="73">
        <f t="shared" si="49"/>
        <v>684000</v>
      </c>
    </row>
    <row r="1285" spans="1:6">
      <c r="A1285" s="74">
        <v>36828</v>
      </c>
      <c r="B1285" s="76">
        <f t="shared" si="48"/>
        <v>10</v>
      </c>
      <c r="C1285" s="46">
        <f>VLOOKUP($A1285,data!$A$6:$M$15000,10)</f>
        <v>3492000</v>
      </c>
      <c r="D1285" s="14">
        <v>0</v>
      </c>
      <c r="E1285" s="14">
        <f>VLOOKUP($A1285,data!$A$6:$M$15000,12)</f>
        <v>2887000</v>
      </c>
      <c r="F1285" s="73">
        <f t="shared" si="49"/>
        <v>605000</v>
      </c>
    </row>
    <row r="1286" spans="1:6">
      <c r="A1286" s="74">
        <v>36829</v>
      </c>
      <c r="B1286" s="76">
        <f t="shared" si="48"/>
        <v>10</v>
      </c>
      <c r="C1286" s="46">
        <f>VLOOKUP($A1286,data!$A$6:$M$15000,10)</f>
        <v>3223000</v>
      </c>
      <c r="D1286" s="14">
        <v>0</v>
      </c>
      <c r="E1286" s="14">
        <f>VLOOKUP($A1286,data!$A$6:$M$15000,12)</f>
        <v>3322000</v>
      </c>
      <c r="F1286" s="73">
        <f t="shared" si="49"/>
        <v>-99000</v>
      </c>
    </row>
    <row r="1287" spans="1:6">
      <c r="A1287" s="74">
        <v>36830</v>
      </c>
      <c r="B1287" s="76">
        <f t="shared" ref="B1287:B1351" si="50">IF(A1287&lt;&gt;"",MONTH(A1287),0)</f>
        <v>10</v>
      </c>
      <c r="C1287" s="46">
        <f>VLOOKUP($A1287,data!$A$6:$M$15000,10)</f>
        <v>3155000</v>
      </c>
      <c r="D1287" s="14">
        <v>0</v>
      </c>
      <c r="E1287" s="14">
        <f>VLOOKUP($A1287,data!$A$6:$M$15000,12)</f>
        <v>3443000</v>
      </c>
      <c r="F1287" s="73">
        <f t="shared" ref="F1287:F1348" si="51">C1287-D1287-E1287</f>
        <v>-288000</v>
      </c>
    </row>
    <row r="1288" spans="1:6">
      <c r="A1288" s="74">
        <v>36831</v>
      </c>
      <c r="B1288" s="76">
        <f t="shared" si="50"/>
        <v>11</v>
      </c>
      <c r="C1288" s="46">
        <f>VLOOKUP($A1288,data!$A$6:$M$15000,10)</f>
        <v>3036000</v>
      </c>
      <c r="D1288" s="14">
        <v>0</v>
      </c>
      <c r="E1288" s="14">
        <f>VLOOKUP($A1288,data!$A$6:$M$15000,12)</f>
        <v>3388000</v>
      </c>
      <c r="F1288" s="73">
        <f t="shared" si="51"/>
        <v>-352000</v>
      </c>
    </row>
    <row r="1289" spans="1:6">
      <c r="A1289" s="74">
        <v>36832</v>
      </c>
      <c r="B1289" s="76">
        <f t="shared" si="50"/>
        <v>11</v>
      </c>
      <c r="C1289" s="46">
        <f>VLOOKUP($A1289,data!$A$6:$M$15000,10)</f>
        <v>2982000</v>
      </c>
      <c r="D1289" s="14">
        <v>0</v>
      </c>
      <c r="E1289" s="14">
        <f>VLOOKUP($A1289,data!$A$6:$M$15000,12)</f>
        <v>3291000</v>
      </c>
      <c r="F1289" s="73">
        <f t="shared" si="51"/>
        <v>-309000</v>
      </c>
    </row>
    <row r="1290" spans="1:6">
      <c r="A1290" s="74">
        <v>36833</v>
      </c>
      <c r="B1290" s="76">
        <f t="shared" si="50"/>
        <v>11</v>
      </c>
      <c r="C1290" s="46">
        <f>VLOOKUP($A1290,data!$A$6:$M$15000,10)</f>
        <v>3034000</v>
      </c>
      <c r="D1290" s="14">
        <v>0</v>
      </c>
      <c r="E1290" s="14">
        <f>VLOOKUP($A1290,data!$A$6:$M$15000,12)</f>
        <v>3056000</v>
      </c>
      <c r="F1290" s="73">
        <f t="shared" si="51"/>
        <v>-22000</v>
      </c>
    </row>
    <row r="1291" spans="1:6">
      <c r="A1291" s="74">
        <v>36834</v>
      </c>
      <c r="B1291" s="76">
        <f t="shared" si="50"/>
        <v>11</v>
      </c>
      <c r="C1291" s="46">
        <f>VLOOKUP($A1291,data!$A$6:$M$15000,10)</f>
        <v>3134000</v>
      </c>
      <c r="D1291" s="14">
        <v>0</v>
      </c>
      <c r="E1291" s="14">
        <f>VLOOKUP($A1291,data!$A$6:$M$15000,12)</f>
        <v>2849000</v>
      </c>
      <c r="F1291" s="73">
        <f t="shared" si="51"/>
        <v>285000</v>
      </c>
    </row>
    <row r="1292" spans="1:6">
      <c r="A1292" s="74">
        <v>36835</v>
      </c>
      <c r="B1292" s="76">
        <f t="shared" si="50"/>
        <v>11</v>
      </c>
      <c r="C1292" s="46">
        <f>VLOOKUP($A1292,data!$A$6:$M$15000,10)</f>
        <v>3092000</v>
      </c>
      <c r="D1292" s="14">
        <v>0</v>
      </c>
      <c r="E1292" s="14">
        <f>VLOOKUP($A1292,data!$A$6:$M$15000,12)</f>
        <v>2974000</v>
      </c>
      <c r="F1292" s="73">
        <f t="shared" si="51"/>
        <v>118000</v>
      </c>
    </row>
    <row r="1293" spans="1:6">
      <c r="A1293" s="74">
        <v>36836</v>
      </c>
      <c r="B1293" s="76">
        <f t="shared" si="50"/>
        <v>11</v>
      </c>
      <c r="C1293" s="46">
        <f>VLOOKUP($A1293,data!$A$6:$M$15000,10)</f>
        <v>2992000</v>
      </c>
      <c r="D1293" s="14">
        <v>0</v>
      </c>
      <c r="E1293" s="14">
        <f>VLOOKUP($A1293,data!$A$6:$M$15000,12)</f>
        <v>3453000</v>
      </c>
      <c r="F1293" s="73">
        <f t="shared" si="51"/>
        <v>-461000</v>
      </c>
    </row>
    <row r="1294" spans="1:6">
      <c r="A1294" s="74">
        <v>36837</v>
      </c>
      <c r="B1294" s="76">
        <f t="shared" si="50"/>
        <v>11</v>
      </c>
      <c r="C1294" s="46">
        <f>VLOOKUP($A1294,data!$A$6:$M$15000,10)</f>
        <v>2810000</v>
      </c>
      <c r="D1294" s="14">
        <v>0</v>
      </c>
      <c r="E1294" s="14">
        <f>VLOOKUP($A1294,data!$A$6:$M$15000,12)</f>
        <v>3637000</v>
      </c>
      <c r="F1294" s="73">
        <f t="shared" si="51"/>
        <v>-827000</v>
      </c>
    </row>
    <row r="1295" spans="1:6">
      <c r="A1295" s="74">
        <v>36838</v>
      </c>
      <c r="B1295" s="76">
        <f t="shared" si="50"/>
        <v>11</v>
      </c>
      <c r="C1295" s="46">
        <f>VLOOKUP($A1295,data!$A$6:$M$15000,10)</f>
        <v>2711000</v>
      </c>
      <c r="D1295" s="14">
        <v>0</v>
      </c>
      <c r="E1295" s="14">
        <f>VLOOKUP($A1295,data!$A$6:$M$15000,12)</f>
        <v>3609000</v>
      </c>
      <c r="F1295" s="73">
        <f t="shared" si="51"/>
        <v>-898000</v>
      </c>
    </row>
    <row r="1296" spans="1:6">
      <c r="A1296" s="74">
        <v>36839</v>
      </c>
      <c r="B1296" s="76">
        <f t="shared" si="50"/>
        <v>11</v>
      </c>
      <c r="C1296" s="46">
        <f>VLOOKUP($A1296,data!$A$6:$M$15000,10)</f>
        <v>2712000</v>
      </c>
      <c r="D1296" s="14">
        <v>0</v>
      </c>
      <c r="E1296" s="14">
        <f>VLOOKUP($A1296,data!$A$6:$M$15000,12)</f>
        <v>3738000</v>
      </c>
      <c r="F1296" s="73">
        <f t="shared" si="51"/>
        <v>-1026000</v>
      </c>
    </row>
    <row r="1297" spans="1:6">
      <c r="A1297" s="74">
        <v>36840</v>
      </c>
      <c r="B1297" s="76">
        <f t="shared" si="50"/>
        <v>11</v>
      </c>
      <c r="C1297" s="46">
        <f>VLOOKUP($A1297,data!$A$6:$M$15000,10)</f>
        <v>2780000</v>
      </c>
      <c r="D1297" s="14">
        <v>0</v>
      </c>
      <c r="E1297" s="14">
        <f>VLOOKUP($A1297,data!$A$6:$M$15000,12)</f>
        <v>3889000</v>
      </c>
      <c r="F1297" s="73">
        <f t="shared" si="51"/>
        <v>-1109000</v>
      </c>
    </row>
    <row r="1298" spans="1:6">
      <c r="A1298" s="74">
        <v>36841</v>
      </c>
      <c r="B1298" s="76">
        <f t="shared" si="50"/>
        <v>11</v>
      </c>
      <c r="C1298" s="46">
        <f>VLOOKUP($A1298,data!$A$6:$M$15000,10)</f>
        <v>3078000</v>
      </c>
      <c r="D1298" s="14">
        <v>0</v>
      </c>
      <c r="E1298" s="14">
        <f>VLOOKUP($A1298,data!$A$6:$M$15000,12)</f>
        <v>3783000</v>
      </c>
      <c r="F1298" s="73">
        <f t="shared" si="51"/>
        <v>-705000</v>
      </c>
    </row>
    <row r="1299" spans="1:6">
      <c r="A1299" s="74">
        <v>36842</v>
      </c>
      <c r="B1299" s="76">
        <f t="shared" si="50"/>
        <v>11</v>
      </c>
      <c r="C1299" s="46">
        <f>VLOOKUP($A1299,data!$A$6:$M$15000,10)</f>
        <v>3018000</v>
      </c>
      <c r="D1299" s="14">
        <v>0</v>
      </c>
      <c r="E1299" s="14">
        <f>VLOOKUP($A1299,data!$A$6:$M$15000,12)</f>
        <v>3874000</v>
      </c>
      <c r="F1299" s="73">
        <f t="shared" si="51"/>
        <v>-856000</v>
      </c>
    </row>
    <row r="1300" spans="1:6">
      <c r="A1300" s="74">
        <v>36843</v>
      </c>
      <c r="B1300" s="76">
        <f t="shared" si="50"/>
        <v>11</v>
      </c>
      <c r="C1300" s="46">
        <f>VLOOKUP($A1300,data!$A$6:$M$15000,10)</f>
        <v>2988000</v>
      </c>
      <c r="D1300" s="14">
        <v>0</v>
      </c>
      <c r="E1300" s="14">
        <f>VLOOKUP($A1300,data!$A$6:$M$15000,12)</f>
        <v>4390000</v>
      </c>
      <c r="F1300" s="73">
        <f t="shared" si="51"/>
        <v>-1402000</v>
      </c>
    </row>
    <row r="1301" spans="1:6">
      <c r="A1301" s="74">
        <v>36844</v>
      </c>
      <c r="B1301" s="76">
        <f t="shared" si="50"/>
        <v>11</v>
      </c>
      <c r="C1301" s="46">
        <f>VLOOKUP($A1301,data!$A$6:$M$15000,10)</f>
        <v>2923000</v>
      </c>
      <c r="D1301" s="14">
        <v>0</v>
      </c>
      <c r="E1301" s="14">
        <f>VLOOKUP($A1301,data!$A$6:$M$15000,12)</f>
        <v>4527000</v>
      </c>
      <c r="F1301" s="73">
        <f t="shared" si="51"/>
        <v>-1604000</v>
      </c>
    </row>
    <row r="1302" spans="1:6">
      <c r="A1302" s="74">
        <v>36845</v>
      </c>
      <c r="B1302" s="76">
        <f t="shared" si="50"/>
        <v>11</v>
      </c>
      <c r="C1302" s="46">
        <f>VLOOKUP($A1302,data!$A$6:$M$15000,10)</f>
        <v>2827000</v>
      </c>
      <c r="D1302" s="14">
        <v>0</v>
      </c>
      <c r="E1302" s="14">
        <f>VLOOKUP($A1302,data!$A$6:$M$15000,12)</f>
        <v>4552000</v>
      </c>
      <c r="F1302" s="73">
        <f t="shared" si="51"/>
        <v>-1725000</v>
      </c>
    </row>
    <row r="1303" spans="1:6">
      <c r="A1303" s="74">
        <v>36846</v>
      </c>
      <c r="B1303" s="76">
        <f t="shared" si="50"/>
        <v>11</v>
      </c>
      <c r="C1303" s="46">
        <f>VLOOKUP($A1303,data!$A$6:$M$15000,10)</f>
        <v>2797000</v>
      </c>
      <c r="D1303" s="14">
        <v>0</v>
      </c>
      <c r="E1303" s="14">
        <f>VLOOKUP($A1303,data!$A$6:$M$15000,12)</f>
        <v>4250000</v>
      </c>
      <c r="F1303" s="73">
        <f t="shared" si="51"/>
        <v>-1453000</v>
      </c>
    </row>
    <row r="1304" spans="1:6">
      <c r="A1304" s="74">
        <v>36847</v>
      </c>
      <c r="B1304" s="76">
        <f t="shared" si="50"/>
        <v>11</v>
      </c>
      <c r="C1304" s="46">
        <f>VLOOKUP($A1304,data!$A$6:$M$15000,10)</f>
        <v>2794000</v>
      </c>
      <c r="D1304" s="14">
        <v>0</v>
      </c>
      <c r="E1304" s="14">
        <f>VLOOKUP($A1304,data!$A$6:$M$15000,12)</f>
        <v>3845000</v>
      </c>
      <c r="F1304" s="73">
        <f t="shared" si="51"/>
        <v>-1051000</v>
      </c>
    </row>
    <row r="1305" spans="1:6">
      <c r="A1305" s="74">
        <v>36848</v>
      </c>
      <c r="B1305" s="76">
        <f t="shared" si="50"/>
        <v>11</v>
      </c>
      <c r="C1305" s="46">
        <f>VLOOKUP($A1305,data!$A$6:$M$15000,10)</f>
        <v>2969000</v>
      </c>
      <c r="D1305" s="14">
        <v>0</v>
      </c>
      <c r="E1305" s="14">
        <f>VLOOKUP($A1305,data!$A$6:$M$15000,12)</f>
        <v>3870000</v>
      </c>
      <c r="F1305" s="73">
        <f t="shared" si="51"/>
        <v>-901000</v>
      </c>
    </row>
    <row r="1306" spans="1:6">
      <c r="A1306" s="74">
        <v>36849</v>
      </c>
      <c r="B1306" s="76">
        <f t="shared" si="50"/>
        <v>11</v>
      </c>
      <c r="C1306" s="46">
        <f>VLOOKUP($A1306,data!$A$6:$M$15000,10)</f>
        <v>3049000</v>
      </c>
      <c r="D1306" s="14">
        <v>0</v>
      </c>
      <c r="E1306" s="14">
        <f>VLOOKUP($A1306,data!$A$6:$M$15000,12)</f>
        <v>3458000</v>
      </c>
      <c r="F1306" s="73">
        <f t="shared" si="51"/>
        <v>-409000</v>
      </c>
    </row>
    <row r="1307" spans="1:6">
      <c r="A1307" s="74">
        <v>36850</v>
      </c>
      <c r="B1307" s="76">
        <f t="shared" si="50"/>
        <v>11</v>
      </c>
      <c r="C1307" s="46">
        <f>VLOOKUP($A1307,data!$A$6:$M$15000,10)</f>
        <v>3041000</v>
      </c>
      <c r="D1307" s="14">
        <v>0</v>
      </c>
      <c r="E1307" s="14">
        <f>VLOOKUP($A1307,data!$A$6:$M$15000,12)</f>
        <v>3595000</v>
      </c>
      <c r="F1307" s="73">
        <f t="shared" si="51"/>
        <v>-554000</v>
      </c>
    </row>
    <row r="1308" spans="1:6">
      <c r="A1308" s="74">
        <v>36851</v>
      </c>
      <c r="B1308" s="76">
        <f t="shared" si="50"/>
        <v>11</v>
      </c>
      <c r="C1308" s="46">
        <f>VLOOKUP($A1308,data!$A$6:$M$15000,10)</f>
        <v>2975000</v>
      </c>
      <c r="D1308" s="14">
        <v>0</v>
      </c>
      <c r="E1308" s="14">
        <f>VLOOKUP($A1308,data!$A$6:$M$15000,12)</f>
        <v>3404000</v>
      </c>
      <c r="F1308" s="73">
        <f t="shared" si="51"/>
        <v>-429000</v>
      </c>
    </row>
    <row r="1309" spans="1:6">
      <c r="A1309" s="74">
        <v>36852</v>
      </c>
      <c r="B1309" s="76">
        <f t="shared" si="50"/>
        <v>11</v>
      </c>
      <c r="C1309" s="46">
        <f>VLOOKUP($A1309,data!$A$6:$M$15000,10)</f>
        <v>3104000</v>
      </c>
      <c r="D1309" s="14">
        <v>0</v>
      </c>
      <c r="E1309" s="14">
        <f>VLOOKUP($A1309,data!$A$6:$M$15000,12)</f>
        <v>3340000</v>
      </c>
      <c r="F1309" s="73">
        <f t="shared" si="51"/>
        <v>-236000</v>
      </c>
    </row>
    <row r="1310" spans="1:6">
      <c r="A1310" s="74">
        <v>36853</v>
      </c>
      <c r="B1310" s="76">
        <f t="shared" si="50"/>
        <v>11</v>
      </c>
      <c r="C1310" s="46">
        <f>VLOOKUP($A1310,data!$A$6:$M$15000,10)</f>
        <v>3199000</v>
      </c>
      <c r="D1310" s="14">
        <v>0</v>
      </c>
      <c r="E1310" s="14">
        <f>VLOOKUP($A1310,data!$A$6:$M$15000,12)</f>
        <v>2811000</v>
      </c>
      <c r="F1310" s="73">
        <f t="shared" si="51"/>
        <v>388000</v>
      </c>
    </row>
    <row r="1311" spans="1:6">
      <c r="A1311" s="74">
        <v>36854</v>
      </c>
      <c r="B1311" s="76">
        <f t="shared" si="50"/>
        <v>11</v>
      </c>
      <c r="C1311" s="46">
        <f>VLOOKUP($A1311,data!$A$6:$M$15000,10)</f>
        <v>3330000</v>
      </c>
      <c r="D1311" s="14">
        <v>0</v>
      </c>
      <c r="E1311" s="14">
        <f>VLOOKUP($A1311,data!$A$6:$M$15000,12)</f>
        <v>2867000</v>
      </c>
      <c r="F1311" s="73">
        <f t="shared" si="51"/>
        <v>463000</v>
      </c>
    </row>
    <row r="1312" spans="1:6">
      <c r="A1312" s="74">
        <v>36855</v>
      </c>
      <c r="B1312" s="76">
        <f t="shared" si="50"/>
        <v>11</v>
      </c>
      <c r="C1312" s="46">
        <f>VLOOKUP($A1312,data!$A$6:$M$15000,10)</f>
        <v>3247000</v>
      </c>
      <c r="D1312" s="14">
        <v>0</v>
      </c>
      <c r="E1312" s="14">
        <f>VLOOKUP($A1312,data!$A$6:$M$15000,12)</f>
        <v>2671000</v>
      </c>
      <c r="F1312" s="73">
        <f t="shared" si="51"/>
        <v>576000</v>
      </c>
    </row>
    <row r="1313" spans="1:6">
      <c r="A1313" s="74">
        <v>36856</v>
      </c>
      <c r="B1313" s="76">
        <f t="shared" si="50"/>
        <v>11</v>
      </c>
      <c r="C1313" s="46">
        <f>VLOOKUP($A1313,data!$A$6:$M$15000,10)</f>
        <v>3333000</v>
      </c>
      <c r="D1313" s="14">
        <v>0</v>
      </c>
      <c r="E1313" s="14">
        <f>VLOOKUP($A1313,data!$A$6:$M$15000,12)</f>
        <v>2773000</v>
      </c>
      <c r="F1313" s="73">
        <f t="shared" si="51"/>
        <v>560000</v>
      </c>
    </row>
    <row r="1314" spans="1:6">
      <c r="A1314" s="74">
        <v>36857</v>
      </c>
      <c r="B1314" s="76">
        <f t="shared" si="50"/>
        <v>11</v>
      </c>
      <c r="C1314" s="46">
        <f>VLOOKUP($A1314,data!$A$6:$M$15000,10)</f>
        <v>3264000</v>
      </c>
      <c r="D1314" s="14">
        <v>0</v>
      </c>
      <c r="E1314" s="14">
        <f>VLOOKUP($A1314,data!$A$6:$M$15000,12)</f>
        <v>3378000</v>
      </c>
      <c r="F1314" s="73">
        <f t="shared" si="51"/>
        <v>-114000</v>
      </c>
    </row>
    <row r="1315" spans="1:6">
      <c r="A1315" s="74">
        <v>36858</v>
      </c>
      <c r="B1315" s="76">
        <f t="shared" si="50"/>
        <v>11</v>
      </c>
      <c r="C1315" s="46">
        <f>VLOOKUP($A1315,data!$A$6:$M$15000,10)</f>
        <v>3252000</v>
      </c>
      <c r="D1315" s="14">
        <v>0</v>
      </c>
      <c r="E1315" s="14">
        <f>VLOOKUP($A1315,data!$A$6:$M$15000,12)</f>
        <v>3179000</v>
      </c>
      <c r="F1315" s="73">
        <f t="shared" si="51"/>
        <v>73000</v>
      </c>
    </row>
    <row r="1316" spans="1:6">
      <c r="A1316" s="74">
        <v>36859</v>
      </c>
      <c r="B1316" s="76">
        <f t="shared" si="50"/>
        <v>11</v>
      </c>
      <c r="C1316" s="46">
        <f>VLOOKUP($A1316,data!$A$6:$M$15000,10)</f>
        <v>3021000</v>
      </c>
      <c r="D1316" s="14">
        <v>0</v>
      </c>
      <c r="E1316" s="14">
        <f>VLOOKUP($A1316,data!$A$6:$M$15000,12)</f>
        <v>3358000</v>
      </c>
      <c r="F1316" s="73">
        <f t="shared" si="51"/>
        <v>-337000</v>
      </c>
    </row>
    <row r="1317" spans="1:6">
      <c r="A1317" s="74">
        <v>36860</v>
      </c>
      <c r="B1317" s="76">
        <f t="shared" si="50"/>
        <v>11</v>
      </c>
      <c r="C1317" s="46">
        <f>VLOOKUP($A1317,data!$A$6:$M$15000,10)</f>
        <v>3206000</v>
      </c>
      <c r="D1317" s="14">
        <v>0</v>
      </c>
      <c r="E1317" s="14">
        <f>VLOOKUP($A1317,data!$A$6:$M$15000,12)</f>
        <v>3461000</v>
      </c>
      <c r="F1317" s="73">
        <f t="shared" si="51"/>
        <v>-255000</v>
      </c>
    </row>
    <row r="1318" spans="1:6">
      <c r="A1318" s="74">
        <v>36861</v>
      </c>
      <c r="B1318" s="76">
        <f t="shared" si="50"/>
        <v>12</v>
      </c>
      <c r="C1318" s="46">
        <f>VLOOKUP($A1318,data!$A$6:$M$15000,10)</f>
        <v>3468000</v>
      </c>
      <c r="D1318" s="14">
        <v>0</v>
      </c>
      <c r="E1318" s="14">
        <f>VLOOKUP($A1318,data!$A$6:$M$15000,12)</f>
        <v>3389000</v>
      </c>
      <c r="F1318" s="73">
        <f t="shared" si="51"/>
        <v>79000</v>
      </c>
    </row>
    <row r="1319" spans="1:6">
      <c r="A1319" s="74">
        <v>36862</v>
      </c>
      <c r="B1319" s="76">
        <f t="shared" si="50"/>
        <v>12</v>
      </c>
      <c r="C1319" s="46">
        <f>VLOOKUP($A1319,data!$A$6:$M$15000,10)</f>
        <v>3534000</v>
      </c>
      <c r="D1319" s="14">
        <v>0</v>
      </c>
      <c r="E1319" s="14">
        <f>VLOOKUP($A1319,data!$A$6:$M$15000,12)</f>
        <v>3054000</v>
      </c>
      <c r="F1319" s="73">
        <f t="shared" si="51"/>
        <v>480000</v>
      </c>
    </row>
    <row r="1320" spans="1:6">
      <c r="A1320" s="74">
        <v>36863</v>
      </c>
      <c r="B1320" s="76">
        <f t="shared" si="50"/>
        <v>12</v>
      </c>
      <c r="C1320" s="46">
        <f>VLOOKUP($A1320,data!$A$6:$M$15000,10)</f>
        <v>3519000</v>
      </c>
      <c r="D1320" s="14">
        <v>0</v>
      </c>
      <c r="E1320" s="14">
        <f>VLOOKUP($A1320,data!$A$6:$M$15000,12)</f>
        <v>3022000</v>
      </c>
      <c r="F1320" s="73">
        <f t="shared" si="51"/>
        <v>497000</v>
      </c>
    </row>
    <row r="1321" spans="1:6">
      <c r="A1321" s="74">
        <v>36864</v>
      </c>
      <c r="B1321" s="76">
        <f t="shared" si="50"/>
        <v>12</v>
      </c>
      <c r="C1321" s="46">
        <f>VLOOKUP($A1321,data!$A$6:$M$15000,10)</f>
        <v>3446000</v>
      </c>
      <c r="D1321" s="14">
        <v>0</v>
      </c>
      <c r="E1321" s="14">
        <f>VLOOKUP($A1321,data!$A$6:$M$15000,12)</f>
        <v>3454000</v>
      </c>
      <c r="F1321" s="73">
        <f t="shared" si="51"/>
        <v>-8000</v>
      </c>
    </row>
    <row r="1322" spans="1:6">
      <c r="A1322" s="74">
        <v>36865</v>
      </c>
      <c r="B1322" s="76">
        <f t="shared" si="50"/>
        <v>12</v>
      </c>
      <c r="C1322" s="46">
        <f>VLOOKUP($A1322,data!$A$6:$M$15000,10)</f>
        <v>3342000</v>
      </c>
      <c r="D1322" s="14">
        <v>0</v>
      </c>
      <c r="E1322" s="14">
        <f>VLOOKUP($A1322,data!$A$6:$M$15000,12)</f>
        <v>3205000</v>
      </c>
      <c r="F1322" s="73">
        <f t="shared" si="51"/>
        <v>137000</v>
      </c>
    </row>
    <row r="1323" spans="1:6">
      <c r="A1323" s="74">
        <v>36866</v>
      </c>
      <c r="B1323" s="76">
        <f t="shared" si="50"/>
        <v>12</v>
      </c>
      <c r="C1323" s="46">
        <f>VLOOKUP($A1323,data!$A$6:$M$15000,10)</f>
        <v>3285000</v>
      </c>
      <c r="D1323" s="14">
        <v>0</v>
      </c>
      <c r="E1323" s="14">
        <f>VLOOKUP($A1323,data!$A$6:$M$15000,12)</f>
        <v>3517000</v>
      </c>
      <c r="F1323" s="73">
        <f t="shared" si="51"/>
        <v>-232000</v>
      </c>
    </row>
    <row r="1324" spans="1:6">
      <c r="A1324" s="74">
        <v>36867</v>
      </c>
      <c r="B1324" s="76">
        <f t="shared" si="50"/>
        <v>12</v>
      </c>
      <c r="C1324" s="46">
        <f>VLOOKUP($A1324,data!$A$6:$M$15000,10)</f>
        <v>3305000</v>
      </c>
      <c r="D1324" s="14">
        <v>0</v>
      </c>
      <c r="E1324" s="14">
        <f>VLOOKUP($A1324,data!$A$6:$M$15000,12)</f>
        <v>3350000</v>
      </c>
      <c r="F1324" s="73">
        <f t="shared" si="51"/>
        <v>-45000</v>
      </c>
    </row>
    <row r="1325" spans="1:6">
      <c r="A1325" s="74">
        <v>36868</v>
      </c>
      <c r="B1325" s="76">
        <f t="shared" si="50"/>
        <v>12</v>
      </c>
      <c r="C1325" s="46">
        <f>VLOOKUP($A1325,data!$A$6:$M$15000,10)</f>
        <v>3428000</v>
      </c>
      <c r="D1325" s="14">
        <v>0</v>
      </c>
      <c r="E1325" s="14">
        <f>VLOOKUP($A1325,data!$A$6:$M$15000,12)</f>
        <v>3398000</v>
      </c>
      <c r="F1325" s="73">
        <f t="shared" si="51"/>
        <v>30000</v>
      </c>
    </row>
    <row r="1326" spans="1:6">
      <c r="A1326" s="74">
        <v>36869</v>
      </c>
      <c r="B1326" s="76">
        <f t="shared" si="50"/>
        <v>12</v>
      </c>
      <c r="C1326" s="46">
        <f>VLOOKUP($A1326,data!$A$6:$M$15000,10)</f>
        <v>3458000</v>
      </c>
      <c r="D1326" s="14">
        <v>0</v>
      </c>
      <c r="E1326" s="14">
        <f>VLOOKUP($A1326,data!$A$6:$M$15000,12)</f>
        <v>2952000</v>
      </c>
      <c r="F1326" s="73">
        <f t="shared" si="51"/>
        <v>506000</v>
      </c>
    </row>
    <row r="1327" spans="1:6">
      <c r="A1327" s="74">
        <v>36870</v>
      </c>
      <c r="B1327" s="76">
        <f t="shared" si="50"/>
        <v>12</v>
      </c>
      <c r="C1327" s="46">
        <f>VLOOKUP($A1327,data!$A$6:$M$15000,10)</f>
        <v>3513000</v>
      </c>
      <c r="D1327" s="14">
        <v>0</v>
      </c>
      <c r="E1327" s="14">
        <f>VLOOKUP($A1327,data!$A$6:$M$15000,12)</f>
        <v>3063000</v>
      </c>
      <c r="F1327" s="73">
        <f t="shared" si="51"/>
        <v>450000</v>
      </c>
    </row>
    <row r="1328" spans="1:6">
      <c r="A1328" s="74">
        <v>36871</v>
      </c>
      <c r="B1328" s="76">
        <f t="shared" si="50"/>
        <v>12</v>
      </c>
      <c r="C1328" s="46">
        <f>VLOOKUP($A1328,data!$A$6:$M$15000,10)</f>
        <v>3386000</v>
      </c>
      <c r="D1328" s="14">
        <v>0</v>
      </c>
      <c r="E1328" s="14">
        <f>VLOOKUP($A1328,data!$A$6:$M$15000,12)</f>
        <v>3707000</v>
      </c>
      <c r="F1328" s="73">
        <f t="shared" si="51"/>
        <v>-321000</v>
      </c>
    </row>
    <row r="1329" spans="1:6">
      <c r="A1329" s="74">
        <v>36872</v>
      </c>
      <c r="B1329" s="76">
        <f t="shared" si="50"/>
        <v>12</v>
      </c>
      <c r="C1329" s="46">
        <f>VLOOKUP($A1329,data!$A$6:$M$15000,10)</f>
        <v>3608000</v>
      </c>
      <c r="D1329" s="14">
        <v>0</v>
      </c>
      <c r="E1329" s="14">
        <f>VLOOKUP($A1329,data!$A$6:$M$15000,12)</f>
        <v>3865000</v>
      </c>
      <c r="F1329" s="73">
        <f t="shared" si="51"/>
        <v>-257000</v>
      </c>
    </row>
    <row r="1330" spans="1:6">
      <c r="A1330" s="74">
        <v>36873</v>
      </c>
      <c r="B1330" s="76">
        <f t="shared" si="50"/>
        <v>12</v>
      </c>
      <c r="C1330" s="46">
        <f>VLOOKUP($A1330,data!$A$6:$M$15000,10)</f>
        <v>3392000</v>
      </c>
      <c r="D1330" s="14">
        <v>0</v>
      </c>
      <c r="E1330" s="14">
        <f>VLOOKUP($A1330,data!$A$6:$M$15000,12)</f>
        <v>3999000</v>
      </c>
      <c r="F1330" s="73">
        <f t="shared" si="51"/>
        <v>-607000</v>
      </c>
    </row>
    <row r="1331" spans="1:6">
      <c r="A1331" s="74">
        <v>36874</v>
      </c>
      <c r="B1331" s="76">
        <f t="shared" si="50"/>
        <v>12</v>
      </c>
      <c r="C1331" s="46">
        <f>VLOOKUP($A1331,data!$A$6:$M$15000,10)</f>
        <v>3339000</v>
      </c>
      <c r="D1331" s="14">
        <v>0</v>
      </c>
      <c r="E1331" s="14">
        <f>VLOOKUP($A1331,data!$A$6:$M$15000,12)</f>
        <v>4014000</v>
      </c>
      <c r="F1331" s="73">
        <f t="shared" si="51"/>
        <v>-675000</v>
      </c>
    </row>
    <row r="1332" spans="1:6">
      <c r="A1332" s="74">
        <v>36875</v>
      </c>
      <c r="B1332" s="76">
        <f t="shared" si="50"/>
        <v>12</v>
      </c>
      <c r="C1332" s="46">
        <f>VLOOKUP($A1332,data!$A$6:$M$15000,10)</f>
        <v>3395000</v>
      </c>
      <c r="D1332" s="14">
        <v>0</v>
      </c>
      <c r="E1332" s="14">
        <f>VLOOKUP($A1332,data!$A$6:$M$15000,12)</f>
        <v>3858000</v>
      </c>
      <c r="F1332" s="73">
        <f t="shared" si="51"/>
        <v>-463000</v>
      </c>
    </row>
    <row r="1333" spans="1:6">
      <c r="A1333" s="74">
        <v>36876</v>
      </c>
      <c r="B1333" s="76">
        <f t="shared" si="50"/>
        <v>12</v>
      </c>
      <c r="C1333" s="46">
        <f>VLOOKUP($A1333,data!$A$6:$M$15000,10)</f>
        <v>3238000</v>
      </c>
      <c r="D1333" s="14">
        <v>0</v>
      </c>
      <c r="E1333" s="14">
        <f>VLOOKUP($A1333,data!$A$6:$M$15000,12)</f>
        <v>3280000</v>
      </c>
      <c r="F1333" s="73">
        <f t="shared" si="51"/>
        <v>-42000</v>
      </c>
    </row>
    <row r="1334" spans="1:6">
      <c r="A1334" s="74">
        <v>36877</v>
      </c>
      <c r="B1334" s="76">
        <f t="shared" si="50"/>
        <v>12</v>
      </c>
      <c r="C1334" s="46">
        <f>VLOOKUP($A1334,data!$A$6:$M$15000,10)</f>
        <v>3246000</v>
      </c>
      <c r="D1334" s="14">
        <v>0</v>
      </c>
      <c r="E1334" s="14">
        <f>VLOOKUP($A1334,data!$A$6:$M$15000,12)</f>
        <v>3002000</v>
      </c>
      <c r="F1334" s="73">
        <f t="shared" si="51"/>
        <v>244000</v>
      </c>
    </row>
    <row r="1335" spans="1:6">
      <c r="A1335" s="74">
        <v>36878</v>
      </c>
      <c r="B1335" s="76">
        <f t="shared" si="50"/>
        <v>12</v>
      </c>
      <c r="C1335" s="46">
        <f>VLOOKUP($A1335,data!$A$6:$M$15000,10)</f>
        <v>3276000</v>
      </c>
      <c r="D1335" s="14">
        <v>0</v>
      </c>
      <c r="E1335" s="14">
        <f>VLOOKUP($A1335,data!$A$6:$M$15000,12)</f>
        <v>3808000</v>
      </c>
      <c r="F1335" s="73">
        <f t="shared" si="51"/>
        <v>-532000</v>
      </c>
    </row>
    <row r="1336" spans="1:6">
      <c r="A1336" s="74">
        <v>36879</v>
      </c>
      <c r="B1336" s="76">
        <f t="shared" si="50"/>
        <v>12</v>
      </c>
      <c r="C1336" s="46">
        <f>VLOOKUP($A1336,data!$A$6:$M$15000,10)</f>
        <v>3406000</v>
      </c>
      <c r="D1336" s="14">
        <v>0</v>
      </c>
      <c r="E1336" s="14">
        <f>VLOOKUP($A1336,data!$A$6:$M$15000,12)</f>
        <v>3906000</v>
      </c>
      <c r="F1336" s="73">
        <f t="shared" si="51"/>
        <v>-500000</v>
      </c>
    </row>
    <row r="1337" spans="1:6">
      <c r="A1337" s="74">
        <v>36880</v>
      </c>
      <c r="B1337" s="76">
        <f t="shared" si="50"/>
        <v>12</v>
      </c>
      <c r="C1337" s="46">
        <f>VLOOKUP($A1337,data!$A$6:$M$15000,10)</f>
        <v>3372000</v>
      </c>
      <c r="D1337" s="14">
        <v>0</v>
      </c>
      <c r="E1337" s="14">
        <f>VLOOKUP($A1337,data!$A$6:$M$15000,12)</f>
        <v>3927000</v>
      </c>
      <c r="F1337" s="73">
        <f t="shared" si="51"/>
        <v>-555000</v>
      </c>
    </row>
    <row r="1338" spans="1:6">
      <c r="A1338" s="74">
        <v>36881</v>
      </c>
      <c r="B1338" s="76">
        <f t="shared" si="50"/>
        <v>12</v>
      </c>
      <c r="C1338" s="46">
        <f>VLOOKUP($A1338,data!$A$6:$M$15000,10)</f>
        <v>3368000</v>
      </c>
      <c r="D1338" s="14">
        <v>0</v>
      </c>
      <c r="E1338" s="14">
        <f>VLOOKUP($A1338,data!$A$6:$M$15000,12)</f>
        <v>3930000</v>
      </c>
      <c r="F1338" s="73">
        <f t="shared" si="51"/>
        <v>-562000</v>
      </c>
    </row>
    <row r="1339" spans="1:6">
      <c r="A1339" s="74">
        <v>36882</v>
      </c>
      <c r="B1339" s="76">
        <f t="shared" si="50"/>
        <v>12</v>
      </c>
      <c r="C1339" s="46">
        <f>VLOOKUP($A1339,data!$A$6:$M$15000,10)</f>
        <v>3470000</v>
      </c>
      <c r="D1339" s="14">
        <v>0</v>
      </c>
      <c r="E1339" s="14">
        <f>VLOOKUP($A1339,data!$A$6:$M$15000,12)</f>
        <v>3763000</v>
      </c>
      <c r="F1339" s="73">
        <f t="shared" si="51"/>
        <v>-293000</v>
      </c>
    </row>
    <row r="1340" spans="1:6">
      <c r="A1340" s="74">
        <v>36883</v>
      </c>
      <c r="B1340" s="76">
        <f t="shared" si="50"/>
        <v>12</v>
      </c>
      <c r="C1340" s="46">
        <f>VLOOKUP($A1340,data!$A$6:$M$15000,10)</f>
        <v>3617000</v>
      </c>
      <c r="D1340" s="14">
        <v>0</v>
      </c>
      <c r="E1340" s="14">
        <f>VLOOKUP($A1340,data!$A$6:$M$15000,12)</f>
        <v>3457000</v>
      </c>
      <c r="F1340" s="73">
        <f t="shared" si="51"/>
        <v>160000</v>
      </c>
    </row>
    <row r="1341" spans="1:6">
      <c r="A1341" s="74">
        <v>36884</v>
      </c>
      <c r="B1341" s="76">
        <f t="shared" si="50"/>
        <v>12</v>
      </c>
      <c r="C1341" s="46">
        <f>VLOOKUP($A1341,data!$A$6:$M$15000,10)</f>
        <v>3564000</v>
      </c>
      <c r="D1341" s="14">
        <v>0</v>
      </c>
      <c r="E1341" s="14">
        <f>VLOOKUP($A1341,data!$A$6:$M$15000,12)</f>
        <v>3160000</v>
      </c>
      <c r="F1341" s="73">
        <f t="shared" si="51"/>
        <v>404000</v>
      </c>
    </row>
    <row r="1342" spans="1:6">
      <c r="A1342" s="74">
        <v>36885</v>
      </c>
      <c r="B1342" s="76">
        <f t="shared" si="50"/>
        <v>12</v>
      </c>
      <c r="C1342" s="46">
        <f>VLOOKUP($A1342,data!$A$6:$M$15000,10)</f>
        <v>3505000</v>
      </c>
      <c r="D1342" s="14">
        <v>0</v>
      </c>
      <c r="E1342" s="14">
        <f>VLOOKUP($A1342,data!$A$6:$M$15000,12)</f>
        <v>2822000</v>
      </c>
      <c r="F1342" s="73">
        <f t="shared" si="51"/>
        <v>683000</v>
      </c>
    </row>
    <row r="1343" spans="1:6">
      <c r="A1343" s="74">
        <v>36886</v>
      </c>
      <c r="B1343" s="76">
        <f t="shared" si="50"/>
        <v>12</v>
      </c>
      <c r="C1343" s="46">
        <f>VLOOKUP($A1343,data!$A$6:$M$15000,10)</f>
        <v>3461000</v>
      </c>
      <c r="D1343" s="14">
        <v>0</v>
      </c>
      <c r="E1343" s="14">
        <f>VLOOKUP($A1343,data!$A$6:$M$15000,12)</f>
        <v>3435000</v>
      </c>
      <c r="F1343" s="73">
        <f t="shared" si="51"/>
        <v>26000</v>
      </c>
    </row>
    <row r="1344" spans="1:6">
      <c r="A1344" s="74">
        <v>36887</v>
      </c>
      <c r="B1344" s="76">
        <f t="shared" si="50"/>
        <v>12</v>
      </c>
      <c r="C1344" s="46">
        <f>VLOOKUP($A1344,data!$A$6:$M$15000,10)</f>
        <v>3477000</v>
      </c>
      <c r="D1344" s="14">
        <v>0</v>
      </c>
      <c r="E1344" s="14">
        <f>VLOOKUP($A1344,data!$A$6:$M$15000,12)</f>
        <v>3597000</v>
      </c>
      <c r="F1344" s="73">
        <f t="shared" si="51"/>
        <v>-120000</v>
      </c>
    </row>
    <row r="1345" spans="1:6">
      <c r="A1345" s="74">
        <v>36888</v>
      </c>
      <c r="B1345" s="76">
        <f t="shared" si="50"/>
        <v>12</v>
      </c>
      <c r="C1345" s="46">
        <f>VLOOKUP($A1345,data!$A$6:$M$15000,10)</f>
        <v>3521000</v>
      </c>
      <c r="D1345" s="14">
        <v>0</v>
      </c>
      <c r="E1345" s="14">
        <f>VLOOKUP($A1345,data!$A$6:$M$15000,12)</f>
        <v>3458000</v>
      </c>
      <c r="F1345" s="73">
        <f t="shared" si="51"/>
        <v>63000</v>
      </c>
    </row>
    <row r="1346" spans="1:6">
      <c r="A1346" s="74">
        <v>36889</v>
      </c>
      <c r="B1346" s="76">
        <f t="shared" si="50"/>
        <v>12</v>
      </c>
      <c r="C1346" s="46">
        <f>VLOOKUP($A1346,data!$A$6:$M$15000,10)</f>
        <v>3506000</v>
      </c>
      <c r="D1346" s="14">
        <v>0</v>
      </c>
      <c r="E1346" s="14">
        <f>VLOOKUP($A1346,data!$A$6:$M$15000,12)</f>
        <v>3247000</v>
      </c>
      <c r="F1346" s="73">
        <f t="shared" si="51"/>
        <v>259000</v>
      </c>
    </row>
    <row r="1347" spans="1:6">
      <c r="A1347" s="74">
        <v>36890</v>
      </c>
      <c r="B1347" s="76">
        <f t="shared" si="50"/>
        <v>12</v>
      </c>
      <c r="C1347" s="46">
        <f>VLOOKUP($A1347,data!$A$6:$M$15000,10)</f>
        <v>3610000</v>
      </c>
      <c r="D1347" s="14">
        <v>0</v>
      </c>
      <c r="E1347" s="14">
        <f>VLOOKUP($A1347,data!$A$6:$M$15000,12)</f>
        <v>2988000</v>
      </c>
      <c r="F1347" s="73">
        <f t="shared" si="51"/>
        <v>622000</v>
      </c>
    </row>
    <row r="1348" spans="1:6">
      <c r="A1348" s="74">
        <v>36891</v>
      </c>
      <c r="B1348" s="76">
        <f t="shared" si="50"/>
        <v>12</v>
      </c>
      <c r="C1348" s="46">
        <f>VLOOKUP($A1348,data!$A$6:$M$15000,10)</f>
        <v>3564000</v>
      </c>
      <c r="D1348" s="14">
        <v>0</v>
      </c>
      <c r="E1348" s="14">
        <f>VLOOKUP($A1348,data!$A$6:$M$15000,12)</f>
        <v>2817000</v>
      </c>
      <c r="F1348" s="73">
        <f t="shared" si="51"/>
        <v>747000</v>
      </c>
    </row>
    <row r="1349" spans="1:6">
      <c r="A1349" s="78" t="s">
        <v>2</v>
      </c>
      <c r="B1349" s="126" t="s">
        <v>14</v>
      </c>
      <c r="C1349" s="125" t="s">
        <v>10</v>
      </c>
      <c r="D1349" s="359" t="s">
        <v>11</v>
      </c>
      <c r="E1349" s="359" t="s">
        <v>27</v>
      </c>
      <c r="F1349" s="360" t="s">
        <v>56</v>
      </c>
    </row>
    <row r="1350" spans="1:6">
      <c r="A1350" s="74">
        <v>36892</v>
      </c>
      <c r="B1350" s="76">
        <f t="shared" si="50"/>
        <v>1</v>
      </c>
      <c r="C1350" s="46">
        <f>VLOOKUP($A1350,data!$A$6:$M$15000,10)</f>
        <v>3452000</v>
      </c>
      <c r="D1350" s="14">
        <v>0</v>
      </c>
      <c r="E1350" s="14">
        <f>VLOOKUP($A1350,data!$A$6:$M$15000,12)</f>
        <v>2898000</v>
      </c>
      <c r="F1350" s="73">
        <f t="shared" ref="F1350:F1413" si="52">C1350-D1350-E1350</f>
        <v>554000</v>
      </c>
    </row>
    <row r="1351" spans="1:6">
      <c r="A1351" s="74">
        <v>36893</v>
      </c>
      <c r="B1351" s="76">
        <f t="shared" si="50"/>
        <v>1</v>
      </c>
      <c r="C1351" s="46">
        <f>VLOOKUP($A1351,data!$A$6:$M$15000,10)</f>
        <v>3412000</v>
      </c>
      <c r="D1351" s="14">
        <v>0</v>
      </c>
      <c r="E1351" s="14">
        <f>VLOOKUP($A1351,data!$A$6:$M$15000,12)</f>
        <v>3361000</v>
      </c>
      <c r="F1351" s="73">
        <f t="shared" si="52"/>
        <v>51000</v>
      </c>
    </row>
    <row r="1352" spans="1:6">
      <c r="A1352" s="74">
        <v>36894</v>
      </c>
      <c r="B1352" s="76">
        <f t="shared" ref="B1352:B1415" si="53">IF(A1352&lt;&gt;"",MONTH(A1352),0)</f>
        <v>1</v>
      </c>
      <c r="C1352" s="46">
        <f>VLOOKUP($A1352,data!$A$6:$M$15000,10)</f>
        <v>3587000</v>
      </c>
      <c r="D1352" s="14">
        <v>0</v>
      </c>
      <c r="E1352" s="14">
        <f>VLOOKUP($A1352,data!$A$6:$M$15000,12)</f>
        <v>3500000</v>
      </c>
      <c r="F1352" s="73">
        <f t="shared" si="52"/>
        <v>87000</v>
      </c>
    </row>
    <row r="1353" spans="1:6">
      <c r="A1353" s="74">
        <v>36895</v>
      </c>
      <c r="B1353" s="76">
        <f t="shared" si="53"/>
        <v>1</v>
      </c>
      <c r="C1353" s="46">
        <f>VLOOKUP($A1353,data!$A$6:$M$15000,10)</f>
        <v>3597000</v>
      </c>
      <c r="D1353" s="14">
        <v>0</v>
      </c>
      <c r="E1353" s="14">
        <f>VLOOKUP($A1353,data!$A$6:$M$15000,12)</f>
        <v>3401000</v>
      </c>
      <c r="F1353" s="73">
        <f t="shared" si="52"/>
        <v>196000</v>
      </c>
    </row>
    <row r="1354" spans="1:6">
      <c r="A1354" s="74">
        <v>36896</v>
      </c>
      <c r="B1354" s="76">
        <f t="shared" si="53"/>
        <v>1</v>
      </c>
      <c r="C1354" s="46">
        <f>VLOOKUP($A1354,data!$A$6:$M$15000,10)</f>
        <v>3657000</v>
      </c>
      <c r="D1354" s="14">
        <v>0</v>
      </c>
      <c r="E1354" s="14">
        <f>VLOOKUP($A1354,data!$A$6:$M$15000,12)</f>
        <v>3459000</v>
      </c>
      <c r="F1354" s="73">
        <f t="shared" si="52"/>
        <v>198000</v>
      </c>
    </row>
    <row r="1355" spans="1:6">
      <c r="A1355" s="74">
        <v>36897</v>
      </c>
      <c r="B1355" s="76">
        <f t="shared" si="53"/>
        <v>1</v>
      </c>
      <c r="C1355" s="46">
        <f>VLOOKUP($A1355,data!$A$6:$M$15000,10)</f>
        <v>3549000</v>
      </c>
      <c r="D1355" s="14">
        <v>0</v>
      </c>
      <c r="E1355" s="14">
        <f>VLOOKUP($A1355,data!$A$6:$M$15000,12)</f>
        <v>3074000</v>
      </c>
      <c r="F1355" s="73">
        <f t="shared" si="52"/>
        <v>475000</v>
      </c>
    </row>
    <row r="1356" spans="1:6">
      <c r="A1356" s="74">
        <v>36898</v>
      </c>
      <c r="B1356" s="76">
        <f t="shared" si="53"/>
        <v>1</v>
      </c>
      <c r="C1356" s="46">
        <f>VLOOKUP($A1356,data!$A$6:$M$15000,10)</f>
        <v>3598000</v>
      </c>
      <c r="D1356" s="14">
        <v>0</v>
      </c>
      <c r="E1356" s="14">
        <f>VLOOKUP($A1356,data!$A$6:$M$15000,12)</f>
        <v>3196000</v>
      </c>
      <c r="F1356" s="73">
        <f t="shared" si="52"/>
        <v>402000</v>
      </c>
    </row>
    <row r="1357" spans="1:6">
      <c r="A1357" s="74">
        <v>36899</v>
      </c>
      <c r="B1357" s="76">
        <f t="shared" si="53"/>
        <v>1</v>
      </c>
      <c r="C1357" s="46">
        <f>VLOOKUP($A1357,data!$A$6:$M$15000,10)</f>
        <v>3508000</v>
      </c>
      <c r="D1357" s="14">
        <v>0</v>
      </c>
      <c r="E1357" s="14">
        <f>VLOOKUP($A1357,data!$A$6:$M$15000,12)</f>
        <v>4396000</v>
      </c>
      <c r="F1357" s="73">
        <f t="shared" si="52"/>
        <v>-888000</v>
      </c>
    </row>
    <row r="1358" spans="1:6">
      <c r="A1358" s="74">
        <v>36900</v>
      </c>
      <c r="B1358" s="76">
        <f t="shared" si="53"/>
        <v>1</v>
      </c>
      <c r="C1358" s="46">
        <f>VLOOKUP($A1358,data!$A$6:$M$15000,10)</f>
        <v>3269000</v>
      </c>
      <c r="D1358" s="14">
        <v>0</v>
      </c>
      <c r="E1358" s="14">
        <f>VLOOKUP($A1358,data!$A$6:$M$15000,12)</f>
        <v>4103000</v>
      </c>
      <c r="F1358" s="73">
        <f t="shared" si="52"/>
        <v>-834000</v>
      </c>
    </row>
    <row r="1359" spans="1:6">
      <c r="A1359" s="74">
        <v>36901</v>
      </c>
      <c r="B1359" s="76">
        <f t="shared" si="53"/>
        <v>1</v>
      </c>
      <c r="C1359" s="46">
        <f>VLOOKUP($A1359,data!$A$6:$M$15000,10)</f>
        <v>3216000</v>
      </c>
      <c r="D1359" s="14">
        <v>0</v>
      </c>
      <c r="E1359" s="14">
        <f>VLOOKUP($A1359,data!$A$6:$M$15000,12)</f>
        <v>4614000</v>
      </c>
      <c r="F1359" s="73">
        <f t="shared" si="52"/>
        <v>-1398000</v>
      </c>
    </row>
    <row r="1360" spans="1:6">
      <c r="A1360" s="74">
        <v>36902</v>
      </c>
      <c r="B1360" s="76">
        <f t="shared" si="53"/>
        <v>1</v>
      </c>
      <c r="C1360" s="46">
        <f>VLOOKUP($A1360,data!$A$6:$M$15000,10)</f>
        <v>3435000</v>
      </c>
      <c r="D1360" s="14">
        <v>0</v>
      </c>
      <c r="E1360" s="14">
        <f>VLOOKUP($A1360,data!$A$6:$M$15000,12)</f>
        <v>4564000</v>
      </c>
      <c r="F1360" s="73">
        <f t="shared" si="52"/>
        <v>-1129000</v>
      </c>
    </row>
    <row r="1361" spans="1:6">
      <c r="A1361" s="74">
        <v>36903</v>
      </c>
      <c r="B1361" s="76">
        <f t="shared" si="53"/>
        <v>1</v>
      </c>
      <c r="C1361" s="46">
        <f>VLOOKUP($A1361,data!$A$6:$M$15000,10)</f>
        <v>3514000</v>
      </c>
      <c r="D1361" s="14">
        <v>0</v>
      </c>
      <c r="E1361" s="14">
        <f>VLOOKUP($A1361,data!$A$6:$M$15000,12)</f>
        <v>4681000</v>
      </c>
      <c r="F1361" s="73">
        <f t="shared" si="52"/>
        <v>-1167000</v>
      </c>
    </row>
    <row r="1362" spans="1:6">
      <c r="A1362" s="74">
        <v>36904</v>
      </c>
      <c r="B1362" s="76">
        <f t="shared" si="53"/>
        <v>1</v>
      </c>
      <c r="C1362" s="46">
        <f>VLOOKUP($A1362,data!$A$6:$M$15000,10)</f>
        <v>3623000</v>
      </c>
      <c r="D1362" s="14">
        <v>0</v>
      </c>
      <c r="E1362" s="14">
        <f>VLOOKUP($A1362,data!$A$6:$M$15000,12)</f>
        <v>4189000</v>
      </c>
      <c r="F1362" s="73">
        <f t="shared" si="52"/>
        <v>-566000</v>
      </c>
    </row>
    <row r="1363" spans="1:6">
      <c r="A1363" s="74">
        <v>36905</v>
      </c>
      <c r="B1363" s="76">
        <f t="shared" si="53"/>
        <v>1</v>
      </c>
      <c r="C1363" s="46">
        <f>VLOOKUP($A1363,data!$A$6:$M$15000,10)</f>
        <v>3639000</v>
      </c>
      <c r="D1363" s="14">
        <v>0</v>
      </c>
      <c r="E1363" s="14">
        <f>VLOOKUP($A1363,data!$A$6:$M$15000,12)</f>
        <v>4091000</v>
      </c>
      <c r="F1363" s="73">
        <f t="shared" si="52"/>
        <v>-452000</v>
      </c>
    </row>
    <row r="1364" spans="1:6">
      <c r="A1364" s="74">
        <v>36906</v>
      </c>
      <c r="B1364" s="76">
        <f t="shared" si="53"/>
        <v>1</v>
      </c>
      <c r="C1364" s="46">
        <f>VLOOKUP($A1364,data!$A$6:$M$15000,10)</f>
        <v>3645000</v>
      </c>
      <c r="D1364" s="14">
        <v>0</v>
      </c>
      <c r="E1364" s="14">
        <f>VLOOKUP($A1364,data!$A$6:$M$15000,12)</f>
        <v>5076000</v>
      </c>
      <c r="F1364" s="73">
        <f t="shared" si="52"/>
        <v>-1431000</v>
      </c>
    </row>
    <row r="1365" spans="1:6">
      <c r="A1365" s="74">
        <v>36907</v>
      </c>
      <c r="B1365" s="76">
        <f t="shared" si="53"/>
        <v>1</v>
      </c>
      <c r="C1365" s="46">
        <f>VLOOKUP($A1365,data!$A$6:$M$15000,10)</f>
        <v>3596000</v>
      </c>
      <c r="D1365" s="14">
        <v>0</v>
      </c>
      <c r="E1365" s="14">
        <f>VLOOKUP($A1365,data!$A$6:$M$15000,12)</f>
        <v>5211000</v>
      </c>
      <c r="F1365" s="73">
        <f t="shared" si="52"/>
        <v>-1615000</v>
      </c>
    </row>
    <row r="1366" spans="1:6">
      <c r="A1366" s="74">
        <v>36908</v>
      </c>
      <c r="B1366" s="76">
        <f t="shared" si="53"/>
        <v>1</v>
      </c>
      <c r="C1366" s="46">
        <f>VLOOKUP($A1366,data!$A$6:$M$15000,10)</f>
        <v>3438000</v>
      </c>
      <c r="D1366" s="14">
        <v>0</v>
      </c>
      <c r="E1366" s="14">
        <f>VLOOKUP($A1366,data!$A$6:$M$15000,12)</f>
        <v>4989000</v>
      </c>
      <c r="F1366" s="73">
        <f t="shared" si="52"/>
        <v>-1551000</v>
      </c>
    </row>
    <row r="1367" spans="1:6">
      <c r="A1367" s="74">
        <v>36909</v>
      </c>
      <c r="B1367" s="76">
        <f t="shared" si="53"/>
        <v>1</v>
      </c>
      <c r="C1367" s="46">
        <f>VLOOKUP($A1367,data!$A$6:$M$15000,10)</f>
        <v>3313000</v>
      </c>
      <c r="D1367" s="14">
        <v>0</v>
      </c>
      <c r="E1367" s="14">
        <f>VLOOKUP($A1367,data!$A$6:$M$15000,12)</f>
        <v>4675000</v>
      </c>
      <c r="F1367" s="73">
        <f t="shared" si="52"/>
        <v>-1362000</v>
      </c>
    </row>
    <row r="1368" spans="1:6">
      <c r="A1368" s="74">
        <v>36910</v>
      </c>
      <c r="B1368" s="76">
        <f t="shared" si="53"/>
        <v>1</v>
      </c>
      <c r="C1368" s="46">
        <f>VLOOKUP($A1368,data!$A$6:$M$15000,10)</f>
        <v>3391000</v>
      </c>
      <c r="D1368" s="14">
        <v>0</v>
      </c>
      <c r="E1368" s="14">
        <f>VLOOKUP($A1368,data!$A$6:$M$15000,12)</f>
        <v>4374000</v>
      </c>
      <c r="F1368" s="73">
        <f t="shared" si="52"/>
        <v>-983000</v>
      </c>
    </row>
    <row r="1369" spans="1:6">
      <c r="A1369" s="74">
        <v>36911</v>
      </c>
      <c r="B1369" s="76">
        <f t="shared" si="53"/>
        <v>1</v>
      </c>
      <c r="C1369" s="46">
        <f>VLOOKUP($A1369,data!$A$6:$M$15000,10)</f>
        <v>3536000</v>
      </c>
      <c r="D1369" s="14">
        <v>0</v>
      </c>
      <c r="E1369" s="14">
        <f>VLOOKUP($A1369,data!$A$6:$M$15000,12)</f>
        <v>3812000</v>
      </c>
      <c r="F1369" s="73">
        <f t="shared" si="52"/>
        <v>-276000</v>
      </c>
    </row>
    <row r="1370" spans="1:6">
      <c r="A1370" s="74">
        <v>36912</v>
      </c>
      <c r="B1370" s="76">
        <f t="shared" si="53"/>
        <v>1</v>
      </c>
      <c r="C1370" s="46">
        <f>VLOOKUP($A1370,data!$A$6:$M$15000,10)</f>
        <v>3569000</v>
      </c>
      <c r="D1370" s="14">
        <v>0</v>
      </c>
      <c r="E1370" s="14">
        <f>VLOOKUP($A1370,data!$A$6:$M$15000,12)</f>
        <v>3668000</v>
      </c>
      <c r="F1370" s="73">
        <f t="shared" si="52"/>
        <v>-99000</v>
      </c>
    </row>
    <row r="1371" spans="1:6">
      <c r="A1371" s="74">
        <v>36913</v>
      </c>
      <c r="B1371" s="76">
        <f t="shared" si="53"/>
        <v>1</v>
      </c>
      <c r="C1371" s="46">
        <f>VLOOKUP($A1371,data!$A$6:$M$15000,10)</f>
        <v>3595000</v>
      </c>
      <c r="D1371" s="14">
        <v>0</v>
      </c>
      <c r="E1371" s="14">
        <f>VLOOKUP($A1371,data!$A$6:$M$15000,12)</f>
        <v>4284000</v>
      </c>
      <c r="F1371" s="73">
        <f t="shared" si="52"/>
        <v>-689000</v>
      </c>
    </row>
    <row r="1372" spans="1:6">
      <c r="A1372" s="74">
        <v>36914</v>
      </c>
      <c r="B1372" s="76">
        <f t="shared" si="53"/>
        <v>1</v>
      </c>
      <c r="C1372" s="46">
        <f>VLOOKUP($A1372,data!$A$6:$M$15000,10)</f>
        <v>3601000</v>
      </c>
      <c r="D1372" s="14">
        <v>0</v>
      </c>
      <c r="E1372" s="14">
        <f>VLOOKUP($A1372,data!$A$6:$M$15000,12)</f>
        <v>4313000</v>
      </c>
      <c r="F1372" s="73">
        <f t="shared" si="52"/>
        <v>-712000</v>
      </c>
    </row>
    <row r="1373" spans="1:6">
      <c r="A1373" s="74">
        <v>36915</v>
      </c>
      <c r="B1373" s="76">
        <f t="shared" si="53"/>
        <v>1</v>
      </c>
      <c r="C1373" s="46">
        <f>VLOOKUP($A1373,data!$A$6:$M$15000,10)</f>
        <v>3657000</v>
      </c>
      <c r="D1373" s="14">
        <v>0</v>
      </c>
      <c r="E1373" s="14">
        <f>VLOOKUP($A1373,data!$A$6:$M$15000,12)</f>
        <v>4734000</v>
      </c>
      <c r="F1373" s="73">
        <f t="shared" si="52"/>
        <v>-1077000</v>
      </c>
    </row>
    <row r="1374" spans="1:6">
      <c r="A1374" s="74">
        <v>36916</v>
      </c>
      <c r="B1374" s="76">
        <f t="shared" si="53"/>
        <v>1</v>
      </c>
      <c r="C1374" s="46">
        <f>VLOOKUP($A1374,data!$A$6:$M$15000,10)</f>
        <v>3650000</v>
      </c>
      <c r="D1374" s="14">
        <v>0</v>
      </c>
      <c r="E1374" s="14">
        <f>VLOOKUP($A1374,data!$A$6:$M$15000,12)</f>
        <v>4822000</v>
      </c>
      <c r="F1374" s="73">
        <f t="shared" si="52"/>
        <v>-1172000</v>
      </c>
    </row>
    <row r="1375" spans="1:6">
      <c r="A1375" s="74">
        <v>36917</v>
      </c>
      <c r="B1375" s="76">
        <f t="shared" si="53"/>
        <v>1</v>
      </c>
      <c r="C1375" s="46">
        <f>VLOOKUP($A1375,data!$A$6:$M$15000,10)</f>
        <v>3600000</v>
      </c>
      <c r="D1375" s="14">
        <v>0</v>
      </c>
      <c r="E1375" s="14">
        <f>VLOOKUP($A1375,data!$A$6:$M$15000,12)</f>
        <v>4982000</v>
      </c>
      <c r="F1375" s="73">
        <f t="shared" si="52"/>
        <v>-1382000</v>
      </c>
    </row>
    <row r="1376" spans="1:6">
      <c r="A1376" s="74">
        <v>36918</v>
      </c>
      <c r="B1376" s="76">
        <f t="shared" si="53"/>
        <v>1</v>
      </c>
      <c r="C1376" s="46">
        <f>VLOOKUP($A1376,data!$A$6:$M$15000,10)</f>
        <v>3608000</v>
      </c>
      <c r="D1376" s="14">
        <v>0</v>
      </c>
      <c r="E1376" s="14">
        <f>VLOOKUP($A1376,data!$A$6:$M$15000,12)</f>
        <v>4552000</v>
      </c>
      <c r="F1376" s="73">
        <f t="shared" si="52"/>
        <v>-944000</v>
      </c>
    </row>
    <row r="1377" spans="1:6">
      <c r="A1377" s="74">
        <v>36919</v>
      </c>
      <c r="B1377" s="76">
        <f t="shared" si="53"/>
        <v>1</v>
      </c>
      <c r="C1377" s="46">
        <f>VLOOKUP($A1377,data!$A$6:$M$15000,10)</f>
        <v>3474000</v>
      </c>
      <c r="D1377" s="14">
        <v>0</v>
      </c>
      <c r="E1377" s="14">
        <f>VLOOKUP($A1377,data!$A$6:$M$15000,12)</f>
        <v>4098000</v>
      </c>
      <c r="F1377" s="73">
        <f t="shared" si="52"/>
        <v>-624000</v>
      </c>
    </row>
    <row r="1378" spans="1:6">
      <c r="A1378" s="74">
        <v>36920</v>
      </c>
      <c r="B1378" s="76">
        <f t="shared" si="53"/>
        <v>1</v>
      </c>
      <c r="C1378" s="46">
        <f>VLOOKUP($A1378,data!$A$6:$M$15000,10)</f>
        <v>3469000</v>
      </c>
      <c r="D1378" s="14">
        <v>0</v>
      </c>
      <c r="E1378" s="14">
        <f>VLOOKUP($A1378,data!$A$6:$M$15000,12)</f>
        <v>4721000</v>
      </c>
      <c r="F1378" s="73">
        <f t="shared" si="52"/>
        <v>-1252000</v>
      </c>
    </row>
    <row r="1379" spans="1:6">
      <c r="A1379" s="74">
        <v>36921</v>
      </c>
      <c r="B1379" s="76">
        <f t="shared" si="53"/>
        <v>1</v>
      </c>
      <c r="C1379" s="46">
        <f>VLOOKUP($A1379,data!$A$6:$M$15000,10)</f>
        <v>3564000</v>
      </c>
      <c r="D1379" s="14">
        <v>0</v>
      </c>
      <c r="E1379" s="14">
        <f>VLOOKUP($A1379,data!$A$6:$M$15000,12)</f>
        <v>4627000</v>
      </c>
      <c r="F1379" s="73">
        <f t="shared" si="52"/>
        <v>-1063000</v>
      </c>
    </row>
    <row r="1380" spans="1:6">
      <c r="A1380" s="74">
        <v>36922</v>
      </c>
      <c r="B1380" s="76">
        <f t="shared" si="53"/>
        <v>1</v>
      </c>
      <c r="C1380" s="46">
        <f>VLOOKUP($A1380,data!$A$6:$M$15000,10)</f>
        <v>3443000</v>
      </c>
      <c r="D1380" s="14">
        <v>0</v>
      </c>
      <c r="E1380" s="14">
        <f>VLOOKUP($A1380,data!$A$6:$M$15000,12)</f>
        <v>4701000</v>
      </c>
      <c r="F1380" s="73">
        <f t="shared" si="52"/>
        <v>-1258000</v>
      </c>
    </row>
    <row r="1381" spans="1:6">
      <c r="A1381" s="74">
        <v>36923</v>
      </c>
      <c r="B1381" s="76">
        <f t="shared" si="53"/>
        <v>2</v>
      </c>
      <c r="C1381" s="46">
        <f>VLOOKUP($A1381,data!$A$6:$M$15000,10)</f>
        <v>3432000</v>
      </c>
      <c r="D1381" s="14">
        <v>0</v>
      </c>
      <c r="E1381" s="14">
        <f>VLOOKUP($A1381,data!$A$6:$M$15000,12)</f>
        <v>4240000</v>
      </c>
      <c r="F1381" s="73">
        <f t="shared" si="52"/>
        <v>-808000</v>
      </c>
    </row>
    <row r="1382" spans="1:6">
      <c r="A1382" s="74">
        <v>36924</v>
      </c>
      <c r="B1382" s="76">
        <f t="shared" si="53"/>
        <v>2</v>
      </c>
      <c r="C1382" s="46">
        <f>VLOOKUP($A1382,data!$A$6:$M$15000,10)</f>
        <v>3462000</v>
      </c>
      <c r="D1382" s="14">
        <v>0</v>
      </c>
      <c r="E1382" s="14">
        <f>VLOOKUP($A1382,data!$A$6:$M$15000,12)</f>
        <v>3798000</v>
      </c>
      <c r="F1382" s="73">
        <f t="shared" si="52"/>
        <v>-336000</v>
      </c>
    </row>
    <row r="1383" spans="1:6">
      <c r="A1383" s="74">
        <v>36925</v>
      </c>
      <c r="B1383" s="76">
        <f t="shared" si="53"/>
        <v>2</v>
      </c>
      <c r="C1383" s="46">
        <f>VLOOKUP($A1383,data!$A$6:$M$15000,10)</f>
        <v>3563000</v>
      </c>
      <c r="D1383" s="14">
        <v>0</v>
      </c>
      <c r="E1383" s="14">
        <f>VLOOKUP($A1383,data!$A$6:$M$15000,12)</f>
        <v>2973000</v>
      </c>
      <c r="F1383" s="73">
        <f t="shared" si="52"/>
        <v>590000</v>
      </c>
    </row>
    <row r="1384" spans="1:6">
      <c r="A1384" s="74">
        <v>36926</v>
      </c>
      <c r="B1384" s="76">
        <f t="shared" si="53"/>
        <v>2</v>
      </c>
      <c r="C1384" s="46">
        <f>VLOOKUP($A1384,data!$A$6:$M$15000,10)</f>
        <v>3311000</v>
      </c>
      <c r="D1384" s="14">
        <v>0</v>
      </c>
      <c r="E1384" s="14">
        <f>VLOOKUP($A1384,data!$A$6:$M$15000,12)</f>
        <v>2689000</v>
      </c>
      <c r="F1384" s="73">
        <f t="shared" si="52"/>
        <v>622000</v>
      </c>
    </row>
    <row r="1385" spans="1:6">
      <c r="A1385" s="74">
        <v>36927</v>
      </c>
      <c r="B1385" s="76">
        <f t="shared" si="53"/>
        <v>2</v>
      </c>
      <c r="C1385" s="46">
        <f>VLOOKUP($A1385,data!$A$6:$M$15000,10)</f>
        <v>3622000</v>
      </c>
      <c r="D1385" s="14">
        <v>0</v>
      </c>
      <c r="E1385" s="14">
        <f>VLOOKUP($A1385,data!$A$6:$M$15000,12)</f>
        <v>3173000</v>
      </c>
      <c r="F1385" s="73">
        <f t="shared" si="52"/>
        <v>449000</v>
      </c>
    </row>
    <row r="1386" spans="1:6">
      <c r="A1386" s="74">
        <v>36928</v>
      </c>
      <c r="B1386" s="76">
        <f t="shared" si="53"/>
        <v>2</v>
      </c>
      <c r="C1386" s="46">
        <f>VLOOKUP($A1386,data!$A$6:$M$15000,10)</f>
        <v>3634000</v>
      </c>
      <c r="D1386" s="14">
        <v>0</v>
      </c>
      <c r="E1386" s="14">
        <f>VLOOKUP($A1386,data!$A$6:$M$15000,12)</f>
        <v>3589000</v>
      </c>
      <c r="F1386" s="73">
        <f t="shared" si="52"/>
        <v>45000</v>
      </c>
    </row>
    <row r="1387" spans="1:6">
      <c r="A1387" s="74">
        <v>36929</v>
      </c>
      <c r="B1387" s="76">
        <f t="shared" si="53"/>
        <v>2</v>
      </c>
      <c r="C1387" s="46">
        <f>VLOOKUP($A1387,data!$A$6:$M$15000,10)</f>
        <v>3656000</v>
      </c>
      <c r="D1387" s="14">
        <v>0</v>
      </c>
      <c r="E1387" s="14">
        <f>VLOOKUP($A1387,data!$A$6:$M$15000,12)</f>
        <v>4567000</v>
      </c>
      <c r="F1387" s="73">
        <f t="shared" si="52"/>
        <v>-911000</v>
      </c>
    </row>
    <row r="1388" spans="1:6">
      <c r="A1388" s="74">
        <v>36930</v>
      </c>
      <c r="B1388" s="76">
        <f t="shared" si="53"/>
        <v>2</v>
      </c>
      <c r="C1388" s="46">
        <f>VLOOKUP($A1388,data!$A$6:$M$15000,10)</f>
        <v>3611000</v>
      </c>
      <c r="D1388" s="14">
        <v>0</v>
      </c>
      <c r="E1388" s="14">
        <f>VLOOKUP($A1388,data!$A$6:$M$15000,12)</f>
        <v>4699000</v>
      </c>
      <c r="F1388" s="73">
        <f t="shared" si="52"/>
        <v>-1088000</v>
      </c>
    </row>
    <row r="1389" spans="1:6">
      <c r="A1389" s="74">
        <v>36931</v>
      </c>
      <c r="B1389" s="76">
        <f t="shared" si="53"/>
        <v>2</v>
      </c>
      <c r="C1389" s="46">
        <f>VLOOKUP($A1389,data!$A$6:$M$15000,10)</f>
        <v>3530000</v>
      </c>
      <c r="D1389" s="14">
        <v>0</v>
      </c>
      <c r="E1389" s="14">
        <f>VLOOKUP($A1389,data!$A$6:$M$15000,12)</f>
        <v>4614000</v>
      </c>
      <c r="F1389" s="73">
        <f t="shared" si="52"/>
        <v>-1084000</v>
      </c>
    </row>
    <row r="1390" spans="1:6">
      <c r="A1390" s="74">
        <v>36932</v>
      </c>
      <c r="B1390" s="76">
        <f t="shared" si="53"/>
        <v>2</v>
      </c>
      <c r="C1390" s="46">
        <f>VLOOKUP($A1390,data!$A$6:$M$15000,10)</f>
        <v>3526000</v>
      </c>
      <c r="D1390" s="14">
        <v>0</v>
      </c>
      <c r="E1390" s="14">
        <f>VLOOKUP($A1390,data!$A$6:$M$15000,12)</f>
        <v>4411000</v>
      </c>
      <c r="F1390" s="73">
        <f t="shared" si="52"/>
        <v>-885000</v>
      </c>
    </row>
    <row r="1391" spans="1:6">
      <c r="A1391" s="74">
        <v>36933</v>
      </c>
      <c r="B1391" s="76">
        <f t="shared" si="53"/>
        <v>2</v>
      </c>
      <c r="C1391" s="46">
        <f>VLOOKUP($A1391,data!$A$6:$M$15000,10)</f>
        <v>3520000</v>
      </c>
      <c r="D1391" s="14">
        <v>0</v>
      </c>
      <c r="E1391" s="14">
        <f>VLOOKUP($A1391,data!$A$6:$M$15000,12)</f>
        <v>4290000</v>
      </c>
      <c r="F1391" s="73">
        <f t="shared" si="52"/>
        <v>-770000</v>
      </c>
    </row>
    <row r="1392" spans="1:6">
      <c r="A1392" s="74">
        <v>36934</v>
      </c>
      <c r="B1392" s="76">
        <f t="shared" si="53"/>
        <v>2</v>
      </c>
      <c r="C1392" s="46">
        <f>VLOOKUP($A1392,data!$A$6:$M$15000,10)</f>
        <v>3472000</v>
      </c>
      <c r="D1392" s="14">
        <v>0</v>
      </c>
      <c r="E1392" s="14">
        <f>VLOOKUP($A1392,data!$A$6:$M$15000,12)</f>
        <v>4944000</v>
      </c>
      <c r="F1392" s="73">
        <f t="shared" si="52"/>
        <v>-1472000</v>
      </c>
    </row>
    <row r="1393" spans="1:6">
      <c r="A1393" s="74">
        <v>36935</v>
      </c>
      <c r="B1393" s="76">
        <f t="shared" si="53"/>
        <v>2</v>
      </c>
      <c r="C1393" s="46">
        <f>VLOOKUP($A1393,data!$A$6:$M$15000,10)</f>
        <v>3568000</v>
      </c>
      <c r="D1393" s="14">
        <v>0</v>
      </c>
      <c r="E1393" s="14">
        <f>VLOOKUP($A1393,data!$A$6:$M$15000,12)</f>
        <v>5177000</v>
      </c>
      <c r="F1393" s="73">
        <f t="shared" si="52"/>
        <v>-1609000</v>
      </c>
    </row>
    <row r="1394" spans="1:6">
      <c r="A1394" s="74">
        <v>36936</v>
      </c>
      <c r="B1394" s="76">
        <f t="shared" si="53"/>
        <v>2</v>
      </c>
      <c r="C1394" s="46">
        <f>VLOOKUP($A1394,data!$A$6:$M$15000,10)</f>
        <v>3600000</v>
      </c>
      <c r="D1394" s="14">
        <v>0</v>
      </c>
      <c r="E1394" s="14">
        <f>VLOOKUP($A1394,data!$A$6:$M$15000,12)</f>
        <v>4828000</v>
      </c>
      <c r="F1394" s="73">
        <f t="shared" si="52"/>
        <v>-1228000</v>
      </c>
    </row>
    <row r="1395" spans="1:6">
      <c r="A1395" s="74">
        <v>36937</v>
      </c>
      <c r="B1395" s="76">
        <f t="shared" si="53"/>
        <v>2</v>
      </c>
      <c r="C1395" s="46">
        <f>VLOOKUP($A1395,data!$A$6:$M$15000,10)</f>
        <v>3485000</v>
      </c>
      <c r="D1395" s="14">
        <v>0</v>
      </c>
      <c r="E1395" s="14">
        <f>VLOOKUP($A1395,data!$A$6:$M$15000,12)</f>
        <v>4521000</v>
      </c>
      <c r="F1395" s="73">
        <f t="shared" si="52"/>
        <v>-1036000</v>
      </c>
    </row>
    <row r="1396" spans="1:6">
      <c r="A1396" s="74">
        <v>36938</v>
      </c>
      <c r="B1396" s="76">
        <f t="shared" si="53"/>
        <v>2</v>
      </c>
      <c r="C1396" s="46">
        <f>VLOOKUP($A1396,data!$A$6:$M$15000,10)</f>
        <v>3554000</v>
      </c>
      <c r="D1396" s="14">
        <v>0</v>
      </c>
      <c r="E1396" s="14">
        <f>VLOOKUP($A1396,data!$A$6:$M$15000,12)</f>
        <v>4049000</v>
      </c>
      <c r="F1396" s="73">
        <f t="shared" si="52"/>
        <v>-495000</v>
      </c>
    </row>
    <row r="1397" spans="1:6">
      <c r="A1397" s="74">
        <v>36939</v>
      </c>
      <c r="B1397" s="76">
        <f t="shared" si="53"/>
        <v>2</v>
      </c>
      <c r="C1397" s="46">
        <f>VLOOKUP($A1397,data!$A$6:$M$15000,10)</f>
        <v>3645000</v>
      </c>
      <c r="D1397" s="14">
        <v>0</v>
      </c>
      <c r="E1397" s="14">
        <f>VLOOKUP($A1397,data!$A$6:$M$15000,12)</f>
        <v>3708000</v>
      </c>
      <c r="F1397" s="73">
        <f t="shared" si="52"/>
        <v>-63000</v>
      </c>
    </row>
    <row r="1398" spans="1:6">
      <c r="A1398" s="74">
        <v>36940</v>
      </c>
      <c r="B1398" s="76">
        <f t="shared" si="53"/>
        <v>2</v>
      </c>
      <c r="C1398" s="46">
        <f>VLOOKUP($A1398,data!$A$6:$M$15000,10)</f>
        <v>3597000</v>
      </c>
      <c r="D1398" s="14">
        <v>0</v>
      </c>
      <c r="E1398" s="14">
        <f>VLOOKUP($A1398,data!$A$6:$M$15000,12)</f>
        <v>3412000</v>
      </c>
      <c r="F1398" s="73">
        <f t="shared" si="52"/>
        <v>185000</v>
      </c>
    </row>
    <row r="1399" spans="1:6">
      <c r="A1399" s="74">
        <v>36941</v>
      </c>
      <c r="B1399" s="76">
        <f t="shared" si="53"/>
        <v>2</v>
      </c>
      <c r="C1399" s="46">
        <f>VLOOKUP($A1399,data!$A$6:$M$15000,10)</f>
        <v>3630000</v>
      </c>
      <c r="D1399" s="14">
        <v>0</v>
      </c>
      <c r="E1399" s="14">
        <f>VLOOKUP($A1399,data!$A$6:$M$15000,12)</f>
        <v>3985000</v>
      </c>
      <c r="F1399" s="73">
        <f t="shared" si="52"/>
        <v>-355000</v>
      </c>
    </row>
    <row r="1400" spans="1:6">
      <c r="A1400" s="74">
        <v>36942</v>
      </c>
      <c r="B1400" s="76">
        <f t="shared" si="53"/>
        <v>2</v>
      </c>
      <c r="C1400" s="46">
        <f>VLOOKUP($A1400,data!$A$6:$M$15000,10)</f>
        <v>3622000</v>
      </c>
      <c r="D1400" s="14">
        <v>0</v>
      </c>
      <c r="E1400" s="14">
        <f>VLOOKUP($A1400,data!$A$6:$M$15000,12)</f>
        <v>3871000</v>
      </c>
      <c r="F1400" s="73">
        <f t="shared" si="52"/>
        <v>-249000</v>
      </c>
    </row>
    <row r="1401" spans="1:6">
      <c r="A1401" s="74">
        <v>36943</v>
      </c>
      <c r="B1401" s="76">
        <f t="shared" si="53"/>
        <v>2</v>
      </c>
      <c r="C1401" s="46">
        <f>VLOOKUP($A1401,data!$A$6:$M$15000,10)</f>
        <v>3639000</v>
      </c>
      <c r="D1401" s="14">
        <v>0</v>
      </c>
      <c r="E1401" s="14">
        <f>VLOOKUP($A1401,data!$A$6:$M$15000,12)</f>
        <v>3656000</v>
      </c>
      <c r="F1401" s="73">
        <f t="shared" si="52"/>
        <v>-17000</v>
      </c>
    </row>
    <row r="1402" spans="1:6">
      <c r="A1402" s="74">
        <v>36944</v>
      </c>
      <c r="B1402" s="76">
        <f t="shared" si="53"/>
        <v>2</v>
      </c>
      <c r="C1402" s="46">
        <f>VLOOKUP($A1402,data!$A$6:$M$15000,10)</f>
        <v>3673000</v>
      </c>
      <c r="D1402" s="14">
        <v>0</v>
      </c>
      <c r="E1402" s="14">
        <f>VLOOKUP($A1402,data!$A$6:$M$15000,12)</f>
        <v>3856000</v>
      </c>
      <c r="F1402" s="73">
        <f t="shared" si="52"/>
        <v>-183000</v>
      </c>
    </row>
    <row r="1403" spans="1:6">
      <c r="A1403" s="74">
        <v>36945</v>
      </c>
      <c r="B1403" s="76">
        <f t="shared" si="53"/>
        <v>2</v>
      </c>
      <c r="C1403" s="46">
        <f>VLOOKUP($A1403,data!$A$6:$M$15000,10)</f>
        <v>3658000</v>
      </c>
      <c r="D1403" s="14">
        <v>0</v>
      </c>
      <c r="E1403" s="14">
        <f>VLOOKUP($A1403,data!$A$6:$M$15000,12)</f>
        <v>4164000</v>
      </c>
      <c r="F1403" s="73">
        <f t="shared" si="52"/>
        <v>-506000</v>
      </c>
    </row>
    <row r="1404" spans="1:6">
      <c r="A1404" s="74">
        <v>36946</v>
      </c>
      <c r="B1404" s="76">
        <f t="shared" si="53"/>
        <v>2</v>
      </c>
      <c r="C1404" s="46">
        <f>VLOOKUP($A1404,data!$A$6:$M$15000,10)</f>
        <v>3662000</v>
      </c>
      <c r="D1404" s="14">
        <v>0</v>
      </c>
      <c r="E1404" s="14">
        <f>VLOOKUP($A1404,data!$A$6:$M$15000,12)</f>
        <v>4141000</v>
      </c>
      <c r="F1404" s="73">
        <f t="shared" si="52"/>
        <v>-479000</v>
      </c>
    </row>
    <row r="1405" spans="1:6">
      <c r="A1405" s="74">
        <v>36947</v>
      </c>
      <c r="B1405" s="76">
        <f t="shared" si="53"/>
        <v>2</v>
      </c>
      <c r="C1405" s="46">
        <f>VLOOKUP($A1405,data!$A$6:$M$15000,10)</f>
        <v>3690000</v>
      </c>
      <c r="D1405" s="14">
        <v>0</v>
      </c>
      <c r="E1405" s="14">
        <f>VLOOKUP($A1405,data!$A$6:$M$15000,12)</f>
        <v>3989000</v>
      </c>
      <c r="F1405" s="73">
        <f t="shared" si="52"/>
        <v>-299000</v>
      </c>
    </row>
    <row r="1406" spans="1:6">
      <c r="A1406" s="74">
        <v>36948</v>
      </c>
      <c r="B1406" s="76">
        <f t="shared" si="53"/>
        <v>2</v>
      </c>
      <c r="C1406" s="46">
        <f>VLOOKUP($A1406,data!$A$6:$M$15000,10)</f>
        <v>3641000</v>
      </c>
      <c r="D1406" s="14">
        <v>0</v>
      </c>
      <c r="E1406" s="14">
        <f>VLOOKUP($A1406,data!$A$6:$M$15000,12)</f>
        <v>4087000</v>
      </c>
      <c r="F1406" s="73">
        <f t="shared" si="52"/>
        <v>-446000</v>
      </c>
    </row>
    <row r="1407" spans="1:6">
      <c r="A1407" s="74">
        <v>36949</v>
      </c>
      <c r="B1407" s="76">
        <f t="shared" si="53"/>
        <v>2</v>
      </c>
      <c r="C1407" s="46">
        <f>VLOOKUP($A1407,data!$A$6:$M$15000,10)</f>
        <v>3608000</v>
      </c>
      <c r="D1407" s="14">
        <v>0</v>
      </c>
      <c r="E1407" s="14">
        <f>VLOOKUP($A1407,data!$A$6:$M$15000,12)</f>
        <v>4490000</v>
      </c>
      <c r="F1407" s="73">
        <f t="shared" si="52"/>
        <v>-882000</v>
      </c>
    </row>
    <row r="1408" spans="1:6">
      <c r="A1408" s="74">
        <v>36950</v>
      </c>
      <c r="B1408" s="76">
        <f t="shared" si="53"/>
        <v>2</v>
      </c>
      <c r="C1408" s="46">
        <f>VLOOKUP($A1408,data!$A$6:$M$15000,10)</f>
        <v>3568000</v>
      </c>
      <c r="D1408" s="14">
        <v>0</v>
      </c>
      <c r="E1408" s="14">
        <f>VLOOKUP($A1408,data!$A$6:$M$15000,12)</f>
        <v>4704000</v>
      </c>
      <c r="F1408" s="73">
        <f t="shared" si="52"/>
        <v>-1136000</v>
      </c>
    </row>
    <row r="1409" spans="1:6">
      <c r="A1409" s="74">
        <v>36951</v>
      </c>
      <c r="B1409" s="76">
        <f t="shared" si="53"/>
        <v>3</v>
      </c>
      <c r="C1409" s="46">
        <f>VLOOKUP($A1409,data!$A$6:$M$15000,10)</f>
        <v>3573000</v>
      </c>
      <c r="D1409" s="14">
        <v>0</v>
      </c>
      <c r="E1409" s="14">
        <f>VLOOKUP($A1409,data!$A$6:$M$15000,12)</f>
        <v>4131000</v>
      </c>
      <c r="F1409" s="73">
        <f t="shared" si="52"/>
        <v>-558000</v>
      </c>
    </row>
    <row r="1410" spans="1:6">
      <c r="A1410" s="74">
        <v>36952</v>
      </c>
      <c r="B1410" s="76">
        <f t="shared" si="53"/>
        <v>3</v>
      </c>
      <c r="C1410" s="46">
        <f>VLOOKUP($A1410,data!$A$6:$M$15000,10)</f>
        <v>3572000</v>
      </c>
      <c r="D1410" s="14">
        <v>0</v>
      </c>
      <c r="E1410" s="14">
        <f>VLOOKUP($A1410,data!$A$6:$M$15000,12)</f>
        <v>3903000</v>
      </c>
      <c r="F1410" s="73">
        <f t="shared" si="52"/>
        <v>-331000</v>
      </c>
    </row>
    <row r="1411" spans="1:6">
      <c r="A1411" s="74">
        <v>36953</v>
      </c>
      <c r="B1411" s="76">
        <f t="shared" si="53"/>
        <v>3</v>
      </c>
      <c r="C1411" s="46">
        <f>VLOOKUP($A1411,data!$A$6:$M$15000,10)</f>
        <v>3566000</v>
      </c>
      <c r="D1411" s="14">
        <v>0</v>
      </c>
      <c r="E1411" s="14">
        <f>VLOOKUP($A1411,data!$A$6:$M$15000,12)</f>
        <v>3521000</v>
      </c>
      <c r="F1411" s="73">
        <f t="shared" si="52"/>
        <v>45000</v>
      </c>
    </row>
    <row r="1412" spans="1:6">
      <c r="A1412" s="74">
        <v>36954</v>
      </c>
      <c r="B1412" s="76">
        <f t="shared" si="53"/>
        <v>3</v>
      </c>
      <c r="C1412" s="46">
        <f>VLOOKUP($A1412,data!$A$6:$M$15000,10)</f>
        <v>3497000</v>
      </c>
      <c r="D1412" s="14">
        <v>0</v>
      </c>
      <c r="E1412" s="14">
        <f>VLOOKUP($A1412,data!$A$6:$M$15000,12)</f>
        <v>3598000</v>
      </c>
      <c r="F1412" s="73">
        <f t="shared" si="52"/>
        <v>-101000</v>
      </c>
    </row>
    <row r="1413" spans="1:6">
      <c r="A1413" s="74">
        <v>36955</v>
      </c>
      <c r="B1413" s="76">
        <f t="shared" si="53"/>
        <v>3</v>
      </c>
      <c r="C1413" s="46">
        <f>VLOOKUP($A1413,data!$A$6:$M$15000,10)</f>
        <v>3536000</v>
      </c>
      <c r="D1413" s="14">
        <v>0</v>
      </c>
      <c r="E1413" s="14">
        <f>VLOOKUP($A1413,data!$A$6:$M$15000,12)</f>
        <v>3647000</v>
      </c>
      <c r="F1413" s="73">
        <f t="shared" si="52"/>
        <v>-111000</v>
      </c>
    </row>
    <row r="1414" spans="1:6">
      <c r="A1414" s="74">
        <v>36956</v>
      </c>
      <c r="B1414" s="76">
        <f t="shared" si="53"/>
        <v>3</v>
      </c>
      <c r="C1414" s="46">
        <f>VLOOKUP($A1414,data!$A$6:$M$15000,10)</f>
        <v>3581000</v>
      </c>
      <c r="D1414" s="14">
        <v>0</v>
      </c>
      <c r="E1414" s="14">
        <f>VLOOKUP($A1414,data!$A$6:$M$15000,12)</f>
        <v>3458000</v>
      </c>
      <c r="F1414" s="73">
        <f t="shared" ref="F1414:F1477" si="54">C1414-D1414-E1414</f>
        <v>123000</v>
      </c>
    </row>
    <row r="1415" spans="1:6">
      <c r="A1415" s="74">
        <v>36957</v>
      </c>
      <c r="B1415" s="76">
        <f t="shared" si="53"/>
        <v>3</v>
      </c>
      <c r="C1415" s="46">
        <f>VLOOKUP($A1415,data!$A$6:$M$15000,10)</f>
        <v>3633000</v>
      </c>
      <c r="D1415" s="14">
        <v>0</v>
      </c>
      <c r="E1415" s="14">
        <f>VLOOKUP($A1415,data!$A$6:$M$15000,12)</f>
        <v>3385000</v>
      </c>
      <c r="F1415" s="73">
        <f t="shared" si="54"/>
        <v>248000</v>
      </c>
    </row>
    <row r="1416" spans="1:6">
      <c r="A1416" s="74">
        <v>36958</v>
      </c>
      <c r="B1416" s="76">
        <f t="shared" ref="B1416:B1479" si="55">IF(A1416&lt;&gt;"",MONTH(A1416),0)</f>
        <v>3</v>
      </c>
      <c r="C1416" s="46">
        <f>VLOOKUP($A1416,data!$A$6:$M$15000,10)</f>
        <v>3632000</v>
      </c>
      <c r="D1416" s="14">
        <v>0</v>
      </c>
      <c r="E1416" s="14">
        <f>VLOOKUP($A1416,data!$A$6:$M$15000,12)</f>
        <v>3276000</v>
      </c>
      <c r="F1416" s="73">
        <f t="shared" si="54"/>
        <v>356000</v>
      </c>
    </row>
    <row r="1417" spans="1:6">
      <c r="A1417" s="74">
        <v>36959</v>
      </c>
      <c r="B1417" s="76">
        <f t="shared" si="55"/>
        <v>3</v>
      </c>
      <c r="C1417" s="46">
        <f>VLOOKUP($A1417,data!$A$6:$M$15000,10)</f>
        <v>3657000</v>
      </c>
      <c r="D1417" s="14">
        <v>0</v>
      </c>
      <c r="E1417" s="14">
        <f>VLOOKUP($A1417,data!$A$6:$M$15000,12)</f>
        <v>3629000</v>
      </c>
      <c r="F1417" s="73">
        <f t="shared" si="54"/>
        <v>28000</v>
      </c>
    </row>
    <row r="1418" spans="1:6">
      <c r="A1418" s="74">
        <v>36960</v>
      </c>
      <c r="B1418" s="76">
        <f t="shared" si="55"/>
        <v>3</v>
      </c>
      <c r="C1418" s="46">
        <f>VLOOKUP($A1418,data!$A$6:$M$15000,10)</f>
        <v>3662000</v>
      </c>
      <c r="D1418" s="14">
        <v>0</v>
      </c>
      <c r="E1418" s="14">
        <f>VLOOKUP($A1418,data!$A$6:$M$15000,12)</f>
        <v>3247000</v>
      </c>
      <c r="F1418" s="73">
        <f t="shared" si="54"/>
        <v>415000</v>
      </c>
    </row>
    <row r="1419" spans="1:6">
      <c r="A1419" s="74">
        <v>36961</v>
      </c>
      <c r="B1419" s="76">
        <f t="shared" si="55"/>
        <v>3</v>
      </c>
      <c r="C1419" s="46">
        <f>VLOOKUP($A1419,data!$A$6:$M$15000,10)</f>
        <v>3652000</v>
      </c>
      <c r="D1419" s="14">
        <v>0</v>
      </c>
      <c r="E1419" s="14">
        <f>VLOOKUP($A1419,data!$A$6:$M$15000,12)</f>
        <v>3266000</v>
      </c>
      <c r="F1419" s="73">
        <f t="shared" si="54"/>
        <v>386000</v>
      </c>
    </row>
    <row r="1420" spans="1:6">
      <c r="A1420" s="74">
        <v>36962</v>
      </c>
      <c r="B1420" s="76">
        <f t="shared" si="55"/>
        <v>3</v>
      </c>
      <c r="C1420" s="46">
        <f>VLOOKUP($A1420,data!$A$6:$M$15000,10)</f>
        <v>3636000</v>
      </c>
      <c r="D1420" s="14">
        <v>0</v>
      </c>
      <c r="E1420" s="14">
        <f>VLOOKUP($A1420,data!$A$6:$M$15000,12)</f>
        <v>3415000</v>
      </c>
      <c r="F1420" s="73">
        <f t="shared" si="54"/>
        <v>221000</v>
      </c>
    </row>
    <row r="1421" spans="1:6">
      <c r="A1421" s="74">
        <v>36963</v>
      </c>
      <c r="B1421" s="76">
        <f t="shared" si="55"/>
        <v>3</v>
      </c>
      <c r="C1421" s="46">
        <f>VLOOKUP($A1421,data!$A$6:$M$15000,10)</f>
        <v>3627000</v>
      </c>
      <c r="D1421" s="14">
        <v>0</v>
      </c>
      <c r="E1421" s="14">
        <f>VLOOKUP($A1421,data!$A$6:$M$15000,12)</f>
        <v>3242000</v>
      </c>
      <c r="F1421" s="73">
        <f t="shared" si="54"/>
        <v>385000</v>
      </c>
    </row>
    <row r="1422" spans="1:6">
      <c r="A1422" s="74">
        <v>36964</v>
      </c>
      <c r="B1422" s="76">
        <f t="shared" si="55"/>
        <v>3</v>
      </c>
      <c r="C1422" s="46">
        <f>VLOOKUP($A1422,data!$A$6:$M$15000,10)</f>
        <v>3612000</v>
      </c>
      <c r="D1422" s="14">
        <v>0</v>
      </c>
      <c r="E1422" s="14">
        <f>VLOOKUP($A1422,data!$A$6:$M$15000,12)</f>
        <v>3288000</v>
      </c>
      <c r="F1422" s="73">
        <f t="shared" si="54"/>
        <v>324000</v>
      </c>
    </row>
    <row r="1423" spans="1:6">
      <c r="A1423" s="74">
        <v>36965</v>
      </c>
      <c r="B1423" s="76">
        <f t="shared" si="55"/>
        <v>3</v>
      </c>
      <c r="C1423" s="46">
        <f>VLOOKUP($A1423,data!$A$6:$M$15000,10)</f>
        <v>3676000</v>
      </c>
      <c r="D1423" s="14">
        <v>0</v>
      </c>
      <c r="E1423" s="14">
        <f>VLOOKUP($A1423,data!$A$6:$M$15000,12)</f>
        <v>3454000</v>
      </c>
      <c r="F1423" s="73">
        <f t="shared" si="54"/>
        <v>222000</v>
      </c>
    </row>
    <row r="1424" spans="1:6">
      <c r="A1424" s="74">
        <v>36966</v>
      </c>
      <c r="B1424" s="76">
        <f t="shared" si="55"/>
        <v>3</v>
      </c>
      <c r="C1424" s="46">
        <f>VLOOKUP($A1424,data!$A$6:$M$15000,10)</f>
        <v>3610000</v>
      </c>
      <c r="D1424" s="14">
        <v>0</v>
      </c>
      <c r="E1424" s="14">
        <f>VLOOKUP($A1424,data!$A$6:$M$15000,12)</f>
        <v>3429000</v>
      </c>
      <c r="F1424" s="73">
        <f t="shared" si="54"/>
        <v>181000</v>
      </c>
    </row>
    <row r="1425" spans="1:6">
      <c r="A1425" s="74">
        <v>36967</v>
      </c>
      <c r="B1425" s="76">
        <f t="shared" si="55"/>
        <v>3</v>
      </c>
      <c r="C1425" s="46">
        <f>VLOOKUP($A1425,data!$A$6:$M$15000,10)</f>
        <v>3588000</v>
      </c>
      <c r="D1425" s="14">
        <v>0</v>
      </c>
      <c r="E1425" s="14">
        <f>VLOOKUP($A1425,data!$A$6:$M$15000,12)</f>
        <v>3057000</v>
      </c>
      <c r="F1425" s="73">
        <f t="shared" si="54"/>
        <v>531000</v>
      </c>
    </row>
    <row r="1426" spans="1:6">
      <c r="A1426" s="74">
        <v>36968</v>
      </c>
      <c r="B1426" s="76">
        <f t="shared" si="55"/>
        <v>3</v>
      </c>
      <c r="C1426" s="46">
        <f>VLOOKUP($A1426,data!$A$6:$M$15000,10)</f>
        <v>3534000</v>
      </c>
      <c r="D1426" s="14">
        <v>0</v>
      </c>
      <c r="E1426" s="14">
        <f>VLOOKUP($A1426,data!$A$6:$M$15000,12)</f>
        <v>2907000</v>
      </c>
      <c r="F1426" s="73">
        <f t="shared" si="54"/>
        <v>627000</v>
      </c>
    </row>
    <row r="1427" spans="1:6">
      <c r="A1427" s="74">
        <v>36969</v>
      </c>
      <c r="B1427" s="76">
        <f t="shared" si="55"/>
        <v>3</v>
      </c>
      <c r="C1427" s="46">
        <f>VLOOKUP($A1427,data!$A$6:$M$15000,10)</f>
        <v>3603000</v>
      </c>
      <c r="D1427" s="14">
        <v>0</v>
      </c>
      <c r="E1427" s="14">
        <f>VLOOKUP($A1427,data!$A$6:$M$15000,12)</f>
        <v>3165000</v>
      </c>
      <c r="F1427" s="73">
        <f t="shared" si="54"/>
        <v>438000</v>
      </c>
    </row>
    <row r="1428" spans="1:6">
      <c r="A1428" s="74">
        <v>36970</v>
      </c>
      <c r="B1428" s="76">
        <f t="shared" si="55"/>
        <v>3</v>
      </c>
      <c r="C1428" s="46">
        <f>VLOOKUP($A1428,data!$A$6:$M$15000,10)</f>
        <v>3560000</v>
      </c>
      <c r="D1428" s="14">
        <v>0</v>
      </c>
      <c r="E1428" s="14">
        <f>VLOOKUP($A1428,data!$A$6:$M$15000,12)</f>
        <v>3186000</v>
      </c>
      <c r="F1428" s="73">
        <f t="shared" si="54"/>
        <v>374000</v>
      </c>
    </row>
    <row r="1429" spans="1:6">
      <c r="A1429" s="74">
        <v>36971</v>
      </c>
      <c r="B1429" s="76">
        <f t="shared" si="55"/>
        <v>3</v>
      </c>
      <c r="C1429" s="46">
        <f>VLOOKUP($A1429,data!$A$6:$M$15000,10)</f>
        <v>3523000</v>
      </c>
      <c r="D1429" s="14">
        <v>0</v>
      </c>
      <c r="E1429" s="14">
        <f>VLOOKUP($A1429,data!$A$6:$M$15000,12)</f>
        <v>3214000</v>
      </c>
      <c r="F1429" s="73">
        <f t="shared" si="54"/>
        <v>309000</v>
      </c>
    </row>
    <row r="1430" spans="1:6">
      <c r="A1430" s="74">
        <v>36972</v>
      </c>
      <c r="B1430" s="76">
        <f t="shared" si="55"/>
        <v>3</v>
      </c>
      <c r="C1430" s="46">
        <f>VLOOKUP($A1430,data!$A$6:$M$15000,10)</f>
        <v>3423000</v>
      </c>
      <c r="D1430" s="14">
        <v>0</v>
      </c>
      <c r="E1430" s="14">
        <f>VLOOKUP($A1430,data!$A$6:$M$15000,12)</f>
        <v>3324000</v>
      </c>
      <c r="F1430" s="73">
        <f t="shared" si="54"/>
        <v>99000</v>
      </c>
    </row>
    <row r="1431" spans="1:6">
      <c r="A1431" s="74">
        <v>36973</v>
      </c>
      <c r="B1431" s="76">
        <f t="shared" si="55"/>
        <v>3</v>
      </c>
      <c r="C1431" s="46">
        <f>VLOOKUP($A1431,data!$A$6:$M$15000,10)</f>
        <v>3487000</v>
      </c>
      <c r="D1431" s="14">
        <v>0</v>
      </c>
      <c r="E1431" s="14">
        <f>VLOOKUP($A1431,data!$A$6:$M$15000,12)</f>
        <v>3127000</v>
      </c>
      <c r="F1431" s="73">
        <f t="shared" si="54"/>
        <v>360000</v>
      </c>
    </row>
    <row r="1432" spans="1:6">
      <c r="A1432" s="74">
        <v>36974</v>
      </c>
      <c r="B1432" s="76">
        <f t="shared" si="55"/>
        <v>3</v>
      </c>
      <c r="C1432" s="46">
        <f>VLOOKUP($A1432,data!$A$6:$M$15000,10)</f>
        <v>3354000</v>
      </c>
      <c r="D1432" s="14">
        <v>0</v>
      </c>
      <c r="E1432" s="14">
        <f>VLOOKUP($A1432,data!$A$6:$M$15000,12)</f>
        <v>2830000</v>
      </c>
      <c r="F1432" s="73">
        <f t="shared" si="54"/>
        <v>524000</v>
      </c>
    </row>
    <row r="1433" spans="1:6">
      <c r="A1433" s="74">
        <v>36975</v>
      </c>
      <c r="B1433" s="76">
        <f t="shared" si="55"/>
        <v>3</v>
      </c>
      <c r="C1433" s="46">
        <f>VLOOKUP($A1433,data!$A$6:$M$15000,10)</f>
        <v>3419000</v>
      </c>
      <c r="D1433" s="14">
        <v>0</v>
      </c>
      <c r="E1433" s="14">
        <f>VLOOKUP($A1433,data!$A$6:$M$15000,12)</f>
        <v>2724000</v>
      </c>
      <c r="F1433" s="73">
        <f t="shared" si="54"/>
        <v>695000</v>
      </c>
    </row>
    <row r="1434" spans="1:6">
      <c r="A1434" s="74">
        <v>36976</v>
      </c>
      <c r="B1434" s="76">
        <f t="shared" si="55"/>
        <v>3</v>
      </c>
      <c r="C1434" s="46">
        <f>VLOOKUP($A1434,data!$A$6:$M$15000,10)</f>
        <v>3456000</v>
      </c>
      <c r="D1434" s="14">
        <v>0</v>
      </c>
      <c r="E1434" s="14">
        <f>VLOOKUP($A1434,data!$A$6:$M$15000,12)</f>
        <v>3052000</v>
      </c>
      <c r="F1434" s="73">
        <f t="shared" si="54"/>
        <v>404000</v>
      </c>
    </row>
    <row r="1435" spans="1:6">
      <c r="A1435" s="74">
        <v>36977</v>
      </c>
      <c r="B1435" s="76">
        <f t="shared" si="55"/>
        <v>3</v>
      </c>
      <c r="C1435" s="46">
        <f>VLOOKUP($A1435,data!$A$6:$M$15000,10)</f>
        <v>3547000</v>
      </c>
      <c r="D1435" s="14">
        <v>0</v>
      </c>
      <c r="E1435" s="14">
        <f>VLOOKUP($A1435,data!$A$6:$M$15000,12)</f>
        <v>3097000</v>
      </c>
      <c r="F1435" s="73">
        <f t="shared" si="54"/>
        <v>450000</v>
      </c>
    </row>
    <row r="1436" spans="1:6">
      <c r="A1436" s="74">
        <v>36978</v>
      </c>
      <c r="B1436" s="76">
        <f t="shared" si="55"/>
        <v>3</v>
      </c>
      <c r="C1436" s="46">
        <f>VLOOKUP($A1436,data!$A$6:$M$15000,10)</f>
        <v>3671000</v>
      </c>
      <c r="D1436" s="14">
        <v>0</v>
      </c>
      <c r="E1436" s="14">
        <f>VLOOKUP($A1436,data!$A$6:$M$15000,12)</f>
        <v>3183000</v>
      </c>
      <c r="F1436" s="73">
        <f t="shared" si="54"/>
        <v>488000</v>
      </c>
    </row>
    <row r="1437" spans="1:6">
      <c r="A1437" s="74">
        <v>36979</v>
      </c>
      <c r="B1437" s="76">
        <f t="shared" si="55"/>
        <v>3</v>
      </c>
      <c r="C1437" s="46">
        <f>VLOOKUP($A1437,data!$A$6:$M$15000,10)</f>
        <v>3607000</v>
      </c>
      <c r="D1437" s="14">
        <v>0</v>
      </c>
      <c r="E1437" s="14">
        <f>VLOOKUP($A1437,data!$A$6:$M$15000,12)</f>
        <v>3140000</v>
      </c>
      <c r="F1437" s="73">
        <f t="shared" si="54"/>
        <v>467000</v>
      </c>
    </row>
    <row r="1438" spans="1:6">
      <c r="A1438" s="74">
        <v>36980</v>
      </c>
      <c r="B1438" s="76">
        <f t="shared" si="55"/>
        <v>3</v>
      </c>
      <c r="C1438" s="46">
        <f>VLOOKUP($A1438,data!$A$6:$M$15000,10)</f>
        <v>3538000</v>
      </c>
      <c r="D1438" s="14">
        <v>0</v>
      </c>
      <c r="E1438" s="14">
        <f>VLOOKUP($A1438,data!$A$6:$M$15000,12)</f>
        <v>3081000</v>
      </c>
      <c r="F1438" s="73">
        <f t="shared" si="54"/>
        <v>457000</v>
      </c>
    </row>
    <row r="1439" spans="1:6">
      <c r="A1439" s="74">
        <v>36981</v>
      </c>
      <c r="B1439" s="76">
        <f t="shared" si="55"/>
        <v>3</v>
      </c>
      <c r="C1439" s="46">
        <f>VLOOKUP($A1439,data!$A$6:$M$15000,10)</f>
        <v>3458000</v>
      </c>
      <c r="D1439" s="14">
        <v>0</v>
      </c>
      <c r="E1439" s="14">
        <f>VLOOKUP($A1439,data!$A$6:$M$15000,12)</f>
        <v>2730000</v>
      </c>
      <c r="F1439" s="73">
        <f t="shared" si="54"/>
        <v>728000</v>
      </c>
    </row>
    <row r="1440" spans="1:6">
      <c r="A1440" s="74">
        <v>36982</v>
      </c>
      <c r="B1440" s="76">
        <f t="shared" si="55"/>
        <v>4</v>
      </c>
      <c r="C1440" s="46">
        <f>VLOOKUP($A1440,data!$A$6:$M$15000,10)</f>
        <v>3472000</v>
      </c>
      <c r="D1440" s="14">
        <v>0</v>
      </c>
      <c r="E1440" s="14">
        <f>VLOOKUP($A1440,data!$A$6:$M$15000,12)</f>
        <v>2815000</v>
      </c>
      <c r="F1440" s="73">
        <f t="shared" si="54"/>
        <v>657000</v>
      </c>
    </row>
    <row r="1441" spans="1:6">
      <c r="A1441" s="74">
        <v>36983</v>
      </c>
      <c r="B1441" s="76">
        <f t="shared" si="55"/>
        <v>4</v>
      </c>
      <c r="C1441" s="46">
        <f>VLOOKUP($A1441,data!$A$6:$M$15000,10)</f>
        <v>3296000</v>
      </c>
      <c r="D1441" s="14">
        <v>0</v>
      </c>
      <c r="E1441" s="14">
        <f>VLOOKUP($A1441,data!$A$6:$M$15000,12)</f>
        <v>3200000</v>
      </c>
      <c r="F1441" s="73">
        <f t="shared" si="54"/>
        <v>96000</v>
      </c>
    </row>
    <row r="1442" spans="1:6">
      <c r="A1442" s="74">
        <v>36984</v>
      </c>
      <c r="B1442" s="76">
        <f t="shared" si="55"/>
        <v>4</v>
      </c>
      <c r="C1442" s="46">
        <f>VLOOKUP($A1442,data!$A$6:$M$15000,10)</f>
        <v>3469000</v>
      </c>
      <c r="D1442" s="14">
        <v>0</v>
      </c>
      <c r="E1442" s="14">
        <f>VLOOKUP($A1442,data!$A$6:$M$15000,12)</f>
        <v>3356000</v>
      </c>
      <c r="F1442" s="73">
        <f t="shared" si="54"/>
        <v>113000</v>
      </c>
    </row>
    <row r="1443" spans="1:6">
      <c r="A1443" s="74">
        <v>36985</v>
      </c>
      <c r="B1443" s="76">
        <f t="shared" si="55"/>
        <v>4</v>
      </c>
      <c r="C1443" s="46">
        <f>VLOOKUP($A1443,data!$A$6:$M$15000,10)</f>
        <v>3455000</v>
      </c>
      <c r="D1443" s="14">
        <v>0</v>
      </c>
      <c r="E1443" s="14">
        <f>VLOOKUP($A1443,data!$A$6:$M$15000,12)</f>
        <v>3420000</v>
      </c>
      <c r="F1443" s="73">
        <f t="shared" si="54"/>
        <v>35000</v>
      </c>
    </row>
    <row r="1444" spans="1:6">
      <c r="A1444" s="74">
        <v>36986</v>
      </c>
      <c r="B1444" s="76">
        <f t="shared" si="55"/>
        <v>4</v>
      </c>
      <c r="C1444" s="46">
        <f>VLOOKUP($A1444,data!$A$6:$M$15000,10)</f>
        <v>3478000</v>
      </c>
      <c r="D1444" s="14">
        <v>0</v>
      </c>
      <c r="E1444" s="14">
        <f>VLOOKUP($A1444,data!$A$6:$M$15000,12)</f>
        <v>3450000</v>
      </c>
      <c r="F1444" s="73">
        <f t="shared" si="54"/>
        <v>28000</v>
      </c>
    </row>
    <row r="1445" spans="1:6">
      <c r="A1445" s="74">
        <v>36987</v>
      </c>
      <c r="B1445" s="76">
        <f t="shared" si="55"/>
        <v>4</v>
      </c>
      <c r="C1445" s="46" t="str">
        <f>VLOOKUP($A1445,data!$A$6:$M$15000,10)</f>
        <v>N/A</v>
      </c>
      <c r="D1445" s="14">
        <v>0</v>
      </c>
      <c r="E1445" s="14" t="str">
        <f>VLOOKUP($A1445,data!$A$6:$M$15000,12)</f>
        <v>N/A</v>
      </c>
      <c r="F1445" s="73" t="e">
        <f t="shared" si="54"/>
        <v>#VALUE!</v>
      </c>
    </row>
    <row r="1446" spans="1:6">
      <c r="A1446" s="74">
        <v>36988</v>
      </c>
      <c r="B1446" s="76">
        <f t="shared" si="55"/>
        <v>4</v>
      </c>
      <c r="C1446" s="46" t="str">
        <f>VLOOKUP($A1446,data!$A$6:$M$15000,10)</f>
        <v>N/A</v>
      </c>
      <c r="D1446" s="14">
        <v>0</v>
      </c>
      <c r="E1446" s="14" t="str">
        <f>VLOOKUP($A1446,data!$A$6:$M$15000,12)</f>
        <v>N/A</v>
      </c>
      <c r="F1446" s="73" t="e">
        <f t="shared" si="54"/>
        <v>#VALUE!</v>
      </c>
    </row>
    <row r="1447" spans="1:6">
      <c r="A1447" s="74">
        <v>36989</v>
      </c>
      <c r="B1447" s="76">
        <f t="shared" si="55"/>
        <v>4</v>
      </c>
      <c r="C1447" s="46" t="str">
        <f>VLOOKUP($A1447,data!$A$6:$M$15000,10)</f>
        <v>N/A</v>
      </c>
      <c r="D1447" s="14">
        <v>0</v>
      </c>
      <c r="E1447" s="14" t="str">
        <f>VLOOKUP($A1447,data!$A$6:$M$15000,12)</f>
        <v>N/A</v>
      </c>
      <c r="F1447" s="73" t="e">
        <f t="shared" si="54"/>
        <v>#VALUE!</v>
      </c>
    </row>
    <row r="1448" spans="1:6">
      <c r="A1448" s="74">
        <v>36990</v>
      </c>
      <c r="B1448" s="76">
        <f t="shared" si="55"/>
        <v>4</v>
      </c>
      <c r="C1448" s="46" t="str">
        <f>VLOOKUP($A1448,data!$A$6:$M$15000,10)</f>
        <v>N/A</v>
      </c>
      <c r="D1448" s="14">
        <v>0</v>
      </c>
      <c r="E1448" s="14" t="str">
        <f>VLOOKUP($A1448,data!$A$6:$M$15000,12)</f>
        <v>N/A</v>
      </c>
      <c r="F1448" s="73" t="e">
        <f t="shared" si="54"/>
        <v>#VALUE!</v>
      </c>
    </row>
    <row r="1449" spans="1:6">
      <c r="A1449" s="74">
        <v>36991</v>
      </c>
      <c r="B1449" s="76">
        <f t="shared" si="55"/>
        <v>4</v>
      </c>
      <c r="C1449" s="46" t="str">
        <f>VLOOKUP($A1449,data!$A$6:$M$15000,10)</f>
        <v>N/A</v>
      </c>
      <c r="D1449" s="14">
        <v>0</v>
      </c>
      <c r="E1449" s="14" t="str">
        <f>VLOOKUP($A1449,data!$A$6:$M$15000,12)</f>
        <v>N/A</v>
      </c>
      <c r="F1449" s="73" t="e">
        <f t="shared" si="54"/>
        <v>#VALUE!</v>
      </c>
    </row>
    <row r="1450" spans="1:6">
      <c r="A1450" s="74">
        <v>36992</v>
      </c>
      <c r="B1450" s="76">
        <f t="shared" si="55"/>
        <v>4</v>
      </c>
      <c r="C1450" s="46" t="str">
        <f>VLOOKUP($A1450,data!$A$6:$M$15000,10)</f>
        <v>N/A</v>
      </c>
      <c r="D1450" s="14">
        <v>0</v>
      </c>
      <c r="E1450" s="14" t="str">
        <f>VLOOKUP($A1450,data!$A$6:$M$15000,12)</f>
        <v>N/A</v>
      </c>
      <c r="F1450" s="73" t="e">
        <f t="shared" si="54"/>
        <v>#VALUE!</v>
      </c>
    </row>
    <row r="1451" spans="1:6">
      <c r="A1451" s="74">
        <v>36993</v>
      </c>
      <c r="B1451" s="76">
        <f t="shared" si="55"/>
        <v>4</v>
      </c>
      <c r="C1451" s="46" t="str">
        <f>VLOOKUP($A1451,data!$A$6:$M$15000,10)</f>
        <v>N/A</v>
      </c>
      <c r="D1451" s="14">
        <v>0</v>
      </c>
      <c r="E1451" s="14" t="str">
        <f>VLOOKUP($A1451,data!$A$6:$M$15000,12)</f>
        <v>N/A</v>
      </c>
      <c r="F1451" s="73" t="e">
        <f t="shared" si="54"/>
        <v>#VALUE!</v>
      </c>
    </row>
    <row r="1452" spans="1:6">
      <c r="A1452" s="74">
        <v>36994</v>
      </c>
      <c r="B1452" s="76">
        <f t="shared" si="55"/>
        <v>4</v>
      </c>
      <c r="C1452" s="46" t="str">
        <f>VLOOKUP($A1452,data!$A$6:$M$15000,10)</f>
        <v>N/A</v>
      </c>
      <c r="D1452" s="14">
        <v>0</v>
      </c>
      <c r="E1452" s="14" t="str">
        <f>VLOOKUP($A1452,data!$A$6:$M$15000,12)</f>
        <v>N/A</v>
      </c>
      <c r="F1452" s="73" t="e">
        <f t="shared" si="54"/>
        <v>#VALUE!</v>
      </c>
    </row>
    <row r="1453" spans="1:6">
      <c r="A1453" s="74">
        <v>36995</v>
      </c>
      <c r="B1453" s="76">
        <f t="shared" si="55"/>
        <v>4</v>
      </c>
      <c r="C1453" s="46" t="str">
        <f>VLOOKUP($A1453,data!$A$6:$M$15000,10)</f>
        <v>N/A</v>
      </c>
      <c r="D1453" s="14">
        <v>0</v>
      </c>
      <c r="E1453" s="14" t="str">
        <f>VLOOKUP($A1453,data!$A$6:$M$15000,12)</f>
        <v>N/A</v>
      </c>
      <c r="F1453" s="73" t="e">
        <f t="shared" si="54"/>
        <v>#VALUE!</v>
      </c>
    </row>
    <row r="1454" spans="1:6">
      <c r="A1454" s="74">
        <v>36996</v>
      </c>
      <c r="B1454" s="76">
        <f t="shared" si="55"/>
        <v>4</v>
      </c>
      <c r="C1454" s="46" t="str">
        <f>VLOOKUP($A1454,data!$A$6:$M$15000,10)</f>
        <v>N/A</v>
      </c>
      <c r="D1454" s="14">
        <v>0</v>
      </c>
      <c r="E1454" s="14" t="str">
        <f>VLOOKUP($A1454,data!$A$6:$M$15000,12)</f>
        <v>N/A</v>
      </c>
      <c r="F1454" s="73" t="e">
        <f t="shared" si="54"/>
        <v>#VALUE!</v>
      </c>
    </row>
    <row r="1455" spans="1:6">
      <c r="A1455" s="74">
        <v>36997</v>
      </c>
      <c r="B1455" s="76">
        <f t="shared" si="55"/>
        <v>4</v>
      </c>
      <c r="C1455" s="46" t="str">
        <f>VLOOKUP($A1455,data!$A$6:$M$15000,10)</f>
        <v>N/A</v>
      </c>
      <c r="D1455" s="14">
        <v>0</v>
      </c>
      <c r="E1455" s="14" t="str">
        <f>VLOOKUP($A1455,data!$A$6:$M$15000,12)</f>
        <v>N/A</v>
      </c>
      <c r="F1455" s="73" t="e">
        <f t="shared" si="54"/>
        <v>#VALUE!</v>
      </c>
    </row>
    <row r="1456" spans="1:6">
      <c r="A1456" s="74">
        <v>36998</v>
      </c>
      <c r="B1456" s="76">
        <f t="shared" si="55"/>
        <v>4</v>
      </c>
      <c r="C1456" s="46" t="str">
        <f>VLOOKUP($A1456,data!$A$6:$M$15000,10)</f>
        <v>N/A</v>
      </c>
      <c r="D1456" s="14">
        <v>0</v>
      </c>
      <c r="E1456" s="14" t="str">
        <f>VLOOKUP($A1456,data!$A$6:$M$15000,12)</f>
        <v>N/A</v>
      </c>
      <c r="F1456" s="73" t="e">
        <f t="shared" si="54"/>
        <v>#VALUE!</v>
      </c>
    </row>
    <row r="1457" spans="1:6">
      <c r="A1457" s="74">
        <v>36999</v>
      </c>
      <c r="B1457" s="76">
        <f t="shared" si="55"/>
        <v>4</v>
      </c>
      <c r="C1457" s="46" t="str">
        <f>VLOOKUP($A1457,data!$A$6:$M$15000,10)</f>
        <v>N/A</v>
      </c>
      <c r="D1457" s="14">
        <v>0</v>
      </c>
      <c r="E1457" s="14" t="str">
        <f>VLOOKUP($A1457,data!$A$6:$M$15000,12)</f>
        <v>N/A</v>
      </c>
      <c r="F1457" s="73" t="e">
        <f t="shared" si="54"/>
        <v>#VALUE!</v>
      </c>
    </row>
    <row r="1458" spans="1:6">
      <c r="A1458" s="74">
        <v>37000</v>
      </c>
      <c r="B1458" s="76">
        <f t="shared" si="55"/>
        <v>4</v>
      </c>
      <c r="C1458" s="46" t="str">
        <f>VLOOKUP($A1458,data!$A$6:$M$15000,10)</f>
        <v>N/A</v>
      </c>
      <c r="D1458" s="14">
        <v>0</v>
      </c>
      <c r="E1458" s="14" t="str">
        <f>VLOOKUP($A1458,data!$A$6:$M$15000,12)</f>
        <v>N/A</v>
      </c>
      <c r="F1458" s="73" t="e">
        <f t="shared" si="54"/>
        <v>#VALUE!</v>
      </c>
    </row>
    <row r="1459" spans="1:6">
      <c r="A1459" s="74">
        <v>37001</v>
      </c>
      <c r="B1459" s="76">
        <f t="shared" si="55"/>
        <v>4</v>
      </c>
      <c r="C1459" s="46" t="str">
        <f>VLOOKUP($A1459,data!$A$6:$M$15000,10)</f>
        <v>N/A</v>
      </c>
      <c r="D1459" s="14">
        <v>0</v>
      </c>
      <c r="E1459" s="14" t="str">
        <f>VLOOKUP($A1459,data!$A$6:$M$15000,12)</f>
        <v>N/A</v>
      </c>
      <c r="F1459" s="73" t="e">
        <f t="shared" si="54"/>
        <v>#VALUE!</v>
      </c>
    </row>
    <row r="1460" spans="1:6">
      <c r="A1460" s="74">
        <v>37002</v>
      </c>
      <c r="B1460" s="76">
        <f t="shared" si="55"/>
        <v>4</v>
      </c>
      <c r="C1460" s="46" t="str">
        <f>VLOOKUP($A1460,data!$A$6:$M$15000,10)</f>
        <v>N/A</v>
      </c>
      <c r="D1460" s="14">
        <v>0</v>
      </c>
      <c r="E1460" s="14" t="str">
        <f>VLOOKUP($A1460,data!$A$6:$M$15000,12)</f>
        <v>N/A</v>
      </c>
      <c r="F1460" s="73" t="e">
        <f t="shared" si="54"/>
        <v>#VALUE!</v>
      </c>
    </row>
    <row r="1461" spans="1:6">
      <c r="A1461" s="74">
        <v>37003</v>
      </c>
      <c r="B1461" s="76">
        <f t="shared" si="55"/>
        <v>4</v>
      </c>
      <c r="C1461" s="46" t="str">
        <f>VLOOKUP($A1461,data!$A$6:$M$15000,10)</f>
        <v>N/A</v>
      </c>
      <c r="D1461" s="14">
        <v>0</v>
      </c>
      <c r="E1461" s="14" t="str">
        <f>VLOOKUP($A1461,data!$A$6:$M$15000,12)</f>
        <v>N/A</v>
      </c>
      <c r="F1461" s="73" t="e">
        <f t="shared" si="54"/>
        <v>#VALUE!</v>
      </c>
    </row>
    <row r="1462" spans="1:6">
      <c r="A1462" s="74">
        <v>37004</v>
      </c>
      <c r="B1462" s="76">
        <f t="shared" si="55"/>
        <v>4</v>
      </c>
      <c r="C1462" s="46" t="str">
        <f>VLOOKUP($A1462,data!$A$6:$M$15000,10)</f>
        <v>N/A</v>
      </c>
      <c r="D1462" s="14">
        <v>0</v>
      </c>
      <c r="E1462" s="14" t="str">
        <f>VLOOKUP($A1462,data!$A$6:$M$15000,12)</f>
        <v>N/A</v>
      </c>
      <c r="F1462" s="73" t="e">
        <f t="shared" si="54"/>
        <v>#VALUE!</v>
      </c>
    </row>
    <row r="1463" spans="1:6">
      <c r="A1463" s="74">
        <v>37005</v>
      </c>
      <c r="B1463" s="76">
        <f t="shared" si="55"/>
        <v>4</v>
      </c>
      <c r="C1463" s="46" t="str">
        <f>VLOOKUP($A1463,data!$A$6:$M$15000,10)</f>
        <v>N/A</v>
      </c>
      <c r="D1463" s="14">
        <v>0</v>
      </c>
      <c r="E1463" s="14" t="str">
        <f>VLOOKUP($A1463,data!$A$6:$M$15000,12)</f>
        <v>N/A</v>
      </c>
      <c r="F1463" s="73" t="e">
        <f t="shared" si="54"/>
        <v>#VALUE!</v>
      </c>
    </row>
    <row r="1464" spans="1:6">
      <c r="A1464" s="74">
        <v>37006</v>
      </c>
      <c r="B1464" s="76">
        <f t="shared" si="55"/>
        <v>4</v>
      </c>
      <c r="C1464" s="46" t="str">
        <f>VLOOKUP($A1464,data!$A$6:$M$15000,10)</f>
        <v>N/A</v>
      </c>
      <c r="D1464" s="14">
        <v>0</v>
      </c>
      <c r="E1464" s="14" t="str">
        <f>VLOOKUP($A1464,data!$A$6:$M$15000,12)</f>
        <v>N/A</v>
      </c>
      <c r="F1464" s="73" t="e">
        <f t="shared" si="54"/>
        <v>#VALUE!</v>
      </c>
    </row>
    <row r="1465" spans="1:6">
      <c r="A1465" s="74">
        <v>37007</v>
      </c>
      <c r="B1465" s="76">
        <f t="shared" si="55"/>
        <v>4</v>
      </c>
      <c r="C1465" s="46" t="str">
        <f>VLOOKUP($A1465,data!$A$6:$M$15000,10)</f>
        <v>N/A</v>
      </c>
      <c r="D1465" s="14">
        <v>0</v>
      </c>
      <c r="E1465" s="14" t="str">
        <f>VLOOKUP($A1465,data!$A$6:$M$15000,12)</f>
        <v>N/A</v>
      </c>
      <c r="F1465" s="73" t="e">
        <f t="shared" si="54"/>
        <v>#VALUE!</v>
      </c>
    </row>
    <row r="1466" spans="1:6">
      <c r="A1466" s="74">
        <v>37008</v>
      </c>
      <c r="B1466" s="76">
        <f t="shared" si="55"/>
        <v>4</v>
      </c>
      <c r="C1466" s="46" t="str">
        <f>VLOOKUP($A1466,data!$A$6:$M$15000,10)</f>
        <v>N/A</v>
      </c>
      <c r="D1466" s="14">
        <v>0</v>
      </c>
      <c r="E1466" s="14" t="str">
        <f>VLOOKUP($A1466,data!$A$6:$M$15000,12)</f>
        <v>N/A</v>
      </c>
      <c r="F1466" s="73" t="e">
        <f t="shared" si="54"/>
        <v>#VALUE!</v>
      </c>
    </row>
    <row r="1467" spans="1:6">
      <c r="A1467" s="74">
        <v>37009</v>
      </c>
      <c r="B1467" s="76">
        <f t="shared" si="55"/>
        <v>4</v>
      </c>
      <c r="C1467" s="46" t="str">
        <f>VLOOKUP($A1467,data!$A$6:$M$15000,10)</f>
        <v>N/A</v>
      </c>
      <c r="D1467" s="14">
        <v>0</v>
      </c>
      <c r="E1467" s="14" t="str">
        <f>VLOOKUP($A1467,data!$A$6:$M$15000,12)</f>
        <v>N/A</v>
      </c>
      <c r="F1467" s="73" t="e">
        <f t="shared" si="54"/>
        <v>#VALUE!</v>
      </c>
    </row>
    <row r="1468" spans="1:6">
      <c r="A1468" s="74">
        <v>37010</v>
      </c>
      <c r="B1468" s="76">
        <f t="shared" si="55"/>
        <v>4</v>
      </c>
      <c r="C1468" s="46" t="str">
        <f>VLOOKUP($A1468,data!$A$6:$M$15000,10)</f>
        <v>N/A</v>
      </c>
      <c r="D1468" s="14">
        <v>0</v>
      </c>
      <c r="E1468" s="14" t="str">
        <f>VLOOKUP($A1468,data!$A$6:$M$15000,12)</f>
        <v>N/A</v>
      </c>
      <c r="F1468" s="73" t="e">
        <f t="shared" si="54"/>
        <v>#VALUE!</v>
      </c>
    </row>
    <row r="1469" spans="1:6">
      <c r="A1469" s="74">
        <v>37011</v>
      </c>
      <c r="B1469" s="76">
        <f t="shared" si="55"/>
        <v>4</v>
      </c>
      <c r="C1469" s="46" t="str">
        <f>VLOOKUP($A1469,data!$A$6:$M$15000,10)</f>
        <v>N/A</v>
      </c>
      <c r="D1469" s="14">
        <v>0</v>
      </c>
      <c r="E1469" s="14" t="str">
        <f>VLOOKUP($A1469,data!$A$6:$M$15000,12)</f>
        <v>N/A</v>
      </c>
      <c r="F1469" s="73" t="e">
        <f t="shared" si="54"/>
        <v>#VALUE!</v>
      </c>
    </row>
    <row r="1470" spans="1:6">
      <c r="A1470" s="74">
        <v>37012</v>
      </c>
      <c r="B1470" s="76">
        <f t="shared" si="55"/>
        <v>5</v>
      </c>
      <c r="C1470" s="46" t="str">
        <f>VLOOKUP($A1470,data!$A$6:$M$15000,10)</f>
        <v>N/A</v>
      </c>
      <c r="D1470" s="14">
        <v>0</v>
      </c>
      <c r="E1470" s="14" t="str">
        <f>VLOOKUP($A1470,data!$A$6:$M$15000,12)</f>
        <v>N/A</v>
      </c>
      <c r="F1470" s="73" t="e">
        <f t="shared" si="54"/>
        <v>#VALUE!</v>
      </c>
    </row>
    <row r="1471" spans="1:6">
      <c r="A1471" s="74">
        <v>37013</v>
      </c>
      <c r="B1471" s="76">
        <f t="shared" si="55"/>
        <v>5</v>
      </c>
      <c r="C1471" s="46" t="str">
        <f>VLOOKUP($A1471,data!$A$6:$M$15000,10)</f>
        <v>N/A</v>
      </c>
      <c r="D1471" s="14">
        <v>0</v>
      </c>
      <c r="E1471" s="14" t="str">
        <f>VLOOKUP($A1471,data!$A$6:$M$15000,12)</f>
        <v>N/A</v>
      </c>
      <c r="F1471" s="73" t="e">
        <f t="shared" si="54"/>
        <v>#VALUE!</v>
      </c>
    </row>
    <row r="1472" spans="1:6">
      <c r="A1472" s="74">
        <v>37014</v>
      </c>
      <c r="B1472" s="76">
        <f t="shared" si="55"/>
        <v>5</v>
      </c>
      <c r="C1472" s="46" t="str">
        <f>VLOOKUP($A1472,data!$A$6:$M$15000,10)</f>
        <v>N/A</v>
      </c>
      <c r="D1472" s="14">
        <v>0</v>
      </c>
      <c r="E1472" s="14" t="str">
        <f>VLOOKUP($A1472,data!$A$6:$M$15000,12)</f>
        <v>N/A</v>
      </c>
      <c r="F1472" s="73" t="e">
        <f t="shared" si="54"/>
        <v>#VALUE!</v>
      </c>
    </row>
    <row r="1473" spans="1:6">
      <c r="A1473" s="74">
        <v>37015</v>
      </c>
      <c r="B1473" s="76">
        <f t="shared" si="55"/>
        <v>5</v>
      </c>
      <c r="C1473" s="46" t="str">
        <f>VLOOKUP($A1473,data!$A$6:$M$15000,10)</f>
        <v>N/A</v>
      </c>
      <c r="D1473" s="14">
        <v>0</v>
      </c>
      <c r="E1473" s="14" t="str">
        <f>VLOOKUP($A1473,data!$A$6:$M$15000,12)</f>
        <v>N/A</v>
      </c>
      <c r="F1473" s="73" t="e">
        <f t="shared" si="54"/>
        <v>#VALUE!</v>
      </c>
    </row>
    <row r="1474" spans="1:6">
      <c r="A1474" s="74">
        <v>37016</v>
      </c>
      <c r="B1474" s="76">
        <f t="shared" si="55"/>
        <v>5</v>
      </c>
      <c r="C1474" s="46" t="str">
        <f>VLOOKUP($A1474,data!$A$6:$M$15000,10)</f>
        <v>N/A</v>
      </c>
      <c r="D1474" s="14">
        <v>0</v>
      </c>
      <c r="E1474" s="14" t="str">
        <f>VLOOKUP($A1474,data!$A$6:$M$15000,12)</f>
        <v>N/A</v>
      </c>
      <c r="F1474" s="73" t="e">
        <f t="shared" si="54"/>
        <v>#VALUE!</v>
      </c>
    </row>
    <row r="1475" spans="1:6">
      <c r="A1475" s="74">
        <v>37017</v>
      </c>
      <c r="B1475" s="76">
        <f t="shared" si="55"/>
        <v>5</v>
      </c>
      <c r="C1475" s="46" t="str">
        <f>VLOOKUP($A1475,data!$A$6:$M$15000,10)</f>
        <v>N/A</v>
      </c>
      <c r="D1475" s="14">
        <v>0</v>
      </c>
      <c r="E1475" s="14" t="str">
        <f>VLOOKUP($A1475,data!$A$6:$M$15000,12)</f>
        <v>N/A</v>
      </c>
      <c r="F1475" s="73" t="e">
        <f t="shared" si="54"/>
        <v>#VALUE!</v>
      </c>
    </row>
    <row r="1476" spans="1:6">
      <c r="A1476" s="74">
        <v>37018</v>
      </c>
      <c r="B1476" s="76">
        <f t="shared" si="55"/>
        <v>5</v>
      </c>
      <c r="C1476" s="46" t="str">
        <f>VLOOKUP($A1476,data!$A$6:$M$15000,10)</f>
        <v>N/A</v>
      </c>
      <c r="D1476" s="14">
        <v>0</v>
      </c>
      <c r="E1476" s="14" t="str">
        <f>VLOOKUP($A1476,data!$A$6:$M$15000,12)</f>
        <v>N/A</v>
      </c>
      <c r="F1476" s="73" t="e">
        <f t="shared" si="54"/>
        <v>#VALUE!</v>
      </c>
    </row>
    <row r="1477" spans="1:6">
      <c r="A1477" s="74">
        <v>37019</v>
      </c>
      <c r="B1477" s="76">
        <f t="shared" si="55"/>
        <v>5</v>
      </c>
      <c r="C1477" s="46" t="str">
        <f>VLOOKUP($A1477,data!$A$6:$M$15000,10)</f>
        <v>N/A</v>
      </c>
      <c r="D1477" s="14">
        <v>0</v>
      </c>
      <c r="E1477" s="14" t="str">
        <f>VLOOKUP($A1477,data!$A$6:$M$15000,12)</f>
        <v>N/A</v>
      </c>
      <c r="F1477" s="73" t="e">
        <f t="shared" si="54"/>
        <v>#VALUE!</v>
      </c>
    </row>
    <row r="1478" spans="1:6">
      <c r="A1478" s="74">
        <v>37020</v>
      </c>
      <c r="B1478" s="76">
        <f t="shared" si="55"/>
        <v>5</v>
      </c>
      <c r="C1478" s="46" t="str">
        <f>VLOOKUP($A1478,data!$A$6:$M$15000,10)</f>
        <v>N/A</v>
      </c>
      <c r="D1478" s="14">
        <v>0</v>
      </c>
      <c r="E1478" s="14" t="str">
        <f>VLOOKUP($A1478,data!$A$6:$M$15000,12)</f>
        <v>N/A</v>
      </c>
      <c r="F1478" s="73" t="e">
        <f t="shared" ref="F1478:F1541" si="56">C1478-D1478-E1478</f>
        <v>#VALUE!</v>
      </c>
    </row>
    <row r="1479" spans="1:6">
      <c r="A1479" s="74">
        <v>37021</v>
      </c>
      <c r="B1479" s="76">
        <f t="shared" si="55"/>
        <v>5</v>
      </c>
      <c r="C1479" s="46" t="str">
        <f>VLOOKUP($A1479,data!$A$6:$M$15000,10)</f>
        <v>N/A</v>
      </c>
      <c r="D1479" s="14">
        <v>0</v>
      </c>
      <c r="E1479" s="14" t="str">
        <f>VLOOKUP($A1479,data!$A$6:$M$15000,12)</f>
        <v>N/A</v>
      </c>
      <c r="F1479" s="73" t="e">
        <f t="shared" si="56"/>
        <v>#VALUE!</v>
      </c>
    </row>
    <row r="1480" spans="1:6">
      <c r="A1480" s="74">
        <v>37022</v>
      </c>
      <c r="B1480" s="76">
        <f t="shared" ref="B1480:B1543" si="57">IF(A1480&lt;&gt;"",MONTH(A1480),0)</f>
        <v>5</v>
      </c>
      <c r="C1480" s="46" t="str">
        <f>VLOOKUP($A1480,data!$A$6:$M$15000,10)</f>
        <v>N/A</v>
      </c>
      <c r="D1480" s="14">
        <v>0</v>
      </c>
      <c r="E1480" s="14" t="str">
        <f>VLOOKUP($A1480,data!$A$6:$M$15000,12)</f>
        <v>N/A</v>
      </c>
      <c r="F1480" s="73" t="e">
        <f t="shared" si="56"/>
        <v>#VALUE!</v>
      </c>
    </row>
    <row r="1481" spans="1:6">
      <c r="A1481" s="74">
        <v>37023</v>
      </c>
      <c r="B1481" s="76">
        <f t="shared" si="57"/>
        <v>5</v>
      </c>
      <c r="C1481" s="46" t="str">
        <f>VLOOKUP($A1481,data!$A$6:$M$15000,10)</f>
        <v>N/A</v>
      </c>
      <c r="D1481" s="14">
        <v>0</v>
      </c>
      <c r="E1481" s="14" t="str">
        <f>VLOOKUP($A1481,data!$A$6:$M$15000,12)</f>
        <v>N/A</v>
      </c>
      <c r="F1481" s="73" t="e">
        <f t="shared" si="56"/>
        <v>#VALUE!</v>
      </c>
    </row>
    <row r="1482" spans="1:6">
      <c r="A1482" s="74">
        <v>37024</v>
      </c>
      <c r="B1482" s="76">
        <f t="shared" si="57"/>
        <v>5</v>
      </c>
      <c r="C1482" s="46" t="str">
        <f>VLOOKUP($A1482,data!$A$6:$M$15000,10)</f>
        <v>N/A</v>
      </c>
      <c r="D1482" s="14">
        <v>0</v>
      </c>
      <c r="E1482" s="14" t="str">
        <f>VLOOKUP($A1482,data!$A$6:$M$15000,12)</f>
        <v>N/A</v>
      </c>
      <c r="F1482" s="73" t="e">
        <f t="shared" si="56"/>
        <v>#VALUE!</v>
      </c>
    </row>
    <row r="1483" spans="1:6">
      <c r="A1483" s="74">
        <v>37025</v>
      </c>
      <c r="B1483" s="76">
        <f t="shared" si="57"/>
        <v>5</v>
      </c>
      <c r="C1483" s="46" t="str">
        <f>VLOOKUP($A1483,data!$A$6:$M$15000,10)</f>
        <v>N/A</v>
      </c>
      <c r="D1483" s="14">
        <v>0</v>
      </c>
      <c r="E1483" s="14" t="str">
        <f>VLOOKUP($A1483,data!$A$6:$M$15000,12)</f>
        <v>N/A</v>
      </c>
      <c r="F1483" s="73" t="e">
        <f t="shared" si="56"/>
        <v>#VALUE!</v>
      </c>
    </row>
    <row r="1484" spans="1:6">
      <c r="A1484" s="74">
        <v>37026</v>
      </c>
      <c r="B1484" s="76">
        <f t="shared" si="57"/>
        <v>5</v>
      </c>
      <c r="C1484" s="46" t="str">
        <f>VLOOKUP($A1484,data!$A$6:$M$15000,10)</f>
        <v>N/A</v>
      </c>
      <c r="D1484" s="14">
        <v>0</v>
      </c>
      <c r="E1484" s="14" t="str">
        <f>VLOOKUP($A1484,data!$A$6:$M$15000,12)</f>
        <v>N/A</v>
      </c>
      <c r="F1484" s="73" t="e">
        <f t="shared" si="56"/>
        <v>#VALUE!</v>
      </c>
    </row>
    <row r="1485" spans="1:6">
      <c r="A1485" s="74">
        <v>37027</v>
      </c>
      <c r="B1485" s="76">
        <f t="shared" si="57"/>
        <v>5</v>
      </c>
      <c r="C1485" s="46" t="str">
        <f>VLOOKUP($A1485,data!$A$6:$M$15000,10)</f>
        <v>N/A</v>
      </c>
      <c r="D1485" s="14">
        <v>0</v>
      </c>
      <c r="E1485" s="14" t="str">
        <f>VLOOKUP($A1485,data!$A$6:$M$15000,12)</f>
        <v>N/A</v>
      </c>
      <c r="F1485" s="73" t="e">
        <f t="shared" si="56"/>
        <v>#VALUE!</v>
      </c>
    </row>
    <row r="1486" spans="1:6">
      <c r="A1486" s="74">
        <v>37028</v>
      </c>
      <c r="B1486" s="76">
        <f t="shared" si="57"/>
        <v>5</v>
      </c>
      <c r="C1486" s="46" t="str">
        <f>VLOOKUP($A1486,data!$A$6:$M$15000,10)</f>
        <v>N/A</v>
      </c>
      <c r="D1486" s="14">
        <v>0</v>
      </c>
      <c r="E1486" s="14" t="str">
        <f>VLOOKUP($A1486,data!$A$6:$M$15000,12)</f>
        <v>N/A</v>
      </c>
      <c r="F1486" s="73" t="e">
        <f t="shared" si="56"/>
        <v>#VALUE!</v>
      </c>
    </row>
    <row r="1487" spans="1:6">
      <c r="A1487" s="74">
        <v>37029</v>
      </c>
      <c r="B1487" s="76">
        <f t="shared" si="57"/>
        <v>5</v>
      </c>
      <c r="C1487" s="46" t="str">
        <f>VLOOKUP($A1487,data!$A$6:$M$15000,10)</f>
        <v>N/A</v>
      </c>
      <c r="D1487" s="14">
        <v>0</v>
      </c>
      <c r="E1487" s="14" t="str">
        <f>VLOOKUP($A1487,data!$A$6:$M$15000,12)</f>
        <v>N/A</v>
      </c>
      <c r="F1487" s="73" t="e">
        <f t="shared" si="56"/>
        <v>#VALUE!</v>
      </c>
    </row>
    <row r="1488" spans="1:6">
      <c r="A1488" s="74">
        <v>37030</v>
      </c>
      <c r="B1488" s="76">
        <f t="shared" si="57"/>
        <v>5</v>
      </c>
      <c r="C1488" s="46" t="str">
        <f>VLOOKUP($A1488,data!$A$6:$M$15000,10)</f>
        <v>N/A</v>
      </c>
      <c r="D1488" s="14">
        <v>0</v>
      </c>
      <c r="E1488" s="14" t="str">
        <f>VLOOKUP($A1488,data!$A$6:$M$15000,12)</f>
        <v>N/A</v>
      </c>
      <c r="F1488" s="73" t="e">
        <f t="shared" si="56"/>
        <v>#VALUE!</v>
      </c>
    </row>
    <row r="1489" spans="1:6">
      <c r="A1489" s="74">
        <v>37031</v>
      </c>
      <c r="B1489" s="76">
        <f t="shared" si="57"/>
        <v>5</v>
      </c>
      <c r="C1489" s="46" t="str">
        <f>VLOOKUP($A1489,data!$A$6:$M$15000,10)</f>
        <v>N/A</v>
      </c>
      <c r="D1489" s="14">
        <v>0</v>
      </c>
      <c r="E1489" s="14" t="str">
        <f>VLOOKUP($A1489,data!$A$6:$M$15000,12)</f>
        <v>N/A</v>
      </c>
      <c r="F1489" s="73" t="e">
        <f t="shared" si="56"/>
        <v>#VALUE!</v>
      </c>
    </row>
    <row r="1490" spans="1:6">
      <c r="A1490" s="74">
        <v>37032</v>
      </c>
      <c r="B1490" s="76">
        <f t="shared" si="57"/>
        <v>5</v>
      </c>
      <c r="C1490" s="46" t="str">
        <f>VLOOKUP($A1490,data!$A$6:$M$15000,10)</f>
        <v>N/A</v>
      </c>
      <c r="D1490" s="14">
        <v>0</v>
      </c>
      <c r="E1490" s="14" t="str">
        <f>VLOOKUP($A1490,data!$A$6:$M$15000,12)</f>
        <v>N/A</v>
      </c>
      <c r="F1490" s="73" t="e">
        <f t="shared" si="56"/>
        <v>#VALUE!</v>
      </c>
    </row>
    <row r="1491" spans="1:6">
      <c r="A1491" s="74">
        <v>37033</v>
      </c>
      <c r="B1491" s="76">
        <f t="shared" si="57"/>
        <v>5</v>
      </c>
      <c r="C1491" s="46" t="str">
        <f>VLOOKUP($A1491,data!$A$6:$M$15000,10)</f>
        <v>N/A</v>
      </c>
      <c r="D1491" s="14">
        <v>0</v>
      </c>
      <c r="E1491" s="14" t="str">
        <f>VLOOKUP($A1491,data!$A$6:$M$15000,12)</f>
        <v>N/A</v>
      </c>
      <c r="F1491" s="73" t="e">
        <f t="shared" si="56"/>
        <v>#VALUE!</v>
      </c>
    </row>
    <row r="1492" spans="1:6">
      <c r="A1492" s="74">
        <v>37034</v>
      </c>
      <c r="B1492" s="76">
        <f t="shared" si="57"/>
        <v>5</v>
      </c>
      <c r="C1492" s="46" t="str">
        <f>VLOOKUP($A1492,data!$A$6:$M$15000,10)</f>
        <v>N/A</v>
      </c>
      <c r="D1492" s="14">
        <v>0</v>
      </c>
      <c r="E1492" s="14" t="str">
        <f>VLOOKUP($A1492,data!$A$6:$M$15000,12)</f>
        <v>N/A</v>
      </c>
      <c r="F1492" s="73" t="e">
        <f t="shared" si="56"/>
        <v>#VALUE!</v>
      </c>
    </row>
    <row r="1493" spans="1:6">
      <c r="A1493" s="74">
        <v>37035</v>
      </c>
      <c r="B1493" s="76">
        <f t="shared" si="57"/>
        <v>5</v>
      </c>
      <c r="C1493" s="46" t="str">
        <f>VLOOKUP($A1493,data!$A$6:$M$15000,10)</f>
        <v>N/A</v>
      </c>
      <c r="D1493" s="14">
        <v>0</v>
      </c>
      <c r="E1493" s="14" t="str">
        <f>VLOOKUP($A1493,data!$A$6:$M$15000,12)</f>
        <v>N/A</v>
      </c>
      <c r="F1493" s="73" t="e">
        <f t="shared" si="56"/>
        <v>#VALUE!</v>
      </c>
    </row>
    <row r="1494" spans="1:6">
      <c r="A1494" s="74">
        <v>37036</v>
      </c>
      <c r="B1494" s="76">
        <f t="shared" si="57"/>
        <v>5</v>
      </c>
      <c r="C1494" s="46" t="str">
        <f>VLOOKUP($A1494,data!$A$6:$M$15000,10)</f>
        <v>N/A</v>
      </c>
      <c r="D1494" s="14">
        <v>0</v>
      </c>
      <c r="E1494" s="14" t="str">
        <f>VLOOKUP($A1494,data!$A$6:$M$15000,12)</f>
        <v>N/A</v>
      </c>
      <c r="F1494" s="73" t="e">
        <f t="shared" si="56"/>
        <v>#VALUE!</v>
      </c>
    </row>
    <row r="1495" spans="1:6">
      <c r="A1495" s="74">
        <v>37037</v>
      </c>
      <c r="B1495" s="76">
        <f t="shared" si="57"/>
        <v>5</v>
      </c>
      <c r="C1495" s="46" t="str">
        <f>VLOOKUP($A1495,data!$A$6:$M$15000,10)</f>
        <v>N/A</v>
      </c>
      <c r="D1495" s="14">
        <v>0</v>
      </c>
      <c r="E1495" s="14" t="str">
        <f>VLOOKUP($A1495,data!$A$6:$M$15000,12)</f>
        <v>N/A</v>
      </c>
      <c r="F1495" s="73" t="e">
        <f t="shared" si="56"/>
        <v>#VALUE!</v>
      </c>
    </row>
    <row r="1496" spans="1:6">
      <c r="A1496" s="74">
        <v>37038</v>
      </c>
      <c r="B1496" s="76">
        <f t="shared" si="57"/>
        <v>5</v>
      </c>
      <c r="C1496" s="46" t="str">
        <f>VLOOKUP($A1496,data!$A$6:$M$15000,10)</f>
        <v>N/A</v>
      </c>
      <c r="D1496" s="14">
        <v>0</v>
      </c>
      <c r="E1496" s="14" t="str">
        <f>VLOOKUP($A1496,data!$A$6:$M$15000,12)</f>
        <v>N/A</v>
      </c>
      <c r="F1496" s="73" t="e">
        <f t="shared" si="56"/>
        <v>#VALUE!</v>
      </c>
    </row>
    <row r="1497" spans="1:6">
      <c r="A1497" s="74">
        <v>37039</v>
      </c>
      <c r="B1497" s="76">
        <f t="shared" si="57"/>
        <v>5</v>
      </c>
      <c r="C1497" s="46" t="str">
        <f>VLOOKUP($A1497,data!$A$6:$M$15000,10)</f>
        <v>N/A</v>
      </c>
      <c r="D1497" s="14">
        <v>0</v>
      </c>
      <c r="E1497" s="14" t="str">
        <f>VLOOKUP($A1497,data!$A$6:$M$15000,12)</f>
        <v>N/A</v>
      </c>
      <c r="F1497" s="73" t="e">
        <f t="shared" si="56"/>
        <v>#VALUE!</v>
      </c>
    </row>
    <row r="1498" spans="1:6">
      <c r="A1498" s="74">
        <v>37040</v>
      </c>
      <c r="B1498" s="76">
        <f t="shared" si="57"/>
        <v>5</v>
      </c>
      <c r="C1498" s="46" t="str">
        <f>VLOOKUP($A1498,data!$A$6:$M$15000,10)</f>
        <v>N/A</v>
      </c>
      <c r="D1498" s="14">
        <v>0</v>
      </c>
      <c r="E1498" s="14" t="str">
        <f>VLOOKUP($A1498,data!$A$6:$M$15000,12)</f>
        <v>N/A</v>
      </c>
      <c r="F1498" s="73" t="e">
        <f t="shared" si="56"/>
        <v>#VALUE!</v>
      </c>
    </row>
    <row r="1499" spans="1:6">
      <c r="A1499" s="74">
        <v>37041</v>
      </c>
      <c r="B1499" s="76">
        <f t="shared" si="57"/>
        <v>5</v>
      </c>
      <c r="C1499" s="46" t="str">
        <f>VLOOKUP($A1499,data!$A$6:$M$15000,10)</f>
        <v>N/A</v>
      </c>
      <c r="D1499" s="14">
        <v>0</v>
      </c>
      <c r="E1499" s="14" t="str">
        <f>VLOOKUP($A1499,data!$A$6:$M$15000,12)</f>
        <v>N/A</v>
      </c>
      <c r="F1499" s="73" t="e">
        <f t="shared" si="56"/>
        <v>#VALUE!</v>
      </c>
    </row>
    <row r="1500" spans="1:6">
      <c r="A1500" s="74">
        <v>37042</v>
      </c>
      <c r="B1500" s="76">
        <f t="shared" si="57"/>
        <v>5</v>
      </c>
      <c r="C1500" s="46" t="str">
        <f>VLOOKUP($A1500,data!$A$6:$M$15000,10)</f>
        <v>N/A</v>
      </c>
      <c r="D1500" s="14">
        <v>0</v>
      </c>
      <c r="E1500" s="14" t="str">
        <f>VLOOKUP($A1500,data!$A$6:$M$15000,12)</f>
        <v>N/A</v>
      </c>
      <c r="F1500" s="73" t="e">
        <f t="shared" si="56"/>
        <v>#VALUE!</v>
      </c>
    </row>
    <row r="1501" spans="1:6">
      <c r="A1501" s="74">
        <v>37043</v>
      </c>
      <c r="B1501" s="76">
        <f t="shared" si="57"/>
        <v>6</v>
      </c>
      <c r="C1501" s="46" t="str">
        <f>VLOOKUP($A1501,data!$A$6:$M$15000,10)</f>
        <v>N/A</v>
      </c>
      <c r="D1501" s="14">
        <v>0</v>
      </c>
      <c r="E1501" s="14" t="str">
        <f>VLOOKUP($A1501,data!$A$6:$M$15000,12)</f>
        <v>N/A</v>
      </c>
      <c r="F1501" s="73" t="e">
        <f t="shared" si="56"/>
        <v>#VALUE!</v>
      </c>
    </row>
    <row r="1502" spans="1:6">
      <c r="A1502" s="74">
        <v>37044</v>
      </c>
      <c r="B1502" s="76">
        <f t="shared" si="57"/>
        <v>6</v>
      </c>
      <c r="C1502" s="46" t="str">
        <f>VLOOKUP($A1502,data!$A$6:$M$15000,10)</f>
        <v>N/A</v>
      </c>
      <c r="D1502" s="14">
        <v>0</v>
      </c>
      <c r="E1502" s="14" t="str">
        <f>VLOOKUP($A1502,data!$A$6:$M$15000,12)</f>
        <v>N/A</v>
      </c>
      <c r="F1502" s="73" t="e">
        <f t="shared" si="56"/>
        <v>#VALUE!</v>
      </c>
    </row>
    <row r="1503" spans="1:6">
      <c r="A1503" s="74">
        <v>37045</v>
      </c>
      <c r="B1503" s="76">
        <f t="shared" si="57"/>
        <v>6</v>
      </c>
      <c r="C1503" s="46" t="str">
        <f>VLOOKUP($A1503,data!$A$6:$M$15000,10)</f>
        <v>N/A</v>
      </c>
      <c r="D1503" s="14">
        <v>0</v>
      </c>
      <c r="E1503" s="14" t="str">
        <f>VLOOKUP($A1503,data!$A$6:$M$15000,12)</f>
        <v>N/A</v>
      </c>
      <c r="F1503" s="73" t="e">
        <f t="shared" si="56"/>
        <v>#VALUE!</v>
      </c>
    </row>
    <row r="1504" spans="1:6">
      <c r="A1504" s="74">
        <v>37046</v>
      </c>
      <c r="B1504" s="76">
        <f t="shared" si="57"/>
        <v>6</v>
      </c>
      <c r="C1504" s="46" t="str">
        <f>VLOOKUP($A1504,data!$A$6:$M$15000,10)</f>
        <v>N/A</v>
      </c>
      <c r="D1504" s="14">
        <v>0</v>
      </c>
      <c r="E1504" s="14" t="str">
        <f>VLOOKUP($A1504,data!$A$6:$M$15000,12)</f>
        <v>N/A</v>
      </c>
      <c r="F1504" s="73" t="e">
        <f t="shared" si="56"/>
        <v>#VALUE!</v>
      </c>
    </row>
    <row r="1505" spans="1:6">
      <c r="A1505" s="74">
        <v>37047</v>
      </c>
      <c r="B1505" s="76">
        <f t="shared" si="57"/>
        <v>6</v>
      </c>
      <c r="C1505" s="46" t="str">
        <f>VLOOKUP($A1505,data!$A$6:$M$15000,10)</f>
        <v>N/A</v>
      </c>
      <c r="D1505" s="14">
        <v>0</v>
      </c>
      <c r="E1505" s="14" t="str">
        <f>VLOOKUP($A1505,data!$A$6:$M$15000,12)</f>
        <v>N/A</v>
      </c>
      <c r="F1505" s="73" t="e">
        <f t="shared" si="56"/>
        <v>#VALUE!</v>
      </c>
    </row>
    <row r="1506" spans="1:6">
      <c r="A1506" s="74">
        <v>37048</v>
      </c>
      <c r="B1506" s="76">
        <f t="shared" si="57"/>
        <v>6</v>
      </c>
      <c r="C1506" s="46" t="str">
        <f>VLOOKUP($A1506,data!$A$6:$M$15000,10)</f>
        <v>N/A</v>
      </c>
      <c r="D1506" s="14">
        <v>0</v>
      </c>
      <c r="E1506" s="14" t="str">
        <f>VLOOKUP($A1506,data!$A$6:$M$15000,12)</f>
        <v>N/A</v>
      </c>
      <c r="F1506" s="73" t="e">
        <f t="shared" si="56"/>
        <v>#VALUE!</v>
      </c>
    </row>
    <row r="1507" spans="1:6">
      <c r="A1507" s="74">
        <v>37049</v>
      </c>
      <c r="B1507" s="76">
        <f t="shared" si="57"/>
        <v>6</v>
      </c>
      <c r="C1507" s="46" t="str">
        <f>VLOOKUP($A1507,data!$A$6:$M$15000,10)</f>
        <v>N/A</v>
      </c>
      <c r="D1507" s="14">
        <v>0</v>
      </c>
      <c r="E1507" s="14" t="str">
        <f>VLOOKUP($A1507,data!$A$6:$M$15000,12)</f>
        <v>N/A</v>
      </c>
      <c r="F1507" s="73" t="e">
        <f t="shared" si="56"/>
        <v>#VALUE!</v>
      </c>
    </row>
    <row r="1508" spans="1:6">
      <c r="A1508" s="74">
        <v>37050</v>
      </c>
      <c r="B1508" s="76">
        <f t="shared" si="57"/>
        <v>6</v>
      </c>
      <c r="C1508" s="46" t="str">
        <f>VLOOKUP($A1508,data!$A$6:$M$15000,10)</f>
        <v>N/A</v>
      </c>
      <c r="D1508" s="14">
        <v>0</v>
      </c>
      <c r="E1508" s="14" t="str">
        <f>VLOOKUP($A1508,data!$A$6:$M$15000,12)</f>
        <v>N/A</v>
      </c>
      <c r="F1508" s="73" t="e">
        <f t="shared" si="56"/>
        <v>#VALUE!</v>
      </c>
    </row>
    <row r="1509" spans="1:6">
      <c r="A1509" s="74">
        <v>37051</v>
      </c>
      <c r="B1509" s="76">
        <f t="shared" si="57"/>
        <v>6</v>
      </c>
      <c r="C1509" s="46" t="str">
        <f>VLOOKUP($A1509,data!$A$6:$M$15000,10)</f>
        <v>N/A</v>
      </c>
      <c r="D1509" s="14">
        <v>0</v>
      </c>
      <c r="E1509" s="14" t="str">
        <f>VLOOKUP($A1509,data!$A$6:$M$15000,12)</f>
        <v>N/A</v>
      </c>
      <c r="F1509" s="73" t="e">
        <f t="shared" si="56"/>
        <v>#VALUE!</v>
      </c>
    </row>
    <row r="1510" spans="1:6">
      <c r="A1510" s="74">
        <v>37052</v>
      </c>
      <c r="B1510" s="76">
        <f t="shared" si="57"/>
        <v>6</v>
      </c>
      <c r="C1510" s="46" t="str">
        <f>VLOOKUP($A1510,data!$A$6:$M$15000,10)</f>
        <v>N/A</v>
      </c>
      <c r="D1510" s="14">
        <v>0</v>
      </c>
      <c r="E1510" s="14" t="str">
        <f>VLOOKUP($A1510,data!$A$6:$M$15000,12)</f>
        <v>N/A</v>
      </c>
      <c r="F1510" s="73" t="e">
        <f t="shared" si="56"/>
        <v>#VALUE!</v>
      </c>
    </row>
    <row r="1511" spans="1:6">
      <c r="A1511" s="74">
        <v>37053</v>
      </c>
      <c r="B1511" s="76">
        <f t="shared" si="57"/>
        <v>6</v>
      </c>
      <c r="C1511" s="46" t="str">
        <f>VLOOKUP($A1511,data!$A$6:$M$15000,10)</f>
        <v>N/A</v>
      </c>
      <c r="D1511" s="14">
        <v>0</v>
      </c>
      <c r="E1511" s="14" t="str">
        <f>VLOOKUP($A1511,data!$A$6:$M$15000,12)</f>
        <v>N/A</v>
      </c>
      <c r="F1511" s="73" t="e">
        <f t="shared" si="56"/>
        <v>#VALUE!</v>
      </c>
    </row>
    <row r="1512" spans="1:6">
      <c r="A1512" s="74">
        <v>37054</v>
      </c>
      <c r="B1512" s="76">
        <f t="shared" si="57"/>
        <v>6</v>
      </c>
      <c r="C1512" s="46" t="str">
        <f>VLOOKUP($A1512,data!$A$6:$M$15000,10)</f>
        <v>N/A</v>
      </c>
      <c r="D1512" s="14">
        <v>0</v>
      </c>
      <c r="E1512" s="14" t="str">
        <f>VLOOKUP($A1512,data!$A$6:$M$15000,12)</f>
        <v>N/A</v>
      </c>
      <c r="F1512" s="73" t="e">
        <f t="shared" si="56"/>
        <v>#VALUE!</v>
      </c>
    </row>
    <row r="1513" spans="1:6">
      <c r="A1513" s="74">
        <v>37055</v>
      </c>
      <c r="B1513" s="76">
        <f t="shared" si="57"/>
        <v>6</v>
      </c>
      <c r="C1513" s="46" t="str">
        <f>VLOOKUP($A1513,data!$A$6:$M$15000,10)</f>
        <v>N/A</v>
      </c>
      <c r="D1513" s="14">
        <v>0</v>
      </c>
      <c r="E1513" s="14" t="str">
        <f>VLOOKUP($A1513,data!$A$6:$M$15000,12)</f>
        <v>N/A</v>
      </c>
      <c r="F1513" s="73" t="e">
        <f t="shared" si="56"/>
        <v>#VALUE!</v>
      </c>
    </row>
    <row r="1514" spans="1:6">
      <c r="A1514" s="74">
        <v>37056</v>
      </c>
      <c r="B1514" s="76">
        <f t="shared" si="57"/>
        <v>6</v>
      </c>
      <c r="C1514" s="46" t="str">
        <f>VLOOKUP($A1514,data!$A$6:$M$15000,10)</f>
        <v>N/A</v>
      </c>
      <c r="D1514" s="14">
        <v>0</v>
      </c>
      <c r="E1514" s="14" t="str">
        <f>VLOOKUP($A1514,data!$A$6:$M$15000,12)</f>
        <v>N/A</v>
      </c>
      <c r="F1514" s="73" t="e">
        <f t="shared" si="56"/>
        <v>#VALUE!</v>
      </c>
    </row>
    <row r="1515" spans="1:6">
      <c r="A1515" s="74">
        <v>37057</v>
      </c>
      <c r="B1515" s="76">
        <f t="shared" si="57"/>
        <v>6</v>
      </c>
      <c r="C1515" s="46" t="str">
        <f>VLOOKUP($A1515,data!$A$6:$M$15000,10)</f>
        <v>N/A</v>
      </c>
      <c r="D1515" s="14">
        <v>0</v>
      </c>
      <c r="E1515" s="14" t="str">
        <f>VLOOKUP($A1515,data!$A$6:$M$15000,12)</f>
        <v>N/A</v>
      </c>
      <c r="F1515" s="73" t="e">
        <f t="shared" si="56"/>
        <v>#VALUE!</v>
      </c>
    </row>
    <row r="1516" spans="1:6">
      <c r="A1516" s="74">
        <v>37058</v>
      </c>
      <c r="B1516" s="76">
        <f t="shared" si="57"/>
        <v>6</v>
      </c>
      <c r="C1516" s="46" t="str">
        <f>VLOOKUP($A1516,data!$A$6:$M$15000,10)</f>
        <v>N/A</v>
      </c>
      <c r="D1516" s="14">
        <v>0</v>
      </c>
      <c r="E1516" s="14" t="str">
        <f>VLOOKUP($A1516,data!$A$6:$M$15000,12)</f>
        <v>N/A</v>
      </c>
      <c r="F1516" s="73" t="e">
        <f t="shared" si="56"/>
        <v>#VALUE!</v>
      </c>
    </row>
    <row r="1517" spans="1:6">
      <c r="A1517" s="74">
        <v>37059</v>
      </c>
      <c r="B1517" s="76">
        <f t="shared" si="57"/>
        <v>6</v>
      </c>
      <c r="C1517" s="46" t="str">
        <f>VLOOKUP($A1517,data!$A$6:$M$15000,10)</f>
        <v>N/A</v>
      </c>
      <c r="D1517" s="14">
        <v>0</v>
      </c>
      <c r="E1517" s="14" t="str">
        <f>VLOOKUP($A1517,data!$A$6:$M$15000,12)</f>
        <v>N/A</v>
      </c>
      <c r="F1517" s="73" t="e">
        <f t="shared" si="56"/>
        <v>#VALUE!</v>
      </c>
    </row>
    <row r="1518" spans="1:6">
      <c r="A1518" s="74">
        <v>37060</v>
      </c>
      <c r="B1518" s="76">
        <f t="shared" si="57"/>
        <v>6</v>
      </c>
      <c r="C1518" s="46" t="str">
        <f>VLOOKUP($A1518,data!$A$6:$M$15000,10)</f>
        <v>N/A</v>
      </c>
      <c r="D1518" s="14">
        <v>0</v>
      </c>
      <c r="E1518" s="14" t="str">
        <f>VLOOKUP($A1518,data!$A$6:$M$15000,12)</f>
        <v>N/A</v>
      </c>
      <c r="F1518" s="73" t="e">
        <f t="shared" si="56"/>
        <v>#VALUE!</v>
      </c>
    </row>
    <row r="1519" spans="1:6">
      <c r="A1519" s="74">
        <v>37061</v>
      </c>
      <c r="B1519" s="76">
        <f t="shared" si="57"/>
        <v>6</v>
      </c>
      <c r="C1519" s="46" t="str">
        <f>VLOOKUP($A1519,data!$A$6:$M$15000,10)</f>
        <v>N/A</v>
      </c>
      <c r="D1519" s="14">
        <v>0</v>
      </c>
      <c r="E1519" s="14" t="str">
        <f>VLOOKUP($A1519,data!$A$6:$M$15000,12)</f>
        <v>N/A</v>
      </c>
      <c r="F1519" s="73" t="e">
        <f t="shared" si="56"/>
        <v>#VALUE!</v>
      </c>
    </row>
    <row r="1520" spans="1:6">
      <c r="A1520" s="74">
        <v>37062</v>
      </c>
      <c r="B1520" s="76">
        <f t="shared" si="57"/>
        <v>6</v>
      </c>
      <c r="C1520" s="46" t="str">
        <f>VLOOKUP($A1520,data!$A$6:$M$15000,10)</f>
        <v>N/A</v>
      </c>
      <c r="D1520" s="14">
        <v>0</v>
      </c>
      <c r="E1520" s="14" t="str">
        <f>VLOOKUP($A1520,data!$A$6:$M$15000,12)</f>
        <v>N/A</v>
      </c>
      <c r="F1520" s="73" t="e">
        <f t="shared" si="56"/>
        <v>#VALUE!</v>
      </c>
    </row>
    <row r="1521" spans="1:6">
      <c r="A1521" s="74">
        <v>37063</v>
      </c>
      <c r="B1521" s="76">
        <f t="shared" si="57"/>
        <v>6</v>
      </c>
      <c r="C1521" s="46" t="str">
        <f>VLOOKUP($A1521,data!$A$6:$M$15000,10)</f>
        <v>N/A</v>
      </c>
      <c r="D1521" s="14">
        <v>0</v>
      </c>
      <c r="E1521" s="14" t="str">
        <f>VLOOKUP($A1521,data!$A$6:$M$15000,12)</f>
        <v>N/A</v>
      </c>
      <c r="F1521" s="73" t="e">
        <f t="shared" si="56"/>
        <v>#VALUE!</v>
      </c>
    </row>
    <row r="1522" spans="1:6">
      <c r="A1522" s="74">
        <v>37064</v>
      </c>
      <c r="B1522" s="76">
        <f t="shared" si="57"/>
        <v>6</v>
      </c>
      <c r="C1522" s="46" t="str">
        <f>VLOOKUP($A1522,data!$A$6:$M$15000,10)</f>
        <v>N/A</v>
      </c>
      <c r="D1522" s="14">
        <v>0</v>
      </c>
      <c r="E1522" s="14" t="str">
        <f>VLOOKUP($A1522,data!$A$6:$M$15000,12)</f>
        <v>N/A</v>
      </c>
      <c r="F1522" s="73" t="e">
        <f t="shared" si="56"/>
        <v>#VALUE!</v>
      </c>
    </row>
    <row r="1523" spans="1:6">
      <c r="A1523" s="74">
        <v>37065</v>
      </c>
      <c r="B1523" s="76">
        <f t="shared" si="57"/>
        <v>6</v>
      </c>
      <c r="C1523" s="46" t="str">
        <f>VLOOKUP($A1523,data!$A$6:$M$15000,10)</f>
        <v>N/A</v>
      </c>
      <c r="D1523" s="14">
        <v>0</v>
      </c>
      <c r="E1523" s="14" t="str">
        <f>VLOOKUP($A1523,data!$A$6:$M$15000,12)</f>
        <v>N/A</v>
      </c>
      <c r="F1523" s="73" t="e">
        <f t="shared" si="56"/>
        <v>#VALUE!</v>
      </c>
    </row>
    <row r="1524" spans="1:6">
      <c r="A1524" s="74">
        <v>37066</v>
      </c>
      <c r="B1524" s="76">
        <f t="shared" si="57"/>
        <v>6</v>
      </c>
      <c r="C1524" s="46" t="str">
        <f>VLOOKUP($A1524,data!$A$6:$M$15000,10)</f>
        <v>N/A</v>
      </c>
      <c r="D1524" s="14">
        <v>0</v>
      </c>
      <c r="E1524" s="14" t="str">
        <f>VLOOKUP($A1524,data!$A$6:$M$15000,12)</f>
        <v>N/A</v>
      </c>
      <c r="F1524" s="73" t="e">
        <f t="shared" si="56"/>
        <v>#VALUE!</v>
      </c>
    </row>
    <row r="1525" spans="1:6">
      <c r="A1525" s="74">
        <v>37067</v>
      </c>
      <c r="B1525" s="76">
        <f t="shared" si="57"/>
        <v>6</v>
      </c>
      <c r="C1525" s="46" t="str">
        <f>VLOOKUP($A1525,data!$A$6:$M$15000,10)</f>
        <v>N/A</v>
      </c>
      <c r="D1525" s="14">
        <v>0</v>
      </c>
      <c r="E1525" s="14" t="str">
        <f>VLOOKUP($A1525,data!$A$6:$M$15000,12)</f>
        <v>N/A</v>
      </c>
      <c r="F1525" s="73" t="e">
        <f t="shared" si="56"/>
        <v>#VALUE!</v>
      </c>
    </row>
    <row r="1526" spans="1:6">
      <c r="A1526" s="74">
        <v>37068</v>
      </c>
      <c r="B1526" s="76">
        <f t="shared" si="57"/>
        <v>6</v>
      </c>
      <c r="C1526" s="46" t="str">
        <f>VLOOKUP($A1526,data!$A$6:$M$15000,10)</f>
        <v>N/A</v>
      </c>
      <c r="D1526" s="14">
        <v>0</v>
      </c>
      <c r="E1526" s="14" t="str">
        <f>VLOOKUP($A1526,data!$A$6:$M$15000,12)</f>
        <v>N/A</v>
      </c>
      <c r="F1526" s="73" t="e">
        <f t="shared" si="56"/>
        <v>#VALUE!</v>
      </c>
    </row>
    <row r="1527" spans="1:6">
      <c r="A1527" s="74">
        <v>37069</v>
      </c>
      <c r="B1527" s="76">
        <f t="shared" si="57"/>
        <v>6</v>
      </c>
      <c r="C1527" s="46" t="str">
        <f>VLOOKUP($A1527,data!$A$6:$M$15000,10)</f>
        <v>N/A</v>
      </c>
      <c r="D1527" s="14">
        <v>0</v>
      </c>
      <c r="E1527" s="14" t="str">
        <f>VLOOKUP($A1527,data!$A$6:$M$15000,12)</f>
        <v>N/A</v>
      </c>
      <c r="F1527" s="73" t="e">
        <f t="shared" si="56"/>
        <v>#VALUE!</v>
      </c>
    </row>
    <row r="1528" spans="1:6">
      <c r="A1528" s="74">
        <v>37070</v>
      </c>
      <c r="B1528" s="76">
        <f t="shared" si="57"/>
        <v>6</v>
      </c>
      <c r="C1528" s="46" t="str">
        <f>VLOOKUP($A1528,data!$A$6:$M$15000,10)</f>
        <v>N/A</v>
      </c>
      <c r="D1528" s="14">
        <v>0</v>
      </c>
      <c r="E1528" s="14" t="str">
        <f>VLOOKUP($A1528,data!$A$6:$M$15000,12)</f>
        <v>N/A</v>
      </c>
      <c r="F1528" s="73" t="e">
        <f t="shared" si="56"/>
        <v>#VALUE!</v>
      </c>
    </row>
    <row r="1529" spans="1:6">
      <c r="A1529" s="74">
        <v>37071</v>
      </c>
      <c r="B1529" s="76">
        <f t="shared" si="57"/>
        <v>6</v>
      </c>
      <c r="C1529" s="46" t="str">
        <f>VLOOKUP($A1529,data!$A$6:$M$15000,10)</f>
        <v>N/A</v>
      </c>
      <c r="D1529" s="14">
        <v>0</v>
      </c>
      <c r="E1529" s="14" t="str">
        <f>VLOOKUP($A1529,data!$A$6:$M$15000,12)</f>
        <v>N/A</v>
      </c>
      <c r="F1529" s="73" t="e">
        <f t="shared" si="56"/>
        <v>#VALUE!</v>
      </c>
    </row>
    <row r="1530" spans="1:6">
      <c r="A1530" s="74">
        <v>37072</v>
      </c>
      <c r="B1530" s="76">
        <f t="shared" si="57"/>
        <v>6</v>
      </c>
      <c r="C1530" s="46" t="str">
        <f>VLOOKUP($A1530,data!$A$6:$M$15000,10)</f>
        <v>N/A</v>
      </c>
      <c r="D1530" s="14">
        <v>0</v>
      </c>
      <c r="E1530" s="14" t="str">
        <f>VLOOKUP($A1530,data!$A$6:$M$15000,12)</f>
        <v>N/A</v>
      </c>
      <c r="F1530" s="73" t="e">
        <f t="shared" si="56"/>
        <v>#VALUE!</v>
      </c>
    </row>
    <row r="1531" spans="1:6">
      <c r="A1531" s="74">
        <v>37073</v>
      </c>
      <c r="B1531" s="76">
        <f t="shared" si="57"/>
        <v>7</v>
      </c>
      <c r="C1531" s="46" t="str">
        <f>VLOOKUP($A1531,data!$A$6:$M$15000,10)</f>
        <v>N/A</v>
      </c>
      <c r="D1531" s="14">
        <v>0</v>
      </c>
      <c r="E1531" s="14" t="str">
        <f>VLOOKUP($A1531,data!$A$6:$M$15000,12)</f>
        <v>N/A</v>
      </c>
      <c r="F1531" s="73" t="e">
        <f t="shared" si="56"/>
        <v>#VALUE!</v>
      </c>
    </row>
    <row r="1532" spans="1:6">
      <c r="A1532" s="74">
        <v>37074</v>
      </c>
      <c r="B1532" s="76">
        <f t="shared" si="57"/>
        <v>7</v>
      </c>
      <c r="C1532" s="46" t="str">
        <f>VLOOKUP($A1532,data!$A$6:$M$15000,10)</f>
        <v>N/A</v>
      </c>
      <c r="D1532" s="14">
        <v>0</v>
      </c>
      <c r="E1532" s="14" t="str">
        <f>VLOOKUP($A1532,data!$A$6:$M$15000,12)</f>
        <v>N/A</v>
      </c>
      <c r="F1532" s="73" t="e">
        <f t="shared" si="56"/>
        <v>#VALUE!</v>
      </c>
    </row>
    <row r="1533" spans="1:6">
      <c r="A1533" s="74">
        <v>37075</v>
      </c>
      <c r="B1533" s="76">
        <f t="shared" si="57"/>
        <v>7</v>
      </c>
      <c r="C1533" s="46" t="str">
        <f>VLOOKUP($A1533,data!$A$6:$M$15000,10)</f>
        <v>N/A</v>
      </c>
      <c r="D1533" s="14">
        <v>0</v>
      </c>
      <c r="E1533" s="14" t="str">
        <f>VLOOKUP($A1533,data!$A$6:$M$15000,12)</f>
        <v>N/A</v>
      </c>
      <c r="F1533" s="73" t="e">
        <f t="shared" si="56"/>
        <v>#VALUE!</v>
      </c>
    </row>
    <row r="1534" spans="1:6">
      <c r="A1534" s="74">
        <v>37076</v>
      </c>
      <c r="B1534" s="76">
        <f t="shared" si="57"/>
        <v>7</v>
      </c>
      <c r="C1534" s="46" t="str">
        <f>VLOOKUP($A1534,data!$A$6:$M$15000,10)</f>
        <v>N/A</v>
      </c>
      <c r="D1534" s="14">
        <v>0</v>
      </c>
      <c r="E1534" s="14" t="str">
        <f>VLOOKUP($A1534,data!$A$6:$M$15000,12)</f>
        <v>N/A</v>
      </c>
      <c r="F1534" s="73" t="e">
        <f t="shared" si="56"/>
        <v>#VALUE!</v>
      </c>
    </row>
    <row r="1535" spans="1:6">
      <c r="A1535" s="74">
        <v>37077</v>
      </c>
      <c r="B1535" s="76">
        <f t="shared" si="57"/>
        <v>7</v>
      </c>
      <c r="C1535" s="46" t="str">
        <f>VLOOKUP($A1535,data!$A$6:$M$15000,10)</f>
        <v>N/A</v>
      </c>
      <c r="D1535" s="14">
        <v>0</v>
      </c>
      <c r="E1535" s="14" t="str">
        <f>VLOOKUP($A1535,data!$A$6:$M$15000,12)</f>
        <v>N/A</v>
      </c>
      <c r="F1535" s="73" t="e">
        <f t="shared" si="56"/>
        <v>#VALUE!</v>
      </c>
    </row>
    <row r="1536" spans="1:6">
      <c r="A1536" s="74">
        <v>37078</v>
      </c>
      <c r="B1536" s="76">
        <f t="shared" si="57"/>
        <v>7</v>
      </c>
      <c r="C1536" s="46" t="str">
        <f>VLOOKUP($A1536,data!$A$6:$M$15000,10)</f>
        <v>N/A</v>
      </c>
      <c r="D1536" s="14">
        <v>0</v>
      </c>
      <c r="E1536" s="14" t="str">
        <f>VLOOKUP($A1536,data!$A$6:$M$15000,12)</f>
        <v>N/A</v>
      </c>
      <c r="F1536" s="73" t="e">
        <f t="shared" si="56"/>
        <v>#VALUE!</v>
      </c>
    </row>
    <row r="1537" spans="1:6">
      <c r="A1537" s="74">
        <v>37079</v>
      </c>
      <c r="B1537" s="76">
        <f t="shared" si="57"/>
        <v>7</v>
      </c>
      <c r="C1537" s="46" t="str">
        <f>VLOOKUP($A1537,data!$A$6:$M$15000,10)</f>
        <v>N/A</v>
      </c>
      <c r="D1537" s="14">
        <v>0</v>
      </c>
      <c r="E1537" s="14" t="str">
        <f>VLOOKUP($A1537,data!$A$6:$M$15000,12)</f>
        <v>N/A</v>
      </c>
      <c r="F1537" s="73" t="e">
        <f t="shared" si="56"/>
        <v>#VALUE!</v>
      </c>
    </row>
    <row r="1538" spans="1:6">
      <c r="A1538" s="74">
        <v>37080</v>
      </c>
      <c r="B1538" s="76">
        <f t="shared" si="57"/>
        <v>7</v>
      </c>
      <c r="C1538" s="46" t="str">
        <f>VLOOKUP($A1538,data!$A$6:$M$15000,10)</f>
        <v>N/A</v>
      </c>
      <c r="D1538" s="14">
        <v>0</v>
      </c>
      <c r="E1538" s="14" t="str">
        <f>VLOOKUP($A1538,data!$A$6:$M$15000,12)</f>
        <v>N/A</v>
      </c>
      <c r="F1538" s="73" t="e">
        <f t="shared" si="56"/>
        <v>#VALUE!</v>
      </c>
    </row>
    <row r="1539" spans="1:6">
      <c r="A1539" s="74">
        <v>37081</v>
      </c>
      <c r="B1539" s="76">
        <f t="shared" si="57"/>
        <v>7</v>
      </c>
      <c r="C1539" s="46" t="str">
        <f>VLOOKUP($A1539,data!$A$6:$M$15000,10)</f>
        <v>N/A</v>
      </c>
      <c r="D1539" s="14">
        <v>0</v>
      </c>
      <c r="E1539" s="14" t="str">
        <f>VLOOKUP($A1539,data!$A$6:$M$15000,12)</f>
        <v>N/A</v>
      </c>
      <c r="F1539" s="73" t="e">
        <f t="shared" si="56"/>
        <v>#VALUE!</v>
      </c>
    </row>
    <row r="1540" spans="1:6">
      <c r="A1540" s="74">
        <v>37082</v>
      </c>
      <c r="B1540" s="76">
        <f t="shared" si="57"/>
        <v>7</v>
      </c>
      <c r="C1540" s="46" t="str">
        <f>VLOOKUP($A1540,data!$A$6:$M$15000,10)</f>
        <v>N/A</v>
      </c>
      <c r="D1540" s="14">
        <v>0</v>
      </c>
      <c r="E1540" s="14" t="str">
        <f>VLOOKUP($A1540,data!$A$6:$M$15000,12)</f>
        <v>N/A</v>
      </c>
      <c r="F1540" s="73" t="e">
        <f t="shared" si="56"/>
        <v>#VALUE!</v>
      </c>
    </row>
    <row r="1541" spans="1:6">
      <c r="A1541" s="74">
        <v>37083</v>
      </c>
      <c r="B1541" s="76">
        <f t="shared" si="57"/>
        <v>7</v>
      </c>
      <c r="C1541" s="46" t="str">
        <f>VLOOKUP($A1541,data!$A$6:$M$15000,10)</f>
        <v>N/A</v>
      </c>
      <c r="D1541" s="14">
        <v>0</v>
      </c>
      <c r="E1541" s="14" t="str">
        <f>VLOOKUP($A1541,data!$A$6:$M$15000,12)</f>
        <v>N/A</v>
      </c>
      <c r="F1541" s="73" t="e">
        <f t="shared" si="56"/>
        <v>#VALUE!</v>
      </c>
    </row>
    <row r="1542" spans="1:6">
      <c r="A1542" s="74">
        <v>37084</v>
      </c>
      <c r="B1542" s="76">
        <f t="shared" si="57"/>
        <v>7</v>
      </c>
      <c r="C1542" s="46" t="str">
        <f>VLOOKUP($A1542,data!$A$6:$M$15000,10)</f>
        <v>N/A</v>
      </c>
      <c r="D1542" s="14">
        <v>0</v>
      </c>
      <c r="E1542" s="14" t="str">
        <f>VLOOKUP($A1542,data!$A$6:$M$15000,12)</f>
        <v>N/A</v>
      </c>
      <c r="F1542" s="73" t="e">
        <f t="shared" ref="F1542:F1605" si="58">C1542-D1542-E1542</f>
        <v>#VALUE!</v>
      </c>
    </row>
    <row r="1543" spans="1:6">
      <c r="A1543" s="74">
        <v>37085</v>
      </c>
      <c r="B1543" s="76">
        <f t="shared" si="57"/>
        <v>7</v>
      </c>
      <c r="C1543" s="46" t="str">
        <f>VLOOKUP($A1543,data!$A$6:$M$15000,10)</f>
        <v>N/A</v>
      </c>
      <c r="D1543" s="14">
        <v>0</v>
      </c>
      <c r="E1543" s="14" t="str">
        <f>VLOOKUP($A1543,data!$A$6:$M$15000,12)</f>
        <v>N/A</v>
      </c>
      <c r="F1543" s="73" t="e">
        <f t="shared" si="58"/>
        <v>#VALUE!</v>
      </c>
    </row>
    <row r="1544" spans="1:6">
      <c r="A1544" s="74">
        <v>37086</v>
      </c>
      <c r="B1544" s="76">
        <f t="shared" ref="B1544:B1607" si="59">IF(A1544&lt;&gt;"",MONTH(A1544),0)</f>
        <v>7</v>
      </c>
      <c r="C1544" s="46" t="str">
        <f>VLOOKUP($A1544,data!$A$6:$M$15000,10)</f>
        <v>N/A</v>
      </c>
      <c r="D1544" s="14">
        <v>0</v>
      </c>
      <c r="E1544" s="14" t="str">
        <f>VLOOKUP($A1544,data!$A$6:$M$15000,12)</f>
        <v>N/A</v>
      </c>
      <c r="F1544" s="73" t="e">
        <f t="shared" si="58"/>
        <v>#VALUE!</v>
      </c>
    </row>
    <row r="1545" spans="1:6">
      <c r="A1545" s="74">
        <v>37087</v>
      </c>
      <c r="B1545" s="76">
        <f t="shared" si="59"/>
        <v>7</v>
      </c>
      <c r="C1545" s="46" t="str">
        <f>VLOOKUP($A1545,data!$A$6:$M$15000,10)</f>
        <v>N/A</v>
      </c>
      <c r="D1545" s="14">
        <v>0</v>
      </c>
      <c r="E1545" s="14" t="str">
        <f>VLOOKUP($A1545,data!$A$6:$M$15000,12)</f>
        <v>N/A</v>
      </c>
      <c r="F1545" s="73" t="e">
        <f t="shared" si="58"/>
        <v>#VALUE!</v>
      </c>
    </row>
    <row r="1546" spans="1:6">
      <c r="A1546" s="74">
        <v>37088</v>
      </c>
      <c r="B1546" s="76">
        <f t="shared" si="59"/>
        <v>7</v>
      </c>
      <c r="C1546" s="46" t="str">
        <f>VLOOKUP($A1546,data!$A$6:$M$15000,10)</f>
        <v>N/A</v>
      </c>
      <c r="D1546" s="14">
        <v>0</v>
      </c>
      <c r="E1546" s="14" t="str">
        <f>VLOOKUP($A1546,data!$A$6:$M$15000,12)</f>
        <v>N/A</v>
      </c>
      <c r="F1546" s="73" t="e">
        <f t="shared" si="58"/>
        <v>#VALUE!</v>
      </c>
    </row>
    <row r="1547" spans="1:6">
      <c r="A1547" s="74">
        <v>37089</v>
      </c>
      <c r="B1547" s="76">
        <f t="shared" si="59"/>
        <v>7</v>
      </c>
      <c r="C1547" s="46" t="str">
        <f>VLOOKUP($A1547,data!$A$6:$M$15000,10)</f>
        <v>N/A</v>
      </c>
      <c r="D1547" s="14">
        <v>0</v>
      </c>
      <c r="E1547" s="14" t="str">
        <f>VLOOKUP($A1547,data!$A$6:$M$15000,12)</f>
        <v>N/A</v>
      </c>
      <c r="F1547" s="73" t="e">
        <f t="shared" si="58"/>
        <v>#VALUE!</v>
      </c>
    </row>
    <row r="1548" spans="1:6">
      <c r="A1548" s="74">
        <v>37090</v>
      </c>
      <c r="B1548" s="76">
        <f t="shared" si="59"/>
        <v>7</v>
      </c>
      <c r="C1548" s="46" t="str">
        <f>VLOOKUP($A1548,data!$A$6:$M$15000,10)</f>
        <v>N/A</v>
      </c>
      <c r="D1548" s="14">
        <v>0</v>
      </c>
      <c r="E1548" s="14" t="str">
        <f>VLOOKUP($A1548,data!$A$6:$M$15000,12)</f>
        <v>N/A</v>
      </c>
      <c r="F1548" s="73" t="e">
        <f t="shared" si="58"/>
        <v>#VALUE!</v>
      </c>
    </row>
    <row r="1549" spans="1:6">
      <c r="A1549" s="74">
        <v>37091</v>
      </c>
      <c r="B1549" s="76">
        <f t="shared" si="59"/>
        <v>7</v>
      </c>
      <c r="C1549" s="46" t="str">
        <f>VLOOKUP($A1549,data!$A$6:$M$15000,10)</f>
        <v>N/A</v>
      </c>
      <c r="D1549" s="14">
        <v>0</v>
      </c>
      <c r="E1549" s="14" t="str">
        <f>VLOOKUP($A1549,data!$A$6:$M$15000,12)</f>
        <v>N/A</v>
      </c>
      <c r="F1549" s="73" t="e">
        <f t="shared" si="58"/>
        <v>#VALUE!</v>
      </c>
    </row>
    <row r="1550" spans="1:6">
      <c r="A1550" s="74">
        <v>37092</v>
      </c>
      <c r="B1550" s="76">
        <f t="shared" si="59"/>
        <v>7</v>
      </c>
      <c r="C1550" s="46" t="str">
        <f>VLOOKUP($A1550,data!$A$6:$M$15000,10)</f>
        <v>N/A</v>
      </c>
      <c r="D1550" s="14">
        <v>0</v>
      </c>
      <c r="E1550" s="14" t="str">
        <f>VLOOKUP($A1550,data!$A$6:$M$15000,12)</f>
        <v>N/A</v>
      </c>
      <c r="F1550" s="73" t="e">
        <f t="shared" si="58"/>
        <v>#VALUE!</v>
      </c>
    </row>
    <row r="1551" spans="1:6">
      <c r="A1551" s="74">
        <v>37093</v>
      </c>
      <c r="B1551" s="76">
        <f t="shared" si="59"/>
        <v>7</v>
      </c>
      <c r="C1551" s="46" t="str">
        <f>VLOOKUP($A1551,data!$A$6:$M$15000,10)</f>
        <v>N/A</v>
      </c>
      <c r="D1551" s="14">
        <v>0</v>
      </c>
      <c r="E1551" s="14" t="str">
        <f>VLOOKUP($A1551,data!$A$6:$M$15000,12)</f>
        <v>N/A</v>
      </c>
      <c r="F1551" s="73" t="e">
        <f t="shared" si="58"/>
        <v>#VALUE!</v>
      </c>
    </row>
    <row r="1552" spans="1:6">
      <c r="A1552" s="74">
        <v>37094</v>
      </c>
      <c r="B1552" s="76">
        <f t="shared" si="59"/>
        <v>7</v>
      </c>
      <c r="C1552" s="46" t="str">
        <f>VLOOKUP($A1552,data!$A$6:$M$15000,10)</f>
        <v>N/A</v>
      </c>
      <c r="D1552" s="14">
        <v>0</v>
      </c>
      <c r="E1552" s="14" t="str">
        <f>VLOOKUP($A1552,data!$A$6:$M$15000,12)</f>
        <v>N/A</v>
      </c>
      <c r="F1552" s="73" t="e">
        <f t="shared" si="58"/>
        <v>#VALUE!</v>
      </c>
    </row>
    <row r="1553" spans="1:6">
      <c r="A1553" s="74">
        <v>37095</v>
      </c>
      <c r="B1553" s="76">
        <f t="shared" si="59"/>
        <v>7</v>
      </c>
      <c r="C1553" s="46" t="str">
        <f>VLOOKUP($A1553,data!$A$6:$M$15000,10)</f>
        <v>N/A</v>
      </c>
      <c r="D1553" s="14">
        <v>0</v>
      </c>
      <c r="E1553" s="14" t="str">
        <f>VLOOKUP($A1553,data!$A$6:$M$15000,12)</f>
        <v>N/A</v>
      </c>
      <c r="F1553" s="73" t="e">
        <f t="shared" si="58"/>
        <v>#VALUE!</v>
      </c>
    </row>
    <row r="1554" spans="1:6">
      <c r="A1554" s="74">
        <v>37096</v>
      </c>
      <c r="B1554" s="76">
        <f t="shared" si="59"/>
        <v>7</v>
      </c>
      <c r="C1554" s="46" t="str">
        <f>VLOOKUP($A1554,data!$A$6:$M$15000,10)</f>
        <v>N/A</v>
      </c>
      <c r="D1554" s="14">
        <v>0</v>
      </c>
      <c r="E1554" s="14" t="str">
        <f>VLOOKUP($A1554,data!$A$6:$M$15000,12)</f>
        <v>N/A</v>
      </c>
      <c r="F1554" s="73" t="e">
        <f t="shared" si="58"/>
        <v>#VALUE!</v>
      </c>
    </row>
    <row r="1555" spans="1:6">
      <c r="A1555" s="74">
        <v>37097</v>
      </c>
      <c r="B1555" s="76">
        <f t="shared" si="59"/>
        <v>7</v>
      </c>
      <c r="C1555" s="46" t="str">
        <f>VLOOKUP($A1555,data!$A$6:$M$15000,10)</f>
        <v>N/A</v>
      </c>
      <c r="D1555" s="14">
        <v>0</v>
      </c>
      <c r="E1555" s="14" t="str">
        <f>VLOOKUP($A1555,data!$A$6:$M$15000,12)</f>
        <v>N/A</v>
      </c>
      <c r="F1555" s="73" t="e">
        <f t="shared" si="58"/>
        <v>#VALUE!</v>
      </c>
    </row>
    <row r="1556" spans="1:6">
      <c r="A1556" s="74">
        <v>37098</v>
      </c>
      <c r="B1556" s="76">
        <f t="shared" si="59"/>
        <v>7</v>
      </c>
      <c r="C1556" s="46" t="str">
        <f>VLOOKUP($A1556,data!$A$6:$M$15000,10)</f>
        <v>N/A</v>
      </c>
      <c r="D1556" s="14">
        <v>0</v>
      </c>
      <c r="E1556" s="14" t="str">
        <f>VLOOKUP($A1556,data!$A$6:$M$15000,12)</f>
        <v>N/A</v>
      </c>
      <c r="F1556" s="73" t="e">
        <f t="shared" si="58"/>
        <v>#VALUE!</v>
      </c>
    </row>
    <row r="1557" spans="1:6">
      <c r="A1557" s="74">
        <v>37099</v>
      </c>
      <c r="B1557" s="76">
        <f t="shared" si="59"/>
        <v>7</v>
      </c>
      <c r="C1557" s="46" t="str">
        <f>VLOOKUP($A1557,data!$A$6:$M$15000,10)</f>
        <v>N/A</v>
      </c>
      <c r="D1557" s="14">
        <v>0</v>
      </c>
      <c r="E1557" s="14" t="str">
        <f>VLOOKUP($A1557,data!$A$6:$M$15000,12)</f>
        <v>N/A</v>
      </c>
      <c r="F1557" s="73" t="e">
        <f t="shared" si="58"/>
        <v>#VALUE!</v>
      </c>
    </row>
    <row r="1558" spans="1:6">
      <c r="A1558" s="74">
        <v>37100</v>
      </c>
      <c r="B1558" s="76">
        <f t="shared" si="59"/>
        <v>7</v>
      </c>
      <c r="C1558" s="46" t="str">
        <f>VLOOKUP($A1558,data!$A$6:$M$15000,10)</f>
        <v>N/A</v>
      </c>
      <c r="D1558" s="14">
        <v>0</v>
      </c>
      <c r="E1558" s="14" t="str">
        <f>VLOOKUP($A1558,data!$A$6:$M$15000,12)</f>
        <v>N/A</v>
      </c>
      <c r="F1558" s="73" t="e">
        <f t="shared" si="58"/>
        <v>#VALUE!</v>
      </c>
    </row>
    <row r="1559" spans="1:6">
      <c r="A1559" s="74">
        <v>37101</v>
      </c>
      <c r="B1559" s="76">
        <f t="shared" si="59"/>
        <v>7</v>
      </c>
      <c r="C1559" s="46" t="str">
        <f>VLOOKUP($A1559,data!$A$6:$M$15000,10)</f>
        <v>N/A</v>
      </c>
      <c r="D1559" s="14">
        <v>0</v>
      </c>
      <c r="E1559" s="14" t="str">
        <f>VLOOKUP($A1559,data!$A$6:$M$15000,12)</f>
        <v>N/A</v>
      </c>
      <c r="F1559" s="73" t="e">
        <f t="shared" si="58"/>
        <v>#VALUE!</v>
      </c>
    </row>
    <row r="1560" spans="1:6">
      <c r="A1560" s="74">
        <v>37102</v>
      </c>
      <c r="B1560" s="76">
        <f t="shared" si="59"/>
        <v>7</v>
      </c>
      <c r="C1560" s="46" t="str">
        <f>VLOOKUP($A1560,data!$A$6:$M$15000,10)</f>
        <v>N/A</v>
      </c>
      <c r="D1560" s="14">
        <v>0</v>
      </c>
      <c r="E1560" s="14" t="str">
        <f>VLOOKUP($A1560,data!$A$6:$M$15000,12)</f>
        <v>N/A</v>
      </c>
      <c r="F1560" s="73" t="e">
        <f t="shared" si="58"/>
        <v>#VALUE!</v>
      </c>
    </row>
    <row r="1561" spans="1:6">
      <c r="A1561" s="74">
        <v>37103</v>
      </c>
      <c r="B1561" s="76">
        <f t="shared" si="59"/>
        <v>7</v>
      </c>
      <c r="C1561" s="46" t="str">
        <f>VLOOKUP($A1561,data!$A$6:$M$15000,10)</f>
        <v>N/A</v>
      </c>
      <c r="D1561" s="14">
        <v>0</v>
      </c>
      <c r="E1561" s="14" t="str">
        <f>VLOOKUP($A1561,data!$A$6:$M$15000,12)</f>
        <v>N/A</v>
      </c>
      <c r="F1561" s="73" t="e">
        <f t="shared" si="58"/>
        <v>#VALUE!</v>
      </c>
    </row>
    <row r="1562" spans="1:6">
      <c r="A1562" s="74">
        <v>37104</v>
      </c>
      <c r="B1562" s="76">
        <f t="shared" si="59"/>
        <v>8</v>
      </c>
      <c r="C1562" s="46" t="str">
        <f>VLOOKUP($A1562,data!$A$6:$M$15000,10)</f>
        <v>N/A</v>
      </c>
      <c r="D1562" s="14">
        <v>0</v>
      </c>
      <c r="E1562" s="14" t="str">
        <f>VLOOKUP($A1562,data!$A$6:$M$15000,12)</f>
        <v>N/A</v>
      </c>
      <c r="F1562" s="73" t="e">
        <f t="shared" si="58"/>
        <v>#VALUE!</v>
      </c>
    </row>
    <row r="1563" spans="1:6">
      <c r="A1563" s="74">
        <v>37105</v>
      </c>
      <c r="B1563" s="76">
        <f t="shared" si="59"/>
        <v>8</v>
      </c>
      <c r="C1563" s="46" t="str">
        <f>VLOOKUP($A1563,data!$A$6:$M$15000,10)</f>
        <v>N/A</v>
      </c>
      <c r="D1563" s="14">
        <v>0</v>
      </c>
      <c r="E1563" s="14" t="str">
        <f>VLOOKUP($A1563,data!$A$6:$M$15000,12)</f>
        <v>N/A</v>
      </c>
      <c r="F1563" s="73" t="e">
        <f t="shared" si="58"/>
        <v>#VALUE!</v>
      </c>
    </row>
    <row r="1564" spans="1:6">
      <c r="A1564" s="74">
        <v>37106</v>
      </c>
      <c r="B1564" s="76">
        <f t="shared" si="59"/>
        <v>8</v>
      </c>
      <c r="C1564" s="46" t="str">
        <f>VLOOKUP($A1564,data!$A$6:$M$15000,10)</f>
        <v>N/A</v>
      </c>
      <c r="D1564" s="14">
        <v>0</v>
      </c>
      <c r="E1564" s="14" t="str">
        <f>VLOOKUP($A1564,data!$A$6:$M$15000,12)</f>
        <v>N/A</v>
      </c>
      <c r="F1564" s="73" t="e">
        <f t="shared" si="58"/>
        <v>#VALUE!</v>
      </c>
    </row>
    <row r="1565" spans="1:6">
      <c r="A1565" s="74">
        <v>37107</v>
      </c>
      <c r="B1565" s="76">
        <f t="shared" si="59"/>
        <v>8</v>
      </c>
      <c r="C1565" s="46" t="str">
        <f>VLOOKUP($A1565,data!$A$6:$M$15000,10)</f>
        <v>N/A</v>
      </c>
      <c r="D1565" s="14">
        <v>0</v>
      </c>
      <c r="E1565" s="14" t="str">
        <f>VLOOKUP($A1565,data!$A$6:$M$15000,12)</f>
        <v>N/A</v>
      </c>
      <c r="F1565" s="73" t="e">
        <f t="shared" si="58"/>
        <v>#VALUE!</v>
      </c>
    </row>
    <row r="1566" spans="1:6">
      <c r="A1566" s="74">
        <v>37108</v>
      </c>
      <c r="B1566" s="76">
        <f t="shared" si="59"/>
        <v>8</v>
      </c>
      <c r="C1566" s="46" t="str">
        <f>VLOOKUP($A1566,data!$A$6:$M$15000,10)</f>
        <v>N/A</v>
      </c>
      <c r="D1566" s="14">
        <v>0</v>
      </c>
      <c r="E1566" s="14" t="str">
        <f>VLOOKUP($A1566,data!$A$6:$M$15000,12)</f>
        <v>N/A</v>
      </c>
      <c r="F1566" s="73" t="e">
        <f t="shared" si="58"/>
        <v>#VALUE!</v>
      </c>
    </row>
    <row r="1567" spans="1:6">
      <c r="A1567" s="74">
        <v>37109</v>
      </c>
      <c r="B1567" s="76">
        <f t="shared" si="59"/>
        <v>8</v>
      </c>
      <c r="C1567" s="46" t="str">
        <f>VLOOKUP($A1567,data!$A$6:$M$15000,10)</f>
        <v>N/A</v>
      </c>
      <c r="D1567" s="14">
        <v>0</v>
      </c>
      <c r="E1567" s="14" t="str">
        <f>VLOOKUP($A1567,data!$A$6:$M$15000,12)</f>
        <v>N/A</v>
      </c>
      <c r="F1567" s="73" t="e">
        <f t="shared" si="58"/>
        <v>#VALUE!</v>
      </c>
    </row>
    <row r="1568" spans="1:6">
      <c r="A1568" s="74">
        <v>37110</v>
      </c>
      <c r="B1568" s="76">
        <f t="shared" si="59"/>
        <v>8</v>
      </c>
      <c r="C1568" s="46" t="str">
        <f>VLOOKUP($A1568,data!$A$6:$M$15000,10)</f>
        <v>N/A</v>
      </c>
      <c r="D1568" s="14">
        <v>0</v>
      </c>
      <c r="E1568" s="14" t="str">
        <f>VLOOKUP($A1568,data!$A$6:$M$15000,12)</f>
        <v>N/A</v>
      </c>
      <c r="F1568" s="73" t="e">
        <f t="shared" si="58"/>
        <v>#VALUE!</v>
      </c>
    </row>
    <row r="1569" spans="1:6">
      <c r="A1569" s="74">
        <v>37111</v>
      </c>
      <c r="B1569" s="76">
        <f t="shared" si="59"/>
        <v>8</v>
      </c>
      <c r="C1569" s="46" t="str">
        <f>VLOOKUP($A1569,data!$A$6:$M$15000,10)</f>
        <v>N/A</v>
      </c>
      <c r="D1569" s="14">
        <v>0</v>
      </c>
      <c r="E1569" s="14" t="str">
        <f>VLOOKUP($A1569,data!$A$6:$M$15000,12)</f>
        <v>N/A</v>
      </c>
      <c r="F1569" s="73" t="e">
        <f t="shared" si="58"/>
        <v>#VALUE!</v>
      </c>
    </row>
    <row r="1570" spans="1:6">
      <c r="A1570" s="74">
        <v>37112</v>
      </c>
      <c r="B1570" s="76">
        <f t="shared" si="59"/>
        <v>8</v>
      </c>
      <c r="C1570" s="46" t="str">
        <f>VLOOKUP($A1570,data!$A$6:$M$15000,10)</f>
        <v>N/A</v>
      </c>
      <c r="D1570" s="14">
        <v>0</v>
      </c>
      <c r="E1570" s="14" t="str">
        <f>VLOOKUP($A1570,data!$A$6:$M$15000,12)</f>
        <v>N/A</v>
      </c>
      <c r="F1570" s="73" t="e">
        <f t="shared" si="58"/>
        <v>#VALUE!</v>
      </c>
    </row>
    <row r="1571" spans="1:6">
      <c r="A1571" s="74">
        <v>37113</v>
      </c>
      <c r="B1571" s="76">
        <f t="shared" si="59"/>
        <v>8</v>
      </c>
      <c r="C1571" s="46" t="str">
        <f>VLOOKUP($A1571,data!$A$6:$M$15000,10)</f>
        <v>N/A</v>
      </c>
      <c r="D1571" s="14">
        <v>0</v>
      </c>
      <c r="E1571" s="14" t="str">
        <f>VLOOKUP($A1571,data!$A$6:$M$15000,12)</f>
        <v>N/A</v>
      </c>
      <c r="F1571" s="73" t="e">
        <f t="shared" si="58"/>
        <v>#VALUE!</v>
      </c>
    </row>
    <row r="1572" spans="1:6">
      <c r="A1572" s="74">
        <v>37114</v>
      </c>
      <c r="B1572" s="76">
        <f t="shared" si="59"/>
        <v>8</v>
      </c>
      <c r="C1572" s="46" t="str">
        <f>VLOOKUP($A1572,data!$A$6:$M$15000,10)</f>
        <v>N/A</v>
      </c>
      <c r="D1572" s="14">
        <v>0</v>
      </c>
      <c r="E1572" s="14" t="str">
        <f>VLOOKUP($A1572,data!$A$6:$M$15000,12)</f>
        <v>N/A</v>
      </c>
      <c r="F1572" s="73" t="e">
        <f t="shared" si="58"/>
        <v>#VALUE!</v>
      </c>
    </row>
    <row r="1573" spans="1:6">
      <c r="A1573" s="74">
        <v>37115</v>
      </c>
      <c r="B1573" s="76">
        <f t="shared" si="59"/>
        <v>8</v>
      </c>
      <c r="C1573" s="46" t="str">
        <f>VLOOKUP($A1573,data!$A$6:$M$15000,10)</f>
        <v>N/A</v>
      </c>
      <c r="D1573" s="14">
        <v>0</v>
      </c>
      <c r="E1573" s="14" t="str">
        <f>VLOOKUP($A1573,data!$A$6:$M$15000,12)</f>
        <v>N/A</v>
      </c>
      <c r="F1573" s="73" t="e">
        <f t="shared" si="58"/>
        <v>#VALUE!</v>
      </c>
    </row>
    <row r="1574" spans="1:6">
      <c r="A1574" s="74">
        <v>37116</v>
      </c>
      <c r="B1574" s="76">
        <f t="shared" si="59"/>
        <v>8</v>
      </c>
      <c r="C1574" s="46" t="str">
        <f>VLOOKUP($A1574,data!$A$6:$M$15000,10)</f>
        <v>N/A</v>
      </c>
      <c r="D1574" s="14">
        <v>0</v>
      </c>
      <c r="E1574" s="14" t="str">
        <f>VLOOKUP($A1574,data!$A$6:$M$15000,12)</f>
        <v>N/A</v>
      </c>
      <c r="F1574" s="73" t="e">
        <f t="shared" si="58"/>
        <v>#VALUE!</v>
      </c>
    </row>
    <row r="1575" spans="1:6">
      <c r="A1575" s="74">
        <v>37117</v>
      </c>
      <c r="B1575" s="76">
        <f t="shared" si="59"/>
        <v>8</v>
      </c>
      <c r="C1575" s="46" t="str">
        <f>VLOOKUP($A1575,data!$A$6:$M$15000,10)</f>
        <v>N/A</v>
      </c>
      <c r="D1575" s="14">
        <v>0</v>
      </c>
      <c r="E1575" s="14" t="str">
        <f>VLOOKUP($A1575,data!$A$6:$M$15000,12)</f>
        <v>N/A</v>
      </c>
      <c r="F1575" s="73" t="e">
        <f t="shared" si="58"/>
        <v>#VALUE!</v>
      </c>
    </row>
    <row r="1576" spans="1:6">
      <c r="A1576" s="74">
        <v>37118</v>
      </c>
      <c r="B1576" s="76">
        <f t="shared" si="59"/>
        <v>8</v>
      </c>
      <c r="C1576" s="46" t="str">
        <f>VLOOKUP($A1576,data!$A$6:$M$15000,10)</f>
        <v>N/A</v>
      </c>
      <c r="D1576" s="14">
        <v>0</v>
      </c>
      <c r="E1576" s="14" t="str">
        <f>VLOOKUP($A1576,data!$A$6:$M$15000,12)</f>
        <v>N/A</v>
      </c>
      <c r="F1576" s="73" t="e">
        <f t="shared" si="58"/>
        <v>#VALUE!</v>
      </c>
    </row>
    <row r="1577" spans="1:6">
      <c r="A1577" s="74">
        <v>37119</v>
      </c>
      <c r="B1577" s="76">
        <f t="shared" si="59"/>
        <v>8</v>
      </c>
      <c r="C1577" s="46" t="str">
        <f>VLOOKUP($A1577,data!$A$6:$M$15000,10)</f>
        <v>N/A</v>
      </c>
      <c r="D1577" s="14">
        <v>0</v>
      </c>
      <c r="E1577" s="14" t="str">
        <f>VLOOKUP($A1577,data!$A$6:$M$15000,12)</f>
        <v>N/A</v>
      </c>
      <c r="F1577" s="73" t="e">
        <f t="shared" si="58"/>
        <v>#VALUE!</v>
      </c>
    </row>
    <row r="1578" spans="1:6">
      <c r="A1578" s="74">
        <v>37120</v>
      </c>
      <c r="B1578" s="76">
        <f t="shared" si="59"/>
        <v>8</v>
      </c>
      <c r="C1578" s="46" t="str">
        <f>VLOOKUP($A1578,data!$A$6:$M$15000,10)</f>
        <v>N/A</v>
      </c>
      <c r="D1578" s="14">
        <v>0</v>
      </c>
      <c r="E1578" s="14" t="str">
        <f>VLOOKUP($A1578,data!$A$6:$M$15000,12)</f>
        <v>N/A</v>
      </c>
      <c r="F1578" s="73" t="e">
        <f t="shared" si="58"/>
        <v>#VALUE!</v>
      </c>
    </row>
    <row r="1579" spans="1:6">
      <c r="A1579" s="74">
        <v>37121</v>
      </c>
      <c r="B1579" s="76">
        <f t="shared" si="59"/>
        <v>8</v>
      </c>
      <c r="C1579" s="46" t="str">
        <f>VLOOKUP($A1579,data!$A$6:$M$15000,10)</f>
        <v>N/A</v>
      </c>
      <c r="D1579" s="14">
        <v>0</v>
      </c>
      <c r="E1579" s="14" t="str">
        <f>VLOOKUP($A1579,data!$A$6:$M$15000,12)</f>
        <v>N/A</v>
      </c>
      <c r="F1579" s="73" t="e">
        <f t="shared" si="58"/>
        <v>#VALUE!</v>
      </c>
    </row>
    <row r="1580" spans="1:6">
      <c r="A1580" s="74">
        <v>37122</v>
      </c>
      <c r="B1580" s="76">
        <f t="shared" si="59"/>
        <v>8</v>
      </c>
      <c r="C1580" s="46" t="str">
        <f>VLOOKUP($A1580,data!$A$6:$M$15000,10)</f>
        <v>N/A</v>
      </c>
      <c r="D1580" s="14">
        <v>0</v>
      </c>
      <c r="E1580" s="14" t="str">
        <f>VLOOKUP($A1580,data!$A$6:$M$15000,12)</f>
        <v>N/A</v>
      </c>
      <c r="F1580" s="73" t="e">
        <f t="shared" si="58"/>
        <v>#VALUE!</v>
      </c>
    </row>
    <row r="1581" spans="1:6">
      <c r="A1581" s="74">
        <v>37123</v>
      </c>
      <c r="B1581" s="76">
        <f t="shared" si="59"/>
        <v>8</v>
      </c>
      <c r="C1581" s="46" t="str">
        <f>VLOOKUP($A1581,data!$A$6:$M$15000,10)</f>
        <v>N/A</v>
      </c>
      <c r="D1581" s="14">
        <v>0</v>
      </c>
      <c r="E1581" s="14" t="str">
        <f>VLOOKUP($A1581,data!$A$6:$M$15000,12)</f>
        <v>N/A</v>
      </c>
      <c r="F1581" s="73" t="e">
        <f t="shared" si="58"/>
        <v>#VALUE!</v>
      </c>
    </row>
    <row r="1582" spans="1:6">
      <c r="A1582" s="74">
        <v>37124</v>
      </c>
      <c r="B1582" s="76">
        <f t="shared" si="59"/>
        <v>8</v>
      </c>
      <c r="C1582" s="46" t="str">
        <f>VLOOKUP($A1582,data!$A$6:$M$15000,10)</f>
        <v>N/A</v>
      </c>
      <c r="D1582" s="14">
        <v>0</v>
      </c>
      <c r="E1582" s="14" t="str">
        <f>VLOOKUP($A1582,data!$A$6:$M$15000,12)</f>
        <v>N/A</v>
      </c>
      <c r="F1582" s="73" t="e">
        <f t="shared" si="58"/>
        <v>#VALUE!</v>
      </c>
    </row>
    <row r="1583" spans="1:6">
      <c r="A1583" s="74">
        <v>37125</v>
      </c>
      <c r="B1583" s="76">
        <f t="shared" si="59"/>
        <v>8</v>
      </c>
      <c r="C1583" s="46" t="str">
        <f>VLOOKUP($A1583,data!$A$6:$M$15000,10)</f>
        <v>N/A</v>
      </c>
      <c r="D1583" s="14">
        <v>0</v>
      </c>
      <c r="E1583" s="14" t="str">
        <f>VLOOKUP($A1583,data!$A$6:$M$15000,12)</f>
        <v>N/A</v>
      </c>
      <c r="F1583" s="73" t="e">
        <f t="shared" si="58"/>
        <v>#VALUE!</v>
      </c>
    </row>
    <row r="1584" spans="1:6">
      <c r="A1584" s="74">
        <v>37126</v>
      </c>
      <c r="B1584" s="76">
        <f t="shared" si="59"/>
        <v>8</v>
      </c>
      <c r="C1584" s="46" t="str">
        <f>VLOOKUP($A1584,data!$A$6:$M$15000,10)</f>
        <v>N/A</v>
      </c>
      <c r="D1584" s="14">
        <v>0</v>
      </c>
      <c r="E1584" s="14" t="str">
        <f>VLOOKUP($A1584,data!$A$6:$M$15000,12)</f>
        <v>N/A</v>
      </c>
      <c r="F1584" s="73" t="e">
        <f t="shared" si="58"/>
        <v>#VALUE!</v>
      </c>
    </row>
    <row r="1585" spans="1:6">
      <c r="A1585" s="74">
        <v>37127</v>
      </c>
      <c r="B1585" s="76">
        <f t="shared" si="59"/>
        <v>8</v>
      </c>
      <c r="C1585" s="46" t="str">
        <f>VLOOKUP($A1585,data!$A$6:$M$15000,10)</f>
        <v>N/A</v>
      </c>
      <c r="D1585" s="14">
        <v>0</v>
      </c>
      <c r="E1585" s="14" t="str">
        <f>VLOOKUP($A1585,data!$A$6:$M$15000,12)</f>
        <v>N/A</v>
      </c>
      <c r="F1585" s="73" t="e">
        <f t="shared" si="58"/>
        <v>#VALUE!</v>
      </c>
    </row>
    <row r="1586" spans="1:6">
      <c r="A1586" s="74">
        <v>37128</v>
      </c>
      <c r="B1586" s="76">
        <f t="shared" si="59"/>
        <v>8</v>
      </c>
      <c r="C1586" s="46" t="str">
        <f>VLOOKUP($A1586,data!$A$6:$M$15000,10)</f>
        <v>N/A</v>
      </c>
      <c r="D1586" s="14">
        <v>0</v>
      </c>
      <c r="E1586" s="14" t="str">
        <f>VLOOKUP($A1586,data!$A$6:$M$15000,12)</f>
        <v>N/A</v>
      </c>
      <c r="F1586" s="73" t="e">
        <f t="shared" si="58"/>
        <v>#VALUE!</v>
      </c>
    </row>
    <row r="1587" spans="1:6">
      <c r="A1587" s="74">
        <v>37129</v>
      </c>
      <c r="B1587" s="76">
        <f t="shared" si="59"/>
        <v>8</v>
      </c>
      <c r="C1587" s="46" t="str">
        <f>VLOOKUP($A1587,data!$A$6:$M$15000,10)</f>
        <v>N/A</v>
      </c>
      <c r="D1587" s="14">
        <v>0</v>
      </c>
      <c r="E1587" s="14" t="str">
        <f>VLOOKUP($A1587,data!$A$6:$M$15000,12)</f>
        <v>N/A</v>
      </c>
      <c r="F1587" s="73" t="e">
        <f t="shared" si="58"/>
        <v>#VALUE!</v>
      </c>
    </row>
    <row r="1588" spans="1:6">
      <c r="A1588" s="74">
        <v>37130</v>
      </c>
      <c r="B1588" s="76">
        <f t="shared" si="59"/>
        <v>8</v>
      </c>
      <c r="C1588" s="46" t="str">
        <f>VLOOKUP($A1588,data!$A$6:$M$15000,10)</f>
        <v>N/A</v>
      </c>
      <c r="D1588" s="14">
        <v>0</v>
      </c>
      <c r="E1588" s="14" t="str">
        <f>VLOOKUP($A1588,data!$A$6:$M$15000,12)</f>
        <v>N/A</v>
      </c>
      <c r="F1588" s="73" t="e">
        <f t="shared" si="58"/>
        <v>#VALUE!</v>
      </c>
    </row>
    <row r="1589" spans="1:6">
      <c r="A1589" s="74">
        <v>37131</v>
      </c>
      <c r="B1589" s="76">
        <f t="shared" si="59"/>
        <v>8</v>
      </c>
      <c r="C1589" s="46" t="str">
        <f>VLOOKUP($A1589,data!$A$6:$M$15000,10)</f>
        <v>N/A</v>
      </c>
      <c r="D1589" s="14">
        <v>0</v>
      </c>
      <c r="E1589" s="14" t="str">
        <f>VLOOKUP($A1589,data!$A$6:$M$15000,12)</f>
        <v>N/A</v>
      </c>
      <c r="F1589" s="73" t="e">
        <f t="shared" si="58"/>
        <v>#VALUE!</v>
      </c>
    </row>
    <row r="1590" spans="1:6">
      <c r="A1590" s="74">
        <v>37132</v>
      </c>
      <c r="B1590" s="76">
        <f t="shared" si="59"/>
        <v>8</v>
      </c>
      <c r="C1590" s="46" t="str">
        <f>VLOOKUP($A1590,data!$A$6:$M$15000,10)</f>
        <v>N/A</v>
      </c>
      <c r="D1590" s="14">
        <v>0</v>
      </c>
      <c r="E1590" s="14" t="str">
        <f>VLOOKUP($A1590,data!$A$6:$M$15000,12)</f>
        <v>N/A</v>
      </c>
      <c r="F1590" s="73" t="e">
        <f t="shared" si="58"/>
        <v>#VALUE!</v>
      </c>
    </row>
    <row r="1591" spans="1:6">
      <c r="A1591" s="74">
        <v>37133</v>
      </c>
      <c r="B1591" s="76">
        <f t="shared" si="59"/>
        <v>8</v>
      </c>
      <c r="C1591" s="46" t="str">
        <f>VLOOKUP($A1591,data!$A$6:$M$15000,10)</f>
        <v>N/A</v>
      </c>
      <c r="D1591" s="14">
        <v>0</v>
      </c>
      <c r="E1591" s="14" t="str">
        <f>VLOOKUP($A1591,data!$A$6:$M$15000,12)</f>
        <v>N/A</v>
      </c>
      <c r="F1591" s="73" t="e">
        <f t="shared" si="58"/>
        <v>#VALUE!</v>
      </c>
    </row>
    <row r="1592" spans="1:6">
      <c r="A1592" s="74">
        <v>37134</v>
      </c>
      <c r="B1592" s="76">
        <f t="shared" si="59"/>
        <v>8</v>
      </c>
      <c r="C1592" s="46" t="str">
        <f>VLOOKUP($A1592,data!$A$6:$M$15000,10)</f>
        <v>N/A</v>
      </c>
      <c r="D1592" s="14">
        <v>0</v>
      </c>
      <c r="E1592" s="14" t="str">
        <f>VLOOKUP($A1592,data!$A$6:$M$15000,12)</f>
        <v>N/A</v>
      </c>
      <c r="F1592" s="73" t="e">
        <f t="shared" si="58"/>
        <v>#VALUE!</v>
      </c>
    </row>
    <row r="1593" spans="1:6">
      <c r="A1593" s="74">
        <v>37135</v>
      </c>
      <c r="B1593" s="76">
        <f t="shared" si="59"/>
        <v>9</v>
      </c>
      <c r="C1593" s="46" t="str">
        <f>VLOOKUP($A1593,data!$A$6:$M$15000,10)</f>
        <v>N/A</v>
      </c>
      <c r="D1593" s="14">
        <v>0</v>
      </c>
      <c r="E1593" s="14" t="str">
        <f>VLOOKUP($A1593,data!$A$6:$M$15000,12)</f>
        <v>N/A</v>
      </c>
      <c r="F1593" s="73" t="e">
        <f t="shared" si="58"/>
        <v>#VALUE!</v>
      </c>
    </row>
    <row r="1594" spans="1:6">
      <c r="A1594" s="74">
        <v>37136</v>
      </c>
      <c r="B1594" s="76">
        <f t="shared" si="59"/>
        <v>9</v>
      </c>
      <c r="C1594" s="46" t="str">
        <f>VLOOKUP($A1594,data!$A$6:$M$15000,10)</f>
        <v>N/A</v>
      </c>
      <c r="D1594" s="14">
        <v>0</v>
      </c>
      <c r="E1594" s="14" t="str">
        <f>VLOOKUP($A1594,data!$A$6:$M$15000,12)</f>
        <v>N/A</v>
      </c>
      <c r="F1594" s="73" t="e">
        <f t="shared" si="58"/>
        <v>#VALUE!</v>
      </c>
    </row>
    <row r="1595" spans="1:6">
      <c r="A1595" s="74">
        <v>37137</v>
      </c>
      <c r="B1595" s="76">
        <f t="shared" si="59"/>
        <v>9</v>
      </c>
      <c r="C1595" s="46" t="str">
        <f>VLOOKUP($A1595,data!$A$6:$M$15000,10)</f>
        <v>N/A</v>
      </c>
      <c r="D1595" s="14">
        <v>0</v>
      </c>
      <c r="E1595" s="14" t="str">
        <f>VLOOKUP($A1595,data!$A$6:$M$15000,12)</f>
        <v>N/A</v>
      </c>
      <c r="F1595" s="73" t="e">
        <f t="shared" si="58"/>
        <v>#VALUE!</v>
      </c>
    </row>
    <row r="1596" spans="1:6">
      <c r="A1596" s="74">
        <v>37138</v>
      </c>
      <c r="B1596" s="76">
        <f t="shared" si="59"/>
        <v>9</v>
      </c>
      <c r="C1596" s="46" t="str">
        <f>VLOOKUP($A1596,data!$A$6:$M$15000,10)</f>
        <v>N/A</v>
      </c>
      <c r="D1596" s="14">
        <v>0</v>
      </c>
      <c r="E1596" s="14" t="str">
        <f>VLOOKUP($A1596,data!$A$6:$M$15000,12)</f>
        <v>N/A</v>
      </c>
      <c r="F1596" s="73" t="e">
        <f t="shared" si="58"/>
        <v>#VALUE!</v>
      </c>
    </row>
    <row r="1597" spans="1:6">
      <c r="A1597" s="74">
        <v>37139</v>
      </c>
      <c r="B1597" s="76">
        <f t="shared" si="59"/>
        <v>9</v>
      </c>
      <c r="C1597" s="46" t="str">
        <f>VLOOKUP($A1597,data!$A$6:$M$15000,10)</f>
        <v>N/A</v>
      </c>
      <c r="D1597" s="14">
        <v>0</v>
      </c>
      <c r="E1597" s="14" t="str">
        <f>VLOOKUP($A1597,data!$A$6:$M$15000,12)</f>
        <v>N/A</v>
      </c>
      <c r="F1597" s="73" t="e">
        <f t="shared" si="58"/>
        <v>#VALUE!</v>
      </c>
    </row>
    <row r="1598" spans="1:6">
      <c r="A1598" s="74">
        <v>37140</v>
      </c>
      <c r="B1598" s="76">
        <f t="shared" si="59"/>
        <v>9</v>
      </c>
      <c r="C1598" s="46" t="str">
        <f>VLOOKUP($A1598,data!$A$6:$M$15000,10)</f>
        <v>N/A</v>
      </c>
      <c r="D1598" s="14">
        <v>0</v>
      </c>
      <c r="E1598" s="14" t="str">
        <f>VLOOKUP($A1598,data!$A$6:$M$15000,12)</f>
        <v>N/A</v>
      </c>
      <c r="F1598" s="73" t="e">
        <f t="shared" si="58"/>
        <v>#VALUE!</v>
      </c>
    </row>
    <row r="1599" spans="1:6">
      <c r="A1599" s="74">
        <v>37141</v>
      </c>
      <c r="B1599" s="76">
        <f t="shared" si="59"/>
        <v>9</v>
      </c>
      <c r="C1599" s="46" t="str">
        <f>VLOOKUP($A1599,data!$A$6:$M$15000,10)</f>
        <v>N/A</v>
      </c>
      <c r="D1599" s="14">
        <v>0</v>
      </c>
      <c r="E1599" s="14" t="str">
        <f>VLOOKUP($A1599,data!$A$6:$M$15000,12)</f>
        <v>N/A</v>
      </c>
      <c r="F1599" s="73" t="e">
        <f t="shared" si="58"/>
        <v>#VALUE!</v>
      </c>
    </row>
    <row r="1600" spans="1:6">
      <c r="A1600" s="74">
        <v>37142</v>
      </c>
      <c r="B1600" s="76">
        <f t="shared" si="59"/>
        <v>9</v>
      </c>
      <c r="C1600" s="46" t="str">
        <f>VLOOKUP($A1600,data!$A$6:$M$15000,10)</f>
        <v>N/A</v>
      </c>
      <c r="D1600" s="14">
        <v>0</v>
      </c>
      <c r="E1600" s="14" t="str">
        <f>VLOOKUP($A1600,data!$A$6:$M$15000,12)</f>
        <v>N/A</v>
      </c>
      <c r="F1600" s="73" t="e">
        <f t="shared" si="58"/>
        <v>#VALUE!</v>
      </c>
    </row>
    <row r="1601" spans="1:6">
      <c r="A1601" s="74">
        <v>37143</v>
      </c>
      <c r="B1601" s="76">
        <f t="shared" si="59"/>
        <v>9</v>
      </c>
      <c r="C1601" s="46" t="str">
        <f>VLOOKUP($A1601,data!$A$6:$M$15000,10)</f>
        <v>N/A</v>
      </c>
      <c r="D1601" s="14">
        <v>0</v>
      </c>
      <c r="E1601" s="14" t="str">
        <f>VLOOKUP($A1601,data!$A$6:$M$15000,12)</f>
        <v>N/A</v>
      </c>
      <c r="F1601" s="73" t="e">
        <f t="shared" si="58"/>
        <v>#VALUE!</v>
      </c>
    </row>
    <row r="1602" spans="1:6">
      <c r="A1602" s="74">
        <v>37144</v>
      </c>
      <c r="B1602" s="76">
        <f t="shared" si="59"/>
        <v>9</v>
      </c>
      <c r="C1602" s="46" t="str">
        <f>VLOOKUP($A1602,data!$A$6:$M$15000,10)</f>
        <v>N/A</v>
      </c>
      <c r="D1602" s="14">
        <v>0</v>
      </c>
      <c r="E1602" s="14" t="str">
        <f>VLOOKUP($A1602,data!$A$6:$M$15000,12)</f>
        <v>N/A</v>
      </c>
      <c r="F1602" s="73" t="e">
        <f t="shared" si="58"/>
        <v>#VALUE!</v>
      </c>
    </row>
    <row r="1603" spans="1:6">
      <c r="A1603" s="74">
        <v>37145</v>
      </c>
      <c r="B1603" s="76">
        <f t="shared" si="59"/>
        <v>9</v>
      </c>
      <c r="C1603" s="46" t="str">
        <f>VLOOKUP($A1603,data!$A$6:$M$15000,10)</f>
        <v>N/A</v>
      </c>
      <c r="D1603" s="14">
        <v>0</v>
      </c>
      <c r="E1603" s="14" t="str">
        <f>VLOOKUP($A1603,data!$A$6:$M$15000,12)</f>
        <v>N/A</v>
      </c>
      <c r="F1603" s="73" t="e">
        <f t="shared" si="58"/>
        <v>#VALUE!</v>
      </c>
    </row>
    <row r="1604" spans="1:6">
      <c r="A1604" s="74">
        <v>37146</v>
      </c>
      <c r="B1604" s="76">
        <f t="shared" si="59"/>
        <v>9</v>
      </c>
      <c r="C1604" s="46" t="str">
        <f>VLOOKUP($A1604,data!$A$6:$M$15000,10)</f>
        <v>N/A</v>
      </c>
      <c r="D1604" s="14">
        <v>0</v>
      </c>
      <c r="E1604" s="14" t="str">
        <f>VLOOKUP($A1604,data!$A$6:$M$15000,12)</f>
        <v>N/A</v>
      </c>
      <c r="F1604" s="73" t="e">
        <f t="shared" si="58"/>
        <v>#VALUE!</v>
      </c>
    </row>
    <row r="1605" spans="1:6">
      <c r="A1605" s="74">
        <v>37147</v>
      </c>
      <c r="B1605" s="76">
        <f t="shared" si="59"/>
        <v>9</v>
      </c>
      <c r="C1605" s="46" t="str">
        <f>VLOOKUP($A1605,data!$A$6:$M$15000,10)</f>
        <v>N/A</v>
      </c>
      <c r="D1605" s="14">
        <v>0</v>
      </c>
      <c r="E1605" s="14" t="str">
        <f>VLOOKUP($A1605,data!$A$6:$M$15000,12)</f>
        <v>N/A</v>
      </c>
      <c r="F1605" s="73" t="e">
        <f t="shared" si="58"/>
        <v>#VALUE!</v>
      </c>
    </row>
    <row r="1606" spans="1:6">
      <c r="A1606" s="74">
        <v>37148</v>
      </c>
      <c r="B1606" s="76">
        <f t="shared" si="59"/>
        <v>9</v>
      </c>
      <c r="C1606" s="46" t="str">
        <f>VLOOKUP($A1606,data!$A$6:$M$15000,10)</f>
        <v>N/A</v>
      </c>
      <c r="D1606" s="14">
        <v>0</v>
      </c>
      <c r="E1606" s="14" t="str">
        <f>VLOOKUP($A1606,data!$A$6:$M$15000,12)</f>
        <v>N/A</v>
      </c>
      <c r="F1606" s="73" t="e">
        <f t="shared" ref="F1606:F1669" si="60">C1606-D1606-E1606</f>
        <v>#VALUE!</v>
      </c>
    </row>
    <row r="1607" spans="1:6">
      <c r="A1607" s="74">
        <v>37149</v>
      </c>
      <c r="B1607" s="76">
        <f t="shared" si="59"/>
        <v>9</v>
      </c>
      <c r="C1607" s="46" t="str">
        <f>VLOOKUP($A1607,data!$A$6:$M$15000,10)</f>
        <v>N/A</v>
      </c>
      <c r="D1607" s="14">
        <v>0</v>
      </c>
      <c r="E1607" s="14" t="str">
        <f>VLOOKUP($A1607,data!$A$6:$M$15000,12)</f>
        <v>N/A</v>
      </c>
      <c r="F1607" s="73" t="e">
        <f t="shared" si="60"/>
        <v>#VALUE!</v>
      </c>
    </row>
    <row r="1608" spans="1:6">
      <c r="A1608" s="74">
        <v>37150</v>
      </c>
      <c r="B1608" s="76">
        <f t="shared" ref="B1608:B1671" si="61">IF(A1608&lt;&gt;"",MONTH(A1608),0)</f>
        <v>9</v>
      </c>
      <c r="C1608" s="46" t="str">
        <f>VLOOKUP($A1608,data!$A$6:$M$15000,10)</f>
        <v>N/A</v>
      </c>
      <c r="D1608" s="14">
        <v>0</v>
      </c>
      <c r="E1608" s="14" t="str">
        <f>VLOOKUP($A1608,data!$A$6:$M$15000,12)</f>
        <v>N/A</v>
      </c>
      <c r="F1608" s="73" t="e">
        <f t="shared" si="60"/>
        <v>#VALUE!</v>
      </c>
    </row>
    <row r="1609" spans="1:6">
      <c r="A1609" s="74">
        <v>37151</v>
      </c>
      <c r="B1609" s="76">
        <f t="shared" si="61"/>
        <v>9</v>
      </c>
      <c r="C1609" s="46" t="str">
        <f>VLOOKUP($A1609,data!$A$6:$M$15000,10)</f>
        <v>N/A</v>
      </c>
      <c r="D1609" s="14">
        <v>0</v>
      </c>
      <c r="E1609" s="14" t="str">
        <f>VLOOKUP($A1609,data!$A$6:$M$15000,12)</f>
        <v>N/A</v>
      </c>
      <c r="F1609" s="73" t="e">
        <f t="shared" si="60"/>
        <v>#VALUE!</v>
      </c>
    </row>
    <row r="1610" spans="1:6">
      <c r="A1610" s="74">
        <v>37152</v>
      </c>
      <c r="B1610" s="76">
        <f t="shared" si="61"/>
        <v>9</v>
      </c>
      <c r="C1610" s="46" t="str">
        <f>VLOOKUP($A1610,data!$A$6:$M$15000,10)</f>
        <v>N/A</v>
      </c>
      <c r="D1610" s="14">
        <v>0</v>
      </c>
      <c r="E1610" s="14" t="str">
        <f>VLOOKUP($A1610,data!$A$6:$M$15000,12)</f>
        <v>N/A</v>
      </c>
      <c r="F1610" s="73" t="e">
        <f t="shared" si="60"/>
        <v>#VALUE!</v>
      </c>
    </row>
    <row r="1611" spans="1:6">
      <c r="A1611" s="74">
        <v>37153</v>
      </c>
      <c r="B1611" s="76">
        <f t="shared" si="61"/>
        <v>9</v>
      </c>
      <c r="C1611" s="46" t="str">
        <f>VLOOKUP($A1611,data!$A$6:$M$15000,10)</f>
        <v>N/A</v>
      </c>
      <c r="D1611" s="14">
        <v>0</v>
      </c>
      <c r="E1611" s="14" t="str">
        <f>VLOOKUP($A1611,data!$A$6:$M$15000,12)</f>
        <v>N/A</v>
      </c>
      <c r="F1611" s="73" t="e">
        <f t="shared" si="60"/>
        <v>#VALUE!</v>
      </c>
    </row>
    <row r="1612" spans="1:6">
      <c r="A1612" s="74">
        <v>37154</v>
      </c>
      <c r="B1612" s="76">
        <f t="shared" si="61"/>
        <v>9</v>
      </c>
      <c r="C1612" s="46" t="str">
        <f>VLOOKUP($A1612,data!$A$6:$M$15000,10)</f>
        <v>N/A</v>
      </c>
      <c r="D1612" s="14">
        <v>0</v>
      </c>
      <c r="E1612" s="14" t="str">
        <f>VLOOKUP($A1612,data!$A$6:$M$15000,12)</f>
        <v>N/A</v>
      </c>
      <c r="F1612" s="73" t="e">
        <f t="shared" si="60"/>
        <v>#VALUE!</v>
      </c>
    </row>
    <row r="1613" spans="1:6">
      <c r="A1613" s="74">
        <v>37155</v>
      </c>
      <c r="B1613" s="76">
        <f t="shared" si="61"/>
        <v>9</v>
      </c>
      <c r="C1613" s="46" t="str">
        <f>VLOOKUP($A1613,data!$A$6:$M$15000,10)</f>
        <v>N/A</v>
      </c>
      <c r="D1613" s="14">
        <v>0</v>
      </c>
      <c r="E1613" s="14" t="str">
        <f>VLOOKUP($A1613,data!$A$6:$M$15000,12)</f>
        <v>N/A</v>
      </c>
      <c r="F1613" s="73" t="e">
        <f t="shared" si="60"/>
        <v>#VALUE!</v>
      </c>
    </row>
    <row r="1614" spans="1:6">
      <c r="A1614" s="74">
        <v>37156</v>
      </c>
      <c r="B1614" s="76">
        <f t="shared" si="61"/>
        <v>9</v>
      </c>
      <c r="C1614" s="46" t="str">
        <f>VLOOKUP($A1614,data!$A$6:$M$15000,10)</f>
        <v>N/A</v>
      </c>
      <c r="D1614" s="14">
        <v>0</v>
      </c>
      <c r="E1614" s="14" t="str">
        <f>VLOOKUP($A1614,data!$A$6:$M$15000,12)</f>
        <v>N/A</v>
      </c>
      <c r="F1614" s="73" t="e">
        <f t="shared" si="60"/>
        <v>#VALUE!</v>
      </c>
    </row>
    <row r="1615" spans="1:6">
      <c r="A1615" s="74">
        <v>37157</v>
      </c>
      <c r="B1615" s="76">
        <f t="shared" si="61"/>
        <v>9</v>
      </c>
      <c r="C1615" s="46" t="str">
        <f>VLOOKUP($A1615,data!$A$6:$M$15000,10)</f>
        <v>N/A</v>
      </c>
      <c r="D1615" s="14">
        <v>0</v>
      </c>
      <c r="E1615" s="14" t="str">
        <f>VLOOKUP($A1615,data!$A$6:$M$15000,12)</f>
        <v>N/A</v>
      </c>
      <c r="F1615" s="73" t="e">
        <f t="shared" si="60"/>
        <v>#VALUE!</v>
      </c>
    </row>
    <row r="1616" spans="1:6">
      <c r="A1616" s="74">
        <v>37158</v>
      </c>
      <c r="B1616" s="76">
        <f t="shared" si="61"/>
        <v>9</v>
      </c>
      <c r="C1616" s="46" t="str">
        <f>VLOOKUP($A1616,data!$A$6:$M$15000,10)</f>
        <v>N/A</v>
      </c>
      <c r="D1616" s="14">
        <v>0</v>
      </c>
      <c r="E1616" s="14" t="str">
        <f>VLOOKUP($A1616,data!$A$6:$M$15000,12)</f>
        <v>N/A</v>
      </c>
      <c r="F1616" s="73" t="e">
        <f t="shared" si="60"/>
        <v>#VALUE!</v>
      </c>
    </row>
    <row r="1617" spans="1:6">
      <c r="A1617" s="74">
        <v>37159</v>
      </c>
      <c r="B1617" s="76">
        <f t="shared" si="61"/>
        <v>9</v>
      </c>
      <c r="C1617" s="46" t="str">
        <f>VLOOKUP($A1617,data!$A$6:$M$15000,10)</f>
        <v>N/A</v>
      </c>
      <c r="D1617" s="14">
        <v>0</v>
      </c>
      <c r="E1617" s="14" t="str">
        <f>VLOOKUP($A1617,data!$A$6:$M$15000,12)</f>
        <v>N/A</v>
      </c>
      <c r="F1617" s="73" t="e">
        <f t="shared" si="60"/>
        <v>#VALUE!</v>
      </c>
    </row>
    <row r="1618" spans="1:6">
      <c r="A1618" s="74">
        <v>37160</v>
      </c>
      <c r="B1618" s="76">
        <f t="shared" si="61"/>
        <v>9</v>
      </c>
      <c r="C1618" s="46" t="str">
        <f>VLOOKUP($A1618,data!$A$6:$M$15000,10)</f>
        <v>N/A</v>
      </c>
      <c r="D1618" s="14">
        <v>0</v>
      </c>
      <c r="E1618" s="14" t="str">
        <f>VLOOKUP($A1618,data!$A$6:$M$15000,12)</f>
        <v>N/A</v>
      </c>
      <c r="F1618" s="73" t="e">
        <f t="shared" si="60"/>
        <v>#VALUE!</v>
      </c>
    </row>
    <row r="1619" spans="1:6">
      <c r="A1619" s="74">
        <v>37161</v>
      </c>
      <c r="B1619" s="76">
        <f t="shared" si="61"/>
        <v>9</v>
      </c>
      <c r="C1619" s="46" t="str">
        <f>VLOOKUP($A1619,data!$A$6:$M$15000,10)</f>
        <v>N/A</v>
      </c>
      <c r="D1619" s="14">
        <v>0</v>
      </c>
      <c r="E1619" s="14" t="str">
        <f>VLOOKUP($A1619,data!$A$6:$M$15000,12)</f>
        <v>N/A</v>
      </c>
      <c r="F1619" s="73" t="e">
        <f t="shared" si="60"/>
        <v>#VALUE!</v>
      </c>
    </row>
    <row r="1620" spans="1:6">
      <c r="A1620" s="74">
        <v>37162</v>
      </c>
      <c r="B1620" s="76">
        <f t="shared" si="61"/>
        <v>9</v>
      </c>
      <c r="C1620" s="46" t="str">
        <f>VLOOKUP($A1620,data!$A$6:$M$15000,10)</f>
        <v>N/A</v>
      </c>
      <c r="D1620" s="14">
        <v>0</v>
      </c>
      <c r="E1620" s="14" t="str">
        <f>VLOOKUP($A1620,data!$A$6:$M$15000,12)</f>
        <v>N/A</v>
      </c>
      <c r="F1620" s="73" t="e">
        <f t="shared" si="60"/>
        <v>#VALUE!</v>
      </c>
    </row>
    <row r="1621" spans="1:6">
      <c r="A1621" s="74">
        <v>37163</v>
      </c>
      <c r="B1621" s="76">
        <f t="shared" si="61"/>
        <v>9</v>
      </c>
      <c r="C1621" s="46" t="str">
        <f>VLOOKUP($A1621,data!$A$6:$M$15000,10)</f>
        <v>N/A</v>
      </c>
      <c r="D1621" s="14">
        <v>0</v>
      </c>
      <c r="E1621" s="14" t="str">
        <f>VLOOKUP($A1621,data!$A$6:$M$15000,12)</f>
        <v>N/A</v>
      </c>
      <c r="F1621" s="73" t="e">
        <f t="shared" si="60"/>
        <v>#VALUE!</v>
      </c>
    </row>
    <row r="1622" spans="1:6">
      <c r="A1622" s="74">
        <v>37164</v>
      </c>
      <c r="B1622" s="76">
        <f t="shared" si="61"/>
        <v>9</v>
      </c>
      <c r="C1622" s="46" t="str">
        <f>VLOOKUP($A1622,data!$A$6:$M$15000,10)</f>
        <v>N/A</v>
      </c>
      <c r="D1622" s="14">
        <v>0</v>
      </c>
      <c r="E1622" s="14" t="str">
        <f>VLOOKUP($A1622,data!$A$6:$M$15000,12)</f>
        <v>N/A</v>
      </c>
      <c r="F1622" s="73" t="e">
        <f t="shared" si="60"/>
        <v>#VALUE!</v>
      </c>
    </row>
    <row r="1623" spans="1:6">
      <c r="A1623" s="74">
        <v>37165</v>
      </c>
      <c r="B1623" s="76">
        <f t="shared" si="61"/>
        <v>10</v>
      </c>
      <c r="C1623" s="46" t="str">
        <f>VLOOKUP($A1623,data!$A$6:$M$15000,10)</f>
        <v>N/A</v>
      </c>
      <c r="D1623" s="14">
        <v>0</v>
      </c>
      <c r="E1623" s="14" t="str">
        <f>VLOOKUP($A1623,data!$A$6:$M$15000,12)</f>
        <v>N/A</v>
      </c>
      <c r="F1623" s="73" t="e">
        <f t="shared" si="60"/>
        <v>#VALUE!</v>
      </c>
    </row>
    <row r="1624" spans="1:6">
      <c r="A1624" s="74">
        <v>37166</v>
      </c>
      <c r="B1624" s="76">
        <f t="shared" si="61"/>
        <v>10</v>
      </c>
      <c r="C1624" s="46" t="str">
        <f>VLOOKUP($A1624,data!$A$6:$M$15000,10)</f>
        <v>N/A</v>
      </c>
      <c r="D1624" s="14">
        <v>0</v>
      </c>
      <c r="E1624" s="14" t="str">
        <f>VLOOKUP($A1624,data!$A$6:$M$15000,12)</f>
        <v>N/A</v>
      </c>
      <c r="F1624" s="73" t="e">
        <f t="shared" si="60"/>
        <v>#VALUE!</v>
      </c>
    </row>
    <row r="1625" spans="1:6">
      <c r="A1625" s="74">
        <v>37167</v>
      </c>
      <c r="B1625" s="76">
        <f t="shared" si="61"/>
        <v>10</v>
      </c>
      <c r="C1625" s="46" t="str">
        <f>VLOOKUP($A1625,data!$A$6:$M$15000,10)</f>
        <v>N/A</v>
      </c>
      <c r="D1625" s="14">
        <v>0</v>
      </c>
      <c r="E1625" s="14" t="str">
        <f>VLOOKUP($A1625,data!$A$6:$M$15000,12)</f>
        <v>N/A</v>
      </c>
      <c r="F1625" s="73" t="e">
        <f t="shared" si="60"/>
        <v>#VALUE!</v>
      </c>
    </row>
    <row r="1626" spans="1:6">
      <c r="A1626" s="74">
        <v>37168</v>
      </c>
      <c r="B1626" s="76">
        <f t="shared" si="61"/>
        <v>10</v>
      </c>
      <c r="C1626" s="46" t="str">
        <f>VLOOKUP($A1626,data!$A$6:$M$15000,10)</f>
        <v>N/A</v>
      </c>
      <c r="D1626" s="14">
        <v>0</v>
      </c>
      <c r="E1626" s="14" t="str">
        <f>VLOOKUP($A1626,data!$A$6:$M$15000,12)</f>
        <v>N/A</v>
      </c>
      <c r="F1626" s="73" t="e">
        <f t="shared" si="60"/>
        <v>#VALUE!</v>
      </c>
    </row>
    <row r="1627" spans="1:6">
      <c r="A1627" s="74">
        <v>37169</v>
      </c>
      <c r="B1627" s="76">
        <f t="shared" si="61"/>
        <v>10</v>
      </c>
      <c r="C1627" s="46" t="str">
        <f>VLOOKUP($A1627,data!$A$6:$M$15000,10)</f>
        <v>N/A</v>
      </c>
      <c r="D1627" s="14">
        <v>0</v>
      </c>
      <c r="E1627" s="14" t="str">
        <f>VLOOKUP($A1627,data!$A$6:$M$15000,12)</f>
        <v>N/A</v>
      </c>
      <c r="F1627" s="73" t="e">
        <f t="shared" si="60"/>
        <v>#VALUE!</v>
      </c>
    </row>
    <row r="1628" spans="1:6">
      <c r="A1628" s="74">
        <v>37170</v>
      </c>
      <c r="B1628" s="76">
        <f t="shared" si="61"/>
        <v>10</v>
      </c>
      <c r="C1628" s="46" t="str">
        <f>VLOOKUP($A1628,data!$A$6:$M$15000,10)</f>
        <v>N/A</v>
      </c>
      <c r="D1628" s="14">
        <v>0</v>
      </c>
      <c r="E1628" s="14" t="str">
        <f>VLOOKUP($A1628,data!$A$6:$M$15000,12)</f>
        <v>N/A</v>
      </c>
      <c r="F1628" s="73" t="e">
        <f t="shared" si="60"/>
        <v>#VALUE!</v>
      </c>
    </row>
    <row r="1629" spans="1:6">
      <c r="A1629" s="74">
        <v>37171</v>
      </c>
      <c r="B1629" s="76">
        <f t="shared" si="61"/>
        <v>10</v>
      </c>
      <c r="C1629" s="46" t="str">
        <f>VLOOKUP($A1629,data!$A$6:$M$15000,10)</f>
        <v>N/A</v>
      </c>
      <c r="D1629" s="14">
        <v>0</v>
      </c>
      <c r="E1629" s="14" t="str">
        <f>VLOOKUP($A1629,data!$A$6:$M$15000,12)</f>
        <v>N/A</v>
      </c>
      <c r="F1629" s="73" t="e">
        <f t="shared" si="60"/>
        <v>#VALUE!</v>
      </c>
    </row>
    <row r="1630" spans="1:6">
      <c r="A1630" s="74">
        <v>37172</v>
      </c>
      <c r="B1630" s="76">
        <f t="shared" si="61"/>
        <v>10</v>
      </c>
      <c r="C1630" s="46" t="str">
        <f>VLOOKUP($A1630,data!$A$6:$M$15000,10)</f>
        <v>N/A</v>
      </c>
      <c r="D1630" s="14">
        <v>0</v>
      </c>
      <c r="E1630" s="14" t="str">
        <f>VLOOKUP($A1630,data!$A$6:$M$15000,12)</f>
        <v>N/A</v>
      </c>
      <c r="F1630" s="73" t="e">
        <f t="shared" si="60"/>
        <v>#VALUE!</v>
      </c>
    </row>
    <row r="1631" spans="1:6">
      <c r="A1631" s="74">
        <v>37173</v>
      </c>
      <c r="B1631" s="76">
        <f t="shared" si="61"/>
        <v>10</v>
      </c>
      <c r="C1631" s="46" t="str">
        <f>VLOOKUP($A1631,data!$A$6:$M$15000,10)</f>
        <v>N/A</v>
      </c>
      <c r="D1631" s="14">
        <v>0</v>
      </c>
      <c r="E1631" s="14" t="str">
        <f>VLOOKUP($A1631,data!$A$6:$M$15000,12)</f>
        <v>N/A</v>
      </c>
      <c r="F1631" s="73" t="e">
        <f t="shared" si="60"/>
        <v>#VALUE!</v>
      </c>
    </row>
    <row r="1632" spans="1:6">
      <c r="A1632" s="74">
        <v>37174</v>
      </c>
      <c r="B1632" s="76">
        <f t="shared" si="61"/>
        <v>10</v>
      </c>
      <c r="C1632" s="46" t="str">
        <f>VLOOKUP($A1632,data!$A$6:$M$15000,10)</f>
        <v>N/A</v>
      </c>
      <c r="D1632" s="14">
        <v>0</v>
      </c>
      <c r="E1632" s="14" t="str">
        <f>VLOOKUP($A1632,data!$A$6:$M$15000,12)</f>
        <v>N/A</v>
      </c>
      <c r="F1632" s="73" t="e">
        <f t="shared" si="60"/>
        <v>#VALUE!</v>
      </c>
    </row>
    <row r="1633" spans="1:6">
      <c r="A1633" s="74">
        <v>37175</v>
      </c>
      <c r="B1633" s="76">
        <f t="shared" si="61"/>
        <v>10</v>
      </c>
      <c r="C1633" s="46" t="str">
        <f>VLOOKUP($A1633,data!$A$6:$M$15000,10)</f>
        <v>N/A</v>
      </c>
      <c r="D1633" s="14">
        <v>0</v>
      </c>
      <c r="E1633" s="14" t="str">
        <f>VLOOKUP($A1633,data!$A$6:$M$15000,12)</f>
        <v>N/A</v>
      </c>
      <c r="F1633" s="73" t="e">
        <f t="shared" si="60"/>
        <v>#VALUE!</v>
      </c>
    </row>
    <row r="1634" spans="1:6">
      <c r="A1634" s="74">
        <v>37176</v>
      </c>
      <c r="B1634" s="76">
        <f t="shared" si="61"/>
        <v>10</v>
      </c>
      <c r="C1634" s="46" t="str">
        <f>VLOOKUP($A1634,data!$A$6:$M$15000,10)</f>
        <v>N/A</v>
      </c>
      <c r="D1634" s="14">
        <v>0</v>
      </c>
      <c r="E1634" s="14" t="str">
        <f>VLOOKUP($A1634,data!$A$6:$M$15000,12)</f>
        <v>N/A</v>
      </c>
      <c r="F1634" s="73" t="e">
        <f t="shared" si="60"/>
        <v>#VALUE!</v>
      </c>
    </row>
    <row r="1635" spans="1:6">
      <c r="A1635" s="74">
        <v>37177</v>
      </c>
      <c r="B1635" s="76">
        <f t="shared" si="61"/>
        <v>10</v>
      </c>
      <c r="C1635" s="46" t="str">
        <f>VLOOKUP($A1635,data!$A$6:$M$15000,10)</f>
        <v>N/A</v>
      </c>
      <c r="D1635" s="14">
        <v>0</v>
      </c>
      <c r="E1635" s="14" t="str">
        <f>VLOOKUP($A1635,data!$A$6:$M$15000,12)</f>
        <v>N/A</v>
      </c>
      <c r="F1635" s="73" t="e">
        <f t="shared" si="60"/>
        <v>#VALUE!</v>
      </c>
    </row>
    <row r="1636" spans="1:6">
      <c r="A1636" s="74">
        <v>37178</v>
      </c>
      <c r="B1636" s="76">
        <f t="shared" si="61"/>
        <v>10</v>
      </c>
      <c r="C1636" s="46" t="str">
        <f>VLOOKUP($A1636,data!$A$6:$M$15000,10)</f>
        <v>N/A</v>
      </c>
      <c r="D1636" s="14">
        <v>0</v>
      </c>
      <c r="E1636" s="14" t="str">
        <f>VLOOKUP($A1636,data!$A$6:$M$15000,12)</f>
        <v>N/A</v>
      </c>
      <c r="F1636" s="73" t="e">
        <f t="shared" si="60"/>
        <v>#VALUE!</v>
      </c>
    </row>
    <row r="1637" spans="1:6">
      <c r="A1637" s="74">
        <v>37179</v>
      </c>
      <c r="B1637" s="76">
        <f t="shared" si="61"/>
        <v>10</v>
      </c>
      <c r="C1637" s="46" t="str">
        <f>VLOOKUP($A1637,data!$A$6:$M$15000,10)</f>
        <v>N/A</v>
      </c>
      <c r="D1637" s="14">
        <v>0</v>
      </c>
      <c r="E1637" s="14" t="str">
        <f>VLOOKUP($A1637,data!$A$6:$M$15000,12)</f>
        <v>N/A</v>
      </c>
      <c r="F1637" s="73" t="e">
        <f t="shared" si="60"/>
        <v>#VALUE!</v>
      </c>
    </row>
    <row r="1638" spans="1:6">
      <c r="A1638" s="74">
        <v>37180</v>
      </c>
      <c r="B1638" s="76">
        <f t="shared" si="61"/>
        <v>10</v>
      </c>
      <c r="C1638" s="46" t="str">
        <f>VLOOKUP($A1638,data!$A$6:$M$15000,10)</f>
        <v>N/A</v>
      </c>
      <c r="D1638" s="14">
        <v>0</v>
      </c>
      <c r="E1638" s="14" t="str">
        <f>VLOOKUP($A1638,data!$A$6:$M$15000,12)</f>
        <v>N/A</v>
      </c>
      <c r="F1638" s="73" t="e">
        <f t="shared" si="60"/>
        <v>#VALUE!</v>
      </c>
    </row>
    <row r="1639" spans="1:6">
      <c r="A1639" s="74">
        <v>37181</v>
      </c>
      <c r="B1639" s="76">
        <f t="shared" si="61"/>
        <v>10</v>
      </c>
      <c r="C1639" s="46" t="str">
        <f>VLOOKUP($A1639,data!$A$6:$M$15000,10)</f>
        <v>N/A</v>
      </c>
      <c r="D1639" s="14">
        <v>0</v>
      </c>
      <c r="E1639" s="14" t="str">
        <f>VLOOKUP($A1639,data!$A$6:$M$15000,12)</f>
        <v>N/A</v>
      </c>
      <c r="F1639" s="73" t="e">
        <f t="shared" si="60"/>
        <v>#VALUE!</v>
      </c>
    </row>
    <row r="1640" spans="1:6">
      <c r="A1640" s="74">
        <v>37182</v>
      </c>
      <c r="B1640" s="76">
        <f t="shared" si="61"/>
        <v>10</v>
      </c>
      <c r="C1640" s="46" t="str">
        <f>VLOOKUP($A1640,data!$A$6:$M$15000,10)</f>
        <v>N/A</v>
      </c>
      <c r="D1640" s="14">
        <v>0</v>
      </c>
      <c r="E1640" s="14" t="str">
        <f>VLOOKUP($A1640,data!$A$6:$M$15000,12)</f>
        <v>N/A</v>
      </c>
      <c r="F1640" s="73" t="e">
        <f t="shared" si="60"/>
        <v>#VALUE!</v>
      </c>
    </row>
    <row r="1641" spans="1:6">
      <c r="A1641" s="74">
        <v>37183</v>
      </c>
      <c r="B1641" s="76">
        <f t="shared" si="61"/>
        <v>10</v>
      </c>
      <c r="C1641" s="46" t="str">
        <f>VLOOKUP($A1641,data!$A$6:$M$15000,10)</f>
        <v>N/A</v>
      </c>
      <c r="D1641" s="14">
        <v>0</v>
      </c>
      <c r="E1641" s="14" t="str">
        <f>VLOOKUP($A1641,data!$A$6:$M$15000,12)</f>
        <v>N/A</v>
      </c>
      <c r="F1641" s="73" t="e">
        <f t="shared" si="60"/>
        <v>#VALUE!</v>
      </c>
    </row>
    <row r="1642" spans="1:6">
      <c r="A1642" s="74">
        <v>37184</v>
      </c>
      <c r="B1642" s="76">
        <f t="shared" si="61"/>
        <v>10</v>
      </c>
      <c r="C1642" s="46" t="str">
        <f>VLOOKUP($A1642,data!$A$6:$M$15000,10)</f>
        <v>N/A</v>
      </c>
      <c r="D1642" s="14">
        <v>0</v>
      </c>
      <c r="E1642" s="14" t="str">
        <f>VLOOKUP($A1642,data!$A$6:$M$15000,12)</f>
        <v>N/A</v>
      </c>
      <c r="F1642" s="73" t="e">
        <f t="shared" si="60"/>
        <v>#VALUE!</v>
      </c>
    </row>
    <row r="1643" spans="1:6">
      <c r="A1643" s="74">
        <v>37185</v>
      </c>
      <c r="B1643" s="76">
        <f t="shared" si="61"/>
        <v>10</v>
      </c>
      <c r="C1643" s="46" t="str">
        <f>VLOOKUP($A1643,data!$A$6:$M$15000,10)</f>
        <v>N/A</v>
      </c>
      <c r="D1643" s="14">
        <v>0</v>
      </c>
      <c r="E1643" s="14" t="str">
        <f>VLOOKUP($A1643,data!$A$6:$M$15000,12)</f>
        <v>N/A</v>
      </c>
      <c r="F1643" s="73" t="e">
        <f t="shared" si="60"/>
        <v>#VALUE!</v>
      </c>
    </row>
    <row r="1644" spans="1:6">
      <c r="A1644" s="74">
        <v>37186</v>
      </c>
      <c r="B1644" s="76">
        <f t="shared" si="61"/>
        <v>10</v>
      </c>
      <c r="C1644" s="46" t="str">
        <f>VLOOKUP($A1644,data!$A$6:$M$15000,10)</f>
        <v>N/A</v>
      </c>
      <c r="D1644" s="14">
        <v>0</v>
      </c>
      <c r="E1644" s="14" t="str">
        <f>VLOOKUP($A1644,data!$A$6:$M$15000,12)</f>
        <v>N/A</v>
      </c>
      <c r="F1644" s="73" t="e">
        <f t="shared" si="60"/>
        <v>#VALUE!</v>
      </c>
    </row>
    <row r="1645" spans="1:6">
      <c r="A1645" s="74">
        <v>37187</v>
      </c>
      <c r="B1645" s="76">
        <f t="shared" si="61"/>
        <v>10</v>
      </c>
      <c r="C1645" s="46" t="str">
        <f>VLOOKUP($A1645,data!$A$6:$M$15000,10)</f>
        <v>N/A</v>
      </c>
      <c r="D1645" s="14">
        <v>0</v>
      </c>
      <c r="E1645" s="14" t="str">
        <f>VLOOKUP($A1645,data!$A$6:$M$15000,12)</f>
        <v>N/A</v>
      </c>
      <c r="F1645" s="73" t="e">
        <f t="shared" si="60"/>
        <v>#VALUE!</v>
      </c>
    </row>
    <row r="1646" spans="1:6">
      <c r="A1646" s="74">
        <v>37188</v>
      </c>
      <c r="B1646" s="76">
        <f t="shared" si="61"/>
        <v>10</v>
      </c>
      <c r="C1646" s="46" t="str">
        <f>VLOOKUP($A1646,data!$A$6:$M$15000,10)</f>
        <v>N/A</v>
      </c>
      <c r="D1646" s="14">
        <v>0</v>
      </c>
      <c r="E1646" s="14" t="str">
        <f>VLOOKUP($A1646,data!$A$6:$M$15000,12)</f>
        <v>N/A</v>
      </c>
      <c r="F1646" s="73" t="e">
        <f t="shared" si="60"/>
        <v>#VALUE!</v>
      </c>
    </row>
    <row r="1647" spans="1:6">
      <c r="A1647" s="74">
        <v>37189</v>
      </c>
      <c r="B1647" s="76">
        <f t="shared" si="61"/>
        <v>10</v>
      </c>
      <c r="C1647" s="46" t="str">
        <f>VLOOKUP($A1647,data!$A$6:$M$15000,10)</f>
        <v>N/A</v>
      </c>
      <c r="D1647" s="14">
        <v>0</v>
      </c>
      <c r="E1647" s="14" t="str">
        <f>VLOOKUP($A1647,data!$A$6:$M$15000,12)</f>
        <v>N/A</v>
      </c>
      <c r="F1647" s="73" t="e">
        <f t="shared" si="60"/>
        <v>#VALUE!</v>
      </c>
    </row>
    <row r="1648" spans="1:6">
      <c r="A1648" s="74">
        <v>37190</v>
      </c>
      <c r="B1648" s="76">
        <f t="shared" si="61"/>
        <v>10</v>
      </c>
      <c r="C1648" s="46" t="str">
        <f>VLOOKUP($A1648,data!$A$6:$M$15000,10)</f>
        <v>N/A</v>
      </c>
      <c r="D1648" s="14">
        <v>0</v>
      </c>
      <c r="E1648" s="14" t="str">
        <f>VLOOKUP($A1648,data!$A$6:$M$15000,12)</f>
        <v>N/A</v>
      </c>
      <c r="F1648" s="73" t="e">
        <f t="shared" si="60"/>
        <v>#VALUE!</v>
      </c>
    </row>
    <row r="1649" spans="1:6">
      <c r="A1649" s="74">
        <v>37191</v>
      </c>
      <c r="B1649" s="76">
        <f t="shared" si="61"/>
        <v>10</v>
      </c>
      <c r="C1649" s="46" t="str">
        <f>VLOOKUP($A1649,data!$A$6:$M$15000,10)</f>
        <v>N/A</v>
      </c>
      <c r="D1649" s="14">
        <v>0</v>
      </c>
      <c r="E1649" s="14" t="str">
        <f>VLOOKUP($A1649,data!$A$6:$M$15000,12)</f>
        <v>N/A</v>
      </c>
      <c r="F1649" s="73" t="e">
        <f t="shared" si="60"/>
        <v>#VALUE!</v>
      </c>
    </row>
    <row r="1650" spans="1:6">
      <c r="A1650" s="74">
        <v>37192</v>
      </c>
      <c r="B1650" s="76">
        <f t="shared" si="61"/>
        <v>10</v>
      </c>
      <c r="C1650" s="46" t="str">
        <f>VLOOKUP($A1650,data!$A$6:$M$15000,10)</f>
        <v>N/A</v>
      </c>
      <c r="D1650" s="14">
        <v>0</v>
      </c>
      <c r="E1650" s="14" t="str">
        <f>VLOOKUP($A1650,data!$A$6:$M$15000,12)</f>
        <v>N/A</v>
      </c>
      <c r="F1650" s="73" t="e">
        <f t="shared" si="60"/>
        <v>#VALUE!</v>
      </c>
    </row>
    <row r="1651" spans="1:6">
      <c r="A1651" s="74">
        <v>37193</v>
      </c>
      <c r="B1651" s="76">
        <f t="shared" si="61"/>
        <v>10</v>
      </c>
      <c r="C1651" s="46" t="str">
        <f>VLOOKUP($A1651,data!$A$6:$M$15000,10)</f>
        <v>N/A</v>
      </c>
      <c r="D1651" s="14">
        <v>0</v>
      </c>
      <c r="E1651" s="14" t="str">
        <f>VLOOKUP($A1651,data!$A$6:$M$15000,12)</f>
        <v>N/A</v>
      </c>
      <c r="F1651" s="73" t="e">
        <f t="shared" si="60"/>
        <v>#VALUE!</v>
      </c>
    </row>
    <row r="1652" spans="1:6">
      <c r="A1652" s="74">
        <v>37194</v>
      </c>
      <c r="B1652" s="76">
        <f t="shared" si="61"/>
        <v>10</v>
      </c>
      <c r="C1652" s="46" t="str">
        <f>VLOOKUP($A1652,data!$A$6:$M$15000,10)</f>
        <v>N/A</v>
      </c>
      <c r="D1652" s="14">
        <v>0</v>
      </c>
      <c r="E1652" s="14" t="str">
        <f>VLOOKUP($A1652,data!$A$6:$M$15000,12)</f>
        <v>N/A</v>
      </c>
      <c r="F1652" s="73" t="e">
        <f t="shared" si="60"/>
        <v>#VALUE!</v>
      </c>
    </row>
    <row r="1653" spans="1:6">
      <c r="A1653" s="74">
        <v>37195</v>
      </c>
      <c r="B1653" s="76">
        <f t="shared" si="61"/>
        <v>10</v>
      </c>
      <c r="C1653" s="46" t="str">
        <f>VLOOKUP($A1653,data!$A$6:$M$15000,10)</f>
        <v>N/A</v>
      </c>
      <c r="D1653" s="14">
        <v>0</v>
      </c>
      <c r="E1653" s="14" t="str">
        <f>VLOOKUP($A1653,data!$A$6:$M$15000,12)</f>
        <v>N/A</v>
      </c>
      <c r="F1653" s="73" t="e">
        <f t="shared" si="60"/>
        <v>#VALUE!</v>
      </c>
    </row>
    <row r="1654" spans="1:6">
      <c r="A1654" s="74">
        <v>37196</v>
      </c>
      <c r="B1654" s="76">
        <f t="shared" si="61"/>
        <v>11</v>
      </c>
      <c r="C1654" s="46" t="str">
        <f>VLOOKUP($A1654,data!$A$6:$M$15000,10)</f>
        <v>N/A</v>
      </c>
      <c r="D1654" s="14">
        <v>0</v>
      </c>
      <c r="E1654" s="14" t="str">
        <f>VLOOKUP($A1654,data!$A$6:$M$15000,12)</f>
        <v>N/A</v>
      </c>
      <c r="F1654" s="73" t="e">
        <f t="shared" si="60"/>
        <v>#VALUE!</v>
      </c>
    </row>
    <row r="1655" spans="1:6">
      <c r="A1655" s="74">
        <v>37197</v>
      </c>
      <c r="B1655" s="76">
        <f t="shared" si="61"/>
        <v>11</v>
      </c>
      <c r="C1655" s="46" t="str">
        <f>VLOOKUP($A1655,data!$A$6:$M$15000,10)</f>
        <v>N/A</v>
      </c>
      <c r="D1655" s="14">
        <v>0</v>
      </c>
      <c r="E1655" s="14" t="str">
        <f>VLOOKUP($A1655,data!$A$6:$M$15000,12)</f>
        <v>N/A</v>
      </c>
      <c r="F1655" s="73" t="e">
        <f t="shared" si="60"/>
        <v>#VALUE!</v>
      </c>
    </row>
    <row r="1656" spans="1:6">
      <c r="A1656" s="74">
        <v>37198</v>
      </c>
      <c r="B1656" s="76">
        <f t="shared" si="61"/>
        <v>11</v>
      </c>
      <c r="C1656" s="46" t="str">
        <f>VLOOKUP($A1656,data!$A$6:$M$15000,10)</f>
        <v>N/A</v>
      </c>
      <c r="D1656" s="14">
        <v>0</v>
      </c>
      <c r="E1656" s="14" t="str">
        <f>VLOOKUP($A1656,data!$A$6:$M$15000,12)</f>
        <v>N/A</v>
      </c>
      <c r="F1656" s="73" t="e">
        <f t="shared" si="60"/>
        <v>#VALUE!</v>
      </c>
    </row>
    <row r="1657" spans="1:6">
      <c r="A1657" s="74">
        <v>37199</v>
      </c>
      <c r="B1657" s="76">
        <f t="shared" si="61"/>
        <v>11</v>
      </c>
      <c r="C1657" s="46" t="str">
        <f>VLOOKUP($A1657,data!$A$6:$M$15000,10)</f>
        <v>N/A</v>
      </c>
      <c r="D1657" s="14">
        <v>0</v>
      </c>
      <c r="E1657" s="14" t="str">
        <f>VLOOKUP($A1657,data!$A$6:$M$15000,12)</f>
        <v>N/A</v>
      </c>
      <c r="F1657" s="73" t="e">
        <f t="shared" si="60"/>
        <v>#VALUE!</v>
      </c>
    </row>
    <row r="1658" spans="1:6">
      <c r="A1658" s="74">
        <v>37200</v>
      </c>
      <c r="B1658" s="76">
        <f t="shared" si="61"/>
        <v>11</v>
      </c>
      <c r="C1658" s="46" t="str">
        <f>VLOOKUP($A1658,data!$A$6:$M$15000,10)</f>
        <v>N/A</v>
      </c>
      <c r="D1658" s="14">
        <v>0</v>
      </c>
      <c r="E1658" s="14" t="str">
        <f>VLOOKUP($A1658,data!$A$6:$M$15000,12)</f>
        <v>N/A</v>
      </c>
      <c r="F1658" s="73" t="e">
        <f t="shared" si="60"/>
        <v>#VALUE!</v>
      </c>
    </row>
    <row r="1659" spans="1:6">
      <c r="A1659" s="74">
        <v>37201</v>
      </c>
      <c r="B1659" s="76">
        <f t="shared" si="61"/>
        <v>11</v>
      </c>
      <c r="C1659" s="46" t="str">
        <f>VLOOKUP($A1659,data!$A$6:$M$15000,10)</f>
        <v>N/A</v>
      </c>
      <c r="D1659" s="14">
        <v>0</v>
      </c>
      <c r="E1659" s="14" t="str">
        <f>VLOOKUP($A1659,data!$A$6:$M$15000,12)</f>
        <v>N/A</v>
      </c>
      <c r="F1659" s="73" t="e">
        <f t="shared" si="60"/>
        <v>#VALUE!</v>
      </c>
    </row>
    <row r="1660" spans="1:6">
      <c r="A1660" s="74">
        <v>37202</v>
      </c>
      <c r="B1660" s="76">
        <f t="shared" si="61"/>
        <v>11</v>
      </c>
      <c r="C1660" s="46" t="str">
        <f>VLOOKUP($A1660,data!$A$6:$M$15000,10)</f>
        <v>N/A</v>
      </c>
      <c r="D1660" s="14">
        <v>0</v>
      </c>
      <c r="E1660" s="14" t="str">
        <f>VLOOKUP($A1660,data!$A$6:$M$15000,12)</f>
        <v>N/A</v>
      </c>
      <c r="F1660" s="73" t="e">
        <f t="shared" si="60"/>
        <v>#VALUE!</v>
      </c>
    </row>
    <row r="1661" spans="1:6">
      <c r="A1661" s="74">
        <v>37203</v>
      </c>
      <c r="B1661" s="76">
        <f t="shared" si="61"/>
        <v>11</v>
      </c>
      <c r="C1661" s="46" t="str">
        <f>VLOOKUP($A1661,data!$A$6:$M$15000,10)</f>
        <v>N/A</v>
      </c>
      <c r="D1661" s="14">
        <v>0</v>
      </c>
      <c r="E1661" s="14" t="str">
        <f>VLOOKUP($A1661,data!$A$6:$M$15000,12)</f>
        <v>N/A</v>
      </c>
      <c r="F1661" s="73" t="e">
        <f t="shared" si="60"/>
        <v>#VALUE!</v>
      </c>
    </row>
    <row r="1662" spans="1:6">
      <c r="A1662" s="74">
        <v>37204</v>
      </c>
      <c r="B1662" s="76">
        <f t="shared" si="61"/>
        <v>11</v>
      </c>
      <c r="C1662" s="46" t="str">
        <f>VLOOKUP($A1662,data!$A$6:$M$15000,10)</f>
        <v>N/A</v>
      </c>
      <c r="D1662" s="14">
        <v>0</v>
      </c>
      <c r="E1662" s="14" t="str">
        <f>VLOOKUP($A1662,data!$A$6:$M$15000,12)</f>
        <v>N/A</v>
      </c>
      <c r="F1662" s="73" t="e">
        <f t="shared" si="60"/>
        <v>#VALUE!</v>
      </c>
    </row>
    <row r="1663" spans="1:6">
      <c r="A1663" s="74">
        <v>37205</v>
      </c>
      <c r="B1663" s="76">
        <f t="shared" si="61"/>
        <v>11</v>
      </c>
      <c r="C1663" s="46" t="str">
        <f>VLOOKUP($A1663,data!$A$6:$M$15000,10)</f>
        <v>N/A</v>
      </c>
      <c r="D1663" s="14">
        <v>0</v>
      </c>
      <c r="E1663" s="14" t="str">
        <f>VLOOKUP($A1663,data!$A$6:$M$15000,12)</f>
        <v>N/A</v>
      </c>
      <c r="F1663" s="73" t="e">
        <f t="shared" si="60"/>
        <v>#VALUE!</v>
      </c>
    </row>
    <row r="1664" spans="1:6">
      <c r="A1664" s="74">
        <v>37206</v>
      </c>
      <c r="B1664" s="76">
        <f t="shared" si="61"/>
        <v>11</v>
      </c>
      <c r="C1664" s="46" t="str">
        <f>VLOOKUP($A1664,data!$A$6:$M$15000,10)</f>
        <v>N/A</v>
      </c>
      <c r="D1664" s="14">
        <v>0</v>
      </c>
      <c r="E1664" s="14" t="str">
        <f>VLOOKUP($A1664,data!$A$6:$M$15000,12)</f>
        <v>N/A</v>
      </c>
      <c r="F1664" s="73" t="e">
        <f t="shared" si="60"/>
        <v>#VALUE!</v>
      </c>
    </row>
    <row r="1665" spans="1:6">
      <c r="A1665" s="74">
        <v>37207</v>
      </c>
      <c r="B1665" s="76">
        <f t="shared" si="61"/>
        <v>11</v>
      </c>
      <c r="C1665" s="46" t="str">
        <f>VLOOKUP($A1665,data!$A$6:$M$15000,10)</f>
        <v>N/A</v>
      </c>
      <c r="D1665" s="14">
        <v>0</v>
      </c>
      <c r="E1665" s="14" t="str">
        <f>VLOOKUP($A1665,data!$A$6:$M$15000,12)</f>
        <v>N/A</v>
      </c>
      <c r="F1665" s="73" t="e">
        <f t="shared" si="60"/>
        <v>#VALUE!</v>
      </c>
    </row>
    <row r="1666" spans="1:6">
      <c r="A1666" s="74">
        <v>37208</v>
      </c>
      <c r="B1666" s="76">
        <f t="shared" si="61"/>
        <v>11</v>
      </c>
      <c r="C1666" s="46" t="str">
        <f>VLOOKUP($A1666,data!$A$6:$M$15000,10)</f>
        <v>N/A</v>
      </c>
      <c r="D1666" s="14">
        <v>0</v>
      </c>
      <c r="E1666" s="14" t="str">
        <f>VLOOKUP($A1666,data!$A$6:$M$15000,12)</f>
        <v>N/A</v>
      </c>
      <c r="F1666" s="73" t="e">
        <f t="shared" si="60"/>
        <v>#VALUE!</v>
      </c>
    </row>
    <row r="1667" spans="1:6">
      <c r="A1667" s="74">
        <v>37209</v>
      </c>
      <c r="B1667" s="76">
        <f t="shared" si="61"/>
        <v>11</v>
      </c>
      <c r="C1667" s="46" t="str">
        <f>VLOOKUP($A1667,data!$A$6:$M$15000,10)</f>
        <v>N/A</v>
      </c>
      <c r="D1667" s="14">
        <v>0</v>
      </c>
      <c r="E1667" s="14" t="str">
        <f>VLOOKUP($A1667,data!$A$6:$M$15000,12)</f>
        <v>N/A</v>
      </c>
      <c r="F1667" s="73" t="e">
        <f t="shared" si="60"/>
        <v>#VALUE!</v>
      </c>
    </row>
    <row r="1668" spans="1:6">
      <c r="A1668" s="74">
        <v>37210</v>
      </c>
      <c r="B1668" s="76">
        <f t="shared" si="61"/>
        <v>11</v>
      </c>
      <c r="C1668" s="46" t="str">
        <f>VLOOKUP($A1668,data!$A$6:$M$15000,10)</f>
        <v>N/A</v>
      </c>
      <c r="D1668" s="14">
        <v>0</v>
      </c>
      <c r="E1668" s="14" t="str">
        <f>VLOOKUP($A1668,data!$A$6:$M$15000,12)</f>
        <v>N/A</v>
      </c>
      <c r="F1668" s="73" t="e">
        <f t="shared" si="60"/>
        <v>#VALUE!</v>
      </c>
    </row>
    <row r="1669" spans="1:6">
      <c r="A1669" s="74">
        <v>37211</v>
      </c>
      <c r="B1669" s="76">
        <f t="shared" si="61"/>
        <v>11</v>
      </c>
      <c r="C1669" s="46" t="str">
        <f>VLOOKUP($A1669,data!$A$6:$M$15000,10)</f>
        <v>N/A</v>
      </c>
      <c r="D1669" s="14">
        <v>0</v>
      </c>
      <c r="E1669" s="14" t="str">
        <f>VLOOKUP($A1669,data!$A$6:$M$15000,12)</f>
        <v>N/A</v>
      </c>
      <c r="F1669" s="73" t="e">
        <f t="shared" si="60"/>
        <v>#VALUE!</v>
      </c>
    </row>
    <row r="1670" spans="1:6">
      <c r="A1670" s="74">
        <v>37212</v>
      </c>
      <c r="B1670" s="76">
        <f t="shared" si="61"/>
        <v>11</v>
      </c>
      <c r="C1670" s="46" t="str">
        <f>VLOOKUP($A1670,data!$A$6:$M$15000,10)</f>
        <v>N/A</v>
      </c>
      <c r="D1670" s="14">
        <v>0</v>
      </c>
      <c r="E1670" s="14" t="str">
        <f>VLOOKUP($A1670,data!$A$6:$M$15000,12)</f>
        <v>N/A</v>
      </c>
      <c r="F1670" s="73" t="e">
        <f t="shared" ref="F1670:F1714" si="62">C1670-D1670-E1670</f>
        <v>#VALUE!</v>
      </c>
    </row>
    <row r="1671" spans="1:6">
      <c r="A1671" s="74">
        <v>37213</v>
      </c>
      <c r="B1671" s="76">
        <f t="shared" si="61"/>
        <v>11</v>
      </c>
      <c r="C1671" s="46" t="str">
        <f>VLOOKUP($A1671,data!$A$6:$M$15000,10)</f>
        <v>N/A</v>
      </c>
      <c r="D1671" s="14">
        <v>0</v>
      </c>
      <c r="E1671" s="14" t="str">
        <f>VLOOKUP($A1671,data!$A$6:$M$15000,12)</f>
        <v>N/A</v>
      </c>
      <c r="F1671" s="73" t="e">
        <f t="shared" si="62"/>
        <v>#VALUE!</v>
      </c>
    </row>
    <row r="1672" spans="1:6">
      <c r="A1672" s="74">
        <v>37214</v>
      </c>
      <c r="B1672" s="76">
        <f t="shared" ref="B1672:B1714" si="63">IF(A1672&lt;&gt;"",MONTH(A1672),0)</f>
        <v>11</v>
      </c>
      <c r="C1672" s="46" t="str">
        <f>VLOOKUP($A1672,data!$A$6:$M$15000,10)</f>
        <v>N/A</v>
      </c>
      <c r="D1672" s="14">
        <v>0</v>
      </c>
      <c r="E1672" s="14" t="str">
        <f>VLOOKUP($A1672,data!$A$6:$M$15000,12)</f>
        <v>N/A</v>
      </c>
      <c r="F1672" s="73" t="e">
        <f t="shared" si="62"/>
        <v>#VALUE!</v>
      </c>
    </row>
    <row r="1673" spans="1:6">
      <c r="A1673" s="74">
        <v>37215</v>
      </c>
      <c r="B1673" s="76">
        <f t="shared" si="63"/>
        <v>11</v>
      </c>
      <c r="C1673" s="46" t="str">
        <f>VLOOKUP($A1673,data!$A$6:$M$15000,10)</f>
        <v>N/A</v>
      </c>
      <c r="D1673" s="14">
        <v>0</v>
      </c>
      <c r="E1673" s="14" t="str">
        <f>VLOOKUP($A1673,data!$A$6:$M$15000,12)</f>
        <v>N/A</v>
      </c>
      <c r="F1673" s="73" t="e">
        <f t="shared" si="62"/>
        <v>#VALUE!</v>
      </c>
    </row>
    <row r="1674" spans="1:6">
      <c r="A1674" s="74">
        <v>37216</v>
      </c>
      <c r="B1674" s="76">
        <f t="shared" si="63"/>
        <v>11</v>
      </c>
      <c r="C1674" s="46" t="str">
        <f>VLOOKUP($A1674,data!$A$6:$M$15000,10)</f>
        <v>N/A</v>
      </c>
      <c r="D1674" s="14">
        <v>0</v>
      </c>
      <c r="E1674" s="14" t="str">
        <f>VLOOKUP($A1674,data!$A$6:$M$15000,12)</f>
        <v>N/A</v>
      </c>
      <c r="F1674" s="73" t="e">
        <f t="shared" si="62"/>
        <v>#VALUE!</v>
      </c>
    </row>
    <row r="1675" spans="1:6">
      <c r="A1675" s="74">
        <v>37217</v>
      </c>
      <c r="B1675" s="76">
        <f t="shared" si="63"/>
        <v>11</v>
      </c>
      <c r="C1675" s="46" t="str">
        <f>VLOOKUP($A1675,data!$A$6:$M$15000,10)</f>
        <v>N/A</v>
      </c>
      <c r="D1675" s="14">
        <v>0</v>
      </c>
      <c r="E1675" s="14" t="str">
        <f>VLOOKUP($A1675,data!$A$6:$M$15000,12)</f>
        <v>N/A</v>
      </c>
      <c r="F1675" s="73" t="e">
        <f t="shared" si="62"/>
        <v>#VALUE!</v>
      </c>
    </row>
    <row r="1676" spans="1:6">
      <c r="A1676" s="74">
        <v>37218</v>
      </c>
      <c r="B1676" s="76">
        <f t="shared" si="63"/>
        <v>11</v>
      </c>
      <c r="C1676" s="46" t="str">
        <f>VLOOKUP($A1676,data!$A$6:$M$15000,10)</f>
        <v>N/A</v>
      </c>
      <c r="D1676" s="14">
        <v>0</v>
      </c>
      <c r="E1676" s="14" t="str">
        <f>VLOOKUP($A1676,data!$A$6:$M$15000,12)</f>
        <v>N/A</v>
      </c>
      <c r="F1676" s="73" t="e">
        <f t="shared" si="62"/>
        <v>#VALUE!</v>
      </c>
    </row>
    <row r="1677" spans="1:6">
      <c r="A1677" s="74">
        <v>37219</v>
      </c>
      <c r="B1677" s="76">
        <f t="shared" si="63"/>
        <v>11</v>
      </c>
      <c r="C1677" s="46" t="str">
        <f>VLOOKUP($A1677,data!$A$6:$M$15000,10)</f>
        <v>N/A</v>
      </c>
      <c r="D1677" s="14">
        <v>0</v>
      </c>
      <c r="E1677" s="14" t="str">
        <f>VLOOKUP($A1677,data!$A$6:$M$15000,12)</f>
        <v>N/A</v>
      </c>
      <c r="F1677" s="73" t="e">
        <f t="shared" si="62"/>
        <v>#VALUE!</v>
      </c>
    </row>
    <row r="1678" spans="1:6">
      <c r="A1678" s="74">
        <v>37220</v>
      </c>
      <c r="B1678" s="76">
        <f t="shared" si="63"/>
        <v>11</v>
      </c>
      <c r="C1678" s="46" t="str">
        <f>VLOOKUP($A1678,data!$A$6:$M$15000,10)</f>
        <v>N/A</v>
      </c>
      <c r="D1678" s="14">
        <v>0</v>
      </c>
      <c r="E1678" s="14" t="str">
        <f>VLOOKUP($A1678,data!$A$6:$M$15000,12)</f>
        <v>N/A</v>
      </c>
      <c r="F1678" s="73" t="e">
        <f t="shared" si="62"/>
        <v>#VALUE!</v>
      </c>
    </row>
    <row r="1679" spans="1:6">
      <c r="A1679" s="74">
        <v>37221</v>
      </c>
      <c r="B1679" s="76">
        <f t="shared" si="63"/>
        <v>11</v>
      </c>
      <c r="C1679" s="46" t="str">
        <f>VLOOKUP($A1679,data!$A$6:$M$15000,10)</f>
        <v>N/A</v>
      </c>
      <c r="D1679" s="14">
        <v>0</v>
      </c>
      <c r="E1679" s="14" t="str">
        <f>VLOOKUP($A1679,data!$A$6:$M$15000,12)</f>
        <v>N/A</v>
      </c>
      <c r="F1679" s="73" t="e">
        <f t="shared" si="62"/>
        <v>#VALUE!</v>
      </c>
    </row>
    <row r="1680" spans="1:6">
      <c r="A1680" s="74">
        <v>37222</v>
      </c>
      <c r="B1680" s="76">
        <f t="shared" si="63"/>
        <v>11</v>
      </c>
      <c r="C1680" s="46" t="str">
        <f>VLOOKUP($A1680,data!$A$6:$M$15000,10)</f>
        <v>N/A</v>
      </c>
      <c r="D1680" s="14">
        <v>0</v>
      </c>
      <c r="E1680" s="14" t="str">
        <f>VLOOKUP($A1680,data!$A$6:$M$15000,12)</f>
        <v>N/A</v>
      </c>
      <c r="F1680" s="73" t="e">
        <f t="shared" si="62"/>
        <v>#VALUE!</v>
      </c>
    </row>
    <row r="1681" spans="1:6">
      <c r="A1681" s="74">
        <v>37223</v>
      </c>
      <c r="B1681" s="76">
        <f t="shared" si="63"/>
        <v>11</v>
      </c>
      <c r="C1681" s="46" t="str">
        <f>VLOOKUP($A1681,data!$A$6:$M$15000,10)</f>
        <v>N/A</v>
      </c>
      <c r="D1681" s="14">
        <v>0</v>
      </c>
      <c r="E1681" s="14" t="str">
        <f>VLOOKUP($A1681,data!$A$6:$M$15000,12)</f>
        <v>N/A</v>
      </c>
      <c r="F1681" s="73" t="e">
        <f t="shared" si="62"/>
        <v>#VALUE!</v>
      </c>
    </row>
    <row r="1682" spans="1:6">
      <c r="A1682" s="74">
        <v>37224</v>
      </c>
      <c r="B1682" s="76">
        <f t="shared" si="63"/>
        <v>11</v>
      </c>
      <c r="C1682" s="46" t="str">
        <f>VLOOKUP($A1682,data!$A$6:$M$15000,10)</f>
        <v>N/A</v>
      </c>
      <c r="D1682" s="14">
        <v>0</v>
      </c>
      <c r="E1682" s="14" t="str">
        <f>VLOOKUP($A1682,data!$A$6:$M$15000,12)</f>
        <v>N/A</v>
      </c>
      <c r="F1682" s="73" t="e">
        <f t="shared" si="62"/>
        <v>#VALUE!</v>
      </c>
    </row>
    <row r="1683" spans="1:6">
      <c r="A1683" s="74">
        <v>37225</v>
      </c>
      <c r="B1683" s="76">
        <f t="shared" si="63"/>
        <v>11</v>
      </c>
      <c r="C1683" s="46" t="str">
        <f>VLOOKUP($A1683,data!$A$6:$M$15000,10)</f>
        <v>N/A</v>
      </c>
      <c r="D1683" s="14">
        <v>0</v>
      </c>
      <c r="E1683" s="14" t="str">
        <f>VLOOKUP($A1683,data!$A$6:$M$15000,12)</f>
        <v>N/A</v>
      </c>
      <c r="F1683" s="73" t="e">
        <f t="shared" si="62"/>
        <v>#VALUE!</v>
      </c>
    </row>
    <row r="1684" spans="1:6">
      <c r="A1684" s="74">
        <v>37226</v>
      </c>
      <c r="B1684" s="76">
        <f t="shared" si="63"/>
        <v>12</v>
      </c>
      <c r="C1684" s="46" t="str">
        <f>VLOOKUP($A1684,data!$A$6:$M$15000,10)</f>
        <v>N/A</v>
      </c>
      <c r="D1684" s="14">
        <v>0</v>
      </c>
      <c r="E1684" s="14" t="str">
        <f>VLOOKUP($A1684,data!$A$6:$M$15000,12)</f>
        <v>N/A</v>
      </c>
      <c r="F1684" s="73" t="e">
        <f t="shared" si="62"/>
        <v>#VALUE!</v>
      </c>
    </row>
    <row r="1685" spans="1:6">
      <c r="A1685" s="74">
        <v>37227</v>
      </c>
      <c r="B1685" s="76">
        <f t="shared" si="63"/>
        <v>12</v>
      </c>
      <c r="C1685" s="46" t="str">
        <f>VLOOKUP($A1685,data!$A$6:$M$15000,10)</f>
        <v>N/A</v>
      </c>
      <c r="D1685" s="14">
        <v>0</v>
      </c>
      <c r="E1685" s="14" t="str">
        <f>VLOOKUP($A1685,data!$A$6:$M$15000,12)</f>
        <v>N/A</v>
      </c>
      <c r="F1685" s="73" t="e">
        <f t="shared" si="62"/>
        <v>#VALUE!</v>
      </c>
    </row>
    <row r="1686" spans="1:6">
      <c r="A1686" s="74">
        <v>37228</v>
      </c>
      <c r="B1686" s="76">
        <f t="shared" si="63"/>
        <v>12</v>
      </c>
      <c r="C1686" s="46" t="str">
        <f>VLOOKUP($A1686,data!$A$6:$M$15000,10)</f>
        <v>N/A</v>
      </c>
      <c r="D1686" s="14">
        <v>0</v>
      </c>
      <c r="E1686" s="14" t="str">
        <f>VLOOKUP($A1686,data!$A$6:$M$15000,12)</f>
        <v>N/A</v>
      </c>
      <c r="F1686" s="73" t="e">
        <f t="shared" si="62"/>
        <v>#VALUE!</v>
      </c>
    </row>
    <row r="1687" spans="1:6">
      <c r="A1687" s="74">
        <v>37229</v>
      </c>
      <c r="B1687" s="76">
        <f t="shared" si="63"/>
        <v>12</v>
      </c>
      <c r="C1687" s="46" t="str">
        <f>VLOOKUP($A1687,data!$A$6:$M$15000,10)</f>
        <v>N/A</v>
      </c>
      <c r="D1687" s="14">
        <v>0</v>
      </c>
      <c r="E1687" s="14" t="str">
        <f>VLOOKUP($A1687,data!$A$6:$M$15000,12)</f>
        <v>N/A</v>
      </c>
      <c r="F1687" s="73" t="e">
        <f t="shared" si="62"/>
        <v>#VALUE!</v>
      </c>
    </row>
    <row r="1688" spans="1:6">
      <c r="A1688" s="74">
        <v>37230</v>
      </c>
      <c r="B1688" s="76">
        <f t="shared" si="63"/>
        <v>12</v>
      </c>
      <c r="C1688" s="46" t="str">
        <f>VLOOKUP($A1688,data!$A$6:$M$15000,10)</f>
        <v>N/A</v>
      </c>
      <c r="D1688" s="14">
        <v>0</v>
      </c>
      <c r="E1688" s="14" t="str">
        <f>VLOOKUP($A1688,data!$A$6:$M$15000,12)</f>
        <v>N/A</v>
      </c>
      <c r="F1688" s="73" t="e">
        <f t="shared" si="62"/>
        <v>#VALUE!</v>
      </c>
    </row>
    <row r="1689" spans="1:6">
      <c r="A1689" s="74">
        <v>37231</v>
      </c>
      <c r="B1689" s="76">
        <f t="shared" si="63"/>
        <v>12</v>
      </c>
      <c r="C1689" s="46" t="str">
        <f>VLOOKUP($A1689,data!$A$6:$M$15000,10)</f>
        <v>N/A</v>
      </c>
      <c r="D1689" s="14">
        <v>0</v>
      </c>
      <c r="E1689" s="14" t="str">
        <f>VLOOKUP($A1689,data!$A$6:$M$15000,12)</f>
        <v>N/A</v>
      </c>
      <c r="F1689" s="73" t="e">
        <f t="shared" si="62"/>
        <v>#VALUE!</v>
      </c>
    </row>
    <row r="1690" spans="1:6">
      <c r="A1690" s="74">
        <v>37232</v>
      </c>
      <c r="B1690" s="76">
        <f t="shared" si="63"/>
        <v>12</v>
      </c>
      <c r="C1690" s="46" t="str">
        <f>VLOOKUP($A1690,data!$A$6:$M$15000,10)</f>
        <v>N/A</v>
      </c>
      <c r="D1690" s="14">
        <v>0</v>
      </c>
      <c r="E1690" s="14" t="str">
        <f>VLOOKUP($A1690,data!$A$6:$M$15000,12)</f>
        <v>N/A</v>
      </c>
      <c r="F1690" s="73" t="e">
        <f t="shared" si="62"/>
        <v>#VALUE!</v>
      </c>
    </row>
    <row r="1691" spans="1:6">
      <c r="A1691" s="74">
        <v>37233</v>
      </c>
      <c r="B1691" s="76">
        <f t="shared" si="63"/>
        <v>12</v>
      </c>
      <c r="C1691" s="46" t="str">
        <f>VLOOKUP($A1691,data!$A$6:$M$15000,10)</f>
        <v>N/A</v>
      </c>
      <c r="D1691" s="14">
        <v>0</v>
      </c>
      <c r="E1691" s="14" t="str">
        <f>VLOOKUP($A1691,data!$A$6:$M$15000,12)</f>
        <v>N/A</v>
      </c>
      <c r="F1691" s="73" t="e">
        <f t="shared" si="62"/>
        <v>#VALUE!</v>
      </c>
    </row>
    <row r="1692" spans="1:6">
      <c r="A1692" s="74">
        <v>37234</v>
      </c>
      <c r="B1692" s="76">
        <f t="shared" si="63"/>
        <v>12</v>
      </c>
      <c r="C1692" s="46" t="str">
        <f>VLOOKUP($A1692,data!$A$6:$M$15000,10)</f>
        <v>N/A</v>
      </c>
      <c r="D1692" s="14">
        <v>0</v>
      </c>
      <c r="E1692" s="14" t="str">
        <f>VLOOKUP($A1692,data!$A$6:$M$15000,12)</f>
        <v>N/A</v>
      </c>
      <c r="F1692" s="73" t="e">
        <f t="shared" si="62"/>
        <v>#VALUE!</v>
      </c>
    </row>
    <row r="1693" spans="1:6">
      <c r="A1693" s="74">
        <v>37235</v>
      </c>
      <c r="B1693" s="76">
        <f t="shared" si="63"/>
        <v>12</v>
      </c>
      <c r="C1693" s="46" t="str">
        <f>VLOOKUP($A1693,data!$A$6:$M$15000,10)</f>
        <v>N/A</v>
      </c>
      <c r="D1693" s="14">
        <v>0</v>
      </c>
      <c r="E1693" s="14" t="str">
        <f>VLOOKUP($A1693,data!$A$6:$M$15000,12)</f>
        <v>N/A</v>
      </c>
      <c r="F1693" s="73" t="e">
        <f t="shared" si="62"/>
        <v>#VALUE!</v>
      </c>
    </row>
    <row r="1694" spans="1:6">
      <c r="A1694" s="74">
        <v>37236</v>
      </c>
      <c r="B1694" s="76">
        <f t="shared" si="63"/>
        <v>12</v>
      </c>
      <c r="C1694" s="46" t="str">
        <f>VLOOKUP($A1694,data!$A$6:$M$15000,10)</f>
        <v>N/A</v>
      </c>
      <c r="D1694" s="14">
        <v>0</v>
      </c>
      <c r="E1694" s="14" t="str">
        <f>VLOOKUP($A1694,data!$A$6:$M$15000,12)</f>
        <v>N/A</v>
      </c>
      <c r="F1694" s="73" t="e">
        <f t="shared" si="62"/>
        <v>#VALUE!</v>
      </c>
    </row>
    <row r="1695" spans="1:6">
      <c r="A1695" s="74">
        <v>37237</v>
      </c>
      <c r="B1695" s="76">
        <f t="shared" si="63"/>
        <v>12</v>
      </c>
      <c r="C1695" s="46" t="str">
        <f>VLOOKUP($A1695,data!$A$6:$M$15000,10)</f>
        <v>N/A</v>
      </c>
      <c r="D1695" s="14">
        <v>0</v>
      </c>
      <c r="E1695" s="14" t="str">
        <f>VLOOKUP($A1695,data!$A$6:$M$15000,12)</f>
        <v>N/A</v>
      </c>
      <c r="F1695" s="73" t="e">
        <f t="shared" si="62"/>
        <v>#VALUE!</v>
      </c>
    </row>
    <row r="1696" spans="1:6">
      <c r="A1696" s="74">
        <v>37238</v>
      </c>
      <c r="B1696" s="76">
        <f t="shared" si="63"/>
        <v>12</v>
      </c>
      <c r="C1696" s="46" t="str">
        <f>VLOOKUP($A1696,data!$A$6:$M$15000,10)</f>
        <v>N/A</v>
      </c>
      <c r="D1696" s="14">
        <v>0</v>
      </c>
      <c r="E1696" s="14" t="str">
        <f>VLOOKUP($A1696,data!$A$6:$M$15000,12)</f>
        <v>N/A</v>
      </c>
      <c r="F1696" s="73" t="e">
        <f t="shared" si="62"/>
        <v>#VALUE!</v>
      </c>
    </row>
    <row r="1697" spans="1:6">
      <c r="A1697" s="74">
        <v>37239</v>
      </c>
      <c r="B1697" s="76">
        <f t="shared" si="63"/>
        <v>12</v>
      </c>
      <c r="C1697" s="46" t="str">
        <f>VLOOKUP($A1697,data!$A$6:$M$15000,10)</f>
        <v>N/A</v>
      </c>
      <c r="D1697" s="14">
        <v>0</v>
      </c>
      <c r="E1697" s="14" t="str">
        <f>VLOOKUP($A1697,data!$A$6:$M$15000,12)</f>
        <v>N/A</v>
      </c>
      <c r="F1697" s="73" t="e">
        <f t="shared" si="62"/>
        <v>#VALUE!</v>
      </c>
    </row>
    <row r="1698" spans="1:6">
      <c r="A1698" s="74">
        <v>37240</v>
      </c>
      <c r="B1698" s="76">
        <f t="shared" si="63"/>
        <v>12</v>
      </c>
      <c r="C1698" s="46" t="str">
        <f>VLOOKUP($A1698,data!$A$6:$M$15000,10)</f>
        <v>N/A</v>
      </c>
      <c r="D1698" s="14">
        <v>0</v>
      </c>
      <c r="E1698" s="14" t="str">
        <f>VLOOKUP($A1698,data!$A$6:$M$15000,12)</f>
        <v>N/A</v>
      </c>
      <c r="F1698" s="73" t="e">
        <f t="shared" si="62"/>
        <v>#VALUE!</v>
      </c>
    </row>
    <row r="1699" spans="1:6">
      <c r="A1699" s="74">
        <v>37241</v>
      </c>
      <c r="B1699" s="76">
        <f t="shared" si="63"/>
        <v>12</v>
      </c>
      <c r="C1699" s="46" t="str">
        <f>VLOOKUP($A1699,data!$A$6:$M$15000,10)</f>
        <v>N/A</v>
      </c>
      <c r="D1699" s="14">
        <v>0</v>
      </c>
      <c r="E1699" s="14" t="str">
        <f>VLOOKUP($A1699,data!$A$6:$M$15000,12)</f>
        <v>N/A</v>
      </c>
      <c r="F1699" s="73" t="e">
        <f t="shared" si="62"/>
        <v>#VALUE!</v>
      </c>
    </row>
    <row r="1700" spans="1:6">
      <c r="A1700" s="74">
        <v>37242</v>
      </c>
      <c r="B1700" s="76">
        <f t="shared" si="63"/>
        <v>12</v>
      </c>
      <c r="C1700" s="46" t="str">
        <f>VLOOKUP($A1700,data!$A$6:$M$15000,10)</f>
        <v>N/A</v>
      </c>
      <c r="D1700" s="14">
        <v>0</v>
      </c>
      <c r="E1700" s="14" t="str">
        <f>VLOOKUP($A1700,data!$A$6:$M$15000,12)</f>
        <v>N/A</v>
      </c>
      <c r="F1700" s="73" t="e">
        <f t="shared" si="62"/>
        <v>#VALUE!</v>
      </c>
    </row>
    <row r="1701" spans="1:6">
      <c r="A1701" s="74">
        <v>37243</v>
      </c>
      <c r="B1701" s="76">
        <f t="shared" si="63"/>
        <v>12</v>
      </c>
      <c r="C1701" s="46" t="str">
        <f>VLOOKUP($A1701,data!$A$6:$M$15000,10)</f>
        <v>N/A</v>
      </c>
      <c r="D1701" s="14">
        <v>0</v>
      </c>
      <c r="E1701" s="14" t="str">
        <f>VLOOKUP($A1701,data!$A$6:$M$15000,12)</f>
        <v>N/A</v>
      </c>
      <c r="F1701" s="73" t="e">
        <f t="shared" si="62"/>
        <v>#VALUE!</v>
      </c>
    </row>
    <row r="1702" spans="1:6">
      <c r="A1702" s="74">
        <v>37244</v>
      </c>
      <c r="B1702" s="76">
        <f t="shared" si="63"/>
        <v>12</v>
      </c>
      <c r="C1702" s="46" t="str">
        <f>VLOOKUP($A1702,data!$A$6:$M$15000,10)</f>
        <v>N/A</v>
      </c>
      <c r="D1702" s="14">
        <v>0</v>
      </c>
      <c r="E1702" s="14" t="str">
        <f>VLOOKUP($A1702,data!$A$6:$M$15000,12)</f>
        <v>N/A</v>
      </c>
      <c r="F1702" s="73" t="e">
        <f t="shared" si="62"/>
        <v>#VALUE!</v>
      </c>
    </row>
    <row r="1703" spans="1:6">
      <c r="A1703" s="74">
        <v>37245</v>
      </c>
      <c r="B1703" s="76">
        <f t="shared" si="63"/>
        <v>12</v>
      </c>
      <c r="C1703" s="46" t="str">
        <f>VLOOKUP($A1703,data!$A$6:$M$15000,10)</f>
        <v>N/A</v>
      </c>
      <c r="D1703" s="14">
        <v>0</v>
      </c>
      <c r="E1703" s="14" t="str">
        <f>VLOOKUP($A1703,data!$A$6:$M$15000,12)</f>
        <v>N/A</v>
      </c>
      <c r="F1703" s="73" t="e">
        <f t="shared" si="62"/>
        <v>#VALUE!</v>
      </c>
    </row>
    <row r="1704" spans="1:6">
      <c r="A1704" s="74">
        <v>37246</v>
      </c>
      <c r="B1704" s="76">
        <f t="shared" si="63"/>
        <v>12</v>
      </c>
      <c r="C1704" s="46" t="str">
        <f>VLOOKUP($A1704,data!$A$6:$M$15000,10)</f>
        <v>N/A</v>
      </c>
      <c r="D1704" s="14">
        <v>0</v>
      </c>
      <c r="E1704" s="14" t="str">
        <f>VLOOKUP($A1704,data!$A$6:$M$15000,12)</f>
        <v>N/A</v>
      </c>
      <c r="F1704" s="73" t="e">
        <f t="shared" si="62"/>
        <v>#VALUE!</v>
      </c>
    </row>
    <row r="1705" spans="1:6">
      <c r="A1705" s="74">
        <v>37247</v>
      </c>
      <c r="B1705" s="76">
        <f t="shared" si="63"/>
        <v>12</v>
      </c>
      <c r="C1705" s="46" t="str">
        <f>VLOOKUP($A1705,data!$A$6:$M$15000,10)</f>
        <v>N/A</v>
      </c>
      <c r="D1705" s="14">
        <v>0</v>
      </c>
      <c r="E1705" s="14" t="str">
        <f>VLOOKUP($A1705,data!$A$6:$M$15000,12)</f>
        <v>N/A</v>
      </c>
      <c r="F1705" s="73" t="e">
        <f t="shared" si="62"/>
        <v>#VALUE!</v>
      </c>
    </row>
    <row r="1706" spans="1:6">
      <c r="A1706" s="74">
        <v>37248</v>
      </c>
      <c r="B1706" s="76">
        <f t="shared" si="63"/>
        <v>12</v>
      </c>
      <c r="C1706" s="46" t="str">
        <f>VLOOKUP($A1706,data!$A$6:$M$15000,10)</f>
        <v>N/A</v>
      </c>
      <c r="D1706" s="14">
        <v>0</v>
      </c>
      <c r="E1706" s="14" t="str">
        <f>VLOOKUP($A1706,data!$A$6:$M$15000,12)</f>
        <v>N/A</v>
      </c>
      <c r="F1706" s="73" t="e">
        <f t="shared" si="62"/>
        <v>#VALUE!</v>
      </c>
    </row>
    <row r="1707" spans="1:6">
      <c r="A1707" s="74">
        <v>37249</v>
      </c>
      <c r="B1707" s="76">
        <f t="shared" si="63"/>
        <v>12</v>
      </c>
      <c r="C1707" s="46" t="str">
        <f>VLOOKUP($A1707,data!$A$6:$M$15000,10)</f>
        <v>N/A</v>
      </c>
      <c r="D1707" s="14">
        <v>0</v>
      </c>
      <c r="E1707" s="14" t="str">
        <f>VLOOKUP($A1707,data!$A$6:$M$15000,12)</f>
        <v>N/A</v>
      </c>
      <c r="F1707" s="73" t="e">
        <f t="shared" si="62"/>
        <v>#VALUE!</v>
      </c>
    </row>
    <row r="1708" spans="1:6">
      <c r="A1708" s="74">
        <v>37250</v>
      </c>
      <c r="B1708" s="76">
        <f t="shared" si="63"/>
        <v>12</v>
      </c>
      <c r="C1708" s="46" t="str">
        <f>VLOOKUP($A1708,data!$A$6:$M$15000,10)</f>
        <v>N/A</v>
      </c>
      <c r="D1708" s="14">
        <v>0</v>
      </c>
      <c r="E1708" s="14" t="str">
        <f>VLOOKUP($A1708,data!$A$6:$M$15000,12)</f>
        <v>N/A</v>
      </c>
      <c r="F1708" s="73" t="e">
        <f t="shared" si="62"/>
        <v>#VALUE!</v>
      </c>
    </row>
    <row r="1709" spans="1:6">
      <c r="A1709" s="74">
        <v>37251</v>
      </c>
      <c r="B1709" s="76">
        <f t="shared" si="63"/>
        <v>12</v>
      </c>
      <c r="C1709" s="46" t="str">
        <f>VLOOKUP($A1709,data!$A$6:$M$15000,10)</f>
        <v>N/A</v>
      </c>
      <c r="D1709" s="14">
        <v>0</v>
      </c>
      <c r="E1709" s="14" t="str">
        <f>VLOOKUP($A1709,data!$A$6:$M$15000,12)</f>
        <v>N/A</v>
      </c>
      <c r="F1709" s="73" t="e">
        <f t="shared" si="62"/>
        <v>#VALUE!</v>
      </c>
    </row>
    <row r="1710" spans="1:6">
      <c r="A1710" s="74">
        <v>37252</v>
      </c>
      <c r="B1710" s="76">
        <f t="shared" si="63"/>
        <v>12</v>
      </c>
      <c r="C1710" s="46" t="str">
        <f>VLOOKUP($A1710,data!$A$6:$M$15000,10)</f>
        <v>N/A</v>
      </c>
      <c r="D1710" s="14">
        <v>0</v>
      </c>
      <c r="E1710" s="14" t="str">
        <f>VLOOKUP($A1710,data!$A$6:$M$15000,12)</f>
        <v>N/A</v>
      </c>
      <c r="F1710" s="73" t="e">
        <f t="shared" si="62"/>
        <v>#VALUE!</v>
      </c>
    </row>
    <row r="1711" spans="1:6">
      <c r="A1711" s="74">
        <v>37253</v>
      </c>
      <c r="B1711" s="76">
        <f t="shared" si="63"/>
        <v>12</v>
      </c>
      <c r="C1711" s="46" t="str">
        <f>VLOOKUP($A1711,data!$A$6:$M$15000,10)</f>
        <v>N/A</v>
      </c>
      <c r="D1711" s="14">
        <v>0</v>
      </c>
      <c r="E1711" s="14" t="str">
        <f>VLOOKUP($A1711,data!$A$6:$M$15000,12)</f>
        <v>N/A</v>
      </c>
      <c r="F1711" s="73" t="e">
        <f t="shared" si="62"/>
        <v>#VALUE!</v>
      </c>
    </row>
    <row r="1712" spans="1:6">
      <c r="A1712" s="74">
        <v>37254</v>
      </c>
      <c r="B1712" s="76">
        <f t="shared" si="63"/>
        <v>12</v>
      </c>
      <c r="C1712" s="46" t="str">
        <f>VLOOKUP($A1712,data!$A$6:$M$15000,10)</f>
        <v>N/A</v>
      </c>
      <c r="D1712" s="14">
        <v>0</v>
      </c>
      <c r="E1712" s="14" t="str">
        <f>VLOOKUP($A1712,data!$A$6:$M$15000,12)</f>
        <v>N/A</v>
      </c>
      <c r="F1712" s="73" t="e">
        <f t="shared" si="62"/>
        <v>#VALUE!</v>
      </c>
    </row>
    <row r="1713" spans="1:6">
      <c r="A1713" s="74">
        <v>37255</v>
      </c>
      <c r="B1713" s="76">
        <f t="shared" si="63"/>
        <v>12</v>
      </c>
      <c r="C1713" s="46" t="str">
        <f>VLOOKUP($A1713,data!$A$6:$M$15000,10)</f>
        <v>N/A</v>
      </c>
      <c r="D1713" s="14">
        <v>0</v>
      </c>
      <c r="E1713" s="14" t="str">
        <f>VLOOKUP($A1713,data!$A$6:$M$15000,12)</f>
        <v>N/A</v>
      </c>
      <c r="F1713" s="73" t="e">
        <f t="shared" si="62"/>
        <v>#VALUE!</v>
      </c>
    </row>
    <row r="1714" spans="1:6">
      <c r="A1714" s="74">
        <v>37256</v>
      </c>
      <c r="B1714" s="76">
        <f t="shared" si="63"/>
        <v>12</v>
      </c>
      <c r="C1714" s="46" t="str">
        <f>VLOOKUP($A1714,data!$A$6:$M$15000,10)</f>
        <v>N/A</v>
      </c>
      <c r="D1714" s="14">
        <v>0</v>
      </c>
      <c r="E1714" s="14" t="str">
        <f>VLOOKUP($A1714,data!$A$6:$M$15000,12)</f>
        <v>N/A</v>
      </c>
      <c r="F1714" s="73" t="e">
        <f t="shared" si="62"/>
        <v>#VALUE!</v>
      </c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C368"/>
  <sheetViews>
    <sheetView topLeftCell="A20" workbookViewId="0">
      <selection activeCell="B41" sqref="B41"/>
    </sheetView>
  </sheetViews>
  <sheetFormatPr defaultRowHeight="11.25"/>
  <cols>
    <col min="1" max="1" width="9.140625" style="11"/>
    <col min="2" max="2" width="11.5703125" style="73" customWidth="1"/>
    <col min="3" max="3" width="14.85546875" style="73" customWidth="1"/>
    <col min="4" max="16384" width="9.140625" style="11"/>
  </cols>
  <sheetData>
    <row r="2" spans="1:3">
      <c r="A2" s="30" t="s">
        <v>2</v>
      </c>
      <c r="B2" s="77" t="s">
        <v>125</v>
      </c>
      <c r="C2" s="77" t="s">
        <v>126</v>
      </c>
    </row>
    <row r="3" spans="1:3">
      <c r="A3" s="78">
        <v>36526</v>
      </c>
      <c r="B3" s="73" t="s">
        <v>25</v>
      </c>
      <c r="C3" s="73" t="s">
        <v>25</v>
      </c>
    </row>
    <row r="4" spans="1:3">
      <c r="A4" s="78">
        <v>36527</v>
      </c>
      <c r="B4" s="73" t="s">
        <v>25</v>
      </c>
      <c r="C4" s="73" t="s">
        <v>25</v>
      </c>
    </row>
    <row r="5" spans="1:3">
      <c r="A5" s="78">
        <v>36528</v>
      </c>
      <c r="B5" s="73" t="s">
        <v>25</v>
      </c>
      <c r="C5" s="73" t="s">
        <v>25</v>
      </c>
    </row>
    <row r="6" spans="1:3">
      <c r="A6" s="78">
        <v>36529</v>
      </c>
      <c r="B6" s="73" t="s">
        <v>25</v>
      </c>
      <c r="C6" s="73" t="s">
        <v>25</v>
      </c>
    </row>
    <row r="7" spans="1:3">
      <c r="A7" s="78">
        <v>36530</v>
      </c>
      <c r="B7" s="73" t="s">
        <v>25</v>
      </c>
      <c r="C7" s="73" t="s">
        <v>25</v>
      </c>
    </row>
    <row r="8" spans="1:3">
      <c r="A8" s="78">
        <v>36531</v>
      </c>
      <c r="B8" s="73" t="s">
        <v>25</v>
      </c>
      <c r="C8" s="73" t="s">
        <v>25</v>
      </c>
    </row>
    <row r="9" spans="1:3">
      <c r="A9" s="78">
        <v>36532</v>
      </c>
      <c r="B9" s="73" t="s">
        <v>25</v>
      </c>
      <c r="C9" s="73" t="s">
        <v>25</v>
      </c>
    </row>
    <row r="10" spans="1:3">
      <c r="A10" s="78">
        <v>36533</v>
      </c>
      <c r="B10" s="73" t="s">
        <v>25</v>
      </c>
      <c r="C10" s="73" t="s">
        <v>25</v>
      </c>
    </row>
    <row r="11" spans="1:3">
      <c r="A11" s="78">
        <v>36534</v>
      </c>
      <c r="B11" s="73" t="s">
        <v>25</v>
      </c>
      <c r="C11" s="73" t="s">
        <v>25</v>
      </c>
    </row>
    <row r="12" spans="1:3">
      <c r="A12" s="78">
        <v>36535</v>
      </c>
      <c r="B12" s="73" t="s">
        <v>25</v>
      </c>
      <c r="C12" s="73" t="s">
        <v>25</v>
      </c>
    </row>
    <row r="13" spans="1:3">
      <c r="A13" s="78">
        <v>36536</v>
      </c>
      <c r="B13" s="73" t="s">
        <v>25</v>
      </c>
      <c r="C13" s="73" t="s">
        <v>25</v>
      </c>
    </row>
    <row r="14" spans="1:3">
      <c r="A14" s="78">
        <v>36537</v>
      </c>
      <c r="B14" s="73" t="s">
        <v>25</v>
      </c>
      <c r="C14" s="73" t="s">
        <v>25</v>
      </c>
    </row>
    <row r="15" spans="1:3">
      <c r="A15" s="78">
        <v>36538</v>
      </c>
      <c r="B15" s="73" t="s">
        <v>25</v>
      </c>
      <c r="C15" s="73" t="s">
        <v>25</v>
      </c>
    </row>
    <row r="16" spans="1:3">
      <c r="A16" s="78">
        <v>36539</v>
      </c>
      <c r="B16" s="73" t="s">
        <v>25</v>
      </c>
      <c r="C16" s="73" t="s">
        <v>25</v>
      </c>
    </row>
    <row r="17" spans="1:3">
      <c r="A17" s="78">
        <v>36540</v>
      </c>
      <c r="B17" s="73" t="s">
        <v>25</v>
      </c>
      <c r="C17" s="73" t="s">
        <v>25</v>
      </c>
    </row>
    <row r="18" spans="1:3">
      <c r="A18" s="78">
        <v>36541</v>
      </c>
      <c r="B18" s="73" t="s">
        <v>25</v>
      </c>
      <c r="C18" s="73" t="s">
        <v>25</v>
      </c>
    </row>
    <row r="19" spans="1:3">
      <c r="A19" s="78">
        <v>36542</v>
      </c>
      <c r="B19" s="73" t="s">
        <v>25</v>
      </c>
      <c r="C19" s="73" t="s">
        <v>25</v>
      </c>
    </row>
    <row r="20" spans="1:3">
      <c r="A20" s="78">
        <v>36543</v>
      </c>
      <c r="B20" s="73" t="s">
        <v>25</v>
      </c>
      <c r="C20" s="73" t="s">
        <v>25</v>
      </c>
    </row>
    <row r="21" spans="1:3">
      <c r="A21" s="78">
        <v>36544</v>
      </c>
      <c r="B21" s="73" t="s">
        <v>25</v>
      </c>
      <c r="C21" s="73" t="s">
        <v>25</v>
      </c>
    </row>
    <row r="22" spans="1:3">
      <c r="A22" s="78">
        <v>36545</v>
      </c>
      <c r="B22" s="73" t="s">
        <v>25</v>
      </c>
      <c r="C22" s="73" t="s">
        <v>25</v>
      </c>
    </row>
    <row r="23" spans="1:3">
      <c r="A23" s="78">
        <v>36546</v>
      </c>
      <c r="B23" s="73" t="s">
        <v>25</v>
      </c>
      <c r="C23" s="73" t="s">
        <v>25</v>
      </c>
    </row>
    <row r="24" spans="1:3">
      <c r="A24" s="78">
        <v>36547</v>
      </c>
      <c r="B24" s="73" t="s">
        <v>25</v>
      </c>
      <c r="C24" s="73" t="s">
        <v>25</v>
      </c>
    </row>
    <row r="25" spans="1:3">
      <c r="A25" s="78">
        <v>36548</v>
      </c>
      <c r="B25" s="73" t="s">
        <v>25</v>
      </c>
      <c r="C25" s="73" t="s">
        <v>25</v>
      </c>
    </row>
    <row r="26" spans="1:3">
      <c r="A26" s="78">
        <v>36549</v>
      </c>
      <c r="B26" s="73" t="s">
        <v>25</v>
      </c>
      <c r="C26" s="73" t="s">
        <v>25</v>
      </c>
    </row>
    <row r="27" spans="1:3">
      <c r="A27" s="78">
        <v>36550</v>
      </c>
      <c r="B27" s="73" t="s">
        <v>25</v>
      </c>
      <c r="C27" s="73" t="s">
        <v>25</v>
      </c>
    </row>
    <row r="28" spans="1:3">
      <c r="A28" s="78">
        <v>36551</v>
      </c>
      <c r="B28" s="73" t="s">
        <v>25</v>
      </c>
      <c r="C28" s="73" t="s">
        <v>25</v>
      </c>
    </row>
    <row r="29" spans="1:3">
      <c r="A29" s="78">
        <v>36552</v>
      </c>
      <c r="B29" s="73" t="s">
        <v>25</v>
      </c>
      <c r="C29" s="73" t="s">
        <v>25</v>
      </c>
    </row>
    <row r="30" spans="1:3">
      <c r="A30" s="78">
        <v>36553</v>
      </c>
      <c r="B30" s="73" t="s">
        <v>25</v>
      </c>
      <c r="C30" s="73" t="s">
        <v>25</v>
      </c>
    </row>
    <row r="31" spans="1:3">
      <c r="A31" s="78">
        <v>36554</v>
      </c>
      <c r="B31" s="73" t="s">
        <v>25</v>
      </c>
      <c r="C31" s="73" t="s">
        <v>25</v>
      </c>
    </row>
    <row r="32" spans="1:3">
      <c r="A32" s="78">
        <v>36555</v>
      </c>
      <c r="B32" s="73" t="s">
        <v>25</v>
      </c>
      <c r="C32" s="73" t="s">
        <v>25</v>
      </c>
    </row>
    <row r="33" spans="1:3">
      <c r="A33" s="78">
        <v>36556</v>
      </c>
      <c r="B33" s="73" t="s">
        <v>25</v>
      </c>
      <c r="C33" s="73" t="s">
        <v>25</v>
      </c>
    </row>
    <row r="34" spans="1:3">
      <c r="A34" s="78">
        <v>36557</v>
      </c>
      <c r="B34" s="73" t="s">
        <v>25</v>
      </c>
      <c r="C34" s="73" t="s">
        <v>25</v>
      </c>
    </row>
    <row r="35" spans="1:3">
      <c r="A35" s="78">
        <v>36558</v>
      </c>
      <c r="B35" s="73" t="s">
        <v>25</v>
      </c>
      <c r="C35" s="73" t="s">
        <v>25</v>
      </c>
    </row>
    <row r="36" spans="1:3">
      <c r="A36" s="78">
        <v>36559</v>
      </c>
      <c r="B36" s="73" t="s">
        <v>25</v>
      </c>
      <c r="C36" s="73" t="s">
        <v>25</v>
      </c>
    </row>
    <row r="37" spans="1:3">
      <c r="A37" s="78">
        <v>36560</v>
      </c>
      <c r="B37" s="73" t="s">
        <v>25</v>
      </c>
      <c r="C37" s="73" t="s">
        <v>25</v>
      </c>
    </row>
    <row r="38" spans="1:3">
      <c r="A38" s="78">
        <v>36561</v>
      </c>
      <c r="B38" s="73" t="s">
        <v>25</v>
      </c>
      <c r="C38" s="73" t="s">
        <v>25</v>
      </c>
    </row>
    <row r="39" spans="1:3">
      <c r="A39" s="78">
        <v>36562</v>
      </c>
      <c r="B39" s="73">
        <v>4992</v>
      </c>
      <c r="C39" s="73">
        <v>-748</v>
      </c>
    </row>
    <row r="40" spans="1:3">
      <c r="A40" s="78">
        <v>36563</v>
      </c>
      <c r="B40" s="73">
        <v>4911</v>
      </c>
      <c r="C40" s="73">
        <v>-829</v>
      </c>
    </row>
    <row r="41" spans="1:3">
      <c r="A41" s="78">
        <v>36564</v>
      </c>
    </row>
    <row r="42" spans="1:3">
      <c r="A42" s="78">
        <v>36565</v>
      </c>
      <c r="B42" s="73">
        <f>[4]HDD0307!$AL$664</f>
        <v>0</v>
      </c>
      <c r="C42" s="73">
        <f>[4]HDD0307!$AM$664</f>
        <v>1381.9260478798747</v>
      </c>
    </row>
    <row r="43" spans="1:3">
      <c r="A43" s="78">
        <v>36566</v>
      </c>
      <c r="B43" s="73">
        <f>[4]HDD0307!$AN$664</f>
        <v>0</v>
      </c>
      <c r="C43" s="73">
        <f>[4]HDD0307!$AO$664</f>
        <v>1358.9722801653022</v>
      </c>
    </row>
    <row r="44" spans="1:3">
      <c r="A44" s="78">
        <v>36567</v>
      </c>
    </row>
    <row r="45" spans="1:3">
      <c r="A45" s="78">
        <v>36568</v>
      </c>
    </row>
    <row r="46" spans="1:3">
      <c r="A46" s="78">
        <v>36569</v>
      </c>
    </row>
    <row r="47" spans="1:3">
      <c r="A47" s="78">
        <v>36570</v>
      </c>
    </row>
    <row r="48" spans="1:3">
      <c r="A48" s="78">
        <v>36571</v>
      </c>
    </row>
    <row r="49" spans="1:1">
      <c r="A49" s="78">
        <v>36572</v>
      </c>
    </row>
    <row r="50" spans="1:1">
      <c r="A50" s="78">
        <v>36573</v>
      </c>
    </row>
    <row r="51" spans="1:1">
      <c r="A51" s="78">
        <v>36574</v>
      </c>
    </row>
    <row r="52" spans="1:1">
      <c r="A52" s="78">
        <v>36575</v>
      </c>
    </row>
    <row r="53" spans="1:1">
      <c r="A53" s="78">
        <v>36576</v>
      </c>
    </row>
    <row r="54" spans="1:1">
      <c r="A54" s="78">
        <v>36577</v>
      </c>
    </row>
    <row r="55" spans="1:1">
      <c r="A55" s="78">
        <v>36578</v>
      </c>
    </row>
    <row r="56" spans="1:1">
      <c r="A56" s="78">
        <v>36579</v>
      </c>
    </row>
    <row r="57" spans="1:1">
      <c r="A57" s="78">
        <v>36580</v>
      </c>
    </row>
    <row r="58" spans="1:1">
      <c r="A58" s="78">
        <v>36581</v>
      </c>
    </row>
    <row r="59" spans="1:1">
      <c r="A59" s="78">
        <v>36582</v>
      </c>
    </row>
    <row r="60" spans="1:1">
      <c r="A60" s="78">
        <v>36583</v>
      </c>
    </row>
    <row r="61" spans="1:1">
      <c r="A61" s="78">
        <v>36584</v>
      </c>
    </row>
    <row r="62" spans="1:1">
      <c r="A62" s="78">
        <v>36585</v>
      </c>
    </row>
    <row r="63" spans="1:1">
      <c r="A63" s="78">
        <v>36586</v>
      </c>
    </row>
    <row r="64" spans="1:1">
      <c r="A64" s="78">
        <v>36587</v>
      </c>
    </row>
    <row r="65" spans="1:1">
      <c r="A65" s="78">
        <v>36588</v>
      </c>
    </row>
    <row r="66" spans="1:1">
      <c r="A66" s="78">
        <v>36589</v>
      </c>
    </row>
    <row r="67" spans="1:1">
      <c r="A67" s="78">
        <v>36590</v>
      </c>
    </row>
    <row r="68" spans="1:1">
      <c r="A68" s="78">
        <v>36591</v>
      </c>
    </row>
    <row r="69" spans="1:1">
      <c r="A69" s="78">
        <v>36592</v>
      </c>
    </row>
    <row r="70" spans="1:1">
      <c r="A70" s="78">
        <v>36593</v>
      </c>
    </row>
    <row r="71" spans="1:1">
      <c r="A71" s="78">
        <v>36594</v>
      </c>
    </row>
    <row r="72" spans="1:1">
      <c r="A72" s="78">
        <v>36595</v>
      </c>
    </row>
    <row r="73" spans="1:1">
      <c r="A73" s="78">
        <v>36596</v>
      </c>
    </row>
    <row r="74" spans="1:1">
      <c r="A74" s="78">
        <v>36597</v>
      </c>
    </row>
    <row r="75" spans="1:1">
      <c r="A75" s="78">
        <v>36598</v>
      </c>
    </row>
    <row r="76" spans="1:1">
      <c r="A76" s="78">
        <v>36599</v>
      </c>
    </row>
    <row r="77" spans="1:1">
      <c r="A77" s="78">
        <v>36600</v>
      </c>
    </row>
    <row r="78" spans="1:1">
      <c r="A78" s="78">
        <v>36601</v>
      </c>
    </row>
    <row r="79" spans="1:1">
      <c r="A79" s="78">
        <v>36602</v>
      </c>
    </row>
    <row r="80" spans="1:1">
      <c r="A80" s="78">
        <v>36603</v>
      </c>
    </row>
    <row r="81" spans="1:1">
      <c r="A81" s="78">
        <v>36604</v>
      </c>
    </row>
    <row r="82" spans="1:1">
      <c r="A82" s="78">
        <v>36605</v>
      </c>
    </row>
    <row r="83" spans="1:1">
      <c r="A83" s="78">
        <v>36606</v>
      </c>
    </row>
    <row r="84" spans="1:1">
      <c r="A84" s="78">
        <v>36607</v>
      </c>
    </row>
    <row r="85" spans="1:1">
      <c r="A85" s="78">
        <v>36608</v>
      </c>
    </row>
    <row r="86" spans="1:1">
      <c r="A86" s="78">
        <v>36609</v>
      </c>
    </row>
    <row r="87" spans="1:1">
      <c r="A87" s="78">
        <v>36610</v>
      </c>
    </row>
    <row r="88" spans="1:1">
      <c r="A88" s="78">
        <v>36611</v>
      </c>
    </row>
    <row r="89" spans="1:1">
      <c r="A89" s="78">
        <v>36612</v>
      </c>
    </row>
    <row r="90" spans="1:1">
      <c r="A90" s="78">
        <v>36613</v>
      </c>
    </row>
    <row r="91" spans="1:1">
      <c r="A91" s="78">
        <v>36614</v>
      </c>
    </row>
    <row r="92" spans="1:1">
      <c r="A92" s="78">
        <v>36615</v>
      </c>
    </row>
    <row r="93" spans="1:1">
      <c r="A93" s="78">
        <v>36616</v>
      </c>
    </row>
    <row r="94" spans="1:1">
      <c r="A94" s="78">
        <v>36617</v>
      </c>
    </row>
    <row r="95" spans="1:1">
      <c r="A95" s="78">
        <v>36618</v>
      </c>
    </row>
    <row r="96" spans="1:1">
      <c r="A96" s="78">
        <v>36619</v>
      </c>
    </row>
    <row r="97" spans="1:1">
      <c r="A97" s="78">
        <v>36620</v>
      </c>
    </row>
    <row r="98" spans="1:1">
      <c r="A98" s="78">
        <v>36621</v>
      </c>
    </row>
    <row r="99" spans="1:1">
      <c r="A99" s="78">
        <v>36622</v>
      </c>
    </row>
    <row r="100" spans="1:1">
      <c r="A100" s="78">
        <v>36623</v>
      </c>
    </row>
    <row r="101" spans="1:1">
      <c r="A101" s="78">
        <v>36624</v>
      </c>
    </row>
    <row r="102" spans="1:1">
      <c r="A102" s="78">
        <v>36625</v>
      </c>
    </row>
    <row r="103" spans="1:1">
      <c r="A103" s="78">
        <v>36626</v>
      </c>
    </row>
    <row r="104" spans="1:1">
      <c r="A104" s="78">
        <v>36627</v>
      </c>
    </row>
    <row r="105" spans="1:1">
      <c r="A105" s="78">
        <v>36628</v>
      </c>
    </row>
    <row r="106" spans="1:1">
      <c r="A106" s="78">
        <v>36629</v>
      </c>
    </row>
    <row r="107" spans="1:1">
      <c r="A107" s="78">
        <v>36630</v>
      </c>
    </row>
    <row r="108" spans="1:1">
      <c r="A108" s="78">
        <v>36631</v>
      </c>
    </row>
    <row r="109" spans="1:1">
      <c r="A109" s="78">
        <v>36632</v>
      </c>
    </row>
    <row r="110" spans="1:1">
      <c r="A110" s="78">
        <v>36633</v>
      </c>
    </row>
    <row r="111" spans="1:1">
      <c r="A111" s="78">
        <v>36634</v>
      </c>
    </row>
    <row r="112" spans="1:1">
      <c r="A112" s="78">
        <v>36635</v>
      </c>
    </row>
    <row r="113" spans="1:1">
      <c r="A113" s="78">
        <v>36636</v>
      </c>
    </row>
    <row r="114" spans="1:1">
      <c r="A114" s="78">
        <v>36637</v>
      </c>
    </row>
    <row r="115" spans="1:1">
      <c r="A115" s="78">
        <v>36638</v>
      </c>
    </row>
    <row r="116" spans="1:1">
      <c r="A116" s="78">
        <v>36639</v>
      </c>
    </row>
    <row r="117" spans="1:1">
      <c r="A117" s="78">
        <v>36640</v>
      </c>
    </row>
    <row r="118" spans="1:1">
      <c r="A118" s="78">
        <v>36641</v>
      </c>
    </row>
    <row r="119" spans="1:1">
      <c r="A119" s="78">
        <v>36642</v>
      </c>
    </row>
    <row r="120" spans="1:1">
      <c r="A120" s="78">
        <v>36643</v>
      </c>
    </row>
    <row r="121" spans="1:1">
      <c r="A121" s="78">
        <v>36644</v>
      </c>
    </row>
    <row r="122" spans="1:1">
      <c r="A122" s="78">
        <v>36645</v>
      </c>
    </row>
    <row r="123" spans="1:1">
      <c r="A123" s="78">
        <v>36646</v>
      </c>
    </row>
    <row r="124" spans="1:1">
      <c r="A124" s="78">
        <v>36647</v>
      </c>
    </row>
    <row r="125" spans="1:1">
      <c r="A125" s="78">
        <v>36648</v>
      </c>
    </row>
    <row r="126" spans="1:1">
      <c r="A126" s="78">
        <v>36649</v>
      </c>
    </row>
    <row r="127" spans="1:1">
      <c r="A127" s="78">
        <v>36650</v>
      </c>
    </row>
    <row r="128" spans="1:1">
      <c r="A128" s="78">
        <v>36651</v>
      </c>
    </row>
    <row r="129" spans="1:1">
      <c r="A129" s="78">
        <v>36652</v>
      </c>
    </row>
    <row r="130" spans="1:1">
      <c r="A130" s="78">
        <v>36653</v>
      </c>
    </row>
    <row r="131" spans="1:1">
      <c r="A131" s="78">
        <v>36654</v>
      </c>
    </row>
    <row r="132" spans="1:1">
      <c r="A132" s="78">
        <v>36655</v>
      </c>
    </row>
    <row r="133" spans="1:1">
      <c r="A133" s="78">
        <v>36656</v>
      </c>
    </row>
    <row r="134" spans="1:1">
      <c r="A134" s="78">
        <v>36657</v>
      </c>
    </row>
    <row r="135" spans="1:1">
      <c r="A135" s="78">
        <v>36658</v>
      </c>
    </row>
    <row r="136" spans="1:1">
      <c r="A136" s="78">
        <v>36659</v>
      </c>
    </row>
    <row r="137" spans="1:1">
      <c r="A137" s="78">
        <v>36660</v>
      </c>
    </row>
    <row r="138" spans="1:1">
      <c r="A138" s="78">
        <v>36661</v>
      </c>
    </row>
    <row r="139" spans="1:1">
      <c r="A139" s="78">
        <v>36662</v>
      </c>
    </row>
    <row r="140" spans="1:1">
      <c r="A140" s="78">
        <v>36663</v>
      </c>
    </row>
    <row r="141" spans="1:1">
      <c r="A141" s="78">
        <v>36664</v>
      </c>
    </row>
    <row r="142" spans="1:1">
      <c r="A142" s="78">
        <v>36665</v>
      </c>
    </row>
    <row r="143" spans="1:1">
      <c r="A143" s="78">
        <v>36666</v>
      </c>
    </row>
    <row r="144" spans="1:1">
      <c r="A144" s="78">
        <v>36667</v>
      </c>
    </row>
    <row r="145" spans="1:1">
      <c r="A145" s="78">
        <v>36668</v>
      </c>
    </row>
    <row r="146" spans="1:1">
      <c r="A146" s="78">
        <v>36669</v>
      </c>
    </row>
    <row r="147" spans="1:1">
      <c r="A147" s="78">
        <v>36670</v>
      </c>
    </row>
    <row r="148" spans="1:1">
      <c r="A148" s="78">
        <v>36671</v>
      </c>
    </row>
    <row r="149" spans="1:1">
      <c r="A149" s="78">
        <v>36672</v>
      </c>
    </row>
    <row r="150" spans="1:1">
      <c r="A150" s="78">
        <v>36673</v>
      </c>
    </row>
    <row r="151" spans="1:1">
      <c r="A151" s="78">
        <v>36674</v>
      </c>
    </row>
    <row r="152" spans="1:1">
      <c r="A152" s="78">
        <v>36675</v>
      </c>
    </row>
    <row r="153" spans="1:1">
      <c r="A153" s="78">
        <v>36676</v>
      </c>
    </row>
    <row r="154" spans="1:1">
      <c r="A154" s="78">
        <v>36677</v>
      </c>
    </row>
    <row r="155" spans="1:1">
      <c r="A155" s="78">
        <v>36678</v>
      </c>
    </row>
    <row r="156" spans="1:1">
      <c r="A156" s="78">
        <v>36679</v>
      </c>
    </row>
    <row r="157" spans="1:1">
      <c r="A157" s="78">
        <v>36680</v>
      </c>
    </row>
    <row r="158" spans="1:1">
      <c r="A158" s="78">
        <v>36681</v>
      </c>
    </row>
    <row r="159" spans="1:1">
      <c r="A159" s="78">
        <v>36682</v>
      </c>
    </row>
    <row r="160" spans="1:1">
      <c r="A160" s="78">
        <v>36683</v>
      </c>
    </row>
    <row r="161" spans="1:1">
      <c r="A161" s="78">
        <v>36684</v>
      </c>
    </row>
    <row r="162" spans="1:1">
      <c r="A162" s="78">
        <v>36685</v>
      </c>
    </row>
    <row r="163" spans="1:1">
      <c r="A163" s="78">
        <v>36686</v>
      </c>
    </row>
    <row r="164" spans="1:1">
      <c r="A164" s="78">
        <v>36687</v>
      </c>
    </row>
    <row r="165" spans="1:1">
      <c r="A165" s="78">
        <v>36688</v>
      </c>
    </row>
    <row r="166" spans="1:1">
      <c r="A166" s="78">
        <v>36689</v>
      </c>
    </row>
    <row r="167" spans="1:1">
      <c r="A167" s="78">
        <v>36690</v>
      </c>
    </row>
    <row r="168" spans="1:1">
      <c r="A168" s="78">
        <v>36691</v>
      </c>
    </row>
    <row r="169" spans="1:1">
      <c r="A169" s="78">
        <v>36692</v>
      </c>
    </row>
    <row r="170" spans="1:1">
      <c r="A170" s="78">
        <v>36693</v>
      </c>
    </row>
    <row r="171" spans="1:1">
      <c r="A171" s="78">
        <v>36694</v>
      </c>
    </row>
    <row r="172" spans="1:1">
      <c r="A172" s="78">
        <v>36695</v>
      </c>
    </row>
    <row r="173" spans="1:1">
      <c r="A173" s="78">
        <v>36696</v>
      </c>
    </row>
    <row r="174" spans="1:1">
      <c r="A174" s="78">
        <v>36697</v>
      </c>
    </row>
    <row r="175" spans="1:1">
      <c r="A175" s="78">
        <v>36698</v>
      </c>
    </row>
    <row r="176" spans="1:1">
      <c r="A176" s="78">
        <v>36699</v>
      </c>
    </row>
    <row r="177" spans="1:1">
      <c r="A177" s="78">
        <v>36700</v>
      </c>
    </row>
    <row r="178" spans="1:1">
      <c r="A178" s="78">
        <v>36701</v>
      </c>
    </row>
    <row r="179" spans="1:1">
      <c r="A179" s="78">
        <v>36702</v>
      </c>
    </row>
    <row r="180" spans="1:1">
      <c r="A180" s="78">
        <v>36703</v>
      </c>
    </row>
    <row r="181" spans="1:1">
      <c r="A181" s="78">
        <v>36704</v>
      </c>
    </row>
    <row r="182" spans="1:1">
      <c r="A182" s="78">
        <v>36705</v>
      </c>
    </row>
    <row r="183" spans="1:1">
      <c r="A183" s="78">
        <v>36706</v>
      </c>
    </row>
    <row r="184" spans="1:1">
      <c r="A184" s="78">
        <v>36707</v>
      </c>
    </row>
    <row r="185" spans="1:1">
      <c r="A185" s="78">
        <v>36708</v>
      </c>
    </row>
    <row r="186" spans="1:1">
      <c r="A186" s="78">
        <v>36709</v>
      </c>
    </row>
    <row r="187" spans="1:1">
      <c r="A187" s="78">
        <v>36710</v>
      </c>
    </row>
    <row r="188" spans="1:1">
      <c r="A188" s="78">
        <v>36711</v>
      </c>
    </row>
    <row r="189" spans="1:1">
      <c r="A189" s="78">
        <v>36712</v>
      </c>
    </row>
    <row r="190" spans="1:1">
      <c r="A190" s="78">
        <v>36713</v>
      </c>
    </row>
    <row r="191" spans="1:1">
      <c r="A191" s="78">
        <v>36714</v>
      </c>
    </row>
    <row r="192" spans="1:1">
      <c r="A192" s="78">
        <v>36715</v>
      </c>
    </row>
    <row r="193" spans="1:1">
      <c r="A193" s="78">
        <v>36716</v>
      </c>
    </row>
    <row r="194" spans="1:1">
      <c r="A194" s="78">
        <v>36717</v>
      </c>
    </row>
    <row r="195" spans="1:1">
      <c r="A195" s="78">
        <v>36718</v>
      </c>
    </row>
    <row r="196" spans="1:1">
      <c r="A196" s="78">
        <v>36719</v>
      </c>
    </row>
    <row r="197" spans="1:1">
      <c r="A197" s="78">
        <v>36720</v>
      </c>
    </row>
    <row r="198" spans="1:1">
      <c r="A198" s="78">
        <v>36721</v>
      </c>
    </row>
    <row r="199" spans="1:1">
      <c r="A199" s="78">
        <v>36722</v>
      </c>
    </row>
    <row r="200" spans="1:1">
      <c r="A200" s="78">
        <v>36723</v>
      </c>
    </row>
    <row r="201" spans="1:1">
      <c r="A201" s="78">
        <v>36724</v>
      </c>
    </row>
    <row r="202" spans="1:1">
      <c r="A202" s="78">
        <v>36725</v>
      </c>
    </row>
    <row r="203" spans="1:1">
      <c r="A203" s="78">
        <v>36726</v>
      </c>
    </row>
    <row r="204" spans="1:1">
      <c r="A204" s="78">
        <v>36727</v>
      </c>
    </row>
    <row r="205" spans="1:1">
      <c r="A205" s="78">
        <v>36728</v>
      </c>
    </row>
    <row r="206" spans="1:1">
      <c r="A206" s="78">
        <v>36729</v>
      </c>
    </row>
    <row r="207" spans="1:1">
      <c r="A207" s="78">
        <v>36730</v>
      </c>
    </row>
    <row r="208" spans="1:1">
      <c r="A208" s="78">
        <v>36731</v>
      </c>
    </row>
    <row r="209" spans="1:1">
      <c r="A209" s="78">
        <v>36732</v>
      </c>
    </row>
    <row r="210" spans="1:1">
      <c r="A210" s="78">
        <v>36733</v>
      </c>
    </row>
    <row r="211" spans="1:1">
      <c r="A211" s="78">
        <v>36734</v>
      </c>
    </row>
    <row r="212" spans="1:1">
      <c r="A212" s="78">
        <v>36735</v>
      </c>
    </row>
    <row r="213" spans="1:1">
      <c r="A213" s="78">
        <v>36736</v>
      </c>
    </row>
    <row r="214" spans="1:1">
      <c r="A214" s="78">
        <v>36737</v>
      </c>
    </row>
    <row r="215" spans="1:1">
      <c r="A215" s="78">
        <v>36738</v>
      </c>
    </row>
    <row r="216" spans="1:1">
      <c r="A216" s="78">
        <v>36739</v>
      </c>
    </row>
    <row r="217" spans="1:1">
      <c r="A217" s="78">
        <v>36740</v>
      </c>
    </row>
    <row r="218" spans="1:1">
      <c r="A218" s="78">
        <v>36741</v>
      </c>
    </row>
    <row r="219" spans="1:1">
      <c r="A219" s="78">
        <v>36742</v>
      </c>
    </row>
    <row r="220" spans="1:1">
      <c r="A220" s="78">
        <v>36743</v>
      </c>
    </row>
    <row r="221" spans="1:1">
      <c r="A221" s="78">
        <v>36744</v>
      </c>
    </row>
    <row r="222" spans="1:1">
      <c r="A222" s="78">
        <v>36745</v>
      </c>
    </row>
    <row r="223" spans="1:1">
      <c r="A223" s="78">
        <v>36746</v>
      </c>
    </row>
    <row r="224" spans="1:1">
      <c r="A224" s="78">
        <v>36747</v>
      </c>
    </row>
    <row r="225" spans="1:1">
      <c r="A225" s="78">
        <v>36748</v>
      </c>
    </row>
    <row r="226" spans="1:1">
      <c r="A226" s="78">
        <v>36749</v>
      </c>
    </row>
    <row r="227" spans="1:1">
      <c r="A227" s="78">
        <v>36750</v>
      </c>
    </row>
    <row r="228" spans="1:1">
      <c r="A228" s="78">
        <v>36751</v>
      </c>
    </row>
    <row r="229" spans="1:1">
      <c r="A229" s="78">
        <v>36752</v>
      </c>
    </row>
    <row r="230" spans="1:1">
      <c r="A230" s="78">
        <v>36753</v>
      </c>
    </row>
    <row r="231" spans="1:1">
      <c r="A231" s="78">
        <v>36754</v>
      </c>
    </row>
    <row r="232" spans="1:1">
      <c r="A232" s="78">
        <v>36755</v>
      </c>
    </row>
    <row r="233" spans="1:1">
      <c r="A233" s="78">
        <v>36756</v>
      </c>
    </row>
    <row r="234" spans="1:1">
      <c r="A234" s="78">
        <v>36757</v>
      </c>
    </row>
    <row r="235" spans="1:1">
      <c r="A235" s="78">
        <v>36758</v>
      </c>
    </row>
    <row r="236" spans="1:1">
      <c r="A236" s="78">
        <v>36759</v>
      </c>
    </row>
    <row r="237" spans="1:1">
      <c r="A237" s="78">
        <v>36760</v>
      </c>
    </row>
    <row r="238" spans="1:1">
      <c r="A238" s="78">
        <v>36761</v>
      </c>
    </row>
    <row r="239" spans="1:1">
      <c r="A239" s="78">
        <v>36762</v>
      </c>
    </row>
    <row r="240" spans="1:1">
      <c r="A240" s="78">
        <v>36763</v>
      </c>
    </row>
    <row r="241" spans="1:1">
      <c r="A241" s="78">
        <v>36764</v>
      </c>
    </row>
    <row r="242" spans="1:1">
      <c r="A242" s="78">
        <v>36765</v>
      </c>
    </row>
    <row r="243" spans="1:1">
      <c r="A243" s="78">
        <v>36766</v>
      </c>
    </row>
    <row r="244" spans="1:1">
      <c r="A244" s="78">
        <v>36767</v>
      </c>
    </row>
    <row r="245" spans="1:1">
      <c r="A245" s="78">
        <v>36768</v>
      </c>
    </row>
    <row r="246" spans="1:1">
      <c r="A246" s="78">
        <v>36769</v>
      </c>
    </row>
    <row r="247" spans="1:1">
      <c r="A247" s="78">
        <v>36770</v>
      </c>
    </row>
    <row r="248" spans="1:1">
      <c r="A248" s="78">
        <v>36771</v>
      </c>
    </row>
    <row r="249" spans="1:1">
      <c r="A249" s="78">
        <v>36772</v>
      </c>
    </row>
    <row r="250" spans="1:1">
      <c r="A250" s="78">
        <v>36773</v>
      </c>
    </row>
    <row r="251" spans="1:1">
      <c r="A251" s="78">
        <v>36774</v>
      </c>
    </row>
    <row r="252" spans="1:1">
      <c r="A252" s="78">
        <v>36775</v>
      </c>
    </row>
    <row r="253" spans="1:1">
      <c r="A253" s="78">
        <v>36776</v>
      </c>
    </row>
    <row r="254" spans="1:1">
      <c r="A254" s="78">
        <v>36777</v>
      </c>
    </row>
    <row r="255" spans="1:1">
      <c r="A255" s="78">
        <v>36778</v>
      </c>
    </row>
    <row r="256" spans="1:1">
      <c r="A256" s="78">
        <v>36779</v>
      </c>
    </row>
    <row r="257" spans="1:1">
      <c r="A257" s="78">
        <v>36780</v>
      </c>
    </row>
    <row r="258" spans="1:1">
      <c r="A258" s="78">
        <v>36781</v>
      </c>
    </row>
    <row r="259" spans="1:1">
      <c r="A259" s="78">
        <v>36782</v>
      </c>
    </row>
    <row r="260" spans="1:1">
      <c r="A260" s="78">
        <v>36783</v>
      </c>
    </row>
    <row r="261" spans="1:1">
      <c r="A261" s="78">
        <v>36784</v>
      </c>
    </row>
    <row r="262" spans="1:1">
      <c r="A262" s="78">
        <v>36785</v>
      </c>
    </row>
    <row r="263" spans="1:1">
      <c r="A263" s="78">
        <v>36786</v>
      </c>
    </row>
    <row r="264" spans="1:1">
      <c r="A264" s="78">
        <v>36787</v>
      </c>
    </row>
    <row r="265" spans="1:1">
      <c r="A265" s="78">
        <v>36788</v>
      </c>
    </row>
    <row r="266" spans="1:1">
      <c r="A266" s="78">
        <v>36789</v>
      </c>
    </row>
    <row r="267" spans="1:1">
      <c r="A267" s="78">
        <v>36790</v>
      </c>
    </row>
    <row r="268" spans="1:1">
      <c r="A268" s="78">
        <v>36791</v>
      </c>
    </row>
    <row r="269" spans="1:1">
      <c r="A269" s="78">
        <v>36792</v>
      </c>
    </row>
    <row r="270" spans="1:1">
      <c r="A270" s="78">
        <v>36793</v>
      </c>
    </row>
    <row r="271" spans="1:1">
      <c r="A271" s="78">
        <v>36794</v>
      </c>
    </row>
    <row r="272" spans="1:1">
      <c r="A272" s="78">
        <v>36795</v>
      </c>
    </row>
    <row r="273" spans="1:1">
      <c r="A273" s="78">
        <v>36796</v>
      </c>
    </row>
    <row r="274" spans="1:1">
      <c r="A274" s="78">
        <v>36797</v>
      </c>
    </row>
    <row r="275" spans="1:1">
      <c r="A275" s="78">
        <v>36798</v>
      </c>
    </row>
    <row r="276" spans="1:1">
      <c r="A276" s="78">
        <v>36799</v>
      </c>
    </row>
    <row r="277" spans="1:1">
      <c r="A277" s="78">
        <v>36800</v>
      </c>
    </row>
    <row r="278" spans="1:1">
      <c r="A278" s="78">
        <v>36801</v>
      </c>
    </row>
    <row r="279" spans="1:1">
      <c r="A279" s="78">
        <v>36802</v>
      </c>
    </row>
    <row r="280" spans="1:1">
      <c r="A280" s="78">
        <v>36803</v>
      </c>
    </row>
    <row r="281" spans="1:1">
      <c r="A281" s="78">
        <v>36804</v>
      </c>
    </row>
    <row r="282" spans="1:1">
      <c r="A282" s="78">
        <v>36805</v>
      </c>
    </row>
    <row r="283" spans="1:1">
      <c r="A283" s="78">
        <v>36806</v>
      </c>
    </row>
    <row r="284" spans="1:1">
      <c r="A284" s="78">
        <v>36807</v>
      </c>
    </row>
    <row r="285" spans="1:1">
      <c r="A285" s="78">
        <v>36808</v>
      </c>
    </row>
    <row r="286" spans="1:1">
      <c r="A286" s="78">
        <v>36809</v>
      </c>
    </row>
    <row r="287" spans="1:1">
      <c r="A287" s="78">
        <v>36810</v>
      </c>
    </row>
    <row r="288" spans="1:1">
      <c r="A288" s="78">
        <v>36811</v>
      </c>
    </row>
    <row r="289" spans="1:1">
      <c r="A289" s="78">
        <v>36812</v>
      </c>
    </row>
    <row r="290" spans="1:1">
      <c r="A290" s="78">
        <v>36813</v>
      </c>
    </row>
    <row r="291" spans="1:1">
      <c r="A291" s="78">
        <v>36814</v>
      </c>
    </row>
    <row r="292" spans="1:1">
      <c r="A292" s="78">
        <v>36815</v>
      </c>
    </row>
    <row r="293" spans="1:1">
      <c r="A293" s="78">
        <v>36816</v>
      </c>
    </row>
    <row r="294" spans="1:1">
      <c r="A294" s="78">
        <v>36817</v>
      </c>
    </row>
    <row r="295" spans="1:1">
      <c r="A295" s="78">
        <v>36818</v>
      </c>
    </row>
    <row r="296" spans="1:1">
      <c r="A296" s="78">
        <v>36819</v>
      </c>
    </row>
    <row r="297" spans="1:1">
      <c r="A297" s="78">
        <v>36820</v>
      </c>
    </row>
    <row r="298" spans="1:1">
      <c r="A298" s="78">
        <v>36821</v>
      </c>
    </row>
    <row r="299" spans="1:1">
      <c r="A299" s="78">
        <v>36822</v>
      </c>
    </row>
    <row r="300" spans="1:1">
      <c r="A300" s="78">
        <v>36823</v>
      </c>
    </row>
    <row r="301" spans="1:1">
      <c r="A301" s="78">
        <v>36824</v>
      </c>
    </row>
    <row r="302" spans="1:1">
      <c r="A302" s="78">
        <v>36825</v>
      </c>
    </row>
    <row r="303" spans="1:1">
      <c r="A303" s="78">
        <v>36826</v>
      </c>
    </row>
    <row r="304" spans="1:1">
      <c r="A304" s="78">
        <v>36827</v>
      </c>
    </row>
    <row r="305" spans="1:1">
      <c r="A305" s="78">
        <v>36828</v>
      </c>
    </row>
    <row r="306" spans="1:1">
      <c r="A306" s="78">
        <v>36829</v>
      </c>
    </row>
    <row r="307" spans="1:1">
      <c r="A307" s="78">
        <v>36830</v>
      </c>
    </row>
    <row r="308" spans="1:1">
      <c r="A308" s="78">
        <v>36831</v>
      </c>
    </row>
    <row r="309" spans="1:1">
      <c r="A309" s="78">
        <v>36832</v>
      </c>
    </row>
    <row r="310" spans="1:1">
      <c r="A310" s="78">
        <v>36833</v>
      </c>
    </row>
    <row r="311" spans="1:1">
      <c r="A311" s="78">
        <v>36834</v>
      </c>
    </row>
    <row r="312" spans="1:1">
      <c r="A312" s="78">
        <v>36835</v>
      </c>
    </row>
    <row r="313" spans="1:1">
      <c r="A313" s="78">
        <v>36836</v>
      </c>
    </row>
    <row r="314" spans="1:1">
      <c r="A314" s="78">
        <v>36837</v>
      </c>
    </row>
    <row r="315" spans="1:1">
      <c r="A315" s="78">
        <v>36838</v>
      </c>
    </row>
    <row r="316" spans="1:1">
      <c r="A316" s="78">
        <v>36839</v>
      </c>
    </row>
    <row r="317" spans="1:1">
      <c r="A317" s="78">
        <v>36840</v>
      </c>
    </row>
    <row r="318" spans="1:1">
      <c r="A318" s="78">
        <v>36841</v>
      </c>
    </row>
    <row r="319" spans="1:1">
      <c r="A319" s="78">
        <v>36842</v>
      </c>
    </row>
    <row r="320" spans="1:1">
      <c r="A320" s="78">
        <v>36843</v>
      </c>
    </row>
    <row r="321" spans="1:1">
      <c r="A321" s="78">
        <v>36844</v>
      </c>
    </row>
    <row r="322" spans="1:1">
      <c r="A322" s="78">
        <v>36845</v>
      </c>
    </row>
    <row r="323" spans="1:1">
      <c r="A323" s="78">
        <v>36846</v>
      </c>
    </row>
    <row r="324" spans="1:1">
      <c r="A324" s="78">
        <v>36847</v>
      </c>
    </row>
    <row r="325" spans="1:1">
      <c r="A325" s="78">
        <v>36848</v>
      </c>
    </row>
    <row r="326" spans="1:1">
      <c r="A326" s="78">
        <v>36849</v>
      </c>
    </row>
    <row r="327" spans="1:1">
      <c r="A327" s="78">
        <v>36850</v>
      </c>
    </row>
    <row r="328" spans="1:1">
      <c r="A328" s="78">
        <v>36851</v>
      </c>
    </row>
    <row r="329" spans="1:1">
      <c r="A329" s="78">
        <v>36852</v>
      </c>
    </row>
    <row r="330" spans="1:1">
      <c r="A330" s="78">
        <v>36853</v>
      </c>
    </row>
    <row r="331" spans="1:1">
      <c r="A331" s="78">
        <v>36854</v>
      </c>
    </row>
    <row r="332" spans="1:1">
      <c r="A332" s="78">
        <v>36855</v>
      </c>
    </row>
    <row r="333" spans="1:1">
      <c r="A333" s="78">
        <v>36856</v>
      </c>
    </row>
    <row r="334" spans="1:1">
      <c r="A334" s="78">
        <v>36857</v>
      </c>
    </row>
    <row r="335" spans="1:1">
      <c r="A335" s="78">
        <v>36858</v>
      </c>
    </row>
    <row r="336" spans="1:1">
      <c r="A336" s="78">
        <v>36859</v>
      </c>
    </row>
    <row r="337" spans="1:1">
      <c r="A337" s="78">
        <v>36860</v>
      </c>
    </row>
    <row r="338" spans="1:1">
      <c r="A338" s="78">
        <v>36861</v>
      </c>
    </row>
    <row r="339" spans="1:1">
      <c r="A339" s="78">
        <v>36862</v>
      </c>
    </row>
    <row r="340" spans="1:1">
      <c r="A340" s="78">
        <v>36863</v>
      </c>
    </row>
    <row r="341" spans="1:1">
      <c r="A341" s="78">
        <v>36864</v>
      </c>
    </row>
    <row r="342" spans="1:1">
      <c r="A342" s="78">
        <v>36865</v>
      </c>
    </row>
    <row r="343" spans="1:1">
      <c r="A343" s="78">
        <v>36866</v>
      </c>
    </row>
    <row r="344" spans="1:1">
      <c r="A344" s="78">
        <v>36867</v>
      </c>
    </row>
    <row r="345" spans="1:1">
      <c r="A345" s="78">
        <v>36868</v>
      </c>
    </row>
    <row r="346" spans="1:1">
      <c r="A346" s="78">
        <v>36869</v>
      </c>
    </row>
    <row r="347" spans="1:1">
      <c r="A347" s="78">
        <v>36870</v>
      </c>
    </row>
    <row r="348" spans="1:1">
      <c r="A348" s="78">
        <v>36871</v>
      </c>
    </row>
    <row r="349" spans="1:1">
      <c r="A349" s="78">
        <v>36872</v>
      </c>
    </row>
    <row r="350" spans="1:1">
      <c r="A350" s="78">
        <v>36873</v>
      </c>
    </row>
    <row r="351" spans="1:1">
      <c r="A351" s="78">
        <v>36874</v>
      </c>
    </row>
    <row r="352" spans="1:1">
      <c r="A352" s="78">
        <v>36875</v>
      </c>
    </row>
    <row r="353" spans="1:1">
      <c r="A353" s="78">
        <v>36876</v>
      </c>
    </row>
    <row r="354" spans="1:1">
      <c r="A354" s="78">
        <v>36877</v>
      </c>
    </row>
    <row r="355" spans="1:1">
      <c r="A355" s="78">
        <v>36878</v>
      </c>
    </row>
    <row r="356" spans="1:1">
      <c r="A356" s="78">
        <v>36879</v>
      </c>
    </row>
    <row r="357" spans="1:1">
      <c r="A357" s="78">
        <v>36880</v>
      </c>
    </row>
    <row r="358" spans="1:1">
      <c r="A358" s="78">
        <v>36881</v>
      </c>
    </row>
    <row r="359" spans="1:1">
      <c r="A359" s="78">
        <v>36882</v>
      </c>
    </row>
    <row r="360" spans="1:1">
      <c r="A360" s="78">
        <v>36883</v>
      </c>
    </row>
    <row r="361" spans="1:1">
      <c r="A361" s="78">
        <v>36884</v>
      </c>
    </row>
    <row r="362" spans="1:1">
      <c r="A362" s="78">
        <v>36885</v>
      </c>
    </row>
    <row r="363" spans="1:1">
      <c r="A363" s="78">
        <v>36886</v>
      </c>
    </row>
    <row r="364" spans="1:1">
      <c r="A364" s="78">
        <v>36887</v>
      </c>
    </row>
    <row r="365" spans="1:1">
      <c r="A365" s="78">
        <v>36888</v>
      </c>
    </row>
    <row r="366" spans="1:1">
      <c r="A366" s="78">
        <v>36889</v>
      </c>
    </row>
    <row r="367" spans="1:1">
      <c r="A367" s="78">
        <v>36890</v>
      </c>
    </row>
    <row r="368" spans="1:1">
      <c r="A368" s="78">
        <v>36891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74</vt:i4>
      </vt:variant>
    </vt:vector>
  </HeadingPairs>
  <TitlesOfParts>
    <vt:vector size="93" baseType="lpstr">
      <vt:lpstr>Upload</vt:lpstr>
      <vt:lpstr>Sheet1</vt:lpstr>
      <vt:lpstr>Ops</vt:lpstr>
      <vt:lpstr>data</vt:lpstr>
      <vt:lpstr>Sendout vs HDDCDD</vt:lpstr>
      <vt:lpstr>Prices</vt:lpstr>
      <vt:lpstr>Pipline Map</vt:lpstr>
      <vt:lpstr>Topock</vt:lpstr>
      <vt:lpstr>Ehrenberg</vt:lpstr>
      <vt:lpstr>Kern Mojave</vt:lpstr>
      <vt:lpstr>PG&amp;E WR</vt:lpstr>
      <vt:lpstr>TW N Needles</vt:lpstr>
      <vt:lpstr>Total Receipts</vt:lpstr>
      <vt:lpstr>Cali Prod</vt:lpstr>
      <vt:lpstr>Inj-WD</vt:lpstr>
      <vt:lpstr>Total Sendout</vt:lpstr>
      <vt:lpstr>Total Inv</vt:lpstr>
      <vt:lpstr>Line Pack</vt:lpstr>
      <vt:lpstr>M. Robert's Demand </vt:lpstr>
      <vt:lpstr>caliprod00</vt:lpstr>
      <vt:lpstr>caliprod01</vt:lpstr>
      <vt:lpstr>CaliProd97</vt:lpstr>
      <vt:lpstr>CaliProd98</vt:lpstr>
      <vt:lpstr>CaliProd99</vt:lpstr>
      <vt:lpstr>DateRange</vt:lpstr>
      <vt:lpstr>Days</vt:lpstr>
      <vt:lpstr>ehrenberg00</vt:lpstr>
      <vt:lpstr>ehrenberg01</vt:lpstr>
      <vt:lpstr>Ehrenberg97</vt:lpstr>
      <vt:lpstr>Ehrenberg98</vt:lpstr>
      <vt:lpstr>Ehrenberg99</vt:lpstr>
      <vt:lpstr>EndDate</vt:lpstr>
      <vt:lpstr>forecast</vt:lpstr>
      <vt:lpstr>fromRowOffset</vt:lpstr>
      <vt:lpstr>gas_day00</vt:lpstr>
      <vt:lpstr>Gas_Day99</vt:lpstr>
      <vt:lpstr>inj00</vt:lpstr>
      <vt:lpstr>inj01</vt:lpstr>
      <vt:lpstr>inj97</vt:lpstr>
      <vt:lpstr>inj98</vt:lpstr>
      <vt:lpstr>inj99</vt:lpstr>
      <vt:lpstr>inv00</vt:lpstr>
      <vt:lpstr>inv01</vt:lpstr>
      <vt:lpstr>inv97</vt:lpstr>
      <vt:lpstr>inv98</vt:lpstr>
      <vt:lpstr>inv99</vt:lpstr>
      <vt:lpstr>kern00</vt:lpstr>
      <vt:lpstr>Kern01</vt:lpstr>
      <vt:lpstr>Kern97</vt:lpstr>
      <vt:lpstr>Kern98</vt:lpstr>
      <vt:lpstr>Kern99</vt:lpstr>
      <vt:lpstr>lp00</vt:lpstr>
      <vt:lpstr>lp01</vt:lpstr>
      <vt:lpstr>lp97</vt:lpstr>
      <vt:lpstr>lp98</vt:lpstr>
      <vt:lpstr>lp99</vt:lpstr>
      <vt:lpstr>Needles00</vt:lpstr>
      <vt:lpstr>needles01</vt:lpstr>
      <vt:lpstr>Needles97</vt:lpstr>
      <vt:lpstr>Needles98</vt:lpstr>
      <vt:lpstr>Needles99</vt:lpstr>
      <vt:lpstr>pge00</vt:lpstr>
      <vt:lpstr>pge01</vt:lpstr>
      <vt:lpstr>pge97</vt:lpstr>
      <vt:lpstr>pge98</vt:lpstr>
      <vt:lpstr>pge99</vt:lpstr>
      <vt:lpstr>data!Print_Area</vt:lpstr>
      <vt:lpstr>Ops!Print_Area</vt:lpstr>
      <vt:lpstr>'Pipline Map'!Print_Area</vt:lpstr>
      <vt:lpstr>'Sendout vs HDDCDD'!Print_Area</vt:lpstr>
      <vt:lpstr>Sheet1!Print_Area</vt:lpstr>
      <vt:lpstr>rec00</vt:lpstr>
      <vt:lpstr>rec01</vt:lpstr>
      <vt:lpstr>rec97</vt:lpstr>
      <vt:lpstr>rec98</vt:lpstr>
      <vt:lpstr>rec99</vt:lpstr>
      <vt:lpstr>send00</vt:lpstr>
      <vt:lpstr>send01</vt:lpstr>
      <vt:lpstr>send97</vt:lpstr>
      <vt:lpstr>send98</vt:lpstr>
      <vt:lpstr>send99</vt:lpstr>
      <vt:lpstr>SocalCodeRange</vt:lpstr>
      <vt:lpstr>SocalDateRange</vt:lpstr>
      <vt:lpstr>StartDate</vt:lpstr>
      <vt:lpstr>Topock00</vt:lpstr>
      <vt:lpstr>Topock01</vt:lpstr>
      <vt:lpstr>Topock97</vt:lpstr>
      <vt:lpstr>Topock98</vt:lpstr>
      <vt:lpstr>Topock99</vt:lpstr>
      <vt:lpstr>toRowOffset</vt:lpstr>
      <vt:lpstr>UploadFromDate</vt:lpstr>
      <vt:lpstr>UploadToDate</vt:lpstr>
      <vt:lpstr>Wed</vt:lpstr>
    </vt:vector>
  </TitlesOfParts>
  <Company>ets-cs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ets-cs</dc:creator>
  <cp:lastModifiedBy>Jan Havlíček</cp:lastModifiedBy>
  <cp:lastPrinted>2001-04-06T12:09:31Z</cp:lastPrinted>
  <dcterms:created xsi:type="dcterms:W3CDTF">1998-04-29T21:31:02Z</dcterms:created>
  <dcterms:modified xsi:type="dcterms:W3CDTF">2023-09-16T21:28:23Z</dcterms:modified>
</cp:coreProperties>
</file>